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defaultThemeVersion="202300"/>
  <mc:AlternateContent xmlns:mc="http://schemas.openxmlformats.org/markup-compatibility/2006">
    <mc:Choice Requires="x15">
      <x15ac:absPath xmlns:x15ac="http://schemas.microsoft.com/office/spreadsheetml/2010/11/ac" url="C:\Users\Nicolas\OneDrive\Escritorio\Uach\taller de ing de software\IEF_2024\Backend\storage\"/>
    </mc:Choice>
  </mc:AlternateContent>
  <xr:revisionPtr revIDLastSave="0" documentId="13_ncr:1_{8AEA5CF2-3AC9-4FF6-B2AD-B288B295EA9C}" xr6:coauthVersionLast="47" xr6:coauthVersionMax="47" xr10:uidLastSave="{00000000-0000-0000-0000-000000000000}"/>
  <bookViews>
    <workbookView xWindow="1400" yWindow="580" windowWidth="16200" windowHeight="10060" tabRatio="500" firstSheet="8" activeTab="8" xr2:uid="{00000000-000D-0000-FFFF-FFFF00000000}"/>
  </bookViews>
  <sheets>
    <sheet name="Presentación" sheetId="1" r:id="rId1"/>
    <sheet name="FL-FL_Biomass_increase (1of 4)" sheetId="2" r:id="rId2"/>
    <sheet name="FL-FL_Biomass_loss_wood (2of 4)" sheetId="3" r:id="rId3"/>
    <sheet name="FL-FL_Biomass_fuelwood (3of 4)" sheetId="4" r:id="rId4"/>
    <sheet name="FL-FL_Biomass_Disturb (4of 4)" sheetId="5" r:id="rId5"/>
    <sheet name="FL-FL_Biomass_NF-FP (1of 2)" sheetId="6" r:id="rId6"/>
    <sheet name="FL-FL_Biomass_NF-FP (2of 2)" sheetId="7" r:id="rId7"/>
    <sheet name="FL-FL_DOM_NF-FP" sheetId="8" r:id="rId8"/>
    <sheet name="FL-FL_Soils1_of_2_NF-FP" sheetId="9" r:id="rId9"/>
    <sheet name="FL-FL_Soils2_of_2_NF-FP" sheetId="10" r:id="rId10"/>
    <sheet name="Biomass Burning_1_of_2_FL" sheetId="11" r:id="rId11"/>
    <sheet name="Biomass_NonFL-FL (1 of 2) " sheetId="12" r:id="rId12"/>
    <sheet name="Biomass_NonFL-FL (2 of 2)" sheetId="13" r:id="rId13"/>
    <sheet name="DOM_NonFL-FL" sheetId="14" r:id="rId14"/>
    <sheet name="Soils1_of_2_NonFL-FL" sheetId="15" r:id="rId15"/>
    <sheet name="Soils2_of_2_NonFL-FL" sheetId="16" r:id="rId16"/>
    <sheet name="Biomass Burning_2_of_2_FL" sheetId="17" r:id="rId17"/>
    <sheet name="CL-CL_Annual_change_biomass" sheetId="18" r:id="rId18"/>
    <sheet name="CL-CL_Soils_1_of_2" sheetId="19" r:id="rId19"/>
    <sheet name="CL-CL_Soils_2_of_2" sheetId="20" r:id="rId20"/>
    <sheet name="Biomass_Burning_1_of_2_ CL" sheetId="21" r:id="rId21"/>
    <sheet name="Biomass_Land to CL" sheetId="22" r:id="rId22"/>
    <sheet name="DOM_Land to CL" sheetId="23" r:id="rId23"/>
    <sheet name="Soils 1 of 2_Land to CL" sheetId="24" r:id="rId24"/>
    <sheet name="Soils 2 of 2_Land to CL " sheetId="25" r:id="rId25"/>
    <sheet name="Biomass Burning_2_of_2_CL" sheetId="26" r:id="rId26"/>
    <sheet name="Soils1 of 2_GL" sheetId="27" r:id="rId27"/>
    <sheet name="Soils2 of 2_GL" sheetId="28" r:id="rId28"/>
    <sheet name="Biomass Burning 1 of 2_ GL" sheetId="29" r:id="rId29"/>
    <sheet name="Biomass1 of 1_Land to GL" sheetId="30" r:id="rId30"/>
    <sheet name="DOM_Land to GL" sheetId="31" r:id="rId31"/>
    <sheet name="Soils 1 of 2_Land to GL " sheetId="32" r:id="rId32"/>
    <sheet name="Soils2 of 2_Land to GL " sheetId="33" r:id="rId33"/>
    <sheet name="Biomass Burning 2 of 2_GL" sheetId="34" r:id="rId34"/>
    <sheet name="CO2_Peatlands1 of 3" sheetId="35" r:id="rId35"/>
    <sheet name="CO2_Peatlands2 of 3" sheetId="36" r:id="rId36"/>
    <sheet name="CO2_Peatlands3 of 3" sheetId="37" r:id="rId37"/>
    <sheet name="N2O_Peatlands1 of 1 (ai)" sheetId="38" r:id="rId38"/>
    <sheet name="N2O_Peatlands1 of 1 (bi)" sheetId="39" r:id="rId39"/>
    <sheet name="CO2 flooded Land_WL" sheetId="40" r:id="rId40"/>
    <sheet name="Soils1 of 1" sheetId="41" r:id="rId41"/>
    <sheet name="Biomass1 of 1_Land to SL" sheetId="42" r:id="rId42"/>
    <sheet name="DOM1 of 1_Land to SL" sheetId="43" r:id="rId43"/>
    <sheet name="Soils 1 of 2_Land to SL" sheetId="44" r:id="rId44"/>
    <sheet name="Soils2 of 2" sheetId="45" r:id="rId45"/>
    <sheet name="Biomass1 of 1_Land to OL" sheetId="46" r:id="rId46"/>
    <sheet name="Direct_N2O_1 of 2" sheetId="47" r:id="rId47"/>
    <sheet name="Direct2 of 2" sheetId="48" r:id="rId48"/>
    <sheet name="HWP" sheetId="49" r:id="rId49"/>
  </sheets>
  <externalReferences>
    <externalReference r:id="rId50"/>
    <externalReference r:id="rId51"/>
  </externalReferences>
  <definedNames>
    <definedName name="_xlnm._FilterDatabase" localSheetId="10" hidden="1">'Biomass Burning_1_of_2_FL'!$A$1:$N$804</definedName>
    <definedName name="_xlnm._FilterDatabase" localSheetId="11" hidden="1">'Biomass_NonFL-FL (1 of 2) '!$A$1:$M$1177</definedName>
    <definedName name="_xlnm._FilterDatabase" localSheetId="4" hidden="1">'FL-FL_Biomass_Disturb (4of 4)'!$A$1:$I$399</definedName>
    <definedName name="_xlnm._FilterDatabase" localSheetId="1" hidden="1">'FL-FL_Biomass_increase (1of 4)'!$A$1:$J$1122</definedName>
    <definedName name="_xlnm._FilterDatabase" localSheetId="2" hidden="1">'FL-FL_Biomass_loss_wood (2of 4)'!$A$1:$I$378</definedName>
    <definedName name="_xlnm._FilterDatabase" localSheetId="5" hidden="1">'FL-FL_Biomass_NF-FP (1of 2)'!$A$1:$M$379</definedName>
    <definedName name="_xlnm._FilterDatabase" localSheetId="7" hidden="1">'FL-FL_DOM_NF-FP'!$A$1:$J$361</definedName>
    <definedName name="_xlnm._FilterDatabase" localSheetId="8" hidden="1">'FL-FL_Soils1_of_2_NF-FP'!$A$1:$R$304</definedName>
    <definedName name="_xlnm._FilterDatabase" localSheetId="9" hidden="1">'FL-FL_Soils2_of_2_NF-FP'!$A$1:$H$532</definedName>
    <definedName name="_xlnm._FilterDatabase" localSheetId="15" hidden="1">'Soils2_of_2_NonFL-FL'!$A$1:$G$513</definedName>
    <definedName name="AÑOS." localSheetId="28">#REF!</definedName>
    <definedName name="AÑOS." localSheetId="33">#REF!</definedName>
    <definedName name="AÑOS." localSheetId="10">#REF!</definedName>
    <definedName name="AÑOS." localSheetId="25">#REF!</definedName>
    <definedName name="AÑOS." localSheetId="20">#REF!</definedName>
    <definedName name="AÑOS." localSheetId="21">#REF!</definedName>
    <definedName name="AÑOS." localSheetId="12">#REF!</definedName>
    <definedName name="AÑOS." localSheetId="29">#REF!</definedName>
    <definedName name="AÑOS." localSheetId="17">#REF!</definedName>
    <definedName name="AÑOS." localSheetId="18">#REF!</definedName>
    <definedName name="AÑOS." localSheetId="19">#REF!</definedName>
    <definedName name="AÑOS." localSheetId="22">#REF!</definedName>
    <definedName name="AÑOS." localSheetId="30">#REF!</definedName>
    <definedName name="AÑOS." localSheetId="13">#REF!</definedName>
    <definedName name="AÑOS." localSheetId="5">#REF!</definedName>
    <definedName name="AÑOS." localSheetId="6">#REF!</definedName>
    <definedName name="AÑOS." localSheetId="7">#REF!</definedName>
    <definedName name="AÑOS." localSheetId="8">#REF!</definedName>
    <definedName name="AÑOS." localSheetId="9">#REF!</definedName>
    <definedName name="AÑOS." localSheetId="23">#REF!</definedName>
    <definedName name="AÑOS." localSheetId="31">#REF!</definedName>
    <definedName name="AÑOS." localSheetId="24">#REF!</definedName>
    <definedName name="AÑOS." localSheetId="26">#REF!</definedName>
    <definedName name="AÑOS." localSheetId="14">#REF!</definedName>
    <definedName name="AÑOS." localSheetId="27">#REF!</definedName>
    <definedName name="AÑOS." localSheetId="32">#REF!</definedName>
    <definedName name="AÑOS.">#REF!</definedName>
    <definedName name="I." localSheetId="28">#REF!</definedName>
    <definedName name="I." localSheetId="33">#REF!</definedName>
    <definedName name="I." localSheetId="10">#REF!</definedName>
    <definedName name="I." localSheetId="25">#REF!</definedName>
    <definedName name="I." localSheetId="20">#REF!</definedName>
    <definedName name="I." localSheetId="21">#REF!</definedName>
    <definedName name="I." localSheetId="12">#REF!</definedName>
    <definedName name="I." localSheetId="29">#REF!</definedName>
    <definedName name="I." localSheetId="17">#REF!</definedName>
    <definedName name="I." localSheetId="18">#REF!</definedName>
    <definedName name="I." localSheetId="19">#REF!</definedName>
    <definedName name="I." localSheetId="22">#REF!</definedName>
    <definedName name="I." localSheetId="30">#REF!</definedName>
    <definedName name="I." localSheetId="13">#REF!</definedName>
    <definedName name="I." localSheetId="5">#REF!</definedName>
    <definedName name="I." localSheetId="6">#REF!</definedName>
    <definedName name="I." localSheetId="7">#REF!</definedName>
    <definedName name="I." localSheetId="8">#REF!</definedName>
    <definedName name="I." localSheetId="9">#REF!</definedName>
    <definedName name="I." localSheetId="23">#REF!</definedName>
    <definedName name="I." localSheetId="31">#REF!</definedName>
    <definedName name="I." localSheetId="24">#REF!</definedName>
    <definedName name="I." localSheetId="26">#REF!</definedName>
    <definedName name="I." localSheetId="14">#REF!</definedName>
    <definedName name="I." localSheetId="27">#REF!</definedName>
    <definedName name="I." localSheetId="32">#REF!</definedName>
    <definedName name="I.">#REF!</definedName>
    <definedName name="II." localSheetId="28">#REF!</definedName>
    <definedName name="II." localSheetId="33">#REF!</definedName>
    <definedName name="II." localSheetId="25">#REF!</definedName>
    <definedName name="II." localSheetId="20">#REF!</definedName>
    <definedName name="II." localSheetId="21">#REF!</definedName>
    <definedName name="II." localSheetId="12">#REF!</definedName>
    <definedName name="II." localSheetId="29">#REF!</definedName>
    <definedName name="II." localSheetId="17">#REF!</definedName>
    <definedName name="II." localSheetId="18">#REF!</definedName>
    <definedName name="II." localSheetId="19">#REF!</definedName>
    <definedName name="II." localSheetId="22">#REF!</definedName>
    <definedName name="II." localSheetId="30">#REF!</definedName>
    <definedName name="II." localSheetId="13">#REF!</definedName>
    <definedName name="II." localSheetId="5">#REF!</definedName>
    <definedName name="II." localSheetId="6">#REF!</definedName>
    <definedName name="II." localSheetId="7">#REF!</definedName>
    <definedName name="II." localSheetId="8">#REF!</definedName>
    <definedName name="II." localSheetId="9">#REF!</definedName>
    <definedName name="II." localSheetId="23">#REF!</definedName>
    <definedName name="II." localSheetId="31">#REF!</definedName>
    <definedName name="II." localSheetId="24">#REF!</definedName>
    <definedName name="II." localSheetId="26">#REF!</definedName>
    <definedName name="II." localSheetId="14">#REF!</definedName>
    <definedName name="II." localSheetId="27">#REF!</definedName>
    <definedName name="II." localSheetId="32">#REF!</definedName>
    <definedName name="II.">#REF!</definedName>
    <definedName name="III." localSheetId="28">#REF!</definedName>
    <definedName name="III." localSheetId="33">#REF!</definedName>
    <definedName name="III." localSheetId="25">#REF!</definedName>
    <definedName name="III." localSheetId="20">#REF!</definedName>
    <definedName name="III." localSheetId="21">#REF!</definedName>
    <definedName name="III." localSheetId="12">#REF!</definedName>
    <definedName name="III." localSheetId="29">#REF!</definedName>
    <definedName name="III." localSheetId="17">#REF!</definedName>
    <definedName name="III." localSheetId="18">#REF!</definedName>
    <definedName name="III." localSheetId="19">#REF!</definedName>
    <definedName name="III." localSheetId="22">#REF!</definedName>
    <definedName name="III." localSheetId="30">#REF!</definedName>
    <definedName name="III." localSheetId="13">#REF!</definedName>
    <definedName name="III." localSheetId="5">#REF!</definedName>
    <definedName name="III." localSheetId="6">#REF!</definedName>
    <definedName name="III." localSheetId="7">#REF!</definedName>
    <definedName name="III." localSheetId="8">#REF!</definedName>
    <definedName name="III." localSheetId="9">#REF!</definedName>
    <definedName name="III." localSheetId="23">#REF!</definedName>
    <definedName name="III." localSheetId="31">#REF!</definedName>
    <definedName name="III." localSheetId="24">#REF!</definedName>
    <definedName name="III." localSheetId="26">#REF!</definedName>
    <definedName name="III." localSheetId="14">#REF!</definedName>
    <definedName name="III." localSheetId="27">#REF!</definedName>
    <definedName name="III." localSheetId="32">#REF!</definedName>
    <definedName name="III.">#REF!</definedName>
    <definedName name="IV." localSheetId="28">#REF!</definedName>
    <definedName name="IV." localSheetId="33">#REF!</definedName>
    <definedName name="IV." localSheetId="25">#REF!</definedName>
    <definedName name="IV." localSheetId="20">#REF!</definedName>
    <definedName name="IV." localSheetId="21">#REF!</definedName>
    <definedName name="IV." localSheetId="12">#REF!</definedName>
    <definedName name="IV." localSheetId="29">#REF!</definedName>
    <definedName name="IV." localSheetId="17">#REF!</definedName>
    <definedName name="IV." localSheetId="18">#REF!</definedName>
    <definedName name="IV." localSheetId="19">#REF!</definedName>
    <definedName name="IV." localSheetId="22">#REF!</definedName>
    <definedName name="IV." localSheetId="30">#REF!</definedName>
    <definedName name="IV." localSheetId="13">#REF!</definedName>
    <definedName name="IV." localSheetId="5">#REF!</definedName>
    <definedName name="IV." localSheetId="6">#REF!</definedName>
    <definedName name="IV." localSheetId="7">#REF!</definedName>
    <definedName name="IV." localSheetId="8">#REF!</definedName>
    <definedName name="IV." localSheetId="9">#REF!</definedName>
    <definedName name="IV." localSheetId="23">#REF!</definedName>
    <definedName name="IV." localSheetId="31">#REF!</definedName>
    <definedName name="IV." localSheetId="24">#REF!</definedName>
    <definedName name="IV." localSheetId="26">#REF!</definedName>
    <definedName name="IV." localSheetId="14">#REF!</definedName>
    <definedName name="IV." localSheetId="27">#REF!</definedName>
    <definedName name="IV." localSheetId="32">#REF!</definedName>
    <definedName name="IV.">#REF!</definedName>
    <definedName name="IX." localSheetId="28">#REF!</definedName>
    <definedName name="IX." localSheetId="33">#REF!</definedName>
    <definedName name="IX." localSheetId="25">#REF!</definedName>
    <definedName name="IX." localSheetId="20">#REF!</definedName>
    <definedName name="IX." localSheetId="21">#REF!</definedName>
    <definedName name="IX." localSheetId="12">#REF!</definedName>
    <definedName name="IX." localSheetId="29">#REF!</definedName>
    <definedName name="IX." localSheetId="17">#REF!</definedName>
    <definedName name="IX." localSheetId="18">#REF!</definedName>
    <definedName name="IX." localSheetId="19">#REF!</definedName>
    <definedName name="IX." localSheetId="22">#REF!</definedName>
    <definedName name="IX." localSheetId="30">#REF!</definedName>
    <definedName name="IX." localSheetId="13">#REF!</definedName>
    <definedName name="IX." localSheetId="5">#REF!</definedName>
    <definedName name="IX." localSheetId="6">#REF!</definedName>
    <definedName name="IX." localSheetId="7">#REF!</definedName>
    <definedName name="IX." localSheetId="8">#REF!</definedName>
    <definedName name="IX." localSheetId="9">#REF!</definedName>
    <definedName name="IX." localSheetId="23">#REF!</definedName>
    <definedName name="IX." localSheetId="31">#REF!</definedName>
    <definedName name="IX." localSheetId="24">#REF!</definedName>
    <definedName name="IX." localSheetId="26">#REF!</definedName>
    <definedName name="IX." localSheetId="14">#REF!</definedName>
    <definedName name="IX." localSheetId="27">#REF!</definedName>
    <definedName name="IX." localSheetId="32">#REF!</definedName>
    <definedName name="IX.">#REF!</definedName>
    <definedName name="PAÍSI." localSheetId="28">#REF!</definedName>
    <definedName name="PAÍSI." localSheetId="33">#REF!</definedName>
    <definedName name="PAÍSI." localSheetId="25">#REF!</definedName>
    <definedName name="PAÍSI." localSheetId="20">#REF!</definedName>
    <definedName name="PAÍSI." localSheetId="21">#REF!</definedName>
    <definedName name="PAÍSI." localSheetId="12">#REF!</definedName>
    <definedName name="PAÍSI." localSheetId="29">#REF!</definedName>
    <definedName name="PAÍSI." localSheetId="17">#REF!</definedName>
    <definedName name="PAÍSI." localSheetId="18">#REF!</definedName>
    <definedName name="PAÍSI." localSheetId="19">#REF!</definedName>
    <definedName name="PAÍSI." localSheetId="22">#REF!</definedName>
    <definedName name="PAÍSI." localSheetId="30">#REF!</definedName>
    <definedName name="PAÍSI." localSheetId="13">#REF!</definedName>
    <definedName name="PAÍSI." localSheetId="5">#REF!</definedName>
    <definedName name="PAÍSI." localSheetId="6">#REF!</definedName>
    <definedName name="PAÍSI." localSheetId="7">#REF!</definedName>
    <definedName name="PAÍSI." localSheetId="8">#REF!</definedName>
    <definedName name="PAÍSI." localSheetId="9">#REF!</definedName>
    <definedName name="PAÍSI." localSheetId="23">#REF!</definedName>
    <definedName name="PAÍSI." localSheetId="31">#REF!</definedName>
    <definedName name="PAÍSI." localSheetId="24">#REF!</definedName>
    <definedName name="PAÍSI." localSheetId="26">#REF!</definedName>
    <definedName name="PAÍSI." localSheetId="14">#REF!</definedName>
    <definedName name="PAÍSI." localSheetId="27">#REF!</definedName>
    <definedName name="PAÍSI." localSheetId="32">#REF!</definedName>
    <definedName name="PAÍSI.">#REF!</definedName>
    <definedName name="SUPERFICIE." localSheetId="28">#REF!</definedName>
    <definedName name="SUPERFICIE." localSheetId="33">#REF!</definedName>
    <definedName name="SUPERFICIE." localSheetId="25">#REF!</definedName>
    <definedName name="SUPERFICIE." localSheetId="20">#REF!</definedName>
    <definedName name="SUPERFICIE." localSheetId="21">#REF!</definedName>
    <definedName name="SUPERFICIE." localSheetId="12">#REF!</definedName>
    <definedName name="SUPERFICIE." localSheetId="29">#REF!</definedName>
    <definedName name="SUPERFICIE." localSheetId="17">#REF!</definedName>
    <definedName name="SUPERFICIE." localSheetId="18">#REF!</definedName>
    <definedName name="SUPERFICIE." localSheetId="19">#REF!</definedName>
    <definedName name="SUPERFICIE." localSheetId="22">#REF!</definedName>
    <definedName name="SUPERFICIE." localSheetId="30">#REF!</definedName>
    <definedName name="SUPERFICIE." localSheetId="13">#REF!</definedName>
    <definedName name="SUPERFICIE." localSheetId="5">#REF!</definedName>
    <definedName name="SUPERFICIE." localSheetId="6">#REF!</definedName>
    <definedName name="SUPERFICIE." localSheetId="7">#REF!</definedName>
    <definedName name="SUPERFICIE." localSheetId="8">#REF!</definedName>
    <definedName name="SUPERFICIE." localSheetId="9">#REF!</definedName>
    <definedName name="SUPERFICIE." localSheetId="23">#REF!</definedName>
    <definedName name="SUPERFICIE." localSheetId="31">#REF!</definedName>
    <definedName name="SUPERFICIE." localSheetId="24">#REF!</definedName>
    <definedName name="SUPERFICIE." localSheetId="26">#REF!</definedName>
    <definedName name="SUPERFICIE." localSheetId="14">#REF!</definedName>
    <definedName name="SUPERFICIE." localSheetId="27">#REF!</definedName>
    <definedName name="SUPERFICIE." localSheetId="32">#REF!</definedName>
    <definedName name="SUPERFICIE.">#REF!</definedName>
    <definedName name="V." localSheetId="28">#REF!</definedName>
    <definedName name="V." localSheetId="33">#REF!</definedName>
    <definedName name="V." localSheetId="25">#REF!</definedName>
    <definedName name="V." localSheetId="20">#REF!</definedName>
    <definedName name="V." localSheetId="21">#REF!</definedName>
    <definedName name="V." localSheetId="12">#REF!</definedName>
    <definedName name="V." localSheetId="29">#REF!</definedName>
    <definedName name="V." localSheetId="17">#REF!</definedName>
    <definedName name="V." localSheetId="18">#REF!</definedName>
    <definedName name="V." localSheetId="19">#REF!</definedName>
    <definedName name="V." localSheetId="22">#REF!</definedName>
    <definedName name="V." localSheetId="30">#REF!</definedName>
    <definedName name="V." localSheetId="13">#REF!</definedName>
    <definedName name="V." localSheetId="5">#REF!</definedName>
    <definedName name="V." localSheetId="6">#REF!</definedName>
    <definedName name="V." localSheetId="7">#REF!</definedName>
    <definedName name="V." localSheetId="8">#REF!</definedName>
    <definedName name="V." localSheetId="9">#REF!</definedName>
    <definedName name="V." localSheetId="23">#REF!</definedName>
    <definedName name="V." localSheetId="31">#REF!</definedName>
    <definedName name="V." localSheetId="24">#REF!</definedName>
    <definedName name="V." localSheetId="26">#REF!</definedName>
    <definedName name="V." localSheetId="14">#REF!</definedName>
    <definedName name="V." localSheetId="27">#REF!</definedName>
    <definedName name="V." localSheetId="32">#REF!</definedName>
    <definedName name="V.">#REF!</definedName>
    <definedName name="VI." localSheetId="28">#REF!</definedName>
    <definedName name="VI." localSheetId="33">#REF!</definedName>
    <definedName name="VI." localSheetId="25">#REF!</definedName>
    <definedName name="VI." localSheetId="20">#REF!</definedName>
    <definedName name="VI." localSheetId="21">#REF!</definedName>
    <definedName name="VI." localSheetId="12">#REF!</definedName>
    <definedName name="VI." localSheetId="29">#REF!</definedName>
    <definedName name="VI." localSheetId="17">#REF!</definedName>
    <definedName name="VI." localSheetId="18">#REF!</definedName>
    <definedName name="VI." localSheetId="19">#REF!</definedName>
    <definedName name="VI." localSheetId="22">#REF!</definedName>
    <definedName name="VI." localSheetId="30">#REF!</definedName>
    <definedName name="VI." localSheetId="13">#REF!</definedName>
    <definedName name="VI." localSheetId="5">#REF!</definedName>
    <definedName name="VI." localSheetId="6">#REF!</definedName>
    <definedName name="VI." localSheetId="7">#REF!</definedName>
    <definedName name="VI." localSheetId="8">#REF!</definedName>
    <definedName name="VI." localSheetId="9">#REF!</definedName>
    <definedName name="VI." localSheetId="23">#REF!</definedName>
    <definedName name="VI." localSheetId="31">#REF!</definedName>
    <definedName name="VI." localSheetId="24">#REF!</definedName>
    <definedName name="VI." localSheetId="26">#REF!</definedName>
    <definedName name="VI." localSheetId="14">#REF!</definedName>
    <definedName name="VI." localSheetId="27">#REF!</definedName>
    <definedName name="VI." localSheetId="32">#REF!</definedName>
    <definedName name="VI.">#REF!</definedName>
    <definedName name="VII." localSheetId="28">#REF!</definedName>
    <definedName name="VII." localSheetId="33">#REF!</definedName>
    <definedName name="VII." localSheetId="25">#REF!</definedName>
    <definedName name="VII." localSheetId="20">#REF!</definedName>
    <definedName name="VII." localSheetId="21">#REF!</definedName>
    <definedName name="VII." localSheetId="12">#REF!</definedName>
    <definedName name="VII." localSheetId="29">#REF!</definedName>
    <definedName name="VII." localSheetId="17">#REF!</definedName>
    <definedName name="VII." localSheetId="18">#REF!</definedName>
    <definedName name="VII." localSheetId="19">#REF!</definedName>
    <definedName name="VII." localSheetId="22">#REF!</definedName>
    <definedName name="VII." localSheetId="30">#REF!</definedName>
    <definedName name="VII." localSheetId="13">#REF!</definedName>
    <definedName name="VII." localSheetId="5">#REF!</definedName>
    <definedName name="VII." localSheetId="6">#REF!</definedName>
    <definedName name="VII." localSheetId="7">#REF!</definedName>
    <definedName name="VII." localSheetId="8">#REF!</definedName>
    <definedName name="VII." localSheetId="9">#REF!</definedName>
    <definedName name="VII." localSheetId="23">#REF!</definedName>
    <definedName name="VII." localSheetId="31">#REF!</definedName>
    <definedName name="VII." localSheetId="24">#REF!</definedName>
    <definedName name="VII." localSheetId="26">#REF!</definedName>
    <definedName name="VII." localSheetId="14">#REF!</definedName>
    <definedName name="VII." localSheetId="27">#REF!</definedName>
    <definedName name="VII." localSheetId="32">#REF!</definedName>
    <definedName name="VII.">#REF!</definedName>
    <definedName name="VIII." localSheetId="28">#REF!</definedName>
    <definedName name="VIII." localSheetId="33">#REF!</definedName>
    <definedName name="VIII." localSheetId="25">#REF!</definedName>
    <definedName name="VIII." localSheetId="20">#REF!</definedName>
    <definedName name="VIII." localSheetId="21">#REF!</definedName>
    <definedName name="VIII." localSheetId="12">#REF!</definedName>
    <definedName name="VIII." localSheetId="29">#REF!</definedName>
    <definedName name="VIII." localSheetId="17">#REF!</definedName>
    <definedName name="VIII." localSheetId="18">#REF!</definedName>
    <definedName name="VIII." localSheetId="19">#REF!</definedName>
    <definedName name="VIII." localSheetId="22">#REF!</definedName>
    <definedName name="VIII." localSheetId="30">#REF!</definedName>
    <definedName name="VIII." localSheetId="13">#REF!</definedName>
    <definedName name="VIII." localSheetId="5">#REF!</definedName>
    <definedName name="VIII." localSheetId="6">#REF!</definedName>
    <definedName name="VIII." localSheetId="7">#REF!</definedName>
    <definedName name="VIII." localSheetId="8">#REF!</definedName>
    <definedName name="VIII." localSheetId="9">#REF!</definedName>
    <definedName name="VIII." localSheetId="23">#REF!</definedName>
    <definedName name="VIII." localSheetId="31">#REF!</definedName>
    <definedName name="VIII." localSheetId="24">#REF!</definedName>
    <definedName name="VIII." localSheetId="26">#REF!</definedName>
    <definedName name="VIII." localSheetId="14">#REF!</definedName>
    <definedName name="VIII." localSheetId="27">#REF!</definedName>
    <definedName name="VIII." localSheetId="32">#REF!</definedName>
    <definedName name="VIII.">#REF!</definedName>
    <definedName name="X." localSheetId="28">#REF!</definedName>
    <definedName name="X." localSheetId="33">#REF!</definedName>
    <definedName name="X." localSheetId="25">#REF!</definedName>
    <definedName name="X." localSheetId="20">#REF!</definedName>
    <definedName name="X." localSheetId="21">#REF!</definedName>
    <definedName name="X." localSheetId="12">#REF!</definedName>
    <definedName name="X." localSheetId="29">#REF!</definedName>
    <definedName name="X." localSheetId="17">#REF!</definedName>
    <definedName name="X." localSheetId="18">#REF!</definedName>
    <definedName name="X." localSheetId="19">#REF!</definedName>
    <definedName name="X." localSheetId="22">#REF!</definedName>
    <definedName name="X." localSheetId="30">#REF!</definedName>
    <definedName name="X." localSheetId="13">#REF!</definedName>
    <definedName name="X." localSheetId="5">#REF!</definedName>
    <definedName name="X." localSheetId="6">#REF!</definedName>
    <definedName name="X." localSheetId="7">#REF!</definedName>
    <definedName name="X." localSheetId="8">#REF!</definedName>
    <definedName name="X." localSheetId="9">#REF!</definedName>
    <definedName name="X." localSheetId="23">#REF!</definedName>
    <definedName name="X." localSheetId="31">#REF!</definedName>
    <definedName name="X." localSheetId="24">#REF!</definedName>
    <definedName name="X." localSheetId="26">#REF!</definedName>
    <definedName name="X." localSheetId="14">#REF!</definedName>
    <definedName name="X." localSheetId="27">#REF!</definedName>
    <definedName name="X." localSheetId="32">#REF!</definedName>
    <definedName name="X.">#REF!</definedName>
    <definedName name="XI." localSheetId="28">#REF!</definedName>
    <definedName name="XI." localSheetId="33">#REF!</definedName>
    <definedName name="XI." localSheetId="25">#REF!</definedName>
    <definedName name="XI." localSheetId="20">#REF!</definedName>
    <definedName name="XI." localSheetId="21">#REF!</definedName>
    <definedName name="XI." localSheetId="12">#REF!</definedName>
    <definedName name="XI." localSheetId="29">#REF!</definedName>
    <definedName name="XI." localSheetId="17">#REF!</definedName>
    <definedName name="XI." localSheetId="18">#REF!</definedName>
    <definedName name="XI." localSheetId="19">#REF!</definedName>
    <definedName name="XI." localSheetId="22">#REF!</definedName>
    <definedName name="XI." localSheetId="30">#REF!</definedName>
    <definedName name="XI." localSheetId="13">#REF!</definedName>
    <definedName name="XI." localSheetId="5">#REF!</definedName>
    <definedName name="XI." localSheetId="6">#REF!</definedName>
    <definedName name="XI." localSheetId="7">#REF!</definedName>
    <definedName name="XI." localSheetId="8">#REF!</definedName>
    <definedName name="XI." localSheetId="9">#REF!</definedName>
    <definedName name="XI." localSheetId="23">#REF!</definedName>
    <definedName name="XI." localSheetId="31">#REF!</definedName>
    <definedName name="XI." localSheetId="24">#REF!</definedName>
    <definedName name="XI." localSheetId="26">#REF!</definedName>
    <definedName name="XI." localSheetId="14">#REF!</definedName>
    <definedName name="XI." localSheetId="27">#REF!</definedName>
    <definedName name="XI." localSheetId="32">#REF!</definedName>
    <definedName name="XI.">#REF!</definedName>
    <definedName name="XII." localSheetId="28">#REF!</definedName>
    <definedName name="XII." localSheetId="33">#REF!</definedName>
    <definedName name="XII." localSheetId="25">#REF!</definedName>
    <definedName name="XII." localSheetId="20">#REF!</definedName>
    <definedName name="XII." localSheetId="21">#REF!</definedName>
    <definedName name="XII." localSheetId="12">#REF!</definedName>
    <definedName name="XII." localSheetId="29">#REF!</definedName>
    <definedName name="XII." localSheetId="17">#REF!</definedName>
    <definedName name="XII." localSheetId="18">#REF!</definedName>
    <definedName name="XII." localSheetId="19">#REF!</definedName>
    <definedName name="XII." localSheetId="22">#REF!</definedName>
    <definedName name="XII." localSheetId="30">#REF!</definedName>
    <definedName name="XII." localSheetId="13">#REF!</definedName>
    <definedName name="XII." localSheetId="5">#REF!</definedName>
    <definedName name="XII." localSheetId="6">#REF!</definedName>
    <definedName name="XII." localSheetId="7">#REF!</definedName>
    <definedName name="XII." localSheetId="8">#REF!</definedName>
    <definedName name="XII." localSheetId="9">#REF!</definedName>
    <definedName name="XII." localSheetId="23">#REF!</definedName>
    <definedName name="XII." localSheetId="31">#REF!</definedName>
    <definedName name="XII." localSheetId="24">#REF!</definedName>
    <definedName name="XII." localSheetId="26">#REF!</definedName>
    <definedName name="XII." localSheetId="14">#REF!</definedName>
    <definedName name="XII." localSheetId="27">#REF!</definedName>
    <definedName name="XII." localSheetId="32">#REF!</definedName>
    <definedName name="XII.">#REF!</definedName>
    <definedName name="XIII." localSheetId="28">#REF!</definedName>
    <definedName name="XIII." localSheetId="33">#REF!</definedName>
    <definedName name="XIII." localSheetId="25">#REF!</definedName>
    <definedName name="XIII." localSheetId="20">#REF!</definedName>
    <definedName name="XIII." localSheetId="21">#REF!</definedName>
    <definedName name="XIII." localSheetId="12">#REF!</definedName>
    <definedName name="XIII." localSheetId="29">#REF!</definedName>
    <definedName name="XIII." localSheetId="17">#REF!</definedName>
    <definedName name="XIII." localSheetId="18">#REF!</definedName>
    <definedName name="XIII." localSheetId="19">#REF!</definedName>
    <definedName name="XIII." localSheetId="22">#REF!</definedName>
    <definedName name="XIII." localSheetId="30">#REF!</definedName>
    <definedName name="XIII." localSheetId="13">#REF!</definedName>
    <definedName name="XIII." localSheetId="5">#REF!</definedName>
    <definedName name="XIII." localSheetId="6">#REF!</definedName>
    <definedName name="XIII." localSheetId="7">#REF!</definedName>
    <definedName name="XIII." localSheetId="8">#REF!</definedName>
    <definedName name="XIII." localSheetId="9">#REF!</definedName>
    <definedName name="XIII." localSheetId="23">#REF!</definedName>
    <definedName name="XIII." localSheetId="31">#REF!</definedName>
    <definedName name="XIII." localSheetId="24">#REF!</definedName>
    <definedName name="XIII." localSheetId="26">#REF!</definedName>
    <definedName name="XIII." localSheetId="14">#REF!</definedName>
    <definedName name="XIII." localSheetId="27">#REF!</definedName>
    <definedName name="XIII." localSheetId="32">#REF!</definedName>
    <definedName name="XIII.">#REF!</definedName>
    <definedName name="XIV." localSheetId="28">#REF!</definedName>
    <definedName name="XIV." localSheetId="33">#REF!</definedName>
    <definedName name="XIV." localSheetId="25">#REF!</definedName>
    <definedName name="XIV." localSheetId="20">#REF!</definedName>
    <definedName name="XIV." localSheetId="21">#REF!</definedName>
    <definedName name="XIV." localSheetId="12">#REF!</definedName>
    <definedName name="XIV." localSheetId="29">#REF!</definedName>
    <definedName name="XIV." localSheetId="17">#REF!</definedName>
    <definedName name="XIV." localSheetId="18">#REF!</definedName>
    <definedName name="XIV." localSheetId="19">#REF!</definedName>
    <definedName name="XIV." localSheetId="22">#REF!</definedName>
    <definedName name="XIV." localSheetId="30">#REF!</definedName>
    <definedName name="XIV." localSheetId="13">#REF!</definedName>
    <definedName name="XIV." localSheetId="5">#REF!</definedName>
    <definedName name="XIV." localSheetId="6">#REF!</definedName>
    <definedName name="XIV." localSheetId="7">#REF!</definedName>
    <definedName name="XIV." localSheetId="8">#REF!</definedName>
    <definedName name="XIV." localSheetId="9">#REF!</definedName>
    <definedName name="XIV." localSheetId="23">#REF!</definedName>
    <definedName name="XIV." localSheetId="31">#REF!</definedName>
    <definedName name="XIV." localSheetId="24">#REF!</definedName>
    <definedName name="XIV." localSheetId="26">#REF!</definedName>
    <definedName name="XIV." localSheetId="14">#REF!</definedName>
    <definedName name="XIV." localSheetId="27">#REF!</definedName>
    <definedName name="XIV." localSheetId="32">#REF!</definedName>
    <definedName name="XIV.">#REF!</definedName>
    <definedName name="XV." localSheetId="28">#REF!</definedName>
    <definedName name="XV." localSheetId="33">#REF!</definedName>
    <definedName name="XV." localSheetId="25">#REF!</definedName>
    <definedName name="XV." localSheetId="20">#REF!</definedName>
    <definedName name="XV." localSheetId="21">#REF!</definedName>
    <definedName name="XV." localSheetId="12">#REF!</definedName>
    <definedName name="XV." localSheetId="29">#REF!</definedName>
    <definedName name="XV." localSheetId="17">#REF!</definedName>
    <definedName name="XV." localSheetId="18">#REF!</definedName>
    <definedName name="XV." localSheetId="19">#REF!</definedName>
    <definedName name="XV." localSheetId="22">#REF!</definedName>
    <definedName name="XV." localSheetId="30">#REF!</definedName>
    <definedName name="XV." localSheetId="13">#REF!</definedName>
    <definedName name="XV." localSheetId="5">#REF!</definedName>
    <definedName name="XV." localSheetId="6">#REF!</definedName>
    <definedName name="XV." localSheetId="7">#REF!</definedName>
    <definedName name="XV." localSheetId="8">#REF!</definedName>
    <definedName name="XV." localSheetId="9">#REF!</definedName>
    <definedName name="XV." localSheetId="23">#REF!</definedName>
    <definedName name="XV." localSheetId="31">#REF!</definedName>
    <definedName name="XV." localSheetId="24">#REF!</definedName>
    <definedName name="XV." localSheetId="26">#REF!</definedName>
    <definedName name="XV." localSheetId="14">#REF!</definedName>
    <definedName name="XV." localSheetId="27">#REF!</definedName>
    <definedName name="XV." localSheetId="32">#REF!</definedName>
    <definedName name="XV.">#REF!</definedName>
    <definedName name="xx">#REF!</definedName>
    <definedName name="XY">#REF!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loext="http://schemas.libreoffice.org/" uri="{7626C862-2A13-11E5-B345-FEFF819CDC9F}">
      <loext:extCalcPr stringRefSyntax="ExcelA1"/>
    </ext>
  </extLst>
</workbook>
</file>

<file path=xl/calcChain.xml><?xml version="1.0" encoding="utf-8"?>
<calcChain xmlns="http://schemas.openxmlformats.org/spreadsheetml/2006/main">
  <c r="G1135" i="47" l="1"/>
  <c r="C1080" i="47"/>
  <c r="G1075" i="47"/>
  <c r="C1020" i="47"/>
  <c r="G1015" i="47"/>
  <c r="C960" i="47"/>
  <c r="G955" i="47"/>
  <c r="C900" i="47"/>
  <c r="G895" i="47"/>
  <c r="C840" i="47"/>
  <c r="G835" i="47"/>
  <c r="C780" i="47"/>
  <c r="G775" i="47"/>
  <c r="C720" i="47"/>
  <c r="G715" i="47"/>
  <c r="C660" i="47"/>
  <c r="G655" i="47"/>
  <c r="C600" i="47"/>
  <c r="G595" i="47"/>
  <c r="C540" i="47"/>
  <c r="G535" i="47"/>
  <c r="C480" i="47"/>
  <c r="G475" i="47"/>
  <c r="C420" i="47"/>
  <c r="G415" i="47"/>
  <c r="C360" i="47"/>
  <c r="G355" i="47"/>
  <c r="C300" i="47"/>
  <c r="G295" i="47"/>
  <c r="C240" i="47"/>
  <c r="G235" i="47"/>
  <c r="C180" i="47"/>
  <c r="G175" i="47"/>
  <c r="C120" i="47"/>
  <c r="G115" i="47"/>
  <c r="C60" i="47"/>
  <c r="G56" i="47"/>
  <c r="C1" i="47"/>
  <c r="J695" i="46"/>
  <c r="D695" i="46"/>
  <c r="M693" i="46"/>
  <c r="I693" i="46"/>
  <c r="I695" i="46" s="1"/>
  <c r="J692" i="46"/>
  <c r="I692" i="46"/>
  <c r="D692" i="46"/>
  <c r="M690" i="46"/>
  <c r="I690" i="46"/>
  <c r="J689" i="46"/>
  <c r="D689" i="46"/>
  <c r="M687" i="46"/>
  <c r="I687" i="46"/>
  <c r="I689" i="46" s="1"/>
  <c r="J686" i="46"/>
  <c r="D686" i="46"/>
  <c r="M684" i="46"/>
  <c r="I684" i="46"/>
  <c r="I686" i="46" s="1"/>
  <c r="J683" i="46"/>
  <c r="J696" i="46" s="1"/>
  <c r="D683" i="46"/>
  <c r="D696" i="46" s="1"/>
  <c r="M682" i="46"/>
  <c r="I682" i="46"/>
  <c r="M681" i="46"/>
  <c r="I681" i="46"/>
  <c r="M680" i="46"/>
  <c r="I680" i="46"/>
  <c r="C667" i="46"/>
  <c r="J658" i="46"/>
  <c r="I658" i="46"/>
  <c r="D658" i="46"/>
  <c r="M656" i="46"/>
  <c r="I656" i="46"/>
  <c r="J655" i="46"/>
  <c r="J659" i="46" s="1"/>
  <c r="D655" i="46"/>
  <c r="M653" i="46"/>
  <c r="I653" i="46"/>
  <c r="I655" i="46" s="1"/>
  <c r="J652" i="46"/>
  <c r="I652" i="46"/>
  <c r="D652" i="46"/>
  <c r="M650" i="46"/>
  <c r="I650" i="46"/>
  <c r="J649" i="46"/>
  <c r="D649" i="46"/>
  <c r="M647" i="46"/>
  <c r="I647" i="46"/>
  <c r="I649" i="46" s="1"/>
  <c r="J646" i="46"/>
  <c r="I646" i="46"/>
  <c r="I659" i="46" s="1"/>
  <c r="D646" i="46"/>
  <c r="D659" i="46" s="1"/>
  <c r="M645" i="46"/>
  <c r="I645" i="46"/>
  <c r="M644" i="46"/>
  <c r="I644" i="46"/>
  <c r="M643" i="46"/>
  <c r="I643" i="46"/>
  <c r="C630" i="46"/>
  <c r="J621" i="46"/>
  <c r="D621" i="46"/>
  <c r="M619" i="46"/>
  <c r="I619" i="46"/>
  <c r="I621" i="46" s="1"/>
  <c r="J618" i="46"/>
  <c r="D618" i="46"/>
  <c r="M616" i="46"/>
  <c r="I616" i="46"/>
  <c r="I618" i="46" s="1"/>
  <c r="J615" i="46"/>
  <c r="D615" i="46"/>
  <c r="M613" i="46"/>
  <c r="I613" i="46"/>
  <c r="I615" i="46" s="1"/>
  <c r="J612" i="46"/>
  <c r="I612" i="46"/>
  <c r="D612" i="46"/>
  <c r="M610" i="46"/>
  <c r="I610" i="46"/>
  <c r="J609" i="46"/>
  <c r="J622" i="46" s="1"/>
  <c r="D609" i="46"/>
  <c r="M608" i="46"/>
  <c r="I608" i="46"/>
  <c r="M607" i="46"/>
  <c r="I607" i="46"/>
  <c r="M606" i="46"/>
  <c r="I606" i="46"/>
  <c r="I609" i="46" s="1"/>
  <c r="C593" i="46"/>
  <c r="J584" i="46"/>
  <c r="I584" i="46"/>
  <c r="D584" i="46"/>
  <c r="M582" i="46"/>
  <c r="I582" i="46"/>
  <c r="J581" i="46"/>
  <c r="D581" i="46"/>
  <c r="M579" i="46"/>
  <c r="I579" i="46"/>
  <c r="I581" i="46" s="1"/>
  <c r="J578" i="46"/>
  <c r="I578" i="46"/>
  <c r="D578" i="46"/>
  <c r="M576" i="46"/>
  <c r="I576" i="46"/>
  <c r="J575" i="46"/>
  <c r="D575" i="46"/>
  <c r="D585" i="46" s="1"/>
  <c r="M573" i="46"/>
  <c r="I573" i="46"/>
  <c r="I575" i="46" s="1"/>
  <c r="J572" i="46"/>
  <c r="J585" i="46" s="1"/>
  <c r="D572" i="46"/>
  <c r="M571" i="46"/>
  <c r="I571" i="46"/>
  <c r="M570" i="46"/>
  <c r="I570" i="46"/>
  <c r="M569" i="46"/>
  <c r="I569" i="46"/>
  <c r="I572" i="46" s="1"/>
  <c r="I585" i="46" s="1"/>
  <c r="C556" i="46"/>
  <c r="J547" i="46"/>
  <c r="D547" i="46"/>
  <c r="M545" i="46"/>
  <c r="I545" i="46"/>
  <c r="I547" i="46" s="1"/>
  <c r="J544" i="46"/>
  <c r="I544" i="46"/>
  <c r="D544" i="46"/>
  <c r="M542" i="46"/>
  <c r="I542" i="46"/>
  <c r="J541" i="46"/>
  <c r="D541" i="46"/>
  <c r="M539" i="46"/>
  <c r="I539" i="46"/>
  <c r="I541" i="46" s="1"/>
  <c r="J538" i="46"/>
  <c r="I538" i="46"/>
  <c r="D538" i="46"/>
  <c r="M536" i="46"/>
  <c r="I536" i="46"/>
  <c r="J535" i="46"/>
  <c r="J548" i="46" s="1"/>
  <c r="D535" i="46"/>
  <c r="D548" i="46" s="1"/>
  <c r="M534" i="46"/>
  <c r="I534" i="46"/>
  <c r="M533" i="46"/>
  <c r="I533" i="46"/>
  <c r="M532" i="46"/>
  <c r="I532" i="46"/>
  <c r="C519" i="46"/>
  <c r="J510" i="46"/>
  <c r="I510" i="46"/>
  <c r="D510" i="46"/>
  <c r="M508" i="46"/>
  <c r="I508" i="46"/>
  <c r="J507" i="46"/>
  <c r="D507" i="46"/>
  <c r="M505" i="46"/>
  <c r="I505" i="46"/>
  <c r="I507" i="46" s="1"/>
  <c r="J504" i="46"/>
  <c r="D504" i="46"/>
  <c r="M502" i="46"/>
  <c r="I502" i="46"/>
  <c r="I504" i="46" s="1"/>
  <c r="J501" i="46"/>
  <c r="J511" i="46" s="1"/>
  <c r="D501" i="46"/>
  <c r="D511" i="46" s="1"/>
  <c r="M499" i="46"/>
  <c r="I499" i="46"/>
  <c r="I501" i="46" s="1"/>
  <c r="J498" i="46"/>
  <c r="I498" i="46"/>
  <c r="D498" i="46"/>
  <c r="M497" i="46"/>
  <c r="I497" i="46"/>
  <c r="M496" i="46"/>
  <c r="I496" i="46"/>
  <c r="M495" i="46"/>
  <c r="I495" i="46"/>
  <c r="C482" i="46"/>
  <c r="J473" i="46"/>
  <c r="D473" i="46"/>
  <c r="M471" i="46"/>
  <c r="I471" i="46"/>
  <c r="I473" i="46" s="1"/>
  <c r="J470" i="46"/>
  <c r="I470" i="46"/>
  <c r="D470" i="46"/>
  <c r="M468" i="46"/>
  <c r="I468" i="46"/>
  <c r="J467" i="46"/>
  <c r="D467" i="46"/>
  <c r="M465" i="46"/>
  <c r="I465" i="46"/>
  <c r="J464" i="46"/>
  <c r="I464" i="46"/>
  <c r="D464" i="46"/>
  <c r="M462" i="46"/>
  <c r="I462" i="46"/>
  <c r="J461" i="46"/>
  <c r="J474" i="46" s="1"/>
  <c r="D461" i="46"/>
  <c r="D474" i="46" s="1"/>
  <c r="M460" i="46"/>
  <c r="I460" i="46"/>
  <c r="M459" i="46"/>
  <c r="I459" i="46"/>
  <c r="M458" i="46"/>
  <c r="I458" i="46"/>
  <c r="I461" i="46" s="1"/>
  <c r="C445" i="46"/>
  <c r="D437" i="46"/>
  <c r="J436" i="46"/>
  <c r="D436" i="46"/>
  <c r="M434" i="46"/>
  <c r="I434" i="46"/>
  <c r="I436" i="46" s="1"/>
  <c r="J433" i="46"/>
  <c r="D433" i="46"/>
  <c r="M431" i="46"/>
  <c r="I431" i="46"/>
  <c r="I433" i="46" s="1"/>
  <c r="J430" i="46"/>
  <c r="I430" i="46"/>
  <c r="D430" i="46"/>
  <c r="M428" i="46"/>
  <c r="I428" i="46"/>
  <c r="J427" i="46"/>
  <c r="J437" i="46" s="1"/>
  <c r="D427" i="46"/>
  <c r="M425" i="46"/>
  <c r="I425" i="46"/>
  <c r="I427" i="46" s="1"/>
  <c r="J424" i="46"/>
  <c r="I424" i="46"/>
  <c r="D424" i="46"/>
  <c r="M423" i="46"/>
  <c r="I423" i="46"/>
  <c r="M422" i="46"/>
  <c r="I422" i="46"/>
  <c r="M421" i="46"/>
  <c r="I421" i="46"/>
  <c r="C408" i="46"/>
  <c r="J399" i="46"/>
  <c r="D399" i="46"/>
  <c r="M397" i="46"/>
  <c r="I397" i="46"/>
  <c r="I399" i="46" s="1"/>
  <c r="I400" i="46" s="1"/>
  <c r="J396" i="46"/>
  <c r="I396" i="46"/>
  <c r="D396" i="46"/>
  <c r="M394" i="46"/>
  <c r="I394" i="46"/>
  <c r="J393" i="46"/>
  <c r="D393" i="46"/>
  <c r="M391" i="46"/>
  <c r="I391" i="46"/>
  <c r="I393" i="46" s="1"/>
  <c r="J390" i="46"/>
  <c r="D390" i="46"/>
  <c r="M388" i="46"/>
  <c r="I388" i="46"/>
  <c r="I390" i="46" s="1"/>
  <c r="J387" i="46"/>
  <c r="J400" i="46" s="1"/>
  <c r="D387" i="46"/>
  <c r="D400" i="46" s="1"/>
  <c r="M386" i="46"/>
  <c r="I386" i="46"/>
  <c r="M385" i="46"/>
  <c r="I385" i="46"/>
  <c r="M384" i="46"/>
  <c r="I384" i="46"/>
  <c r="I387" i="46" s="1"/>
  <c r="C371" i="46"/>
  <c r="J363" i="46"/>
  <c r="J362" i="46"/>
  <c r="D362" i="46"/>
  <c r="M360" i="46"/>
  <c r="I360" i="46"/>
  <c r="I362" i="46" s="1"/>
  <c r="J359" i="46"/>
  <c r="D359" i="46"/>
  <c r="M357" i="46"/>
  <c r="I357" i="46"/>
  <c r="I359" i="46" s="1"/>
  <c r="J356" i="46"/>
  <c r="I356" i="46"/>
  <c r="D356" i="46"/>
  <c r="M354" i="46"/>
  <c r="I354" i="46"/>
  <c r="J353" i="46"/>
  <c r="D353" i="46"/>
  <c r="M351" i="46"/>
  <c r="I351" i="46"/>
  <c r="I353" i="46" s="1"/>
  <c r="J350" i="46"/>
  <c r="I350" i="46"/>
  <c r="D350" i="46"/>
  <c r="D363" i="46" s="1"/>
  <c r="M349" i="46"/>
  <c r="I349" i="46"/>
  <c r="M348" i="46"/>
  <c r="I348" i="46"/>
  <c r="M347" i="46"/>
  <c r="I347" i="46"/>
  <c r="C334" i="46"/>
  <c r="J325" i="46"/>
  <c r="D325" i="46"/>
  <c r="M323" i="46"/>
  <c r="I323" i="46"/>
  <c r="J322" i="46"/>
  <c r="D322" i="46"/>
  <c r="M320" i="46"/>
  <c r="I320" i="46"/>
  <c r="I322" i="46" s="1"/>
  <c r="J319" i="46"/>
  <c r="D319" i="46"/>
  <c r="M317" i="46"/>
  <c r="I317" i="46"/>
  <c r="I319" i="46" s="1"/>
  <c r="J316" i="46"/>
  <c r="D316" i="46"/>
  <c r="M314" i="46"/>
  <c r="I314" i="46"/>
  <c r="I316" i="46" s="1"/>
  <c r="J313" i="46"/>
  <c r="J326" i="46" s="1"/>
  <c r="D313" i="46"/>
  <c r="D326" i="46" s="1"/>
  <c r="M312" i="46"/>
  <c r="I312" i="46"/>
  <c r="M311" i="46"/>
  <c r="I311" i="46"/>
  <c r="M310" i="46"/>
  <c r="I310" i="46"/>
  <c r="C297" i="46"/>
  <c r="J288" i="46"/>
  <c r="I288" i="46"/>
  <c r="D288" i="46"/>
  <c r="M286" i="46"/>
  <c r="I286" i="46"/>
  <c r="J285" i="46"/>
  <c r="D285" i="46"/>
  <c r="M283" i="46"/>
  <c r="I283" i="46"/>
  <c r="I285" i="46" s="1"/>
  <c r="J282" i="46"/>
  <c r="I282" i="46"/>
  <c r="D282" i="46"/>
  <c r="M280" i="46"/>
  <c r="I280" i="46"/>
  <c r="J279" i="46"/>
  <c r="D279" i="46"/>
  <c r="M277" i="46"/>
  <c r="I277" i="46"/>
  <c r="J276" i="46"/>
  <c r="J289" i="46" s="1"/>
  <c r="D276" i="46"/>
  <c r="D289" i="46" s="1"/>
  <c r="M275" i="46"/>
  <c r="I275" i="46"/>
  <c r="M274" i="46"/>
  <c r="I274" i="46"/>
  <c r="M273" i="46"/>
  <c r="I273" i="46"/>
  <c r="I276" i="46" s="1"/>
  <c r="C260" i="46"/>
  <c r="J251" i="46"/>
  <c r="D251" i="46"/>
  <c r="M249" i="46"/>
  <c r="I249" i="46"/>
  <c r="I251" i="46" s="1"/>
  <c r="J248" i="46"/>
  <c r="I248" i="46"/>
  <c r="D248" i="46"/>
  <c r="M246" i="46"/>
  <c r="I246" i="46"/>
  <c r="J245" i="46"/>
  <c r="D245" i="46"/>
  <c r="M243" i="46"/>
  <c r="I243" i="46"/>
  <c r="I245" i="46" s="1"/>
  <c r="J242" i="46"/>
  <c r="I242" i="46"/>
  <c r="D242" i="46"/>
  <c r="M240" i="46"/>
  <c r="I240" i="46"/>
  <c r="J239" i="46"/>
  <c r="D239" i="46"/>
  <c r="M238" i="46"/>
  <c r="I238" i="46"/>
  <c r="M237" i="46"/>
  <c r="I237" i="46"/>
  <c r="I52" i="46" s="1"/>
  <c r="M236" i="46"/>
  <c r="I236" i="46"/>
  <c r="C223" i="46"/>
  <c r="D215" i="46"/>
  <c r="J214" i="46"/>
  <c r="I214" i="46"/>
  <c r="D214" i="46"/>
  <c r="M212" i="46"/>
  <c r="I212" i="46"/>
  <c r="J211" i="46"/>
  <c r="D211" i="46"/>
  <c r="M209" i="46"/>
  <c r="I209" i="46"/>
  <c r="J208" i="46"/>
  <c r="D208" i="46"/>
  <c r="M206" i="46"/>
  <c r="I206" i="46"/>
  <c r="I208" i="46" s="1"/>
  <c r="J205" i="46"/>
  <c r="D205" i="46"/>
  <c r="M203" i="46"/>
  <c r="I203" i="46"/>
  <c r="I205" i="46" s="1"/>
  <c r="J202" i="46"/>
  <c r="I202" i="46"/>
  <c r="D202" i="46"/>
  <c r="M201" i="46"/>
  <c r="I201" i="46"/>
  <c r="M200" i="46"/>
  <c r="I200" i="46"/>
  <c r="M199" i="46"/>
  <c r="I199" i="46"/>
  <c r="C186" i="46"/>
  <c r="I178" i="46"/>
  <c r="J177" i="46"/>
  <c r="D177" i="46"/>
  <c r="M175" i="46"/>
  <c r="I175" i="46"/>
  <c r="I177" i="46" s="1"/>
  <c r="J174" i="46"/>
  <c r="I174" i="46"/>
  <c r="D174" i="46"/>
  <c r="M172" i="46"/>
  <c r="I172" i="46"/>
  <c r="J171" i="46"/>
  <c r="D171" i="46"/>
  <c r="M169" i="46"/>
  <c r="I169" i="46"/>
  <c r="I171" i="46" s="1"/>
  <c r="J168" i="46"/>
  <c r="I168" i="46"/>
  <c r="D168" i="46"/>
  <c r="M166" i="46"/>
  <c r="I166" i="46"/>
  <c r="J165" i="46"/>
  <c r="D165" i="46"/>
  <c r="D178" i="46" s="1"/>
  <c r="M164" i="46"/>
  <c r="I164" i="46"/>
  <c r="I53" i="46" s="1"/>
  <c r="M163" i="46"/>
  <c r="I163" i="46"/>
  <c r="M162" i="46"/>
  <c r="I162" i="46"/>
  <c r="I165" i="46" s="1"/>
  <c r="C149" i="46"/>
  <c r="D141" i="46"/>
  <c r="J140" i="46"/>
  <c r="D140" i="46"/>
  <c r="M138" i="46"/>
  <c r="I138" i="46"/>
  <c r="I140" i="46" s="1"/>
  <c r="J137" i="46"/>
  <c r="J141" i="46" s="1"/>
  <c r="D137" i="46"/>
  <c r="M135" i="46"/>
  <c r="I135" i="46"/>
  <c r="I137" i="46" s="1"/>
  <c r="J134" i="46"/>
  <c r="I134" i="46"/>
  <c r="D134" i="46"/>
  <c r="M132" i="46"/>
  <c r="I132" i="46"/>
  <c r="J131" i="46"/>
  <c r="D131" i="46"/>
  <c r="M129" i="46"/>
  <c r="I129" i="46"/>
  <c r="I131" i="46" s="1"/>
  <c r="J128" i="46"/>
  <c r="I128" i="46"/>
  <c r="I141" i="46" s="1"/>
  <c r="D128" i="46"/>
  <c r="M127" i="46"/>
  <c r="I127" i="46"/>
  <c r="M126" i="46"/>
  <c r="I126" i="46"/>
  <c r="M125" i="46"/>
  <c r="I125" i="46"/>
  <c r="C112" i="46"/>
  <c r="D94" i="46"/>
  <c r="I90" i="46"/>
  <c r="J89" i="46"/>
  <c r="C75" i="46"/>
  <c r="J64" i="46"/>
  <c r="J66" i="46" s="1"/>
  <c r="H64" i="46"/>
  <c r="G64" i="46"/>
  <c r="F64" i="46"/>
  <c r="D64" i="46"/>
  <c r="D66" i="46" s="1"/>
  <c r="J61" i="46"/>
  <c r="H61" i="46"/>
  <c r="G61" i="46"/>
  <c r="F61" i="46"/>
  <c r="D61" i="46"/>
  <c r="D98" i="46" s="1"/>
  <c r="D100" i="46" s="1"/>
  <c r="D60" i="46"/>
  <c r="J58" i="46"/>
  <c r="J95" i="46" s="1"/>
  <c r="J97" i="46" s="1"/>
  <c r="H58" i="46"/>
  <c r="G58" i="46"/>
  <c r="F58" i="46"/>
  <c r="D58" i="46"/>
  <c r="D95" i="46" s="1"/>
  <c r="D97" i="46" s="1"/>
  <c r="D57" i="46"/>
  <c r="J55" i="46"/>
  <c r="H55" i="46"/>
  <c r="G55" i="46"/>
  <c r="F55" i="46"/>
  <c r="D55" i="46"/>
  <c r="D92" i="46" s="1"/>
  <c r="J54" i="46"/>
  <c r="D54" i="46"/>
  <c r="J53" i="46"/>
  <c r="J90" i="46" s="1"/>
  <c r="H53" i="46"/>
  <c r="G53" i="46"/>
  <c r="F53" i="46"/>
  <c r="D53" i="46"/>
  <c r="D90" i="46" s="1"/>
  <c r="J52" i="46"/>
  <c r="H52" i="46"/>
  <c r="G52" i="46"/>
  <c r="F52" i="46"/>
  <c r="D52" i="46"/>
  <c r="D89" i="46" s="1"/>
  <c r="J51" i="46"/>
  <c r="J88" i="46" s="1"/>
  <c r="J91" i="46" s="1"/>
  <c r="H51" i="46"/>
  <c r="G51" i="46"/>
  <c r="F51" i="46"/>
  <c r="D51" i="46"/>
  <c r="D88" i="46" s="1"/>
  <c r="C38" i="46"/>
  <c r="J29" i="46"/>
  <c r="I29" i="46"/>
  <c r="D29" i="46"/>
  <c r="M27" i="46"/>
  <c r="I27" i="46"/>
  <c r="J26" i="46"/>
  <c r="D26" i="46"/>
  <c r="M24" i="46"/>
  <c r="I24" i="46"/>
  <c r="J23" i="46"/>
  <c r="I23" i="46"/>
  <c r="D23" i="46"/>
  <c r="M21" i="46"/>
  <c r="I21" i="46"/>
  <c r="J20" i="46"/>
  <c r="I20" i="46"/>
  <c r="D20" i="46"/>
  <c r="M18" i="46"/>
  <c r="I18" i="46"/>
  <c r="J17" i="46"/>
  <c r="D17" i="46"/>
  <c r="M16" i="46"/>
  <c r="I16" i="46"/>
  <c r="M15" i="46"/>
  <c r="I15" i="46"/>
  <c r="M14" i="46"/>
  <c r="I14" i="46"/>
  <c r="C1" i="46"/>
  <c r="N754" i="44"/>
  <c r="N755" i="44" s="1"/>
  <c r="D754" i="44"/>
  <c r="Q752" i="44"/>
  <c r="M752" i="44"/>
  <c r="M754" i="44" s="1"/>
  <c r="N751" i="44"/>
  <c r="M751" i="44"/>
  <c r="D751" i="44"/>
  <c r="Q749" i="44"/>
  <c r="M749" i="44"/>
  <c r="N748" i="44"/>
  <c r="D748" i="44"/>
  <c r="Q746" i="44"/>
  <c r="M746" i="44"/>
  <c r="M748" i="44" s="1"/>
  <c r="N745" i="44"/>
  <c r="M745" i="44"/>
  <c r="D745" i="44"/>
  <c r="Q743" i="44"/>
  <c r="M743" i="44"/>
  <c r="N742" i="44"/>
  <c r="D742" i="44"/>
  <c r="Q741" i="44"/>
  <c r="M741" i="44"/>
  <c r="Q740" i="44"/>
  <c r="M740" i="44"/>
  <c r="Q739" i="44"/>
  <c r="M739" i="44"/>
  <c r="M742" i="44" s="1"/>
  <c r="C725" i="44"/>
  <c r="N715" i="44"/>
  <c r="N714" i="44"/>
  <c r="M714" i="44"/>
  <c r="D714" i="44"/>
  <c r="Q712" i="44"/>
  <c r="M712" i="44"/>
  <c r="N711" i="44"/>
  <c r="D711" i="44"/>
  <c r="D715" i="44" s="1"/>
  <c r="Q709" i="44"/>
  <c r="M709" i="44"/>
  <c r="M711" i="44" s="1"/>
  <c r="N708" i="44"/>
  <c r="D708" i="44"/>
  <c r="Q706" i="44"/>
  <c r="M706" i="44"/>
  <c r="M708" i="44" s="1"/>
  <c r="N705" i="44"/>
  <c r="D705" i="44"/>
  <c r="Q703" i="44"/>
  <c r="M703" i="44"/>
  <c r="M705" i="44" s="1"/>
  <c r="N702" i="44"/>
  <c r="M702" i="44"/>
  <c r="D702" i="44"/>
  <c r="Q701" i="44"/>
  <c r="M701" i="44"/>
  <c r="Q700" i="44"/>
  <c r="M700" i="44"/>
  <c r="Q699" i="44"/>
  <c r="M699" i="44"/>
  <c r="C685" i="44"/>
  <c r="N674" i="44"/>
  <c r="D674" i="44"/>
  <c r="Q672" i="44"/>
  <c r="M672" i="44"/>
  <c r="M674" i="44" s="1"/>
  <c r="N671" i="44"/>
  <c r="N675" i="44" s="1"/>
  <c r="M671" i="44"/>
  <c r="D671" i="44"/>
  <c r="Q669" i="44"/>
  <c r="M669" i="44"/>
  <c r="N668" i="44"/>
  <c r="D668" i="44"/>
  <c r="Q666" i="44"/>
  <c r="M666" i="44"/>
  <c r="N665" i="44"/>
  <c r="D665" i="44"/>
  <c r="Q663" i="44"/>
  <c r="M663" i="44"/>
  <c r="M665" i="44" s="1"/>
  <c r="N662" i="44"/>
  <c r="D662" i="44"/>
  <c r="Q661" i="44"/>
  <c r="M661" i="44"/>
  <c r="Q660" i="44"/>
  <c r="M660" i="44"/>
  <c r="Q659" i="44"/>
  <c r="M659" i="44"/>
  <c r="M662" i="44" s="1"/>
  <c r="C645" i="44"/>
  <c r="N635" i="44"/>
  <c r="N634" i="44"/>
  <c r="D634" i="44"/>
  <c r="Q632" i="44"/>
  <c r="M632" i="44"/>
  <c r="M634" i="44" s="1"/>
  <c r="N631" i="44"/>
  <c r="D631" i="44"/>
  <c r="D635" i="44" s="1"/>
  <c r="Q629" i="44"/>
  <c r="M629" i="44"/>
  <c r="M631" i="44" s="1"/>
  <c r="N628" i="44"/>
  <c r="M628" i="44"/>
  <c r="D628" i="44"/>
  <c r="Q626" i="44"/>
  <c r="M626" i="44"/>
  <c r="N625" i="44"/>
  <c r="D625" i="44"/>
  <c r="Q623" i="44"/>
  <c r="M623" i="44"/>
  <c r="M625" i="44" s="1"/>
  <c r="N622" i="44"/>
  <c r="M622" i="44"/>
  <c r="D622" i="44"/>
  <c r="Q621" i="44"/>
  <c r="M621" i="44"/>
  <c r="Q620" i="44"/>
  <c r="M620" i="44"/>
  <c r="Q619" i="44"/>
  <c r="M619" i="44"/>
  <c r="C605" i="44"/>
  <c r="N594" i="44"/>
  <c r="D594" i="44"/>
  <c r="Q592" i="44"/>
  <c r="M592" i="44"/>
  <c r="N591" i="44"/>
  <c r="D591" i="44"/>
  <c r="Q589" i="44"/>
  <c r="M589" i="44"/>
  <c r="M591" i="44" s="1"/>
  <c r="N588" i="44"/>
  <c r="M588" i="44"/>
  <c r="D588" i="44"/>
  <c r="Q586" i="44"/>
  <c r="M586" i="44"/>
  <c r="N585" i="44"/>
  <c r="D585" i="44"/>
  <c r="Q583" i="44"/>
  <c r="M583" i="44"/>
  <c r="M585" i="44" s="1"/>
  <c r="N582" i="44"/>
  <c r="D582" i="44"/>
  <c r="Q581" i="44"/>
  <c r="M581" i="44"/>
  <c r="Q580" i="44"/>
  <c r="M580" i="44"/>
  <c r="Q579" i="44"/>
  <c r="M579" i="44"/>
  <c r="C565" i="44"/>
  <c r="N554" i="44"/>
  <c r="M554" i="44"/>
  <c r="D554" i="44"/>
  <c r="D555" i="44" s="1"/>
  <c r="Q552" i="44"/>
  <c r="M552" i="44"/>
  <c r="N551" i="44"/>
  <c r="N555" i="44" s="1"/>
  <c r="D551" i="44"/>
  <c r="Q549" i="44"/>
  <c r="M549" i="44"/>
  <c r="N548" i="44"/>
  <c r="M548" i="44"/>
  <c r="D548" i="44"/>
  <c r="Q546" i="44"/>
  <c r="M546" i="44"/>
  <c r="N545" i="44"/>
  <c r="D545" i="44"/>
  <c r="Q543" i="44"/>
  <c r="M543" i="44"/>
  <c r="M545" i="44" s="1"/>
  <c r="N542" i="44"/>
  <c r="D542" i="44"/>
  <c r="Q541" i="44"/>
  <c r="M541" i="44"/>
  <c r="Q540" i="44"/>
  <c r="M540" i="44"/>
  <c r="Q539" i="44"/>
  <c r="M539" i="44"/>
  <c r="M542" i="44" s="1"/>
  <c r="C525" i="44"/>
  <c r="N514" i="44"/>
  <c r="M514" i="44"/>
  <c r="D514" i="44"/>
  <c r="D515" i="44" s="1"/>
  <c r="Q512" i="44"/>
  <c r="M512" i="44"/>
  <c r="N511" i="44"/>
  <c r="D511" i="44"/>
  <c r="Q509" i="44"/>
  <c r="M509" i="44"/>
  <c r="M511" i="44" s="1"/>
  <c r="N508" i="44"/>
  <c r="D508" i="44"/>
  <c r="Q506" i="44"/>
  <c r="M506" i="44"/>
  <c r="M508" i="44" s="1"/>
  <c r="N505" i="44"/>
  <c r="M505" i="44"/>
  <c r="D505" i="44"/>
  <c r="Q503" i="44"/>
  <c r="M503" i="44"/>
  <c r="N502" i="44"/>
  <c r="D502" i="44"/>
  <c r="Q501" i="44"/>
  <c r="M501" i="44"/>
  <c r="M62" i="44" s="1"/>
  <c r="Q500" i="44"/>
  <c r="M500" i="44"/>
  <c r="M60" i="44" s="1"/>
  <c r="Q499" i="44"/>
  <c r="M499" i="44"/>
  <c r="C485" i="44"/>
  <c r="N474" i="44"/>
  <c r="M474" i="44"/>
  <c r="D474" i="44"/>
  <c r="Q472" i="44"/>
  <c r="M472" i="44"/>
  <c r="N471" i="44"/>
  <c r="D471" i="44"/>
  <c r="Q469" i="44"/>
  <c r="M469" i="44"/>
  <c r="M471" i="44" s="1"/>
  <c r="N468" i="44"/>
  <c r="D468" i="44"/>
  <c r="Q466" i="44"/>
  <c r="M466" i="44"/>
  <c r="M468" i="44" s="1"/>
  <c r="N465" i="44"/>
  <c r="M465" i="44"/>
  <c r="D465" i="44"/>
  <c r="D475" i="44" s="1"/>
  <c r="Q463" i="44"/>
  <c r="M463" i="44"/>
  <c r="N462" i="44"/>
  <c r="D462" i="44"/>
  <c r="Q461" i="44"/>
  <c r="M461" i="44"/>
  <c r="Q460" i="44"/>
  <c r="M460" i="44"/>
  <c r="Q459" i="44"/>
  <c r="M459" i="44"/>
  <c r="M462" i="44" s="1"/>
  <c r="C445" i="44"/>
  <c r="N434" i="44"/>
  <c r="N435" i="44" s="1"/>
  <c r="M434" i="44"/>
  <c r="D434" i="44"/>
  <c r="Q432" i="44"/>
  <c r="M432" i="44"/>
  <c r="N431" i="44"/>
  <c r="M431" i="44"/>
  <c r="D431" i="44"/>
  <c r="D435" i="44" s="1"/>
  <c r="Q429" i="44"/>
  <c r="M429" i="44"/>
  <c r="N428" i="44"/>
  <c r="D428" i="44"/>
  <c r="Q426" i="44"/>
  <c r="M426" i="44"/>
  <c r="M428" i="44" s="1"/>
  <c r="N425" i="44"/>
  <c r="M425" i="44"/>
  <c r="D425" i="44"/>
  <c r="Q423" i="44"/>
  <c r="M423" i="44"/>
  <c r="N422" i="44"/>
  <c r="D422" i="44"/>
  <c r="Q421" i="44"/>
  <c r="M421" i="44"/>
  <c r="Q420" i="44"/>
  <c r="M420" i="44"/>
  <c r="Q419" i="44"/>
  <c r="M419" i="44"/>
  <c r="C405" i="44"/>
  <c r="N394" i="44"/>
  <c r="M394" i="44"/>
  <c r="D394" i="44"/>
  <c r="Q392" i="44"/>
  <c r="M392" i="44"/>
  <c r="N391" i="44"/>
  <c r="M391" i="44"/>
  <c r="M395" i="44" s="1"/>
  <c r="D391" i="44"/>
  <c r="D395" i="44" s="1"/>
  <c r="Q389" i="44"/>
  <c r="M389" i="44"/>
  <c r="N388" i="44"/>
  <c r="D388" i="44"/>
  <c r="Q386" i="44"/>
  <c r="M386" i="44"/>
  <c r="M388" i="44" s="1"/>
  <c r="N385" i="44"/>
  <c r="N395" i="44" s="1"/>
  <c r="M385" i="44"/>
  <c r="D385" i="44"/>
  <c r="Q383" i="44"/>
  <c r="M383" i="44"/>
  <c r="N382" i="44"/>
  <c r="M382" i="44"/>
  <c r="D382" i="44"/>
  <c r="Q381" i="44"/>
  <c r="M381" i="44"/>
  <c r="Q380" i="44"/>
  <c r="M380" i="44"/>
  <c r="Q379" i="44"/>
  <c r="M379" i="44"/>
  <c r="C365" i="44"/>
  <c r="N354" i="44"/>
  <c r="D354" i="44"/>
  <c r="Q352" i="44"/>
  <c r="M352" i="44"/>
  <c r="M354" i="44" s="1"/>
  <c r="N351" i="44"/>
  <c r="M351" i="44"/>
  <c r="D351" i="44"/>
  <c r="Q349" i="44"/>
  <c r="M349" i="44"/>
  <c r="N348" i="44"/>
  <c r="D348" i="44"/>
  <c r="Q346" i="44"/>
  <c r="M346" i="44"/>
  <c r="N345" i="44"/>
  <c r="D345" i="44"/>
  <c r="Q343" i="44"/>
  <c r="M343" i="44"/>
  <c r="M345" i="44" s="1"/>
  <c r="N342" i="44"/>
  <c r="D342" i="44"/>
  <c r="Q341" i="44"/>
  <c r="M341" i="44"/>
  <c r="Q340" i="44"/>
  <c r="M340" i="44"/>
  <c r="Q339" i="44"/>
  <c r="M339" i="44"/>
  <c r="M342" i="44" s="1"/>
  <c r="C325" i="44"/>
  <c r="N315" i="44"/>
  <c r="N314" i="44"/>
  <c r="D314" i="44"/>
  <c r="Q312" i="44"/>
  <c r="M312" i="44"/>
  <c r="M314" i="44" s="1"/>
  <c r="N311" i="44"/>
  <c r="M311" i="44"/>
  <c r="D311" i="44"/>
  <c r="D315" i="44" s="1"/>
  <c r="Q309" i="44"/>
  <c r="M309" i="44"/>
  <c r="N308" i="44"/>
  <c r="M308" i="44"/>
  <c r="D308" i="44"/>
  <c r="Q306" i="44"/>
  <c r="M306" i="44"/>
  <c r="N305" i="44"/>
  <c r="D305" i="44"/>
  <c r="Q303" i="44"/>
  <c r="M303" i="44"/>
  <c r="M305" i="44" s="1"/>
  <c r="N302" i="44"/>
  <c r="M302" i="44"/>
  <c r="D302" i="44"/>
  <c r="Q301" i="44"/>
  <c r="M301" i="44"/>
  <c r="Q300" i="44"/>
  <c r="M300" i="44"/>
  <c r="Q299" i="44"/>
  <c r="M299" i="44"/>
  <c r="C285" i="44"/>
  <c r="N274" i="44"/>
  <c r="D274" i="44"/>
  <c r="Q272" i="44"/>
  <c r="M272" i="44"/>
  <c r="M274" i="44" s="1"/>
  <c r="N271" i="44"/>
  <c r="N275" i="44" s="1"/>
  <c r="D271" i="44"/>
  <c r="Q269" i="44"/>
  <c r="M269" i="44"/>
  <c r="M271" i="44" s="1"/>
  <c r="N268" i="44"/>
  <c r="M268" i="44"/>
  <c r="D268" i="44"/>
  <c r="Q266" i="44"/>
  <c r="M266" i="44"/>
  <c r="N265" i="44"/>
  <c r="D265" i="44"/>
  <c r="Q263" i="44"/>
  <c r="M263" i="44"/>
  <c r="M265" i="44" s="1"/>
  <c r="N262" i="44"/>
  <c r="D262" i="44"/>
  <c r="Q261" i="44"/>
  <c r="M261" i="44"/>
  <c r="Q260" i="44"/>
  <c r="M260" i="44"/>
  <c r="Q259" i="44"/>
  <c r="M259" i="44"/>
  <c r="C245" i="44"/>
  <c r="N234" i="44"/>
  <c r="N235" i="44" s="1"/>
  <c r="M234" i="44"/>
  <c r="D234" i="44"/>
  <c r="D235" i="44" s="1"/>
  <c r="Q232" i="44"/>
  <c r="M232" i="44"/>
  <c r="N231" i="44"/>
  <c r="D231" i="44"/>
  <c r="Q229" i="44"/>
  <c r="M229" i="44"/>
  <c r="M231" i="44" s="1"/>
  <c r="N228" i="44"/>
  <c r="M228" i="44"/>
  <c r="D228" i="44"/>
  <c r="Q226" i="44"/>
  <c r="M226" i="44"/>
  <c r="N225" i="44"/>
  <c r="D225" i="44"/>
  <c r="Q223" i="44"/>
  <c r="M223" i="44"/>
  <c r="N222" i="44"/>
  <c r="D222" i="44"/>
  <c r="Q221" i="44"/>
  <c r="M221" i="44"/>
  <c r="Q220" i="44"/>
  <c r="M220" i="44"/>
  <c r="Q219" i="44"/>
  <c r="M219" i="44"/>
  <c r="M222" i="44" s="1"/>
  <c r="C205" i="44"/>
  <c r="N194" i="44"/>
  <c r="N195" i="44" s="1"/>
  <c r="M194" i="44"/>
  <c r="D194" i="44"/>
  <c r="D195" i="44" s="1"/>
  <c r="Q192" i="44"/>
  <c r="M192" i="44"/>
  <c r="N191" i="44"/>
  <c r="D191" i="44"/>
  <c r="Q189" i="44"/>
  <c r="M189" i="44"/>
  <c r="M191" i="44" s="1"/>
  <c r="N188" i="44"/>
  <c r="M188" i="44"/>
  <c r="D188" i="44"/>
  <c r="Q186" i="44"/>
  <c r="M186" i="44"/>
  <c r="N185" i="44"/>
  <c r="M185" i="44"/>
  <c r="D185" i="44"/>
  <c r="Q183" i="44"/>
  <c r="M183" i="44"/>
  <c r="N182" i="44"/>
  <c r="D182" i="44"/>
  <c r="Q181" i="44"/>
  <c r="M181" i="44"/>
  <c r="Q180" i="44"/>
  <c r="M180" i="44"/>
  <c r="M59" i="44" s="1"/>
  <c r="Q179" i="44"/>
  <c r="M179" i="44"/>
  <c r="C165" i="44"/>
  <c r="N154" i="44"/>
  <c r="N155" i="44" s="1"/>
  <c r="M154" i="44"/>
  <c r="D154" i="44"/>
  <c r="Q152" i="44"/>
  <c r="M152" i="44"/>
  <c r="N151" i="44"/>
  <c r="D151" i="44"/>
  <c r="Q149" i="44"/>
  <c r="M149" i="44"/>
  <c r="N148" i="44"/>
  <c r="D148" i="44"/>
  <c r="Q146" i="44"/>
  <c r="M146" i="44"/>
  <c r="M148" i="44" s="1"/>
  <c r="N145" i="44"/>
  <c r="M145" i="44"/>
  <c r="D145" i="44"/>
  <c r="D155" i="44" s="1"/>
  <c r="Q143" i="44"/>
  <c r="M143" i="44"/>
  <c r="N142" i="44"/>
  <c r="D142" i="44"/>
  <c r="Q141" i="44"/>
  <c r="M141" i="44"/>
  <c r="Q140" i="44"/>
  <c r="M140" i="44"/>
  <c r="Q139" i="44"/>
  <c r="M139" i="44"/>
  <c r="M142" i="44" s="1"/>
  <c r="C125" i="44"/>
  <c r="D113" i="44"/>
  <c r="D110" i="44"/>
  <c r="D107" i="44"/>
  <c r="D105" i="44"/>
  <c r="N104" i="44"/>
  <c r="D102" i="44"/>
  <c r="C85" i="44"/>
  <c r="N74" i="44"/>
  <c r="N114" i="44" s="1"/>
  <c r="D74" i="44"/>
  <c r="N73" i="44"/>
  <c r="N75" i="44" s="1"/>
  <c r="D73" i="44"/>
  <c r="D75" i="44" s="1"/>
  <c r="N71" i="44"/>
  <c r="N111" i="44" s="1"/>
  <c r="D71" i="44"/>
  <c r="N70" i="44"/>
  <c r="D70" i="44"/>
  <c r="D72" i="44" s="1"/>
  <c r="N68" i="44"/>
  <c r="N108" i="44" s="1"/>
  <c r="D68" i="44"/>
  <c r="N67" i="44"/>
  <c r="N69" i="44" s="1"/>
  <c r="D67" i="44"/>
  <c r="D69" i="44" s="1"/>
  <c r="D66" i="44"/>
  <c r="N65" i="44"/>
  <c r="N105" i="44" s="1"/>
  <c r="M65" i="44"/>
  <c r="D65" i="44"/>
  <c r="N64" i="44"/>
  <c r="N66" i="44" s="1"/>
  <c r="D64" i="44"/>
  <c r="N62" i="44"/>
  <c r="N102" i="44" s="1"/>
  <c r="D62" i="44"/>
  <c r="N61" i="44"/>
  <c r="N101" i="44" s="1"/>
  <c r="D61" i="44"/>
  <c r="N60" i="44"/>
  <c r="D60" i="44"/>
  <c r="N59" i="44"/>
  <c r="D59" i="44"/>
  <c r="N58" i="44"/>
  <c r="N100" i="44" s="1"/>
  <c r="D58" i="44"/>
  <c r="D63" i="44" s="1"/>
  <c r="D76" i="44" s="1"/>
  <c r="N57" i="44"/>
  <c r="N99" i="44" s="1"/>
  <c r="M57" i="44"/>
  <c r="D57" i="44"/>
  <c r="C43" i="44"/>
  <c r="N33" i="44"/>
  <c r="N34" i="44" s="1"/>
  <c r="D33" i="44"/>
  <c r="H32" i="44"/>
  <c r="G32" i="44"/>
  <c r="E32" i="44"/>
  <c r="D32" i="44"/>
  <c r="I31" i="44"/>
  <c r="H31" i="44"/>
  <c r="G31" i="44"/>
  <c r="E31" i="44"/>
  <c r="D31" i="44"/>
  <c r="N30" i="44"/>
  <c r="D29" i="44"/>
  <c r="H28" i="44"/>
  <c r="G28" i="44"/>
  <c r="D28" i="44"/>
  <c r="E28" i="44" s="1"/>
  <c r="M28" i="44" s="1"/>
  <c r="N27" i="44"/>
  <c r="L26" i="44"/>
  <c r="E26" i="44"/>
  <c r="D26" i="44"/>
  <c r="K26" i="44" s="1"/>
  <c r="G25" i="44"/>
  <c r="D25" i="44"/>
  <c r="N24" i="44"/>
  <c r="K23" i="44"/>
  <c r="J23" i="44"/>
  <c r="I23" i="44"/>
  <c r="H23" i="44"/>
  <c r="G23" i="44"/>
  <c r="E23" i="44"/>
  <c r="D23" i="44"/>
  <c r="L22" i="44"/>
  <c r="K22" i="44"/>
  <c r="J22" i="44"/>
  <c r="I22" i="44"/>
  <c r="H22" i="44"/>
  <c r="G22" i="44"/>
  <c r="D22" i="44"/>
  <c r="E104" i="44" s="1"/>
  <c r="N21" i="44"/>
  <c r="H20" i="44"/>
  <c r="G20" i="44"/>
  <c r="E20" i="44"/>
  <c r="D20" i="44"/>
  <c r="I19" i="44"/>
  <c r="H19" i="44"/>
  <c r="G19" i="44"/>
  <c r="E19" i="44"/>
  <c r="D19" i="44"/>
  <c r="J18" i="44"/>
  <c r="I18" i="44"/>
  <c r="H18" i="44"/>
  <c r="G18" i="44"/>
  <c r="E18" i="44"/>
  <c r="D18" i="44"/>
  <c r="K17" i="44"/>
  <c r="J17" i="44"/>
  <c r="I17" i="44"/>
  <c r="H17" i="44"/>
  <c r="G17" i="44"/>
  <c r="E17" i="44"/>
  <c r="D17" i="44"/>
  <c r="L16" i="44"/>
  <c r="K16" i="44"/>
  <c r="J16" i="44"/>
  <c r="I16" i="44"/>
  <c r="H16" i="44"/>
  <c r="G16" i="44"/>
  <c r="D16" i="44"/>
  <c r="E16" i="44" s="1"/>
  <c r="D15" i="44"/>
  <c r="C1" i="44"/>
  <c r="H711" i="43"/>
  <c r="D711" i="43"/>
  <c r="L709" i="43"/>
  <c r="I709" i="43"/>
  <c r="I711" i="43" s="1"/>
  <c r="I712" i="43" s="1"/>
  <c r="I708" i="43"/>
  <c r="H708" i="43"/>
  <c r="H712" i="43" s="1"/>
  <c r="D708" i="43"/>
  <c r="D712" i="43" s="1"/>
  <c r="L706" i="43"/>
  <c r="I706" i="43"/>
  <c r="H705" i="43"/>
  <c r="D705" i="43"/>
  <c r="L703" i="43"/>
  <c r="I703" i="43"/>
  <c r="I705" i="43" s="1"/>
  <c r="H702" i="43"/>
  <c r="D702" i="43"/>
  <c r="L700" i="43"/>
  <c r="I700" i="43"/>
  <c r="I702" i="43" s="1"/>
  <c r="I699" i="43"/>
  <c r="H699" i="43"/>
  <c r="D699" i="43"/>
  <c r="L698" i="43"/>
  <c r="H698" i="43"/>
  <c r="L697" i="43"/>
  <c r="H697" i="43"/>
  <c r="L696" i="43"/>
  <c r="H696" i="43"/>
  <c r="C685" i="43"/>
  <c r="H673" i="43"/>
  <c r="D673" i="43"/>
  <c r="D674" i="43" s="1"/>
  <c r="L671" i="43"/>
  <c r="I671" i="43"/>
  <c r="I673" i="43" s="1"/>
  <c r="I670" i="43"/>
  <c r="H670" i="43"/>
  <c r="D670" i="43"/>
  <c r="L668" i="43"/>
  <c r="I668" i="43"/>
  <c r="I667" i="43"/>
  <c r="H667" i="43"/>
  <c r="D667" i="43"/>
  <c r="L665" i="43"/>
  <c r="I665" i="43"/>
  <c r="H664" i="43"/>
  <c r="D664" i="43"/>
  <c r="L662" i="43"/>
  <c r="I662" i="43"/>
  <c r="I664" i="43" s="1"/>
  <c r="I661" i="43"/>
  <c r="D661" i="43"/>
  <c r="L660" i="43"/>
  <c r="H660" i="43"/>
  <c r="L659" i="43"/>
  <c r="H659" i="43"/>
  <c r="L658" i="43"/>
  <c r="H658" i="43"/>
  <c r="H661" i="43" s="1"/>
  <c r="C647" i="43"/>
  <c r="H635" i="43"/>
  <c r="D635" i="43"/>
  <c r="L633" i="43"/>
  <c r="I633" i="43"/>
  <c r="I635" i="43" s="1"/>
  <c r="H632" i="43"/>
  <c r="D632" i="43"/>
  <c r="L630" i="43"/>
  <c r="I630" i="43"/>
  <c r="I632" i="43" s="1"/>
  <c r="I629" i="43"/>
  <c r="H629" i="43"/>
  <c r="D629" i="43"/>
  <c r="L627" i="43"/>
  <c r="I627" i="43"/>
  <c r="H626" i="43"/>
  <c r="D626" i="43"/>
  <c r="L624" i="43"/>
  <c r="I624" i="43"/>
  <c r="I626" i="43" s="1"/>
  <c r="I623" i="43"/>
  <c r="D623" i="43"/>
  <c r="L622" i="43"/>
  <c r="H622" i="43"/>
  <c r="L621" i="43"/>
  <c r="H621" i="43"/>
  <c r="L620" i="43"/>
  <c r="H620" i="43"/>
  <c r="H623" i="43" s="1"/>
  <c r="C609" i="43"/>
  <c r="I597" i="43"/>
  <c r="H597" i="43"/>
  <c r="D597" i="43"/>
  <c r="D598" i="43" s="1"/>
  <c r="L595" i="43"/>
  <c r="I595" i="43"/>
  <c r="H594" i="43"/>
  <c r="D594" i="43"/>
  <c r="L592" i="43"/>
  <c r="I592" i="43"/>
  <c r="I594" i="43" s="1"/>
  <c r="I591" i="43"/>
  <c r="H591" i="43"/>
  <c r="D591" i="43"/>
  <c r="L589" i="43"/>
  <c r="I589" i="43"/>
  <c r="H588" i="43"/>
  <c r="D588" i="43"/>
  <c r="L586" i="43"/>
  <c r="I586" i="43"/>
  <c r="I588" i="43" s="1"/>
  <c r="I585" i="43"/>
  <c r="D585" i="43"/>
  <c r="L584" i="43"/>
  <c r="H584" i="43"/>
  <c r="L583" i="43"/>
  <c r="H583" i="43"/>
  <c r="L582" i="43"/>
  <c r="H582" i="43"/>
  <c r="C571" i="43"/>
  <c r="D560" i="43"/>
  <c r="I559" i="43"/>
  <c r="H559" i="43"/>
  <c r="H560" i="43" s="1"/>
  <c r="D559" i="43"/>
  <c r="L557" i="43"/>
  <c r="I557" i="43"/>
  <c r="H556" i="43"/>
  <c r="D556" i="43"/>
  <c r="L554" i="43"/>
  <c r="I554" i="43"/>
  <c r="I556" i="43" s="1"/>
  <c r="I553" i="43"/>
  <c r="H553" i="43"/>
  <c r="D553" i="43"/>
  <c r="L551" i="43"/>
  <c r="I551" i="43"/>
  <c r="I550" i="43"/>
  <c r="H550" i="43"/>
  <c r="D550" i="43"/>
  <c r="L548" i="43"/>
  <c r="I548" i="43"/>
  <c r="I547" i="43"/>
  <c r="D547" i="43"/>
  <c r="L546" i="43"/>
  <c r="H546" i="43"/>
  <c r="L545" i="43"/>
  <c r="H545" i="43"/>
  <c r="L544" i="43"/>
  <c r="H544" i="43"/>
  <c r="H547" i="43" s="1"/>
  <c r="C533" i="43"/>
  <c r="I521" i="43"/>
  <c r="H521" i="43"/>
  <c r="D521" i="43"/>
  <c r="L519" i="43"/>
  <c r="I519" i="43"/>
  <c r="H518" i="43"/>
  <c r="D518" i="43"/>
  <c r="L516" i="43"/>
  <c r="I516" i="43"/>
  <c r="I518" i="43" s="1"/>
  <c r="H515" i="43"/>
  <c r="D515" i="43"/>
  <c r="L513" i="43"/>
  <c r="I513" i="43"/>
  <c r="I515" i="43" s="1"/>
  <c r="I512" i="43"/>
  <c r="H512" i="43"/>
  <c r="D512" i="43"/>
  <c r="L510" i="43"/>
  <c r="I510" i="43"/>
  <c r="I509" i="43"/>
  <c r="D509" i="43"/>
  <c r="L508" i="43"/>
  <c r="H508" i="43"/>
  <c r="L507" i="43"/>
  <c r="H507" i="43"/>
  <c r="L506" i="43"/>
  <c r="H506" i="43"/>
  <c r="C495" i="43"/>
  <c r="D484" i="43"/>
  <c r="H483" i="43"/>
  <c r="D483" i="43"/>
  <c r="L481" i="43"/>
  <c r="I481" i="43"/>
  <c r="I483" i="43" s="1"/>
  <c r="I480" i="43"/>
  <c r="H480" i="43"/>
  <c r="H484" i="43" s="1"/>
  <c r="D480" i="43"/>
  <c r="L478" i="43"/>
  <c r="I478" i="43"/>
  <c r="H477" i="43"/>
  <c r="D477" i="43"/>
  <c r="L475" i="43"/>
  <c r="I475" i="43"/>
  <c r="I477" i="43" s="1"/>
  <c r="I474" i="43"/>
  <c r="I484" i="43" s="1"/>
  <c r="H474" i="43"/>
  <c r="D474" i="43"/>
  <c r="L472" i="43"/>
  <c r="I472" i="43"/>
  <c r="I471" i="43"/>
  <c r="H471" i="43"/>
  <c r="D471" i="43"/>
  <c r="L470" i="43"/>
  <c r="H470" i="43"/>
  <c r="L469" i="43"/>
  <c r="H469" i="43"/>
  <c r="L468" i="43"/>
  <c r="H468" i="43"/>
  <c r="C457" i="43"/>
  <c r="H445" i="43"/>
  <c r="D445" i="43"/>
  <c r="L443" i="43"/>
  <c r="I443" i="43"/>
  <c r="I445" i="43" s="1"/>
  <c r="I442" i="43"/>
  <c r="H442" i="43"/>
  <c r="D442" i="43"/>
  <c r="L440" i="43"/>
  <c r="I440" i="43"/>
  <c r="H439" i="43"/>
  <c r="D439" i="43"/>
  <c r="L437" i="43"/>
  <c r="I437" i="43"/>
  <c r="I439" i="43" s="1"/>
  <c r="H436" i="43"/>
  <c r="D436" i="43"/>
  <c r="L434" i="43"/>
  <c r="I434" i="43"/>
  <c r="I436" i="43" s="1"/>
  <c r="I433" i="43"/>
  <c r="D433" i="43"/>
  <c r="L432" i="43"/>
  <c r="H432" i="43"/>
  <c r="L431" i="43"/>
  <c r="H431" i="43"/>
  <c r="L430" i="43"/>
  <c r="H430" i="43"/>
  <c r="C419" i="43"/>
  <c r="I408" i="43"/>
  <c r="H407" i="43"/>
  <c r="D407" i="43"/>
  <c r="L405" i="43"/>
  <c r="I405" i="43"/>
  <c r="I407" i="43" s="1"/>
  <c r="I404" i="43"/>
  <c r="H404" i="43"/>
  <c r="H408" i="43" s="1"/>
  <c r="D404" i="43"/>
  <c r="D408" i="43" s="1"/>
  <c r="L402" i="43"/>
  <c r="I402" i="43"/>
  <c r="H401" i="43"/>
  <c r="D401" i="43"/>
  <c r="L399" i="43"/>
  <c r="I399" i="43"/>
  <c r="I401" i="43" s="1"/>
  <c r="H398" i="43"/>
  <c r="D398" i="43"/>
  <c r="L396" i="43"/>
  <c r="I396" i="43"/>
  <c r="I398" i="43" s="1"/>
  <c r="I395" i="43"/>
  <c r="H395" i="43"/>
  <c r="D395" i="43"/>
  <c r="L394" i="43"/>
  <c r="H394" i="43"/>
  <c r="L393" i="43"/>
  <c r="H393" i="43"/>
  <c r="L392" i="43"/>
  <c r="H392" i="43"/>
  <c r="C381" i="43"/>
  <c r="H369" i="43"/>
  <c r="D369" i="43"/>
  <c r="L367" i="43"/>
  <c r="I367" i="43"/>
  <c r="I369" i="43" s="1"/>
  <c r="I366" i="43"/>
  <c r="H366" i="43"/>
  <c r="D366" i="43"/>
  <c r="L364" i="43"/>
  <c r="I364" i="43"/>
  <c r="I363" i="43"/>
  <c r="H363" i="43"/>
  <c r="D363" i="43"/>
  <c r="L361" i="43"/>
  <c r="I361" i="43"/>
  <c r="H360" i="43"/>
  <c r="D360" i="43"/>
  <c r="L358" i="43"/>
  <c r="I358" i="43"/>
  <c r="I360" i="43" s="1"/>
  <c r="I357" i="43"/>
  <c r="D357" i="43"/>
  <c r="L356" i="43"/>
  <c r="H356" i="43"/>
  <c r="L355" i="43"/>
  <c r="H355" i="43"/>
  <c r="L354" i="43"/>
  <c r="H354" i="43"/>
  <c r="C343" i="43"/>
  <c r="H331" i="43"/>
  <c r="D331" i="43"/>
  <c r="D332" i="43" s="1"/>
  <c r="L329" i="43"/>
  <c r="I329" i="43"/>
  <c r="I331" i="43" s="1"/>
  <c r="H328" i="43"/>
  <c r="D328" i="43"/>
  <c r="L326" i="43"/>
  <c r="I326" i="43"/>
  <c r="I328" i="43" s="1"/>
  <c r="I325" i="43"/>
  <c r="H325" i="43"/>
  <c r="D325" i="43"/>
  <c r="L323" i="43"/>
  <c r="I323" i="43"/>
  <c r="H322" i="43"/>
  <c r="D322" i="43"/>
  <c r="L320" i="43"/>
  <c r="I320" i="43"/>
  <c r="I322" i="43" s="1"/>
  <c r="I319" i="43"/>
  <c r="D319" i="43"/>
  <c r="L318" i="43"/>
  <c r="H318" i="43"/>
  <c r="L317" i="43"/>
  <c r="H317" i="43"/>
  <c r="L316" i="43"/>
  <c r="H316" i="43"/>
  <c r="H319" i="43" s="1"/>
  <c r="C305" i="43"/>
  <c r="I293" i="43"/>
  <c r="H293" i="43"/>
  <c r="D293" i="43"/>
  <c r="D294" i="43" s="1"/>
  <c r="L291" i="43"/>
  <c r="I291" i="43"/>
  <c r="H290" i="43"/>
  <c r="D290" i="43"/>
  <c r="L288" i="43"/>
  <c r="I288" i="43"/>
  <c r="I290" i="43" s="1"/>
  <c r="I287" i="43"/>
  <c r="H287" i="43"/>
  <c r="D287" i="43"/>
  <c r="L285" i="43"/>
  <c r="I285" i="43"/>
  <c r="I284" i="43"/>
  <c r="H284" i="43"/>
  <c r="D284" i="43"/>
  <c r="L282" i="43"/>
  <c r="I281" i="43"/>
  <c r="D281" i="43"/>
  <c r="L280" i="43"/>
  <c r="H280" i="43"/>
  <c r="L279" i="43"/>
  <c r="H279" i="43"/>
  <c r="L278" i="43"/>
  <c r="H278" i="43"/>
  <c r="H281" i="43" s="1"/>
  <c r="C267" i="43"/>
  <c r="I255" i="43"/>
  <c r="H255" i="43"/>
  <c r="D255" i="43"/>
  <c r="D256" i="43" s="1"/>
  <c r="L253" i="43"/>
  <c r="I253" i="43"/>
  <c r="H252" i="43"/>
  <c r="D252" i="43"/>
  <c r="L250" i="43"/>
  <c r="I250" i="43"/>
  <c r="I252" i="43" s="1"/>
  <c r="I249" i="43"/>
  <c r="H249" i="43"/>
  <c r="D249" i="43"/>
  <c r="L247" i="43"/>
  <c r="I247" i="43"/>
  <c r="H246" i="43"/>
  <c r="D246" i="43"/>
  <c r="L244" i="43"/>
  <c r="I244" i="43"/>
  <c r="I246" i="43" s="1"/>
  <c r="I243" i="43"/>
  <c r="D243" i="43"/>
  <c r="L242" i="43"/>
  <c r="H242" i="43"/>
  <c r="L241" i="43"/>
  <c r="H241" i="43"/>
  <c r="L240" i="43"/>
  <c r="H240" i="43"/>
  <c r="C229" i="43"/>
  <c r="H217" i="43"/>
  <c r="D217" i="43"/>
  <c r="L215" i="43"/>
  <c r="I215" i="43"/>
  <c r="I217" i="43" s="1"/>
  <c r="H214" i="43"/>
  <c r="D214" i="43"/>
  <c r="L212" i="43"/>
  <c r="I212" i="43"/>
  <c r="I214" i="43" s="1"/>
  <c r="H211" i="43"/>
  <c r="D211" i="43"/>
  <c r="L209" i="43"/>
  <c r="I209" i="43"/>
  <c r="I211" i="43" s="1"/>
  <c r="I208" i="43"/>
  <c r="H208" i="43"/>
  <c r="D208" i="43"/>
  <c r="D218" i="43" s="1"/>
  <c r="L206" i="43"/>
  <c r="I206" i="43"/>
  <c r="I205" i="43"/>
  <c r="D205" i="43"/>
  <c r="L204" i="43"/>
  <c r="H204" i="43"/>
  <c r="L203" i="43"/>
  <c r="H203" i="43"/>
  <c r="L202" i="43"/>
  <c r="H202" i="43"/>
  <c r="H205" i="43" s="1"/>
  <c r="C191" i="43"/>
  <c r="I179" i="43"/>
  <c r="H179" i="43"/>
  <c r="D179" i="43"/>
  <c r="L177" i="43"/>
  <c r="I177" i="43"/>
  <c r="I176" i="43"/>
  <c r="H176" i="43"/>
  <c r="D176" i="43"/>
  <c r="L174" i="43"/>
  <c r="I174" i="43"/>
  <c r="H173" i="43"/>
  <c r="D173" i="43"/>
  <c r="L171" i="43"/>
  <c r="I171" i="43"/>
  <c r="I173" i="43" s="1"/>
  <c r="H170" i="43"/>
  <c r="D170" i="43"/>
  <c r="L168" i="43"/>
  <c r="I168" i="43"/>
  <c r="I170" i="43" s="1"/>
  <c r="I167" i="43"/>
  <c r="H167" i="43"/>
  <c r="D167" i="43"/>
  <c r="L166" i="43"/>
  <c r="H166" i="43"/>
  <c r="L165" i="43"/>
  <c r="H165" i="43"/>
  <c r="L164" i="43"/>
  <c r="H164" i="43"/>
  <c r="C153" i="43"/>
  <c r="H142" i="43"/>
  <c r="H141" i="43"/>
  <c r="D141" i="43"/>
  <c r="L139" i="43"/>
  <c r="I139" i="43"/>
  <c r="I138" i="43"/>
  <c r="H138" i="43"/>
  <c r="D138" i="43"/>
  <c r="D142" i="43" s="1"/>
  <c r="L136" i="43"/>
  <c r="I136" i="43"/>
  <c r="H135" i="43"/>
  <c r="D135" i="43"/>
  <c r="L133" i="43"/>
  <c r="I133" i="43"/>
  <c r="I132" i="43"/>
  <c r="H132" i="43"/>
  <c r="D132" i="43"/>
  <c r="L130" i="43"/>
  <c r="I130" i="43"/>
  <c r="I129" i="43"/>
  <c r="D129" i="43"/>
  <c r="L128" i="43"/>
  <c r="H128" i="43"/>
  <c r="L127" i="43"/>
  <c r="H127" i="43"/>
  <c r="L126" i="43"/>
  <c r="H126" i="43"/>
  <c r="H129" i="43" s="1"/>
  <c r="C115" i="43"/>
  <c r="D101" i="43"/>
  <c r="D103" i="43" s="1"/>
  <c r="D98" i="43"/>
  <c r="D100" i="43" s="1"/>
  <c r="H97" i="43"/>
  <c r="H94" i="43"/>
  <c r="I90" i="43"/>
  <c r="D90" i="43"/>
  <c r="E88" i="43"/>
  <c r="C77" i="43"/>
  <c r="D65" i="43"/>
  <c r="D66" i="43" s="1"/>
  <c r="H63" i="43"/>
  <c r="D63" i="43"/>
  <c r="H60" i="43"/>
  <c r="D60" i="43"/>
  <c r="D62" i="43" s="1"/>
  <c r="H59" i="43"/>
  <c r="H57" i="43"/>
  <c r="H95" i="43" s="1"/>
  <c r="D57" i="43"/>
  <c r="D59" i="43" s="1"/>
  <c r="H56" i="43"/>
  <c r="D56" i="43"/>
  <c r="H54" i="43"/>
  <c r="H92" i="43" s="1"/>
  <c r="D54" i="43"/>
  <c r="D92" i="43" s="1"/>
  <c r="D94" i="43" s="1"/>
  <c r="D53" i="43"/>
  <c r="I52" i="43"/>
  <c r="H52" i="43"/>
  <c r="D52" i="43"/>
  <c r="I51" i="43"/>
  <c r="I89" i="43" s="1"/>
  <c r="H51" i="43"/>
  <c r="D51" i="43"/>
  <c r="D89" i="43" s="1"/>
  <c r="I50" i="43"/>
  <c r="I88" i="43" s="1"/>
  <c r="D50" i="43"/>
  <c r="D88" i="43" s="1"/>
  <c r="D91" i="43" s="1"/>
  <c r="C39" i="43"/>
  <c r="H27" i="43"/>
  <c r="D27" i="43"/>
  <c r="D28" i="43" s="1"/>
  <c r="L25" i="43"/>
  <c r="I25" i="43"/>
  <c r="I27" i="43" s="1"/>
  <c r="E25" i="43"/>
  <c r="H24" i="43"/>
  <c r="D24" i="43"/>
  <c r="L22" i="43"/>
  <c r="I22" i="43"/>
  <c r="E22" i="43"/>
  <c r="H21" i="43"/>
  <c r="D21" i="43"/>
  <c r="L19" i="43"/>
  <c r="E19" i="43"/>
  <c r="I19" i="43" s="1"/>
  <c r="I18" i="43"/>
  <c r="H18" i="43"/>
  <c r="D18" i="43"/>
  <c r="L16" i="43"/>
  <c r="E16" i="43"/>
  <c r="I16" i="43" s="1"/>
  <c r="I15" i="43"/>
  <c r="D15" i="43"/>
  <c r="L14" i="43"/>
  <c r="H14" i="43"/>
  <c r="H90" i="43" s="1"/>
  <c r="E14" i="43"/>
  <c r="L13" i="43"/>
  <c r="H13" i="43"/>
  <c r="H89" i="43" s="1"/>
  <c r="E13" i="43"/>
  <c r="L12" i="43"/>
  <c r="H12" i="43"/>
  <c r="E12" i="43"/>
  <c r="C1" i="43"/>
  <c r="J695" i="42"/>
  <c r="D695" i="42"/>
  <c r="M693" i="42"/>
  <c r="I693" i="42"/>
  <c r="I695" i="42" s="1"/>
  <c r="J692" i="42"/>
  <c r="D692" i="42"/>
  <c r="M690" i="42"/>
  <c r="I690" i="42"/>
  <c r="I692" i="42" s="1"/>
  <c r="J689" i="42"/>
  <c r="I689" i="42"/>
  <c r="D689" i="42"/>
  <c r="M687" i="42"/>
  <c r="I687" i="42"/>
  <c r="J686" i="42"/>
  <c r="D686" i="42"/>
  <c r="M684" i="42"/>
  <c r="I684" i="42"/>
  <c r="I686" i="42" s="1"/>
  <c r="J683" i="42"/>
  <c r="J696" i="42" s="1"/>
  <c r="D683" i="42"/>
  <c r="M682" i="42"/>
  <c r="I682" i="42"/>
  <c r="M681" i="42"/>
  <c r="I681" i="42"/>
  <c r="M680" i="42"/>
  <c r="I680" i="42"/>
  <c r="I683" i="42" s="1"/>
  <c r="C667" i="42"/>
  <c r="J658" i="42"/>
  <c r="I658" i="42"/>
  <c r="D658" i="42"/>
  <c r="M656" i="42"/>
  <c r="I656" i="42"/>
  <c r="J655" i="42"/>
  <c r="D655" i="42"/>
  <c r="M653" i="42"/>
  <c r="I653" i="42"/>
  <c r="I655" i="42" s="1"/>
  <c r="J652" i="42"/>
  <c r="I652" i="42"/>
  <c r="D652" i="42"/>
  <c r="M650" i="42"/>
  <c r="I650" i="42"/>
  <c r="J649" i="42"/>
  <c r="D649" i="42"/>
  <c r="M647" i="42"/>
  <c r="I647" i="42"/>
  <c r="I649" i="42" s="1"/>
  <c r="J646" i="42"/>
  <c r="J659" i="42" s="1"/>
  <c r="D646" i="42"/>
  <c r="M645" i="42"/>
  <c r="I645" i="42"/>
  <c r="M644" i="42"/>
  <c r="I644" i="42"/>
  <c r="M643" i="42"/>
  <c r="I643" i="42"/>
  <c r="I646" i="42" s="1"/>
  <c r="I659" i="42" s="1"/>
  <c r="C630" i="42"/>
  <c r="J621" i="42"/>
  <c r="I621" i="42"/>
  <c r="D621" i="42"/>
  <c r="M619" i="42"/>
  <c r="I619" i="42"/>
  <c r="J618" i="42"/>
  <c r="D618" i="42"/>
  <c r="M616" i="42"/>
  <c r="I616" i="42"/>
  <c r="I618" i="42" s="1"/>
  <c r="J615" i="42"/>
  <c r="I615" i="42"/>
  <c r="D615" i="42"/>
  <c r="M613" i="42"/>
  <c r="I613" i="42"/>
  <c r="J612" i="42"/>
  <c r="I612" i="42"/>
  <c r="D612" i="42"/>
  <c r="M610" i="42"/>
  <c r="I610" i="42"/>
  <c r="J609" i="42"/>
  <c r="D609" i="42"/>
  <c r="M608" i="42"/>
  <c r="I608" i="42"/>
  <c r="M607" i="42"/>
  <c r="I607" i="42"/>
  <c r="I609" i="42" s="1"/>
  <c r="I622" i="42" s="1"/>
  <c r="M606" i="42"/>
  <c r="I606" i="42"/>
  <c r="C593" i="42"/>
  <c r="J584" i="42"/>
  <c r="I584" i="42"/>
  <c r="D584" i="42"/>
  <c r="M582" i="42"/>
  <c r="I582" i="42"/>
  <c r="J581" i="42"/>
  <c r="D581" i="42"/>
  <c r="M579" i="42"/>
  <c r="I579" i="42"/>
  <c r="I581" i="42" s="1"/>
  <c r="J578" i="42"/>
  <c r="D578" i="42"/>
  <c r="M576" i="42"/>
  <c r="I576" i="42"/>
  <c r="I578" i="42" s="1"/>
  <c r="J575" i="42"/>
  <c r="I575" i="42"/>
  <c r="D575" i="42"/>
  <c r="D585" i="42" s="1"/>
  <c r="M573" i="42"/>
  <c r="I573" i="42"/>
  <c r="J572" i="42"/>
  <c r="D572" i="42"/>
  <c r="M571" i="42"/>
  <c r="I571" i="42"/>
  <c r="M570" i="42"/>
  <c r="I570" i="42"/>
  <c r="M569" i="42"/>
  <c r="I569" i="42"/>
  <c r="I572" i="42" s="1"/>
  <c r="C556" i="42"/>
  <c r="J547" i="42"/>
  <c r="D547" i="42"/>
  <c r="M545" i="42"/>
  <c r="I545" i="42"/>
  <c r="I547" i="42" s="1"/>
  <c r="J544" i="42"/>
  <c r="I544" i="42"/>
  <c r="D544" i="42"/>
  <c r="M542" i="42"/>
  <c r="I542" i="42"/>
  <c r="J541" i="42"/>
  <c r="D541" i="42"/>
  <c r="M539" i="42"/>
  <c r="I539" i="42"/>
  <c r="I541" i="42" s="1"/>
  <c r="J538" i="42"/>
  <c r="I538" i="42"/>
  <c r="D538" i="42"/>
  <c r="M536" i="42"/>
  <c r="I536" i="42"/>
  <c r="J535" i="42"/>
  <c r="J548" i="42" s="1"/>
  <c r="D535" i="42"/>
  <c r="D548" i="42" s="1"/>
  <c r="M534" i="42"/>
  <c r="I534" i="42"/>
  <c r="M533" i="42"/>
  <c r="I533" i="42"/>
  <c r="M532" i="42"/>
  <c r="I532" i="42"/>
  <c r="I535" i="42" s="1"/>
  <c r="I548" i="42" s="1"/>
  <c r="C519" i="42"/>
  <c r="J510" i="42"/>
  <c r="D510" i="42"/>
  <c r="M508" i="42"/>
  <c r="I508" i="42"/>
  <c r="I510" i="42" s="1"/>
  <c r="J507" i="42"/>
  <c r="J511" i="42" s="1"/>
  <c r="I507" i="42"/>
  <c r="D507" i="42"/>
  <c r="D511" i="42" s="1"/>
  <c r="M505" i="42"/>
  <c r="I505" i="42"/>
  <c r="J504" i="42"/>
  <c r="D504" i="42"/>
  <c r="M502" i="42"/>
  <c r="I502" i="42"/>
  <c r="I504" i="42" s="1"/>
  <c r="J501" i="42"/>
  <c r="D501" i="42"/>
  <c r="M499" i="42"/>
  <c r="I499" i="42"/>
  <c r="I501" i="42" s="1"/>
  <c r="J498" i="42"/>
  <c r="I498" i="42"/>
  <c r="D498" i="42"/>
  <c r="M497" i="42"/>
  <c r="I497" i="42"/>
  <c r="M496" i="42"/>
  <c r="I496" i="42"/>
  <c r="M495" i="42"/>
  <c r="I495" i="42"/>
  <c r="C482" i="42"/>
  <c r="J473" i="42"/>
  <c r="D473" i="42"/>
  <c r="M471" i="42"/>
  <c r="I471" i="42"/>
  <c r="I473" i="42" s="1"/>
  <c r="J470" i="42"/>
  <c r="I470" i="42"/>
  <c r="D470" i="42"/>
  <c r="M468" i="42"/>
  <c r="I468" i="42"/>
  <c r="J467" i="42"/>
  <c r="D467" i="42"/>
  <c r="M465" i="42"/>
  <c r="I465" i="42"/>
  <c r="I467" i="42" s="1"/>
  <c r="J464" i="42"/>
  <c r="D464" i="42"/>
  <c r="M462" i="42"/>
  <c r="I462" i="42"/>
  <c r="I464" i="42" s="1"/>
  <c r="J461" i="42"/>
  <c r="J474" i="42" s="1"/>
  <c r="D461" i="42"/>
  <c r="D474" i="42" s="1"/>
  <c r="M460" i="42"/>
  <c r="I460" i="42"/>
  <c r="M459" i="42"/>
  <c r="I459" i="42"/>
  <c r="M458" i="42"/>
  <c r="I458" i="42"/>
  <c r="I461" i="42" s="1"/>
  <c r="I474" i="42" s="1"/>
  <c r="C445" i="42"/>
  <c r="J437" i="42"/>
  <c r="J436" i="42"/>
  <c r="D436" i="42"/>
  <c r="M434" i="42"/>
  <c r="I434" i="42"/>
  <c r="I436" i="42" s="1"/>
  <c r="J433" i="42"/>
  <c r="D433" i="42"/>
  <c r="M431" i="42"/>
  <c r="I431" i="42"/>
  <c r="I433" i="42" s="1"/>
  <c r="J430" i="42"/>
  <c r="I430" i="42"/>
  <c r="D430" i="42"/>
  <c r="M428" i="42"/>
  <c r="I428" i="42"/>
  <c r="J427" i="42"/>
  <c r="D427" i="42"/>
  <c r="M425" i="42"/>
  <c r="I425" i="42"/>
  <c r="I427" i="42" s="1"/>
  <c r="J424" i="42"/>
  <c r="I424" i="42"/>
  <c r="D424" i="42"/>
  <c r="D437" i="42" s="1"/>
  <c r="M423" i="42"/>
  <c r="I423" i="42"/>
  <c r="M422" i="42"/>
  <c r="I422" i="42"/>
  <c r="M421" i="42"/>
  <c r="I421" i="42"/>
  <c r="C408" i="42"/>
  <c r="J399" i="42"/>
  <c r="D399" i="42"/>
  <c r="M397" i="42"/>
  <c r="I397" i="42"/>
  <c r="I399" i="42" s="1"/>
  <c r="J396" i="42"/>
  <c r="D396" i="42"/>
  <c r="M394" i="42"/>
  <c r="I394" i="42"/>
  <c r="I396" i="42" s="1"/>
  <c r="J393" i="42"/>
  <c r="I393" i="42"/>
  <c r="D393" i="42"/>
  <c r="M391" i="42"/>
  <c r="I391" i="42"/>
  <c r="J390" i="42"/>
  <c r="D390" i="42"/>
  <c r="M388" i="42"/>
  <c r="I388" i="42"/>
  <c r="I390" i="42" s="1"/>
  <c r="J387" i="42"/>
  <c r="D387" i="42"/>
  <c r="D400" i="42" s="1"/>
  <c r="M386" i="42"/>
  <c r="I386" i="42"/>
  <c r="M385" i="42"/>
  <c r="I385" i="42"/>
  <c r="M384" i="42"/>
  <c r="I384" i="42"/>
  <c r="I387" i="42" s="1"/>
  <c r="I400" i="42" s="1"/>
  <c r="C371" i="42"/>
  <c r="J362" i="42"/>
  <c r="I362" i="42"/>
  <c r="D362" i="42"/>
  <c r="M360" i="42"/>
  <c r="I360" i="42"/>
  <c r="J359" i="42"/>
  <c r="D359" i="42"/>
  <c r="M357" i="42"/>
  <c r="I357" i="42"/>
  <c r="J356" i="42"/>
  <c r="I356" i="42"/>
  <c r="D356" i="42"/>
  <c r="M354" i="42"/>
  <c r="I354" i="42"/>
  <c r="J353" i="42"/>
  <c r="D353" i="42"/>
  <c r="M351" i="42"/>
  <c r="I351" i="42"/>
  <c r="I353" i="42" s="1"/>
  <c r="J350" i="42"/>
  <c r="J363" i="42" s="1"/>
  <c r="D350" i="42"/>
  <c r="M349" i="42"/>
  <c r="I349" i="42"/>
  <c r="M348" i="42"/>
  <c r="I348" i="42"/>
  <c r="M347" i="42"/>
  <c r="I347" i="42"/>
  <c r="I350" i="42" s="1"/>
  <c r="C334" i="42"/>
  <c r="J325" i="42"/>
  <c r="I325" i="42"/>
  <c r="D325" i="42"/>
  <c r="M323" i="42"/>
  <c r="I323" i="42"/>
  <c r="J322" i="42"/>
  <c r="D322" i="42"/>
  <c r="M320" i="42"/>
  <c r="I320" i="42"/>
  <c r="I322" i="42" s="1"/>
  <c r="J319" i="42"/>
  <c r="D319" i="42"/>
  <c r="M317" i="42"/>
  <c r="I317" i="42"/>
  <c r="I319" i="42" s="1"/>
  <c r="J316" i="42"/>
  <c r="I316" i="42"/>
  <c r="D316" i="42"/>
  <c r="M314" i="42"/>
  <c r="I314" i="42"/>
  <c r="J313" i="42"/>
  <c r="D313" i="42"/>
  <c r="D326" i="42" s="1"/>
  <c r="M312" i="42"/>
  <c r="I312" i="42"/>
  <c r="M311" i="42"/>
  <c r="I311" i="42"/>
  <c r="I52" i="42" s="1"/>
  <c r="M310" i="42"/>
  <c r="I310" i="42"/>
  <c r="C297" i="42"/>
  <c r="J288" i="42"/>
  <c r="I288" i="42"/>
  <c r="D288" i="42"/>
  <c r="M286" i="42"/>
  <c r="I286" i="42"/>
  <c r="J285" i="42"/>
  <c r="D285" i="42"/>
  <c r="M283" i="42"/>
  <c r="I283" i="42"/>
  <c r="I285" i="42" s="1"/>
  <c r="J282" i="42"/>
  <c r="D282" i="42"/>
  <c r="M280" i="42"/>
  <c r="I280" i="42"/>
  <c r="I282" i="42" s="1"/>
  <c r="J279" i="42"/>
  <c r="I279" i="42"/>
  <c r="D279" i="42"/>
  <c r="D289" i="42" s="1"/>
  <c r="M277" i="42"/>
  <c r="I277" i="42"/>
  <c r="J276" i="42"/>
  <c r="J289" i="42" s="1"/>
  <c r="D276" i="42"/>
  <c r="M275" i="42"/>
  <c r="I275" i="42"/>
  <c r="M274" i="42"/>
  <c r="I274" i="42"/>
  <c r="M273" i="42"/>
  <c r="I273" i="42"/>
  <c r="I276" i="42" s="1"/>
  <c r="I289" i="42" s="1"/>
  <c r="C260" i="42"/>
  <c r="J251" i="42"/>
  <c r="D251" i="42"/>
  <c r="M249" i="42"/>
  <c r="I249" i="42"/>
  <c r="I251" i="42" s="1"/>
  <c r="J248" i="42"/>
  <c r="I248" i="42"/>
  <c r="D248" i="42"/>
  <c r="M246" i="42"/>
  <c r="I246" i="42"/>
  <c r="J245" i="42"/>
  <c r="D245" i="42"/>
  <c r="M243" i="42"/>
  <c r="I243" i="42"/>
  <c r="I245" i="42" s="1"/>
  <c r="J242" i="42"/>
  <c r="I242" i="42"/>
  <c r="D242" i="42"/>
  <c r="M240" i="42"/>
  <c r="I240" i="42"/>
  <c r="J239" i="42"/>
  <c r="J252" i="42" s="1"/>
  <c r="D239" i="42"/>
  <c r="D252" i="42" s="1"/>
  <c r="M238" i="42"/>
  <c r="I238" i="42"/>
  <c r="I53" i="42" s="1"/>
  <c r="M237" i="42"/>
  <c r="I237" i="42"/>
  <c r="M236" i="42"/>
  <c r="I236" i="42"/>
  <c r="C223" i="42"/>
  <c r="J215" i="42"/>
  <c r="J214" i="42"/>
  <c r="D214" i="42"/>
  <c r="M212" i="42"/>
  <c r="I212" i="42"/>
  <c r="I214" i="42" s="1"/>
  <c r="J211" i="42"/>
  <c r="I211" i="42"/>
  <c r="D211" i="42"/>
  <c r="D215" i="42" s="1"/>
  <c r="M209" i="42"/>
  <c r="I209" i="42"/>
  <c r="J208" i="42"/>
  <c r="D208" i="42"/>
  <c r="M206" i="42"/>
  <c r="I206" i="42"/>
  <c r="I208" i="42" s="1"/>
  <c r="J205" i="42"/>
  <c r="D205" i="42"/>
  <c r="M203" i="42"/>
  <c r="I203" i="42"/>
  <c r="I205" i="42" s="1"/>
  <c r="J202" i="42"/>
  <c r="I202" i="42"/>
  <c r="D202" i="42"/>
  <c r="M201" i="42"/>
  <c r="I201" i="42"/>
  <c r="M200" i="42"/>
  <c r="I200" i="42"/>
  <c r="M199" i="42"/>
  <c r="I199" i="42"/>
  <c r="C186" i="42"/>
  <c r="J177" i="42"/>
  <c r="D177" i="42"/>
  <c r="M175" i="42"/>
  <c r="I175" i="42"/>
  <c r="I177" i="42" s="1"/>
  <c r="J174" i="42"/>
  <c r="I174" i="42"/>
  <c r="D174" i="42"/>
  <c r="M172" i="42"/>
  <c r="I172" i="42"/>
  <c r="J171" i="42"/>
  <c r="D171" i="42"/>
  <c r="M169" i="42"/>
  <c r="I169" i="42"/>
  <c r="J168" i="42"/>
  <c r="D168" i="42"/>
  <c r="M166" i="42"/>
  <c r="I166" i="42"/>
  <c r="I168" i="42" s="1"/>
  <c r="J165" i="42"/>
  <c r="J178" i="42" s="1"/>
  <c r="D165" i="42"/>
  <c r="D178" i="42" s="1"/>
  <c r="M164" i="42"/>
  <c r="I164" i="42"/>
  <c r="M163" i="42"/>
  <c r="I163" i="42"/>
  <c r="M162" i="42"/>
  <c r="I162" i="42"/>
  <c r="I165" i="42" s="1"/>
  <c r="C149" i="42"/>
  <c r="J141" i="42"/>
  <c r="J140" i="42"/>
  <c r="D140" i="42"/>
  <c r="M138" i="42"/>
  <c r="I138" i="42"/>
  <c r="I140" i="42" s="1"/>
  <c r="J137" i="42"/>
  <c r="D137" i="42"/>
  <c r="M135" i="42"/>
  <c r="I135" i="42"/>
  <c r="I137" i="42" s="1"/>
  <c r="J134" i="42"/>
  <c r="I134" i="42"/>
  <c r="D134" i="42"/>
  <c r="M132" i="42"/>
  <c r="I132" i="42"/>
  <c r="J131" i="42"/>
  <c r="D131" i="42"/>
  <c r="M129" i="42"/>
  <c r="I129" i="42"/>
  <c r="J128" i="42"/>
  <c r="I128" i="42"/>
  <c r="D128" i="42"/>
  <c r="D141" i="42" s="1"/>
  <c r="M127" i="42"/>
  <c r="I127" i="42"/>
  <c r="M126" i="42"/>
  <c r="I126" i="42"/>
  <c r="M125" i="42"/>
  <c r="I125" i="42"/>
  <c r="C112" i="42"/>
  <c r="D103" i="42"/>
  <c r="C75" i="42"/>
  <c r="D66" i="42"/>
  <c r="J64" i="42"/>
  <c r="J66" i="42" s="1"/>
  <c r="I64" i="42"/>
  <c r="I66" i="42" s="1"/>
  <c r="D64" i="42"/>
  <c r="D101" i="42" s="1"/>
  <c r="J61" i="42"/>
  <c r="J63" i="42" s="1"/>
  <c r="D61" i="42"/>
  <c r="D63" i="42" s="1"/>
  <c r="J60" i="42"/>
  <c r="J58" i="42"/>
  <c r="J95" i="42" s="1"/>
  <c r="J97" i="42" s="1"/>
  <c r="D58" i="42"/>
  <c r="D60" i="42" s="1"/>
  <c r="J57" i="42"/>
  <c r="D57" i="42"/>
  <c r="J55" i="42"/>
  <c r="J92" i="42" s="1"/>
  <c r="J94" i="42" s="1"/>
  <c r="D55" i="42"/>
  <c r="D92" i="42" s="1"/>
  <c r="D94" i="42" s="1"/>
  <c r="D54" i="42"/>
  <c r="D67" i="42" s="1"/>
  <c r="J53" i="42"/>
  <c r="J90" i="42" s="1"/>
  <c r="D53" i="42"/>
  <c r="D90" i="42" s="1"/>
  <c r="J52" i="42"/>
  <c r="J89" i="42" s="1"/>
  <c r="D52" i="42"/>
  <c r="D89" i="42" s="1"/>
  <c r="J51" i="42"/>
  <c r="J54" i="42" s="1"/>
  <c r="D51" i="42"/>
  <c r="D88" i="42" s="1"/>
  <c r="D91" i="42" s="1"/>
  <c r="C38" i="42"/>
  <c r="J29" i="42"/>
  <c r="D29" i="42"/>
  <c r="M27" i="42"/>
  <c r="I27" i="42"/>
  <c r="I29" i="42" s="1"/>
  <c r="E27" i="42"/>
  <c r="J26" i="42"/>
  <c r="D26" i="42"/>
  <c r="M24" i="42"/>
  <c r="I24" i="42"/>
  <c r="I26" i="42" s="1"/>
  <c r="E24" i="42"/>
  <c r="J23" i="42"/>
  <c r="D23" i="42"/>
  <c r="M21" i="42"/>
  <c r="E21" i="42"/>
  <c r="I21" i="42" s="1"/>
  <c r="J20" i="42"/>
  <c r="J30" i="42" s="1"/>
  <c r="D20" i="42"/>
  <c r="M18" i="42"/>
  <c r="E18" i="42"/>
  <c r="I18" i="42" s="1"/>
  <c r="J17" i="42"/>
  <c r="D17" i="42"/>
  <c r="D30" i="42" s="1"/>
  <c r="M16" i="42"/>
  <c r="I16" i="42"/>
  <c r="I90" i="42" s="1"/>
  <c r="E16" i="42"/>
  <c r="M15" i="42"/>
  <c r="I15" i="42"/>
  <c r="E15" i="42"/>
  <c r="M14" i="42"/>
  <c r="I14" i="42"/>
  <c r="I17" i="42" s="1"/>
  <c r="E14" i="42"/>
  <c r="C1" i="42"/>
  <c r="F733" i="41"/>
  <c r="F732" i="41"/>
  <c r="F734" i="41" s="1"/>
  <c r="F731" i="41"/>
  <c r="F693" i="41"/>
  <c r="F692" i="41"/>
  <c r="F691" i="41"/>
  <c r="F694" i="41" s="1"/>
  <c r="F653" i="41"/>
  <c r="F652" i="41"/>
  <c r="F654" i="41" s="1"/>
  <c r="F651" i="41"/>
  <c r="F613" i="41"/>
  <c r="F612" i="41"/>
  <c r="F611" i="41"/>
  <c r="F573" i="41"/>
  <c r="F572" i="41"/>
  <c r="F574" i="41" s="1"/>
  <c r="F571" i="41"/>
  <c r="F533" i="41"/>
  <c r="F532" i="41"/>
  <c r="F531" i="41"/>
  <c r="F534" i="41" s="1"/>
  <c r="F493" i="41"/>
  <c r="F492" i="41"/>
  <c r="F494" i="41" s="1"/>
  <c r="F491" i="41"/>
  <c r="F453" i="41"/>
  <c r="F452" i="41"/>
  <c r="F451" i="41"/>
  <c r="F454" i="41" s="1"/>
  <c r="F413" i="41"/>
  <c r="F412" i="41"/>
  <c r="F414" i="41" s="1"/>
  <c r="F411" i="41"/>
  <c r="F373" i="41"/>
  <c r="F372" i="41"/>
  <c r="F371" i="41"/>
  <c r="F374" i="41" s="1"/>
  <c r="F333" i="41"/>
  <c r="F332" i="41"/>
  <c r="F334" i="41" s="1"/>
  <c r="F331" i="41"/>
  <c r="F293" i="41"/>
  <c r="F292" i="41"/>
  <c r="F291" i="41"/>
  <c r="F253" i="41"/>
  <c r="F252" i="41"/>
  <c r="F254" i="41" s="1"/>
  <c r="F251" i="41"/>
  <c r="F213" i="41"/>
  <c r="F212" i="41"/>
  <c r="F211" i="41"/>
  <c r="F214" i="41" s="1"/>
  <c r="F173" i="41"/>
  <c r="F172" i="41"/>
  <c r="F174" i="41" s="1"/>
  <c r="F171" i="41"/>
  <c r="F133" i="41"/>
  <c r="F132" i="41"/>
  <c r="F131" i="41"/>
  <c r="F134" i="41" s="1"/>
  <c r="F93" i="41"/>
  <c r="F92" i="41"/>
  <c r="F94" i="41" s="1"/>
  <c r="F91" i="41"/>
  <c r="F53" i="41"/>
  <c r="F52" i="41"/>
  <c r="F51" i="41"/>
  <c r="F54" i="41" s="1"/>
  <c r="D13" i="41"/>
  <c r="F13" i="41" s="1"/>
  <c r="D12" i="41"/>
  <c r="F12" i="41" s="1"/>
  <c r="F11" i="41"/>
  <c r="F14" i="41" s="1"/>
  <c r="D11" i="41"/>
  <c r="I695" i="40"/>
  <c r="D695" i="40"/>
  <c r="L693" i="40"/>
  <c r="H693" i="40"/>
  <c r="H695" i="40" s="1"/>
  <c r="I692" i="40"/>
  <c r="I696" i="40" s="1"/>
  <c r="H692" i="40"/>
  <c r="D692" i="40"/>
  <c r="L690" i="40"/>
  <c r="H690" i="40"/>
  <c r="I689" i="40"/>
  <c r="H689" i="40"/>
  <c r="D689" i="40"/>
  <c r="L687" i="40"/>
  <c r="H687" i="40"/>
  <c r="I686" i="40"/>
  <c r="D686" i="40"/>
  <c r="L684" i="40"/>
  <c r="H684" i="40"/>
  <c r="H686" i="40" s="1"/>
  <c r="I683" i="40"/>
  <c r="H683" i="40"/>
  <c r="H696" i="40" s="1"/>
  <c r="D683" i="40"/>
  <c r="D696" i="40" s="1"/>
  <c r="L682" i="40"/>
  <c r="H682" i="40"/>
  <c r="L681" i="40"/>
  <c r="H681" i="40"/>
  <c r="L680" i="40"/>
  <c r="H680" i="40"/>
  <c r="C667" i="40"/>
  <c r="I658" i="40"/>
  <c r="D658" i="40"/>
  <c r="L656" i="40"/>
  <c r="H656" i="40"/>
  <c r="H658" i="40" s="1"/>
  <c r="I655" i="40"/>
  <c r="D655" i="40"/>
  <c r="L653" i="40"/>
  <c r="H653" i="40"/>
  <c r="H655" i="40" s="1"/>
  <c r="I652" i="40"/>
  <c r="H652" i="40"/>
  <c r="D652" i="40"/>
  <c r="L650" i="40"/>
  <c r="H650" i="40"/>
  <c r="I649" i="40"/>
  <c r="D649" i="40"/>
  <c r="L647" i="40"/>
  <c r="H647" i="40"/>
  <c r="H649" i="40" s="1"/>
  <c r="I646" i="40"/>
  <c r="I659" i="40" s="1"/>
  <c r="D646" i="40"/>
  <c r="L645" i="40"/>
  <c r="H645" i="40"/>
  <c r="L644" i="40"/>
  <c r="H644" i="40"/>
  <c r="L643" i="40"/>
  <c r="H643" i="40"/>
  <c r="H646" i="40" s="1"/>
  <c r="C630" i="40"/>
  <c r="I621" i="40"/>
  <c r="H621" i="40"/>
  <c r="D621" i="40"/>
  <c r="L619" i="40"/>
  <c r="H619" i="40"/>
  <c r="I618" i="40"/>
  <c r="D618" i="40"/>
  <c r="L616" i="40"/>
  <c r="H616" i="40"/>
  <c r="H618" i="40" s="1"/>
  <c r="I615" i="40"/>
  <c r="H615" i="40"/>
  <c r="D615" i="40"/>
  <c r="L613" i="40"/>
  <c r="H613" i="40"/>
  <c r="I612" i="40"/>
  <c r="D612" i="40"/>
  <c r="L610" i="40"/>
  <c r="H610" i="40"/>
  <c r="H612" i="40" s="1"/>
  <c r="I609" i="40"/>
  <c r="I622" i="40" s="1"/>
  <c r="D609" i="40"/>
  <c r="L608" i="40"/>
  <c r="H608" i="40"/>
  <c r="L607" i="40"/>
  <c r="H607" i="40"/>
  <c r="L606" i="40"/>
  <c r="H606" i="40"/>
  <c r="H609" i="40" s="1"/>
  <c r="C593" i="40"/>
  <c r="I584" i="40"/>
  <c r="H584" i="40"/>
  <c r="D584" i="40"/>
  <c r="L582" i="40"/>
  <c r="H582" i="40"/>
  <c r="I581" i="40"/>
  <c r="D581" i="40"/>
  <c r="L579" i="40"/>
  <c r="H579" i="40"/>
  <c r="H581" i="40" s="1"/>
  <c r="I578" i="40"/>
  <c r="D578" i="40"/>
  <c r="L576" i="40"/>
  <c r="H576" i="40"/>
  <c r="H578" i="40" s="1"/>
  <c r="I575" i="40"/>
  <c r="H575" i="40"/>
  <c r="D575" i="40"/>
  <c r="L573" i="40"/>
  <c r="H573" i="40"/>
  <c r="I572" i="40"/>
  <c r="D572" i="40"/>
  <c r="L571" i="40"/>
  <c r="H571" i="40"/>
  <c r="L570" i="40"/>
  <c r="H570" i="40"/>
  <c r="L569" i="40"/>
  <c r="H569" i="40"/>
  <c r="C556" i="40"/>
  <c r="I547" i="40"/>
  <c r="H547" i="40"/>
  <c r="D547" i="40"/>
  <c r="L545" i="40"/>
  <c r="H545" i="40"/>
  <c r="I544" i="40"/>
  <c r="D544" i="40"/>
  <c r="L542" i="40"/>
  <c r="H542" i="40"/>
  <c r="H544" i="40" s="1"/>
  <c r="I541" i="40"/>
  <c r="D541" i="40"/>
  <c r="L539" i="40"/>
  <c r="H539" i="40"/>
  <c r="H541" i="40" s="1"/>
  <c r="I538" i="40"/>
  <c r="H538" i="40"/>
  <c r="D538" i="40"/>
  <c r="L536" i="40"/>
  <c r="H536" i="40"/>
  <c r="I535" i="40"/>
  <c r="D535" i="40"/>
  <c r="L534" i="40"/>
  <c r="H534" i="40"/>
  <c r="L533" i="40"/>
  <c r="H533" i="40"/>
  <c r="L532" i="40"/>
  <c r="H532" i="40"/>
  <c r="H535" i="40" s="1"/>
  <c r="H548" i="40" s="1"/>
  <c r="C519" i="40"/>
  <c r="I510" i="40"/>
  <c r="D510" i="40"/>
  <c r="L508" i="40"/>
  <c r="H508" i="40"/>
  <c r="H510" i="40" s="1"/>
  <c r="I507" i="40"/>
  <c r="H507" i="40"/>
  <c r="D507" i="40"/>
  <c r="L505" i="40"/>
  <c r="H505" i="40"/>
  <c r="I504" i="40"/>
  <c r="D504" i="40"/>
  <c r="L502" i="40"/>
  <c r="H502" i="40"/>
  <c r="H504" i="40" s="1"/>
  <c r="I501" i="40"/>
  <c r="H501" i="40"/>
  <c r="D501" i="40"/>
  <c r="L499" i="40"/>
  <c r="H499" i="40"/>
  <c r="I498" i="40"/>
  <c r="I511" i="40" s="1"/>
  <c r="D498" i="40"/>
  <c r="D511" i="40" s="1"/>
  <c r="L497" i="40"/>
  <c r="H497" i="40"/>
  <c r="L496" i="40"/>
  <c r="H496" i="40"/>
  <c r="L495" i="40"/>
  <c r="H495" i="40"/>
  <c r="C482" i="40"/>
  <c r="D474" i="40"/>
  <c r="I473" i="40"/>
  <c r="D473" i="40"/>
  <c r="L471" i="40"/>
  <c r="H471" i="40"/>
  <c r="H473" i="40" s="1"/>
  <c r="I470" i="40"/>
  <c r="H470" i="40"/>
  <c r="D470" i="40"/>
  <c r="L468" i="40"/>
  <c r="H468" i="40"/>
  <c r="I467" i="40"/>
  <c r="D467" i="40"/>
  <c r="L465" i="40"/>
  <c r="H465" i="40"/>
  <c r="H467" i="40" s="1"/>
  <c r="I464" i="40"/>
  <c r="I474" i="40" s="1"/>
  <c r="D464" i="40"/>
  <c r="L462" i="40"/>
  <c r="H462" i="40"/>
  <c r="H464" i="40" s="1"/>
  <c r="I461" i="40"/>
  <c r="H461" i="40"/>
  <c r="D461" i="40"/>
  <c r="L460" i="40"/>
  <c r="H460" i="40"/>
  <c r="L459" i="40"/>
  <c r="H459" i="40"/>
  <c r="L458" i="40"/>
  <c r="H458" i="40"/>
  <c r="C445" i="40"/>
  <c r="I436" i="40"/>
  <c r="D436" i="40"/>
  <c r="L434" i="40"/>
  <c r="H434" i="40"/>
  <c r="H436" i="40" s="1"/>
  <c r="I433" i="40"/>
  <c r="H433" i="40"/>
  <c r="D433" i="40"/>
  <c r="L431" i="40"/>
  <c r="H431" i="40"/>
  <c r="I430" i="40"/>
  <c r="D430" i="40"/>
  <c r="L428" i="40"/>
  <c r="H428" i="40"/>
  <c r="H430" i="40" s="1"/>
  <c r="I427" i="40"/>
  <c r="D427" i="40"/>
  <c r="L425" i="40"/>
  <c r="H425" i="40"/>
  <c r="H427" i="40" s="1"/>
  <c r="I424" i="40"/>
  <c r="I437" i="40" s="1"/>
  <c r="D424" i="40"/>
  <c r="D437" i="40" s="1"/>
  <c r="L423" i="40"/>
  <c r="H423" i="40"/>
  <c r="L422" i="40"/>
  <c r="H422" i="40"/>
  <c r="L421" i="40"/>
  <c r="H421" i="40"/>
  <c r="H424" i="40" s="1"/>
  <c r="C408" i="40"/>
  <c r="I399" i="40"/>
  <c r="D399" i="40"/>
  <c r="L397" i="40"/>
  <c r="H397" i="40"/>
  <c r="H399" i="40" s="1"/>
  <c r="I396" i="40"/>
  <c r="I400" i="40" s="1"/>
  <c r="D396" i="40"/>
  <c r="L394" i="40"/>
  <c r="H394" i="40"/>
  <c r="H396" i="40" s="1"/>
  <c r="I393" i="40"/>
  <c r="H393" i="40"/>
  <c r="D393" i="40"/>
  <c r="L391" i="40"/>
  <c r="H391" i="40"/>
  <c r="I390" i="40"/>
  <c r="D390" i="40"/>
  <c r="L388" i="40"/>
  <c r="H388" i="40"/>
  <c r="H390" i="40" s="1"/>
  <c r="I387" i="40"/>
  <c r="H387" i="40"/>
  <c r="D387" i="40"/>
  <c r="D400" i="40" s="1"/>
  <c r="L386" i="40"/>
  <c r="H386" i="40"/>
  <c r="L385" i="40"/>
  <c r="H385" i="40"/>
  <c r="L384" i="40"/>
  <c r="H384" i="40"/>
  <c r="C371" i="40"/>
  <c r="I362" i="40"/>
  <c r="D362" i="40"/>
  <c r="L360" i="40"/>
  <c r="H360" i="40"/>
  <c r="H362" i="40" s="1"/>
  <c r="I359" i="40"/>
  <c r="D359" i="40"/>
  <c r="L357" i="40"/>
  <c r="H357" i="40"/>
  <c r="H359" i="40" s="1"/>
  <c r="I356" i="40"/>
  <c r="H356" i="40"/>
  <c r="D356" i="40"/>
  <c r="L354" i="40"/>
  <c r="H354" i="40"/>
  <c r="I353" i="40"/>
  <c r="D353" i="40"/>
  <c r="L351" i="40"/>
  <c r="H351" i="40"/>
  <c r="H353" i="40" s="1"/>
  <c r="I350" i="40"/>
  <c r="I363" i="40" s="1"/>
  <c r="D350" i="40"/>
  <c r="L349" i="40"/>
  <c r="H349" i="40"/>
  <c r="L348" i="40"/>
  <c r="H348" i="40"/>
  <c r="L347" i="40"/>
  <c r="H347" i="40"/>
  <c r="C334" i="40"/>
  <c r="I325" i="40"/>
  <c r="H325" i="40"/>
  <c r="D325" i="40"/>
  <c r="L323" i="40"/>
  <c r="G323" i="40"/>
  <c r="F323" i="40"/>
  <c r="H323" i="40" s="1"/>
  <c r="I322" i="40"/>
  <c r="D322" i="40"/>
  <c r="L320" i="40"/>
  <c r="H320" i="40"/>
  <c r="I319" i="40"/>
  <c r="H319" i="40"/>
  <c r="D319" i="40"/>
  <c r="L317" i="40"/>
  <c r="H317" i="40"/>
  <c r="I316" i="40"/>
  <c r="H316" i="40"/>
  <c r="D316" i="40"/>
  <c r="L314" i="40"/>
  <c r="H314" i="40"/>
  <c r="I313" i="40"/>
  <c r="I326" i="40" s="1"/>
  <c r="D313" i="40"/>
  <c r="L312" i="40"/>
  <c r="H312" i="40"/>
  <c r="L311" i="40"/>
  <c r="H311" i="40"/>
  <c r="L310" i="40"/>
  <c r="H310" i="40"/>
  <c r="H313" i="40" s="1"/>
  <c r="C297" i="40"/>
  <c r="I288" i="40"/>
  <c r="D288" i="40"/>
  <c r="L286" i="40"/>
  <c r="H286" i="40"/>
  <c r="H288" i="40" s="1"/>
  <c r="I285" i="40"/>
  <c r="H285" i="40"/>
  <c r="D285" i="40"/>
  <c r="L283" i="40"/>
  <c r="H283" i="40"/>
  <c r="I282" i="40"/>
  <c r="D282" i="40"/>
  <c r="L280" i="40"/>
  <c r="H280" i="40"/>
  <c r="H282" i="40" s="1"/>
  <c r="I279" i="40"/>
  <c r="H279" i="40"/>
  <c r="D279" i="40"/>
  <c r="L277" i="40"/>
  <c r="H277" i="40"/>
  <c r="I276" i="40"/>
  <c r="I289" i="40" s="1"/>
  <c r="D276" i="40"/>
  <c r="D289" i="40" s="1"/>
  <c r="L275" i="40"/>
  <c r="H275" i="40"/>
  <c r="H53" i="40" s="1"/>
  <c r="L274" i="40"/>
  <c r="H274" i="40"/>
  <c r="L273" i="40"/>
  <c r="H273" i="40"/>
  <c r="C260" i="40"/>
  <c r="I252" i="40"/>
  <c r="I251" i="40"/>
  <c r="H251" i="40"/>
  <c r="D251" i="40"/>
  <c r="L249" i="40"/>
  <c r="H249" i="40"/>
  <c r="I248" i="40"/>
  <c r="H248" i="40"/>
  <c r="D248" i="40"/>
  <c r="D252" i="40" s="1"/>
  <c r="L246" i="40"/>
  <c r="H246" i="40"/>
  <c r="I245" i="40"/>
  <c r="D245" i="40"/>
  <c r="L243" i="40"/>
  <c r="H243" i="40"/>
  <c r="H245" i="40" s="1"/>
  <c r="I242" i="40"/>
  <c r="D242" i="40"/>
  <c r="L240" i="40"/>
  <c r="H240" i="40"/>
  <c r="H242" i="40" s="1"/>
  <c r="I239" i="40"/>
  <c r="H239" i="40"/>
  <c r="D239" i="40"/>
  <c r="L238" i="40"/>
  <c r="H238" i="40"/>
  <c r="L237" i="40"/>
  <c r="H237" i="40"/>
  <c r="L236" i="40"/>
  <c r="H236" i="40"/>
  <c r="C223" i="40"/>
  <c r="I214" i="40"/>
  <c r="D214" i="40"/>
  <c r="L212" i="40"/>
  <c r="H212" i="40"/>
  <c r="H214" i="40" s="1"/>
  <c r="I211" i="40"/>
  <c r="H211" i="40"/>
  <c r="D211" i="40"/>
  <c r="L209" i="40"/>
  <c r="H209" i="40"/>
  <c r="I208" i="40"/>
  <c r="D208" i="40"/>
  <c r="L206" i="40"/>
  <c r="H206" i="40"/>
  <c r="H208" i="40" s="1"/>
  <c r="I205" i="40"/>
  <c r="D205" i="40"/>
  <c r="L203" i="40"/>
  <c r="H203" i="40"/>
  <c r="H205" i="40" s="1"/>
  <c r="I202" i="40"/>
  <c r="I215" i="40" s="1"/>
  <c r="D202" i="40"/>
  <c r="D215" i="40" s="1"/>
  <c r="L201" i="40"/>
  <c r="H201" i="40"/>
  <c r="L200" i="40"/>
  <c r="H200" i="40"/>
  <c r="L199" i="40"/>
  <c r="H199" i="40"/>
  <c r="H202" i="40" s="1"/>
  <c r="C186" i="40"/>
  <c r="I177" i="40"/>
  <c r="D177" i="40"/>
  <c r="L175" i="40"/>
  <c r="H175" i="40"/>
  <c r="H177" i="40" s="1"/>
  <c r="I174" i="40"/>
  <c r="I178" i="40" s="1"/>
  <c r="D174" i="40"/>
  <c r="L172" i="40"/>
  <c r="H172" i="40"/>
  <c r="H174" i="40" s="1"/>
  <c r="I171" i="40"/>
  <c r="H171" i="40"/>
  <c r="D171" i="40"/>
  <c r="L169" i="40"/>
  <c r="H169" i="40"/>
  <c r="I168" i="40"/>
  <c r="D168" i="40"/>
  <c r="L166" i="40"/>
  <c r="H166" i="40"/>
  <c r="H168" i="40" s="1"/>
  <c r="I165" i="40"/>
  <c r="H165" i="40"/>
  <c r="D165" i="40"/>
  <c r="D178" i="40" s="1"/>
  <c r="L164" i="40"/>
  <c r="H164" i="40"/>
  <c r="L163" i="40"/>
  <c r="H163" i="40"/>
  <c r="L162" i="40"/>
  <c r="H162" i="40"/>
  <c r="C149" i="40"/>
  <c r="I140" i="40"/>
  <c r="D140" i="40"/>
  <c r="L138" i="40"/>
  <c r="H138" i="40"/>
  <c r="I137" i="40"/>
  <c r="H137" i="40"/>
  <c r="D137" i="40"/>
  <c r="L135" i="40"/>
  <c r="H135" i="40"/>
  <c r="I134" i="40"/>
  <c r="D134" i="40"/>
  <c r="L132" i="40"/>
  <c r="H132" i="40"/>
  <c r="H134" i="40" s="1"/>
  <c r="I131" i="40"/>
  <c r="D131" i="40"/>
  <c r="L129" i="40"/>
  <c r="H129" i="40"/>
  <c r="H131" i="40" s="1"/>
  <c r="I128" i="40"/>
  <c r="I141" i="40" s="1"/>
  <c r="D128" i="40"/>
  <c r="L127" i="40"/>
  <c r="H127" i="40"/>
  <c r="L126" i="40"/>
  <c r="H126" i="40"/>
  <c r="H52" i="40" s="1"/>
  <c r="H54" i="40" s="1"/>
  <c r="L125" i="40"/>
  <c r="H125" i="40"/>
  <c r="C112" i="40"/>
  <c r="I101" i="40"/>
  <c r="I103" i="40" s="1"/>
  <c r="D98" i="40"/>
  <c r="D100" i="40" s="1"/>
  <c r="I90" i="40"/>
  <c r="D88" i="40"/>
  <c r="C75" i="40"/>
  <c r="I64" i="40"/>
  <c r="I66" i="40" s="1"/>
  <c r="D64" i="40"/>
  <c r="D63" i="40"/>
  <c r="I61" i="40"/>
  <c r="D61" i="40"/>
  <c r="I60" i="40"/>
  <c r="I58" i="40"/>
  <c r="I95" i="40" s="1"/>
  <c r="I97" i="40" s="1"/>
  <c r="D58" i="40"/>
  <c r="D95" i="40" s="1"/>
  <c r="D97" i="40" s="1"/>
  <c r="D57" i="40"/>
  <c r="I55" i="40"/>
  <c r="I92" i="40" s="1"/>
  <c r="I94" i="40" s="1"/>
  <c r="H55" i="40"/>
  <c r="H57" i="40" s="1"/>
  <c r="D55" i="40"/>
  <c r="D92" i="40" s="1"/>
  <c r="D94" i="40" s="1"/>
  <c r="I53" i="40"/>
  <c r="D53" i="40"/>
  <c r="D90" i="40" s="1"/>
  <c r="I52" i="40"/>
  <c r="I89" i="40" s="1"/>
  <c r="D52" i="40"/>
  <c r="I51" i="40"/>
  <c r="I88" i="40" s="1"/>
  <c r="I91" i="40" s="1"/>
  <c r="H51" i="40"/>
  <c r="D51" i="40"/>
  <c r="C38" i="40"/>
  <c r="I29" i="40"/>
  <c r="H29" i="40"/>
  <c r="D29" i="40"/>
  <c r="L27" i="40"/>
  <c r="H27" i="40"/>
  <c r="F27" i="40"/>
  <c r="I26" i="40"/>
  <c r="H26" i="40"/>
  <c r="D26" i="40"/>
  <c r="L24" i="40"/>
  <c r="H24" i="40"/>
  <c r="I23" i="40"/>
  <c r="D23" i="40"/>
  <c r="L21" i="40"/>
  <c r="F21" i="40"/>
  <c r="H21" i="40" s="1"/>
  <c r="I20" i="40"/>
  <c r="D20" i="40"/>
  <c r="L18" i="40"/>
  <c r="F18" i="40"/>
  <c r="H18" i="40" s="1"/>
  <c r="I17" i="40"/>
  <c r="D17" i="40"/>
  <c r="L16" i="40"/>
  <c r="F16" i="40"/>
  <c r="H16" i="40" s="1"/>
  <c r="L15" i="40"/>
  <c r="H15" i="40"/>
  <c r="F15" i="40"/>
  <c r="L14" i="40"/>
  <c r="H14" i="40"/>
  <c r="H88" i="40" s="1"/>
  <c r="H91" i="40" s="1"/>
  <c r="F14" i="40"/>
  <c r="C1" i="40"/>
  <c r="J533" i="34"/>
  <c r="L527" i="34"/>
  <c r="L535" i="34" s="1"/>
  <c r="K526" i="34"/>
  <c r="K534" i="34" s="1"/>
  <c r="O525" i="34"/>
  <c r="J525" i="34"/>
  <c r="I524" i="34"/>
  <c r="I532" i="34" s="1"/>
  <c r="C511" i="34"/>
  <c r="L505" i="34"/>
  <c r="K504" i="34"/>
  <c r="J503" i="34"/>
  <c r="L497" i="34"/>
  <c r="K496" i="34"/>
  <c r="O495" i="34"/>
  <c r="J495" i="34"/>
  <c r="I494" i="34"/>
  <c r="I502" i="34" s="1"/>
  <c r="C481" i="34"/>
  <c r="L475" i="34"/>
  <c r="K474" i="34"/>
  <c r="L467" i="34"/>
  <c r="K466" i="34"/>
  <c r="O465" i="34"/>
  <c r="J465" i="34"/>
  <c r="J473" i="34" s="1"/>
  <c r="I464" i="34"/>
  <c r="I472" i="34" s="1"/>
  <c r="C451" i="34"/>
  <c r="I442" i="34"/>
  <c r="L437" i="34"/>
  <c r="L445" i="34" s="1"/>
  <c r="K436" i="34"/>
  <c r="K444" i="34" s="1"/>
  <c r="O435" i="34"/>
  <c r="J435" i="34"/>
  <c r="J443" i="34" s="1"/>
  <c r="I434" i="34"/>
  <c r="C421" i="34"/>
  <c r="J413" i="34"/>
  <c r="L407" i="34"/>
  <c r="L415" i="34" s="1"/>
  <c r="K406" i="34"/>
  <c r="K414" i="34" s="1"/>
  <c r="O405" i="34"/>
  <c r="J405" i="34"/>
  <c r="I404" i="34"/>
  <c r="I412" i="34" s="1"/>
  <c r="C391" i="34"/>
  <c r="L385" i="34"/>
  <c r="K384" i="34"/>
  <c r="J383" i="34"/>
  <c r="L377" i="34"/>
  <c r="K376" i="34"/>
  <c r="O375" i="34"/>
  <c r="J375" i="34"/>
  <c r="I374" i="34"/>
  <c r="I382" i="34" s="1"/>
  <c r="C361" i="34"/>
  <c r="L355" i="34"/>
  <c r="K354" i="34"/>
  <c r="L347" i="34"/>
  <c r="K346" i="34"/>
  <c r="O345" i="34"/>
  <c r="J345" i="34"/>
  <c r="J353" i="34" s="1"/>
  <c r="I344" i="34"/>
  <c r="I352" i="34" s="1"/>
  <c r="C331" i="34"/>
  <c r="I322" i="34"/>
  <c r="L317" i="34"/>
  <c r="L325" i="34" s="1"/>
  <c r="K316" i="34"/>
  <c r="K324" i="34" s="1"/>
  <c r="O315" i="34"/>
  <c r="J315" i="34"/>
  <c r="J323" i="34" s="1"/>
  <c r="I314" i="34"/>
  <c r="C301" i="34"/>
  <c r="J293" i="34"/>
  <c r="L287" i="34"/>
  <c r="L295" i="34" s="1"/>
  <c r="K286" i="34"/>
  <c r="K294" i="34" s="1"/>
  <c r="O285" i="34"/>
  <c r="J285" i="34"/>
  <c r="I284" i="34"/>
  <c r="I292" i="34" s="1"/>
  <c r="C271" i="34"/>
  <c r="L265" i="34"/>
  <c r="K264" i="34"/>
  <c r="J263" i="34"/>
  <c r="L257" i="34"/>
  <c r="K256" i="34"/>
  <c r="O255" i="34"/>
  <c r="J255" i="34"/>
  <c r="I254" i="34"/>
  <c r="I262" i="34" s="1"/>
  <c r="C241" i="34"/>
  <c r="L235" i="34"/>
  <c r="K234" i="34"/>
  <c r="L227" i="34"/>
  <c r="K226" i="34"/>
  <c r="O225" i="34"/>
  <c r="J225" i="34"/>
  <c r="J233" i="34" s="1"/>
  <c r="I224" i="34"/>
  <c r="I232" i="34" s="1"/>
  <c r="C211" i="34"/>
  <c r="I202" i="34"/>
  <c r="L197" i="34"/>
  <c r="L205" i="34" s="1"/>
  <c r="K196" i="34"/>
  <c r="K204" i="34" s="1"/>
  <c r="O195" i="34"/>
  <c r="J195" i="34"/>
  <c r="J203" i="34" s="1"/>
  <c r="I194" i="34"/>
  <c r="C181" i="34"/>
  <c r="J173" i="34"/>
  <c r="L167" i="34"/>
  <c r="L175" i="34" s="1"/>
  <c r="K166" i="34"/>
  <c r="K174" i="34" s="1"/>
  <c r="O165" i="34"/>
  <c r="J165" i="34"/>
  <c r="I164" i="34"/>
  <c r="I172" i="34" s="1"/>
  <c r="C151" i="34"/>
  <c r="L145" i="34"/>
  <c r="K144" i="34"/>
  <c r="J143" i="34"/>
  <c r="L137" i="34"/>
  <c r="K136" i="34"/>
  <c r="O135" i="34"/>
  <c r="J135" i="34"/>
  <c r="I134" i="34"/>
  <c r="I142" i="34" s="1"/>
  <c r="C121" i="34"/>
  <c r="L115" i="34"/>
  <c r="K114" i="34"/>
  <c r="L107" i="34"/>
  <c r="K106" i="34"/>
  <c r="O105" i="34"/>
  <c r="J105" i="34"/>
  <c r="J113" i="34" s="1"/>
  <c r="I104" i="34"/>
  <c r="C91" i="34"/>
  <c r="I82" i="34"/>
  <c r="L77" i="34"/>
  <c r="K76" i="34"/>
  <c r="K84" i="34" s="1"/>
  <c r="O75" i="34"/>
  <c r="J75" i="34"/>
  <c r="I74" i="34"/>
  <c r="C61" i="34"/>
  <c r="H47" i="34"/>
  <c r="K46" i="34"/>
  <c r="H46" i="34"/>
  <c r="H45" i="34"/>
  <c r="H44" i="34"/>
  <c r="F44" i="34"/>
  <c r="D44" i="34"/>
  <c r="C31" i="34"/>
  <c r="L17" i="34"/>
  <c r="L25" i="34" s="1"/>
  <c r="K16" i="34"/>
  <c r="K24" i="34" s="1"/>
  <c r="O15" i="34"/>
  <c r="J15" i="34"/>
  <c r="J23" i="34" s="1"/>
  <c r="I14" i="34"/>
  <c r="I22" i="34" s="1"/>
  <c r="E14" i="34"/>
  <c r="C1" i="34"/>
  <c r="N756" i="32"/>
  <c r="N757" i="32" s="1"/>
  <c r="M756" i="32"/>
  <c r="D756" i="32"/>
  <c r="Q754" i="32"/>
  <c r="M754" i="32"/>
  <c r="N753" i="32"/>
  <c r="M753" i="32"/>
  <c r="D753" i="32"/>
  <c r="Q751" i="32"/>
  <c r="M751" i="32"/>
  <c r="N750" i="32"/>
  <c r="D750" i="32"/>
  <c r="Q748" i="32"/>
  <c r="M748" i="32"/>
  <c r="M750" i="32" s="1"/>
  <c r="N747" i="32"/>
  <c r="M747" i="32"/>
  <c r="D747" i="32"/>
  <c r="Q745" i="32"/>
  <c r="M745" i="32"/>
  <c r="N744" i="32"/>
  <c r="D744" i="32"/>
  <c r="Q743" i="32"/>
  <c r="M743" i="32"/>
  <c r="Q742" i="32"/>
  <c r="M742" i="32"/>
  <c r="Q741" i="32"/>
  <c r="M741" i="32"/>
  <c r="C727" i="32"/>
  <c r="N717" i="32"/>
  <c r="N716" i="32"/>
  <c r="D716" i="32"/>
  <c r="Q714" i="32"/>
  <c r="M714" i="32"/>
  <c r="M716" i="32" s="1"/>
  <c r="N713" i="32"/>
  <c r="M713" i="32"/>
  <c r="D713" i="32"/>
  <c r="D717" i="32" s="1"/>
  <c r="Q711" i="32"/>
  <c r="M711" i="32"/>
  <c r="N710" i="32"/>
  <c r="M710" i="32"/>
  <c r="D710" i="32"/>
  <c r="Q708" i="32"/>
  <c r="M708" i="32"/>
  <c r="N707" i="32"/>
  <c r="M707" i="32"/>
  <c r="D707" i="32"/>
  <c r="Q705" i="32"/>
  <c r="M705" i="32"/>
  <c r="N704" i="32"/>
  <c r="M704" i="32"/>
  <c r="D704" i="32"/>
  <c r="Q703" i="32"/>
  <c r="M703" i="32"/>
  <c r="Q702" i="32"/>
  <c r="M702" i="32"/>
  <c r="Q701" i="32"/>
  <c r="M701" i="32"/>
  <c r="C687" i="32"/>
  <c r="D677" i="32"/>
  <c r="N676" i="32"/>
  <c r="D676" i="32"/>
  <c r="Q674" i="32"/>
  <c r="M674" i="32"/>
  <c r="M676" i="32" s="1"/>
  <c r="N673" i="32"/>
  <c r="M673" i="32"/>
  <c r="M677" i="32" s="1"/>
  <c r="D673" i="32"/>
  <c r="Q671" i="32"/>
  <c r="M671" i="32"/>
  <c r="N670" i="32"/>
  <c r="D670" i="32"/>
  <c r="Q668" i="32"/>
  <c r="M668" i="32"/>
  <c r="M670" i="32" s="1"/>
  <c r="N667" i="32"/>
  <c r="D667" i="32"/>
  <c r="Q665" i="32"/>
  <c r="M665" i="32"/>
  <c r="M667" i="32" s="1"/>
  <c r="N664" i="32"/>
  <c r="D664" i="32"/>
  <c r="Q663" i="32"/>
  <c r="M663" i="32"/>
  <c r="Q662" i="32"/>
  <c r="M662" i="32"/>
  <c r="Q661" i="32"/>
  <c r="M661" i="32"/>
  <c r="M664" i="32" s="1"/>
  <c r="C647" i="32"/>
  <c r="N636" i="32"/>
  <c r="M636" i="32"/>
  <c r="D636" i="32"/>
  <c r="Q634" i="32"/>
  <c r="M634" i="32"/>
  <c r="N633" i="32"/>
  <c r="N637" i="32" s="1"/>
  <c r="M633" i="32"/>
  <c r="D633" i="32"/>
  <c r="Q631" i="32"/>
  <c r="M631" i="32"/>
  <c r="N630" i="32"/>
  <c r="M630" i="32"/>
  <c r="M637" i="32" s="1"/>
  <c r="D630" i="32"/>
  <c r="Q628" i="32"/>
  <c r="M628" i="32"/>
  <c r="N627" i="32"/>
  <c r="D627" i="32"/>
  <c r="Q625" i="32"/>
  <c r="M625" i="32"/>
  <c r="M627" i="32" s="1"/>
  <c r="N624" i="32"/>
  <c r="M624" i="32"/>
  <c r="D624" i="32"/>
  <c r="Q623" i="32"/>
  <c r="M623" i="32"/>
  <c r="Q622" i="32"/>
  <c r="M622" i="32"/>
  <c r="Q621" i="32"/>
  <c r="M621" i="32"/>
  <c r="C607" i="32"/>
  <c r="N597" i="32"/>
  <c r="N596" i="32"/>
  <c r="D596" i="32"/>
  <c r="Q594" i="32"/>
  <c r="M594" i="32"/>
  <c r="M596" i="32" s="1"/>
  <c r="N593" i="32"/>
  <c r="D593" i="32"/>
  <c r="Q591" i="32"/>
  <c r="M591" i="32"/>
  <c r="M593" i="32" s="1"/>
  <c r="N590" i="32"/>
  <c r="M590" i="32"/>
  <c r="D590" i="32"/>
  <c r="Q588" i="32"/>
  <c r="M588" i="32"/>
  <c r="N587" i="32"/>
  <c r="M587" i="32"/>
  <c r="D587" i="32"/>
  <c r="Q585" i="32"/>
  <c r="M585" i="32"/>
  <c r="N584" i="32"/>
  <c r="M584" i="32"/>
  <c r="D584" i="32"/>
  <c r="Q583" i="32"/>
  <c r="M583" i="32"/>
  <c r="Q582" i="32"/>
  <c r="M582" i="32"/>
  <c r="Q581" i="32"/>
  <c r="M581" i="32"/>
  <c r="C567" i="32"/>
  <c r="N556" i="32"/>
  <c r="M556" i="32"/>
  <c r="D556" i="32"/>
  <c r="Q554" i="32"/>
  <c r="M554" i="32"/>
  <c r="N553" i="32"/>
  <c r="D553" i="32"/>
  <c r="Q551" i="32"/>
  <c r="M551" i="32"/>
  <c r="M553" i="32" s="1"/>
  <c r="N550" i="32"/>
  <c r="M550" i="32"/>
  <c r="D550" i="32"/>
  <c r="Q548" i="32"/>
  <c r="M548" i="32"/>
  <c r="N547" i="32"/>
  <c r="D547" i="32"/>
  <c r="Q545" i="32"/>
  <c r="M545" i="32"/>
  <c r="M547" i="32" s="1"/>
  <c r="N544" i="32"/>
  <c r="D544" i="32"/>
  <c r="Q543" i="32"/>
  <c r="M543" i="32"/>
  <c r="Q542" i="32"/>
  <c r="M542" i="32"/>
  <c r="Q541" i="32"/>
  <c r="M541" i="32"/>
  <c r="C527" i="32"/>
  <c r="N516" i="32"/>
  <c r="N517" i="32" s="1"/>
  <c r="M516" i="32"/>
  <c r="D516" i="32"/>
  <c r="D517" i="32" s="1"/>
  <c r="Q514" i="32"/>
  <c r="M514" i="32"/>
  <c r="N513" i="32"/>
  <c r="M513" i="32"/>
  <c r="D513" i="32"/>
  <c r="Q511" i="32"/>
  <c r="M511" i="32"/>
  <c r="N510" i="32"/>
  <c r="M510" i="32"/>
  <c r="D510" i="32"/>
  <c r="Q508" i="32"/>
  <c r="M508" i="32"/>
  <c r="N507" i="32"/>
  <c r="M507" i="32"/>
  <c r="D507" i="32"/>
  <c r="Q505" i="32"/>
  <c r="M505" i="32"/>
  <c r="N504" i="32"/>
  <c r="D504" i="32"/>
  <c r="Q503" i="32"/>
  <c r="M503" i="32"/>
  <c r="Q502" i="32"/>
  <c r="M502" i="32"/>
  <c r="M60" i="32" s="1"/>
  <c r="Q501" i="32"/>
  <c r="M501" i="32"/>
  <c r="C487" i="32"/>
  <c r="N476" i="32"/>
  <c r="M476" i="32"/>
  <c r="D476" i="32"/>
  <c r="Q474" i="32"/>
  <c r="M474" i="32"/>
  <c r="N473" i="32"/>
  <c r="D473" i="32"/>
  <c r="Q471" i="32"/>
  <c r="M471" i="32"/>
  <c r="N470" i="32"/>
  <c r="D470" i="32"/>
  <c r="Q468" i="32"/>
  <c r="M468" i="32"/>
  <c r="M470" i="32" s="1"/>
  <c r="N467" i="32"/>
  <c r="M467" i="32"/>
  <c r="D467" i="32"/>
  <c r="Q465" i="32"/>
  <c r="M465" i="32"/>
  <c r="N464" i="32"/>
  <c r="D464" i="32"/>
  <c r="Q463" i="32"/>
  <c r="M463" i="32"/>
  <c r="Q462" i="32"/>
  <c r="M462" i="32"/>
  <c r="M464" i="32" s="1"/>
  <c r="Q461" i="32"/>
  <c r="M461" i="32"/>
  <c r="C447" i="32"/>
  <c r="N436" i="32"/>
  <c r="N437" i="32" s="1"/>
  <c r="M436" i="32"/>
  <c r="D436" i="32"/>
  <c r="Q434" i="32"/>
  <c r="M434" i="32"/>
  <c r="N433" i="32"/>
  <c r="M433" i="32"/>
  <c r="D433" i="32"/>
  <c r="Q431" i="32"/>
  <c r="M431" i="32"/>
  <c r="N430" i="32"/>
  <c r="D430" i="32"/>
  <c r="Q428" i="32"/>
  <c r="M428" i="32"/>
  <c r="M430" i="32" s="1"/>
  <c r="N427" i="32"/>
  <c r="M427" i="32"/>
  <c r="D427" i="32"/>
  <c r="Q425" i="32"/>
  <c r="M425" i="32"/>
  <c r="N424" i="32"/>
  <c r="D424" i="32"/>
  <c r="Q423" i="32"/>
  <c r="M423" i="32"/>
  <c r="Q422" i="32"/>
  <c r="M422" i="32"/>
  <c r="Q421" i="32"/>
  <c r="M421" i="32"/>
  <c r="M424" i="32" s="1"/>
  <c r="C407" i="32"/>
  <c r="N396" i="32"/>
  <c r="N397" i="32" s="1"/>
  <c r="D396" i="32"/>
  <c r="Q394" i="32"/>
  <c r="M394" i="32"/>
  <c r="M396" i="32" s="1"/>
  <c r="N393" i="32"/>
  <c r="M393" i="32"/>
  <c r="D393" i="32"/>
  <c r="D397" i="32" s="1"/>
  <c r="Q391" i="32"/>
  <c r="M391" i="32"/>
  <c r="N390" i="32"/>
  <c r="M390" i="32"/>
  <c r="D390" i="32"/>
  <c r="Q388" i="32"/>
  <c r="M388" i="32"/>
  <c r="N387" i="32"/>
  <c r="M387" i="32"/>
  <c r="D387" i="32"/>
  <c r="Q385" i="32"/>
  <c r="M385" i="32"/>
  <c r="N384" i="32"/>
  <c r="M384" i="32"/>
  <c r="D384" i="32"/>
  <c r="Q383" i="32"/>
  <c r="M383" i="32"/>
  <c r="Q382" i="32"/>
  <c r="M382" i="32"/>
  <c r="Q381" i="32"/>
  <c r="M381" i="32"/>
  <c r="C367" i="32"/>
  <c r="D357" i="32"/>
  <c r="N356" i="32"/>
  <c r="D356" i="32"/>
  <c r="Q354" i="32"/>
  <c r="M354" i="32"/>
  <c r="M356" i="32" s="1"/>
  <c r="N353" i="32"/>
  <c r="M353" i="32"/>
  <c r="M357" i="32" s="1"/>
  <c r="D353" i="32"/>
  <c r="Q351" i="32"/>
  <c r="M351" i="32"/>
  <c r="N350" i="32"/>
  <c r="D350" i="32"/>
  <c r="Q348" i="32"/>
  <c r="M348" i="32"/>
  <c r="M350" i="32" s="1"/>
  <c r="N347" i="32"/>
  <c r="D347" i="32"/>
  <c r="Q345" i="32"/>
  <c r="M345" i="32"/>
  <c r="M347" i="32" s="1"/>
  <c r="N344" i="32"/>
  <c r="D344" i="32"/>
  <c r="Q343" i="32"/>
  <c r="M343" i="32"/>
  <c r="Q342" i="32"/>
  <c r="M342" i="32"/>
  <c r="Q341" i="32"/>
  <c r="M341" i="32"/>
  <c r="M344" i="32" s="1"/>
  <c r="C327" i="32"/>
  <c r="N316" i="32"/>
  <c r="M316" i="32"/>
  <c r="D316" i="32"/>
  <c r="Q314" i="32"/>
  <c r="M314" i="32"/>
  <c r="N313" i="32"/>
  <c r="N317" i="32" s="1"/>
  <c r="M313" i="32"/>
  <c r="D313" i="32"/>
  <c r="Q311" i="32"/>
  <c r="M311" i="32"/>
  <c r="N310" i="32"/>
  <c r="M310" i="32"/>
  <c r="D310" i="32"/>
  <c r="Q308" i="32"/>
  <c r="M308" i="32"/>
  <c r="N307" i="32"/>
  <c r="D307" i="32"/>
  <c r="Q305" i="32"/>
  <c r="M305" i="32"/>
  <c r="M307" i="32" s="1"/>
  <c r="N304" i="32"/>
  <c r="M304" i="32"/>
  <c r="D304" i="32"/>
  <c r="Q303" i="32"/>
  <c r="M303" i="32"/>
  <c r="Q302" i="32"/>
  <c r="M302" i="32"/>
  <c r="Q301" i="32"/>
  <c r="M301" i="32"/>
  <c r="C287" i="32"/>
  <c r="N277" i="32"/>
  <c r="N276" i="32"/>
  <c r="D276" i="32"/>
  <c r="Q274" i="32"/>
  <c r="M274" i="32"/>
  <c r="N273" i="32"/>
  <c r="D273" i="32"/>
  <c r="Q271" i="32"/>
  <c r="M271" i="32"/>
  <c r="M273" i="32" s="1"/>
  <c r="N270" i="32"/>
  <c r="M270" i="32"/>
  <c r="D270" i="32"/>
  <c r="Q268" i="32"/>
  <c r="M268" i="32"/>
  <c r="N267" i="32"/>
  <c r="M267" i="32"/>
  <c r="D267" i="32"/>
  <c r="Q265" i="32"/>
  <c r="M265" i="32"/>
  <c r="N264" i="32"/>
  <c r="M264" i="32"/>
  <c r="D264" i="32"/>
  <c r="Q263" i="32"/>
  <c r="M263" i="32"/>
  <c r="Q262" i="32"/>
  <c r="M262" i="32"/>
  <c r="Q261" i="32"/>
  <c r="M261" i="32"/>
  <c r="C247" i="32"/>
  <c r="N236" i="32"/>
  <c r="M236" i="32"/>
  <c r="D236" i="32"/>
  <c r="Q234" i="32"/>
  <c r="M234" i="32"/>
  <c r="N233" i="32"/>
  <c r="D233" i="32"/>
  <c r="Q231" i="32"/>
  <c r="M231" i="32"/>
  <c r="M233" i="32" s="1"/>
  <c r="N230" i="32"/>
  <c r="M230" i="32"/>
  <c r="D230" i="32"/>
  <c r="Q228" i="32"/>
  <c r="M228" i="32"/>
  <c r="N227" i="32"/>
  <c r="D227" i="32"/>
  <c r="Q225" i="32"/>
  <c r="M225" i="32"/>
  <c r="M227" i="32" s="1"/>
  <c r="N224" i="32"/>
  <c r="D224" i="32"/>
  <c r="Q223" i="32"/>
  <c r="M223" i="32"/>
  <c r="Q222" i="32"/>
  <c r="M222" i="32"/>
  <c r="Q221" i="32"/>
  <c r="M221" i="32"/>
  <c r="M224" i="32" s="1"/>
  <c r="C207" i="32"/>
  <c r="N196" i="32"/>
  <c r="N197" i="32" s="1"/>
  <c r="M196" i="32"/>
  <c r="D196" i="32"/>
  <c r="D197" i="32" s="1"/>
  <c r="Q194" i="32"/>
  <c r="M194" i="32"/>
  <c r="N193" i="32"/>
  <c r="M193" i="32"/>
  <c r="D193" i="32"/>
  <c r="Q191" i="32"/>
  <c r="M191" i="32"/>
  <c r="N190" i="32"/>
  <c r="M190" i="32"/>
  <c r="D190" i="32"/>
  <c r="Q188" i="32"/>
  <c r="M188" i="32"/>
  <c r="M67" i="32" s="1"/>
  <c r="N187" i="32"/>
  <c r="M187" i="32"/>
  <c r="D187" i="32"/>
  <c r="Q185" i="32"/>
  <c r="M185" i="32"/>
  <c r="M64" i="32" s="1"/>
  <c r="N184" i="32"/>
  <c r="D184" i="32"/>
  <c r="Q183" i="32"/>
  <c r="M183" i="32"/>
  <c r="Q182" i="32"/>
  <c r="M182" i="32"/>
  <c r="Q181" i="32"/>
  <c r="M181" i="32"/>
  <c r="C167" i="32"/>
  <c r="N156" i="32"/>
  <c r="M156" i="32"/>
  <c r="D156" i="32"/>
  <c r="Q154" i="32"/>
  <c r="M154" i="32"/>
  <c r="N153" i="32"/>
  <c r="D153" i="32"/>
  <c r="Q151" i="32"/>
  <c r="M151" i="32"/>
  <c r="M153" i="32" s="1"/>
  <c r="N150" i="32"/>
  <c r="D150" i="32"/>
  <c r="Q148" i="32"/>
  <c r="M148" i="32"/>
  <c r="M150" i="32" s="1"/>
  <c r="N147" i="32"/>
  <c r="M147" i="32"/>
  <c r="D147" i="32"/>
  <c r="Q145" i="32"/>
  <c r="M145" i="32"/>
  <c r="N144" i="32"/>
  <c r="D144" i="32"/>
  <c r="Q143" i="32"/>
  <c r="M143" i="32"/>
  <c r="Q142" i="32"/>
  <c r="M142" i="32"/>
  <c r="Q141" i="32"/>
  <c r="L141" i="32"/>
  <c r="K141" i="32"/>
  <c r="J141" i="32"/>
  <c r="I141" i="32"/>
  <c r="H141" i="32"/>
  <c r="H15" i="32" s="1"/>
  <c r="G141" i="32"/>
  <c r="C127" i="32"/>
  <c r="D116" i="32"/>
  <c r="N113" i="32"/>
  <c r="N109" i="32"/>
  <c r="D109" i="32"/>
  <c r="D103" i="32"/>
  <c r="N102" i="32"/>
  <c r="N101" i="32"/>
  <c r="N100" i="32"/>
  <c r="D100" i="32"/>
  <c r="C85" i="32"/>
  <c r="N75" i="32"/>
  <c r="N74" i="32"/>
  <c r="N116" i="32" s="1"/>
  <c r="D74" i="32"/>
  <c r="N73" i="32"/>
  <c r="N115" i="32" s="1"/>
  <c r="N117" i="32" s="1"/>
  <c r="D73" i="32"/>
  <c r="D72" i="32"/>
  <c r="N71" i="32"/>
  <c r="M71" i="32"/>
  <c r="D71" i="32"/>
  <c r="N70" i="32"/>
  <c r="D70" i="32"/>
  <c r="N68" i="32"/>
  <c r="N110" i="32" s="1"/>
  <c r="N111" i="32" s="1"/>
  <c r="D68" i="32"/>
  <c r="E68" i="32" s="1"/>
  <c r="N67" i="32"/>
  <c r="E67" i="32"/>
  <c r="D67" i="32"/>
  <c r="D66" i="32"/>
  <c r="N65" i="32"/>
  <c r="D65" i="32"/>
  <c r="E65" i="32" s="1"/>
  <c r="N64" i="32"/>
  <c r="N106" i="32" s="1"/>
  <c r="D64" i="32"/>
  <c r="E64" i="32" s="1"/>
  <c r="N62" i="32"/>
  <c r="N104" i="32" s="1"/>
  <c r="E62" i="32"/>
  <c r="D62" i="32"/>
  <c r="N61" i="32"/>
  <c r="M61" i="32"/>
  <c r="D61" i="32"/>
  <c r="E61" i="32" s="1"/>
  <c r="N60" i="32"/>
  <c r="D60" i="32"/>
  <c r="N59" i="32"/>
  <c r="M59" i="32"/>
  <c r="D59" i="32"/>
  <c r="D101" i="32" s="1"/>
  <c r="N58" i="32"/>
  <c r="E58" i="32"/>
  <c r="D58" i="32"/>
  <c r="N57" i="32"/>
  <c r="N99" i="32" s="1"/>
  <c r="D57" i="32"/>
  <c r="C43" i="32"/>
  <c r="N33" i="32"/>
  <c r="N34" i="32" s="1"/>
  <c r="D33" i="32"/>
  <c r="M32" i="32"/>
  <c r="E32" i="32"/>
  <c r="D32" i="32"/>
  <c r="M31" i="32"/>
  <c r="D31" i="32"/>
  <c r="N30" i="32"/>
  <c r="D30" i="32"/>
  <c r="D114" i="32" s="1"/>
  <c r="M29" i="32"/>
  <c r="M113" i="32" s="1"/>
  <c r="L29" i="32"/>
  <c r="K29" i="32"/>
  <c r="J29" i="32"/>
  <c r="D29" i="32"/>
  <c r="D113" i="32" s="1"/>
  <c r="L28" i="32"/>
  <c r="K28" i="32"/>
  <c r="M28" i="32" s="1"/>
  <c r="J28" i="32"/>
  <c r="D28" i="32"/>
  <c r="D112" i="32" s="1"/>
  <c r="N27" i="32"/>
  <c r="J26" i="32"/>
  <c r="D26" i="32"/>
  <c r="L25" i="32"/>
  <c r="K25" i="32"/>
  <c r="H25" i="32"/>
  <c r="E25" i="32"/>
  <c r="D25" i="32"/>
  <c r="J25" i="32" s="1"/>
  <c r="N24" i="32"/>
  <c r="L23" i="32"/>
  <c r="K23" i="32"/>
  <c r="J23" i="32"/>
  <c r="I23" i="32"/>
  <c r="H23" i="32"/>
  <c r="G23" i="32"/>
  <c r="E23" i="32"/>
  <c r="D23" i="32"/>
  <c r="K22" i="32"/>
  <c r="I22" i="32"/>
  <c r="H22" i="32"/>
  <c r="D22" i="32"/>
  <c r="D24" i="32" s="1"/>
  <c r="D108" i="32" s="1"/>
  <c r="N21" i="32"/>
  <c r="L20" i="32"/>
  <c r="D20" i="32"/>
  <c r="H19" i="32"/>
  <c r="D19" i="32"/>
  <c r="K18" i="32"/>
  <c r="I18" i="32"/>
  <c r="H18" i="32"/>
  <c r="G18" i="32"/>
  <c r="E18" i="32"/>
  <c r="D18" i="32"/>
  <c r="L17" i="32"/>
  <c r="K17" i="32"/>
  <c r="J17" i="32"/>
  <c r="I17" i="32"/>
  <c r="H17" i="32"/>
  <c r="G17" i="32"/>
  <c r="E17" i="32"/>
  <c r="D17" i="32"/>
  <c r="K16" i="32"/>
  <c r="I16" i="32"/>
  <c r="H16" i="32"/>
  <c r="D16" i="32"/>
  <c r="G16" i="32" s="1"/>
  <c r="L15" i="32"/>
  <c r="K15" i="32"/>
  <c r="J15" i="32"/>
  <c r="I15" i="32"/>
  <c r="E15" i="32"/>
  <c r="D15" i="32"/>
  <c r="C1" i="32"/>
  <c r="H711" i="31"/>
  <c r="D711" i="31"/>
  <c r="M709" i="31"/>
  <c r="I709" i="31"/>
  <c r="I711" i="31" s="1"/>
  <c r="I708" i="31"/>
  <c r="H708" i="31"/>
  <c r="D708" i="31"/>
  <c r="D712" i="31" s="1"/>
  <c r="M706" i="31"/>
  <c r="I706" i="31"/>
  <c r="H705" i="31"/>
  <c r="D705" i="31"/>
  <c r="M703" i="31"/>
  <c r="I703" i="31"/>
  <c r="I705" i="31" s="1"/>
  <c r="I702" i="31"/>
  <c r="H702" i="31"/>
  <c r="D702" i="31"/>
  <c r="M700" i="31"/>
  <c r="I700" i="31"/>
  <c r="I699" i="31"/>
  <c r="D699" i="31"/>
  <c r="M698" i="31"/>
  <c r="H698" i="31"/>
  <c r="M697" i="31"/>
  <c r="H697" i="31"/>
  <c r="M696" i="31"/>
  <c r="H696" i="31"/>
  <c r="H699" i="31" s="1"/>
  <c r="H712" i="31" s="1"/>
  <c r="C685" i="31"/>
  <c r="H673" i="31"/>
  <c r="D673" i="31"/>
  <c r="M671" i="31"/>
  <c r="I671" i="31"/>
  <c r="I673" i="31" s="1"/>
  <c r="I674" i="31" s="1"/>
  <c r="I670" i="31"/>
  <c r="H670" i="31"/>
  <c r="D670" i="31"/>
  <c r="M668" i="31"/>
  <c r="I668" i="31"/>
  <c r="H667" i="31"/>
  <c r="D667" i="31"/>
  <c r="M665" i="31"/>
  <c r="I665" i="31"/>
  <c r="I667" i="31" s="1"/>
  <c r="H664" i="31"/>
  <c r="D664" i="31"/>
  <c r="M662" i="31"/>
  <c r="I662" i="31"/>
  <c r="I664" i="31" s="1"/>
  <c r="I661" i="31"/>
  <c r="H661" i="31"/>
  <c r="D661" i="31"/>
  <c r="M660" i="31"/>
  <c r="H660" i="31"/>
  <c r="M659" i="31"/>
  <c r="H659" i="31"/>
  <c r="M658" i="31"/>
  <c r="H658" i="31"/>
  <c r="C647" i="31"/>
  <c r="I636" i="31"/>
  <c r="I635" i="31"/>
  <c r="H635" i="31"/>
  <c r="D635" i="31"/>
  <c r="M633" i="31"/>
  <c r="I633" i="31"/>
  <c r="I632" i="31"/>
  <c r="H632" i="31"/>
  <c r="D632" i="31"/>
  <c r="M630" i="31"/>
  <c r="I630" i="31"/>
  <c r="I629" i="31"/>
  <c r="H629" i="31"/>
  <c r="D629" i="31"/>
  <c r="M627" i="31"/>
  <c r="I627" i="31"/>
  <c r="H626" i="31"/>
  <c r="D626" i="31"/>
  <c r="M624" i="31"/>
  <c r="I624" i="31"/>
  <c r="I626" i="31" s="1"/>
  <c r="I623" i="31"/>
  <c r="D623" i="31"/>
  <c r="M622" i="31"/>
  <c r="H622" i="31"/>
  <c r="M621" i="31"/>
  <c r="H621" i="31"/>
  <c r="H623" i="31" s="1"/>
  <c r="M620" i="31"/>
  <c r="H620" i="31"/>
  <c r="C609" i="31"/>
  <c r="H597" i="31"/>
  <c r="D597" i="31"/>
  <c r="M595" i="31"/>
  <c r="I595" i="31"/>
  <c r="I597" i="31" s="1"/>
  <c r="I598" i="31" s="1"/>
  <c r="H594" i="31"/>
  <c r="D594" i="31"/>
  <c r="M592" i="31"/>
  <c r="I592" i="31"/>
  <c r="I594" i="31" s="1"/>
  <c r="I591" i="31"/>
  <c r="H591" i="31"/>
  <c r="D591" i="31"/>
  <c r="D598" i="31" s="1"/>
  <c r="M589" i="31"/>
  <c r="I589" i="31"/>
  <c r="H588" i="31"/>
  <c r="D588" i="31"/>
  <c r="M586" i="31"/>
  <c r="I586" i="31"/>
  <c r="I588" i="31" s="1"/>
  <c r="I585" i="31"/>
  <c r="D585" i="31"/>
  <c r="M584" i="31"/>
  <c r="H584" i="31"/>
  <c r="M583" i="31"/>
  <c r="H583" i="31"/>
  <c r="M582" i="31"/>
  <c r="H582" i="31"/>
  <c r="H585" i="31" s="1"/>
  <c r="C571" i="31"/>
  <c r="I559" i="31"/>
  <c r="H559" i="31"/>
  <c r="D559" i="31"/>
  <c r="M557" i="31"/>
  <c r="I557" i="31"/>
  <c r="H556" i="31"/>
  <c r="D556" i="31"/>
  <c r="M554" i="31"/>
  <c r="I554" i="31"/>
  <c r="I556" i="31" s="1"/>
  <c r="H553" i="31"/>
  <c r="D553" i="31"/>
  <c r="M551" i="31"/>
  <c r="I551" i="31"/>
  <c r="I553" i="31" s="1"/>
  <c r="H550" i="31"/>
  <c r="D550" i="31"/>
  <c r="M548" i="31"/>
  <c r="I548" i="31"/>
  <c r="I550" i="31" s="1"/>
  <c r="I547" i="31"/>
  <c r="D547" i="31"/>
  <c r="M546" i="31"/>
  <c r="H546" i="31"/>
  <c r="M545" i="31"/>
  <c r="H545" i="31"/>
  <c r="M544" i="31"/>
  <c r="H544" i="31"/>
  <c r="C533" i="31"/>
  <c r="H521" i="31"/>
  <c r="H522" i="31" s="1"/>
  <c r="D521" i="31"/>
  <c r="M519" i="31"/>
  <c r="I519" i="31"/>
  <c r="I521" i="31" s="1"/>
  <c r="H518" i="31"/>
  <c r="D518" i="31"/>
  <c r="M516" i="31"/>
  <c r="I516" i="31"/>
  <c r="I518" i="31" s="1"/>
  <c r="I522" i="31" s="1"/>
  <c r="I515" i="31"/>
  <c r="H515" i="31"/>
  <c r="D515" i="31"/>
  <c r="M513" i="31"/>
  <c r="I513" i="31"/>
  <c r="I512" i="31"/>
  <c r="H512" i="31"/>
  <c r="D512" i="31"/>
  <c r="M510" i="31"/>
  <c r="I510" i="31"/>
  <c r="I509" i="31"/>
  <c r="D509" i="31"/>
  <c r="M508" i="31"/>
  <c r="H508" i="31"/>
  <c r="M507" i="31"/>
  <c r="H507" i="31"/>
  <c r="H509" i="31" s="1"/>
  <c r="M506" i="31"/>
  <c r="H506" i="31"/>
  <c r="C495" i="31"/>
  <c r="H483" i="31"/>
  <c r="D483" i="31"/>
  <c r="M481" i="31"/>
  <c r="I481" i="31"/>
  <c r="I483" i="31" s="1"/>
  <c r="H480" i="31"/>
  <c r="D480" i="31"/>
  <c r="M478" i="31"/>
  <c r="I478" i="31"/>
  <c r="I480" i="31" s="1"/>
  <c r="H477" i="31"/>
  <c r="D477" i="31"/>
  <c r="M475" i="31"/>
  <c r="I475" i="31"/>
  <c r="I477" i="31" s="1"/>
  <c r="H474" i="31"/>
  <c r="D474" i="31"/>
  <c r="M472" i="31"/>
  <c r="I472" i="31"/>
  <c r="I474" i="31" s="1"/>
  <c r="I471" i="31"/>
  <c r="D471" i="31"/>
  <c r="M470" i="31"/>
  <c r="H470" i="31"/>
  <c r="M469" i="31"/>
  <c r="H469" i="31"/>
  <c r="M468" i="31"/>
  <c r="H468" i="31"/>
  <c r="C457" i="31"/>
  <c r="H445" i="31"/>
  <c r="M443" i="31"/>
  <c r="H442" i="31"/>
  <c r="M440" i="31"/>
  <c r="D440" i="31"/>
  <c r="H439" i="31"/>
  <c r="M437" i="31"/>
  <c r="H436" i="31"/>
  <c r="M434" i="31"/>
  <c r="D434" i="31" s="1"/>
  <c r="I433" i="31"/>
  <c r="H433" i="31"/>
  <c r="D433" i="31"/>
  <c r="M432" i="31"/>
  <c r="H432" i="31"/>
  <c r="M431" i="31"/>
  <c r="H431" i="31"/>
  <c r="M430" i="31"/>
  <c r="H430" i="31"/>
  <c r="C419" i="31"/>
  <c r="H407" i="31"/>
  <c r="H408" i="31" s="1"/>
  <c r="D407" i="31"/>
  <c r="M405" i="31"/>
  <c r="I405" i="31"/>
  <c r="I407" i="31" s="1"/>
  <c r="I404" i="31"/>
  <c r="H404" i="31"/>
  <c r="D404" i="31"/>
  <c r="M402" i="31"/>
  <c r="I402" i="31"/>
  <c r="I401" i="31"/>
  <c r="H401" i="31"/>
  <c r="D401" i="31"/>
  <c r="M399" i="31"/>
  <c r="I399" i="31"/>
  <c r="H398" i="31"/>
  <c r="D398" i="31"/>
  <c r="M396" i="31"/>
  <c r="I396" i="31"/>
  <c r="I398" i="31" s="1"/>
  <c r="I395" i="31"/>
  <c r="H395" i="31"/>
  <c r="D395" i="31"/>
  <c r="M394" i="31"/>
  <c r="H394" i="31"/>
  <c r="M393" i="31"/>
  <c r="H393" i="31"/>
  <c r="M392" i="31"/>
  <c r="H392" i="31"/>
  <c r="C381" i="31"/>
  <c r="I369" i="31"/>
  <c r="H369" i="31"/>
  <c r="D369" i="31"/>
  <c r="M367" i="31"/>
  <c r="I367" i="31"/>
  <c r="H366" i="31"/>
  <c r="D366" i="31"/>
  <c r="M364" i="31"/>
  <c r="I364" i="31"/>
  <c r="I366" i="31" s="1"/>
  <c r="I363" i="31"/>
  <c r="H363" i="31"/>
  <c r="D363" i="31"/>
  <c r="M361" i="31"/>
  <c r="I361" i="31"/>
  <c r="H360" i="31"/>
  <c r="D360" i="31"/>
  <c r="M358" i="31"/>
  <c r="I358" i="31"/>
  <c r="I360" i="31" s="1"/>
  <c r="I357" i="31"/>
  <c r="D357" i="31"/>
  <c r="M356" i="31"/>
  <c r="H356" i="31"/>
  <c r="M355" i="31"/>
  <c r="H355" i="31"/>
  <c r="M354" i="31"/>
  <c r="H354" i="31"/>
  <c r="C343" i="31"/>
  <c r="I331" i="31"/>
  <c r="H331" i="31"/>
  <c r="D331" i="31"/>
  <c r="M329" i="31"/>
  <c r="I329" i="31"/>
  <c r="H328" i="31"/>
  <c r="D328" i="31"/>
  <c r="M326" i="31"/>
  <c r="I326" i="31"/>
  <c r="I328" i="31" s="1"/>
  <c r="I325" i="31"/>
  <c r="H325" i="31"/>
  <c r="D325" i="31"/>
  <c r="M323" i="31"/>
  <c r="I323" i="31"/>
  <c r="H322" i="31"/>
  <c r="D322" i="31"/>
  <c r="D332" i="31" s="1"/>
  <c r="M320" i="31"/>
  <c r="I320" i="31"/>
  <c r="I322" i="31" s="1"/>
  <c r="I319" i="31"/>
  <c r="D319" i="31"/>
  <c r="M318" i="31"/>
  <c r="H318" i="31"/>
  <c r="M317" i="31"/>
  <c r="H317" i="31"/>
  <c r="M316" i="31"/>
  <c r="H316" i="31"/>
  <c r="C305" i="31"/>
  <c r="I293" i="31"/>
  <c r="H293" i="31"/>
  <c r="D293" i="31"/>
  <c r="M291" i="31"/>
  <c r="I291" i="31"/>
  <c r="H290" i="31"/>
  <c r="D290" i="31"/>
  <c r="M288" i="31"/>
  <c r="I288" i="31"/>
  <c r="I290" i="31" s="1"/>
  <c r="H287" i="31"/>
  <c r="D287" i="31"/>
  <c r="M285" i="31"/>
  <c r="I285" i="31"/>
  <c r="I287" i="31" s="1"/>
  <c r="I284" i="31"/>
  <c r="H284" i="31"/>
  <c r="D284" i="31"/>
  <c r="M282" i="31"/>
  <c r="I282" i="31"/>
  <c r="I281" i="31"/>
  <c r="D281" i="31"/>
  <c r="M280" i="31"/>
  <c r="H280" i="31"/>
  <c r="M279" i="31"/>
  <c r="H279" i="31"/>
  <c r="M278" i="31"/>
  <c r="H278" i="31"/>
  <c r="C267" i="31"/>
  <c r="I255" i="31"/>
  <c r="H255" i="31"/>
  <c r="H256" i="31" s="1"/>
  <c r="D255" i="31"/>
  <c r="M253" i="31"/>
  <c r="I253" i="31"/>
  <c r="H252" i="31"/>
  <c r="D252" i="31"/>
  <c r="D256" i="31" s="1"/>
  <c r="M250" i="31"/>
  <c r="I250" i="31"/>
  <c r="I252" i="31" s="1"/>
  <c r="H249" i="31"/>
  <c r="D249" i="31"/>
  <c r="M247" i="31"/>
  <c r="I247" i="31"/>
  <c r="I249" i="31" s="1"/>
  <c r="I246" i="31"/>
  <c r="H246" i="31"/>
  <c r="D246" i="31"/>
  <c r="M244" i="31"/>
  <c r="I244" i="31"/>
  <c r="I243" i="31"/>
  <c r="H243" i="31"/>
  <c r="D243" i="31"/>
  <c r="M242" i="31"/>
  <c r="H242" i="31"/>
  <c r="M241" i="31"/>
  <c r="H241" i="31"/>
  <c r="M240" i="31"/>
  <c r="H240" i="31"/>
  <c r="C229" i="31"/>
  <c r="I217" i="31"/>
  <c r="H217" i="31"/>
  <c r="D217" i="31"/>
  <c r="M215" i="31"/>
  <c r="I215" i="31"/>
  <c r="I214" i="31"/>
  <c r="H214" i="31"/>
  <c r="D214" i="31"/>
  <c r="D218" i="31" s="1"/>
  <c r="M212" i="31"/>
  <c r="I212" i="31"/>
  <c r="H211" i="31"/>
  <c r="D211" i="31"/>
  <c r="M209" i="31"/>
  <c r="I209" i="31"/>
  <c r="I211" i="31" s="1"/>
  <c r="I208" i="31"/>
  <c r="H208" i="31"/>
  <c r="D208" i="31"/>
  <c r="M206" i="31"/>
  <c r="I206" i="31"/>
  <c r="I205" i="31"/>
  <c r="D205" i="31"/>
  <c r="M204" i="31"/>
  <c r="H204" i="31"/>
  <c r="M203" i="31"/>
  <c r="H203" i="31"/>
  <c r="M202" i="31"/>
  <c r="H202" i="31"/>
  <c r="C191" i="31"/>
  <c r="D180" i="31"/>
  <c r="H179" i="31"/>
  <c r="D179" i="31"/>
  <c r="M177" i="31"/>
  <c r="I177" i="31"/>
  <c r="I179" i="31" s="1"/>
  <c r="I180" i="31" s="1"/>
  <c r="I176" i="31"/>
  <c r="H176" i="31"/>
  <c r="D176" i="31"/>
  <c r="M174" i="31"/>
  <c r="I174" i="31"/>
  <c r="H173" i="31"/>
  <c r="D173" i="31"/>
  <c r="M171" i="31"/>
  <c r="I171" i="31"/>
  <c r="I173" i="31" s="1"/>
  <c r="H170" i="31"/>
  <c r="D170" i="31"/>
  <c r="M168" i="31"/>
  <c r="I168" i="31"/>
  <c r="I170" i="31" s="1"/>
  <c r="I167" i="31"/>
  <c r="H167" i="31"/>
  <c r="H180" i="31" s="1"/>
  <c r="D167" i="31"/>
  <c r="M166" i="31"/>
  <c r="H166" i="31"/>
  <c r="M165" i="31"/>
  <c r="H165" i="31"/>
  <c r="M164" i="31"/>
  <c r="H164" i="31"/>
  <c r="C153" i="31"/>
  <c r="H141" i="31"/>
  <c r="D141" i="31"/>
  <c r="D142" i="31" s="1"/>
  <c r="M139" i="31"/>
  <c r="I139" i="31"/>
  <c r="I138" i="31"/>
  <c r="H138" i="31"/>
  <c r="D138" i="31"/>
  <c r="M136" i="31"/>
  <c r="I136" i="31"/>
  <c r="I135" i="31"/>
  <c r="H135" i="31"/>
  <c r="D135" i="31"/>
  <c r="M133" i="31"/>
  <c r="I133" i="31"/>
  <c r="H132" i="31"/>
  <c r="D132" i="31"/>
  <c r="M130" i="31"/>
  <c r="I130" i="31"/>
  <c r="I132" i="31" s="1"/>
  <c r="I129" i="31"/>
  <c r="D129" i="31"/>
  <c r="M128" i="31"/>
  <c r="H128" i="31"/>
  <c r="M127" i="31"/>
  <c r="H127" i="31"/>
  <c r="M126" i="31"/>
  <c r="H126" i="31"/>
  <c r="H129" i="31" s="1"/>
  <c r="C115" i="31"/>
  <c r="H103" i="31"/>
  <c r="H101" i="31"/>
  <c r="I90" i="31"/>
  <c r="E88" i="31"/>
  <c r="C77" i="31"/>
  <c r="H65" i="31"/>
  <c r="H63" i="31"/>
  <c r="H60" i="31"/>
  <c r="H57" i="31"/>
  <c r="H54" i="31"/>
  <c r="H92" i="31" s="1"/>
  <c r="H94" i="31" s="1"/>
  <c r="I53" i="31"/>
  <c r="I52" i="31"/>
  <c r="H52" i="31"/>
  <c r="H90" i="31" s="1"/>
  <c r="D52" i="31"/>
  <c r="D90" i="31" s="1"/>
  <c r="I51" i="31"/>
  <c r="I89" i="31" s="1"/>
  <c r="D51" i="31"/>
  <c r="D89" i="31" s="1"/>
  <c r="I50" i="31"/>
  <c r="D50" i="31"/>
  <c r="C39" i="31"/>
  <c r="H27" i="31"/>
  <c r="D27" i="31"/>
  <c r="M25" i="31"/>
  <c r="I25" i="31"/>
  <c r="I27" i="31" s="1"/>
  <c r="I24" i="31"/>
  <c r="H24" i="31"/>
  <c r="D24" i="31"/>
  <c r="M22" i="31"/>
  <c r="I22" i="31"/>
  <c r="H21" i="31"/>
  <c r="D21" i="31"/>
  <c r="M19" i="31"/>
  <c r="I19" i="31"/>
  <c r="I18" i="31"/>
  <c r="H18" i="31"/>
  <c r="D18" i="31"/>
  <c r="M16" i="31"/>
  <c r="I16" i="31"/>
  <c r="D15" i="31"/>
  <c r="D28" i="31" s="1"/>
  <c r="M14" i="31"/>
  <c r="M13" i="31"/>
  <c r="H13" i="31"/>
  <c r="M12" i="31"/>
  <c r="E12" i="31"/>
  <c r="H12" i="31" s="1"/>
  <c r="C1" i="31"/>
  <c r="D443" i="31" s="1"/>
  <c r="L695" i="30"/>
  <c r="K695" i="30"/>
  <c r="E695" i="30"/>
  <c r="O693" i="30"/>
  <c r="K693" i="30"/>
  <c r="L692" i="30"/>
  <c r="L696" i="30" s="1"/>
  <c r="E692" i="30"/>
  <c r="O690" i="30"/>
  <c r="K690" i="30"/>
  <c r="K692" i="30" s="1"/>
  <c r="L689" i="30"/>
  <c r="K689" i="30"/>
  <c r="E689" i="30"/>
  <c r="O687" i="30"/>
  <c r="K687" i="30"/>
  <c r="L686" i="30"/>
  <c r="E686" i="30"/>
  <c r="O684" i="30"/>
  <c r="K684" i="30"/>
  <c r="K686" i="30" s="1"/>
  <c r="L683" i="30"/>
  <c r="K683" i="30"/>
  <c r="E683" i="30"/>
  <c r="E696" i="30" s="1"/>
  <c r="O682" i="30"/>
  <c r="K682" i="30"/>
  <c r="O681" i="30"/>
  <c r="K681" i="30"/>
  <c r="O680" i="30"/>
  <c r="K680" i="30"/>
  <c r="C667" i="30"/>
  <c r="L658" i="30"/>
  <c r="E658" i="30"/>
  <c r="O656" i="30"/>
  <c r="K656" i="30"/>
  <c r="K658" i="30" s="1"/>
  <c r="L655" i="30"/>
  <c r="E655" i="30"/>
  <c r="O653" i="30"/>
  <c r="K653" i="30"/>
  <c r="K655" i="30" s="1"/>
  <c r="L652" i="30"/>
  <c r="K652" i="30"/>
  <c r="E652" i="30"/>
  <c r="O650" i="30"/>
  <c r="K650" i="30"/>
  <c r="L649" i="30"/>
  <c r="E649" i="30"/>
  <c r="O647" i="30"/>
  <c r="K647" i="30"/>
  <c r="K649" i="30" s="1"/>
  <c r="L646" i="30"/>
  <c r="L659" i="30" s="1"/>
  <c r="E646" i="30"/>
  <c r="O645" i="30"/>
  <c r="K645" i="30"/>
  <c r="O644" i="30"/>
  <c r="K644" i="30"/>
  <c r="O643" i="30"/>
  <c r="K643" i="30"/>
  <c r="K646" i="30" s="1"/>
  <c r="K659" i="30" s="1"/>
  <c r="C630" i="30"/>
  <c r="L621" i="30"/>
  <c r="K621" i="30"/>
  <c r="E621" i="30"/>
  <c r="O619" i="30"/>
  <c r="K619" i="30"/>
  <c r="L618" i="30"/>
  <c r="E618" i="30"/>
  <c r="O616" i="30"/>
  <c r="K616" i="30"/>
  <c r="L615" i="30"/>
  <c r="K615" i="30"/>
  <c r="E615" i="30"/>
  <c r="O613" i="30"/>
  <c r="K613" i="30"/>
  <c r="L612" i="30"/>
  <c r="E612" i="30"/>
  <c r="O610" i="30"/>
  <c r="K610" i="30"/>
  <c r="K612" i="30" s="1"/>
  <c r="L609" i="30"/>
  <c r="E609" i="30"/>
  <c r="O608" i="30"/>
  <c r="K608" i="30"/>
  <c r="O607" i="30"/>
  <c r="K607" i="30"/>
  <c r="O606" i="30"/>
  <c r="K606" i="30"/>
  <c r="K609" i="30" s="1"/>
  <c r="C593" i="30"/>
  <c r="L584" i="30"/>
  <c r="K584" i="30"/>
  <c r="E584" i="30"/>
  <c r="O582" i="30"/>
  <c r="K582" i="30"/>
  <c r="L581" i="30"/>
  <c r="E581" i="30"/>
  <c r="O579" i="30"/>
  <c r="K579" i="30"/>
  <c r="K581" i="30" s="1"/>
  <c r="L578" i="30"/>
  <c r="E578" i="30"/>
  <c r="O576" i="30"/>
  <c r="K576" i="30"/>
  <c r="K578" i="30" s="1"/>
  <c r="L575" i="30"/>
  <c r="K575" i="30"/>
  <c r="E575" i="30"/>
  <c r="O573" i="30"/>
  <c r="K573" i="30"/>
  <c r="L572" i="30"/>
  <c r="E572" i="30"/>
  <c r="O571" i="30"/>
  <c r="K571" i="30"/>
  <c r="O570" i="30"/>
  <c r="K570" i="30"/>
  <c r="K572" i="30" s="1"/>
  <c r="O569" i="30"/>
  <c r="K569" i="30"/>
  <c r="C556" i="30"/>
  <c r="L548" i="30"/>
  <c r="L547" i="30"/>
  <c r="K547" i="30"/>
  <c r="E547" i="30"/>
  <c r="O545" i="30"/>
  <c r="K545" i="30"/>
  <c r="L544" i="30"/>
  <c r="E544" i="30"/>
  <c r="O542" i="30"/>
  <c r="K542" i="30"/>
  <c r="K544" i="30" s="1"/>
  <c r="L541" i="30"/>
  <c r="E541" i="30"/>
  <c r="O539" i="30"/>
  <c r="K539" i="30"/>
  <c r="K541" i="30" s="1"/>
  <c r="L538" i="30"/>
  <c r="K538" i="30"/>
  <c r="E538" i="30"/>
  <c r="E548" i="30" s="1"/>
  <c r="O536" i="30"/>
  <c r="K536" i="30"/>
  <c r="L535" i="30"/>
  <c r="E535" i="30"/>
  <c r="O534" i="30"/>
  <c r="K534" i="30"/>
  <c r="K535" i="30" s="1"/>
  <c r="K548" i="30" s="1"/>
  <c r="O533" i="30"/>
  <c r="K533" i="30"/>
  <c r="O532" i="30"/>
  <c r="K532" i="30"/>
  <c r="C519" i="30"/>
  <c r="L510" i="30"/>
  <c r="E510" i="30"/>
  <c r="O508" i="30"/>
  <c r="K508" i="30"/>
  <c r="K510" i="30" s="1"/>
  <c r="L507" i="30"/>
  <c r="K507" i="30"/>
  <c r="E507" i="30"/>
  <c r="E511" i="30" s="1"/>
  <c r="O505" i="30"/>
  <c r="K505" i="30"/>
  <c r="L504" i="30"/>
  <c r="E504" i="30"/>
  <c r="O502" i="30"/>
  <c r="K502" i="30"/>
  <c r="K504" i="30" s="1"/>
  <c r="L501" i="30"/>
  <c r="K501" i="30"/>
  <c r="E501" i="30"/>
  <c r="O499" i="30"/>
  <c r="K499" i="30"/>
  <c r="L498" i="30"/>
  <c r="E498" i="30"/>
  <c r="O497" i="30"/>
  <c r="K497" i="30"/>
  <c r="O496" i="30"/>
  <c r="K496" i="30"/>
  <c r="O495" i="30"/>
  <c r="K495" i="30"/>
  <c r="K498" i="30" s="1"/>
  <c r="K511" i="30" s="1"/>
  <c r="C482" i="30"/>
  <c r="L473" i="30"/>
  <c r="O471" i="30"/>
  <c r="E471" i="30"/>
  <c r="L470" i="30"/>
  <c r="K470" i="30"/>
  <c r="E470" i="30"/>
  <c r="O468" i="30"/>
  <c r="K468" i="30"/>
  <c r="L467" i="30"/>
  <c r="E467" i="30"/>
  <c r="O465" i="30"/>
  <c r="K465" i="30"/>
  <c r="K467" i="30" s="1"/>
  <c r="L464" i="30"/>
  <c r="E464" i="30"/>
  <c r="O462" i="30"/>
  <c r="K462" i="30"/>
  <c r="K464" i="30" s="1"/>
  <c r="L461" i="30"/>
  <c r="L474" i="30" s="1"/>
  <c r="E461" i="30"/>
  <c r="O460" i="30"/>
  <c r="K460" i="30"/>
  <c r="O459" i="30"/>
  <c r="K459" i="30"/>
  <c r="O458" i="30"/>
  <c r="K458" i="30"/>
  <c r="K461" i="30" s="1"/>
  <c r="C445" i="30"/>
  <c r="L436" i="30"/>
  <c r="E436" i="30"/>
  <c r="O434" i="30"/>
  <c r="K434" i="30"/>
  <c r="K436" i="30" s="1"/>
  <c r="L433" i="30"/>
  <c r="L437" i="30" s="1"/>
  <c r="E433" i="30"/>
  <c r="O431" i="30"/>
  <c r="K431" i="30"/>
  <c r="K433" i="30" s="1"/>
  <c r="L430" i="30"/>
  <c r="K430" i="30"/>
  <c r="E430" i="30"/>
  <c r="O428" i="30"/>
  <c r="K428" i="30"/>
  <c r="L427" i="30"/>
  <c r="E427" i="30"/>
  <c r="O425" i="30"/>
  <c r="K425" i="30"/>
  <c r="K427" i="30" s="1"/>
  <c r="L424" i="30"/>
  <c r="K424" i="30"/>
  <c r="E424" i="30"/>
  <c r="O423" i="30"/>
  <c r="K423" i="30"/>
  <c r="O422" i="30"/>
  <c r="K422" i="30"/>
  <c r="O421" i="30"/>
  <c r="K421" i="30"/>
  <c r="C408" i="30"/>
  <c r="L399" i="30"/>
  <c r="E399" i="30"/>
  <c r="O397" i="30"/>
  <c r="K397" i="30"/>
  <c r="K399" i="30" s="1"/>
  <c r="H397" i="30"/>
  <c r="G397" i="30"/>
  <c r="L396" i="30"/>
  <c r="E396" i="30"/>
  <c r="O394" i="30"/>
  <c r="H394" i="30"/>
  <c r="K394" i="30" s="1"/>
  <c r="K396" i="30" s="1"/>
  <c r="G394" i="30"/>
  <c r="L393" i="30"/>
  <c r="E393" i="30"/>
  <c r="O391" i="30"/>
  <c r="H391" i="30"/>
  <c r="K391" i="30" s="1"/>
  <c r="K393" i="30" s="1"/>
  <c r="G391" i="30"/>
  <c r="G21" i="30" s="1"/>
  <c r="L390" i="30"/>
  <c r="E390" i="30"/>
  <c r="E400" i="30" s="1"/>
  <c r="O388" i="30"/>
  <c r="H388" i="30"/>
  <c r="G388" i="30"/>
  <c r="K388" i="30" s="1"/>
  <c r="K390" i="30" s="1"/>
  <c r="L387" i="30"/>
  <c r="E387" i="30"/>
  <c r="O386" i="30"/>
  <c r="K386" i="30"/>
  <c r="H386" i="30"/>
  <c r="O385" i="30"/>
  <c r="G385" i="30" s="1"/>
  <c r="K385" i="30" s="1"/>
  <c r="H385" i="30"/>
  <c r="O384" i="30"/>
  <c r="H384" i="30"/>
  <c r="C371" i="30"/>
  <c r="L363" i="30"/>
  <c r="L362" i="30"/>
  <c r="E362" i="30"/>
  <c r="O360" i="30"/>
  <c r="K360" i="30"/>
  <c r="K362" i="30" s="1"/>
  <c r="L359" i="30"/>
  <c r="K359" i="30"/>
  <c r="E359" i="30"/>
  <c r="O357" i="30"/>
  <c r="K357" i="30"/>
  <c r="L356" i="30"/>
  <c r="E356" i="30"/>
  <c r="O354" i="30"/>
  <c r="K354" i="30"/>
  <c r="K356" i="30" s="1"/>
  <c r="L353" i="30"/>
  <c r="E353" i="30"/>
  <c r="O351" i="30"/>
  <c r="K351" i="30"/>
  <c r="K353" i="30" s="1"/>
  <c r="L350" i="30"/>
  <c r="E350" i="30"/>
  <c r="E363" i="30" s="1"/>
  <c r="O349" i="30"/>
  <c r="K349" i="30"/>
  <c r="O348" i="30"/>
  <c r="K348" i="30"/>
  <c r="K350" i="30" s="1"/>
  <c r="K363" i="30" s="1"/>
  <c r="O347" i="30"/>
  <c r="K347" i="30"/>
  <c r="C334" i="30"/>
  <c r="L325" i="30"/>
  <c r="E325" i="30"/>
  <c r="O323" i="30"/>
  <c r="K323" i="30"/>
  <c r="K325" i="30" s="1"/>
  <c r="L322" i="30"/>
  <c r="E322" i="30"/>
  <c r="O320" i="30"/>
  <c r="K320" i="30"/>
  <c r="K322" i="30" s="1"/>
  <c r="L319" i="30"/>
  <c r="K319" i="30"/>
  <c r="E319" i="30"/>
  <c r="O317" i="30"/>
  <c r="K317" i="30"/>
  <c r="L316" i="30"/>
  <c r="E316" i="30"/>
  <c r="O314" i="30"/>
  <c r="K314" i="30"/>
  <c r="K316" i="30" s="1"/>
  <c r="L313" i="30"/>
  <c r="L326" i="30" s="1"/>
  <c r="K313" i="30"/>
  <c r="K326" i="30" s="1"/>
  <c r="E313" i="30"/>
  <c r="O312" i="30"/>
  <c r="K312" i="30"/>
  <c r="O311" i="30"/>
  <c r="K311" i="30"/>
  <c r="O310" i="30"/>
  <c r="K310" i="30"/>
  <c r="C297" i="30"/>
  <c r="L288" i="30"/>
  <c r="E288" i="30"/>
  <c r="O286" i="30"/>
  <c r="K286" i="30"/>
  <c r="K288" i="30" s="1"/>
  <c r="L285" i="30"/>
  <c r="E285" i="30"/>
  <c r="O283" i="30"/>
  <c r="K283" i="30"/>
  <c r="K285" i="30" s="1"/>
  <c r="L282" i="30"/>
  <c r="K282" i="30"/>
  <c r="E282" i="30"/>
  <c r="O280" i="30"/>
  <c r="K280" i="30"/>
  <c r="L279" i="30"/>
  <c r="K279" i="30"/>
  <c r="E279" i="30"/>
  <c r="O277" i="30"/>
  <c r="K277" i="30"/>
  <c r="L276" i="30"/>
  <c r="E276" i="30"/>
  <c r="E289" i="30" s="1"/>
  <c r="O275" i="30"/>
  <c r="K275" i="30"/>
  <c r="O274" i="30"/>
  <c r="K274" i="30"/>
  <c r="O273" i="30"/>
  <c r="K273" i="30"/>
  <c r="C260" i="30"/>
  <c r="L251" i="30"/>
  <c r="K251" i="30"/>
  <c r="E251" i="30"/>
  <c r="O249" i="30"/>
  <c r="K249" i="30"/>
  <c r="L248" i="30"/>
  <c r="E248" i="30"/>
  <c r="O246" i="30"/>
  <c r="K246" i="30"/>
  <c r="K248" i="30" s="1"/>
  <c r="L245" i="30"/>
  <c r="K245" i="30"/>
  <c r="E245" i="30"/>
  <c r="O243" i="30"/>
  <c r="K243" i="30"/>
  <c r="L242" i="30"/>
  <c r="E242" i="30"/>
  <c r="E252" i="30" s="1"/>
  <c r="O240" i="30"/>
  <c r="K240" i="30"/>
  <c r="K242" i="30" s="1"/>
  <c r="L239" i="30"/>
  <c r="L252" i="30" s="1"/>
  <c r="E239" i="30"/>
  <c r="O238" i="30"/>
  <c r="K238" i="30"/>
  <c r="O237" i="30"/>
  <c r="K237" i="30"/>
  <c r="O236" i="30"/>
  <c r="K236" i="30"/>
  <c r="C223" i="30"/>
  <c r="L214" i="30"/>
  <c r="K214" i="30"/>
  <c r="E214" i="30"/>
  <c r="O212" i="30"/>
  <c r="K212" i="30"/>
  <c r="L211" i="30"/>
  <c r="K211" i="30"/>
  <c r="E211" i="30"/>
  <c r="O209" i="30"/>
  <c r="K209" i="30"/>
  <c r="L208" i="30"/>
  <c r="E208" i="30"/>
  <c r="O206" i="30"/>
  <c r="K206" i="30"/>
  <c r="K208" i="30" s="1"/>
  <c r="L205" i="30"/>
  <c r="K205" i="30"/>
  <c r="E205" i="30"/>
  <c r="O203" i="30"/>
  <c r="K203" i="30"/>
  <c r="L202" i="30"/>
  <c r="L215" i="30" s="1"/>
  <c r="E202" i="30"/>
  <c r="E215" i="30" s="1"/>
  <c r="O201" i="30"/>
  <c r="K201" i="30"/>
  <c r="O200" i="30"/>
  <c r="K200" i="30"/>
  <c r="O199" i="30"/>
  <c r="K199" i="30"/>
  <c r="C186" i="30"/>
  <c r="L177" i="30"/>
  <c r="O175" i="30"/>
  <c r="E175" i="30"/>
  <c r="L174" i="30"/>
  <c r="K174" i="30"/>
  <c r="E174" i="30"/>
  <c r="O172" i="30"/>
  <c r="K172" i="30"/>
  <c r="L171" i="30"/>
  <c r="E171" i="30"/>
  <c r="O169" i="30"/>
  <c r="K169" i="30"/>
  <c r="K171" i="30" s="1"/>
  <c r="L168" i="30"/>
  <c r="L178" i="30" s="1"/>
  <c r="K168" i="30"/>
  <c r="E168" i="30"/>
  <c r="O166" i="30"/>
  <c r="K166" i="30"/>
  <c r="L165" i="30"/>
  <c r="E165" i="30"/>
  <c r="O164" i="30"/>
  <c r="K164" i="30"/>
  <c r="K53" i="30" s="1"/>
  <c r="K90" i="30" s="1"/>
  <c r="O163" i="30"/>
  <c r="K163" i="30"/>
  <c r="O162" i="30"/>
  <c r="K162" i="30"/>
  <c r="C149" i="30"/>
  <c r="L141" i="30"/>
  <c r="E141" i="30"/>
  <c r="L140" i="30"/>
  <c r="E140" i="30"/>
  <c r="O138" i="30"/>
  <c r="K138" i="30"/>
  <c r="K140" i="30" s="1"/>
  <c r="L137" i="30"/>
  <c r="K137" i="30"/>
  <c r="E137" i="30"/>
  <c r="O135" i="30"/>
  <c r="K135" i="30"/>
  <c r="L134" i="30"/>
  <c r="E134" i="30"/>
  <c r="O132" i="30"/>
  <c r="K132" i="30"/>
  <c r="L131" i="30"/>
  <c r="E131" i="30"/>
  <c r="O129" i="30"/>
  <c r="K129" i="30"/>
  <c r="K131" i="30" s="1"/>
  <c r="L128" i="30"/>
  <c r="K128" i="30"/>
  <c r="E128" i="30"/>
  <c r="O127" i="30"/>
  <c r="K127" i="30"/>
  <c r="O126" i="30"/>
  <c r="K126" i="30"/>
  <c r="O125" i="30"/>
  <c r="K125" i="30"/>
  <c r="C112" i="30"/>
  <c r="L97" i="30"/>
  <c r="E97" i="30"/>
  <c r="L92" i="30"/>
  <c r="L94" i="30" s="1"/>
  <c r="L89" i="30"/>
  <c r="C75" i="30"/>
  <c r="L67" i="30"/>
  <c r="E66" i="30"/>
  <c r="L64" i="30"/>
  <c r="L66" i="30" s="1"/>
  <c r="E64" i="30"/>
  <c r="E101" i="30" s="1"/>
  <c r="E103" i="30" s="1"/>
  <c r="L63" i="30"/>
  <c r="L61" i="30"/>
  <c r="L98" i="30" s="1"/>
  <c r="L100" i="30" s="1"/>
  <c r="E61" i="30"/>
  <c r="E63" i="30" s="1"/>
  <c r="L60" i="30"/>
  <c r="E60" i="30"/>
  <c r="L58" i="30"/>
  <c r="L95" i="30" s="1"/>
  <c r="E58" i="30"/>
  <c r="E95" i="30" s="1"/>
  <c r="L57" i="30"/>
  <c r="E57" i="30"/>
  <c r="L55" i="30"/>
  <c r="K55" i="30"/>
  <c r="K57" i="30" s="1"/>
  <c r="E55" i="30"/>
  <c r="E92" i="30" s="1"/>
  <c r="E94" i="30" s="1"/>
  <c r="L53" i="30"/>
  <c r="L90" i="30" s="1"/>
  <c r="E53" i="30"/>
  <c r="L52" i="30"/>
  <c r="E52" i="30"/>
  <c r="E89" i="30" s="1"/>
  <c r="L51" i="30"/>
  <c r="L54" i="30" s="1"/>
  <c r="E51" i="30"/>
  <c r="E88" i="30" s="1"/>
  <c r="C38" i="30"/>
  <c r="L29" i="30"/>
  <c r="E29" i="30"/>
  <c r="O27" i="30"/>
  <c r="K27" i="30"/>
  <c r="K29" i="30" s="1"/>
  <c r="L26" i="30"/>
  <c r="K26" i="30"/>
  <c r="E26" i="30"/>
  <c r="O24" i="30"/>
  <c r="K24" i="30"/>
  <c r="L23" i="30"/>
  <c r="E23" i="30"/>
  <c r="O21" i="30"/>
  <c r="K21" i="30"/>
  <c r="L20" i="30"/>
  <c r="E20" i="30"/>
  <c r="O18" i="30"/>
  <c r="L17" i="30"/>
  <c r="L30" i="30" s="1"/>
  <c r="E17" i="30"/>
  <c r="E30" i="30" s="1"/>
  <c r="O16" i="30"/>
  <c r="K16" i="30"/>
  <c r="O15" i="30"/>
  <c r="K15" i="30"/>
  <c r="G15" i="30"/>
  <c r="O14" i="30"/>
  <c r="C1" i="30"/>
  <c r="G384" i="30" s="1"/>
  <c r="L535" i="29"/>
  <c r="J533" i="29"/>
  <c r="L531" i="29"/>
  <c r="K530" i="29"/>
  <c r="O529" i="29"/>
  <c r="J529" i="29"/>
  <c r="I528" i="29"/>
  <c r="I532" i="29" s="1"/>
  <c r="L527" i="29"/>
  <c r="K526" i="29"/>
  <c r="K534" i="29" s="1"/>
  <c r="O525" i="29"/>
  <c r="J525" i="29"/>
  <c r="I524" i="29"/>
  <c r="C511" i="29"/>
  <c r="I502" i="29"/>
  <c r="L501" i="29"/>
  <c r="K500" i="29"/>
  <c r="K504" i="29" s="1"/>
  <c r="O499" i="29"/>
  <c r="J499" i="29"/>
  <c r="I498" i="29"/>
  <c r="L497" i="29"/>
  <c r="L505" i="29" s="1"/>
  <c r="K496" i="29"/>
  <c r="O495" i="29"/>
  <c r="J495" i="29"/>
  <c r="J503" i="29" s="1"/>
  <c r="I494" i="29"/>
  <c r="C481" i="29"/>
  <c r="L471" i="29"/>
  <c r="K470" i="29"/>
  <c r="O469" i="29"/>
  <c r="J469" i="29"/>
  <c r="I468" i="29"/>
  <c r="L467" i="29"/>
  <c r="K466" i="29"/>
  <c r="O465" i="29"/>
  <c r="J465" i="29"/>
  <c r="J473" i="29" s="1"/>
  <c r="I464" i="29"/>
  <c r="I472" i="29" s="1"/>
  <c r="C451" i="29"/>
  <c r="I442" i="29"/>
  <c r="L441" i="29"/>
  <c r="K440" i="29"/>
  <c r="O439" i="29"/>
  <c r="J439" i="29"/>
  <c r="J443" i="29" s="1"/>
  <c r="I438" i="29"/>
  <c r="L437" i="29"/>
  <c r="L445" i="29" s="1"/>
  <c r="K436" i="29"/>
  <c r="O435" i="29"/>
  <c r="J435" i="29"/>
  <c r="I434" i="29"/>
  <c r="C421" i="29"/>
  <c r="L411" i="29"/>
  <c r="L415" i="29" s="1"/>
  <c r="K410" i="29"/>
  <c r="O409" i="29"/>
  <c r="J409" i="29"/>
  <c r="I408" i="29"/>
  <c r="I412" i="29" s="1"/>
  <c r="L407" i="29"/>
  <c r="K406" i="29"/>
  <c r="K414" i="29" s="1"/>
  <c r="O405" i="29"/>
  <c r="J405" i="29"/>
  <c r="I404" i="29"/>
  <c r="C391" i="29"/>
  <c r="L385" i="29"/>
  <c r="L381" i="29"/>
  <c r="K380" i="29"/>
  <c r="K384" i="29" s="1"/>
  <c r="O379" i="29"/>
  <c r="J379" i="29"/>
  <c r="I378" i="29"/>
  <c r="L377" i="29"/>
  <c r="K376" i="29"/>
  <c r="O375" i="29"/>
  <c r="J375" i="29"/>
  <c r="I374" i="29"/>
  <c r="I382" i="29" s="1"/>
  <c r="C361" i="29"/>
  <c r="J353" i="29"/>
  <c r="L351" i="29"/>
  <c r="K350" i="29"/>
  <c r="O349" i="29"/>
  <c r="J349" i="29"/>
  <c r="I348" i="29"/>
  <c r="L347" i="29"/>
  <c r="L355" i="29" s="1"/>
  <c r="K346" i="29"/>
  <c r="K354" i="29" s="1"/>
  <c r="O345" i="29"/>
  <c r="J345" i="29"/>
  <c r="I344" i="29"/>
  <c r="I352" i="29" s="1"/>
  <c r="C331" i="29"/>
  <c r="K324" i="29"/>
  <c r="I322" i="29"/>
  <c r="L321" i="29"/>
  <c r="K320" i="29"/>
  <c r="O319" i="29"/>
  <c r="J319" i="29"/>
  <c r="J323" i="29" s="1"/>
  <c r="I318" i="29"/>
  <c r="L317" i="29"/>
  <c r="L325" i="29" s="1"/>
  <c r="K316" i="29"/>
  <c r="O315" i="29"/>
  <c r="J315" i="29"/>
  <c r="I314" i="29"/>
  <c r="C301" i="29"/>
  <c r="L295" i="29"/>
  <c r="J293" i="29"/>
  <c r="L291" i="29"/>
  <c r="K290" i="29"/>
  <c r="O289" i="29"/>
  <c r="J289" i="29"/>
  <c r="I288" i="29"/>
  <c r="I292" i="29" s="1"/>
  <c r="L287" i="29"/>
  <c r="K286" i="29"/>
  <c r="K294" i="29" s="1"/>
  <c r="O285" i="29"/>
  <c r="J285" i="29"/>
  <c r="I284" i="29"/>
  <c r="C271" i="29"/>
  <c r="I262" i="29"/>
  <c r="L261" i="29"/>
  <c r="K260" i="29"/>
  <c r="K264" i="29" s="1"/>
  <c r="O259" i="29"/>
  <c r="J259" i="29"/>
  <c r="I258" i="29"/>
  <c r="L257" i="29"/>
  <c r="K256" i="29"/>
  <c r="O255" i="29"/>
  <c r="J255" i="29"/>
  <c r="J263" i="29" s="1"/>
  <c r="I254" i="29"/>
  <c r="C241" i="29"/>
  <c r="L231" i="29"/>
  <c r="L51" i="29" s="1"/>
  <c r="K230" i="29"/>
  <c r="O229" i="29"/>
  <c r="J229" i="29"/>
  <c r="I228" i="29"/>
  <c r="L227" i="29"/>
  <c r="K226" i="29"/>
  <c r="K234" i="29" s="1"/>
  <c r="O225" i="29"/>
  <c r="J225" i="29"/>
  <c r="J233" i="29" s="1"/>
  <c r="I224" i="29"/>
  <c r="I232" i="29" s="1"/>
  <c r="C211" i="29"/>
  <c r="I202" i="29"/>
  <c r="L201" i="29"/>
  <c r="K200" i="29"/>
  <c r="O199" i="29"/>
  <c r="J199" i="29"/>
  <c r="J203" i="29" s="1"/>
  <c r="I198" i="29"/>
  <c r="L197" i="29"/>
  <c r="L205" i="29" s="1"/>
  <c r="K196" i="29"/>
  <c r="O195" i="29"/>
  <c r="J195" i="29"/>
  <c r="I194" i="29"/>
  <c r="C181" i="29"/>
  <c r="L171" i="29"/>
  <c r="L175" i="29" s="1"/>
  <c r="K170" i="29"/>
  <c r="O169" i="29"/>
  <c r="J169" i="29"/>
  <c r="I168" i="29"/>
  <c r="L167" i="29"/>
  <c r="K166" i="29"/>
  <c r="K174" i="29" s="1"/>
  <c r="O165" i="29"/>
  <c r="J165" i="29"/>
  <c r="I164" i="29"/>
  <c r="I172" i="29" s="1"/>
  <c r="C151" i="29"/>
  <c r="L145" i="29"/>
  <c r="L141" i="29"/>
  <c r="K140" i="29"/>
  <c r="K144" i="29" s="1"/>
  <c r="O139" i="29"/>
  <c r="J139" i="29"/>
  <c r="I138" i="29"/>
  <c r="L137" i="29"/>
  <c r="K136" i="29"/>
  <c r="O135" i="29"/>
  <c r="J135" i="29"/>
  <c r="I134" i="29"/>
  <c r="C121" i="29"/>
  <c r="K114" i="29"/>
  <c r="L111" i="29"/>
  <c r="K110" i="29"/>
  <c r="O109" i="29"/>
  <c r="J109" i="29"/>
  <c r="J113" i="29" s="1"/>
  <c r="I108" i="29"/>
  <c r="L107" i="29"/>
  <c r="L115" i="29" s="1"/>
  <c r="K106" i="29"/>
  <c r="O105" i="29"/>
  <c r="J105" i="29"/>
  <c r="I104" i="29"/>
  <c r="I112" i="29" s="1"/>
  <c r="C91" i="29"/>
  <c r="L85" i="29"/>
  <c r="J83" i="29"/>
  <c r="I82" i="29"/>
  <c r="L81" i="29"/>
  <c r="K80" i="29"/>
  <c r="O79" i="29"/>
  <c r="J79" i="29"/>
  <c r="I78" i="29"/>
  <c r="L77" i="29"/>
  <c r="K76" i="29"/>
  <c r="K84" i="29" s="1"/>
  <c r="O75" i="29"/>
  <c r="J75" i="29"/>
  <c r="I74" i="29"/>
  <c r="C61" i="29"/>
  <c r="H51" i="29"/>
  <c r="H50" i="29"/>
  <c r="H49" i="29"/>
  <c r="H48" i="29"/>
  <c r="F48" i="29"/>
  <c r="D48" i="29"/>
  <c r="H47" i="29"/>
  <c r="H46" i="29"/>
  <c r="H45" i="29"/>
  <c r="H44" i="29"/>
  <c r="F44" i="29"/>
  <c r="D44" i="29"/>
  <c r="C31" i="29"/>
  <c r="O19" i="29"/>
  <c r="J19" i="29"/>
  <c r="E18" i="29"/>
  <c r="L17" i="29"/>
  <c r="K16" i="29"/>
  <c r="O15" i="29"/>
  <c r="E14" i="29"/>
  <c r="C1" i="29"/>
  <c r="F745" i="25"/>
  <c r="F746" i="25" s="1"/>
  <c r="F747" i="25" s="1"/>
  <c r="F744" i="25"/>
  <c r="F742" i="25"/>
  <c r="F741" i="25"/>
  <c r="F743" i="25" s="1"/>
  <c r="F739" i="25"/>
  <c r="F738" i="25"/>
  <c r="F740" i="25" s="1"/>
  <c r="F737" i="25"/>
  <c r="F736" i="25"/>
  <c r="F735" i="25"/>
  <c r="F733" i="25"/>
  <c r="F732" i="25"/>
  <c r="F734" i="25" s="1"/>
  <c r="C721" i="25"/>
  <c r="F706" i="25"/>
  <c r="F705" i="25"/>
  <c r="F704" i="25"/>
  <c r="F702" i="25"/>
  <c r="F701" i="25"/>
  <c r="F700" i="25"/>
  <c r="F699" i="25"/>
  <c r="F698" i="25"/>
  <c r="F696" i="25"/>
  <c r="F695" i="25"/>
  <c r="F697" i="25" s="1"/>
  <c r="F693" i="25"/>
  <c r="F694" i="25" s="1"/>
  <c r="F692" i="25"/>
  <c r="C681" i="25"/>
  <c r="F665" i="25"/>
  <c r="F664" i="25"/>
  <c r="F666" i="25" s="1"/>
  <c r="F662" i="25"/>
  <c r="F661" i="25"/>
  <c r="F663" i="25" s="1"/>
  <c r="F659" i="25"/>
  <c r="F660" i="25" s="1"/>
  <c r="F658" i="25"/>
  <c r="F656" i="25"/>
  <c r="F655" i="25"/>
  <c r="F657" i="25" s="1"/>
  <c r="F653" i="25"/>
  <c r="F652" i="25"/>
  <c r="C641" i="25"/>
  <c r="F625" i="25"/>
  <c r="F624" i="25"/>
  <c r="F626" i="25" s="1"/>
  <c r="F623" i="25"/>
  <c r="F622" i="25"/>
  <c r="F621" i="25"/>
  <c r="F620" i="25"/>
  <c r="F619" i="25"/>
  <c r="F618" i="25"/>
  <c r="F617" i="25"/>
  <c r="F616" i="25"/>
  <c r="F615" i="25"/>
  <c r="F613" i="25"/>
  <c r="F612" i="25"/>
  <c r="F614" i="25" s="1"/>
  <c r="C601" i="25"/>
  <c r="F585" i="25"/>
  <c r="F586" i="25" s="1"/>
  <c r="F584" i="25"/>
  <c r="F582" i="25"/>
  <c r="F583" i="25" s="1"/>
  <c r="F581" i="25"/>
  <c r="F579" i="25"/>
  <c r="F578" i="25"/>
  <c r="F580" i="25" s="1"/>
  <c r="F576" i="25"/>
  <c r="F577" i="25" s="1"/>
  <c r="F575" i="25"/>
  <c r="F574" i="25"/>
  <c r="F573" i="25"/>
  <c r="F572" i="25"/>
  <c r="C561" i="25"/>
  <c r="F545" i="25"/>
  <c r="F546" i="25" s="1"/>
  <c r="F544" i="25"/>
  <c r="F543" i="25"/>
  <c r="F542" i="25"/>
  <c r="F541" i="25"/>
  <c r="F539" i="25"/>
  <c r="F538" i="25"/>
  <c r="F536" i="25"/>
  <c r="F537" i="25" s="1"/>
  <c r="F535" i="25"/>
  <c r="F534" i="25"/>
  <c r="F533" i="25"/>
  <c r="F532" i="25"/>
  <c r="C521" i="25"/>
  <c r="F505" i="25"/>
  <c r="F506" i="25" s="1"/>
  <c r="F504" i="25"/>
  <c r="F503" i="25"/>
  <c r="F502" i="25"/>
  <c r="F501" i="25"/>
  <c r="F500" i="25"/>
  <c r="F499" i="25"/>
  <c r="F498" i="25"/>
  <c r="F496" i="25"/>
  <c r="F495" i="25"/>
  <c r="F497" i="25" s="1"/>
  <c r="F493" i="25"/>
  <c r="F492" i="25"/>
  <c r="F494" i="25" s="1"/>
  <c r="C481" i="25"/>
  <c r="F465" i="25"/>
  <c r="F466" i="25" s="1"/>
  <c r="F464" i="25"/>
  <c r="F462" i="25"/>
  <c r="F461" i="25"/>
  <c r="F463" i="25" s="1"/>
  <c r="F459" i="25"/>
  <c r="F458" i="25"/>
  <c r="F460" i="25" s="1"/>
  <c r="F456" i="25"/>
  <c r="F457" i="25" s="1"/>
  <c r="F455" i="25"/>
  <c r="F453" i="25"/>
  <c r="F452" i="25"/>
  <c r="C441" i="25"/>
  <c r="F426" i="25"/>
  <c r="F425" i="25"/>
  <c r="F424" i="25"/>
  <c r="F422" i="25"/>
  <c r="F421" i="25"/>
  <c r="F423" i="25" s="1"/>
  <c r="F427" i="25" s="1"/>
  <c r="F419" i="25"/>
  <c r="F418" i="25"/>
  <c r="F420" i="25" s="1"/>
  <c r="F417" i="25"/>
  <c r="F416" i="25"/>
  <c r="F415" i="25"/>
  <c r="F413" i="25"/>
  <c r="F412" i="25"/>
  <c r="F414" i="25" s="1"/>
  <c r="C401" i="25"/>
  <c r="F386" i="25"/>
  <c r="F385" i="25"/>
  <c r="F384" i="25"/>
  <c r="F382" i="25"/>
  <c r="F381" i="25"/>
  <c r="F379" i="25"/>
  <c r="F378" i="25"/>
  <c r="F376" i="25"/>
  <c r="F375" i="25"/>
  <c r="F377" i="25" s="1"/>
  <c r="F373" i="25"/>
  <c r="F372" i="25"/>
  <c r="F374" i="25" s="1"/>
  <c r="C361" i="25"/>
  <c r="F345" i="25"/>
  <c r="F344" i="25"/>
  <c r="F346" i="25" s="1"/>
  <c r="F343" i="25"/>
  <c r="F342" i="25"/>
  <c r="F341" i="25"/>
  <c r="F340" i="25"/>
  <c r="F339" i="25"/>
  <c r="F338" i="25"/>
  <c r="F336" i="25"/>
  <c r="F335" i="25"/>
  <c r="F334" i="25"/>
  <c r="F333" i="25"/>
  <c r="F332" i="25"/>
  <c r="C321" i="25"/>
  <c r="F305" i="25"/>
  <c r="F304" i="25"/>
  <c r="F306" i="25" s="1"/>
  <c r="F303" i="25"/>
  <c r="F302" i="25"/>
  <c r="F301" i="25"/>
  <c r="F299" i="25"/>
  <c r="F298" i="25"/>
  <c r="F296" i="25"/>
  <c r="F295" i="25"/>
  <c r="F293" i="25"/>
  <c r="F294" i="25" s="1"/>
  <c r="F292" i="25"/>
  <c r="C281" i="25"/>
  <c r="F265" i="25"/>
  <c r="F264" i="25"/>
  <c r="F262" i="25"/>
  <c r="F263" i="25" s="1"/>
  <c r="F261" i="25"/>
  <c r="F259" i="25"/>
  <c r="F260" i="25" s="1"/>
  <c r="F258" i="25"/>
  <c r="F257" i="25"/>
  <c r="F256" i="25"/>
  <c r="F255" i="25"/>
  <c r="F254" i="25"/>
  <c r="F253" i="25"/>
  <c r="F252" i="25"/>
  <c r="C241" i="25"/>
  <c r="F225" i="25"/>
  <c r="F226" i="25" s="1"/>
  <c r="F224" i="25"/>
  <c r="F222" i="25"/>
  <c r="F221" i="25"/>
  <c r="F223" i="25" s="1"/>
  <c r="F219" i="25"/>
  <c r="F218" i="25"/>
  <c r="F220" i="25" s="1"/>
  <c r="F217" i="25"/>
  <c r="F216" i="25"/>
  <c r="F215" i="25"/>
  <c r="F213" i="25"/>
  <c r="F212" i="25"/>
  <c r="C201" i="25"/>
  <c r="F185" i="25"/>
  <c r="F184" i="25"/>
  <c r="F186" i="25" s="1"/>
  <c r="F182" i="25"/>
  <c r="F181" i="25"/>
  <c r="F183" i="25" s="1"/>
  <c r="F179" i="25"/>
  <c r="F178" i="25"/>
  <c r="F176" i="25"/>
  <c r="F177" i="25" s="1"/>
  <c r="F175" i="25"/>
  <c r="F174" i="25"/>
  <c r="F173" i="25"/>
  <c r="F172" i="25"/>
  <c r="C161" i="25"/>
  <c r="F145" i="25"/>
  <c r="F146" i="25" s="1"/>
  <c r="F144" i="25"/>
  <c r="F142" i="25"/>
  <c r="F143" i="25" s="1"/>
  <c r="F147" i="25" s="1"/>
  <c r="F141" i="25"/>
  <c r="F139" i="25"/>
  <c r="F140" i="25" s="1"/>
  <c r="F138" i="25"/>
  <c r="F136" i="25"/>
  <c r="F135" i="25"/>
  <c r="F137" i="25" s="1"/>
  <c r="F134" i="25"/>
  <c r="F133" i="25"/>
  <c r="F132" i="25"/>
  <c r="C121" i="25"/>
  <c r="F106" i="25"/>
  <c r="F105" i="25"/>
  <c r="F104" i="25"/>
  <c r="F102" i="25"/>
  <c r="F101" i="25"/>
  <c r="F103" i="25" s="1"/>
  <c r="F99" i="25"/>
  <c r="F98" i="25"/>
  <c r="F100" i="25" s="1"/>
  <c r="F96" i="25"/>
  <c r="F95" i="25"/>
  <c r="F97" i="25" s="1"/>
  <c r="F93" i="25"/>
  <c r="F92" i="25"/>
  <c r="F94" i="25" s="1"/>
  <c r="C81" i="25"/>
  <c r="F65" i="25"/>
  <c r="F64" i="25"/>
  <c r="F62" i="25"/>
  <c r="F61" i="25"/>
  <c r="F63" i="25" s="1"/>
  <c r="F59" i="25"/>
  <c r="F60" i="25" s="1"/>
  <c r="F58" i="25"/>
  <c r="F57" i="25"/>
  <c r="F56" i="25"/>
  <c r="F55" i="25"/>
  <c r="F54" i="25"/>
  <c r="F53" i="25"/>
  <c r="F52" i="25"/>
  <c r="C41" i="25"/>
  <c r="F26" i="25"/>
  <c r="F25" i="25"/>
  <c r="F24" i="25"/>
  <c r="F23" i="25"/>
  <c r="F22" i="25"/>
  <c r="F21" i="25"/>
  <c r="F20" i="25"/>
  <c r="F19" i="25"/>
  <c r="F18" i="25"/>
  <c r="F16" i="25"/>
  <c r="F15" i="25"/>
  <c r="F17" i="25" s="1"/>
  <c r="F14" i="25"/>
  <c r="F13" i="25"/>
  <c r="F12" i="25"/>
  <c r="C1" i="25"/>
  <c r="N757" i="24"/>
  <c r="N756" i="24"/>
  <c r="M756" i="24"/>
  <c r="D756" i="24"/>
  <c r="D757" i="24" s="1"/>
  <c r="Q754" i="24"/>
  <c r="M754" i="24"/>
  <c r="N753" i="24"/>
  <c r="D753" i="24"/>
  <c r="Q751" i="24"/>
  <c r="M751" i="24"/>
  <c r="M753" i="24" s="1"/>
  <c r="N750" i="24"/>
  <c r="D750" i="24"/>
  <c r="Q748" i="24"/>
  <c r="M748" i="24"/>
  <c r="M750" i="24" s="1"/>
  <c r="N747" i="24"/>
  <c r="D747" i="24"/>
  <c r="Q745" i="24"/>
  <c r="M745" i="24"/>
  <c r="M747" i="24" s="1"/>
  <c r="N744" i="24"/>
  <c r="M744" i="24"/>
  <c r="D744" i="24"/>
  <c r="Q743" i="24"/>
  <c r="M743" i="24"/>
  <c r="Q742" i="24"/>
  <c r="M742" i="24"/>
  <c r="Q741" i="24"/>
  <c r="M741" i="24"/>
  <c r="C727" i="24"/>
  <c r="N716" i="24"/>
  <c r="D716" i="24"/>
  <c r="Q714" i="24"/>
  <c r="M714" i="24"/>
  <c r="M716" i="24" s="1"/>
  <c r="N713" i="24"/>
  <c r="D713" i="24"/>
  <c r="Q711" i="24"/>
  <c r="M711" i="24"/>
  <c r="M713" i="24" s="1"/>
  <c r="N710" i="24"/>
  <c r="M710" i="24"/>
  <c r="D710" i="24"/>
  <c r="Q708" i="24"/>
  <c r="M708" i="24"/>
  <c r="N707" i="24"/>
  <c r="M707" i="24"/>
  <c r="D707" i="24"/>
  <c r="Q705" i="24"/>
  <c r="M705" i="24"/>
  <c r="N704" i="24"/>
  <c r="D704" i="24"/>
  <c r="Q703" i="24"/>
  <c r="M703" i="24"/>
  <c r="Q702" i="24"/>
  <c r="M702" i="24"/>
  <c r="Q701" i="24"/>
  <c r="M701" i="24"/>
  <c r="C687" i="24"/>
  <c r="N676" i="24"/>
  <c r="D676" i="24"/>
  <c r="Q674" i="24"/>
  <c r="M674" i="24"/>
  <c r="N673" i="24"/>
  <c r="M673" i="24"/>
  <c r="D673" i="24"/>
  <c r="D677" i="24" s="1"/>
  <c r="Q671" i="24"/>
  <c r="M671" i="24"/>
  <c r="N670" i="24"/>
  <c r="M670" i="24"/>
  <c r="D670" i="24"/>
  <c r="Q668" i="24"/>
  <c r="M668" i="24"/>
  <c r="N667" i="24"/>
  <c r="D667" i="24"/>
  <c r="Q665" i="24"/>
  <c r="M665" i="24"/>
  <c r="M667" i="24" s="1"/>
  <c r="N664" i="24"/>
  <c r="D664" i="24"/>
  <c r="Q663" i="24"/>
  <c r="M663" i="24"/>
  <c r="Q662" i="24"/>
  <c r="M662" i="24"/>
  <c r="Q661" i="24"/>
  <c r="M661" i="24"/>
  <c r="M664" i="24" s="1"/>
  <c r="C647" i="24"/>
  <c r="N636" i="24"/>
  <c r="M636" i="24"/>
  <c r="D636" i="24"/>
  <c r="Q634" i="24"/>
  <c r="M634" i="24"/>
  <c r="N633" i="24"/>
  <c r="N637" i="24" s="1"/>
  <c r="M633" i="24"/>
  <c r="D633" i="24"/>
  <c r="Q631" i="24"/>
  <c r="M631" i="24"/>
  <c r="N630" i="24"/>
  <c r="D630" i="24"/>
  <c r="Q628" i="24"/>
  <c r="M628" i="24"/>
  <c r="N627" i="24"/>
  <c r="M627" i="24"/>
  <c r="D627" i="24"/>
  <c r="Q625" i="24"/>
  <c r="M625" i="24"/>
  <c r="N624" i="24"/>
  <c r="M624" i="24"/>
  <c r="D624" i="24"/>
  <c r="Q623" i="24"/>
  <c r="M623" i="24"/>
  <c r="Q622" i="24"/>
  <c r="M622" i="24"/>
  <c r="Q621" i="24"/>
  <c r="M621" i="24"/>
  <c r="C607" i="24"/>
  <c r="N596" i="24"/>
  <c r="M596" i="24"/>
  <c r="D596" i="24"/>
  <c r="D597" i="24" s="1"/>
  <c r="Q594" i="24"/>
  <c r="M594" i="24"/>
  <c r="N593" i="24"/>
  <c r="D593" i="24"/>
  <c r="Q591" i="24"/>
  <c r="M591" i="24"/>
  <c r="M593" i="24" s="1"/>
  <c r="N590" i="24"/>
  <c r="D590" i="24"/>
  <c r="Q588" i="24"/>
  <c r="M588" i="24"/>
  <c r="M590" i="24" s="1"/>
  <c r="N587" i="24"/>
  <c r="M587" i="24"/>
  <c r="D587" i="24"/>
  <c r="Q585" i="24"/>
  <c r="M585" i="24"/>
  <c r="N584" i="24"/>
  <c r="D584" i="24"/>
  <c r="Q583" i="24"/>
  <c r="M583" i="24"/>
  <c r="Q582" i="24"/>
  <c r="M582" i="24"/>
  <c r="Q581" i="24"/>
  <c r="M581" i="24"/>
  <c r="M584" i="24" s="1"/>
  <c r="C567" i="24"/>
  <c r="N556" i="24"/>
  <c r="N557" i="24" s="1"/>
  <c r="M556" i="24"/>
  <c r="D556" i="24"/>
  <c r="Q554" i="24"/>
  <c r="M554" i="24"/>
  <c r="N553" i="24"/>
  <c r="D553" i="24"/>
  <c r="Q551" i="24"/>
  <c r="M551" i="24"/>
  <c r="N550" i="24"/>
  <c r="M550" i="24"/>
  <c r="D550" i="24"/>
  <c r="Q548" i="24"/>
  <c r="M548" i="24"/>
  <c r="N547" i="24"/>
  <c r="M547" i="24"/>
  <c r="D547" i="24"/>
  <c r="Q545" i="24"/>
  <c r="M545" i="24"/>
  <c r="N544" i="24"/>
  <c r="D544" i="24"/>
  <c r="Q543" i="24"/>
  <c r="M543" i="24"/>
  <c r="Q542" i="24"/>
  <c r="M542" i="24"/>
  <c r="Q541" i="24"/>
  <c r="M541" i="24"/>
  <c r="M544" i="24" s="1"/>
  <c r="C527" i="24"/>
  <c r="N516" i="24"/>
  <c r="D516" i="24"/>
  <c r="D517" i="24" s="1"/>
  <c r="Q514" i="24"/>
  <c r="M514" i="24"/>
  <c r="M516" i="24" s="1"/>
  <c r="N513" i="24"/>
  <c r="N517" i="24" s="1"/>
  <c r="M513" i="24"/>
  <c r="D513" i="24"/>
  <c r="Q511" i="24"/>
  <c r="M511" i="24"/>
  <c r="N510" i="24"/>
  <c r="M510" i="24"/>
  <c r="D510" i="24"/>
  <c r="Q508" i="24"/>
  <c r="M508" i="24"/>
  <c r="N507" i="24"/>
  <c r="D507" i="24"/>
  <c r="Q505" i="24"/>
  <c r="M505" i="24"/>
  <c r="N504" i="24"/>
  <c r="D504" i="24"/>
  <c r="Q503" i="24"/>
  <c r="M503" i="24"/>
  <c r="Q502" i="24"/>
  <c r="M502" i="24"/>
  <c r="M504" i="24" s="1"/>
  <c r="Q501" i="24"/>
  <c r="M501" i="24"/>
  <c r="C487" i="24"/>
  <c r="N476" i="24"/>
  <c r="M476" i="24"/>
  <c r="D476" i="24"/>
  <c r="Q474" i="24"/>
  <c r="M474" i="24"/>
  <c r="N473" i="24"/>
  <c r="M473" i="24"/>
  <c r="D473" i="24"/>
  <c r="Q471" i="24"/>
  <c r="M471" i="24"/>
  <c r="N470" i="24"/>
  <c r="D470" i="24"/>
  <c r="Q468" i="24"/>
  <c r="M468" i="24"/>
  <c r="M470" i="24" s="1"/>
  <c r="N467" i="24"/>
  <c r="D467" i="24"/>
  <c r="Q465" i="24"/>
  <c r="M465" i="24"/>
  <c r="M467" i="24" s="1"/>
  <c r="N464" i="24"/>
  <c r="D464" i="24"/>
  <c r="Q463" i="24"/>
  <c r="M463" i="24"/>
  <c r="Q462" i="24"/>
  <c r="M462" i="24"/>
  <c r="Q461" i="24"/>
  <c r="M461" i="24"/>
  <c r="C447" i="24"/>
  <c r="N437" i="24"/>
  <c r="N436" i="24"/>
  <c r="M436" i="24"/>
  <c r="D436" i="24"/>
  <c r="Q434" i="24"/>
  <c r="M434" i="24"/>
  <c r="N433" i="24"/>
  <c r="M433" i="24"/>
  <c r="D433" i="24"/>
  <c r="Q431" i="24"/>
  <c r="M431" i="24"/>
  <c r="N430" i="24"/>
  <c r="D430" i="24"/>
  <c r="Q428" i="24"/>
  <c r="M428" i="24"/>
  <c r="M430" i="24" s="1"/>
  <c r="N427" i="24"/>
  <c r="M427" i="24"/>
  <c r="D427" i="24"/>
  <c r="Q425" i="24"/>
  <c r="M425" i="24"/>
  <c r="N424" i="24"/>
  <c r="M424" i="24"/>
  <c r="D424" i="24"/>
  <c r="Q423" i="24"/>
  <c r="M423" i="24"/>
  <c r="Q422" i="24"/>
  <c r="M422" i="24"/>
  <c r="Q421" i="24"/>
  <c r="M421" i="24"/>
  <c r="C407" i="24"/>
  <c r="N397" i="24"/>
  <c r="N396" i="24"/>
  <c r="D396" i="24"/>
  <c r="D397" i="24" s="1"/>
  <c r="Q394" i="24"/>
  <c r="M394" i="24"/>
  <c r="M396" i="24" s="1"/>
  <c r="N393" i="24"/>
  <c r="D393" i="24"/>
  <c r="Q391" i="24"/>
  <c r="M391" i="24"/>
  <c r="M393" i="24" s="1"/>
  <c r="N390" i="24"/>
  <c r="M390" i="24"/>
  <c r="D390" i="24"/>
  <c r="Q388" i="24"/>
  <c r="M388" i="24"/>
  <c r="N387" i="24"/>
  <c r="M387" i="24"/>
  <c r="D387" i="24"/>
  <c r="Q385" i="24"/>
  <c r="M385" i="24"/>
  <c r="N384" i="24"/>
  <c r="D384" i="24"/>
  <c r="Q383" i="24"/>
  <c r="M383" i="24"/>
  <c r="Q382" i="24"/>
  <c r="M382" i="24"/>
  <c r="Q381" i="24"/>
  <c r="M381" i="24"/>
  <c r="M384" i="24" s="1"/>
  <c r="C367" i="24"/>
  <c r="N356" i="24"/>
  <c r="D356" i="24"/>
  <c r="Q354" i="24"/>
  <c r="M354" i="24"/>
  <c r="M356" i="24" s="1"/>
  <c r="M357" i="24" s="1"/>
  <c r="N353" i="24"/>
  <c r="M353" i="24"/>
  <c r="D353" i="24"/>
  <c r="Q351" i="24"/>
  <c r="M351" i="24"/>
  <c r="N350" i="24"/>
  <c r="M350" i="24"/>
  <c r="D350" i="24"/>
  <c r="Q348" i="24"/>
  <c r="M348" i="24"/>
  <c r="N347" i="24"/>
  <c r="D347" i="24"/>
  <c r="D357" i="24" s="1"/>
  <c r="Q345" i="24"/>
  <c r="M345" i="24"/>
  <c r="M347" i="24" s="1"/>
  <c r="N344" i="24"/>
  <c r="D344" i="24"/>
  <c r="Q343" i="24"/>
  <c r="M343" i="24"/>
  <c r="Q342" i="24"/>
  <c r="M342" i="24"/>
  <c r="Q341" i="24"/>
  <c r="M341" i="24"/>
  <c r="M344" i="24" s="1"/>
  <c r="C327" i="24"/>
  <c r="N316" i="24"/>
  <c r="M316" i="24"/>
  <c r="D316" i="24"/>
  <c r="D317" i="24" s="1"/>
  <c r="Q314" i="24"/>
  <c r="M314" i="24"/>
  <c r="N313" i="24"/>
  <c r="M313" i="24"/>
  <c r="D313" i="24"/>
  <c r="Q311" i="24"/>
  <c r="M311" i="24"/>
  <c r="N310" i="24"/>
  <c r="N317" i="24" s="1"/>
  <c r="D310" i="24"/>
  <c r="Q308" i="24"/>
  <c r="M308" i="24"/>
  <c r="M310" i="24" s="1"/>
  <c r="N307" i="24"/>
  <c r="M307" i="24"/>
  <c r="D307" i="24"/>
  <c r="Q305" i="24"/>
  <c r="M305" i="24"/>
  <c r="N304" i="24"/>
  <c r="D304" i="24"/>
  <c r="Q303" i="24"/>
  <c r="M303" i="24"/>
  <c r="Q302" i="24"/>
  <c r="M302" i="24"/>
  <c r="M304" i="24" s="1"/>
  <c r="Q301" i="24"/>
  <c r="M301" i="24"/>
  <c r="C287" i="24"/>
  <c r="N276" i="24"/>
  <c r="M276" i="24"/>
  <c r="D276" i="24"/>
  <c r="Q274" i="24"/>
  <c r="M274" i="24"/>
  <c r="N273" i="24"/>
  <c r="D273" i="24"/>
  <c r="Q271" i="24"/>
  <c r="M271" i="24"/>
  <c r="M273" i="24" s="1"/>
  <c r="N270" i="24"/>
  <c r="N277" i="24" s="1"/>
  <c r="D270" i="24"/>
  <c r="Q268" i="24"/>
  <c r="M268" i="24"/>
  <c r="M270" i="24" s="1"/>
  <c r="N267" i="24"/>
  <c r="M267" i="24"/>
  <c r="D267" i="24"/>
  <c r="Q265" i="24"/>
  <c r="M265" i="24"/>
  <c r="N264" i="24"/>
  <c r="D264" i="24"/>
  <c r="Q263" i="24"/>
  <c r="M263" i="24"/>
  <c r="Q262" i="24"/>
  <c r="M262" i="24"/>
  <c r="Q261" i="24"/>
  <c r="M261" i="24"/>
  <c r="C247" i="24"/>
  <c r="N236" i="24"/>
  <c r="D236" i="24"/>
  <c r="Q234" i="24"/>
  <c r="M234" i="24"/>
  <c r="M236" i="24" s="1"/>
  <c r="N233" i="24"/>
  <c r="D233" i="24"/>
  <c r="Q231" i="24"/>
  <c r="M231" i="24"/>
  <c r="M233" i="24" s="1"/>
  <c r="N230" i="24"/>
  <c r="M230" i="24"/>
  <c r="D230" i="24"/>
  <c r="Q228" i="24"/>
  <c r="M228" i="24"/>
  <c r="N227" i="24"/>
  <c r="M227" i="24"/>
  <c r="D227" i="24"/>
  <c r="Q225" i="24"/>
  <c r="M225" i="24"/>
  <c r="N224" i="24"/>
  <c r="D224" i="24"/>
  <c r="Q223" i="24"/>
  <c r="M223" i="24"/>
  <c r="M61" i="24" s="1"/>
  <c r="Q222" i="24"/>
  <c r="M222" i="24"/>
  <c r="Q221" i="24"/>
  <c r="M221" i="24"/>
  <c r="C207" i="24"/>
  <c r="N197" i="24"/>
  <c r="N196" i="24"/>
  <c r="D196" i="24"/>
  <c r="D197" i="24" s="1"/>
  <c r="Q194" i="24"/>
  <c r="M194" i="24"/>
  <c r="M196" i="24" s="1"/>
  <c r="N193" i="24"/>
  <c r="M193" i="24"/>
  <c r="D193" i="24"/>
  <c r="Q191" i="24"/>
  <c r="M191" i="24"/>
  <c r="N190" i="24"/>
  <c r="M190" i="24"/>
  <c r="D190" i="24"/>
  <c r="Q188" i="24"/>
  <c r="M188" i="24"/>
  <c r="N187" i="24"/>
  <c r="D187" i="24"/>
  <c r="Q185" i="24"/>
  <c r="M185" i="24"/>
  <c r="M187" i="24" s="1"/>
  <c r="N184" i="24"/>
  <c r="D184" i="24"/>
  <c r="Q183" i="24"/>
  <c r="M183" i="24"/>
  <c r="Q182" i="24"/>
  <c r="M182" i="24"/>
  <c r="Q181" i="24"/>
  <c r="M181" i="24"/>
  <c r="M184" i="24" s="1"/>
  <c r="C167" i="24"/>
  <c r="M157" i="24"/>
  <c r="N156" i="24"/>
  <c r="M156" i="24"/>
  <c r="D156" i="24"/>
  <c r="D157" i="24" s="1"/>
  <c r="Q154" i="24"/>
  <c r="M154" i="24"/>
  <c r="N153" i="24"/>
  <c r="N157" i="24" s="1"/>
  <c r="D153" i="24"/>
  <c r="Q151" i="24"/>
  <c r="M151" i="24"/>
  <c r="N150" i="24"/>
  <c r="D150" i="24"/>
  <c r="Q148" i="24"/>
  <c r="M148" i="24"/>
  <c r="N147" i="24"/>
  <c r="D147" i="24"/>
  <c r="Q145" i="24"/>
  <c r="M145" i="24"/>
  <c r="N144" i="24"/>
  <c r="D144" i="24"/>
  <c r="Q143" i="24"/>
  <c r="M143" i="24"/>
  <c r="Q142" i="24"/>
  <c r="M142" i="24"/>
  <c r="Q141" i="24"/>
  <c r="M141" i="24"/>
  <c r="C127" i="24"/>
  <c r="D117" i="24"/>
  <c r="N116" i="24"/>
  <c r="D115" i="24"/>
  <c r="D114" i="24"/>
  <c r="N113" i="24"/>
  <c r="D112" i="24"/>
  <c r="N109" i="24"/>
  <c r="N111" i="24" s="1"/>
  <c r="D109" i="24"/>
  <c r="N106" i="24"/>
  <c r="N104" i="24"/>
  <c r="N103" i="24"/>
  <c r="D103" i="24"/>
  <c r="N101" i="24"/>
  <c r="N99" i="24"/>
  <c r="C85" i="24"/>
  <c r="N74" i="24"/>
  <c r="D74" i="24"/>
  <c r="D75" i="24" s="1"/>
  <c r="N73" i="24"/>
  <c r="D73" i="24"/>
  <c r="D72" i="24"/>
  <c r="N71" i="24"/>
  <c r="L71" i="24"/>
  <c r="K71" i="24"/>
  <c r="J71" i="24"/>
  <c r="D71" i="24"/>
  <c r="N70" i="24"/>
  <c r="N112" i="24" s="1"/>
  <c r="N114" i="24" s="1"/>
  <c r="L70" i="24"/>
  <c r="K70" i="24"/>
  <c r="J70" i="24"/>
  <c r="D70" i="24"/>
  <c r="N68" i="24"/>
  <c r="N110" i="24" s="1"/>
  <c r="K68" i="24"/>
  <c r="J68" i="24"/>
  <c r="G68" i="24"/>
  <c r="D68" i="24"/>
  <c r="I68" i="24" s="1"/>
  <c r="N67" i="24"/>
  <c r="L67" i="24"/>
  <c r="J67" i="24"/>
  <c r="H67" i="24"/>
  <c r="E67" i="24"/>
  <c r="D67" i="24"/>
  <c r="K67" i="24" s="1"/>
  <c r="D66" i="24"/>
  <c r="N65" i="24"/>
  <c r="N66" i="24" s="1"/>
  <c r="E65" i="24"/>
  <c r="D65" i="24"/>
  <c r="N64" i="24"/>
  <c r="M64" i="24"/>
  <c r="L64" i="24"/>
  <c r="K64" i="24"/>
  <c r="I64" i="24"/>
  <c r="H64" i="24"/>
  <c r="G64" i="24"/>
  <c r="E64" i="24"/>
  <c r="D64" i="24"/>
  <c r="J64" i="24" s="1"/>
  <c r="N62" i="24"/>
  <c r="M62" i="24"/>
  <c r="K62" i="24"/>
  <c r="J62" i="24"/>
  <c r="D62" i="24"/>
  <c r="G62" i="24" s="1"/>
  <c r="N61" i="24"/>
  <c r="L61" i="24"/>
  <c r="K61" i="24"/>
  <c r="H61" i="24"/>
  <c r="E61" i="24"/>
  <c r="D61" i="24"/>
  <c r="I61" i="24" s="1"/>
  <c r="N60" i="24"/>
  <c r="N102" i="24" s="1"/>
  <c r="M60" i="24"/>
  <c r="D60" i="24"/>
  <c r="N59" i="24"/>
  <c r="D59" i="24"/>
  <c r="N58" i="24"/>
  <c r="N100" i="24" s="1"/>
  <c r="K58" i="24"/>
  <c r="J58" i="24"/>
  <c r="D58" i="24"/>
  <c r="I58" i="24" s="1"/>
  <c r="N57" i="24"/>
  <c r="L57" i="24"/>
  <c r="J57" i="24"/>
  <c r="H57" i="24"/>
  <c r="E57" i="24"/>
  <c r="D57" i="24"/>
  <c r="C43" i="24"/>
  <c r="N33" i="24"/>
  <c r="D33" i="24"/>
  <c r="M32" i="24"/>
  <c r="E32" i="24"/>
  <c r="D32" i="24"/>
  <c r="M31" i="24"/>
  <c r="E31" i="24"/>
  <c r="D31" i="24"/>
  <c r="N30" i="24"/>
  <c r="D30" i="24"/>
  <c r="L29" i="24"/>
  <c r="K29" i="24"/>
  <c r="J29" i="24"/>
  <c r="D29" i="24"/>
  <c r="D113" i="24" s="1"/>
  <c r="L28" i="24"/>
  <c r="K28" i="24"/>
  <c r="M28" i="24" s="1"/>
  <c r="J28" i="24"/>
  <c r="D28" i="24"/>
  <c r="N27" i="24"/>
  <c r="L26" i="24"/>
  <c r="K26" i="24"/>
  <c r="J26" i="24"/>
  <c r="H26" i="24"/>
  <c r="G26" i="24"/>
  <c r="E26" i="24"/>
  <c r="D26" i="24"/>
  <c r="I26" i="24" s="1"/>
  <c r="L25" i="24"/>
  <c r="K25" i="24"/>
  <c r="I25" i="24"/>
  <c r="H25" i="24"/>
  <c r="G25" i="24"/>
  <c r="E25" i="24"/>
  <c r="D25" i="24"/>
  <c r="J25" i="24" s="1"/>
  <c r="N24" i="24"/>
  <c r="L23" i="24"/>
  <c r="K23" i="24"/>
  <c r="J23" i="24"/>
  <c r="I23" i="24"/>
  <c r="G23" i="24"/>
  <c r="D23" i="24"/>
  <c r="E23" i="24" s="1"/>
  <c r="J22" i="24"/>
  <c r="I22" i="24"/>
  <c r="D22" i="24"/>
  <c r="D24" i="24" s="1"/>
  <c r="N21" i="24"/>
  <c r="D21" i="24"/>
  <c r="E20" i="24"/>
  <c r="D20" i="24"/>
  <c r="L19" i="24"/>
  <c r="K19" i="24"/>
  <c r="J19" i="24"/>
  <c r="I19" i="24"/>
  <c r="H19" i="24"/>
  <c r="G19" i="24"/>
  <c r="E19" i="24"/>
  <c r="D19" i="24"/>
  <c r="K18" i="24"/>
  <c r="H18" i="24"/>
  <c r="G18" i="24"/>
  <c r="D18" i="24"/>
  <c r="E18" i="24" s="1"/>
  <c r="L17" i="24"/>
  <c r="K17" i="24"/>
  <c r="J17" i="24"/>
  <c r="I17" i="24"/>
  <c r="H17" i="24"/>
  <c r="E17" i="24"/>
  <c r="D17" i="24"/>
  <c r="D101" i="24" s="1"/>
  <c r="J16" i="24"/>
  <c r="I16" i="24"/>
  <c r="D16" i="24"/>
  <c r="D100" i="24" s="1"/>
  <c r="K15" i="24"/>
  <c r="J15" i="24"/>
  <c r="H15" i="24"/>
  <c r="E15" i="24"/>
  <c r="D15" i="24"/>
  <c r="I15" i="24" s="1"/>
  <c r="C1" i="24"/>
  <c r="I712" i="23"/>
  <c r="I711" i="23"/>
  <c r="H711" i="23"/>
  <c r="D711" i="23"/>
  <c r="M709" i="23"/>
  <c r="I709" i="23"/>
  <c r="I708" i="23"/>
  <c r="H708" i="23"/>
  <c r="H712" i="23" s="1"/>
  <c r="D708" i="23"/>
  <c r="M706" i="23"/>
  <c r="I706" i="23"/>
  <c r="H705" i="23"/>
  <c r="D705" i="23"/>
  <c r="M703" i="23"/>
  <c r="I703" i="23"/>
  <c r="I705" i="23" s="1"/>
  <c r="H702" i="23"/>
  <c r="D702" i="23"/>
  <c r="M700" i="23"/>
  <c r="I700" i="23"/>
  <c r="I702" i="23" s="1"/>
  <c r="I699" i="23"/>
  <c r="D699" i="23"/>
  <c r="O698" i="23"/>
  <c r="M698" i="23"/>
  <c r="H698" i="23"/>
  <c r="M697" i="23"/>
  <c r="H697" i="23"/>
  <c r="M696" i="23"/>
  <c r="H696" i="23"/>
  <c r="H699" i="23" s="1"/>
  <c r="C685" i="23"/>
  <c r="H673" i="23"/>
  <c r="D673" i="23"/>
  <c r="M671" i="23"/>
  <c r="I671" i="23"/>
  <c r="I673" i="23" s="1"/>
  <c r="H670" i="23"/>
  <c r="D670" i="23"/>
  <c r="M668" i="23"/>
  <c r="I668" i="23"/>
  <c r="I670" i="23" s="1"/>
  <c r="H667" i="23"/>
  <c r="D667" i="23"/>
  <c r="M665" i="23"/>
  <c r="I665" i="23"/>
  <c r="I667" i="23" s="1"/>
  <c r="H664" i="23"/>
  <c r="D664" i="23"/>
  <c r="M662" i="23"/>
  <c r="I662" i="23"/>
  <c r="I664" i="23" s="1"/>
  <c r="I661" i="23"/>
  <c r="D661" i="23"/>
  <c r="O660" i="23"/>
  <c r="M660" i="23"/>
  <c r="H660" i="23"/>
  <c r="M659" i="23"/>
  <c r="H659" i="23"/>
  <c r="M658" i="23"/>
  <c r="H658" i="23"/>
  <c r="C647" i="23"/>
  <c r="H635" i="23"/>
  <c r="H636" i="23" s="1"/>
  <c r="D635" i="23"/>
  <c r="M633" i="23"/>
  <c r="I633" i="23"/>
  <c r="I635" i="23" s="1"/>
  <c r="H632" i="23"/>
  <c r="D632" i="23"/>
  <c r="M630" i="23"/>
  <c r="I630" i="23"/>
  <c r="I632" i="23" s="1"/>
  <c r="I629" i="23"/>
  <c r="H629" i="23"/>
  <c r="D629" i="23"/>
  <c r="M627" i="23"/>
  <c r="I627" i="23"/>
  <c r="I626" i="23"/>
  <c r="H626" i="23"/>
  <c r="D626" i="23"/>
  <c r="M624" i="23"/>
  <c r="I624" i="23"/>
  <c r="I623" i="23"/>
  <c r="D623" i="23"/>
  <c r="O622" i="23"/>
  <c r="M622" i="23"/>
  <c r="H622" i="23"/>
  <c r="M621" i="23"/>
  <c r="H621" i="23"/>
  <c r="M620" i="23"/>
  <c r="H620" i="23"/>
  <c r="H623" i="23" s="1"/>
  <c r="C609" i="23"/>
  <c r="I597" i="23"/>
  <c r="I598" i="23" s="1"/>
  <c r="H597" i="23"/>
  <c r="D597" i="23"/>
  <c r="M595" i="23"/>
  <c r="I595" i="23"/>
  <c r="I594" i="23"/>
  <c r="H594" i="23"/>
  <c r="D594" i="23"/>
  <c r="D598" i="23" s="1"/>
  <c r="M592" i="23"/>
  <c r="I592" i="23"/>
  <c r="I591" i="23"/>
  <c r="H591" i="23"/>
  <c r="D591" i="23"/>
  <c r="M589" i="23"/>
  <c r="I589" i="23"/>
  <c r="I588" i="23"/>
  <c r="H588" i="23"/>
  <c r="D588" i="23"/>
  <c r="M586" i="23"/>
  <c r="I586" i="23"/>
  <c r="I585" i="23"/>
  <c r="D585" i="23"/>
  <c r="O584" i="23"/>
  <c r="M584" i="23"/>
  <c r="H584" i="23"/>
  <c r="M583" i="23"/>
  <c r="H583" i="23"/>
  <c r="M582" i="23"/>
  <c r="H582" i="23"/>
  <c r="H585" i="23" s="1"/>
  <c r="C571" i="23"/>
  <c r="I559" i="23"/>
  <c r="H559" i="23"/>
  <c r="D559" i="23"/>
  <c r="D560" i="23" s="1"/>
  <c r="M557" i="23"/>
  <c r="I557" i="23"/>
  <c r="I556" i="23"/>
  <c r="I560" i="23" s="1"/>
  <c r="H556" i="23"/>
  <c r="D556" i="23"/>
  <c r="M554" i="23"/>
  <c r="I554" i="23"/>
  <c r="H553" i="23"/>
  <c r="D553" i="23"/>
  <c r="M551" i="23"/>
  <c r="I551" i="23"/>
  <c r="I553" i="23" s="1"/>
  <c r="H550" i="23"/>
  <c r="D550" i="23"/>
  <c r="M548" i="23"/>
  <c r="I548" i="23"/>
  <c r="I550" i="23" s="1"/>
  <c r="I547" i="23"/>
  <c r="D547" i="23"/>
  <c r="O546" i="23"/>
  <c r="M546" i="23"/>
  <c r="H546" i="23"/>
  <c r="M545" i="23"/>
  <c r="H545" i="23"/>
  <c r="M544" i="23"/>
  <c r="H544" i="23"/>
  <c r="H547" i="23" s="1"/>
  <c r="H560" i="23" s="1"/>
  <c r="C533" i="23"/>
  <c r="H521" i="23"/>
  <c r="D521" i="23"/>
  <c r="M519" i="23"/>
  <c r="I519" i="23"/>
  <c r="I521" i="23" s="1"/>
  <c r="H518" i="23"/>
  <c r="D518" i="23"/>
  <c r="M516" i="23"/>
  <c r="I516" i="23"/>
  <c r="I518" i="23" s="1"/>
  <c r="H515" i="23"/>
  <c r="D515" i="23"/>
  <c r="M513" i="23"/>
  <c r="I513" i="23"/>
  <c r="I515" i="23" s="1"/>
  <c r="H512" i="23"/>
  <c r="D512" i="23"/>
  <c r="M510" i="23"/>
  <c r="I510" i="23"/>
  <c r="I512" i="23" s="1"/>
  <c r="I509" i="23"/>
  <c r="D509" i="23"/>
  <c r="O508" i="23"/>
  <c r="M508" i="23"/>
  <c r="H508" i="23"/>
  <c r="M507" i="23"/>
  <c r="H507" i="23"/>
  <c r="M506" i="23"/>
  <c r="H506" i="23"/>
  <c r="C495" i="23"/>
  <c r="H483" i="23"/>
  <c r="D483" i="23"/>
  <c r="D484" i="23" s="1"/>
  <c r="M481" i="23"/>
  <c r="I481" i="23"/>
  <c r="I483" i="23" s="1"/>
  <c r="I484" i="23" s="1"/>
  <c r="H480" i="23"/>
  <c r="D480" i="23"/>
  <c r="M478" i="23"/>
  <c r="I478" i="23"/>
  <c r="I480" i="23" s="1"/>
  <c r="I477" i="23"/>
  <c r="H477" i="23"/>
  <c r="D477" i="23"/>
  <c r="M475" i="23"/>
  <c r="I475" i="23"/>
  <c r="I474" i="23"/>
  <c r="H474" i="23"/>
  <c r="D474" i="23"/>
  <c r="M472" i="23"/>
  <c r="I472" i="23"/>
  <c r="I471" i="23"/>
  <c r="D471" i="23"/>
  <c r="O470" i="23"/>
  <c r="M470" i="23"/>
  <c r="H470" i="23"/>
  <c r="M469" i="23"/>
  <c r="H469" i="23"/>
  <c r="M468" i="23"/>
  <c r="H468" i="23"/>
  <c r="C457" i="23"/>
  <c r="I445" i="23"/>
  <c r="I446" i="23" s="1"/>
  <c r="H445" i="23"/>
  <c r="D445" i="23"/>
  <c r="M443" i="23"/>
  <c r="I443" i="23"/>
  <c r="I442" i="23"/>
  <c r="H442" i="23"/>
  <c r="D442" i="23"/>
  <c r="D446" i="23" s="1"/>
  <c r="M440" i="23"/>
  <c r="I440" i="23"/>
  <c r="I439" i="23"/>
  <c r="H439" i="23"/>
  <c r="D439" i="23"/>
  <c r="M437" i="23"/>
  <c r="I437" i="23"/>
  <c r="I436" i="23"/>
  <c r="H436" i="23"/>
  <c r="D436" i="23"/>
  <c r="M434" i="23"/>
  <c r="I434" i="23"/>
  <c r="I433" i="23"/>
  <c r="D433" i="23"/>
  <c r="O432" i="23"/>
  <c r="M432" i="23"/>
  <c r="H432" i="23"/>
  <c r="M431" i="23"/>
  <c r="H431" i="23"/>
  <c r="M430" i="23"/>
  <c r="H430" i="23"/>
  <c r="H433" i="23" s="1"/>
  <c r="C419" i="23"/>
  <c r="I408" i="23"/>
  <c r="I407" i="23"/>
  <c r="H407" i="23"/>
  <c r="D407" i="23"/>
  <c r="M405" i="23"/>
  <c r="I405" i="23"/>
  <c r="I404" i="23"/>
  <c r="H404" i="23"/>
  <c r="H408" i="23" s="1"/>
  <c r="D404" i="23"/>
  <c r="M402" i="23"/>
  <c r="I402" i="23"/>
  <c r="H401" i="23"/>
  <c r="D401" i="23"/>
  <c r="M399" i="23"/>
  <c r="I399" i="23"/>
  <c r="I401" i="23" s="1"/>
  <c r="H398" i="23"/>
  <c r="D398" i="23"/>
  <c r="M396" i="23"/>
  <c r="I396" i="23"/>
  <c r="I398" i="23" s="1"/>
  <c r="I395" i="23"/>
  <c r="D395" i="23"/>
  <c r="O394" i="23"/>
  <c r="M394" i="23"/>
  <c r="H394" i="23"/>
  <c r="M393" i="23"/>
  <c r="H393" i="23"/>
  <c r="M392" i="23"/>
  <c r="H392" i="23"/>
  <c r="H395" i="23" s="1"/>
  <c r="C381" i="23"/>
  <c r="H369" i="23"/>
  <c r="D369" i="23"/>
  <c r="M367" i="23"/>
  <c r="I367" i="23"/>
  <c r="I369" i="23" s="1"/>
  <c r="H366" i="23"/>
  <c r="D366" i="23"/>
  <c r="M364" i="23"/>
  <c r="I364" i="23"/>
  <c r="I366" i="23" s="1"/>
  <c r="H363" i="23"/>
  <c r="D363" i="23"/>
  <c r="M361" i="23"/>
  <c r="I361" i="23"/>
  <c r="I363" i="23" s="1"/>
  <c r="H360" i="23"/>
  <c r="D360" i="23"/>
  <c r="M358" i="23"/>
  <c r="I358" i="23"/>
  <c r="I360" i="23" s="1"/>
  <c r="I357" i="23"/>
  <c r="D357" i="23"/>
  <c r="O356" i="23"/>
  <c r="M356" i="23"/>
  <c r="H356" i="23"/>
  <c r="M355" i="23"/>
  <c r="H355" i="23"/>
  <c r="M354" i="23"/>
  <c r="H354" i="23"/>
  <c r="C343" i="23"/>
  <c r="H331" i="23"/>
  <c r="H332" i="23" s="1"/>
  <c r="D331" i="23"/>
  <c r="M329" i="23"/>
  <c r="I329" i="23"/>
  <c r="I331" i="23" s="1"/>
  <c r="H328" i="23"/>
  <c r="D328" i="23"/>
  <c r="M326" i="23"/>
  <c r="I326" i="23"/>
  <c r="I328" i="23" s="1"/>
  <c r="I325" i="23"/>
  <c r="H325" i="23"/>
  <c r="D325" i="23"/>
  <c r="M323" i="23"/>
  <c r="I323" i="23"/>
  <c r="I322" i="23"/>
  <c r="H322" i="23"/>
  <c r="D322" i="23"/>
  <c r="M320" i="23"/>
  <c r="I320" i="23"/>
  <c r="I319" i="23"/>
  <c r="D319" i="23"/>
  <c r="O318" i="23"/>
  <c r="M318" i="23"/>
  <c r="H318" i="23"/>
  <c r="M317" i="23"/>
  <c r="H317" i="23"/>
  <c r="M316" i="23"/>
  <c r="H316" i="23"/>
  <c r="H319" i="23" s="1"/>
  <c r="C305" i="23"/>
  <c r="I293" i="23"/>
  <c r="I294" i="23" s="1"/>
  <c r="H293" i="23"/>
  <c r="D293" i="23"/>
  <c r="M291" i="23"/>
  <c r="I291" i="23"/>
  <c r="I290" i="23"/>
  <c r="H290" i="23"/>
  <c r="D290" i="23"/>
  <c r="D294" i="23" s="1"/>
  <c r="M288" i="23"/>
  <c r="I288" i="23"/>
  <c r="I287" i="23"/>
  <c r="H287" i="23"/>
  <c r="D287" i="23"/>
  <c r="M285" i="23"/>
  <c r="I285" i="23"/>
  <c r="I284" i="23"/>
  <c r="H284" i="23"/>
  <c r="D284" i="23"/>
  <c r="M282" i="23"/>
  <c r="I282" i="23"/>
  <c r="I281" i="23"/>
  <c r="D281" i="23"/>
  <c r="O280" i="23"/>
  <c r="M280" i="23"/>
  <c r="H280" i="23"/>
  <c r="M279" i="23"/>
  <c r="H279" i="23"/>
  <c r="M278" i="23"/>
  <c r="H278" i="23"/>
  <c r="H281" i="23" s="1"/>
  <c r="C267" i="23"/>
  <c r="I255" i="23"/>
  <c r="H255" i="23"/>
  <c r="D255" i="23"/>
  <c r="D256" i="23" s="1"/>
  <c r="M253" i="23"/>
  <c r="I253" i="23"/>
  <c r="I252" i="23"/>
  <c r="H252" i="23"/>
  <c r="D252" i="23"/>
  <c r="M250" i="23"/>
  <c r="I250" i="23"/>
  <c r="H249" i="23"/>
  <c r="D249" i="23"/>
  <c r="M247" i="23"/>
  <c r="I247" i="23"/>
  <c r="H246" i="23"/>
  <c r="D246" i="23"/>
  <c r="M244" i="23"/>
  <c r="I244" i="23"/>
  <c r="I246" i="23" s="1"/>
  <c r="I243" i="23"/>
  <c r="D243" i="23"/>
  <c r="O242" i="23"/>
  <c r="M242" i="23"/>
  <c r="H242" i="23"/>
  <c r="M241" i="23"/>
  <c r="H241" i="23"/>
  <c r="M240" i="23"/>
  <c r="H240" i="23"/>
  <c r="H243" i="23" s="1"/>
  <c r="H256" i="23" s="1"/>
  <c r="C229" i="23"/>
  <c r="H217" i="23"/>
  <c r="D217" i="23"/>
  <c r="M215" i="23"/>
  <c r="I215" i="23"/>
  <c r="H214" i="23"/>
  <c r="D214" i="23"/>
  <c r="D218" i="23" s="1"/>
  <c r="M212" i="23"/>
  <c r="I212" i="23"/>
  <c r="I214" i="23" s="1"/>
  <c r="H211" i="23"/>
  <c r="D211" i="23"/>
  <c r="M209" i="23"/>
  <c r="I209" i="23"/>
  <c r="I211" i="23" s="1"/>
  <c r="H208" i="23"/>
  <c r="D208" i="23"/>
  <c r="M206" i="23"/>
  <c r="I206" i="23"/>
  <c r="I205" i="23"/>
  <c r="D205" i="23"/>
  <c r="O204" i="23"/>
  <c r="M204" i="23"/>
  <c r="H204" i="23"/>
  <c r="M203" i="23"/>
  <c r="H203" i="23"/>
  <c r="M202" i="23"/>
  <c r="H202" i="23"/>
  <c r="C191" i="23"/>
  <c r="H179" i="23"/>
  <c r="D179" i="23"/>
  <c r="D180" i="23" s="1"/>
  <c r="M177" i="23"/>
  <c r="I177" i="23"/>
  <c r="I179" i="23" s="1"/>
  <c r="H176" i="23"/>
  <c r="D176" i="23"/>
  <c r="M174" i="23"/>
  <c r="I174" i="23"/>
  <c r="I173" i="23"/>
  <c r="H173" i="23"/>
  <c r="D173" i="23"/>
  <c r="M171" i="23"/>
  <c r="I171" i="23"/>
  <c r="I170" i="23"/>
  <c r="H170" i="23"/>
  <c r="D170" i="23"/>
  <c r="M168" i="23"/>
  <c r="I168" i="23"/>
  <c r="I167" i="23"/>
  <c r="D167" i="23"/>
  <c r="O166" i="23"/>
  <c r="M166" i="23"/>
  <c r="H166" i="23"/>
  <c r="H52" i="23" s="1"/>
  <c r="M165" i="23"/>
  <c r="H165" i="23"/>
  <c r="M164" i="23"/>
  <c r="H164" i="23"/>
  <c r="C153" i="23"/>
  <c r="I141" i="23"/>
  <c r="I142" i="23" s="1"/>
  <c r="H141" i="23"/>
  <c r="D141" i="23"/>
  <c r="M139" i="23"/>
  <c r="I139" i="23"/>
  <c r="I138" i="23"/>
  <c r="H138" i="23"/>
  <c r="D138" i="23"/>
  <c r="D142" i="23" s="1"/>
  <c r="M136" i="23"/>
  <c r="I136" i="23"/>
  <c r="I135" i="23"/>
  <c r="H135" i="23"/>
  <c r="D135" i="23"/>
  <c r="M133" i="23"/>
  <c r="I133" i="23"/>
  <c r="I132" i="23"/>
  <c r="H132" i="23"/>
  <c r="D132" i="23"/>
  <c r="M130" i="23"/>
  <c r="I130" i="23"/>
  <c r="I129" i="23"/>
  <c r="D129" i="23"/>
  <c r="O128" i="23"/>
  <c r="M128" i="23"/>
  <c r="H128" i="23"/>
  <c r="M127" i="23"/>
  <c r="H127" i="23"/>
  <c r="M126" i="23"/>
  <c r="H126" i="23"/>
  <c r="H50" i="23" s="1"/>
  <c r="C115" i="23"/>
  <c r="H97" i="23"/>
  <c r="H95" i="23"/>
  <c r="E95" i="23"/>
  <c r="D94" i="23"/>
  <c r="E92" i="23"/>
  <c r="I90" i="23"/>
  <c r="I89" i="23"/>
  <c r="E88" i="23"/>
  <c r="D88" i="23"/>
  <c r="C77" i="23"/>
  <c r="D65" i="23"/>
  <c r="H63" i="23"/>
  <c r="H101" i="23" s="1"/>
  <c r="H103" i="23" s="1"/>
  <c r="D63" i="23"/>
  <c r="H60" i="23"/>
  <c r="D60" i="23"/>
  <c r="H59" i="23"/>
  <c r="H57" i="23"/>
  <c r="E57" i="23"/>
  <c r="D57" i="23"/>
  <c r="D56" i="23"/>
  <c r="H54" i="23"/>
  <c r="H92" i="23" s="1"/>
  <c r="H94" i="23" s="1"/>
  <c r="E54" i="23"/>
  <c r="D54" i="23"/>
  <c r="D92" i="23" s="1"/>
  <c r="I53" i="23"/>
  <c r="I52" i="23"/>
  <c r="D52" i="23"/>
  <c r="D90" i="23" s="1"/>
  <c r="I51" i="23"/>
  <c r="D51" i="23"/>
  <c r="D89" i="23" s="1"/>
  <c r="I50" i="23"/>
  <c r="I88" i="23" s="1"/>
  <c r="I91" i="23" s="1"/>
  <c r="E50" i="23"/>
  <c r="D50" i="23"/>
  <c r="D53" i="23" s="1"/>
  <c r="C39" i="23"/>
  <c r="H27" i="23"/>
  <c r="M25" i="23"/>
  <c r="H24" i="23"/>
  <c r="D24" i="23"/>
  <c r="M22" i="23"/>
  <c r="I22" i="23"/>
  <c r="H21" i="23"/>
  <c r="D21" i="23"/>
  <c r="M19" i="23"/>
  <c r="I19" i="23"/>
  <c r="I18" i="23"/>
  <c r="H18" i="23"/>
  <c r="D18" i="23"/>
  <c r="M16" i="23"/>
  <c r="I16" i="23"/>
  <c r="I15" i="23"/>
  <c r="D15" i="23"/>
  <c r="M14" i="23"/>
  <c r="E14" i="23"/>
  <c r="H14" i="23" s="1"/>
  <c r="H90" i="23" s="1"/>
  <c r="M13" i="23"/>
  <c r="H13" i="23"/>
  <c r="M12" i="23"/>
  <c r="E12" i="23"/>
  <c r="H12" i="23" s="1"/>
  <c r="C1" i="23"/>
  <c r="D25" i="23" s="1"/>
  <c r="J694" i="22"/>
  <c r="D694" i="22"/>
  <c r="M692" i="22"/>
  <c r="I692" i="22"/>
  <c r="I694" i="22" s="1"/>
  <c r="J691" i="22"/>
  <c r="I691" i="22"/>
  <c r="D691" i="22"/>
  <c r="D695" i="22" s="1"/>
  <c r="M689" i="22"/>
  <c r="I689" i="22"/>
  <c r="J688" i="22"/>
  <c r="I688" i="22"/>
  <c r="D688" i="22"/>
  <c r="M686" i="22"/>
  <c r="I686" i="22"/>
  <c r="J685" i="22"/>
  <c r="D685" i="22"/>
  <c r="M683" i="22"/>
  <c r="I683" i="22"/>
  <c r="I685" i="22" s="1"/>
  <c r="J682" i="22"/>
  <c r="D682" i="22"/>
  <c r="M681" i="22"/>
  <c r="M680" i="22"/>
  <c r="I680" i="22"/>
  <c r="M679" i="22"/>
  <c r="I679" i="22"/>
  <c r="I682" i="22" s="1"/>
  <c r="C667" i="22"/>
  <c r="J657" i="22"/>
  <c r="D657" i="22"/>
  <c r="M655" i="22"/>
  <c r="I655" i="22"/>
  <c r="I657" i="22" s="1"/>
  <c r="J654" i="22"/>
  <c r="I654" i="22"/>
  <c r="D654" i="22"/>
  <c r="M652" i="22"/>
  <c r="I652" i="22"/>
  <c r="J651" i="22"/>
  <c r="I651" i="22"/>
  <c r="D651" i="22"/>
  <c r="M649" i="22"/>
  <c r="I649" i="22"/>
  <c r="J648" i="22"/>
  <c r="D648" i="22"/>
  <c r="M646" i="22"/>
  <c r="I646" i="22"/>
  <c r="I648" i="22" s="1"/>
  <c r="J645" i="22"/>
  <c r="D645" i="22"/>
  <c r="M644" i="22"/>
  <c r="M643" i="22"/>
  <c r="I643" i="22"/>
  <c r="M642" i="22"/>
  <c r="I642" i="22"/>
  <c r="I645" i="22" s="1"/>
  <c r="C630" i="22"/>
  <c r="J620" i="22"/>
  <c r="J621" i="22" s="1"/>
  <c r="D620" i="22"/>
  <c r="M618" i="22"/>
  <c r="I618" i="22"/>
  <c r="I620" i="22" s="1"/>
  <c r="J617" i="22"/>
  <c r="I617" i="22"/>
  <c r="D617" i="22"/>
  <c r="D621" i="22" s="1"/>
  <c r="M615" i="22"/>
  <c r="I615" i="22"/>
  <c r="J614" i="22"/>
  <c r="I614" i="22"/>
  <c r="D614" i="22"/>
  <c r="M612" i="22"/>
  <c r="I612" i="22"/>
  <c r="J611" i="22"/>
  <c r="D611" i="22"/>
  <c r="M609" i="22"/>
  <c r="I609" i="22"/>
  <c r="I611" i="22" s="1"/>
  <c r="J608" i="22"/>
  <c r="D608" i="22"/>
  <c r="M607" i="22"/>
  <c r="M606" i="22"/>
  <c r="I606" i="22"/>
  <c r="M605" i="22"/>
  <c r="I605" i="22"/>
  <c r="I608" i="22" s="1"/>
  <c r="C593" i="22"/>
  <c r="J583" i="22"/>
  <c r="J584" i="22" s="1"/>
  <c r="D583" i="22"/>
  <c r="M581" i="22"/>
  <c r="I581" i="22"/>
  <c r="I583" i="22" s="1"/>
  <c r="J580" i="22"/>
  <c r="I580" i="22"/>
  <c r="D580" i="22"/>
  <c r="D584" i="22" s="1"/>
  <c r="M578" i="22"/>
  <c r="I578" i="22"/>
  <c r="J577" i="22"/>
  <c r="I577" i="22"/>
  <c r="D577" i="22"/>
  <c r="M575" i="22"/>
  <c r="I575" i="22"/>
  <c r="J574" i="22"/>
  <c r="D574" i="22"/>
  <c r="M572" i="22"/>
  <c r="I572" i="22"/>
  <c r="I574" i="22" s="1"/>
  <c r="J571" i="22"/>
  <c r="D571" i="22"/>
  <c r="M570" i="22"/>
  <c r="M569" i="22"/>
  <c r="I569" i="22"/>
  <c r="M568" i="22"/>
  <c r="I568" i="22"/>
  <c r="I571" i="22" s="1"/>
  <c r="C556" i="22"/>
  <c r="J546" i="22"/>
  <c r="D546" i="22"/>
  <c r="M544" i="22"/>
  <c r="I544" i="22"/>
  <c r="I546" i="22" s="1"/>
  <c r="J543" i="22"/>
  <c r="I543" i="22"/>
  <c r="D543" i="22"/>
  <c r="D547" i="22" s="1"/>
  <c r="M541" i="22"/>
  <c r="I541" i="22"/>
  <c r="J540" i="22"/>
  <c r="I540" i="22"/>
  <c r="D540" i="22"/>
  <c r="M538" i="22"/>
  <c r="I538" i="22"/>
  <c r="J537" i="22"/>
  <c r="D537" i="22"/>
  <c r="M535" i="22"/>
  <c r="I535" i="22"/>
  <c r="I537" i="22" s="1"/>
  <c r="J534" i="22"/>
  <c r="D534" i="22"/>
  <c r="M533" i="22"/>
  <c r="M532" i="22"/>
  <c r="I532" i="22"/>
  <c r="M531" i="22"/>
  <c r="I531" i="22"/>
  <c r="I534" i="22" s="1"/>
  <c r="C519" i="22"/>
  <c r="J509" i="22"/>
  <c r="D509" i="22"/>
  <c r="M507" i="22"/>
  <c r="I507" i="22"/>
  <c r="I509" i="22" s="1"/>
  <c r="J506" i="22"/>
  <c r="I506" i="22"/>
  <c r="D506" i="22"/>
  <c r="M504" i="22"/>
  <c r="I504" i="22"/>
  <c r="J503" i="22"/>
  <c r="I503" i="22"/>
  <c r="D503" i="22"/>
  <c r="M501" i="22"/>
  <c r="I501" i="22"/>
  <c r="J500" i="22"/>
  <c r="D500" i="22"/>
  <c r="M498" i="22"/>
  <c r="I498" i="22"/>
  <c r="I500" i="22" s="1"/>
  <c r="J497" i="22"/>
  <c r="D497" i="22"/>
  <c r="M496" i="22"/>
  <c r="M495" i="22"/>
  <c r="I495" i="22"/>
  <c r="M494" i="22"/>
  <c r="I494" i="22"/>
  <c r="I497" i="22" s="1"/>
  <c r="C482" i="22"/>
  <c r="J472" i="22"/>
  <c r="J473" i="22" s="1"/>
  <c r="D472" i="22"/>
  <c r="M470" i="22"/>
  <c r="I470" i="22"/>
  <c r="I472" i="22" s="1"/>
  <c r="J469" i="22"/>
  <c r="I469" i="22"/>
  <c r="D469" i="22"/>
  <c r="D473" i="22" s="1"/>
  <c r="M467" i="22"/>
  <c r="I467" i="22"/>
  <c r="J466" i="22"/>
  <c r="I466" i="22"/>
  <c r="D466" i="22"/>
  <c r="M464" i="22"/>
  <c r="I464" i="22"/>
  <c r="J463" i="22"/>
  <c r="D463" i="22"/>
  <c r="M461" i="22"/>
  <c r="I461" i="22"/>
  <c r="I463" i="22" s="1"/>
  <c r="J460" i="22"/>
  <c r="D460" i="22"/>
  <c r="M459" i="22"/>
  <c r="M458" i="22"/>
  <c r="I458" i="22"/>
  <c r="M457" i="22"/>
  <c r="I457" i="22"/>
  <c r="I460" i="22" s="1"/>
  <c r="C445" i="22"/>
  <c r="J435" i="22"/>
  <c r="J436" i="22" s="1"/>
  <c r="D435" i="22"/>
  <c r="M433" i="22"/>
  <c r="I433" i="22"/>
  <c r="I435" i="22" s="1"/>
  <c r="J432" i="22"/>
  <c r="I432" i="22"/>
  <c r="D432" i="22"/>
  <c r="D436" i="22" s="1"/>
  <c r="M430" i="22"/>
  <c r="I430" i="22"/>
  <c r="J429" i="22"/>
  <c r="I429" i="22"/>
  <c r="D429" i="22"/>
  <c r="M427" i="22"/>
  <c r="I427" i="22"/>
  <c r="J426" i="22"/>
  <c r="D426" i="22"/>
  <c r="M424" i="22"/>
  <c r="I424" i="22"/>
  <c r="I426" i="22" s="1"/>
  <c r="J423" i="22"/>
  <c r="D423" i="22"/>
  <c r="M422" i="22"/>
  <c r="M421" i="22"/>
  <c r="I421" i="22"/>
  <c r="M420" i="22"/>
  <c r="I420" i="22"/>
  <c r="I423" i="22" s="1"/>
  <c r="C408" i="22"/>
  <c r="J398" i="22"/>
  <c r="D398" i="22"/>
  <c r="D399" i="22" s="1"/>
  <c r="M396" i="22"/>
  <c r="I396" i="22"/>
  <c r="I398" i="22" s="1"/>
  <c r="J395" i="22"/>
  <c r="I395" i="22"/>
  <c r="D395" i="22"/>
  <c r="M393" i="22"/>
  <c r="I393" i="22"/>
  <c r="J392" i="22"/>
  <c r="I392" i="22"/>
  <c r="D392" i="22"/>
  <c r="M390" i="22"/>
  <c r="I390" i="22"/>
  <c r="J389" i="22"/>
  <c r="D389" i="22"/>
  <c r="M387" i="22"/>
  <c r="I387" i="22"/>
  <c r="I389" i="22" s="1"/>
  <c r="J386" i="22"/>
  <c r="D386" i="22"/>
  <c r="M385" i="22"/>
  <c r="M384" i="22"/>
  <c r="I384" i="22"/>
  <c r="M383" i="22"/>
  <c r="I383" i="22"/>
  <c r="I386" i="22" s="1"/>
  <c r="C371" i="22"/>
  <c r="J361" i="22"/>
  <c r="D361" i="22"/>
  <c r="M359" i="22"/>
  <c r="I359" i="22"/>
  <c r="I361" i="22" s="1"/>
  <c r="J358" i="22"/>
  <c r="I358" i="22"/>
  <c r="D358" i="22"/>
  <c r="M356" i="22"/>
  <c r="I356" i="22"/>
  <c r="J355" i="22"/>
  <c r="I355" i="22"/>
  <c r="D355" i="22"/>
  <c r="M353" i="22"/>
  <c r="I353" i="22"/>
  <c r="J352" i="22"/>
  <c r="D352" i="22"/>
  <c r="M350" i="22"/>
  <c r="I350" i="22"/>
  <c r="I352" i="22" s="1"/>
  <c r="J349" i="22"/>
  <c r="D349" i="22"/>
  <c r="M348" i="22"/>
  <c r="M347" i="22"/>
  <c r="I347" i="22"/>
  <c r="M346" i="22"/>
  <c r="I346" i="22"/>
  <c r="I349" i="22" s="1"/>
  <c r="C334" i="22"/>
  <c r="J324" i="22"/>
  <c r="J325" i="22" s="1"/>
  <c r="D324" i="22"/>
  <c r="M322" i="22"/>
  <c r="I322" i="22"/>
  <c r="I324" i="22" s="1"/>
  <c r="J321" i="22"/>
  <c r="I321" i="22"/>
  <c r="D321" i="22"/>
  <c r="D325" i="22" s="1"/>
  <c r="M319" i="22"/>
  <c r="I319" i="22"/>
  <c r="J318" i="22"/>
  <c r="I318" i="22"/>
  <c r="D318" i="22"/>
  <c r="M316" i="22"/>
  <c r="I316" i="22"/>
  <c r="J315" i="22"/>
  <c r="D315" i="22"/>
  <c r="M313" i="22"/>
  <c r="I313" i="22"/>
  <c r="I315" i="22" s="1"/>
  <c r="J312" i="22"/>
  <c r="D312" i="22"/>
  <c r="M311" i="22"/>
  <c r="M310" i="22"/>
  <c r="I310" i="22"/>
  <c r="M309" i="22"/>
  <c r="I309" i="22"/>
  <c r="F309" i="22"/>
  <c r="C297" i="22"/>
  <c r="J287" i="22"/>
  <c r="J288" i="22" s="1"/>
  <c r="I287" i="22"/>
  <c r="D287" i="22"/>
  <c r="D288" i="22" s="1"/>
  <c r="M285" i="22"/>
  <c r="I285" i="22"/>
  <c r="J284" i="22"/>
  <c r="D284" i="22"/>
  <c r="M282" i="22"/>
  <c r="I282" i="22"/>
  <c r="I284" i="22" s="1"/>
  <c r="J281" i="22"/>
  <c r="D281" i="22"/>
  <c r="M279" i="22"/>
  <c r="I279" i="22"/>
  <c r="I281" i="22" s="1"/>
  <c r="J278" i="22"/>
  <c r="D278" i="22"/>
  <c r="M276" i="22"/>
  <c r="I276" i="22"/>
  <c r="I278" i="22" s="1"/>
  <c r="J275" i="22"/>
  <c r="D275" i="22"/>
  <c r="M274" i="22"/>
  <c r="M273" i="22"/>
  <c r="I273" i="22"/>
  <c r="M272" i="22"/>
  <c r="I272" i="22"/>
  <c r="C260" i="22"/>
  <c r="J250" i="22"/>
  <c r="I250" i="22"/>
  <c r="D250" i="22"/>
  <c r="D251" i="22" s="1"/>
  <c r="M248" i="22"/>
  <c r="I248" i="22"/>
  <c r="J247" i="22"/>
  <c r="D247" i="22"/>
  <c r="M245" i="22"/>
  <c r="I245" i="22"/>
  <c r="I247" i="22" s="1"/>
  <c r="J244" i="22"/>
  <c r="D244" i="22"/>
  <c r="M242" i="22"/>
  <c r="I242" i="22"/>
  <c r="I244" i="22" s="1"/>
  <c r="J241" i="22"/>
  <c r="D241" i="22"/>
  <c r="M239" i="22"/>
  <c r="I239" i="22"/>
  <c r="I241" i="22" s="1"/>
  <c r="J238" i="22"/>
  <c r="D238" i="22"/>
  <c r="M237" i="22"/>
  <c r="M236" i="22"/>
  <c r="I236" i="22"/>
  <c r="M235" i="22"/>
  <c r="I235" i="22"/>
  <c r="I238" i="22" s="1"/>
  <c r="C223" i="22"/>
  <c r="J213" i="22"/>
  <c r="I213" i="22"/>
  <c r="D213" i="22"/>
  <c r="M211" i="22"/>
  <c r="I211" i="22"/>
  <c r="J210" i="22"/>
  <c r="D210" i="22"/>
  <c r="M208" i="22"/>
  <c r="I208" i="22"/>
  <c r="I210" i="22" s="1"/>
  <c r="J207" i="22"/>
  <c r="D207" i="22"/>
  <c r="M205" i="22"/>
  <c r="I205" i="22"/>
  <c r="I207" i="22" s="1"/>
  <c r="J204" i="22"/>
  <c r="D204" i="22"/>
  <c r="M202" i="22"/>
  <c r="I202" i="22"/>
  <c r="I204" i="22" s="1"/>
  <c r="J201" i="22"/>
  <c r="D201" i="22"/>
  <c r="M200" i="22"/>
  <c r="M199" i="22"/>
  <c r="I199" i="22"/>
  <c r="M198" i="22"/>
  <c r="I198" i="22"/>
  <c r="C186" i="22"/>
  <c r="J176" i="22"/>
  <c r="J177" i="22" s="1"/>
  <c r="I176" i="22"/>
  <c r="D176" i="22"/>
  <c r="D177" i="22" s="1"/>
  <c r="M174" i="22"/>
  <c r="I174" i="22"/>
  <c r="J173" i="22"/>
  <c r="D173" i="22"/>
  <c r="M171" i="22"/>
  <c r="I171" i="22"/>
  <c r="I173" i="22" s="1"/>
  <c r="J170" i="22"/>
  <c r="D170" i="22"/>
  <c r="M168" i="22"/>
  <c r="I168" i="22"/>
  <c r="I170" i="22" s="1"/>
  <c r="J167" i="22"/>
  <c r="D167" i="22"/>
  <c r="M165" i="22"/>
  <c r="I165" i="22"/>
  <c r="I167" i="22" s="1"/>
  <c r="J164" i="22"/>
  <c r="D164" i="22"/>
  <c r="M163" i="22"/>
  <c r="M162" i="22"/>
  <c r="I162" i="22"/>
  <c r="M161" i="22"/>
  <c r="I161" i="22"/>
  <c r="C149" i="22"/>
  <c r="J139" i="22"/>
  <c r="I139" i="22"/>
  <c r="D139" i="22"/>
  <c r="M137" i="22"/>
  <c r="I137" i="22"/>
  <c r="J136" i="22"/>
  <c r="D136" i="22"/>
  <c r="M134" i="22"/>
  <c r="I134" i="22"/>
  <c r="J133" i="22"/>
  <c r="D133" i="22"/>
  <c r="M131" i="22"/>
  <c r="I131" i="22"/>
  <c r="I133" i="22" s="1"/>
  <c r="J130" i="22"/>
  <c r="D130" i="22"/>
  <c r="M128" i="22"/>
  <c r="I128" i="22"/>
  <c r="I130" i="22" s="1"/>
  <c r="J127" i="22"/>
  <c r="D127" i="22"/>
  <c r="M126" i="22"/>
  <c r="M125" i="22"/>
  <c r="I125" i="22"/>
  <c r="M124" i="22"/>
  <c r="I124" i="22"/>
  <c r="I127" i="22" s="1"/>
  <c r="C112" i="22"/>
  <c r="D102" i="22"/>
  <c r="F100" i="22"/>
  <c r="D100" i="22"/>
  <c r="J97" i="22"/>
  <c r="F97" i="22"/>
  <c r="J94" i="22"/>
  <c r="F94" i="22"/>
  <c r="J91" i="22"/>
  <c r="F91" i="22"/>
  <c r="J89" i="22"/>
  <c r="I89" i="22"/>
  <c r="J88" i="22"/>
  <c r="F88" i="22"/>
  <c r="E88" i="22"/>
  <c r="J87" i="22"/>
  <c r="F87" i="22"/>
  <c r="C75" i="22"/>
  <c r="J65" i="22"/>
  <c r="D65" i="22"/>
  <c r="J63" i="22"/>
  <c r="J100" i="22" s="1"/>
  <c r="I63" i="22"/>
  <c r="F63" i="22"/>
  <c r="D63" i="22"/>
  <c r="J60" i="22"/>
  <c r="J62" i="22" s="1"/>
  <c r="F60" i="22"/>
  <c r="D60" i="22"/>
  <c r="D62" i="22" s="1"/>
  <c r="I59" i="22"/>
  <c r="D59" i="22"/>
  <c r="J57" i="22"/>
  <c r="J59" i="22" s="1"/>
  <c r="J96" i="22" s="1"/>
  <c r="I57" i="22"/>
  <c r="I94" i="22" s="1"/>
  <c r="F57" i="22"/>
  <c r="E57" i="22"/>
  <c r="E94" i="22" s="1"/>
  <c r="D57" i="22"/>
  <c r="D94" i="22" s="1"/>
  <c r="D56" i="22"/>
  <c r="J54" i="22"/>
  <c r="J56" i="22" s="1"/>
  <c r="I54" i="22"/>
  <c r="I56" i="22" s="1"/>
  <c r="F54" i="22"/>
  <c r="E54" i="22"/>
  <c r="D54" i="22"/>
  <c r="D91" i="22" s="1"/>
  <c r="D52" i="22"/>
  <c r="D89" i="22" s="1"/>
  <c r="J51" i="22"/>
  <c r="F51" i="22"/>
  <c r="D51" i="22"/>
  <c r="D88" i="22" s="1"/>
  <c r="J50" i="22"/>
  <c r="J53" i="22" s="1"/>
  <c r="F50" i="22"/>
  <c r="D50" i="22"/>
  <c r="D87" i="22" s="1"/>
  <c r="C38" i="22"/>
  <c r="J28" i="22"/>
  <c r="I28" i="22"/>
  <c r="D28" i="22"/>
  <c r="M26" i="22"/>
  <c r="I26" i="22"/>
  <c r="J25" i="22"/>
  <c r="D25" i="22"/>
  <c r="M23" i="22"/>
  <c r="I23" i="22"/>
  <c r="J22" i="22"/>
  <c r="I22" i="22"/>
  <c r="D22" i="22"/>
  <c r="D96" i="22" s="1"/>
  <c r="M20" i="22"/>
  <c r="I20" i="22"/>
  <c r="E20" i="22"/>
  <c r="J19" i="22"/>
  <c r="J93" i="22" s="1"/>
  <c r="I19" i="22"/>
  <c r="D19" i="22"/>
  <c r="M17" i="22"/>
  <c r="E17" i="22"/>
  <c r="I17" i="22" s="1"/>
  <c r="J16" i="22"/>
  <c r="D16" i="22"/>
  <c r="M15" i="22"/>
  <c r="M14" i="22"/>
  <c r="I14" i="22"/>
  <c r="E14" i="22"/>
  <c r="M13" i="22"/>
  <c r="C1" i="22"/>
  <c r="E309" i="22" s="1"/>
  <c r="J529" i="21"/>
  <c r="L527" i="21"/>
  <c r="K526" i="21"/>
  <c r="K530" i="21" s="1"/>
  <c r="O525" i="21"/>
  <c r="J525" i="21"/>
  <c r="I524" i="21"/>
  <c r="I528" i="21" s="1"/>
  <c r="C511" i="21"/>
  <c r="L501" i="21"/>
  <c r="J499" i="21"/>
  <c r="L497" i="21"/>
  <c r="K496" i="21"/>
  <c r="K500" i="21" s="1"/>
  <c r="O495" i="21"/>
  <c r="J495" i="21"/>
  <c r="I494" i="21"/>
  <c r="I498" i="21" s="1"/>
  <c r="C481" i="21"/>
  <c r="K470" i="21"/>
  <c r="I468" i="21"/>
  <c r="L467" i="21"/>
  <c r="L471" i="21" s="1"/>
  <c r="K466" i="21"/>
  <c r="O465" i="21"/>
  <c r="J465" i="21"/>
  <c r="J469" i="21" s="1"/>
  <c r="I464" i="21"/>
  <c r="C451" i="21"/>
  <c r="K440" i="21"/>
  <c r="J439" i="21"/>
  <c r="L437" i="21"/>
  <c r="L441" i="21" s="1"/>
  <c r="K436" i="21"/>
  <c r="O435" i="21"/>
  <c r="J435" i="21"/>
  <c r="I434" i="21"/>
  <c r="I438" i="21" s="1"/>
  <c r="C421" i="21"/>
  <c r="L411" i="21"/>
  <c r="J409" i="21"/>
  <c r="L407" i="21"/>
  <c r="K406" i="21"/>
  <c r="K410" i="21" s="1"/>
  <c r="O405" i="21"/>
  <c r="J405" i="21"/>
  <c r="I404" i="21"/>
  <c r="I408" i="21" s="1"/>
  <c r="C391" i="21"/>
  <c r="L381" i="21"/>
  <c r="J379" i="21"/>
  <c r="L377" i="21"/>
  <c r="K376" i="21"/>
  <c r="K380" i="21" s="1"/>
  <c r="O375" i="21"/>
  <c r="J375" i="21"/>
  <c r="I374" i="21"/>
  <c r="I378" i="21" s="1"/>
  <c r="C361" i="21"/>
  <c r="L351" i="21"/>
  <c r="K350" i="21"/>
  <c r="J349" i="21"/>
  <c r="I348" i="21"/>
  <c r="L347" i="21"/>
  <c r="K346" i="21"/>
  <c r="O345" i="21"/>
  <c r="J345" i="21"/>
  <c r="I344" i="21"/>
  <c r="C331" i="21"/>
  <c r="K320" i="21"/>
  <c r="J319" i="21"/>
  <c r="L317" i="21"/>
  <c r="L321" i="21" s="1"/>
  <c r="K316" i="21"/>
  <c r="O315" i="21"/>
  <c r="J315" i="21"/>
  <c r="I314" i="21"/>
  <c r="I318" i="21" s="1"/>
  <c r="C301" i="21"/>
  <c r="J289" i="21"/>
  <c r="L287" i="21"/>
  <c r="L291" i="21" s="1"/>
  <c r="K286" i="21"/>
  <c r="K290" i="21" s="1"/>
  <c r="O285" i="21"/>
  <c r="J285" i="21"/>
  <c r="I284" i="21"/>
  <c r="I288" i="21" s="1"/>
  <c r="C271" i="21"/>
  <c r="L261" i="21"/>
  <c r="J259" i="21"/>
  <c r="L257" i="21"/>
  <c r="K256" i="21"/>
  <c r="K260" i="21" s="1"/>
  <c r="O255" i="21"/>
  <c r="J255" i="21"/>
  <c r="I254" i="21"/>
  <c r="I258" i="21" s="1"/>
  <c r="C241" i="21"/>
  <c r="K230" i="21"/>
  <c r="L227" i="21"/>
  <c r="L231" i="21" s="1"/>
  <c r="K226" i="21"/>
  <c r="O225" i="21"/>
  <c r="J225" i="21"/>
  <c r="J229" i="21" s="1"/>
  <c r="I224" i="21"/>
  <c r="I228" i="21" s="1"/>
  <c r="C211" i="21"/>
  <c r="K200" i="21"/>
  <c r="J199" i="21"/>
  <c r="L197" i="21"/>
  <c r="L201" i="21" s="1"/>
  <c r="K196" i="21"/>
  <c r="O195" i="21"/>
  <c r="J195" i="21"/>
  <c r="I194" i="21"/>
  <c r="I198" i="21" s="1"/>
  <c r="C181" i="21"/>
  <c r="L171" i="21"/>
  <c r="L167" i="21"/>
  <c r="K166" i="21"/>
  <c r="K170" i="21" s="1"/>
  <c r="O165" i="21"/>
  <c r="J165" i="21"/>
  <c r="J169" i="21" s="1"/>
  <c r="I164" i="21"/>
  <c r="I168" i="21" s="1"/>
  <c r="C151" i="21"/>
  <c r="L141" i="21"/>
  <c r="J139" i="21"/>
  <c r="L137" i="21"/>
  <c r="K136" i="21"/>
  <c r="K140" i="21" s="1"/>
  <c r="O135" i="21"/>
  <c r="J135" i="21"/>
  <c r="I134" i="21"/>
  <c r="C121" i="21"/>
  <c r="L111" i="21"/>
  <c r="K110" i="21"/>
  <c r="I108" i="21"/>
  <c r="L107" i="21"/>
  <c r="K106" i="21"/>
  <c r="O105" i="21"/>
  <c r="J105" i="21"/>
  <c r="J109" i="21" s="1"/>
  <c r="I104" i="21"/>
  <c r="C91" i="21"/>
  <c r="K80" i="21"/>
  <c r="L77" i="21"/>
  <c r="L81" i="21" s="1"/>
  <c r="K76" i="21"/>
  <c r="O75" i="21"/>
  <c r="J75" i="21"/>
  <c r="I74" i="21"/>
  <c r="I78" i="21" s="1"/>
  <c r="C61" i="21"/>
  <c r="F44" i="21"/>
  <c r="D44" i="21"/>
  <c r="E44" i="21" s="1"/>
  <c r="C31" i="21"/>
  <c r="L21" i="21"/>
  <c r="K20" i="21"/>
  <c r="L17" i="21"/>
  <c r="K16" i="21"/>
  <c r="O15" i="21"/>
  <c r="J15" i="21"/>
  <c r="J19" i="21" s="1"/>
  <c r="I14" i="21"/>
  <c r="I18" i="21" s="1"/>
  <c r="C1" i="21"/>
  <c r="F555" i="20"/>
  <c r="C541" i="20"/>
  <c r="F525" i="20"/>
  <c r="C511" i="20"/>
  <c r="F495" i="20"/>
  <c r="C481" i="20"/>
  <c r="F465" i="20"/>
  <c r="C451" i="20"/>
  <c r="F435" i="20"/>
  <c r="C421" i="20"/>
  <c r="F405" i="20"/>
  <c r="C391" i="20"/>
  <c r="F375" i="20"/>
  <c r="C361" i="20"/>
  <c r="F345" i="20"/>
  <c r="C331" i="20"/>
  <c r="F315" i="20"/>
  <c r="C301" i="20"/>
  <c r="F285" i="20"/>
  <c r="C271" i="20"/>
  <c r="F255" i="20"/>
  <c r="C241" i="20"/>
  <c r="F225" i="20"/>
  <c r="C211" i="20"/>
  <c r="F195" i="20"/>
  <c r="C181" i="20"/>
  <c r="F165" i="20"/>
  <c r="C151" i="20"/>
  <c r="F135" i="20"/>
  <c r="C121" i="20"/>
  <c r="F105" i="20"/>
  <c r="C91" i="20"/>
  <c r="F75" i="20"/>
  <c r="C61" i="20"/>
  <c r="F45" i="20"/>
  <c r="C31" i="20"/>
  <c r="F15" i="20"/>
  <c r="C1" i="20"/>
  <c r="L554" i="19"/>
  <c r="C541" i="19"/>
  <c r="L524" i="19"/>
  <c r="C511" i="19"/>
  <c r="L494" i="19"/>
  <c r="C481" i="19"/>
  <c r="L464" i="19"/>
  <c r="C451" i="19"/>
  <c r="L434" i="19"/>
  <c r="C421" i="19"/>
  <c r="L404" i="19"/>
  <c r="C391" i="19"/>
  <c r="L374" i="19"/>
  <c r="C361" i="19"/>
  <c r="L344" i="19"/>
  <c r="C331" i="19"/>
  <c r="L314" i="19"/>
  <c r="C301" i="19"/>
  <c r="L284" i="19"/>
  <c r="C271" i="19"/>
  <c r="L254" i="19"/>
  <c r="C241" i="19"/>
  <c r="L224" i="19"/>
  <c r="C211" i="19"/>
  <c r="L194" i="19"/>
  <c r="C181" i="19"/>
  <c r="L164" i="19"/>
  <c r="D164" i="19"/>
  <c r="C151" i="19"/>
  <c r="L134" i="19"/>
  <c r="C121" i="19"/>
  <c r="L104" i="19"/>
  <c r="E104" i="19"/>
  <c r="D104" i="19"/>
  <c r="C91" i="19"/>
  <c r="L74" i="19"/>
  <c r="C61" i="19"/>
  <c r="L44" i="19"/>
  <c r="C31" i="19"/>
  <c r="L14" i="19"/>
  <c r="C1" i="19"/>
  <c r="H573" i="18"/>
  <c r="D573" i="18"/>
  <c r="K572" i="18"/>
  <c r="G572" i="18"/>
  <c r="G573" i="18" s="1"/>
  <c r="K571" i="18"/>
  <c r="G571" i="18"/>
  <c r="K570" i="18"/>
  <c r="G570" i="18"/>
  <c r="C559" i="18"/>
  <c r="H542" i="18"/>
  <c r="D542" i="18"/>
  <c r="K541" i="18"/>
  <c r="G541" i="18"/>
  <c r="K540" i="18"/>
  <c r="G540" i="18"/>
  <c r="K539" i="18"/>
  <c r="G539" i="18"/>
  <c r="G542" i="18" s="1"/>
  <c r="C528" i="18"/>
  <c r="H511" i="18"/>
  <c r="G511" i="18"/>
  <c r="D511" i="18"/>
  <c r="K510" i="18"/>
  <c r="G510" i="18"/>
  <c r="K509" i="18"/>
  <c r="G509" i="18"/>
  <c r="K508" i="18"/>
  <c r="G508" i="18"/>
  <c r="C497" i="18"/>
  <c r="H480" i="18"/>
  <c r="G480" i="18"/>
  <c r="D480" i="18"/>
  <c r="K479" i="18"/>
  <c r="G479" i="18"/>
  <c r="K478" i="18"/>
  <c r="G478" i="18"/>
  <c r="K477" i="18"/>
  <c r="G477" i="18"/>
  <c r="C466" i="18"/>
  <c r="H449" i="18"/>
  <c r="D449" i="18"/>
  <c r="K448" i="18"/>
  <c r="G448" i="18"/>
  <c r="G449" i="18" s="1"/>
  <c r="K447" i="18"/>
  <c r="G447" i="18"/>
  <c r="K446" i="18"/>
  <c r="G446" i="18"/>
  <c r="C435" i="18"/>
  <c r="H418" i="18"/>
  <c r="D418" i="18"/>
  <c r="K417" i="18"/>
  <c r="G417" i="18"/>
  <c r="K416" i="18"/>
  <c r="G416" i="18"/>
  <c r="K415" i="18"/>
  <c r="G415" i="18"/>
  <c r="G418" i="18" s="1"/>
  <c r="C404" i="18"/>
  <c r="H387" i="18"/>
  <c r="G387" i="18"/>
  <c r="D387" i="18"/>
  <c r="K386" i="18"/>
  <c r="G386" i="18"/>
  <c r="K385" i="18"/>
  <c r="G385" i="18"/>
  <c r="K384" i="18"/>
  <c r="G384" i="18"/>
  <c r="C373" i="18"/>
  <c r="H356" i="18"/>
  <c r="D356" i="18"/>
  <c r="K355" i="18"/>
  <c r="G355" i="18"/>
  <c r="G356" i="18" s="1"/>
  <c r="K354" i="18"/>
  <c r="G354" i="18"/>
  <c r="K353" i="18"/>
  <c r="G353" i="18"/>
  <c r="C342" i="18"/>
  <c r="H325" i="18"/>
  <c r="D325" i="18"/>
  <c r="K324" i="18"/>
  <c r="G324" i="18"/>
  <c r="G325" i="18" s="1"/>
  <c r="K323" i="18"/>
  <c r="G323" i="18"/>
  <c r="K322" i="18"/>
  <c r="G322" i="18"/>
  <c r="C311" i="18"/>
  <c r="H294" i="18"/>
  <c r="D294" i="18"/>
  <c r="K293" i="18"/>
  <c r="G293" i="18"/>
  <c r="K292" i="18"/>
  <c r="G292" i="18"/>
  <c r="K291" i="18"/>
  <c r="G291" i="18"/>
  <c r="G294" i="18" s="1"/>
  <c r="C280" i="18"/>
  <c r="H263" i="18"/>
  <c r="D263" i="18"/>
  <c r="K262" i="18"/>
  <c r="G262" i="18"/>
  <c r="K261" i="18"/>
  <c r="G261" i="18"/>
  <c r="G263" i="18" s="1"/>
  <c r="K260" i="18"/>
  <c r="G260" i="18"/>
  <c r="C249" i="18"/>
  <c r="H232" i="18"/>
  <c r="G232" i="18"/>
  <c r="D232" i="18"/>
  <c r="K231" i="18"/>
  <c r="G231" i="18"/>
  <c r="K230" i="18"/>
  <c r="G230" i="18"/>
  <c r="K229" i="18"/>
  <c r="G229" i="18"/>
  <c r="C218" i="18"/>
  <c r="H201" i="18"/>
  <c r="D201" i="18"/>
  <c r="K200" i="18"/>
  <c r="G200" i="18"/>
  <c r="G201" i="18" s="1"/>
  <c r="K199" i="18"/>
  <c r="G199" i="18"/>
  <c r="K198" i="18"/>
  <c r="G198" i="18"/>
  <c r="C187" i="18"/>
  <c r="H170" i="18"/>
  <c r="D170" i="18"/>
  <c r="K169" i="18"/>
  <c r="G169" i="18"/>
  <c r="K168" i="18"/>
  <c r="G168" i="18"/>
  <c r="K167" i="18"/>
  <c r="G167" i="18"/>
  <c r="G170" i="18" s="1"/>
  <c r="C156" i="18"/>
  <c r="H139" i="18"/>
  <c r="G139" i="18"/>
  <c r="D139" i="18"/>
  <c r="K138" i="18"/>
  <c r="G138" i="18"/>
  <c r="K137" i="18"/>
  <c r="G137" i="18"/>
  <c r="K136" i="18"/>
  <c r="G136" i="18"/>
  <c r="C125" i="18"/>
  <c r="H108" i="18"/>
  <c r="D108" i="18"/>
  <c r="K107" i="18"/>
  <c r="G107" i="18"/>
  <c r="K106" i="18"/>
  <c r="G106" i="18"/>
  <c r="K105" i="18"/>
  <c r="G105" i="18"/>
  <c r="C94" i="18"/>
  <c r="D76" i="18"/>
  <c r="F74" i="18"/>
  <c r="E74" i="18"/>
  <c r="C63" i="18"/>
  <c r="H45" i="18"/>
  <c r="D45" i="18"/>
  <c r="H44" i="18"/>
  <c r="D44" i="18"/>
  <c r="H43" i="18"/>
  <c r="D43" i="18"/>
  <c r="D46" i="18" s="1"/>
  <c r="C32" i="18"/>
  <c r="H14" i="18"/>
  <c r="D14" i="18"/>
  <c r="H13" i="18"/>
  <c r="H75" i="18" s="1"/>
  <c r="D13" i="18"/>
  <c r="D75" i="18" s="1"/>
  <c r="H12" i="18"/>
  <c r="D12" i="18"/>
  <c r="D15" i="18" s="1"/>
  <c r="C1" i="18"/>
  <c r="F511" i="16"/>
  <c r="G510" i="16"/>
  <c r="F510" i="16"/>
  <c r="G509" i="16"/>
  <c r="F509" i="16"/>
  <c r="F508" i="16"/>
  <c r="F507" i="16"/>
  <c r="G507" i="16" s="1"/>
  <c r="G506" i="16"/>
  <c r="G508" i="16" s="1"/>
  <c r="F506" i="16"/>
  <c r="F504" i="16"/>
  <c r="G504" i="16" s="1"/>
  <c r="F503" i="16"/>
  <c r="G501" i="16"/>
  <c r="F501" i="16"/>
  <c r="F500" i="16"/>
  <c r="F499" i="16"/>
  <c r="G498" i="16"/>
  <c r="F498" i="16"/>
  <c r="G497" i="16"/>
  <c r="F497" i="16"/>
  <c r="F484" i="16"/>
  <c r="G483" i="16"/>
  <c r="F483" i="16"/>
  <c r="G482" i="16"/>
  <c r="G484" i="16" s="1"/>
  <c r="F482" i="16"/>
  <c r="F481" i="16"/>
  <c r="F480" i="16"/>
  <c r="G480" i="16" s="1"/>
  <c r="G479" i="16"/>
  <c r="F479" i="16"/>
  <c r="F477" i="16"/>
  <c r="G477" i="16" s="1"/>
  <c r="F476" i="16"/>
  <c r="G474" i="16"/>
  <c r="F474" i="16"/>
  <c r="F473" i="16"/>
  <c r="F472" i="16"/>
  <c r="G471" i="16"/>
  <c r="F471" i="16"/>
  <c r="G470" i="16"/>
  <c r="G472" i="16" s="1"/>
  <c r="F470" i="16"/>
  <c r="F457" i="16"/>
  <c r="G456" i="16"/>
  <c r="F456" i="16"/>
  <c r="G455" i="16"/>
  <c r="F455" i="16"/>
  <c r="F454" i="16"/>
  <c r="F453" i="16"/>
  <c r="G453" i="16" s="1"/>
  <c r="G452" i="16"/>
  <c r="F452" i="16"/>
  <c r="F450" i="16"/>
  <c r="G450" i="16" s="1"/>
  <c r="F449" i="16"/>
  <c r="F451" i="16" s="1"/>
  <c r="G447" i="16"/>
  <c r="F447" i="16"/>
  <c r="F446" i="16"/>
  <c r="F445" i="16"/>
  <c r="G444" i="16"/>
  <c r="F444" i="16"/>
  <c r="G443" i="16"/>
  <c r="F443" i="16"/>
  <c r="F430" i="16"/>
  <c r="G429" i="16"/>
  <c r="F429" i="16"/>
  <c r="G428" i="16"/>
  <c r="G430" i="16" s="1"/>
  <c r="F428" i="16"/>
  <c r="F427" i="16"/>
  <c r="F426" i="16"/>
  <c r="G426" i="16" s="1"/>
  <c r="G425" i="16"/>
  <c r="F425" i="16"/>
  <c r="F423" i="16"/>
  <c r="G423" i="16" s="1"/>
  <c r="F422" i="16"/>
  <c r="G420" i="16"/>
  <c r="F420" i="16"/>
  <c r="F419" i="16"/>
  <c r="F418" i="16"/>
  <c r="G417" i="16"/>
  <c r="F417" i="16"/>
  <c r="G416" i="16"/>
  <c r="G418" i="16" s="1"/>
  <c r="F416" i="16"/>
  <c r="F403" i="16"/>
  <c r="G402" i="16"/>
  <c r="F402" i="16"/>
  <c r="G401" i="16"/>
  <c r="F401" i="16"/>
  <c r="F400" i="16"/>
  <c r="F399" i="16"/>
  <c r="G399" i="16" s="1"/>
  <c r="G398" i="16"/>
  <c r="G400" i="16" s="1"/>
  <c r="F398" i="16"/>
  <c r="F396" i="16"/>
  <c r="G396" i="16" s="1"/>
  <c r="F395" i="16"/>
  <c r="G393" i="16"/>
  <c r="F393" i="16"/>
  <c r="F392" i="16"/>
  <c r="F391" i="16"/>
  <c r="G390" i="16"/>
  <c r="F390" i="16"/>
  <c r="G389" i="16"/>
  <c r="F389" i="16"/>
  <c r="F376" i="16"/>
  <c r="G375" i="16"/>
  <c r="F375" i="16"/>
  <c r="G374" i="16"/>
  <c r="G376" i="16" s="1"/>
  <c r="F374" i="16"/>
  <c r="F373" i="16"/>
  <c r="F372" i="16"/>
  <c r="G372" i="16" s="1"/>
  <c r="G371" i="16"/>
  <c r="F371" i="16"/>
  <c r="F369" i="16"/>
  <c r="G369" i="16" s="1"/>
  <c r="F368" i="16"/>
  <c r="G366" i="16"/>
  <c r="F366" i="16"/>
  <c r="F365" i="16"/>
  <c r="F364" i="16"/>
  <c r="G363" i="16"/>
  <c r="F363" i="16"/>
  <c r="G362" i="16"/>
  <c r="G364" i="16" s="1"/>
  <c r="F362" i="16"/>
  <c r="F349" i="16"/>
  <c r="G348" i="16"/>
  <c r="F348" i="16"/>
  <c r="G347" i="16"/>
  <c r="F347" i="16"/>
  <c r="F346" i="16"/>
  <c r="F345" i="16"/>
  <c r="G345" i="16" s="1"/>
  <c r="G344" i="16"/>
  <c r="F344" i="16"/>
  <c r="F342" i="16"/>
  <c r="G342" i="16" s="1"/>
  <c r="F341" i="16"/>
  <c r="F343" i="16" s="1"/>
  <c r="G339" i="16"/>
  <c r="F339" i="16"/>
  <c r="F338" i="16"/>
  <c r="F337" i="16"/>
  <c r="G336" i="16"/>
  <c r="F336" i="16"/>
  <c r="G335" i="16"/>
  <c r="F335" i="16"/>
  <c r="F322" i="16"/>
  <c r="G321" i="16"/>
  <c r="F321" i="16"/>
  <c r="G320" i="16"/>
  <c r="G322" i="16" s="1"/>
  <c r="F320" i="16"/>
  <c r="F319" i="16"/>
  <c r="F318" i="16"/>
  <c r="G318" i="16" s="1"/>
  <c r="G317" i="16"/>
  <c r="F317" i="16"/>
  <c r="F315" i="16"/>
  <c r="G315" i="16" s="1"/>
  <c r="F314" i="16"/>
  <c r="G312" i="16"/>
  <c r="F312" i="16"/>
  <c r="F311" i="16"/>
  <c r="F310" i="16"/>
  <c r="G309" i="16"/>
  <c r="F309" i="16"/>
  <c r="G308" i="16"/>
  <c r="G310" i="16" s="1"/>
  <c r="F308" i="16"/>
  <c r="F295" i="16"/>
  <c r="G294" i="16"/>
  <c r="F294" i="16"/>
  <c r="G293" i="16"/>
  <c r="F293" i="16"/>
  <c r="F292" i="16"/>
  <c r="F291" i="16"/>
  <c r="G291" i="16" s="1"/>
  <c r="G290" i="16"/>
  <c r="G292" i="16" s="1"/>
  <c r="F290" i="16"/>
  <c r="F288" i="16"/>
  <c r="G288" i="16" s="1"/>
  <c r="F287" i="16"/>
  <c r="G285" i="16"/>
  <c r="F285" i="16"/>
  <c r="F284" i="16"/>
  <c r="F283" i="16"/>
  <c r="G282" i="16"/>
  <c r="F282" i="16"/>
  <c r="G281" i="16"/>
  <c r="F281" i="16"/>
  <c r="F268" i="16"/>
  <c r="G267" i="16"/>
  <c r="F267" i="16"/>
  <c r="G266" i="16"/>
  <c r="G268" i="16" s="1"/>
  <c r="F266" i="16"/>
  <c r="F265" i="16"/>
  <c r="F264" i="16"/>
  <c r="G264" i="16" s="1"/>
  <c r="G263" i="16"/>
  <c r="F263" i="16"/>
  <c r="F261" i="16"/>
  <c r="G261" i="16" s="1"/>
  <c r="F260" i="16"/>
  <c r="G258" i="16"/>
  <c r="F258" i="16"/>
  <c r="F257" i="16"/>
  <c r="F256" i="16"/>
  <c r="G255" i="16"/>
  <c r="F255" i="16"/>
  <c r="G254" i="16"/>
  <c r="G256" i="16" s="1"/>
  <c r="F254" i="16"/>
  <c r="F241" i="16"/>
  <c r="G240" i="16"/>
  <c r="F240" i="16"/>
  <c r="G239" i="16"/>
  <c r="F239" i="16"/>
  <c r="F238" i="16"/>
  <c r="F237" i="16"/>
  <c r="G237" i="16" s="1"/>
  <c r="G236" i="16"/>
  <c r="F236" i="16"/>
  <c r="F234" i="16"/>
  <c r="G234" i="16" s="1"/>
  <c r="F233" i="16"/>
  <c r="F235" i="16" s="1"/>
  <c r="G231" i="16"/>
  <c r="F231" i="16"/>
  <c r="F230" i="16"/>
  <c r="F229" i="16"/>
  <c r="G228" i="16"/>
  <c r="F228" i="16"/>
  <c r="G227" i="16"/>
  <c r="F227" i="16"/>
  <c r="F214" i="16"/>
  <c r="G213" i="16"/>
  <c r="F213" i="16"/>
  <c r="G212" i="16"/>
  <c r="G214" i="16" s="1"/>
  <c r="F212" i="16"/>
  <c r="F211" i="16"/>
  <c r="F210" i="16"/>
  <c r="G210" i="16" s="1"/>
  <c r="G209" i="16"/>
  <c r="F209" i="16"/>
  <c r="F207" i="16"/>
  <c r="G207" i="16" s="1"/>
  <c r="F206" i="16"/>
  <c r="G204" i="16"/>
  <c r="F204" i="16"/>
  <c r="F203" i="16"/>
  <c r="F202" i="16"/>
  <c r="G201" i="16"/>
  <c r="F201" i="16"/>
  <c r="G200" i="16"/>
  <c r="G202" i="16" s="1"/>
  <c r="F200" i="16"/>
  <c r="F187" i="16"/>
  <c r="G186" i="16"/>
  <c r="F186" i="16"/>
  <c r="G185" i="16"/>
  <c r="F185" i="16"/>
  <c r="F184" i="16"/>
  <c r="F183" i="16"/>
  <c r="G183" i="16" s="1"/>
  <c r="G182" i="16"/>
  <c r="G184" i="16" s="1"/>
  <c r="F182" i="16"/>
  <c r="F180" i="16"/>
  <c r="G180" i="16" s="1"/>
  <c r="F179" i="16"/>
  <c r="G177" i="16"/>
  <c r="F177" i="16"/>
  <c r="F176" i="16"/>
  <c r="F175" i="16"/>
  <c r="G174" i="16"/>
  <c r="F174" i="16"/>
  <c r="G173" i="16"/>
  <c r="F173" i="16"/>
  <c r="F160" i="16"/>
  <c r="G159" i="16"/>
  <c r="F159" i="16"/>
  <c r="G158" i="16"/>
  <c r="G160" i="16" s="1"/>
  <c r="F158" i="16"/>
  <c r="F157" i="16"/>
  <c r="F156" i="16"/>
  <c r="G156" i="16" s="1"/>
  <c r="G155" i="16"/>
  <c r="F155" i="16"/>
  <c r="F153" i="16"/>
  <c r="G153" i="16" s="1"/>
  <c r="F152" i="16"/>
  <c r="G150" i="16"/>
  <c r="F150" i="16"/>
  <c r="F149" i="16"/>
  <c r="F148" i="16"/>
  <c r="G147" i="16"/>
  <c r="F147" i="16"/>
  <c r="G146" i="16"/>
  <c r="G148" i="16" s="1"/>
  <c r="F146" i="16"/>
  <c r="F133" i="16"/>
  <c r="G132" i="16"/>
  <c r="F132" i="16"/>
  <c r="G131" i="16"/>
  <c r="F131" i="16"/>
  <c r="F130" i="16"/>
  <c r="F129" i="16"/>
  <c r="G129" i="16" s="1"/>
  <c r="G128" i="16"/>
  <c r="F128" i="16"/>
  <c r="F126" i="16"/>
  <c r="G126" i="16" s="1"/>
  <c r="F125" i="16"/>
  <c r="F127" i="16" s="1"/>
  <c r="G123" i="16"/>
  <c r="F123" i="16"/>
  <c r="F122" i="16"/>
  <c r="F121" i="16"/>
  <c r="G120" i="16"/>
  <c r="F120" i="16"/>
  <c r="G119" i="16"/>
  <c r="F119" i="16"/>
  <c r="F106" i="16"/>
  <c r="G105" i="16"/>
  <c r="F105" i="16"/>
  <c r="G104" i="16"/>
  <c r="G106" i="16" s="1"/>
  <c r="F104" i="16"/>
  <c r="F103" i="16"/>
  <c r="F102" i="16"/>
  <c r="G102" i="16" s="1"/>
  <c r="G101" i="16"/>
  <c r="F101" i="16"/>
  <c r="F99" i="16"/>
  <c r="G99" i="16" s="1"/>
  <c r="F98" i="16"/>
  <c r="G96" i="16"/>
  <c r="F96" i="16"/>
  <c r="F95" i="16"/>
  <c r="F94" i="16"/>
  <c r="G93" i="16"/>
  <c r="F93" i="16"/>
  <c r="G92" i="16"/>
  <c r="G94" i="16" s="1"/>
  <c r="F92" i="16"/>
  <c r="F79" i="16"/>
  <c r="G78" i="16"/>
  <c r="F78" i="16"/>
  <c r="G77" i="16"/>
  <c r="F77" i="16"/>
  <c r="F76" i="16"/>
  <c r="F75" i="16"/>
  <c r="G75" i="16" s="1"/>
  <c r="G74" i="16"/>
  <c r="G76" i="16" s="1"/>
  <c r="F74" i="16"/>
  <c r="F72" i="16"/>
  <c r="G72" i="16" s="1"/>
  <c r="F71" i="16"/>
  <c r="F73" i="16" s="1"/>
  <c r="G69" i="16"/>
  <c r="F69" i="16"/>
  <c r="F68" i="16"/>
  <c r="F67" i="16"/>
  <c r="G66" i="16"/>
  <c r="F66" i="16"/>
  <c r="G65" i="16"/>
  <c r="F65" i="16"/>
  <c r="F52" i="16"/>
  <c r="G51" i="16"/>
  <c r="F51" i="16"/>
  <c r="G50" i="16"/>
  <c r="G52" i="16" s="1"/>
  <c r="F50" i="16"/>
  <c r="F49" i="16"/>
  <c r="F48" i="16"/>
  <c r="G48" i="16" s="1"/>
  <c r="G47" i="16"/>
  <c r="F47" i="16"/>
  <c r="F45" i="16"/>
  <c r="G45" i="16" s="1"/>
  <c r="F44" i="16"/>
  <c r="G42" i="16"/>
  <c r="F42" i="16"/>
  <c r="F41" i="16"/>
  <c r="F40" i="16"/>
  <c r="G39" i="16"/>
  <c r="F39" i="16"/>
  <c r="G38" i="16"/>
  <c r="G40" i="16" s="1"/>
  <c r="F38" i="16"/>
  <c r="F25" i="16"/>
  <c r="G24" i="16"/>
  <c r="F24" i="16"/>
  <c r="G23" i="16"/>
  <c r="F23" i="16"/>
  <c r="F22" i="16"/>
  <c r="F21" i="16"/>
  <c r="G21" i="16" s="1"/>
  <c r="G20" i="16"/>
  <c r="G22" i="16" s="1"/>
  <c r="F20" i="16"/>
  <c r="F18" i="16"/>
  <c r="G18" i="16" s="1"/>
  <c r="F17" i="16"/>
  <c r="F19" i="16" s="1"/>
  <c r="G15" i="16"/>
  <c r="F15" i="16"/>
  <c r="F14" i="16"/>
  <c r="F13" i="16"/>
  <c r="G12" i="16"/>
  <c r="F12" i="16"/>
  <c r="G11" i="16"/>
  <c r="F11" i="16"/>
  <c r="N841" i="15"/>
  <c r="D841" i="15"/>
  <c r="R839" i="15"/>
  <c r="M839" i="15"/>
  <c r="R838" i="15"/>
  <c r="M838" i="15"/>
  <c r="M841" i="15" s="1"/>
  <c r="N837" i="15"/>
  <c r="D837" i="15"/>
  <c r="R835" i="15"/>
  <c r="M835" i="15"/>
  <c r="M837" i="15" s="1"/>
  <c r="R834" i="15"/>
  <c r="M834" i="15"/>
  <c r="N833" i="15"/>
  <c r="D833" i="15"/>
  <c r="R831" i="15"/>
  <c r="M831" i="15"/>
  <c r="R830" i="15"/>
  <c r="M830" i="15"/>
  <c r="M833" i="15" s="1"/>
  <c r="N829" i="15"/>
  <c r="D829" i="15"/>
  <c r="R827" i="15"/>
  <c r="M827" i="15"/>
  <c r="R826" i="15"/>
  <c r="M826" i="15"/>
  <c r="N825" i="15"/>
  <c r="D825" i="15"/>
  <c r="D842" i="15" s="1"/>
  <c r="R823" i="15"/>
  <c r="M823" i="15"/>
  <c r="M825" i="15" s="1"/>
  <c r="R822" i="15"/>
  <c r="M822" i="15"/>
  <c r="C811" i="15"/>
  <c r="N796" i="15"/>
  <c r="D796" i="15"/>
  <c r="R794" i="15"/>
  <c r="M794" i="15"/>
  <c r="M796" i="15" s="1"/>
  <c r="R793" i="15"/>
  <c r="M793" i="15"/>
  <c r="N792" i="15"/>
  <c r="D792" i="15"/>
  <c r="R790" i="15"/>
  <c r="M790" i="15"/>
  <c r="M792" i="15" s="1"/>
  <c r="R789" i="15"/>
  <c r="M789" i="15"/>
  <c r="N788" i="15"/>
  <c r="M788" i="15"/>
  <c r="D788" i="15"/>
  <c r="R786" i="15"/>
  <c r="M786" i="15"/>
  <c r="R785" i="15"/>
  <c r="M785" i="15"/>
  <c r="N784" i="15"/>
  <c r="D784" i="15"/>
  <c r="D797" i="15" s="1"/>
  <c r="R782" i="15"/>
  <c r="M782" i="15"/>
  <c r="M784" i="15" s="1"/>
  <c r="R781" i="15"/>
  <c r="M781" i="15"/>
  <c r="N780" i="15"/>
  <c r="M780" i="15"/>
  <c r="D780" i="15"/>
  <c r="R778" i="15"/>
  <c r="M778" i="15"/>
  <c r="R777" i="15"/>
  <c r="M777" i="15"/>
  <c r="C766" i="15"/>
  <c r="N751" i="15"/>
  <c r="D751" i="15"/>
  <c r="R749" i="15"/>
  <c r="M749" i="15"/>
  <c r="R748" i="15"/>
  <c r="M748" i="15"/>
  <c r="M751" i="15" s="1"/>
  <c r="N747" i="15"/>
  <c r="D747" i="15"/>
  <c r="R745" i="15"/>
  <c r="M745" i="15"/>
  <c r="R744" i="15"/>
  <c r="M744" i="15"/>
  <c r="N743" i="15"/>
  <c r="D743" i="15"/>
  <c r="R741" i="15"/>
  <c r="M741" i="15"/>
  <c r="M743" i="15" s="1"/>
  <c r="R740" i="15"/>
  <c r="M740" i="15"/>
  <c r="N739" i="15"/>
  <c r="N752" i="15" s="1"/>
  <c r="M739" i="15"/>
  <c r="D739" i="15"/>
  <c r="R737" i="15"/>
  <c r="M737" i="15"/>
  <c r="R736" i="15"/>
  <c r="M736" i="15"/>
  <c r="N735" i="15"/>
  <c r="D735" i="15"/>
  <c r="R733" i="15"/>
  <c r="M733" i="15"/>
  <c r="M735" i="15" s="1"/>
  <c r="R732" i="15"/>
  <c r="M732" i="15"/>
  <c r="C721" i="15"/>
  <c r="M707" i="15"/>
  <c r="N706" i="15"/>
  <c r="D706" i="15"/>
  <c r="R704" i="15"/>
  <c r="M704" i="15"/>
  <c r="R703" i="15"/>
  <c r="M703" i="15"/>
  <c r="M706" i="15" s="1"/>
  <c r="N702" i="15"/>
  <c r="D702" i="15"/>
  <c r="R700" i="15"/>
  <c r="M700" i="15"/>
  <c r="M702" i="15" s="1"/>
  <c r="R699" i="15"/>
  <c r="M699" i="15"/>
  <c r="M698" i="15"/>
  <c r="D698" i="15"/>
  <c r="R696" i="15"/>
  <c r="M696" i="15"/>
  <c r="R695" i="15"/>
  <c r="N695" i="15"/>
  <c r="M695" i="15"/>
  <c r="N694" i="15"/>
  <c r="M694" i="15"/>
  <c r="D694" i="15"/>
  <c r="R692" i="15"/>
  <c r="M692" i="15"/>
  <c r="R691" i="15"/>
  <c r="M691" i="15"/>
  <c r="N690" i="15"/>
  <c r="D690" i="15"/>
  <c r="R688" i="15"/>
  <c r="M688" i="15"/>
  <c r="M690" i="15" s="1"/>
  <c r="R687" i="15"/>
  <c r="M687" i="15"/>
  <c r="C676" i="15"/>
  <c r="N661" i="15"/>
  <c r="D661" i="15"/>
  <c r="R659" i="15"/>
  <c r="M659" i="15"/>
  <c r="R658" i="15"/>
  <c r="M658" i="15"/>
  <c r="M661" i="15" s="1"/>
  <c r="N657" i="15"/>
  <c r="D657" i="15"/>
  <c r="R655" i="15"/>
  <c r="M655" i="15"/>
  <c r="M657" i="15" s="1"/>
  <c r="R654" i="15"/>
  <c r="M654" i="15"/>
  <c r="N653" i="15"/>
  <c r="D653" i="15"/>
  <c r="R651" i="15"/>
  <c r="M651" i="15"/>
  <c r="R650" i="15"/>
  <c r="M650" i="15"/>
  <c r="M653" i="15" s="1"/>
  <c r="N649" i="15"/>
  <c r="D649" i="15"/>
  <c r="R647" i="15"/>
  <c r="M647" i="15"/>
  <c r="M649" i="15" s="1"/>
  <c r="R646" i="15"/>
  <c r="M646" i="15"/>
  <c r="N645" i="15"/>
  <c r="D645" i="15"/>
  <c r="D662" i="15" s="1"/>
  <c r="R643" i="15"/>
  <c r="M643" i="15"/>
  <c r="M645" i="15" s="1"/>
  <c r="R642" i="15"/>
  <c r="M642" i="15"/>
  <c r="C631" i="15"/>
  <c r="D617" i="15"/>
  <c r="N616" i="15"/>
  <c r="D616" i="15"/>
  <c r="R614" i="15"/>
  <c r="M614" i="15"/>
  <c r="M616" i="15" s="1"/>
  <c r="R613" i="15"/>
  <c r="M613" i="15"/>
  <c r="N612" i="15"/>
  <c r="N617" i="15" s="1"/>
  <c r="M612" i="15"/>
  <c r="D612" i="15"/>
  <c r="R610" i="15"/>
  <c r="M610" i="15"/>
  <c r="R609" i="15"/>
  <c r="M609" i="15"/>
  <c r="N608" i="15"/>
  <c r="D608" i="15"/>
  <c r="R606" i="15"/>
  <c r="M606" i="15"/>
  <c r="M608" i="15" s="1"/>
  <c r="R605" i="15"/>
  <c r="M605" i="15"/>
  <c r="N604" i="15"/>
  <c r="D604" i="15"/>
  <c r="R602" i="15"/>
  <c r="M602" i="15"/>
  <c r="M604" i="15" s="1"/>
  <c r="R601" i="15"/>
  <c r="M601" i="15"/>
  <c r="N600" i="15"/>
  <c r="M600" i="15"/>
  <c r="D600" i="15"/>
  <c r="R598" i="15"/>
  <c r="M598" i="15"/>
  <c r="R597" i="15"/>
  <c r="M597" i="15"/>
  <c r="C586" i="15"/>
  <c r="N571" i="15"/>
  <c r="D571" i="15"/>
  <c r="R569" i="15"/>
  <c r="M569" i="15"/>
  <c r="R568" i="15"/>
  <c r="M568" i="15"/>
  <c r="M571" i="15" s="1"/>
  <c r="N567" i="15"/>
  <c r="M567" i="15"/>
  <c r="D567" i="15"/>
  <c r="R565" i="15"/>
  <c r="M565" i="15"/>
  <c r="R564" i="15"/>
  <c r="M564" i="15"/>
  <c r="N563" i="15"/>
  <c r="D563" i="15"/>
  <c r="R561" i="15"/>
  <c r="M561" i="15"/>
  <c r="R560" i="15"/>
  <c r="M560" i="15"/>
  <c r="M563" i="15" s="1"/>
  <c r="N559" i="15"/>
  <c r="M559" i="15"/>
  <c r="D559" i="15"/>
  <c r="R557" i="15"/>
  <c r="M557" i="15"/>
  <c r="R556" i="15"/>
  <c r="M556" i="15"/>
  <c r="N555" i="15"/>
  <c r="D555" i="15"/>
  <c r="D572" i="15" s="1"/>
  <c r="R553" i="15"/>
  <c r="M553" i="15"/>
  <c r="M555" i="15" s="1"/>
  <c r="R552" i="15"/>
  <c r="M552" i="15"/>
  <c r="C541" i="15"/>
  <c r="D527" i="15"/>
  <c r="N526" i="15"/>
  <c r="D526" i="15"/>
  <c r="R524" i="15"/>
  <c r="M524" i="15"/>
  <c r="M526" i="15" s="1"/>
  <c r="R523" i="15"/>
  <c r="M523" i="15"/>
  <c r="N522" i="15"/>
  <c r="D522" i="15"/>
  <c r="R520" i="15"/>
  <c r="M520" i="15"/>
  <c r="M522" i="15" s="1"/>
  <c r="R519" i="15"/>
  <c r="M519" i="15"/>
  <c r="N518" i="15"/>
  <c r="D518" i="15"/>
  <c r="R516" i="15"/>
  <c r="M516" i="15"/>
  <c r="R515" i="15"/>
  <c r="M515" i="15"/>
  <c r="M518" i="15" s="1"/>
  <c r="N514" i="15"/>
  <c r="D514" i="15"/>
  <c r="R512" i="15"/>
  <c r="M512" i="15"/>
  <c r="M514" i="15" s="1"/>
  <c r="R511" i="15"/>
  <c r="M511" i="15"/>
  <c r="N510" i="15"/>
  <c r="M510" i="15"/>
  <c r="D510" i="15"/>
  <c r="R508" i="15"/>
  <c r="M508" i="15"/>
  <c r="R507" i="15"/>
  <c r="M507" i="15"/>
  <c r="C496" i="15"/>
  <c r="N481" i="15"/>
  <c r="N482" i="15" s="1"/>
  <c r="D481" i="15"/>
  <c r="R479" i="15"/>
  <c r="M479" i="15"/>
  <c r="R478" i="15"/>
  <c r="M478" i="15"/>
  <c r="M481" i="15" s="1"/>
  <c r="N477" i="15"/>
  <c r="M477" i="15"/>
  <c r="D477" i="15"/>
  <c r="R475" i="15"/>
  <c r="M475" i="15"/>
  <c r="R474" i="15"/>
  <c r="M474" i="15"/>
  <c r="N473" i="15"/>
  <c r="D473" i="15"/>
  <c r="R471" i="15"/>
  <c r="M471" i="15"/>
  <c r="M473" i="15" s="1"/>
  <c r="R470" i="15"/>
  <c r="M470" i="15"/>
  <c r="N469" i="15"/>
  <c r="M469" i="15"/>
  <c r="D469" i="15"/>
  <c r="R467" i="15"/>
  <c r="M467" i="15"/>
  <c r="R466" i="15"/>
  <c r="M466" i="15"/>
  <c r="N465" i="15"/>
  <c r="M465" i="15"/>
  <c r="D465" i="15"/>
  <c r="R463" i="15"/>
  <c r="M463" i="15"/>
  <c r="R462" i="15"/>
  <c r="M462" i="15"/>
  <c r="C451" i="15"/>
  <c r="N436" i="15"/>
  <c r="N437" i="15" s="1"/>
  <c r="M436" i="15"/>
  <c r="D436" i="15"/>
  <c r="R434" i="15"/>
  <c r="M434" i="15"/>
  <c r="R433" i="15"/>
  <c r="M433" i="15"/>
  <c r="N432" i="15"/>
  <c r="D432" i="15"/>
  <c r="R430" i="15"/>
  <c r="M430" i="15"/>
  <c r="M432" i="15" s="1"/>
  <c r="R429" i="15"/>
  <c r="M429" i="15"/>
  <c r="N428" i="15"/>
  <c r="D428" i="15"/>
  <c r="R426" i="15"/>
  <c r="M426" i="15"/>
  <c r="R425" i="15"/>
  <c r="M425" i="15"/>
  <c r="M428" i="15" s="1"/>
  <c r="N424" i="15"/>
  <c r="M424" i="15"/>
  <c r="D424" i="15"/>
  <c r="R422" i="15"/>
  <c r="M422" i="15"/>
  <c r="R421" i="15"/>
  <c r="M421" i="15"/>
  <c r="N420" i="15"/>
  <c r="D420" i="15"/>
  <c r="R418" i="15"/>
  <c r="M418" i="15"/>
  <c r="M420" i="15" s="1"/>
  <c r="R417" i="15"/>
  <c r="M417" i="15"/>
  <c r="C406" i="15"/>
  <c r="D392" i="15"/>
  <c r="N391" i="15"/>
  <c r="D391" i="15"/>
  <c r="R389" i="15"/>
  <c r="M389" i="15"/>
  <c r="M391" i="15" s="1"/>
  <c r="R388" i="15"/>
  <c r="M388" i="15"/>
  <c r="N387" i="15"/>
  <c r="N392" i="15" s="1"/>
  <c r="D387" i="15"/>
  <c r="R385" i="15"/>
  <c r="M385" i="15"/>
  <c r="M387" i="15" s="1"/>
  <c r="R384" i="15"/>
  <c r="M384" i="15"/>
  <c r="N383" i="15"/>
  <c r="D383" i="15"/>
  <c r="R381" i="15"/>
  <c r="M381" i="15"/>
  <c r="R380" i="15"/>
  <c r="M380" i="15"/>
  <c r="M383" i="15" s="1"/>
  <c r="N379" i="15"/>
  <c r="D379" i="15"/>
  <c r="R377" i="15"/>
  <c r="M377" i="15"/>
  <c r="M379" i="15" s="1"/>
  <c r="R376" i="15"/>
  <c r="M376" i="15"/>
  <c r="N375" i="15"/>
  <c r="M375" i="15"/>
  <c r="D375" i="15"/>
  <c r="R373" i="15"/>
  <c r="M373" i="15"/>
  <c r="R372" i="15"/>
  <c r="M372" i="15"/>
  <c r="C361" i="15"/>
  <c r="N346" i="15"/>
  <c r="N347" i="15" s="1"/>
  <c r="D346" i="15"/>
  <c r="R344" i="15"/>
  <c r="M344" i="15"/>
  <c r="R343" i="15"/>
  <c r="M343" i="15"/>
  <c r="M346" i="15" s="1"/>
  <c r="N342" i="15"/>
  <c r="D342" i="15"/>
  <c r="R340" i="15"/>
  <c r="M340" i="15"/>
  <c r="M342" i="15" s="1"/>
  <c r="R339" i="15"/>
  <c r="M339" i="15"/>
  <c r="N338" i="15"/>
  <c r="D338" i="15"/>
  <c r="R336" i="15"/>
  <c r="M336" i="15"/>
  <c r="M338" i="15" s="1"/>
  <c r="R335" i="15"/>
  <c r="M335" i="15"/>
  <c r="N334" i="15"/>
  <c r="M334" i="15"/>
  <c r="D334" i="15"/>
  <c r="D347" i="15" s="1"/>
  <c r="R332" i="15"/>
  <c r="M332" i="15"/>
  <c r="R331" i="15"/>
  <c r="M331" i="15"/>
  <c r="M16" i="15" s="1"/>
  <c r="N330" i="15"/>
  <c r="M330" i="15"/>
  <c r="D330" i="15"/>
  <c r="R328" i="15"/>
  <c r="M328" i="15"/>
  <c r="R327" i="15"/>
  <c r="M327" i="15"/>
  <c r="C316" i="15"/>
  <c r="N301" i="15"/>
  <c r="M301" i="15"/>
  <c r="D301" i="15"/>
  <c r="R299" i="15"/>
  <c r="M299" i="15"/>
  <c r="R298" i="15"/>
  <c r="M298" i="15"/>
  <c r="N297" i="15"/>
  <c r="D297" i="15"/>
  <c r="R295" i="15"/>
  <c r="M295" i="15"/>
  <c r="M297" i="15" s="1"/>
  <c r="R294" i="15"/>
  <c r="M294" i="15"/>
  <c r="N293" i="15"/>
  <c r="D293" i="15"/>
  <c r="R291" i="15"/>
  <c r="M291" i="15"/>
  <c r="R290" i="15"/>
  <c r="M290" i="15"/>
  <c r="M293" i="15" s="1"/>
  <c r="N289" i="15"/>
  <c r="D289" i="15"/>
  <c r="R287" i="15"/>
  <c r="M287" i="15"/>
  <c r="M289" i="15" s="1"/>
  <c r="R286" i="15"/>
  <c r="M286" i="15"/>
  <c r="N285" i="15"/>
  <c r="D285" i="15"/>
  <c r="R283" i="15"/>
  <c r="M283" i="15"/>
  <c r="M285" i="15" s="1"/>
  <c r="R282" i="15"/>
  <c r="M282" i="15"/>
  <c r="C271" i="15"/>
  <c r="D257" i="15"/>
  <c r="N256" i="15"/>
  <c r="D256" i="15"/>
  <c r="R254" i="15"/>
  <c r="M254" i="15"/>
  <c r="M256" i="15" s="1"/>
  <c r="R253" i="15"/>
  <c r="M253" i="15"/>
  <c r="N252" i="15"/>
  <c r="N257" i="15" s="1"/>
  <c r="M252" i="15"/>
  <c r="D252" i="15"/>
  <c r="R250" i="15"/>
  <c r="M250" i="15"/>
  <c r="R249" i="15"/>
  <c r="M249" i="15"/>
  <c r="N248" i="15"/>
  <c r="M248" i="15"/>
  <c r="D248" i="15"/>
  <c r="R246" i="15"/>
  <c r="M246" i="15"/>
  <c r="R245" i="15"/>
  <c r="M245" i="15"/>
  <c r="N244" i="15"/>
  <c r="D244" i="15"/>
  <c r="R242" i="15"/>
  <c r="M242" i="15"/>
  <c r="M244" i="15" s="1"/>
  <c r="R241" i="15"/>
  <c r="M241" i="15"/>
  <c r="N240" i="15"/>
  <c r="M240" i="15"/>
  <c r="D240" i="15"/>
  <c r="R238" i="15"/>
  <c r="M238" i="15"/>
  <c r="R237" i="15"/>
  <c r="M237" i="15"/>
  <c r="C226" i="15"/>
  <c r="N211" i="15"/>
  <c r="R209" i="15"/>
  <c r="R208" i="15"/>
  <c r="D208" i="15"/>
  <c r="N207" i="15"/>
  <c r="D207" i="15"/>
  <c r="R205" i="15"/>
  <c r="M205" i="15"/>
  <c r="M207" i="15" s="1"/>
  <c r="R204" i="15"/>
  <c r="M204" i="15"/>
  <c r="N203" i="15"/>
  <c r="D203" i="15"/>
  <c r="R201" i="15"/>
  <c r="M201" i="15"/>
  <c r="R200" i="15"/>
  <c r="M200" i="15"/>
  <c r="N199" i="15"/>
  <c r="D199" i="15"/>
  <c r="R197" i="15"/>
  <c r="M197" i="15"/>
  <c r="R196" i="15"/>
  <c r="M196" i="15"/>
  <c r="N195" i="15"/>
  <c r="D195" i="15"/>
  <c r="R193" i="15"/>
  <c r="M193" i="15"/>
  <c r="M195" i="15" s="1"/>
  <c r="R192" i="15"/>
  <c r="M192" i="15"/>
  <c r="C181" i="15"/>
  <c r="D167" i="15"/>
  <c r="N166" i="15"/>
  <c r="D166" i="15"/>
  <c r="R164" i="15"/>
  <c r="M164" i="15"/>
  <c r="M166" i="15" s="1"/>
  <c r="R163" i="15"/>
  <c r="M163" i="15"/>
  <c r="N162" i="15"/>
  <c r="N167" i="15" s="1"/>
  <c r="M162" i="15"/>
  <c r="D162" i="15"/>
  <c r="R160" i="15"/>
  <c r="M160" i="15"/>
  <c r="R159" i="15"/>
  <c r="M159" i="15"/>
  <c r="N158" i="15"/>
  <c r="D158" i="15"/>
  <c r="R156" i="15"/>
  <c r="M156" i="15"/>
  <c r="M158" i="15" s="1"/>
  <c r="R155" i="15"/>
  <c r="M155" i="15"/>
  <c r="N154" i="15"/>
  <c r="D154" i="15"/>
  <c r="R152" i="15"/>
  <c r="M152" i="15"/>
  <c r="M154" i="15" s="1"/>
  <c r="R151" i="15"/>
  <c r="M151" i="15"/>
  <c r="N150" i="15"/>
  <c r="M150" i="15"/>
  <c r="D150" i="15"/>
  <c r="R148" i="15"/>
  <c r="M148" i="15"/>
  <c r="R147" i="15"/>
  <c r="M147" i="15"/>
  <c r="C136" i="15"/>
  <c r="L118" i="15"/>
  <c r="K118" i="15"/>
  <c r="J118" i="15"/>
  <c r="I118" i="15"/>
  <c r="H118" i="15"/>
  <c r="G118" i="15"/>
  <c r="N114" i="15"/>
  <c r="L114" i="15"/>
  <c r="K114" i="15"/>
  <c r="J114" i="15"/>
  <c r="I114" i="15"/>
  <c r="H114" i="15"/>
  <c r="G114" i="15"/>
  <c r="D114" i="15"/>
  <c r="L110" i="15"/>
  <c r="K110" i="15"/>
  <c r="J110" i="15"/>
  <c r="I110" i="15"/>
  <c r="H110" i="15"/>
  <c r="G110" i="15"/>
  <c r="N106" i="15"/>
  <c r="L106" i="15"/>
  <c r="K106" i="15"/>
  <c r="J106" i="15"/>
  <c r="I106" i="15"/>
  <c r="H106" i="15"/>
  <c r="G106" i="15"/>
  <c r="D106" i="15"/>
  <c r="L103" i="15"/>
  <c r="K103" i="15"/>
  <c r="J103" i="15"/>
  <c r="I103" i="15"/>
  <c r="H103" i="15"/>
  <c r="G103" i="15"/>
  <c r="C91" i="15"/>
  <c r="N76" i="15"/>
  <c r="N74" i="15"/>
  <c r="N73" i="15"/>
  <c r="N118" i="15" s="1"/>
  <c r="N121" i="15" s="1"/>
  <c r="N122" i="15" s="1"/>
  <c r="N70" i="15"/>
  <c r="N115" i="15" s="1"/>
  <c r="D70" i="15"/>
  <c r="D115" i="15" s="1"/>
  <c r="N69" i="15"/>
  <c r="D69" i="15"/>
  <c r="D72" i="15" s="1"/>
  <c r="N66" i="15"/>
  <c r="N111" i="15" s="1"/>
  <c r="D66" i="15"/>
  <c r="D111" i="15" s="1"/>
  <c r="D65" i="15"/>
  <c r="D64" i="15"/>
  <c r="N62" i="15"/>
  <c r="D62" i="15"/>
  <c r="N61" i="15"/>
  <c r="N64" i="15" s="1"/>
  <c r="M61" i="15"/>
  <c r="D61" i="15"/>
  <c r="N60" i="15"/>
  <c r="N58" i="15"/>
  <c r="D58" i="15"/>
  <c r="N57" i="15"/>
  <c r="M57" i="15"/>
  <c r="D57" i="15"/>
  <c r="C46" i="15"/>
  <c r="N31" i="15"/>
  <c r="N29" i="15"/>
  <c r="N119" i="15" s="1"/>
  <c r="N28" i="15"/>
  <c r="N25" i="15"/>
  <c r="N27" i="15" s="1"/>
  <c r="D25" i="15"/>
  <c r="N24" i="15"/>
  <c r="D24" i="15"/>
  <c r="D27" i="15" s="1"/>
  <c r="D23" i="15"/>
  <c r="N21" i="15"/>
  <c r="E21" i="15"/>
  <c r="D21" i="15"/>
  <c r="D20" i="15"/>
  <c r="N19" i="15"/>
  <c r="N17" i="15"/>
  <c r="N107" i="15" s="1"/>
  <c r="E17" i="15"/>
  <c r="D17" i="15"/>
  <c r="N16" i="15"/>
  <c r="D16" i="15"/>
  <c r="D15" i="15"/>
  <c r="N13" i="15"/>
  <c r="E13" i="15"/>
  <c r="D13" i="15"/>
  <c r="N12" i="15"/>
  <c r="D12" i="15"/>
  <c r="E12" i="15" s="1"/>
  <c r="C1" i="15"/>
  <c r="I744" i="14"/>
  <c r="D744" i="14"/>
  <c r="M743" i="14"/>
  <c r="H743" i="14"/>
  <c r="M742" i="14"/>
  <c r="H742" i="14"/>
  <c r="H744" i="14" s="1"/>
  <c r="I741" i="14"/>
  <c r="D741" i="14"/>
  <c r="M740" i="14"/>
  <c r="H740" i="14"/>
  <c r="H741" i="14" s="1"/>
  <c r="M739" i="14"/>
  <c r="H739" i="14"/>
  <c r="I738" i="14"/>
  <c r="H738" i="14"/>
  <c r="D738" i="14"/>
  <c r="M737" i="14"/>
  <c r="H737" i="14"/>
  <c r="M736" i="14"/>
  <c r="H736" i="14"/>
  <c r="I735" i="14"/>
  <c r="H735" i="14"/>
  <c r="D735" i="14"/>
  <c r="D745" i="14" s="1"/>
  <c r="M734" i="14"/>
  <c r="H734" i="14"/>
  <c r="M733" i="14"/>
  <c r="H733" i="14"/>
  <c r="I732" i="14"/>
  <c r="D732" i="14"/>
  <c r="M731" i="14"/>
  <c r="H731" i="14"/>
  <c r="H732" i="14" s="1"/>
  <c r="M730" i="14"/>
  <c r="H730" i="14"/>
  <c r="C720" i="14"/>
  <c r="I704" i="14"/>
  <c r="D704" i="14"/>
  <c r="M703" i="14"/>
  <c r="H703" i="14"/>
  <c r="H704" i="14" s="1"/>
  <c r="M702" i="14"/>
  <c r="H702" i="14"/>
  <c r="I701" i="14"/>
  <c r="H701" i="14"/>
  <c r="D701" i="14"/>
  <c r="M700" i="14"/>
  <c r="H700" i="14"/>
  <c r="M699" i="14"/>
  <c r="H699" i="14"/>
  <c r="I698" i="14"/>
  <c r="H698" i="14"/>
  <c r="D698" i="14"/>
  <c r="D705" i="14" s="1"/>
  <c r="M697" i="14"/>
  <c r="H697" i="14"/>
  <c r="M696" i="14"/>
  <c r="H696" i="14"/>
  <c r="I695" i="14"/>
  <c r="D695" i="14"/>
  <c r="M694" i="14"/>
  <c r="H694" i="14"/>
  <c r="M693" i="14"/>
  <c r="H693" i="14"/>
  <c r="H695" i="14" s="1"/>
  <c r="I692" i="14"/>
  <c r="D692" i="14"/>
  <c r="M691" i="14"/>
  <c r="H691" i="14"/>
  <c r="M690" i="14"/>
  <c r="H690" i="14"/>
  <c r="H692" i="14" s="1"/>
  <c r="C680" i="14"/>
  <c r="I664" i="14"/>
  <c r="H664" i="14"/>
  <c r="D664" i="14"/>
  <c r="D665" i="14" s="1"/>
  <c r="M663" i="14"/>
  <c r="H663" i="14"/>
  <c r="M662" i="14"/>
  <c r="H662" i="14"/>
  <c r="I661" i="14"/>
  <c r="H661" i="14"/>
  <c r="D661" i="14"/>
  <c r="M660" i="14"/>
  <c r="H660" i="14"/>
  <c r="M659" i="14"/>
  <c r="H659" i="14"/>
  <c r="I658" i="14"/>
  <c r="D658" i="14"/>
  <c r="M657" i="14"/>
  <c r="H657" i="14"/>
  <c r="M656" i="14"/>
  <c r="H656" i="14"/>
  <c r="H658" i="14" s="1"/>
  <c r="I655" i="14"/>
  <c r="D655" i="14"/>
  <c r="M654" i="14"/>
  <c r="H654" i="14"/>
  <c r="M653" i="14"/>
  <c r="H653" i="14"/>
  <c r="I652" i="14"/>
  <c r="D652" i="14"/>
  <c r="M651" i="14"/>
  <c r="H651" i="14"/>
  <c r="H652" i="14" s="1"/>
  <c r="M650" i="14"/>
  <c r="H650" i="14"/>
  <c r="C640" i="14"/>
  <c r="I624" i="14"/>
  <c r="H624" i="14"/>
  <c r="D624" i="14"/>
  <c r="M623" i="14"/>
  <c r="H623" i="14"/>
  <c r="M622" i="14"/>
  <c r="H622" i="14"/>
  <c r="I621" i="14"/>
  <c r="D621" i="14"/>
  <c r="M620" i="14"/>
  <c r="H620" i="14"/>
  <c r="M619" i="14"/>
  <c r="H619" i="14"/>
  <c r="H621" i="14" s="1"/>
  <c r="I618" i="14"/>
  <c r="D618" i="14"/>
  <c r="M617" i="14"/>
  <c r="H617" i="14"/>
  <c r="M616" i="14"/>
  <c r="H616" i="14"/>
  <c r="I615" i="14"/>
  <c r="I625" i="14" s="1"/>
  <c r="D615" i="14"/>
  <c r="M614" i="14"/>
  <c r="H614" i="14"/>
  <c r="H615" i="14" s="1"/>
  <c r="M613" i="14"/>
  <c r="H613" i="14"/>
  <c r="I612" i="14"/>
  <c r="D612" i="14"/>
  <c r="M611" i="14"/>
  <c r="H611" i="14"/>
  <c r="M610" i="14"/>
  <c r="H610" i="14"/>
  <c r="H612" i="14" s="1"/>
  <c r="C600" i="14"/>
  <c r="I584" i="14"/>
  <c r="D584" i="14"/>
  <c r="M583" i="14"/>
  <c r="H583" i="14"/>
  <c r="M582" i="14"/>
  <c r="H582" i="14"/>
  <c r="H584" i="14" s="1"/>
  <c r="I581" i="14"/>
  <c r="I585" i="14" s="1"/>
  <c r="D581" i="14"/>
  <c r="M580" i="14"/>
  <c r="H580" i="14"/>
  <c r="M579" i="14"/>
  <c r="H579" i="14"/>
  <c r="I578" i="14"/>
  <c r="D578" i="14"/>
  <c r="M577" i="14"/>
  <c r="H577" i="14"/>
  <c r="H578" i="14" s="1"/>
  <c r="M576" i="14"/>
  <c r="H576" i="14"/>
  <c r="I575" i="14"/>
  <c r="H575" i="14"/>
  <c r="D575" i="14"/>
  <c r="M574" i="14"/>
  <c r="H574" i="14"/>
  <c r="M573" i="14"/>
  <c r="H573" i="14"/>
  <c r="I572" i="14"/>
  <c r="D572" i="14"/>
  <c r="M571" i="14"/>
  <c r="H571" i="14"/>
  <c r="M570" i="14"/>
  <c r="H570" i="14"/>
  <c r="H572" i="14" s="1"/>
  <c r="C560" i="14"/>
  <c r="I544" i="14"/>
  <c r="I545" i="14" s="1"/>
  <c r="D544" i="14"/>
  <c r="M543" i="14"/>
  <c r="H543" i="14"/>
  <c r="M542" i="14"/>
  <c r="H542" i="14"/>
  <c r="H544" i="14" s="1"/>
  <c r="I541" i="14"/>
  <c r="D541" i="14"/>
  <c r="M540" i="14"/>
  <c r="H540" i="14"/>
  <c r="H541" i="14" s="1"/>
  <c r="M539" i="14"/>
  <c r="H539" i="14"/>
  <c r="I538" i="14"/>
  <c r="H538" i="14"/>
  <c r="D538" i="14"/>
  <c r="M537" i="14"/>
  <c r="H537" i="14"/>
  <c r="M536" i="14"/>
  <c r="H536" i="14"/>
  <c r="I535" i="14"/>
  <c r="D535" i="14"/>
  <c r="D545" i="14" s="1"/>
  <c r="M534" i="14"/>
  <c r="H534" i="14"/>
  <c r="M533" i="14"/>
  <c r="H533" i="14"/>
  <c r="H535" i="14" s="1"/>
  <c r="I532" i="14"/>
  <c r="D532" i="14"/>
  <c r="M531" i="14"/>
  <c r="H531" i="14"/>
  <c r="H532" i="14" s="1"/>
  <c r="M530" i="14"/>
  <c r="H530" i="14"/>
  <c r="C520" i="14"/>
  <c r="I505" i="14"/>
  <c r="I504" i="14"/>
  <c r="D504" i="14"/>
  <c r="M503" i="14"/>
  <c r="H503" i="14"/>
  <c r="H504" i="14" s="1"/>
  <c r="M502" i="14"/>
  <c r="H502" i="14"/>
  <c r="I501" i="14"/>
  <c r="H501" i="14"/>
  <c r="D501" i="14"/>
  <c r="D505" i="14" s="1"/>
  <c r="M500" i="14"/>
  <c r="H500" i="14"/>
  <c r="M499" i="14"/>
  <c r="H499" i="14"/>
  <c r="I498" i="14"/>
  <c r="D498" i="14"/>
  <c r="M497" i="14"/>
  <c r="H497" i="14"/>
  <c r="M496" i="14"/>
  <c r="H496" i="14"/>
  <c r="H498" i="14" s="1"/>
  <c r="I495" i="14"/>
  <c r="D495" i="14"/>
  <c r="M494" i="14"/>
  <c r="H494" i="14"/>
  <c r="H495" i="14" s="1"/>
  <c r="M493" i="14"/>
  <c r="H493" i="14"/>
  <c r="I492" i="14"/>
  <c r="H492" i="14"/>
  <c r="D492" i="14"/>
  <c r="M491" i="14"/>
  <c r="H491" i="14"/>
  <c r="M490" i="14"/>
  <c r="H490" i="14"/>
  <c r="C480" i="14"/>
  <c r="I464" i="14"/>
  <c r="H464" i="14"/>
  <c r="H465" i="14" s="1"/>
  <c r="D464" i="14"/>
  <c r="M463" i="14"/>
  <c r="H463" i="14"/>
  <c r="M462" i="14"/>
  <c r="H462" i="14"/>
  <c r="I461" i="14"/>
  <c r="D461" i="14"/>
  <c r="M460" i="14"/>
  <c r="H460" i="14"/>
  <c r="M459" i="14"/>
  <c r="H459" i="14"/>
  <c r="H461" i="14" s="1"/>
  <c r="I458" i="14"/>
  <c r="I465" i="14" s="1"/>
  <c r="D458" i="14"/>
  <c r="M457" i="14"/>
  <c r="H457" i="14"/>
  <c r="H458" i="14" s="1"/>
  <c r="M456" i="14"/>
  <c r="H456" i="14"/>
  <c r="I455" i="14"/>
  <c r="H455" i="14"/>
  <c r="D455" i="14"/>
  <c r="M454" i="14"/>
  <c r="H454" i="14"/>
  <c r="M453" i="14"/>
  <c r="H453" i="14"/>
  <c r="I452" i="14"/>
  <c r="H452" i="14"/>
  <c r="D452" i="14"/>
  <c r="M451" i="14"/>
  <c r="H451" i="14"/>
  <c r="M450" i="14"/>
  <c r="H450" i="14"/>
  <c r="C440" i="14"/>
  <c r="I424" i="14"/>
  <c r="I425" i="14" s="1"/>
  <c r="D424" i="14"/>
  <c r="D425" i="14" s="1"/>
  <c r="M423" i="14"/>
  <c r="H423" i="14"/>
  <c r="M422" i="14"/>
  <c r="H422" i="14"/>
  <c r="H424" i="14" s="1"/>
  <c r="I421" i="14"/>
  <c r="D421" i="14"/>
  <c r="M420" i="14"/>
  <c r="H420" i="14"/>
  <c r="H421" i="14" s="1"/>
  <c r="M419" i="14"/>
  <c r="H419" i="14"/>
  <c r="I418" i="14"/>
  <c r="D418" i="14"/>
  <c r="M417" i="14"/>
  <c r="H417" i="14"/>
  <c r="M416" i="14"/>
  <c r="H416" i="14"/>
  <c r="I415" i="14"/>
  <c r="H415" i="14"/>
  <c r="D415" i="14"/>
  <c r="M414" i="14"/>
  <c r="H414" i="14"/>
  <c r="M413" i="14"/>
  <c r="H413" i="14"/>
  <c r="I412" i="14"/>
  <c r="D412" i="14"/>
  <c r="M411" i="14"/>
  <c r="H411" i="14"/>
  <c r="M410" i="14"/>
  <c r="H410" i="14"/>
  <c r="H412" i="14" s="1"/>
  <c r="C400" i="14"/>
  <c r="I384" i="14"/>
  <c r="D384" i="14"/>
  <c r="M383" i="14"/>
  <c r="H383" i="14"/>
  <c r="H384" i="14" s="1"/>
  <c r="M382" i="14"/>
  <c r="H382" i="14"/>
  <c r="I381" i="14"/>
  <c r="H381" i="14"/>
  <c r="D381" i="14"/>
  <c r="M380" i="14"/>
  <c r="H380" i="14"/>
  <c r="M379" i="14"/>
  <c r="H379" i="14"/>
  <c r="I378" i="14"/>
  <c r="H378" i="14"/>
  <c r="D378" i="14"/>
  <c r="D385" i="14" s="1"/>
  <c r="M377" i="14"/>
  <c r="H377" i="14"/>
  <c r="M376" i="14"/>
  <c r="H376" i="14"/>
  <c r="I375" i="14"/>
  <c r="D375" i="14"/>
  <c r="M374" i="14"/>
  <c r="H374" i="14"/>
  <c r="M373" i="14"/>
  <c r="H373" i="14"/>
  <c r="H375" i="14" s="1"/>
  <c r="I372" i="14"/>
  <c r="D372" i="14"/>
  <c r="M371" i="14"/>
  <c r="H371" i="14"/>
  <c r="M370" i="14"/>
  <c r="H370" i="14"/>
  <c r="H372" i="14" s="1"/>
  <c r="C360" i="14"/>
  <c r="I344" i="14"/>
  <c r="H344" i="14"/>
  <c r="D344" i="14"/>
  <c r="D345" i="14" s="1"/>
  <c r="M343" i="14"/>
  <c r="H343" i="14"/>
  <c r="M342" i="14"/>
  <c r="H342" i="14"/>
  <c r="I341" i="14"/>
  <c r="H341" i="14"/>
  <c r="D341" i="14"/>
  <c r="M340" i="14"/>
  <c r="H340" i="14"/>
  <c r="M339" i="14"/>
  <c r="H339" i="14"/>
  <c r="I338" i="14"/>
  <c r="D338" i="14"/>
  <c r="M337" i="14"/>
  <c r="H337" i="14"/>
  <c r="M336" i="14"/>
  <c r="H336" i="14"/>
  <c r="H338" i="14" s="1"/>
  <c r="I335" i="14"/>
  <c r="D335" i="14"/>
  <c r="M334" i="14"/>
  <c r="H334" i="14"/>
  <c r="M333" i="14"/>
  <c r="H333" i="14"/>
  <c r="I332" i="14"/>
  <c r="D332" i="14"/>
  <c r="M331" i="14"/>
  <c r="H331" i="14"/>
  <c r="M330" i="14"/>
  <c r="H330" i="14"/>
  <c r="C320" i="14"/>
  <c r="I304" i="14"/>
  <c r="H304" i="14"/>
  <c r="D304" i="14"/>
  <c r="M303" i="14"/>
  <c r="H303" i="14"/>
  <c r="M302" i="14"/>
  <c r="H302" i="14"/>
  <c r="I301" i="14"/>
  <c r="D301" i="14"/>
  <c r="M300" i="14"/>
  <c r="H300" i="14"/>
  <c r="M299" i="14"/>
  <c r="H299" i="14"/>
  <c r="H301" i="14" s="1"/>
  <c r="I298" i="14"/>
  <c r="D298" i="14"/>
  <c r="M297" i="14"/>
  <c r="H297" i="14"/>
  <c r="M296" i="14"/>
  <c r="H296" i="14"/>
  <c r="I295" i="14"/>
  <c r="I305" i="14" s="1"/>
  <c r="D295" i="14"/>
  <c r="M294" i="14"/>
  <c r="H294" i="14"/>
  <c r="M293" i="14"/>
  <c r="H293" i="14"/>
  <c r="H295" i="14" s="1"/>
  <c r="I292" i="14"/>
  <c r="D292" i="14"/>
  <c r="M291" i="14"/>
  <c r="H291" i="14"/>
  <c r="M290" i="14"/>
  <c r="H290" i="14"/>
  <c r="H292" i="14" s="1"/>
  <c r="C280" i="14"/>
  <c r="I264" i="14"/>
  <c r="D264" i="14"/>
  <c r="D265" i="14" s="1"/>
  <c r="M263" i="14"/>
  <c r="H263" i="14"/>
  <c r="M262" i="14"/>
  <c r="H262" i="14"/>
  <c r="H264" i="14" s="1"/>
  <c r="I261" i="14"/>
  <c r="I265" i="14" s="1"/>
  <c r="D261" i="14"/>
  <c r="M260" i="14"/>
  <c r="H260" i="14"/>
  <c r="M259" i="14"/>
  <c r="H259" i="14"/>
  <c r="I258" i="14"/>
  <c r="D258" i="14"/>
  <c r="M257" i="14"/>
  <c r="H257" i="14"/>
  <c r="M256" i="14"/>
  <c r="H256" i="14"/>
  <c r="H258" i="14" s="1"/>
  <c r="I255" i="14"/>
  <c r="H255" i="14"/>
  <c r="D255" i="14"/>
  <c r="M254" i="14"/>
  <c r="H254" i="14"/>
  <c r="M253" i="14"/>
  <c r="H253" i="14"/>
  <c r="I252" i="14"/>
  <c r="D252" i="14"/>
  <c r="M251" i="14"/>
  <c r="H251" i="14"/>
  <c r="M250" i="14"/>
  <c r="H250" i="14"/>
  <c r="H252" i="14" s="1"/>
  <c r="C240" i="14"/>
  <c r="I224" i="14"/>
  <c r="D224" i="14"/>
  <c r="M223" i="14"/>
  <c r="H223" i="14"/>
  <c r="M222" i="14"/>
  <c r="H222" i="14"/>
  <c r="H224" i="14" s="1"/>
  <c r="I221" i="14"/>
  <c r="D221" i="14"/>
  <c r="M220" i="14"/>
  <c r="H220" i="14"/>
  <c r="H60" i="14" s="1"/>
  <c r="M219" i="14"/>
  <c r="H219" i="14"/>
  <c r="I218" i="14"/>
  <c r="H218" i="14"/>
  <c r="D218" i="14"/>
  <c r="M217" i="14"/>
  <c r="H217" i="14"/>
  <c r="M216" i="14"/>
  <c r="H216" i="14"/>
  <c r="I215" i="14"/>
  <c r="D215" i="14"/>
  <c r="D225" i="14" s="1"/>
  <c r="M214" i="14"/>
  <c r="H214" i="14"/>
  <c r="M213" i="14"/>
  <c r="H213" i="14"/>
  <c r="I212" i="14"/>
  <c r="H212" i="14"/>
  <c r="D212" i="14"/>
  <c r="M211" i="14"/>
  <c r="H211" i="14"/>
  <c r="M210" i="14"/>
  <c r="H210" i="14"/>
  <c r="C200" i="14"/>
  <c r="I185" i="14"/>
  <c r="I184" i="14"/>
  <c r="D184" i="14"/>
  <c r="M183" i="14"/>
  <c r="H183" i="14"/>
  <c r="H63" i="14" s="1"/>
  <c r="M182" i="14"/>
  <c r="H182" i="14"/>
  <c r="I181" i="14"/>
  <c r="H181" i="14"/>
  <c r="D181" i="14"/>
  <c r="M180" i="14"/>
  <c r="H180" i="14"/>
  <c r="M179" i="14"/>
  <c r="H179" i="14"/>
  <c r="I178" i="14"/>
  <c r="D178" i="14"/>
  <c r="M177" i="14"/>
  <c r="H177" i="14"/>
  <c r="M176" i="14"/>
  <c r="H176" i="14"/>
  <c r="H178" i="14" s="1"/>
  <c r="I175" i="14"/>
  <c r="H175" i="14"/>
  <c r="D175" i="14"/>
  <c r="M174" i="14"/>
  <c r="H174" i="14"/>
  <c r="M173" i="14"/>
  <c r="H173" i="14"/>
  <c r="I172" i="14"/>
  <c r="D172" i="14"/>
  <c r="M171" i="14"/>
  <c r="H171" i="14"/>
  <c r="M170" i="14"/>
  <c r="H170" i="14"/>
  <c r="C160" i="14"/>
  <c r="I144" i="14"/>
  <c r="D144" i="14"/>
  <c r="M143" i="14"/>
  <c r="H143" i="14"/>
  <c r="M142" i="14"/>
  <c r="H142" i="14"/>
  <c r="H144" i="14" s="1"/>
  <c r="I141" i="14"/>
  <c r="D141" i="14"/>
  <c r="M140" i="14"/>
  <c r="H140" i="14"/>
  <c r="M139" i="14"/>
  <c r="H139" i="14"/>
  <c r="I138" i="14"/>
  <c r="I145" i="14" s="1"/>
  <c r="H138" i="14"/>
  <c r="D138" i="14"/>
  <c r="M137" i="14"/>
  <c r="H137" i="14"/>
  <c r="M136" i="14"/>
  <c r="H136" i="14"/>
  <c r="I135" i="14"/>
  <c r="D135" i="14"/>
  <c r="M134" i="14"/>
  <c r="H134" i="14"/>
  <c r="H54" i="14" s="1"/>
  <c r="M133" i="14"/>
  <c r="H133" i="14"/>
  <c r="I132" i="14"/>
  <c r="H132" i="14"/>
  <c r="D132" i="14"/>
  <c r="M131" i="14"/>
  <c r="H131" i="14"/>
  <c r="M130" i="14"/>
  <c r="H130" i="14"/>
  <c r="C120" i="14"/>
  <c r="I103" i="14"/>
  <c r="I102" i="14"/>
  <c r="I104" i="14" s="1"/>
  <c r="D102" i="14"/>
  <c r="D100" i="14"/>
  <c r="I99" i="14"/>
  <c r="I101" i="14" s="1"/>
  <c r="D97" i="14"/>
  <c r="I96" i="14"/>
  <c r="I94" i="14"/>
  <c r="I91" i="14"/>
  <c r="I90" i="14"/>
  <c r="I92" i="14" s="1"/>
  <c r="C80" i="14"/>
  <c r="I63" i="14"/>
  <c r="D63" i="14"/>
  <c r="D64" i="14" s="1"/>
  <c r="I62" i="14"/>
  <c r="I64" i="14" s="1"/>
  <c r="D62" i="14"/>
  <c r="I61" i="14"/>
  <c r="I60" i="14"/>
  <c r="I100" i="14" s="1"/>
  <c r="D60" i="14"/>
  <c r="I59" i="14"/>
  <c r="D59" i="14"/>
  <c r="I57" i="14"/>
  <c r="D57" i="14"/>
  <c r="I56" i="14"/>
  <c r="H56" i="14"/>
  <c r="D56" i="14"/>
  <c r="D58" i="14" s="1"/>
  <c r="D55" i="14"/>
  <c r="I54" i="14"/>
  <c r="D54" i="14"/>
  <c r="I53" i="14"/>
  <c r="D53" i="14"/>
  <c r="E53" i="14" s="1"/>
  <c r="I52" i="14"/>
  <c r="I51" i="14"/>
  <c r="D51" i="14"/>
  <c r="I50" i="14"/>
  <c r="D50" i="14"/>
  <c r="D52" i="14" s="1"/>
  <c r="C40" i="14"/>
  <c r="I25" i="14"/>
  <c r="M24" i="14"/>
  <c r="H24" i="14"/>
  <c r="E24" i="14"/>
  <c r="D24" i="14"/>
  <c r="M23" i="14"/>
  <c r="H23" i="14"/>
  <c r="H25" i="14" s="1"/>
  <c r="H26" i="14" s="1"/>
  <c r="D23" i="14"/>
  <c r="I22" i="14"/>
  <c r="M21" i="14"/>
  <c r="D21" i="14"/>
  <c r="H21" i="14" s="1"/>
  <c r="M20" i="14"/>
  <c r="D20" i="14"/>
  <c r="D99" i="14" s="1"/>
  <c r="I19" i="14"/>
  <c r="I26" i="14" s="1"/>
  <c r="H19" i="14"/>
  <c r="M18" i="14"/>
  <c r="H18" i="14"/>
  <c r="E18" i="14"/>
  <c r="D18" i="14"/>
  <c r="M17" i="14"/>
  <c r="H17" i="14"/>
  <c r="D17" i="14"/>
  <c r="D19" i="14" s="1"/>
  <c r="I16" i="14"/>
  <c r="D16" i="14"/>
  <c r="M15" i="14"/>
  <c r="D15" i="14"/>
  <c r="M14" i="14"/>
  <c r="D14" i="14"/>
  <c r="I13" i="14"/>
  <c r="M12" i="14"/>
  <c r="H12" i="14"/>
  <c r="E12" i="14"/>
  <c r="D12" i="14"/>
  <c r="D91" i="14" s="1"/>
  <c r="M11" i="14"/>
  <c r="D11" i="14"/>
  <c r="C1" i="14"/>
  <c r="I747" i="13"/>
  <c r="D747" i="13"/>
  <c r="M746" i="13"/>
  <c r="H746" i="13"/>
  <c r="M745" i="13"/>
  <c r="H745" i="13"/>
  <c r="H747" i="13" s="1"/>
  <c r="I744" i="13"/>
  <c r="H744" i="13"/>
  <c r="D744" i="13"/>
  <c r="M743" i="13"/>
  <c r="H743" i="13"/>
  <c r="M742" i="13"/>
  <c r="H742" i="13"/>
  <c r="I741" i="13"/>
  <c r="D741" i="13"/>
  <c r="M740" i="13"/>
  <c r="H740" i="13"/>
  <c r="M739" i="13"/>
  <c r="H739" i="13"/>
  <c r="H741" i="13" s="1"/>
  <c r="I738" i="13"/>
  <c r="H738" i="13"/>
  <c r="D738" i="13"/>
  <c r="M737" i="13"/>
  <c r="H737" i="13"/>
  <c r="M736" i="13"/>
  <c r="H736" i="13"/>
  <c r="I735" i="13"/>
  <c r="I748" i="13" s="1"/>
  <c r="D735" i="13"/>
  <c r="M734" i="13"/>
  <c r="H734" i="13"/>
  <c r="H735" i="13" s="1"/>
  <c r="H748" i="13" s="1"/>
  <c r="M733" i="13"/>
  <c r="H733" i="13"/>
  <c r="C721" i="13"/>
  <c r="I708" i="13"/>
  <c r="I707" i="13"/>
  <c r="D707" i="13"/>
  <c r="M706" i="13"/>
  <c r="G706" i="13"/>
  <c r="F706" i="13"/>
  <c r="H706" i="13" s="1"/>
  <c r="H707" i="13" s="1"/>
  <c r="M705" i="13"/>
  <c r="H705" i="13"/>
  <c r="I704" i="13"/>
  <c r="D704" i="13"/>
  <c r="M703" i="13"/>
  <c r="H703" i="13"/>
  <c r="M702" i="13"/>
  <c r="H702" i="13"/>
  <c r="H704" i="13" s="1"/>
  <c r="I701" i="13"/>
  <c r="H701" i="13"/>
  <c r="D701" i="13"/>
  <c r="M700" i="13"/>
  <c r="H700" i="13"/>
  <c r="M699" i="13"/>
  <c r="H699" i="13"/>
  <c r="I698" i="13"/>
  <c r="D698" i="13"/>
  <c r="D708" i="13" s="1"/>
  <c r="M697" i="13"/>
  <c r="H697" i="13"/>
  <c r="M696" i="13"/>
  <c r="H696" i="13"/>
  <c r="H698" i="13" s="1"/>
  <c r="I695" i="13"/>
  <c r="H695" i="13"/>
  <c r="D695" i="13"/>
  <c r="M694" i="13"/>
  <c r="H694" i="13"/>
  <c r="M693" i="13"/>
  <c r="H693" i="13"/>
  <c r="C681" i="13"/>
  <c r="I667" i="13"/>
  <c r="D667" i="13"/>
  <c r="M666" i="13"/>
  <c r="H666" i="13"/>
  <c r="M665" i="13"/>
  <c r="H665" i="13"/>
  <c r="H667" i="13" s="1"/>
  <c r="I664" i="13"/>
  <c r="H664" i="13"/>
  <c r="D664" i="13"/>
  <c r="M663" i="13"/>
  <c r="H663" i="13"/>
  <c r="M662" i="13"/>
  <c r="H662" i="13"/>
  <c r="I661" i="13"/>
  <c r="D661" i="13"/>
  <c r="M660" i="13"/>
  <c r="H660" i="13"/>
  <c r="M659" i="13"/>
  <c r="H659" i="13"/>
  <c r="H661" i="13" s="1"/>
  <c r="I658" i="13"/>
  <c r="H658" i="13"/>
  <c r="D658" i="13"/>
  <c r="M657" i="13"/>
  <c r="H657" i="13"/>
  <c r="M656" i="13"/>
  <c r="H656" i="13"/>
  <c r="I655" i="13"/>
  <c r="I668" i="13" s="1"/>
  <c r="D655" i="13"/>
  <c r="M654" i="13"/>
  <c r="H654" i="13"/>
  <c r="H655" i="13" s="1"/>
  <c r="H668" i="13" s="1"/>
  <c r="M653" i="13"/>
  <c r="H653" i="13"/>
  <c r="C641" i="13"/>
  <c r="I628" i="13"/>
  <c r="I627" i="13"/>
  <c r="D627" i="13"/>
  <c r="M626" i="13"/>
  <c r="H626" i="13"/>
  <c r="M625" i="13"/>
  <c r="H625" i="13"/>
  <c r="H627" i="13" s="1"/>
  <c r="I624" i="13"/>
  <c r="D624" i="13"/>
  <c r="M623" i="13"/>
  <c r="H623" i="13"/>
  <c r="M622" i="13"/>
  <c r="H622" i="13"/>
  <c r="H624" i="13" s="1"/>
  <c r="I621" i="13"/>
  <c r="H621" i="13"/>
  <c r="D621" i="13"/>
  <c r="M620" i="13"/>
  <c r="H620" i="13"/>
  <c r="M619" i="13"/>
  <c r="H619" i="13"/>
  <c r="I618" i="13"/>
  <c r="H618" i="13"/>
  <c r="H628" i="13" s="1"/>
  <c r="D618" i="13"/>
  <c r="M617" i="13"/>
  <c r="H617" i="13"/>
  <c r="M616" i="13"/>
  <c r="H616" i="13"/>
  <c r="I615" i="13"/>
  <c r="H615" i="13"/>
  <c r="D615" i="13"/>
  <c r="D628" i="13" s="1"/>
  <c r="M614" i="13"/>
  <c r="H614" i="13"/>
  <c r="M613" i="13"/>
  <c r="H613" i="13"/>
  <c r="C601" i="13"/>
  <c r="I587" i="13"/>
  <c r="D587" i="13"/>
  <c r="M586" i="13"/>
  <c r="H586" i="13"/>
  <c r="M585" i="13"/>
  <c r="H585" i="13"/>
  <c r="H587" i="13" s="1"/>
  <c r="I584" i="13"/>
  <c r="H584" i="13"/>
  <c r="D584" i="13"/>
  <c r="M583" i="13"/>
  <c r="H583" i="13"/>
  <c r="M582" i="13"/>
  <c r="H582" i="13"/>
  <c r="I581" i="13"/>
  <c r="D581" i="13"/>
  <c r="M580" i="13"/>
  <c r="H580" i="13"/>
  <c r="H581" i="13" s="1"/>
  <c r="M579" i="13"/>
  <c r="H579" i="13"/>
  <c r="I578" i="13"/>
  <c r="H578" i="13"/>
  <c r="D578" i="13"/>
  <c r="M577" i="13"/>
  <c r="H577" i="13"/>
  <c r="M576" i="13"/>
  <c r="H576" i="13"/>
  <c r="I575" i="13"/>
  <c r="D575" i="13"/>
  <c r="M574" i="13"/>
  <c r="H574" i="13"/>
  <c r="M573" i="13"/>
  <c r="H573" i="13"/>
  <c r="H575" i="13" s="1"/>
  <c r="C561" i="13"/>
  <c r="I547" i="13"/>
  <c r="H547" i="13"/>
  <c r="D547" i="13"/>
  <c r="M546" i="13"/>
  <c r="H546" i="13"/>
  <c r="M545" i="13"/>
  <c r="H545" i="13"/>
  <c r="I544" i="13"/>
  <c r="D544" i="13"/>
  <c r="M543" i="13"/>
  <c r="H543" i="13"/>
  <c r="H544" i="13" s="1"/>
  <c r="M542" i="13"/>
  <c r="H542" i="13"/>
  <c r="I541" i="13"/>
  <c r="H541" i="13"/>
  <c r="D541" i="13"/>
  <c r="M540" i="13"/>
  <c r="H540" i="13"/>
  <c r="M539" i="13"/>
  <c r="H539" i="13"/>
  <c r="I538" i="13"/>
  <c r="D538" i="13"/>
  <c r="D548" i="13" s="1"/>
  <c r="M537" i="13"/>
  <c r="H537" i="13"/>
  <c r="M536" i="13"/>
  <c r="H536" i="13"/>
  <c r="H538" i="13" s="1"/>
  <c r="I535" i="13"/>
  <c r="I548" i="13" s="1"/>
  <c r="D535" i="13"/>
  <c r="M534" i="13"/>
  <c r="H534" i="13"/>
  <c r="M533" i="13"/>
  <c r="H533" i="13"/>
  <c r="C521" i="13"/>
  <c r="I507" i="13"/>
  <c r="M506" i="13"/>
  <c r="H506" i="13"/>
  <c r="M505" i="13"/>
  <c r="D505" i="13"/>
  <c r="D25" i="13" s="1"/>
  <c r="I504" i="13"/>
  <c r="H504" i="13"/>
  <c r="D504" i="13"/>
  <c r="M503" i="13"/>
  <c r="H503" i="13"/>
  <c r="M502" i="13"/>
  <c r="H502" i="13"/>
  <c r="I501" i="13"/>
  <c r="D501" i="13"/>
  <c r="M500" i="13"/>
  <c r="H500" i="13"/>
  <c r="H501" i="13" s="1"/>
  <c r="M499" i="13"/>
  <c r="H499" i="13"/>
  <c r="I498" i="13"/>
  <c r="H498" i="13"/>
  <c r="D498" i="13"/>
  <c r="M497" i="13"/>
  <c r="H497" i="13"/>
  <c r="M496" i="13"/>
  <c r="H496" i="13"/>
  <c r="I495" i="13"/>
  <c r="D495" i="13"/>
  <c r="M494" i="13"/>
  <c r="H494" i="13"/>
  <c r="M493" i="13"/>
  <c r="H493" i="13"/>
  <c r="H495" i="13" s="1"/>
  <c r="C481" i="13"/>
  <c r="I467" i="13"/>
  <c r="H467" i="13"/>
  <c r="D467" i="13"/>
  <c r="M466" i="13"/>
  <c r="H466" i="13"/>
  <c r="M465" i="13"/>
  <c r="H465" i="13"/>
  <c r="I464" i="13"/>
  <c r="H464" i="13"/>
  <c r="D464" i="13"/>
  <c r="M463" i="13"/>
  <c r="H463" i="13"/>
  <c r="M462" i="13"/>
  <c r="H462" i="13"/>
  <c r="I461" i="13"/>
  <c r="H461" i="13"/>
  <c r="D461" i="13"/>
  <c r="M460" i="13"/>
  <c r="H460" i="13"/>
  <c r="M459" i="13"/>
  <c r="H459" i="13"/>
  <c r="I458" i="13"/>
  <c r="D458" i="13"/>
  <c r="D468" i="13" s="1"/>
  <c r="M457" i="13"/>
  <c r="H457" i="13"/>
  <c r="M456" i="13"/>
  <c r="H456" i="13"/>
  <c r="H458" i="13" s="1"/>
  <c r="I455" i="13"/>
  <c r="D455" i="13"/>
  <c r="M454" i="13"/>
  <c r="H454" i="13"/>
  <c r="M453" i="13"/>
  <c r="H453" i="13"/>
  <c r="H455" i="13" s="1"/>
  <c r="H468" i="13" s="1"/>
  <c r="C441" i="13"/>
  <c r="I427" i="13"/>
  <c r="D427" i="13"/>
  <c r="M426" i="13"/>
  <c r="H426" i="13"/>
  <c r="H427" i="13" s="1"/>
  <c r="M425" i="13"/>
  <c r="H425" i="13"/>
  <c r="I424" i="13"/>
  <c r="H424" i="13"/>
  <c r="D424" i="13"/>
  <c r="M423" i="13"/>
  <c r="H423" i="13"/>
  <c r="M422" i="13"/>
  <c r="H422" i="13"/>
  <c r="I421" i="13"/>
  <c r="D421" i="13"/>
  <c r="M420" i="13"/>
  <c r="H420" i="13"/>
  <c r="M419" i="13"/>
  <c r="H419" i="13"/>
  <c r="H421" i="13" s="1"/>
  <c r="I418" i="13"/>
  <c r="D418" i="13"/>
  <c r="M417" i="13"/>
  <c r="H417" i="13"/>
  <c r="M416" i="13"/>
  <c r="H416" i="13"/>
  <c r="I415" i="13"/>
  <c r="D415" i="13"/>
  <c r="M414" i="13"/>
  <c r="H414" i="13"/>
  <c r="M413" i="13"/>
  <c r="H413" i="13"/>
  <c r="H415" i="13" s="1"/>
  <c r="C401" i="13"/>
  <c r="I388" i="13"/>
  <c r="I387" i="13"/>
  <c r="H387" i="13"/>
  <c r="D387" i="13"/>
  <c r="M386" i="13"/>
  <c r="H386" i="13"/>
  <c r="M385" i="13"/>
  <c r="H385" i="13"/>
  <c r="I384" i="13"/>
  <c r="D384" i="13"/>
  <c r="M383" i="13"/>
  <c r="H383" i="13"/>
  <c r="M382" i="13"/>
  <c r="H382" i="13"/>
  <c r="H384" i="13" s="1"/>
  <c r="I381" i="13"/>
  <c r="D381" i="13"/>
  <c r="M380" i="13"/>
  <c r="H380" i="13"/>
  <c r="M379" i="13"/>
  <c r="H379" i="13"/>
  <c r="H381" i="13" s="1"/>
  <c r="I378" i="13"/>
  <c r="D378" i="13"/>
  <c r="M377" i="13"/>
  <c r="H377" i="13"/>
  <c r="M376" i="13"/>
  <c r="H376" i="13"/>
  <c r="I375" i="13"/>
  <c r="D375" i="13"/>
  <c r="M374" i="13"/>
  <c r="H374" i="13"/>
  <c r="M373" i="13"/>
  <c r="H373" i="13"/>
  <c r="H375" i="13" s="1"/>
  <c r="C361" i="13"/>
  <c r="I347" i="13"/>
  <c r="D347" i="13"/>
  <c r="M346" i="13"/>
  <c r="H346" i="13"/>
  <c r="M345" i="13"/>
  <c r="H345" i="13"/>
  <c r="H347" i="13" s="1"/>
  <c r="I344" i="13"/>
  <c r="D344" i="13"/>
  <c r="M343" i="13"/>
  <c r="H343" i="13"/>
  <c r="M342" i="13"/>
  <c r="H342" i="13"/>
  <c r="H344" i="13" s="1"/>
  <c r="I341" i="13"/>
  <c r="D341" i="13"/>
  <c r="M340" i="13"/>
  <c r="H340" i="13"/>
  <c r="M339" i="13"/>
  <c r="H339" i="13"/>
  <c r="I338" i="13"/>
  <c r="H338" i="13"/>
  <c r="D338" i="13"/>
  <c r="M337" i="13"/>
  <c r="H337" i="13"/>
  <c r="M336" i="13"/>
  <c r="H336" i="13"/>
  <c r="I335" i="13"/>
  <c r="D335" i="13"/>
  <c r="D348" i="13" s="1"/>
  <c r="M334" i="13"/>
  <c r="H334" i="13"/>
  <c r="M333" i="13"/>
  <c r="H333" i="13"/>
  <c r="H335" i="13" s="1"/>
  <c r="C321" i="13"/>
  <c r="I307" i="13"/>
  <c r="D307" i="13"/>
  <c r="M306" i="13"/>
  <c r="H306" i="13"/>
  <c r="M305" i="13"/>
  <c r="H305" i="13"/>
  <c r="I304" i="13"/>
  <c r="D304" i="13"/>
  <c r="M303" i="13"/>
  <c r="H303" i="13"/>
  <c r="M302" i="13"/>
  <c r="H302" i="13"/>
  <c r="I301" i="13"/>
  <c r="D301" i="13"/>
  <c r="M300" i="13"/>
  <c r="H300" i="13"/>
  <c r="M299" i="13"/>
  <c r="H299" i="13"/>
  <c r="H301" i="13" s="1"/>
  <c r="I298" i="13"/>
  <c r="D298" i="13"/>
  <c r="D308" i="13" s="1"/>
  <c r="M297" i="13"/>
  <c r="H297" i="13"/>
  <c r="M296" i="13"/>
  <c r="H296" i="13"/>
  <c r="H298" i="13" s="1"/>
  <c r="I295" i="13"/>
  <c r="I308" i="13" s="1"/>
  <c r="H295" i="13"/>
  <c r="D295" i="13"/>
  <c r="M294" i="13"/>
  <c r="H294" i="13"/>
  <c r="M293" i="13"/>
  <c r="H293" i="13"/>
  <c r="C281" i="13"/>
  <c r="I268" i="13"/>
  <c r="I267" i="13"/>
  <c r="D267" i="13"/>
  <c r="M266" i="13"/>
  <c r="H266" i="13"/>
  <c r="M265" i="13"/>
  <c r="H265" i="13"/>
  <c r="H267" i="13" s="1"/>
  <c r="I264" i="13"/>
  <c r="H264" i="13"/>
  <c r="D264" i="13"/>
  <c r="M263" i="13"/>
  <c r="H263" i="13"/>
  <c r="M262" i="13"/>
  <c r="H262" i="13"/>
  <c r="I261" i="13"/>
  <c r="D261" i="13"/>
  <c r="M260" i="13"/>
  <c r="H260" i="13"/>
  <c r="M259" i="13"/>
  <c r="H259" i="13"/>
  <c r="H261" i="13" s="1"/>
  <c r="I258" i="13"/>
  <c r="H258" i="13"/>
  <c r="D258" i="13"/>
  <c r="M257" i="13"/>
  <c r="H257" i="13"/>
  <c r="M256" i="13"/>
  <c r="H256" i="13"/>
  <c r="I255" i="13"/>
  <c r="D255" i="13"/>
  <c r="D268" i="13" s="1"/>
  <c r="M254" i="13"/>
  <c r="H254" i="13"/>
  <c r="H255" i="13" s="1"/>
  <c r="M253" i="13"/>
  <c r="H253" i="13"/>
  <c r="C241" i="13"/>
  <c r="I227" i="13"/>
  <c r="D227" i="13"/>
  <c r="M226" i="13"/>
  <c r="H226" i="13"/>
  <c r="M225" i="13"/>
  <c r="H225" i="13"/>
  <c r="H227" i="13" s="1"/>
  <c r="I224" i="13"/>
  <c r="D224" i="13"/>
  <c r="M223" i="13"/>
  <c r="H223" i="13"/>
  <c r="M222" i="13"/>
  <c r="H222" i="13"/>
  <c r="I221" i="13"/>
  <c r="H221" i="13"/>
  <c r="D221" i="13"/>
  <c r="M220" i="13"/>
  <c r="H220" i="13"/>
  <c r="M219" i="13"/>
  <c r="H219" i="13"/>
  <c r="I218" i="13"/>
  <c r="I228" i="13" s="1"/>
  <c r="D218" i="13"/>
  <c r="M217" i="13"/>
  <c r="H217" i="13"/>
  <c r="H218" i="13" s="1"/>
  <c r="M216" i="13"/>
  <c r="H216" i="13"/>
  <c r="I215" i="13"/>
  <c r="H215" i="13"/>
  <c r="D215" i="13"/>
  <c r="M214" i="13"/>
  <c r="H214" i="13"/>
  <c r="M213" i="13"/>
  <c r="H213" i="13"/>
  <c r="C201" i="13"/>
  <c r="I187" i="13"/>
  <c r="D187" i="13"/>
  <c r="M186" i="13"/>
  <c r="H186" i="13"/>
  <c r="M185" i="13"/>
  <c r="H185" i="13"/>
  <c r="H187" i="13" s="1"/>
  <c r="I184" i="13"/>
  <c r="H184" i="13"/>
  <c r="D184" i="13"/>
  <c r="M183" i="13"/>
  <c r="H183" i="13"/>
  <c r="M182" i="13"/>
  <c r="H182" i="13"/>
  <c r="I181" i="13"/>
  <c r="H181" i="13"/>
  <c r="D181" i="13"/>
  <c r="M180" i="13"/>
  <c r="H180" i="13"/>
  <c r="M179" i="13"/>
  <c r="H179" i="13"/>
  <c r="I178" i="13"/>
  <c r="H178" i="13"/>
  <c r="D178" i="13"/>
  <c r="D188" i="13" s="1"/>
  <c r="M177" i="13"/>
  <c r="H177" i="13"/>
  <c r="M176" i="13"/>
  <c r="H176" i="13"/>
  <c r="I175" i="13"/>
  <c r="D175" i="13"/>
  <c r="M174" i="13"/>
  <c r="H174" i="13"/>
  <c r="M173" i="13"/>
  <c r="H173" i="13"/>
  <c r="C161" i="13"/>
  <c r="I147" i="13"/>
  <c r="H147" i="13"/>
  <c r="D147" i="13"/>
  <c r="M146" i="13"/>
  <c r="H146" i="13"/>
  <c r="H65" i="13" s="1"/>
  <c r="M145" i="13"/>
  <c r="H145" i="13"/>
  <c r="I144" i="13"/>
  <c r="D144" i="13"/>
  <c r="M143" i="13"/>
  <c r="H143" i="13"/>
  <c r="M142" i="13"/>
  <c r="H142" i="13"/>
  <c r="I141" i="13"/>
  <c r="H141" i="13"/>
  <c r="D141" i="13"/>
  <c r="M140" i="13"/>
  <c r="H140" i="13"/>
  <c r="M139" i="13"/>
  <c r="H139" i="13"/>
  <c r="H58" i="13" s="1"/>
  <c r="I138" i="13"/>
  <c r="D138" i="13"/>
  <c r="D148" i="13" s="1"/>
  <c r="M137" i="13"/>
  <c r="H137" i="13"/>
  <c r="M136" i="13"/>
  <c r="H136" i="13"/>
  <c r="H138" i="13" s="1"/>
  <c r="I135" i="13"/>
  <c r="I148" i="13" s="1"/>
  <c r="D135" i="13"/>
  <c r="M134" i="13"/>
  <c r="H134" i="13"/>
  <c r="M133" i="13"/>
  <c r="H133" i="13"/>
  <c r="H135" i="13" s="1"/>
  <c r="C121" i="13"/>
  <c r="I104" i="13"/>
  <c r="I103" i="13"/>
  <c r="G103" i="13"/>
  <c r="F103" i="13"/>
  <c r="E103" i="13"/>
  <c r="I101" i="13"/>
  <c r="G100" i="13"/>
  <c r="F100" i="13"/>
  <c r="E100" i="13"/>
  <c r="G97" i="13"/>
  <c r="F97" i="13"/>
  <c r="E97" i="13"/>
  <c r="G94" i="13"/>
  <c r="E94" i="13"/>
  <c r="D94" i="13"/>
  <c r="G91" i="13"/>
  <c r="E91" i="13"/>
  <c r="C79" i="13"/>
  <c r="I65" i="13"/>
  <c r="I64" i="13"/>
  <c r="I66" i="13" s="1"/>
  <c r="I62" i="13"/>
  <c r="D62" i="13"/>
  <c r="I61" i="13"/>
  <c r="D61" i="13"/>
  <c r="I60" i="13"/>
  <c r="I59" i="13"/>
  <c r="I98" i="13" s="1"/>
  <c r="D59" i="13"/>
  <c r="I58" i="13"/>
  <c r="I97" i="13" s="1"/>
  <c r="D58" i="13"/>
  <c r="D60" i="13" s="1"/>
  <c r="I56" i="13"/>
  <c r="I57" i="13" s="1"/>
  <c r="D56" i="13"/>
  <c r="I55" i="13"/>
  <c r="I94" i="13" s="1"/>
  <c r="D55" i="13"/>
  <c r="D57" i="13" s="1"/>
  <c r="D54" i="13"/>
  <c r="I53" i="13"/>
  <c r="I92" i="13" s="1"/>
  <c r="D53" i="13"/>
  <c r="I52" i="13"/>
  <c r="I91" i="13" s="1"/>
  <c r="D52" i="13"/>
  <c r="C40" i="13"/>
  <c r="I28" i="13"/>
  <c r="I27" i="13"/>
  <c r="M26" i="13"/>
  <c r="M25" i="13"/>
  <c r="I24" i="13"/>
  <c r="M23" i="13"/>
  <c r="H23" i="13"/>
  <c r="D23" i="13"/>
  <c r="M22" i="13"/>
  <c r="H22" i="13"/>
  <c r="D22" i="13"/>
  <c r="D100" i="13" s="1"/>
  <c r="I21" i="13"/>
  <c r="M20" i="13"/>
  <c r="D20" i="13"/>
  <c r="M19" i="13"/>
  <c r="D19" i="13"/>
  <c r="I18" i="13"/>
  <c r="H18" i="13"/>
  <c r="M17" i="13"/>
  <c r="H17" i="13"/>
  <c r="F17" i="13"/>
  <c r="D17" i="13"/>
  <c r="D95" i="13" s="1"/>
  <c r="M16" i="13"/>
  <c r="H16" i="13"/>
  <c r="F16" i="13"/>
  <c r="F94" i="13" s="1"/>
  <c r="D16" i="13"/>
  <c r="D18" i="13" s="1"/>
  <c r="I15" i="13"/>
  <c r="M14" i="13"/>
  <c r="F14" i="13"/>
  <c r="H14" i="13" s="1"/>
  <c r="D14" i="13"/>
  <c r="D92" i="13" s="1"/>
  <c r="M13" i="13"/>
  <c r="F13" i="13"/>
  <c r="D13" i="13"/>
  <c r="D91" i="13" s="1"/>
  <c r="C1" i="13"/>
  <c r="D506" i="13" s="1"/>
  <c r="D65" i="13" s="1"/>
  <c r="D1175" i="12"/>
  <c r="N1174" i="12"/>
  <c r="M1174" i="12"/>
  <c r="I1174" i="12"/>
  <c r="N1173" i="12"/>
  <c r="M1173" i="12"/>
  <c r="I1173" i="12"/>
  <c r="G1173" i="12"/>
  <c r="N1172" i="12"/>
  <c r="M1172" i="12"/>
  <c r="G1172" i="12"/>
  <c r="I1172" i="12" s="1"/>
  <c r="N1171" i="12"/>
  <c r="M1171" i="12"/>
  <c r="I1171" i="12"/>
  <c r="G1171" i="12"/>
  <c r="N1170" i="12"/>
  <c r="M1170" i="12"/>
  <c r="G1170" i="12"/>
  <c r="I1170" i="12" s="1"/>
  <c r="I1169" i="12" s="1"/>
  <c r="J1169" i="12"/>
  <c r="J1175" i="12" s="1"/>
  <c r="D1169" i="12"/>
  <c r="M1167" i="12"/>
  <c r="I1167" i="12"/>
  <c r="I1166" i="12" s="1"/>
  <c r="G1167" i="12"/>
  <c r="J1166" i="12"/>
  <c r="D1166" i="12"/>
  <c r="J1165" i="12"/>
  <c r="N1164" i="12"/>
  <c r="M1164" i="12"/>
  <c r="I1164" i="12"/>
  <c r="N1163" i="12"/>
  <c r="M1163" i="12"/>
  <c r="I1163" i="12"/>
  <c r="G1163" i="12"/>
  <c r="N1162" i="12"/>
  <c r="M1162" i="12"/>
  <c r="I1162" i="12"/>
  <c r="G1162" i="12"/>
  <c r="N1161" i="12"/>
  <c r="M1161" i="12"/>
  <c r="I1161" i="12"/>
  <c r="G1161" i="12"/>
  <c r="N1160" i="12"/>
  <c r="M1160" i="12"/>
  <c r="I1160" i="12"/>
  <c r="G1160" i="12"/>
  <c r="J1159" i="12"/>
  <c r="I1159" i="12"/>
  <c r="D1159" i="12"/>
  <c r="M1157" i="12"/>
  <c r="G1157" i="12"/>
  <c r="I1157" i="12" s="1"/>
  <c r="I1156" i="12" s="1"/>
  <c r="J1156" i="12"/>
  <c r="D1156" i="12"/>
  <c r="N1154" i="12"/>
  <c r="M1154" i="12"/>
  <c r="I1154" i="12"/>
  <c r="N1153" i="12"/>
  <c r="M1153" i="12"/>
  <c r="I1153" i="12"/>
  <c r="G1153" i="12"/>
  <c r="N1152" i="12"/>
  <c r="M1152" i="12"/>
  <c r="I1152" i="12"/>
  <c r="G1152" i="12"/>
  <c r="N1151" i="12"/>
  <c r="M1151" i="12"/>
  <c r="I1151" i="12"/>
  <c r="G1151" i="12"/>
  <c r="N1150" i="12"/>
  <c r="M1150" i="12"/>
  <c r="I1150" i="12"/>
  <c r="I1149" i="12" s="1"/>
  <c r="G1150" i="12"/>
  <c r="J1149" i="12"/>
  <c r="D1149" i="12"/>
  <c r="D1155" i="12" s="1"/>
  <c r="M1147" i="12"/>
  <c r="I1147" i="12"/>
  <c r="I1146" i="12" s="1"/>
  <c r="G1147" i="12"/>
  <c r="J1146" i="12"/>
  <c r="J1155" i="12" s="1"/>
  <c r="D1146" i="12"/>
  <c r="D1145" i="12"/>
  <c r="N1144" i="12"/>
  <c r="M1144" i="12"/>
  <c r="I1144" i="12"/>
  <c r="N1143" i="12"/>
  <c r="M1143" i="12"/>
  <c r="G1143" i="12"/>
  <c r="I1143" i="12" s="1"/>
  <c r="N1142" i="12"/>
  <c r="M1142" i="12"/>
  <c r="G1142" i="12"/>
  <c r="I1142" i="12" s="1"/>
  <c r="N1141" i="12"/>
  <c r="M1141" i="12"/>
  <c r="G1141" i="12"/>
  <c r="I1141" i="12" s="1"/>
  <c r="N1140" i="12"/>
  <c r="M1140" i="12"/>
  <c r="G1140" i="12"/>
  <c r="I1140" i="12" s="1"/>
  <c r="J1139" i="12"/>
  <c r="D1139" i="12"/>
  <c r="M1137" i="12"/>
  <c r="I1137" i="12"/>
  <c r="G1137" i="12"/>
  <c r="J1136" i="12"/>
  <c r="J1145" i="12" s="1"/>
  <c r="I1136" i="12"/>
  <c r="D1136" i="12"/>
  <c r="N1134" i="12"/>
  <c r="M1134" i="12"/>
  <c r="I1134" i="12"/>
  <c r="N1133" i="12"/>
  <c r="M1133" i="12"/>
  <c r="G1133" i="12"/>
  <c r="I1133" i="12" s="1"/>
  <c r="N1132" i="12"/>
  <c r="M1132" i="12"/>
  <c r="I1132" i="12"/>
  <c r="G1132" i="12"/>
  <c r="N1131" i="12"/>
  <c r="M1131" i="12"/>
  <c r="G1131" i="12"/>
  <c r="I1131" i="12" s="1"/>
  <c r="N1130" i="12"/>
  <c r="M1130" i="12"/>
  <c r="I1130" i="12"/>
  <c r="G1130" i="12"/>
  <c r="J1129" i="12"/>
  <c r="D1129" i="12"/>
  <c r="M1127" i="12"/>
  <c r="G1127" i="12"/>
  <c r="I1127" i="12" s="1"/>
  <c r="I1126" i="12" s="1"/>
  <c r="J1126" i="12"/>
  <c r="D1126" i="12"/>
  <c r="D1135" i="12" s="1"/>
  <c r="C1116" i="12"/>
  <c r="J1113" i="12"/>
  <c r="N1112" i="12"/>
  <c r="M1112" i="12"/>
  <c r="I1112" i="12"/>
  <c r="N1111" i="12"/>
  <c r="M1111" i="12"/>
  <c r="I1111" i="12"/>
  <c r="G1111" i="12"/>
  <c r="N1110" i="12"/>
  <c r="M1110" i="12"/>
  <c r="I1110" i="12"/>
  <c r="G1110" i="12"/>
  <c r="N1109" i="12"/>
  <c r="M1109" i="12"/>
  <c r="I1109" i="12"/>
  <c r="G1109" i="12"/>
  <c r="N1108" i="12"/>
  <c r="M1108" i="12"/>
  <c r="I1108" i="12"/>
  <c r="G1108" i="12"/>
  <c r="J1107" i="12"/>
  <c r="I1107" i="12"/>
  <c r="D1107" i="12"/>
  <c r="M1105" i="12"/>
  <c r="G1105" i="12"/>
  <c r="I1105" i="12" s="1"/>
  <c r="I1104" i="12" s="1"/>
  <c r="I1113" i="12" s="1"/>
  <c r="J1104" i="12"/>
  <c r="D1104" i="12"/>
  <c r="D1113" i="12" s="1"/>
  <c r="J1103" i="12"/>
  <c r="N1102" i="12"/>
  <c r="M1102" i="12"/>
  <c r="I1102" i="12"/>
  <c r="N1101" i="12"/>
  <c r="M1101" i="12"/>
  <c r="G1101" i="12"/>
  <c r="I1101" i="12" s="1"/>
  <c r="N1100" i="12"/>
  <c r="M1100" i="12"/>
  <c r="I1100" i="12"/>
  <c r="G1100" i="12"/>
  <c r="N1099" i="12"/>
  <c r="M1099" i="12"/>
  <c r="G1099" i="12"/>
  <c r="I1099" i="12" s="1"/>
  <c r="N1098" i="12"/>
  <c r="M1098" i="12"/>
  <c r="I1098" i="12"/>
  <c r="G1098" i="12"/>
  <c r="J1097" i="12"/>
  <c r="D1097" i="12"/>
  <c r="D1103" i="12" s="1"/>
  <c r="M1095" i="12"/>
  <c r="I1095" i="12"/>
  <c r="I1094" i="12" s="1"/>
  <c r="G1095" i="12"/>
  <c r="J1094" i="12"/>
  <c r="D1094" i="12"/>
  <c r="D1093" i="12"/>
  <c r="N1092" i="12"/>
  <c r="M1092" i="12"/>
  <c r="I1092" i="12"/>
  <c r="N1091" i="12"/>
  <c r="M1091" i="12"/>
  <c r="G1091" i="12"/>
  <c r="I1091" i="12" s="1"/>
  <c r="N1090" i="12"/>
  <c r="M1090" i="12"/>
  <c r="G1090" i="12"/>
  <c r="I1090" i="12" s="1"/>
  <c r="N1089" i="12"/>
  <c r="M1089" i="12"/>
  <c r="G1089" i="12"/>
  <c r="I1089" i="12" s="1"/>
  <c r="N1088" i="12"/>
  <c r="M1088" i="12"/>
  <c r="G1088" i="12"/>
  <c r="I1088" i="12" s="1"/>
  <c r="J1087" i="12"/>
  <c r="D1087" i="12"/>
  <c r="M1085" i="12"/>
  <c r="I1085" i="12"/>
  <c r="I1084" i="12" s="1"/>
  <c r="G1085" i="12"/>
  <c r="J1084" i="12"/>
  <c r="J1093" i="12" s="1"/>
  <c r="D1084" i="12"/>
  <c r="N1082" i="12"/>
  <c r="M1082" i="12"/>
  <c r="I1082" i="12"/>
  <c r="N1081" i="12"/>
  <c r="M1081" i="12"/>
  <c r="G1081" i="12"/>
  <c r="I1081" i="12" s="1"/>
  <c r="N1080" i="12"/>
  <c r="M1080" i="12"/>
  <c r="I1080" i="12"/>
  <c r="G1080" i="12"/>
  <c r="N1079" i="12"/>
  <c r="M1079" i="12"/>
  <c r="G1079" i="12"/>
  <c r="I1079" i="12" s="1"/>
  <c r="N1078" i="12"/>
  <c r="M1078" i="12"/>
  <c r="I1078" i="12"/>
  <c r="I1077" i="12" s="1"/>
  <c r="G1078" i="12"/>
  <c r="J1077" i="12"/>
  <c r="D1077" i="12"/>
  <c r="M1075" i="12"/>
  <c r="I1075" i="12"/>
  <c r="I1074" i="12" s="1"/>
  <c r="G1075" i="12"/>
  <c r="J1074" i="12"/>
  <c r="D1074" i="12"/>
  <c r="D1083" i="12" s="1"/>
  <c r="N1072" i="12"/>
  <c r="M1072" i="12"/>
  <c r="I1072" i="12"/>
  <c r="N1071" i="12"/>
  <c r="M1071" i="12"/>
  <c r="I1071" i="12"/>
  <c r="G1071" i="12"/>
  <c r="N1070" i="12"/>
  <c r="M1070" i="12"/>
  <c r="I1070" i="12"/>
  <c r="G1070" i="12"/>
  <c r="N1069" i="12"/>
  <c r="M1069" i="12"/>
  <c r="I1069" i="12"/>
  <c r="G1069" i="12"/>
  <c r="N1068" i="12"/>
  <c r="M1068" i="12"/>
  <c r="I1068" i="12"/>
  <c r="I1067" i="12" s="1"/>
  <c r="G1068" i="12"/>
  <c r="J1067" i="12"/>
  <c r="D1067" i="12"/>
  <c r="M1065" i="12"/>
  <c r="G1065" i="12"/>
  <c r="I1065" i="12" s="1"/>
  <c r="I1064" i="12" s="1"/>
  <c r="J1064" i="12"/>
  <c r="J1073" i="12" s="1"/>
  <c r="D1064" i="12"/>
  <c r="D1073" i="12" s="1"/>
  <c r="C1054" i="12"/>
  <c r="J1051" i="12"/>
  <c r="N1050" i="12"/>
  <c r="M1050" i="12"/>
  <c r="I1050" i="12"/>
  <c r="N1049" i="12"/>
  <c r="M1049" i="12"/>
  <c r="I1049" i="12"/>
  <c r="G1049" i="12"/>
  <c r="N1048" i="12"/>
  <c r="M1048" i="12"/>
  <c r="I1048" i="12"/>
  <c r="G1048" i="12"/>
  <c r="N1047" i="12"/>
  <c r="M1047" i="12"/>
  <c r="I1047" i="12"/>
  <c r="G1047" i="12"/>
  <c r="N1046" i="12"/>
  <c r="M1046" i="12"/>
  <c r="I1046" i="12"/>
  <c r="G1046" i="12"/>
  <c r="J1045" i="12"/>
  <c r="D1045" i="12"/>
  <c r="D1051" i="12" s="1"/>
  <c r="M1043" i="12"/>
  <c r="I1043" i="12"/>
  <c r="I1042" i="12" s="1"/>
  <c r="G1043" i="12"/>
  <c r="J1042" i="12"/>
  <c r="D1042" i="12"/>
  <c r="D1041" i="12"/>
  <c r="N1040" i="12"/>
  <c r="M1040" i="12"/>
  <c r="I1040" i="12"/>
  <c r="N1039" i="12"/>
  <c r="M1039" i="12"/>
  <c r="G1039" i="12"/>
  <c r="I1039" i="12" s="1"/>
  <c r="N1038" i="12"/>
  <c r="M1038" i="12"/>
  <c r="G1038" i="12"/>
  <c r="I1038" i="12" s="1"/>
  <c r="N1037" i="12"/>
  <c r="M1037" i="12"/>
  <c r="G1037" i="12"/>
  <c r="I1037" i="12" s="1"/>
  <c r="N1036" i="12"/>
  <c r="M1036" i="12"/>
  <c r="G1036" i="12"/>
  <c r="I1036" i="12" s="1"/>
  <c r="J1035" i="12"/>
  <c r="D1035" i="12"/>
  <c r="M1033" i="12"/>
  <c r="I1033" i="12"/>
  <c r="G1033" i="12"/>
  <c r="J1032" i="12"/>
  <c r="J1041" i="12" s="1"/>
  <c r="I1032" i="12"/>
  <c r="D1032" i="12"/>
  <c r="N1030" i="12"/>
  <c r="M1030" i="12"/>
  <c r="I1030" i="12"/>
  <c r="N1029" i="12"/>
  <c r="M1029" i="12"/>
  <c r="G1029" i="12"/>
  <c r="I1029" i="12" s="1"/>
  <c r="N1028" i="12"/>
  <c r="M1028" i="12"/>
  <c r="I1028" i="12"/>
  <c r="G1028" i="12"/>
  <c r="N1027" i="12"/>
  <c r="M1027" i="12"/>
  <c r="G1027" i="12"/>
  <c r="I1027" i="12" s="1"/>
  <c r="N1026" i="12"/>
  <c r="M1026" i="12"/>
  <c r="I1026" i="12"/>
  <c r="G1026" i="12"/>
  <c r="J1025" i="12"/>
  <c r="D1025" i="12"/>
  <c r="M1023" i="12"/>
  <c r="G1023" i="12"/>
  <c r="I1023" i="12" s="1"/>
  <c r="I1022" i="12" s="1"/>
  <c r="J1022" i="12"/>
  <c r="D1022" i="12"/>
  <c r="D1031" i="12" s="1"/>
  <c r="N1020" i="12"/>
  <c r="M1020" i="12"/>
  <c r="I1020" i="12"/>
  <c r="N1019" i="12"/>
  <c r="M1019" i="12"/>
  <c r="I1019" i="12"/>
  <c r="G1019" i="12"/>
  <c r="N1018" i="12"/>
  <c r="M1018" i="12"/>
  <c r="I1018" i="12"/>
  <c r="G1018" i="12"/>
  <c r="N1017" i="12"/>
  <c r="M1017" i="12"/>
  <c r="I1017" i="12"/>
  <c r="G1017" i="12"/>
  <c r="N1016" i="12"/>
  <c r="M1016" i="12"/>
  <c r="I1016" i="12"/>
  <c r="I1015" i="12" s="1"/>
  <c r="G1016" i="12"/>
  <c r="J1015" i="12"/>
  <c r="D1015" i="12"/>
  <c r="M1013" i="12"/>
  <c r="G1013" i="12"/>
  <c r="I1013" i="12" s="1"/>
  <c r="I1012" i="12" s="1"/>
  <c r="J1012" i="12"/>
  <c r="J1021" i="12" s="1"/>
  <c r="D1012" i="12"/>
  <c r="D1021" i="12" s="1"/>
  <c r="J1011" i="12"/>
  <c r="N1010" i="12"/>
  <c r="M1010" i="12"/>
  <c r="I1010" i="12"/>
  <c r="N1009" i="12"/>
  <c r="M1009" i="12"/>
  <c r="I1009" i="12"/>
  <c r="G1009" i="12"/>
  <c r="N1008" i="12"/>
  <c r="M1008" i="12"/>
  <c r="G1008" i="12"/>
  <c r="I1008" i="12" s="1"/>
  <c r="N1007" i="12"/>
  <c r="M1007" i="12"/>
  <c r="I1007" i="12"/>
  <c r="G1007" i="12"/>
  <c r="N1006" i="12"/>
  <c r="M1006" i="12"/>
  <c r="G1006" i="12"/>
  <c r="I1006" i="12" s="1"/>
  <c r="J1005" i="12"/>
  <c r="D1005" i="12"/>
  <c r="M1003" i="12"/>
  <c r="I1003" i="12"/>
  <c r="G1003" i="12"/>
  <c r="J1002" i="12"/>
  <c r="I1002" i="12"/>
  <c r="D1002" i="12"/>
  <c r="D1011" i="12" s="1"/>
  <c r="C992" i="12"/>
  <c r="D989" i="12"/>
  <c r="N988" i="12"/>
  <c r="M988" i="12"/>
  <c r="I988" i="12"/>
  <c r="N987" i="12"/>
  <c r="M987" i="12"/>
  <c r="G987" i="12"/>
  <c r="I987" i="12" s="1"/>
  <c r="N986" i="12"/>
  <c r="M986" i="12"/>
  <c r="G986" i="12"/>
  <c r="I986" i="12" s="1"/>
  <c r="N985" i="12"/>
  <c r="M985" i="12"/>
  <c r="G985" i="12"/>
  <c r="I985" i="12" s="1"/>
  <c r="N984" i="12"/>
  <c r="M984" i="12"/>
  <c r="G984" i="12"/>
  <c r="I984" i="12" s="1"/>
  <c r="I983" i="12" s="1"/>
  <c r="I989" i="12" s="1"/>
  <c r="J983" i="12"/>
  <c r="D983" i="12"/>
  <c r="M981" i="12"/>
  <c r="I981" i="12"/>
  <c r="G981" i="12"/>
  <c r="J980" i="12"/>
  <c r="J989" i="12" s="1"/>
  <c r="I980" i="12"/>
  <c r="D980" i="12"/>
  <c r="D979" i="12"/>
  <c r="N978" i="12"/>
  <c r="M978" i="12"/>
  <c r="I978" i="12"/>
  <c r="N977" i="12"/>
  <c r="M977" i="12"/>
  <c r="I977" i="12"/>
  <c r="G977" i="12"/>
  <c r="N976" i="12"/>
  <c r="M976" i="12"/>
  <c r="I976" i="12"/>
  <c r="G976" i="12"/>
  <c r="N975" i="12"/>
  <c r="M975" i="12"/>
  <c r="I975" i="12"/>
  <c r="G975" i="12"/>
  <c r="N974" i="12"/>
  <c r="M974" i="12"/>
  <c r="I974" i="12"/>
  <c r="G974" i="12"/>
  <c r="J973" i="12"/>
  <c r="I973" i="12"/>
  <c r="D973" i="12"/>
  <c r="M971" i="12"/>
  <c r="I971" i="12"/>
  <c r="I970" i="12" s="1"/>
  <c r="I979" i="12" s="1"/>
  <c r="G971" i="12"/>
  <c r="J970" i="12"/>
  <c r="D970" i="12"/>
  <c r="N968" i="12"/>
  <c r="M968" i="12"/>
  <c r="I968" i="12"/>
  <c r="N967" i="12"/>
  <c r="M967" i="12"/>
  <c r="I967" i="12"/>
  <c r="G967" i="12"/>
  <c r="N966" i="12"/>
  <c r="M966" i="12"/>
  <c r="I966" i="12"/>
  <c r="G966" i="12"/>
  <c r="N965" i="12"/>
  <c r="M965" i="12"/>
  <c r="I965" i="12"/>
  <c r="G965" i="12"/>
  <c r="N964" i="12"/>
  <c r="M964" i="12"/>
  <c r="I964" i="12"/>
  <c r="G964" i="12"/>
  <c r="J963" i="12"/>
  <c r="I963" i="12"/>
  <c r="D963" i="12"/>
  <c r="M961" i="12"/>
  <c r="G961" i="12"/>
  <c r="I961" i="12" s="1"/>
  <c r="I960" i="12" s="1"/>
  <c r="J960" i="12"/>
  <c r="J969" i="12" s="1"/>
  <c r="D960" i="12"/>
  <c r="D969" i="12" s="1"/>
  <c r="N958" i="12"/>
  <c r="M958" i="12"/>
  <c r="I958" i="12"/>
  <c r="N957" i="12"/>
  <c r="M957" i="12"/>
  <c r="I957" i="12"/>
  <c r="G957" i="12"/>
  <c r="N956" i="12"/>
  <c r="M956" i="12"/>
  <c r="I956" i="12"/>
  <c r="G956" i="12"/>
  <c r="N955" i="12"/>
  <c r="M955" i="12"/>
  <c r="I955" i="12"/>
  <c r="G955" i="12"/>
  <c r="N954" i="12"/>
  <c r="M954" i="12"/>
  <c r="I954" i="12"/>
  <c r="I953" i="12" s="1"/>
  <c r="G954" i="12"/>
  <c r="J953" i="12"/>
  <c r="D953" i="12"/>
  <c r="M951" i="12"/>
  <c r="G951" i="12"/>
  <c r="I951" i="12" s="1"/>
  <c r="J950" i="12"/>
  <c r="J959" i="12" s="1"/>
  <c r="I950" i="12"/>
  <c r="I959" i="12" s="1"/>
  <c r="D950" i="12"/>
  <c r="D959" i="12" s="1"/>
  <c r="N948" i="12"/>
  <c r="M948" i="12"/>
  <c r="I948" i="12"/>
  <c r="N947" i="12"/>
  <c r="M947" i="12"/>
  <c r="G947" i="12"/>
  <c r="I947" i="12" s="1"/>
  <c r="N946" i="12"/>
  <c r="M946" i="12"/>
  <c r="G946" i="12"/>
  <c r="I946" i="12" s="1"/>
  <c r="N945" i="12"/>
  <c r="M945" i="12"/>
  <c r="G945" i="12"/>
  <c r="I945" i="12" s="1"/>
  <c r="N944" i="12"/>
  <c r="M944" i="12"/>
  <c r="G944" i="12"/>
  <c r="I944" i="12" s="1"/>
  <c r="I943" i="12" s="1"/>
  <c r="J943" i="12"/>
  <c r="D943" i="12"/>
  <c r="M941" i="12"/>
  <c r="I941" i="12"/>
  <c r="G941" i="12"/>
  <c r="J940" i="12"/>
  <c r="I940" i="12"/>
  <c r="D940" i="12"/>
  <c r="D949" i="12" s="1"/>
  <c r="D990" i="12" s="1"/>
  <c r="C930" i="12"/>
  <c r="N926" i="12"/>
  <c r="M926" i="12"/>
  <c r="I926" i="12"/>
  <c r="N925" i="12"/>
  <c r="M925" i="12"/>
  <c r="G925" i="12"/>
  <c r="I925" i="12" s="1"/>
  <c r="N924" i="12"/>
  <c r="M924" i="12"/>
  <c r="I924" i="12"/>
  <c r="G924" i="12"/>
  <c r="N923" i="12"/>
  <c r="M923" i="12"/>
  <c r="G923" i="12"/>
  <c r="I923" i="12" s="1"/>
  <c r="I921" i="12" s="1"/>
  <c r="N922" i="12"/>
  <c r="M922" i="12"/>
  <c r="I922" i="12"/>
  <c r="G922" i="12"/>
  <c r="J921" i="12"/>
  <c r="D921" i="12"/>
  <c r="M919" i="12"/>
  <c r="I919" i="12"/>
  <c r="I918" i="12" s="1"/>
  <c r="I927" i="12" s="1"/>
  <c r="G919" i="12"/>
  <c r="J918" i="12"/>
  <c r="D918" i="12"/>
  <c r="D927" i="12" s="1"/>
  <c r="N916" i="12"/>
  <c r="M916" i="12"/>
  <c r="I916" i="12"/>
  <c r="N915" i="12"/>
  <c r="M915" i="12"/>
  <c r="I915" i="12"/>
  <c r="G915" i="12"/>
  <c r="N914" i="12"/>
  <c r="M914" i="12"/>
  <c r="I914" i="12"/>
  <c r="G914" i="12"/>
  <c r="N913" i="12"/>
  <c r="M913" i="12"/>
  <c r="I913" i="12"/>
  <c r="G913" i="12"/>
  <c r="N912" i="12"/>
  <c r="M912" i="12"/>
  <c r="I912" i="12"/>
  <c r="G912" i="12"/>
  <c r="J911" i="12"/>
  <c r="I911" i="12"/>
  <c r="D911" i="12"/>
  <c r="M909" i="12"/>
  <c r="G909" i="12"/>
  <c r="I909" i="12" s="1"/>
  <c r="I908" i="12" s="1"/>
  <c r="J908" i="12"/>
  <c r="J917" i="12" s="1"/>
  <c r="D908" i="12"/>
  <c r="D917" i="12" s="1"/>
  <c r="N906" i="12"/>
  <c r="M906" i="12"/>
  <c r="I906" i="12"/>
  <c r="N905" i="12"/>
  <c r="M905" i="12"/>
  <c r="I905" i="12"/>
  <c r="G905" i="12"/>
  <c r="N904" i="12"/>
  <c r="M904" i="12"/>
  <c r="I904" i="12"/>
  <c r="G904" i="12"/>
  <c r="N903" i="12"/>
  <c r="M903" i="12"/>
  <c r="I903" i="12"/>
  <c r="G903" i="12"/>
  <c r="N902" i="12"/>
  <c r="M902" i="12"/>
  <c r="I902" i="12"/>
  <c r="I901" i="12" s="1"/>
  <c r="G902" i="12"/>
  <c r="J901" i="12"/>
  <c r="D901" i="12"/>
  <c r="M899" i="12"/>
  <c r="I899" i="12"/>
  <c r="G899" i="12"/>
  <c r="J898" i="12"/>
  <c r="J907" i="12" s="1"/>
  <c r="I898" i="12"/>
  <c r="I907" i="12" s="1"/>
  <c r="D898" i="12"/>
  <c r="D907" i="12" s="1"/>
  <c r="N896" i="12"/>
  <c r="M896" i="12"/>
  <c r="I896" i="12"/>
  <c r="N895" i="12"/>
  <c r="M895" i="12"/>
  <c r="G895" i="12"/>
  <c r="I895" i="12" s="1"/>
  <c r="N894" i="12"/>
  <c r="M894" i="12"/>
  <c r="G894" i="12"/>
  <c r="I894" i="12" s="1"/>
  <c r="N893" i="12"/>
  <c r="M893" i="12"/>
  <c r="G893" i="12"/>
  <c r="I893" i="12" s="1"/>
  <c r="N892" i="12"/>
  <c r="M892" i="12"/>
  <c r="G892" i="12"/>
  <c r="I892" i="12" s="1"/>
  <c r="J891" i="12"/>
  <c r="D891" i="12"/>
  <c r="M889" i="12"/>
  <c r="I889" i="12"/>
  <c r="G889" i="12"/>
  <c r="J888" i="12"/>
  <c r="J897" i="12" s="1"/>
  <c r="I888" i="12"/>
  <c r="D888" i="12"/>
  <c r="D897" i="12" s="1"/>
  <c r="N886" i="12"/>
  <c r="M886" i="12"/>
  <c r="I886" i="12"/>
  <c r="N885" i="12"/>
  <c r="M885" i="12"/>
  <c r="I885" i="12"/>
  <c r="G885" i="12"/>
  <c r="N884" i="12"/>
  <c r="M884" i="12"/>
  <c r="I884" i="12"/>
  <c r="G884" i="12"/>
  <c r="N883" i="12"/>
  <c r="M883" i="12"/>
  <c r="I883" i="12"/>
  <c r="G883" i="12"/>
  <c r="N882" i="12"/>
  <c r="M882" i="12"/>
  <c r="I882" i="12"/>
  <c r="G882" i="12"/>
  <c r="J881" i="12"/>
  <c r="J887" i="12" s="1"/>
  <c r="I881" i="12"/>
  <c r="D881" i="12"/>
  <c r="M879" i="12"/>
  <c r="I879" i="12"/>
  <c r="I878" i="12" s="1"/>
  <c r="G879" i="12"/>
  <c r="J878" i="12"/>
  <c r="D878" i="12"/>
  <c r="D887" i="12" s="1"/>
  <c r="D928" i="12" s="1"/>
  <c r="C868" i="12"/>
  <c r="N864" i="12"/>
  <c r="M864" i="12"/>
  <c r="I864" i="12"/>
  <c r="N863" i="12"/>
  <c r="M863" i="12"/>
  <c r="I863" i="12"/>
  <c r="G863" i="12"/>
  <c r="N862" i="12"/>
  <c r="M862" i="12"/>
  <c r="I862" i="12"/>
  <c r="G862" i="12"/>
  <c r="N861" i="12"/>
  <c r="M861" i="12"/>
  <c r="I861" i="12"/>
  <c r="G861" i="12"/>
  <c r="N860" i="12"/>
  <c r="M860" i="12"/>
  <c r="I860" i="12"/>
  <c r="G860" i="12"/>
  <c r="J859" i="12"/>
  <c r="I859" i="12"/>
  <c r="D859" i="12"/>
  <c r="M857" i="12"/>
  <c r="G857" i="12"/>
  <c r="I857" i="12" s="1"/>
  <c r="I856" i="12" s="1"/>
  <c r="I865" i="12" s="1"/>
  <c r="J856" i="12"/>
  <c r="J865" i="12" s="1"/>
  <c r="D856" i="12"/>
  <c r="D865" i="12" s="1"/>
  <c r="J855" i="12"/>
  <c r="N854" i="12"/>
  <c r="M854" i="12"/>
  <c r="I854" i="12"/>
  <c r="N853" i="12"/>
  <c r="M853" i="12"/>
  <c r="I853" i="12"/>
  <c r="G853" i="12"/>
  <c r="N852" i="12"/>
  <c r="M852" i="12"/>
  <c r="I852" i="12"/>
  <c r="G852" i="12"/>
  <c r="N851" i="12"/>
  <c r="M851" i="12"/>
  <c r="I851" i="12"/>
  <c r="G851" i="12"/>
  <c r="N850" i="12"/>
  <c r="M850" i="12"/>
  <c r="I850" i="12"/>
  <c r="G850" i="12"/>
  <c r="J849" i="12"/>
  <c r="D849" i="12"/>
  <c r="M847" i="12"/>
  <c r="I847" i="12"/>
  <c r="G847" i="12"/>
  <c r="J846" i="12"/>
  <c r="I846" i="12"/>
  <c r="D846" i="12"/>
  <c r="N844" i="12"/>
  <c r="M844" i="12"/>
  <c r="I844" i="12"/>
  <c r="N843" i="12"/>
  <c r="M843" i="12"/>
  <c r="G843" i="12"/>
  <c r="I843" i="12" s="1"/>
  <c r="N842" i="12"/>
  <c r="M842" i="12"/>
  <c r="G842" i="12"/>
  <c r="I842" i="12" s="1"/>
  <c r="N841" i="12"/>
  <c r="M841" i="12"/>
  <c r="G841" i="12"/>
  <c r="I841" i="12" s="1"/>
  <c r="N840" i="12"/>
  <c r="M840" i="12"/>
  <c r="G840" i="12"/>
  <c r="I840" i="12" s="1"/>
  <c r="J839" i="12"/>
  <c r="D839" i="12"/>
  <c r="M837" i="12"/>
  <c r="I837" i="12"/>
  <c r="G837" i="12"/>
  <c r="J836" i="12"/>
  <c r="J845" i="12" s="1"/>
  <c r="I836" i="12"/>
  <c r="D836" i="12"/>
  <c r="D845" i="12" s="1"/>
  <c r="N834" i="12"/>
  <c r="M834" i="12"/>
  <c r="I834" i="12"/>
  <c r="N833" i="12"/>
  <c r="M833" i="12"/>
  <c r="I833" i="12"/>
  <c r="G833" i="12"/>
  <c r="N832" i="12"/>
  <c r="M832" i="12"/>
  <c r="I832" i="12"/>
  <c r="G832" i="12"/>
  <c r="N831" i="12"/>
  <c r="M831" i="12"/>
  <c r="I831" i="12"/>
  <c r="G831" i="12"/>
  <c r="N830" i="12"/>
  <c r="M830" i="12"/>
  <c r="I830" i="12"/>
  <c r="G830" i="12"/>
  <c r="J829" i="12"/>
  <c r="I829" i="12"/>
  <c r="D829" i="12"/>
  <c r="M827" i="12"/>
  <c r="G827" i="12"/>
  <c r="I827" i="12" s="1"/>
  <c r="I826" i="12" s="1"/>
  <c r="I835" i="12" s="1"/>
  <c r="J826" i="12"/>
  <c r="D826" i="12"/>
  <c r="D835" i="12" s="1"/>
  <c r="J825" i="12"/>
  <c r="N824" i="12"/>
  <c r="M824" i="12"/>
  <c r="I824" i="12"/>
  <c r="N823" i="12"/>
  <c r="M823" i="12"/>
  <c r="I823" i="12"/>
  <c r="G823" i="12"/>
  <c r="N822" i="12"/>
  <c r="M822" i="12"/>
  <c r="I822" i="12"/>
  <c r="G822" i="12"/>
  <c r="N821" i="12"/>
  <c r="M821" i="12"/>
  <c r="I821" i="12"/>
  <c r="G821" i="12"/>
  <c r="N820" i="12"/>
  <c r="M820" i="12"/>
  <c r="I820" i="12"/>
  <c r="G820" i="12"/>
  <c r="J819" i="12"/>
  <c r="D819" i="12"/>
  <c r="D825" i="12" s="1"/>
  <c r="M817" i="12"/>
  <c r="I817" i="12"/>
  <c r="G817" i="12"/>
  <c r="J816" i="12"/>
  <c r="I816" i="12"/>
  <c r="D816" i="12"/>
  <c r="C806" i="12"/>
  <c r="I803" i="12"/>
  <c r="N802" i="12"/>
  <c r="M802" i="12"/>
  <c r="I802" i="12"/>
  <c r="N801" i="12"/>
  <c r="M801" i="12"/>
  <c r="G801" i="12"/>
  <c r="I801" i="12" s="1"/>
  <c r="N800" i="12"/>
  <c r="M800" i="12"/>
  <c r="G800" i="12"/>
  <c r="I800" i="12" s="1"/>
  <c r="N799" i="12"/>
  <c r="M799" i="12"/>
  <c r="G799" i="12"/>
  <c r="I799" i="12" s="1"/>
  <c r="N798" i="12"/>
  <c r="M798" i="12"/>
  <c r="G798" i="12"/>
  <c r="I798" i="12" s="1"/>
  <c r="I797" i="12" s="1"/>
  <c r="J797" i="12"/>
  <c r="D797" i="12"/>
  <c r="M795" i="12"/>
  <c r="I795" i="12"/>
  <c r="G795" i="12"/>
  <c r="J794" i="12"/>
  <c r="I794" i="12"/>
  <c r="D794" i="12"/>
  <c r="D803" i="12" s="1"/>
  <c r="D793" i="12"/>
  <c r="N792" i="12"/>
  <c r="M792" i="12"/>
  <c r="I792" i="12"/>
  <c r="N791" i="12"/>
  <c r="M791" i="12"/>
  <c r="I791" i="12"/>
  <c r="G791" i="12"/>
  <c r="N790" i="12"/>
  <c r="M790" i="12"/>
  <c r="G790" i="12"/>
  <c r="I790" i="12" s="1"/>
  <c r="N789" i="12"/>
  <c r="M789" i="12"/>
  <c r="I789" i="12"/>
  <c r="G789" i="12"/>
  <c r="N788" i="12"/>
  <c r="M788" i="12"/>
  <c r="I788" i="12"/>
  <c r="G788" i="12"/>
  <c r="J787" i="12"/>
  <c r="J793" i="12" s="1"/>
  <c r="I787" i="12"/>
  <c r="D787" i="12"/>
  <c r="M785" i="12"/>
  <c r="I785" i="12"/>
  <c r="I784" i="12" s="1"/>
  <c r="I793" i="12" s="1"/>
  <c r="G785" i="12"/>
  <c r="J784" i="12"/>
  <c r="D784" i="12"/>
  <c r="J783" i="12"/>
  <c r="N782" i="12"/>
  <c r="M782" i="12"/>
  <c r="I782" i="12"/>
  <c r="N781" i="12"/>
  <c r="M781" i="12"/>
  <c r="I781" i="12"/>
  <c r="G781" i="12"/>
  <c r="N780" i="12"/>
  <c r="M780" i="12"/>
  <c r="I780" i="12"/>
  <c r="G780" i="12"/>
  <c r="N779" i="12"/>
  <c r="M779" i="12"/>
  <c r="I779" i="12"/>
  <c r="G779" i="12"/>
  <c r="N778" i="12"/>
  <c r="M778" i="12"/>
  <c r="I778" i="12"/>
  <c r="G778" i="12"/>
  <c r="J777" i="12"/>
  <c r="I777" i="12"/>
  <c r="D777" i="12"/>
  <c r="M775" i="12"/>
  <c r="G775" i="12"/>
  <c r="I775" i="12" s="1"/>
  <c r="I774" i="12" s="1"/>
  <c r="J774" i="12"/>
  <c r="D774" i="12"/>
  <c r="I773" i="12"/>
  <c r="N772" i="12"/>
  <c r="M772" i="12"/>
  <c r="I772" i="12"/>
  <c r="N771" i="12"/>
  <c r="M771" i="12"/>
  <c r="I771" i="12"/>
  <c r="G771" i="12"/>
  <c r="N770" i="12"/>
  <c r="M770" i="12"/>
  <c r="I770" i="12"/>
  <c r="G770" i="12"/>
  <c r="N769" i="12"/>
  <c r="M769" i="12"/>
  <c r="I769" i="12"/>
  <c r="G769" i="12"/>
  <c r="N768" i="12"/>
  <c r="M768" i="12"/>
  <c r="I768" i="12"/>
  <c r="I767" i="12" s="1"/>
  <c r="G768" i="12"/>
  <c r="J767" i="12"/>
  <c r="D767" i="12"/>
  <c r="D773" i="12" s="1"/>
  <c r="M765" i="12"/>
  <c r="I765" i="12"/>
  <c r="G765" i="12"/>
  <c r="J764" i="12"/>
  <c r="J773" i="12" s="1"/>
  <c r="I764" i="12"/>
  <c r="D764" i="12"/>
  <c r="D763" i="12"/>
  <c r="N762" i="12"/>
  <c r="M762" i="12"/>
  <c r="I762" i="12"/>
  <c r="I81" i="12" s="1"/>
  <c r="I143" i="12" s="1"/>
  <c r="N761" i="12"/>
  <c r="M761" i="12"/>
  <c r="G761" i="12"/>
  <c r="I761" i="12" s="1"/>
  <c r="N760" i="12"/>
  <c r="M760" i="12"/>
  <c r="G760" i="12"/>
  <c r="I760" i="12" s="1"/>
  <c r="N759" i="12"/>
  <c r="M759" i="12"/>
  <c r="G759" i="12"/>
  <c r="I759" i="12" s="1"/>
  <c r="N758" i="12"/>
  <c r="M758" i="12"/>
  <c r="G758" i="12"/>
  <c r="I758" i="12" s="1"/>
  <c r="J757" i="12"/>
  <c r="D757" i="12"/>
  <c r="M755" i="12"/>
  <c r="I755" i="12"/>
  <c r="I754" i="12" s="1"/>
  <c r="G755" i="12"/>
  <c r="J754" i="12"/>
  <c r="J763" i="12" s="1"/>
  <c r="D754" i="12"/>
  <c r="C744" i="12"/>
  <c r="N740" i="12"/>
  <c r="M740" i="12"/>
  <c r="I740" i="12"/>
  <c r="N739" i="12"/>
  <c r="M739" i="12"/>
  <c r="I739" i="12"/>
  <c r="G739" i="12"/>
  <c r="N738" i="12"/>
  <c r="M738" i="12"/>
  <c r="G738" i="12"/>
  <c r="I738" i="12" s="1"/>
  <c r="N737" i="12"/>
  <c r="M737" i="12"/>
  <c r="I737" i="12"/>
  <c r="G737" i="12"/>
  <c r="N736" i="12"/>
  <c r="M736" i="12"/>
  <c r="G736" i="12"/>
  <c r="I736" i="12" s="1"/>
  <c r="I735" i="12" s="1"/>
  <c r="J735" i="12"/>
  <c r="J741" i="12" s="1"/>
  <c r="D735" i="12"/>
  <c r="M733" i="12"/>
  <c r="I733" i="12"/>
  <c r="I732" i="12" s="1"/>
  <c r="G733" i="12"/>
  <c r="J732" i="12"/>
  <c r="D732" i="12"/>
  <c r="D741" i="12" s="1"/>
  <c r="J731" i="12"/>
  <c r="N730" i="12"/>
  <c r="M730" i="12"/>
  <c r="I730" i="12"/>
  <c r="N729" i="12"/>
  <c r="M729" i="12"/>
  <c r="I729" i="12"/>
  <c r="G729" i="12"/>
  <c r="N728" i="12"/>
  <c r="M728" i="12"/>
  <c r="I728" i="12"/>
  <c r="G728" i="12"/>
  <c r="N727" i="12"/>
  <c r="M727" i="12"/>
  <c r="I727" i="12"/>
  <c r="I725" i="12" s="1"/>
  <c r="G727" i="12"/>
  <c r="N726" i="12"/>
  <c r="M726" i="12"/>
  <c r="I726" i="12"/>
  <c r="G726" i="12"/>
  <c r="J725" i="12"/>
  <c r="D725" i="12"/>
  <c r="M723" i="12"/>
  <c r="G723" i="12"/>
  <c r="I723" i="12" s="1"/>
  <c r="I722" i="12" s="1"/>
  <c r="J722" i="12"/>
  <c r="D722" i="12"/>
  <c r="J721" i="12"/>
  <c r="N720" i="12"/>
  <c r="M720" i="12"/>
  <c r="I720" i="12"/>
  <c r="N719" i="12"/>
  <c r="M719" i="12"/>
  <c r="G719" i="12"/>
  <c r="I719" i="12" s="1"/>
  <c r="N718" i="12"/>
  <c r="M718" i="12"/>
  <c r="I718" i="12"/>
  <c r="G718" i="12"/>
  <c r="N717" i="12"/>
  <c r="M717" i="12"/>
  <c r="G717" i="12"/>
  <c r="I717" i="12" s="1"/>
  <c r="N716" i="12"/>
  <c r="M716" i="12"/>
  <c r="I716" i="12"/>
  <c r="G716" i="12"/>
  <c r="J715" i="12"/>
  <c r="D715" i="12"/>
  <c r="D721" i="12" s="1"/>
  <c r="M713" i="12"/>
  <c r="I713" i="12"/>
  <c r="G713" i="12"/>
  <c r="J712" i="12"/>
  <c r="I712" i="12"/>
  <c r="D712" i="12"/>
  <c r="D711" i="12"/>
  <c r="N710" i="12"/>
  <c r="M710" i="12"/>
  <c r="I710" i="12"/>
  <c r="N709" i="12"/>
  <c r="M709" i="12"/>
  <c r="G709" i="12"/>
  <c r="I709" i="12" s="1"/>
  <c r="N708" i="12"/>
  <c r="M708" i="12"/>
  <c r="G708" i="12"/>
  <c r="I708" i="12" s="1"/>
  <c r="N707" i="12"/>
  <c r="M707" i="12"/>
  <c r="G707" i="12"/>
  <c r="I707" i="12" s="1"/>
  <c r="N706" i="12"/>
  <c r="M706" i="12"/>
  <c r="G706" i="12"/>
  <c r="I706" i="12" s="1"/>
  <c r="J705" i="12"/>
  <c r="D705" i="12"/>
  <c r="M703" i="12"/>
  <c r="I703" i="12"/>
  <c r="G703" i="12"/>
  <c r="J702" i="12"/>
  <c r="J711" i="12" s="1"/>
  <c r="I702" i="12"/>
  <c r="D702" i="12"/>
  <c r="N700" i="12"/>
  <c r="M700" i="12"/>
  <c r="I700" i="12"/>
  <c r="N699" i="12"/>
  <c r="M699" i="12"/>
  <c r="I699" i="12"/>
  <c r="G699" i="12"/>
  <c r="N698" i="12"/>
  <c r="M698" i="12"/>
  <c r="I698" i="12"/>
  <c r="G698" i="12"/>
  <c r="N697" i="12"/>
  <c r="M697" i="12"/>
  <c r="I697" i="12"/>
  <c r="G697" i="12"/>
  <c r="N696" i="12"/>
  <c r="M696" i="12"/>
  <c r="I696" i="12"/>
  <c r="G696" i="12"/>
  <c r="J695" i="12"/>
  <c r="I695" i="12"/>
  <c r="D695" i="12"/>
  <c r="M693" i="12"/>
  <c r="I693" i="12"/>
  <c r="I692" i="12" s="1"/>
  <c r="I701" i="12" s="1"/>
  <c r="G693" i="12"/>
  <c r="J692" i="12"/>
  <c r="J701" i="12" s="1"/>
  <c r="D692" i="12"/>
  <c r="D701" i="12" s="1"/>
  <c r="C682" i="12"/>
  <c r="J679" i="12"/>
  <c r="N678" i="12"/>
  <c r="M678" i="12"/>
  <c r="I678" i="12"/>
  <c r="N677" i="12"/>
  <c r="M677" i="12"/>
  <c r="I677" i="12"/>
  <c r="G677" i="12"/>
  <c r="N676" i="12"/>
  <c r="M676" i="12"/>
  <c r="I676" i="12"/>
  <c r="G676" i="12"/>
  <c r="N675" i="12"/>
  <c r="M675" i="12"/>
  <c r="I675" i="12"/>
  <c r="G675" i="12"/>
  <c r="N674" i="12"/>
  <c r="M674" i="12"/>
  <c r="I674" i="12"/>
  <c r="G674" i="12"/>
  <c r="J673" i="12"/>
  <c r="I673" i="12"/>
  <c r="D673" i="12"/>
  <c r="M671" i="12"/>
  <c r="G671" i="12"/>
  <c r="I671" i="12" s="1"/>
  <c r="I670" i="12" s="1"/>
  <c r="I679" i="12" s="1"/>
  <c r="J670" i="12"/>
  <c r="D670" i="12"/>
  <c r="D679" i="12" s="1"/>
  <c r="N668" i="12"/>
  <c r="M668" i="12"/>
  <c r="I668" i="12"/>
  <c r="N667" i="12"/>
  <c r="M667" i="12"/>
  <c r="I667" i="12"/>
  <c r="G667" i="12"/>
  <c r="N666" i="12"/>
  <c r="M666" i="12"/>
  <c r="I666" i="12"/>
  <c r="G666" i="12"/>
  <c r="N665" i="12"/>
  <c r="M665" i="12"/>
  <c r="I665" i="12"/>
  <c r="G665" i="12"/>
  <c r="N664" i="12"/>
  <c r="M664" i="12"/>
  <c r="I664" i="12"/>
  <c r="G664" i="12"/>
  <c r="J663" i="12"/>
  <c r="D663" i="12"/>
  <c r="M661" i="12"/>
  <c r="G661" i="12"/>
  <c r="I661" i="12" s="1"/>
  <c r="I660" i="12" s="1"/>
  <c r="J660" i="12"/>
  <c r="J669" i="12" s="1"/>
  <c r="D660" i="12"/>
  <c r="N658" i="12"/>
  <c r="M658" i="12"/>
  <c r="I658" i="12"/>
  <c r="N657" i="12"/>
  <c r="M657" i="12"/>
  <c r="G657" i="12"/>
  <c r="I657" i="12" s="1"/>
  <c r="N656" i="12"/>
  <c r="M656" i="12"/>
  <c r="G656" i="12"/>
  <c r="I656" i="12" s="1"/>
  <c r="N655" i="12"/>
  <c r="M655" i="12"/>
  <c r="G655" i="12"/>
  <c r="I655" i="12" s="1"/>
  <c r="N654" i="12"/>
  <c r="M654" i="12"/>
  <c r="G654" i="12"/>
  <c r="I654" i="12" s="1"/>
  <c r="J653" i="12"/>
  <c r="D653" i="12"/>
  <c r="M651" i="12"/>
  <c r="I651" i="12"/>
  <c r="I650" i="12" s="1"/>
  <c r="G651" i="12"/>
  <c r="J650" i="12"/>
  <c r="D650" i="12"/>
  <c r="D659" i="12" s="1"/>
  <c r="N648" i="12"/>
  <c r="M648" i="12"/>
  <c r="I648" i="12"/>
  <c r="N647" i="12"/>
  <c r="M647" i="12"/>
  <c r="I647" i="12"/>
  <c r="G647" i="12"/>
  <c r="N646" i="12"/>
  <c r="M646" i="12"/>
  <c r="I646" i="12"/>
  <c r="G646" i="12"/>
  <c r="N645" i="12"/>
  <c r="M645" i="12"/>
  <c r="I645" i="12"/>
  <c r="G645" i="12"/>
  <c r="N644" i="12"/>
  <c r="M644" i="12"/>
  <c r="I644" i="12"/>
  <c r="G644" i="12"/>
  <c r="J643" i="12"/>
  <c r="I643" i="12"/>
  <c r="D643" i="12"/>
  <c r="M641" i="12"/>
  <c r="G641" i="12"/>
  <c r="I641" i="12" s="1"/>
  <c r="I640" i="12" s="1"/>
  <c r="I649" i="12" s="1"/>
  <c r="J640" i="12"/>
  <c r="J649" i="12" s="1"/>
  <c r="D640" i="12"/>
  <c r="D649" i="12" s="1"/>
  <c r="N638" i="12"/>
  <c r="M638" i="12"/>
  <c r="I638" i="12"/>
  <c r="N637" i="12"/>
  <c r="M637" i="12"/>
  <c r="I637" i="12"/>
  <c r="G637" i="12"/>
  <c r="N636" i="12"/>
  <c r="M636" i="12"/>
  <c r="I636" i="12"/>
  <c r="G636" i="12"/>
  <c r="N635" i="12"/>
  <c r="M635" i="12"/>
  <c r="I635" i="12"/>
  <c r="G635" i="12"/>
  <c r="N634" i="12"/>
  <c r="M634" i="12"/>
  <c r="I634" i="12"/>
  <c r="I633" i="12" s="1"/>
  <c r="G634" i="12"/>
  <c r="J633" i="12"/>
  <c r="D633" i="12"/>
  <c r="M631" i="12"/>
  <c r="G631" i="12"/>
  <c r="I631" i="12" s="1"/>
  <c r="J630" i="12"/>
  <c r="J639" i="12" s="1"/>
  <c r="J680" i="12" s="1"/>
  <c r="I630" i="12"/>
  <c r="I639" i="12" s="1"/>
  <c r="D630" i="12"/>
  <c r="C620" i="12"/>
  <c r="N616" i="12"/>
  <c r="M616" i="12"/>
  <c r="I616" i="12"/>
  <c r="I611" i="12" s="1"/>
  <c r="I617" i="12" s="1"/>
  <c r="N615" i="12"/>
  <c r="M615" i="12"/>
  <c r="G615" i="12"/>
  <c r="I615" i="12" s="1"/>
  <c r="N614" i="12"/>
  <c r="M614" i="12"/>
  <c r="G614" i="12"/>
  <c r="I614" i="12" s="1"/>
  <c r="N613" i="12"/>
  <c r="M613" i="12"/>
  <c r="I613" i="12"/>
  <c r="G613" i="12"/>
  <c r="N612" i="12"/>
  <c r="M612" i="12"/>
  <c r="G612" i="12"/>
  <c r="I612" i="12" s="1"/>
  <c r="J611" i="12"/>
  <c r="D611" i="12"/>
  <c r="D617" i="12" s="1"/>
  <c r="M609" i="12"/>
  <c r="I609" i="12"/>
  <c r="G609" i="12"/>
  <c r="J608" i="12"/>
  <c r="J617" i="12" s="1"/>
  <c r="I608" i="12"/>
  <c r="D608" i="12"/>
  <c r="J607" i="12"/>
  <c r="N606" i="12"/>
  <c r="M606" i="12"/>
  <c r="I606" i="12"/>
  <c r="N605" i="12"/>
  <c r="M605" i="12"/>
  <c r="I605" i="12"/>
  <c r="G605" i="12"/>
  <c r="N604" i="12"/>
  <c r="M604" i="12"/>
  <c r="G604" i="12"/>
  <c r="I604" i="12" s="1"/>
  <c r="N603" i="12"/>
  <c r="M603" i="12"/>
  <c r="I603" i="12"/>
  <c r="G603" i="12"/>
  <c r="N602" i="12"/>
  <c r="M602" i="12"/>
  <c r="G602" i="12"/>
  <c r="I602" i="12" s="1"/>
  <c r="J601" i="12"/>
  <c r="D601" i="12"/>
  <c r="D607" i="12" s="1"/>
  <c r="M599" i="12"/>
  <c r="I599" i="12"/>
  <c r="G599" i="12"/>
  <c r="J598" i="12"/>
  <c r="I598" i="12"/>
  <c r="D598" i="12"/>
  <c r="D597" i="12"/>
  <c r="N596" i="12"/>
  <c r="M596" i="12"/>
  <c r="I596" i="12"/>
  <c r="N595" i="12"/>
  <c r="M595" i="12"/>
  <c r="G595" i="12"/>
  <c r="I595" i="12" s="1"/>
  <c r="N594" i="12"/>
  <c r="M594" i="12"/>
  <c r="I594" i="12"/>
  <c r="G594" i="12"/>
  <c r="N593" i="12"/>
  <c r="M593" i="12"/>
  <c r="G593" i="12"/>
  <c r="I593" i="12" s="1"/>
  <c r="N592" i="12"/>
  <c r="M592" i="12"/>
  <c r="I592" i="12"/>
  <c r="G592" i="12"/>
  <c r="J591" i="12"/>
  <c r="D591" i="12"/>
  <c r="M589" i="12"/>
  <c r="I589" i="12"/>
  <c r="I588" i="12" s="1"/>
  <c r="G589" i="12"/>
  <c r="J588" i="12"/>
  <c r="J597" i="12" s="1"/>
  <c r="D588" i="12"/>
  <c r="D587" i="12"/>
  <c r="N586" i="12"/>
  <c r="M586" i="12"/>
  <c r="I586" i="12"/>
  <c r="N585" i="12"/>
  <c r="M585" i="12"/>
  <c r="I585" i="12"/>
  <c r="G585" i="12"/>
  <c r="N584" i="12"/>
  <c r="M584" i="12"/>
  <c r="I584" i="12"/>
  <c r="G584" i="12"/>
  <c r="N583" i="12"/>
  <c r="M583" i="12"/>
  <c r="I583" i="12"/>
  <c r="G583" i="12"/>
  <c r="N582" i="12"/>
  <c r="M582" i="12"/>
  <c r="I582" i="12"/>
  <c r="G582" i="12"/>
  <c r="J581" i="12"/>
  <c r="I581" i="12"/>
  <c r="D581" i="12"/>
  <c r="M579" i="12"/>
  <c r="G579" i="12"/>
  <c r="I579" i="12" s="1"/>
  <c r="I578" i="12" s="1"/>
  <c r="I587" i="12" s="1"/>
  <c r="J578" i="12"/>
  <c r="J587" i="12" s="1"/>
  <c r="D578" i="12"/>
  <c r="N576" i="12"/>
  <c r="M576" i="12"/>
  <c r="I576" i="12"/>
  <c r="N575" i="12"/>
  <c r="M575" i="12"/>
  <c r="I575" i="12"/>
  <c r="G575" i="12"/>
  <c r="N574" i="12"/>
  <c r="M574" i="12"/>
  <c r="I574" i="12"/>
  <c r="G574" i="12"/>
  <c r="N573" i="12"/>
  <c r="M573" i="12"/>
  <c r="I573" i="12"/>
  <c r="G573" i="12"/>
  <c r="N572" i="12"/>
  <c r="M572" i="12"/>
  <c r="I572" i="12"/>
  <c r="I571" i="12" s="1"/>
  <c r="G572" i="12"/>
  <c r="J571" i="12"/>
  <c r="D571" i="12"/>
  <c r="M569" i="12"/>
  <c r="G569" i="12"/>
  <c r="I569" i="12" s="1"/>
  <c r="I568" i="12" s="1"/>
  <c r="J568" i="12"/>
  <c r="J577" i="12" s="1"/>
  <c r="D568" i="12"/>
  <c r="D577" i="12" s="1"/>
  <c r="C558" i="12"/>
  <c r="J555" i="12"/>
  <c r="N554" i="12"/>
  <c r="M554" i="12"/>
  <c r="D554" i="12" s="1"/>
  <c r="H554" i="12"/>
  <c r="N553" i="12"/>
  <c r="M553" i="12"/>
  <c r="H553" i="12"/>
  <c r="F553" i="12"/>
  <c r="N552" i="12"/>
  <c r="M552" i="12"/>
  <c r="H552" i="12"/>
  <c r="F552" i="12"/>
  <c r="N551" i="12"/>
  <c r="M551" i="12"/>
  <c r="H551" i="12"/>
  <c r="F551" i="12"/>
  <c r="N550" i="12"/>
  <c r="M550" i="12"/>
  <c r="H550" i="12"/>
  <c r="F550" i="12"/>
  <c r="J549" i="12"/>
  <c r="M547" i="12"/>
  <c r="H547" i="12"/>
  <c r="G547" i="12"/>
  <c r="I547" i="12" s="1"/>
  <c r="J546" i="12"/>
  <c r="I546" i="12"/>
  <c r="D546" i="12"/>
  <c r="J545" i="12"/>
  <c r="N544" i="12"/>
  <c r="M544" i="12"/>
  <c r="I544" i="12"/>
  <c r="N543" i="12"/>
  <c r="M543" i="12"/>
  <c r="I543" i="12"/>
  <c r="H543" i="12"/>
  <c r="G543" i="12"/>
  <c r="N542" i="12"/>
  <c r="M542" i="12"/>
  <c r="H542" i="12"/>
  <c r="G542" i="12"/>
  <c r="N541" i="12"/>
  <c r="M541" i="12"/>
  <c r="H541" i="12"/>
  <c r="G541" i="12"/>
  <c r="I541" i="12" s="1"/>
  <c r="N540" i="12"/>
  <c r="M540" i="12"/>
  <c r="I540" i="12"/>
  <c r="H540" i="12"/>
  <c r="G540" i="12"/>
  <c r="J539" i="12"/>
  <c r="D539" i="12"/>
  <c r="M537" i="12"/>
  <c r="H537" i="12"/>
  <c r="I537" i="12" s="1"/>
  <c r="G537" i="12"/>
  <c r="J536" i="12"/>
  <c r="D536" i="12"/>
  <c r="D545" i="12" s="1"/>
  <c r="D535" i="12"/>
  <c r="N534" i="12"/>
  <c r="M534" i="12"/>
  <c r="I534" i="12"/>
  <c r="N533" i="12"/>
  <c r="M533" i="12"/>
  <c r="H533" i="12"/>
  <c r="G533" i="12"/>
  <c r="I533" i="12" s="1"/>
  <c r="N532" i="12"/>
  <c r="M532" i="12"/>
  <c r="H532" i="12"/>
  <c r="G532" i="12"/>
  <c r="I532" i="12" s="1"/>
  <c r="N531" i="12"/>
  <c r="M531" i="12"/>
  <c r="H531" i="12"/>
  <c r="I531" i="12" s="1"/>
  <c r="I529" i="12" s="1"/>
  <c r="G531" i="12"/>
  <c r="N530" i="12"/>
  <c r="M530" i="12"/>
  <c r="I530" i="12"/>
  <c r="H530" i="12"/>
  <c r="G530" i="12"/>
  <c r="J529" i="12"/>
  <c r="J535" i="12" s="1"/>
  <c r="D529" i="12"/>
  <c r="M527" i="12"/>
  <c r="H527" i="12"/>
  <c r="G527" i="12"/>
  <c r="I527" i="12" s="1"/>
  <c r="J526" i="12"/>
  <c r="I526" i="12"/>
  <c r="D526" i="12"/>
  <c r="J525" i="12"/>
  <c r="N524" i="12"/>
  <c r="M524" i="12"/>
  <c r="I524" i="12"/>
  <c r="N523" i="12"/>
  <c r="M523" i="12"/>
  <c r="I523" i="12"/>
  <c r="H523" i="12"/>
  <c r="G523" i="12"/>
  <c r="N522" i="12"/>
  <c r="M522" i="12"/>
  <c r="H522" i="12"/>
  <c r="G522" i="12"/>
  <c r="I522" i="12" s="1"/>
  <c r="N521" i="12"/>
  <c r="M521" i="12"/>
  <c r="H521" i="12"/>
  <c r="G521" i="12"/>
  <c r="I521" i="12" s="1"/>
  <c r="N520" i="12"/>
  <c r="M520" i="12"/>
  <c r="I520" i="12"/>
  <c r="H520" i="12"/>
  <c r="G520" i="12"/>
  <c r="J519" i="12"/>
  <c r="D519" i="12"/>
  <c r="M517" i="12"/>
  <c r="I517" i="12"/>
  <c r="I516" i="12" s="1"/>
  <c r="H517" i="12"/>
  <c r="G517" i="12"/>
  <c r="J516" i="12"/>
  <c r="D516" i="12"/>
  <c r="D525" i="12" s="1"/>
  <c r="D515" i="12"/>
  <c r="N514" i="12"/>
  <c r="M514" i="12"/>
  <c r="I514" i="12"/>
  <c r="N513" i="12"/>
  <c r="M513" i="12"/>
  <c r="H513" i="12"/>
  <c r="G513" i="12"/>
  <c r="I513" i="12" s="1"/>
  <c r="N512" i="12"/>
  <c r="M512" i="12"/>
  <c r="H512" i="12"/>
  <c r="G512" i="12"/>
  <c r="I512" i="12" s="1"/>
  <c r="N511" i="12"/>
  <c r="M511" i="12"/>
  <c r="H511" i="12"/>
  <c r="I511" i="12" s="1"/>
  <c r="I509" i="12" s="1"/>
  <c r="G511" i="12"/>
  <c r="N510" i="12"/>
  <c r="M510" i="12"/>
  <c r="I510" i="12"/>
  <c r="H510" i="12"/>
  <c r="G510" i="12"/>
  <c r="J509" i="12"/>
  <c r="J515" i="12" s="1"/>
  <c r="D509" i="12"/>
  <c r="M507" i="12"/>
  <c r="H507" i="12"/>
  <c r="G507" i="12"/>
  <c r="I507" i="12" s="1"/>
  <c r="I506" i="12" s="1"/>
  <c r="J506" i="12"/>
  <c r="D506" i="12"/>
  <c r="C496" i="12"/>
  <c r="D493" i="12"/>
  <c r="N492" i="12"/>
  <c r="M492" i="12"/>
  <c r="I492" i="12"/>
  <c r="N491" i="12"/>
  <c r="M491" i="12"/>
  <c r="I491" i="12"/>
  <c r="G491" i="12"/>
  <c r="N490" i="12"/>
  <c r="M490" i="12"/>
  <c r="I490" i="12"/>
  <c r="G490" i="12"/>
  <c r="N489" i="12"/>
  <c r="M489" i="12"/>
  <c r="I489" i="12"/>
  <c r="G489" i="12"/>
  <c r="N488" i="12"/>
  <c r="M488" i="12"/>
  <c r="I488" i="12"/>
  <c r="G488" i="12"/>
  <c r="J487" i="12"/>
  <c r="I487" i="12"/>
  <c r="D487" i="12"/>
  <c r="M485" i="12"/>
  <c r="I485" i="12"/>
  <c r="G485" i="12"/>
  <c r="J484" i="12"/>
  <c r="J493" i="12" s="1"/>
  <c r="D484" i="12"/>
  <c r="N482" i="12"/>
  <c r="M482" i="12"/>
  <c r="I482" i="12"/>
  <c r="N481" i="12"/>
  <c r="M481" i="12"/>
  <c r="I481" i="12"/>
  <c r="G481" i="12"/>
  <c r="N480" i="12"/>
  <c r="M480" i="12"/>
  <c r="I480" i="12"/>
  <c r="G480" i="12"/>
  <c r="N479" i="12"/>
  <c r="M479" i="12"/>
  <c r="I479" i="12"/>
  <c r="G479" i="12"/>
  <c r="N478" i="12"/>
  <c r="M478" i="12"/>
  <c r="I478" i="12"/>
  <c r="I477" i="12" s="1"/>
  <c r="G478" i="12"/>
  <c r="J477" i="12"/>
  <c r="D477" i="12"/>
  <c r="M475" i="12"/>
  <c r="G475" i="12"/>
  <c r="I475" i="12" s="1"/>
  <c r="I474" i="12" s="1"/>
  <c r="I483" i="12" s="1"/>
  <c r="J474" i="12"/>
  <c r="J483" i="12" s="1"/>
  <c r="D474" i="12"/>
  <c r="D483" i="12" s="1"/>
  <c r="N472" i="12"/>
  <c r="M472" i="12"/>
  <c r="I472" i="12"/>
  <c r="N471" i="12"/>
  <c r="M471" i="12"/>
  <c r="G471" i="12"/>
  <c r="I471" i="12" s="1"/>
  <c r="N470" i="12"/>
  <c r="M470" i="12"/>
  <c r="G470" i="12"/>
  <c r="I470" i="12" s="1"/>
  <c r="N469" i="12"/>
  <c r="M469" i="12"/>
  <c r="G469" i="12"/>
  <c r="I469" i="12" s="1"/>
  <c r="N468" i="12"/>
  <c r="M468" i="12"/>
  <c r="I468" i="12"/>
  <c r="G468" i="12"/>
  <c r="J467" i="12"/>
  <c r="D467" i="12"/>
  <c r="M465" i="12"/>
  <c r="I465" i="12"/>
  <c r="G465" i="12"/>
  <c r="J464" i="12"/>
  <c r="J473" i="12" s="1"/>
  <c r="I464" i="12"/>
  <c r="D464" i="12"/>
  <c r="D473" i="12" s="1"/>
  <c r="N462" i="12"/>
  <c r="M462" i="12"/>
  <c r="I462" i="12"/>
  <c r="N461" i="12"/>
  <c r="M461" i="12"/>
  <c r="I461" i="12"/>
  <c r="G461" i="12"/>
  <c r="N460" i="12"/>
  <c r="M460" i="12"/>
  <c r="I460" i="12"/>
  <c r="G460" i="12"/>
  <c r="N459" i="12"/>
  <c r="M459" i="12"/>
  <c r="I459" i="12"/>
  <c r="G459" i="12"/>
  <c r="N458" i="12"/>
  <c r="M458" i="12"/>
  <c r="I458" i="12"/>
  <c r="G458" i="12"/>
  <c r="J457" i="12"/>
  <c r="I457" i="12"/>
  <c r="D457" i="12"/>
  <c r="M455" i="12"/>
  <c r="G455" i="12"/>
  <c r="I455" i="12" s="1"/>
  <c r="I454" i="12" s="1"/>
  <c r="J454" i="12"/>
  <c r="J463" i="12" s="1"/>
  <c r="D454" i="12"/>
  <c r="J453" i="12"/>
  <c r="N452" i="12"/>
  <c r="M452" i="12"/>
  <c r="I452" i="12"/>
  <c r="N451" i="12"/>
  <c r="M451" i="12"/>
  <c r="I451" i="12"/>
  <c r="G451" i="12"/>
  <c r="N450" i="12"/>
  <c r="M450" i="12"/>
  <c r="I450" i="12"/>
  <c r="G450" i="12"/>
  <c r="N449" i="12"/>
  <c r="M449" i="12"/>
  <c r="I449" i="12"/>
  <c r="I447" i="12" s="1"/>
  <c r="I453" i="12" s="1"/>
  <c r="G449" i="12"/>
  <c r="N448" i="12"/>
  <c r="M448" i="12"/>
  <c r="I448" i="12"/>
  <c r="G448" i="12"/>
  <c r="J447" i="12"/>
  <c r="D447" i="12"/>
  <c r="D453" i="12" s="1"/>
  <c r="M445" i="12"/>
  <c r="I445" i="12"/>
  <c r="G445" i="12"/>
  <c r="J444" i="12"/>
  <c r="I444" i="12"/>
  <c r="D444" i="12"/>
  <c r="C434" i="12"/>
  <c r="N430" i="12"/>
  <c r="M430" i="12"/>
  <c r="I430" i="12"/>
  <c r="N429" i="12"/>
  <c r="M429" i="12"/>
  <c r="G429" i="12"/>
  <c r="I429" i="12" s="1"/>
  <c r="N428" i="12"/>
  <c r="M428" i="12"/>
  <c r="G428" i="12"/>
  <c r="I428" i="12" s="1"/>
  <c r="N427" i="12"/>
  <c r="M427" i="12"/>
  <c r="G427" i="12"/>
  <c r="I427" i="12" s="1"/>
  <c r="N426" i="12"/>
  <c r="M426" i="12"/>
  <c r="G426" i="12"/>
  <c r="I426" i="12" s="1"/>
  <c r="I425" i="12" s="1"/>
  <c r="J425" i="12"/>
  <c r="D425" i="12"/>
  <c r="M423" i="12"/>
  <c r="I423" i="12"/>
  <c r="G423" i="12"/>
  <c r="J422" i="12"/>
  <c r="J431" i="12" s="1"/>
  <c r="I422" i="12"/>
  <c r="D422" i="12"/>
  <c r="D431" i="12" s="1"/>
  <c r="N420" i="12"/>
  <c r="M420" i="12"/>
  <c r="I420" i="12"/>
  <c r="I111" i="12" s="1"/>
  <c r="N419" i="12"/>
  <c r="M419" i="12"/>
  <c r="I419" i="12"/>
  <c r="G419" i="12"/>
  <c r="N418" i="12"/>
  <c r="M418" i="12"/>
  <c r="G418" i="12"/>
  <c r="I418" i="12" s="1"/>
  <c r="N417" i="12"/>
  <c r="M417" i="12"/>
  <c r="I417" i="12"/>
  <c r="G417" i="12"/>
  <c r="N416" i="12"/>
  <c r="M416" i="12"/>
  <c r="G416" i="12"/>
  <c r="I416" i="12" s="1"/>
  <c r="I415" i="12" s="1"/>
  <c r="J415" i="12"/>
  <c r="J421" i="12" s="1"/>
  <c r="D415" i="12"/>
  <c r="M413" i="12"/>
  <c r="I413" i="12"/>
  <c r="G413" i="12"/>
  <c r="J412" i="12"/>
  <c r="I412" i="12"/>
  <c r="D412" i="12"/>
  <c r="D421" i="12" s="1"/>
  <c r="N410" i="12"/>
  <c r="M410" i="12"/>
  <c r="D410" i="12"/>
  <c r="N409" i="12"/>
  <c r="M409" i="12"/>
  <c r="I409" i="12"/>
  <c r="G409" i="12"/>
  <c r="N408" i="12"/>
  <c r="M408" i="12"/>
  <c r="G408" i="12"/>
  <c r="I408" i="12" s="1"/>
  <c r="N407" i="12"/>
  <c r="M407" i="12"/>
  <c r="I407" i="12"/>
  <c r="G407" i="12"/>
  <c r="N406" i="12"/>
  <c r="M406" i="12"/>
  <c r="G406" i="12"/>
  <c r="I406" i="12" s="1"/>
  <c r="J405" i="12"/>
  <c r="J411" i="12" s="1"/>
  <c r="M403" i="12"/>
  <c r="I403" i="12"/>
  <c r="G403" i="12"/>
  <c r="J402" i="12"/>
  <c r="I402" i="12"/>
  <c r="D402" i="12"/>
  <c r="N400" i="12"/>
  <c r="M400" i="12"/>
  <c r="I400" i="12"/>
  <c r="N399" i="12"/>
  <c r="M399" i="12"/>
  <c r="I399" i="12"/>
  <c r="G399" i="12"/>
  <c r="N398" i="12"/>
  <c r="M398" i="12"/>
  <c r="I398" i="12"/>
  <c r="G398" i="12"/>
  <c r="N397" i="12"/>
  <c r="M397" i="12"/>
  <c r="I397" i="12"/>
  <c r="G397" i="12"/>
  <c r="N396" i="12"/>
  <c r="M396" i="12"/>
  <c r="I396" i="12"/>
  <c r="G396" i="12"/>
  <c r="J395" i="12"/>
  <c r="J401" i="12" s="1"/>
  <c r="I395" i="12"/>
  <c r="D395" i="12"/>
  <c r="M393" i="12"/>
  <c r="G393" i="12"/>
  <c r="I393" i="12" s="1"/>
  <c r="J392" i="12"/>
  <c r="D392" i="12"/>
  <c r="D401" i="12" s="1"/>
  <c r="J391" i="12"/>
  <c r="J432" i="12" s="1"/>
  <c r="N390" i="12"/>
  <c r="M390" i="12"/>
  <c r="I390" i="12"/>
  <c r="N389" i="12"/>
  <c r="M389" i="12"/>
  <c r="I389" i="12"/>
  <c r="G389" i="12"/>
  <c r="N388" i="12"/>
  <c r="M388" i="12"/>
  <c r="I388" i="12"/>
  <c r="G388" i="12"/>
  <c r="N387" i="12"/>
  <c r="M387" i="12"/>
  <c r="I387" i="12"/>
  <c r="G387" i="12"/>
  <c r="N386" i="12"/>
  <c r="M386" i="12"/>
  <c r="I386" i="12"/>
  <c r="G386" i="12"/>
  <c r="J385" i="12"/>
  <c r="I385" i="12"/>
  <c r="I391" i="12" s="1"/>
  <c r="D385" i="12"/>
  <c r="D391" i="12" s="1"/>
  <c r="M383" i="12"/>
  <c r="I383" i="12"/>
  <c r="G383" i="12"/>
  <c r="J382" i="12"/>
  <c r="I382" i="12"/>
  <c r="D382" i="12"/>
  <c r="C372" i="12"/>
  <c r="N368" i="12"/>
  <c r="M368" i="12"/>
  <c r="I368" i="12"/>
  <c r="N367" i="12"/>
  <c r="M367" i="12"/>
  <c r="G367" i="12"/>
  <c r="I367" i="12" s="1"/>
  <c r="N366" i="12"/>
  <c r="M366" i="12"/>
  <c r="G366" i="12"/>
  <c r="I366" i="12" s="1"/>
  <c r="N365" i="12"/>
  <c r="M365" i="12"/>
  <c r="G365" i="12"/>
  <c r="I365" i="12" s="1"/>
  <c r="N364" i="12"/>
  <c r="M364" i="12"/>
  <c r="G364" i="12"/>
  <c r="I364" i="12" s="1"/>
  <c r="I363" i="12" s="1"/>
  <c r="J363" i="12"/>
  <c r="D363" i="12"/>
  <c r="M361" i="12"/>
  <c r="I361" i="12"/>
  <c r="G361" i="12"/>
  <c r="J360" i="12"/>
  <c r="J369" i="12" s="1"/>
  <c r="I360" i="12"/>
  <c r="D360" i="12"/>
  <c r="D369" i="12" s="1"/>
  <c r="N358" i="12"/>
  <c r="M358" i="12"/>
  <c r="I358" i="12"/>
  <c r="N357" i="12"/>
  <c r="M357" i="12"/>
  <c r="I357" i="12"/>
  <c r="G357" i="12"/>
  <c r="N356" i="12"/>
  <c r="M356" i="12"/>
  <c r="I356" i="12"/>
  <c r="G356" i="12"/>
  <c r="N355" i="12"/>
  <c r="M355" i="12"/>
  <c r="I355" i="12"/>
  <c r="G355" i="12"/>
  <c r="N354" i="12"/>
  <c r="M354" i="12"/>
  <c r="I354" i="12"/>
  <c r="G354" i="12"/>
  <c r="J353" i="12"/>
  <c r="I353" i="12"/>
  <c r="D353" i="12"/>
  <c r="M351" i="12"/>
  <c r="G351" i="12"/>
  <c r="I351" i="12" s="1"/>
  <c r="I350" i="12" s="1"/>
  <c r="I359" i="12" s="1"/>
  <c r="J350" i="12"/>
  <c r="D350" i="12"/>
  <c r="D359" i="12" s="1"/>
  <c r="J349" i="12"/>
  <c r="N348" i="12"/>
  <c r="M348" i="12"/>
  <c r="I348" i="12"/>
  <c r="N347" i="12"/>
  <c r="M347" i="12"/>
  <c r="I347" i="12"/>
  <c r="I100" i="12" s="1"/>
  <c r="G347" i="12"/>
  <c r="N346" i="12"/>
  <c r="M346" i="12"/>
  <c r="I346" i="12"/>
  <c r="G346" i="12"/>
  <c r="N345" i="12"/>
  <c r="M345" i="12"/>
  <c r="I345" i="12"/>
  <c r="I343" i="12" s="1"/>
  <c r="I349" i="12" s="1"/>
  <c r="G345" i="12"/>
  <c r="N344" i="12"/>
  <c r="M344" i="12"/>
  <c r="I344" i="12"/>
  <c r="G344" i="12"/>
  <c r="J343" i="12"/>
  <c r="D343" i="12"/>
  <c r="D349" i="12" s="1"/>
  <c r="M341" i="12"/>
  <c r="I341" i="12"/>
  <c r="G341" i="12"/>
  <c r="J340" i="12"/>
  <c r="I340" i="12"/>
  <c r="D340" i="12"/>
  <c r="J339" i="12"/>
  <c r="J370" i="12" s="1"/>
  <c r="N338" i="12"/>
  <c r="M338" i="12"/>
  <c r="I338" i="12"/>
  <c r="N337" i="12"/>
  <c r="M337" i="12"/>
  <c r="G337" i="12"/>
  <c r="I337" i="12" s="1"/>
  <c r="N336" i="12"/>
  <c r="M336" i="12"/>
  <c r="G336" i="12"/>
  <c r="I336" i="12" s="1"/>
  <c r="N335" i="12"/>
  <c r="M335" i="12"/>
  <c r="I335" i="12"/>
  <c r="G335" i="12"/>
  <c r="N334" i="12"/>
  <c r="M334" i="12"/>
  <c r="G334" i="12"/>
  <c r="I334" i="12" s="1"/>
  <c r="J333" i="12"/>
  <c r="D333" i="12"/>
  <c r="D339" i="12" s="1"/>
  <c r="M331" i="12"/>
  <c r="I331" i="12"/>
  <c r="G331" i="12"/>
  <c r="J330" i="12"/>
  <c r="I330" i="12"/>
  <c r="D330" i="12"/>
  <c r="D329" i="12"/>
  <c r="N328" i="12"/>
  <c r="M328" i="12"/>
  <c r="I328" i="12"/>
  <c r="N327" i="12"/>
  <c r="M327" i="12"/>
  <c r="G327" i="12"/>
  <c r="I327" i="12" s="1"/>
  <c r="N326" i="12"/>
  <c r="M326" i="12"/>
  <c r="I326" i="12"/>
  <c r="G326" i="12"/>
  <c r="N325" i="12"/>
  <c r="M325" i="12"/>
  <c r="G325" i="12"/>
  <c r="I325" i="12" s="1"/>
  <c r="I323" i="12" s="1"/>
  <c r="N324" i="12"/>
  <c r="M324" i="12"/>
  <c r="I324" i="12"/>
  <c r="G324" i="12"/>
  <c r="J323" i="12"/>
  <c r="D323" i="12"/>
  <c r="M321" i="12"/>
  <c r="I321" i="12"/>
  <c r="I320" i="12" s="1"/>
  <c r="I329" i="12" s="1"/>
  <c r="G321" i="12"/>
  <c r="J320" i="12"/>
  <c r="J329" i="12" s="1"/>
  <c r="D320" i="12"/>
  <c r="C310" i="12"/>
  <c r="N306" i="12"/>
  <c r="M306" i="12"/>
  <c r="I306" i="12"/>
  <c r="J306" i="12" s="1"/>
  <c r="J121" i="12" s="1"/>
  <c r="J183" i="12" s="1"/>
  <c r="N305" i="12"/>
  <c r="M305" i="12"/>
  <c r="G305" i="12"/>
  <c r="I305" i="12" s="1"/>
  <c r="N304" i="12"/>
  <c r="M304" i="12"/>
  <c r="I304" i="12"/>
  <c r="G304" i="12"/>
  <c r="N303" i="12"/>
  <c r="M303" i="12"/>
  <c r="J303" i="12"/>
  <c r="I303" i="12"/>
  <c r="G303" i="12"/>
  <c r="N302" i="12"/>
  <c r="M302" i="12"/>
  <c r="J302" i="12"/>
  <c r="I302" i="12"/>
  <c r="G302" i="12"/>
  <c r="D301" i="12"/>
  <c r="M299" i="12"/>
  <c r="J299" i="12"/>
  <c r="I299" i="12"/>
  <c r="I298" i="12" s="1"/>
  <c r="G299" i="12"/>
  <c r="D298" i="12"/>
  <c r="D307" i="12" s="1"/>
  <c r="D297" i="12"/>
  <c r="N296" i="12"/>
  <c r="M296" i="12"/>
  <c r="I296" i="12"/>
  <c r="J296" i="12" s="1"/>
  <c r="J111" i="12" s="1"/>
  <c r="J173" i="12" s="1"/>
  <c r="N295" i="12"/>
  <c r="M295" i="12"/>
  <c r="J295" i="12"/>
  <c r="J110" i="12" s="1"/>
  <c r="J172" i="12" s="1"/>
  <c r="I295" i="12"/>
  <c r="G295" i="12"/>
  <c r="N294" i="12"/>
  <c r="M294" i="12"/>
  <c r="J294" i="12"/>
  <c r="I294" i="12"/>
  <c r="G294" i="12"/>
  <c r="N293" i="12"/>
  <c r="M293" i="12"/>
  <c r="J293" i="12"/>
  <c r="I293" i="12"/>
  <c r="G293" i="12"/>
  <c r="N292" i="12"/>
  <c r="M292" i="12"/>
  <c r="I292" i="12"/>
  <c r="G292" i="12"/>
  <c r="D291" i="12"/>
  <c r="M289" i="12"/>
  <c r="G289" i="12"/>
  <c r="I289" i="12" s="1"/>
  <c r="D288" i="12"/>
  <c r="N286" i="12"/>
  <c r="M286" i="12"/>
  <c r="J286" i="12"/>
  <c r="J101" i="12" s="1"/>
  <c r="J163" i="12" s="1"/>
  <c r="I286" i="12"/>
  <c r="N285" i="12"/>
  <c r="M285" i="12"/>
  <c r="J285" i="12"/>
  <c r="I285" i="12"/>
  <c r="G285" i="12"/>
  <c r="N284" i="12"/>
  <c r="M284" i="12"/>
  <c r="J284" i="12"/>
  <c r="I284" i="12"/>
  <c r="G284" i="12"/>
  <c r="N283" i="12"/>
  <c r="M283" i="12"/>
  <c r="G283" i="12"/>
  <c r="I283" i="12" s="1"/>
  <c r="N282" i="12"/>
  <c r="M282" i="12"/>
  <c r="I282" i="12"/>
  <c r="J282" i="12" s="1"/>
  <c r="G282" i="12"/>
  <c r="D281" i="12"/>
  <c r="M279" i="12"/>
  <c r="G279" i="12"/>
  <c r="I279" i="12" s="1"/>
  <c r="D278" i="12"/>
  <c r="D287" i="12" s="1"/>
  <c r="J277" i="12"/>
  <c r="N276" i="12"/>
  <c r="M276" i="12"/>
  <c r="I276" i="12"/>
  <c r="N275" i="12"/>
  <c r="M275" i="12"/>
  <c r="I275" i="12"/>
  <c r="G275" i="12"/>
  <c r="N274" i="12"/>
  <c r="M274" i="12"/>
  <c r="I274" i="12"/>
  <c r="G274" i="12"/>
  <c r="N273" i="12"/>
  <c r="M273" i="12"/>
  <c r="I273" i="12"/>
  <c r="I271" i="12" s="1"/>
  <c r="I277" i="12" s="1"/>
  <c r="G273" i="12"/>
  <c r="N272" i="12"/>
  <c r="M272" i="12"/>
  <c r="I272" i="12"/>
  <c r="G272" i="12"/>
  <c r="J271" i="12"/>
  <c r="D271" i="12"/>
  <c r="D277" i="12" s="1"/>
  <c r="M269" i="12"/>
  <c r="I269" i="12"/>
  <c r="G269" i="12"/>
  <c r="J268" i="12"/>
  <c r="I268" i="12"/>
  <c r="D268" i="12"/>
  <c r="J267" i="12"/>
  <c r="N266" i="12"/>
  <c r="M266" i="12"/>
  <c r="I266" i="12"/>
  <c r="N265" i="12"/>
  <c r="M265" i="12"/>
  <c r="G265" i="12"/>
  <c r="I265" i="12" s="1"/>
  <c r="N264" i="12"/>
  <c r="M264" i="12"/>
  <c r="G264" i="12"/>
  <c r="I264" i="12" s="1"/>
  <c r="N263" i="12"/>
  <c r="M263" i="12"/>
  <c r="I263" i="12"/>
  <c r="G263" i="12"/>
  <c r="N262" i="12"/>
  <c r="M262" i="12"/>
  <c r="G262" i="12"/>
  <c r="I262" i="12" s="1"/>
  <c r="J261" i="12"/>
  <c r="D261" i="12"/>
  <c r="D267" i="12" s="1"/>
  <c r="D308" i="12" s="1"/>
  <c r="M259" i="12"/>
  <c r="I259" i="12"/>
  <c r="I258" i="12" s="1"/>
  <c r="G259" i="12"/>
  <c r="J258" i="12"/>
  <c r="D258" i="12"/>
  <c r="C248" i="12"/>
  <c r="N244" i="12"/>
  <c r="M244" i="12"/>
  <c r="I244" i="12"/>
  <c r="N243" i="12"/>
  <c r="M243" i="12"/>
  <c r="I243" i="12"/>
  <c r="G243" i="12"/>
  <c r="N242" i="12"/>
  <c r="M242" i="12"/>
  <c r="G242" i="12"/>
  <c r="I242" i="12" s="1"/>
  <c r="N241" i="12"/>
  <c r="M241" i="12"/>
  <c r="I241" i="12"/>
  <c r="G241" i="12"/>
  <c r="N240" i="12"/>
  <c r="M240" i="12"/>
  <c r="G240" i="12"/>
  <c r="I240" i="12" s="1"/>
  <c r="J239" i="12"/>
  <c r="J245" i="12" s="1"/>
  <c r="D239" i="12"/>
  <c r="M237" i="12"/>
  <c r="I237" i="12"/>
  <c r="G237" i="12"/>
  <c r="J236" i="12"/>
  <c r="I236" i="12"/>
  <c r="D236" i="12"/>
  <c r="D245" i="12" s="1"/>
  <c r="N234" i="12"/>
  <c r="M234" i="12"/>
  <c r="I234" i="12"/>
  <c r="N233" i="12"/>
  <c r="M233" i="12"/>
  <c r="I233" i="12"/>
  <c r="G233" i="12"/>
  <c r="N232" i="12"/>
  <c r="M232" i="12"/>
  <c r="I232" i="12"/>
  <c r="G232" i="12"/>
  <c r="N231" i="12"/>
  <c r="M231" i="12"/>
  <c r="I231" i="12"/>
  <c r="G231" i="12"/>
  <c r="N230" i="12"/>
  <c r="M230" i="12"/>
  <c r="I230" i="12"/>
  <c r="G230" i="12"/>
  <c r="J229" i="12"/>
  <c r="J235" i="12" s="1"/>
  <c r="I229" i="12"/>
  <c r="D229" i="12"/>
  <c r="M227" i="12"/>
  <c r="G227" i="12"/>
  <c r="I227" i="12" s="1"/>
  <c r="I226" i="12" s="1"/>
  <c r="I235" i="12" s="1"/>
  <c r="J226" i="12"/>
  <c r="D226" i="12"/>
  <c r="D235" i="12" s="1"/>
  <c r="J225" i="12"/>
  <c r="N224" i="12"/>
  <c r="M224" i="12"/>
  <c r="I224" i="12"/>
  <c r="N223" i="12"/>
  <c r="M223" i="12"/>
  <c r="I223" i="12"/>
  <c r="G223" i="12"/>
  <c r="N222" i="12"/>
  <c r="M222" i="12"/>
  <c r="I222" i="12"/>
  <c r="G222" i="12"/>
  <c r="N221" i="12"/>
  <c r="M221" i="12"/>
  <c r="I221" i="12"/>
  <c r="G221" i="12"/>
  <c r="N220" i="12"/>
  <c r="M220" i="12"/>
  <c r="I220" i="12"/>
  <c r="G220" i="12"/>
  <c r="J219" i="12"/>
  <c r="D219" i="12"/>
  <c r="D225" i="12" s="1"/>
  <c r="M217" i="12"/>
  <c r="I217" i="12"/>
  <c r="G217" i="12"/>
  <c r="J216" i="12"/>
  <c r="I216" i="12"/>
  <c r="D216" i="12"/>
  <c r="J215" i="12"/>
  <c r="N214" i="12"/>
  <c r="M214" i="12"/>
  <c r="I214" i="12"/>
  <c r="N213" i="12"/>
  <c r="M213" i="12"/>
  <c r="G213" i="12"/>
  <c r="I213" i="12" s="1"/>
  <c r="N212" i="12"/>
  <c r="M212" i="12"/>
  <c r="G212" i="12"/>
  <c r="I212" i="12" s="1"/>
  <c r="I89" i="12" s="1"/>
  <c r="N211" i="12"/>
  <c r="M211" i="12"/>
  <c r="G211" i="12"/>
  <c r="I211" i="12" s="1"/>
  <c r="N210" i="12"/>
  <c r="M210" i="12"/>
  <c r="G210" i="12"/>
  <c r="I210" i="12" s="1"/>
  <c r="J209" i="12"/>
  <c r="D209" i="12"/>
  <c r="D215" i="12" s="1"/>
  <c r="M207" i="12"/>
  <c r="I207" i="12"/>
  <c r="I206" i="12" s="1"/>
  <c r="G207" i="12"/>
  <c r="J206" i="12"/>
  <c r="D206" i="12"/>
  <c r="D205" i="12"/>
  <c r="N204" i="12"/>
  <c r="M204" i="12"/>
  <c r="I204" i="12"/>
  <c r="N203" i="12"/>
  <c r="M203" i="12"/>
  <c r="G203" i="12"/>
  <c r="I203" i="12" s="1"/>
  <c r="N202" i="12"/>
  <c r="M202" i="12"/>
  <c r="I202" i="12"/>
  <c r="G202" i="12"/>
  <c r="N201" i="12"/>
  <c r="M201" i="12"/>
  <c r="G201" i="12"/>
  <c r="I201" i="12" s="1"/>
  <c r="N200" i="12"/>
  <c r="M200" i="12"/>
  <c r="I200" i="12"/>
  <c r="G200" i="12"/>
  <c r="J199" i="12"/>
  <c r="D199" i="12"/>
  <c r="M197" i="12"/>
  <c r="I197" i="12"/>
  <c r="G197" i="12"/>
  <c r="J196" i="12"/>
  <c r="J205" i="12" s="1"/>
  <c r="J246" i="12" s="1"/>
  <c r="D196" i="12"/>
  <c r="C186" i="12"/>
  <c r="J175" i="12"/>
  <c r="I175" i="12"/>
  <c r="D170" i="12"/>
  <c r="D166" i="12"/>
  <c r="D165" i="12" s="1"/>
  <c r="J165" i="12"/>
  <c r="I165" i="12"/>
  <c r="J162" i="12"/>
  <c r="J155" i="12"/>
  <c r="I155" i="12"/>
  <c r="J153" i="12"/>
  <c r="D153" i="12"/>
  <c r="D151" i="12"/>
  <c r="J150" i="12"/>
  <c r="J145" i="12"/>
  <c r="I145" i="12"/>
  <c r="J143" i="12"/>
  <c r="D141" i="12"/>
  <c r="J135" i="12"/>
  <c r="I135" i="12"/>
  <c r="C125" i="12"/>
  <c r="H121" i="12"/>
  <c r="G121" i="12"/>
  <c r="H120" i="12"/>
  <c r="F120" i="12"/>
  <c r="H119" i="12"/>
  <c r="F119" i="12"/>
  <c r="J118" i="12"/>
  <c r="J180" i="12" s="1"/>
  <c r="H118" i="12"/>
  <c r="F118" i="12"/>
  <c r="J117" i="12"/>
  <c r="J179" i="12" s="1"/>
  <c r="H117" i="12"/>
  <c r="F117" i="12"/>
  <c r="F114" i="12"/>
  <c r="D114" i="12"/>
  <c r="D176" i="12" s="1"/>
  <c r="D175" i="12" s="1"/>
  <c r="D113" i="12"/>
  <c r="H111" i="12"/>
  <c r="G111" i="12"/>
  <c r="D111" i="12"/>
  <c r="D173" i="12" s="1"/>
  <c r="H110" i="12"/>
  <c r="F110" i="12"/>
  <c r="E110" i="12"/>
  <c r="G110" i="12" s="1"/>
  <c r="D110" i="12"/>
  <c r="D172" i="12" s="1"/>
  <c r="J109" i="12"/>
  <c r="J171" i="12" s="1"/>
  <c r="H109" i="12"/>
  <c r="F109" i="12"/>
  <c r="E109" i="12"/>
  <c r="G109" i="12" s="1"/>
  <c r="D109" i="12"/>
  <c r="D171" i="12" s="1"/>
  <c r="J108" i="12"/>
  <c r="J170" i="12" s="1"/>
  <c r="H108" i="12"/>
  <c r="F108" i="12"/>
  <c r="D108" i="12"/>
  <c r="E108" i="12" s="1"/>
  <c r="G108" i="12" s="1"/>
  <c r="H107" i="12"/>
  <c r="G107" i="12"/>
  <c r="F107" i="12"/>
  <c r="E107" i="12"/>
  <c r="D107" i="12"/>
  <c r="D169" i="12" s="1"/>
  <c r="F104" i="12"/>
  <c r="D104" i="12"/>
  <c r="D103" i="12"/>
  <c r="H101" i="12"/>
  <c r="G101" i="12"/>
  <c r="J100" i="12"/>
  <c r="H100" i="12"/>
  <c r="F100" i="12"/>
  <c r="D100" i="12"/>
  <c r="D162" i="12" s="1"/>
  <c r="J99" i="12"/>
  <c r="J161" i="12" s="1"/>
  <c r="H99" i="12"/>
  <c r="G99" i="12"/>
  <c r="F99" i="12"/>
  <c r="E99" i="12"/>
  <c r="D99" i="12"/>
  <c r="D161" i="12" s="1"/>
  <c r="H98" i="12"/>
  <c r="G98" i="12"/>
  <c r="F98" i="12"/>
  <c r="E98" i="12"/>
  <c r="D98" i="12"/>
  <c r="D160" i="12" s="1"/>
  <c r="H97" i="12"/>
  <c r="F97" i="12"/>
  <c r="E97" i="12"/>
  <c r="D97" i="12"/>
  <c r="D159" i="12" s="1"/>
  <c r="F94" i="12"/>
  <c r="D94" i="12"/>
  <c r="D93" i="12" s="1"/>
  <c r="J91" i="12"/>
  <c r="I91" i="12"/>
  <c r="I153" i="12" s="1"/>
  <c r="H91" i="12"/>
  <c r="G91" i="12"/>
  <c r="D91" i="12"/>
  <c r="J90" i="12"/>
  <c r="J152" i="12" s="1"/>
  <c r="H90" i="12"/>
  <c r="G90" i="12"/>
  <c r="F90" i="12"/>
  <c r="E90" i="12"/>
  <c r="D90" i="12"/>
  <c r="D152" i="12" s="1"/>
  <c r="J89" i="12"/>
  <c r="J151" i="12" s="1"/>
  <c r="H89" i="12"/>
  <c r="F89" i="12"/>
  <c r="E89" i="12"/>
  <c r="G89" i="12" s="1"/>
  <c r="D89" i="12"/>
  <c r="J88" i="12"/>
  <c r="H88" i="12"/>
  <c r="F88" i="12"/>
  <c r="E88" i="12"/>
  <c r="G88" i="12" s="1"/>
  <c r="D88" i="12"/>
  <c r="D150" i="12" s="1"/>
  <c r="J87" i="12"/>
  <c r="J149" i="12" s="1"/>
  <c r="H87" i="12"/>
  <c r="F87" i="12"/>
  <c r="D87" i="12"/>
  <c r="J86" i="12"/>
  <c r="J84" i="12"/>
  <c r="F84" i="12"/>
  <c r="D84" i="12"/>
  <c r="J83" i="12"/>
  <c r="J92" i="12" s="1"/>
  <c r="D83" i="12"/>
  <c r="J81" i="12"/>
  <c r="H81" i="12"/>
  <c r="G81" i="12"/>
  <c r="D81" i="12"/>
  <c r="D143" i="12" s="1"/>
  <c r="J80" i="12"/>
  <c r="J142" i="12" s="1"/>
  <c r="H80" i="12"/>
  <c r="F80" i="12"/>
  <c r="D80" i="12"/>
  <c r="D142" i="12" s="1"/>
  <c r="J79" i="12"/>
  <c r="J141" i="12" s="1"/>
  <c r="H79" i="12"/>
  <c r="F79" i="12"/>
  <c r="D79" i="12"/>
  <c r="E79" i="12" s="1"/>
  <c r="G79" i="12" s="1"/>
  <c r="J78" i="12"/>
  <c r="J140" i="12" s="1"/>
  <c r="H78" i="12"/>
  <c r="F78" i="12"/>
  <c r="E78" i="12"/>
  <c r="G78" i="12" s="1"/>
  <c r="D78" i="12"/>
  <c r="D140" i="12" s="1"/>
  <c r="J77" i="12"/>
  <c r="H77" i="12"/>
  <c r="F77" i="12"/>
  <c r="E77" i="12"/>
  <c r="G77" i="12" s="1"/>
  <c r="D77" i="12"/>
  <c r="D139" i="12" s="1"/>
  <c r="D76" i="12"/>
  <c r="J74" i="12"/>
  <c r="J73" i="12" s="1"/>
  <c r="H74" i="12"/>
  <c r="F74" i="12"/>
  <c r="D74" i="12"/>
  <c r="C63" i="12"/>
  <c r="J60" i="12"/>
  <c r="D60" i="12"/>
  <c r="N59" i="12"/>
  <c r="M59" i="12"/>
  <c r="I59" i="12"/>
  <c r="G59" i="12"/>
  <c r="N58" i="12"/>
  <c r="M58" i="12"/>
  <c r="N57" i="12"/>
  <c r="M57" i="12"/>
  <c r="N56" i="12"/>
  <c r="M56" i="12"/>
  <c r="N55" i="12"/>
  <c r="M55" i="12"/>
  <c r="J54" i="12"/>
  <c r="D54" i="12"/>
  <c r="M52" i="12"/>
  <c r="G52" i="12"/>
  <c r="I52" i="12" s="1"/>
  <c r="I51" i="12" s="1"/>
  <c r="J51" i="12"/>
  <c r="D51" i="12"/>
  <c r="N49" i="12"/>
  <c r="M49" i="12"/>
  <c r="G49" i="12"/>
  <c r="I49" i="12" s="1"/>
  <c r="I173" i="12" s="1"/>
  <c r="N48" i="12"/>
  <c r="M48" i="12"/>
  <c r="I48" i="12"/>
  <c r="G48" i="12"/>
  <c r="N47" i="12"/>
  <c r="M47" i="12"/>
  <c r="G47" i="12"/>
  <c r="I47" i="12" s="1"/>
  <c r="N46" i="12"/>
  <c r="M46" i="12"/>
  <c r="I46" i="12"/>
  <c r="G46" i="12"/>
  <c r="N45" i="12"/>
  <c r="M45" i="12"/>
  <c r="G45" i="12"/>
  <c r="I45" i="12" s="1"/>
  <c r="J44" i="12"/>
  <c r="D44" i="12"/>
  <c r="D50" i="12" s="1"/>
  <c r="M42" i="12"/>
  <c r="I42" i="12"/>
  <c r="G42" i="12"/>
  <c r="D41" i="12"/>
  <c r="N39" i="12"/>
  <c r="M39" i="12"/>
  <c r="N38" i="12"/>
  <c r="M38" i="12"/>
  <c r="G38" i="12"/>
  <c r="I38" i="12" s="1"/>
  <c r="I162" i="12" s="1"/>
  <c r="E38" i="12"/>
  <c r="N37" i="12"/>
  <c r="M37" i="12"/>
  <c r="G37" i="12"/>
  <c r="I37" i="12" s="1"/>
  <c r="E37" i="12"/>
  <c r="N36" i="12"/>
  <c r="M36" i="12"/>
  <c r="E36" i="12"/>
  <c r="G36" i="12" s="1"/>
  <c r="I36" i="12" s="1"/>
  <c r="N35" i="12"/>
  <c r="M35" i="12"/>
  <c r="E35" i="12"/>
  <c r="G35" i="12" s="1"/>
  <c r="I35" i="12" s="1"/>
  <c r="J34" i="12"/>
  <c r="D34" i="12"/>
  <c r="M32" i="12"/>
  <c r="G32" i="12"/>
  <c r="J31" i="12"/>
  <c r="J40" i="12" s="1"/>
  <c r="N29" i="12"/>
  <c r="M29" i="12"/>
  <c r="I29" i="12"/>
  <c r="G29" i="12"/>
  <c r="N28" i="12"/>
  <c r="M28" i="12"/>
  <c r="G28" i="12"/>
  <c r="I28" i="12" s="1"/>
  <c r="E28" i="12"/>
  <c r="N27" i="12"/>
  <c r="M27" i="12"/>
  <c r="E27" i="12"/>
  <c r="G27" i="12" s="1"/>
  <c r="I27" i="12" s="1"/>
  <c r="I151" i="12" s="1"/>
  <c r="N26" i="12"/>
  <c r="M26" i="12"/>
  <c r="E26" i="12"/>
  <c r="G26" i="12" s="1"/>
  <c r="I26" i="12" s="1"/>
  <c r="N25" i="12"/>
  <c r="M25" i="12"/>
  <c r="G25" i="12"/>
  <c r="I25" i="12" s="1"/>
  <c r="E25" i="12"/>
  <c r="J24" i="12"/>
  <c r="D24" i="12"/>
  <c r="M22" i="12"/>
  <c r="G22" i="12"/>
  <c r="J21" i="12"/>
  <c r="J30" i="12" s="1"/>
  <c r="N19" i="12"/>
  <c r="M19" i="12"/>
  <c r="N18" i="12"/>
  <c r="M18" i="12"/>
  <c r="G18" i="12"/>
  <c r="I18" i="12" s="1"/>
  <c r="E18" i="12"/>
  <c r="N17" i="12"/>
  <c r="M17" i="12"/>
  <c r="I17" i="12"/>
  <c r="G17" i="12"/>
  <c r="E17" i="12"/>
  <c r="N16" i="12"/>
  <c r="M16" i="12"/>
  <c r="E16" i="12"/>
  <c r="G16" i="12" s="1"/>
  <c r="I16" i="12" s="1"/>
  <c r="N15" i="12"/>
  <c r="M15" i="12"/>
  <c r="E15" i="12"/>
  <c r="G15" i="12" s="1"/>
  <c r="I15" i="12" s="1"/>
  <c r="J14" i="12"/>
  <c r="D14" i="12"/>
  <c r="M12" i="12"/>
  <c r="G12" i="12"/>
  <c r="J11" i="12"/>
  <c r="J20" i="12" s="1"/>
  <c r="C1" i="12"/>
  <c r="D22" i="12" s="1"/>
  <c r="L802" i="11"/>
  <c r="L798" i="11"/>
  <c r="K797" i="11"/>
  <c r="O796" i="11"/>
  <c r="J796" i="11"/>
  <c r="I795" i="11"/>
  <c r="L794" i="11"/>
  <c r="K793" i="11"/>
  <c r="O792" i="11"/>
  <c r="J792" i="11"/>
  <c r="I791" i="11"/>
  <c r="L790" i="11"/>
  <c r="K789" i="11"/>
  <c r="K801" i="11" s="1"/>
  <c r="O788" i="11"/>
  <c r="J788" i="11"/>
  <c r="I787" i="11"/>
  <c r="L786" i="11"/>
  <c r="K785" i="11"/>
  <c r="O784" i="11"/>
  <c r="J784" i="11"/>
  <c r="I783" i="11"/>
  <c r="L782" i="11"/>
  <c r="K781" i="11"/>
  <c r="O780" i="11"/>
  <c r="J780" i="11"/>
  <c r="I779" i="11"/>
  <c r="L778" i="11"/>
  <c r="K777" i="11"/>
  <c r="O776" i="11"/>
  <c r="J776" i="11"/>
  <c r="I775" i="11"/>
  <c r="C762" i="11"/>
  <c r="L753" i="11"/>
  <c r="K752" i="11"/>
  <c r="O751" i="11"/>
  <c r="J751" i="11"/>
  <c r="I750" i="11"/>
  <c r="L749" i="11"/>
  <c r="K748" i="11"/>
  <c r="O747" i="11"/>
  <c r="J747" i="11"/>
  <c r="I746" i="11"/>
  <c r="L745" i="11"/>
  <c r="K744" i="11"/>
  <c r="O743" i="11"/>
  <c r="J743" i="11"/>
  <c r="I742" i="11"/>
  <c r="L741" i="11"/>
  <c r="K740" i="11"/>
  <c r="O739" i="11"/>
  <c r="J739" i="11"/>
  <c r="I738" i="11"/>
  <c r="L737" i="11"/>
  <c r="K736" i="11"/>
  <c r="O735" i="11"/>
  <c r="J735" i="11"/>
  <c r="I734" i="11"/>
  <c r="L733" i="11"/>
  <c r="K732" i="11"/>
  <c r="O731" i="11"/>
  <c r="J731" i="11"/>
  <c r="I730" i="11"/>
  <c r="C717" i="11"/>
  <c r="K711" i="11"/>
  <c r="L708" i="11"/>
  <c r="K707" i="11"/>
  <c r="O706" i="11"/>
  <c r="J706" i="11"/>
  <c r="I705" i="11"/>
  <c r="L704" i="11"/>
  <c r="K703" i="11"/>
  <c r="O702" i="11"/>
  <c r="J702" i="11"/>
  <c r="I701" i="11"/>
  <c r="L700" i="11"/>
  <c r="K699" i="11"/>
  <c r="O698" i="11"/>
  <c r="J698" i="11"/>
  <c r="J710" i="11" s="1"/>
  <c r="I697" i="11"/>
  <c r="L696" i="11"/>
  <c r="K695" i="11"/>
  <c r="O694" i="11"/>
  <c r="J694" i="11"/>
  <c r="I693" i="11"/>
  <c r="L692" i="11"/>
  <c r="K691" i="11"/>
  <c r="O690" i="11"/>
  <c r="J690" i="11"/>
  <c r="I689" i="11"/>
  <c r="L688" i="11"/>
  <c r="K687" i="11"/>
  <c r="O686" i="11"/>
  <c r="J686" i="11"/>
  <c r="I685" i="11"/>
  <c r="I709" i="11" s="1"/>
  <c r="C672" i="11"/>
  <c r="L663" i="11"/>
  <c r="K662" i="11"/>
  <c r="O661" i="11"/>
  <c r="J661" i="11"/>
  <c r="I660" i="11"/>
  <c r="L659" i="11"/>
  <c r="K658" i="11"/>
  <c r="O657" i="11"/>
  <c r="J657" i="11"/>
  <c r="I656" i="11"/>
  <c r="L655" i="11"/>
  <c r="L72" i="11" s="1"/>
  <c r="K654" i="11"/>
  <c r="O653" i="11"/>
  <c r="J653" i="11"/>
  <c r="I652" i="11"/>
  <c r="L651" i="11"/>
  <c r="K650" i="11"/>
  <c r="O649" i="11"/>
  <c r="J649" i="11"/>
  <c r="I648" i="11"/>
  <c r="L647" i="11"/>
  <c r="K646" i="11"/>
  <c r="O645" i="11"/>
  <c r="J645" i="11"/>
  <c r="I644" i="11"/>
  <c r="L643" i="11"/>
  <c r="K642" i="11"/>
  <c r="K666" i="11" s="1"/>
  <c r="O641" i="11"/>
  <c r="J641" i="11"/>
  <c r="I640" i="11"/>
  <c r="C627" i="11"/>
  <c r="L618" i="11"/>
  <c r="K617" i="11"/>
  <c r="O616" i="11"/>
  <c r="J616" i="11"/>
  <c r="I615" i="11"/>
  <c r="L614" i="11"/>
  <c r="K613" i="11"/>
  <c r="O612" i="11"/>
  <c r="J612" i="11"/>
  <c r="I611" i="11"/>
  <c r="L610" i="11"/>
  <c r="K609" i="11"/>
  <c r="O608" i="11"/>
  <c r="J608" i="11"/>
  <c r="I607" i="11"/>
  <c r="L606" i="11"/>
  <c r="K605" i="11"/>
  <c r="O604" i="11"/>
  <c r="J604" i="11"/>
  <c r="I603" i="11"/>
  <c r="L602" i="11"/>
  <c r="K601" i="11"/>
  <c r="K621" i="11" s="1"/>
  <c r="O600" i="11"/>
  <c r="J600" i="11"/>
  <c r="I599" i="11"/>
  <c r="I619" i="11" s="1"/>
  <c r="L598" i="11"/>
  <c r="L622" i="11" s="1"/>
  <c r="K597" i="11"/>
  <c r="O596" i="11"/>
  <c r="J596" i="11"/>
  <c r="J620" i="11" s="1"/>
  <c r="I595" i="11"/>
  <c r="C582" i="11"/>
  <c r="L573" i="11"/>
  <c r="K572" i="11"/>
  <c r="O571" i="11"/>
  <c r="J571" i="11"/>
  <c r="I570" i="11"/>
  <c r="L569" i="11"/>
  <c r="K568" i="11"/>
  <c r="K576" i="11" s="1"/>
  <c r="O567" i="11"/>
  <c r="J567" i="11"/>
  <c r="I566" i="11"/>
  <c r="L565" i="11"/>
  <c r="K564" i="11"/>
  <c r="O563" i="11"/>
  <c r="J563" i="11"/>
  <c r="I562" i="11"/>
  <c r="L561" i="11"/>
  <c r="K560" i="11"/>
  <c r="O559" i="11"/>
  <c r="J559" i="11"/>
  <c r="I558" i="11"/>
  <c r="L557" i="11"/>
  <c r="L577" i="11" s="1"/>
  <c r="K556" i="11"/>
  <c r="O555" i="11"/>
  <c r="J555" i="11"/>
  <c r="I554" i="11"/>
  <c r="L553" i="11"/>
  <c r="K552" i="11"/>
  <c r="O551" i="11"/>
  <c r="J551" i="11"/>
  <c r="J575" i="11" s="1"/>
  <c r="I550" i="11"/>
  <c r="C537" i="11"/>
  <c r="L528" i="11"/>
  <c r="K527" i="11"/>
  <c r="O526" i="11"/>
  <c r="J526" i="11"/>
  <c r="I525" i="11"/>
  <c r="L524" i="11"/>
  <c r="K523" i="11"/>
  <c r="O522" i="11"/>
  <c r="J522" i="11"/>
  <c r="I521" i="11"/>
  <c r="L520" i="11"/>
  <c r="K519" i="11"/>
  <c r="O518" i="11"/>
  <c r="J518" i="11"/>
  <c r="I517" i="11"/>
  <c r="L516" i="11"/>
  <c r="K515" i="11"/>
  <c r="O514" i="11"/>
  <c r="J514" i="11"/>
  <c r="I513" i="11"/>
  <c r="L512" i="11"/>
  <c r="K511" i="11"/>
  <c r="O510" i="11"/>
  <c r="J510" i="11"/>
  <c r="I509" i="11"/>
  <c r="L508" i="11"/>
  <c r="L532" i="11" s="1"/>
  <c r="K507" i="11"/>
  <c r="O506" i="11"/>
  <c r="J506" i="11"/>
  <c r="I505" i="11"/>
  <c r="C492" i="11"/>
  <c r="L483" i="11"/>
  <c r="K482" i="11"/>
  <c r="O481" i="11"/>
  <c r="J481" i="11"/>
  <c r="I480" i="11"/>
  <c r="L479" i="11"/>
  <c r="K478" i="11"/>
  <c r="O477" i="11"/>
  <c r="J477" i="11"/>
  <c r="I476" i="11"/>
  <c r="L475" i="11"/>
  <c r="K474" i="11"/>
  <c r="O473" i="11"/>
  <c r="J473" i="11"/>
  <c r="I472" i="11"/>
  <c r="L471" i="11"/>
  <c r="K470" i="11"/>
  <c r="O469" i="11"/>
  <c r="J469" i="11"/>
  <c r="I468" i="11"/>
  <c r="L467" i="11"/>
  <c r="K466" i="11"/>
  <c r="O465" i="11"/>
  <c r="J465" i="11"/>
  <c r="J485" i="11" s="1"/>
  <c r="I464" i="11"/>
  <c r="I484" i="11" s="1"/>
  <c r="L463" i="11"/>
  <c r="K462" i="11"/>
  <c r="O461" i="11"/>
  <c r="J461" i="11"/>
  <c r="I460" i="11"/>
  <c r="C447" i="11"/>
  <c r="L442" i="11"/>
  <c r="K441" i="11"/>
  <c r="L438" i="11"/>
  <c r="K437" i="11"/>
  <c r="O436" i="11"/>
  <c r="J436" i="11"/>
  <c r="I435" i="11"/>
  <c r="L434" i="11"/>
  <c r="K433" i="11"/>
  <c r="O432" i="11"/>
  <c r="J432" i="11"/>
  <c r="I431" i="11"/>
  <c r="L430" i="11"/>
  <c r="K429" i="11"/>
  <c r="O428" i="11"/>
  <c r="J428" i="11"/>
  <c r="I427" i="11"/>
  <c r="L426" i="11"/>
  <c r="K425" i="11"/>
  <c r="O424" i="11"/>
  <c r="J424" i="11"/>
  <c r="I423" i="11"/>
  <c r="L422" i="11"/>
  <c r="K421" i="11"/>
  <c r="O420" i="11"/>
  <c r="J420" i="11"/>
  <c r="I419" i="11"/>
  <c r="L418" i="11"/>
  <c r="K417" i="11"/>
  <c r="O416" i="11"/>
  <c r="J416" i="11"/>
  <c r="I415" i="11"/>
  <c r="C402" i="11"/>
  <c r="L393" i="11"/>
  <c r="K392" i="11"/>
  <c r="O391" i="11"/>
  <c r="J391" i="11"/>
  <c r="I390" i="11"/>
  <c r="L389" i="11"/>
  <c r="K388" i="11"/>
  <c r="O387" i="11"/>
  <c r="J387" i="11"/>
  <c r="I386" i="11"/>
  <c r="L385" i="11"/>
  <c r="K384" i="11"/>
  <c r="O383" i="11"/>
  <c r="J383" i="11"/>
  <c r="I382" i="11"/>
  <c r="L381" i="11"/>
  <c r="K380" i="11"/>
  <c r="O379" i="11"/>
  <c r="J379" i="11"/>
  <c r="I378" i="11"/>
  <c r="L377" i="11"/>
  <c r="K376" i="11"/>
  <c r="O375" i="11"/>
  <c r="J375" i="11"/>
  <c r="I374" i="11"/>
  <c r="L373" i="11"/>
  <c r="K372" i="11"/>
  <c r="O371" i="11"/>
  <c r="J371" i="11"/>
  <c r="I370" i="11"/>
  <c r="C357" i="11"/>
  <c r="J350" i="11"/>
  <c r="L348" i="11"/>
  <c r="K347" i="11"/>
  <c r="O346" i="11"/>
  <c r="J346" i="11"/>
  <c r="I345" i="11"/>
  <c r="L344" i="11"/>
  <c r="K343" i="11"/>
  <c r="O342" i="11"/>
  <c r="J342" i="11"/>
  <c r="I341" i="11"/>
  <c r="L340" i="11"/>
  <c r="K339" i="11"/>
  <c r="O338" i="11"/>
  <c r="J338" i="11"/>
  <c r="I337" i="11"/>
  <c r="L336" i="11"/>
  <c r="K335" i="11"/>
  <c r="O334" i="11"/>
  <c r="J334" i="11"/>
  <c r="I333" i="11"/>
  <c r="L332" i="11"/>
  <c r="K331" i="11"/>
  <c r="O330" i="11"/>
  <c r="J330" i="11"/>
  <c r="I329" i="11"/>
  <c r="L328" i="11"/>
  <c r="K327" i="11"/>
  <c r="O326" i="11"/>
  <c r="J326" i="11"/>
  <c r="I325" i="11"/>
  <c r="C312" i="11"/>
  <c r="L303" i="11"/>
  <c r="K302" i="11"/>
  <c r="O301" i="11"/>
  <c r="J301" i="11"/>
  <c r="I300" i="11"/>
  <c r="L299" i="11"/>
  <c r="K298" i="11"/>
  <c r="O297" i="11"/>
  <c r="J297" i="11"/>
  <c r="I296" i="11"/>
  <c r="L295" i="11"/>
  <c r="K294" i="11"/>
  <c r="O293" i="11"/>
  <c r="J293" i="11"/>
  <c r="I292" i="11"/>
  <c r="L291" i="11"/>
  <c r="K290" i="11"/>
  <c r="O289" i="11"/>
  <c r="J289" i="11"/>
  <c r="I288" i="11"/>
  <c r="L287" i="11"/>
  <c r="L307" i="11" s="1"/>
  <c r="K286" i="11"/>
  <c r="O285" i="11"/>
  <c r="J285" i="11"/>
  <c r="I284" i="11"/>
  <c r="I304" i="11" s="1"/>
  <c r="L283" i="11"/>
  <c r="K282" i="11"/>
  <c r="K306" i="11" s="1"/>
  <c r="O281" i="11"/>
  <c r="J281" i="11"/>
  <c r="I280" i="11"/>
  <c r="C267" i="11"/>
  <c r="L258" i="11"/>
  <c r="K257" i="11"/>
  <c r="O256" i="11"/>
  <c r="J256" i="11"/>
  <c r="I255" i="11"/>
  <c r="L254" i="11"/>
  <c r="L76" i="11" s="1"/>
  <c r="K253" i="11"/>
  <c r="O252" i="11"/>
  <c r="J252" i="11"/>
  <c r="I251" i="11"/>
  <c r="L250" i="11"/>
  <c r="K249" i="11"/>
  <c r="O248" i="11"/>
  <c r="J248" i="11"/>
  <c r="J70" i="11" s="1"/>
  <c r="I247" i="11"/>
  <c r="L246" i="11"/>
  <c r="K245" i="11"/>
  <c r="K67" i="11" s="1"/>
  <c r="O244" i="11"/>
  <c r="J244" i="11"/>
  <c r="I243" i="11"/>
  <c r="L242" i="11"/>
  <c r="K241" i="11"/>
  <c r="O240" i="11"/>
  <c r="J240" i="11"/>
  <c r="I239" i="11"/>
  <c r="L238" i="11"/>
  <c r="K237" i="11"/>
  <c r="O236" i="11"/>
  <c r="J236" i="11"/>
  <c r="I235" i="11"/>
  <c r="C222" i="11"/>
  <c r="J215" i="11"/>
  <c r="L213" i="11"/>
  <c r="K212" i="11"/>
  <c r="O211" i="11"/>
  <c r="J211" i="11"/>
  <c r="I210" i="11"/>
  <c r="L209" i="11"/>
  <c r="L217" i="11" s="1"/>
  <c r="K208" i="11"/>
  <c r="K216" i="11" s="1"/>
  <c r="O207" i="11"/>
  <c r="J207" i="11"/>
  <c r="I206" i="11"/>
  <c r="L205" i="11"/>
  <c r="K204" i="11"/>
  <c r="O203" i="11"/>
  <c r="J203" i="11"/>
  <c r="I202" i="11"/>
  <c r="L201" i="11"/>
  <c r="K200" i="11"/>
  <c r="O199" i="11"/>
  <c r="J199" i="11"/>
  <c r="I198" i="11"/>
  <c r="L197" i="11"/>
  <c r="K196" i="11"/>
  <c r="O195" i="11"/>
  <c r="J195" i="11"/>
  <c r="I194" i="11"/>
  <c r="L193" i="11"/>
  <c r="K192" i="11"/>
  <c r="O191" i="11"/>
  <c r="J191" i="11"/>
  <c r="I190" i="11"/>
  <c r="C177" i="11"/>
  <c r="L168" i="11"/>
  <c r="K167" i="11"/>
  <c r="O166" i="11"/>
  <c r="J166" i="11"/>
  <c r="I165" i="11"/>
  <c r="L164" i="11"/>
  <c r="K163" i="11"/>
  <c r="O162" i="11"/>
  <c r="J162" i="11"/>
  <c r="I161" i="11"/>
  <c r="I73" i="11" s="1"/>
  <c r="L160" i="11"/>
  <c r="K159" i="11"/>
  <c r="O158" i="11"/>
  <c r="J158" i="11"/>
  <c r="I157" i="11"/>
  <c r="I169" i="11" s="1"/>
  <c r="L156" i="11"/>
  <c r="K155" i="11"/>
  <c r="O154" i="11"/>
  <c r="J154" i="11"/>
  <c r="I153" i="11"/>
  <c r="L152" i="11"/>
  <c r="K151" i="11"/>
  <c r="O150" i="11"/>
  <c r="J150" i="11"/>
  <c r="I149" i="11"/>
  <c r="L148" i="11"/>
  <c r="K147" i="11"/>
  <c r="O146" i="11"/>
  <c r="J146" i="11"/>
  <c r="I145" i="11"/>
  <c r="C132" i="11"/>
  <c r="L123" i="11"/>
  <c r="K122" i="11"/>
  <c r="O121" i="11"/>
  <c r="J121" i="11"/>
  <c r="J78" i="11" s="1"/>
  <c r="I120" i="11"/>
  <c r="L119" i="11"/>
  <c r="K118" i="11"/>
  <c r="O117" i="11"/>
  <c r="J117" i="11"/>
  <c r="J74" i="11" s="1"/>
  <c r="I116" i="11"/>
  <c r="L115" i="11"/>
  <c r="K114" i="11"/>
  <c r="K71" i="11" s="1"/>
  <c r="O113" i="11"/>
  <c r="J113" i="11"/>
  <c r="I112" i="11"/>
  <c r="L111" i="11"/>
  <c r="L68" i="11" s="1"/>
  <c r="K110" i="11"/>
  <c r="O109" i="11"/>
  <c r="J109" i="11"/>
  <c r="I108" i="11"/>
  <c r="I65" i="11" s="1"/>
  <c r="L107" i="11"/>
  <c r="L21" i="11" s="1"/>
  <c r="K106" i="11"/>
  <c r="O105" i="11"/>
  <c r="J105" i="11"/>
  <c r="I104" i="11"/>
  <c r="L103" i="11"/>
  <c r="K102" i="11"/>
  <c r="O101" i="11"/>
  <c r="J101" i="11"/>
  <c r="I100" i="11"/>
  <c r="C87" i="11"/>
  <c r="K79" i="11"/>
  <c r="I77" i="11"/>
  <c r="E77" i="11"/>
  <c r="D77" i="11"/>
  <c r="D73" i="11"/>
  <c r="E73" i="11" s="1"/>
  <c r="D69" i="11"/>
  <c r="E69" i="11" s="1"/>
  <c r="E65" i="11"/>
  <c r="D65" i="11"/>
  <c r="L64" i="11"/>
  <c r="E61" i="11"/>
  <c r="D61" i="11"/>
  <c r="J58" i="11"/>
  <c r="D57" i="11"/>
  <c r="E57" i="11" s="1"/>
  <c r="C44" i="11"/>
  <c r="J35" i="11"/>
  <c r="E34" i="11"/>
  <c r="I34" i="11" s="1"/>
  <c r="D34" i="11"/>
  <c r="D30" i="11"/>
  <c r="D26" i="11"/>
  <c r="J23" i="11"/>
  <c r="D22" i="11"/>
  <c r="E22" i="11" s="1"/>
  <c r="J19" i="11"/>
  <c r="D18" i="11"/>
  <c r="E18" i="11" s="1"/>
  <c r="D14" i="11"/>
  <c r="C1" i="11"/>
  <c r="G529" i="10"/>
  <c r="G528" i="10"/>
  <c r="H528" i="10" s="1"/>
  <c r="H527" i="10"/>
  <c r="H529" i="10" s="1"/>
  <c r="G527" i="10"/>
  <c r="G526" i="10"/>
  <c r="G525" i="10"/>
  <c r="H525" i="10" s="1"/>
  <c r="G524" i="10"/>
  <c r="H524" i="10" s="1"/>
  <c r="H523" i="10"/>
  <c r="G522" i="10"/>
  <c r="H522" i="10" s="1"/>
  <c r="G521" i="10"/>
  <c r="H521" i="10" s="1"/>
  <c r="H519" i="10"/>
  <c r="G519" i="10"/>
  <c r="G518" i="10"/>
  <c r="G517" i="10"/>
  <c r="G516" i="10"/>
  <c r="H516" i="10" s="1"/>
  <c r="H515" i="10"/>
  <c r="H517" i="10" s="1"/>
  <c r="G515" i="10"/>
  <c r="A505" i="10"/>
  <c r="G500" i="10"/>
  <c r="H500" i="10" s="1"/>
  <c r="G499" i="10"/>
  <c r="H497" i="10"/>
  <c r="G497" i="10"/>
  <c r="G496" i="10"/>
  <c r="H494" i="10"/>
  <c r="G494" i="10"/>
  <c r="G495" i="10" s="1"/>
  <c r="H493" i="10"/>
  <c r="H495" i="10" s="1"/>
  <c r="G493" i="10"/>
  <c r="G492" i="10"/>
  <c r="G491" i="10"/>
  <c r="H491" i="10" s="1"/>
  <c r="H490" i="10"/>
  <c r="H492" i="10" s="1"/>
  <c r="G490" i="10"/>
  <c r="G488" i="10"/>
  <c r="H488" i="10" s="1"/>
  <c r="G487" i="10"/>
  <c r="G489" i="10" s="1"/>
  <c r="A477" i="10"/>
  <c r="H472" i="10"/>
  <c r="G472" i="10"/>
  <c r="G471" i="10"/>
  <c r="G470" i="10"/>
  <c r="G469" i="10"/>
  <c r="H469" i="10" s="1"/>
  <c r="H468" i="10"/>
  <c r="G468" i="10"/>
  <c r="G467" i="10"/>
  <c r="G466" i="10"/>
  <c r="H466" i="10" s="1"/>
  <c r="G465" i="10"/>
  <c r="H465" i="10" s="1"/>
  <c r="G463" i="10"/>
  <c r="H463" i="10" s="1"/>
  <c r="G462" i="10"/>
  <c r="H462" i="10" s="1"/>
  <c r="H464" i="10" s="1"/>
  <c r="H460" i="10"/>
  <c r="G460" i="10"/>
  <c r="G459" i="10"/>
  <c r="A449" i="10"/>
  <c r="G445" i="10"/>
  <c r="G444" i="10"/>
  <c r="H444" i="10" s="1"/>
  <c r="H443" i="10"/>
  <c r="H445" i="10" s="1"/>
  <c r="G443" i="10"/>
  <c r="G441" i="10"/>
  <c r="H441" i="10" s="1"/>
  <c r="G440" i="10"/>
  <c r="G442" i="10" s="1"/>
  <c r="H438" i="10"/>
  <c r="G438" i="10"/>
  <c r="G437" i="10"/>
  <c r="H435" i="10"/>
  <c r="G435" i="10"/>
  <c r="G436" i="10" s="1"/>
  <c r="H434" i="10"/>
  <c r="G434" i="10"/>
  <c r="G433" i="10"/>
  <c r="G432" i="10"/>
  <c r="H432" i="10" s="1"/>
  <c r="H431" i="10"/>
  <c r="G431" i="10"/>
  <c r="A421" i="10"/>
  <c r="G416" i="10"/>
  <c r="H416" i="10" s="1"/>
  <c r="G415" i="10"/>
  <c r="H415" i="10" s="1"/>
  <c r="H417" i="10" s="1"/>
  <c r="H413" i="10"/>
  <c r="G413" i="10"/>
  <c r="G412" i="10"/>
  <c r="G411" i="10"/>
  <c r="G410" i="10"/>
  <c r="H410" i="10" s="1"/>
  <c r="H409" i="10"/>
  <c r="G409" i="10"/>
  <c r="G408" i="10"/>
  <c r="G407" i="10"/>
  <c r="H407" i="10" s="1"/>
  <c r="G406" i="10"/>
  <c r="H406" i="10" s="1"/>
  <c r="G404" i="10"/>
  <c r="H404" i="10" s="1"/>
  <c r="G403" i="10"/>
  <c r="H403" i="10" s="1"/>
  <c r="H405" i="10" s="1"/>
  <c r="A393" i="10"/>
  <c r="H388" i="10"/>
  <c r="G388" i="10"/>
  <c r="G389" i="10" s="1"/>
  <c r="H387" i="10"/>
  <c r="G387" i="10"/>
  <c r="G386" i="10"/>
  <c r="G385" i="10"/>
  <c r="H385" i="10" s="1"/>
  <c r="H384" i="10"/>
  <c r="G384" i="10"/>
  <c r="G382" i="10"/>
  <c r="H382" i="10" s="1"/>
  <c r="G381" i="10"/>
  <c r="H379" i="10"/>
  <c r="G379" i="10"/>
  <c r="G378" i="10"/>
  <c r="H376" i="10"/>
  <c r="G376" i="10"/>
  <c r="G377" i="10" s="1"/>
  <c r="H375" i="10"/>
  <c r="H377" i="10" s="1"/>
  <c r="G375" i="10"/>
  <c r="A365" i="10"/>
  <c r="G361" i="10"/>
  <c r="G360" i="10"/>
  <c r="H360" i="10" s="1"/>
  <c r="G359" i="10"/>
  <c r="H359" i="10" s="1"/>
  <c r="G357" i="10"/>
  <c r="H357" i="10" s="1"/>
  <c r="G356" i="10"/>
  <c r="H356" i="10" s="1"/>
  <c r="H358" i="10" s="1"/>
  <c r="H354" i="10"/>
  <c r="G354" i="10"/>
  <c r="G353" i="10"/>
  <c r="G352" i="10"/>
  <c r="G351" i="10"/>
  <c r="H351" i="10" s="1"/>
  <c r="H350" i="10"/>
  <c r="G350" i="10"/>
  <c r="G349" i="10"/>
  <c r="G348" i="10"/>
  <c r="H348" i="10" s="1"/>
  <c r="G347" i="10"/>
  <c r="H347" i="10" s="1"/>
  <c r="A337" i="10"/>
  <c r="H332" i="10"/>
  <c r="G332" i="10"/>
  <c r="G331" i="10"/>
  <c r="H329" i="10"/>
  <c r="G329" i="10"/>
  <c r="G330" i="10" s="1"/>
  <c r="H328" i="10"/>
  <c r="G328" i="10"/>
  <c r="G327" i="10"/>
  <c r="G326" i="10"/>
  <c r="H326" i="10" s="1"/>
  <c r="H325" i="10"/>
  <c r="G325" i="10"/>
  <c r="G323" i="10"/>
  <c r="H323" i="10" s="1"/>
  <c r="G322" i="10"/>
  <c r="H320" i="10"/>
  <c r="G320" i="10"/>
  <c r="G319" i="10"/>
  <c r="A309" i="10"/>
  <c r="G305" i="10"/>
  <c r="G304" i="10"/>
  <c r="H304" i="10" s="1"/>
  <c r="H303" i="10"/>
  <c r="G303" i="10"/>
  <c r="G302" i="10"/>
  <c r="G301" i="10"/>
  <c r="H301" i="10" s="1"/>
  <c r="G300" i="10"/>
  <c r="H300" i="10" s="1"/>
  <c r="H299" i="10"/>
  <c r="G298" i="10"/>
  <c r="H298" i="10" s="1"/>
  <c r="G297" i="10"/>
  <c r="H297" i="10" s="1"/>
  <c r="H295" i="10"/>
  <c r="G295" i="10"/>
  <c r="G294" i="10"/>
  <c r="G293" i="10"/>
  <c r="G292" i="10"/>
  <c r="H292" i="10" s="1"/>
  <c r="H291" i="10"/>
  <c r="H293" i="10" s="1"/>
  <c r="G291" i="10"/>
  <c r="A281" i="10"/>
  <c r="G276" i="10"/>
  <c r="H276" i="10" s="1"/>
  <c r="G275" i="10"/>
  <c r="G277" i="10" s="1"/>
  <c r="H273" i="10"/>
  <c r="G273" i="10"/>
  <c r="G272" i="10"/>
  <c r="H270" i="10"/>
  <c r="G270" i="10"/>
  <c r="G271" i="10" s="1"/>
  <c r="H269" i="10"/>
  <c r="G269" i="10"/>
  <c r="G268" i="10"/>
  <c r="G267" i="10"/>
  <c r="H267" i="10" s="1"/>
  <c r="H266" i="10"/>
  <c r="H268" i="10" s="1"/>
  <c r="G266" i="10"/>
  <c r="G264" i="10"/>
  <c r="H264" i="10" s="1"/>
  <c r="G263" i="10"/>
  <c r="A253" i="10"/>
  <c r="H248" i="10"/>
  <c r="G248" i="10"/>
  <c r="G247" i="10"/>
  <c r="G246" i="10"/>
  <c r="G245" i="10"/>
  <c r="H245" i="10" s="1"/>
  <c r="H244" i="10"/>
  <c r="G244" i="10"/>
  <c r="G243" i="10"/>
  <c r="G242" i="10"/>
  <c r="H242" i="10" s="1"/>
  <c r="G241" i="10"/>
  <c r="H241" i="10" s="1"/>
  <c r="G239" i="10"/>
  <c r="H239" i="10" s="1"/>
  <c r="G238" i="10"/>
  <c r="H238" i="10" s="1"/>
  <c r="H240" i="10" s="1"/>
  <c r="H236" i="10"/>
  <c r="G236" i="10"/>
  <c r="G235" i="10"/>
  <c r="A225" i="10"/>
  <c r="G221" i="10"/>
  <c r="G220" i="10"/>
  <c r="H220" i="10" s="1"/>
  <c r="H219" i="10"/>
  <c r="H221" i="10" s="1"/>
  <c r="G219" i="10"/>
  <c r="G217" i="10"/>
  <c r="H217" i="10" s="1"/>
  <c r="G216" i="10"/>
  <c r="H214" i="10"/>
  <c r="G214" i="10"/>
  <c r="G213" i="10"/>
  <c r="H211" i="10"/>
  <c r="G211" i="10"/>
  <c r="G212" i="10" s="1"/>
  <c r="H210" i="10"/>
  <c r="G210" i="10"/>
  <c r="G209" i="10"/>
  <c r="G208" i="10"/>
  <c r="H208" i="10" s="1"/>
  <c r="H207" i="10"/>
  <c r="G207" i="10"/>
  <c r="A197" i="10"/>
  <c r="H193" i="10"/>
  <c r="G192" i="10"/>
  <c r="H192" i="10" s="1"/>
  <c r="G191" i="10"/>
  <c r="H191" i="10" s="1"/>
  <c r="H189" i="10"/>
  <c r="G189" i="10"/>
  <c r="G188" i="10"/>
  <c r="G187" i="10"/>
  <c r="G186" i="10"/>
  <c r="H186" i="10" s="1"/>
  <c r="H185" i="10"/>
  <c r="G185" i="10"/>
  <c r="G184" i="10"/>
  <c r="G183" i="10"/>
  <c r="H183" i="10" s="1"/>
  <c r="G182" i="10"/>
  <c r="H182" i="10" s="1"/>
  <c r="H184" i="10" s="1"/>
  <c r="G180" i="10"/>
  <c r="H180" i="10" s="1"/>
  <c r="G179" i="10"/>
  <c r="H179" i="10" s="1"/>
  <c r="H181" i="10" s="1"/>
  <c r="A169" i="10"/>
  <c r="H164" i="10"/>
  <c r="G164" i="10"/>
  <c r="G165" i="10" s="1"/>
  <c r="H163" i="10"/>
  <c r="H165" i="10" s="1"/>
  <c r="G163" i="10"/>
  <c r="G162" i="10"/>
  <c r="G161" i="10"/>
  <c r="H161" i="10" s="1"/>
  <c r="H160" i="10"/>
  <c r="G160" i="10"/>
  <c r="G158" i="10"/>
  <c r="H158" i="10" s="1"/>
  <c r="G157" i="10"/>
  <c r="H155" i="10"/>
  <c r="G155" i="10"/>
  <c r="G154" i="10"/>
  <c r="H152" i="10"/>
  <c r="G152" i="10"/>
  <c r="G153" i="10" s="1"/>
  <c r="H151" i="10"/>
  <c r="G151" i="10"/>
  <c r="A141" i="10"/>
  <c r="G137" i="10"/>
  <c r="G136" i="10"/>
  <c r="H136" i="10" s="1"/>
  <c r="G135" i="10"/>
  <c r="H135" i="10" s="1"/>
  <c r="H134" i="10"/>
  <c r="G133" i="10"/>
  <c r="H133" i="10" s="1"/>
  <c r="G132" i="10"/>
  <c r="H132" i="10" s="1"/>
  <c r="H130" i="10"/>
  <c r="G130" i="10"/>
  <c r="G129" i="10"/>
  <c r="G128" i="10"/>
  <c r="G127" i="10"/>
  <c r="H127" i="10" s="1"/>
  <c r="H126" i="10"/>
  <c r="G126" i="10"/>
  <c r="G125" i="10"/>
  <c r="G124" i="10"/>
  <c r="H124" i="10" s="1"/>
  <c r="G123" i="10"/>
  <c r="H123" i="10" s="1"/>
  <c r="A113" i="10"/>
  <c r="H108" i="10"/>
  <c r="G108" i="10"/>
  <c r="G107" i="10"/>
  <c r="H105" i="10"/>
  <c r="G105" i="10"/>
  <c r="G106" i="10" s="1"/>
  <c r="H104" i="10"/>
  <c r="H106" i="10" s="1"/>
  <c r="G104" i="10"/>
  <c r="G103" i="10"/>
  <c r="G102" i="10"/>
  <c r="H102" i="10" s="1"/>
  <c r="H101" i="10"/>
  <c r="G101" i="10"/>
  <c r="G99" i="10"/>
  <c r="H99" i="10" s="1"/>
  <c r="G98" i="10"/>
  <c r="G100" i="10" s="1"/>
  <c r="H96" i="10"/>
  <c r="G96" i="10"/>
  <c r="G95" i="10"/>
  <c r="A85" i="10"/>
  <c r="G81" i="10"/>
  <c r="G80" i="10"/>
  <c r="H80" i="10" s="1"/>
  <c r="H79" i="10"/>
  <c r="G79" i="10"/>
  <c r="G78" i="10"/>
  <c r="G77" i="10"/>
  <c r="H77" i="10" s="1"/>
  <c r="G76" i="10"/>
  <c r="H76" i="10" s="1"/>
  <c r="G74" i="10"/>
  <c r="H74" i="10" s="1"/>
  <c r="G73" i="10"/>
  <c r="H73" i="10" s="1"/>
  <c r="H75" i="10" s="1"/>
  <c r="H71" i="10"/>
  <c r="G71" i="10"/>
  <c r="G70" i="10"/>
  <c r="G69" i="10"/>
  <c r="G68" i="10"/>
  <c r="H68" i="10" s="1"/>
  <c r="H67" i="10"/>
  <c r="G67" i="10"/>
  <c r="A57" i="10"/>
  <c r="G52" i="10"/>
  <c r="H52" i="10" s="1"/>
  <c r="G51" i="10"/>
  <c r="G53" i="10" s="1"/>
  <c r="H49" i="10"/>
  <c r="G49" i="10"/>
  <c r="G48" i="10"/>
  <c r="H46" i="10"/>
  <c r="G46" i="10"/>
  <c r="G47" i="10" s="1"/>
  <c r="H45" i="10"/>
  <c r="G45" i="10"/>
  <c r="G44" i="10"/>
  <c r="G43" i="10"/>
  <c r="H43" i="10" s="1"/>
  <c r="H42" i="10"/>
  <c r="G42" i="10"/>
  <c r="G40" i="10"/>
  <c r="H40" i="10" s="1"/>
  <c r="G39" i="10"/>
  <c r="A29" i="10"/>
  <c r="H24" i="10"/>
  <c r="G24" i="10"/>
  <c r="G23" i="10"/>
  <c r="G22" i="10"/>
  <c r="G21" i="10"/>
  <c r="H21" i="10" s="1"/>
  <c r="H20" i="10"/>
  <c r="H22" i="10" s="1"/>
  <c r="G20" i="10"/>
  <c r="G19" i="10"/>
  <c r="G18" i="10"/>
  <c r="H18" i="10" s="1"/>
  <c r="G17" i="10"/>
  <c r="H17" i="10" s="1"/>
  <c r="H16" i="10"/>
  <c r="G15" i="10"/>
  <c r="H15" i="10" s="1"/>
  <c r="G14" i="10"/>
  <c r="H14" i="10" s="1"/>
  <c r="H12" i="10"/>
  <c r="G12" i="10"/>
  <c r="G11" i="10"/>
  <c r="A1" i="10"/>
  <c r="N304" i="9"/>
  <c r="Q303" i="9"/>
  <c r="M303" i="9"/>
  <c r="Q301" i="9"/>
  <c r="M301" i="9"/>
  <c r="M304" i="9" s="1"/>
  <c r="C289" i="9"/>
  <c r="N288" i="9"/>
  <c r="Q287" i="9"/>
  <c r="M287" i="9"/>
  <c r="Q285" i="9"/>
  <c r="M285" i="9"/>
  <c r="M288" i="9" s="1"/>
  <c r="C273" i="9"/>
  <c r="N272" i="9"/>
  <c r="Q271" i="9"/>
  <c r="M271" i="9"/>
  <c r="Q269" i="9"/>
  <c r="M269" i="9"/>
  <c r="M272" i="9" s="1"/>
  <c r="C257" i="9"/>
  <c r="N256" i="9"/>
  <c r="Q255" i="9"/>
  <c r="M255" i="9"/>
  <c r="M256" i="9" s="1"/>
  <c r="Q253" i="9"/>
  <c r="M253" i="9"/>
  <c r="C241" i="9"/>
  <c r="N240" i="9"/>
  <c r="Q239" i="9"/>
  <c r="M239" i="9"/>
  <c r="Q237" i="9"/>
  <c r="M237" i="9"/>
  <c r="M13" i="9" s="1"/>
  <c r="C225" i="9"/>
  <c r="Q223" i="9"/>
  <c r="M223" i="9"/>
  <c r="Q221" i="9"/>
  <c r="M221" i="9"/>
  <c r="M224" i="9" s="1"/>
  <c r="C209" i="9"/>
  <c r="N208" i="9"/>
  <c r="Q207" i="9"/>
  <c r="M207" i="9"/>
  <c r="Q205" i="9"/>
  <c r="M205" i="9"/>
  <c r="M208" i="9" s="1"/>
  <c r="C193" i="9"/>
  <c r="N192" i="9"/>
  <c r="Q191" i="9"/>
  <c r="M191" i="9"/>
  <c r="Q189" i="9"/>
  <c r="M189" i="9"/>
  <c r="C177" i="9"/>
  <c r="N176" i="9"/>
  <c r="Q175" i="9"/>
  <c r="M175" i="9"/>
  <c r="M176" i="9" s="1"/>
  <c r="Q173" i="9"/>
  <c r="M173" i="9"/>
  <c r="C161" i="9"/>
  <c r="N160" i="9"/>
  <c r="Q159" i="9"/>
  <c r="M159" i="9"/>
  <c r="Q157" i="9"/>
  <c r="M157" i="9"/>
  <c r="M160" i="9" s="1"/>
  <c r="C145" i="9"/>
  <c r="N144" i="9"/>
  <c r="Q143" i="9"/>
  <c r="M143" i="9"/>
  <c r="Q141" i="9"/>
  <c r="M141" i="9"/>
  <c r="M144" i="9" s="1"/>
  <c r="C129" i="9"/>
  <c r="N128" i="9"/>
  <c r="Q127" i="9"/>
  <c r="M127" i="9"/>
  <c r="Q125" i="9"/>
  <c r="M125" i="9"/>
  <c r="C113" i="9"/>
  <c r="N112" i="9"/>
  <c r="Q111" i="9"/>
  <c r="M111" i="9"/>
  <c r="Q109" i="9"/>
  <c r="M109" i="9"/>
  <c r="C97" i="9"/>
  <c r="N96" i="9"/>
  <c r="Q95" i="9"/>
  <c r="M95" i="9"/>
  <c r="M96" i="9" s="1"/>
  <c r="Q93" i="9"/>
  <c r="M93" i="9"/>
  <c r="C81" i="9"/>
  <c r="N80" i="9"/>
  <c r="Q79" i="9"/>
  <c r="M79" i="9"/>
  <c r="Q77" i="9"/>
  <c r="M77" i="9"/>
  <c r="M80" i="9" s="1"/>
  <c r="C65" i="9"/>
  <c r="N64" i="9"/>
  <c r="Q63" i="9"/>
  <c r="M63" i="9"/>
  <c r="Q61" i="9"/>
  <c r="M61" i="9"/>
  <c r="M29" i="9" s="1"/>
  <c r="C49" i="9"/>
  <c r="L47" i="9"/>
  <c r="K47" i="9"/>
  <c r="J47" i="9"/>
  <c r="I47" i="9"/>
  <c r="H47" i="9"/>
  <c r="G47" i="9"/>
  <c r="E47" i="9"/>
  <c r="L45" i="9"/>
  <c r="K45" i="9"/>
  <c r="J45" i="9"/>
  <c r="I45" i="9"/>
  <c r="H45" i="9"/>
  <c r="G45" i="9"/>
  <c r="E45" i="9"/>
  <c r="C33" i="9"/>
  <c r="N31" i="9"/>
  <c r="L31" i="9"/>
  <c r="K31" i="9"/>
  <c r="J31" i="9"/>
  <c r="I31" i="9"/>
  <c r="H31" i="9"/>
  <c r="G31" i="9"/>
  <c r="E31" i="9"/>
  <c r="D31" i="9"/>
  <c r="N29" i="9"/>
  <c r="L29" i="9"/>
  <c r="K29" i="9"/>
  <c r="J29" i="9"/>
  <c r="I29" i="9"/>
  <c r="H29" i="9"/>
  <c r="G29" i="9"/>
  <c r="E29" i="9"/>
  <c r="D29" i="9"/>
  <c r="C17" i="9"/>
  <c r="N15" i="9"/>
  <c r="D15" i="9"/>
  <c r="E14" i="9"/>
  <c r="N13" i="9"/>
  <c r="N16" i="9" s="1"/>
  <c r="D13" i="9"/>
  <c r="D16" i="9" s="1"/>
  <c r="C1" i="9"/>
  <c r="D359" i="8"/>
  <c r="L358" i="8"/>
  <c r="H358" i="8"/>
  <c r="L357" i="8"/>
  <c r="H357" i="8"/>
  <c r="H356" i="8" s="1"/>
  <c r="I356" i="8"/>
  <c r="L355" i="8"/>
  <c r="H355" i="8"/>
  <c r="H353" i="8" s="1"/>
  <c r="H359" i="8" s="1"/>
  <c r="L354" i="8"/>
  <c r="H354" i="8"/>
  <c r="I353" i="8"/>
  <c r="I359" i="8" s="1"/>
  <c r="C343" i="8"/>
  <c r="D340" i="8"/>
  <c r="L339" i="8"/>
  <c r="H339" i="8"/>
  <c r="L338" i="8"/>
  <c r="H338" i="8"/>
  <c r="H337" i="8" s="1"/>
  <c r="I337" i="8"/>
  <c r="L336" i="8"/>
  <c r="H336" i="8"/>
  <c r="H334" i="8" s="1"/>
  <c r="H340" i="8" s="1"/>
  <c r="L335" i="8"/>
  <c r="H335" i="8"/>
  <c r="I334" i="8"/>
  <c r="I340" i="8" s="1"/>
  <c r="C324" i="8"/>
  <c r="D321" i="8"/>
  <c r="L320" i="8"/>
  <c r="H320" i="8"/>
  <c r="L319" i="8"/>
  <c r="H319" i="8"/>
  <c r="H318" i="8" s="1"/>
  <c r="I318" i="8"/>
  <c r="L317" i="8"/>
  <c r="H317" i="8"/>
  <c r="H315" i="8" s="1"/>
  <c r="H321" i="8" s="1"/>
  <c r="L316" i="8"/>
  <c r="H316" i="8"/>
  <c r="I315" i="8"/>
  <c r="I321" i="8" s="1"/>
  <c r="C305" i="8"/>
  <c r="D302" i="8"/>
  <c r="L301" i="8"/>
  <c r="H301" i="8"/>
  <c r="L300" i="8"/>
  <c r="H300" i="8"/>
  <c r="H299" i="8" s="1"/>
  <c r="I299" i="8"/>
  <c r="L298" i="8"/>
  <c r="H298" i="8"/>
  <c r="H296" i="8" s="1"/>
  <c r="H302" i="8" s="1"/>
  <c r="L297" i="8"/>
  <c r="H297" i="8"/>
  <c r="I296" i="8"/>
  <c r="I302" i="8" s="1"/>
  <c r="C286" i="8"/>
  <c r="D283" i="8"/>
  <c r="L282" i="8"/>
  <c r="H282" i="8"/>
  <c r="L281" i="8"/>
  <c r="H281" i="8"/>
  <c r="H280" i="8" s="1"/>
  <c r="I280" i="8"/>
  <c r="L279" i="8"/>
  <c r="H279" i="8"/>
  <c r="H277" i="8" s="1"/>
  <c r="H283" i="8" s="1"/>
  <c r="L278" i="8"/>
  <c r="H278" i="8"/>
  <c r="I277" i="8"/>
  <c r="I283" i="8" s="1"/>
  <c r="C267" i="8"/>
  <c r="D264" i="8"/>
  <c r="L263" i="8"/>
  <c r="H263" i="8"/>
  <c r="L262" i="8"/>
  <c r="H262" i="8"/>
  <c r="H261" i="8" s="1"/>
  <c r="I261" i="8"/>
  <c r="L260" i="8"/>
  <c r="H260" i="8"/>
  <c r="H258" i="8" s="1"/>
  <c r="H264" i="8" s="1"/>
  <c r="L259" i="8"/>
  <c r="H259" i="8"/>
  <c r="I258" i="8"/>
  <c r="I264" i="8" s="1"/>
  <c r="C248" i="8"/>
  <c r="D245" i="8"/>
  <c r="L244" i="8"/>
  <c r="H244" i="8"/>
  <c r="L243" i="8"/>
  <c r="H243" i="8"/>
  <c r="H242" i="8" s="1"/>
  <c r="I242" i="8"/>
  <c r="L241" i="8"/>
  <c r="H241" i="8"/>
  <c r="H239" i="8" s="1"/>
  <c r="H245" i="8" s="1"/>
  <c r="L240" i="8"/>
  <c r="H240" i="8"/>
  <c r="I239" i="8"/>
  <c r="I245" i="8" s="1"/>
  <c r="C229" i="8"/>
  <c r="D226" i="8"/>
  <c r="L225" i="8"/>
  <c r="H225" i="8"/>
  <c r="L224" i="8"/>
  <c r="H224" i="8"/>
  <c r="H223" i="8" s="1"/>
  <c r="I223" i="8"/>
  <c r="L222" i="8"/>
  <c r="I222" i="8"/>
  <c r="I32" i="8" s="1"/>
  <c r="H222" i="8"/>
  <c r="L221" i="8"/>
  <c r="I221" i="8"/>
  <c r="I220" i="8" s="1"/>
  <c r="I226" i="8" s="1"/>
  <c r="H221" i="8"/>
  <c r="H220" i="8" s="1"/>
  <c r="H226" i="8" s="1"/>
  <c r="C210" i="8"/>
  <c r="I207" i="8"/>
  <c r="D207" i="8"/>
  <c r="L206" i="8"/>
  <c r="H206" i="8"/>
  <c r="L205" i="8"/>
  <c r="H205" i="8"/>
  <c r="I204" i="8"/>
  <c r="H204" i="8"/>
  <c r="L203" i="8"/>
  <c r="H203" i="8"/>
  <c r="L202" i="8"/>
  <c r="H202" i="8"/>
  <c r="H201" i="8" s="1"/>
  <c r="I201" i="8"/>
  <c r="C191" i="8"/>
  <c r="I188" i="8"/>
  <c r="D188" i="8"/>
  <c r="L187" i="8"/>
  <c r="H187" i="8"/>
  <c r="L186" i="8"/>
  <c r="H186" i="8"/>
  <c r="I185" i="8"/>
  <c r="H185" i="8"/>
  <c r="L184" i="8"/>
  <c r="H184" i="8"/>
  <c r="L183" i="8"/>
  <c r="H183" i="8"/>
  <c r="H182" i="8" s="1"/>
  <c r="I182" i="8"/>
  <c r="C172" i="8"/>
  <c r="I169" i="8"/>
  <c r="D169" i="8"/>
  <c r="L168" i="8"/>
  <c r="H168" i="8"/>
  <c r="L167" i="8"/>
  <c r="H167" i="8"/>
  <c r="I166" i="8"/>
  <c r="H166" i="8"/>
  <c r="L165" i="8"/>
  <c r="H165" i="8"/>
  <c r="L164" i="8"/>
  <c r="H164" i="8"/>
  <c r="H163" i="8" s="1"/>
  <c r="H169" i="8" s="1"/>
  <c r="I163" i="8"/>
  <c r="C153" i="8"/>
  <c r="I150" i="8"/>
  <c r="D150" i="8"/>
  <c r="L149" i="8"/>
  <c r="H149" i="8"/>
  <c r="L148" i="8"/>
  <c r="H148" i="8"/>
  <c r="I147" i="8"/>
  <c r="H147" i="8"/>
  <c r="L146" i="8"/>
  <c r="H146" i="8"/>
  <c r="L145" i="8"/>
  <c r="H145" i="8"/>
  <c r="H144" i="8" s="1"/>
  <c r="H150" i="8" s="1"/>
  <c r="I144" i="8"/>
  <c r="C134" i="8"/>
  <c r="I131" i="8"/>
  <c r="D131" i="8"/>
  <c r="L130" i="8"/>
  <c r="H130" i="8"/>
  <c r="L129" i="8"/>
  <c r="H129" i="8"/>
  <c r="I128" i="8"/>
  <c r="H128" i="8"/>
  <c r="L127" i="8"/>
  <c r="H127" i="8"/>
  <c r="L126" i="8"/>
  <c r="H126" i="8"/>
  <c r="H125" i="8" s="1"/>
  <c r="I125" i="8"/>
  <c r="C115" i="8"/>
  <c r="I112" i="8"/>
  <c r="D112" i="8"/>
  <c r="L111" i="8"/>
  <c r="H111" i="8"/>
  <c r="L110" i="8"/>
  <c r="H110" i="8"/>
  <c r="I109" i="8"/>
  <c r="H109" i="8"/>
  <c r="L108" i="8"/>
  <c r="H108" i="8"/>
  <c r="L107" i="8"/>
  <c r="H107" i="8"/>
  <c r="H106" i="8" s="1"/>
  <c r="I106" i="8"/>
  <c r="C96" i="8"/>
  <c r="I93" i="8"/>
  <c r="D93" i="8"/>
  <c r="L92" i="8"/>
  <c r="H92" i="8"/>
  <c r="L91" i="8"/>
  <c r="H91" i="8"/>
  <c r="I90" i="8"/>
  <c r="H90" i="8"/>
  <c r="L89" i="8"/>
  <c r="H89" i="8"/>
  <c r="L88" i="8"/>
  <c r="H88" i="8"/>
  <c r="H87" i="8" s="1"/>
  <c r="H93" i="8" s="1"/>
  <c r="I87" i="8"/>
  <c r="C77" i="8"/>
  <c r="I74" i="8"/>
  <c r="D74" i="8"/>
  <c r="L73" i="8"/>
  <c r="H73" i="8"/>
  <c r="L72" i="8"/>
  <c r="H72" i="8"/>
  <c r="I71" i="8"/>
  <c r="I34" i="8" s="1"/>
  <c r="H71" i="8"/>
  <c r="H34" i="8" s="1"/>
  <c r="H33" i="8" s="1"/>
  <c r="L70" i="8"/>
  <c r="H70" i="8"/>
  <c r="L69" i="8"/>
  <c r="H69" i="8"/>
  <c r="H68" i="8" s="1"/>
  <c r="H74" i="8" s="1"/>
  <c r="I68" i="8"/>
  <c r="C58" i="8"/>
  <c r="I54" i="8"/>
  <c r="D54" i="8"/>
  <c r="D53" i="8"/>
  <c r="I51" i="8"/>
  <c r="I55" i="8" s="1"/>
  <c r="D51" i="8"/>
  <c r="D50" i="8"/>
  <c r="D55" i="8" s="1"/>
  <c r="C39" i="8"/>
  <c r="I35" i="8"/>
  <c r="H35" i="8"/>
  <c r="D35" i="8"/>
  <c r="D34" i="8"/>
  <c r="H32" i="8"/>
  <c r="D32" i="8"/>
  <c r="D31" i="8"/>
  <c r="D36" i="8" s="1"/>
  <c r="C20" i="8"/>
  <c r="I17" i="8"/>
  <c r="D17" i="8"/>
  <c r="L16" i="8"/>
  <c r="E16" i="8"/>
  <c r="H16" i="8" s="1"/>
  <c r="H54" i="8" s="1"/>
  <c r="L15" i="8"/>
  <c r="F15" i="8"/>
  <c r="H15" i="8" s="1"/>
  <c r="I14" i="8"/>
  <c r="L13" i="8"/>
  <c r="H13" i="8"/>
  <c r="L12" i="8"/>
  <c r="H12" i="8"/>
  <c r="I11" i="8"/>
  <c r="H11" i="8"/>
  <c r="C1" i="8"/>
  <c r="I323" i="7"/>
  <c r="H323" i="7"/>
  <c r="D323" i="7"/>
  <c r="L322" i="7"/>
  <c r="H322" i="7"/>
  <c r="L320" i="7"/>
  <c r="H320" i="7"/>
  <c r="C307" i="7"/>
  <c r="I306" i="7"/>
  <c r="H306" i="7"/>
  <c r="D306" i="7"/>
  <c r="L305" i="7"/>
  <c r="H305" i="7"/>
  <c r="L303" i="7"/>
  <c r="H303" i="7"/>
  <c r="C290" i="7"/>
  <c r="I289" i="7"/>
  <c r="H289" i="7"/>
  <c r="D289" i="7"/>
  <c r="L288" i="7"/>
  <c r="H288" i="7"/>
  <c r="L286" i="7"/>
  <c r="H286" i="7"/>
  <c r="C273" i="7"/>
  <c r="I272" i="7"/>
  <c r="H272" i="7"/>
  <c r="D272" i="7"/>
  <c r="L271" i="7"/>
  <c r="H271" i="7"/>
  <c r="L269" i="7"/>
  <c r="H269" i="7"/>
  <c r="C256" i="7"/>
  <c r="I255" i="7"/>
  <c r="H255" i="7"/>
  <c r="D255" i="7"/>
  <c r="L254" i="7"/>
  <c r="H254" i="7"/>
  <c r="L252" i="7"/>
  <c r="H252" i="7"/>
  <c r="C239" i="7"/>
  <c r="I238" i="7"/>
  <c r="H238" i="7"/>
  <c r="D238" i="7"/>
  <c r="L237" i="7"/>
  <c r="H237" i="7"/>
  <c r="L235" i="7"/>
  <c r="H235" i="7"/>
  <c r="C222" i="7"/>
  <c r="I221" i="7"/>
  <c r="H221" i="7"/>
  <c r="D221" i="7"/>
  <c r="L220" i="7"/>
  <c r="H220" i="7"/>
  <c r="L218" i="7"/>
  <c r="H218" i="7"/>
  <c r="C205" i="7"/>
  <c r="I204" i="7"/>
  <c r="H204" i="7"/>
  <c r="D204" i="7"/>
  <c r="L203" i="7"/>
  <c r="H203" i="7"/>
  <c r="L201" i="7"/>
  <c r="H201" i="7"/>
  <c r="C188" i="7"/>
  <c r="I187" i="7"/>
  <c r="H187" i="7"/>
  <c r="D187" i="7"/>
  <c r="L186" i="7"/>
  <c r="H186" i="7"/>
  <c r="L184" i="7"/>
  <c r="H184" i="7"/>
  <c r="C171" i="7"/>
  <c r="I170" i="7"/>
  <c r="H170" i="7"/>
  <c r="D170" i="7"/>
  <c r="L169" i="7"/>
  <c r="H169" i="7"/>
  <c r="L167" i="7"/>
  <c r="H167" i="7"/>
  <c r="C154" i="7"/>
  <c r="I153" i="7"/>
  <c r="H153" i="7"/>
  <c r="D153" i="7"/>
  <c r="L152" i="7"/>
  <c r="H152" i="7"/>
  <c r="L150" i="7"/>
  <c r="H150" i="7"/>
  <c r="C137" i="7"/>
  <c r="I136" i="7"/>
  <c r="H136" i="7"/>
  <c r="D136" i="7"/>
  <c r="L135" i="7"/>
  <c r="H135" i="7"/>
  <c r="L133" i="7"/>
  <c r="H133" i="7"/>
  <c r="C120" i="7"/>
  <c r="I119" i="7"/>
  <c r="H119" i="7"/>
  <c r="D119" i="7"/>
  <c r="L118" i="7"/>
  <c r="H118" i="7"/>
  <c r="L116" i="7"/>
  <c r="H116" i="7"/>
  <c r="C103" i="7"/>
  <c r="I102" i="7"/>
  <c r="H102" i="7"/>
  <c r="D102" i="7"/>
  <c r="L101" i="7"/>
  <c r="H101" i="7"/>
  <c r="L99" i="7"/>
  <c r="H99" i="7"/>
  <c r="C86" i="7"/>
  <c r="I85" i="7"/>
  <c r="H85" i="7"/>
  <c r="D85" i="7"/>
  <c r="L84" i="7"/>
  <c r="H84" i="7"/>
  <c r="L82" i="7"/>
  <c r="H82" i="7"/>
  <c r="C69" i="7"/>
  <c r="I68" i="7"/>
  <c r="H68" i="7"/>
  <c r="D68" i="7"/>
  <c r="L67" i="7"/>
  <c r="H67" i="7"/>
  <c r="L65" i="7"/>
  <c r="H65" i="7"/>
  <c r="H31" i="7" s="1"/>
  <c r="H34" i="7" s="1"/>
  <c r="I50" i="7"/>
  <c r="H48" i="7"/>
  <c r="D48" i="7"/>
  <c r="C35" i="7"/>
  <c r="I34" i="7"/>
  <c r="D34" i="7"/>
  <c r="I33" i="7"/>
  <c r="H33" i="7"/>
  <c r="G33" i="7"/>
  <c r="D33" i="7"/>
  <c r="D50" i="7" s="1"/>
  <c r="D51" i="7" s="1"/>
  <c r="I31" i="7"/>
  <c r="I48" i="7" s="1"/>
  <c r="I51" i="7" s="1"/>
  <c r="G31" i="7"/>
  <c r="D31" i="7"/>
  <c r="C18" i="7"/>
  <c r="I17" i="7"/>
  <c r="D17" i="7"/>
  <c r="L16" i="7"/>
  <c r="F16" i="7"/>
  <c r="H16" i="7" s="1"/>
  <c r="H50" i="7" s="1"/>
  <c r="L14" i="7"/>
  <c r="H14" i="7"/>
  <c r="C1" i="7"/>
  <c r="F33" i="7" s="1"/>
  <c r="D378" i="6"/>
  <c r="N377" i="6"/>
  <c r="M377" i="6"/>
  <c r="N376" i="6"/>
  <c r="M376" i="6"/>
  <c r="I376" i="6"/>
  <c r="G376" i="6"/>
  <c r="N375" i="6"/>
  <c r="M375" i="6"/>
  <c r="G375" i="6"/>
  <c r="I375" i="6" s="1"/>
  <c r="N374" i="6"/>
  <c r="M374" i="6"/>
  <c r="I374" i="6"/>
  <c r="G374" i="6"/>
  <c r="N373" i="6"/>
  <c r="M373" i="6"/>
  <c r="G373" i="6"/>
  <c r="I373" i="6" s="1"/>
  <c r="I372" i="6" s="1"/>
  <c r="J372" i="6"/>
  <c r="D372" i="6"/>
  <c r="M371" i="6"/>
  <c r="G371" i="6"/>
  <c r="I371" i="6" s="1"/>
  <c r="I370" i="6" s="1"/>
  <c r="J370" i="6"/>
  <c r="J378" i="6" s="1"/>
  <c r="D370" i="6"/>
  <c r="C360" i="6"/>
  <c r="J358" i="6"/>
  <c r="N357" i="6"/>
  <c r="M357" i="6"/>
  <c r="N356" i="6"/>
  <c r="M356" i="6"/>
  <c r="G356" i="6"/>
  <c r="I356" i="6" s="1"/>
  <c r="N355" i="6"/>
  <c r="M355" i="6"/>
  <c r="I355" i="6"/>
  <c r="G355" i="6"/>
  <c r="N354" i="6"/>
  <c r="M354" i="6"/>
  <c r="G354" i="6"/>
  <c r="I354" i="6" s="1"/>
  <c r="N353" i="6"/>
  <c r="M353" i="6"/>
  <c r="I353" i="6"/>
  <c r="I352" i="6" s="1"/>
  <c r="G353" i="6"/>
  <c r="J352" i="6"/>
  <c r="D352" i="6"/>
  <c r="M351" i="6"/>
  <c r="G351" i="6"/>
  <c r="I351" i="6" s="1"/>
  <c r="I350" i="6" s="1"/>
  <c r="J350" i="6"/>
  <c r="D350" i="6"/>
  <c r="D358" i="6" s="1"/>
  <c r="C340" i="6"/>
  <c r="D338" i="6"/>
  <c r="N337" i="6"/>
  <c r="M337" i="6"/>
  <c r="N336" i="6"/>
  <c r="M336" i="6"/>
  <c r="I336" i="6"/>
  <c r="G336" i="6"/>
  <c r="N335" i="6"/>
  <c r="M335" i="6"/>
  <c r="G335" i="6"/>
  <c r="I335" i="6" s="1"/>
  <c r="N334" i="6"/>
  <c r="M334" i="6"/>
  <c r="I334" i="6"/>
  <c r="G334" i="6"/>
  <c r="N333" i="6"/>
  <c r="M333" i="6"/>
  <c r="G333" i="6"/>
  <c r="I333" i="6" s="1"/>
  <c r="I332" i="6" s="1"/>
  <c r="J332" i="6"/>
  <c r="D332" i="6"/>
  <c r="M331" i="6"/>
  <c r="G331" i="6"/>
  <c r="I331" i="6" s="1"/>
  <c r="I330" i="6" s="1"/>
  <c r="J330" i="6"/>
  <c r="D330" i="6"/>
  <c r="C320" i="6"/>
  <c r="N317" i="6"/>
  <c r="M317" i="6"/>
  <c r="N316" i="6"/>
  <c r="M316" i="6"/>
  <c r="G316" i="6"/>
  <c r="I316" i="6" s="1"/>
  <c r="N315" i="6"/>
  <c r="M315" i="6"/>
  <c r="I315" i="6"/>
  <c r="I312" i="6" s="1"/>
  <c r="G315" i="6"/>
  <c r="N314" i="6"/>
  <c r="M314" i="6"/>
  <c r="G314" i="6"/>
  <c r="I314" i="6" s="1"/>
  <c r="N313" i="6"/>
  <c r="M313" i="6"/>
  <c r="I313" i="6"/>
  <c r="G313" i="6"/>
  <c r="J312" i="6"/>
  <c r="D312" i="6"/>
  <c r="D318" i="6" s="1"/>
  <c r="M311" i="6"/>
  <c r="G311" i="6"/>
  <c r="I311" i="6" s="1"/>
  <c r="I310" i="6" s="1"/>
  <c r="J310" i="6"/>
  <c r="J318" i="6" s="1"/>
  <c r="D310" i="6"/>
  <c r="C300" i="6"/>
  <c r="J298" i="6"/>
  <c r="N297" i="6"/>
  <c r="M297" i="6"/>
  <c r="N296" i="6"/>
  <c r="M296" i="6"/>
  <c r="I296" i="6"/>
  <c r="G296" i="6"/>
  <c r="N295" i="6"/>
  <c r="M295" i="6"/>
  <c r="G295" i="6"/>
  <c r="I295" i="6" s="1"/>
  <c r="N294" i="6"/>
  <c r="M294" i="6"/>
  <c r="I294" i="6"/>
  <c r="G294" i="6"/>
  <c r="N293" i="6"/>
  <c r="M293" i="6"/>
  <c r="G293" i="6"/>
  <c r="I293" i="6" s="1"/>
  <c r="I292" i="6" s="1"/>
  <c r="J292" i="6"/>
  <c r="D292" i="6"/>
  <c r="M291" i="6"/>
  <c r="I291" i="6"/>
  <c r="G291" i="6"/>
  <c r="J290" i="6"/>
  <c r="I290" i="6"/>
  <c r="I298" i="6" s="1"/>
  <c r="D290" i="6"/>
  <c r="D298" i="6" s="1"/>
  <c r="C280" i="6"/>
  <c r="N277" i="6"/>
  <c r="M277" i="6"/>
  <c r="N276" i="6"/>
  <c r="M276" i="6"/>
  <c r="G276" i="6"/>
  <c r="I276" i="6" s="1"/>
  <c r="N275" i="6"/>
  <c r="M275" i="6"/>
  <c r="G275" i="6"/>
  <c r="I275" i="6" s="1"/>
  <c r="N274" i="6"/>
  <c r="M274" i="6"/>
  <c r="G274" i="6"/>
  <c r="I274" i="6" s="1"/>
  <c r="N273" i="6"/>
  <c r="M273" i="6"/>
  <c r="G273" i="6"/>
  <c r="I273" i="6" s="1"/>
  <c r="J272" i="6"/>
  <c r="J278" i="6" s="1"/>
  <c r="D272" i="6"/>
  <c r="M271" i="6"/>
  <c r="G271" i="6"/>
  <c r="I271" i="6" s="1"/>
  <c r="I270" i="6" s="1"/>
  <c r="J270" i="6"/>
  <c r="D270" i="6"/>
  <c r="D278" i="6" s="1"/>
  <c r="C260" i="6"/>
  <c r="I258" i="6"/>
  <c r="N257" i="6"/>
  <c r="M257" i="6"/>
  <c r="J257" i="6"/>
  <c r="N256" i="6"/>
  <c r="M256" i="6"/>
  <c r="I256" i="6"/>
  <c r="J256" i="6" s="1"/>
  <c r="J37" i="6" s="1"/>
  <c r="J57" i="6" s="1"/>
  <c r="G256" i="6"/>
  <c r="N255" i="6"/>
  <c r="M255" i="6"/>
  <c r="I255" i="6"/>
  <c r="J255" i="6" s="1"/>
  <c r="G255" i="6"/>
  <c r="N254" i="6"/>
  <c r="M254" i="6"/>
  <c r="I254" i="6"/>
  <c r="J254" i="6" s="1"/>
  <c r="J252" i="6" s="1"/>
  <c r="J258" i="6" s="1"/>
  <c r="G254" i="6"/>
  <c r="N253" i="6"/>
  <c r="M253" i="6"/>
  <c r="G253" i="6"/>
  <c r="I253" i="6" s="1"/>
  <c r="I252" i="6" s="1"/>
  <c r="D252" i="6"/>
  <c r="M251" i="6"/>
  <c r="G251" i="6"/>
  <c r="I251" i="6" s="1"/>
  <c r="I250" i="6" s="1"/>
  <c r="J250" i="6"/>
  <c r="D250" i="6"/>
  <c r="D258" i="6" s="1"/>
  <c r="C240" i="6"/>
  <c r="N237" i="6"/>
  <c r="M237" i="6"/>
  <c r="N236" i="6"/>
  <c r="M236" i="6"/>
  <c r="G236" i="6"/>
  <c r="I236" i="6" s="1"/>
  <c r="N235" i="6"/>
  <c r="M235" i="6"/>
  <c r="I235" i="6"/>
  <c r="G235" i="6"/>
  <c r="N234" i="6"/>
  <c r="M234" i="6"/>
  <c r="G234" i="6"/>
  <c r="I234" i="6" s="1"/>
  <c r="N233" i="6"/>
  <c r="M233" i="6"/>
  <c r="I233" i="6"/>
  <c r="I232" i="6" s="1"/>
  <c r="G233" i="6"/>
  <c r="J232" i="6"/>
  <c r="D232" i="6"/>
  <c r="D238" i="6" s="1"/>
  <c r="M231" i="6"/>
  <c r="G231" i="6"/>
  <c r="I231" i="6" s="1"/>
  <c r="I230" i="6" s="1"/>
  <c r="J230" i="6"/>
  <c r="J238" i="6" s="1"/>
  <c r="D230" i="6"/>
  <c r="C220" i="6"/>
  <c r="J218" i="6"/>
  <c r="N217" i="6"/>
  <c r="M217" i="6"/>
  <c r="N216" i="6"/>
  <c r="M216" i="6"/>
  <c r="I216" i="6"/>
  <c r="G216" i="6"/>
  <c r="N215" i="6"/>
  <c r="M215" i="6"/>
  <c r="G215" i="6"/>
  <c r="I215" i="6" s="1"/>
  <c r="N214" i="6"/>
  <c r="M214" i="6"/>
  <c r="I214" i="6"/>
  <c r="G214" i="6"/>
  <c r="N213" i="6"/>
  <c r="M213" i="6"/>
  <c r="G213" i="6"/>
  <c r="I213" i="6" s="1"/>
  <c r="J212" i="6"/>
  <c r="D212" i="6"/>
  <c r="M211" i="6"/>
  <c r="I211" i="6"/>
  <c r="G211" i="6"/>
  <c r="J210" i="6"/>
  <c r="I210" i="6"/>
  <c r="D210" i="6"/>
  <c r="C200" i="6"/>
  <c r="J198" i="6"/>
  <c r="N197" i="6"/>
  <c r="M197" i="6"/>
  <c r="N196" i="6"/>
  <c r="M196" i="6"/>
  <c r="G196" i="6"/>
  <c r="I196" i="6" s="1"/>
  <c r="N195" i="6"/>
  <c r="M195" i="6"/>
  <c r="G195" i="6"/>
  <c r="I195" i="6" s="1"/>
  <c r="N194" i="6"/>
  <c r="M194" i="6"/>
  <c r="G194" i="6"/>
  <c r="I194" i="6" s="1"/>
  <c r="N193" i="6"/>
  <c r="M193" i="6"/>
  <c r="G193" i="6"/>
  <c r="I193" i="6" s="1"/>
  <c r="J192" i="6"/>
  <c r="D192" i="6"/>
  <c r="M191" i="6"/>
  <c r="I191" i="6"/>
  <c r="I190" i="6" s="1"/>
  <c r="G191" i="6"/>
  <c r="J190" i="6"/>
  <c r="D190" i="6"/>
  <c r="D198" i="6" s="1"/>
  <c r="C180" i="6"/>
  <c r="D178" i="6"/>
  <c r="N177" i="6"/>
  <c r="M177" i="6"/>
  <c r="N176" i="6"/>
  <c r="M176" i="6"/>
  <c r="G176" i="6"/>
  <c r="I176" i="6" s="1"/>
  <c r="N175" i="6"/>
  <c r="M175" i="6"/>
  <c r="I175" i="6"/>
  <c r="G175" i="6"/>
  <c r="N174" i="6"/>
  <c r="M174" i="6"/>
  <c r="G174" i="6"/>
  <c r="I174" i="6" s="1"/>
  <c r="I172" i="6" s="1"/>
  <c r="N173" i="6"/>
  <c r="M173" i="6"/>
  <c r="I173" i="6"/>
  <c r="G173" i="6"/>
  <c r="J172" i="6"/>
  <c r="D172" i="6"/>
  <c r="M171" i="6"/>
  <c r="I171" i="6"/>
  <c r="I170" i="6" s="1"/>
  <c r="I178" i="6" s="1"/>
  <c r="G171" i="6"/>
  <c r="J170" i="6"/>
  <c r="J178" i="6" s="1"/>
  <c r="D170" i="6"/>
  <c r="C160" i="6"/>
  <c r="N157" i="6"/>
  <c r="M157" i="6"/>
  <c r="N156" i="6"/>
  <c r="M156" i="6"/>
  <c r="I156" i="6"/>
  <c r="G156" i="6"/>
  <c r="N155" i="6"/>
  <c r="M155" i="6"/>
  <c r="I155" i="6"/>
  <c r="G155" i="6"/>
  <c r="N154" i="6"/>
  <c r="M154" i="6"/>
  <c r="I154" i="6"/>
  <c r="G154" i="6"/>
  <c r="N153" i="6"/>
  <c r="M153" i="6"/>
  <c r="I153" i="6"/>
  <c r="I152" i="6" s="1"/>
  <c r="G153" i="6"/>
  <c r="J152" i="6"/>
  <c r="D152" i="6"/>
  <c r="D158" i="6" s="1"/>
  <c r="M151" i="6"/>
  <c r="G151" i="6"/>
  <c r="I151" i="6" s="1"/>
  <c r="I150" i="6" s="1"/>
  <c r="J150" i="6"/>
  <c r="J158" i="6" s="1"/>
  <c r="D150" i="6"/>
  <c r="C140" i="6"/>
  <c r="J138" i="6"/>
  <c r="N137" i="6"/>
  <c r="M137" i="6"/>
  <c r="N136" i="6"/>
  <c r="M136" i="6"/>
  <c r="G136" i="6"/>
  <c r="I136" i="6" s="1"/>
  <c r="N135" i="6"/>
  <c r="M135" i="6"/>
  <c r="I135" i="6"/>
  <c r="G135" i="6"/>
  <c r="N134" i="6"/>
  <c r="M134" i="6"/>
  <c r="G134" i="6"/>
  <c r="I134" i="6" s="1"/>
  <c r="N133" i="6"/>
  <c r="M133" i="6"/>
  <c r="I133" i="6"/>
  <c r="I132" i="6" s="1"/>
  <c r="G133" i="6"/>
  <c r="J132" i="6"/>
  <c r="D132" i="6"/>
  <c r="M131" i="6"/>
  <c r="G131" i="6"/>
  <c r="I131" i="6" s="1"/>
  <c r="I130" i="6" s="1"/>
  <c r="J130" i="6"/>
  <c r="D130" i="6"/>
  <c r="D138" i="6" s="1"/>
  <c r="C120" i="6"/>
  <c r="N117" i="6"/>
  <c r="M117" i="6"/>
  <c r="N116" i="6"/>
  <c r="M116" i="6"/>
  <c r="G116" i="6"/>
  <c r="I116" i="6" s="1"/>
  <c r="N115" i="6"/>
  <c r="M115" i="6"/>
  <c r="G115" i="6"/>
  <c r="I115" i="6" s="1"/>
  <c r="N114" i="6"/>
  <c r="M114" i="6"/>
  <c r="G114" i="6"/>
  <c r="I114" i="6" s="1"/>
  <c r="N113" i="6"/>
  <c r="M113" i="6"/>
  <c r="G113" i="6"/>
  <c r="I113" i="6" s="1"/>
  <c r="J112" i="6"/>
  <c r="J118" i="6" s="1"/>
  <c r="D112" i="6"/>
  <c r="M111" i="6"/>
  <c r="I111" i="6"/>
  <c r="G111" i="6"/>
  <c r="J110" i="6"/>
  <c r="I110" i="6"/>
  <c r="D110" i="6"/>
  <c r="D118" i="6" s="1"/>
  <c r="C100" i="6"/>
  <c r="D98" i="6"/>
  <c r="N97" i="6"/>
  <c r="M97" i="6"/>
  <c r="N96" i="6"/>
  <c r="M96" i="6"/>
  <c r="I96" i="6"/>
  <c r="G96" i="6"/>
  <c r="N95" i="6"/>
  <c r="M95" i="6"/>
  <c r="G95" i="6"/>
  <c r="I95" i="6" s="1"/>
  <c r="N94" i="6"/>
  <c r="M94" i="6"/>
  <c r="I94" i="6"/>
  <c r="G94" i="6"/>
  <c r="N93" i="6"/>
  <c r="M93" i="6"/>
  <c r="G93" i="6"/>
  <c r="I93" i="6" s="1"/>
  <c r="I92" i="6" s="1"/>
  <c r="J92" i="6"/>
  <c r="D92" i="6"/>
  <c r="M91" i="6"/>
  <c r="G91" i="6"/>
  <c r="I91" i="6" s="1"/>
  <c r="I90" i="6" s="1"/>
  <c r="J90" i="6"/>
  <c r="D90" i="6"/>
  <c r="C80" i="6"/>
  <c r="N77" i="6"/>
  <c r="M77" i="6"/>
  <c r="N76" i="6"/>
  <c r="M76" i="6"/>
  <c r="I76" i="6"/>
  <c r="G76" i="6"/>
  <c r="N75" i="6"/>
  <c r="M75" i="6"/>
  <c r="I75" i="6"/>
  <c r="G75" i="6"/>
  <c r="N74" i="6"/>
  <c r="M74" i="6"/>
  <c r="I74" i="6"/>
  <c r="G74" i="6"/>
  <c r="N73" i="6"/>
  <c r="M73" i="6"/>
  <c r="I73" i="6"/>
  <c r="I72" i="6" s="1"/>
  <c r="G73" i="6"/>
  <c r="J72" i="6"/>
  <c r="D72" i="6"/>
  <c r="D78" i="6" s="1"/>
  <c r="M71" i="6"/>
  <c r="G71" i="6"/>
  <c r="I71" i="6" s="1"/>
  <c r="J70" i="6"/>
  <c r="J78" i="6" s="1"/>
  <c r="D70" i="6"/>
  <c r="C60" i="6"/>
  <c r="I58" i="6"/>
  <c r="H57" i="6"/>
  <c r="F57" i="6"/>
  <c r="D57" i="6"/>
  <c r="H56" i="6"/>
  <c r="F56" i="6"/>
  <c r="D56" i="6"/>
  <c r="H55" i="6"/>
  <c r="F55" i="6"/>
  <c r="J54" i="6"/>
  <c r="H54" i="6"/>
  <c r="F54" i="6"/>
  <c r="D52" i="6"/>
  <c r="D51" i="6" s="1"/>
  <c r="C41" i="6"/>
  <c r="J38" i="6"/>
  <c r="J58" i="6" s="1"/>
  <c r="D38" i="6"/>
  <c r="D58" i="6" s="1"/>
  <c r="D37" i="6"/>
  <c r="J36" i="6"/>
  <c r="J56" i="6" s="1"/>
  <c r="D36" i="6"/>
  <c r="D35" i="6"/>
  <c r="D55" i="6" s="1"/>
  <c r="J34" i="6"/>
  <c r="D34" i="6"/>
  <c r="D54" i="6" s="1"/>
  <c r="D33" i="6"/>
  <c r="J32" i="6"/>
  <c r="J31" i="6" s="1"/>
  <c r="D32" i="6"/>
  <c r="D31" i="6" s="1"/>
  <c r="C21" i="6"/>
  <c r="J19" i="6"/>
  <c r="N18" i="6"/>
  <c r="M18" i="6"/>
  <c r="N17" i="6"/>
  <c r="M17" i="6"/>
  <c r="G17" i="6"/>
  <c r="E17" i="6"/>
  <c r="E57" i="6" s="1"/>
  <c r="N16" i="6"/>
  <c r="M16" i="6"/>
  <c r="G16" i="6"/>
  <c r="E16" i="6"/>
  <c r="E56" i="6" s="1"/>
  <c r="N15" i="6"/>
  <c r="M15" i="6"/>
  <c r="N14" i="6"/>
  <c r="M14" i="6"/>
  <c r="J13" i="6"/>
  <c r="D13" i="6"/>
  <c r="M12" i="6"/>
  <c r="I12" i="6"/>
  <c r="I11" i="6" s="1"/>
  <c r="G12" i="6"/>
  <c r="J11" i="6"/>
  <c r="D11" i="6"/>
  <c r="D19" i="6" s="1"/>
  <c r="C1" i="6"/>
  <c r="L397" i="5"/>
  <c r="L396" i="5"/>
  <c r="L395" i="5"/>
  <c r="I394" i="5"/>
  <c r="I398" i="5" s="1"/>
  <c r="H394" i="5"/>
  <c r="H398" i="5" s="1"/>
  <c r="D394" i="5"/>
  <c r="L393" i="5"/>
  <c r="C379" i="5"/>
  <c r="I377" i="5"/>
  <c r="L376" i="5"/>
  <c r="L375" i="5"/>
  <c r="L374" i="5"/>
  <c r="I373" i="5"/>
  <c r="H373" i="5"/>
  <c r="H377" i="5" s="1"/>
  <c r="D373" i="5"/>
  <c r="L372" i="5"/>
  <c r="C358" i="5"/>
  <c r="H356" i="5"/>
  <c r="L355" i="5"/>
  <c r="L354" i="5"/>
  <c r="L353" i="5"/>
  <c r="I352" i="5"/>
  <c r="I356" i="5" s="1"/>
  <c r="H352" i="5"/>
  <c r="D352" i="5"/>
  <c r="L351" i="5"/>
  <c r="C337" i="5"/>
  <c r="I335" i="5"/>
  <c r="H335" i="5"/>
  <c r="L334" i="5"/>
  <c r="L333" i="5"/>
  <c r="L332" i="5"/>
  <c r="I331" i="5"/>
  <c r="H331" i="5"/>
  <c r="D331" i="5"/>
  <c r="L330" i="5"/>
  <c r="C316" i="5"/>
  <c r="L313" i="5"/>
  <c r="L312" i="5"/>
  <c r="L311" i="5"/>
  <c r="I310" i="5"/>
  <c r="I314" i="5" s="1"/>
  <c r="H310" i="5"/>
  <c r="H314" i="5" s="1"/>
  <c r="D310" i="5"/>
  <c r="L309" i="5"/>
  <c r="C295" i="5"/>
  <c r="I293" i="5"/>
  <c r="L292" i="5"/>
  <c r="L291" i="5"/>
  <c r="L290" i="5"/>
  <c r="I289" i="5"/>
  <c r="H289" i="5"/>
  <c r="H293" i="5" s="1"/>
  <c r="D289" i="5"/>
  <c r="L288" i="5"/>
  <c r="C274" i="5"/>
  <c r="L271" i="5"/>
  <c r="L270" i="5"/>
  <c r="L269" i="5"/>
  <c r="I268" i="5"/>
  <c r="I272" i="5" s="1"/>
  <c r="H268" i="5"/>
  <c r="H272" i="5" s="1"/>
  <c r="D268" i="5"/>
  <c r="L267" i="5"/>
  <c r="C253" i="5"/>
  <c r="I251" i="5"/>
  <c r="H251" i="5"/>
  <c r="L250" i="5"/>
  <c r="L249" i="5"/>
  <c r="L248" i="5"/>
  <c r="I247" i="5"/>
  <c r="H247" i="5"/>
  <c r="D247" i="5"/>
  <c r="L246" i="5"/>
  <c r="C232" i="5"/>
  <c r="L229" i="5"/>
  <c r="L228" i="5"/>
  <c r="L227" i="5"/>
  <c r="I226" i="5"/>
  <c r="I230" i="5" s="1"/>
  <c r="H226" i="5"/>
  <c r="H230" i="5" s="1"/>
  <c r="D226" i="5"/>
  <c r="L225" i="5"/>
  <c r="C211" i="5"/>
  <c r="I209" i="5"/>
  <c r="H209" i="5"/>
  <c r="L208" i="5"/>
  <c r="L207" i="5"/>
  <c r="L206" i="5"/>
  <c r="I205" i="5"/>
  <c r="H205" i="5"/>
  <c r="D205" i="5"/>
  <c r="L204" i="5"/>
  <c r="C190" i="5"/>
  <c r="H188" i="5"/>
  <c r="L187" i="5"/>
  <c r="L186" i="5"/>
  <c r="L185" i="5"/>
  <c r="I184" i="5"/>
  <c r="I188" i="5" s="1"/>
  <c r="H184" i="5"/>
  <c r="D184" i="5"/>
  <c r="L183" i="5"/>
  <c r="K181" i="5"/>
  <c r="C169" i="5"/>
  <c r="I167" i="5"/>
  <c r="L166" i="5"/>
  <c r="L165" i="5"/>
  <c r="L164" i="5"/>
  <c r="I163" i="5"/>
  <c r="H163" i="5"/>
  <c r="H167" i="5" s="1"/>
  <c r="D163" i="5"/>
  <c r="L162" i="5"/>
  <c r="C148" i="5"/>
  <c r="H146" i="5"/>
  <c r="L145" i="5"/>
  <c r="L144" i="5"/>
  <c r="L143" i="5"/>
  <c r="I142" i="5"/>
  <c r="I146" i="5" s="1"/>
  <c r="H142" i="5"/>
  <c r="D142" i="5"/>
  <c r="L141" i="5"/>
  <c r="C127" i="5"/>
  <c r="I125" i="5"/>
  <c r="L124" i="5"/>
  <c r="L123" i="5"/>
  <c r="L122" i="5"/>
  <c r="I121" i="5"/>
  <c r="H121" i="5"/>
  <c r="H125" i="5" s="1"/>
  <c r="D121" i="5"/>
  <c r="L120" i="5"/>
  <c r="C106" i="5"/>
  <c r="I104" i="5"/>
  <c r="H104" i="5"/>
  <c r="L103" i="5"/>
  <c r="L102" i="5"/>
  <c r="L101" i="5"/>
  <c r="I100" i="5"/>
  <c r="I37" i="5" s="1"/>
  <c r="I41" i="5" s="1"/>
  <c r="H100" i="5"/>
  <c r="D100" i="5"/>
  <c r="L99" i="5"/>
  <c r="C85" i="5"/>
  <c r="I83" i="5"/>
  <c r="L82" i="5"/>
  <c r="L81" i="5"/>
  <c r="L80" i="5"/>
  <c r="I79" i="5"/>
  <c r="H79" i="5"/>
  <c r="H83" i="5" s="1"/>
  <c r="D79" i="5"/>
  <c r="D37" i="5" s="1"/>
  <c r="L78" i="5"/>
  <c r="C64" i="5"/>
  <c r="G61" i="5"/>
  <c r="F61" i="5"/>
  <c r="E61" i="5"/>
  <c r="G60" i="5"/>
  <c r="F60" i="5"/>
  <c r="D60" i="5"/>
  <c r="G59" i="5"/>
  <c r="F59" i="5"/>
  <c r="G57" i="5"/>
  <c r="D57" i="5"/>
  <c r="C43" i="5"/>
  <c r="I40" i="5"/>
  <c r="I61" i="5" s="1"/>
  <c r="H40" i="5"/>
  <c r="H61" i="5" s="1"/>
  <c r="E40" i="5"/>
  <c r="D40" i="5"/>
  <c r="D61" i="5" s="1"/>
  <c r="I39" i="5"/>
  <c r="I60" i="5" s="1"/>
  <c r="H39" i="5"/>
  <c r="H60" i="5" s="1"/>
  <c r="E39" i="5"/>
  <c r="D39" i="5"/>
  <c r="I38" i="5"/>
  <c r="I59" i="5" s="1"/>
  <c r="H38" i="5"/>
  <c r="H59" i="5" s="1"/>
  <c r="E38" i="5"/>
  <c r="D38" i="5"/>
  <c r="D59" i="5" s="1"/>
  <c r="I36" i="5"/>
  <c r="H36" i="5"/>
  <c r="D36" i="5"/>
  <c r="C22" i="5"/>
  <c r="L19" i="5"/>
  <c r="E19" i="5"/>
  <c r="L18" i="5"/>
  <c r="E18" i="5"/>
  <c r="E60" i="5" s="1"/>
  <c r="L17" i="5"/>
  <c r="E17" i="5"/>
  <c r="E59" i="5" s="1"/>
  <c r="I16" i="5"/>
  <c r="I58" i="5" s="1"/>
  <c r="H16" i="5"/>
  <c r="D16" i="5"/>
  <c r="L15" i="5"/>
  <c r="G15" i="5"/>
  <c r="F15" i="5"/>
  <c r="F57" i="5" s="1"/>
  <c r="E15" i="5"/>
  <c r="D15" i="5"/>
  <c r="H15" i="5" s="1"/>
  <c r="C1" i="5"/>
  <c r="K359" i="4"/>
  <c r="D359" i="4"/>
  <c r="N358" i="4"/>
  <c r="J358" i="4"/>
  <c r="N357" i="4"/>
  <c r="J357" i="4"/>
  <c r="J359" i="4" s="1"/>
  <c r="C343" i="4"/>
  <c r="K340" i="4"/>
  <c r="D340" i="4"/>
  <c r="N339" i="4"/>
  <c r="J339" i="4"/>
  <c r="N338" i="4"/>
  <c r="J338" i="4"/>
  <c r="J340" i="4" s="1"/>
  <c r="C324" i="4"/>
  <c r="K321" i="4"/>
  <c r="D321" i="4"/>
  <c r="N320" i="4"/>
  <c r="J320" i="4"/>
  <c r="N319" i="4"/>
  <c r="J319" i="4"/>
  <c r="J321" i="4" s="1"/>
  <c r="C305" i="4"/>
  <c r="K302" i="4"/>
  <c r="D302" i="4"/>
  <c r="N301" i="4"/>
  <c r="J301" i="4"/>
  <c r="N300" i="4"/>
  <c r="J300" i="4"/>
  <c r="J302" i="4" s="1"/>
  <c r="C286" i="4"/>
  <c r="K283" i="4"/>
  <c r="D283" i="4"/>
  <c r="N282" i="4"/>
  <c r="J282" i="4"/>
  <c r="N281" i="4"/>
  <c r="J281" i="4"/>
  <c r="J283" i="4" s="1"/>
  <c r="C267" i="4"/>
  <c r="K264" i="4"/>
  <c r="D264" i="4"/>
  <c r="N263" i="4"/>
  <c r="J263" i="4"/>
  <c r="N262" i="4"/>
  <c r="J262" i="4"/>
  <c r="J264" i="4" s="1"/>
  <c r="C248" i="4"/>
  <c r="K245" i="4"/>
  <c r="D245" i="4"/>
  <c r="N244" i="4"/>
  <c r="J244" i="4"/>
  <c r="N243" i="4"/>
  <c r="J243" i="4"/>
  <c r="J245" i="4" s="1"/>
  <c r="C229" i="4"/>
  <c r="K226" i="4"/>
  <c r="D226" i="4"/>
  <c r="N225" i="4"/>
  <c r="J225" i="4"/>
  <c r="N224" i="4"/>
  <c r="J224" i="4"/>
  <c r="J226" i="4" s="1"/>
  <c r="C210" i="4"/>
  <c r="K207" i="4"/>
  <c r="D207" i="4"/>
  <c r="N206" i="4"/>
  <c r="J206" i="4"/>
  <c r="N205" i="4"/>
  <c r="J205" i="4"/>
  <c r="J207" i="4" s="1"/>
  <c r="C191" i="4"/>
  <c r="K188" i="4"/>
  <c r="D188" i="4"/>
  <c r="N187" i="4"/>
  <c r="J187" i="4"/>
  <c r="N186" i="4"/>
  <c r="J186" i="4"/>
  <c r="J188" i="4" s="1"/>
  <c r="C172" i="4"/>
  <c r="K169" i="4"/>
  <c r="D169" i="4"/>
  <c r="N168" i="4"/>
  <c r="J168" i="4"/>
  <c r="N167" i="4"/>
  <c r="J167" i="4"/>
  <c r="J169" i="4" s="1"/>
  <c r="C153" i="4"/>
  <c r="K150" i="4"/>
  <c r="D150" i="4"/>
  <c r="N149" i="4"/>
  <c r="J149" i="4"/>
  <c r="N148" i="4"/>
  <c r="J148" i="4"/>
  <c r="J150" i="4" s="1"/>
  <c r="C134" i="4"/>
  <c r="K131" i="4"/>
  <c r="D131" i="4"/>
  <c r="N130" i="4"/>
  <c r="J130" i="4"/>
  <c r="N129" i="4"/>
  <c r="J129" i="4"/>
  <c r="J131" i="4" s="1"/>
  <c r="C115" i="4"/>
  <c r="K112" i="4"/>
  <c r="J112" i="4"/>
  <c r="D112" i="4"/>
  <c r="N111" i="4"/>
  <c r="J111" i="4"/>
  <c r="N110" i="4"/>
  <c r="J110" i="4"/>
  <c r="C96" i="4"/>
  <c r="K93" i="4"/>
  <c r="J93" i="4"/>
  <c r="D93" i="4"/>
  <c r="N92" i="4"/>
  <c r="J92" i="4"/>
  <c r="N91" i="4"/>
  <c r="J91" i="4"/>
  <c r="C77" i="4"/>
  <c r="K74" i="4"/>
  <c r="J74" i="4"/>
  <c r="D74" i="4"/>
  <c r="N73" i="4"/>
  <c r="J73" i="4"/>
  <c r="N72" i="4"/>
  <c r="J72" i="4"/>
  <c r="J34" i="4" s="1"/>
  <c r="J36" i="4" s="1"/>
  <c r="C58" i="4"/>
  <c r="K55" i="4"/>
  <c r="D55" i="4"/>
  <c r="C39" i="4"/>
  <c r="K36" i="4"/>
  <c r="D36" i="4"/>
  <c r="J35" i="4"/>
  <c r="C20" i="4"/>
  <c r="K17" i="4"/>
  <c r="J17" i="4"/>
  <c r="D17" i="4"/>
  <c r="N16" i="4"/>
  <c r="J16" i="4"/>
  <c r="N15" i="4"/>
  <c r="J15" i="4"/>
  <c r="C1" i="4"/>
  <c r="I378" i="3"/>
  <c r="H378" i="3"/>
  <c r="D378" i="3"/>
  <c r="L377" i="3"/>
  <c r="H377" i="3"/>
  <c r="L376" i="3"/>
  <c r="H376" i="3"/>
  <c r="L375" i="3"/>
  <c r="H375" i="3"/>
  <c r="L374" i="3"/>
  <c r="H374" i="3"/>
  <c r="C361" i="3"/>
  <c r="I358" i="3"/>
  <c r="H358" i="3"/>
  <c r="D358" i="3"/>
  <c r="L357" i="3"/>
  <c r="H357" i="3"/>
  <c r="L356" i="3"/>
  <c r="H356" i="3"/>
  <c r="L355" i="3"/>
  <c r="H355" i="3"/>
  <c r="L354" i="3"/>
  <c r="H354" i="3"/>
  <c r="C341" i="3"/>
  <c r="I338" i="3"/>
  <c r="H338" i="3"/>
  <c r="D338" i="3"/>
  <c r="L337" i="3"/>
  <c r="H337" i="3"/>
  <c r="L336" i="3"/>
  <c r="H336" i="3"/>
  <c r="L335" i="3"/>
  <c r="H335" i="3"/>
  <c r="L334" i="3"/>
  <c r="H334" i="3"/>
  <c r="C321" i="3"/>
  <c r="I318" i="3"/>
  <c r="H318" i="3"/>
  <c r="D318" i="3"/>
  <c r="L317" i="3"/>
  <c r="H317" i="3"/>
  <c r="L316" i="3"/>
  <c r="H316" i="3"/>
  <c r="L315" i="3"/>
  <c r="H315" i="3"/>
  <c r="L314" i="3"/>
  <c r="H314" i="3"/>
  <c r="C301" i="3"/>
  <c r="I298" i="3"/>
  <c r="H298" i="3"/>
  <c r="D298" i="3"/>
  <c r="L297" i="3"/>
  <c r="H297" i="3"/>
  <c r="L296" i="3"/>
  <c r="H296" i="3"/>
  <c r="L295" i="3"/>
  <c r="H295" i="3"/>
  <c r="L294" i="3"/>
  <c r="H294" i="3"/>
  <c r="C281" i="3"/>
  <c r="I278" i="3"/>
  <c r="H278" i="3"/>
  <c r="D278" i="3"/>
  <c r="L277" i="3"/>
  <c r="H277" i="3"/>
  <c r="L276" i="3"/>
  <c r="H276" i="3"/>
  <c r="L275" i="3"/>
  <c r="H275" i="3"/>
  <c r="L274" i="3"/>
  <c r="H274" i="3"/>
  <c r="C261" i="3"/>
  <c r="I258" i="3"/>
  <c r="H258" i="3"/>
  <c r="D258" i="3"/>
  <c r="L257" i="3"/>
  <c r="H257" i="3"/>
  <c r="L256" i="3"/>
  <c r="H256" i="3"/>
  <c r="L255" i="3"/>
  <c r="H255" i="3"/>
  <c r="L254" i="3"/>
  <c r="H254" i="3"/>
  <c r="C241" i="3"/>
  <c r="I238" i="3"/>
  <c r="H238" i="3"/>
  <c r="D238" i="3"/>
  <c r="L237" i="3"/>
  <c r="H237" i="3"/>
  <c r="L236" i="3"/>
  <c r="H236" i="3"/>
  <c r="L235" i="3"/>
  <c r="H235" i="3"/>
  <c r="L234" i="3"/>
  <c r="H234" i="3"/>
  <c r="C221" i="3"/>
  <c r="I218" i="3"/>
  <c r="H218" i="3"/>
  <c r="D218" i="3"/>
  <c r="L217" i="3"/>
  <c r="H217" i="3"/>
  <c r="L216" i="3"/>
  <c r="H216" i="3"/>
  <c r="L215" i="3"/>
  <c r="H215" i="3"/>
  <c r="L214" i="3"/>
  <c r="H214" i="3"/>
  <c r="C201" i="3"/>
  <c r="I198" i="3"/>
  <c r="H198" i="3"/>
  <c r="D198" i="3"/>
  <c r="L197" i="3"/>
  <c r="H197" i="3"/>
  <c r="L196" i="3"/>
  <c r="H196" i="3"/>
  <c r="L195" i="3"/>
  <c r="H195" i="3"/>
  <c r="L194" i="3"/>
  <c r="H194" i="3"/>
  <c r="C181" i="3"/>
  <c r="I178" i="3"/>
  <c r="H178" i="3"/>
  <c r="D178" i="3"/>
  <c r="L177" i="3"/>
  <c r="H177" i="3"/>
  <c r="L176" i="3"/>
  <c r="H176" i="3"/>
  <c r="L175" i="3"/>
  <c r="H175" i="3"/>
  <c r="L174" i="3"/>
  <c r="H174" i="3"/>
  <c r="C161" i="3"/>
  <c r="I158" i="3"/>
  <c r="H158" i="3"/>
  <c r="D158" i="3"/>
  <c r="L157" i="3"/>
  <c r="H157" i="3"/>
  <c r="L156" i="3"/>
  <c r="H156" i="3"/>
  <c r="L155" i="3"/>
  <c r="H155" i="3"/>
  <c r="L154" i="3"/>
  <c r="H154" i="3"/>
  <c r="C141" i="3"/>
  <c r="I138" i="3"/>
  <c r="H138" i="3"/>
  <c r="D138" i="3"/>
  <c r="L137" i="3"/>
  <c r="H137" i="3"/>
  <c r="L136" i="3"/>
  <c r="H136" i="3"/>
  <c r="L135" i="3"/>
  <c r="H135" i="3"/>
  <c r="L134" i="3"/>
  <c r="H134" i="3"/>
  <c r="C121" i="3"/>
  <c r="I118" i="3"/>
  <c r="H118" i="3"/>
  <c r="D118" i="3"/>
  <c r="L117" i="3"/>
  <c r="H117" i="3"/>
  <c r="L116" i="3"/>
  <c r="H116" i="3"/>
  <c r="L115" i="3"/>
  <c r="H115" i="3"/>
  <c r="L114" i="3"/>
  <c r="H114" i="3"/>
  <c r="C101" i="3"/>
  <c r="I98" i="3"/>
  <c r="H98" i="3"/>
  <c r="D98" i="3"/>
  <c r="L97" i="3"/>
  <c r="H97" i="3"/>
  <c r="L96" i="3"/>
  <c r="H96" i="3"/>
  <c r="L95" i="3"/>
  <c r="H95" i="3"/>
  <c r="L94" i="3"/>
  <c r="H94" i="3"/>
  <c r="C81" i="3"/>
  <c r="I78" i="3"/>
  <c r="H78" i="3"/>
  <c r="D78" i="3"/>
  <c r="L77" i="3"/>
  <c r="H77" i="3"/>
  <c r="L76" i="3"/>
  <c r="H76" i="3"/>
  <c r="H36" i="3" s="1"/>
  <c r="L75" i="3"/>
  <c r="H75" i="3"/>
  <c r="L74" i="3"/>
  <c r="H74" i="3"/>
  <c r="C61" i="3"/>
  <c r="I57" i="3"/>
  <c r="G57" i="3"/>
  <c r="F57" i="3"/>
  <c r="E57" i="3"/>
  <c r="I56" i="3"/>
  <c r="G56" i="3"/>
  <c r="F56" i="3"/>
  <c r="E56" i="3"/>
  <c r="D56" i="3"/>
  <c r="G55" i="3"/>
  <c r="F55" i="3"/>
  <c r="E55" i="3"/>
  <c r="I54" i="3"/>
  <c r="H54" i="3"/>
  <c r="G54" i="3"/>
  <c r="F54" i="3"/>
  <c r="E54" i="3"/>
  <c r="C41" i="3"/>
  <c r="I37" i="3"/>
  <c r="H37" i="3"/>
  <c r="D37" i="3"/>
  <c r="D57" i="3" s="1"/>
  <c r="I36" i="3"/>
  <c r="D36" i="3"/>
  <c r="I35" i="3"/>
  <c r="I55" i="3" s="1"/>
  <c r="H35" i="3"/>
  <c r="D35" i="3"/>
  <c r="D55" i="3" s="1"/>
  <c r="I34" i="3"/>
  <c r="I38" i="3" s="1"/>
  <c r="H34" i="3"/>
  <c r="H38" i="3" s="1"/>
  <c r="D34" i="3"/>
  <c r="D54" i="3" s="1"/>
  <c r="C21" i="3"/>
  <c r="I18" i="3"/>
  <c r="D18" i="3"/>
  <c r="L17" i="3"/>
  <c r="H17" i="3"/>
  <c r="H57" i="3" s="1"/>
  <c r="L16" i="3"/>
  <c r="H16" i="3"/>
  <c r="H18" i="3" s="1"/>
  <c r="H58" i="3" s="1"/>
  <c r="L15" i="3"/>
  <c r="H15" i="3"/>
  <c r="L14" i="3"/>
  <c r="H14" i="3"/>
  <c r="C1" i="3"/>
  <c r="M1121" i="2"/>
  <c r="I1121" i="2"/>
  <c r="G1121" i="2"/>
  <c r="M1120" i="2"/>
  <c r="I1120" i="2"/>
  <c r="G1120" i="2"/>
  <c r="M1119" i="2"/>
  <c r="I1119" i="2"/>
  <c r="G1119" i="2"/>
  <c r="M1118" i="2"/>
  <c r="G1118" i="2"/>
  <c r="I1118" i="2" s="1"/>
  <c r="M1117" i="2"/>
  <c r="G1117" i="2"/>
  <c r="I1117" i="2" s="1"/>
  <c r="I1116" i="2" s="1"/>
  <c r="J1116" i="2"/>
  <c r="D1116" i="2"/>
  <c r="M1115" i="2"/>
  <c r="I1115" i="2"/>
  <c r="M1114" i="2"/>
  <c r="G1114" i="2"/>
  <c r="I1114" i="2" s="1"/>
  <c r="M1113" i="2"/>
  <c r="I1113" i="2"/>
  <c r="G1113" i="2"/>
  <c r="M1112" i="2"/>
  <c r="I1112" i="2"/>
  <c r="G1112" i="2"/>
  <c r="M1111" i="2"/>
  <c r="G1111" i="2"/>
  <c r="I1111" i="2" s="1"/>
  <c r="M1110" i="2"/>
  <c r="I1110" i="2"/>
  <c r="G1110" i="2"/>
  <c r="M1109" i="2"/>
  <c r="I1109" i="2"/>
  <c r="G1109" i="2"/>
  <c r="M1108" i="2"/>
  <c r="G1108" i="2"/>
  <c r="I1108" i="2" s="1"/>
  <c r="M1107" i="2"/>
  <c r="G1107" i="2"/>
  <c r="I1107" i="2" s="1"/>
  <c r="M1106" i="2"/>
  <c r="G1106" i="2"/>
  <c r="I1106" i="2" s="1"/>
  <c r="M1105" i="2"/>
  <c r="I1105" i="2"/>
  <c r="G1105" i="2"/>
  <c r="M1104" i="2"/>
  <c r="I1104" i="2"/>
  <c r="G1104" i="2"/>
  <c r="M1103" i="2"/>
  <c r="G1103" i="2"/>
  <c r="I1103" i="2" s="1"/>
  <c r="J1102" i="2"/>
  <c r="M1101" i="2"/>
  <c r="I1101" i="2"/>
  <c r="G1101" i="2"/>
  <c r="M1100" i="2"/>
  <c r="G1100" i="2"/>
  <c r="I1100" i="2" s="1"/>
  <c r="M1099" i="2"/>
  <c r="I1099" i="2"/>
  <c r="G1099" i="2"/>
  <c r="M1098" i="2"/>
  <c r="I1098" i="2"/>
  <c r="G1098" i="2"/>
  <c r="M1097" i="2"/>
  <c r="I1097" i="2"/>
  <c r="G1097" i="2"/>
  <c r="M1096" i="2"/>
  <c r="G1096" i="2"/>
  <c r="I1096" i="2" s="1"/>
  <c r="M1095" i="2"/>
  <c r="I1095" i="2"/>
  <c r="G1095" i="2"/>
  <c r="M1094" i="2"/>
  <c r="I1094" i="2"/>
  <c r="G1094" i="2"/>
  <c r="M1093" i="2"/>
  <c r="I1093" i="2"/>
  <c r="G1093" i="2"/>
  <c r="M1092" i="2"/>
  <c r="G1092" i="2"/>
  <c r="I1092" i="2" s="1"/>
  <c r="M1091" i="2"/>
  <c r="I1091" i="2"/>
  <c r="I1089" i="2" s="1"/>
  <c r="G1091" i="2"/>
  <c r="M1090" i="2"/>
  <c r="I1090" i="2"/>
  <c r="G1090" i="2"/>
  <c r="J1089" i="2"/>
  <c r="D1089" i="2"/>
  <c r="M1088" i="2"/>
  <c r="I1088" i="2"/>
  <c r="M1087" i="2"/>
  <c r="I1087" i="2"/>
  <c r="G1087" i="2"/>
  <c r="M1086" i="2"/>
  <c r="I1086" i="2"/>
  <c r="G1086" i="2"/>
  <c r="M1085" i="2"/>
  <c r="G1085" i="2"/>
  <c r="I1085" i="2" s="1"/>
  <c r="M1084" i="2"/>
  <c r="I1084" i="2"/>
  <c r="G1084" i="2"/>
  <c r="M1083" i="2"/>
  <c r="I1083" i="2"/>
  <c r="G1083" i="2"/>
  <c r="M1082" i="2"/>
  <c r="I1082" i="2"/>
  <c r="G1082" i="2"/>
  <c r="M1081" i="2"/>
  <c r="G1081" i="2"/>
  <c r="I1081" i="2" s="1"/>
  <c r="M1080" i="2"/>
  <c r="I1080" i="2"/>
  <c r="G1080" i="2"/>
  <c r="M1079" i="2"/>
  <c r="I1079" i="2"/>
  <c r="G1079" i="2"/>
  <c r="M1078" i="2"/>
  <c r="G1078" i="2"/>
  <c r="I1078" i="2" s="1"/>
  <c r="M1077" i="2"/>
  <c r="G1077" i="2"/>
  <c r="I1077" i="2" s="1"/>
  <c r="I1075" i="2" s="1"/>
  <c r="M1076" i="2"/>
  <c r="I1076" i="2"/>
  <c r="G1076" i="2"/>
  <c r="J1075" i="2"/>
  <c r="D1075" i="2"/>
  <c r="C1064" i="2"/>
  <c r="M1062" i="2"/>
  <c r="G1062" i="2"/>
  <c r="I1062" i="2" s="1"/>
  <c r="M1061" i="2"/>
  <c r="I1061" i="2"/>
  <c r="G1061" i="2"/>
  <c r="M1060" i="2"/>
  <c r="I1060" i="2"/>
  <c r="G1060" i="2"/>
  <c r="M1059" i="2"/>
  <c r="I1059" i="2"/>
  <c r="G1059" i="2"/>
  <c r="M1058" i="2"/>
  <c r="G1058" i="2"/>
  <c r="I1058" i="2" s="1"/>
  <c r="J1057" i="2"/>
  <c r="D1057" i="2"/>
  <c r="M1056" i="2"/>
  <c r="I1056" i="2"/>
  <c r="M1055" i="2"/>
  <c r="G1055" i="2"/>
  <c r="I1055" i="2" s="1"/>
  <c r="M1054" i="2"/>
  <c r="I1054" i="2"/>
  <c r="G1054" i="2"/>
  <c r="M1053" i="2"/>
  <c r="I1053" i="2"/>
  <c r="G1053" i="2"/>
  <c r="M1052" i="2"/>
  <c r="I1052" i="2"/>
  <c r="G1052" i="2"/>
  <c r="M1051" i="2"/>
  <c r="G1051" i="2"/>
  <c r="I1051" i="2" s="1"/>
  <c r="M1050" i="2"/>
  <c r="I1050" i="2"/>
  <c r="G1050" i="2"/>
  <c r="M1049" i="2"/>
  <c r="I1049" i="2"/>
  <c r="G1049" i="2"/>
  <c r="M1048" i="2"/>
  <c r="I1048" i="2"/>
  <c r="G1048" i="2"/>
  <c r="M1047" i="2"/>
  <c r="G1047" i="2"/>
  <c r="I1047" i="2" s="1"/>
  <c r="M1046" i="2"/>
  <c r="I1046" i="2"/>
  <c r="G1046" i="2"/>
  <c r="M1045" i="2"/>
  <c r="I1045" i="2"/>
  <c r="G1045" i="2"/>
  <c r="M1044" i="2"/>
  <c r="I1044" i="2"/>
  <c r="G1044" i="2"/>
  <c r="J1043" i="2"/>
  <c r="D1043" i="2"/>
  <c r="M1042" i="2"/>
  <c r="I1042" i="2"/>
  <c r="G1042" i="2"/>
  <c r="M1041" i="2"/>
  <c r="I1041" i="2"/>
  <c r="G1041" i="2"/>
  <c r="M1040" i="2"/>
  <c r="G1040" i="2"/>
  <c r="I1040" i="2" s="1"/>
  <c r="M1039" i="2"/>
  <c r="G1039" i="2"/>
  <c r="I1039" i="2" s="1"/>
  <c r="M1038" i="2"/>
  <c r="I1038" i="2"/>
  <c r="G1038" i="2"/>
  <c r="M1037" i="2"/>
  <c r="G1037" i="2"/>
  <c r="I1037" i="2" s="1"/>
  <c r="M1036" i="2"/>
  <c r="G1036" i="2"/>
  <c r="I1036" i="2" s="1"/>
  <c r="M1035" i="2"/>
  <c r="G1035" i="2"/>
  <c r="I1035" i="2" s="1"/>
  <c r="M1034" i="2"/>
  <c r="I1034" i="2"/>
  <c r="G1034" i="2"/>
  <c r="M1033" i="2"/>
  <c r="I1033" i="2"/>
  <c r="G1033" i="2"/>
  <c r="M1032" i="2"/>
  <c r="I1032" i="2"/>
  <c r="G1032" i="2"/>
  <c r="M1031" i="2"/>
  <c r="G1031" i="2"/>
  <c r="I1031" i="2" s="1"/>
  <c r="J1030" i="2"/>
  <c r="J1063" i="2" s="1"/>
  <c r="D1030" i="2"/>
  <c r="M1029" i="2"/>
  <c r="I1029" i="2"/>
  <c r="M1028" i="2"/>
  <c r="G1028" i="2"/>
  <c r="I1028" i="2" s="1"/>
  <c r="M1027" i="2"/>
  <c r="I1027" i="2"/>
  <c r="G1027" i="2"/>
  <c r="M1026" i="2"/>
  <c r="I1026" i="2"/>
  <c r="G1026" i="2"/>
  <c r="M1025" i="2"/>
  <c r="I1025" i="2"/>
  <c r="G1025" i="2"/>
  <c r="M1024" i="2"/>
  <c r="G1024" i="2"/>
  <c r="I1024" i="2" s="1"/>
  <c r="M1023" i="2"/>
  <c r="I1023" i="2"/>
  <c r="G1023" i="2"/>
  <c r="M1022" i="2"/>
  <c r="I1022" i="2"/>
  <c r="G1022" i="2"/>
  <c r="M1021" i="2"/>
  <c r="I1021" i="2"/>
  <c r="G1021" i="2"/>
  <c r="M1020" i="2"/>
  <c r="G1020" i="2"/>
  <c r="I1020" i="2" s="1"/>
  <c r="M1019" i="2"/>
  <c r="I1019" i="2"/>
  <c r="G1019" i="2"/>
  <c r="M1018" i="2"/>
  <c r="I1018" i="2"/>
  <c r="G1018" i="2"/>
  <c r="M1017" i="2"/>
  <c r="I1017" i="2"/>
  <c r="G1017" i="2"/>
  <c r="J1016" i="2"/>
  <c r="D1016" i="2"/>
  <c r="C1005" i="2"/>
  <c r="M1003" i="2"/>
  <c r="I1003" i="2"/>
  <c r="I998" i="2" s="1"/>
  <c r="G1003" i="2"/>
  <c r="M1002" i="2"/>
  <c r="I1002" i="2"/>
  <c r="G1002" i="2"/>
  <c r="M1001" i="2"/>
  <c r="G1001" i="2"/>
  <c r="I1001" i="2" s="1"/>
  <c r="M1000" i="2"/>
  <c r="I1000" i="2"/>
  <c r="G1000" i="2"/>
  <c r="M999" i="2"/>
  <c r="I999" i="2"/>
  <c r="G999" i="2"/>
  <c r="J998" i="2"/>
  <c r="D998" i="2"/>
  <c r="M997" i="2"/>
  <c r="I997" i="2"/>
  <c r="M996" i="2"/>
  <c r="I996" i="2"/>
  <c r="G996" i="2"/>
  <c r="M995" i="2"/>
  <c r="I995" i="2"/>
  <c r="G995" i="2"/>
  <c r="M994" i="2"/>
  <c r="G994" i="2"/>
  <c r="I994" i="2" s="1"/>
  <c r="M993" i="2"/>
  <c r="I993" i="2"/>
  <c r="G993" i="2"/>
  <c r="M992" i="2"/>
  <c r="I992" i="2"/>
  <c r="G992" i="2"/>
  <c r="M991" i="2"/>
  <c r="I991" i="2"/>
  <c r="G991" i="2"/>
  <c r="M990" i="2"/>
  <c r="G990" i="2"/>
  <c r="I990" i="2" s="1"/>
  <c r="M989" i="2"/>
  <c r="I989" i="2"/>
  <c r="G989" i="2"/>
  <c r="M988" i="2"/>
  <c r="I988" i="2"/>
  <c r="G988" i="2"/>
  <c r="M987" i="2"/>
  <c r="G987" i="2"/>
  <c r="I987" i="2" s="1"/>
  <c r="M986" i="2"/>
  <c r="G986" i="2"/>
  <c r="I986" i="2" s="1"/>
  <c r="M985" i="2"/>
  <c r="I985" i="2"/>
  <c r="I984" i="2" s="1"/>
  <c r="G985" i="2"/>
  <c r="J984" i="2"/>
  <c r="D984" i="2"/>
  <c r="M983" i="2"/>
  <c r="G983" i="2"/>
  <c r="I983" i="2" s="1"/>
  <c r="M982" i="2"/>
  <c r="G982" i="2"/>
  <c r="I982" i="2" s="1"/>
  <c r="M981" i="2"/>
  <c r="I981" i="2"/>
  <c r="G981" i="2"/>
  <c r="M980" i="2"/>
  <c r="G980" i="2"/>
  <c r="I980" i="2" s="1"/>
  <c r="M979" i="2"/>
  <c r="I979" i="2"/>
  <c r="G979" i="2"/>
  <c r="M978" i="2"/>
  <c r="G978" i="2"/>
  <c r="I978" i="2" s="1"/>
  <c r="M977" i="2"/>
  <c r="I977" i="2"/>
  <c r="G977" i="2"/>
  <c r="M976" i="2"/>
  <c r="I976" i="2"/>
  <c r="G976" i="2"/>
  <c r="M975" i="2"/>
  <c r="I975" i="2"/>
  <c r="G975" i="2"/>
  <c r="M974" i="2"/>
  <c r="G974" i="2"/>
  <c r="I974" i="2" s="1"/>
  <c r="I971" i="2" s="1"/>
  <c r="M973" i="2"/>
  <c r="I973" i="2"/>
  <c r="G973" i="2"/>
  <c r="M972" i="2"/>
  <c r="I972" i="2"/>
  <c r="G972" i="2"/>
  <c r="J971" i="2"/>
  <c r="D971" i="2"/>
  <c r="M970" i="2"/>
  <c r="I970" i="2"/>
  <c r="M969" i="2"/>
  <c r="I969" i="2"/>
  <c r="G969" i="2"/>
  <c r="M968" i="2"/>
  <c r="I968" i="2"/>
  <c r="G968" i="2"/>
  <c r="M967" i="2"/>
  <c r="G967" i="2"/>
  <c r="I967" i="2" s="1"/>
  <c r="M966" i="2"/>
  <c r="I966" i="2"/>
  <c r="G966" i="2"/>
  <c r="M965" i="2"/>
  <c r="I965" i="2"/>
  <c r="G965" i="2"/>
  <c r="M964" i="2"/>
  <c r="I964" i="2"/>
  <c r="G964" i="2"/>
  <c r="M963" i="2"/>
  <c r="G963" i="2"/>
  <c r="I963" i="2" s="1"/>
  <c r="M962" i="2"/>
  <c r="I962" i="2"/>
  <c r="G962" i="2"/>
  <c r="M961" i="2"/>
  <c r="I961" i="2"/>
  <c r="G961" i="2"/>
  <c r="M960" i="2"/>
  <c r="I960" i="2"/>
  <c r="G960" i="2"/>
  <c r="M959" i="2"/>
  <c r="G959" i="2"/>
  <c r="I959" i="2" s="1"/>
  <c r="I957" i="2" s="1"/>
  <c r="M958" i="2"/>
  <c r="I958" i="2"/>
  <c r="G958" i="2"/>
  <c r="J957" i="2"/>
  <c r="J1004" i="2" s="1"/>
  <c r="D957" i="2"/>
  <c r="C946" i="2"/>
  <c r="M944" i="2"/>
  <c r="G944" i="2"/>
  <c r="I944" i="2" s="1"/>
  <c r="M943" i="2"/>
  <c r="I943" i="2"/>
  <c r="G943" i="2"/>
  <c r="M942" i="2"/>
  <c r="I942" i="2"/>
  <c r="G942" i="2"/>
  <c r="M941" i="2"/>
  <c r="G941" i="2"/>
  <c r="I941" i="2" s="1"/>
  <c r="I939" i="2" s="1"/>
  <c r="M940" i="2"/>
  <c r="G940" i="2"/>
  <c r="I940" i="2" s="1"/>
  <c r="J939" i="2"/>
  <c r="D939" i="2"/>
  <c r="M938" i="2"/>
  <c r="I938" i="2"/>
  <c r="M937" i="2"/>
  <c r="I937" i="2"/>
  <c r="G937" i="2"/>
  <c r="M936" i="2"/>
  <c r="I936" i="2"/>
  <c r="G936" i="2"/>
  <c r="M935" i="2"/>
  <c r="G935" i="2"/>
  <c r="I935" i="2" s="1"/>
  <c r="M934" i="2"/>
  <c r="G934" i="2"/>
  <c r="I934" i="2" s="1"/>
  <c r="M933" i="2"/>
  <c r="I933" i="2"/>
  <c r="G933" i="2"/>
  <c r="M932" i="2"/>
  <c r="I932" i="2"/>
  <c r="G932" i="2"/>
  <c r="M931" i="2"/>
  <c r="I931" i="2"/>
  <c r="G931" i="2"/>
  <c r="M930" i="2"/>
  <c r="I930" i="2"/>
  <c r="G930" i="2"/>
  <c r="M929" i="2"/>
  <c r="I929" i="2"/>
  <c r="G929" i="2"/>
  <c r="M928" i="2"/>
  <c r="I928" i="2"/>
  <c r="G928" i="2"/>
  <c r="M927" i="2"/>
  <c r="G927" i="2"/>
  <c r="I927" i="2" s="1"/>
  <c r="M926" i="2"/>
  <c r="G926" i="2"/>
  <c r="I926" i="2" s="1"/>
  <c r="I925" i="2" s="1"/>
  <c r="J925" i="2"/>
  <c r="D925" i="2"/>
  <c r="M924" i="2"/>
  <c r="I924" i="2"/>
  <c r="G924" i="2"/>
  <c r="M923" i="2"/>
  <c r="I923" i="2"/>
  <c r="G923" i="2"/>
  <c r="M922" i="2"/>
  <c r="I922" i="2"/>
  <c r="G922" i="2"/>
  <c r="M921" i="2"/>
  <c r="I921" i="2"/>
  <c r="G921" i="2"/>
  <c r="M920" i="2"/>
  <c r="I920" i="2"/>
  <c r="G920" i="2"/>
  <c r="M919" i="2"/>
  <c r="G919" i="2"/>
  <c r="I919" i="2" s="1"/>
  <c r="M918" i="2"/>
  <c r="G918" i="2"/>
  <c r="I918" i="2" s="1"/>
  <c r="M917" i="2"/>
  <c r="I917" i="2"/>
  <c r="G917" i="2"/>
  <c r="M916" i="2"/>
  <c r="I916" i="2"/>
  <c r="G916" i="2"/>
  <c r="M915" i="2"/>
  <c r="I915" i="2"/>
  <c r="I912" i="2" s="1"/>
  <c r="G915" i="2"/>
  <c r="M914" i="2"/>
  <c r="I914" i="2"/>
  <c r="G914" i="2"/>
  <c r="M913" i="2"/>
  <c r="I913" i="2"/>
  <c r="G913" i="2"/>
  <c r="J912" i="2"/>
  <c r="D912" i="2"/>
  <c r="M911" i="2"/>
  <c r="I911" i="2"/>
  <c r="M910" i="2"/>
  <c r="I910" i="2"/>
  <c r="G910" i="2"/>
  <c r="M909" i="2"/>
  <c r="I909" i="2"/>
  <c r="G909" i="2"/>
  <c r="M908" i="2"/>
  <c r="G908" i="2"/>
  <c r="I908" i="2" s="1"/>
  <c r="M907" i="2"/>
  <c r="G907" i="2"/>
  <c r="I907" i="2" s="1"/>
  <c r="M906" i="2"/>
  <c r="I906" i="2"/>
  <c r="G906" i="2"/>
  <c r="M905" i="2"/>
  <c r="I905" i="2"/>
  <c r="G905" i="2"/>
  <c r="M904" i="2"/>
  <c r="I904" i="2"/>
  <c r="G904" i="2"/>
  <c r="M903" i="2"/>
  <c r="I903" i="2"/>
  <c r="G903" i="2"/>
  <c r="M902" i="2"/>
  <c r="I902" i="2"/>
  <c r="G902" i="2"/>
  <c r="M901" i="2"/>
  <c r="I901" i="2"/>
  <c r="G901" i="2"/>
  <c r="M900" i="2"/>
  <c r="G900" i="2"/>
  <c r="I900" i="2" s="1"/>
  <c r="M899" i="2"/>
  <c r="G899" i="2"/>
  <c r="I899" i="2" s="1"/>
  <c r="I898" i="2" s="1"/>
  <c r="I945" i="2" s="1"/>
  <c r="J898" i="2"/>
  <c r="J945" i="2" s="1"/>
  <c r="D898" i="2"/>
  <c r="C887" i="2"/>
  <c r="J886" i="2"/>
  <c r="M885" i="2"/>
  <c r="I885" i="2"/>
  <c r="G885" i="2"/>
  <c r="M884" i="2"/>
  <c r="I884" i="2"/>
  <c r="G884" i="2"/>
  <c r="M883" i="2"/>
  <c r="I883" i="2"/>
  <c r="G883" i="2"/>
  <c r="M882" i="2"/>
  <c r="I882" i="2"/>
  <c r="G882" i="2"/>
  <c r="M881" i="2"/>
  <c r="G881" i="2"/>
  <c r="I881" i="2" s="1"/>
  <c r="I880" i="2" s="1"/>
  <c r="J880" i="2"/>
  <c r="D880" i="2"/>
  <c r="M879" i="2"/>
  <c r="I879" i="2"/>
  <c r="M878" i="2"/>
  <c r="G878" i="2"/>
  <c r="I878" i="2" s="1"/>
  <c r="M877" i="2"/>
  <c r="G877" i="2"/>
  <c r="I877" i="2" s="1"/>
  <c r="M876" i="2"/>
  <c r="I876" i="2"/>
  <c r="G876" i="2"/>
  <c r="M875" i="2"/>
  <c r="I875" i="2"/>
  <c r="G875" i="2"/>
  <c r="M874" i="2"/>
  <c r="I874" i="2"/>
  <c r="G874" i="2"/>
  <c r="M873" i="2"/>
  <c r="I873" i="2"/>
  <c r="G873" i="2"/>
  <c r="M872" i="2"/>
  <c r="I872" i="2"/>
  <c r="G872" i="2"/>
  <c r="M871" i="2"/>
  <c r="I871" i="2"/>
  <c r="G871" i="2"/>
  <c r="M870" i="2"/>
  <c r="G870" i="2"/>
  <c r="I870" i="2" s="1"/>
  <c r="M869" i="2"/>
  <c r="G869" i="2"/>
  <c r="I869" i="2" s="1"/>
  <c r="I866" i="2" s="1"/>
  <c r="M868" i="2"/>
  <c r="I868" i="2"/>
  <c r="G868" i="2"/>
  <c r="M867" i="2"/>
  <c r="I867" i="2"/>
  <c r="G867" i="2"/>
  <c r="J866" i="2"/>
  <c r="D866" i="2"/>
  <c r="M865" i="2"/>
  <c r="I865" i="2"/>
  <c r="G865" i="2"/>
  <c r="M864" i="2"/>
  <c r="I864" i="2"/>
  <c r="G864" i="2"/>
  <c r="M863" i="2"/>
  <c r="I863" i="2"/>
  <c r="G863" i="2"/>
  <c r="M862" i="2"/>
  <c r="G862" i="2"/>
  <c r="I862" i="2" s="1"/>
  <c r="M861" i="2"/>
  <c r="G861" i="2"/>
  <c r="I861" i="2" s="1"/>
  <c r="M860" i="2"/>
  <c r="I860" i="2"/>
  <c r="G860" i="2"/>
  <c r="M859" i="2"/>
  <c r="I859" i="2"/>
  <c r="G859" i="2"/>
  <c r="M858" i="2"/>
  <c r="I858" i="2"/>
  <c r="G858" i="2"/>
  <c r="M857" i="2"/>
  <c r="I857" i="2"/>
  <c r="G857" i="2"/>
  <c r="M856" i="2"/>
  <c r="I856" i="2"/>
  <c r="G856" i="2"/>
  <c r="M855" i="2"/>
  <c r="I855" i="2"/>
  <c r="G855" i="2"/>
  <c r="M854" i="2"/>
  <c r="G854" i="2"/>
  <c r="I854" i="2" s="1"/>
  <c r="J853" i="2"/>
  <c r="D853" i="2"/>
  <c r="M852" i="2"/>
  <c r="I852" i="2"/>
  <c r="M851" i="2"/>
  <c r="G851" i="2"/>
  <c r="I851" i="2" s="1"/>
  <c r="M850" i="2"/>
  <c r="G850" i="2"/>
  <c r="I850" i="2" s="1"/>
  <c r="M849" i="2"/>
  <c r="I849" i="2"/>
  <c r="G849" i="2"/>
  <c r="M848" i="2"/>
  <c r="I848" i="2"/>
  <c r="G848" i="2"/>
  <c r="M847" i="2"/>
  <c r="I847" i="2"/>
  <c r="G847" i="2"/>
  <c r="M846" i="2"/>
  <c r="I846" i="2"/>
  <c r="G846" i="2"/>
  <c r="M845" i="2"/>
  <c r="I845" i="2"/>
  <c r="G845" i="2"/>
  <c r="M844" i="2"/>
  <c r="I844" i="2"/>
  <c r="G844" i="2"/>
  <c r="M843" i="2"/>
  <c r="G843" i="2"/>
  <c r="I843" i="2" s="1"/>
  <c r="M842" i="2"/>
  <c r="G842" i="2"/>
  <c r="I842" i="2" s="1"/>
  <c r="I839" i="2" s="1"/>
  <c r="M841" i="2"/>
  <c r="I841" i="2"/>
  <c r="G841" i="2"/>
  <c r="M840" i="2"/>
  <c r="I840" i="2"/>
  <c r="G840" i="2"/>
  <c r="J839" i="2"/>
  <c r="D839" i="2"/>
  <c r="C828" i="2"/>
  <c r="M826" i="2"/>
  <c r="I826" i="2"/>
  <c r="G826" i="2"/>
  <c r="M825" i="2"/>
  <c r="I825" i="2"/>
  <c r="G825" i="2"/>
  <c r="M824" i="2"/>
  <c r="G824" i="2"/>
  <c r="I824" i="2" s="1"/>
  <c r="M823" i="2"/>
  <c r="G823" i="2"/>
  <c r="I823" i="2" s="1"/>
  <c r="M822" i="2"/>
  <c r="I822" i="2"/>
  <c r="G822" i="2"/>
  <c r="J821" i="2"/>
  <c r="D821" i="2"/>
  <c r="M820" i="2"/>
  <c r="I820" i="2"/>
  <c r="M819" i="2"/>
  <c r="I819" i="2"/>
  <c r="G819" i="2"/>
  <c r="M818" i="2"/>
  <c r="I818" i="2"/>
  <c r="G818" i="2"/>
  <c r="M817" i="2"/>
  <c r="I817" i="2"/>
  <c r="G817" i="2"/>
  <c r="M816" i="2"/>
  <c r="I816" i="2"/>
  <c r="G816" i="2"/>
  <c r="M815" i="2"/>
  <c r="I815" i="2"/>
  <c r="G815" i="2"/>
  <c r="M814" i="2"/>
  <c r="I814" i="2"/>
  <c r="G814" i="2"/>
  <c r="M813" i="2"/>
  <c r="G813" i="2"/>
  <c r="I813" i="2" s="1"/>
  <c r="M812" i="2"/>
  <c r="G812" i="2"/>
  <c r="I812" i="2" s="1"/>
  <c r="M811" i="2"/>
  <c r="I811" i="2"/>
  <c r="G811" i="2"/>
  <c r="M810" i="2"/>
  <c r="I810" i="2"/>
  <c r="G810" i="2"/>
  <c r="M809" i="2"/>
  <c r="I809" i="2"/>
  <c r="G809" i="2"/>
  <c r="M808" i="2"/>
  <c r="I808" i="2"/>
  <c r="G808" i="2"/>
  <c r="J807" i="2"/>
  <c r="D807" i="2"/>
  <c r="M806" i="2"/>
  <c r="I806" i="2"/>
  <c r="G806" i="2"/>
  <c r="M805" i="2"/>
  <c r="G805" i="2"/>
  <c r="I805" i="2" s="1"/>
  <c r="M804" i="2"/>
  <c r="G804" i="2"/>
  <c r="I804" i="2" s="1"/>
  <c r="M803" i="2"/>
  <c r="I803" i="2"/>
  <c r="G803" i="2"/>
  <c r="M802" i="2"/>
  <c r="I802" i="2"/>
  <c r="G802" i="2"/>
  <c r="M801" i="2"/>
  <c r="I801" i="2"/>
  <c r="G801" i="2"/>
  <c r="M800" i="2"/>
  <c r="I800" i="2"/>
  <c r="G800" i="2"/>
  <c r="M799" i="2"/>
  <c r="I799" i="2"/>
  <c r="G799" i="2"/>
  <c r="M798" i="2"/>
  <c r="I798" i="2"/>
  <c r="G798" i="2"/>
  <c r="M797" i="2"/>
  <c r="G797" i="2"/>
  <c r="I797" i="2" s="1"/>
  <c r="M796" i="2"/>
  <c r="G796" i="2"/>
  <c r="I796" i="2" s="1"/>
  <c r="M795" i="2"/>
  <c r="I795" i="2"/>
  <c r="G795" i="2"/>
  <c r="J794" i="2"/>
  <c r="D794" i="2"/>
  <c r="M793" i="2"/>
  <c r="I793" i="2"/>
  <c r="M792" i="2"/>
  <c r="I792" i="2"/>
  <c r="G792" i="2"/>
  <c r="M791" i="2"/>
  <c r="I791" i="2"/>
  <c r="G791" i="2"/>
  <c r="M790" i="2"/>
  <c r="I790" i="2"/>
  <c r="G790" i="2"/>
  <c r="M789" i="2"/>
  <c r="I789" i="2"/>
  <c r="G789" i="2"/>
  <c r="M788" i="2"/>
  <c r="I788" i="2"/>
  <c r="G788" i="2"/>
  <c r="M787" i="2"/>
  <c r="I787" i="2"/>
  <c r="G787" i="2"/>
  <c r="M786" i="2"/>
  <c r="G786" i="2"/>
  <c r="I786" i="2" s="1"/>
  <c r="M785" i="2"/>
  <c r="G785" i="2"/>
  <c r="I785" i="2" s="1"/>
  <c r="M784" i="2"/>
  <c r="I784" i="2"/>
  <c r="G784" i="2"/>
  <c r="M783" i="2"/>
  <c r="I783" i="2"/>
  <c r="G783" i="2"/>
  <c r="M782" i="2"/>
  <c r="I782" i="2"/>
  <c r="I780" i="2" s="1"/>
  <c r="G782" i="2"/>
  <c r="M781" i="2"/>
  <c r="I781" i="2"/>
  <c r="G781" i="2"/>
  <c r="J780" i="2"/>
  <c r="J827" i="2" s="1"/>
  <c r="D780" i="2"/>
  <c r="C769" i="2"/>
  <c r="J768" i="2"/>
  <c r="M767" i="2"/>
  <c r="G767" i="2"/>
  <c r="I767" i="2" s="1"/>
  <c r="M766" i="2"/>
  <c r="G766" i="2"/>
  <c r="I766" i="2" s="1"/>
  <c r="M765" i="2"/>
  <c r="I765" i="2"/>
  <c r="G765" i="2"/>
  <c r="M764" i="2"/>
  <c r="I764" i="2"/>
  <c r="G764" i="2"/>
  <c r="M763" i="2"/>
  <c r="I763" i="2"/>
  <c r="G763" i="2"/>
  <c r="J762" i="2"/>
  <c r="D762" i="2"/>
  <c r="M761" i="2"/>
  <c r="I761" i="2"/>
  <c r="M760" i="2"/>
  <c r="I760" i="2"/>
  <c r="G760" i="2"/>
  <c r="M759" i="2"/>
  <c r="I759" i="2"/>
  <c r="G759" i="2"/>
  <c r="M758" i="2"/>
  <c r="I758" i="2"/>
  <c r="G758" i="2"/>
  <c r="M757" i="2"/>
  <c r="I757" i="2"/>
  <c r="G757" i="2"/>
  <c r="M756" i="2"/>
  <c r="G756" i="2"/>
  <c r="I756" i="2" s="1"/>
  <c r="M755" i="2"/>
  <c r="G755" i="2"/>
  <c r="I755" i="2" s="1"/>
  <c r="M754" i="2"/>
  <c r="I754" i="2"/>
  <c r="G754" i="2"/>
  <c r="M753" i="2"/>
  <c r="I753" i="2"/>
  <c r="G753" i="2"/>
  <c r="M752" i="2"/>
  <c r="I752" i="2"/>
  <c r="G752" i="2"/>
  <c r="M751" i="2"/>
  <c r="I751" i="2"/>
  <c r="G751" i="2"/>
  <c r="M750" i="2"/>
  <c r="I750" i="2"/>
  <c r="G750" i="2"/>
  <c r="M749" i="2"/>
  <c r="I749" i="2"/>
  <c r="G749" i="2"/>
  <c r="J748" i="2"/>
  <c r="D748" i="2"/>
  <c r="M747" i="2"/>
  <c r="G747" i="2"/>
  <c r="I747" i="2" s="1"/>
  <c r="M746" i="2"/>
  <c r="I746" i="2"/>
  <c r="G746" i="2"/>
  <c r="M745" i="2"/>
  <c r="I745" i="2"/>
  <c r="G745" i="2"/>
  <c r="M744" i="2"/>
  <c r="I744" i="2"/>
  <c r="G744" i="2"/>
  <c r="M743" i="2"/>
  <c r="I743" i="2"/>
  <c r="G743" i="2"/>
  <c r="M742" i="2"/>
  <c r="I742" i="2"/>
  <c r="G742" i="2"/>
  <c r="M741" i="2"/>
  <c r="I741" i="2"/>
  <c r="G741" i="2"/>
  <c r="M740" i="2"/>
  <c r="G740" i="2"/>
  <c r="I740" i="2" s="1"/>
  <c r="M739" i="2"/>
  <c r="G739" i="2"/>
  <c r="I739" i="2" s="1"/>
  <c r="M738" i="2"/>
  <c r="I738" i="2"/>
  <c r="G738" i="2"/>
  <c r="M737" i="2"/>
  <c r="I737" i="2"/>
  <c r="G737" i="2"/>
  <c r="M736" i="2"/>
  <c r="I736" i="2"/>
  <c r="I735" i="2" s="1"/>
  <c r="G736" i="2"/>
  <c r="J735" i="2"/>
  <c r="D735" i="2"/>
  <c r="M734" i="2"/>
  <c r="I734" i="2"/>
  <c r="M733" i="2"/>
  <c r="I733" i="2"/>
  <c r="G733" i="2"/>
  <c r="M732" i="2"/>
  <c r="I732" i="2"/>
  <c r="G732" i="2"/>
  <c r="M731" i="2"/>
  <c r="I731" i="2"/>
  <c r="G731" i="2"/>
  <c r="M730" i="2"/>
  <c r="I730" i="2"/>
  <c r="G730" i="2"/>
  <c r="M729" i="2"/>
  <c r="G729" i="2"/>
  <c r="I729" i="2" s="1"/>
  <c r="M728" i="2"/>
  <c r="G728" i="2"/>
  <c r="I728" i="2" s="1"/>
  <c r="M727" i="2"/>
  <c r="I727" i="2"/>
  <c r="G727" i="2"/>
  <c r="M726" i="2"/>
  <c r="I726" i="2"/>
  <c r="G726" i="2"/>
  <c r="M725" i="2"/>
  <c r="I725" i="2"/>
  <c r="G725" i="2"/>
  <c r="M724" i="2"/>
  <c r="I724" i="2"/>
  <c r="G724" i="2"/>
  <c r="M723" i="2"/>
  <c r="I723" i="2"/>
  <c r="G723" i="2"/>
  <c r="M722" i="2"/>
  <c r="I722" i="2"/>
  <c r="G722" i="2"/>
  <c r="J721" i="2"/>
  <c r="D721" i="2"/>
  <c r="C710" i="2"/>
  <c r="M708" i="2"/>
  <c r="I708" i="2"/>
  <c r="G708" i="2"/>
  <c r="M707" i="2"/>
  <c r="I707" i="2"/>
  <c r="G707" i="2"/>
  <c r="M706" i="2"/>
  <c r="I706" i="2"/>
  <c r="I703" i="2" s="1"/>
  <c r="G706" i="2"/>
  <c r="M705" i="2"/>
  <c r="I705" i="2"/>
  <c r="G705" i="2"/>
  <c r="M704" i="2"/>
  <c r="I704" i="2"/>
  <c r="G704" i="2"/>
  <c r="J703" i="2"/>
  <c r="D703" i="2"/>
  <c r="M702" i="2"/>
  <c r="I702" i="2"/>
  <c r="M701" i="2"/>
  <c r="I701" i="2"/>
  <c r="G701" i="2"/>
  <c r="M700" i="2"/>
  <c r="I700" i="2"/>
  <c r="G700" i="2"/>
  <c r="M699" i="2"/>
  <c r="G699" i="2"/>
  <c r="I699" i="2" s="1"/>
  <c r="M698" i="2"/>
  <c r="G698" i="2"/>
  <c r="I698" i="2" s="1"/>
  <c r="M697" i="2"/>
  <c r="I697" i="2"/>
  <c r="G697" i="2"/>
  <c r="M696" i="2"/>
  <c r="I696" i="2"/>
  <c r="G696" i="2"/>
  <c r="M695" i="2"/>
  <c r="I695" i="2"/>
  <c r="G695" i="2"/>
  <c r="M694" i="2"/>
  <c r="I694" i="2"/>
  <c r="G694" i="2"/>
  <c r="M693" i="2"/>
  <c r="I693" i="2"/>
  <c r="G693" i="2"/>
  <c r="M692" i="2"/>
  <c r="I692" i="2"/>
  <c r="G692" i="2"/>
  <c r="M691" i="2"/>
  <c r="G691" i="2"/>
  <c r="I691" i="2" s="1"/>
  <c r="M690" i="2"/>
  <c r="G690" i="2"/>
  <c r="I690" i="2" s="1"/>
  <c r="J689" i="2"/>
  <c r="D689" i="2"/>
  <c r="M688" i="2"/>
  <c r="I688" i="2"/>
  <c r="G688" i="2"/>
  <c r="M687" i="2"/>
  <c r="I687" i="2"/>
  <c r="G687" i="2"/>
  <c r="M686" i="2"/>
  <c r="I686" i="2"/>
  <c r="G686" i="2"/>
  <c r="M685" i="2"/>
  <c r="I685" i="2"/>
  <c r="G685" i="2"/>
  <c r="M684" i="2"/>
  <c r="I684" i="2"/>
  <c r="G684" i="2"/>
  <c r="M683" i="2"/>
  <c r="G683" i="2"/>
  <c r="I683" i="2" s="1"/>
  <c r="M682" i="2"/>
  <c r="G682" i="2"/>
  <c r="I682" i="2" s="1"/>
  <c r="M681" i="2"/>
  <c r="I681" i="2"/>
  <c r="G681" i="2"/>
  <c r="M680" i="2"/>
  <c r="I680" i="2"/>
  <c r="G680" i="2"/>
  <c r="M679" i="2"/>
  <c r="I679" i="2"/>
  <c r="G679" i="2"/>
  <c r="M678" i="2"/>
  <c r="I678" i="2"/>
  <c r="G678" i="2"/>
  <c r="M677" i="2"/>
  <c r="I677" i="2"/>
  <c r="G677" i="2"/>
  <c r="J676" i="2"/>
  <c r="D676" i="2"/>
  <c r="M675" i="2"/>
  <c r="I675" i="2"/>
  <c r="M674" i="2"/>
  <c r="I674" i="2"/>
  <c r="G674" i="2"/>
  <c r="M673" i="2"/>
  <c r="I673" i="2"/>
  <c r="G673" i="2"/>
  <c r="M672" i="2"/>
  <c r="G672" i="2"/>
  <c r="I672" i="2" s="1"/>
  <c r="M671" i="2"/>
  <c r="G671" i="2"/>
  <c r="I671" i="2" s="1"/>
  <c r="M670" i="2"/>
  <c r="I670" i="2"/>
  <c r="G670" i="2"/>
  <c r="M669" i="2"/>
  <c r="I669" i="2"/>
  <c r="G669" i="2"/>
  <c r="M668" i="2"/>
  <c r="I668" i="2"/>
  <c r="G668" i="2"/>
  <c r="M667" i="2"/>
  <c r="I667" i="2"/>
  <c r="G667" i="2"/>
  <c r="M666" i="2"/>
  <c r="I666" i="2"/>
  <c r="G666" i="2"/>
  <c r="M665" i="2"/>
  <c r="I665" i="2"/>
  <c r="G665" i="2"/>
  <c r="M664" i="2"/>
  <c r="G664" i="2"/>
  <c r="I664" i="2" s="1"/>
  <c r="M663" i="2"/>
  <c r="G663" i="2"/>
  <c r="I663" i="2" s="1"/>
  <c r="J662" i="2"/>
  <c r="J709" i="2" s="1"/>
  <c r="D662" i="2"/>
  <c r="C651" i="2"/>
  <c r="J650" i="2"/>
  <c r="M649" i="2"/>
  <c r="I649" i="2"/>
  <c r="G649" i="2"/>
  <c r="M648" i="2"/>
  <c r="I648" i="2"/>
  <c r="G648" i="2"/>
  <c r="M647" i="2"/>
  <c r="I647" i="2"/>
  <c r="G647" i="2"/>
  <c r="M646" i="2"/>
  <c r="I646" i="2"/>
  <c r="G646" i="2"/>
  <c r="M645" i="2"/>
  <c r="G645" i="2"/>
  <c r="I645" i="2" s="1"/>
  <c r="I644" i="2" s="1"/>
  <c r="J644" i="2"/>
  <c r="D644" i="2"/>
  <c r="M643" i="2"/>
  <c r="I643" i="2"/>
  <c r="M642" i="2"/>
  <c r="G642" i="2"/>
  <c r="I642" i="2" s="1"/>
  <c r="M641" i="2"/>
  <c r="G641" i="2"/>
  <c r="I641" i="2" s="1"/>
  <c r="M640" i="2"/>
  <c r="I640" i="2"/>
  <c r="G640" i="2"/>
  <c r="M639" i="2"/>
  <c r="I639" i="2"/>
  <c r="G639" i="2"/>
  <c r="M638" i="2"/>
  <c r="I638" i="2"/>
  <c r="G638" i="2"/>
  <c r="M637" i="2"/>
  <c r="I637" i="2"/>
  <c r="G637" i="2"/>
  <c r="M636" i="2"/>
  <c r="I636" i="2"/>
  <c r="G636" i="2"/>
  <c r="M635" i="2"/>
  <c r="I635" i="2"/>
  <c r="G635" i="2"/>
  <c r="M634" i="2"/>
  <c r="G634" i="2"/>
  <c r="I634" i="2" s="1"/>
  <c r="M633" i="2"/>
  <c r="G633" i="2"/>
  <c r="I633" i="2" s="1"/>
  <c r="M632" i="2"/>
  <c r="I632" i="2"/>
  <c r="G632" i="2"/>
  <c r="M631" i="2"/>
  <c r="I631" i="2"/>
  <c r="G631" i="2"/>
  <c r="J630" i="2"/>
  <c r="D630" i="2"/>
  <c r="M629" i="2"/>
  <c r="I629" i="2"/>
  <c r="G629" i="2"/>
  <c r="M628" i="2"/>
  <c r="I628" i="2"/>
  <c r="G628" i="2"/>
  <c r="M627" i="2"/>
  <c r="I627" i="2"/>
  <c r="G627" i="2"/>
  <c r="M626" i="2"/>
  <c r="G626" i="2"/>
  <c r="I626" i="2" s="1"/>
  <c r="M625" i="2"/>
  <c r="G625" i="2"/>
  <c r="I625" i="2" s="1"/>
  <c r="M624" i="2"/>
  <c r="I624" i="2"/>
  <c r="G624" i="2"/>
  <c r="M623" i="2"/>
  <c r="I623" i="2"/>
  <c r="G623" i="2"/>
  <c r="M622" i="2"/>
  <c r="I622" i="2"/>
  <c r="G622" i="2"/>
  <c r="M621" i="2"/>
  <c r="I621" i="2"/>
  <c r="G621" i="2"/>
  <c r="M620" i="2"/>
  <c r="I620" i="2"/>
  <c r="G620" i="2"/>
  <c r="M619" i="2"/>
  <c r="I619" i="2"/>
  <c r="G619" i="2"/>
  <c r="M618" i="2"/>
  <c r="G618" i="2"/>
  <c r="I618" i="2" s="1"/>
  <c r="J617" i="2"/>
  <c r="D617" i="2"/>
  <c r="M616" i="2"/>
  <c r="I616" i="2"/>
  <c r="M615" i="2"/>
  <c r="G615" i="2"/>
  <c r="I615" i="2" s="1"/>
  <c r="M614" i="2"/>
  <c r="G614" i="2"/>
  <c r="I614" i="2" s="1"/>
  <c r="M613" i="2"/>
  <c r="I613" i="2"/>
  <c r="G613" i="2"/>
  <c r="M612" i="2"/>
  <c r="I612" i="2"/>
  <c r="G612" i="2"/>
  <c r="M611" i="2"/>
  <c r="I611" i="2"/>
  <c r="G611" i="2"/>
  <c r="M610" i="2"/>
  <c r="I610" i="2"/>
  <c r="G610" i="2"/>
  <c r="M609" i="2"/>
  <c r="I609" i="2"/>
  <c r="G609" i="2"/>
  <c r="M608" i="2"/>
  <c r="I608" i="2"/>
  <c r="G608" i="2"/>
  <c r="M607" i="2"/>
  <c r="G607" i="2"/>
  <c r="I607" i="2" s="1"/>
  <c r="M606" i="2"/>
  <c r="G606" i="2"/>
  <c r="I606" i="2" s="1"/>
  <c r="I603" i="2" s="1"/>
  <c r="M605" i="2"/>
  <c r="I605" i="2"/>
  <c r="G605" i="2"/>
  <c r="M604" i="2"/>
  <c r="I604" i="2"/>
  <c r="G604" i="2"/>
  <c r="J603" i="2"/>
  <c r="D603" i="2"/>
  <c r="C592" i="2"/>
  <c r="M590" i="2"/>
  <c r="I590" i="2"/>
  <c r="G590" i="2"/>
  <c r="M589" i="2"/>
  <c r="I589" i="2"/>
  <c r="G589" i="2"/>
  <c r="M588" i="2"/>
  <c r="G588" i="2"/>
  <c r="I588" i="2" s="1"/>
  <c r="M587" i="2"/>
  <c r="G587" i="2"/>
  <c r="I587" i="2" s="1"/>
  <c r="M586" i="2"/>
  <c r="I586" i="2"/>
  <c r="I585" i="2" s="1"/>
  <c r="G586" i="2"/>
  <c r="J585" i="2"/>
  <c r="D585" i="2"/>
  <c r="M584" i="2"/>
  <c r="I584" i="2"/>
  <c r="M583" i="2"/>
  <c r="I583" i="2"/>
  <c r="G583" i="2"/>
  <c r="M582" i="2"/>
  <c r="I582" i="2"/>
  <c r="G582" i="2"/>
  <c r="M581" i="2"/>
  <c r="I581" i="2"/>
  <c r="G581" i="2"/>
  <c r="M580" i="2"/>
  <c r="G580" i="2"/>
  <c r="I580" i="2" s="1"/>
  <c r="M579" i="2"/>
  <c r="I579" i="2"/>
  <c r="G579" i="2"/>
  <c r="M578" i="2"/>
  <c r="I578" i="2"/>
  <c r="G578" i="2"/>
  <c r="M577" i="2"/>
  <c r="G577" i="2"/>
  <c r="I577" i="2" s="1"/>
  <c r="M576" i="2"/>
  <c r="G576" i="2"/>
  <c r="I576" i="2" s="1"/>
  <c r="M575" i="2"/>
  <c r="I575" i="2"/>
  <c r="G575" i="2"/>
  <c r="M574" i="2"/>
  <c r="I574" i="2"/>
  <c r="G574" i="2"/>
  <c r="M573" i="2"/>
  <c r="I573" i="2"/>
  <c r="G573" i="2"/>
  <c r="M572" i="2"/>
  <c r="G572" i="2"/>
  <c r="I572" i="2" s="1"/>
  <c r="J571" i="2"/>
  <c r="D571" i="2"/>
  <c r="M570" i="2"/>
  <c r="I570" i="2"/>
  <c r="G570" i="2"/>
  <c r="M569" i="2"/>
  <c r="G569" i="2"/>
  <c r="I569" i="2" s="1"/>
  <c r="M568" i="2"/>
  <c r="G568" i="2"/>
  <c r="I568" i="2" s="1"/>
  <c r="M567" i="2"/>
  <c r="I567" i="2"/>
  <c r="G567" i="2"/>
  <c r="M566" i="2"/>
  <c r="I566" i="2"/>
  <c r="G566" i="2"/>
  <c r="M565" i="2"/>
  <c r="I565" i="2"/>
  <c r="G565" i="2"/>
  <c r="M564" i="2"/>
  <c r="G564" i="2"/>
  <c r="I564" i="2" s="1"/>
  <c r="M563" i="2"/>
  <c r="I563" i="2"/>
  <c r="G563" i="2"/>
  <c r="M562" i="2"/>
  <c r="I562" i="2"/>
  <c r="G562" i="2"/>
  <c r="M561" i="2"/>
  <c r="G561" i="2"/>
  <c r="I561" i="2" s="1"/>
  <c r="M560" i="2"/>
  <c r="G560" i="2"/>
  <c r="I560" i="2" s="1"/>
  <c r="M559" i="2"/>
  <c r="I559" i="2"/>
  <c r="G559" i="2"/>
  <c r="J558" i="2"/>
  <c r="D558" i="2"/>
  <c r="M557" i="2"/>
  <c r="I557" i="2"/>
  <c r="M556" i="2"/>
  <c r="I556" i="2"/>
  <c r="G556" i="2"/>
  <c r="M555" i="2"/>
  <c r="I555" i="2"/>
  <c r="G555" i="2"/>
  <c r="M554" i="2"/>
  <c r="I554" i="2"/>
  <c r="G554" i="2"/>
  <c r="M553" i="2"/>
  <c r="G553" i="2"/>
  <c r="I553" i="2" s="1"/>
  <c r="M552" i="2"/>
  <c r="I552" i="2"/>
  <c r="G552" i="2"/>
  <c r="M551" i="2"/>
  <c r="I551" i="2"/>
  <c r="G551" i="2"/>
  <c r="M550" i="2"/>
  <c r="G550" i="2"/>
  <c r="I550" i="2" s="1"/>
  <c r="M549" i="2"/>
  <c r="G549" i="2"/>
  <c r="I549" i="2" s="1"/>
  <c r="M548" i="2"/>
  <c r="I548" i="2"/>
  <c r="G548" i="2"/>
  <c r="M547" i="2"/>
  <c r="I547" i="2"/>
  <c r="G547" i="2"/>
  <c r="M546" i="2"/>
  <c r="I546" i="2"/>
  <c r="G546" i="2"/>
  <c r="M545" i="2"/>
  <c r="G545" i="2"/>
  <c r="I545" i="2" s="1"/>
  <c r="I544" i="2" s="1"/>
  <c r="J544" i="2"/>
  <c r="J591" i="2" s="1"/>
  <c r="D544" i="2"/>
  <c r="C533" i="2"/>
  <c r="J532" i="2"/>
  <c r="M531" i="2"/>
  <c r="G531" i="2"/>
  <c r="I531" i="2" s="1"/>
  <c r="M530" i="2"/>
  <c r="G530" i="2"/>
  <c r="I530" i="2" s="1"/>
  <c r="M529" i="2"/>
  <c r="I529" i="2"/>
  <c r="G529" i="2"/>
  <c r="M528" i="2"/>
  <c r="I528" i="2"/>
  <c r="G528" i="2"/>
  <c r="M527" i="2"/>
  <c r="I527" i="2"/>
  <c r="G527" i="2"/>
  <c r="J526" i="2"/>
  <c r="D526" i="2"/>
  <c r="M525" i="2"/>
  <c r="I525" i="2"/>
  <c r="M524" i="2"/>
  <c r="I524" i="2"/>
  <c r="G524" i="2"/>
  <c r="M523" i="2"/>
  <c r="I523" i="2"/>
  <c r="G523" i="2"/>
  <c r="M522" i="2"/>
  <c r="I522" i="2"/>
  <c r="G522" i="2"/>
  <c r="M521" i="2"/>
  <c r="I521" i="2"/>
  <c r="G521" i="2"/>
  <c r="M520" i="2"/>
  <c r="G520" i="2"/>
  <c r="I520" i="2" s="1"/>
  <c r="M519" i="2"/>
  <c r="G519" i="2"/>
  <c r="I519" i="2" s="1"/>
  <c r="M518" i="2"/>
  <c r="I518" i="2"/>
  <c r="G518" i="2"/>
  <c r="M517" i="2"/>
  <c r="I517" i="2"/>
  <c r="G517" i="2"/>
  <c r="M516" i="2"/>
  <c r="I516" i="2"/>
  <c r="G516" i="2"/>
  <c r="M515" i="2"/>
  <c r="I515" i="2"/>
  <c r="G515" i="2"/>
  <c r="M514" i="2"/>
  <c r="I514" i="2"/>
  <c r="G514" i="2"/>
  <c r="M513" i="2"/>
  <c r="I513" i="2"/>
  <c r="G513" i="2"/>
  <c r="J512" i="2"/>
  <c r="D512" i="2"/>
  <c r="M511" i="2"/>
  <c r="G511" i="2"/>
  <c r="I511" i="2" s="1"/>
  <c r="M510" i="2"/>
  <c r="I510" i="2"/>
  <c r="G510" i="2"/>
  <c r="M509" i="2"/>
  <c r="I509" i="2"/>
  <c r="G509" i="2"/>
  <c r="M508" i="2"/>
  <c r="I508" i="2"/>
  <c r="G508" i="2"/>
  <c r="M507" i="2"/>
  <c r="G507" i="2"/>
  <c r="I507" i="2" s="1"/>
  <c r="M506" i="2"/>
  <c r="I506" i="2"/>
  <c r="G506" i="2"/>
  <c r="M505" i="2"/>
  <c r="I505" i="2"/>
  <c r="G505" i="2"/>
  <c r="M504" i="2"/>
  <c r="G504" i="2"/>
  <c r="I504" i="2" s="1"/>
  <c r="M503" i="2"/>
  <c r="G503" i="2"/>
  <c r="I503" i="2" s="1"/>
  <c r="M502" i="2"/>
  <c r="I502" i="2"/>
  <c r="G502" i="2"/>
  <c r="M501" i="2"/>
  <c r="I501" i="2"/>
  <c r="G501" i="2"/>
  <c r="M500" i="2"/>
  <c r="I500" i="2"/>
  <c r="G500" i="2"/>
  <c r="J499" i="2"/>
  <c r="D499" i="2"/>
  <c r="M498" i="2"/>
  <c r="I498" i="2"/>
  <c r="M497" i="2"/>
  <c r="I497" i="2"/>
  <c r="G497" i="2"/>
  <c r="M496" i="2"/>
  <c r="G496" i="2"/>
  <c r="I496" i="2" s="1"/>
  <c r="M495" i="2"/>
  <c r="I495" i="2"/>
  <c r="G495" i="2"/>
  <c r="M494" i="2"/>
  <c r="I494" i="2"/>
  <c r="G494" i="2"/>
  <c r="M493" i="2"/>
  <c r="G493" i="2"/>
  <c r="I493" i="2" s="1"/>
  <c r="M492" i="2"/>
  <c r="G492" i="2"/>
  <c r="I492" i="2" s="1"/>
  <c r="M491" i="2"/>
  <c r="I491" i="2"/>
  <c r="G491" i="2"/>
  <c r="M490" i="2"/>
  <c r="I490" i="2"/>
  <c r="G490" i="2"/>
  <c r="M489" i="2"/>
  <c r="I489" i="2"/>
  <c r="G489" i="2"/>
  <c r="M488" i="2"/>
  <c r="I488" i="2"/>
  <c r="G488" i="2"/>
  <c r="M487" i="2"/>
  <c r="I487" i="2"/>
  <c r="G487" i="2"/>
  <c r="M486" i="2"/>
  <c r="I486" i="2"/>
  <c r="I485" i="2" s="1"/>
  <c r="G486" i="2"/>
  <c r="J485" i="2"/>
  <c r="D485" i="2"/>
  <c r="C474" i="2"/>
  <c r="M472" i="2"/>
  <c r="I472" i="2"/>
  <c r="G472" i="2"/>
  <c r="M471" i="2"/>
  <c r="I471" i="2"/>
  <c r="G471" i="2"/>
  <c r="M470" i="2"/>
  <c r="I470" i="2"/>
  <c r="G470" i="2"/>
  <c r="M469" i="2"/>
  <c r="G469" i="2"/>
  <c r="I469" i="2" s="1"/>
  <c r="I467" i="2" s="1"/>
  <c r="M468" i="2"/>
  <c r="I468" i="2"/>
  <c r="G468" i="2"/>
  <c r="J467" i="2"/>
  <c r="D467" i="2"/>
  <c r="M466" i="2"/>
  <c r="I466" i="2"/>
  <c r="M465" i="2"/>
  <c r="I465" i="2"/>
  <c r="G465" i="2"/>
  <c r="M464" i="2"/>
  <c r="I464" i="2"/>
  <c r="G464" i="2"/>
  <c r="M463" i="2"/>
  <c r="G463" i="2"/>
  <c r="I463" i="2" s="1"/>
  <c r="M462" i="2"/>
  <c r="G462" i="2"/>
  <c r="I462" i="2" s="1"/>
  <c r="M461" i="2"/>
  <c r="I461" i="2"/>
  <c r="G461" i="2"/>
  <c r="M460" i="2"/>
  <c r="I460" i="2"/>
  <c r="G460" i="2"/>
  <c r="M459" i="2"/>
  <c r="I459" i="2"/>
  <c r="G459" i="2"/>
  <c r="M458" i="2"/>
  <c r="G458" i="2"/>
  <c r="I458" i="2" s="1"/>
  <c r="M457" i="2"/>
  <c r="I457" i="2"/>
  <c r="G457" i="2"/>
  <c r="M456" i="2"/>
  <c r="I456" i="2"/>
  <c r="G456" i="2"/>
  <c r="M455" i="2"/>
  <c r="G455" i="2"/>
  <c r="I455" i="2" s="1"/>
  <c r="M454" i="2"/>
  <c r="G454" i="2"/>
  <c r="I454" i="2" s="1"/>
  <c r="J453" i="2"/>
  <c r="D453" i="2"/>
  <c r="M452" i="2"/>
  <c r="I452" i="2"/>
  <c r="G452" i="2"/>
  <c r="M451" i="2"/>
  <c r="I451" i="2"/>
  <c r="G451" i="2"/>
  <c r="M450" i="2"/>
  <c r="G450" i="2"/>
  <c r="I450" i="2" s="1"/>
  <c r="M449" i="2"/>
  <c r="I449" i="2"/>
  <c r="G449" i="2"/>
  <c r="M448" i="2"/>
  <c r="I448" i="2"/>
  <c r="G448" i="2"/>
  <c r="M447" i="2"/>
  <c r="G447" i="2"/>
  <c r="I447" i="2" s="1"/>
  <c r="M446" i="2"/>
  <c r="G446" i="2"/>
  <c r="I446" i="2" s="1"/>
  <c r="M445" i="2"/>
  <c r="I445" i="2"/>
  <c r="G445" i="2"/>
  <c r="M444" i="2"/>
  <c r="I444" i="2"/>
  <c r="G444" i="2"/>
  <c r="M443" i="2"/>
  <c r="I443" i="2"/>
  <c r="G443" i="2"/>
  <c r="M442" i="2"/>
  <c r="G442" i="2"/>
  <c r="I442" i="2" s="1"/>
  <c r="I440" i="2" s="1"/>
  <c r="M441" i="2"/>
  <c r="I441" i="2"/>
  <c r="G441" i="2"/>
  <c r="J440" i="2"/>
  <c r="D440" i="2"/>
  <c r="M439" i="2"/>
  <c r="I439" i="2"/>
  <c r="M438" i="2"/>
  <c r="I438" i="2"/>
  <c r="G438" i="2"/>
  <c r="M437" i="2"/>
  <c r="I437" i="2"/>
  <c r="G437" i="2"/>
  <c r="M436" i="2"/>
  <c r="G436" i="2"/>
  <c r="I436" i="2" s="1"/>
  <c r="M435" i="2"/>
  <c r="G435" i="2"/>
  <c r="I435" i="2" s="1"/>
  <c r="M434" i="2"/>
  <c r="I434" i="2"/>
  <c r="G434" i="2"/>
  <c r="M433" i="2"/>
  <c r="I433" i="2"/>
  <c r="G433" i="2"/>
  <c r="M432" i="2"/>
  <c r="I432" i="2"/>
  <c r="G432" i="2"/>
  <c r="M431" i="2"/>
  <c r="G431" i="2"/>
  <c r="I431" i="2" s="1"/>
  <c r="M430" i="2"/>
  <c r="I430" i="2"/>
  <c r="G430" i="2"/>
  <c r="M429" i="2"/>
  <c r="I429" i="2"/>
  <c r="G429" i="2"/>
  <c r="M428" i="2"/>
  <c r="G428" i="2"/>
  <c r="I428" i="2" s="1"/>
  <c r="M427" i="2"/>
  <c r="G427" i="2"/>
  <c r="I427" i="2" s="1"/>
  <c r="J426" i="2"/>
  <c r="J473" i="2" s="1"/>
  <c r="D426" i="2"/>
  <c r="C415" i="2"/>
  <c r="M413" i="2"/>
  <c r="I413" i="2"/>
  <c r="G413" i="2"/>
  <c r="M412" i="2"/>
  <c r="G412" i="2"/>
  <c r="I412" i="2" s="1"/>
  <c r="M411" i="2"/>
  <c r="I411" i="2"/>
  <c r="G411" i="2"/>
  <c r="M410" i="2"/>
  <c r="I410" i="2"/>
  <c r="G410" i="2"/>
  <c r="M409" i="2"/>
  <c r="G409" i="2"/>
  <c r="I409" i="2" s="1"/>
  <c r="I408" i="2" s="1"/>
  <c r="J408" i="2"/>
  <c r="D408" i="2"/>
  <c r="M407" i="2"/>
  <c r="I407" i="2"/>
  <c r="M406" i="2"/>
  <c r="G406" i="2"/>
  <c r="I406" i="2" s="1"/>
  <c r="M405" i="2"/>
  <c r="G405" i="2"/>
  <c r="I405" i="2" s="1"/>
  <c r="M404" i="2"/>
  <c r="I404" i="2"/>
  <c r="G404" i="2"/>
  <c r="M403" i="2"/>
  <c r="I403" i="2"/>
  <c r="G403" i="2"/>
  <c r="M402" i="2"/>
  <c r="I402" i="2"/>
  <c r="G402" i="2"/>
  <c r="M401" i="2"/>
  <c r="G401" i="2"/>
  <c r="I401" i="2" s="1"/>
  <c r="M400" i="2"/>
  <c r="I400" i="2"/>
  <c r="G400" i="2"/>
  <c r="M399" i="2"/>
  <c r="I399" i="2"/>
  <c r="G399" i="2"/>
  <c r="M398" i="2"/>
  <c r="G398" i="2"/>
  <c r="I398" i="2" s="1"/>
  <c r="M397" i="2"/>
  <c r="G397" i="2"/>
  <c r="I397" i="2" s="1"/>
  <c r="M396" i="2"/>
  <c r="I396" i="2"/>
  <c r="G396" i="2"/>
  <c r="M395" i="2"/>
  <c r="I395" i="2"/>
  <c r="G395" i="2"/>
  <c r="J394" i="2"/>
  <c r="D394" i="2"/>
  <c r="M393" i="2"/>
  <c r="G393" i="2"/>
  <c r="I393" i="2" s="1"/>
  <c r="M392" i="2"/>
  <c r="I392" i="2"/>
  <c r="G392" i="2"/>
  <c r="M391" i="2"/>
  <c r="I391" i="2"/>
  <c r="G391" i="2"/>
  <c r="M390" i="2"/>
  <c r="G390" i="2"/>
  <c r="I390" i="2" s="1"/>
  <c r="M389" i="2"/>
  <c r="G389" i="2"/>
  <c r="I389" i="2" s="1"/>
  <c r="M388" i="2"/>
  <c r="I388" i="2"/>
  <c r="G388" i="2"/>
  <c r="M387" i="2"/>
  <c r="I387" i="2"/>
  <c r="G387" i="2"/>
  <c r="M386" i="2"/>
  <c r="I386" i="2"/>
  <c r="G386" i="2"/>
  <c r="M385" i="2"/>
  <c r="G385" i="2"/>
  <c r="I385" i="2" s="1"/>
  <c r="M384" i="2"/>
  <c r="I384" i="2"/>
  <c r="G384" i="2"/>
  <c r="M383" i="2"/>
  <c r="I383" i="2"/>
  <c r="G383" i="2"/>
  <c r="M382" i="2"/>
  <c r="G382" i="2"/>
  <c r="I382" i="2" s="1"/>
  <c r="J381" i="2"/>
  <c r="J414" i="2" s="1"/>
  <c r="D381" i="2"/>
  <c r="M380" i="2"/>
  <c r="I380" i="2"/>
  <c r="M379" i="2"/>
  <c r="G379" i="2"/>
  <c r="I379" i="2" s="1"/>
  <c r="M378" i="2"/>
  <c r="G378" i="2"/>
  <c r="I378" i="2" s="1"/>
  <c r="M377" i="2"/>
  <c r="I377" i="2"/>
  <c r="G377" i="2"/>
  <c r="M376" i="2"/>
  <c r="I376" i="2"/>
  <c r="G376" i="2"/>
  <c r="M375" i="2"/>
  <c r="I375" i="2"/>
  <c r="G375" i="2"/>
  <c r="M374" i="2"/>
  <c r="G374" i="2"/>
  <c r="I374" i="2" s="1"/>
  <c r="M373" i="2"/>
  <c r="I373" i="2"/>
  <c r="G373" i="2"/>
  <c r="M372" i="2"/>
  <c r="I372" i="2"/>
  <c r="G372" i="2"/>
  <c r="M371" i="2"/>
  <c r="G371" i="2"/>
  <c r="I371" i="2" s="1"/>
  <c r="M370" i="2"/>
  <c r="G370" i="2"/>
  <c r="I370" i="2" s="1"/>
  <c r="M369" i="2"/>
  <c r="I369" i="2"/>
  <c r="G369" i="2"/>
  <c r="M368" i="2"/>
  <c r="I368" i="2"/>
  <c r="G368" i="2"/>
  <c r="J367" i="2"/>
  <c r="D367" i="2"/>
  <c r="C356" i="2"/>
  <c r="M354" i="2"/>
  <c r="I354" i="2"/>
  <c r="G354" i="2"/>
  <c r="M353" i="2"/>
  <c r="I353" i="2"/>
  <c r="G353" i="2"/>
  <c r="M352" i="2"/>
  <c r="G352" i="2"/>
  <c r="I352" i="2" s="1"/>
  <c r="I116" i="2" s="1"/>
  <c r="J116" i="2" s="1"/>
  <c r="J175" i="2" s="1"/>
  <c r="M351" i="2"/>
  <c r="G351" i="2"/>
  <c r="I351" i="2" s="1"/>
  <c r="M350" i="2"/>
  <c r="I350" i="2"/>
  <c r="G350" i="2"/>
  <c r="J349" i="2"/>
  <c r="D349" i="2"/>
  <c r="M348" i="2"/>
  <c r="I348" i="2"/>
  <c r="M347" i="2"/>
  <c r="I347" i="2"/>
  <c r="G347" i="2"/>
  <c r="M346" i="2"/>
  <c r="I346" i="2"/>
  <c r="G346" i="2"/>
  <c r="M345" i="2"/>
  <c r="I345" i="2"/>
  <c r="G345" i="2"/>
  <c r="M344" i="2"/>
  <c r="G344" i="2"/>
  <c r="I344" i="2" s="1"/>
  <c r="M343" i="2"/>
  <c r="I343" i="2"/>
  <c r="G343" i="2"/>
  <c r="M342" i="2"/>
  <c r="I342" i="2"/>
  <c r="G342" i="2"/>
  <c r="M341" i="2"/>
  <c r="G341" i="2"/>
  <c r="I341" i="2" s="1"/>
  <c r="M340" i="2"/>
  <c r="G340" i="2"/>
  <c r="I340" i="2" s="1"/>
  <c r="M339" i="2"/>
  <c r="I339" i="2"/>
  <c r="G339" i="2"/>
  <c r="M338" i="2"/>
  <c r="I338" i="2"/>
  <c r="G338" i="2"/>
  <c r="M337" i="2"/>
  <c r="I337" i="2"/>
  <c r="G337" i="2"/>
  <c r="M336" i="2"/>
  <c r="G336" i="2"/>
  <c r="I336" i="2" s="1"/>
  <c r="J335" i="2"/>
  <c r="D335" i="2"/>
  <c r="M334" i="2"/>
  <c r="I334" i="2"/>
  <c r="G334" i="2"/>
  <c r="M333" i="2"/>
  <c r="G333" i="2"/>
  <c r="I333" i="2" s="1"/>
  <c r="I97" i="2" s="1"/>
  <c r="J97" i="2" s="1"/>
  <c r="J156" i="2" s="1"/>
  <c r="M332" i="2"/>
  <c r="G332" i="2"/>
  <c r="I332" i="2" s="1"/>
  <c r="M331" i="2"/>
  <c r="I331" i="2"/>
  <c r="G331" i="2"/>
  <c r="M330" i="2"/>
  <c r="I330" i="2"/>
  <c r="G330" i="2"/>
  <c r="M329" i="2"/>
  <c r="I329" i="2"/>
  <c r="G329" i="2"/>
  <c r="M328" i="2"/>
  <c r="G328" i="2"/>
  <c r="I328" i="2" s="1"/>
  <c r="M327" i="2"/>
  <c r="I327" i="2"/>
  <c r="G327" i="2"/>
  <c r="M326" i="2"/>
  <c r="I326" i="2"/>
  <c r="G326" i="2"/>
  <c r="M325" i="2"/>
  <c r="G325" i="2"/>
  <c r="I325" i="2" s="1"/>
  <c r="M324" i="2"/>
  <c r="G324" i="2"/>
  <c r="I324" i="2" s="1"/>
  <c r="M323" i="2"/>
  <c r="I323" i="2"/>
  <c r="G323" i="2"/>
  <c r="J322" i="2"/>
  <c r="D322" i="2"/>
  <c r="M321" i="2"/>
  <c r="I321" i="2"/>
  <c r="M320" i="2"/>
  <c r="I320" i="2"/>
  <c r="G320" i="2"/>
  <c r="M319" i="2"/>
  <c r="I319" i="2"/>
  <c r="G319" i="2"/>
  <c r="M318" i="2"/>
  <c r="I318" i="2"/>
  <c r="G318" i="2"/>
  <c r="M317" i="2"/>
  <c r="G317" i="2"/>
  <c r="I317" i="2" s="1"/>
  <c r="M316" i="2"/>
  <c r="I316" i="2"/>
  <c r="G316" i="2"/>
  <c r="M315" i="2"/>
  <c r="I315" i="2"/>
  <c r="G315" i="2"/>
  <c r="M314" i="2"/>
  <c r="G314" i="2"/>
  <c r="I314" i="2" s="1"/>
  <c r="M313" i="2"/>
  <c r="G313" i="2"/>
  <c r="I313" i="2" s="1"/>
  <c r="M312" i="2"/>
  <c r="I312" i="2"/>
  <c r="G312" i="2"/>
  <c r="M311" i="2"/>
  <c r="I311" i="2"/>
  <c r="G311" i="2"/>
  <c r="M310" i="2"/>
  <c r="I310" i="2"/>
  <c r="G310" i="2"/>
  <c r="M309" i="2"/>
  <c r="G309" i="2"/>
  <c r="I309" i="2" s="1"/>
  <c r="I308" i="2" s="1"/>
  <c r="J308" i="2"/>
  <c r="J355" i="2" s="1"/>
  <c r="D308" i="2"/>
  <c r="C297" i="2"/>
  <c r="J296" i="2"/>
  <c r="M295" i="2"/>
  <c r="G295" i="2"/>
  <c r="I295" i="2" s="1"/>
  <c r="M294" i="2"/>
  <c r="G294" i="2"/>
  <c r="I294" i="2" s="1"/>
  <c r="M293" i="2"/>
  <c r="I293" i="2"/>
  <c r="G293" i="2"/>
  <c r="M292" i="2"/>
  <c r="I292" i="2"/>
  <c r="G292" i="2"/>
  <c r="M291" i="2"/>
  <c r="I291" i="2"/>
  <c r="I290" i="2" s="1"/>
  <c r="G291" i="2"/>
  <c r="J290" i="2"/>
  <c r="D290" i="2"/>
  <c r="M289" i="2"/>
  <c r="I289" i="2"/>
  <c r="I112" i="2" s="1"/>
  <c r="M288" i="2"/>
  <c r="I288" i="2"/>
  <c r="G288" i="2"/>
  <c r="M287" i="2"/>
  <c r="G287" i="2"/>
  <c r="I287" i="2" s="1"/>
  <c r="I110" i="2" s="1"/>
  <c r="J110" i="2" s="1"/>
  <c r="J169" i="2" s="1"/>
  <c r="M286" i="2"/>
  <c r="I286" i="2"/>
  <c r="G286" i="2"/>
  <c r="M285" i="2"/>
  <c r="I285" i="2"/>
  <c r="G285" i="2"/>
  <c r="M284" i="2"/>
  <c r="G284" i="2"/>
  <c r="I284" i="2" s="1"/>
  <c r="I107" i="2" s="1"/>
  <c r="J107" i="2" s="1"/>
  <c r="J166" i="2" s="1"/>
  <c r="M283" i="2"/>
  <c r="G283" i="2"/>
  <c r="I283" i="2" s="1"/>
  <c r="M282" i="2"/>
  <c r="I282" i="2"/>
  <c r="G282" i="2"/>
  <c r="M281" i="2"/>
  <c r="I281" i="2"/>
  <c r="G281" i="2"/>
  <c r="M280" i="2"/>
  <c r="I280" i="2"/>
  <c r="G280" i="2"/>
  <c r="M279" i="2"/>
  <c r="G279" i="2"/>
  <c r="I279" i="2" s="1"/>
  <c r="M278" i="2"/>
  <c r="I278" i="2"/>
  <c r="G278" i="2"/>
  <c r="M277" i="2"/>
  <c r="I277" i="2"/>
  <c r="G277" i="2"/>
  <c r="J276" i="2"/>
  <c r="D276" i="2"/>
  <c r="M275" i="2"/>
  <c r="G275" i="2"/>
  <c r="I275" i="2" s="1"/>
  <c r="I98" i="2" s="1"/>
  <c r="J98" i="2" s="1"/>
  <c r="J157" i="2" s="1"/>
  <c r="M274" i="2"/>
  <c r="I274" i="2"/>
  <c r="G274" i="2"/>
  <c r="M273" i="2"/>
  <c r="I273" i="2"/>
  <c r="G273" i="2"/>
  <c r="M272" i="2"/>
  <c r="I272" i="2"/>
  <c r="I95" i="2" s="1"/>
  <c r="J95" i="2" s="1"/>
  <c r="J154" i="2" s="1"/>
  <c r="G272" i="2"/>
  <c r="M271" i="2"/>
  <c r="G271" i="2"/>
  <c r="I271" i="2" s="1"/>
  <c r="M270" i="2"/>
  <c r="I270" i="2"/>
  <c r="G270" i="2"/>
  <c r="M269" i="2"/>
  <c r="I269" i="2"/>
  <c r="G269" i="2"/>
  <c r="M268" i="2"/>
  <c r="G268" i="2"/>
  <c r="I268" i="2" s="1"/>
  <c r="I91" i="2" s="1"/>
  <c r="M267" i="2"/>
  <c r="G267" i="2"/>
  <c r="I267" i="2" s="1"/>
  <c r="M266" i="2"/>
  <c r="I266" i="2"/>
  <c r="G266" i="2"/>
  <c r="M265" i="2"/>
  <c r="I265" i="2"/>
  <c r="G265" i="2"/>
  <c r="M264" i="2"/>
  <c r="I264" i="2"/>
  <c r="G264" i="2"/>
  <c r="J263" i="2"/>
  <c r="D263" i="2"/>
  <c r="M262" i="2"/>
  <c r="I262" i="2"/>
  <c r="M261" i="2"/>
  <c r="I261" i="2"/>
  <c r="G261" i="2"/>
  <c r="M260" i="2"/>
  <c r="G260" i="2"/>
  <c r="I260" i="2" s="1"/>
  <c r="I83" i="2" s="1"/>
  <c r="J83" i="2" s="1"/>
  <c r="J142" i="2" s="1"/>
  <c r="M259" i="2"/>
  <c r="I259" i="2"/>
  <c r="G259" i="2"/>
  <c r="M258" i="2"/>
  <c r="I258" i="2"/>
  <c r="G258" i="2"/>
  <c r="M257" i="2"/>
  <c r="G257" i="2"/>
  <c r="I257" i="2" s="1"/>
  <c r="M256" i="2"/>
  <c r="G256" i="2"/>
  <c r="I256" i="2" s="1"/>
  <c r="I79" i="2" s="1"/>
  <c r="J79" i="2" s="1"/>
  <c r="J138" i="2" s="1"/>
  <c r="M255" i="2"/>
  <c r="I255" i="2"/>
  <c r="G255" i="2"/>
  <c r="M254" i="2"/>
  <c r="I254" i="2"/>
  <c r="G254" i="2"/>
  <c r="M253" i="2"/>
  <c r="I253" i="2"/>
  <c r="G253" i="2"/>
  <c r="M252" i="2"/>
  <c r="G252" i="2"/>
  <c r="I252" i="2" s="1"/>
  <c r="M251" i="2"/>
  <c r="I251" i="2"/>
  <c r="G251" i="2"/>
  <c r="M250" i="2"/>
  <c r="I250" i="2"/>
  <c r="I249" i="2" s="1"/>
  <c r="G250" i="2"/>
  <c r="J249" i="2"/>
  <c r="D249" i="2"/>
  <c r="C238" i="2"/>
  <c r="M236" i="2"/>
  <c r="I236" i="2"/>
  <c r="I118" i="2" s="1"/>
  <c r="J118" i="2" s="1"/>
  <c r="J177" i="2" s="1"/>
  <c r="G236" i="2"/>
  <c r="M235" i="2"/>
  <c r="I235" i="2"/>
  <c r="G235" i="2"/>
  <c r="M234" i="2"/>
  <c r="I234" i="2"/>
  <c r="G234" i="2"/>
  <c r="M233" i="2"/>
  <c r="G233" i="2"/>
  <c r="I233" i="2" s="1"/>
  <c r="M232" i="2"/>
  <c r="I232" i="2"/>
  <c r="G232" i="2"/>
  <c r="J231" i="2"/>
  <c r="D231" i="2"/>
  <c r="M230" i="2"/>
  <c r="I230" i="2"/>
  <c r="M229" i="2"/>
  <c r="I229" i="2"/>
  <c r="G229" i="2"/>
  <c r="M228" i="2"/>
  <c r="I228" i="2"/>
  <c r="G228" i="2"/>
  <c r="M227" i="2"/>
  <c r="G227" i="2"/>
  <c r="I227" i="2" s="1"/>
  <c r="M226" i="2"/>
  <c r="G226" i="2"/>
  <c r="I226" i="2" s="1"/>
  <c r="I108" i="2" s="1"/>
  <c r="J108" i="2" s="1"/>
  <c r="J167" i="2" s="1"/>
  <c r="M225" i="2"/>
  <c r="I225" i="2"/>
  <c r="G225" i="2"/>
  <c r="M224" i="2"/>
  <c r="I224" i="2"/>
  <c r="G224" i="2"/>
  <c r="M223" i="2"/>
  <c r="I223" i="2"/>
  <c r="I105" i="2" s="1"/>
  <c r="J105" i="2" s="1"/>
  <c r="J164" i="2" s="1"/>
  <c r="G223" i="2"/>
  <c r="M222" i="2"/>
  <c r="G222" i="2"/>
  <c r="I222" i="2" s="1"/>
  <c r="M221" i="2"/>
  <c r="I221" i="2"/>
  <c r="G221" i="2"/>
  <c r="M220" i="2"/>
  <c r="I220" i="2"/>
  <c r="G220" i="2"/>
  <c r="M219" i="2"/>
  <c r="G219" i="2"/>
  <c r="I219" i="2" s="1"/>
  <c r="M218" i="2"/>
  <c r="G218" i="2"/>
  <c r="I218" i="2" s="1"/>
  <c r="J217" i="2"/>
  <c r="D217" i="2"/>
  <c r="M216" i="2"/>
  <c r="I216" i="2"/>
  <c r="G216" i="2"/>
  <c r="M215" i="2"/>
  <c r="I215" i="2"/>
  <c r="G215" i="2"/>
  <c r="M214" i="2"/>
  <c r="G214" i="2"/>
  <c r="I214" i="2" s="1"/>
  <c r="I96" i="2" s="1"/>
  <c r="J96" i="2" s="1"/>
  <c r="J155" i="2" s="1"/>
  <c r="M213" i="2"/>
  <c r="I213" i="2"/>
  <c r="G213" i="2"/>
  <c r="M212" i="2"/>
  <c r="I212" i="2"/>
  <c r="G212" i="2"/>
  <c r="M211" i="2"/>
  <c r="G211" i="2"/>
  <c r="I211" i="2" s="1"/>
  <c r="I93" i="2" s="1"/>
  <c r="J93" i="2" s="1"/>
  <c r="J152" i="2" s="1"/>
  <c r="M210" i="2"/>
  <c r="G210" i="2"/>
  <c r="I210" i="2" s="1"/>
  <c r="M209" i="2"/>
  <c r="I209" i="2"/>
  <c r="G209" i="2"/>
  <c r="M208" i="2"/>
  <c r="I208" i="2"/>
  <c r="G208" i="2"/>
  <c r="M207" i="2"/>
  <c r="I207" i="2"/>
  <c r="G207" i="2"/>
  <c r="M206" i="2"/>
  <c r="G206" i="2"/>
  <c r="I206" i="2" s="1"/>
  <c r="M205" i="2"/>
  <c r="I205" i="2"/>
  <c r="G205" i="2"/>
  <c r="J204" i="2"/>
  <c r="D204" i="2"/>
  <c r="M203" i="2"/>
  <c r="I203" i="2"/>
  <c r="M202" i="2"/>
  <c r="I202" i="2"/>
  <c r="G202" i="2"/>
  <c r="M201" i="2"/>
  <c r="I201" i="2"/>
  <c r="G201" i="2"/>
  <c r="M200" i="2"/>
  <c r="G200" i="2"/>
  <c r="I200" i="2" s="1"/>
  <c r="M199" i="2"/>
  <c r="G199" i="2"/>
  <c r="I199" i="2" s="1"/>
  <c r="I81" i="2" s="1"/>
  <c r="J81" i="2" s="1"/>
  <c r="J140" i="2" s="1"/>
  <c r="M198" i="2"/>
  <c r="I198" i="2"/>
  <c r="I80" i="2" s="1"/>
  <c r="J80" i="2" s="1"/>
  <c r="J139" i="2" s="1"/>
  <c r="G198" i="2"/>
  <c r="M197" i="2"/>
  <c r="I197" i="2"/>
  <c r="G197" i="2"/>
  <c r="M196" i="2"/>
  <c r="I196" i="2"/>
  <c r="I78" i="2" s="1"/>
  <c r="J78" i="2" s="1"/>
  <c r="J137" i="2" s="1"/>
  <c r="G196" i="2"/>
  <c r="M195" i="2"/>
  <c r="G195" i="2"/>
  <c r="I195" i="2" s="1"/>
  <c r="I77" i="2" s="1"/>
  <c r="J77" i="2" s="1"/>
  <c r="J136" i="2" s="1"/>
  <c r="M194" i="2"/>
  <c r="I194" i="2"/>
  <c r="I76" i="2" s="1"/>
  <c r="J76" i="2" s="1"/>
  <c r="J135" i="2" s="1"/>
  <c r="G194" i="2"/>
  <c r="M193" i="2"/>
  <c r="I193" i="2"/>
  <c r="G193" i="2"/>
  <c r="M192" i="2"/>
  <c r="G192" i="2"/>
  <c r="I192" i="2" s="1"/>
  <c r="I74" i="2" s="1"/>
  <c r="J74" i="2" s="1"/>
  <c r="J133" i="2" s="1"/>
  <c r="M191" i="2"/>
  <c r="G191" i="2"/>
  <c r="I191" i="2" s="1"/>
  <c r="J190" i="2"/>
  <c r="J237" i="2" s="1"/>
  <c r="D190" i="2"/>
  <c r="C179" i="2"/>
  <c r="H177" i="2"/>
  <c r="F177" i="2"/>
  <c r="H176" i="2"/>
  <c r="F176" i="2"/>
  <c r="D176" i="2"/>
  <c r="H175" i="2"/>
  <c r="F175" i="2"/>
  <c r="D175" i="2"/>
  <c r="H174" i="2"/>
  <c r="F174" i="2"/>
  <c r="D174" i="2"/>
  <c r="H173" i="2"/>
  <c r="F173" i="2"/>
  <c r="H170" i="2"/>
  <c r="G170" i="2"/>
  <c r="F170" i="2"/>
  <c r="D170" i="2"/>
  <c r="H169" i="2"/>
  <c r="F169" i="2"/>
  <c r="G169" i="2" s="1"/>
  <c r="H168" i="2"/>
  <c r="G168" i="2"/>
  <c r="F168" i="2"/>
  <c r="H167" i="2"/>
  <c r="G167" i="2"/>
  <c r="F167" i="2"/>
  <c r="D167" i="2"/>
  <c r="H166" i="2"/>
  <c r="G166" i="2"/>
  <c r="F166" i="2"/>
  <c r="D166" i="2"/>
  <c r="H165" i="2"/>
  <c r="F165" i="2"/>
  <c r="G165" i="2" s="1"/>
  <c r="H164" i="2"/>
  <c r="G164" i="2"/>
  <c r="F164" i="2"/>
  <c r="H163" i="2"/>
  <c r="G163" i="2"/>
  <c r="F163" i="2"/>
  <c r="H162" i="2"/>
  <c r="G162" i="2"/>
  <c r="F162" i="2"/>
  <c r="D162" i="2"/>
  <c r="H161" i="2"/>
  <c r="F161" i="2"/>
  <c r="G161" i="2" s="1"/>
  <c r="H160" i="2"/>
  <c r="G160" i="2"/>
  <c r="F160" i="2"/>
  <c r="H159" i="2"/>
  <c r="G159" i="2"/>
  <c r="F159" i="2"/>
  <c r="D159" i="2"/>
  <c r="H157" i="2"/>
  <c r="G157" i="2"/>
  <c r="F157" i="2"/>
  <c r="H156" i="2"/>
  <c r="F156" i="2"/>
  <c r="G156" i="2" s="1"/>
  <c r="D156" i="2"/>
  <c r="H155" i="2"/>
  <c r="F155" i="2"/>
  <c r="G155" i="2" s="1"/>
  <c r="H154" i="2"/>
  <c r="F154" i="2"/>
  <c r="G154" i="2" s="1"/>
  <c r="D154" i="2"/>
  <c r="H153" i="2"/>
  <c r="G153" i="2"/>
  <c r="F153" i="2"/>
  <c r="H152" i="2"/>
  <c r="F152" i="2"/>
  <c r="G152" i="2" s="1"/>
  <c r="H151" i="2"/>
  <c r="F151" i="2"/>
  <c r="G151" i="2" s="1"/>
  <c r="H150" i="2"/>
  <c r="F150" i="2"/>
  <c r="G150" i="2" s="1"/>
  <c r="D150" i="2"/>
  <c r="H149" i="2"/>
  <c r="G149" i="2"/>
  <c r="F149" i="2"/>
  <c r="H148" i="2"/>
  <c r="F148" i="2"/>
  <c r="G148" i="2" s="1"/>
  <c r="D148" i="2"/>
  <c r="H147" i="2"/>
  <c r="G147" i="2"/>
  <c r="F147" i="2"/>
  <c r="H146" i="2"/>
  <c r="F146" i="2"/>
  <c r="G146" i="2" s="1"/>
  <c r="D146" i="2"/>
  <c r="H143" i="2"/>
  <c r="F143" i="2"/>
  <c r="G143" i="2" s="1"/>
  <c r="H142" i="2"/>
  <c r="G142" i="2"/>
  <c r="F142" i="2"/>
  <c r="H141" i="2"/>
  <c r="F141" i="2"/>
  <c r="G141" i="2" s="1"/>
  <c r="H140" i="2"/>
  <c r="G140" i="2"/>
  <c r="F140" i="2"/>
  <c r="H139" i="2"/>
  <c r="F139" i="2"/>
  <c r="G139" i="2" s="1"/>
  <c r="D139" i="2"/>
  <c r="H138" i="2"/>
  <c r="G138" i="2"/>
  <c r="F138" i="2"/>
  <c r="H137" i="2"/>
  <c r="F137" i="2"/>
  <c r="G137" i="2" s="1"/>
  <c r="H136" i="2"/>
  <c r="G136" i="2"/>
  <c r="F136" i="2"/>
  <c r="H135" i="2"/>
  <c r="F135" i="2"/>
  <c r="G135" i="2" s="1"/>
  <c r="H134" i="2"/>
  <c r="G134" i="2"/>
  <c r="F134" i="2"/>
  <c r="H133" i="2"/>
  <c r="F133" i="2"/>
  <c r="G133" i="2" s="1"/>
  <c r="H132" i="2"/>
  <c r="G132" i="2"/>
  <c r="F132" i="2"/>
  <c r="C120" i="2"/>
  <c r="H118" i="2"/>
  <c r="E118" i="2"/>
  <c r="G118" i="2" s="1"/>
  <c r="D118" i="2"/>
  <c r="D177" i="2" s="1"/>
  <c r="H117" i="2"/>
  <c r="F117" i="2"/>
  <c r="D117" i="2"/>
  <c r="E117" i="2" s="1"/>
  <c r="G117" i="2" s="1"/>
  <c r="G176" i="2" s="1"/>
  <c r="H116" i="2"/>
  <c r="F116" i="2"/>
  <c r="D116" i="2"/>
  <c r="E116" i="2" s="1"/>
  <c r="H115" i="2"/>
  <c r="G115" i="2"/>
  <c r="F115" i="2"/>
  <c r="E115" i="2"/>
  <c r="D115" i="2"/>
  <c r="H114" i="2"/>
  <c r="F114" i="2"/>
  <c r="E114" i="2"/>
  <c r="G114" i="2" s="1"/>
  <c r="D114" i="2"/>
  <c r="D173" i="2" s="1"/>
  <c r="D112" i="2"/>
  <c r="D171" i="2" s="1"/>
  <c r="H111" i="2"/>
  <c r="F111" i="2"/>
  <c r="E111" i="2"/>
  <c r="G111" i="2" s="1"/>
  <c r="D111" i="2"/>
  <c r="H110" i="2"/>
  <c r="F110" i="2"/>
  <c r="D110" i="2"/>
  <c r="E110" i="2" s="1"/>
  <c r="G110" i="2" s="1"/>
  <c r="H109" i="2"/>
  <c r="F109" i="2"/>
  <c r="D109" i="2"/>
  <c r="D168" i="2" s="1"/>
  <c r="H108" i="2"/>
  <c r="F108" i="2"/>
  <c r="D108" i="2"/>
  <c r="E108" i="2" s="1"/>
  <c r="G108" i="2" s="1"/>
  <c r="H107" i="2"/>
  <c r="G107" i="2"/>
  <c r="F107" i="2"/>
  <c r="E107" i="2"/>
  <c r="D107" i="2"/>
  <c r="H106" i="2"/>
  <c r="F106" i="2"/>
  <c r="E106" i="2"/>
  <c r="G106" i="2" s="1"/>
  <c r="D106" i="2"/>
  <c r="D165" i="2" s="1"/>
  <c r="H105" i="2"/>
  <c r="F105" i="2"/>
  <c r="E105" i="2"/>
  <c r="G105" i="2" s="1"/>
  <c r="D105" i="2"/>
  <c r="D164" i="2" s="1"/>
  <c r="H104" i="2"/>
  <c r="F104" i="2"/>
  <c r="D104" i="2"/>
  <c r="D163" i="2" s="1"/>
  <c r="H103" i="2"/>
  <c r="F103" i="2"/>
  <c r="E103" i="2"/>
  <c r="G103" i="2" s="1"/>
  <c r="D103" i="2"/>
  <c r="H102" i="2"/>
  <c r="F102" i="2"/>
  <c r="D102" i="2"/>
  <c r="E102" i="2" s="1"/>
  <c r="G102" i="2" s="1"/>
  <c r="H101" i="2"/>
  <c r="F101" i="2"/>
  <c r="D101" i="2"/>
  <c r="D160" i="2" s="1"/>
  <c r="H100" i="2"/>
  <c r="F100" i="2"/>
  <c r="D100" i="2"/>
  <c r="E100" i="2" s="1"/>
  <c r="G100" i="2" s="1"/>
  <c r="H98" i="2"/>
  <c r="F98" i="2"/>
  <c r="E98" i="2"/>
  <c r="G98" i="2" s="1"/>
  <c r="D98" i="2"/>
  <c r="D157" i="2" s="1"/>
  <c r="H97" i="2"/>
  <c r="G97" i="2"/>
  <c r="F97" i="2"/>
  <c r="E97" i="2"/>
  <c r="D97" i="2"/>
  <c r="H96" i="2"/>
  <c r="G96" i="2"/>
  <c r="F96" i="2"/>
  <c r="E96" i="2"/>
  <c r="D96" i="2"/>
  <c r="D155" i="2" s="1"/>
  <c r="H95" i="2"/>
  <c r="G95" i="2"/>
  <c r="F95" i="2"/>
  <c r="E95" i="2"/>
  <c r="D95" i="2"/>
  <c r="H94" i="2"/>
  <c r="F94" i="2"/>
  <c r="E94" i="2"/>
  <c r="G94" i="2" s="1"/>
  <c r="D94" i="2"/>
  <c r="D153" i="2" s="1"/>
  <c r="H93" i="2"/>
  <c r="F93" i="2"/>
  <c r="E93" i="2"/>
  <c r="G93" i="2" s="1"/>
  <c r="D93" i="2"/>
  <c r="D152" i="2" s="1"/>
  <c r="H92" i="2"/>
  <c r="F92" i="2"/>
  <c r="G92" i="2" s="1"/>
  <c r="E92" i="2"/>
  <c r="D92" i="2"/>
  <c r="D86" i="2" s="1"/>
  <c r="H91" i="2"/>
  <c r="F91" i="2"/>
  <c r="E91" i="2"/>
  <c r="G91" i="2" s="1"/>
  <c r="D91" i="2"/>
  <c r="H90" i="2"/>
  <c r="F90" i="2"/>
  <c r="E90" i="2"/>
  <c r="G90" i="2" s="1"/>
  <c r="D90" i="2"/>
  <c r="D149" i="2" s="1"/>
  <c r="H89" i="2"/>
  <c r="G89" i="2"/>
  <c r="F89" i="2"/>
  <c r="E89" i="2"/>
  <c r="D89" i="2"/>
  <c r="H88" i="2"/>
  <c r="G88" i="2"/>
  <c r="F88" i="2"/>
  <c r="E88" i="2"/>
  <c r="D88" i="2"/>
  <c r="D147" i="2" s="1"/>
  <c r="H87" i="2"/>
  <c r="G87" i="2"/>
  <c r="F87" i="2"/>
  <c r="E87" i="2"/>
  <c r="D87" i="2"/>
  <c r="I85" i="2"/>
  <c r="J85" i="2" s="1"/>
  <c r="J144" i="2" s="1"/>
  <c r="D85" i="2"/>
  <c r="D144" i="2" s="1"/>
  <c r="H84" i="2"/>
  <c r="F84" i="2"/>
  <c r="D84" i="2"/>
  <c r="D143" i="2" s="1"/>
  <c r="H83" i="2"/>
  <c r="F83" i="2"/>
  <c r="E83" i="2"/>
  <c r="G83" i="2" s="1"/>
  <c r="D83" i="2"/>
  <c r="D142" i="2" s="1"/>
  <c r="H82" i="2"/>
  <c r="F82" i="2"/>
  <c r="D82" i="2"/>
  <c r="D141" i="2" s="1"/>
  <c r="H81" i="2"/>
  <c r="F81" i="2"/>
  <c r="D81" i="2"/>
  <c r="D140" i="2" s="1"/>
  <c r="H80" i="2"/>
  <c r="F80" i="2"/>
  <c r="D80" i="2"/>
  <c r="E80" i="2" s="1"/>
  <c r="G80" i="2" s="1"/>
  <c r="H79" i="2"/>
  <c r="G79" i="2"/>
  <c r="F79" i="2"/>
  <c r="E79" i="2"/>
  <c r="D79" i="2"/>
  <c r="D138" i="2" s="1"/>
  <c r="H78" i="2"/>
  <c r="F78" i="2"/>
  <c r="E78" i="2"/>
  <c r="G78" i="2" s="1"/>
  <c r="D78" i="2"/>
  <c r="D137" i="2" s="1"/>
  <c r="H77" i="2"/>
  <c r="F77" i="2"/>
  <c r="E77" i="2"/>
  <c r="G77" i="2" s="1"/>
  <c r="D77" i="2"/>
  <c r="D136" i="2" s="1"/>
  <c r="H76" i="2"/>
  <c r="F76" i="2"/>
  <c r="D76" i="2"/>
  <c r="D135" i="2" s="1"/>
  <c r="H75" i="2"/>
  <c r="F75" i="2"/>
  <c r="E75" i="2"/>
  <c r="G75" i="2" s="1"/>
  <c r="D75" i="2"/>
  <c r="D134" i="2" s="1"/>
  <c r="H74" i="2"/>
  <c r="F74" i="2"/>
  <c r="D74" i="2"/>
  <c r="D133" i="2" s="1"/>
  <c r="H73" i="2"/>
  <c r="F73" i="2"/>
  <c r="D73" i="2"/>
  <c r="D132" i="2" s="1"/>
  <c r="D131" i="2" s="1"/>
  <c r="C61" i="2"/>
  <c r="M58" i="2"/>
  <c r="G58" i="2"/>
  <c r="G177" i="2" s="1"/>
  <c r="E58" i="2"/>
  <c r="M57" i="2"/>
  <c r="I57" i="2"/>
  <c r="G57" i="2"/>
  <c r="E57" i="2"/>
  <c r="M56" i="2"/>
  <c r="G56" i="2"/>
  <c r="I56" i="2" s="1"/>
  <c r="E56" i="2"/>
  <c r="M55" i="2"/>
  <c r="I55" i="2"/>
  <c r="G55" i="2"/>
  <c r="G174" i="2" s="1"/>
  <c r="E55" i="2"/>
  <c r="M54" i="2"/>
  <c r="G54" i="2"/>
  <c r="E54" i="2"/>
  <c r="J53" i="2"/>
  <c r="D53" i="2"/>
  <c r="M52" i="2"/>
  <c r="I52" i="2"/>
  <c r="M51" i="2"/>
  <c r="E51" i="2"/>
  <c r="G51" i="2" s="1"/>
  <c r="I51" i="2" s="1"/>
  <c r="M50" i="2"/>
  <c r="E50" i="2"/>
  <c r="G50" i="2" s="1"/>
  <c r="I50" i="2" s="1"/>
  <c r="M49" i="2"/>
  <c r="E49" i="2"/>
  <c r="G49" i="2" s="1"/>
  <c r="I49" i="2" s="1"/>
  <c r="M48" i="2"/>
  <c r="E48" i="2"/>
  <c r="G48" i="2" s="1"/>
  <c r="I48" i="2" s="1"/>
  <c r="M47" i="2"/>
  <c r="E47" i="2"/>
  <c r="G47" i="2" s="1"/>
  <c r="I47" i="2" s="1"/>
  <c r="I166" i="2" s="1"/>
  <c r="M46" i="2"/>
  <c r="E46" i="2"/>
  <c r="G46" i="2" s="1"/>
  <c r="I46" i="2" s="1"/>
  <c r="M45" i="2"/>
  <c r="E45" i="2"/>
  <c r="G45" i="2" s="1"/>
  <c r="I45" i="2" s="1"/>
  <c r="M44" i="2"/>
  <c r="E44" i="2"/>
  <c r="G44" i="2" s="1"/>
  <c r="I44" i="2" s="1"/>
  <c r="M43" i="2"/>
  <c r="E43" i="2"/>
  <c r="G43" i="2" s="1"/>
  <c r="I43" i="2" s="1"/>
  <c r="M42" i="2"/>
  <c r="E42" i="2"/>
  <c r="G42" i="2" s="1"/>
  <c r="I42" i="2" s="1"/>
  <c r="M41" i="2"/>
  <c r="E41" i="2"/>
  <c r="G41" i="2" s="1"/>
  <c r="I41" i="2" s="1"/>
  <c r="M40" i="2"/>
  <c r="E40" i="2"/>
  <c r="G40" i="2" s="1"/>
  <c r="I40" i="2" s="1"/>
  <c r="J39" i="2"/>
  <c r="D39" i="2"/>
  <c r="M38" i="2"/>
  <c r="I38" i="2"/>
  <c r="G38" i="2"/>
  <c r="M37" i="2"/>
  <c r="G37" i="2"/>
  <c r="I37" i="2" s="1"/>
  <c r="M36" i="2"/>
  <c r="G36" i="2"/>
  <c r="I36" i="2" s="1"/>
  <c r="I155" i="2" s="1"/>
  <c r="M35" i="2"/>
  <c r="I35" i="2"/>
  <c r="G35" i="2"/>
  <c r="M34" i="2"/>
  <c r="G34" i="2"/>
  <c r="I34" i="2" s="1"/>
  <c r="M33" i="2"/>
  <c r="I33" i="2"/>
  <c r="G33" i="2"/>
  <c r="M32" i="2"/>
  <c r="G32" i="2"/>
  <c r="I32" i="2" s="1"/>
  <c r="M31" i="2"/>
  <c r="I31" i="2"/>
  <c r="G31" i="2"/>
  <c r="M30" i="2"/>
  <c r="I30" i="2"/>
  <c r="G30" i="2"/>
  <c r="M29" i="2"/>
  <c r="G29" i="2"/>
  <c r="I29" i="2" s="1"/>
  <c r="M28" i="2"/>
  <c r="G28" i="2"/>
  <c r="I28" i="2" s="1"/>
  <c r="M27" i="2"/>
  <c r="I27" i="2"/>
  <c r="G27" i="2"/>
  <c r="J26" i="2"/>
  <c r="D26" i="2"/>
  <c r="M25" i="2"/>
  <c r="I25" i="2"/>
  <c r="I144" i="2" s="1"/>
  <c r="M24" i="2"/>
  <c r="E24" i="2"/>
  <c r="G24" i="2" s="1"/>
  <c r="I24" i="2" s="1"/>
  <c r="M23" i="2"/>
  <c r="E23" i="2"/>
  <c r="G23" i="2" s="1"/>
  <c r="I23" i="2" s="1"/>
  <c r="I142" i="2" s="1"/>
  <c r="M22" i="2"/>
  <c r="E22" i="2"/>
  <c r="G22" i="2" s="1"/>
  <c r="I22" i="2" s="1"/>
  <c r="M21" i="2"/>
  <c r="E21" i="2"/>
  <c r="G21" i="2" s="1"/>
  <c r="I21" i="2" s="1"/>
  <c r="I140" i="2" s="1"/>
  <c r="M20" i="2"/>
  <c r="E20" i="2"/>
  <c r="G20" i="2" s="1"/>
  <c r="I20" i="2" s="1"/>
  <c r="M19" i="2"/>
  <c r="E19" i="2"/>
  <c r="G19" i="2" s="1"/>
  <c r="I19" i="2" s="1"/>
  <c r="M18" i="2"/>
  <c r="E18" i="2"/>
  <c r="G18" i="2" s="1"/>
  <c r="I18" i="2" s="1"/>
  <c r="I137" i="2" s="1"/>
  <c r="M17" i="2"/>
  <c r="E17" i="2"/>
  <c r="G17" i="2" s="1"/>
  <c r="I17" i="2" s="1"/>
  <c r="M16" i="2"/>
  <c r="E16" i="2"/>
  <c r="G16" i="2" s="1"/>
  <c r="I16" i="2" s="1"/>
  <c r="I135" i="2" s="1"/>
  <c r="M15" i="2"/>
  <c r="E15" i="2"/>
  <c r="G15" i="2" s="1"/>
  <c r="I15" i="2" s="1"/>
  <c r="M14" i="2"/>
  <c r="E14" i="2"/>
  <c r="G14" i="2" s="1"/>
  <c r="I14" i="2" s="1"/>
  <c r="I133" i="2" s="1"/>
  <c r="M13" i="2"/>
  <c r="E13" i="2"/>
  <c r="G13" i="2" s="1"/>
  <c r="I13" i="2" s="1"/>
  <c r="J12" i="2"/>
  <c r="J60" i="2" s="1"/>
  <c r="D12" i="2"/>
  <c r="C1" i="2"/>
  <c r="M45" i="9" l="1"/>
  <c r="N45" i="9"/>
  <c r="N48" i="9"/>
  <c r="N47" i="9"/>
  <c r="M240" i="9"/>
  <c r="M112" i="9"/>
  <c r="M128" i="9"/>
  <c r="M48" i="9" s="1"/>
  <c r="M192" i="9"/>
  <c r="I591" i="2"/>
  <c r="H57" i="5"/>
  <c r="I15" i="5"/>
  <c r="H20" i="5"/>
  <c r="I134" i="2"/>
  <c r="I138" i="2"/>
  <c r="I152" i="2"/>
  <c r="I159" i="2"/>
  <c r="I39" i="2"/>
  <c r="I167" i="2"/>
  <c r="I176" i="2"/>
  <c r="I109" i="2"/>
  <c r="J109" i="2" s="1"/>
  <c r="J168" i="2" s="1"/>
  <c r="I117" i="2"/>
  <c r="J117" i="2" s="1"/>
  <c r="J176" i="2" s="1"/>
  <c r="I426" i="2"/>
  <c r="I473" i="2" s="1"/>
  <c r="I676" i="2"/>
  <c r="I146" i="2"/>
  <c r="I156" i="2"/>
  <c r="I84" i="2"/>
  <c r="J84" i="2" s="1"/>
  <c r="J143" i="2" s="1"/>
  <c r="I217" i="2"/>
  <c r="I100" i="2"/>
  <c r="I102" i="2"/>
  <c r="J102" i="2" s="1"/>
  <c r="J161" i="2" s="1"/>
  <c r="I111" i="2"/>
  <c r="J111" i="2" s="1"/>
  <c r="J170" i="2" s="1"/>
  <c r="I89" i="2"/>
  <c r="J89" i="2" s="1"/>
  <c r="J148" i="2" s="1"/>
  <c r="I512" i="2"/>
  <c r="I532" i="2" s="1"/>
  <c r="I827" i="2"/>
  <c r="I139" i="2"/>
  <c r="I143" i="2"/>
  <c r="I164" i="2"/>
  <c r="I168" i="2"/>
  <c r="I204" i="2"/>
  <c r="I88" i="2"/>
  <c r="J88" i="2" s="1"/>
  <c r="J147" i="2" s="1"/>
  <c r="I94" i="2"/>
  <c r="J94" i="2" s="1"/>
  <c r="J153" i="2" s="1"/>
  <c r="I263" i="2"/>
  <c r="I296" i="2" s="1"/>
  <c r="I90" i="2"/>
  <c r="J90" i="2" s="1"/>
  <c r="J149" i="2" s="1"/>
  <c r="I349" i="2"/>
  <c r="I355" i="2" s="1"/>
  <c r="I794" i="2"/>
  <c r="I821" i="2"/>
  <c r="I231" i="2"/>
  <c r="I115" i="2"/>
  <c r="J115" i="2" s="1"/>
  <c r="J174" i="2" s="1"/>
  <c r="I367" i="2"/>
  <c r="I526" i="2"/>
  <c r="I147" i="2"/>
  <c r="D172" i="2"/>
  <c r="I82" i="2"/>
  <c r="J82" i="2" s="1"/>
  <c r="J141" i="2" s="1"/>
  <c r="I101" i="2"/>
  <c r="J101" i="2" s="1"/>
  <c r="J160" i="2" s="1"/>
  <c r="I104" i="2"/>
  <c r="J104" i="2" s="1"/>
  <c r="J163" i="2" s="1"/>
  <c r="I75" i="2"/>
  <c r="J75" i="2" s="1"/>
  <c r="J134" i="2" s="1"/>
  <c r="I171" i="2"/>
  <c r="J112" i="2"/>
  <c r="J171" i="2" s="1"/>
  <c r="I394" i="2"/>
  <c r="I762" i="2"/>
  <c r="I807" i="2"/>
  <c r="I12" i="2"/>
  <c r="I136" i="2"/>
  <c r="I157" i="2"/>
  <c r="I161" i="2"/>
  <c r="I169" i="2"/>
  <c r="I175" i="2"/>
  <c r="I190" i="2"/>
  <c r="I73" i="2"/>
  <c r="I150" i="2"/>
  <c r="J91" i="2"/>
  <c r="J150" i="2" s="1"/>
  <c r="I276" i="2"/>
  <c r="I103" i="2"/>
  <c r="J103" i="2" s="1"/>
  <c r="J162" i="2" s="1"/>
  <c r="I106" i="2"/>
  <c r="J106" i="2" s="1"/>
  <c r="J165" i="2" s="1"/>
  <c r="I381" i="2"/>
  <c r="I558" i="2"/>
  <c r="I571" i="2"/>
  <c r="I617" i="2"/>
  <c r="I650" i="2" s="1"/>
  <c r="I721" i="2"/>
  <c r="I1004" i="2"/>
  <c r="I1102" i="2"/>
  <c r="I1122" i="2" s="1"/>
  <c r="I141" i="2"/>
  <c r="I499" i="2"/>
  <c r="I148" i="2"/>
  <c r="I154" i="2"/>
  <c r="G173" i="2"/>
  <c r="I92" i="2"/>
  <c r="J92" i="2" s="1"/>
  <c r="J151" i="2" s="1"/>
  <c r="I322" i="2"/>
  <c r="I335" i="2"/>
  <c r="I453" i="2"/>
  <c r="I630" i="2"/>
  <c r="I662" i="2"/>
  <c r="I689" i="2"/>
  <c r="I748" i="2"/>
  <c r="I853" i="2"/>
  <c r="I886" i="2" s="1"/>
  <c r="I14" i="12"/>
  <c r="E76" i="2"/>
  <c r="G76" i="2" s="1"/>
  <c r="E84" i="2"/>
  <c r="G84" i="2" s="1"/>
  <c r="D99" i="2"/>
  <c r="E104" i="2"/>
  <c r="G104" i="2" s="1"/>
  <c r="D151" i="2"/>
  <c r="D145" i="2" s="1"/>
  <c r="D38" i="3"/>
  <c r="D58" i="3" s="1"/>
  <c r="H56" i="3"/>
  <c r="E36" i="5"/>
  <c r="D59" i="6"/>
  <c r="I32" i="6"/>
  <c r="I31" i="6" s="1"/>
  <c r="I70" i="6"/>
  <c r="I78" i="6" s="1"/>
  <c r="I112" i="6"/>
  <c r="I118" i="6" s="1"/>
  <c r="I238" i="6"/>
  <c r="H17" i="7"/>
  <c r="H131" i="8"/>
  <c r="H207" i="8"/>
  <c r="G13" i="10"/>
  <c r="H11" i="10"/>
  <c r="H13" i="10" s="1"/>
  <c r="H47" i="10"/>
  <c r="G131" i="10"/>
  <c r="H129" i="10"/>
  <c r="H131" i="10" s="1"/>
  <c r="G138" i="10"/>
  <c r="G215" i="10"/>
  <c r="H213" i="10"/>
  <c r="H215" i="10" s="1"/>
  <c r="G249" i="10"/>
  <c r="H247" i="10"/>
  <c r="H249" i="10" s="1"/>
  <c r="H250" i="10" s="1"/>
  <c r="H302" i="10"/>
  <c r="H327" i="10"/>
  <c r="H352" i="10"/>
  <c r="H436" i="10"/>
  <c r="H446" i="10" s="1"/>
  <c r="H470" i="10"/>
  <c r="I124" i="11"/>
  <c r="I61" i="11"/>
  <c r="I18" i="11"/>
  <c r="L127" i="11"/>
  <c r="L80" i="11"/>
  <c r="J170" i="11"/>
  <c r="I349" i="11"/>
  <c r="K351" i="11"/>
  <c r="I370" i="12"/>
  <c r="G156" i="10"/>
  <c r="H154" i="10"/>
  <c r="H156" i="10" s="1"/>
  <c r="I41" i="12"/>
  <c r="J42" i="12"/>
  <c r="J41" i="12" s="1"/>
  <c r="J50" i="12" s="1"/>
  <c r="I87" i="2"/>
  <c r="D161" i="2"/>
  <c r="D158" i="2" s="1"/>
  <c r="D169" i="2"/>
  <c r="G175" i="2"/>
  <c r="J53" i="4"/>
  <c r="G56" i="6"/>
  <c r="I16" i="6"/>
  <c r="J98" i="6"/>
  <c r="H51" i="8"/>
  <c r="H55" i="8" s="1"/>
  <c r="N32" i="9"/>
  <c r="G41" i="10"/>
  <c r="H81" i="10"/>
  <c r="H125" i="10"/>
  <c r="G190" i="10"/>
  <c r="H188" i="10"/>
  <c r="H190" i="10" s="1"/>
  <c r="H209" i="10"/>
  <c r="G222" i="10"/>
  <c r="H243" i="10"/>
  <c r="G321" i="10"/>
  <c r="H319" i="10"/>
  <c r="H321" i="10" s="1"/>
  <c r="H361" i="10"/>
  <c r="H362" i="10" s="1"/>
  <c r="H386" i="10"/>
  <c r="H411" i="10"/>
  <c r="G498" i="10"/>
  <c r="H496" i="10"/>
  <c r="H498" i="10" s="1"/>
  <c r="K28" i="11"/>
  <c r="I26" i="11"/>
  <c r="E26" i="11"/>
  <c r="J27" i="11" s="1"/>
  <c r="K63" i="11"/>
  <c r="D146" i="12"/>
  <c r="D145" i="12" s="1"/>
  <c r="D21" i="12"/>
  <c r="D30" i="12" s="1"/>
  <c r="I22" i="12"/>
  <c r="I21" i="12" s="1"/>
  <c r="D72" i="2"/>
  <c r="G72" i="10"/>
  <c r="G82" i="10" s="1"/>
  <c r="H70" i="10"/>
  <c r="H72" i="10" s="1"/>
  <c r="I26" i="2"/>
  <c r="I54" i="2"/>
  <c r="I58" i="2"/>
  <c r="I177" i="2" s="1"/>
  <c r="E74" i="2"/>
  <c r="G74" i="2" s="1"/>
  <c r="E82" i="2"/>
  <c r="G82" i="2" s="1"/>
  <c r="D113" i="2"/>
  <c r="I114" i="2"/>
  <c r="I1030" i="2"/>
  <c r="I1057" i="2"/>
  <c r="I37" i="6"/>
  <c r="I98" i="6"/>
  <c r="I138" i="6"/>
  <c r="I158" i="6"/>
  <c r="I318" i="6"/>
  <c r="I338" i="6"/>
  <c r="I358" i="6"/>
  <c r="I378" i="6"/>
  <c r="H51" i="7"/>
  <c r="H112" i="8"/>
  <c r="H188" i="8"/>
  <c r="D47" i="9"/>
  <c r="E15" i="9"/>
  <c r="G296" i="10"/>
  <c r="H294" i="10"/>
  <c r="H296" i="10" s="1"/>
  <c r="G380" i="10"/>
  <c r="H378" i="10"/>
  <c r="H380" i="10" s="1"/>
  <c r="L33" i="11"/>
  <c r="E30" i="11"/>
  <c r="K32" i="11" s="1"/>
  <c r="I57" i="11"/>
  <c r="I259" i="11"/>
  <c r="K261" i="11"/>
  <c r="K20" i="11"/>
  <c r="I90" i="12"/>
  <c r="I152" i="12" s="1"/>
  <c r="D405" i="12"/>
  <c r="D101" i="12"/>
  <c r="I410" i="12"/>
  <c r="I101" i="12" s="1"/>
  <c r="I163" i="12" s="1"/>
  <c r="M551" i="44"/>
  <c r="M555" i="44" s="1"/>
  <c r="M71" i="44"/>
  <c r="E73" i="2"/>
  <c r="G73" i="2" s="1"/>
  <c r="E81" i="2"/>
  <c r="G81" i="2" s="1"/>
  <c r="E101" i="2"/>
  <c r="G101" i="2" s="1"/>
  <c r="E109" i="2"/>
  <c r="G109" i="2" s="1"/>
  <c r="H55" i="3"/>
  <c r="I58" i="3"/>
  <c r="J54" i="4"/>
  <c r="D58" i="5"/>
  <c r="H37" i="5"/>
  <c r="H41" i="5" s="1"/>
  <c r="E14" i="6"/>
  <c r="J35" i="6"/>
  <c r="J55" i="6" s="1"/>
  <c r="J59" i="6" s="1"/>
  <c r="I35" i="6"/>
  <c r="I33" i="8"/>
  <c r="I53" i="8"/>
  <c r="I52" i="8" s="1"/>
  <c r="M64" i="9"/>
  <c r="G50" i="10"/>
  <c r="G54" i="10" s="1"/>
  <c r="H48" i="10"/>
  <c r="H50" i="10" s="1"/>
  <c r="G159" i="10"/>
  <c r="G166" i="10" s="1"/>
  <c r="G237" i="10"/>
  <c r="H235" i="10"/>
  <c r="H237" i="10" s="1"/>
  <c r="H271" i="10"/>
  <c r="G355" i="10"/>
  <c r="H353" i="10"/>
  <c r="H355" i="10" s="1"/>
  <c r="G362" i="10"/>
  <c r="G439" i="10"/>
  <c r="G446" i="10" s="1"/>
  <c r="H437" i="10"/>
  <c r="H439" i="10" s="1"/>
  <c r="G473" i="10"/>
  <c r="H471" i="10"/>
  <c r="H473" i="10" s="1"/>
  <c r="H526" i="10"/>
  <c r="H530" i="10" s="1"/>
  <c r="I44" i="12"/>
  <c r="I50" i="12"/>
  <c r="I301" i="12"/>
  <c r="J304" i="12"/>
  <c r="J119" i="12" s="1"/>
  <c r="J181" i="12" s="1"/>
  <c r="J184" i="12" s="1"/>
  <c r="I108" i="12"/>
  <c r="I170" i="12" s="1"/>
  <c r="G333" i="10"/>
  <c r="H331" i="10"/>
  <c r="H333" i="10" s="1"/>
  <c r="J279" i="12"/>
  <c r="I278" i="12"/>
  <c r="I287" i="12" s="1"/>
  <c r="I94" i="12"/>
  <c r="I93" i="12" s="1"/>
  <c r="J1122" i="2"/>
  <c r="H58" i="5"/>
  <c r="D53" i="6"/>
  <c r="I192" i="6"/>
  <c r="I198" i="6" s="1"/>
  <c r="D218" i="6"/>
  <c r="I212" i="6"/>
  <c r="H53" i="8"/>
  <c r="H52" i="8" s="1"/>
  <c r="H14" i="8"/>
  <c r="H17" i="8" s="1"/>
  <c r="H31" i="8"/>
  <c r="M16" i="9"/>
  <c r="H44" i="10"/>
  <c r="H69" i="10"/>
  <c r="G109" i="10"/>
  <c r="G110" i="10" s="1"/>
  <c r="H107" i="10"/>
  <c r="H109" i="10" s="1"/>
  <c r="H153" i="10"/>
  <c r="G218" i="10"/>
  <c r="G265" i="10"/>
  <c r="H305" i="10"/>
  <c r="H306" i="10" s="1"/>
  <c r="H330" i="10"/>
  <c r="H349" i="10"/>
  <c r="G414" i="10"/>
  <c r="H412" i="10"/>
  <c r="H414" i="10" s="1"/>
  <c r="H418" i="10" s="1"/>
  <c r="H433" i="10"/>
  <c r="H467" i="10"/>
  <c r="L17" i="11"/>
  <c r="E14" i="11"/>
  <c r="K16" i="11" s="1"/>
  <c r="K40" i="11" s="1"/>
  <c r="J125" i="11"/>
  <c r="I88" i="12"/>
  <c r="I150" i="12" s="1"/>
  <c r="I78" i="12"/>
  <c r="I291" i="12"/>
  <c r="J292" i="12"/>
  <c r="I107" i="12"/>
  <c r="I515" i="12"/>
  <c r="I536" i="12"/>
  <c r="I104" i="12"/>
  <c r="I103" i="12" s="1"/>
  <c r="I52" i="6"/>
  <c r="I51" i="6" s="1"/>
  <c r="I325" i="46"/>
  <c r="I64" i="46"/>
  <c r="G57" i="6"/>
  <c r="I17" i="6"/>
  <c r="D39" i="6"/>
  <c r="I218" i="6"/>
  <c r="I31" i="8"/>
  <c r="M31" i="9"/>
  <c r="M15" i="9"/>
  <c r="G25" i="10"/>
  <c r="H23" i="10"/>
  <c r="H25" i="10" s="1"/>
  <c r="H78" i="10"/>
  <c r="H103" i="10"/>
  <c r="H128" i="10"/>
  <c r="H212" i="10"/>
  <c r="H246" i="10"/>
  <c r="G324" i="10"/>
  <c r="H389" i="10"/>
  <c r="H408" i="10"/>
  <c r="G501" i="10"/>
  <c r="G502" i="10" s="1"/>
  <c r="G520" i="10"/>
  <c r="H518" i="10"/>
  <c r="H520" i="10" s="1"/>
  <c r="K171" i="11"/>
  <c r="K59" i="11"/>
  <c r="J66" i="11"/>
  <c r="L667" i="11"/>
  <c r="I1135" i="12"/>
  <c r="I1176" i="12" s="1"/>
  <c r="I1016" i="2"/>
  <c r="I1043" i="2"/>
  <c r="E57" i="5"/>
  <c r="I34" i="6"/>
  <c r="I36" i="6"/>
  <c r="I272" i="6"/>
  <c r="I278" i="6" s="1"/>
  <c r="H19" i="10"/>
  <c r="G97" i="10"/>
  <c r="H95" i="10"/>
  <c r="H97" i="10" s="1"/>
  <c r="H137" i="10"/>
  <c r="H162" i="10"/>
  <c r="H166" i="10" s="1"/>
  <c r="H187" i="10"/>
  <c r="H194" i="10" s="1"/>
  <c r="G274" i="10"/>
  <c r="G278" i="10" s="1"/>
  <c r="H272" i="10"/>
  <c r="H274" i="10" s="1"/>
  <c r="G383" i="10"/>
  <c r="G390" i="10" s="1"/>
  <c r="G461" i="10"/>
  <c r="H459" i="10"/>
  <c r="H461" i="10" s="1"/>
  <c r="L262" i="11"/>
  <c r="I24" i="12"/>
  <c r="I30" i="12"/>
  <c r="J283" i="12"/>
  <c r="J98" i="12" s="1"/>
  <c r="J160" i="12" s="1"/>
  <c r="I281" i="12"/>
  <c r="D121" i="12"/>
  <c r="D183" i="12" s="1"/>
  <c r="I554" i="12"/>
  <c r="H348" i="13"/>
  <c r="H418" i="14"/>
  <c r="H57" i="14"/>
  <c r="K24" i="11"/>
  <c r="L37" i="11"/>
  <c r="L60" i="11"/>
  <c r="L84" i="11" s="1"/>
  <c r="K126" i="11"/>
  <c r="I214" i="11"/>
  <c r="K396" i="11"/>
  <c r="J395" i="11"/>
  <c r="I529" i="11"/>
  <c r="J665" i="11"/>
  <c r="L712" i="11"/>
  <c r="I799" i="11"/>
  <c r="D32" i="12"/>
  <c r="I77" i="12"/>
  <c r="I76" i="12" s="1"/>
  <c r="J154" i="12"/>
  <c r="J148" i="12"/>
  <c r="D112" i="12"/>
  <c r="D246" i="12"/>
  <c r="I307" i="12"/>
  <c r="I99" i="12"/>
  <c r="I161" i="12" s="1"/>
  <c r="D550" i="12"/>
  <c r="D552" i="12"/>
  <c r="J866" i="12"/>
  <c r="I1031" i="12"/>
  <c r="H588" i="13"/>
  <c r="M106" i="15"/>
  <c r="M747" i="15"/>
  <c r="M70" i="15"/>
  <c r="J52" i="6"/>
  <c r="J51" i="6" s="1"/>
  <c r="D45" i="9"/>
  <c r="G16" i="10"/>
  <c r="H39" i="10"/>
  <c r="H41" i="10" s="1"/>
  <c r="H51" i="10"/>
  <c r="H53" i="10" s="1"/>
  <c r="H54" i="10" s="1"/>
  <c r="G75" i="10"/>
  <c r="H98" i="10"/>
  <c r="H100" i="10" s="1"/>
  <c r="G134" i="10"/>
  <c r="H157" i="10"/>
  <c r="H159" i="10" s="1"/>
  <c r="G181" i="10"/>
  <c r="G193" i="10"/>
  <c r="G194" i="10" s="1"/>
  <c r="H216" i="10"/>
  <c r="H218" i="10" s="1"/>
  <c r="H222" i="10" s="1"/>
  <c r="G240" i="10"/>
  <c r="H263" i="10"/>
  <c r="H265" i="10" s="1"/>
  <c r="H275" i="10"/>
  <c r="H277" i="10" s="1"/>
  <c r="G299" i="10"/>
  <c r="G306" i="10" s="1"/>
  <c r="H322" i="10"/>
  <c r="H324" i="10" s="1"/>
  <c r="G358" i="10"/>
  <c r="H381" i="10"/>
  <c r="H383" i="10" s="1"/>
  <c r="G405" i="10"/>
  <c r="G417" i="10"/>
  <c r="G418" i="10" s="1"/>
  <c r="H440" i="10"/>
  <c r="H442" i="10" s="1"/>
  <c r="G464" i="10"/>
  <c r="H487" i="10"/>
  <c r="H489" i="10" s="1"/>
  <c r="H499" i="10"/>
  <c r="H501" i="10" s="1"/>
  <c r="H502" i="10" s="1"/>
  <c r="G523" i="10"/>
  <c r="L25" i="11"/>
  <c r="L397" i="11"/>
  <c r="K531" i="11"/>
  <c r="J530" i="11"/>
  <c r="I664" i="11"/>
  <c r="I754" i="11"/>
  <c r="J800" i="11"/>
  <c r="J61" i="12"/>
  <c r="J139" i="12"/>
  <c r="J138" i="12" s="1"/>
  <c r="J144" i="12" s="1"/>
  <c r="J76" i="12"/>
  <c r="J82" i="12" s="1"/>
  <c r="G97" i="12"/>
  <c r="I87" i="12"/>
  <c r="I149" i="12" s="1"/>
  <c r="I209" i="12"/>
  <c r="I215" i="12" s="1"/>
  <c r="I121" i="12"/>
  <c r="I183" i="12" s="1"/>
  <c r="J114" i="12"/>
  <c r="J113" i="12" s="1"/>
  <c r="J298" i="12"/>
  <c r="I369" i="12"/>
  <c r="I405" i="12"/>
  <c r="I411" i="12" s="1"/>
  <c r="I97" i="12"/>
  <c r="I542" i="12"/>
  <c r="I109" i="12" s="1"/>
  <c r="I171" i="12" s="1"/>
  <c r="E550" i="12"/>
  <c r="E552" i="12"/>
  <c r="D1114" i="12"/>
  <c r="I1145" i="12"/>
  <c r="I105" i="13"/>
  <c r="I106" i="13" s="1"/>
  <c r="H62" i="13"/>
  <c r="H144" i="13"/>
  <c r="H308" i="13"/>
  <c r="H25" i="13"/>
  <c r="H425" i="14"/>
  <c r="D585" i="14"/>
  <c r="H745" i="14"/>
  <c r="D102" i="15"/>
  <c r="D60" i="15"/>
  <c r="M527" i="15"/>
  <c r="M572" i="15"/>
  <c r="I140" i="12"/>
  <c r="I80" i="12"/>
  <c r="I98" i="12"/>
  <c r="I160" i="12" s="1"/>
  <c r="I84" i="12"/>
  <c r="I83" i="12" s="1"/>
  <c r="I392" i="12"/>
  <c r="I401" i="12" s="1"/>
  <c r="I432" i="12" s="1"/>
  <c r="D411" i="12"/>
  <c r="D432" i="12" s="1"/>
  <c r="J494" i="12"/>
  <c r="I484" i="12"/>
  <c r="I493" i="12" s="1"/>
  <c r="I114" i="12"/>
  <c r="I113" i="12" s="1"/>
  <c r="I535" i="12"/>
  <c r="H101" i="13"/>
  <c r="H58" i="14"/>
  <c r="M102" i="15"/>
  <c r="M662" i="15"/>
  <c r="J62" i="11"/>
  <c r="J82" i="11" s="1"/>
  <c r="L172" i="11"/>
  <c r="J260" i="11"/>
  <c r="I142" i="12"/>
  <c r="I159" i="12"/>
  <c r="I40" i="12"/>
  <c r="I34" i="12"/>
  <c r="I74" i="12"/>
  <c r="I73" i="12" s="1"/>
  <c r="I82" i="12" s="1"/>
  <c r="I196" i="12"/>
  <c r="I199" i="12"/>
  <c r="I219" i="12"/>
  <c r="I225" i="12" s="1"/>
  <c r="I239" i="12"/>
  <c r="I245" i="12" s="1"/>
  <c r="I288" i="12"/>
  <c r="I297" i="12" s="1"/>
  <c r="J289" i="12"/>
  <c r="J305" i="12"/>
  <c r="J120" i="12" s="1"/>
  <c r="J182" i="12" s="1"/>
  <c r="J178" i="12" s="1"/>
  <c r="I421" i="12"/>
  <c r="I601" i="12"/>
  <c r="I607" i="12" s="1"/>
  <c r="I949" i="12"/>
  <c r="I1005" i="12"/>
  <c r="I1011" i="12" s="1"/>
  <c r="I1155" i="12"/>
  <c r="F20" i="13"/>
  <c r="H20" i="13" s="1"/>
  <c r="H98" i="13" s="1"/>
  <c r="D98" i="13"/>
  <c r="D21" i="13"/>
  <c r="D63" i="13"/>
  <c r="D67" i="13" s="1"/>
  <c r="D101" i="13"/>
  <c r="H97" i="14"/>
  <c r="H145" i="14"/>
  <c r="H215" i="14"/>
  <c r="H53" i="14"/>
  <c r="H55" i="14" s="1"/>
  <c r="E15" i="6"/>
  <c r="K36" i="11"/>
  <c r="I69" i="11"/>
  <c r="K75" i="11"/>
  <c r="J305" i="11"/>
  <c r="L352" i="11"/>
  <c r="I439" i="11"/>
  <c r="K756" i="11"/>
  <c r="J755" i="11"/>
  <c r="D12" i="12"/>
  <c r="D138" i="12"/>
  <c r="J97" i="12"/>
  <c r="D370" i="12"/>
  <c r="I431" i="12"/>
  <c r="D494" i="12"/>
  <c r="J556" i="12"/>
  <c r="D551" i="12"/>
  <c r="D553" i="12"/>
  <c r="D618" i="12"/>
  <c r="I591" i="12"/>
  <c r="I597" i="12" s="1"/>
  <c r="I845" i="12"/>
  <c r="I1103" i="12"/>
  <c r="H59" i="13"/>
  <c r="H60" i="13" s="1"/>
  <c r="H268" i="13"/>
  <c r="H388" i="13"/>
  <c r="D588" i="13"/>
  <c r="H708" i="13"/>
  <c r="H51" i="14"/>
  <c r="H91" i="14" s="1"/>
  <c r="H172" i="14"/>
  <c r="M203" i="15"/>
  <c r="M20" i="15"/>
  <c r="I394" i="11"/>
  <c r="J440" i="11"/>
  <c r="K486" i="11"/>
  <c r="I574" i="11"/>
  <c r="L757" i="11"/>
  <c r="E80" i="12"/>
  <c r="G80" i="12" s="1"/>
  <c r="D92" i="12"/>
  <c r="D86" i="12"/>
  <c r="D149" i="12"/>
  <c r="E87" i="12"/>
  <c r="G87" i="12" s="1"/>
  <c r="D174" i="12"/>
  <c r="D168" i="12"/>
  <c r="I79" i="12"/>
  <c r="I141" i="12" s="1"/>
  <c r="I110" i="12"/>
  <c r="I172" i="12" s="1"/>
  <c r="I463" i="12"/>
  <c r="I519" i="12"/>
  <c r="I525" i="12" s="1"/>
  <c r="E551" i="12"/>
  <c r="E553" i="12"/>
  <c r="J618" i="12"/>
  <c r="I711" i="12"/>
  <c r="I715" i="12"/>
  <c r="I721" i="12" s="1"/>
  <c r="I763" i="12"/>
  <c r="I804" i="12" s="1"/>
  <c r="H61" i="13"/>
  <c r="H224" i="13"/>
  <c r="H74" i="18"/>
  <c r="H15" i="18"/>
  <c r="I22" i="11"/>
  <c r="L487" i="11"/>
  <c r="D73" i="12"/>
  <c r="D82" i="12" s="1"/>
  <c r="E74" i="12"/>
  <c r="G74" i="12" s="1"/>
  <c r="I261" i="12"/>
  <c r="I267" i="12" s="1"/>
  <c r="I308" i="12" s="1"/>
  <c r="J301" i="12"/>
  <c r="I333" i="12"/>
  <c r="I339" i="12" s="1"/>
  <c r="I467" i="12"/>
  <c r="I473" i="12" s="1"/>
  <c r="I494" i="12" s="1"/>
  <c r="I577" i="12"/>
  <c r="H228" i="13"/>
  <c r="D106" i="12"/>
  <c r="I663" i="12"/>
  <c r="I669" i="12" s="1"/>
  <c r="J928" i="12"/>
  <c r="J949" i="12"/>
  <c r="J990" i="12" s="1"/>
  <c r="I1021" i="12"/>
  <c r="I1175" i="12"/>
  <c r="H95" i="13"/>
  <c r="I95" i="13"/>
  <c r="I348" i="13"/>
  <c r="H341" i="13"/>
  <c r="D388" i="13"/>
  <c r="D428" i="13"/>
  <c r="D96" i="14"/>
  <c r="D98" i="14" s="1"/>
  <c r="H50" i="14"/>
  <c r="H52" i="14" s="1"/>
  <c r="H184" i="14"/>
  <c r="H185" i="14" s="1"/>
  <c r="H298" i="14"/>
  <c r="D305" i="14"/>
  <c r="H618" i="14"/>
  <c r="H625" i="14" s="1"/>
  <c r="D625" i="14"/>
  <c r="M12" i="15"/>
  <c r="M392" i="15"/>
  <c r="G103" i="16"/>
  <c r="G107" i="16" s="1"/>
  <c r="G211" i="16"/>
  <c r="G215" i="16" s="1"/>
  <c r="G319" i="16"/>
  <c r="G427" i="16"/>
  <c r="H46" i="18"/>
  <c r="I653" i="12"/>
  <c r="D669" i="12"/>
  <c r="I741" i="12"/>
  <c r="D783" i="12"/>
  <c r="J803" i="12"/>
  <c r="J804" i="12" s="1"/>
  <c r="I839" i="12"/>
  <c r="D855" i="12"/>
  <c r="D866" i="12" s="1"/>
  <c r="J1031" i="12"/>
  <c r="I1035" i="12"/>
  <c r="I1041" i="12" s="1"/>
  <c r="I1073" i="12"/>
  <c r="H55" i="13"/>
  <c r="I188" i="13"/>
  <c r="H96" i="14"/>
  <c r="H98" i="14" s="1"/>
  <c r="D101" i="14"/>
  <c r="D145" i="14"/>
  <c r="I225" i="14"/>
  <c r="H305" i="14"/>
  <c r="D465" i="14"/>
  <c r="M302" i="15"/>
  <c r="M617" i="15"/>
  <c r="I312" i="22"/>
  <c r="I50" i="22"/>
  <c r="H89" i="23"/>
  <c r="I142" i="29"/>
  <c r="I52" i="29" s="1"/>
  <c r="I44" i="29"/>
  <c r="J742" i="12"/>
  <c r="D804" i="12"/>
  <c r="I855" i="12"/>
  <c r="I849" i="12"/>
  <c r="D1052" i="12"/>
  <c r="I1045" i="12"/>
  <c r="I1051" i="12" s="1"/>
  <c r="J1083" i="12"/>
  <c r="J1114" i="12" s="1"/>
  <c r="I1087" i="12"/>
  <c r="I1093" i="12" s="1"/>
  <c r="D1165" i="12"/>
  <c r="D1176" i="12" s="1"/>
  <c r="H148" i="13"/>
  <c r="E14" i="14"/>
  <c r="H14" i="14" s="1"/>
  <c r="D93" i="14"/>
  <c r="D95" i="14" s="1"/>
  <c r="I93" i="14"/>
  <c r="I95" i="14" s="1"/>
  <c r="I105" i="14" s="1"/>
  <c r="I55" i="14"/>
  <c r="H385" i="14"/>
  <c r="H545" i="14"/>
  <c r="H705" i="14"/>
  <c r="D73" i="15"/>
  <c r="D211" i="15"/>
  <c r="D212" i="15" s="1"/>
  <c r="D28" i="15"/>
  <c r="M208" i="15"/>
  <c r="M62" i="15"/>
  <c r="M829" i="15"/>
  <c r="M842" i="15" s="1"/>
  <c r="G95" i="16"/>
  <c r="G97" i="16" s="1"/>
  <c r="F97" i="16"/>
  <c r="G203" i="16"/>
  <c r="G205" i="16" s="1"/>
  <c r="F205" i="16"/>
  <c r="G311" i="16"/>
  <c r="G313" i="16" s="1"/>
  <c r="F313" i="16"/>
  <c r="G419" i="16"/>
  <c r="G421" i="16" s="1"/>
  <c r="F421" i="16"/>
  <c r="D674" i="23"/>
  <c r="E100" i="12"/>
  <c r="G100" i="12" s="1"/>
  <c r="D731" i="12"/>
  <c r="D742" i="12" s="1"/>
  <c r="I757" i="12"/>
  <c r="I783" i="12"/>
  <c r="I819" i="12"/>
  <c r="I825" i="12" s="1"/>
  <c r="I917" i="12"/>
  <c r="I969" i="12"/>
  <c r="I1025" i="12"/>
  <c r="I1097" i="12"/>
  <c r="F91" i="13"/>
  <c r="H13" i="13"/>
  <c r="H100" i="13"/>
  <c r="H24" i="13"/>
  <c r="D26" i="13"/>
  <c r="D104" i="13" s="1"/>
  <c r="H307" i="13"/>
  <c r="H378" i="13"/>
  <c r="I428" i="13"/>
  <c r="I588" i="13"/>
  <c r="D90" i="14"/>
  <c r="D92" i="14" s="1"/>
  <c r="H100" i="14"/>
  <c r="D103" i="14"/>
  <c r="D104" i="14" s="1"/>
  <c r="D105" i="14" s="1"/>
  <c r="I58" i="14"/>
  <c r="I65" i="14" s="1"/>
  <c r="I97" i="14"/>
  <c r="I98" i="14" s="1"/>
  <c r="H62" i="14"/>
  <c r="H335" i="14"/>
  <c r="H345" i="14"/>
  <c r="H505" i="14"/>
  <c r="H655" i="14"/>
  <c r="H665" i="14"/>
  <c r="D110" i="15"/>
  <c r="D68" i="15"/>
  <c r="N572" i="15"/>
  <c r="H76" i="18"/>
  <c r="L47" i="21"/>
  <c r="L531" i="21"/>
  <c r="L51" i="21" s="1"/>
  <c r="I65" i="22"/>
  <c r="I102" i="22" s="1"/>
  <c r="I100" i="22"/>
  <c r="I887" i="12"/>
  <c r="J927" i="12"/>
  <c r="J979" i="12"/>
  <c r="I1083" i="12"/>
  <c r="I1129" i="12"/>
  <c r="I1165" i="12"/>
  <c r="D97" i="13"/>
  <c r="F26" i="13"/>
  <c r="H26" i="13" s="1"/>
  <c r="H104" i="13" s="1"/>
  <c r="I54" i="13"/>
  <c r="H56" i="13"/>
  <c r="H53" i="13"/>
  <c r="H92" i="13" s="1"/>
  <c r="H418" i="13"/>
  <c r="H428" i="13" s="1"/>
  <c r="I468" i="13"/>
  <c r="H535" i="13"/>
  <c r="H548" i="13" s="1"/>
  <c r="D668" i="13"/>
  <c r="D748" i="13"/>
  <c r="D94" i="14"/>
  <c r="E15" i="14"/>
  <c r="H15" i="14" s="1"/>
  <c r="H94" i="14" s="1"/>
  <c r="D61" i="14"/>
  <c r="D65" i="14" s="1"/>
  <c r="H135" i="14"/>
  <c r="H221" i="14"/>
  <c r="H225" i="14" s="1"/>
  <c r="I345" i="14"/>
  <c r="I665" i="14"/>
  <c r="N102" i="15"/>
  <c r="N15" i="15"/>
  <c r="M167" i="15"/>
  <c r="M437" i="15"/>
  <c r="N65" i="15"/>
  <c r="N20" i="15"/>
  <c r="N23" i="15" s="1"/>
  <c r="N32" i="15" s="1"/>
  <c r="N698" i="15"/>
  <c r="D639" i="12"/>
  <c r="D680" i="12" s="1"/>
  <c r="I659" i="12"/>
  <c r="I680" i="12" s="1"/>
  <c r="I705" i="12"/>
  <c r="I731" i="12"/>
  <c r="I891" i="12"/>
  <c r="I897" i="12" s="1"/>
  <c r="J1052" i="12"/>
  <c r="J1135" i="12"/>
  <c r="J1176" i="12" s="1"/>
  <c r="I1139" i="12"/>
  <c r="I63" i="13"/>
  <c r="I100" i="13"/>
  <c r="H52" i="13"/>
  <c r="H175" i="13"/>
  <c r="H188" i="13" s="1"/>
  <c r="D228" i="13"/>
  <c r="H304" i="13"/>
  <c r="I508" i="13"/>
  <c r="D507" i="13"/>
  <c r="D508" i="13" s="1"/>
  <c r="D64" i="13"/>
  <c r="D66" i="13" s="1"/>
  <c r="H505" i="13"/>
  <c r="D22" i="14"/>
  <c r="H103" i="14"/>
  <c r="H141" i="14"/>
  <c r="H59" i="14"/>
  <c r="H61" i="14" s="1"/>
  <c r="D185" i="14"/>
  <c r="H261" i="14"/>
  <c r="H265" i="14" s="1"/>
  <c r="H332" i="14"/>
  <c r="I385" i="14"/>
  <c r="H581" i="14"/>
  <c r="H585" i="14" s="1"/>
  <c r="I705" i="14"/>
  <c r="M65" i="15"/>
  <c r="N212" i="15"/>
  <c r="M257" i="15"/>
  <c r="N707" i="15"/>
  <c r="F46" i="16"/>
  <c r="F53" i="16" s="1"/>
  <c r="F154" i="16"/>
  <c r="F262" i="16"/>
  <c r="F370" i="16"/>
  <c r="F478" i="16"/>
  <c r="G14" i="18"/>
  <c r="G76" i="18" s="1"/>
  <c r="G45" i="18"/>
  <c r="G108" i="18"/>
  <c r="D24" i="13"/>
  <c r="D13" i="14"/>
  <c r="D25" i="14"/>
  <c r="D437" i="15"/>
  <c r="D707" i="15"/>
  <c r="M797" i="15"/>
  <c r="G13" i="16"/>
  <c r="G25" i="16"/>
  <c r="G68" i="16"/>
  <c r="G70" i="16" s="1"/>
  <c r="F70" i="16"/>
  <c r="F80" i="16" s="1"/>
  <c r="G121" i="16"/>
  <c r="G133" i="16"/>
  <c r="G176" i="16"/>
  <c r="G178" i="16" s="1"/>
  <c r="F178" i="16"/>
  <c r="G229" i="16"/>
  <c r="G241" i="16"/>
  <c r="G284" i="16"/>
  <c r="G286" i="16" s="1"/>
  <c r="F286" i="16"/>
  <c r="F296" i="16" s="1"/>
  <c r="G337" i="16"/>
  <c r="G349" i="16"/>
  <c r="G392" i="16"/>
  <c r="G394" i="16" s="1"/>
  <c r="F394" i="16"/>
  <c r="F404" i="16" s="1"/>
  <c r="G445" i="16"/>
  <c r="G457" i="16"/>
  <c r="G500" i="16"/>
  <c r="G502" i="16" s="1"/>
  <c r="F502" i="16"/>
  <c r="I214" i="22"/>
  <c r="J362" i="22"/>
  <c r="J510" i="22"/>
  <c r="J658" i="22"/>
  <c r="H294" i="31"/>
  <c r="N107" i="32"/>
  <c r="N108" i="32" s="1"/>
  <c r="N118" i="32" s="1"/>
  <c r="N66" i="32"/>
  <c r="H19" i="13"/>
  <c r="E11" i="14"/>
  <c r="H11" i="14" s="1"/>
  <c r="H20" i="14"/>
  <c r="E16" i="15"/>
  <c r="D19" i="15"/>
  <c r="D103" i="15"/>
  <c r="D107" i="15"/>
  <c r="D302" i="15"/>
  <c r="M58" i="15"/>
  <c r="M60" i="15" s="1"/>
  <c r="M13" i="15"/>
  <c r="D482" i="15"/>
  <c r="M482" i="15"/>
  <c r="N662" i="15"/>
  <c r="I91" i="22"/>
  <c r="N75" i="24"/>
  <c r="N115" i="24"/>
  <c r="N117" i="24" s="1"/>
  <c r="D15" i="13"/>
  <c r="N103" i="15"/>
  <c r="M69" i="15"/>
  <c r="M24" i="15"/>
  <c r="M17" i="15"/>
  <c r="M19" i="15" s="1"/>
  <c r="M347" i="15"/>
  <c r="N527" i="15"/>
  <c r="G41" i="16"/>
  <c r="G43" i="16" s="1"/>
  <c r="F43" i="16"/>
  <c r="G49" i="16"/>
  <c r="G53" i="16" s="1"/>
  <c r="F100" i="16"/>
  <c r="F107" i="16" s="1"/>
  <c r="G149" i="16"/>
  <c r="G151" i="16" s="1"/>
  <c r="G161" i="16" s="1"/>
  <c r="F151" i="16"/>
  <c r="G157" i="16"/>
  <c r="F208" i="16"/>
  <c r="G257" i="16"/>
  <c r="G259" i="16" s="1"/>
  <c r="G269" i="16" s="1"/>
  <c r="F259" i="16"/>
  <c r="G265" i="16"/>
  <c r="F316" i="16"/>
  <c r="F323" i="16" s="1"/>
  <c r="G323" i="16"/>
  <c r="G365" i="16"/>
  <c r="G367" i="16" s="1"/>
  <c r="F367" i="16"/>
  <c r="G373" i="16"/>
  <c r="G377" i="16" s="1"/>
  <c r="F424" i="16"/>
  <c r="G473" i="16"/>
  <c r="G475" i="16" s="1"/>
  <c r="F475" i="16"/>
  <c r="G481" i="16"/>
  <c r="G485" i="16" s="1"/>
  <c r="D74" i="18"/>
  <c r="D77" i="18" s="1"/>
  <c r="I180" i="23"/>
  <c r="N597" i="24"/>
  <c r="M237" i="24"/>
  <c r="N72" i="15"/>
  <c r="N302" i="15"/>
  <c r="D752" i="15"/>
  <c r="M752" i="15"/>
  <c r="G14" i="16"/>
  <c r="G16" i="16" s="1"/>
  <c r="F16" i="16"/>
  <c r="F26" i="16" s="1"/>
  <c r="G67" i="16"/>
  <c r="G79" i="16"/>
  <c r="G122" i="16"/>
  <c r="G124" i="16" s="1"/>
  <c r="F124" i="16"/>
  <c r="F134" i="16" s="1"/>
  <c r="G130" i="16"/>
  <c r="G175" i="16"/>
  <c r="F181" i="16"/>
  <c r="F188" i="16" s="1"/>
  <c r="G187" i="16"/>
  <c r="G188" i="16" s="1"/>
  <c r="G230" i="16"/>
  <c r="G232" i="16" s="1"/>
  <c r="F232" i="16"/>
  <c r="F242" i="16" s="1"/>
  <c r="G238" i="16"/>
  <c r="G283" i="16"/>
  <c r="F289" i="16"/>
  <c r="G295" i="16"/>
  <c r="G338" i="16"/>
  <c r="G340" i="16" s="1"/>
  <c r="F340" i="16"/>
  <c r="F350" i="16" s="1"/>
  <c r="G346" i="16"/>
  <c r="G391" i="16"/>
  <c r="F397" i="16"/>
  <c r="G403" i="16"/>
  <c r="G404" i="16" s="1"/>
  <c r="G446" i="16"/>
  <c r="G448" i="16" s="1"/>
  <c r="F448" i="16"/>
  <c r="F458" i="16" s="1"/>
  <c r="G454" i="16"/>
  <c r="G499" i="16"/>
  <c r="F505" i="16"/>
  <c r="F512" i="16" s="1"/>
  <c r="G511" i="16"/>
  <c r="G13" i="18"/>
  <c r="G75" i="18" s="1"/>
  <c r="G43" i="18"/>
  <c r="G46" i="18" s="1"/>
  <c r="I138" i="21"/>
  <c r="I44" i="21"/>
  <c r="I93" i="22"/>
  <c r="I25" i="22"/>
  <c r="J102" i="22"/>
  <c r="J29" i="22"/>
  <c r="J103" i="22" s="1"/>
  <c r="D98" i="23"/>
  <c r="D100" i="23" s="1"/>
  <c r="D62" i="23"/>
  <c r="D66" i="23" s="1"/>
  <c r="I217" i="23"/>
  <c r="I218" i="23" s="1"/>
  <c r="I63" i="23"/>
  <c r="I65" i="23" s="1"/>
  <c r="H446" i="23"/>
  <c r="M33" i="24"/>
  <c r="M115" i="24"/>
  <c r="M117" i="24" s="1"/>
  <c r="M553" i="24"/>
  <c r="M71" i="24"/>
  <c r="I745" i="14"/>
  <c r="M21" i="15"/>
  <c r="M66" i="15"/>
  <c r="M199" i="15"/>
  <c r="D209" i="15"/>
  <c r="M25" i="15"/>
  <c r="N797" i="15"/>
  <c r="N842" i="15"/>
  <c r="J45" i="21"/>
  <c r="J79" i="21"/>
  <c r="J49" i="21" s="1"/>
  <c r="H53" i="23"/>
  <c r="I522" i="23"/>
  <c r="G12" i="18"/>
  <c r="G44" i="18"/>
  <c r="I48" i="21"/>
  <c r="E91" i="22"/>
  <c r="I60" i="22"/>
  <c r="I62" i="22" s="1"/>
  <c r="I136" i="22"/>
  <c r="I140" i="22" s="1"/>
  <c r="J140" i="22"/>
  <c r="D214" i="22"/>
  <c r="D362" i="22"/>
  <c r="I399" i="22"/>
  <c r="I547" i="22"/>
  <c r="I695" i="22"/>
  <c r="D91" i="23"/>
  <c r="H167" i="23"/>
  <c r="H218" i="23"/>
  <c r="H294" i="23"/>
  <c r="H357" i="23"/>
  <c r="H471" i="23"/>
  <c r="H522" i="23"/>
  <c r="H661" i="23"/>
  <c r="H674" i="23" s="1"/>
  <c r="M29" i="24"/>
  <c r="M113" i="24" s="1"/>
  <c r="D477" i="24"/>
  <c r="M557" i="24"/>
  <c r="M704" i="24"/>
  <c r="M717" i="24" s="1"/>
  <c r="M58" i="24"/>
  <c r="D717" i="24"/>
  <c r="F66" i="25"/>
  <c r="F67" i="25" s="1"/>
  <c r="F214" i="25"/>
  <c r="K52" i="30"/>
  <c r="D90" i="22"/>
  <c r="J99" i="22"/>
  <c r="D53" i="22"/>
  <c r="D66" i="22" s="1"/>
  <c r="D99" i="22"/>
  <c r="I164" i="22"/>
  <c r="I177" i="22" s="1"/>
  <c r="J214" i="22"/>
  <c r="I251" i="22"/>
  <c r="I436" i="22"/>
  <c r="I584" i="22"/>
  <c r="I21" i="23"/>
  <c r="H98" i="23"/>
  <c r="H100" i="23" s="1"/>
  <c r="H62" i="23"/>
  <c r="H180" i="23"/>
  <c r="H484" i="23"/>
  <c r="M116" i="24"/>
  <c r="F227" i="25"/>
  <c r="K89" i="30"/>
  <c r="D436" i="31"/>
  <c r="I434" i="31"/>
  <c r="I436" i="31" s="1"/>
  <c r="E92" i="31"/>
  <c r="D54" i="31"/>
  <c r="E54" i="31"/>
  <c r="N63" i="32"/>
  <c r="N103" i="32"/>
  <c r="G17" i="16"/>
  <c r="G19" i="16" s="1"/>
  <c r="G44" i="16"/>
  <c r="G46" i="16" s="1"/>
  <c r="G71" i="16"/>
  <c r="G73" i="16" s="1"/>
  <c r="G98" i="16"/>
  <c r="G100" i="16" s="1"/>
  <c r="G125" i="16"/>
  <c r="G127" i="16" s="1"/>
  <c r="G152" i="16"/>
  <c r="G154" i="16" s="1"/>
  <c r="G179" i="16"/>
  <c r="G181" i="16" s="1"/>
  <c r="G206" i="16"/>
  <c r="G208" i="16" s="1"/>
  <c r="G233" i="16"/>
  <c r="G235" i="16" s="1"/>
  <c r="G260" i="16"/>
  <c r="G262" i="16" s="1"/>
  <c r="G287" i="16"/>
  <c r="G289" i="16" s="1"/>
  <c r="G314" i="16"/>
  <c r="G316" i="16" s="1"/>
  <c r="G341" i="16"/>
  <c r="G343" i="16" s="1"/>
  <c r="G368" i="16"/>
  <c r="G370" i="16" s="1"/>
  <c r="G395" i="16"/>
  <c r="G397" i="16" s="1"/>
  <c r="G422" i="16"/>
  <c r="G424" i="16" s="1"/>
  <c r="G431" i="16" s="1"/>
  <c r="G449" i="16"/>
  <c r="G451" i="16" s="1"/>
  <c r="G476" i="16"/>
  <c r="G478" i="16" s="1"/>
  <c r="G503" i="16"/>
  <c r="G505" i="16" s="1"/>
  <c r="K46" i="21"/>
  <c r="I51" i="22"/>
  <c r="I88" i="22" s="1"/>
  <c r="I201" i="22"/>
  <c r="J251" i="22"/>
  <c r="J399" i="22"/>
  <c r="D510" i="22"/>
  <c r="J547" i="22"/>
  <c r="D658" i="22"/>
  <c r="J695" i="22"/>
  <c r="I176" i="23"/>
  <c r="I60" i="23"/>
  <c r="I62" i="23" s="1"/>
  <c r="I332" i="23"/>
  <c r="D370" i="23"/>
  <c r="D408" i="23"/>
  <c r="D522" i="23"/>
  <c r="H598" i="23"/>
  <c r="I636" i="23"/>
  <c r="D712" i="23"/>
  <c r="M26" i="24"/>
  <c r="H65" i="24"/>
  <c r="L65" i="24"/>
  <c r="K65" i="24"/>
  <c r="J65" i="24"/>
  <c r="I65" i="24"/>
  <c r="G65" i="24"/>
  <c r="M59" i="24"/>
  <c r="D277" i="24"/>
  <c r="M317" i="24"/>
  <c r="M676" i="24"/>
  <c r="M677" i="24" s="1"/>
  <c r="M74" i="24"/>
  <c r="M757" i="24"/>
  <c r="F297" i="25"/>
  <c r="F307" i="25" s="1"/>
  <c r="F587" i="25"/>
  <c r="J49" i="29"/>
  <c r="I370" i="31"/>
  <c r="E50" i="22"/>
  <c r="E13" i="22"/>
  <c r="I325" i="22"/>
  <c r="I473" i="22"/>
  <c r="I621" i="22"/>
  <c r="D27" i="23"/>
  <c r="D28" i="23" s="1"/>
  <c r="I25" i="23"/>
  <c r="H142" i="23"/>
  <c r="H205" i="23"/>
  <c r="I249" i="23"/>
  <c r="I256" i="23" s="1"/>
  <c r="I57" i="23"/>
  <c r="I59" i="23" s="1"/>
  <c r="H370" i="23"/>
  <c r="H509" i="23"/>
  <c r="M19" i="24"/>
  <c r="M103" i="24" s="1"/>
  <c r="D104" i="24"/>
  <c r="L20" i="24"/>
  <c r="K20" i="24"/>
  <c r="J20" i="24"/>
  <c r="I20" i="24"/>
  <c r="M20" i="24" s="1"/>
  <c r="M104" i="24" s="1"/>
  <c r="H20" i="24"/>
  <c r="G20" i="24"/>
  <c r="M25" i="24"/>
  <c r="N105" i="24"/>
  <c r="M264" i="24"/>
  <c r="M57" i="24"/>
  <c r="M63" i="24" s="1"/>
  <c r="M277" i="24"/>
  <c r="N357" i="24"/>
  <c r="M65" i="24"/>
  <c r="M507" i="24"/>
  <c r="M517" i="24" s="1"/>
  <c r="I48" i="29"/>
  <c r="I96" i="22"/>
  <c r="D29" i="22"/>
  <c r="J90" i="22"/>
  <c r="J66" i="22"/>
  <c r="I275" i="22"/>
  <c r="I288" i="22" s="1"/>
  <c r="H88" i="23"/>
  <c r="H91" i="23" s="1"/>
  <c r="H15" i="23"/>
  <c r="H28" i="23" s="1"/>
  <c r="D59" i="23"/>
  <c r="D95" i="23"/>
  <c r="D97" i="23" s="1"/>
  <c r="D101" i="23"/>
  <c r="D103" i="23" s="1"/>
  <c r="D104" i="23" s="1"/>
  <c r="I208" i="23"/>
  <c r="I54" i="23"/>
  <c r="D332" i="23"/>
  <c r="I370" i="23"/>
  <c r="D636" i="23"/>
  <c r="I674" i="23"/>
  <c r="M112" i="24"/>
  <c r="M114" i="24" s="1"/>
  <c r="M30" i="24"/>
  <c r="N107" i="24"/>
  <c r="N108" i="24" s="1"/>
  <c r="M73" i="24"/>
  <c r="M437" i="24"/>
  <c r="M630" i="24"/>
  <c r="M637" i="24" s="1"/>
  <c r="M68" i="24"/>
  <c r="N717" i="24"/>
  <c r="F107" i="25"/>
  <c r="F187" i="25"/>
  <c r="F507" i="25"/>
  <c r="K618" i="30"/>
  <c r="K622" i="30" s="1"/>
  <c r="K61" i="30"/>
  <c r="I12" i="31"/>
  <c r="H15" i="31"/>
  <c r="H28" i="31" s="1"/>
  <c r="K50" i="21"/>
  <c r="D93" i="22"/>
  <c r="D140" i="22"/>
  <c r="I362" i="22"/>
  <c r="I510" i="22"/>
  <c r="I658" i="22"/>
  <c r="I98" i="23"/>
  <c r="I100" i="23" s="1"/>
  <c r="H51" i="23"/>
  <c r="K46" i="29"/>
  <c r="I24" i="23"/>
  <c r="H65" i="23"/>
  <c r="L15" i="24"/>
  <c r="K16" i="24"/>
  <c r="I18" i="24"/>
  <c r="M18" i="24" s="1"/>
  <c r="M102" i="24" s="1"/>
  <c r="K22" i="24"/>
  <c r="D116" i="24"/>
  <c r="L58" i="24"/>
  <c r="L62" i="24"/>
  <c r="M67" i="24"/>
  <c r="M69" i="24" s="1"/>
  <c r="L68" i="24"/>
  <c r="D99" i="24"/>
  <c r="D102" i="24"/>
  <c r="M224" i="24"/>
  <c r="M464" i="24"/>
  <c r="M477" i="24" s="1"/>
  <c r="D557" i="24"/>
  <c r="F266" i="25"/>
  <c r="F267" i="25" s="1"/>
  <c r="F300" i="25"/>
  <c r="F654" i="25"/>
  <c r="F667" i="25"/>
  <c r="E622" i="30"/>
  <c r="I408" i="31"/>
  <c r="K20" i="32"/>
  <c r="J20" i="32"/>
  <c r="I20" i="32"/>
  <c r="D104" i="32"/>
  <c r="H20" i="32"/>
  <c r="E20" i="32"/>
  <c r="G20" i="32"/>
  <c r="M20" i="32" s="1"/>
  <c r="M104" i="32" s="1"/>
  <c r="H129" i="23"/>
  <c r="L16" i="24"/>
  <c r="J18" i="24"/>
  <c r="L22" i="24"/>
  <c r="D63" i="24"/>
  <c r="D76" i="24" s="1"/>
  <c r="K57" i="24"/>
  <c r="N69" i="24"/>
  <c r="M70" i="24"/>
  <c r="M72" i="24" s="1"/>
  <c r="M197" i="24"/>
  <c r="M397" i="24"/>
  <c r="K24" i="29"/>
  <c r="J413" i="29"/>
  <c r="E437" i="30"/>
  <c r="E585" i="30"/>
  <c r="H92" i="40"/>
  <c r="H94" i="40" s="1"/>
  <c r="H20" i="40"/>
  <c r="D108" i="24"/>
  <c r="D106" i="24"/>
  <c r="D437" i="24"/>
  <c r="D637" i="24"/>
  <c r="N677" i="24"/>
  <c r="F27" i="25"/>
  <c r="K50" i="29"/>
  <c r="L265" i="29"/>
  <c r="K474" i="29"/>
  <c r="K58" i="30"/>
  <c r="K60" i="30" s="1"/>
  <c r="I21" i="31"/>
  <c r="H142" i="31"/>
  <c r="I440" i="31"/>
  <c r="D60" i="31"/>
  <c r="D442" i="31"/>
  <c r="M30" i="32"/>
  <c r="M517" i="32"/>
  <c r="M544" i="32"/>
  <c r="M557" i="32" s="1"/>
  <c r="M58" i="32"/>
  <c r="I112" i="34"/>
  <c r="I52" i="34" s="1"/>
  <c r="I44" i="34"/>
  <c r="D97" i="22"/>
  <c r="G15" i="24"/>
  <c r="M15" i="24" s="1"/>
  <c r="E16" i="24"/>
  <c r="M16" i="24" s="1"/>
  <c r="M100" i="24" s="1"/>
  <c r="M17" i="24"/>
  <c r="M101" i="24" s="1"/>
  <c r="L18" i="24"/>
  <c r="E22" i="24"/>
  <c r="G57" i="24"/>
  <c r="E58" i="24"/>
  <c r="G61" i="24"/>
  <c r="E62" i="24"/>
  <c r="G67" i="24"/>
  <c r="E68" i="24"/>
  <c r="D69" i="24"/>
  <c r="N72" i="24"/>
  <c r="N237" i="24"/>
  <c r="M597" i="24"/>
  <c r="F380" i="25"/>
  <c r="F454" i="25"/>
  <c r="F467" i="25" s="1"/>
  <c r="F540" i="25"/>
  <c r="F547" i="25" s="1"/>
  <c r="L21" i="29"/>
  <c r="L25" i="29" s="1"/>
  <c r="K20" i="29"/>
  <c r="I18" i="29"/>
  <c r="G14" i="30"/>
  <c r="K14" i="30" s="1"/>
  <c r="K384" i="30"/>
  <c r="K387" i="30" s="1"/>
  <c r="K400" i="30" s="1"/>
  <c r="K165" i="30"/>
  <c r="L400" i="30"/>
  <c r="D75" i="32"/>
  <c r="D117" i="32" s="1"/>
  <c r="D115" i="32"/>
  <c r="M276" i="32"/>
  <c r="M277" i="32" s="1"/>
  <c r="M73" i="32"/>
  <c r="M473" i="32"/>
  <c r="M70" i="32"/>
  <c r="M72" i="32" s="1"/>
  <c r="G16" i="24"/>
  <c r="G22" i="24"/>
  <c r="M22" i="24" s="1"/>
  <c r="G58" i="24"/>
  <c r="H62" i="24"/>
  <c r="N63" i="24"/>
  <c r="M66" i="24"/>
  <c r="D237" i="24"/>
  <c r="N477" i="24"/>
  <c r="E90" i="30"/>
  <c r="E91" i="30" s="1"/>
  <c r="E54" i="30"/>
  <c r="E67" i="30" s="1"/>
  <c r="E473" i="30"/>
  <c r="E474" i="30" s="1"/>
  <c r="K471" i="30"/>
  <c r="K473" i="30" s="1"/>
  <c r="K474" i="30" s="1"/>
  <c r="H95" i="31"/>
  <c r="H97" i="31" s="1"/>
  <c r="H59" i="31"/>
  <c r="I332" i="31"/>
  <c r="M141" i="32"/>
  <c r="G15" i="32"/>
  <c r="H56" i="23"/>
  <c r="H16" i="24"/>
  <c r="G17" i="24"/>
  <c r="H22" i="24"/>
  <c r="H23" i="24"/>
  <c r="M23" i="24" s="1"/>
  <c r="M107" i="24" s="1"/>
  <c r="D27" i="24"/>
  <c r="N34" i="24"/>
  <c r="I57" i="24"/>
  <c r="H58" i="24"/>
  <c r="J61" i="24"/>
  <c r="I62" i="24"/>
  <c r="I67" i="24"/>
  <c r="H68" i="24"/>
  <c r="D107" i="24"/>
  <c r="D110" i="24"/>
  <c r="F180" i="25"/>
  <c r="F383" i="25"/>
  <c r="J173" i="29"/>
  <c r="J45" i="29"/>
  <c r="K134" i="30"/>
  <c r="K141" i="30" s="1"/>
  <c r="K585" i="30"/>
  <c r="I92" i="31"/>
  <c r="I94" i="31" s="1"/>
  <c r="H205" i="31"/>
  <c r="H218" i="31" s="1"/>
  <c r="I256" i="31"/>
  <c r="H51" i="31"/>
  <c r="H89" i="31" s="1"/>
  <c r="I484" i="31"/>
  <c r="N105" i="32"/>
  <c r="K204" i="29"/>
  <c r="K54" i="29" s="1"/>
  <c r="K444" i="29"/>
  <c r="G18" i="30"/>
  <c r="K18" i="30" s="1"/>
  <c r="K239" i="30"/>
  <c r="K252" i="30" s="1"/>
  <c r="D88" i="31"/>
  <c r="D91" i="31" s="1"/>
  <c r="D53" i="31"/>
  <c r="E50" i="31"/>
  <c r="I63" i="31"/>
  <c r="I141" i="31"/>
  <c r="I142" i="31" s="1"/>
  <c r="I218" i="31"/>
  <c r="H319" i="31"/>
  <c r="M597" i="32"/>
  <c r="J45" i="34"/>
  <c r="J53" i="34" s="1"/>
  <c r="J83" i="34"/>
  <c r="D91" i="40"/>
  <c r="D104" i="40" s="1"/>
  <c r="D445" i="31"/>
  <c r="I443" i="31"/>
  <c r="I445" i="31" s="1"/>
  <c r="D63" i="31"/>
  <c r="H98" i="31"/>
  <c r="H100" i="31" s="1"/>
  <c r="H62" i="31"/>
  <c r="H66" i="31" s="1"/>
  <c r="H50" i="31"/>
  <c r="H53" i="31" s="1"/>
  <c r="H332" i="31"/>
  <c r="D408" i="31"/>
  <c r="D484" i="31"/>
  <c r="H23" i="40"/>
  <c r="I98" i="40"/>
  <c r="I100" i="40" s="1"/>
  <c r="I104" i="40" s="1"/>
  <c r="I63" i="40"/>
  <c r="I178" i="42"/>
  <c r="I92" i="43"/>
  <c r="I94" i="43" s="1"/>
  <c r="F627" i="25"/>
  <c r="J15" i="29"/>
  <c r="J23" i="29" s="1"/>
  <c r="I14" i="29"/>
  <c r="I22" i="29" s="1"/>
  <c r="L47" i="29"/>
  <c r="L289" i="30"/>
  <c r="K437" i="30"/>
  <c r="D294" i="31"/>
  <c r="H471" i="31"/>
  <c r="H484" i="31" s="1"/>
  <c r="D63" i="32"/>
  <c r="D99" i="32"/>
  <c r="E57" i="32"/>
  <c r="D157" i="32"/>
  <c r="M437" i="32"/>
  <c r="E177" i="30"/>
  <c r="E178" i="30" s="1"/>
  <c r="K175" i="30"/>
  <c r="K276" i="30"/>
  <c r="K289" i="30" s="1"/>
  <c r="E659" i="30"/>
  <c r="K696" i="30"/>
  <c r="I54" i="31"/>
  <c r="I56" i="31" s="1"/>
  <c r="D370" i="31"/>
  <c r="M69" i="32"/>
  <c r="M237" i="32"/>
  <c r="M317" i="32"/>
  <c r="M744" i="32"/>
  <c r="H17" i="40"/>
  <c r="F337" i="25"/>
  <c r="F347" i="25" s="1"/>
  <c r="F703" i="25"/>
  <c r="F707" i="25" s="1"/>
  <c r="J143" i="29"/>
  <c r="J53" i="29" s="1"/>
  <c r="L235" i="29"/>
  <c r="L55" i="29" s="1"/>
  <c r="J383" i="29"/>
  <c r="L475" i="29"/>
  <c r="K95" i="30"/>
  <c r="K97" i="30" s="1"/>
  <c r="K23" i="30"/>
  <c r="K202" i="30"/>
  <c r="K215" i="30" s="1"/>
  <c r="E326" i="30"/>
  <c r="L511" i="30"/>
  <c r="L585" i="30"/>
  <c r="L622" i="30"/>
  <c r="H281" i="31"/>
  <c r="I294" i="31"/>
  <c r="H357" i="31"/>
  <c r="H370" i="31" s="1"/>
  <c r="D522" i="31"/>
  <c r="H674" i="31"/>
  <c r="M17" i="32"/>
  <c r="M101" i="32" s="1"/>
  <c r="M23" i="32"/>
  <c r="D477" i="32"/>
  <c r="M757" i="32"/>
  <c r="D89" i="40"/>
  <c r="D54" i="40"/>
  <c r="M477" i="32"/>
  <c r="M62" i="32"/>
  <c r="D30" i="40"/>
  <c r="I54" i="40"/>
  <c r="D60" i="40"/>
  <c r="I215" i="42"/>
  <c r="I359" i="42"/>
  <c r="I61" i="42"/>
  <c r="I63" i="42" s="1"/>
  <c r="J57" i="46"/>
  <c r="J92" i="46"/>
  <c r="J94" i="46" s="1"/>
  <c r="J104" i="46" s="1"/>
  <c r="E98" i="30"/>
  <c r="E100" i="30" s="1"/>
  <c r="L101" i="30"/>
  <c r="L103" i="30" s="1"/>
  <c r="H598" i="31"/>
  <c r="H636" i="31"/>
  <c r="I26" i="32"/>
  <c r="D110" i="32"/>
  <c r="H26" i="32"/>
  <c r="G26" i="32"/>
  <c r="E26" i="32"/>
  <c r="M26" i="32" s="1"/>
  <c r="M110" i="32" s="1"/>
  <c r="L26" i="32"/>
  <c r="N237" i="32"/>
  <c r="D317" i="32"/>
  <c r="N557" i="32"/>
  <c r="D637" i="32"/>
  <c r="I30" i="40"/>
  <c r="H215" i="40"/>
  <c r="H322" i="40"/>
  <c r="H326" i="40" s="1"/>
  <c r="H61" i="40"/>
  <c r="H63" i="40" s="1"/>
  <c r="D659" i="40"/>
  <c r="J67" i="42"/>
  <c r="I58" i="42"/>
  <c r="I60" i="42" s="1"/>
  <c r="I171" i="42"/>
  <c r="D622" i="42"/>
  <c r="L88" i="30"/>
  <c r="L91" i="30" s="1"/>
  <c r="L104" i="30" s="1"/>
  <c r="D560" i="31"/>
  <c r="K26" i="32"/>
  <c r="M115" i="32"/>
  <c r="D69" i="32"/>
  <c r="N72" i="32"/>
  <c r="N112" i="32"/>
  <c r="N114" i="32" s="1"/>
  <c r="N157" i="32"/>
  <c r="M184" i="32"/>
  <c r="M197" i="32" s="1"/>
  <c r="D237" i="32"/>
  <c r="N357" i="32"/>
  <c r="M397" i="32"/>
  <c r="N477" i="32"/>
  <c r="M504" i="32"/>
  <c r="M65" i="32"/>
  <c r="M66" i="32" s="1"/>
  <c r="D557" i="32"/>
  <c r="N677" i="32"/>
  <c r="M717" i="32"/>
  <c r="L85" i="34"/>
  <c r="L55" i="34" s="1"/>
  <c r="L47" i="34"/>
  <c r="H89" i="40"/>
  <c r="H433" i="43"/>
  <c r="H50" i="43"/>
  <c r="H53" i="43" s="1"/>
  <c r="H56" i="31"/>
  <c r="H547" i="31"/>
  <c r="H560" i="31" s="1"/>
  <c r="M15" i="32"/>
  <c r="L19" i="32"/>
  <c r="K19" i="32"/>
  <c r="J19" i="32"/>
  <c r="I19" i="32"/>
  <c r="G19" i="32"/>
  <c r="D277" i="32"/>
  <c r="D597" i="32"/>
  <c r="D548" i="40"/>
  <c r="D437" i="31"/>
  <c r="H446" i="31"/>
  <c r="I560" i="31"/>
  <c r="D636" i="31"/>
  <c r="D674" i="31"/>
  <c r="I712" i="31"/>
  <c r="E19" i="32"/>
  <c r="N69" i="32"/>
  <c r="D437" i="32"/>
  <c r="M74" i="32"/>
  <c r="M116" i="32" s="1"/>
  <c r="M68" i="32"/>
  <c r="D757" i="32"/>
  <c r="H90" i="40"/>
  <c r="H58" i="40"/>
  <c r="H60" i="40" s="1"/>
  <c r="H67" i="40" s="1"/>
  <c r="H140" i="40"/>
  <c r="H64" i="40"/>
  <c r="H66" i="40" s="1"/>
  <c r="H437" i="40"/>
  <c r="J15" i="44"/>
  <c r="I15" i="44"/>
  <c r="E99" i="44"/>
  <c r="H15" i="44"/>
  <c r="D99" i="44"/>
  <c r="G15" i="44"/>
  <c r="E15" i="44"/>
  <c r="M15" i="44" s="1"/>
  <c r="L15" i="44"/>
  <c r="K15" i="44"/>
  <c r="D21" i="44"/>
  <c r="J16" i="32"/>
  <c r="M16" i="32" s="1"/>
  <c r="M100" i="32" s="1"/>
  <c r="D21" i="32"/>
  <c r="J22" i="32"/>
  <c r="M33" i="32"/>
  <c r="D106" i="32"/>
  <c r="D585" i="40"/>
  <c r="H659" i="40"/>
  <c r="I23" i="42"/>
  <c r="I95" i="42"/>
  <c r="I97" i="42" s="1"/>
  <c r="I51" i="42"/>
  <c r="I141" i="42"/>
  <c r="I363" i="42"/>
  <c r="J622" i="42"/>
  <c r="I696" i="42"/>
  <c r="I24" i="43"/>
  <c r="I98" i="43"/>
  <c r="I100" i="43" s="1"/>
  <c r="H28" i="43"/>
  <c r="H65" i="43"/>
  <c r="H66" i="43" s="1"/>
  <c r="H101" i="43"/>
  <c r="H103" i="43" s="1"/>
  <c r="M355" i="44"/>
  <c r="M475" i="44"/>
  <c r="I683" i="46"/>
  <c r="I696" i="46" s="1"/>
  <c r="I51" i="46"/>
  <c r="I54" i="46" s="1"/>
  <c r="L16" i="32"/>
  <c r="J18" i="32"/>
  <c r="M18" i="32" s="1"/>
  <c r="M102" i="32" s="1"/>
  <c r="L22" i="32"/>
  <c r="G25" i="32"/>
  <c r="M25" i="32" s="1"/>
  <c r="D27" i="32"/>
  <c r="D111" i="32" s="1"/>
  <c r="D101" i="40"/>
  <c r="D103" i="40" s="1"/>
  <c r="D66" i="40"/>
  <c r="D141" i="40"/>
  <c r="D363" i="40"/>
  <c r="H498" i="40"/>
  <c r="H511" i="40" s="1"/>
  <c r="I585" i="40"/>
  <c r="I30" i="42"/>
  <c r="I55" i="42"/>
  <c r="I57" i="42" s="1"/>
  <c r="I131" i="42"/>
  <c r="J400" i="42"/>
  <c r="D696" i="42"/>
  <c r="I95" i="43"/>
  <c r="I97" i="43" s="1"/>
  <c r="H446" i="43"/>
  <c r="M17" i="44"/>
  <c r="I89" i="46"/>
  <c r="D30" i="46"/>
  <c r="I26" i="46"/>
  <c r="D107" i="32"/>
  <c r="H101" i="40"/>
  <c r="H103" i="40" s="1"/>
  <c r="H276" i="40"/>
  <c r="H289" i="40" s="1"/>
  <c r="D622" i="40"/>
  <c r="I511" i="42"/>
  <c r="D659" i="42"/>
  <c r="H88" i="43"/>
  <c r="H91" i="43" s="1"/>
  <c r="H15" i="43"/>
  <c r="I57" i="43"/>
  <c r="I59" i="43" s="1"/>
  <c r="I135" i="43"/>
  <c r="M70" i="44"/>
  <c r="M72" i="44" s="1"/>
  <c r="M151" i="44"/>
  <c r="M155" i="44" s="1"/>
  <c r="M755" i="44"/>
  <c r="I467" i="46"/>
  <c r="I474" i="46" s="1"/>
  <c r="I58" i="46"/>
  <c r="I60" i="46" s="1"/>
  <c r="E16" i="32"/>
  <c r="L18" i="32"/>
  <c r="E22" i="32"/>
  <c r="M22" i="32" s="1"/>
  <c r="I25" i="32"/>
  <c r="D102" i="32"/>
  <c r="H128" i="40"/>
  <c r="H141" i="40" s="1"/>
  <c r="H252" i="40"/>
  <c r="H350" i="40"/>
  <c r="H363" i="40" s="1"/>
  <c r="H474" i="40"/>
  <c r="H572" i="40"/>
  <c r="H585" i="40" s="1"/>
  <c r="F294" i="41"/>
  <c r="F614" i="41"/>
  <c r="I20" i="42"/>
  <c r="J326" i="42"/>
  <c r="I437" i="42"/>
  <c r="J585" i="42"/>
  <c r="I91" i="43"/>
  <c r="I141" i="43"/>
  <c r="I142" i="43" s="1"/>
  <c r="I63" i="43"/>
  <c r="M73" i="44"/>
  <c r="M675" i="44"/>
  <c r="G22" i="32"/>
  <c r="H98" i="40"/>
  <c r="H100" i="40" s="1"/>
  <c r="I57" i="40"/>
  <c r="H178" i="40"/>
  <c r="D326" i="40"/>
  <c r="H400" i="40"/>
  <c r="I548" i="40"/>
  <c r="H622" i="40"/>
  <c r="I89" i="42"/>
  <c r="I239" i="42"/>
  <c r="I252" i="42" s="1"/>
  <c r="I313" i="42"/>
  <c r="I326" i="42" s="1"/>
  <c r="I585" i="42"/>
  <c r="I28" i="43"/>
  <c r="D755" i="44"/>
  <c r="J98" i="46"/>
  <c r="J100" i="46" s="1"/>
  <c r="J63" i="46"/>
  <c r="I239" i="46"/>
  <c r="I252" i="46" s="1"/>
  <c r="I101" i="42"/>
  <c r="I103" i="42" s="1"/>
  <c r="D363" i="42"/>
  <c r="I21" i="43"/>
  <c r="H62" i="43"/>
  <c r="H98" i="43"/>
  <c r="H100" i="43" s="1"/>
  <c r="H180" i="43"/>
  <c r="H218" i="43"/>
  <c r="D98" i="42"/>
  <c r="D100" i="42" s="1"/>
  <c r="J101" i="42"/>
  <c r="J103" i="42" s="1"/>
  <c r="H332" i="43"/>
  <c r="I370" i="43"/>
  <c r="I560" i="43"/>
  <c r="L25" i="44"/>
  <c r="K25" i="44"/>
  <c r="J25" i="44"/>
  <c r="I25" i="44"/>
  <c r="H25" i="44"/>
  <c r="E107" i="44"/>
  <c r="E25" i="44"/>
  <c r="M25" i="44" s="1"/>
  <c r="M30" i="44"/>
  <c r="M110" i="44"/>
  <c r="M112" i="44" s="1"/>
  <c r="D34" i="44"/>
  <c r="D100" i="44"/>
  <c r="M64" i="44"/>
  <c r="M66" i="44" s="1"/>
  <c r="M225" i="44"/>
  <c r="M235" i="44"/>
  <c r="M594" i="44"/>
  <c r="M74" i="44"/>
  <c r="D675" i="44"/>
  <c r="I622" i="46"/>
  <c r="J88" i="42"/>
  <c r="J91" i="42" s="1"/>
  <c r="D95" i="42"/>
  <c r="D97" i="42" s="1"/>
  <c r="D104" i="42" s="1"/>
  <c r="J98" i="42"/>
  <c r="J100" i="42" s="1"/>
  <c r="I60" i="43"/>
  <c r="I62" i="43" s="1"/>
  <c r="D180" i="43"/>
  <c r="H243" i="43"/>
  <c r="H256" i="43" s="1"/>
  <c r="H357" i="43"/>
  <c r="D370" i="43"/>
  <c r="H509" i="43"/>
  <c r="H522" i="43" s="1"/>
  <c r="D275" i="44"/>
  <c r="N475" i="44"/>
  <c r="D595" i="44"/>
  <c r="D91" i="46"/>
  <c r="I215" i="46"/>
  <c r="I289" i="46"/>
  <c r="I55" i="46"/>
  <c r="I279" i="46"/>
  <c r="I53" i="43"/>
  <c r="D95" i="43"/>
  <c r="D97" i="43" s="1"/>
  <c r="D104" i="43" s="1"/>
  <c r="I256" i="43"/>
  <c r="D446" i="43"/>
  <c r="I522" i="43"/>
  <c r="H585" i="43"/>
  <c r="H598" i="43" s="1"/>
  <c r="I636" i="43"/>
  <c r="J29" i="44"/>
  <c r="I29" i="44"/>
  <c r="D111" i="44"/>
  <c r="H29" i="44"/>
  <c r="G29" i="44"/>
  <c r="E29" i="44"/>
  <c r="L29" i="44"/>
  <c r="M262" i="44"/>
  <c r="M275" i="44" s="1"/>
  <c r="M582" i="44"/>
  <c r="M58" i="44"/>
  <c r="N595" i="44"/>
  <c r="M635" i="44"/>
  <c r="D67" i="46"/>
  <c r="J215" i="46"/>
  <c r="I180" i="43"/>
  <c r="I218" i="43"/>
  <c r="I598" i="43"/>
  <c r="H674" i="43"/>
  <c r="K29" i="44"/>
  <c r="N72" i="44"/>
  <c r="N110" i="44"/>
  <c r="N112" i="44" s="1"/>
  <c r="M61" i="44"/>
  <c r="M182" i="44"/>
  <c r="M315" i="44"/>
  <c r="D355" i="44"/>
  <c r="M422" i="44"/>
  <c r="M435" i="44" s="1"/>
  <c r="M715" i="44"/>
  <c r="J30" i="46"/>
  <c r="I211" i="46"/>
  <c r="I61" i="46"/>
  <c r="I63" i="46" s="1"/>
  <c r="I437" i="46"/>
  <c r="I535" i="46"/>
  <c r="I548" i="46" s="1"/>
  <c r="H294" i="43"/>
  <c r="I332" i="43"/>
  <c r="D522" i="43"/>
  <c r="D636" i="43"/>
  <c r="N103" i="44"/>
  <c r="N106" i="44"/>
  <c r="M195" i="44"/>
  <c r="M502" i="44"/>
  <c r="M515" i="44"/>
  <c r="M668" i="44"/>
  <c r="M68" i="44"/>
  <c r="D252" i="46"/>
  <c r="I313" i="46"/>
  <c r="I326" i="46" s="1"/>
  <c r="I363" i="46"/>
  <c r="I511" i="46"/>
  <c r="I54" i="43"/>
  <c r="I56" i="43" s="1"/>
  <c r="I294" i="43"/>
  <c r="H370" i="43"/>
  <c r="I446" i="43"/>
  <c r="H636" i="43"/>
  <c r="I674" i="43"/>
  <c r="D27" i="44"/>
  <c r="M67" i="44"/>
  <c r="M348" i="44"/>
  <c r="N355" i="44"/>
  <c r="N515" i="44"/>
  <c r="J178" i="46"/>
  <c r="J252" i="46"/>
  <c r="D622" i="46"/>
  <c r="E100" i="44"/>
  <c r="E102" i="44"/>
  <c r="D101" i="46"/>
  <c r="D103" i="46" s="1"/>
  <c r="M16" i="44"/>
  <c r="M100" i="44" s="1"/>
  <c r="L17" i="44"/>
  <c r="K18" i="44"/>
  <c r="M18" i="44" s="1"/>
  <c r="J19" i="44"/>
  <c r="M19" i="44" s="1"/>
  <c r="M101" i="44" s="1"/>
  <c r="I20" i="44"/>
  <c r="L23" i="44"/>
  <c r="M23" i="44" s="1"/>
  <c r="M105" i="44" s="1"/>
  <c r="G26" i="44"/>
  <c r="M26" i="44" s="1"/>
  <c r="M108" i="44" s="1"/>
  <c r="D30" i="44"/>
  <c r="J31" i="44"/>
  <c r="M31" i="44" s="1"/>
  <c r="I32" i="44"/>
  <c r="M32" i="44" s="1"/>
  <c r="M114" i="44" s="1"/>
  <c r="N63" i="44"/>
  <c r="N76" i="44" s="1"/>
  <c r="E105" i="44"/>
  <c r="N107" i="44"/>
  <c r="N109" i="44" s="1"/>
  <c r="D63" i="46"/>
  <c r="J101" i="46"/>
  <c r="J103" i="46" s="1"/>
  <c r="L18" i="44"/>
  <c r="K19" i="44"/>
  <c r="J20" i="44"/>
  <c r="M20" i="44" s="1"/>
  <c r="M102" i="44" s="1"/>
  <c r="E22" i="44"/>
  <c r="M22" i="44" s="1"/>
  <c r="H26" i="44"/>
  <c r="K31" i="44"/>
  <c r="J32" i="44"/>
  <c r="D101" i="44"/>
  <c r="D108" i="44"/>
  <c r="N113" i="44"/>
  <c r="N115" i="44" s="1"/>
  <c r="I17" i="46"/>
  <c r="I30" i="46" s="1"/>
  <c r="J60" i="46"/>
  <c r="J67" i="46" s="1"/>
  <c r="L19" i="44"/>
  <c r="K20" i="44"/>
  <c r="D24" i="44"/>
  <c r="I26" i="44"/>
  <c r="L31" i="44"/>
  <c r="K32" i="44"/>
  <c r="E101" i="44"/>
  <c r="E108" i="44"/>
  <c r="D114" i="44"/>
  <c r="L20" i="44"/>
  <c r="J26" i="44"/>
  <c r="L32" i="44"/>
  <c r="D104" i="44"/>
  <c r="M32" i="9" l="1"/>
  <c r="M47" i="9"/>
  <c r="M106" i="24"/>
  <c r="M108" i="24" s="1"/>
  <c r="M24" i="24"/>
  <c r="M99" i="24"/>
  <c r="M105" i="24" s="1"/>
  <c r="M21" i="24"/>
  <c r="M27" i="44"/>
  <c r="M107" i="44"/>
  <c r="M109" i="44" s="1"/>
  <c r="I1052" i="12"/>
  <c r="I154" i="12"/>
  <c r="I148" i="12"/>
  <c r="M113" i="44"/>
  <c r="M115" i="44" s="1"/>
  <c r="M33" i="44"/>
  <c r="M99" i="44"/>
  <c r="M103" i="44" s="1"/>
  <c r="M21" i="44"/>
  <c r="M24" i="44"/>
  <c r="M104" i="44"/>
  <c r="M106" i="44" s="1"/>
  <c r="H16" i="14"/>
  <c r="H93" i="14"/>
  <c r="H95" i="14" s="1"/>
  <c r="M27" i="32"/>
  <c r="M109" i="32"/>
  <c r="M111" i="32" s="1"/>
  <c r="M106" i="32"/>
  <c r="M108" i="32" s="1"/>
  <c r="M24" i="32"/>
  <c r="I101" i="31"/>
  <c r="I103" i="31" s="1"/>
  <c r="I65" i="31"/>
  <c r="D103" i="22"/>
  <c r="H507" i="13"/>
  <c r="H508" i="13" s="1"/>
  <c r="H64" i="13"/>
  <c r="H66" i="13" s="1"/>
  <c r="M595" i="44"/>
  <c r="M34" i="32"/>
  <c r="M117" i="32"/>
  <c r="D29" i="15"/>
  <c r="M209" i="15"/>
  <c r="E29" i="15"/>
  <c r="D74" i="15"/>
  <c r="D119" i="15" s="1"/>
  <c r="N77" i="15"/>
  <c r="N110" i="15"/>
  <c r="N68" i="15"/>
  <c r="M107" i="15"/>
  <c r="M23" i="15"/>
  <c r="M115" i="15"/>
  <c r="H474" i="10"/>
  <c r="I165" i="2"/>
  <c r="I414" i="2"/>
  <c r="I160" i="2"/>
  <c r="N116" i="44"/>
  <c r="I98" i="42"/>
  <c r="I100" i="42" s="1"/>
  <c r="H104" i="43"/>
  <c r="K64" i="30"/>
  <c r="K177" i="30"/>
  <c r="F387" i="25"/>
  <c r="H88" i="31"/>
  <c r="H91" i="31" s="1"/>
  <c r="H104" i="31" s="1"/>
  <c r="I13" i="22"/>
  <c r="E87" i="22"/>
  <c r="D105" i="24"/>
  <c r="I99" i="22"/>
  <c r="G512" i="16"/>
  <c r="G80" i="16"/>
  <c r="M27" i="15"/>
  <c r="G458" i="16"/>
  <c r="G242" i="16"/>
  <c r="G26" i="16"/>
  <c r="I866" i="12"/>
  <c r="M211" i="15"/>
  <c r="M212" i="15" s="1"/>
  <c r="M73" i="15"/>
  <c r="M28" i="15"/>
  <c r="I742" i="12"/>
  <c r="J104" i="12"/>
  <c r="J103" i="12" s="1"/>
  <c r="J288" i="12"/>
  <c r="H278" i="10"/>
  <c r="D119" i="12"/>
  <c r="D181" i="12" s="1"/>
  <c r="H26" i="10"/>
  <c r="I57" i="6"/>
  <c r="G474" i="10"/>
  <c r="J33" i="6"/>
  <c r="J39" i="6" s="1"/>
  <c r="J87" i="2"/>
  <c r="I86" i="2"/>
  <c r="J53" i="6"/>
  <c r="I153" i="2"/>
  <c r="I163" i="2"/>
  <c r="I57" i="5"/>
  <c r="I62" i="5" s="1"/>
  <c r="I20" i="5"/>
  <c r="J159" i="12"/>
  <c r="J96" i="12"/>
  <c r="J102" i="12"/>
  <c r="D439" i="31"/>
  <c r="I437" i="31"/>
  <c r="D57" i="31"/>
  <c r="E57" i="31"/>
  <c r="E95" i="31"/>
  <c r="D67" i="40"/>
  <c r="E104" i="30"/>
  <c r="I15" i="31"/>
  <c r="I28" i="31" s="1"/>
  <c r="I88" i="31"/>
  <c r="I91" i="31" s="1"/>
  <c r="D56" i="31"/>
  <c r="D92" i="31"/>
  <c r="D94" i="31" s="1"/>
  <c r="I53" i="22"/>
  <c r="I66" i="22" s="1"/>
  <c r="D118" i="12"/>
  <c r="D180" i="12" s="1"/>
  <c r="G550" i="12"/>
  <c r="I550" i="12" s="1"/>
  <c r="E55" i="12"/>
  <c r="G55" i="12" s="1"/>
  <c r="I55" i="12" s="1"/>
  <c r="H30" i="8"/>
  <c r="H36" i="8" s="1"/>
  <c r="H50" i="8"/>
  <c r="H49" i="8" s="1"/>
  <c r="G250" i="10"/>
  <c r="I88" i="46"/>
  <c r="I91" i="46" s="1"/>
  <c r="M29" i="44"/>
  <c r="M111" i="44" s="1"/>
  <c r="I57" i="46"/>
  <c r="I92" i="46"/>
  <c r="I94" i="46" s="1"/>
  <c r="I54" i="42"/>
  <c r="I67" i="42" s="1"/>
  <c r="I88" i="42"/>
  <c r="I91" i="42" s="1"/>
  <c r="M19" i="32"/>
  <c r="M103" i="32" s="1"/>
  <c r="M21" i="32"/>
  <c r="K178" i="30"/>
  <c r="M112" i="32"/>
  <c r="M114" i="32" s="1"/>
  <c r="H66" i="23"/>
  <c r="K63" i="30"/>
  <c r="K98" i="30"/>
  <c r="K100" i="30" s="1"/>
  <c r="M111" i="15"/>
  <c r="I97" i="22"/>
  <c r="M114" i="15"/>
  <c r="M72" i="15"/>
  <c r="H91" i="13"/>
  <c r="H15" i="13"/>
  <c r="D31" i="15"/>
  <c r="D32" i="15" s="1"/>
  <c r="D136" i="12"/>
  <c r="D135" i="12" s="1"/>
  <c r="D144" i="12" s="1"/>
  <c r="D11" i="12"/>
  <c r="D20" i="12" s="1"/>
  <c r="I12" i="12"/>
  <c r="I11" i="12" s="1"/>
  <c r="I20" i="12" s="1"/>
  <c r="I990" i="12"/>
  <c r="I164" i="12"/>
  <c r="I158" i="12"/>
  <c r="I96" i="12"/>
  <c r="I102" i="12"/>
  <c r="I92" i="12"/>
  <c r="I86" i="12"/>
  <c r="M64" i="15"/>
  <c r="D549" i="12"/>
  <c r="D555" i="12" s="1"/>
  <c r="D556" i="12" s="1"/>
  <c r="D117" i="12"/>
  <c r="E117" i="12" s="1"/>
  <c r="G117" i="12" s="1"/>
  <c r="I33" i="6"/>
  <c r="I39" i="6" s="1"/>
  <c r="H390" i="10"/>
  <c r="G26" i="10"/>
  <c r="I81" i="11"/>
  <c r="I56" i="6"/>
  <c r="I709" i="2"/>
  <c r="I151" i="2"/>
  <c r="I768" i="2"/>
  <c r="H62" i="5"/>
  <c r="M144" i="32"/>
  <c r="M157" i="32" s="1"/>
  <c r="M57" i="32"/>
  <c r="M63" i="32" s="1"/>
  <c r="M76" i="32" s="1"/>
  <c r="F161" i="16"/>
  <c r="E55" i="6"/>
  <c r="G15" i="6"/>
  <c r="J104" i="42"/>
  <c r="I67" i="46"/>
  <c r="D101" i="31"/>
  <c r="D103" i="31" s="1"/>
  <c r="D65" i="31"/>
  <c r="N76" i="24"/>
  <c r="M109" i="24"/>
  <c r="M111" i="24" s="1"/>
  <c r="M27" i="24"/>
  <c r="M34" i="24" s="1"/>
  <c r="I101" i="23"/>
  <c r="I103" i="23" s="1"/>
  <c r="I27" i="23"/>
  <c r="I28" i="23" s="1"/>
  <c r="D118" i="15"/>
  <c r="D76" i="15"/>
  <c r="D77" i="15" s="1"/>
  <c r="G551" i="12"/>
  <c r="I551" i="12" s="1"/>
  <c r="I118" i="12" s="1"/>
  <c r="E56" i="12"/>
  <c r="G56" i="12" s="1"/>
  <c r="I56" i="12" s="1"/>
  <c r="E118" i="12"/>
  <c r="G118" i="12" s="1"/>
  <c r="H138" i="10"/>
  <c r="K83" i="11"/>
  <c r="J291" i="12"/>
  <c r="J107" i="12"/>
  <c r="I14" i="11"/>
  <c r="H334" i="10"/>
  <c r="I53" i="2"/>
  <c r="I172" i="2" s="1"/>
  <c r="I173" i="2"/>
  <c r="H82" i="10"/>
  <c r="J73" i="2"/>
  <c r="I72" i="2"/>
  <c r="I132" i="2"/>
  <c r="D34" i="24"/>
  <c r="D111" i="24"/>
  <c r="G74" i="18"/>
  <c r="G77" i="18" s="1"/>
  <c r="G15" i="18"/>
  <c r="J114" i="2"/>
  <c r="I113" i="2"/>
  <c r="D105" i="32"/>
  <c r="H30" i="40"/>
  <c r="D34" i="32"/>
  <c r="F431" i="16"/>
  <c r="H99" i="14"/>
  <c r="H101" i="14" s="1"/>
  <c r="H22" i="14"/>
  <c r="E58" i="12"/>
  <c r="G58" i="12" s="1"/>
  <c r="I58" i="12" s="1"/>
  <c r="G553" i="12"/>
  <c r="I553" i="12" s="1"/>
  <c r="I120" i="12" s="1"/>
  <c r="I112" i="12"/>
  <c r="I106" i="12"/>
  <c r="H110" i="10"/>
  <c r="E54" i="6"/>
  <c r="G14" i="6"/>
  <c r="I98" i="46"/>
  <c r="I100" i="46" s="1"/>
  <c r="K20" i="30"/>
  <c r="K92" i="30"/>
  <c r="K94" i="30" s="1"/>
  <c r="M75" i="32"/>
  <c r="D62" i="31"/>
  <c r="D98" i="31"/>
  <c r="D100" i="31" s="1"/>
  <c r="K51" i="30"/>
  <c r="K54" i="30" s="1"/>
  <c r="H90" i="14"/>
  <c r="H92" i="14" s="1"/>
  <c r="H13" i="14"/>
  <c r="F485" i="16"/>
  <c r="D104" i="46"/>
  <c r="M107" i="32"/>
  <c r="H95" i="40"/>
  <c r="H97" i="40" s="1"/>
  <c r="H104" i="40" s="1"/>
  <c r="I442" i="31"/>
  <c r="I60" i="31"/>
  <c r="M75" i="24"/>
  <c r="M76" i="24" s="1"/>
  <c r="I92" i="23"/>
  <c r="I94" i="23" s="1"/>
  <c r="I56" i="23"/>
  <c r="I66" i="23" s="1"/>
  <c r="M110" i="24"/>
  <c r="N76" i="32"/>
  <c r="G296" i="16"/>
  <c r="F215" i="16"/>
  <c r="M103" i="15"/>
  <c r="P58" i="15"/>
  <c r="H97" i="13"/>
  <c r="H21" i="13"/>
  <c r="G350" i="16"/>
  <c r="G134" i="16"/>
  <c r="F377" i="16"/>
  <c r="H102" i="14"/>
  <c r="H104" i="14" s="1"/>
  <c r="H105" i="14" s="1"/>
  <c r="H64" i="14"/>
  <c r="H65" i="14" s="1"/>
  <c r="H57" i="13"/>
  <c r="H94" i="13"/>
  <c r="H77" i="18"/>
  <c r="H63" i="13"/>
  <c r="D154" i="12"/>
  <c r="D148" i="12"/>
  <c r="I539" i="12"/>
  <c r="I545" i="12" s="1"/>
  <c r="D27" i="13"/>
  <c r="D28" i="13" s="1"/>
  <c r="D31" i="12"/>
  <c r="D40" i="12" s="1"/>
  <c r="D156" i="12"/>
  <c r="D155" i="12" s="1"/>
  <c r="I32" i="12"/>
  <c r="I31" i="12" s="1"/>
  <c r="I1063" i="2"/>
  <c r="I30" i="8"/>
  <c r="I36" i="8" s="1"/>
  <c r="I50" i="8"/>
  <c r="I49" i="8" s="1"/>
  <c r="J15" i="11"/>
  <c r="G334" i="10"/>
  <c r="I169" i="12"/>
  <c r="I30" i="11"/>
  <c r="I145" i="2"/>
  <c r="L29" i="11"/>
  <c r="L41" i="11" s="1"/>
  <c r="J55" i="4"/>
  <c r="I139" i="12"/>
  <c r="I138" i="12" s="1"/>
  <c r="I144" i="12" s="1"/>
  <c r="I237" i="2"/>
  <c r="I131" i="2"/>
  <c r="I162" i="2"/>
  <c r="I149" i="2"/>
  <c r="D76" i="32"/>
  <c r="D120" i="12"/>
  <c r="D182" i="12" s="1"/>
  <c r="G552" i="12"/>
  <c r="I552" i="12" s="1"/>
  <c r="I119" i="12" s="1"/>
  <c r="E119" i="12"/>
  <c r="G119" i="12" s="1"/>
  <c r="E57" i="12"/>
  <c r="G57" i="12" s="1"/>
  <c r="I57" i="12" s="1"/>
  <c r="I66" i="46"/>
  <c r="I101" i="46"/>
  <c r="I103" i="46" s="1"/>
  <c r="J278" i="12"/>
  <c r="J94" i="12"/>
  <c r="J93" i="12" s="1"/>
  <c r="D96" i="12"/>
  <c r="D102" i="12" s="1"/>
  <c r="D163" i="12"/>
  <c r="J100" i="2"/>
  <c r="I99" i="2"/>
  <c r="I158" i="2" s="1"/>
  <c r="M75" i="44"/>
  <c r="I67" i="40"/>
  <c r="K17" i="30"/>
  <c r="K88" i="30"/>
  <c r="K91" i="30" s="1"/>
  <c r="H104" i="23"/>
  <c r="M68" i="15"/>
  <c r="M110" i="15"/>
  <c r="D103" i="13"/>
  <c r="M69" i="44"/>
  <c r="I92" i="42"/>
  <c r="I94" i="42" s="1"/>
  <c r="M63" i="44"/>
  <c r="I95" i="46"/>
  <c r="I97" i="46" s="1"/>
  <c r="I65" i="43"/>
  <c r="I66" i="43" s="1"/>
  <c r="I101" i="43"/>
  <c r="I103" i="43" s="1"/>
  <c r="I104" i="43" s="1"/>
  <c r="D446" i="31"/>
  <c r="I95" i="23"/>
  <c r="I97" i="23" s="1"/>
  <c r="N118" i="24"/>
  <c r="D26" i="14"/>
  <c r="F269" i="16"/>
  <c r="H54" i="13"/>
  <c r="H67" i="13" s="1"/>
  <c r="I67" i="13"/>
  <c r="I928" i="12"/>
  <c r="I1114" i="12"/>
  <c r="M15" i="15"/>
  <c r="I618" i="12"/>
  <c r="J116" i="12"/>
  <c r="J122" i="12" s="1"/>
  <c r="J281" i="12"/>
  <c r="I205" i="12"/>
  <c r="I246" i="12" s="1"/>
  <c r="H103" i="13"/>
  <c r="H105" i="13" s="1"/>
  <c r="H106" i="13" s="1"/>
  <c r="H27" i="13"/>
  <c r="J307" i="12"/>
  <c r="G530" i="10"/>
  <c r="J31" i="11"/>
  <c r="I174" i="2"/>
  <c r="I170" i="2"/>
  <c r="I549" i="12" l="1"/>
  <c r="I555" i="12" s="1"/>
  <c r="I556" i="12" s="1"/>
  <c r="I117" i="12"/>
  <c r="J159" i="2"/>
  <c r="J99" i="2"/>
  <c r="J158" i="2" s="1"/>
  <c r="I60" i="2"/>
  <c r="I178" i="2" s="1"/>
  <c r="I182" i="12"/>
  <c r="I119" i="2"/>
  <c r="H28" i="13"/>
  <c r="D158" i="12"/>
  <c r="D164" i="12"/>
  <c r="J39" i="11"/>
  <c r="I62" i="31"/>
  <c r="I98" i="31"/>
  <c r="I100" i="31" s="1"/>
  <c r="I14" i="6"/>
  <c r="G54" i="6"/>
  <c r="J113" i="2"/>
  <c r="J172" i="2" s="1"/>
  <c r="J173" i="2"/>
  <c r="J132" i="2"/>
  <c r="J72" i="2"/>
  <c r="I104" i="23"/>
  <c r="I15" i="6"/>
  <c r="I55" i="6" s="1"/>
  <c r="G55" i="6"/>
  <c r="D179" i="12"/>
  <c r="D116" i="12"/>
  <c r="D122" i="12" s="1"/>
  <c r="D123" i="12" s="1"/>
  <c r="M118" i="15"/>
  <c r="I174" i="12"/>
  <c r="I168" i="12"/>
  <c r="J169" i="12"/>
  <c r="J106" i="12"/>
  <c r="I439" i="31"/>
  <c r="I446" i="31" s="1"/>
  <c r="I57" i="31"/>
  <c r="K67" i="30"/>
  <c r="K66" i="30"/>
  <c r="K101" i="30"/>
  <c r="K103" i="30" s="1"/>
  <c r="M34" i="44"/>
  <c r="I104" i="46"/>
  <c r="J86" i="2"/>
  <c r="J145" i="2" s="1"/>
  <c r="J146" i="2"/>
  <c r="M74" i="15"/>
  <c r="M29" i="15"/>
  <c r="M31" i="15" s="1"/>
  <c r="M32" i="15" s="1"/>
  <c r="M116" i="44"/>
  <c r="I179" i="12"/>
  <c r="I54" i="12"/>
  <c r="I60" i="12"/>
  <c r="K104" i="30"/>
  <c r="M76" i="44"/>
  <c r="J287" i="12"/>
  <c r="J308" i="12" s="1"/>
  <c r="I180" i="12"/>
  <c r="I61" i="12"/>
  <c r="M99" i="32"/>
  <c r="M105" i="32" s="1"/>
  <c r="J164" i="12"/>
  <c r="J158" i="12"/>
  <c r="J297" i="12"/>
  <c r="I181" i="12"/>
  <c r="K30" i="30"/>
  <c r="D66" i="31"/>
  <c r="D61" i="12"/>
  <c r="J112" i="12"/>
  <c r="J123" i="12" s="1"/>
  <c r="I16" i="22"/>
  <c r="I87" i="22"/>
  <c r="E120" i="12"/>
  <c r="G120" i="12" s="1"/>
  <c r="I38" i="11"/>
  <c r="D104" i="31"/>
  <c r="I104" i="42"/>
  <c r="D95" i="31"/>
  <c r="D97" i="31" s="1"/>
  <c r="D59" i="31"/>
  <c r="I184" i="12" l="1"/>
  <c r="I185" i="12" s="1"/>
  <c r="I178" i="12"/>
  <c r="I90" i="22"/>
  <c r="I29" i="22"/>
  <c r="I103" i="22" s="1"/>
  <c r="J119" i="2"/>
  <c r="J178" i="2" s="1"/>
  <c r="J131" i="2"/>
  <c r="M119" i="15"/>
  <c r="M121" i="15" s="1"/>
  <c r="M122" i="15" s="1"/>
  <c r="M76" i="15"/>
  <c r="M77" i="15" s="1"/>
  <c r="I59" i="31"/>
  <c r="I66" i="31" s="1"/>
  <c r="I95" i="31"/>
  <c r="I97" i="31" s="1"/>
  <c r="I104" i="31" s="1"/>
  <c r="D184" i="12"/>
  <c r="D185" i="12" s="1"/>
  <c r="D178" i="12"/>
  <c r="I13" i="6"/>
  <c r="I19" i="6" s="1"/>
  <c r="I54" i="6"/>
  <c r="I122" i="12"/>
  <c r="I123" i="12" s="1"/>
  <c r="I116" i="12"/>
  <c r="J174" i="12"/>
  <c r="J185" i="12" s="1"/>
  <c r="J168" i="12"/>
  <c r="I59" i="6" l="1"/>
  <c r="I53" i="6"/>
</calcChain>
</file>

<file path=xl/sharedStrings.xml><?xml version="1.0" encoding="utf-8"?>
<sst xmlns="http://schemas.openxmlformats.org/spreadsheetml/2006/main" count="47927" uniqueCount="849">
  <si>
    <t>País</t>
  </si>
  <si>
    <t>CHILE</t>
  </si>
  <si>
    <t>Año inventariado</t>
  </si>
  <si>
    <t>Serie temporal</t>
  </si>
  <si>
    <t>1990-2022</t>
  </si>
  <si>
    <t>Sector</t>
  </si>
  <si>
    <t>UTCUTS</t>
  </si>
  <si>
    <t>Subsector</t>
  </si>
  <si>
    <t>Tierras</t>
  </si>
  <si>
    <t>Categoría</t>
  </si>
  <si>
    <t>Título del Inventario</t>
  </si>
  <si>
    <t>Inventario Nacional de Gases de Efecto Invernadero</t>
  </si>
  <si>
    <t>Nombre del responsable</t>
  </si>
  <si>
    <t>Yasna Rojas Ponce</t>
  </si>
  <si>
    <t>Título</t>
  </si>
  <si>
    <t>Coordinadora UTCUTS</t>
  </si>
  <si>
    <t>Organización</t>
  </si>
  <si>
    <t>INSTITUTO FORESTAL</t>
  </si>
  <si>
    <t>Dirección</t>
  </si>
  <si>
    <t>Fundo Teja Norte s/n, Valdivia</t>
  </si>
  <si>
    <t>Teléfono</t>
  </si>
  <si>
    <t>Casilla electrónica</t>
  </si>
  <si>
    <t>yrojas@infor.cl</t>
  </si>
  <si>
    <t>Año</t>
  </si>
  <si>
    <t>Región</t>
  </si>
  <si>
    <t xml:space="preserve">País </t>
  </si>
  <si>
    <t>Agriculture, Forestry and Other Land Use</t>
  </si>
  <si>
    <t>Category</t>
  </si>
  <si>
    <t>Forest Land Remaining Forest Land: Annual increase in carbon stocks in biomass (includes above-ground and below-ground biomass)</t>
  </si>
  <si>
    <t>Category code</t>
  </si>
  <si>
    <t>3B1a</t>
  </si>
  <si>
    <t>Sheet</t>
  </si>
  <si>
    <t>1 of 4</t>
  </si>
  <si>
    <t>Equation</t>
  </si>
  <si>
    <t>Equation 2.2</t>
  </si>
  <si>
    <t>Equation 2.9</t>
  </si>
  <si>
    <t>Equation 2.10</t>
  </si>
  <si>
    <t>Land-use category</t>
  </si>
  <si>
    <t>Subcategories for reporting year</t>
  </si>
  <si>
    <t>Area of Forest Land Remaining Forest Land</t>
  </si>
  <si>
    <t xml:space="preserve">Average annual above-ground biomass growth </t>
  </si>
  <si>
    <t>Ratio of below-ground biomass to above-ground biomass</t>
  </si>
  <si>
    <t>Average annual biomass growth above- and below-ground</t>
  </si>
  <si>
    <t>Carbon fraction of dry matter</t>
  </si>
  <si>
    <t>Annual carbon increase due to biomass growth</t>
  </si>
  <si>
    <r>
      <rPr>
        <sz val="9"/>
        <rFont val="Arial"/>
        <family val="2"/>
        <charset val="1"/>
      </rPr>
      <t>Annual CO</t>
    </r>
    <r>
      <rPr>
        <vertAlign val="subscript"/>
        <sz val="9"/>
        <rFont val="Arial"/>
        <family val="2"/>
        <charset val="1"/>
      </rPr>
      <t>2</t>
    </r>
    <r>
      <rPr>
        <sz val="9"/>
        <rFont val="Arial"/>
        <family val="2"/>
        <charset val="1"/>
      </rPr>
      <t xml:space="preserve"> increase due to biomass growth</t>
    </r>
  </si>
  <si>
    <t>Initial land use</t>
  </si>
  <si>
    <t>Land use during reporting year</t>
  </si>
  <si>
    <t>(ha)</t>
  </si>
  <si>
    <t>(tonnes dm ha-1 yr-1)</t>
  </si>
  <si>
    <r>
      <rPr>
        <sz val="9"/>
        <rFont val="Arial"/>
        <family val="2"/>
        <charset val="1"/>
      </rPr>
      <t>[tonnes bg dm (tonne ag dm)</t>
    </r>
    <r>
      <rPr>
        <vertAlign val="superscript"/>
        <sz val="9"/>
        <rFont val="Arial"/>
        <family val="2"/>
        <charset val="1"/>
      </rPr>
      <t>-1</t>
    </r>
    <r>
      <rPr>
        <sz val="9"/>
        <rFont val="Arial"/>
        <family val="2"/>
        <charset val="1"/>
      </rPr>
      <t>]</t>
    </r>
  </si>
  <si>
    <t>[tonnes C (tonne dm)-1]</t>
  </si>
  <si>
    <r>
      <rPr>
        <sz val="9"/>
        <rFont val="Arial"/>
        <family val="2"/>
        <charset val="1"/>
      </rPr>
      <t>(tonnes C yr</t>
    </r>
    <r>
      <rPr>
        <vertAlign val="superscript"/>
        <sz val="9"/>
        <rFont val="Arial"/>
        <family val="2"/>
        <charset val="1"/>
      </rPr>
      <t>-1</t>
    </r>
    <r>
      <rPr>
        <sz val="9"/>
        <rFont val="Arial"/>
        <family val="2"/>
        <charset val="1"/>
      </rPr>
      <t>)</t>
    </r>
  </si>
  <si>
    <r>
      <rPr>
        <sz val="9"/>
        <rFont val="Arial"/>
        <family val="2"/>
        <charset val="1"/>
      </rPr>
      <t>(Gg CO</t>
    </r>
    <r>
      <rPr>
        <vertAlign val="subscript"/>
        <sz val="9"/>
        <rFont val="Arial"/>
        <family val="2"/>
        <charset val="1"/>
      </rPr>
      <t>2</t>
    </r>
    <r>
      <rPr>
        <sz val="9"/>
        <rFont val="Arial"/>
        <family val="2"/>
        <charset val="1"/>
      </rPr>
      <t xml:space="preserve"> yr-1)</t>
    </r>
  </si>
  <si>
    <t>National statistics or international data sources</t>
  </si>
  <si>
    <t>Tables 4.9, 4.10 and 4.12</t>
  </si>
  <si>
    <t>zero (0) or Table 4.4</t>
  </si>
  <si>
    <r>
      <rPr>
        <sz val="9"/>
        <rFont val="Arial"/>
        <family val="2"/>
        <charset val="1"/>
      </rPr>
      <t>G</t>
    </r>
    <r>
      <rPr>
        <vertAlign val="subscript"/>
        <sz val="9"/>
        <rFont val="Arial"/>
        <family val="2"/>
        <charset val="1"/>
      </rPr>
      <t>TOTAL</t>
    </r>
    <r>
      <rPr>
        <sz val="9"/>
        <rFont val="Arial"/>
        <family val="2"/>
        <charset val="1"/>
      </rPr>
      <t xml:space="preserve"> = GW * (1+R)</t>
    </r>
  </si>
  <si>
    <t>0.5 or Table 4.3</t>
  </si>
  <si>
    <r>
      <rPr>
        <sz val="9"/>
        <rFont val="Arial"/>
        <family val="2"/>
        <charset val="1"/>
      </rPr>
      <t>ΔC</t>
    </r>
    <r>
      <rPr>
        <vertAlign val="subscript"/>
        <sz val="9"/>
        <rFont val="Arial"/>
        <family val="2"/>
        <charset val="1"/>
      </rPr>
      <t>G</t>
    </r>
    <r>
      <rPr>
        <sz val="9"/>
        <rFont val="Arial"/>
        <family val="2"/>
        <charset val="1"/>
      </rPr>
      <t xml:space="preserve"> = A * G</t>
    </r>
    <r>
      <rPr>
        <vertAlign val="subscript"/>
        <sz val="9"/>
        <rFont val="Arial"/>
        <family val="2"/>
        <charset val="1"/>
      </rPr>
      <t>TOTAL</t>
    </r>
    <r>
      <rPr>
        <sz val="9"/>
        <rFont val="Arial"/>
        <family val="2"/>
        <charset val="1"/>
      </rPr>
      <t xml:space="preserve"> * CF</t>
    </r>
  </si>
  <si>
    <r>
      <rPr>
        <sz val="9"/>
        <rFont val="Arial"/>
        <family val="2"/>
        <charset val="1"/>
      </rPr>
      <t>ΔCO</t>
    </r>
    <r>
      <rPr>
        <vertAlign val="subscript"/>
        <sz val="9"/>
        <rFont val="Arial"/>
        <family val="2"/>
        <charset val="1"/>
      </rPr>
      <t>2</t>
    </r>
    <r>
      <rPr>
        <sz val="9"/>
        <rFont val="Arial"/>
        <family val="2"/>
        <charset val="1"/>
      </rPr>
      <t xml:space="preserve"> = (ΔCG* C/CO2)/ 1000</t>
    </r>
  </si>
  <si>
    <t>A</t>
  </si>
  <si>
    <r>
      <rPr>
        <b/>
        <sz val="9"/>
        <rFont val="Arial"/>
        <family val="2"/>
        <charset val="1"/>
      </rPr>
      <t>G</t>
    </r>
    <r>
      <rPr>
        <b/>
        <vertAlign val="subscript"/>
        <sz val="9"/>
        <rFont val="Arial"/>
        <family val="2"/>
        <charset val="1"/>
      </rPr>
      <t>W</t>
    </r>
  </si>
  <si>
    <t>R</t>
  </si>
  <si>
    <r>
      <rPr>
        <b/>
        <sz val="9"/>
        <rFont val="Arial"/>
        <family val="2"/>
        <charset val="1"/>
      </rPr>
      <t>G</t>
    </r>
    <r>
      <rPr>
        <b/>
        <vertAlign val="subscript"/>
        <sz val="9"/>
        <rFont val="Arial"/>
        <family val="2"/>
        <charset val="1"/>
      </rPr>
      <t>TOTAL</t>
    </r>
  </si>
  <si>
    <t>CF</t>
  </si>
  <si>
    <r>
      <rPr>
        <b/>
        <sz val="9"/>
        <rFont val="Arial"/>
        <family val="2"/>
        <charset val="1"/>
      </rPr>
      <t>ΔC</t>
    </r>
    <r>
      <rPr>
        <b/>
        <vertAlign val="subscript"/>
        <sz val="9"/>
        <rFont val="Arial"/>
        <family val="2"/>
        <charset val="1"/>
      </rPr>
      <t>G</t>
    </r>
  </si>
  <si>
    <t>ΔCG</t>
  </si>
  <si>
    <t>FL</t>
  </si>
  <si>
    <t>Second growth forest:</t>
  </si>
  <si>
    <t>Alerce</t>
  </si>
  <si>
    <t>Ciprés Guaitecas</t>
  </si>
  <si>
    <t>Araucaria</t>
  </si>
  <si>
    <t>Ciprés Cordillera</t>
  </si>
  <si>
    <t>Palma Chilena</t>
  </si>
  <si>
    <t>Lenga</t>
  </si>
  <si>
    <t>Coigüe de Magallanes</t>
  </si>
  <si>
    <t>Roble - Hualo</t>
  </si>
  <si>
    <t>Roble - Rauli- Coigüe</t>
  </si>
  <si>
    <t>Coigüe - Raulí- Tepa</t>
  </si>
  <si>
    <t>Esclerofilo</t>
  </si>
  <si>
    <t>Siempreverde</t>
  </si>
  <si>
    <t xml:space="preserve">Bosque en equilibrio </t>
  </si>
  <si>
    <t>Management Plan (Law)</t>
  </si>
  <si>
    <t>National Parks and Reserves</t>
  </si>
  <si>
    <t>Forest tree plantations:</t>
  </si>
  <si>
    <t>Pinus radiata</t>
  </si>
  <si>
    <t>Eucaliptus sp</t>
  </si>
  <si>
    <t>Otras especies</t>
  </si>
  <si>
    <t>Especies nativas</t>
  </si>
  <si>
    <t>Areas gestion plantaciones</t>
  </si>
  <si>
    <t>Total</t>
  </si>
  <si>
    <t>País (suma regiones)</t>
  </si>
  <si>
    <t>Diferencia</t>
  </si>
  <si>
    <t>Arica y Parinacota</t>
  </si>
  <si>
    <t>Tarapacá</t>
  </si>
  <si>
    <t>Antofagasta</t>
  </si>
  <si>
    <t>Atacama</t>
  </si>
  <si>
    <t>Coquimbo</t>
  </si>
  <si>
    <t>Valparaíso</t>
  </si>
  <si>
    <t>Metropolitana</t>
  </si>
  <si>
    <t>O´Higgins</t>
  </si>
  <si>
    <t>Maule</t>
  </si>
  <si>
    <t xml:space="preserve"> Ñuble</t>
  </si>
  <si>
    <t>Biobío</t>
  </si>
  <si>
    <t>Araucanía</t>
  </si>
  <si>
    <t>Los Ríos</t>
  </si>
  <si>
    <t>Los Lagos</t>
  </si>
  <si>
    <t>Aysén</t>
  </si>
  <si>
    <t>Magallanes</t>
  </si>
  <si>
    <t>Forest Land Remaining Forest Land: Loss of carbon from wood removals</t>
  </si>
  <si>
    <t>2 of 4</t>
  </si>
  <si>
    <t>Equation 2.12</t>
  </si>
  <si>
    <t>Annual wood removal</t>
  </si>
  <si>
    <t>Biomass expansion factor for conversion of removals in merchantable volume to total volume (including bark)</t>
  </si>
  <si>
    <t>Annual carbon loss due to biomass removals</t>
  </si>
  <si>
    <r>
      <rPr>
        <sz val="9"/>
        <rFont val="Arial"/>
        <family val="2"/>
        <charset val="1"/>
      </rPr>
      <t>Annual CO</t>
    </r>
    <r>
      <rPr>
        <vertAlign val="subscript"/>
        <sz val="9"/>
        <rFont val="Arial"/>
        <family val="2"/>
        <charset val="1"/>
      </rPr>
      <t>2</t>
    </r>
    <r>
      <rPr>
        <sz val="9"/>
        <rFont val="Arial"/>
        <family val="2"/>
        <charset val="1"/>
      </rPr>
      <t xml:space="preserve"> loss due to biomass removals</t>
    </r>
  </si>
  <si>
    <r>
      <rPr>
        <sz val="9"/>
        <rFont val="Arial"/>
        <family val="2"/>
        <charset val="1"/>
      </rPr>
      <t>(m</t>
    </r>
    <r>
      <rPr>
        <vertAlign val="superscript"/>
        <sz val="9"/>
        <rFont val="Arial"/>
        <family val="2"/>
        <charset val="1"/>
      </rPr>
      <t>3</t>
    </r>
    <r>
      <rPr>
        <sz val="9"/>
        <rFont val="Arial"/>
        <family val="2"/>
        <charset val="1"/>
      </rPr>
      <t xml:space="preserve"> yr</t>
    </r>
    <r>
      <rPr>
        <vertAlign val="superscript"/>
        <sz val="9"/>
        <rFont val="Arial"/>
        <family val="2"/>
        <charset val="1"/>
      </rPr>
      <t>-1</t>
    </r>
    <r>
      <rPr>
        <sz val="9"/>
        <rFont val="Arial"/>
        <family val="2"/>
        <charset val="1"/>
      </rPr>
      <t>)</t>
    </r>
  </si>
  <si>
    <r>
      <rPr>
        <sz val="9"/>
        <rFont val="Arial"/>
        <family val="2"/>
        <charset val="1"/>
      </rPr>
      <t>(m</t>
    </r>
    <r>
      <rPr>
        <vertAlign val="superscript"/>
        <sz val="9"/>
        <rFont val="Arial"/>
        <family val="2"/>
        <charset val="1"/>
      </rPr>
      <t>3</t>
    </r>
    <r>
      <rPr>
        <sz val="9"/>
        <rFont val="Arial"/>
        <family val="2"/>
        <charset val="1"/>
      </rPr>
      <t xml:space="preserve"> of removals) </t>
    </r>
    <r>
      <rPr>
        <vertAlign val="superscript"/>
        <sz val="9"/>
        <rFont val="Arial"/>
        <family val="2"/>
        <charset val="1"/>
      </rPr>
      <t>–1</t>
    </r>
    <r>
      <rPr>
        <sz val="9"/>
        <rFont val="Arial"/>
        <family val="2"/>
        <charset val="1"/>
      </rPr>
      <t>]</t>
    </r>
  </si>
  <si>
    <t>[tonnes bg dm</t>
  </si>
  <si>
    <t>[tonnes C</t>
  </si>
  <si>
    <t>(Gg CO2 yr-1)</t>
  </si>
  <si>
    <r>
      <rPr>
        <sz val="9"/>
        <rFont val="Arial"/>
        <family val="2"/>
        <charset val="1"/>
      </rPr>
      <t>(tonne ag dm)</t>
    </r>
    <r>
      <rPr>
        <vertAlign val="superscript"/>
        <sz val="9"/>
        <rFont val="Arial"/>
        <family val="2"/>
        <charset val="1"/>
      </rPr>
      <t>-1</t>
    </r>
    <r>
      <rPr>
        <sz val="9"/>
        <rFont val="Arial"/>
        <family val="2"/>
        <charset val="1"/>
      </rPr>
      <t>]</t>
    </r>
  </si>
  <si>
    <r>
      <rPr>
        <sz val="9"/>
        <rFont val="Arial"/>
        <family val="2"/>
        <charset val="1"/>
      </rPr>
      <t>(tonne dm)</t>
    </r>
    <r>
      <rPr>
        <vertAlign val="superscript"/>
        <sz val="9"/>
        <rFont val="Arial"/>
        <family val="2"/>
        <charset val="1"/>
      </rPr>
      <t>-1</t>
    </r>
    <r>
      <rPr>
        <sz val="9"/>
        <rFont val="Arial"/>
        <family val="2"/>
        <charset val="1"/>
      </rPr>
      <t>]</t>
    </r>
  </si>
  <si>
    <t>Table 4.5</t>
  </si>
  <si>
    <t>zero (0) or</t>
  </si>
  <si>
    <t>0.5 or</t>
  </si>
  <si>
    <r>
      <rPr>
        <sz val="9"/>
        <rFont val="Arial"/>
        <family val="2"/>
        <charset val="1"/>
      </rPr>
      <t>L</t>
    </r>
    <r>
      <rPr>
        <vertAlign val="subscript"/>
        <sz val="9"/>
        <rFont val="Arial"/>
        <family val="2"/>
        <charset val="1"/>
      </rPr>
      <t>wood-removals</t>
    </r>
    <r>
      <rPr>
        <sz val="9"/>
        <rFont val="Arial"/>
        <family val="2"/>
        <charset val="1"/>
      </rPr>
      <t xml:space="preserve"> = H * BCEF</t>
    </r>
    <r>
      <rPr>
        <vertAlign val="subscript"/>
        <sz val="9"/>
        <rFont val="Arial"/>
        <family val="2"/>
        <charset val="1"/>
      </rPr>
      <t>R</t>
    </r>
    <r>
      <rPr>
        <sz val="9"/>
        <rFont val="Arial"/>
        <family val="2"/>
        <charset val="1"/>
      </rPr>
      <t xml:space="preserve"> * (1+R) * CF</t>
    </r>
  </si>
  <si>
    <r>
      <rPr>
        <sz val="9"/>
        <rFont val="Arial"/>
        <family val="2"/>
        <charset val="1"/>
      </rPr>
      <t>CO</t>
    </r>
    <r>
      <rPr>
        <vertAlign val="subscript"/>
        <sz val="9"/>
        <rFont val="Arial"/>
        <family val="2"/>
        <charset val="1"/>
      </rPr>
      <t>2</t>
    </r>
    <r>
      <rPr>
        <sz val="9"/>
        <rFont val="Arial"/>
        <family val="2"/>
        <charset val="1"/>
      </rPr>
      <t>L</t>
    </r>
    <r>
      <rPr>
        <vertAlign val="subscript"/>
        <sz val="9"/>
        <rFont val="Arial"/>
        <family val="2"/>
        <charset val="1"/>
      </rPr>
      <t>wood-removals</t>
    </r>
    <r>
      <rPr>
        <sz val="9"/>
        <rFont val="Arial"/>
        <family val="2"/>
        <charset val="1"/>
      </rPr>
      <t xml:space="preserve"> = L</t>
    </r>
    <r>
      <rPr>
        <vertAlign val="subscript"/>
        <sz val="9"/>
        <rFont val="Arial"/>
        <family val="2"/>
        <charset val="1"/>
      </rPr>
      <t>wood-removals</t>
    </r>
    <r>
      <rPr>
        <sz val="9"/>
        <rFont val="Arial"/>
        <family val="2"/>
        <charset val="1"/>
      </rPr>
      <t xml:space="preserve"> * C/CO</t>
    </r>
    <r>
      <rPr>
        <vertAlign val="subscript"/>
        <sz val="9"/>
        <rFont val="Arial"/>
        <family val="2"/>
        <charset val="1"/>
      </rPr>
      <t>2</t>
    </r>
    <r>
      <rPr>
        <sz val="9"/>
        <rFont val="Arial"/>
        <family val="2"/>
        <charset val="1"/>
      </rPr>
      <t>/ 1000</t>
    </r>
  </si>
  <si>
    <t>Table 4.4</t>
  </si>
  <si>
    <t>Table 4.3</t>
  </si>
  <si>
    <t>H</t>
  </si>
  <si>
    <r>
      <rPr>
        <b/>
        <sz val="9"/>
        <rFont val="Arial"/>
        <family val="2"/>
        <charset val="1"/>
      </rPr>
      <t>BCEF</t>
    </r>
    <r>
      <rPr>
        <b/>
        <vertAlign val="subscript"/>
        <sz val="9"/>
        <rFont val="Arial"/>
        <family val="2"/>
        <charset val="1"/>
      </rPr>
      <t>R</t>
    </r>
  </si>
  <si>
    <r>
      <rPr>
        <b/>
        <sz val="9"/>
        <rFont val="Arial"/>
        <family val="2"/>
        <charset val="1"/>
      </rPr>
      <t>L</t>
    </r>
    <r>
      <rPr>
        <b/>
        <vertAlign val="subscript"/>
        <sz val="9"/>
        <rFont val="Arial"/>
        <family val="2"/>
        <charset val="1"/>
      </rPr>
      <t>wood-removals</t>
    </r>
  </si>
  <si>
    <t>Logs P. radiata</t>
  </si>
  <si>
    <t>Logs Eucalyptus</t>
  </si>
  <si>
    <t>Logs other exotic species</t>
  </si>
  <si>
    <t>Logs native species</t>
  </si>
  <si>
    <t>Ñuble</t>
  </si>
  <si>
    <t>Forest Land Remaining Forest Land: Loss of carbon from fuelwood removals</t>
  </si>
  <si>
    <t>3 of 4</t>
  </si>
  <si>
    <t>Equation 2.13</t>
  </si>
  <si>
    <t>Annual volume of fuelwood removal of whole trees</t>
  </si>
  <si>
    <t>Annual volume of fuelwood removal as tree parts</t>
  </si>
  <si>
    <t>Basic wood density</t>
  </si>
  <si>
    <t>Annual carbon loss due to fuelwood removal</t>
  </si>
  <si>
    <r>
      <rPr>
        <sz val="9"/>
        <rFont val="Arial"/>
        <family val="2"/>
        <charset val="1"/>
      </rPr>
      <t>Annual CO</t>
    </r>
    <r>
      <rPr>
        <vertAlign val="subscript"/>
        <sz val="9"/>
        <rFont val="Arial"/>
        <family val="2"/>
        <charset val="1"/>
      </rPr>
      <t>2</t>
    </r>
    <r>
      <rPr>
        <sz val="9"/>
        <rFont val="Arial"/>
        <family val="2"/>
        <charset val="1"/>
      </rPr>
      <t xml:space="preserve"> loss due to fuelwood removal</t>
    </r>
  </si>
  <si>
    <t>[tonnes of biomass removals</t>
  </si>
  <si>
    <r>
      <rPr>
        <sz val="9"/>
        <rFont val="Arial"/>
        <family val="2"/>
        <charset val="1"/>
      </rPr>
      <t>tonnes m</t>
    </r>
    <r>
      <rPr>
        <vertAlign val="superscript"/>
        <sz val="9"/>
        <rFont val="Arial"/>
        <family val="2"/>
        <charset val="1"/>
      </rPr>
      <t>-3</t>
    </r>
  </si>
  <si>
    <r>
      <rPr>
        <sz val="9"/>
        <rFont val="Arial"/>
        <family val="2"/>
        <charset val="1"/>
      </rPr>
      <t>(tGg CO</t>
    </r>
    <r>
      <rPr>
        <vertAlign val="subscript"/>
        <sz val="9"/>
        <rFont val="Arial"/>
        <family val="2"/>
        <charset val="1"/>
      </rPr>
      <t>2</t>
    </r>
    <r>
      <rPr>
        <sz val="9"/>
        <rFont val="Arial"/>
        <family val="2"/>
        <charset val="1"/>
      </rPr>
      <t xml:space="preserve"> yr</t>
    </r>
    <r>
      <rPr>
        <vertAlign val="superscript"/>
        <sz val="9"/>
        <rFont val="Arial"/>
        <family val="2"/>
        <charset val="1"/>
      </rPr>
      <t>-1</t>
    </r>
    <r>
      <rPr>
        <sz val="9"/>
        <rFont val="Arial"/>
        <family val="2"/>
        <charset val="1"/>
      </rPr>
      <t>)</t>
    </r>
  </si>
  <si>
    <t>National statistics</t>
  </si>
  <si>
    <t>FAO statistics</t>
  </si>
  <si>
    <t>Tables 4.13 and 4.14</t>
  </si>
  <si>
    <r>
      <rPr>
        <sz val="9"/>
        <rFont val="Arial"/>
        <family val="2"/>
        <charset val="1"/>
      </rPr>
      <t>L</t>
    </r>
    <r>
      <rPr>
        <vertAlign val="subscript"/>
        <sz val="9"/>
        <rFont val="Arial"/>
        <family val="2"/>
        <charset val="1"/>
      </rPr>
      <t>fuelwood</t>
    </r>
    <r>
      <rPr>
        <sz val="9"/>
        <rFont val="Arial"/>
        <family val="2"/>
        <charset val="1"/>
      </rPr>
      <t xml:space="preserve"> = [FG</t>
    </r>
    <r>
      <rPr>
        <vertAlign val="subscript"/>
        <sz val="9"/>
        <rFont val="Arial"/>
        <family val="2"/>
        <charset val="1"/>
      </rPr>
      <t>trees</t>
    </r>
    <r>
      <rPr>
        <sz val="9"/>
        <rFont val="Arial"/>
        <family val="2"/>
        <charset val="1"/>
      </rPr>
      <t xml:space="preserve"> *</t>
    </r>
  </si>
  <si>
    <r>
      <rPr>
        <sz val="9"/>
        <rFont val="Arial"/>
        <family val="2"/>
        <charset val="1"/>
      </rPr>
      <t>CO</t>
    </r>
    <r>
      <rPr>
        <vertAlign val="subscript"/>
        <sz val="9"/>
        <rFont val="Arial"/>
        <family val="2"/>
        <charset val="1"/>
      </rPr>
      <t>2</t>
    </r>
    <r>
      <rPr>
        <sz val="9"/>
        <rFont val="Arial"/>
        <family val="2"/>
        <charset val="1"/>
      </rPr>
      <t>L</t>
    </r>
    <r>
      <rPr>
        <vertAlign val="subscript"/>
        <sz val="9"/>
        <rFont val="Arial"/>
        <family val="2"/>
        <charset val="1"/>
      </rPr>
      <t>fuelwood</t>
    </r>
    <r>
      <rPr>
        <sz val="9"/>
        <rFont val="Arial"/>
        <family val="2"/>
        <charset val="1"/>
      </rPr>
      <t xml:space="preserve"> = L</t>
    </r>
    <r>
      <rPr>
        <vertAlign val="subscript"/>
        <sz val="9"/>
        <rFont val="Arial"/>
        <family val="2"/>
        <charset val="1"/>
      </rPr>
      <t>fuelwood</t>
    </r>
    <r>
      <rPr>
        <sz val="9"/>
        <rFont val="Arial"/>
        <family val="2"/>
        <charset val="1"/>
      </rPr>
      <t xml:space="preserve"> * C/CO</t>
    </r>
    <r>
      <rPr>
        <vertAlign val="subscript"/>
        <sz val="9"/>
        <rFont val="Arial"/>
        <family val="2"/>
        <charset val="1"/>
      </rPr>
      <t>2</t>
    </r>
    <r>
      <rPr>
        <sz val="9"/>
        <rFont val="Arial"/>
        <family val="2"/>
        <charset val="1"/>
      </rPr>
      <t>/1000</t>
    </r>
  </si>
  <si>
    <r>
      <rPr>
        <sz val="9"/>
        <rFont val="Arial"/>
        <family val="2"/>
        <charset val="1"/>
      </rPr>
      <t>BCEF</t>
    </r>
    <r>
      <rPr>
        <vertAlign val="subscript"/>
        <sz val="9"/>
        <rFont val="Arial"/>
        <family val="2"/>
        <charset val="1"/>
      </rPr>
      <t>R</t>
    </r>
    <r>
      <rPr>
        <sz val="9"/>
        <rFont val="Arial"/>
        <family val="2"/>
        <charset val="1"/>
      </rPr>
      <t xml:space="preserve"> * (1+R) + FG</t>
    </r>
    <r>
      <rPr>
        <vertAlign val="subscript"/>
        <sz val="9"/>
        <rFont val="Arial"/>
        <family val="2"/>
        <charset val="1"/>
      </rPr>
      <t>part</t>
    </r>
    <r>
      <rPr>
        <sz val="9"/>
        <rFont val="Arial"/>
        <family val="2"/>
        <charset val="1"/>
      </rPr>
      <t xml:space="preserve"> * D] * CF</t>
    </r>
  </si>
  <si>
    <r>
      <rPr>
        <b/>
        <sz val="9"/>
        <rFont val="Arial"/>
        <family val="2"/>
        <charset val="1"/>
      </rPr>
      <t>FG</t>
    </r>
    <r>
      <rPr>
        <b/>
        <vertAlign val="subscript"/>
        <sz val="9"/>
        <rFont val="Arial"/>
        <family val="2"/>
        <charset val="1"/>
      </rPr>
      <t>trees</t>
    </r>
  </si>
  <si>
    <r>
      <rPr>
        <b/>
        <sz val="9"/>
        <rFont val="Arial"/>
        <family val="2"/>
        <charset val="1"/>
      </rPr>
      <t>FG</t>
    </r>
    <r>
      <rPr>
        <b/>
        <vertAlign val="subscript"/>
        <sz val="9"/>
        <rFont val="Arial"/>
        <family val="2"/>
        <charset val="1"/>
      </rPr>
      <t>part</t>
    </r>
  </si>
  <si>
    <t>D</t>
  </si>
  <si>
    <r>
      <rPr>
        <b/>
        <sz val="9"/>
        <rFont val="Arial"/>
        <family val="2"/>
        <charset val="1"/>
      </rPr>
      <t>L</t>
    </r>
    <r>
      <rPr>
        <b/>
        <vertAlign val="subscript"/>
        <sz val="9"/>
        <rFont val="Arial"/>
        <family val="2"/>
        <charset val="1"/>
      </rPr>
      <t>fuelwood</t>
    </r>
  </si>
  <si>
    <t>Native firewood</t>
  </si>
  <si>
    <t>Exotic firewood</t>
  </si>
  <si>
    <t xml:space="preserve"> Metropolitana</t>
  </si>
  <si>
    <t>Forest Land Remaining Forest Land: Loss of carbon from disturbance</t>
  </si>
  <si>
    <t>4 of 4</t>
  </si>
  <si>
    <t>Equation 2.14</t>
  </si>
  <si>
    <t>Area affected by disturbances</t>
  </si>
  <si>
    <t>Average above-ground biomass of areas affected</t>
  </si>
  <si>
    <t>Annual other losses of carbon</t>
  </si>
  <si>
    <t>Annual decrease in CO2 due to biomass loss</t>
  </si>
  <si>
    <t>(ha yr-1)</t>
  </si>
  <si>
    <t>(tonnes dm ha-1)</t>
  </si>
  <si>
    <t xml:space="preserve">(tonnes C </t>
  </si>
  <si>
    <t>(tonne ag dm)-1]</t>
  </si>
  <si>
    <t>(tonne dm)-1]</t>
  </si>
  <si>
    <t>yr-1)</t>
  </si>
  <si>
    <t>Table 4.9</t>
  </si>
  <si>
    <r>
      <rPr>
        <sz val="9"/>
        <rFont val="Arial"/>
        <family val="2"/>
        <charset val="1"/>
      </rPr>
      <t>Ldisturbances = A * B</t>
    </r>
    <r>
      <rPr>
        <sz val="8"/>
        <rFont val="Arial"/>
        <family val="2"/>
        <charset val="1"/>
      </rPr>
      <t>W</t>
    </r>
    <r>
      <rPr>
        <sz val="9"/>
        <rFont val="Arial"/>
        <family val="2"/>
        <charset val="1"/>
      </rPr>
      <t xml:space="preserve"> * (1+R) * CF * fd</t>
    </r>
  </si>
  <si>
    <t>Ldisturbances = ((A * BW * (1+R) * CF * fd)*C/CO2)/1000</t>
  </si>
  <si>
    <r>
      <rPr>
        <b/>
        <sz val="9"/>
        <rFont val="Arial"/>
        <family val="2"/>
        <charset val="1"/>
      </rPr>
      <t>A</t>
    </r>
    <r>
      <rPr>
        <b/>
        <sz val="8"/>
        <rFont val="Arial"/>
        <family val="2"/>
        <charset val="1"/>
      </rPr>
      <t>disturbance</t>
    </r>
  </si>
  <si>
    <r>
      <rPr>
        <b/>
        <sz val="9"/>
        <rFont val="Arial"/>
        <family val="2"/>
        <charset val="1"/>
      </rPr>
      <t>B</t>
    </r>
    <r>
      <rPr>
        <b/>
        <vertAlign val="subscript"/>
        <sz val="8"/>
        <rFont val="Arial"/>
        <family val="2"/>
        <charset val="1"/>
      </rPr>
      <t>W</t>
    </r>
  </si>
  <si>
    <t>Ldisturbances</t>
  </si>
  <si>
    <t>Fired native forest:</t>
  </si>
  <si>
    <t>Fired plantations:</t>
  </si>
  <si>
    <t>Eucalyptus sp.</t>
  </si>
  <si>
    <t>Other species</t>
  </si>
  <si>
    <t>Note: fd = fraction of biomass lost in disturbance; a stand-replacing disturbance will kill all (fd = 1) biomass while an insect disturbance may only remove a portion (e.g. fd = 0.3) of the average biomass C density.</t>
  </si>
  <si>
    <t xml:space="preserve">Sector </t>
  </si>
  <si>
    <t>LULUCF</t>
  </si>
  <si>
    <t>Forest Land Remaining Foresta land: Substitution- Native Forest to Forest Plantations (Anual increase in carbon stocks in biomass)</t>
  </si>
  <si>
    <t>Hoja de trabajo</t>
  </si>
  <si>
    <t>3B1b</t>
  </si>
  <si>
    <t>Area of land Converted to Forest Land</t>
  </si>
  <si>
    <t>Average annual above-ground biomass growth</t>
  </si>
  <si>
    <t>Ratio of below-ground biomass to above-ground biomass (after)</t>
  </si>
  <si>
    <t>Average annual biomass growth above and below-ground (after)</t>
  </si>
  <si>
    <t>Annual Increase in biomass carbon stocks due to biomass growth</t>
  </si>
  <si>
    <r>
      <rPr>
        <sz val="9"/>
        <rFont val="Arial"/>
        <family val="2"/>
        <charset val="1"/>
      </rPr>
      <t>Initial land use</t>
    </r>
    <r>
      <rPr>
        <vertAlign val="superscript"/>
        <sz val="9"/>
        <rFont val="Arial"/>
        <family val="2"/>
        <charset val="1"/>
      </rPr>
      <t>1</t>
    </r>
  </si>
  <si>
    <r>
      <rPr>
        <sz val="9"/>
        <rFont val="Arial"/>
        <family val="2"/>
        <charset val="1"/>
      </rPr>
      <t>(ton dm ha</t>
    </r>
    <r>
      <rPr>
        <vertAlign val="superscript"/>
        <sz val="9"/>
        <rFont val="Arial"/>
        <family val="2"/>
        <charset val="1"/>
      </rPr>
      <t>-1</t>
    </r>
    <r>
      <rPr>
        <sz val="9"/>
        <rFont val="Arial"/>
        <family val="2"/>
        <charset val="1"/>
      </rPr>
      <t xml:space="preserve"> year</t>
    </r>
    <r>
      <rPr>
        <vertAlign val="superscript"/>
        <sz val="9"/>
        <rFont val="Arial"/>
        <family val="2"/>
        <charset val="1"/>
      </rPr>
      <t>-1</t>
    </r>
    <r>
      <rPr>
        <sz val="9"/>
        <rFont val="Arial"/>
        <family val="2"/>
        <charset val="1"/>
      </rPr>
      <t>)</t>
    </r>
  </si>
  <si>
    <t>[tonnes bg dm (tonne ag dm)-1]</t>
  </si>
  <si>
    <t>(tonnes dm           ha-1 yr-1)</t>
  </si>
  <si>
    <t>tonnes C yr-1</t>
  </si>
  <si>
    <t>Gg CO2 yr-1</t>
  </si>
  <si>
    <t>zero (0) or (Table 4.4)</t>
  </si>
  <si>
    <r>
      <rPr>
        <sz val="9"/>
        <rFont val="Arial"/>
        <family val="2"/>
        <charset val="1"/>
      </rPr>
      <t>G</t>
    </r>
    <r>
      <rPr>
        <vertAlign val="subscript"/>
        <sz val="9"/>
        <rFont val="Arial"/>
        <family val="2"/>
        <charset val="1"/>
      </rPr>
      <t>TOTAL</t>
    </r>
    <r>
      <rPr>
        <sz val="9"/>
        <rFont val="Arial"/>
        <family val="2"/>
        <charset val="1"/>
      </rPr>
      <t xml:space="preserve"> = G</t>
    </r>
    <r>
      <rPr>
        <vertAlign val="subscript"/>
        <sz val="9"/>
        <rFont val="Arial"/>
        <family val="2"/>
        <charset val="1"/>
      </rPr>
      <t>W</t>
    </r>
    <r>
      <rPr>
        <sz val="9"/>
        <rFont val="Arial"/>
        <family val="2"/>
        <charset val="1"/>
      </rPr>
      <t xml:space="preserve"> * (1+R)</t>
    </r>
  </si>
  <si>
    <t>0.5 or (Table 4.3)</t>
  </si>
  <si>
    <t>∆CG = A*Gtotal*CF</t>
  </si>
  <si>
    <t>∆CG = A*Gtotal*CF*(C/CO2)/1000</t>
  </si>
  <si>
    <t>Gw</t>
  </si>
  <si>
    <t>Gtotal</t>
  </si>
  <si>
    <t>∆CG</t>
  </si>
  <si>
    <t>FP</t>
  </si>
  <si>
    <t>NF</t>
  </si>
  <si>
    <t>Native Forest</t>
  </si>
  <si>
    <t>Native forest</t>
  </si>
  <si>
    <t>Forest plantations</t>
  </si>
  <si>
    <t xml:space="preserve">* La superficie de tierras convertidas en tierras forestales, proviene de las estadísticas de plantaciones de INFOR, y dan cuenta de la superficie efectiva de plantaciones que está creciendo </t>
  </si>
  <si>
    <t xml:space="preserve"> Atacama</t>
  </si>
  <si>
    <t>Land Converted to Forest Land: Loss of biomass (before) due to land use change</t>
  </si>
  <si>
    <t>Equation 2.16</t>
  </si>
  <si>
    <t>Annual area of land Converted to Forest Land</t>
  </si>
  <si>
    <t>Biomass stocks after the conversion</t>
  </si>
  <si>
    <t>Biomass stocks before the conversion</t>
  </si>
  <si>
    <t>Annual change in carbon stocks in biomass due to conversion</t>
  </si>
  <si>
    <r>
      <rPr>
        <sz val="9"/>
        <rFont val="Arial"/>
        <family val="2"/>
        <charset val="1"/>
      </rPr>
      <t>Initial land use</t>
    </r>
    <r>
      <rPr>
        <vertAlign val="superscript"/>
        <sz val="9"/>
        <rFont val="Arial"/>
        <family val="2"/>
        <charset val="1"/>
      </rPr>
      <t>2</t>
    </r>
  </si>
  <si>
    <r>
      <rPr>
        <sz val="9"/>
        <rFont val="Arial"/>
        <family val="2"/>
        <charset val="1"/>
      </rPr>
      <t>(Gg CO2 yr</t>
    </r>
    <r>
      <rPr>
        <vertAlign val="superscript"/>
        <sz val="9"/>
        <rFont val="Arial"/>
        <family val="2"/>
        <charset val="1"/>
      </rPr>
      <t>-1</t>
    </r>
    <r>
      <rPr>
        <sz val="9"/>
        <rFont val="Arial"/>
        <family val="2"/>
        <charset val="1"/>
      </rPr>
      <t>)</t>
    </r>
  </si>
  <si>
    <t>Land Use Matrix</t>
  </si>
  <si>
    <t>ΔConv =( Bafter-Bbefore)*A*CF</t>
  </si>
  <si>
    <t>ΔConv =( Bbefore-Bafter)*A*CF*(C/CO2)/1000</t>
  </si>
  <si>
    <t>ΔAto_others</t>
  </si>
  <si>
    <t>Bafter</t>
  </si>
  <si>
    <t>Bbefore</t>
  </si>
  <si>
    <t xml:space="preserve">ΔConv </t>
  </si>
  <si>
    <t>Forest Plantations</t>
  </si>
  <si>
    <t>Annual Area of FP to NF</t>
  </si>
  <si>
    <t>Land Converted to Forest Land - Native Forest: Loss of biomass (before) due to land use change</t>
  </si>
  <si>
    <t>Land Converted to Forest Land:  Annual change in carbon stocks in dead organic matter due to land conversion</t>
  </si>
  <si>
    <t>Equation 2.23</t>
  </si>
  <si>
    <t>Area undergoing conversion from old to new land-use category</t>
  </si>
  <si>
    <t>(* )Dead wood/litter stock, under the new land-use category Acumulación</t>
  </si>
  <si>
    <t>Dead wood/litter stock, under the old land-use category</t>
  </si>
  <si>
    <t>Time period of the transition from old to new land-use category</t>
  </si>
  <si>
    <t>Annual change in carbon stocks in dead wood/litter</t>
  </si>
  <si>
    <r>
      <rPr>
        <sz val="9"/>
        <rFont val="Arial"/>
        <family val="2"/>
        <charset val="1"/>
      </rPr>
      <t>(tonnes C ha</t>
    </r>
    <r>
      <rPr>
        <vertAlign val="superscript"/>
        <sz val="9"/>
        <rFont val="Arial"/>
        <family val="2"/>
        <charset val="1"/>
      </rPr>
      <t>-1</t>
    </r>
    <r>
      <rPr>
        <sz val="9"/>
        <rFont val="Arial"/>
        <family val="2"/>
        <charset val="1"/>
      </rPr>
      <t>)</t>
    </r>
  </si>
  <si>
    <t>(yr)</t>
  </si>
  <si>
    <r>
      <rPr>
        <sz val="9"/>
        <rFont val="Arial"/>
        <family val="2"/>
        <charset val="1"/>
      </rPr>
      <t>(Gg CO</t>
    </r>
    <r>
      <rPr>
        <vertAlign val="subscript"/>
        <sz val="9"/>
        <rFont val="Arial"/>
        <family val="2"/>
        <charset val="1"/>
      </rPr>
      <t>2</t>
    </r>
    <r>
      <rPr>
        <sz val="9"/>
        <rFont val="Arial"/>
        <family val="2"/>
        <charset val="1"/>
      </rPr>
      <t xml:space="preserve"> yr</t>
    </r>
    <r>
      <rPr>
        <vertAlign val="superscript"/>
        <sz val="9"/>
        <rFont val="Arial"/>
        <family val="2"/>
        <charset val="1"/>
      </rPr>
      <t>-1</t>
    </r>
    <r>
      <rPr>
        <sz val="9"/>
        <rFont val="Arial"/>
        <family val="2"/>
        <charset val="1"/>
      </rPr>
      <t>)</t>
    </r>
  </si>
  <si>
    <t>Table 2.2 for litter, or national statistics</t>
  </si>
  <si>
    <t>default value is zero (0)</t>
  </si>
  <si>
    <t>default value is 20</t>
  </si>
  <si>
    <r>
      <rPr>
        <b/>
        <sz val="9"/>
        <rFont val="Arial"/>
        <family val="2"/>
        <charset val="1"/>
      </rPr>
      <t>ΔC</t>
    </r>
    <r>
      <rPr>
        <b/>
        <vertAlign val="subscript"/>
        <sz val="9"/>
        <rFont val="Arial"/>
        <family val="2"/>
        <charset val="1"/>
      </rPr>
      <t>DOM</t>
    </r>
    <r>
      <rPr>
        <b/>
        <sz val="9"/>
        <rFont val="Arial"/>
        <family val="2"/>
        <charset val="1"/>
      </rPr>
      <t xml:space="preserve"> = A * (C</t>
    </r>
    <r>
      <rPr>
        <b/>
        <vertAlign val="subscript"/>
        <sz val="9"/>
        <rFont val="Arial"/>
        <family val="2"/>
        <charset val="1"/>
      </rPr>
      <t>n</t>
    </r>
    <r>
      <rPr>
        <b/>
        <sz val="9"/>
        <rFont val="Arial"/>
        <family val="2"/>
        <charset val="1"/>
      </rPr>
      <t xml:space="preserve"> - C</t>
    </r>
    <r>
      <rPr>
        <b/>
        <vertAlign val="subscript"/>
        <sz val="9"/>
        <rFont val="Arial"/>
        <family val="2"/>
        <charset val="1"/>
      </rPr>
      <t>o</t>
    </r>
    <r>
      <rPr>
        <b/>
        <sz val="9"/>
        <rFont val="Arial"/>
        <family val="2"/>
        <charset val="1"/>
      </rPr>
      <t>) / T</t>
    </r>
  </si>
  <si>
    <r>
      <rPr>
        <b/>
        <sz val="9"/>
        <rFont val="Arial"/>
        <family val="2"/>
        <charset val="1"/>
      </rPr>
      <t>C</t>
    </r>
    <r>
      <rPr>
        <b/>
        <vertAlign val="subscript"/>
        <sz val="9"/>
        <rFont val="Arial"/>
        <family val="2"/>
        <charset val="1"/>
      </rPr>
      <t>n</t>
    </r>
  </si>
  <si>
    <r>
      <rPr>
        <b/>
        <sz val="9"/>
        <rFont val="Arial"/>
        <family val="2"/>
        <charset val="1"/>
      </rPr>
      <t>C</t>
    </r>
    <r>
      <rPr>
        <b/>
        <vertAlign val="subscript"/>
        <sz val="9"/>
        <rFont val="Arial"/>
        <family val="2"/>
        <charset val="1"/>
      </rPr>
      <t>o</t>
    </r>
  </si>
  <si>
    <t>T</t>
  </si>
  <si>
    <r>
      <rPr>
        <b/>
        <sz val="9"/>
        <rFont val="Arial"/>
        <family val="2"/>
        <charset val="1"/>
      </rPr>
      <t>∆C</t>
    </r>
    <r>
      <rPr>
        <b/>
        <vertAlign val="subscript"/>
        <sz val="9"/>
        <rFont val="Arial"/>
        <family val="2"/>
        <charset val="1"/>
      </rPr>
      <t>DOM</t>
    </r>
  </si>
  <si>
    <t>Native forest (losses)</t>
  </si>
  <si>
    <t>Native forest (gains)</t>
  </si>
  <si>
    <t>Forest plantations (losses)</t>
  </si>
  <si>
    <t>Forest plantations (gains)</t>
  </si>
  <si>
    <t>(1) se considera la emisión de el DOM acumulado en el año de la conversión</t>
  </si>
  <si>
    <t>(2) No se cuenta con información de DOM en matorral arborescente y bosque mixto</t>
  </si>
  <si>
    <t xml:space="preserve">Región </t>
  </si>
  <si>
    <t>Land Converted to Forest Land: Annual change in carbon stocks in mineral soils</t>
  </si>
  <si>
    <t>1 of 2</t>
  </si>
  <si>
    <t>Equation 2.25, Formulation B in Box 2.1 of Section 2.3.3.1</t>
  </si>
  <si>
    <t>Subcategories of unique climate, soil, land-use change and management combinations</t>
  </si>
  <si>
    <t>Area for land-use change by climate and soil comb-ination</t>
  </si>
  <si>
    <t>Reference carbon stock for the climate and soil combination</t>
  </si>
  <si>
    <t>Time dependence of stock change factors (D) or number of years over a single inventory time period (T)</t>
  </si>
  <si>
    <t>Stock change factor for land-use system in the last year of an inventory time period</t>
  </si>
  <si>
    <t>Stock change factor for management regime in last year of an inventory period</t>
  </si>
  <si>
    <t>Stock change factor for C input in the last year of the inventory period</t>
  </si>
  <si>
    <t>Stock change factor for land-use system at the beginning of the inventory time period</t>
  </si>
  <si>
    <t>Stock change factor for management regime at the beginning of the inventory time period</t>
  </si>
  <si>
    <t>Stock change factor for C input at the beginning of the inventory time period</t>
  </si>
  <si>
    <t>Annual change in carbon stocks in mineral soils</t>
  </si>
  <si>
    <t>(tonnes C ha-1)</t>
  </si>
  <si>
    <t>(-)</t>
  </si>
  <si>
    <t>(tonnes C yr-1)</t>
  </si>
  <si>
    <t>Table 2.3; Section 2.3.3.1</t>
  </si>
  <si>
    <t>(default is 20 yr; if T&gt;D then use the value of T)</t>
  </si>
  <si>
    <t>See Chap. 4, Sec. 4.3.3</t>
  </si>
  <si>
    <r>
      <rPr>
        <sz val="9"/>
        <rFont val="Arial"/>
        <family val="2"/>
        <charset val="1"/>
      </rPr>
      <t>∆C</t>
    </r>
    <r>
      <rPr>
        <vertAlign val="subscript"/>
        <sz val="9"/>
        <rFont val="Arial"/>
        <family val="2"/>
        <charset val="1"/>
      </rPr>
      <t>mineral</t>
    </r>
    <r>
      <rPr>
        <sz val="9"/>
        <rFont val="Arial"/>
        <family val="2"/>
        <charset val="1"/>
      </rPr>
      <t xml:space="preserve"> as in Eq. 2.25</t>
    </r>
  </si>
  <si>
    <r>
      <rPr>
        <b/>
        <sz val="9"/>
        <rFont val="Arial"/>
        <family val="2"/>
        <charset val="1"/>
      </rPr>
      <t>A</t>
    </r>
    <r>
      <rPr>
        <b/>
        <vertAlign val="subscript"/>
        <sz val="9"/>
        <rFont val="Arial"/>
        <family val="2"/>
        <charset val="1"/>
      </rPr>
      <t>(0)</t>
    </r>
  </si>
  <si>
    <r>
      <rPr>
        <b/>
        <sz val="9"/>
        <rFont val="Arial"/>
        <family val="2"/>
        <charset val="1"/>
      </rPr>
      <t>SOC</t>
    </r>
    <r>
      <rPr>
        <b/>
        <vertAlign val="subscript"/>
        <sz val="9"/>
        <rFont val="Arial"/>
        <family val="2"/>
        <charset val="1"/>
      </rPr>
      <t>ref</t>
    </r>
  </si>
  <si>
    <r>
      <rPr>
        <b/>
        <sz val="9"/>
        <rFont val="Arial"/>
        <family val="2"/>
        <charset val="1"/>
      </rPr>
      <t>F</t>
    </r>
    <r>
      <rPr>
        <b/>
        <vertAlign val="subscript"/>
        <sz val="9"/>
        <rFont val="Arial"/>
        <family val="2"/>
        <charset val="1"/>
      </rPr>
      <t>LU(0)</t>
    </r>
  </si>
  <si>
    <r>
      <rPr>
        <b/>
        <sz val="9"/>
        <rFont val="Arial"/>
        <family val="2"/>
        <charset val="1"/>
      </rPr>
      <t>F</t>
    </r>
    <r>
      <rPr>
        <b/>
        <vertAlign val="subscript"/>
        <sz val="9"/>
        <rFont val="Arial"/>
        <family val="2"/>
        <charset val="1"/>
      </rPr>
      <t>MG(0)</t>
    </r>
  </si>
  <si>
    <r>
      <rPr>
        <b/>
        <sz val="9"/>
        <rFont val="Arial"/>
        <family val="2"/>
        <charset val="1"/>
      </rPr>
      <t>F</t>
    </r>
    <r>
      <rPr>
        <b/>
        <vertAlign val="subscript"/>
        <sz val="9"/>
        <rFont val="Arial"/>
        <family val="2"/>
        <charset val="1"/>
      </rPr>
      <t>I(0)</t>
    </r>
  </si>
  <si>
    <r>
      <rPr>
        <b/>
        <sz val="9"/>
        <rFont val="Arial"/>
        <family val="2"/>
        <charset val="1"/>
      </rPr>
      <t>F</t>
    </r>
    <r>
      <rPr>
        <b/>
        <vertAlign val="subscript"/>
        <sz val="9"/>
        <rFont val="Arial"/>
        <family val="2"/>
        <charset val="1"/>
      </rPr>
      <t>LU(0-T)</t>
    </r>
  </si>
  <si>
    <r>
      <rPr>
        <b/>
        <sz val="9"/>
        <rFont val="Arial"/>
        <family val="2"/>
        <charset val="1"/>
      </rPr>
      <t>F</t>
    </r>
    <r>
      <rPr>
        <b/>
        <vertAlign val="subscript"/>
        <sz val="9"/>
        <rFont val="Arial"/>
        <family val="2"/>
        <charset val="1"/>
      </rPr>
      <t>MG(0-T)</t>
    </r>
  </si>
  <si>
    <r>
      <rPr>
        <b/>
        <sz val="9"/>
        <rFont val="Arial"/>
        <family val="2"/>
        <charset val="1"/>
      </rPr>
      <t>F</t>
    </r>
    <r>
      <rPr>
        <b/>
        <vertAlign val="subscript"/>
        <sz val="9"/>
        <rFont val="Arial"/>
        <family val="2"/>
        <charset val="1"/>
      </rPr>
      <t>I(0-T)</t>
    </r>
  </si>
  <si>
    <r>
      <rPr>
        <b/>
        <sz val="9"/>
        <rFont val="Arial"/>
        <family val="2"/>
        <charset val="1"/>
      </rPr>
      <t>∆C</t>
    </r>
    <r>
      <rPr>
        <b/>
        <vertAlign val="subscript"/>
        <sz val="9"/>
        <rFont val="Arial"/>
        <family val="2"/>
        <charset val="1"/>
      </rPr>
      <t>Mineral</t>
    </r>
  </si>
  <si>
    <t>20</t>
  </si>
  <si>
    <t>Sub-total</t>
  </si>
  <si>
    <t>País (Suma regiones)</t>
  </si>
  <si>
    <r>
      <rPr>
        <vertAlign val="superscript"/>
        <sz val="9"/>
        <rFont val="Arial"/>
        <family val="2"/>
        <charset val="1"/>
      </rPr>
      <t xml:space="preserve">1 </t>
    </r>
    <r>
      <rPr>
        <sz val="9"/>
        <rFont val="Arial"/>
        <family val="2"/>
        <charset val="1"/>
      </rPr>
      <t>If data by initial land use are not available, use only "non-FL" in this column.</t>
    </r>
  </si>
  <si>
    <t>Bíobio</t>
  </si>
  <si>
    <t>País I</t>
  </si>
  <si>
    <t>Fijo</t>
  </si>
  <si>
    <t>Land Converted to Forest Land: Annual change in carbon stocks in organic soils</t>
  </si>
  <si>
    <t>2 of 2</t>
  </si>
  <si>
    <t>Equation 2.26</t>
  </si>
  <si>
    <t>Area of organic soils on converted land</t>
  </si>
  <si>
    <t>Emission factor for climate type</t>
  </si>
  <si>
    <t>Annual carbon loss from organic soils</t>
  </si>
  <si>
    <r>
      <rPr>
        <sz val="9"/>
        <rFont val="Arial"/>
        <family val="2"/>
        <charset val="1"/>
      </rPr>
      <t>(tonnes C ha</t>
    </r>
    <r>
      <rPr>
        <vertAlign val="superscript"/>
        <sz val="9"/>
        <rFont val="Arial"/>
        <family val="2"/>
        <charset val="1"/>
      </rPr>
      <t>-1</t>
    </r>
    <r>
      <rPr>
        <sz val="9"/>
        <rFont val="Arial"/>
        <family val="2"/>
        <charset val="1"/>
      </rPr>
      <t xml:space="preserve"> yr</t>
    </r>
    <r>
      <rPr>
        <vertAlign val="superscript"/>
        <sz val="9"/>
        <rFont val="Arial"/>
        <family val="2"/>
        <charset val="1"/>
      </rPr>
      <t>-1</t>
    </r>
    <r>
      <rPr>
        <sz val="9"/>
        <rFont val="Arial"/>
        <family val="2"/>
        <charset val="1"/>
      </rPr>
      <t>)</t>
    </r>
  </si>
  <si>
    <r>
      <rPr>
        <sz val="9"/>
        <rFont val="Arial"/>
        <family val="2"/>
        <charset val="1"/>
      </rPr>
      <t>(tonnes CO</t>
    </r>
    <r>
      <rPr>
        <vertAlign val="subscript"/>
        <sz val="9"/>
        <rFont val="Arial"/>
        <family val="2"/>
        <charset val="1"/>
      </rPr>
      <t>2</t>
    </r>
    <r>
      <rPr>
        <sz val="9"/>
        <rFont val="Arial"/>
        <family val="2"/>
        <charset val="1"/>
      </rPr>
      <t xml:space="preserve"> yr</t>
    </r>
    <r>
      <rPr>
        <vertAlign val="superscript"/>
        <sz val="9"/>
        <rFont val="Arial"/>
        <family val="2"/>
        <charset val="1"/>
      </rPr>
      <t>-1</t>
    </r>
    <r>
      <rPr>
        <sz val="9"/>
        <rFont val="Arial"/>
        <family val="2"/>
        <charset val="1"/>
      </rPr>
      <t>)</t>
    </r>
  </si>
  <si>
    <t>Table 4.6</t>
  </si>
  <si>
    <r>
      <rPr>
        <b/>
        <sz val="9"/>
        <rFont val="Arial"/>
        <family val="2"/>
        <charset val="1"/>
      </rPr>
      <t>L</t>
    </r>
    <r>
      <rPr>
        <b/>
        <vertAlign val="subscript"/>
        <sz val="9"/>
        <rFont val="Arial"/>
        <family val="2"/>
        <charset val="1"/>
      </rPr>
      <t>Organic</t>
    </r>
    <r>
      <rPr>
        <b/>
        <sz val="9"/>
        <rFont val="Arial"/>
        <family val="2"/>
        <charset val="1"/>
      </rPr>
      <t xml:space="preserve"> = A * EF</t>
    </r>
  </si>
  <si>
    <t>EF</t>
  </si>
  <si>
    <r>
      <rPr>
        <b/>
        <sz val="9"/>
        <rFont val="Arial"/>
        <family val="2"/>
        <charset val="1"/>
      </rPr>
      <t>L</t>
    </r>
    <r>
      <rPr>
        <b/>
        <vertAlign val="subscript"/>
        <sz val="9"/>
        <rFont val="Arial"/>
        <family val="2"/>
        <charset val="1"/>
      </rPr>
      <t>Organic</t>
    </r>
  </si>
  <si>
    <t>CL</t>
  </si>
  <si>
    <t>(a)</t>
  </si>
  <si>
    <t>(b)</t>
  </si>
  <si>
    <t>GL</t>
  </si>
  <si>
    <t>WL</t>
  </si>
  <si>
    <t>SL</t>
  </si>
  <si>
    <t>OL</t>
  </si>
  <si>
    <r>
      <rPr>
        <vertAlign val="superscript"/>
        <sz val="9"/>
        <rFont val="Times New Roman"/>
        <family val="1"/>
        <charset val="1"/>
      </rPr>
      <t xml:space="preserve">1 </t>
    </r>
    <r>
      <rPr>
        <sz val="9"/>
        <rFont val="Times New Roman"/>
        <family val="1"/>
        <charset val="1"/>
      </rPr>
      <t>If data by initial land use are not available, use only "non-FL" in this column.</t>
    </r>
  </si>
  <si>
    <t>No existe información de suelos orgánicos convertuidos a Tierras Forestales</t>
  </si>
  <si>
    <t>País II</t>
  </si>
  <si>
    <t>Delta</t>
  </si>
  <si>
    <t>los Lagos</t>
  </si>
  <si>
    <t>Emissions from Biomass Burning in Forest Land(Forest Land Remaining Forest Land)</t>
  </si>
  <si>
    <t>3C1a</t>
  </si>
  <si>
    <t>Equation 2.27</t>
  </si>
  <si>
    <r>
      <rPr>
        <sz val="9"/>
        <rFont val="Arial"/>
        <family val="2"/>
        <charset val="1"/>
      </rPr>
      <t>Subcategories for reporting year</t>
    </r>
    <r>
      <rPr>
        <vertAlign val="superscript"/>
        <sz val="9"/>
        <rFont val="Arial"/>
        <family val="2"/>
        <charset val="1"/>
      </rPr>
      <t>1</t>
    </r>
  </si>
  <si>
    <t>Area burnt</t>
  </si>
  <si>
    <r>
      <rPr>
        <sz val="9"/>
        <rFont val="Arial"/>
        <family val="2"/>
        <charset val="1"/>
      </rPr>
      <t>Mass of fuel available for combustion</t>
    </r>
    <r>
      <rPr>
        <vertAlign val="superscript"/>
        <sz val="9"/>
        <rFont val="Arial"/>
        <family val="2"/>
        <charset val="1"/>
      </rPr>
      <t>2</t>
    </r>
  </si>
  <si>
    <r>
      <rPr>
        <sz val="9"/>
        <rFont val="Arial"/>
        <family val="2"/>
        <charset val="1"/>
      </rPr>
      <t>Combustion factor</t>
    </r>
    <r>
      <rPr>
        <vertAlign val="superscript"/>
        <sz val="9"/>
        <rFont val="Arial"/>
        <family val="2"/>
        <charset val="1"/>
      </rPr>
      <t>2</t>
    </r>
  </si>
  <si>
    <t>Emission factor for each GHG</t>
  </si>
  <si>
    <r>
      <rPr>
        <sz val="9"/>
        <rFont val="Arial"/>
        <family val="2"/>
        <charset val="1"/>
      </rPr>
      <t>CH</t>
    </r>
    <r>
      <rPr>
        <vertAlign val="subscript"/>
        <sz val="9"/>
        <rFont val="Arial"/>
        <family val="2"/>
        <charset val="1"/>
      </rPr>
      <t>4</t>
    </r>
    <r>
      <rPr>
        <sz val="9"/>
        <rFont val="Arial"/>
        <family val="2"/>
        <charset val="1"/>
      </rPr>
      <t xml:space="preserve"> emissions from fire</t>
    </r>
  </si>
  <si>
    <t>CO emissions from fire</t>
  </si>
  <si>
    <r>
      <rPr>
        <sz val="9"/>
        <rFont val="Arial"/>
        <family val="2"/>
        <charset val="1"/>
      </rPr>
      <t>N</t>
    </r>
    <r>
      <rPr>
        <vertAlign val="subscript"/>
        <sz val="9"/>
        <rFont val="Arial"/>
        <family val="2"/>
        <charset val="1"/>
      </rPr>
      <t>2</t>
    </r>
    <r>
      <rPr>
        <sz val="9"/>
        <rFont val="Arial"/>
        <family val="2"/>
        <charset val="1"/>
      </rPr>
      <t>O emissions from fire</t>
    </r>
  </si>
  <si>
    <r>
      <rPr>
        <sz val="9"/>
        <rFont val="Arial"/>
        <family val="2"/>
        <charset val="1"/>
      </rPr>
      <t>NO</t>
    </r>
    <r>
      <rPr>
        <vertAlign val="subscript"/>
        <sz val="9"/>
        <rFont val="Arial"/>
        <family val="2"/>
        <charset val="1"/>
      </rPr>
      <t>x</t>
    </r>
    <r>
      <rPr>
        <sz val="9"/>
        <rFont val="Arial"/>
        <family val="2"/>
        <charset val="1"/>
      </rPr>
      <t xml:space="preserve"> emissions from fire</t>
    </r>
  </si>
  <si>
    <r>
      <rPr>
        <sz val="9"/>
        <rFont val="Arial"/>
        <family val="2"/>
        <charset val="1"/>
      </rPr>
      <t>(tonnes ha</t>
    </r>
    <r>
      <rPr>
        <vertAlign val="superscript"/>
        <sz val="9"/>
        <rFont val="Arial"/>
        <family val="2"/>
        <charset val="1"/>
      </rPr>
      <t>-1</t>
    </r>
    <r>
      <rPr>
        <sz val="9"/>
        <rFont val="Arial"/>
        <family val="2"/>
        <charset val="1"/>
      </rPr>
      <t>)</t>
    </r>
  </si>
  <si>
    <t>[g GHG</t>
  </si>
  <si>
    <r>
      <rPr>
        <sz val="9"/>
        <rFont val="Arial"/>
        <family val="2"/>
        <charset val="1"/>
      </rPr>
      <t>(tonnes CH</t>
    </r>
    <r>
      <rPr>
        <vertAlign val="subscript"/>
        <sz val="9"/>
        <rFont val="Arial"/>
        <family val="2"/>
        <charset val="1"/>
      </rPr>
      <t>4</t>
    </r>
    <r>
      <rPr>
        <sz val="9"/>
        <rFont val="Arial"/>
        <family val="2"/>
        <charset val="1"/>
      </rPr>
      <t>)</t>
    </r>
  </si>
  <si>
    <t>(tonnes CO)</t>
  </si>
  <si>
    <r>
      <rPr>
        <sz val="9"/>
        <rFont val="Arial"/>
        <family val="2"/>
        <charset val="1"/>
      </rPr>
      <t>(tonnes N</t>
    </r>
    <r>
      <rPr>
        <vertAlign val="subscript"/>
        <sz val="9"/>
        <rFont val="Arial"/>
        <family val="2"/>
        <charset val="1"/>
      </rPr>
      <t>2</t>
    </r>
    <r>
      <rPr>
        <sz val="9"/>
        <rFont val="Arial"/>
        <family val="2"/>
        <charset val="1"/>
      </rPr>
      <t>O)</t>
    </r>
  </si>
  <si>
    <r>
      <rPr>
        <sz val="9"/>
        <rFont val="Arial"/>
        <family val="2"/>
        <charset val="1"/>
      </rPr>
      <t>(tonnes NO</t>
    </r>
    <r>
      <rPr>
        <vertAlign val="subscript"/>
        <sz val="9"/>
        <rFont val="Arial"/>
        <family val="2"/>
        <charset val="1"/>
      </rPr>
      <t>x</t>
    </r>
    <r>
      <rPr>
        <sz val="9"/>
        <rFont val="Arial"/>
        <family val="2"/>
        <charset val="1"/>
      </rPr>
      <t>)</t>
    </r>
  </si>
  <si>
    <r>
      <rPr>
        <sz val="9"/>
        <rFont val="Arial"/>
        <family val="2"/>
        <charset val="1"/>
      </rPr>
      <t>(kg dm burnt)</t>
    </r>
    <r>
      <rPr>
        <vertAlign val="superscript"/>
        <sz val="9"/>
        <rFont val="Arial"/>
        <family val="2"/>
        <charset val="1"/>
      </rPr>
      <t>-1</t>
    </r>
    <r>
      <rPr>
        <sz val="9"/>
        <rFont val="Arial"/>
        <family val="2"/>
        <charset val="1"/>
      </rPr>
      <t>]</t>
    </r>
  </si>
  <si>
    <r>
      <rPr>
        <sz val="9"/>
        <rFont val="Arial"/>
        <family val="2"/>
        <charset val="1"/>
      </rPr>
      <t>(Table 2.4)</t>
    </r>
    <r>
      <rPr>
        <vertAlign val="superscript"/>
        <sz val="9"/>
        <rFont val="Arial"/>
        <family val="2"/>
        <charset val="1"/>
      </rPr>
      <t>2</t>
    </r>
  </si>
  <si>
    <t>Table 2.6</t>
  </si>
  <si>
    <t>Table 2.5</t>
  </si>
  <si>
    <r>
      <rPr>
        <sz val="9"/>
        <rFont val="Arial"/>
        <family val="2"/>
        <charset val="1"/>
      </rPr>
      <t>L</t>
    </r>
    <r>
      <rPr>
        <vertAlign val="subscript"/>
        <sz val="9"/>
        <rFont val="Arial"/>
        <family val="2"/>
        <charset val="1"/>
      </rPr>
      <t>fire</t>
    </r>
    <r>
      <rPr>
        <sz val="9"/>
        <rFont val="Arial"/>
        <family val="2"/>
        <charset val="1"/>
      </rPr>
      <t>-CH</t>
    </r>
    <r>
      <rPr>
        <vertAlign val="subscript"/>
        <sz val="9"/>
        <rFont val="Arial"/>
        <family val="2"/>
        <charset val="1"/>
      </rPr>
      <t>4</t>
    </r>
    <r>
      <rPr>
        <sz val="9"/>
        <rFont val="Arial"/>
        <family val="2"/>
        <charset val="1"/>
      </rPr>
      <t xml:space="preserve"> =</t>
    </r>
  </si>
  <si>
    <r>
      <rPr>
        <sz val="9"/>
        <rFont val="Arial"/>
        <family val="2"/>
        <charset val="1"/>
      </rPr>
      <t>L</t>
    </r>
    <r>
      <rPr>
        <vertAlign val="subscript"/>
        <sz val="9"/>
        <rFont val="Arial"/>
        <family val="2"/>
        <charset val="1"/>
      </rPr>
      <t>fire</t>
    </r>
    <r>
      <rPr>
        <sz val="9"/>
        <rFont val="Arial"/>
        <family val="2"/>
        <charset val="1"/>
      </rPr>
      <t>-CO =</t>
    </r>
  </si>
  <si>
    <r>
      <rPr>
        <sz val="9"/>
        <rFont val="Arial"/>
        <family val="2"/>
        <charset val="1"/>
      </rPr>
      <t>L</t>
    </r>
    <r>
      <rPr>
        <vertAlign val="subscript"/>
        <sz val="9"/>
        <rFont val="Arial"/>
        <family val="2"/>
        <charset val="1"/>
      </rPr>
      <t>fire</t>
    </r>
    <r>
      <rPr>
        <sz val="9"/>
        <rFont val="Arial"/>
        <family val="2"/>
        <charset val="1"/>
      </rPr>
      <t>-N</t>
    </r>
    <r>
      <rPr>
        <vertAlign val="subscript"/>
        <sz val="9"/>
        <rFont val="Arial"/>
        <family val="2"/>
        <charset val="1"/>
      </rPr>
      <t>2</t>
    </r>
    <r>
      <rPr>
        <sz val="9"/>
        <rFont val="Arial"/>
        <family val="2"/>
        <charset val="1"/>
      </rPr>
      <t>O =</t>
    </r>
  </si>
  <si>
    <r>
      <rPr>
        <sz val="9"/>
        <rFont val="Arial"/>
        <family val="2"/>
        <charset val="1"/>
      </rPr>
      <t>L</t>
    </r>
    <r>
      <rPr>
        <vertAlign val="subscript"/>
        <sz val="9"/>
        <rFont val="Arial"/>
        <family val="2"/>
        <charset val="1"/>
      </rPr>
      <t>fire</t>
    </r>
    <r>
      <rPr>
        <sz val="9"/>
        <rFont val="Arial"/>
        <family val="2"/>
        <charset val="1"/>
      </rPr>
      <t>-NO</t>
    </r>
    <r>
      <rPr>
        <vertAlign val="subscript"/>
        <sz val="9"/>
        <rFont val="Arial"/>
        <family val="2"/>
        <charset val="1"/>
      </rPr>
      <t>x</t>
    </r>
    <r>
      <rPr>
        <sz val="9"/>
        <rFont val="Arial"/>
        <family val="2"/>
        <charset val="1"/>
      </rPr>
      <t xml:space="preserve"> =</t>
    </r>
  </si>
  <si>
    <r>
      <rPr>
        <sz val="9"/>
        <rFont val="Arial"/>
        <family val="2"/>
        <charset val="1"/>
      </rPr>
      <t>A * M</t>
    </r>
    <r>
      <rPr>
        <vertAlign val="subscript"/>
        <sz val="9"/>
        <rFont val="Arial"/>
        <family val="2"/>
        <charset val="1"/>
      </rPr>
      <t>B</t>
    </r>
    <r>
      <rPr>
        <sz val="9"/>
        <rFont val="Arial"/>
        <family val="2"/>
        <charset val="1"/>
      </rPr>
      <t xml:space="preserve"> * C</t>
    </r>
    <r>
      <rPr>
        <vertAlign val="subscript"/>
        <sz val="9"/>
        <rFont val="Arial"/>
        <family val="2"/>
        <charset val="1"/>
      </rPr>
      <t>f</t>
    </r>
    <r>
      <rPr>
        <sz val="9"/>
        <rFont val="Arial"/>
        <family val="2"/>
        <charset val="1"/>
      </rPr>
      <t xml:space="preserve"> * G</t>
    </r>
    <r>
      <rPr>
        <vertAlign val="subscript"/>
        <sz val="9"/>
        <rFont val="Arial"/>
        <family val="2"/>
        <charset val="1"/>
      </rPr>
      <t>ef</t>
    </r>
    <r>
      <rPr>
        <sz val="9"/>
        <rFont val="Arial"/>
        <family val="2"/>
        <charset val="1"/>
      </rPr>
      <t xml:space="preserve"> * 10</t>
    </r>
    <r>
      <rPr>
        <vertAlign val="superscript"/>
        <sz val="9"/>
        <rFont val="Arial"/>
        <family val="2"/>
        <charset val="1"/>
      </rPr>
      <t>-3</t>
    </r>
  </si>
  <si>
    <r>
      <rPr>
        <b/>
        <sz val="9"/>
        <rFont val="Arial"/>
        <family val="2"/>
        <charset val="1"/>
      </rPr>
      <t>M</t>
    </r>
    <r>
      <rPr>
        <b/>
        <vertAlign val="subscript"/>
        <sz val="9"/>
        <rFont val="Arial"/>
        <family val="2"/>
        <charset val="1"/>
      </rPr>
      <t>B</t>
    </r>
  </si>
  <si>
    <r>
      <rPr>
        <b/>
        <sz val="9"/>
        <rFont val="Arial"/>
        <family val="2"/>
        <charset val="1"/>
      </rPr>
      <t>C</t>
    </r>
    <r>
      <rPr>
        <b/>
        <vertAlign val="subscript"/>
        <sz val="9"/>
        <rFont val="Arial"/>
        <family val="2"/>
        <charset val="1"/>
      </rPr>
      <t>f</t>
    </r>
  </si>
  <si>
    <r>
      <rPr>
        <b/>
        <sz val="9"/>
        <rFont val="Arial"/>
        <family val="2"/>
        <charset val="1"/>
      </rPr>
      <t>G</t>
    </r>
    <r>
      <rPr>
        <b/>
        <vertAlign val="subscript"/>
        <sz val="9"/>
        <rFont val="Arial"/>
        <family val="2"/>
        <charset val="1"/>
      </rPr>
      <t>ef</t>
    </r>
  </si>
  <si>
    <r>
      <rPr>
        <b/>
        <sz val="9"/>
        <rFont val="Arial"/>
        <family val="2"/>
        <charset val="1"/>
      </rPr>
      <t>L</t>
    </r>
    <r>
      <rPr>
        <b/>
        <vertAlign val="subscript"/>
        <sz val="9"/>
        <rFont val="Arial"/>
        <family val="2"/>
        <charset val="1"/>
      </rPr>
      <t>fire</t>
    </r>
    <r>
      <rPr>
        <b/>
        <sz val="9"/>
        <rFont val="Arial"/>
        <family val="2"/>
        <charset val="1"/>
      </rPr>
      <t>-CH</t>
    </r>
    <r>
      <rPr>
        <b/>
        <vertAlign val="subscript"/>
        <sz val="9"/>
        <rFont val="Arial"/>
        <family val="2"/>
        <charset val="1"/>
      </rPr>
      <t>4</t>
    </r>
  </si>
  <si>
    <r>
      <rPr>
        <b/>
        <sz val="9"/>
        <rFont val="Arial"/>
        <family val="2"/>
        <charset val="1"/>
      </rPr>
      <t>L</t>
    </r>
    <r>
      <rPr>
        <b/>
        <vertAlign val="subscript"/>
        <sz val="9"/>
        <rFont val="Arial"/>
        <family val="2"/>
        <charset val="1"/>
      </rPr>
      <t>fire</t>
    </r>
    <r>
      <rPr>
        <b/>
        <sz val="9"/>
        <rFont val="Arial"/>
        <family val="2"/>
        <charset val="1"/>
      </rPr>
      <t>-CO</t>
    </r>
  </si>
  <si>
    <r>
      <rPr>
        <b/>
        <sz val="9"/>
        <rFont val="Arial"/>
        <family val="2"/>
        <charset val="1"/>
      </rPr>
      <t>L</t>
    </r>
    <r>
      <rPr>
        <b/>
        <vertAlign val="subscript"/>
        <sz val="9"/>
        <rFont val="Arial"/>
        <family val="2"/>
        <charset val="1"/>
      </rPr>
      <t>fire</t>
    </r>
    <r>
      <rPr>
        <b/>
        <sz val="9"/>
        <rFont val="Arial"/>
        <family val="2"/>
        <charset val="1"/>
      </rPr>
      <t>-N</t>
    </r>
    <r>
      <rPr>
        <b/>
        <vertAlign val="subscript"/>
        <sz val="9"/>
        <rFont val="Arial"/>
        <family val="2"/>
        <charset val="1"/>
      </rPr>
      <t>2</t>
    </r>
    <r>
      <rPr>
        <b/>
        <sz val="9"/>
        <rFont val="Arial"/>
        <family val="2"/>
        <charset val="1"/>
      </rPr>
      <t>O</t>
    </r>
  </si>
  <si>
    <r>
      <rPr>
        <b/>
        <sz val="9"/>
        <rFont val="Arial"/>
        <family val="2"/>
        <charset val="1"/>
      </rPr>
      <t>L</t>
    </r>
    <r>
      <rPr>
        <b/>
        <vertAlign val="subscript"/>
        <sz val="9"/>
        <rFont val="Arial"/>
        <family val="2"/>
        <charset val="1"/>
      </rPr>
      <t>fire</t>
    </r>
    <r>
      <rPr>
        <b/>
        <sz val="9"/>
        <rFont val="Arial"/>
        <family val="2"/>
        <charset val="1"/>
      </rPr>
      <t>-NO</t>
    </r>
    <r>
      <rPr>
        <b/>
        <vertAlign val="subscript"/>
        <sz val="9"/>
        <rFont val="Arial"/>
        <family val="2"/>
        <charset val="1"/>
      </rPr>
      <t>x</t>
    </r>
  </si>
  <si>
    <t>Native forest Wildfire</t>
  </si>
  <si>
    <r>
      <rPr>
        <sz val="9"/>
        <rFont val="Arial"/>
        <family val="2"/>
        <charset val="1"/>
      </rPr>
      <t>CH</t>
    </r>
    <r>
      <rPr>
        <vertAlign val="subscript"/>
        <sz val="9"/>
        <rFont val="Arial"/>
        <family val="2"/>
        <charset val="1"/>
      </rPr>
      <t>4</t>
    </r>
  </si>
  <si>
    <t>CO</t>
  </si>
  <si>
    <r>
      <rPr>
        <sz val="9"/>
        <rFont val="Arial"/>
        <family val="2"/>
        <charset val="1"/>
      </rPr>
      <t>N</t>
    </r>
    <r>
      <rPr>
        <vertAlign val="subscript"/>
        <sz val="9"/>
        <rFont val="Arial"/>
        <family val="2"/>
        <charset val="1"/>
      </rPr>
      <t>2</t>
    </r>
    <r>
      <rPr>
        <sz val="9"/>
        <rFont val="Arial"/>
        <family val="2"/>
        <charset val="1"/>
      </rPr>
      <t>O</t>
    </r>
  </si>
  <si>
    <r>
      <rPr>
        <sz val="9"/>
        <rFont val="Arial"/>
        <family val="2"/>
        <charset val="1"/>
      </rPr>
      <t>NO</t>
    </r>
    <r>
      <rPr>
        <vertAlign val="subscript"/>
        <sz val="9"/>
        <rFont val="Arial"/>
        <family val="2"/>
        <charset val="1"/>
      </rPr>
      <t>x</t>
    </r>
  </si>
  <si>
    <t>Pinus radiata Plantation Wildfire</t>
  </si>
  <si>
    <t>Eucalyptus Plantation Wildfire</t>
  </si>
  <si>
    <t>Other Species Plantation Wildfire</t>
  </si>
  <si>
    <t>Harvest residues Wildfire</t>
  </si>
  <si>
    <t>Controlled Burning</t>
  </si>
  <si>
    <r>
      <rPr>
        <vertAlign val="superscript"/>
        <sz val="8"/>
        <rFont val="Times New Roman"/>
        <family val="1"/>
        <charset val="1"/>
      </rPr>
      <t>1</t>
    </r>
    <r>
      <rPr>
        <sz val="8"/>
        <rFont val="Times New Roman"/>
        <family val="1"/>
        <charset val="1"/>
      </rPr>
      <t xml:space="preserve"> For each subcategory, use separate line for each non-CO</t>
    </r>
    <r>
      <rPr>
        <vertAlign val="subscript"/>
        <sz val="8"/>
        <rFont val="Times New Roman"/>
        <family val="1"/>
        <charset val="1"/>
      </rPr>
      <t>2</t>
    </r>
    <r>
      <rPr>
        <sz val="8"/>
        <rFont val="Times New Roman"/>
        <family val="1"/>
        <charset val="1"/>
      </rPr>
      <t xml:space="preserve"> greenhouse gas.</t>
    </r>
  </si>
  <si>
    <r>
      <rPr>
        <vertAlign val="superscript"/>
        <sz val="8"/>
        <rFont val="Times New Roman"/>
        <family val="1"/>
        <charset val="1"/>
      </rPr>
      <t>2</t>
    </r>
    <r>
      <rPr>
        <sz val="8"/>
        <rFont val="Times New Roman"/>
        <family val="1"/>
        <charset val="1"/>
      </rPr>
      <t xml:space="preserve"> Where data for M</t>
    </r>
    <r>
      <rPr>
        <vertAlign val="subscript"/>
        <sz val="8"/>
        <rFont val="Times New Roman"/>
        <family val="1"/>
        <charset val="1"/>
      </rPr>
      <t>B</t>
    </r>
    <r>
      <rPr>
        <sz val="8"/>
        <rFont val="Times New Roman"/>
        <family val="1"/>
        <charset val="1"/>
      </rPr>
      <t xml:space="preserve"> and C</t>
    </r>
    <r>
      <rPr>
        <vertAlign val="subscript"/>
        <sz val="8"/>
        <rFont val="Times New Roman"/>
        <family val="1"/>
        <charset val="1"/>
      </rPr>
      <t>f</t>
    </r>
    <r>
      <rPr>
        <sz val="8"/>
        <rFont val="Times New Roman"/>
        <family val="1"/>
        <charset val="1"/>
      </rPr>
      <t xml:space="preserve"> are not available, a default value for the amount of fuel actually burnt (M</t>
    </r>
    <r>
      <rPr>
        <vertAlign val="subscript"/>
        <sz val="8"/>
        <rFont val="Times New Roman"/>
        <family val="1"/>
        <charset val="1"/>
      </rPr>
      <t>B</t>
    </r>
    <r>
      <rPr>
        <sz val="8"/>
        <rFont val="Times New Roman"/>
        <family val="1"/>
        <charset val="1"/>
      </rPr>
      <t xml:space="preserve"> * C</t>
    </r>
    <r>
      <rPr>
        <vertAlign val="subscript"/>
        <sz val="8"/>
        <rFont val="Times New Roman"/>
        <family val="1"/>
        <charset val="1"/>
      </rPr>
      <t>f</t>
    </r>
    <r>
      <rPr>
        <sz val="8"/>
        <rFont val="Times New Roman"/>
        <family val="1"/>
        <charset val="1"/>
      </rPr>
      <t>) can be used (Table 2.4). In this case, M</t>
    </r>
    <r>
      <rPr>
        <vertAlign val="subscript"/>
        <sz val="8"/>
        <rFont val="Times New Roman"/>
        <family val="1"/>
        <charset val="1"/>
      </rPr>
      <t>B</t>
    </r>
    <r>
      <rPr>
        <sz val="8"/>
        <rFont val="Times New Roman"/>
        <family val="1"/>
        <charset val="1"/>
      </rPr>
      <t xml:space="preserve"> takes the value taken from the table, whereas C</t>
    </r>
    <r>
      <rPr>
        <vertAlign val="subscript"/>
        <sz val="8"/>
        <rFont val="Times New Roman"/>
        <family val="1"/>
        <charset val="1"/>
      </rPr>
      <t>f</t>
    </r>
    <r>
      <rPr>
        <sz val="8"/>
        <rFont val="Times New Roman"/>
        <family val="1"/>
        <charset val="1"/>
      </rPr>
      <t xml:space="preserve"> must be 1.</t>
    </r>
  </si>
  <si>
    <t>Land Converted to Forest land (Anual increase in carbon stocks in biomass)</t>
  </si>
  <si>
    <t>Eucalyptus sp</t>
  </si>
  <si>
    <t>Areas de gestion</t>
  </si>
  <si>
    <t>SubTotal</t>
  </si>
  <si>
    <t xml:space="preserve"> </t>
  </si>
  <si>
    <t>* La superficie que se convierte de otros usos de suelo a plantaciones forestales anualmente, proviene de la superficie reportada de la matriz de cambio de uso del suelo</t>
  </si>
  <si>
    <t>** Las pérdidas por cosecha y leña de las tierras forestales en transición se registran en Forest Land Remaining Land en las hojas de calculo FL-FL-wood removals y FL-FL-fuelwood que provienen de las estadisticas de cosecha del país y  que no diferencian entre transición y tierras permanentes</t>
  </si>
  <si>
    <t>XV Región de Arica y Parinacota</t>
  </si>
  <si>
    <t>I Región de Tarapacá</t>
  </si>
  <si>
    <t>II Región de Antofagasta</t>
  </si>
  <si>
    <t>III Región de Atacama</t>
  </si>
  <si>
    <t>IV Región de Coquimbo</t>
  </si>
  <si>
    <t>V Región de Valparaíso</t>
  </si>
  <si>
    <t>XIII Región Metropolitana</t>
  </si>
  <si>
    <t>VI Región del Libertador Bernardo O´Higgins</t>
  </si>
  <si>
    <t>VII Región del Maule</t>
  </si>
  <si>
    <t>XVI Región de Ñuble</t>
  </si>
  <si>
    <t>VIII Región del Bíobio</t>
  </si>
  <si>
    <t>IX Región de la Araucanía</t>
  </si>
  <si>
    <t>XIV Región de los Ríos</t>
  </si>
  <si>
    <t>X Región de los Lagos</t>
  </si>
  <si>
    <t>XI Región de Aysén</t>
  </si>
  <si>
    <t>XII Región de Magallanes y la Antártica chilena</t>
  </si>
  <si>
    <t>CP</t>
  </si>
  <si>
    <r>
      <rPr>
        <vertAlign val="superscript"/>
        <sz val="9"/>
        <color rgb="FFFF0000"/>
        <rFont val="Arial"/>
        <family val="2"/>
        <charset val="1"/>
      </rPr>
      <t xml:space="preserve">1 </t>
    </r>
    <r>
      <rPr>
        <sz val="9"/>
        <color rgb="FFFF0000"/>
        <rFont val="Arial"/>
        <family val="2"/>
        <charset val="1"/>
      </rPr>
      <t>If data by initial land use are not available, use only "non-FL" in this column.</t>
    </r>
  </si>
  <si>
    <r>
      <rPr>
        <vertAlign val="superscript"/>
        <sz val="8"/>
        <rFont val="Times New Roman"/>
        <family val="1"/>
        <charset val="1"/>
      </rPr>
      <t xml:space="preserve">1 </t>
    </r>
    <r>
      <rPr>
        <sz val="8"/>
        <rFont val="Times New Roman"/>
        <family val="1"/>
        <charset val="1"/>
      </rPr>
      <t>If data by initial land use are not available, use only "non-FL" in this column.</t>
    </r>
  </si>
  <si>
    <t>Emissions from Biomass Burning in Forest Land (Land Converted to Forest Land)</t>
  </si>
  <si>
    <r>
      <rPr>
        <sz val="9"/>
        <rFont val="Arial"/>
        <family val="2"/>
        <charset val="1"/>
      </rPr>
      <t>Subcategories for reporting year</t>
    </r>
    <r>
      <rPr>
        <vertAlign val="superscript"/>
        <sz val="9"/>
        <rFont val="Arial"/>
        <family val="2"/>
        <charset val="1"/>
      </rPr>
      <t>2</t>
    </r>
  </si>
  <si>
    <r>
      <rPr>
        <sz val="9"/>
        <rFont val="Arial"/>
        <family val="2"/>
        <charset val="1"/>
      </rPr>
      <t>Mass of fuel available for combustion</t>
    </r>
    <r>
      <rPr>
        <vertAlign val="superscript"/>
        <sz val="9"/>
        <rFont val="Arial"/>
        <family val="2"/>
        <charset val="1"/>
      </rPr>
      <t>3</t>
    </r>
  </si>
  <si>
    <r>
      <rPr>
        <sz val="9"/>
        <rFont val="Arial"/>
        <family val="2"/>
        <charset val="1"/>
      </rPr>
      <t>Combustion factor</t>
    </r>
    <r>
      <rPr>
        <vertAlign val="superscript"/>
        <sz val="9"/>
        <rFont val="Arial"/>
        <family val="2"/>
        <charset val="1"/>
      </rPr>
      <t>3</t>
    </r>
  </si>
  <si>
    <t> Table 2.4</t>
  </si>
  <si>
    <t>[non-FL]</t>
  </si>
  <si>
    <r>
      <rPr>
        <vertAlign val="superscript"/>
        <sz val="8"/>
        <rFont val="Times New Roman"/>
        <family val="1"/>
        <charset val="1"/>
      </rPr>
      <t>1</t>
    </r>
    <r>
      <rPr>
        <sz val="8"/>
        <rFont val="Times New Roman"/>
        <family val="1"/>
        <charset val="1"/>
      </rPr>
      <t xml:space="preserve"> Similar tables should be completed separately for each initial land use, and subtotals must be added up. If data by initial land use are not available, use only "non-GL" in this column.</t>
    </r>
  </si>
  <si>
    <r>
      <rPr>
        <vertAlign val="superscript"/>
        <sz val="8"/>
        <rFont val="Times New Roman"/>
        <family val="1"/>
        <charset val="1"/>
      </rPr>
      <t xml:space="preserve">2  </t>
    </r>
    <r>
      <rPr>
        <sz val="8"/>
        <rFont val="Times New Roman"/>
        <family val="1"/>
        <charset val="1"/>
      </rPr>
      <t>For each subcategory, use separate lines for each non-CO</t>
    </r>
    <r>
      <rPr>
        <vertAlign val="subscript"/>
        <sz val="8"/>
        <rFont val="Times New Roman"/>
        <family val="1"/>
        <charset val="1"/>
      </rPr>
      <t>2</t>
    </r>
    <r>
      <rPr>
        <sz val="8"/>
        <rFont val="Times New Roman"/>
        <family val="1"/>
        <charset val="1"/>
      </rPr>
      <t xml:space="preserve"> greenhouse gas.</t>
    </r>
  </si>
  <si>
    <r>
      <rPr>
        <vertAlign val="superscript"/>
        <sz val="8"/>
        <rFont val="Times New Roman"/>
        <family val="1"/>
        <charset val="1"/>
      </rPr>
      <t>3</t>
    </r>
    <r>
      <rPr>
        <sz val="8"/>
        <rFont val="Times New Roman"/>
        <family val="1"/>
        <charset val="1"/>
      </rPr>
      <t xml:space="preserve"> Where data for M</t>
    </r>
    <r>
      <rPr>
        <vertAlign val="subscript"/>
        <sz val="8"/>
        <rFont val="Times New Roman"/>
        <family val="1"/>
        <charset val="1"/>
      </rPr>
      <t>B</t>
    </r>
    <r>
      <rPr>
        <sz val="8"/>
        <rFont val="Times New Roman"/>
        <family val="1"/>
        <charset val="1"/>
      </rPr>
      <t xml:space="preserve"> and C</t>
    </r>
    <r>
      <rPr>
        <vertAlign val="subscript"/>
        <sz val="8"/>
        <rFont val="Times New Roman"/>
        <family val="1"/>
        <charset val="1"/>
      </rPr>
      <t>f</t>
    </r>
    <r>
      <rPr>
        <sz val="8"/>
        <rFont val="Times New Roman"/>
        <family val="1"/>
        <charset val="1"/>
      </rPr>
      <t xml:space="preserve"> are not available, a default value for the amount of fuel actually burnt (M</t>
    </r>
    <r>
      <rPr>
        <vertAlign val="subscript"/>
        <sz val="8"/>
        <rFont val="Times New Roman"/>
        <family val="1"/>
        <charset val="1"/>
      </rPr>
      <t>B</t>
    </r>
    <r>
      <rPr>
        <sz val="8"/>
        <rFont val="Times New Roman"/>
        <family val="1"/>
        <charset val="1"/>
      </rPr>
      <t xml:space="preserve"> * C</t>
    </r>
    <r>
      <rPr>
        <vertAlign val="subscript"/>
        <sz val="8"/>
        <rFont val="Times New Roman"/>
        <family val="1"/>
        <charset val="1"/>
      </rPr>
      <t>f</t>
    </r>
    <r>
      <rPr>
        <sz val="8"/>
        <rFont val="Times New Roman"/>
        <family val="1"/>
        <charset val="1"/>
      </rPr>
      <t>) can be used (Table 2.4). In this case, M</t>
    </r>
    <r>
      <rPr>
        <vertAlign val="subscript"/>
        <sz val="8"/>
        <rFont val="Times New Roman"/>
        <family val="1"/>
        <charset val="1"/>
      </rPr>
      <t>B</t>
    </r>
    <r>
      <rPr>
        <sz val="8"/>
        <rFont val="Times New Roman"/>
        <family val="1"/>
        <charset val="1"/>
      </rPr>
      <t xml:space="preserve"> takes the value taken from the table, whereas C</t>
    </r>
    <r>
      <rPr>
        <vertAlign val="subscript"/>
        <sz val="8"/>
        <rFont val="Times New Roman"/>
        <family val="1"/>
        <charset val="1"/>
      </rPr>
      <t>f</t>
    </r>
    <r>
      <rPr>
        <sz val="8"/>
        <rFont val="Times New Roman"/>
        <family val="1"/>
        <charset val="1"/>
      </rPr>
      <t xml:space="preserve"> must be 1.</t>
    </r>
  </si>
  <si>
    <t>No es posible identificar la superficie incendiada que se convierte en Tierras Forestales, por lo tanto la superficie total incendiada en Tierras Forestales se contabiliza en la hoja 1 (Emissions from Biomass Burning in Forest Land(Forest Land Remaining Forest Land)</t>
  </si>
  <si>
    <t>Cropland Remaining Cropland: Annual change in carbon stocks in biomass</t>
  </si>
  <si>
    <t>3B2a</t>
  </si>
  <si>
    <t>1 of 1</t>
  </si>
  <si>
    <t>Equation 2.7</t>
  </si>
  <si>
    <t>Area  of perennial crop</t>
  </si>
  <si>
    <t>Annual growth of perennial woody biomass</t>
  </si>
  <si>
    <t xml:space="preserve">Annual carbon stock in biomass removed (removal or harvest) </t>
  </si>
  <si>
    <t>Annual change in carbon stocks in biomass</t>
  </si>
  <si>
    <t xml:space="preserve">National estimates </t>
  </si>
  <si>
    <t>National estimates, or Table 5.1</t>
  </si>
  <si>
    <r>
      <rPr>
        <sz val="9"/>
        <rFont val="Arial"/>
        <family val="2"/>
        <charset val="1"/>
      </rPr>
      <t>∆C</t>
    </r>
    <r>
      <rPr>
        <vertAlign val="subscript"/>
        <sz val="9"/>
        <rFont val="Arial"/>
        <family val="2"/>
        <charset val="1"/>
      </rPr>
      <t>B</t>
    </r>
    <r>
      <rPr>
        <sz val="9"/>
        <rFont val="Arial"/>
        <family val="2"/>
        <charset val="1"/>
      </rPr>
      <t>=(∆C</t>
    </r>
    <r>
      <rPr>
        <vertAlign val="subscript"/>
        <sz val="9"/>
        <rFont val="Arial"/>
        <family val="2"/>
        <charset val="1"/>
      </rPr>
      <t>G</t>
    </r>
    <r>
      <rPr>
        <sz val="9"/>
        <rFont val="Arial"/>
        <family val="2"/>
        <charset val="1"/>
      </rPr>
      <t>-∆C</t>
    </r>
    <r>
      <rPr>
        <vertAlign val="subscript"/>
        <sz val="9"/>
        <rFont val="Arial"/>
        <family val="2"/>
        <charset val="1"/>
      </rPr>
      <t>L</t>
    </r>
    <r>
      <rPr>
        <sz val="9"/>
        <rFont val="Arial"/>
        <family val="2"/>
        <charset val="1"/>
      </rPr>
      <t>)*A</t>
    </r>
  </si>
  <si>
    <r>
      <rPr>
        <sz val="9"/>
        <rFont val="Arial"/>
        <family val="2"/>
        <charset val="1"/>
      </rPr>
      <t>∆C</t>
    </r>
    <r>
      <rPr>
        <vertAlign val="subscript"/>
        <sz val="9"/>
        <rFont val="Arial"/>
        <family val="2"/>
        <charset val="1"/>
      </rPr>
      <t>B</t>
    </r>
    <r>
      <rPr>
        <sz val="9"/>
        <rFont val="Arial"/>
        <family val="2"/>
        <charset val="1"/>
      </rPr>
      <t>=((∆C</t>
    </r>
    <r>
      <rPr>
        <vertAlign val="subscript"/>
        <sz val="9"/>
        <rFont val="Arial"/>
        <family val="2"/>
        <charset val="1"/>
      </rPr>
      <t>G</t>
    </r>
    <r>
      <rPr>
        <sz val="9"/>
        <rFont val="Arial"/>
        <family val="2"/>
        <charset val="1"/>
      </rPr>
      <t>-∆C</t>
    </r>
    <r>
      <rPr>
        <vertAlign val="subscript"/>
        <sz val="9"/>
        <rFont val="Arial"/>
        <family val="2"/>
        <charset val="1"/>
      </rPr>
      <t>L</t>
    </r>
    <r>
      <rPr>
        <sz val="9"/>
        <rFont val="Arial"/>
        <family val="2"/>
        <charset val="1"/>
      </rPr>
      <t>)*A)*(C/CO2)/1000</t>
    </r>
  </si>
  <si>
    <r>
      <rPr>
        <b/>
        <sz val="9"/>
        <rFont val="Arial"/>
        <family val="2"/>
        <charset val="1"/>
      </rPr>
      <t>∆C</t>
    </r>
    <r>
      <rPr>
        <b/>
        <vertAlign val="subscript"/>
        <sz val="9"/>
        <rFont val="Arial"/>
        <family val="2"/>
        <charset val="1"/>
      </rPr>
      <t>G</t>
    </r>
  </si>
  <si>
    <r>
      <rPr>
        <b/>
        <sz val="9"/>
        <rFont val="Arial"/>
        <family val="2"/>
        <charset val="1"/>
      </rPr>
      <t>∆C</t>
    </r>
    <r>
      <rPr>
        <b/>
        <vertAlign val="subscript"/>
        <sz val="9"/>
        <rFont val="Arial"/>
        <family val="2"/>
        <charset val="1"/>
      </rPr>
      <t>L</t>
    </r>
  </si>
  <si>
    <r>
      <rPr>
        <b/>
        <sz val="9"/>
        <rFont val="Arial"/>
        <family val="2"/>
        <charset val="1"/>
      </rPr>
      <t>∆C</t>
    </r>
    <r>
      <rPr>
        <b/>
        <vertAlign val="subscript"/>
        <sz val="9"/>
        <rFont val="Arial"/>
        <family val="2"/>
        <charset val="1"/>
      </rPr>
      <t>B</t>
    </r>
  </si>
  <si>
    <t>Fruit orchards</t>
  </si>
  <si>
    <t>Olive</t>
  </si>
  <si>
    <t>Vine</t>
  </si>
  <si>
    <t>(1) La especie Acacia caven está contabilizada en Forest Land (Forest Plantations)</t>
  </si>
  <si>
    <t>2 No existen datos nacionales que estimen la biomasa ni los residuos generados por las Forrajeras Leñosas Permanentes.</t>
  </si>
  <si>
    <r>
      <rPr>
        <sz val="9"/>
        <rFont val="Arial"/>
        <family val="2"/>
        <charset val="1"/>
      </rPr>
      <t>N/D</t>
    </r>
    <r>
      <rPr>
        <vertAlign val="superscript"/>
        <sz val="9"/>
        <rFont val="Arial"/>
        <family val="2"/>
        <charset val="1"/>
      </rPr>
      <t>2</t>
    </r>
  </si>
  <si>
    <t>Cropland Remaining Cropland: Annual change in carbon stocks in mineral soils</t>
  </si>
  <si>
    <t>Equation 2.25, Formulation A in Box 2.1 of Section 2.3.3.1</t>
  </si>
  <si>
    <t>Area in the last year of an inventory period</t>
  </si>
  <si>
    <t>Area a the beginning of an inventory period</t>
  </si>
  <si>
    <t>Reference carbon stock in the last year of an inventory period</t>
  </si>
  <si>
    <t>Reference carbon stock in beginning of an inventory period</t>
  </si>
  <si>
    <t>Stock change factor for land-use system or sub-system</t>
  </si>
  <si>
    <t>Stock change factor for management regime</t>
  </si>
  <si>
    <t>Stock change factor for input of organic matter</t>
  </si>
  <si>
    <t>Table 2.3</t>
  </si>
  <si>
    <t>Table 5.5</t>
  </si>
  <si>
    <r>
      <rPr>
        <sz val="9"/>
        <rFont val="Arial"/>
        <family val="2"/>
        <charset val="1"/>
      </rPr>
      <t>∆CM</t>
    </r>
    <r>
      <rPr>
        <vertAlign val="subscript"/>
        <sz val="9"/>
        <rFont val="Arial"/>
        <family val="2"/>
        <charset val="1"/>
      </rPr>
      <t xml:space="preserve">ineral </t>
    </r>
    <r>
      <rPr>
        <sz val="9"/>
        <rFont val="Arial"/>
        <family val="2"/>
        <charset val="1"/>
      </rPr>
      <t>as in Equation 2.25</t>
    </r>
  </si>
  <si>
    <r>
      <rPr>
        <b/>
        <sz val="9"/>
        <rFont val="Arial"/>
        <family val="2"/>
        <charset val="1"/>
      </rPr>
      <t>A</t>
    </r>
    <r>
      <rPr>
        <b/>
        <vertAlign val="subscript"/>
        <sz val="9"/>
        <rFont val="Arial"/>
        <family val="2"/>
        <charset val="1"/>
      </rPr>
      <t>(0-T)</t>
    </r>
  </si>
  <si>
    <r>
      <rPr>
        <b/>
        <sz val="9"/>
        <rFont val="Arial"/>
        <family val="2"/>
        <charset val="1"/>
      </rPr>
      <t>SOC</t>
    </r>
    <r>
      <rPr>
        <b/>
        <vertAlign val="subscript"/>
        <sz val="9"/>
        <rFont val="Arial"/>
        <family val="2"/>
        <charset val="1"/>
      </rPr>
      <t>ref(0)</t>
    </r>
  </si>
  <si>
    <r>
      <rPr>
        <b/>
        <sz val="9"/>
        <rFont val="Arial"/>
        <family val="2"/>
        <charset val="1"/>
      </rPr>
      <t>SOC</t>
    </r>
    <r>
      <rPr>
        <b/>
        <vertAlign val="subscript"/>
        <sz val="9"/>
        <rFont val="Arial"/>
        <family val="2"/>
        <charset val="1"/>
      </rPr>
      <t>ref(T-0)</t>
    </r>
  </si>
  <si>
    <r>
      <rPr>
        <b/>
        <sz val="9"/>
        <rFont val="Arial"/>
        <family val="2"/>
        <charset val="1"/>
      </rPr>
      <t>F</t>
    </r>
    <r>
      <rPr>
        <b/>
        <vertAlign val="subscript"/>
        <sz val="9"/>
        <rFont val="Arial"/>
        <family val="2"/>
        <charset val="1"/>
      </rPr>
      <t>LU</t>
    </r>
  </si>
  <si>
    <r>
      <rPr>
        <b/>
        <sz val="9"/>
        <rFont val="Arial"/>
        <family val="2"/>
        <charset val="1"/>
      </rPr>
      <t>F</t>
    </r>
    <r>
      <rPr>
        <b/>
        <vertAlign val="subscript"/>
        <sz val="9"/>
        <rFont val="Arial"/>
        <family val="2"/>
        <charset val="1"/>
      </rPr>
      <t>MG</t>
    </r>
  </si>
  <si>
    <r>
      <rPr>
        <b/>
        <sz val="9"/>
        <rFont val="Arial"/>
        <family val="2"/>
        <charset val="1"/>
      </rPr>
      <t>F</t>
    </r>
    <r>
      <rPr>
        <b/>
        <vertAlign val="subscript"/>
        <sz val="9"/>
        <rFont val="Arial"/>
        <family val="2"/>
        <charset val="1"/>
      </rPr>
      <t>I</t>
    </r>
  </si>
  <si>
    <t>Cropland Remaining Cropland: Annual change in carbon stocks in organic soils</t>
  </si>
  <si>
    <t>Land area of cultivated organic soil</t>
  </si>
  <si>
    <t>Annual carbon loss from cultivated organic soils</t>
  </si>
  <si>
    <t>(tonnes C ha-1 yr-1)</t>
  </si>
  <si>
    <t>Table 5.6</t>
  </si>
  <si>
    <r>
      <rPr>
        <b/>
        <sz val="9"/>
        <rFont val="Arial"/>
        <family val="2"/>
        <charset val="1"/>
      </rPr>
      <t>L</t>
    </r>
    <r>
      <rPr>
        <b/>
        <vertAlign val="subscript"/>
        <sz val="9"/>
        <rFont val="Arial"/>
        <family val="2"/>
        <charset val="1"/>
      </rPr>
      <t>organic</t>
    </r>
    <r>
      <rPr>
        <b/>
        <sz val="9"/>
        <rFont val="Arial"/>
        <family val="2"/>
        <charset val="1"/>
      </rPr>
      <t xml:space="preserve"> = A * EF</t>
    </r>
  </si>
  <si>
    <r>
      <rPr>
        <b/>
        <sz val="9"/>
        <rFont val="Arial"/>
        <family val="2"/>
        <charset val="1"/>
      </rPr>
      <t>L</t>
    </r>
    <r>
      <rPr>
        <b/>
        <vertAlign val="subscript"/>
        <sz val="9"/>
        <rFont val="Arial"/>
        <family val="2"/>
        <charset val="1"/>
      </rPr>
      <t>organic</t>
    </r>
  </si>
  <si>
    <t>Emissions from Biomass Burning in Cropland (Cropland Remaining Cropland)</t>
  </si>
  <si>
    <t>3C1b</t>
  </si>
  <si>
    <t>Cropland Wildfire</t>
  </si>
  <si>
    <t>Land Converted to Cropland: Annual change in carbon stocks in biomass</t>
  </si>
  <si>
    <t>3B2b</t>
  </si>
  <si>
    <t>Equation 2.15, 2.16</t>
  </si>
  <si>
    <t xml:space="preserve">Annual area of Land Converted to Cropland </t>
  </si>
  <si>
    <t>Annual biomass carbon growth</t>
  </si>
  <si>
    <t>Annual loss of biomass carbon</t>
  </si>
  <si>
    <t>(tonnes</t>
  </si>
  <si>
    <t>(tonnes C</t>
  </si>
  <si>
    <r>
      <rPr>
        <sz val="9"/>
        <rFont val="Arial"/>
        <family val="2"/>
        <charset val="1"/>
      </rPr>
      <t>dm ha</t>
    </r>
    <r>
      <rPr>
        <vertAlign val="superscript"/>
        <sz val="9"/>
        <rFont val="Arial"/>
        <family val="2"/>
        <charset val="1"/>
      </rPr>
      <t>-1</t>
    </r>
    <r>
      <rPr>
        <sz val="9"/>
        <rFont val="Arial"/>
        <family val="2"/>
        <charset val="1"/>
      </rPr>
      <t>)</t>
    </r>
  </si>
  <si>
    <r>
      <rPr>
        <sz val="9"/>
        <rFont val="Arial"/>
        <family val="2"/>
        <charset val="1"/>
      </rPr>
      <t>ha</t>
    </r>
    <r>
      <rPr>
        <vertAlign val="superscript"/>
        <sz val="9"/>
        <rFont val="Arial"/>
        <family val="2"/>
        <charset val="1"/>
      </rPr>
      <t>-1</t>
    </r>
    <r>
      <rPr>
        <sz val="9"/>
        <rFont val="Arial"/>
        <family val="2"/>
        <charset val="1"/>
      </rPr>
      <t xml:space="preserve"> yr</t>
    </r>
    <r>
      <rPr>
        <vertAlign val="superscript"/>
        <sz val="9"/>
        <rFont val="Arial"/>
        <family val="2"/>
        <charset val="1"/>
      </rPr>
      <t>-1</t>
    </r>
    <r>
      <rPr>
        <sz val="9"/>
        <rFont val="Arial"/>
        <family val="2"/>
        <charset val="1"/>
      </rPr>
      <t>)</t>
    </r>
  </si>
  <si>
    <t>Table 5.8</t>
  </si>
  <si>
    <t>Table 5.9</t>
  </si>
  <si>
    <r>
      <rPr>
        <sz val="9"/>
        <rFont val="Symbol"/>
        <family val="1"/>
        <charset val="2"/>
      </rPr>
      <t>D</t>
    </r>
    <r>
      <rPr>
        <sz val="9"/>
        <rFont val="Arial"/>
        <family val="2"/>
        <charset val="1"/>
      </rPr>
      <t>C</t>
    </r>
    <r>
      <rPr>
        <vertAlign val="subscript"/>
        <sz val="9"/>
        <rFont val="Arial"/>
        <family val="2"/>
        <charset val="1"/>
      </rPr>
      <t>B</t>
    </r>
    <r>
      <rPr>
        <sz val="9"/>
        <rFont val="Arial"/>
        <family val="2"/>
        <charset val="1"/>
      </rPr>
      <t xml:space="preserve"> = ∆C</t>
    </r>
    <r>
      <rPr>
        <vertAlign val="subscript"/>
        <sz val="9"/>
        <rFont val="Arial"/>
        <family val="2"/>
        <charset val="1"/>
      </rPr>
      <t>G</t>
    </r>
    <r>
      <rPr>
        <sz val="9"/>
        <rFont val="Arial"/>
        <family val="2"/>
        <charset val="1"/>
      </rPr>
      <t xml:space="preserve"> + ((0 - B</t>
    </r>
    <r>
      <rPr>
        <vertAlign val="subscript"/>
        <sz val="9"/>
        <rFont val="Arial"/>
        <family val="2"/>
        <charset val="1"/>
      </rPr>
      <t>BEFORE</t>
    </r>
    <r>
      <rPr>
        <sz val="9"/>
        <rFont val="Arial"/>
        <family val="2"/>
        <charset val="1"/>
      </rPr>
      <t>) * ΔA</t>
    </r>
    <r>
      <rPr>
        <vertAlign val="subscript"/>
        <sz val="9"/>
        <rFont val="Arial"/>
        <family val="2"/>
        <charset val="1"/>
      </rPr>
      <t>TO_OTHER</t>
    </r>
    <r>
      <rPr>
        <sz val="9"/>
        <rFont val="Arial"/>
        <family val="2"/>
        <charset val="1"/>
      </rPr>
      <t xml:space="preserve"> ) * CF - ∆C</t>
    </r>
    <r>
      <rPr>
        <vertAlign val="subscript"/>
        <sz val="9"/>
        <rFont val="Arial"/>
        <family val="2"/>
        <charset val="1"/>
      </rPr>
      <t>L</t>
    </r>
  </si>
  <si>
    <r>
      <rPr>
        <sz val="9"/>
        <rFont val="Symbol"/>
        <family val="1"/>
        <charset val="2"/>
      </rPr>
      <t>D</t>
    </r>
    <r>
      <rPr>
        <sz val="9"/>
        <rFont val="Arial"/>
        <family val="2"/>
        <charset val="1"/>
      </rPr>
      <t>C</t>
    </r>
    <r>
      <rPr>
        <vertAlign val="subscript"/>
        <sz val="9"/>
        <rFont val="Arial"/>
        <family val="2"/>
        <charset val="1"/>
      </rPr>
      <t>B</t>
    </r>
    <r>
      <rPr>
        <sz val="9"/>
        <rFont val="Arial"/>
        <family val="2"/>
        <charset val="1"/>
      </rPr>
      <t xml:space="preserve"> =(( ∆C</t>
    </r>
    <r>
      <rPr>
        <vertAlign val="subscript"/>
        <sz val="9"/>
        <rFont val="Arial"/>
        <family val="2"/>
        <charset val="1"/>
      </rPr>
      <t>G</t>
    </r>
    <r>
      <rPr>
        <sz val="9"/>
        <rFont val="Arial"/>
        <family val="2"/>
        <charset val="1"/>
      </rPr>
      <t xml:space="preserve"> + ((0 - B</t>
    </r>
    <r>
      <rPr>
        <vertAlign val="subscript"/>
        <sz val="9"/>
        <rFont val="Arial"/>
        <family val="2"/>
        <charset val="1"/>
      </rPr>
      <t>BEFORE</t>
    </r>
    <r>
      <rPr>
        <sz val="9"/>
        <rFont val="Arial"/>
        <family val="2"/>
        <charset val="1"/>
      </rPr>
      <t>) * ΔA</t>
    </r>
    <r>
      <rPr>
        <vertAlign val="subscript"/>
        <sz val="9"/>
        <rFont val="Arial"/>
        <family val="2"/>
        <charset val="1"/>
      </rPr>
      <t>TO_OTHER</t>
    </r>
    <r>
      <rPr>
        <sz val="9"/>
        <rFont val="Arial"/>
        <family val="2"/>
        <charset val="1"/>
      </rPr>
      <t xml:space="preserve"> ) * CF - ∆C</t>
    </r>
    <r>
      <rPr>
        <vertAlign val="subscript"/>
        <sz val="9"/>
        <rFont val="Arial"/>
        <family val="2"/>
        <charset val="1"/>
      </rPr>
      <t>L</t>
    </r>
    <r>
      <rPr>
        <sz val="9"/>
        <rFont val="Arial"/>
        <family val="2"/>
        <charset val="1"/>
      </rPr>
      <t>)*C/CO2)/1000</t>
    </r>
  </si>
  <si>
    <r>
      <rPr>
        <b/>
        <sz val="9"/>
        <rFont val="Arial"/>
        <family val="2"/>
        <charset val="1"/>
      </rPr>
      <t>ΔA</t>
    </r>
    <r>
      <rPr>
        <b/>
        <vertAlign val="subscript"/>
        <sz val="9"/>
        <rFont val="Arial"/>
        <family val="2"/>
        <charset val="1"/>
      </rPr>
      <t>TO_OTHERS</t>
    </r>
  </si>
  <si>
    <r>
      <rPr>
        <b/>
        <sz val="9"/>
        <rFont val="Arial"/>
        <family val="2"/>
        <charset val="1"/>
      </rPr>
      <t>B</t>
    </r>
    <r>
      <rPr>
        <b/>
        <vertAlign val="subscript"/>
        <sz val="9"/>
        <rFont val="Arial"/>
        <family val="2"/>
        <charset val="1"/>
      </rPr>
      <t>BEFORE</t>
    </r>
  </si>
  <si>
    <r>
      <rPr>
        <b/>
        <sz val="9"/>
        <rFont val="Arial"/>
        <family val="2"/>
        <charset val="1"/>
      </rPr>
      <t>ΔC</t>
    </r>
    <r>
      <rPr>
        <b/>
        <vertAlign val="subscript"/>
        <sz val="9"/>
        <rFont val="Arial"/>
        <family val="2"/>
        <charset val="1"/>
      </rPr>
      <t>L</t>
    </r>
  </si>
  <si>
    <r>
      <rPr>
        <b/>
        <sz val="9"/>
        <rFont val="Symbol"/>
        <family val="1"/>
        <charset val="2"/>
      </rPr>
      <t>D</t>
    </r>
    <r>
      <rPr>
        <b/>
        <sz val="9"/>
        <rFont val="Arial"/>
        <family val="2"/>
        <charset val="1"/>
      </rPr>
      <t>C</t>
    </r>
    <r>
      <rPr>
        <b/>
        <vertAlign val="subscript"/>
        <sz val="9"/>
        <rFont val="Arial"/>
        <family val="2"/>
        <charset val="1"/>
      </rPr>
      <t>B</t>
    </r>
  </si>
  <si>
    <t>NF - CL</t>
  </si>
  <si>
    <t>Bmixto - CL</t>
  </si>
  <si>
    <t>FP - CL</t>
  </si>
  <si>
    <r>
      <rPr>
        <sz val="9"/>
        <rFont val="Arial"/>
        <family val="2"/>
        <charset val="1"/>
      </rPr>
      <t xml:space="preserve">CL Annual crops </t>
    </r>
    <r>
      <rPr>
        <vertAlign val="superscript"/>
        <sz val="9"/>
        <rFont val="Arial"/>
        <family val="2"/>
        <charset val="1"/>
      </rPr>
      <t>A</t>
    </r>
  </si>
  <si>
    <r>
      <rPr>
        <sz val="9"/>
        <rFont val="Arial"/>
        <family val="2"/>
        <charset val="1"/>
      </rPr>
      <t xml:space="preserve">Annual crops </t>
    </r>
    <r>
      <rPr>
        <vertAlign val="superscript"/>
        <sz val="9"/>
        <rFont val="Arial"/>
        <family val="2"/>
        <charset val="1"/>
      </rPr>
      <t>A</t>
    </r>
  </si>
  <si>
    <r>
      <rPr>
        <vertAlign val="superscript"/>
        <sz val="9"/>
        <rFont val="Arial"/>
        <family val="2"/>
        <charset val="1"/>
      </rPr>
      <t xml:space="preserve">1 </t>
    </r>
    <r>
      <rPr>
        <sz val="9"/>
        <rFont val="Arial"/>
        <family val="2"/>
        <charset val="1"/>
      </rPr>
      <t>If data by initial land use are not available, use only "non-CL" in this column.</t>
    </r>
  </si>
  <si>
    <r>
      <rPr>
        <vertAlign val="superscript"/>
        <sz val="9"/>
        <rFont val="Arial"/>
        <family val="2"/>
        <charset val="1"/>
      </rPr>
      <t>2</t>
    </r>
    <r>
      <rPr>
        <sz val="9"/>
        <rFont val="Arial"/>
        <family val="2"/>
        <charset val="1"/>
      </rPr>
      <t>Annual biomass carbon growth (ΔC</t>
    </r>
    <r>
      <rPr>
        <vertAlign val="subscript"/>
        <sz val="9"/>
        <rFont val="Arial"/>
        <family val="2"/>
        <charset val="1"/>
      </rPr>
      <t>G</t>
    </r>
    <r>
      <rPr>
        <sz val="9"/>
        <rFont val="Arial"/>
        <family val="2"/>
        <charset val="1"/>
      </rPr>
      <t>) is equal to the area of perennial crop tha is not mature times biomass accumulation rate (G) using a national estimate or data from Table 5.9.</t>
    </r>
  </si>
  <si>
    <r>
      <rPr>
        <vertAlign val="superscript"/>
        <sz val="9"/>
        <rFont val="Arial"/>
        <family val="2"/>
        <charset val="1"/>
      </rPr>
      <t>3</t>
    </r>
    <r>
      <rPr>
        <sz val="9"/>
        <rFont val="Arial"/>
        <family val="2"/>
        <charset val="1"/>
      </rPr>
      <t>Annual carbon stock in biomass removed (ΔC</t>
    </r>
    <r>
      <rPr>
        <vertAlign val="subscript"/>
        <sz val="9"/>
        <rFont val="Arial"/>
        <family val="2"/>
        <charset val="1"/>
      </rPr>
      <t>L</t>
    </r>
    <r>
      <rPr>
        <sz val="9"/>
        <rFont val="Arial"/>
        <family val="2"/>
        <charset val="1"/>
      </rPr>
      <t>) is equal to the area of perennial crops that is annually harvested times the area-specific carbon stock value that is lost (L)  using a national estimate of biomass carbon loss data from Table 5.1.</t>
    </r>
  </si>
  <si>
    <r>
      <rPr>
        <vertAlign val="superscript"/>
        <sz val="9"/>
        <rFont val="Arial"/>
        <family val="2"/>
        <charset val="1"/>
      </rPr>
      <t>A</t>
    </r>
    <r>
      <rPr>
        <sz val="9"/>
        <rFont val="Arial"/>
        <family val="2"/>
        <charset val="1"/>
      </rPr>
      <t xml:space="preserve"> As new uses are not traceable, all new area of croplands will be assigned to annual crops although some of them should go to perennial crops</t>
    </r>
  </si>
  <si>
    <r>
      <rPr>
        <vertAlign val="superscript"/>
        <sz val="9"/>
        <rFont val="Arial"/>
        <family val="2"/>
        <charset val="1"/>
      </rPr>
      <t>4</t>
    </r>
    <r>
      <rPr>
        <sz val="9"/>
        <rFont val="Arial"/>
        <family val="2"/>
        <charset val="1"/>
      </rPr>
      <t xml:space="preserve"> Las perdidas de biomasa de plantaciones que se convierten a cultivos está considerada en las pérdidas de FL remaining FL (cosechas y leña)</t>
    </r>
  </si>
  <si>
    <t>Se registra solo el cambio de biomasa producto de la conversión de tierras, no hay cambios considerados por crecimiento y pérdidas de biomasa de cultivos perennes, porque no es posible determinar esa información</t>
  </si>
  <si>
    <r>
      <rPr>
        <b/>
        <sz val="9"/>
        <rFont val="Arial"/>
        <family val="2"/>
        <charset val="1"/>
      </rPr>
      <t>Land Converted to Cropland: Annual change in carbon stocks in dead organic matter due to land conversion</t>
    </r>
    <r>
      <rPr>
        <b/>
        <vertAlign val="superscript"/>
        <sz val="9"/>
        <rFont val="Arial"/>
        <family val="2"/>
        <charset val="1"/>
      </rPr>
      <t>1</t>
    </r>
  </si>
  <si>
    <t>Dead wood/litter stock under the old land-use category</t>
  </si>
  <si>
    <t>Dead wood/litter stock under the new land-use category</t>
  </si>
  <si>
    <t>default value is 1</t>
  </si>
  <si>
    <r>
      <rPr>
        <sz val="9"/>
        <rFont val="Arial"/>
        <family val="2"/>
        <charset val="1"/>
      </rPr>
      <t>ΔC</t>
    </r>
    <r>
      <rPr>
        <vertAlign val="subscript"/>
        <sz val="9"/>
        <rFont val="Arial"/>
        <family val="2"/>
        <charset val="1"/>
      </rPr>
      <t>DOM</t>
    </r>
    <r>
      <rPr>
        <sz val="9"/>
        <rFont val="Arial"/>
        <family val="2"/>
        <charset val="1"/>
      </rPr>
      <t xml:space="preserve"> = A</t>
    </r>
    <r>
      <rPr>
        <vertAlign val="subscript"/>
        <sz val="9"/>
        <rFont val="Arial"/>
        <family val="2"/>
        <charset val="1"/>
      </rPr>
      <t>on</t>
    </r>
    <r>
      <rPr>
        <sz val="9"/>
        <rFont val="Arial"/>
        <family val="2"/>
        <charset val="1"/>
      </rPr>
      <t xml:space="preserve"> * (C</t>
    </r>
    <r>
      <rPr>
        <vertAlign val="subscript"/>
        <sz val="9"/>
        <rFont val="Arial"/>
        <family val="2"/>
        <charset val="1"/>
      </rPr>
      <t>n</t>
    </r>
    <r>
      <rPr>
        <sz val="9"/>
        <rFont val="Arial"/>
        <family val="2"/>
        <charset val="1"/>
      </rPr>
      <t xml:space="preserve"> - C</t>
    </r>
    <r>
      <rPr>
        <vertAlign val="subscript"/>
        <sz val="9"/>
        <rFont val="Arial"/>
        <family val="2"/>
        <charset val="1"/>
      </rPr>
      <t>o</t>
    </r>
    <r>
      <rPr>
        <sz val="9"/>
        <rFont val="Arial"/>
        <family val="2"/>
        <charset val="1"/>
      </rPr>
      <t>) / T</t>
    </r>
    <r>
      <rPr>
        <vertAlign val="subscript"/>
        <sz val="9"/>
        <rFont val="Arial"/>
        <family val="2"/>
        <charset val="1"/>
      </rPr>
      <t>on</t>
    </r>
  </si>
  <si>
    <r>
      <rPr>
        <sz val="9"/>
        <rFont val="Arial"/>
        <family val="2"/>
        <charset val="1"/>
      </rPr>
      <t>ΔC</t>
    </r>
    <r>
      <rPr>
        <vertAlign val="subscript"/>
        <sz val="9"/>
        <rFont val="Arial"/>
        <family val="2"/>
        <charset val="1"/>
      </rPr>
      <t>DOM</t>
    </r>
    <r>
      <rPr>
        <sz val="9"/>
        <rFont val="Arial"/>
        <family val="2"/>
        <charset val="1"/>
      </rPr>
      <t xml:space="preserve"> = (A</t>
    </r>
    <r>
      <rPr>
        <vertAlign val="subscript"/>
        <sz val="9"/>
        <rFont val="Arial"/>
        <family val="2"/>
        <charset val="1"/>
      </rPr>
      <t>on</t>
    </r>
    <r>
      <rPr>
        <sz val="9"/>
        <rFont val="Arial"/>
        <family val="2"/>
        <charset val="1"/>
      </rPr>
      <t xml:space="preserve"> * (C</t>
    </r>
    <r>
      <rPr>
        <vertAlign val="subscript"/>
        <sz val="9"/>
        <rFont val="Arial"/>
        <family val="2"/>
        <charset val="1"/>
      </rPr>
      <t>n</t>
    </r>
    <r>
      <rPr>
        <sz val="9"/>
        <rFont val="Arial"/>
        <family val="2"/>
        <charset val="1"/>
      </rPr>
      <t xml:space="preserve"> - C</t>
    </r>
    <r>
      <rPr>
        <vertAlign val="subscript"/>
        <sz val="9"/>
        <rFont val="Arial"/>
        <family val="2"/>
        <charset val="1"/>
      </rPr>
      <t>o</t>
    </r>
    <r>
      <rPr>
        <sz val="9"/>
        <rFont val="Arial"/>
        <family val="2"/>
        <charset val="1"/>
      </rPr>
      <t>) / T</t>
    </r>
    <r>
      <rPr>
        <vertAlign val="subscript"/>
        <sz val="9"/>
        <rFont val="Arial"/>
        <family val="2"/>
        <charset val="1"/>
      </rPr>
      <t>on</t>
    </r>
    <r>
      <rPr>
        <sz val="9"/>
        <rFont val="Arial"/>
        <family val="2"/>
        <charset val="1"/>
      </rPr>
      <t>)*C/CO2)/1000</t>
    </r>
  </si>
  <si>
    <r>
      <rPr>
        <b/>
        <sz val="9"/>
        <rFont val="Arial"/>
        <family val="2"/>
        <charset val="1"/>
      </rPr>
      <t>A</t>
    </r>
    <r>
      <rPr>
        <b/>
        <vertAlign val="subscript"/>
        <sz val="9"/>
        <rFont val="Arial"/>
        <family val="2"/>
        <charset val="1"/>
      </rPr>
      <t>on</t>
    </r>
  </si>
  <si>
    <r>
      <rPr>
        <b/>
        <sz val="9"/>
        <rFont val="Arial"/>
        <family val="2"/>
        <charset val="1"/>
      </rPr>
      <t>T</t>
    </r>
    <r>
      <rPr>
        <b/>
        <vertAlign val="subscript"/>
        <sz val="9"/>
        <rFont val="Arial"/>
        <family val="2"/>
        <charset val="1"/>
      </rPr>
      <t>on</t>
    </r>
  </si>
  <si>
    <r>
      <rPr>
        <sz val="9"/>
        <rFont val="Arial"/>
        <family val="2"/>
        <charset val="1"/>
      </rPr>
      <t>Annual crops</t>
    </r>
    <r>
      <rPr>
        <vertAlign val="superscript"/>
        <sz val="9"/>
        <rFont val="Arial"/>
        <family val="2"/>
        <charset val="1"/>
      </rPr>
      <t>A</t>
    </r>
  </si>
  <si>
    <r>
      <rPr>
        <vertAlign val="superscript"/>
        <sz val="9"/>
        <rFont val="Times New Roman"/>
        <family val="1"/>
        <charset val="1"/>
      </rPr>
      <t>1</t>
    </r>
    <r>
      <rPr>
        <sz val="9"/>
        <rFont val="Times New Roman"/>
        <family val="1"/>
        <charset val="1"/>
      </rPr>
      <t xml:space="preserve"> Se usa una unica planilla para calcular el cambio en DOM (Dead wood+Litter).</t>
    </r>
  </si>
  <si>
    <r>
      <rPr>
        <vertAlign val="superscript"/>
        <sz val="9"/>
        <rFont val="Times New Roman"/>
        <family val="1"/>
        <charset val="1"/>
      </rPr>
      <t xml:space="preserve">2 </t>
    </r>
    <r>
      <rPr>
        <sz val="9"/>
        <rFont val="Times New Roman"/>
        <family val="1"/>
        <charset val="1"/>
      </rPr>
      <t>If data by initial land use are not available, use only "non-CL" in this column.</t>
    </r>
  </si>
  <si>
    <r>
      <rPr>
        <vertAlign val="superscript"/>
        <sz val="9"/>
        <rFont val="Times New Roman"/>
        <family val="1"/>
        <charset val="1"/>
      </rPr>
      <t>A</t>
    </r>
    <r>
      <rPr>
        <sz val="9"/>
        <rFont val="Times New Roman"/>
        <family val="1"/>
        <charset val="1"/>
      </rPr>
      <t>As new uses are not traceable, all new area of croplands will be assigned to annual crops although some of them shopuld go to perennial crops.</t>
    </r>
  </si>
  <si>
    <r>
      <rPr>
        <vertAlign val="superscript"/>
        <sz val="9"/>
        <rFont val="Arial"/>
        <family val="2"/>
        <charset val="1"/>
      </rPr>
      <t>2</t>
    </r>
    <r>
      <rPr>
        <sz val="9"/>
        <rFont val="Arial"/>
        <family val="2"/>
        <charset val="1"/>
      </rPr>
      <t xml:space="preserve"> No se cuenta con información de DOM en matorral arborescente y bosque mixto</t>
    </r>
  </si>
  <si>
    <t>Land Converted to Cropland: Annual change in carbon stocks in mineral soils</t>
  </si>
  <si>
    <t>Eq. 2.2</t>
  </si>
  <si>
    <t>(Gg CO2</t>
  </si>
  <si>
    <r>
      <rPr>
        <sz val="9"/>
        <rFont val="Arial"/>
        <family val="2"/>
        <charset val="1"/>
      </rPr>
      <t>ha</t>
    </r>
    <r>
      <rPr>
        <vertAlign val="superscript"/>
        <sz val="9"/>
        <rFont val="Arial"/>
        <family val="2"/>
        <charset val="1"/>
      </rPr>
      <t>-1</t>
    </r>
    <r>
      <rPr>
        <sz val="9"/>
        <rFont val="Arial"/>
        <family val="2"/>
        <charset val="1"/>
      </rPr>
      <t>)</t>
    </r>
  </si>
  <si>
    <r>
      <rPr>
        <sz val="9"/>
        <rFont val="Arial"/>
        <family val="2"/>
        <charset val="1"/>
      </rPr>
      <t>yr</t>
    </r>
    <r>
      <rPr>
        <vertAlign val="superscript"/>
        <sz val="9"/>
        <rFont val="Arial"/>
        <family val="2"/>
        <charset val="1"/>
      </rPr>
      <t>-1</t>
    </r>
    <r>
      <rPr>
        <sz val="9"/>
        <rFont val="Arial"/>
        <family val="2"/>
        <charset val="1"/>
      </rPr>
      <t>)</t>
    </r>
  </si>
  <si>
    <t>Table 2.3; Chap 2, Sec. 2.3.3.1</t>
  </si>
  <si>
    <t>Table 5.10</t>
  </si>
  <si>
    <r>
      <rPr>
        <sz val="9"/>
        <rFont val="Arial"/>
        <family val="2"/>
        <charset val="1"/>
      </rPr>
      <t>∆C</t>
    </r>
    <r>
      <rPr>
        <vertAlign val="subscript"/>
        <sz val="9"/>
        <rFont val="Arial"/>
        <family val="2"/>
        <charset val="1"/>
      </rPr>
      <t>Mineral</t>
    </r>
  </si>
  <si>
    <t>as in Equation 2.25</t>
  </si>
  <si>
    <t>as in Equation 2.25 * C/CO2/1000</t>
  </si>
  <si>
    <r>
      <rPr>
        <sz val="9"/>
        <rFont val="Arial"/>
        <family val="2"/>
        <charset val="1"/>
      </rPr>
      <t>NF - CL Annual crops</t>
    </r>
    <r>
      <rPr>
        <vertAlign val="superscript"/>
        <sz val="9"/>
        <rFont val="Arial"/>
        <family val="2"/>
        <charset val="1"/>
      </rPr>
      <t xml:space="preserve">A </t>
    </r>
    <r>
      <rPr>
        <sz val="9"/>
        <rFont val="Arial"/>
        <family val="2"/>
        <charset val="1"/>
      </rPr>
      <t>(XV-VII)</t>
    </r>
  </si>
  <si>
    <r>
      <rPr>
        <sz val="9"/>
        <rFont val="Arial"/>
        <family val="2"/>
        <charset val="1"/>
      </rPr>
      <t>NF - CL Annual crops</t>
    </r>
    <r>
      <rPr>
        <vertAlign val="superscript"/>
        <sz val="9"/>
        <rFont val="Arial"/>
        <family val="2"/>
        <charset val="1"/>
      </rPr>
      <t>A</t>
    </r>
    <r>
      <rPr>
        <sz val="9"/>
        <rFont val="Arial"/>
        <family val="2"/>
        <charset val="1"/>
      </rPr>
      <t xml:space="preserve"> (VIII-XII)</t>
    </r>
  </si>
  <si>
    <t>BMixto - CL Annual cropsA (XV-VII)</t>
  </si>
  <si>
    <r>
      <rPr>
        <sz val="9"/>
        <rFont val="Arial"/>
        <family val="2"/>
        <charset val="1"/>
      </rPr>
      <t>BMixto - CL Annual crops</t>
    </r>
    <r>
      <rPr>
        <vertAlign val="superscript"/>
        <sz val="9"/>
        <rFont val="Arial"/>
        <family val="2"/>
        <charset val="1"/>
      </rPr>
      <t>A</t>
    </r>
    <r>
      <rPr>
        <sz val="9"/>
        <rFont val="Arial"/>
        <family val="2"/>
        <charset val="1"/>
      </rPr>
      <t xml:space="preserve"> (VIII-XII)</t>
    </r>
  </si>
  <si>
    <r>
      <rPr>
        <sz val="9"/>
        <rFont val="Arial"/>
        <family val="2"/>
        <charset val="1"/>
      </rPr>
      <t>FP - CL Annual crops</t>
    </r>
    <r>
      <rPr>
        <vertAlign val="superscript"/>
        <sz val="9"/>
        <rFont val="Arial"/>
        <family val="2"/>
        <charset val="1"/>
      </rPr>
      <t xml:space="preserve">A </t>
    </r>
    <r>
      <rPr>
        <sz val="9"/>
        <rFont val="Arial"/>
        <family val="2"/>
        <charset val="1"/>
      </rPr>
      <t>(XV-VII)</t>
    </r>
  </si>
  <si>
    <r>
      <rPr>
        <sz val="9"/>
        <rFont val="Arial"/>
        <family val="2"/>
        <charset val="1"/>
      </rPr>
      <t>FP - CL Annual crops</t>
    </r>
    <r>
      <rPr>
        <vertAlign val="superscript"/>
        <sz val="9"/>
        <rFont val="Arial"/>
        <family val="2"/>
        <charset val="1"/>
      </rPr>
      <t xml:space="preserve">A </t>
    </r>
    <r>
      <rPr>
        <sz val="9"/>
        <rFont val="Arial"/>
        <family val="2"/>
        <charset val="1"/>
      </rPr>
      <t>(VIII-XII)</t>
    </r>
  </si>
  <si>
    <r>
      <rPr>
        <sz val="9"/>
        <rFont val="Arial"/>
        <family val="2"/>
        <charset val="1"/>
      </rPr>
      <t>CL Annual crops</t>
    </r>
    <r>
      <rPr>
        <vertAlign val="superscript"/>
        <sz val="9"/>
        <rFont val="Arial"/>
        <family val="2"/>
        <charset val="1"/>
      </rPr>
      <t xml:space="preserve">A </t>
    </r>
    <r>
      <rPr>
        <sz val="9"/>
        <rFont val="Arial"/>
        <family val="2"/>
        <charset val="1"/>
      </rPr>
      <t xml:space="preserve"> (XV-VII)</t>
    </r>
  </si>
  <si>
    <r>
      <rPr>
        <sz val="9"/>
        <rFont val="Arial"/>
        <family val="2"/>
        <charset val="1"/>
      </rPr>
      <t>CL Annual crops</t>
    </r>
    <r>
      <rPr>
        <vertAlign val="superscript"/>
        <sz val="9"/>
        <rFont val="Arial"/>
        <family val="2"/>
        <charset val="1"/>
      </rPr>
      <t xml:space="preserve">A </t>
    </r>
    <r>
      <rPr>
        <sz val="9"/>
        <rFont val="Arial"/>
        <family val="2"/>
        <charset val="1"/>
      </rPr>
      <t xml:space="preserve"> (VIII-XII)</t>
    </r>
  </si>
  <si>
    <r>
      <rPr>
        <vertAlign val="superscript"/>
        <sz val="9"/>
        <rFont val="Times New Roman"/>
        <family val="1"/>
        <charset val="1"/>
      </rPr>
      <t xml:space="preserve">A </t>
    </r>
    <r>
      <rPr>
        <sz val="9"/>
        <rFont val="Times New Roman"/>
        <family val="1"/>
        <charset val="1"/>
      </rPr>
      <t>As new uses are not traceable, all new area of croplands will be assigned to annual crops although some of them should go to perennial crops</t>
    </r>
  </si>
  <si>
    <r>
      <rPr>
        <sz val="9"/>
        <rFont val="Arial"/>
        <family val="2"/>
        <charset val="1"/>
      </rPr>
      <t>CL Annual crops</t>
    </r>
    <r>
      <rPr>
        <vertAlign val="superscript"/>
        <sz val="9"/>
        <rFont val="Arial"/>
        <family val="2"/>
        <charset val="1"/>
      </rPr>
      <t>A</t>
    </r>
  </si>
  <si>
    <t>Land Converted to Cropland: Annual change in carbon stocks in organic soils</t>
  </si>
  <si>
    <t>Annual carbon loss from cultivated organic solis</t>
  </si>
  <si>
    <t>[non-CL]</t>
  </si>
  <si>
    <t>No es posible identificar la superficie incendiada que se convierte en Tierras de Cultivo, por lo tanto la superficie total incendiada en Tierras de cultivo  se contabiliza en la hoja 1 (Emissions from Biomass Burning in Cropland (Cropland Remaining Cropland)</t>
  </si>
  <si>
    <t>Grassland Remaining Grassland: Annual change in carbon stocks in mineral soils</t>
  </si>
  <si>
    <t>3B3a</t>
  </si>
  <si>
    <t>Equation 2.25</t>
  </si>
  <si>
    <t>Subcategories of unique climate, soil, and management combinations</t>
  </si>
  <si>
    <t>Area at the beginning of an inventory period</t>
  </si>
  <si>
    <t xml:space="preserve">Reference carbon stock for Climate/Soil Combination </t>
  </si>
  <si>
    <t>Stock change factor for C input</t>
  </si>
  <si>
    <t>Carbon stock in last year of an inventory period</t>
  </si>
  <si>
    <t>Carbon stock at the beginning of an inventory period</t>
  </si>
  <si>
    <t>tonnes C</t>
  </si>
  <si>
    <t>Table 2.3, Chap. 2, Sec. 2.3.3.1</t>
  </si>
  <si>
    <t>Table 6.2</t>
  </si>
  <si>
    <r>
      <rPr>
        <sz val="9"/>
        <rFont val="Arial"/>
        <family val="2"/>
        <charset val="1"/>
      </rPr>
      <t>∆C</t>
    </r>
    <r>
      <rPr>
        <vertAlign val="subscript"/>
        <sz val="9"/>
        <rFont val="Arial"/>
        <family val="2"/>
        <charset val="1"/>
      </rPr>
      <t>Mineral</t>
    </r>
    <r>
      <rPr>
        <sz val="9"/>
        <rFont val="Arial"/>
        <family val="2"/>
        <charset val="1"/>
      </rPr>
      <t xml:space="preserve"> as in Equation 2.25</t>
    </r>
  </si>
  <si>
    <r>
      <rPr>
        <b/>
        <sz val="9"/>
        <rFont val="Arial"/>
        <family val="2"/>
        <charset val="1"/>
      </rPr>
      <t>SOC</t>
    </r>
    <r>
      <rPr>
        <b/>
        <vertAlign val="subscript"/>
        <sz val="9"/>
        <rFont val="Arial"/>
        <family val="2"/>
        <charset val="1"/>
      </rPr>
      <t>0</t>
    </r>
  </si>
  <si>
    <r>
      <rPr>
        <b/>
        <sz val="9"/>
        <rFont val="Arial"/>
        <family val="2"/>
        <charset val="1"/>
      </rPr>
      <t>SOC</t>
    </r>
    <r>
      <rPr>
        <b/>
        <vertAlign val="subscript"/>
        <sz val="9"/>
        <rFont val="Arial"/>
        <family val="2"/>
        <charset val="1"/>
      </rPr>
      <t>0-T</t>
    </r>
  </si>
  <si>
    <t>(c)</t>
  </si>
  <si>
    <t>(d)</t>
  </si>
  <si>
    <t>(e)</t>
  </si>
  <si>
    <t>(f)</t>
  </si>
  <si>
    <t>(g)</t>
  </si>
  <si>
    <t>(h)</t>
  </si>
  <si>
    <t>Note: This worksheet is designed for computations using Formulation A in Box 2.1 of Section 2.3.3.1</t>
  </si>
  <si>
    <t>Grassland Remaining Grassland: Annual change in carbon stocks in organic soils</t>
  </si>
  <si>
    <t>Table 6.3</t>
  </si>
  <si>
    <t>Emissions from Biomass Burning in Grassland (Grassland Remaining Grassland)</t>
  </si>
  <si>
    <t>3C1c</t>
  </si>
  <si>
    <t>Forest fires/ shrublands</t>
  </si>
  <si>
    <t>Forest fires/ pastures</t>
  </si>
  <si>
    <t>País suma regiones</t>
  </si>
  <si>
    <t>Land Converted to Grassland: Annual change in carbon stocks in biomass</t>
  </si>
  <si>
    <t>3B3b</t>
  </si>
  <si>
    <r>
      <rPr>
        <sz val="9"/>
        <rFont val="Arial"/>
        <family val="2"/>
        <charset val="1"/>
      </rPr>
      <t>Type of vegetation</t>
    </r>
    <r>
      <rPr>
        <vertAlign val="superscript"/>
        <sz val="9"/>
        <rFont val="Arial"/>
        <family val="2"/>
        <charset val="1"/>
      </rPr>
      <t>2</t>
    </r>
  </si>
  <si>
    <t>Annual area of Land Converted to Grassland</t>
  </si>
  <si>
    <t>(tonnes dm</t>
  </si>
  <si>
    <r>
      <rPr>
        <sz val="9"/>
        <rFont val="Arial"/>
        <family val="2"/>
        <charset val="1"/>
      </rPr>
      <t xml:space="preserve"> yr</t>
    </r>
    <r>
      <rPr>
        <vertAlign val="superscript"/>
        <sz val="9"/>
        <rFont val="Arial"/>
        <family val="2"/>
        <charset val="1"/>
      </rPr>
      <t>-1</t>
    </r>
    <r>
      <rPr>
        <sz val="9"/>
        <rFont val="Arial"/>
        <family val="2"/>
        <charset val="1"/>
      </rPr>
      <t>)</t>
    </r>
  </si>
  <si>
    <t>0 or Table 6.4</t>
  </si>
  <si>
    <t>(see section 6.3.1.2)</t>
  </si>
  <si>
    <t>0,47 (for herbaceous vegetation); 0,5  or Table 4.3 (for woody vegetation)</t>
  </si>
  <si>
    <t>National estimates</t>
  </si>
  <si>
    <r>
      <rPr>
        <sz val="9"/>
        <rFont val="Symbol"/>
        <family val="1"/>
        <charset val="2"/>
      </rPr>
      <t>D</t>
    </r>
    <r>
      <rPr>
        <sz val="9"/>
        <rFont val="Arial"/>
        <family val="2"/>
        <charset val="1"/>
      </rPr>
      <t>C</t>
    </r>
    <r>
      <rPr>
        <vertAlign val="subscript"/>
        <sz val="9"/>
        <rFont val="Arial"/>
        <family val="2"/>
        <charset val="1"/>
      </rPr>
      <t>B</t>
    </r>
    <r>
      <rPr>
        <sz val="9"/>
        <rFont val="Arial"/>
        <family val="2"/>
        <charset val="1"/>
      </rPr>
      <t xml:space="preserve"> = ∆C</t>
    </r>
    <r>
      <rPr>
        <vertAlign val="subscript"/>
        <sz val="9"/>
        <rFont val="Arial"/>
        <family val="2"/>
        <charset val="1"/>
      </rPr>
      <t>G</t>
    </r>
    <r>
      <rPr>
        <sz val="9"/>
        <rFont val="Arial"/>
        <family val="2"/>
        <charset val="1"/>
      </rPr>
      <t xml:space="preserve"> + ((B</t>
    </r>
    <r>
      <rPr>
        <vertAlign val="subscript"/>
        <sz val="9"/>
        <rFont val="Arial"/>
        <family val="2"/>
        <charset val="1"/>
      </rPr>
      <t>AFTER</t>
    </r>
    <r>
      <rPr>
        <sz val="9"/>
        <rFont val="Arial"/>
        <family val="2"/>
        <charset val="1"/>
      </rPr>
      <t xml:space="preserve">  - B</t>
    </r>
    <r>
      <rPr>
        <vertAlign val="subscript"/>
        <sz val="9"/>
        <rFont val="Arial"/>
        <family val="2"/>
        <charset val="1"/>
      </rPr>
      <t>BEFORE</t>
    </r>
    <r>
      <rPr>
        <sz val="9"/>
        <rFont val="Arial"/>
        <family val="2"/>
        <charset val="1"/>
      </rPr>
      <t>) * ΔA</t>
    </r>
    <r>
      <rPr>
        <vertAlign val="subscript"/>
        <sz val="9"/>
        <rFont val="Arial"/>
        <family val="2"/>
        <charset val="1"/>
      </rPr>
      <t>TO_OTHER</t>
    </r>
    <r>
      <rPr>
        <sz val="9"/>
        <rFont val="Arial"/>
        <family val="2"/>
        <charset val="1"/>
      </rPr>
      <t xml:space="preserve"> ) * CF - ∆C</t>
    </r>
    <r>
      <rPr>
        <vertAlign val="subscript"/>
        <sz val="9"/>
        <rFont val="Arial"/>
        <family val="2"/>
        <charset val="1"/>
      </rPr>
      <t>L</t>
    </r>
  </si>
  <si>
    <r>
      <rPr>
        <sz val="9"/>
        <rFont val="Symbol"/>
        <family val="1"/>
        <charset val="2"/>
      </rPr>
      <t>D</t>
    </r>
    <r>
      <rPr>
        <sz val="9"/>
        <rFont val="Arial"/>
        <family val="2"/>
        <charset val="1"/>
      </rPr>
      <t>C</t>
    </r>
    <r>
      <rPr>
        <vertAlign val="subscript"/>
        <sz val="9"/>
        <rFont val="Arial"/>
        <family val="2"/>
        <charset val="1"/>
      </rPr>
      <t>B</t>
    </r>
    <r>
      <rPr>
        <sz val="9"/>
        <rFont val="Arial"/>
        <family val="2"/>
        <charset val="1"/>
      </rPr>
      <t xml:space="preserve"> = ∆C</t>
    </r>
    <r>
      <rPr>
        <vertAlign val="subscript"/>
        <sz val="9"/>
        <rFont val="Arial"/>
        <family val="2"/>
        <charset val="1"/>
      </rPr>
      <t>G</t>
    </r>
    <r>
      <rPr>
        <sz val="9"/>
        <rFont val="Arial"/>
        <family val="2"/>
        <charset val="1"/>
      </rPr>
      <t xml:space="preserve"> + ((B</t>
    </r>
    <r>
      <rPr>
        <vertAlign val="subscript"/>
        <sz val="9"/>
        <rFont val="Arial"/>
        <family val="2"/>
        <charset val="1"/>
      </rPr>
      <t>AFTER</t>
    </r>
    <r>
      <rPr>
        <sz val="9"/>
        <rFont val="Arial"/>
        <family val="2"/>
        <charset val="1"/>
      </rPr>
      <t xml:space="preserve">  - B</t>
    </r>
    <r>
      <rPr>
        <vertAlign val="subscript"/>
        <sz val="9"/>
        <rFont val="Arial"/>
        <family val="2"/>
        <charset val="1"/>
      </rPr>
      <t>BEFORE</t>
    </r>
    <r>
      <rPr>
        <sz val="9"/>
        <rFont val="Arial"/>
        <family val="2"/>
        <charset val="1"/>
      </rPr>
      <t>) * ΔA</t>
    </r>
    <r>
      <rPr>
        <vertAlign val="subscript"/>
        <sz val="9"/>
        <rFont val="Arial"/>
        <family val="2"/>
        <charset val="1"/>
      </rPr>
      <t>TO_OTHER</t>
    </r>
    <r>
      <rPr>
        <sz val="9"/>
        <rFont val="Arial"/>
        <family val="2"/>
        <charset val="1"/>
      </rPr>
      <t xml:space="preserve"> ) * CF - ∆C</t>
    </r>
    <r>
      <rPr>
        <vertAlign val="subscript"/>
        <sz val="9"/>
        <rFont val="Arial"/>
        <family val="2"/>
        <charset val="1"/>
      </rPr>
      <t>L</t>
    </r>
    <r>
      <rPr>
        <sz val="9"/>
        <rFont val="Arial"/>
        <family val="2"/>
        <charset val="1"/>
      </rPr>
      <t>*C/CO2)/1000</t>
    </r>
  </si>
  <si>
    <r>
      <rPr>
        <b/>
        <sz val="9"/>
        <rFont val="Arial"/>
        <family val="2"/>
        <charset val="1"/>
      </rPr>
      <t>B</t>
    </r>
    <r>
      <rPr>
        <b/>
        <vertAlign val="subscript"/>
        <sz val="9"/>
        <rFont val="Arial"/>
        <family val="2"/>
        <charset val="1"/>
      </rPr>
      <t>AFTER</t>
    </r>
  </si>
  <si>
    <t>NF - GL</t>
  </si>
  <si>
    <t>Herbaceous</t>
  </si>
  <si>
    <t>Bmixto - GL</t>
  </si>
  <si>
    <t>FP - GL</t>
  </si>
  <si>
    <t>Woody</t>
  </si>
  <si>
    <r>
      <rPr>
        <vertAlign val="superscript"/>
        <sz val="8"/>
        <rFont val="Arial"/>
        <family val="2"/>
        <charset val="1"/>
      </rPr>
      <t xml:space="preserve">1 </t>
    </r>
    <r>
      <rPr>
        <sz val="8"/>
        <rFont val="Arial"/>
        <family val="2"/>
        <charset val="1"/>
      </rPr>
      <t>If data by initial land use are not available, use only "non-GL" in this column. Otherwise use separate blocks by initial land use.</t>
    </r>
  </si>
  <si>
    <r>
      <rPr>
        <vertAlign val="superscript"/>
        <sz val="8"/>
        <rFont val="Arial"/>
        <family val="2"/>
        <charset val="1"/>
      </rPr>
      <t xml:space="preserve">2 </t>
    </r>
    <r>
      <rPr>
        <sz val="8"/>
        <rFont val="Arial"/>
        <family val="2"/>
        <charset val="1"/>
      </rPr>
      <t xml:space="preserve">Within each subcagetory (a), (b) etc., calculations are to be made separately for herbaceous and wood vegetation, as new grasslands types are not traceable, all new grasslands are classified under "herbaceous grasslands" </t>
    </r>
  </si>
  <si>
    <r>
      <rPr>
        <vertAlign val="superscript"/>
        <sz val="8"/>
        <rFont val="Arial"/>
        <family val="2"/>
        <charset val="1"/>
      </rPr>
      <t>3</t>
    </r>
    <r>
      <rPr>
        <sz val="8"/>
        <rFont val="Arial"/>
        <family val="2"/>
        <charset val="1"/>
      </rPr>
      <t xml:space="preserve"> Las perdidas de biomasa de plantaciones que se convierten a cultivos está considerada en las pérdidas de FL remaining FL (cosechas y leña)</t>
    </r>
  </si>
  <si>
    <t>NF (Renovales) - GL</t>
  </si>
  <si>
    <t>NF (Bosques adultos) - GL</t>
  </si>
  <si>
    <t>NF (Bosques mixtos) - GL</t>
  </si>
  <si>
    <t>Land Converted to Grassland: Annual change in carbon stocks in mineral soils</t>
  </si>
  <si>
    <t>Subcategories of unique GLimate, soil, land-use change and management combinations</t>
  </si>
  <si>
    <t>NF - GL (XV-VII)</t>
  </si>
  <si>
    <t>NF - GL (VIII-XII)</t>
  </si>
  <si>
    <t>BMixto - GL (XV-VII)</t>
  </si>
  <si>
    <t>BMixto - GL (VIII-XII)</t>
  </si>
  <si>
    <t>FP - GL (XV-VII)</t>
  </si>
  <si>
    <t>FP - GL (VIII-XII)</t>
  </si>
  <si>
    <t>GL  (XV-VII)</t>
  </si>
  <si>
    <t>GL  (VIII-XII)</t>
  </si>
  <si>
    <t>Land Converted to Grassland: Annual change in carbon stocks in organic soils</t>
  </si>
  <si>
    <r>
      <rPr>
        <sz val="9"/>
        <rFont val="Arial"/>
        <family val="2"/>
        <charset val="1"/>
      </rPr>
      <t>L</t>
    </r>
    <r>
      <rPr>
        <vertAlign val="subscript"/>
        <sz val="9"/>
        <rFont val="Arial"/>
        <family val="2"/>
        <charset val="1"/>
      </rPr>
      <t>Organic</t>
    </r>
    <r>
      <rPr>
        <sz val="9"/>
        <rFont val="Arial"/>
        <family val="2"/>
        <charset val="1"/>
      </rPr>
      <t xml:space="preserve"> = A * EF</t>
    </r>
  </si>
  <si>
    <r>
      <rPr>
        <vertAlign val="superscript"/>
        <sz val="8"/>
        <rFont val="Times New Roman"/>
        <family val="1"/>
        <charset val="1"/>
      </rPr>
      <t xml:space="preserve">1 </t>
    </r>
    <r>
      <rPr>
        <sz val="8"/>
        <rFont val="Times New Roman"/>
        <family val="1"/>
        <charset val="1"/>
      </rPr>
      <t>If data by initial land use are not available, use only "non-GL" in this column.</t>
    </r>
  </si>
  <si>
    <t>Emissions from Biomass Burning in Grassland (Land Converted to Grassland)</t>
  </si>
  <si>
    <t>Wildfire Native forest converted to GL</t>
  </si>
  <si>
    <r>
      <rPr>
        <b/>
        <sz val="9"/>
        <rFont val="Arial"/>
        <family val="2"/>
        <charset val="1"/>
      </rPr>
      <t>Wetlands Remaining Wetlands: CO</t>
    </r>
    <r>
      <rPr>
        <b/>
        <vertAlign val="subscript"/>
        <sz val="9"/>
        <rFont val="Arial"/>
        <family val="2"/>
        <charset val="1"/>
      </rPr>
      <t>2</t>
    </r>
    <r>
      <rPr>
        <b/>
        <sz val="9"/>
        <rFont val="Arial"/>
        <family val="2"/>
        <charset val="1"/>
      </rPr>
      <t>-C emissions from managed peatlands</t>
    </r>
  </si>
  <si>
    <t>3B4ai</t>
  </si>
  <si>
    <t>1 of 3</t>
  </si>
  <si>
    <t>Equation 7.4</t>
  </si>
  <si>
    <t>Area of nutrient rich peat soils managed for peat extraction (all production phases)</t>
  </si>
  <si>
    <r>
      <rPr>
        <sz val="9"/>
        <rFont val="Arial"/>
        <family val="2"/>
        <charset val="1"/>
      </rPr>
      <t>Emission factors for CO</t>
    </r>
    <r>
      <rPr>
        <vertAlign val="subscript"/>
        <sz val="9"/>
        <rFont val="Arial"/>
        <family val="2"/>
        <charset val="1"/>
      </rPr>
      <t>2</t>
    </r>
    <r>
      <rPr>
        <sz val="9"/>
        <rFont val="Arial"/>
        <family val="2"/>
        <charset val="1"/>
      </rPr>
      <t>-Cfrom nutrient rich peat soils managed for peat extraction</t>
    </r>
  </si>
  <si>
    <t>Area of nutrient poor peat soils managed for peat extraction (all production phases)</t>
  </si>
  <si>
    <r>
      <rPr>
        <sz val="9"/>
        <rFont val="Arial"/>
        <family val="2"/>
        <charset val="1"/>
      </rPr>
      <t>Emission factors for CO</t>
    </r>
    <r>
      <rPr>
        <vertAlign val="subscript"/>
        <sz val="9"/>
        <rFont val="Arial"/>
        <family val="2"/>
        <charset val="1"/>
      </rPr>
      <t>2</t>
    </r>
    <r>
      <rPr>
        <sz val="9"/>
        <rFont val="Arial"/>
        <family val="2"/>
        <charset val="1"/>
      </rPr>
      <t xml:space="preserve">-Cfrom nutrient poor peat soils managed for peat extraction </t>
    </r>
  </si>
  <si>
    <r>
      <rPr>
        <sz val="9"/>
        <rFont val="Arial"/>
        <family val="2"/>
        <charset val="1"/>
      </rPr>
      <t>CO</t>
    </r>
    <r>
      <rPr>
        <vertAlign val="subscript"/>
        <sz val="9"/>
        <rFont val="Arial"/>
        <family val="2"/>
        <charset val="1"/>
      </rPr>
      <t>2</t>
    </r>
    <r>
      <rPr>
        <sz val="9"/>
        <rFont val="Arial"/>
        <family val="2"/>
        <charset val="1"/>
      </rPr>
      <t>-C emissions from managed peatlands</t>
    </r>
  </si>
  <si>
    <r>
      <rPr>
        <sz val="9"/>
        <rFont val="Arial"/>
        <family val="2"/>
        <charset val="1"/>
      </rPr>
      <t>Gg C yr</t>
    </r>
    <r>
      <rPr>
        <vertAlign val="superscript"/>
        <sz val="9"/>
        <rFont val="Arial"/>
        <family val="2"/>
        <charset val="1"/>
      </rPr>
      <t>-1</t>
    </r>
  </si>
  <si>
    <t>Table 7.4</t>
  </si>
  <si>
    <r>
      <rPr>
        <sz val="9"/>
        <rFont val="Arial"/>
        <family val="2"/>
        <charset val="1"/>
      </rPr>
      <t>CO</t>
    </r>
    <r>
      <rPr>
        <vertAlign val="subscript"/>
        <sz val="9"/>
        <rFont val="Arial"/>
        <family val="2"/>
        <charset val="1"/>
      </rPr>
      <t>2</t>
    </r>
    <r>
      <rPr>
        <sz val="9"/>
        <rFont val="Arial"/>
        <family val="2"/>
        <charset val="1"/>
      </rPr>
      <t>-C</t>
    </r>
    <r>
      <rPr>
        <vertAlign val="subscript"/>
        <sz val="9"/>
        <rFont val="Arial"/>
        <family val="2"/>
        <charset val="1"/>
      </rPr>
      <t>WW PeatSoil</t>
    </r>
    <r>
      <rPr>
        <sz val="9"/>
        <rFont val="Arial"/>
        <family val="2"/>
        <charset val="1"/>
      </rPr>
      <t xml:space="preserve"> = (A</t>
    </r>
    <r>
      <rPr>
        <vertAlign val="subscript"/>
        <sz val="9"/>
        <rFont val="Arial"/>
        <family val="2"/>
        <charset val="1"/>
      </rPr>
      <t>PeatRich</t>
    </r>
    <r>
      <rPr>
        <sz val="9"/>
        <rFont val="Arial"/>
        <family val="2"/>
        <charset val="1"/>
      </rPr>
      <t xml:space="preserve"> * EF</t>
    </r>
    <r>
      <rPr>
        <vertAlign val="subscript"/>
        <sz val="9"/>
        <rFont val="Arial"/>
        <family val="2"/>
        <charset val="1"/>
      </rPr>
      <t>PeatRich</t>
    </r>
    <r>
      <rPr>
        <sz val="9"/>
        <rFont val="Arial"/>
        <family val="2"/>
        <charset val="1"/>
      </rPr>
      <t xml:space="preserve"> + A</t>
    </r>
    <r>
      <rPr>
        <vertAlign val="subscript"/>
        <sz val="9"/>
        <rFont val="Arial"/>
        <family val="2"/>
        <charset val="1"/>
      </rPr>
      <t>PeatPoor</t>
    </r>
    <r>
      <rPr>
        <sz val="9"/>
        <rFont val="Arial"/>
        <family val="2"/>
        <charset val="1"/>
      </rPr>
      <t xml:space="preserve"> * EF</t>
    </r>
    <r>
      <rPr>
        <vertAlign val="subscript"/>
        <sz val="9"/>
        <rFont val="Arial"/>
        <family val="2"/>
        <charset val="1"/>
      </rPr>
      <t>PeatPoor</t>
    </r>
    <r>
      <rPr>
        <sz val="9"/>
        <rFont val="Arial"/>
        <family val="2"/>
        <charset val="1"/>
      </rPr>
      <t>) * 10</t>
    </r>
    <r>
      <rPr>
        <vertAlign val="superscript"/>
        <sz val="9"/>
        <rFont val="Arial"/>
        <family val="2"/>
        <charset val="1"/>
      </rPr>
      <t>-3</t>
    </r>
  </si>
  <si>
    <r>
      <rPr>
        <b/>
        <sz val="9"/>
        <rFont val="Arial"/>
        <family val="2"/>
        <charset val="1"/>
      </rPr>
      <t>A</t>
    </r>
    <r>
      <rPr>
        <b/>
        <vertAlign val="subscript"/>
        <sz val="9"/>
        <rFont val="Arial"/>
        <family val="2"/>
        <charset val="1"/>
      </rPr>
      <t>PeatRich</t>
    </r>
  </si>
  <si>
    <r>
      <rPr>
        <b/>
        <sz val="9"/>
        <rFont val="Arial"/>
        <family val="2"/>
        <charset val="1"/>
      </rPr>
      <t>EF</t>
    </r>
    <r>
      <rPr>
        <b/>
        <vertAlign val="subscript"/>
        <sz val="9"/>
        <rFont val="Arial"/>
        <family val="2"/>
        <charset val="1"/>
      </rPr>
      <t>CO2PeatRrich</t>
    </r>
  </si>
  <si>
    <r>
      <rPr>
        <b/>
        <sz val="9"/>
        <rFont val="Arial"/>
        <family val="2"/>
        <charset val="1"/>
      </rPr>
      <t>A</t>
    </r>
    <r>
      <rPr>
        <b/>
        <vertAlign val="subscript"/>
        <sz val="9"/>
        <rFont val="Arial"/>
        <family val="2"/>
        <charset val="1"/>
      </rPr>
      <t>PeatPoor</t>
    </r>
  </si>
  <si>
    <r>
      <rPr>
        <b/>
        <sz val="9"/>
        <rFont val="Arial"/>
        <family val="2"/>
        <charset val="1"/>
      </rPr>
      <t>EF</t>
    </r>
    <r>
      <rPr>
        <b/>
        <vertAlign val="subscript"/>
        <sz val="9"/>
        <rFont val="Arial"/>
        <family val="2"/>
        <charset val="1"/>
      </rPr>
      <t>CO2PeatPoor</t>
    </r>
  </si>
  <si>
    <r>
      <rPr>
        <b/>
        <sz val="9"/>
        <rFont val="Arial"/>
        <family val="2"/>
        <charset val="1"/>
      </rPr>
      <t>CO</t>
    </r>
    <r>
      <rPr>
        <b/>
        <vertAlign val="subscript"/>
        <sz val="9"/>
        <rFont val="Arial"/>
        <family val="2"/>
        <charset val="1"/>
      </rPr>
      <t>2</t>
    </r>
    <r>
      <rPr>
        <b/>
        <sz val="9"/>
        <rFont val="Arial"/>
        <family val="2"/>
        <charset val="1"/>
      </rPr>
      <t>-C</t>
    </r>
    <r>
      <rPr>
        <b/>
        <vertAlign val="subscript"/>
        <sz val="9"/>
        <rFont val="Arial"/>
        <family val="2"/>
        <charset val="1"/>
      </rPr>
      <t>WW PeatSoil</t>
    </r>
  </si>
  <si>
    <r>
      <rPr>
        <sz val="9"/>
        <rFont val="Arial"/>
        <family val="2"/>
        <charset val="1"/>
      </rPr>
      <t>WL</t>
    </r>
    <r>
      <rPr>
        <vertAlign val="subscript"/>
        <sz val="9"/>
        <rFont val="Arial"/>
        <family val="2"/>
        <charset val="1"/>
      </rPr>
      <t>Peat</t>
    </r>
  </si>
  <si>
    <t>2 of 3</t>
  </si>
  <si>
    <t>Annual area of Land Converted to Wetlands</t>
  </si>
  <si>
    <t>Emissions from change in C stocks in biomass due to vegetation clearing</t>
  </si>
  <si>
    <r>
      <rPr>
        <sz val="9"/>
        <rFont val="Arial"/>
        <family val="2"/>
        <charset val="1"/>
      </rPr>
      <t>On-site CO</t>
    </r>
    <r>
      <rPr>
        <vertAlign val="subscript"/>
        <sz val="9"/>
        <rFont val="Arial"/>
        <family val="2"/>
        <charset val="1"/>
      </rPr>
      <t>2</t>
    </r>
    <r>
      <rPr>
        <sz val="9"/>
        <rFont val="Arial"/>
        <family val="2"/>
        <charset val="1"/>
      </rPr>
      <t>-C emissions from peat deposit</t>
    </r>
  </si>
  <si>
    <r>
      <rPr>
        <sz val="9"/>
        <rFont val="Arial"/>
        <family val="2"/>
        <charset val="1"/>
      </rPr>
      <t>(tonnes  dm  ha</t>
    </r>
    <r>
      <rPr>
        <vertAlign val="superscript"/>
        <sz val="9"/>
        <rFont val="Arial"/>
        <family val="2"/>
        <charset val="1"/>
      </rPr>
      <t>-1</t>
    </r>
    <r>
      <rPr>
        <sz val="9"/>
        <rFont val="Arial"/>
        <family val="2"/>
        <charset val="1"/>
      </rPr>
      <t>)</t>
    </r>
  </si>
  <si>
    <r>
      <rPr>
        <sz val="9"/>
        <rFont val="Arial"/>
        <family val="2"/>
        <charset val="1"/>
      </rPr>
      <t>(tonnes dm ha</t>
    </r>
    <r>
      <rPr>
        <vertAlign val="superscript"/>
        <sz val="9"/>
        <rFont val="Arial"/>
        <family val="2"/>
        <charset val="1"/>
      </rPr>
      <t>-1</t>
    </r>
    <r>
      <rPr>
        <sz val="9"/>
        <rFont val="Arial"/>
        <family val="2"/>
        <charset val="1"/>
      </rPr>
      <t>)</t>
    </r>
  </si>
  <si>
    <r>
      <rPr>
        <sz val="9"/>
        <rFont val="Arial"/>
        <family val="2"/>
        <charset val="1"/>
      </rPr>
      <t>[tonnes C (tonne dm)</t>
    </r>
    <r>
      <rPr>
        <vertAlign val="superscript"/>
        <sz val="9"/>
        <rFont val="Arial"/>
        <family val="2"/>
        <charset val="1"/>
      </rPr>
      <t>-1</t>
    </r>
    <r>
      <rPr>
        <sz val="9"/>
        <rFont val="Arial"/>
        <family val="2"/>
        <charset val="1"/>
      </rPr>
      <t>]</t>
    </r>
  </si>
  <si>
    <t>Table 4.7</t>
  </si>
  <si>
    <r>
      <rPr>
        <sz val="9"/>
        <rFont val="Symbol"/>
        <family val="1"/>
        <charset val="2"/>
      </rPr>
      <t>D</t>
    </r>
    <r>
      <rPr>
        <sz val="9"/>
        <rFont val="Arial"/>
        <family val="2"/>
        <charset val="1"/>
      </rPr>
      <t>C</t>
    </r>
    <r>
      <rPr>
        <vertAlign val="subscript"/>
        <sz val="9"/>
        <rFont val="Arial"/>
        <family val="2"/>
        <charset val="1"/>
      </rPr>
      <t>WWpeatB</t>
    </r>
    <r>
      <rPr>
        <sz val="9"/>
        <rFont val="Arial"/>
        <family val="2"/>
        <charset val="1"/>
      </rPr>
      <t xml:space="preserve"> =</t>
    </r>
  </si>
  <si>
    <r>
      <rPr>
        <sz val="9"/>
        <rFont val="Arial"/>
        <family val="2"/>
        <charset val="1"/>
      </rPr>
      <t>CO</t>
    </r>
    <r>
      <rPr>
        <vertAlign val="subscript"/>
        <sz val="9"/>
        <rFont val="Arial"/>
        <family val="2"/>
        <charset val="1"/>
      </rPr>
      <t>2</t>
    </r>
    <r>
      <rPr>
        <sz val="9"/>
        <rFont val="Arial"/>
        <family val="2"/>
        <charset val="1"/>
      </rPr>
      <t>-C</t>
    </r>
    <r>
      <rPr>
        <vertAlign val="subscript"/>
        <sz val="9"/>
        <rFont val="Arial"/>
        <family val="2"/>
        <charset val="1"/>
      </rPr>
      <t>WW Peat-on-site</t>
    </r>
    <r>
      <rPr>
        <sz val="9"/>
        <rFont val="Arial"/>
        <family val="2"/>
        <charset val="1"/>
      </rPr>
      <t xml:space="preserve"> =</t>
    </r>
  </si>
  <si>
    <r>
      <rPr>
        <sz val="9"/>
        <rFont val="Arial"/>
        <family val="2"/>
        <charset val="1"/>
      </rPr>
      <t>{ΔA</t>
    </r>
    <r>
      <rPr>
        <vertAlign val="subscript"/>
        <sz val="9"/>
        <rFont val="Arial"/>
        <family val="2"/>
        <charset val="1"/>
      </rPr>
      <t>TO_OTHERS</t>
    </r>
    <r>
      <rPr>
        <sz val="9"/>
        <rFont val="Arial"/>
        <family val="2"/>
        <charset val="1"/>
      </rPr>
      <t xml:space="preserve"> *</t>
    </r>
  </si>
  <si>
    <r>
      <rPr>
        <sz val="9"/>
        <rFont val="Arial"/>
        <family val="2"/>
        <charset val="1"/>
      </rPr>
      <t xml:space="preserve"> CO</t>
    </r>
    <r>
      <rPr>
        <vertAlign val="subscript"/>
        <sz val="9"/>
        <rFont val="Arial"/>
        <family val="2"/>
        <charset val="1"/>
      </rPr>
      <t>2</t>
    </r>
    <r>
      <rPr>
        <sz val="9"/>
        <rFont val="Arial"/>
        <family val="2"/>
        <charset val="1"/>
      </rPr>
      <t>-C</t>
    </r>
    <r>
      <rPr>
        <vertAlign val="subscript"/>
        <sz val="9"/>
        <rFont val="Arial"/>
        <family val="2"/>
        <charset val="1"/>
      </rPr>
      <t>WW PeatSoil</t>
    </r>
    <r>
      <rPr>
        <sz val="9"/>
        <rFont val="Arial"/>
        <family val="2"/>
        <charset val="1"/>
      </rPr>
      <t xml:space="preserve"> + ∆C</t>
    </r>
    <r>
      <rPr>
        <b/>
        <vertAlign val="subscript"/>
        <sz val="9"/>
        <rFont val="Arial"/>
        <family val="2"/>
        <charset val="1"/>
      </rPr>
      <t>WWpeatB</t>
    </r>
  </si>
  <si>
    <r>
      <rPr>
        <sz val="9"/>
        <rFont val="Arial"/>
        <family val="2"/>
        <charset val="1"/>
      </rPr>
      <t>(B</t>
    </r>
    <r>
      <rPr>
        <vertAlign val="subscript"/>
        <sz val="9"/>
        <rFont val="Arial"/>
        <family val="2"/>
        <charset val="1"/>
      </rPr>
      <t>AFTER</t>
    </r>
    <r>
      <rPr>
        <sz val="9"/>
        <rFont val="Arial"/>
        <family val="2"/>
        <charset val="1"/>
      </rPr>
      <t xml:space="preserve"> - B</t>
    </r>
    <r>
      <rPr>
        <vertAlign val="subscript"/>
        <sz val="9"/>
        <rFont val="Arial"/>
        <family val="2"/>
        <charset val="1"/>
      </rPr>
      <t>BEFORE</t>
    </r>
    <r>
      <rPr>
        <sz val="9"/>
        <rFont val="Arial"/>
        <family val="2"/>
        <charset val="1"/>
      </rPr>
      <t>) * CF}/1000</t>
    </r>
  </si>
  <si>
    <r>
      <rPr>
        <b/>
        <sz val="9"/>
        <rFont val="Symbol"/>
        <family val="1"/>
        <charset val="2"/>
      </rPr>
      <t>D</t>
    </r>
    <r>
      <rPr>
        <b/>
        <sz val="9"/>
        <rFont val="Arial"/>
        <family val="2"/>
        <charset val="1"/>
      </rPr>
      <t>C</t>
    </r>
    <r>
      <rPr>
        <b/>
        <vertAlign val="subscript"/>
        <sz val="9"/>
        <rFont val="Arial"/>
        <family val="2"/>
        <charset val="1"/>
      </rPr>
      <t>WWpeatB</t>
    </r>
  </si>
  <si>
    <r>
      <rPr>
        <b/>
        <sz val="9"/>
        <rFont val="Arial"/>
        <family val="2"/>
        <charset val="1"/>
      </rPr>
      <t>CO</t>
    </r>
    <r>
      <rPr>
        <b/>
        <vertAlign val="subscript"/>
        <sz val="9"/>
        <rFont val="Arial"/>
        <family val="2"/>
        <charset val="1"/>
      </rPr>
      <t>2</t>
    </r>
    <r>
      <rPr>
        <b/>
        <sz val="9"/>
        <rFont val="Arial"/>
        <family val="2"/>
        <charset val="1"/>
      </rPr>
      <t>-C</t>
    </r>
    <r>
      <rPr>
        <b/>
        <vertAlign val="subscript"/>
        <sz val="9"/>
        <rFont val="Arial"/>
        <family val="2"/>
        <charset val="1"/>
      </rPr>
      <t>WW Peat-_on_site</t>
    </r>
  </si>
  <si>
    <r>
      <rPr>
        <sz val="9"/>
        <rFont val="Arial"/>
        <family val="2"/>
        <charset val="1"/>
      </rPr>
      <t>non-WL</t>
    </r>
    <r>
      <rPr>
        <vertAlign val="subscript"/>
        <sz val="9"/>
        <rFont val="Arial"/>
        <family val="2"/>
        <charset val="1"/>
      </rPr>
      <t>peat</t>
    </r>
  </si>
  <si>
    <r>
      <rPr>
        <vertAlign val="superscript"/>
        <sz val="8"/>
        <rFont val="Times New Roman"/>
        <family val="1"/>
        <charset val="1"/>
      </rPr>
      <t xml:space="preserve">1 </t>
    </r>
    <r>
      <rPr>
        <sz val="8"/>
        <rFont val="Times New Roman"/>
        <family val="1"/>
        <charset val="1"/>
      </rPr>
      <t>If data by initial land use are not available, use only "non-WLpeat" in this column.</t>
    </r>
  </si>
  <si>
    <t xml:space="preserve">3 of 3 </t>
  </si>
  <si>
    <t>Equation 7.5</t>
  </si>
  <si>
    <t>Equations 7.3</t>
  </si>
  <si>
    <t>Equations 7.2</t>
  </si>
  <si>
    <r>
      <rPr>
        <sz val="9"/>
        <rFont val="Arial"/>
        <family val="2"/>
        <charset val="1"/>
      </rPr>
      <t>Air-dry weight of extracted peat</t>
    </r>
    <r>
      <rPr>
        <vertAlign val="superscript"/>
        <sz val="9"/>
        <rFont val="Arial"/>
        <family val="2"/>
        <charset val="1"/>
      </rPr>
      <t xml:space="preserve">1  </t>
    </r>
  </si>
  <si>
    <r>
      <rPr>
        <sz val="9"/>
        <rFont val="Arial"/>
        <family val="2"/>
        <charset val="1"/>
      </rPr>
      <t>Carbon fraction of air-dry peat by weight</t>
    </r>
    <r>
      <rPr>
        <vertAlign val="superscript"/>
        <sz val="9"/>
        <rFont val="Arial"/>
        <family val="2"/>
        <charset val="1"/>
      </rPr>
      <t>1</t>
    </r>
  </si>
  <si>
    <t>Off-site emissions from peat removed for horticultural use</t>
  </si>
  <si>
    <r>
      <rPr>
        <sz val="9"/>
        <rFont val="Arial"/>
        <family val="2"/>
        <charset val="1"/>
      </rPr>
      <t>CO</t>
    </r>
    <r>
      <rPr>
        <vertAlign val="subscript"/>
        <sz val="9"/>
        <rFont val="Arial"/>
        <family val="2"/>
        <charset val="1"/>
      </rPr>
      <t>2</t>
    </r>
    <r>
      <rPr>
        <sz val="9"/>
        <rFont val="Arial"/>
        <family val="2"/>
        <charset val="1"/>
      </rPr>
      <t xml:space="preserve"> emissions from land undergoing peat extraction</t>
    </r>
  </si>
  <si>
    <r>
      <rPr>
        <sz val="9"/>
        <rFont val="Arial"/>
        <family val="2"/>
        <charset val="1"/>
      </rPr>
      <t>(tonnes yr</t>
    </r>
    <r>
      <rPr>
        <vertAlign val="superscript"/>
        <sz val="9"/>
        <rFont val="Arial"/>
        <family val="2"/>
        <charset val="1"/>
      </rPr>
      <t>-1</t>
    </r>
    <r>
      <rPr>
        <sz val="9"/>
        <rFont val="Arial"/>
        <family val="2"/>
        <charset val="1"/>
      </rPr>
      <t>)</t>
    </r>
  </si>
  <si>
    <r>
      <rPr>
        <sz val="9"/>
        <rFont val="Arial"/>
        <family val="2"/>
        <charset val="1"/>
      </rPr>
      <t>(tonne peat)</t>
    </r>
    <r>
      <rPr>
        <vertAlign val="superscript"/>
        <sz val="9"/>
        <rFont val="Arial"/>
        <family val="2"/>
        <charset val="1"/>
      </rPr>
      <t>-1</t>
    </r>
    <r>
      <rPr>
        <sz val="9"/>
        <rFont val="Arial"/>
        <family val="2"/>
        <charset val="1"/>
      </rPr>
      <t>]</t>
    </r>
  </si>
  <si>
    <t>Table 7.5</t>
  </si>
  <si>
    <r>
      <rPr>
        <sz val="9"/>
        <rFont val="Arial"/>
        <family val="2"/>
        <charset val="1"/>
      </rPr>
      <t>CO</t>
    </r>
    <r>
      <rPr>
        <vertAlign val="subscript"/>
        <sz val="9"/>
        <rFont val="Arial"/>
        <family val="2"/>
        <charset val="1"/>
      </rPr>
      <t>2</t>
    </r>
    <r>
      <rPr>
        <sz val="9"/>
        <rFont val="Arial"/>
        <family val="2"/>
        <charset val="1"/>
      </rPr>
      <t>-C</t>
    </r>
    <r>
      <rPr>
        <vertAlign val="subscript"/>
        <sz val="9"/>
        <rFont val="Arial"/>
        <family val="2"/>
        <charset val="1"/>
      </rPr>
      <t>WW peatoff-site</t>
    </r>
    <r>
      <rPr>
        <sz val="9"/>
        <rFont val="Arial"/>
        <family val="2"/>
        <charset val="1"/>
      </rPr>
      <t xml:space="preserve"> = (Wt</t>
    </r>
    <r>
      <rPr>
        <vertAlign val="subscript"/>
        <sz val="9"/>
        <rFont val="Arial"/>
        <family val="2"/>
        <charset val="1"/>
      </rPr>
      <t>dry peat</t>
    </r>
    <r>
      <rPr>
        <sz val="9"/>
        <rFont val="Arial"/>
        <family val="2"/>
        <charset val="1"/>
      </rPr>
      <t xml:space="preserve"> * Cfraction</t>
    </r>
    <r>
      <rPr>
        <vertAlign val="subscript"/>
        <sz val="9"/>
        <rFont val="Arial"/>
        <family val="2"/>
        <charset val="1"/>
      </rPr>
      <t>wt peat</t>
    </r>
    <r>
      <rPr>
        <sz val="9"/>
        <rFont val="Arial"/>
        <family val="2"/>
        <charset val="1"/>
      </rPr>
      <t>)/1000</t>
    </r>
  </si>
  <si>
    <r>
      <rPr>
        <sz val="9"/>
        <rFont val="Arial"/>
        <family val="2"/>
        <charset val="1"/>
      </rPr>
      <t>CO</t>
    </r>
    <r>
      <rPr>
        <vertAlign val="subscript"/>
        <sz val="9"/>
        <rFont val="Arial"/>
        <family val="2"/>
        <charset val="1"/>
      </rPr>
      <t>2</t>
    </r>
    <r>
      <rPr>
        <sz val="9"/>
        <rFont val="Arial"/>
        <family val="2"/>
        <charset val="1"/>
      </rPr>
      <t>-C</t>
    </r>
    <r>
      <rPr>
        <vertAlign val="subscript"/>
        <sz val="9"/>
        <rFont val="Arial"/>
        <family val="2"/>
        <charset val="1"/>
      </rPr>
      <t>WW peat</t>
    </r>
    <r>
      <rPr>
        <sz val="9"/>
        <rFont val="Arial"/>
        <family val="2"/>
        <charset val="1"/>
      </rPr>
      <t xml:space="preserve"> =</t>
    </r>
  </si>
  <si>
    <r>
      <rPr>
        <sz val="9"/>
        <rFont val="Arial"/>
        <family val="2"/>
        <charset val="1"/>
      </rPr>
      <t>CO</t>
    </r>
    <r>
      <rPr>
        <vertAlign val="subscript"/>
        <sz val="9"/>
        <rFont val="Arial"/>
        <family val="2"/>
        <charset val="1"/>
      </rPr>
      <t>2</t>
    </r>
    <r>
      <rPr>
        <sz val="9"/>
        <rFont val="Arial"/>
        <family val="2"/>
        <charset val="1"/>
      </rPr>
      <t xml:space="preserve"> </t>
    </r>
    <r>
      <rPr>
        <vertAlign val="subscript"/>
        <sz val="9"/>
        <rFont val="Arial"/>
        <family val="2"/>
        <charset val="1"/>
      </rPr>
      <t>WW peat</t>
    </r>
    <r>
      <rPr>
        <sz val="9"/>
        <rFont val="Arial"/>
        <family val="2"/>
        <charset val="1"/>
      </rPr>
      <t xml:space="preserve"> = CO</t>
    </r>
    <r>
      <rPr>
        <vertAlign val="subscript"/>
        <sz val="9"/>
        <rFont val="Arial"/>
        <family val="2"/>
        <charset val="1"/>
      </rPr>
      <t>2</t>
    </r>
    <r>
      <rPr>
        <sz val="9"/>
        <rFont val="Arial"/>
        <family val="2"/>
        <charset val="1"/>
      </rPr>
      <t>-C</t>
    </r>
    <r>
      <rPr>
        <vertAlign val="subscript"/>
        <sz val="9"/>
        <rFont val="Arial"/>
        <family val="2"/>
        <charset val="1"/>
      </rPr>
      <t>WW peat</t>
    </r>
    <r>
      <rPr>
        <sz val="9"/>
        <rFont val="Arial"/>
        <family val="2"/>
        <charset val="1"/>
      </rPr>
      <t xml:space="preserve"> * 44/12</t>
    </r>
  </si>
  <si>
    <r>
      <rPr>
        <sz val="9"/>
        <rFont val="Arial"/>
        <family val="2"/>
        <charset val="1"/>
      </rPr>
      <t xml:space="preserve"> CO</t>
    </r>
    <r>
      <rPr>
        <vertAlign val="subscript"/>
        <sz val="9"/>
        <rFont val="Arial"/>
        <family val="2"/>
        <charset val="1"/>
      </rPr>
      <t>2</t>
    </r>
    <r>
      <rPr>
        <sz val="9"/>
        <rFont val="Arial"/>
        <family val="2"/>
        <charset val="1"/>
      </rPr>
      <t>-C</t>
    </r>
    <r>
      <rPr>
        <vertAlign val="subscript"/>
        <sz val="9"/>
        <rFont val="Arial"/>
        <family val="2"/>
        <charset val="1"/>
      </rPr>
      <t>WW peaton-site</t>
    </r>
    <r>
      <rPr>
        <sz val="9"/>
        <rFont val="Arial"/>
        <family val="2"/>
        <charset val="1"/>
      </rPr>
      <t xml:space="preserve"> + CO</t>
    </r>
    <r>
      <rPr>
        <vertAlign val="subscript"/>
        <sz val="9"/>
        <rFont val="Arial"/>
        <family val="2"/>
        <charset val="1"/>
      </rPr>
      <t>2</t>
    </r>
    <r>
      <rPr>
        <sz val="9"/>
        <rFont val="Arial"/>
        <family val="2"/>
        <charset val="1"/>
      </rPr>
      <t>-C</t>
    </r>
    <r>
      <rPr>
        <vertAlign val="subscript"/>
        <sz val="9"/>
        <rFont val="Arial"/>
        <family val="2"/>
        <charset val="1"/>
      </rPr>
      <t>WW peatoff-site</t>
    </r>
  </si>
  <si>
    <r>
      <rPr>
        <b/>
        <sz val="9"/>
        <rFont val="Arial"/>
        <family val="2"/>
        <charset val="1"/>
      </rPr>
      <t>Wt</t>
    </r>
    <r>
      <rPr>
        <b/>
        <vertAlign val="subscript"/>
        <sz val="9"/>
        <rFont val="Arial"/>
        <family val="2"/>
        <charset val="1"/>
      </rPr>
      <t>dry_peat</t>
    </r>
  </si>
  <si>
    <r>
      <rPr>
        <b/>
        <sz val="9"/>
        <rFont val="Arial"/>
        <family val="2"/>
        <charset val="1"/>
      </rPr>
      <t>Cfraction</t>
    </r>
    <r>
      <rPr>
        <b/>
        <vertAlign val="subscript"/>
        <sz val="9"/>
        <rFont val="Arial"/>
        <family val="2"/>
        <charset val="1"/>
      </rPr>
      <t>wt_peat</t>
    </r>
  </si>
  <si>
    <r>
      <rPr>
        <b/>
        <sz val="9"/>
        <rFont val="Arial"/>
        <family val="2"/>
        <charset val="1"/>
      </rPr>
      <t>CO</t>
    </r>
    <r>
      <rPr>
        <b/>
        <vertAlign val="subscript"/>
        <sz val="9"/>
        <rFont val="Arial"/>
        <family val="2"/>
        <charset val="1"/>
      </rPr>
      <t>2</t>
    </r>
    <r>
      <rPr>
        <b/>
        <sz val="9"/>
        <rFont val="Arial"/>
        <family val="2"/>
        <charset val="1"/>
      </rPr>
      <t>-C</t>
    </r>
    <r>
      <rPr>
        <b/>
        <vertAlign val="subscript"/>
        <sz val="9"/>
        <rFont val="Arial"/>
        <family val="2"/>
        <charset val="1"/>
      </rPr>
      <t>WW peatOff-site</t>
    </r>
  </si>
  <si>
    <r>
      <rPr>
        <b/>
        <sz val="9"/>
        <rFont val="Arial"/>
        <family val="2"/>
        <charset val="1"/>
      </rPr>
      <t>CO</t>
    </r>
    <r>
      <rPr>
        <b/>
        <vertAlign val="subscript"/>
        <sz val="9"/>
        <rFont val="Arial"/>
        <family val="2"/>
        <charset val="1"/>
      </rPr>
      <t>2</t>
    </r>
    <r>
      <rPr>
        <b/>
        <sz val="9"/>
        <rFont val="Arial"/>
        <family val="2"/>
        <charset val="1"/>
      </rPr>
      <t>-C</t>
    </r>
    <r>
      <rPr>
        <b/>
        <vertAlign val="subscript"/>
        <sz val="9"/>
        <rFont val="Arial"/>
        <family val="2"/>
        <charset val="1"/>
      </rPr>
      <t>WWpeat</t>
    </r>
  </si>
  <si>
    <r>
      <rPr>
        <b/>
        <sz val="9"/>
        <rFont val="Arial"/>
        <family val="2"/>
        <charset val="1"/>
      </rPr>
      <t>CO</t>
    </r>
    <r>
      <rPr>
        <b/>
        <vertAlign val="subscript"/>
        <sz val="9"/>
        <rFont val="Arial"/>
        <family val="2"/>
        <charset val="1"/>
      </rPr>
      <t>2WWpeat</t>
    </r>
  </si>
  <si>
    <r>
      <rPr>
        <vertAlign val="superscript"/>
        <sz val="8"/>
        <rFont val="Times New Roman"/>
        <family val="1"/>
        <charset val="1"/>
      </rPr>
      <t>1</t>
    </r>
    <r>
      <rPr>
        <sz val="8"/>
        <rFont val="Times New Roman"/>
        <family val="1"/>
        <charset val="1"/>
      </rPr>
      <t xml:space="preserve"> Countries may choose to report peat production either in weight units (Wt</t>
    </r>
    <r>
      <rPr>
        <vertAlign val="subscript"/>
        <sz val="8"/>
        <rFont val="Times New Roman"/>
        <family val="1"/>
        <charset val="1"/>
      </rPr>
      <t>dry_peat</t>
    </r>
    <r>
      <rPr>
        <sz val="8"/>
        <rFont val="Times New Roman"/>
        <family val="1"/>
        <charset val="1"/>
      </rPr>
      <t>), or volumetric units (Vol</t>
    </r>
    <r>
      <rPr>
        <vertAlign val="subscript"/>
        <sz val="8"/>
        <rFont val="Times New Roman"/>
        <family val="1"/>
        <charset val="1"/>
      </rPr>
      <t>dry_peat</t>
    </r>
    <r>
      <rPr>
        <sz val="8"/>
        <rFont val="Times New Roman"/>
        <family val="1"/>
        <charset val="1"/>
      </rPr>
      <t>), and use the appropriate carbon fraction (Cfraction</t>
    </r>
    <r>
      <rPr>
        <vertAlign val="subscript"/>
        <sz val="8"/>
        <rFont val="Times New Roman"/>
        <family val="1"/>
        <charset val="1"/>
      </rPr>
      <t>wt_peat</t>
    </r>
    <r>
      <rPr>
        <sz val="8"/>
        <rFont val="Times New Roman"/>
        <family val="1"/>
        <charset val="1"/>
      </rPr>
      <t>, or Cfraction</t>
    </r>
    <r>
      <rPr>
        <vertAlign val="subscript"/>
        <sz val="8"/>
        <rFont val="Times New Roman"/>
        <family val="1"/>
        <charset val="1"/>
      </rPr>
      <t>vol_peat</t>
    </r>
    <r>
      <rPr>
        <sz val="8"/>
        <rFont val="Times New Roman"/>
        <family val="1"/>
        <charset val="1"/>
      </rPr>
      <t>), respectively. The symbols in the equation to calculate the CO</t>
    </r>
    <r>
      <rPr>
        <vertAlign val="subscript"/>
        <sz val="8"/>
        <rFont val="Times New Roman"/>
        <family val="1"/>
        <charset val="1"/>
      </rPr>
      <t>2</t>
    </r>
    <r>
      <rPr>
        <sz val="8"/>
        <rFont val="Times New Roman"/>
        <family val="1"/>
        <charset val="1"/>
      </rPr>
      <t>-C emissions should be adjusted accordingly.</t>
    </r>
  </si>
  <si>
    <r>
      <rPr>
        <b/>
        <sz val="9"/>
        <rFont val="Arial"/>
        <family val="2"/>
        <charset val="1"/>
      </rPr>
      <t>Wetlands Remaining Wetlands: N</t>
    </r>
    <r>
      <rPr>
        <b/>
        <vertAlign val="subscript"/>
        <sz val="9"/>
        <rFont val="Arial"/>
        <family val="2"/>
        <charset val="1"/>
      </rPr>
      <t>2</t>
    </r>
    <r>
      <rPr>
        <b/>
        <sz val="9"/>
        <rFont val="Arial"/>
        <family val="2"/>
        <charset val="1"/>
      </rPr>
      <t>O Emissions from peatlands during peat extraction</t>
    </r>
  </si>
  <si>
    <t xml:space="preserve">1 of 1 </t>
  </si>
  <si>
    <t>Equation 7.7</t>
  </si>
  <si>
    <t xml:space="preserve">Area of nutrient rich peat soils managed for peat extraction, including abandoned areas in which drainage is still present </t>
  </si>
  <si>
    <t>Emission factor for drained nutrient-rich Wetlands organic soils</t>
  </si>
  <si>
    <r>
      <rPr>
        <sz val="9"/>
        <rFont val="Arial"/>
        <family val="2"/>
        <charset val="1"/>
      </rPr>
      <t>Direct N</t>
    </r>
    <r>
      <rPr>
        <vertAlign val="subscript"/>
        <sz val="9"/>
        <rFont val="Arial"/>
        <family val="2"/>
        <charset val="1"/>
      </rPr>
      <t>2</t>
    </r>
    <r>
      <rPr>
        <sz val="9"/>
        <rFont val="Arial"/>
        <family val="2"/>
        <charset val="1"/>
      </rPr>
      <t>O emissions from peatlands managed for peat extraction</t>
    </r>
  </si>
  <si>
    <r>
      <rPr>
        <sz val="9"/>
        <rFont val="Arial"/>
        <family val="2"/>
        <charset val="1"/>
      </rPr>
      <t>(kg N</t>
    </r>
    <r>
      <rPr>
        <vertAlign val="subscript"/>
        <sz val="9"/>
        <rFont val="Arial"/>
        <family val="2"/>
        <charset val="1"/>
      </rPr>
      <t>2</t>
    </r>
    <r>
      <rPr>
        <sz val="9"/>
        <rFont val="Arial"/>
        <family val="2"/>
        <charset val="1"/>
      </rPr>
      <t>O-N ha</t>
    </r>
    <r>
      <rPr>
        <vertAlign val="superscript"/>
        <sz val="9"/>
        <rFont val="Arial"/>
        <family val="2"/>
        <charset val="1"/>
      </rPr>
      <t xml:space="preserve">-1 </t>
    </r>
    <r>
      <rPr>
        <sz val="9"/>
        <rFont val="Arial"/>
        <family val="2"/>
        <charset val="1"/>
      </rPr>
      <t>yr</t>
    </r>
    <r>
      <rPr>
        <vertAlign val="superscript"/>
        <sz val="9"/>
        <rFont val="Arial"/>
        <family val="2"/>
        <charset val="1"/>
      </rPr>
      <t>-1</t>
    </r>
    <r>
      <rPr>
        <sz val="9"/>
        <rFont val="Arial"/>
        <family val="2"/>
        <charset val="1"/>
      </rPr>
      <t>)</t>
    </r>
  </si>
  <si>
    <r>
      <rPr>
        <sz val="9"/>
        <rFont val="Arial"/>
        <family val="2"/>
        <charset val="1"/>
      </rPr>
      <t>(Gg N</t>
    </r>
    <r>
      <rPr>
        <vertAlign val="subscript"/>
        <sz val="9"/>
        <rFont val="Arial"/>
        <family val="2"/>
        <charset val="1"/>
      </rPr>
      <t>2</t>
    </r>
    <r>
      <rPr>
        <sz val="9"/>
        <rFont val="Arial"/>
        <family val="2"/>
        <charset val="1"/>
      </rPr>
      <t>O yr</t>
    </r>
    <r>
      <rPr>
        <vertAlign val="superscript"/>
        <sz val="9"/>
        <rFont val="Arial"/>
        <family val="2"/>
        <charset val="1"/>
      </rPr>
      <t>-1</t>
    </r>
    <r>
      <rPr>
        <sz val="9"/>
        <rFont val="Arial"/>
        <family val="2"/>
        <charset val="1"/>
      </rPr>
      <t>)</t>
    </r>
  </si>
  <si>
    <t>Table 7.6</t>
  </si>
  <si>
    <r>
      <rPr>
        <sz val="9"/>
        <rFont val="Arial"/>
        <family val="2"/>
        <charset val="1"/>
      </rPr>
      <t>N</t>
    </r>
    <r>
      <rPr>
        <vertAlign val="subscript"/>
        <sz val="9"/>
        <rFont val="Arial"/>
        <family val="2"/>
        <charset val="1"/>
      </rPr>
      <t>2</t>
    </r>
    <r>
      <rPr>
        <sz val="9"/>
        <rFont val="Arial"/>
        <family val="2"/>
        <charset val="1"/>
      </rPr>
      <t>O</t>
    </r>
    <r>
      <rPr>
        <vertAlign val="subscript"/>
        <sz val="9"/>
        <rFont val="Arial"/>
        <family val="2"/>
        <charset val="1"/>
      </rPr>
      <t>WW peatExtraction</t>
    </r>
    <r>
      <rPr>
        <sz val="9"/>
        <rFont val="Arial"/>
        <family val="2"/>
        <charset val="1"/>
      </rPr>
      <t xml:space="preserve"> = (A</t>
    </r>
    <r>
      <rPr>
        <vertAlign val="subscript"/>
        <sz val="9"/>
        <rFont val="Arial"/>
        <family val="2"/>
        <charset val="1"/>
      </rPr>
      <t>PeatRich</t>
    </r>
    <r>
      <rPr>
        <sz val="9"/>
        <rFont val="Arial"/>
        <family val="2"/>
        <charset val="1"/>
      </rPr>
      <t xml:space="preserve"> * EF</t>
    </r>
    <r>
      <rPr>
        <vertAlign val="subscript"/>
        <sz val="9"/>
        <rFont val="Arial"/>
        <family val="2"/>
        <charset val="1"/>
      </rPr>
      <t>N2O-NPeatRich</t>
    </r>
    <r>
      <rPr>
        <sz val="9"/>
        <rFont val="Arial"/>
        <family val="2"/>
        <charset val="1"/>
      </rPr>
      <t xml:space="preserve"> ) * 44/28 *10</t>
    </r>
    <r>
      <rPr>
        <vertAlign val="superscript"/>
        <sz val="9"/>
        <rFont val="Arial"/>
        <family val="2"/>
        <charset val="1"/>
      </rPr>
      <t>-6</t>
    </r>
  </si>
  <si>
    <r>
      <rPr>
        <b/>
        <sz val="9"/>
        <rFont val="Arial"/>
        <family val="2"/>
        <charset val="1"/>
      </rPr>
      <t>EF</t>
    </r>
    <r>
      <rPr>
        <b/>
        <vertAlign val="subscript"/>
        <sz val="9"/>
        <rFont val="Arial"/>
        <family val="2"/>
        <charset val="1"/>
      </rPr>
      <t>N2O-NPeatRich</t>
    </r>
  </si>
  <si>
    <r>
      <rPr>
        <b/>
        <sz val="9"/>
        <rFont val="Arial"/>
        <family val="2"/>
        <charset val="1"/>
      </rPr>
      <t>N</t>
    </r>
    <r>
      <rPr>
        <b/>
        <vertAlign val="subscript"/>
        <sz val="9"/>
        <rFont val="Arial"/>
        <family val="2"/>
        <charset val="1"/>
      </rPr>
      <t>2</t>
    </r>
    <r>
      <rPr>
        <b/>
        <sz val="9"/>
        <rFont val="Arial"/>
        <family val="2"/>
        <charset val="1"/>
      </rPr>
      <t>O</t>
    </r>
    <r>
      <rPr>
        <b/>
        <vertAlign val="subscript"/>
        <sz val="9"/>
        <rFont val="Arial"/>
        <family val="2"/>
        <charset val="1"/>
      </rPr>
      <t>WW PeatExtraction</t>
    </r>
  </si>
  <si>
    <r>
      <rPr>
        <b/>
        <sz val="9"/>
        <rFont val="Arial"/>
        <family val="2"/>
        <charset val="1"/>
      </rPr>
      <t>Land Converted to Wetlands: N</t>
    </r>
    <r>
      <rPr>
        <b/>
        <vertAlign val="subscript"/>
        <sz val="9"/>
        <rFont val="Arial"/>
        <family val="2"/>
        <charset val="1"/>
      </rPr>
      <t>2</t>
    </r>
    <r>
      <rPr>
        <b/>
        <sz val="9"/>
        <rFont val="Arial"/>
        <family val="2"/>
        <charset val="1"/>
      </rPr>
      <t>O Emissions from land converted for peat extraction</t>
    </r>
  </si>
  <si>
    <t>3B4bi</t>
  </si>
  <si>
    <r>
      <rPr>
        <sz val="9"/>
        <rFont val="Arial"/>
        <family val="2"/>
        <charset val="1"/>
      </rPr>
      <t>N</t>
    </r>
    <r>
      <rPr>
        <vertAlign val="subscript"/>
        <sz val="9"/>
        <rFont val="Arial"/>
        <family val="2"/>
        <charset val="1"/>
      </rPr>
      <t>2</t>
    </r>
    <r>
      <rPr>
        <sz val="9"/>
        <rFont val="Arial"/>
        <family val="2"/>
        <charset val="1"/>
      </rPr>
      <t>O</t>
    </r>
    <r>
      <rPr>
        <vertAlign val="subscript"/>
        <sz val="9"/>
        <rFont val="Arial"/>
        <family val="2"/>
        <charset val="1"/>
      </rPr>
      <t>WW peatExtraction</t>
    </r>
    <r>
      <rPr>
        <sz val="9"/>
        <rFont val="Arial"/>
        <family val="2"/>
        <charset val="1"/>
      </rPr>
      <t xml:space="preserve"> = (A</t>
    </r>
    <r>
      <rPr>
        <vertAlign val="subscript"/>
        <sz val="9"/>
        <rFont val="Arial"/>
        <family val="2"/>
        <charset val="1"/>
      </rPr>
      <t>PeatRich</t>
    </r>
    <r>
      <rPr>
        <sz val="9"/>
        <rFont val="Arial"/>
        <family val="2"/>
        <charset val="1"/>
      </rPr>
      <t xml:space="preserve"> * EF</t>
    </r>
    <r>
      <rPr>
        <vertAlign val="subscript"/>
        <sz val="9"/>
        <rFont val="Arial"/>
        <family val="2"/>
        <charset val="1"/>
      </rPr>
      <t>N2O-NPeatRich</t>
    </r>
    <r>
      <rPr>
        <sz val="9"/>
        <rFont val="Arial"/>
        <family val="2"/>
        <charset val="1"/>
      </rPr>
      <t xml:space="preserve"> ) *  44/28  * 10</t>
    </r>
    <r>
      <rPr>
        <vertAlign val="superscript"/>
        <sz val="9"/>
        <rFont val="Arial"/>
        <family val="2"/>
        <charset val="1"/>
      </rPr>
      <t>-6</t>
    </r>
  </si>
  <si>
    <r>
      <rPr>
        <vertAlign val="superscript"/>
        <sz val="8"/>
        <rFont val="Times New Roman"/>
        <family val="1"/>
        <charset val="1"/>
      </rPr>
      <t xml:space="preserve">1 </t>
    </r>
    <r>
      <rPr>
        <sz val="8"/>
        <rFont val="Times New Roman"/>
        <family val="1"/>
        <charset val="1"/>
      </rPr>
      <t>If data by initial land use are not available, use only "non-WL" in this column.</t>
    </r>
  </si>
  <si>
    <t>Land Converted to Wetland: Annual change in carbon stocks in biomass</t>
  </si>
  <si>
    <t>3B4b</t>
  </si>
  <si>
    <t>Equation 7.10</t>
  </si>
  <si>
    <t>Area of land converted annually to Flooded Land from original land use i</t>
  </si>
  <si>
    <t>Biomass immediately following conversion to Flooded Land</t>
  </si>
  <si>
    <t>Biomass in land immediately before conversion to Flooded Land</t>
  </si>
  <si>
    <t>Annual change in carbon stocks in biomass on Land Converted to Flooded land</t>
  </si>
  <si>
    <t>default = 0</t>
  </si>
  <si>
    <r>
      <rPr>
        <sz val="9"/>
        <rFont val="Symbol"/>
        <family val="1"/>
        <charset val="2"/>
      </rPr>
      <t>D</t>
    </r>
    <r>
      <rPr>
        <sz val="9"/>
        <rFont val="Arial"/>
        <family val="2"/>
        <charset val="1"/>
      </rPr>
      <t>C</t>
    </r>
    <r>
      <rPr>
        <vertAlign val="subscript"/>
        <sz val="9"/>
        <rFont val="Arial"/>
        <family val="2"/>
        <charset val="1"/>
      </rPr>
      <t>LWfloodLB</t>
    </r>
    <r>
      <rPr>
        <sz val="9"/>
        <rFont val="Arial"/>
        <family val="2"/>
        <charset val="1"/>
      </rPr>
      <t xml:space="preserve"> =( </t>
    </r>
    <r>
      <rPr>
        <sz val="9"/>
        <rFont val="Calibri"/>
        <family val="2"/>
        <charset val="1"/>
      </rPr>
      <t>∑</t>
    </r>
    <r>
      <rPr>
        <sz val="9"/>
        <rFont val="Arial"/>
        <family val="2"/>
        <charset val="1"/>
      </rPr>
      <t>Ai* (B</t>
    </r>
    <r>
      <rPr>
        <vertAlign val="subscript"/>
        <sz val="9"/>
        <rFont val="Arial"/>
        <family val="2"/>
        <charset val="1"/>
      </rPr>
      <t>AFTER</t>
    </r>
    <r>
      <rPr>
        <sz val="9"/>
        <rFont val="Arial"/>
        <family val="2"/>
        <charset val="1"/>
      </rPr>
      <t xml:space="preserve">  - B</t>
    </r>
    <r>
      <rPr>
        <vertAlign val="subscript"/>
        <sz val="9"/>
        <rFont val="Arial"/>
        <family val="2"/>
        <charset val="1"/>
      </rPr>
      <t>BEFORE</t>
    </r>
    <r>
      <rPr>
        <sz val="9"/>
        <rFont val="Arial"/>
        <family val="2"/>
        <charset val="1"/>
      </rPr>
      <t xml:space="preserve">) ) *  CF </t>
    </r>
  </si>
  <si>
    <r>
      <rPr>
        <sz val="9"/>
        <rFont val="Symbol"/>
        <family val="1"/>
        <charset val="2"/>
      </rPr>
      <t>D</t>
    </r>
    <r>
      <rPr>
        <sz val="9"/>
        <rFont val="Arial"/>
        <family val="2"/>
        <charset val="1"/>
      </rPr>
      <t>C</t>
    </r>
    <r>
      <rPr>
        <vertAlign val="subscript"/>
        <sz val="9"/>
        <rFont val="Arial"/>
        <family val="2"/>
        <charset val="1"/>
      </rPr>
      <t>LWfloodLB</t>
    </r>
    <r>
      <rPr>
        <sz val="9"/>
        <rFont val="Arial"/>
        <family val="2"/>
        <charset val="1"/>
      </rPr>
      <t xml:space="preserve"> =( </t>
    </r>
    <r>
      <rPr>
        <sz val="9"/>
        <rFont val="Calibri"/>
        <family val="2"/>
        <charset val="1"/>
      </rPr>
      <t>∑</t>
    </r>
    <r>
      <rPr>
        <sz val="9"/>
        <rFont val="Arial"/>
        <family val="2"/>
        <charset val="1"/>
      </rPr>
      <t>Ai* (B</t>
    </r>
    <r>
      <rPr>
        <vertAlign val="subscript"/>
        <sz val="9"/>
        <rFont val="Arial"/>
        <family val="2"/>
        <charset val="1"/>
      </rPr>
      <t>AFTER</t>
    </r>
    <r>
      <rPr>
        <sz val="9"/>
        <rFont val="Arial"/>
        <family val="2"/>
        <charset val="1"/>
      </rPr>
      <t xml:space="preserve">  - B</t>
    </r>
    <r>
      <rPr>
        <vertAlign val="subscript"/>
        <sz val="9"/>
        <rFont val="Arial"/>
        <family val="2"/>
        <charset val="1"/>
      </rPr>
      <t>BEFORE</t>
    </r>
    <r>
      <rPr>
        <sz val="9"/>
        <rFont val="Arial"/>
        <family val="2"/>
        <charset val="1"/>
      </rPr>
      <t>) ) *  CF* C/CO2)/1000</t>
    </r>
  </si>
  <si>
    <t>Ai</t>
  </si>
  <si>
    <r>
      <rPr>
        <b/>
        <sz val="9"/>
        <rFont val="Symbol"/>
        <family val="1"/>
        <charset val="2"/>
      </rPr>
      <t>D</t>
    </r>
    <r>
      <rPr>
        <b/>
        <sz val="9"/>
        <rFont val="Arial"/>
        <family val="2"/>
        <charset val="1"/>
      </rPr>
      <t>C</t>
    </r>
    <r>
      <rPr>
        <b/>
        <vertAlign val="subscript"/>
        <sz val="9"/>
        <rFont val="Arial"/>
        <family val="2"/>
        <charset val="1"/>
      </rPr>
      <t>LWfloodLB</t>
    </r>
  </si>
  <si>
    <t>NF - WL</t>
  </si>
  <si>
    <t>Bmixto - WL</t>
  </si>
  <si>
    <t>FP - WL</t>
  </si>
  <si>
    <r>
      <rPr>
        <vertAlign val="superscript"/>
        <sz val="8"/>
        <rFont val="Arial"/>
        <family val="2"/>
        <charset val="1"/>
      </rPr>
      <t xml:space="preserve">1 </t>
    </r>
    <r>
      <rPr>
        <sz val="8"/>
        <rFont val="Arial"/>
        <family val="2"/>
        <charset val="1"/>
      </rPr>
      <t>If data by initial land use are not available, use only "non-WL" in this column. Otherwise use separate blocks by initial land use.</t>
    </r>
  </si>
  <si>
    <r>
      <rPr>
        <vertAlign val="superscript"/>
        <sz val="8"/>
        <rFont val="Arial"/>
        <family val="2"/>
        <charset val="1"/>
      </rPr>
      <t>3</t>
    </r>
    <r>
      <rPr>
        <sz val="8"/>
        <rFont val="Arial"/>
        <family val="2"/>
        <charset val="1"/>
      </rPr>
      <t xml:space="preserve"> Las perdidas de biomasa de plantaciones que se convierten a humedales está considerada en las pérdidas de FL remaining FL (cosechas y leña)</t>
    </r>
  </si>
  <si>
    <t>Settlements Remaining Settlements: Annual change in carbon stocks in organic soils</t>
  </si>
  <si>
    <t>3B5a</t>
  </si>
  <si>
    <t>XI Región de Aisén</t>
  </si>
  <si>
    <t>Land Converted to Settlements: Annual change in carbon stocks in biomass</t>
  </si>
  <si>
    <t>3B5b</t>
  </si>
  <si>
    <t>Annual area of Land Converted to Settlements</t>
  </si>
  <si>
    <r>
      <rPr>
        <sz val="9"/>
        <rFont val="Symbol"/>
        <family val="1"/>
        <charset val="2"/>
      </rPr>
      <t>D</t>
    </r>
    <r>
      <rPr>
        <sz val="9"/>
        <rFont val="Arial"/>
        <family val="2"/>
        <charset val="1"/>
      </rPr>
      <t>C</t>
    </r>
    <r>
      <rPr>
        <vertAlign val="subscript"/>
        <sz val="9"/>
        <rFont val="Arial"/>
        <family val="2"/>
        <charset val="1"/>
      </rPr>
      <t>B</t>
    </r>
    <r>
      <rPr>
        <sz val="9"/>
        <rFont val="Arial"/>
        <family val="2"/>
        <charset val="1"/>
      </rPr>
      <t xml:space="preserve"> = (∆C</t>
    </r>
    <r>
      <rPr>
        <vertAlign val="subscript"/>
        <sz val="9"/>
        <rFont val="Arial"/>
        <family val="2"/>
        <charset val="1"/>
      </rPr>
      <t>G</t>
    </r>
    <r>
      <rPr>
        <sz val="9"/>
        <rFont val="Arial"/>
        <family val="2"/>
        <charset val="1"/>
      </rPr>
      <t xml:space="preserve"> +( (0 - B</t>
    </r>
    <r>
      <rPr>
        <vertAlign val="subscript"/>
        <sz val="9"/>
        <rFont val="Arial"/>
        <family val="2"/>
        <charset val="1"/>
      </rPr>
      <t>BEFORE</t>
    </r>
    <r>
      <rPr>
        <sz val="9"/>
        <rFont val="Arial"/>
        <family val="2"/>
        <charset val="1"/>
      </rPr>
      <t>) * CF )- ∆C</t>
    </r>
    <r>
      <rPr>
        <vertAlign val="subscript"/>
        <sz val="9"/>
        <rFont val="Arial"/>
        <family val="2"/>
        <charset val="1"/>
      </rPr>
      <t xml:space="preserve">L) * </t>
    </r>
    <r>
      <rPr>
        <sz val="9"/>
        <rFont val="Arial"/>
        <family val="2"/>
        <charset val="1"/>
      </rPr>
      <t>ΔA</t>
    </r>
    <r>
      <rPr>
        <vertAlign val="subscript"/>
        <sz val="9"/>
        <rFont val="Arial"/>
        <family val="2"/>
        <charset val="1"/>
      </rPr>
      <t xml:space="preserve">TO_OTHER </t>
    </r>
  </si>
  <si>
    <r>
      <rPr>
        <sz val="9"/>
        <rFont val="Symbol"/>
        <family val="1"/>
        <charset val="2"/>
      </rPr>
      <t>D</t>
    </r>
    <r>
      <rPr>
        <sz val="9"/>
        <rFont val="Arial"/>
        <family val="2"/>
        <charset val="1"/>
      </rPr>
      <t>C</t>
    </r>
    <r>
      <rPr>
        <vertAlign val="subscript"/>
        <sz val="9"/>
        <rFont val="Arial"/>
        <family val="2"/>
        <charset val="1"/>
      </rPr>
      <t>B</t>
    </r>
    <r>
      <rPr>
        <sz val="9"/>
        <rFont val="Arial"/>
        <family val="2"/>
        <charset val="1"/>
      </rPr>
      <t xml:space="preserve"> = (∆C</t>
    </r>
    <r>
      <rPr>
        <vertAlign val="subscript"/>
        <sz val="9"/>
        <rFont val="Arial"/>
        <family val="2"/>
        <charset val="1"/>
      </rPr>
      <t>G</t>
    </r>
    <r>
      <rPr>
        <sz val="9"/>
        <rFont val="Arial"/>
        <family val="2"/>
        <charset val="1"/>
      </rPr>
      <t xml:space="preserve"> +( (0</t>
    </r>
    <r>
      <rPr>
        <vertAlign val="subscript"/>
        <sz val="9"/>
        <rFont val="Arial"/>
        <family val="2"/>
        <charset val="1"/>
      </rPr>
      <t xml:space="preserve"> </t>
    </r>
    <r>
      <rPr>
        <sz val="9"/>
        <rFont val="Arial"/>
        <family val="2"/>
        <charset val="1"/>
      </rPr>
      <t xml:space="preserve"> - B</t>
    </r>
    <r>
      <rPr>
        <vertAlign val="subscript"/>
        <sz val="9"/>
        <rFont val="Arial"/>
        <family val="2"/>
        <charset val="1"/>
      </rPr>
      <t>BEFORE</t>
    </r>
    <r>
      <rPr>
        <sz val="9"/>
        <rFont val="Arial"/>
        <family val="2"/>
        <charset val="1"/>
      </rPr>
      <t>) * CF )- ∆C</t>
    </r>
    <r>
      <rPr>
        <vertAlign val="subscript"/>
        <sz val="9"/>
        <rFont val="Arial"/>
        <family val="2"/>
        <charset val="1"/>
      </rPr>
      <t>L</t>
    </r>
    <r>
      <rPr>
        <sz val="9"/>
        <rFont val="Arial"/>
        <family val="2"/>
        <charset val="1"/>
      </rPr>
      <t>) * ΔA</t>
    </r>
    <r>
      <rPr>
        <vertAlign val="subscript"/>
        <sz val="9"/>
        <rFont val="Arial"/>
        <family val="2"/>
        <charset val="1"/>
      </rPr>
      <t xml:space="preserve">TO_OTHER </t>
    </r>
    <r>
      <rPr>
        <sz val="9"/>
        <rFont val="Arial"/>
        <family val="2"/>
        <charset val="1"/>
      </rPr>
      <t>*C/CO2)/1000</t>
    </r>
  </si>
  <si>
    <t>NF (Renovales) - SL</t>
  </si>
  <si>
    <t>NF (Bosques adultos) - SL</t>
  </si>
  <si>
    <t>NF (Bosques mixtos) - SL</t>
  </si>
  <si>
    <r>
      <rPr>
        <vertAlign val="superscript"/>
        <sz val="8"/>
        <rFont val="Arial"/>
        <family val="2"/>
        <charset val="1"/>
      </rPr>
      <t xml:space="preserve">1 </t>
    </r>
    <r>
      <rPr>
        <sz val="8"/>
        <rFont val="Arial"/>
        <family val="2"/>
        <charset val="1"/>
      </rPr>
      <t>If data by initial land use are not available, use only "non-SL" in this column. Otherwise use separate blocks by initial land use.</t>
    </r>
  </si>
  <si>
    <r>
      <rPr>
        <vertAlign val="superscript"/>
        <sz val="8"/>
        <rFont val="Arial"/>
        <family val="2"/>
        <charset val="1"/>
      </rPr>
      <t xml:space="preserve">2 </t>
    </r>
    <r>
      <rPr>
        <sz val="8"/>
        <rFont val="Arial"/>
        <family val="2"/>
        <charset val="1"/>
      </rPr>
      <t>El crecimiento y la pérdida anual de carbono en asentamientos se encuentra en equilibrio</t>
    </r>
  </si>
  <si>
    <t>NF - SL</t>
  </si>
  <si>
    <t>Bmixto - SL</t>
  </si>
  <si>
    <t>FP - SL</t>
  </si>
  <si>
    <t>Land Converted to Settlements: Annual change in carbon stocks in dead organic matter due to land conversion</t>
  </si>
  <si>
    <t>Bmixto -SL</t>
  </si>
  <si>
    <t xml:space="preserve"> SL</t>
  </si>
  <si>
    <r>
      <rPr>
        <vertAlign val="superscript"/>
        <sz val="9"/>
        <rFont val="Times New Roman"/>
        <family val="1"/>
        <charset val="1"/>
      </rPr>
      <t xml:space="preserve">2 </t>
    </r>
    <r>
      <rPr>
        <sz val="9"/>
        <rFont val="Times New Roman"/>
        <family val="1"/>
        <charset val="1"/>
      </rPr>
      <t>If data by initial land use are not available, use only "non-SL" in this column.</t>
    </r>
  </si>
  <si>
    <r>
      <rPr>
        <vertAlign val="superscript"/>
        <sz val="9"/>
        <rFont val="Times New Roman"/>
        <family val="1"/>
        <charset val="1"/>
      </rPr>
      <t>3</t>
    </r>
    <r>
      <rPr>
        <sz val="9"/>
        <rFont val="Times New Roman"/>
        <family val="1"/>
        <charset val="1"/>
      </rPr>
      <t xml:space="preserve"> No se cuenta con información de DOM en matorral arborescente y bosque mixto</t>
    </r>
  </si>
  <si>
    <t>Land Converted to Settlements: Annual change in carbon stocks in mineral soils</t>
  </si>
  <si>
    <t>See Chap. 8 Sec. 8.3.3</t>
  </si>
  <si>
    <t>NF -SL (XV-VII)</t>
  </si>
  <si>
    <t>NF - SL (VIII-XII)</t>
  </si>
  <si>
    <t>BMixto -SL (XV-VII)</t>
  </si>
  <si>
    <t>BMixto - SL (VIII-XII)</t>
  </si>
  <si>
    <r>
      <rPr>
        <sz val="9"/>
        <rFont val="Arial"/>
        <family val="2"/>
        <charset val="1"/>
      </rPr>
      <t>FP - SL</t>
    </r>
    <r>
      <rPr>
        <vertAlign val="superscript"/>
        <sz val="9"/>
        <rFont val="Arial"/>
        <family val="2"/>
        <charset val="1"/>
      </rPr>
      <t xml:space="preserve"> </t>
    </r>
    <r>
      <rPr>
        <sz val="9"/>
        <rFont val="Arial"/>
        <family val="2"/>
        <charset val="1"/>
      </rPr>
      <t>(XV-VII)</t>
    </r>
  </si>
  <si>
    <r>
      <rPr>
        <sz val="9"/>
        <rFont val="Arial"/>
        <family val="2"/>
        <charset val="1"/>
      </rPr>
      <t>FP - SL</t>
    </r>
    <r>
      <rPr>
        <vertAlign val="superscript"/>
        <sz val="9"/>
        <rFont val="Arial"/>
        <family val="2"/>
        <charset val="1"/>
      </rPr>
      <t xml:space="preserve"> </t>
    </r>
    <r>
      <rPr>
        <sz val="9"/>
        <rFont val="Arial"/>
        <family val="2"/>
        <charset val="1"/>
      </rPr>
      <t>(VIII-XII)</t>
    </r>
  </si>
  <si>
    <r>
      <rPr>
        <sz val="9"/>
        <rFont val="Arial"/>
        <family val="2"/>
        <charset val="1"/>
      </rPr>
      <t>SL</t>
    </r>
    <r>
      <rPr>
        <vertAlign val="superscript"/>
        <sz val="9"/>
        <rFont val="Arial"/>
        <family val="2"/>
        <charset val="1"/>
      </rPr>
      <t xml:space="preserve"> </t>
    </r>
    <r>
      <rPr>
        <sz val="9"/>
        <rFont val="Arial"/>
        <family val="2"/>
        <charset val="1"/>
      </rPr>
      <t xml:space="preserve"> (XV-VII)</t>
    </r>
  </si>
  <si>
    <r>
      <rPr>
        <sz val="9"/>
        <rFont val="Arial"/>
        <family val="2"/>
        <charset val="1"/>
      </rPr>
      <t>SL</t>
    </r>
    <r>
      <rPr>
        <vertAlign val="superscript"/>
        <sz val="9"/>
        <rFont val="Arial"/>
        <family val="2"/>
        <charset val="1"/>
      </rPr>
      <t xml:space="preserve"> </t>
    </r>
    <r>
      <rPr>
        <sz val="9"/>
        <rFont val="Arial"/>
        <family val="2"/>
        <charset val="1"/>
      </rPr>
      <t xml:space="preserve"> (VIII-XII)</t>
    </r>
  </si>
  <si>
    <r>
      <rPr>
        <vertAlign val="superscript"/>
        <sz val="9"/>
        <rFont val="Arial"/>
        <family val="2"/>
        <charset val="1"/>
      </rPr>
      <t xml:space="preserve">1 </t>
    </r>
    <r>
      <rPr>
        <sz val="9"/>
        <rFont val="Arial"/>
        <family val="2"/>
        <charset val="1"/>
      </rPr>
      <t>If data by initial land use are not available, use only "non-SL" in this column.</t>
    </r>
  </si>
  <si>
    <t>Land Converted to Other Land: Annual change in carbon stocks in biomass</t>
  </si>
  <si>
    <t>3B6b</t>
  </si>
  <si>
    <t>Annual area of Land Converted to Other Land</t>
  </si>
  <si>
    <t>NF (Renovales) - OL</t>
  </si>
  <si>
    <t>NF (Bosques adultos) - OL</t>
  </si>
  <si>
    <t>NF (Bosques mixtos) - OL</t>
  </si>
  <si>
    <r>
      <rPr>
        <vertAlign val="superscript"/>
        <sz val="8"/>
        <rFont val="Arial"/>
        <family val="2"/>
        <charset val="1"/>
      </rPr>
      <t xml:space="preserve">1 </t>
    </r>
    <r>
      <rPr>
        <sz val="8"/>
        <rFont val="Arial"/>
        <family val="2"/>
        <charset val="1"/>
      </rPr>
      <t>If data by initial land use are not available, use only "non-OL" in this column. Otherwise use separate blocks by initial land use.</t>
    </r>
  </si>
  <si>
    <t>Se registran las superficies de las conversiones, y no las emisiones porque corresponden a fenómenos naturales</t>
  </si>
  <si>
    <r>
      <rPr>
        <b/>
        <sz val="9"/>
        <rFont val="Arial"/>
        <family val="2"/>
        <charset val="1"/>
      </rPr>
      <t>Direct N</t>
    </r>
    <r>
      <rPr>
        <b/>
        <vertAlign val="subscript"/>
        <sz val="9"/>
        <rFont val="Arial"/>
        <family val="2"/>
        <charset val="1"/>
      </rPr>
      <t>2</t>
    </r>
    <r>
      <rPr>
        <b/>
        <sz val="9"/>
        <rFont val="Arial"/>
        <family val="2"/>
        <charset val="1"/>
      </rPr>
      <t>O Emissions from Managed Soils</t>
    </r>
  </si>
  <si>
    <t>3C4</t>
  </si>
  <si>
    <t>Equation 11.1</t>
  </si>
  <si>
    <t>Anthropogenic N input type</t>
  </si>
  <si>
    <t>Annual amount of N applied</t>
  </si>
  <si>
    <r>
      <rPr>
        <sz val="9"/>
        <rFont val="Arial"/>
        <family val="2"/>
        <charset val="1"/>
      </rPr>
      <t>Emission factor for N</t>
    </r>
    <r>
      <rPr>
        <vertAlign val="subscript"/>
        <sz val="9"/>
        <rFont val="Arial"/>
        <family val="2"/>
        <charset val="1"/>
      </rPr>
      <t>2</t>
    </r>
    <r>
      <rPr>
        <sz val="9"/>
        <rFont val="Arial"/>
        <family val="2"/>
        <charset val="1"/>
      </rPr>
      <t>O emissions from N inputs</t>
    </r>
  </si>
  <si>
    <r>
      <rPr>
        <sz val="9"/>
        <rFont val="Arial"/>
        <family val="2"/>
        <charset val="1"/>
      </rPr>
      <t>Annual direct N</t>
    </r>
    <r>
      <rPr>
        <vertAlign val="subscript"/>
        <sz val="9"/>
        <color rgb="FF000000"/>
        <rFont val="Arial"/>
        <family val="2"/>
        <charset val="1"/>
      </rPr>
      <t>2</t>
    </r>
    <r>
      <rPr>
        <sz val="9"/>
        <color rgb="FF000000"/>
        <rFont val="Arial"/>
        <family val="2"/>
        <charset val="1"/>
      </rPr>
      <t>O-N emissions produced from managed soils</t>
    </r>
  </si>
  <si>
    <r>
      <rPr>
        <sz val="9"/>
        <rFont val="Arial"/>
        <family val="2"/>
        <charset val="1"/>
      </rPr>
      <t>(kg N yr</t>
    </r>
    <r>
      <rPr>
        <vertAlign val="superscript"/>
        <sz val="9"/>
        <rFont val="Arial"/>
        <family val="2"/>
        <charset val="1"/>
      </rPr>
      <t>-1</t>
    </r>
    <r>
      <rPr>
        <sz val="9"/>
        <rFont val="Arial"/>
        <family val="2"/>
        <charset val="1"/>
      </rPr>
      <t>)</t>
    </r>
  </si>
  <si>
    <r>
      <rPr>
        <sz val="9"/>
        <rFont val="Arial"/>
        <family val="2"/>
        <charset val="1"/>
      </rPr>
      <t xml:space="preserve"> [kg N2O-N (kg N input)</t>
    </r>
    <r>
      <rPr>
        <vertAlign val="superscript"/>
        <sz val="9"/>
        <rFont val="Arial"/>
        <family val="2"/>
        <charset val="1"/>
      </rPr>
      <t>-1</t>
    </r>
    <r>
      <rPr>
        <sz val="9"/>
        <rFont val="Arial"/>
        <family val="2"/>
        <charset val="1"/>
      </rPr>
      <t>]</t>
    </r>
  </si>
  <si>
    <r>
      <rPr>
        <sz val="9"/>
        <rFont val="Arial"/>
        <family val="2"/>
        <charset val="1"/>
      </rPr>
      <t>(kg N</t>
    </r>
    <r>
      <rPr>
        <vertAlign val="subscript"/>
        <sz val="9"/>
        <rFont val="Arial"/>
        <family val="2"/>
        <charset val="1"/>
      </rPr>
      <t>2</t>
    </r>
    <r>
      <rPr>
        <sz val="9"/>
        <rFont val="Arial"/>
        <family val="2"/>
        <charset val="1"/>
      </rPr>
      <t>O-N  yr</t>
    </r>
    <r>
      <rPr>
        <vertAlign val="superscript"/>
        <sz val="9"/>
        <rFont val="Arial"/>
        <family val="2"/>
        <charset val="1"/>
      </rPr>
      <t>-1</t>
    </r>
    <r>
      <rPr>
        <sz val="9"/>
        <rFont val="Arial"/>
        <family val="2"/>
        <charset val="1"/>
      </rPr>
      <t>)</t>
    </r>
  </si>
  <si>
    <t>Table 11.1</t>
  </si>
  <si>
    <r>
      <rPr>
        <sz val="9"/>
        <rFont val="Arial"/>
        <family val="2"/>
        <charset val="1"/>
      </rPr>
      <t>N</t>
    </r>
    <r>
      <rPr>
        <vertAlign val="subscript"/>
        <sz val="9"/>
        <color rgb="FF000000"/>
        <rFont val="Arial"/>
        <family val="2"/>
        <charset val="1"/>
      </rPr>
      <t>2</t>
    </r>
    <r>
      <rPr>
        <sz val="9"/>
        <color rgb="FF000000"/>
        <rFont val="Arial"/>
        <family val="2"/>
        <charset val="1"/>
      </rPr>
      <t>O-N</t>
    </r>
    <r>
      <rPr>
        <vertAlign val="subscript"/>
        <sz val="9"/>
        <color rgb="FF000000"/>
        <rFont val="Arial"/>
        <family val="2"/>
        <charset val="1"/>
      </rPr>
      <t>N inputs</t>
    </r>
    <r>
      <rPr>
        <sz val="9"/>
        <color rgb="FF000000"/>
        <rFont val="Arial"/>
        <family val="2"/>
        <charset val="1"/>
      </rPr>
      <t xml:space="preserve"> = F * EF</t>
    </r>
  </si>
  <si>
    <t>F</t>
  </si>
  <si>
    <r>
      <rPr>
        <b/>
        <sz val="9"/>
        <rFont val="Arial"/>
        <family val="2"/>
        <charset val="1"/>
      </rPr>
      <t>N</t>
    </r>
    <r>
      <rPr>
        <b/>
        <vertAlign val="subscript"/>
        <sz val="9"/>
        <color rgb="FF000000"/>
        <rFont val="Arial"/>
        <family val="2"/>
        <charset val="1"/>
      </rPr>
      <t>2</t>
    </r>
    <r>
      <rPr>
        <b/>
        <sz val="9"/>
        <color rgb="FF000000"/>
        <rFont val="Arial"/>
        <family val="2"/>
        <charset val="1"/>
      </rPr>
      <t>O-N</t>
    </r>
    <r>
      <rPr>
        <b/>
        <vertAlign val="subscript"/>
        <sz val="9"/>
        <color rgb="FF000000"/>
        <rFont val="Arial"/>
        <family val="2"/>
        <charset val="1"/>
      </rPr>
      <t>N inputs</t>
    </r>
  </si>
  <si>
    <r>
      <rPr>
        <sz val="9"/>
        <rFont val="Arial"/>
        <family val="2"/>
        <charset val="1"/>
      </rPr>
      <t>Anthropogenic N input types to estimate annual direct N</t>
    </r>
    <r>
      <rPr>
        <vertAlign val="subscript"/>
        <sz val="9"/>
        <rFont val="Arial"/>
        <family val="2"/>
        <charset val="1"/>
      </rPr>
      <t>2</t>
    </r>
    <r>
      <rPr>
        <sz val="9"/>
        <rFont val="Arial"/>
        <family val="2"/>
        <charset val="1"/>
      </rPr>
      <t>O-N emissions produced from managed soils</t>
    </r>
  </si>
  <si>
    <t>synthetic fertilizers</t>
  </si>
  <si>
    <r>
      <rPr>
        <sz val="9"/>
        <rFont val="Arial"/>
        <family val="2"/>
        <charset val="1"/>
      </rPr>
      <t>F</t>
    </r>
    <r>
      <rPr>
        <vertAlign val="subscript"/>
        <sz val="9"/>
        <rFont val="Arial"/>
        <family val="2"/>
        <charset val="1"/>
      </rPr>
      <t>SN</t>
    </r>
    <r>
      <rPr>
        <sz val="9"/>
        <rFont val="Arial"/>
        <family val="2"/>
        <charset val="1"/>
      </rPr>
      <t>: N in synthetic fertilizers</t>
    </r>
  </si>
  <si>
    <r>
      <rPr>
        <sz val="9"/>
        <rFont val="Arial"/>
        <family val="2"/>
        <charset val="1"/>
      </rPr>
      <t>EF</t>
    </r>
    <r>
      <rPr>
        <vertAlign val="subscript"/>
        <sz val="9"/>
        <rFont val="Arial"/>
        <family val="2"/>
        <charset val="1"/>
      </rPr>
      <t>1</t>
    </r>
  </si>
  <si>
    <t>animal manure, compost, sewage sludge</t>
  </si>
  <si>
    <r>
      <rPr>
        <sz val="9"/>
        <rFont val="Arial"/>
        <family val="2"/>
        <charset val="1"/>
      </rPr>
      <t>F</t>
    </r>
    <r>
      <rPr>
        <vertAlign val="subscript"/>
        <sz val="9"/>
        <rFont val="Arial"/>
        <family val="2"/>
        <charset val="1"/>
      </rPr>
      <t>ON</t>
    </r>
    <r>
      <rPr>
        <sz val="9"/>
        <rFont val="Arial"/>
        <family val="2"/>
        <charset val="1"/>
      </rPr>
      <t>: N in animal manure, compost, sewage sludge, other</t>
    </r>
  </si>
  <si>
    <t>crop residues</t>
  </si>
  <si>
    <r>
      <rPr>
        <sz val="9"/>
        <rFont val="Arial"/>
        <family val="2"/>
        <charset val="1"/>
      </rPr>
      <t>F</t>
    </r>
    <r>
      <rPr>
        <vertAlign val="subscript"/>
        <sz val="9"/>
        <rFont val="Arial"/>
        <family val="2"/>
        <charset val="1"/>
      </rPr>
      <t>CR</t>
    </r>
    <r>
      <rPr>
        <sz val="9"/>
        <rFont val="Arial"/>
        <family val="2"/>
        <charset val="1"/>
      </rPr>
      <t>: N in crop residues</t>
    </r>
  </si>
  <si>
    <t>Changes to land use or management</t>
  </si>
  <si>
    <t>Forest land</t>
  </si>
  <si>
    <t>FSOM: N in mineral soils that is mineralised, in association with loss of soil C from soil organic matter as a result of changes to land use or management</t>
  </si>
  <si>
    <t>Forest land remaining, forest land</t>
  </si>
  <si>
    <t>NO</t>
  </si>
  <si>
    <t>Lands converted to forest land</t>
  </si>
  <si>
    <t>Cropland</t>
  </si>
  <si>
    <t>Lands converted to cropland</t>
  </si>
  <si>
    <t>Forest land converted to cropland</t>
  </si>
  <si>
    <t>Grassland converted to cropland</t>
  </si>
  <si>
    <t>Wetlands converted to cropland</t>
  </si>
  <si>
    <t>Settlements converted to cropland</t>
  </si>
  <si>
    <t>Other land converted to cropland</t>
  </si>
  <si>
    <t>Grassland</t>
  </si>
  <si>
    <t>Grassland remaining grassland</t>
  </si>
  <si>
    <t>Lands coonverted to grassland</t>
  </si>
  <si>
    <t>Forest land converted to grassland</t>
  </si>
  <si>
    <t>Cropland converted to grassland</t>
  </si>
  <si>
    <t>Wetlands converted to grassland</t>
  </si>
  <si>
    <t>Settlements converted to grassland</t>
  </si>
  <si>
    <t>Other land converted to grassland</t>
  </si>
  <si>
    <t>Wetlands</t>
  </si>
  <si>
    <t>Wetlands remaining wetlands</t>
  </si>
  <si>
    <t>Lands converted to wetlands</t>
  </si>
  <si>
    <t>Forest land converted to wetlands</t>
  </si>
  <si>
    <t>Cropland converted to wetlands</t>
  </si>
  <si>
    <t>Grassland converted to wetlands</t>
  </si>
  <si>
    <t>Settlements converted to wetlands</t>
  </si>
  <si>
    <t>Other land converted to wetlands</t>
  </si>
  <si>
    <t>Settlements</t>
  </si>
  <si>
    <t>Settlements remaining settlements</t>
  </si>
  <si>
    <t>Lands converted to settlements</t>
  </si>
  <si>
    <t>Forest land converted to settlements</t>
  </si>
  <si>
    <t>Cropland converted to settlements</t>
  </si>
  <si>
    <t>Grassland converted to settlements</t>
  </si>
  <si>
    <t>Wetlands converted to settlements</t>
  </si>
  <si>
    <t>Other land converted to settlements</t>
  </si>
  <si>
    <t>Other land</t>
  </si>
  <si>
    <r>
      <rPr>
        <sz val="9"/>
        <rFont val="Arial"/>
        <family val="2"/>
        <charset val="1"/>
      </rPr>
      <t>Anthropogenic N input types to estimate annual direct N</t>
    </r>
    <r>
      <rPr>
        <vertAlign val="subscript"/>
        <sz val="9"/>
        <rFont val="Arial"/>
        <family val="2"/>
        <charset val="1"/>
      </rPr>
      <t>2</t>
    </r>
    <r>
      <rPr>
        <sz val="9"/>
        <rFont val="Arial"/>
        <family val="2"/>
        <charset val="1"/>
      </rPr>
      <t>O-N emissions produced from flooded rice</t>
    </r>
  </si>
  <si>
    <r>
      <rPr>
        <sz val="9"/>
        <rFont val="Arial"/>
        <family val="2"/>
        <charset val="1"/>
      </rPr>
      <t>EF</t>
    </r>
    <r>
      <rPr>
        <vertAlign val="subscript"/>
        <sz val="9"/>
        <rFont val="Arial"/>
        <family val="2"/>
        <charset val="1"/>
      </rPr>
      <t>1FR</t>
    </r>
  </si>
  <si>
    <t>changes to land use or management</t>
  </si>
  <si>
    <r>
      <rPr>
        <sz val="9"/>
        <rFont val="Arial"/>
        <family val="2"/>
        <charset val="1"/>
      </rPr>
      <t>F</t>
    </r>
    <r>
      <rPr>
        <vertAlign val="subscript"/>
        <sz val="9"/>
        <rFont val="Arial"/>
        <family val="2"/>
        <charset val="1"/>
      </rPr>
      <t>SOM</t>
    </r>
    <r>
      <rPr>
        <sz val="9"/>
        <rFont val="Arial"/>
        <family val="2"/>
        <charset val="1"/>
      </rPr>
      <t>: N in mineral soils that is mineralised, in association with loss of soil C from soil organic matter as a result of changes to land use or management</t>
    </r>
  </si>
  <si>
    <t>O'Higgins</t>
  </si>
  <si>
    <t>Biobio</t>
  </si>
  <si>
    <r>
      <rPr>
        <sz val="8"/>
        <rFont val="Arial"/>
        <family val="2"/>
        <charset val="1"/>
      </rPr>
      <t>Anthropogenic N input type</t>
    </r>
    <r>
      <rPr>
        <vertAlign val="superscript"/>
        <sz val="8"/>
        <rFont val="Arial"/>
        <family val="2"/>
        <charset val="1"/>
      </rPr>
      <t>1,2</t>
    </r>
  </si>
  <si>
    <t>Annual area of managed/drained organic soils</t>
  </si>
  <si>
    <r>
      <rPr>
        <sz val="8"/>
        <rFont val="Arial"/>
        <family val="2"/>
        <charset val="1"/>
      </rPr>
      <t>Emission factor for  N</t>
    </r>
    <r>
      <rPr>
        <vertAlign val="subscript"/>
        <sz val="8"/>
        <rFont val="Arial"/>
        <family val="2"/>
        <charset val="1"/>
      </rPr>
      <t>2</t>
    </r>
    <r>
      <rPr>
        <sz val="8"/>
        <rFont val="Arial"/>
        <family val="2"/>
        <charset val="1"/>
      </rPr>
      <t>O emissions from drained/managed organic soils</t>
    </r>
  </si>
  <si>
    <r>
      <rPr>
        <sz val="8"/>
        <rFont val="Arial"/>
        <family val="2"/>
        <charset val="1"/>
      </rPr>
      <t>Annual direct N</t>
    </r>
    <r>
      <rPr>
        <vertAlign val="subscript"/>
        <sz val="8"/>
        <rFont val="Arial"/>
        <family val="2"/>
        <charset val="1"/>
      </rPr>
      <t>2</t>
    </r>
    <r>
      <rPr>
        <sz val="8"/>
        <rFont val="Arial"/>
        <family val="2"/>
        <charset val="1"/>
      </rPr>
      <t>O-N emissions produced from managed organic soils</t>
    </r>
  </si>
  <si>
    <t>Amount of urine and dung N deposited by grazing animals on pasture, range and paddock</t>
  </si>
  <si>
    <r>
      <rPr>
        <sz val="8"/>
        <rFont val="Arial"/>
        <family val="2"/>
        <charset val="1"/>
      </rPr>
      <t>Emission factor for N</t>
    </r>
    <r>
      <rPr>
        <vertAlign val="subscript"/>
        <sz val="8"/>
        <rFont val="Arial"/>
        <family val="2"/>
        <charset val="1"/>
      </rPr>
      <t>2</t>
    </r>
    <r>
      <rPr>
        <sz val="8"/>
        <rFont val="Arial"/>
        <family val="2"/>
        <charset val="1"/>
      </rPr>
      <t>O emissions from urine and dung N deposited on pasture, range and paddock by grazing animals</t>
    </r>
  </si>
  <si>
    <r>
      <rPr>
        <sz val="8"/>
        <rFont val="Arial"/>
        <family val="2"/>
        <charset val="1"/>
      </rPr>
      <t>Annual direct N</t>
    </r>
    <r>
      <rPr>
        <vertAlign val="subscript"/>
        <sz val="8"/>
        <rFont val="Arial"/>
        <family val="2"/>
        <charset val="1"/>
      </rPr>
      <t>2</t>
    </r>
    <r>
      <rPr>
        <sz val="8"/>
        <rFont val="Arial"/>
        <family val="2"/>
        <charset val="1"/>
      </rPr>
      <t>O emissions from urine and dung inputs to grazed soils</t>
    </r>
  </si>
  <si>
    <r>
      <rPr>
        <sz val="8"/>
        <rFont val="Arial"/>
        <family val="2"/>
        <charset val="1"/>
      </rPr>
      <t>(kg N</t>
    </r>
    <r>
      <rPr>
        <vertAlign val="subscript"/>
        <sz val="8"/>
        <rFont val="Arial"/>
        <family val="2"/>
        <charset val="1"/>
      </rPr>
      <t>2</t>
    </r>
    <r>
      <rPr>
        <sz val="8"/>
        <rFont val="Arial"/>
        <family val="2"/>
        <charset val="1"/>
      </rPr>
      <t>O-N</t>
    </r>
  </si>
  <si>
    <r>
      <rPr>
        <sz val="8"/>
        <rFont val="Arial"/>
        <family val="2"/>
        <charset val="1"/>
      </rPr>
      <t>(kg N</t>
    </r>
    <r>
      <rPr>
        <vertAlign val="subscript"/>
        <sz val="8"/>
        <rFont val="Arial"/>
        <family val="2"/>
        <charset val="1"/>
      </rPr>
      <t>2</t>
    </r>
    <r>
      <rPr>
        <sz val="8"/>
        <rFont val="Arial"/>
        <family val="2"/>
        <charset val="1"/>
      </rPr>
      <t>O-N  yr</t>
    </r>
    <r>
      <rPr>
        <vertAlign val="superscript"/>
        <sz val="8"/>
        <rFont val="Arial"/>
        <family val="2"/>
        <charset val="1"/>
      </rPr>
      <t>-1</t>
    </r>
    <r>
      <rPr>
        <sz val="8"/>
        <rFont val="Arial"/>
        <family val="2"/>
        <charset val="1"/>
      </rPr>
      <t>)</t>
    </r>
  </si>
  <si>
    <r>
      <rPr>
        <sz val="8"/>
        <rFont val="Arial"/>
        <family val="2"/>
        <charset val="1"/>
      </rPr>
      <t>(kg N yr</t>
    </r>
    <r>
      <rPr>
        <vertAlign val="superscript"/>
        <sz val="8"/>
        <rFont val="Arial"/>
        <family val="2"/>
        <charset val="1"/>
      </rPr>
      <t>-1</t>
    </r>
    <r>
      <rPr>
        <sz val="8"/>
        <rFont val="Arial"/>
        <family val="2"/>
        <charset val="1"/>
      </rPr>
      <t>)</t>
    </r>
  </si>
  <si>
    <r>
      <rPr>
        <sz val="8"/>
        <rFont val="Arial"/>
        <family val="2"/>
        <charset val="1"/>
      </rPr>
      <t>[kg N</t>
    </r>
    <r>
      <rPr>
        <vertAlign val="subscript"/>
        <sz val="8"/>
        <rFont val="Arial"/>
        <family val="2"/>
        <charset val="1"/>
      </rPr>
      <t>2</t>
    </r>
    <r>
      <rPr>
        <sz val="8"/>
        <rFont val="Arial"/>
        <family val="2"/>
        <charset val="1"/>
      </rPr>
      <t>O-N</t>
    </r>
  </si>
  <si>
    <r>
      <rPr>
        <sz val="8"/>
        <rFont val="Arial"/>
        <family val="2"/>
        <charset val="1"/>
      </rPr>
      <t>(kg N</t>
    </r>
    <r>
      <rPr>
        <vertAlign val="subscript"/>
        <sz val="8"/>
        <rFont val="Arial"/>
        <family val="2"/>
        <charset val="1"/>
      </rPr>
      <t>2</t>
    </r>
    <r>
      <rPr>
        <sz val="8"/>
        <rFont val="Arial"/>
        <family val="2"/>
        <charset val="1"/>
      </rPr>
      <t>O-N yr</t>
    </r>
    <r>
      <rPr>
        <vertAlign val="superscript"/>
        <sz val="8"/>
        <rFont val="Arial"/>
        <family val="2"/>
        <charset val="1"/>
      </rPr>
      <t>-1</t>
    </r>
    <r>
      <rPr>
        <sz val="8"/>
        <rFont val="Arial"/>
        <family val="2"/>
        <charset val="1"/>
      </rPr>
      <t>)</t>
    </r>
  </si>
  <si>
    <r>
      <rPr>
        <sz val="8"/>
        <rFont val="Arial"/>
        <family val="2"/>
        <charset val="1"/>
      </rPr>
      <t>ha</t>
    </r>
    <r>
      <rPr>
        <vertAlign val="superscript"/>
        <sz val="8"/>
        <rFont val="Arial"/>
        <family val="2"/>
        <charset val="1"/>
      </rPr>
      <t>-1</t>
    </r>
    <r>
      <rPr>
        <sz val="8"/>
        <rFont val="Arial"/>
        <family val="2"/>
        <charset val="1"/>
      </rPr>
      <t xml:space="preserve"> yr</t>
    </r>
    <r>
      <rPr>
        <vertAlign val="superscript"/>
        <sz val="8"/>
        <rFont val="Arial"/>
        <family val="2"/>
        <charset val="1"/>
      </rPr>
      <t>-1</t>
    </r>
    <r>
      <rPr>
        <sz val="8"/>
        <rFont val="Arial"/>
        <family val="2"/>
        <charset val="1"/>
      </rPr>
      <t>)</t>
    </r>
  </si>
  <si>
    <r>
      <rPr>
        <sz val="8"/>
        <rFont val="Arial"/>
        <family val="2"/>
        <charset val="1"/>
      </rPr>
      <t>(kg N input)</t>
    </r>
    <r>
      <rPr>
        <vertAlign val="superscript"/>
        <sz val="8"/>
        <rFont val="Arial"/>
        <family val="2"/>
        <charset val="1"/>
      </rPr>
      <t>-1</t>
    </r>
    <r>
      <rPr>
        <sz val="8"/>
        <rFont val="Arial"/>
        <family val="2"/>
        <charset val="1"/>
      </rPr>
      <t>]</t>
    </r>
  </si>
  <si>
    <r>
      <rPr>
        <sz val="8"/>
        <rFont val="Arial"/>
        <family val="2"/>
        <charset val="1"/>
      </rPr>
      <t>yr</t>
    </r>
    <r>
      <rPr>
        <vertAlign val="superscript"/>
        <sz val="8"/>
        <rFont val="Arial"/>
        <family val="2"/>
        <charset val="1"/>
      </rPr>
      <t>-1</t>
    </r>
    <r>
      <rPr>
        <sz val="8"/>
        <rFont val="Arial"/>
        <family val="2"/>
        <charset val="1"/>
      </rPr>
      <t>)</t>
    </r>
  </si>
  <si>
    <r>
      <rPr>
        <sz val="8"/>
        <rFont val="Arial"/>
        <family val="2"/>
        <charset val="1"/>
      </rPr>
      <t>N</t>
    </r>
    <r>
      <rPr>
        <vertAlign val="subscript"/>
        <sz val="8"/>
        <rFont val="Arial"/>
        <family val="2"/>
        <charset val="1"/>
      </rPr>
      <t>2</t>
    </r>
    <r>
      <rPr>
        <sz val="8"/>
        <rFont val="Arial"/>
        <family val="2"/>
        <charset val="1"/>
      </rPr>
      <t>O-N</t>
    </r>
    <r>
      <rPr>
        <vertAlign val="subscript"/>
        <sz val="8"/>
        <rFont val="Arial"/>
        <family val="2"/>
        <charset val="1"/>
      </rPr>
      <t>OS</t>
    </r>
    <r>
      <rPr>
        <sz val="8"/>
        <rFont val="Arial"/>
        <family val="2"/>
        <charset val="1"/>
      </rPr>
      <t xml:space="preserve"> = F</t>
    </r>
    <r>
      <rPr>
        <vertAlign val="subscript"/>
        <sz val="8"/>
        <rFont val="Arial"/>
        <family val="2"/>
        <charset val="1"/>
      </rPr>
      <t>OS</t>
    </r>
    <r>
      <rPr>
        <sz val="8"/>
        <rFont val="Arial"/>
        <family val="2"/>
        <charset val="1"/>
      </rPr>
      <t xml:space="preserve"> * EF</t>
    </r>
    <r>
      <rPr>
        <vertAlign val="subscript"/>
        <sz val="8"/>
        <rFont val="Arial"/>
        <family val="2"/>
        <charset val="1"/>
      </rPr>
      <t>2</t>
    </r>
  </si>
  <si>
    <r>
      <rPr>
        <sz val="8"/>
        <rFont val="Arial"/>
        <family val="2"/>
        <charset val="1"/>
      </rPr>
      <t>N</t>
    </r>
    <r>
      <rPr>
        <vertAlign val="subscript"/>
        <sz val="8"/>
        <rFont val="Arial"/>
        <family val="2"/>
        <charset val="1"/>
      </rPr>
      <t>2</t>
    </r>
    <r>
      <rPr>
        <sz val="8"/>
        <rFont val="Arial"/>
        <family val="2"/>
        <charset val="1"/>
      </rPr>
      <t>O-N</t>
    </r>
    <r>
      <rPr>
        <vertAlign val="subscript"/>
        <sz val="8"/>
        <rFont val="Arial"/>
        <family val="2"/>
        <charset val="1"/>
      </rPr>
      <t>PRP</t>
    </r>
    <r>
      <rPr>
        <sz val="8"/>
        <rFont val="Arial"/>
        <family val="2"/>
        <charset val="1"/>
      </rPr>
      <t xml:space="preserve"> = F</t>
    </r>
    <r>
      <rPr>
        <vertAlign val="subscript"/>
        <sz val="8"/>
        <rFont val="Arial"/>
        <family val="2"/>
        <charset val="1"/>
      </rPr>
      <t>PRP</t>
    </r>
    <r>
      <rPr>
        <sz val="8"/>
        <rFont val="Arial"/>
        <family val="2"/>
        <charset val="1"/>
      </rPr>
      <t xml:space="preserve"> * EF</t>
    </r>
    <r>
      <rPr>
        <vertAlign val="subscript"/>
        <sz val="8"/>
        <rFont val="Arial"/>
        <family val="2"/>
        <charset val="1"/>
      </rPr>
      <t>3PRP</t>
    </r>
  </si>
  <si>
    <r>
      <rPr>
        <sz val="8"/>
        <rFont val="Arial"/>
        <family val="2"/>
        <charset val="1"/>
      </rPr>
      <t>N</t>
    </r>
    <r>
      <rPr>
        <vertAlign val="subscript"/>
        <sz val="8"/>
        <rFont val="Arial"/>
        <family val="2"/>
        <charset val="1"/>
      </rPr>
      <t>2</t>
    </r>
    <r>
      <rPr>
        <sz val="8"/>
        <rFont val="Arial"/>
        <family val="2"/>
        <charset val="1"/>
      </rPr>
      <t>O</t>
    </r>
    <r>
      <rPr>
        <vertAlign val="subscript"/>
        <sz val="8"/>
        <rFont val="Arial"/>
        <family val="2"/>
        <charset val="1"/>
      </rPr>
      <t>Direct</t>
    </r>
    <r>
      <rPr>
        <sz val="8"/>
        <rFont val="Arial"/>
        <family val="2"/>
        <charset val="1"/>
      </rPr>
      <t>-N = N</t>
    </r>
    <r>
      <rPr>
        <vertAlign val="subscript"/>
        <sz val="8"/>
        <rFont val="Arial"/>
        <family val="2"/>
        <charset val="1"/>
      </rPr>
      <t>2</t>
    </r>
    <r>
      <rPr>
        <sz val="8"/>
        <rFont val="Arial"/>
        <family val="2"/>
        <charset val="1"/>
      </rPr>
      <t>O-N</t>
    </r>
    <r>
      <rPr>
        <vertAlign val="subscript"/>
        <sz val="8"/>
        <rFont val="Arial"/>
        <family val="2"/>
        <charset val="1"/>
      </rPr>
      <t>N input</t>
    </r>
    <r>
      <rPr>
        <sz val="8"/>
        <rFont val="Arial"/>
        <family val="2"/>
        <charset val="1"/>
      </rPr>
      <t xml:space="preserve"> + N</t>
    </r>
    <r>
      <rPr>
        <vertAlign val="subscript"/>
        <sz val="8"/>
        <rFont val="Arial"/>
        <family val="2"/>
        <charset val="1"/>
      </rPr>
      <t>2</t>
    </r>
    <r>
      <rPr>
        <sz val="8"/>
        <rFont val="Arial"/>
        <family val="2"/>
        <charset val="1"/>
      </rPr>
      <t>O-N</t>
    </r>
    <r>
      <rPr>
        <vertAlign val="subscript"/>
        <sz val="8"/>
        <rFont val="Arial"/>
        <family val="2"/>
        <charset val="1"/>
      </rPr>
      <t>OS</t>
    </r>
    <r>
      <rPr>
        <sz val="8"/>
        <rFont val="Arial"/>
        <family val="2"/>
        <charset val="1"/>
      </rPr>
      <t xml:space="preserve"> + N</t>
    </r>
    <r>
      <rPr>
        <vertAlign val="subscript"/>
        <sz val="8"/>
        <rFont val="Arial"/>
        <family val="2"/>
        <charset val="1"/>
      </rPr>
      <t>2</t>
    </r>
    <r>
      <rPr>
        <sz val="8"/>
        <rFont val="Arial"/>
        <family val="2"/>
        <charset val="1"/>
      </rPr>
      <t>O-N</t>
    </r>
    <r>
      <rPr>
        <vertAlign val="subscript"/>
        <sz val="8"/>
        <rFont val="Arial"/>
        <family val="2"/>
        <charset val="1"/>
      </rPr>
      <t>PRP</t>
    </r>
  </si>
  <si>
    <r>
      <rPr>
        <b/>
        <sz val="8"/>
        <rFont val="Arial"/>
        <family val="2"/>
        <charset val="1"/>
      </rPr>
      <t>F</t>
    </r>
    <r>
      <rPr>
        <b/>
        <vertAlign val="subscript"/>
        <sz val="8"/>
        <rFont val="Arial"/>
        <family val="2"/>
        <charset val="1"/>
      </rPr>
      <t>OS</t>
    </r>
  </si>
  <si>
    <r>
      <rPr>
        <b/>
        <sz val="8"/>
        <rFont val="Arial"/>
        <family val="2"/>
        <charset val="1"/>
      </rPr>
      <t>EF</t>
    </r>
    <r>
      <rPr>
        <b/>
        <vertAlign val="subscript"/>
        <sz val="8"/>
        <rFont val="Arial"/>
        <family val="2"/>
        <charset val="1"/>
      </rPr>
      <t>2</t>
    </r>
  </si>
  <si>
    <r>
      <rPr>
        <b/>
        <sz val="8"/>
        <rFont val="Arial"/>
        <family val="2"/>
        <charset val="1"/>
      </rPr>
      <t>N</t>
    </r>
    <r>
      <rPr>
        <b/>
        <vertAlign val="subscript"/>
        <sz val="8"/>
        <rFont val="Arial"/>
        <family val="2"/>
        <charset val="1"/>
      </rPr>
      <t>2</t>
    </r>
    <r>
      <rPr>
        <b/>
        <sz val="8"/>
        <rFont val="Arial"/>
        <family val="2"/>
        <charset val="1"/>
      </rPr>
      <t>O-N</t>
    </r>
    <r>
      <rPr>
        <b/>
        <vertAlign val="subscript"/>
        <sz val="8"/>
        <rFont val="Arial"/>
        <family val="2"/>
        <charset val="1"/>
      </rPr>
      <t>OS</t>
    </r>
  </si>
  <si>
    <r>
      <rPr>
        <b/>
        <sz val="8"/>
        <rFont val="Arial"/>
        <family val="2"/>
        <charset val="1"/>
      </rPr>
      <t>F</t>
    </r>
    <r>
      <rPr>
        <b/>
        <vertAlign val="subscript"/>
        <sz val="8"/>
        <rFont val="Arial"/>
        <family val="2"/>
        <charset val="1"/>
      </rPr>
      <t>PRP</t>
    </r>
  </si>
  <si>
    <r>
      <rPr>
        <b/>
        <sz val="8"/>
        <rFont val="Arial"/>
        <family val="2"/>
        <charset val="1"/>
      </rPr>
      <t>EF</t>
    </r>
    <r>
      <rPr>
        <b/>
        <vertAlign val="subscript"/>
        <sz val="8"/>
        <rFont val="Arial"/>
        <family val="2"/>
        <charset val="1"/>
      </rPr>
      <t>3PRP</t>
    </r>
  </si>
  <si>
    <r>
      <rPr>
        <b/>
        <sz val="8"/>
        <rFont val="Arial"/>
        <family val="2"/>
        <charset val="1"/>
      </rPr>
      <t>N</t>
    </r>
    <r>
      <rPr>
        <b/>
        <vertAlign val="subscript"/>
        <sz val="8"/>
        <rFont val="Arial"/>
        <family val="2"/>
        <charset val="1"/>
      </rPr>
      <t>2</t>
    </r>
    <r>
      <rPr>
        <b/>
        <sz val="8"/>
        <rFont val="Arial"/>
        <family val="2"/>
        <charset val="1"/>
      </rPr>
      <t>O-N</t>
    </r>
    <r>
      <rPr>
        <b/>
        <vertAlign val="subscript"/>
        <sz val="8"/>
        <rFont val="Arial"/>
        <family val="2"/>
        <charset val="1"/>
      </rPr>
      <t>PRP</t>
    </r>
  </si>
  <si>
    <r>
      <rPr>
        <b/>
        <sz val="8"/>
        <rFont val="Arial"/>
        <family val="2"/>
        <charset val="1"/>
      </rPr>
      <t>N</t>
    </r>
    <r>
      <rPr>
        <b/>
        <vertAlign val="subscript"/>
        <sz val="8"/>
        <rFont val="Arial"/>
        <family val="2"/>
        <charset val="1"/>
      </rPr>
      <t>2</t>
    </r>
    <r>
      <rPr>
        <b/>
        <sz val="8"/>
        <rFont val="Arial"/>
        <family val="2"/>
        <charset val="1"/>
      </rPr>
      <t>O</t>
    </r>
    <r>
      <rPr>
        <b/>
        <vertAlign val="subscript"/>
        <sz val="8"/>
        <rFont val="Arial"/>
        <family val="2"/>
        <charset val="1"/>
      </rPr>
      <t>Direct</t>
    </r>
    <r>
      <rPr>
        <b/>
        <sz val="8"/>
        <rFont val="Arial"/>
        <family val="2"/>
        <charset val="1"/>
      </rPr>
      <t>-N</t>
    </r>
  </si>
  <si>
    <t>Managed organic soils</t>
  </si>
  <si>
    <t>CG, Temp</t>
  </si>
  <si>
    <t>CG, Trop</t>
  </si>
  <si>
    <t>F, Temp, NR</t>
  </si>
  <si>
    <t>F, Temp, NP</t>
  </si>
  <si>
    <t>F, Trop</t>
  </si>
  <si>
    <t>Urine and dung inputs to grazed soils</t>
  </si>
  <si>
    <t>CPP</t>
  </si>
  <si>
    <t>SO</t>
  </si>
  <si>
    <r>
      <rPr>
        <vertAlign val="superscript"/>
        <sz val="8"/>
        <rFont val="Times New Roman"/>
        <family val="1"/>
        <charset val="1"/>
      </rPr>
      <t>1</t>
    </r>
    <r>
      <rPr>
        <sz val="8"/>
        <rFont val="Times New Roman"/>
        <family val="1"/>
        <charset val="1"/>
      </rPr>
      <t xml:space="preserve"> The area must be disaggregated by  Cropland and Grassland (CG), Forest (F), Temperate (Temp), Tropical (Trop), Nutrient Rich (NR), and Nutrient Poor (NP) categories, respectively, see   Equation 11.1.</t>
    </r>
  </si>
  <si>
    <r>
      <rPr>
        <vertAlign val="superscript"/>
        <sz val="8"/>
        <rFont val="Times New Roman"/>
        <family val="1"/>
        <charset val="1"/>
      </rPr>
      <t xml:space="preserve">2 </t>
    </r>
    <r>
      <rPr>
        <sz val="8"/>
        <rFont val="Times New Roman"/>
        <family val="1"/>
        <charset val="1"/>
      </rPr>
      <t>The amount must be disaggregated by CPP and SO, which refer to Cattle, Poultry and Pigs, and Sheep and Other animals, respectively. See Equation 11.1.</t>
    </r>
  </si>
  <si>
    <t>Factors used to convert from product units to carbon</t>
  </si>
  <si>
    <t>1. Solid wood</t>
  </si>
  <si>
    <t>Half Life</t>
  </si>
  <si>
    <t>Factors</t>
  </si>
  <si>
    <t>1.1 Sawnwood</t>
  </si>
  <si>
    <t>1.2 Wood panels</t>
  </si>
  <si>
    <t>2. Paper and Paperboard</t>
  </si>
  <si>
    <t>Variable Number</t>
  </si>
  <si>
    <t>Gg C/yr</t>
  </si>
  <si>
    <t>Gg CO2/yr</t>
  </si>
  <si>
    <t>Inventory Year</t>
  </si>
  <si>
    <t>1A
Annual Change in stock of HWP in use from consumption</t>
  </si>
  <si>
    <t>1B
Annual Change in stock of HWP in SWDS from consumption</t>
  </si>
  <si>
    <t>2A
Annual Change in stock of HWP in use produced from domestic harvest</t>
  </si>
  <si>
    <t>2B
Annual Change in stock of HWP in SWDS produced from domestic harvest</t>
  </si>
  <si>
    <t>3
Annual Imports of wood, and paper products + wood fuel, pulp, recovered paper, roundwood/chips</t>
  </si>
  <si>
    <t>4
Annual Exports of wood, and paper products + wood fuel, pulp, recovered paper, roundwood/chips</t>
  </si>
  <si>
    <t>5
Annual Domestic Harvest</t>
  </si>
  <si>
    <t>6
Annual release of carbon to the atmosphere from HWP consumption (from fuelwood &amp; products in use and products in SWDS)</t>
  </si>
  <si>
    <t>7
Annual release of carbon to the atmosphere from HWP (including fuelwoood) where wood came from domestic harvest (from products in use and products in SWDS)</t>
  </si>
  <si>
    <t>8
HWP Contribution to AFOLU CO2 emissions/removals</t>
  </si>
  <si>
    <t>9
Approach used to estimate HWP Contribution</t>
  </si>
  <si>
    <t>ΔC HWP IU DC</t>
  </si>
  <si>
    <t>ΔC HWP SWDS DC</t>
  </si>
  <si>
    <t>ΔC HWP IU DH</t>
  </si>
  <si>
    <t>ΔC HWP SWDS DH</t>
  </si>
  <si>
    <t>Pim</t>
  </si>
  <si>
    <t>Pex</t>
  </si>
  <si>
    <t>↑C HWP DC</t>
  </si>
  <si>
    <t>↑C HWP DH</t>
  </si>
  <si>
    <t>Production approach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</si>
</sst>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1">
    <numFmt numFmtId="164" formatCode="_-* #,##0.00_-;\-* #,##0.00_-;_-* \-??_-;_-@_-"/>
    <numFmt numFmtId="165" formatCode="_ * #,##0_ ;_ * \-#,##0_ ;_ * \-_ ;_ @_ "/>
    <numFmt numFmtId="166" formatCode="#,##0.0"/>
    <numFmt numFmtId="167" formatCode="0.0"/>
    <numFmt numFmtId="168" formatCode="_ * #,##0.0_ ;_ * \-#,##0.0_ ;_ * \-_ ;_ @_ "/>
    <numFmt numFmtId="169" formatCode="_ * #,##0.0_ ;_ * \-#,##0.0_ ;_ * \-?_ ;_ @_ "/>
    <numFmt numFmtId="170" formatCode="#,##0_ ;\-#,##0\ "/>
    <numFmt numFmtId="171" formatCode="#,##0.000"/>
    <numFmt numFmtId="172" formatCode="0.000"/>
    <numFmt numFmtId="173" formatCode="_-* #,##0_-;\-* #,##0_-;_-* \-??_-;_-@_-"/>
    <numFmt numFmtId="174" formatCode="#,##0.0_ ;\-#,##0.0\ "/>
    <numFmt numFmtId="175" formatCode="_-* #,##0.0_-;\-* #,##0.0_-;_-* \-??_-;_-@_-"/>
    <numFmt numFmtId="176" formatCode="0.0000"/>
    <numFmt numFmtId="177" formatCode="_ * #,##0.00_ ;_ * \-#,##0.00_ ;_ * \-??_ ;_ @_ "/>
    <numFmt numFmtId="178" formatCode="_ * #,##0.00000_ ;_ * \-#,##0.00000_ ;_ * \-??_ ;_ @_ "/>
    <numFmt numFmtId="179" formatCode="_ * #,##0.00_ ;_ * \-#,##0.00_ ;_ * \-_ ;_ @_ "/>
    <numFmt numFmtId="180" formatCode="#,##0.000000"/>
    <numFmt numFmtId="181" formatCode="#,##0.0000"/>
    <numFmt numFmtId="182" formatCode="#,##0.00000"/>
    <numFmt numFmtId="183" formatCode="_ * #,##0.00_ ;_ * \-#,##0.00_ ;_ * \-?_ ;_ @_ "/>
    <numFmt numFmtId="184" formatCode="_ * #,##0.0000_ ;_ * \-#,##0.0000_ ;_ * \-??_ ;_ @_ "/>
  </numFmts>
  <fonts count="39" x14ac:knownFonts="1">
    <font>
      <sz val="10"/>
      <name val="Arial"/>
      <charset val="1"/>
    </font>
    <font>
      <sz val="10"/>
      <name val="Arial"/>
      <family val="2"/>
      <charset val="1"/>
    </font>
    <font>
      <sz val="11"/>
      <color rgb="FF000000"/>
      <name val="Calibri"/>
      <family val="2"/>
      <charset val="1"/>
    </font>
    <font>
      <b/>
      <sz val="10"/>
      <name val="Arial"/>
      <family val="2"/>
      <charset val="1"/>
    </font>
    <font>
      <u/>
      <sz val="10"/>
      <color rgb="FF0000FF"/>
      <name val="Arial"/>
      <family val="2"/>
      <charset val="1"/>
    </font>
    <font>
      <sz val="9"/>
      <name val="Arial"/>
      <family val="2"/>
      <charset val="1"/>
    </font>
    <font>
      <b/>
      <sz val="9"/>
      <name val="Arial"/>
      <family val="2"/>
      <charset val="1"/>
    </font>
    <font>
      <b/>
      <sz val="9"/>
      <color rgb="FF000000"/>
      <name val="Arial"/>
      <family val="2"/>
      <charset val="1"/>
    </font>
    <font>
      <vertAlign val="subscript"/>
      <sz val="9"/>
      <name val="Arial"/>
      <family val="2"/>
      <charset val="1"/>
    </font>
    <font>
      <vertAlign val="superscript"/>
      <sz val="9"/>
      <name val="Arial"/>
      <family val="2"/>
      <charset val="1"/>
    </font>
    <font>
      <b/>
      <vertAlign val="subscript"/>
      <sz val="9"/>
      <name val="Arial"/>
      <family val="2"/>
      <charset val="1"/>
    </font>
    <font>
      <i/>
      <sz val="9"/>
      <name val="Arial"/>
      <family val="2"/>
      <charset val="1"/>
    </font>
    <font>
      <sz val="9"/>
      <color rgb="FF000000"/>
      <name val="Arial"/>
      <family val="2"/>
      <charset val="1"/>
    </font>
    <font>
      <sz val="9"/>
      <color rgb="FFFF0000"/>
      <name val="Arial"/>
      <family val="2"/>
      <charset val="1"/>
    </font>
    <font>
      <sz val="8"/>
      <name val="Arial"/>
      <family val="2"/>
      <charset val="1"/>
    </font>
    <font>
      <b/>
      <sz val="8"/>
      <name val="Arial"/>
      <family val="2"/>
      <charset val="1"/>
    </font>
    <font>
      <b/>
      <vertAlign val="subscript"/>
      <sz val="8"/>
      <name val="Arial"/>
      <family val="2"/>
      <charset val="1"/>
    </font>
    <font>
      <sz val="8"/>
      <name val="Times New Roman"/>
      <family val="1"/>
      <charset val="1"/>
    </font>
    <font>
      <sz val="9"/>
      <name val="Times New Roman"/>
      <family val="1"/>
      <charset val="1"/>
    </font>
    <font>
      <b/>
      <sz val="9"/>
      <color rgb="FFFF0000"/>
      <name val="Arial"/>
      <family val="2"/>
      <charset val="1"/>
    </font>
    <font>
      <vertAlign val="superscript"/>
      <sz val="9"/>
      <name val="Times New Roman"/>
      <family val="1"/>
      <charset val="1"/>
    </font>
    <font>
      <vertAlign val="superscript"/>
      <sz val="8"/>
      <name val="Times New Roman"/>
      <family val="1"/>
      <charset val="1"/>
    </font>
    <font>
      <vertAlign val="subscript"/>
      <sz val="8"/>
      <name val="Times New Roman"/>
      <family val="1"/>
      <charset val="1"/>
    </font>
    <font>
      <b/>
      <sz val="11"/>
      <color rgb="FF000000"/>
      <name val="Calibri"/>
      <family val="2"/>
      <charset val="1"/>
    </font>
    <font>
      <vertAlign val="superscript"/>
      <sz val="9"/>
      <color rgb="FFFF0000"/>
      <name val="Arial"/>
      <family val="2"/>
      <charset val="1"/>
    </font>
    <font>
      <b/>
      <sz val="10"/>
      <color rgb="FF000000"/>
      <name val="Arial"/>
      <family val="2"/>
      <charset val="1"/>
    </font>
    <font>
      <sz val="9"/>
      <color rgb="FF000000"/>
      <name val="Calibri"/>
      <family val="2"/>
      <charset val="1"/>
    </font>
    <font>
      <sz val="9"/>
      <name val="Symbol"/>
      <family val="1"/>
      <charset val="2"/>
    </font>
    <font>
      <b/>
      <sz val="9"/>
      <name val="Symbol"/>
      <family val="1"/>
      <charset val="2"/>
    </font>
    <font>
      <b/>
      <vertAlign val="superscript"/>
      <sz val="9"/>
      <name val="Arial"/>
      <family val="2"/>
      <charset val="1"/>
    </font>
    <font>
      <vertAlign val="superscript"/>
      <sz val="8"/>
      <name val="Arial"/>
      <family val="2"/>
      <charset val="1"/>
    </font>
    <font>
      <sz val="9"/>
      <name val="Calibri"/>
      <family val="2"/>
      <charset val="1"/>
    </font>
    <font>
      <b/>
      <sz val="10"/>
      <color rgb="FFFF0000"/>
      <name val="Arial"/>
      <family val="2"/>
      <charset val="1"/>
    </font>
    <font>
      <vertAlign val="subscript"/>
      <sz val="9"/>
      <color rgb="FF000000"/>
      <name val="Arial"/>
      <family val="2"/>
      <charset val="1"/>
    </font>
    <font>
      <b/>
      <vertAlign val="subscript"/>
      <sz val="9"/>
      <color rgb="FF000000"/>
      <name val="Arial"/>
      <family val="2"/>
      <charset val="1"/>
    </font>
    <font>
      <vertAlign val="subscript"/>
      <sz val="8"/>
      <name val="Arial"/>
      <family val="2"/>
      <charset val="1"/>
    </font>
    <font>
      <sz val="11"/>
      <color rgb="FFFFFFFF"/>
      <name val="Calibri"/>
      <family val="2"/>
      <charset val="1"/>
    </font>
    <font>
      <sz val="8"/>
      <name val="Microsoft Sans Serif"/>
      <family val="2"/>
      <charset val="1"/>
    </font>
    <font>
      <sz val="10"/>
      <name val="Arial"/>
      <charset val="1"/>
    </font>
  </fonts>
  <fills count="10">
    <fill>
      <patternFill patternType="none"/>
    </fill>
    <fill>
      <patternFill patternType="gray125"/>
    </fill>
    <fill>
      <patternFill patternType="solid">
        <fgColor rgb="FFD9D9D9"/>
        <bgColor rgb="FFD3D3D3"/>
      </patternFill>
    </fill>
    <fill>
      <patternFill patternType="solid">
        <fgColor rgb="FFC0C0C0"/>
        <bgColor rgb="FFBFBFBF"/>
      </patternFill>
    </fill>
    <fill>
      <patternFill patternType="solid">
        <fgColor rgb="FFBFBFBF"/>
        <bgColor rgb="FFC0C0C0"/>
      </patternFill>
    </fill>
    <fill>
      <patternFill patternType="solid">
        <fgColor rgb="FFE46C0A"/>
        <bgColor rgb="FFFF9900"/>
      </patternFill>
    </fill>
    <fill>
      <patternFill patternType="solid">
        <fgColor rgb="FFFFFF99"/>
        <bgColor rgb="FFFFFFCC"/>
      </patternFill>
    </fill>
    <fill>
      <patternFill patternType="solid">
        <fgColor rgb="FFFFFFFF"/>
        <bgColor rgb="FFFFFFCC"/>
      </patternFill>
    </fill>
    <fill>
      <patternFill patternType="solid">
        <fgColor rgb="FF799EDB"/>
        <bgColor rgb="FF8EB4E3"/>
      </patternFill>
    </fill>
    <fill>
      <patternFill patternType="solid">
        <fgColor rgb="FFD3D3D3"/>
        <bgColor rgb="FFD9D9D9"/>
      </patternFill>
    </fill>
  </fills>
  <borders count="37">
    <border>
      <left/>
      <right/>
      <top/>
      <bottom/>
      <diagonal/>
    </border>
    <border>
      <left style="medium">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double">
        <color auto="1"/>
      </bottom>
      <diagonal/>
    </border>
    <border>
      <left style="thin">
        <color auto="1"/>
      </left>
      <right style="thin">
        <color auto="1"/>
      </right>
      <top/>
      <bottom style="thin">
        <color auto="1"/>
      </bottom>
      <diagonal/>
    </border>
    <border>
      <left style="thin">
        <color auto="1"/>
      </left>
      <right style="thin">
        <color auto="1"/>
      </right>
      <top/>
      <bottom/>
      <diagonal/>
    </border>
    <border>
      <left style="thin">
        <color auto="1"/>
      </left>
      <right style="thin">
        <color auto="1"/>
      </right>
      <top style="double">
        <color auto="1"/>
      </top>
      <bottom/>
      <diagonal/>
    </border>
    <border>
      <left style="thin">
        <color auto="1"/>
      </left>
      <right style="thin">
        <color auto="1"/>
      </right>
      <top style="thin">
        <color auto="1"/>
      </top>
      <bottom/>
      <diagonal/>
    </border>
    <border>
      <left style="thin">
        <color auto="1"/>
      </left>
      <right/>
      <top/>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style="double">
        <color auto="1"/>
      </bottom>
      <diagonal/>
    </border>
    <border>
      <left style="thin">
        <color auto="1"/>
      </left>
      <right style="thin">
        <color auto="1"/>
      </right>
      <top style="double">
        <color auto="1"/>
      </top>
      <bottom style="thin">
        <color auto="1"/>
      </bottom>
      <diagonal/>
    </border>
    <border>
      <left/>
      <right/>
      <top style="thin">
        <color auto="1"/>
      </top>
      <bottom style="thin">
        <color auto="1"/>
      </bottom>
      <diagonal/>
    </border>
    <border>
      <left/>
      <right style="thin">
        <color auto="1"/>
      </right>
      <top/>
      <bottom/>
      <diagonal/>
    </border>
    <border>
      <left style="medium">
        <color auto="1"/>
      </left>
      <right style="medium">
        <color auto="1"/>
      </right>
      <top style="medium">
        <color auto="1"/>
      </top>
      <bottom style="medium">
        <color auto="1"/>
      </bottom>
      <diagonal/>
    </border>
    <border>
      <left/>
      <right style="medium">
        <color auto="1"/>
      </right>
      <top/>
      <bottom style="medium">
        <color auto="1"/>
      </bottom>
      <diagonal/>
    </border>
    <border>
      <left style="medium">
        <color auto="1"/>
      </left>
      <right/>
      <top style="medium">
        <color auto="1"/>
      </top>
      <bottom style="medium">
        <color auto="1"/>
      </bottom>
      <diagonal/>
    </border>
    <border>
      <left/>
      <right style="medium">
        <color auto="1"/>
      </right>
      <top style="medium">
        <color auto="1"/>
      </top>
      <bottom style="double">
        <color auto="1"/>
      </bottom>
      <diagonal/>
    </border>
    <border>
      <left style="medium">
        <color auto="1"/>
      </left>
      <right style="medium">
        <color auto="1"/>
      </right>
      <top style="medium">
        <color auto="1"/>
      </top>
      <bottom style="double">
        <color auto="1"/>
      </bottom>
      <diagonal/>
    </border>
    <border>
      <left/>
      <right style="medium">
        <color auto="1"/>
      </right>
      <top/>
      <bottom/>
      <diagonal/>
    </border>
    <border>
      <left/>
      <right style="medium">
        <color auto="1"/>
      </right>
      <top/>
      <bottom style="double">
        <color auto="1"/>
      </bottom>
      <diagonal/>
    </border>
    <border>
      <left style="medium">
        <color auto="1"/>
      </left>
      <right style="medium">
        <color auto="1"/>
      </right>
      <top style="double">
        <color auto="1"/>
      </top>
      <bottom style="medium">
        <color auto="1"/>
      </bottom>
      <diagonal/>
    </border>
    <border>
      <left style="medium">
        <color auto="1"/>
      </left>
      <right style="medium">
        <color auto="1"/>
      </right>
      <top/>
      <bottom/>
      <diagonal/>
    </border>
    <border>
      <left style="medium">
        <color auto="1"/>
      </left>
      <right style="medium">
        <color auto="1"/>
      </right>
      <top/>
      <bottom style="medium">
        <color auto="1"/>
      </bottom>
      <diagonal/>
    </border>
    <border>
      <left/>
      <right style="thin">
        <color auto="1"/>
      </right>
      <top/>
      <bottom style="thin">
        <color auto="1"/>
      </bottom>
      <diagonal/>
    </border>
    <border>
      <left style="medium">
        <color auto="1"/>
      </left>
      <right style="medium">
        <color auto="1"/>
      </right>
      <top style="medium">
        <color auto="1"/>
      </top>
      <bottom/>
      <diagonal/>
    </border>
    <border>
      <left style="thin">
        <color auto="1"/>
      </left>
      <right/>
      <top style="thin">
        <color auto="1"/>
      </top>
      <bottom/>
      <diagonal/>
    </border>
    <border>
      <left/>
      <right style="medium">
        <color auto="1"/>
      </right>
      <top style="double">
        <color auto="1"/>
      </top>
      <bottom style="medium">
        <color auto="1"/>
      </bottom>
      <diagonal/>
    </border>
    <border>
      <left/>
      <right style="thin">
        <color auto="1"/>
      </right>
      <top style="thin">
        <color auto="1"/>
      </top>
      <bottom/>
      <diagonal/>
    </border>
    <border>
      <left/>
      <right style="medium">
        <color auto="1"/>
      </right>
      <top style="medium">
        <color auto="1"/>
      </top>
      <bottom style="medium">
        <color auto="1"/>
      </bottom>
      <diagonal/>
    </border>
    <border>
      <left style="medium">
        <color auto="1"/>
      </left>
      <right style="medium">
        <color auto="1"/>
      </right>
      <top style="double">
        <color auto="1"/>
      </top>
      <bottom/>
      <diagonal/>
    </border>
  </borders>
  <cellStyleXfs count="17">
    <xf numFmtId="0" fontId="0" fillId="0" borderId="0"/>
    <xf numFmtId="0" fontId="4" fillId="0" borderId="0" applyBorder="0" applyProtection="0"/>
    <xf numFmtId="164" fontId="38" fillId="0" borderId="0" applyBorder="0" applyProtection="0"/>
    <xf numFmtId="164" fontId="38" fillId="0" borderId="0" applyBorder="0" applyProtection="0"/>
    <xf numFmtId="164" fontId="38" fillId="0" borderId="0" applyBorder="0" applyProtection="0"/>
    <xf numFmtId="165" fontId="38" fillId="0" borderId="0" applyBorder="0" applyProtection="0"/>
    <xf numFmtId="0" fontId="1" fillId="0" borderId="0"/>
    <xf numFmtId="0" fontId="1" fillId="0" borderId="0"/>
    <xf numFmtId="0" fontId="2" fillId="0" borderId="0"/>
    <xf numFmtId="0" fontId="1" fillId="0" borderId="0"/>
    <xf numFmtId="0" fontId="2" fillId="0" borderId="0"/>
    <xf numFmtId="0" fontId="2" fillId="0" borderId="0"/>
    <xf numFmtId="0" fontId="2" fillId="0" borderId="0"/>
    <xf numFmtId="0" fontId="2" fillId="0" borderId="0"/>
    <xf numFmtId="0" fontId="2" fillId="0" borderId="0"/>
    <xf numFmtId="0" fontId="1" fillId="0" borderId="0"/>
    <xf numFmtId="165" fontId="38" fillId="0" borderId="0" applyBorder="0" applyProtection="0"/>
  </cellStyleXfs>
  <cellXfs count="953">
    <xf numFmtId="0" fontId="0" fillId="0" borderId="0" xfId="0"/>
    <xf numFmtId="0" fontId="6" fillId="0" borderId="10" xfId="0" applyFont="1" applyBorder="1" applyAlignment="1">
      <alignment horizontal="center" vertical="center" wrapText="1"/>
    </xf>
    <xf numFmtId="0" fontId="5" fillId="0" borderId="10" xfId="0" applyFont="1" applyBorder="1" applyAlignment="1">
      <alignment horizontal="center" vertical="center" wrapText="1"/>
    </xf>
    <xf numFmtId="0" fontId="7" fillId="2" borderId="7" xfId="0" applyFont="1" applyFill="1" applyBorder="1" applyAlignment="1">
      <alignment horizontal="left" vertical="center"/>
    </xf>
    <xf numFmtId="0" fontId="6" fillId="2" borderId="7" xfId="0" applyFont="1" applyFill="1" applyBorder="1" applyAlignment="1">
      <alignment vertical="center" wrapText="1"/>
    </xf>
    <xf numFmtId="0" fontId="6" fillId="0" borderId="9" xfId="0" applyFont="1" applyBorder="1" applyAlignment="1">
      <alignment horizontal="center" vertical="center" wrapText="1"/>
    </xf>
    <xf numFmtId="0" fontId="5" fillId="0" borderId="8" xfId="0" applyFont="1" applyBorder="1" applyAlignment="1">
      <alignment horizontal="center" vertical="center" wrapText="1"/>
    </xf>
    <xf numFmtId="0" fontId="5" fillId="0" borderId="7" xfId="0" applyFont="1" applyBorder="1" applyAlignment="1">
      <alignment horizontal="center" vertical="center" wrapText="1"/>
    </xf>
    <xf numFmtId="0" fontId="6" fillId="3" borderId="7" xfId="0" applyFont="1" applyFill="1" applyBorder="1" applyAlignment="1">
      <alignment horizontal="center" vertical="center" wrapText="1"/>
    </xf>
    <xf numFmtId="0" fontId="6" fillId="0" borderId="7" xfId="0" applyFont="1" applyBorder="1" applyAlignment="1">
      <alignment horizontal="left" vertical="center" wrapText="1"/>
    </xf>
    <xf numFmtId="0" fontId="7" fillId="2" borderId="7" xfId="0" applyFont="1" applyFill="1" applyBorder="1" applyAlignment="1">
      <alignment vertical="center" wrapText="1"/>
    </xf>
    <xf numFmtId="0" fontId="6" fillId="0" borderId="7" xfId="0" applyFont="1" applyBorder="1" applyAlignment="1">
      <alignment horizontal="right" vertical="center" wrapText="1"/>
    </xf>
    <xf numFmtId="0" fontId="6" fillId="0" borderId="7" xfId="0" applyFont="1" applyBorder="1" applyAlignment="1">
      <alignment horizontal="left" vertical="center"/>
    </xf>
    <xf numFmtId="0" fontId="6" fillId="0" borderId="7" xfId="0" applyFont="1" applyBorder="1" applyAlignment="1">
      <alignment horizontal="right" vertical="center"/>
    </xf>
    <xf numFmtId="0" fontId="3" fillId="0" borderId="1" xfId="0" applyFont="1" applyBorder="1" applyAlignment="1">
      <alignment horizontal="left" vertical="center" indent="1"/>
    </xf>
    <xf numFmtId="0" fontId="1" fillId="0" borderId="2" xfId="0" applyFont="1" applyBorder="1" applyAlignment="1" applyProtection="1">
      <alignment horizontal="left" vertical="center" indent="1"/>
      <protection locked="0"/>
    </xf>
    <xf numFmtId="0" fontId="3" fillId="0" borderId="3" xfId="0" applyFont="1" applyBorder="1" applyAlignment="1">
      <alignment horizontal="left" vertical="center" indent="1"/>
    </xf>
    <xf numFmtId="0" fontId="3" fillId="0" borderId="4" xfId="0" applyFont="1" applyBorder="1" applyAlignment="1" applyProtection="1">
      <alignment horizontal="left" vertical="center" indent="1"/>
      <protection locked="0"/>
    </xf>
    <xf numFmtId="0" fontId="1" fillId="0" borderId="4" xfId="0" applyFont="1" applyBorder="1" applyAlignment="1" applyProtection="1">
      <alignment horizontal="left" vertical="center" indent="1"/>
      <protection locked="0"/>
    </xf>
    <xf numFmtId="0" fontId="3" fillId="0" borderId="5" xfId="0" applyFont="1" applyBorder="1" applyAlignment="1">
      <alignment horizontal="left" vertical="center" indent="1"/>
    </xf>
    <xf numFmtId="0" fontId="4" fillId="0" borderId="6" xfId="1" applyBorder="1" applyAlignment="1" applyProtection="1">
      <alignment horizontal="left" vertical="center" indent="1"/>
      <protection locked="0"/>
    </xf>
    <xf numFmtId="0" fontId="5" fillId="0" borderId="0" xfId="0" applyFont="1" applyAlignment="1">
      <alignment vertical="center"/>
    </xf>
    <xf numFmtId="0" fontId="6" fillId="3" borderId="7" xfId="0" applyFont="1" applyFill="1" applyBorder="1" applyAlignment="1">
      <alignment horizontal="right" vertical="center" wrapText="1"/>
    </xf>
    <xf numFmtId="0" fontId="6" fillId="3" borderId="7" xfId="0" applyFont="1" applyFill="1" applyBorder="1" applyAlignment="1">
      <alignment horizontal="center" vertical="center" wrapText="1"/>
    </xf>
    <xf numFmtId="0" fontId="6" fillId="3" borderId="7" xfId="0" applyFont="1" applyFill="1" applyBorder="1" applyAlignment="1">
      <alignment horizontal="left" vertical="center" wrapText="1"/>
    </xf>
    <xf numFmtId="0" fontId="5" fillId="0" borderId="7" xfId="0" applyFont="1" applyBorder="1" applyAlignment="1">
      <alignment horizontal="center" vertical="center" wrapText="1"/>
    </xf>
    <xf numFmtId="0" fontId="6" fillId="0" borderId="8" xfId="0" applyFont="1" applyBorder="1" applyAlignment="1">
      <alignment horizontal="center" vertical="center"/>
    </xf>
    <xf numFmtId="0" fontId="6" fillId="2" borderId="9" xfId="0" applyFont="1" applyFill="1" applyBorder="1" applyAlignment="1">
      <alignment horizontal="left" vertical="center" wrapText="1"/>
    </xf>
    <xf numFmtId="166" fontId="6" fillId="2" borderId="9" xfId="0" applyNumberFormat="1" applyFont="1" applyFill="1" applyBorder="1" applyAlignment="1">
      <alignment horizontal="right" vertical="center" wrapText="1"/>
    </xf>
    <xf numFmtId="4" fontId="11" fillId="2" borderId="9" xfId="0" applyNumberFormat="1" applyFont="1" applyFill="1" applyBorder="1" applyAlignment="1">
      <alignment horizontal="right" vertical="center" wrapText="1"/>
    </xf>
    <xf numFmtId="2" fontId="5" fillId="2" borderId="9" xfId="0" applyNumberFormat="1" applyFont="1" applyFill="1" applyBorder="1" applyAlignment="1">
      <alignment horizontal="right" vertical="center" wrapText="1"/>
    </xf>
    <xf numFmtId="4" fontId="6" fillId="2" borderId="9" xfId="0" applyNumberFormat="1" applyFont="1" applyFill="1" applyBorder="1" applyAlignment="1">
      <alignment horizontal="right" vertical="center" wrapText="1"/>
    </xf>
    <xf numFmtId="0" fontId="12" fillId="0" borderId="7" xfId="0" applyFont="1" applyBorder="1" applyAlignment="1">
      <alignment horizontal="left" indent="1"/>
    </xf>
    <xf numFmtId="166" fontId="5" fillId="0" borderId="7" xfId="0" applyNumberFormat="1" applyFont="1" applyBorder="1" applyAlignment="1">
      <alignment horizontal="right" vertical="center" wrapText="1"/>
    </xf>
    <xf numFmtId="4" fontId="5" fillId="0" borderId="7" xfId="0" applyNumberFormat="1" applyFont="1" applyBorder="1" applyAlignment="1">
      <alignment horizontal="right" vertical="center" wrapText="1"/>
    </xf>
    <xf numFmtId="1" fontId="12" fillId="0" borderId="7" xfId="0" applyNumberFormat="1" applyFont="1" applyBorder="1" applyAlignment="1">
      <alignment horizontal="left" indent="1"/>
    </xf>
    <xf numFmtId="0" fontId="6" fillId="2" borderId="7" xfId="0" applyFont="1" applyFill="1" applyBorder="1" applyAlignment="1">
      <alignment horizontal="left" vertical="center" wrapText="1"/>
    </xf>
    <xf numFmtId="166" fontId="6" fillId="2" borderId="7" xfId="0" applyNumberFormat="1" applyFont="1" applyFill="1" applyBorder="1" applyAlignment="1">
      <alignment horizontal="right" vertical="center"/>
    </xf>
    <xf numFmtId="4" fontId="5" fillId="2" borderId="7" xfId="0" applyNumberFormat="1" applyFont="1" applyFill="1" applyBorder="1" applyAlignment="1">
      <alignment horizontal="right" vertical="center" wrapText="1"/>
    </xf>
    <xf numFmtId="4" fontId="11" fillId="2" borderId="7" xfId="0" applyNumberFormat="1" applyFont="1" applyFill="1" applyBorder="1" applyAlignment="1">
      <alignment horizontal="right" vertical="center" wrapText="1"/>
    </xf>
    <xf numFmtId="2" fontId="5" fillId="2" borderId="7" xfId="0" applyNumberFormat="1" applyFont="1" applyFill="1" applyBorder="1" applyAlignment="1">
      <alignment horizontal="right" vertical="center" wrapText="1"/>
    </xf>
    <xf numFmtId="166" fontId="6" fillId="2" borderId="7" xfId="0" applyNumberFormat="1" applyFont="1" applyFill="1" applyBorder="1" applyAlignment="1">
      <alignment horizontal="right" vertical="center" wrapText="1"/>
    </xf>
    <xf numFmtId="0" fontId="6" fillId="2" borderId="7" xfId="0" applyFont="1" applyFill="1" applyBorder="1" applyAlignment="1">
      <alignment horizontal="right" vertical="center" wrapText="1"/>
    </xf>
    <xf numFmtId="4" fontId="6" fillId="2" borderId="7" xfId="0" applyNumberFormat="1" applyFont="1" applyFill="1" applyBorder="1" applyAlignment="1">
      <alignment horizontal="right" vertical="center"/>
    </xf>
    <xf numFmtId="0" fontId="5" fillId="0" borderId="7" xfId="0" applyFont="1" applyBorder="1" applyAlignment="1">
      <alignment horizontal="left" vertical="center" wrapText="1" indent="1"/>
    </xf>
    <xf numFmtId="0" fontId="6" fillId="0" borderId="7" xfId="0" applyFont="1" applyBorder="1" applyAlignment="1">
      <alignment horizontal="center" vertical="center" wrapText="1"/>
    </xf>
    <xf numFmtId="0" fontId="6" fillId="2" borderId="7" xfId="0" applyFont="1" applyFill="1" applyBorder="1" applyAlignment="1">
      <alignment horizontal="center" vertical="center"/>
    </xf>
    <xf numFmtId="166" fontId="5" fillId="2" borderId="7" xfId="0" applyNumberFormat="1" applyFont="1" applyFill="1" applyBorder="1" applyAlignment="1">
      <alignment horizontal="right" vertical="center"/>
    </xf>
    <xf numFmtId="0" fontId="5" fillId="2" borderId="7" xfId="0" applyFont="1" applyFill="1" applyBorder="1" applyAlignment="1">
      <alignment horizontal="right" vertical="center"/>
    </xf>
    <xf numFmtId="4" fontId="5" fillId="0" borderId="0" xfId="0" applyNumberFormat="1" applyFont="1" applyAlignment="1">
      <alignment vertical="center"/>
    </xf>
    <xf numFmtId="0" fontId="6" fillId="0" borderId="0" xfId="0" applyFont="1" applyAlignment="1">
      <alignment vertical="center"/>
    </xf>
    <xf numFmtId="0" fontId="5" fillId="0" borderId="10" xfId="0" applyFont="1" applyBorder="1" applyAlignment="1">
      <alignment horizontal="center" vertical="center" wrapText="1"/>
    </xf>
    <xf numFmtId="0" fontId="6" fillId="4" borderId="9" xfId="0" applyFont="1" applyFill="1" applyBorder="1" applyAlignment="1">
      <alignment horizontal="left" vertical="center" wrapText="1"/>
    </xf>
    <xf numFmtId="166" fontId="6" fillId="4" borderId="9" xfId="0" applyNumberFormat="1" applyFont="1" applyFill="1" applyBorder="1" applyAlignment="1">
      <alignment horizontal="right" vertical="center" wrapText="1"/>
    </xf>
    <xf numFmtId="4" fontId="11" fillId="4" borderId="9" xfId="0" applyNumberFormat="1" applyFont="1" applyFill="1" applyBorder="1" applyAlignment="1">
      <alignment horizontal="right" vertical="center" wrapText="1"/>
    </xf>
    <xf numFmtId="2" fontId="5" fillId="4" borderId="9" xfId="0" applyNumberFormat="1" applyFont="1" applyFill="1" applyBorder="1" applyAlignment="1">
      <alignment horizontal="right" vertical="center" wrapText="1"/>
    </xf>
    <xf numFmtId="4" fontId="6" fillId="4" borderId="9" xfId="0" applyNumberFormat="1" applyFont="1" applyFill="1" applyBorder="1" applyAlignment="1">
      <alignment horizontal="right" vertical="center" wrapText="1"/>
    </xf>
    <xf numFmtId="0" fontId="6" fillId="4" borderId="7" xfId="0" applyFont="1" applyFill="1" applyBorder="1" applyAlignment="1">
      <alignment horizontal="left" vertical="center" wrapText="1"/>
    </xf>
    <xf numFmtId="166" fontId="6" fillId="4" borderId="7" xfId="0" applyNumberFormat="1" applyFont="1" applyFill="1" applyBorder="1" applyAlignment="1">
      <alignment horizontal="right" vertical="center"/>
    </xf>
    <xf numFmtId="4" fontId="5" fillId="4" borderId="7" xfId="0" applyNumberFormat="1" applyFont="1" applyFill="1" applyBorder="1" applyAlignment="1">
      <alignment horizontal="right" vertical="center" wrapText="1"/>
    </xf>
    <xf numFmtId="4" fontId="11" fillId="4" borderId="7" xfId="0" applyNumberFormat="1" applyFont="1" applyFill="1" applyBorder="1" applyAlignment="1">
      <alignment horizontal="right" vertical="center" wrapText="1"/>
    </xf>
    <xf numFmtId="2" fontId="5" fillId="4" borderId="7" xfId="0" applyNumberFormat="1" applyFont="1" applyFill="1" applyBorder="1" applyAlignment="1">
      <alignment horizontal="right" vertical="center" wrapText="1"/>
    </xf>
    <xf numFmtId="166" fontId="6" fillId="4" borderId="7" xfId="0" applyNumberFormat="1" applyFont="1" applyFill="1" applyBorder="1" applyAlignment="1">
      <alignment horizontal="right" vertical="center" wrapText="1"/>
    </xf>
    <xf numFmtId="0" fontId="6" fillId="4" borderId="7" xfId="0" applyFont="1" applyFill="1" applyBorder="1" applyAlignment="1">
      <alignment horizontal="right" vertical="center" wrapText="1"/>
    </xf>
    <xf numFmtId="4" fontId="6" fillId="4" borderId="7" xfId="0" applyNumberFormat="1" applyFont="1" applyFill="1" applyBorder="1" applyAlignment="1">
      <alignment horizontal="right" vertical="center"/>
    </xf>
    <xf numFmtId="0" fontId="6" fillId="3" borderId="7" xfId="0" applyFont="1" applyFill="1" applyBorder="1" applyAlignment="1">
      <alignment horizontal="center" vertical="center"/>
    </xf>
    <xf numFmtId="166" fontId="5" fillId="3" borderId="7" xfId="0" applyNumberFormat="1" applyFont="1" applyFill="1" applyBorder="1" applyAlignment="1">
      <alignment horizontal="right" vertical="center"/>
    </xf>
    <xf numFmtId="0" fontId="5" fillId="3" borderId="7" xfId="0" applyFont="1" applyFill="1" applyBorder="1" applyAlignment="1">
      <alignment horizontal="right" vertical="center"/>
    </xf>
    <xf numFmtId="0" fontId="6" fillId="4" borderId="7" xfId="0" applyFont="1" applyFill="1" applyBorder="1" applyAlignment="1">
      <alignment horizontal="center" vertical="center"/>
    </xf>
    <xf numFmtId="166" fontId="5" fillId="4" borderId="7" xfId="0" applyNumberFormat="1" applyFont="1" applyFill="1" applyBorder="1" applyAlignment="1">
      <alignment horizontal="right" vertical="center"/>
    </xf>
    <xf numFmtId="0" fontId="5" fillId="4" borderId="7" xfId="0" applyFont="1" applyFill="1" applyBorder="1" applyAlignment="1">
      <alignment horizontal="right" vertical="center"/>
    </xf>
    <xf numFmtId="0" fontId="5" fillId="0" borderId="9" xfId="0" applyFont="1" applyBorder="1" applyAlignment="1">
      <alignment horizontal="center" vertical="center" wrapText="1"/>
    </xf>
    <xf numFmtId="0" fontId="6" fillId="0" borderId="7" xfId="0" applyFont="1" applyBorder="1" applyAlignment="1">
      <alignment horizontal="center" vertical="center"/>
    </xf>
    <xf numFmtId="4" fontId="6" fillId="2" borderId="7" xfId="0" applyNumberFormat="1" applyFont="1" applyFill="1" applyBorder="1" applyAlignment="1">
      <alignment horizontal="right" vertical="center" wrapText="1"/>
    </xf>
    <xf numFmtId="4" fontId="5" fillId="0" borderId="0" xfId="0" applyNumberFormat="1" applyFont="1" applyAlignment="1">
      <alignment horizontal="center" vertical="center"/>
    </xf>
    <xf numFmtId="4" fontId="6" fillId="0" borderId="0" xfId="0" applyNumberFormat="1" applyFont="1" applyAlignment="1">
      <alignment horizontal="center" vertical="center"/>
    </xf>
    <xf numFmtId="4" fontId="13" fillId="0" borderId="0" xfId="0" applyNumberFormat="1" applyFont="1" applyAlignment="1">
      <alignment horizontal="center" vertical="center"/>
    </xf>
    <xf numFmtId="0" fontId="6" fillId="2" borderId="7" xfId="9" applyFont="1" applyFill="1" applyBorder="1" applyAlignment="1">
      <alignment horizontal="left" vertical="center" wrapText="1"/>
    </xf>
    <xf numFmtId="0" fontId="5" fillId="0" borderId="9" xfId="0" applyFont="1" applyBorder="1" applyAlignment="1">
      <alignment horizontal="left" vertical="center" wrapText="1"/>
    </xf>
    <xf numFmtId="4" fontId="5" fillId="0" borderId="9" xfId="0" applyNumberFormat="1" applyFont="1" applyBorder="1" applyAlignment="1">
      <alignment horizontal="right" vertical="center" wrapText="1"/>
    </xf>
    <xf numFmtId="0" fontId="5" fillId="0" borderId="7" xfId="0" applyFont="1" applyBorder="1" applyAlignment="1">
      <alignment horizontal="left" vertical="center" wrapText="1"/>
    </xf>
    <xf numFmtId="4" fontId="5" fillId="2" borderId="7" xfId="0" applyNumberFormat="1" applyFont="1" applyFill="1" applyBorder="1" applyAlignment="1">
      <alignment horizontal="center" vertical="center"/>
    </xf>
    <xf numFmtId="0" fontId="6" fillId="0" borderId="0" xfId="0" applyFont="1" applyAlignment="1">
      <alignment horizontal="center" vertical="center"/>
    </xf>
    <xf numFmtId="4" fontId="6" fillId="0" borderId="0" xfId="0" applyNumberFormat="1" applyFont="1" applyAlignment="1">
      <alignment horizontal="right" vertical="center"/>
    </xf>
    <xf numFmtId="4" fontId="6" fillId="0" borderId="0" xfId="0" applyNumberFormat="1" applyFont="1" applyAlignment="1">
      <alignment horizontal="right" vertical="center" wrapText="1"/>
    </xf>
    <xf numFmtId="4" fontId="5" fillId="2" borderId="7" xfId="0" applyNumberFormat="1" applyFont="1" applyFill="1" applyBorder="1" applyAlignment="1">
      <alignment horizontal="right" vertical="center"/>
    </xf>
    <xf numFmtId="4" fontId="5" fillId="0" borderId="9" xfId="0" applyNumberFormat="1" applyFont="1" applyBorder="1" applyAlignment="1">
      <alignment horizontal="center" vertical="center" wrapText="1"/>
    </xf>
    <xf numFmtId="4" fontId="5" fillId="0" borderId="7" xfId="0" applyNumberFormat="1" applyFont="1" applyBorder="1" applyAlignment="1">
      <alignment horizontal="center" vertical="center" wrapText="1"/>
    </xf>
    <xf numFmtId="4" fontId="6" fillId="2" borderId="7" xfId="0" applyNumberFormat="1" applyFont="1" applyFill="1" applyBorder="1" applyAlignment="1">
      <alignment horizontal="center" vertical="center"/>
    </xf>
    <xf numFmtId="4" fontId="6" fillId="2" borderId="7" xfId="0" applyNumberFormat="1" applyFont="1" applyFill="1" applyBorder="1" applyAlignment="1">
      <alignment horizontal="center" vertical="center" wrapText="1"/>
    </xf>
    <xf numFmtId="4" fontId="6" fillId="3" borderId="7" xfId="0" applyNumberFormat="1" applyFont="1" applyFill="1" applyBorder="1" applyAlignment="1">
      <alignment horizontal="right" vertical="center"/>
    </xf>
    <xf numFmtId="4" fontId="5" fillId="3" borderId="7" xfId="0" applyNumberFormat="1" applyFont="1" applyFill="1" applyBorder="1" applyAlignment="1">
      <alignment horizontal="right" vertical="center"/>
    </xf>
    <xf numFmtId="4" fontId="6" fillId="4" borderId="7" xfId="0" applyNumberFormat="1" applyFont="1" applyFill="1" applyBorder="1" applyAlignment="1">
      <alignment horizontal="right" vertical="center" wrapText="1"/>
    </xf>
    <xf numFmtId="4" fontId="5" fillId="3" borderId="7" xfId="0" applyNumberFormat="1" applyFont="1" applyFill="1" applyBorder="1" applyAlignment="1">
      <alignment horizontal="center" vertical="center"/>
    </xf>
    <xf numFmtId="0" fontId="6" fillId="0" borderId="8" xfId="0" applyFont="1" applyBorder="1" applyAlignment="1">
      <alignment horizontal="center" vertical="center" wrapText="1"/>
    </xf>
    <xf numFmtId="4" fontId="5" fillId="0" borderId="7" xfId="0" applyNumberFormat="1" applyFont="1" applyBorder="1" applyAlignment="1">
      <alignment horizontal="left" vertical="center" wrapText="1"/>
    </xf>
    <xf numFmtId="4" fontId="5" fillId="0" borderId="0" xfId="0" applyNumberFormat="1" applyFont="1" applyAlignment="1">
      <alignment horizontal="right" vertical="center"/>
    </xf>
    <xf numFmtId="0" fontId="6" fillId="3" borderId="7" xfId="0" applyFont="1" applyFill="1" applyBorder="1" applyAlignment="1">
      <alignment horizontal="center" wrapText="1"/>
    </xf>
    <xf numFmtId="0" fontId="5" fillId="0" borderId="7" xfId="0" applyFont="1" applyBorder="1" applyAlignment="1">
      <alignment horizontal="center" vertical="top" wrapText="1"/>
    </xf>
    <xf numFmtId="0" fontId="6" fillId="0" borderId="8" xfId="0" applyFont="1" applyBorder="1" applyAlignment="1">
      <alignment horizontal="center"/>
    </xf>
    <xf numFmtId="166" fontId="5" fillId="2" borderId="9" xfId="0" applyNumberFormat="1" applyFont="1" applyFill="1" applyBorder="1" applyAlignment="1">
      <alignment horizontal="right" vertical="center" wrapText="1"/>
    </xf>
    <xf numFmtId="2" fontId="6" fillId="2" borderId="7" xfId="0" applyNumberFormat="1" applyFont="1" applyFill="1" applyBorder="1" applyAlignment="1">
      <alignment horizontal="right" vertical="center" wrapText="1"/>
    </xf>
    <xf numFmtId="166" fontId="11" fillId="2" borderId="7" xfId="0" applyNumberFormat="1" applyFont="1" applyFill="1" applyBorder="1" applyAlignment="1">
      <alignment horizontal="right" vertical="center" wrapText="1"/>
    </xf>
    <xf numFmtId="2" fontId="5" fillId="0" borderId="7" xfId="0" applyNumberFormat="1" applyFont="1" applyBorder="1" applyAlignment="1">
      <alignment horizontal="right" vertical="center" wrapText="1"/>
    </xf>
    <xf numFmtId="166" fontId="5" fillId="2" borderId="7" xfId="0" applyNumberFormat="1" applyFont="1" applyFill="1" applyBorder="1" applyAlignment="1">
      <alignment horizontal="right" wrapText="1"/>
    </xf>
    <xf numFmtId="4" fontId="6" fillId="2" borderId="9" xfId="0" applyNumberFormat="1" applyFont="1" applyFill="1" applyBorder="1" applyAlignment="1">
      <alignment horizontal="center" vertical="center" wrapText="1"/>
    </xf>
    <xf numFmtId="4" fontId="11" fillId="2" borderId="7" xfId="0" applyNumberFormat="1" applyFont="1" applyFill="1" applyBorder="1" applyAlignment="1">
      <alignment horizontal="center" vertical="center" wrapText="1"/>
    </xf>
    <xf numFmtId="2" fontId="5" fillId="0" borderId="7" xfId="0" applyNumberFormat="1" applyFont="1" applyBorder="1" applyAlignment="1">
      <alignment horizontal="center" vertical="center" wrapText="1"/>
    </xf>
    <xf numFmtId="0" fontId="5" fillId="2" borderId="7" xfId="0" applyFont="1" applyFill="1" applyBorder="1" applyAlignment="1">
      <alignment vertical="center"/>
    </xf>
    <xf numFmtId="0" fontId="5" fillId="2" borderId="7" xfId="0" applyFont="1" applyFill="1" applyBorder="1" applyAlignment="1">
      <alignment wrapText="1"/>
    </xf>
    <xf numFmtId="0" fontId="5" fillId="0" borderId="12" xfId="0" applyFont="1" applyBorder="1" applyAlignment="1">
      <alignment horizontal="center" vertical="center" wrapText="1"/>
    </xf>
    <xf numFmtId="0" fontId="6" fillId="0" borderId="12" xfId="0" applyFont="1" applyBorder="1" applyAlignment="1">
      <alignment horizontal="center"/>
    </xf>
    <xf numFmtId="0" fontId="5" fillId="2" borderId="7" xfId="0" applyFont="1" applyFill="1" applyBorder="1" applyAlignment="1">
      <alignment horizontal="right" wrapText="1"/>
    </xf>
    <xf numFmtId="4" fontId="5" fillId="2" borderId="9" xfId="0" applyNumberFormat="1" applyFont="1" applyFill="1" applyBorder="1" applyAlignment="1">
      <alignment horizontal="right" vertical="center" wrapText="1"/>
    </xf>
    <xf numFmtId="0" fontId="6" fillId="0" borderId="7" xfId="0" applyFont="1" applyBorder="1" applyAlignment="1">
      <alignment horizontal="center"/>
    </xf>
    <xf numFmtId="0" fontId="5" fillId="0" borderId="0" xfId="9" applyFont="1" applyAlignment="1">
      <alignment vertical="center"/>
    </xf>
    <xf numFmtId="167" fontId="5" fillId="0" borderId="0" xfId="9" applyNumberFormat="1" applyFont="1" applyAlignment="1">
      <alignment vertical="center"/>
    </xf>
    <xf numFmtId="4" fontId="5" fillId="0" borderId="0" xfId="9" applyNumberFormat="1" applyFont="1" applyAlignment="1">
      <alignment vertical="center"/>
    </xf>
    <xf numFmtId="0" fontId="6" fillId="3" borderId="7" xfId="9" applyFont="1" applyFill="1" applyBorder="1" applyAlignment="1">
      <alignment horizontal="right" vertical="center" wrapText="1"/>
    </xf>
    <xf numFmtId="0" fontId="6" fillId="3" borderId="7" xfId="9" applyFont="1" applyFill="1" applyBorder="1" applyAlignment="1">
      <alignment horizontal="center" vertical="center" wrapText="1"/>
    </xf>
    <xf numFmtId="0" fontId="5" fillId="0" borderId="7" xfId="9" applyFont="1" applyBorder="1" applyAlignment="1">
      <alignment horizontal="center" vertical="center" wrapText="1"/>
    </xf>
    <xf numFmtId="167" fontId="5" fillId="0" borderId="7" xfId="9" applyNumberFormat="1" applyFont="1" applyBorder="1" applyAlignment="1">
      <alignment horizontal="center" vertical="center" wrapText="1"/>
    </xf>
    <xf numFmtId="4" fontId="5" fillId="0" borderId="7" xfId="9" applyNumberFormat="1" applyFont="1" applyBorder="1" applyAlignment="1">
      <alignment horizontal="center" vertical="center" wrapText="1"/>
    </xf>
    <xf numFmtId="4" fontId="5" fillId="0" borderId="13" xfId="9" applyNumberFormat="1" applyFont="1" applyBorder="1" applyAlignment="1">
      <alignment horizontal="center" vertical="center" wrapText="1"/>
    </xf>
    <xf numFmtId="167" fontId="5" fillId="0" borderId="12" xfId="9" applyNumberFormat="1" applyFont="1" applyBorder="1" applyAlignment="1">
      <alignment horizontal="center" vertical="center" wrapText="1"/>
    </xf>
    <xf numFmtId="167" fontId="5" fillId="0" borderId="7" xfId="9" applyNumberFormat="1" applyFont="1" applyBorder="1" applyAlignment="1">
      <alignment vertical="center" wrapText="1"/>
    </xf>
    <xf numFmtId="4" fontId="5" fillId="0" borderId="7" xfId="9" applyNumberFormat="1" applyFont="1" applyBorder="1" applyAlignment="1">
      <alignment horizontal="center" vertical="center"/>
    </xf>
    <xf numFmtId="167" fontId="6" fillId="0" borderId="8" xfId="9" applyNumberFormat="1" applyFont="1" applyBorder="1" applyAlignment="1">
      <alignment horizontal="center" vertical="center"/>
    </xf>
    <xf numFmtId="167" fontId="6" fillId="0" borderId="8" xfId="9" applyNumberFormat="1" applyFont="1" applyBorder="1" applyAlignment="1">
      <alignment horizontal="center" vertical="center" wrapText="1"/>
    </xf>
    <xf numFmtId="4" fontId="6" fillId="0" borderId="8" xfId="9" applyNumberFormat="1" applyFont="1" applyBorder="1" applyAlignment="1">
      <alignment horizontal="center" vertical="center"/>
    </xf>
    <xf numFmtId="0" fontId="5" fillId="0" borderId="11" xfId="9" applyFont="1" applyBorder="1" applyAlignment="1">
      <alignment horizontal="center" vertical="center" wrapText="1"/>
    </xf>
    <xf numFmtId="0" fontId="6" fillId="2" borderId="10" xfId="9" applyFont="1" applyFill="1" applyBorder="1" applyAlignment="1">
      <alignment horizontal="left" vertical="center" wrapText="1"/>
    </xf>
    <xf numFmtId="168" fontId="6" fillId="2" borderId="12" xfId="16" applyNumberFormat="1" applyFont="1" applyFill="1" applyBorder="1" applyAlignment="1" applyProtection="1">
      <alignment horizontal="right" vertical="center"/>
    </xf>
    <xf numFmtId="167" fontId="6" fillId="2" borderId="12" xfId="9" applyNumberFormat="1" applyFont="1" applyFill="1" applyBorder="1" applyAlignment="1">
      <alignment horizontal="center" vertical="center" wrapText="1"/>
    </xf>
    <xf numFmtId="167" fontId="6" fillId="2" borderId="12" xfId="9" applyNumberFormat="1" applyFont="1" applyFill="1" applyBorder="1" applyAlignment="1">
      <alignment horizontal="center" vertical="center"/>
    </xf>
    <xf numFmtId="0" fontId="12" fillId="0" borderId="7" xfId="0" applyFont="1" applyBorder="1" applyAlignment="1">
      <alignment horizontal="left"/>
    </xf>
    <xf numFmtId="167" fontId="5" fillId="0" borderId="7" xfId="0" applyNumberFormat="1" applyFont="1" applyBorder="1" applyAlignment="1">
      <alignment horizontal="right" vertical="center" wrapText="1"/>
    </xf>
    <xf numFmtId="4" fontId="5" fillId="0" borderId="7" xfId="0" applyNumberFormat="1" applyFont="1" applyBorder="1" applyAlignment="1">
      <alignment horizontal="right" vertical="center"/>
    </xf>
    <xf numFmtId="165" fontId="6" fillId="2" borderId="7" xfId="16" applyFont="1" applyFill="1" applyBorder="1" applyAlignment="1" applyProtection="1">
      <alignment horizontal="right" vertical="center"/>
    </xf>
    <xf numFmtId="167" fontId="6" fillId="2" borderId="7" xfId="9" applyNumberFormat="1" applyFont="1" applyFill="1" applyBorder="1" applyAlignment="1">
      <alignment horizontal="center" vertical="center" wrapText="1"/>
    </xf>
    <xf numFmtId="167" fontId="6" fillId="2" borderId="7" xfId="9" applyNumberFormat="1" applyFont="1" applyFill="1" applyBorder="1" applyAlignment="1">
      <alignment horizontal="center" vertical="center"/>
    </xf>
    <xf numFmtId="0" fontId="5" fillId="0" borderId="9" xfId="0" applyFont="1" applyBorder="1" applyAlignment="1">
      <alignment horizontal="left" vertical="center" wrapText="1" indent="1"/>
    </xf>
    <xf numFmtId="168" fontId="5" fillId="0" borderId="9" xfId="16" applyNumberFormat="1" applyFont="1" applyBorder="1" applyAlignment="1" applyProtection="1">
      <alignment horizontal="right" vertical="center" wrapText="1"/>
    </xf>
    <xf numFmtId="166" fontId="5" fillId="0" borderId="9" xfId="9" applyNumberFormat="1" applyFont="1" applyBorder="1" applyAlignment="1">
      <alignment horizontal="right" vertical="center" wrapText="1"/>
    </xf>
    <xf numFmtId="2" fontId="5" fillId="0" borderId="9" xfId="9" applyNumberFormat="1" applyFont="1" applyBorder="1" applyAlignment="1">
      <alignment horizontal="right" vertical="center"/>
    </xf>
    <xf numFmtId="167" fontId="5" fillId="0" borderId="9" xfId="9" applyNumberFormat="1" applyFont="1" applyBorder="1" applyAlignment="1">
      <alignment horizontal="right" vertical="center"/>
    </xf>
    <xf numFmtId="4" fontId="5" fillId="0" borderId="9" xfId="9" applyNumberFormat="1" applyFont="1" applyBorder="1" applyAlignment="1">
      <alignment horizontal="right" vertical="center"/>
    </xf>
    <xf numFmtId="166" fontId="5" fillId="0" borderId="7" xfId="9" applyNumberFormat="1" applyFont="1" applyBorder="1" applyAlignment="1">
      <alignment horizontal="right" vertical="center" wrapText="1"/>
    </xf>
    <xf numFmtId="4" fontId="5" fillId="0" borderId="9" xfId="9" applyNumberFormat="1" applyFont="1" applyBorder="1" applyAlignment="1">
      <alignment horizontal="right" vertical="center" wrapText="1"/>
    </xf>
    <xf numFmtId="167" fontId="5" fillId="0" borderId="7" xfId="9" applyNumberFormat="1" applyFont="1" applyBorder="1" applyAlignment="1">
      <alignment horizontal="right" vertical="center"/>
    </xf>
    <xf numFmtId="4" fontId="5" fillId="0" borderId="7" xfId="9" applyNumberFormat="1" applyFont="1" applyBorder="1" applyAlignment="1">
      <alignment horizontal="right" vertical="center"/>
    </xf>
    <xf numFmtId="4" fontId="5" fillId="0" borderId="7" xfId="9" applyNumberFormat="1" applyFont="1" applyBorder="1" applyAlignment="1">
      <alignment horizontal="right" vertical="center" wrapText="1"/>
    </xf>
    <xf numFmtId="166" fontId="6" fillId="4" borderId="7" xfId="9" applyNumberFormat="1" applyFont="1" applyFill="1" applyBorder="1" applyAlignment="1">
      <alignment horizontal="right" vertical="center" wrapText="1"/>
    </xf>
    <xf numFmtId="166" fontId="5" fillId="4" borderId="7" xfId="9" applyNumberFormat="1" applyFont="1" applyFill="1" applyBorder="1" applyAlignment="1">
      <alignment horizontal="right" vertical="center" wrapText="1"/>
    </xf>
    <xf numFmtId="166" fontId="5" fillId="4" borderId="7" xfId="9" applyNumberFormat="1" applyFont="1" applyFill="1" applyBorder="1" applyAlignment="1">
      <alignment horizontal="right" vertical="center"/>
    </xf>
    <xf numFmtId="167" fontId="6" fillId="0" borderId="0" xfId="9" applyNumberFormat="1" applyFont="1" applyAlignment="1">
      <alignment horizontal="center" vertical="center"/>
    </xf>
    <xf numFmtId="166" fontId="5" fillId="0" borderId="0" xfId="9" applyNumberFormat="1" applyFont="1" applyAlignment="1">
      <alignment vertical="center"/>
    </xf>
    <xf numFmtId="167" fontId="5" fillId="0" borderId="9" xfId="9" applyNumberFormat="1" applyFont="1" applyBorder="1" applyAlignment="1">
      <alignment horizontal="center" vertical="center" wrapText="1"/>
    </xf>
    <xf numFmtId="4" fontId="5" fillId="0" borderId="9" xfId="9" applyNumberFormat="1" applyFont="1" applyBorder="1" applyAlignment="1">
      <alignment horizontal="center" vertical="center" wrapText="1"/>
    </xf>
    <xf numFmtId="167" fontId="6" fillId="0" borderId="7" xfId="9" applyNumberFormat="1" applyFont="1" applyBorder="1" applyAlignment="1">
      <alignment horizontal="center" vertical="center"/>
    </xf>
    <xf numFmtId="167" fontId="6" fillId="0" borderId="7" xfId="9" applyNumberFormat="1" applyFont="1" applyBorder="1" applyAlignment="1">
      <alignment horizontal="center" vertical="center" wrapText="1"/>
    </xf>
    <xf numFmtId="4" fontId="6" fillId="0" borderId="7" xfId="9" applyNumberFormat="1" applyFont="1" applyBorder="1" applyAlignment="1">
      <alignment horizontal="center" vertical="center"/>
    </xf>
    <xf numFmtId="166" fontId="5" fillId="0" borderId="7" xfId="9" applyNumberFormat="1" applyFont="1" applyBorder="1" applyAlignment="1">
      <alignment horizontal="right" vertical="center"/>
    </xf>
    <xf numFmtId="0" fontId="6" fillId="0" borderId="0" xfId="9" applyFont="1" applyAlignment="1">
      <alignment vertical="center" wrapText="1"/>
    </xf>
    <xf numFmtId="167" fontId="5" fillId="0" borderId="9" xfId="9" applyNumberFormat="1" applyFont="1" applyBorder="1" applyAlignment="1">
      <alignment horizontal="right" vertical="center" wrapText="1"/>
    </xf>
    <xf numFmtId="0" fontId="5" fillId="0" borderId="7" xfId="0" applyFont="1" applyBorder="1" applyAlignment="1">
      <alignment horizontal="left" vertical="center" indent="1"/>
    </xf>
    <xf numFmtId="167" fontId="6" fillId="0" borderId="8" xfId="9" applyNumberFormat="1" applyFont="1" applyBorder="1" applyAlignment="1">
      <alignment horizontal="right" vertical="center"/>
    </xf>
    <xf numFmtId="4" fontId="6" fillId="0" borderId="8" xfId="9" applyNumberFormat="1" applyFont="1" applyBorder="1" applyAlignment="1">
      <alignment horizontal="right" vertical="center"/>
    </xf>
    <xf numFmtId="0" fontId="5" fillId="0" borderId="0" xfId="9" applyFont="1" applyAlignment="1">
      <alignment vertical="center" wrapText="1"/>
    </xf>
    <xf numFmtId="167" fontId="5" fillId="0" borderId="0" xfId="9" applyNumberFormat="1" applyFont="1" applyAlignment="1">
      <alignment vertical="center" wrapText="1"/>
    </xf>
    <xf numFmtId="4" fontId="5" fillId="0" borderId="0" xfId="9" applyNumberFormat="1" applyFont="1" applyAlignment="1">
      <alignment vertical="center" wrapText="1"/>
    </xf>
    <xf numFmtId="0" fontId="5" fillId="0" borderId="0" xfId="9" applyFont="1" applyAlignment="1">
      <alignment horizontal="right" vertical="center" wrapText="1"/>
    </xf>
    <xf numFmtId="167" fontId="5" fillId="0" borderId="0" xfId="9" applyNumberFormat="1" applyFont="1" applyAlignment="1">
      <alignment horizontal="center" vertical="center" wrapText="1"/>
    </xf>
    <xf numFmtId="4" fontId="5" fillId="0" borderId="0" xfId="9" applyNumberFormat="1" applyFont="1" applyAlignment="1">
      <alignment horizontal="center" vertical="center" wrapText="1"/>
    </xf>
    <xf numFmtId="4" fontId="5" fillId="0" borderId="0" xfId="9" applyNumberFormat="1" applyFont="1" applyAlignment="1">
      <alignment horizontal="center" vertical="center"/>
    </xf>
    <xf numFmtId="167" fontId="5" fillId="0" borderId="0" xfId="9" applyNumberFormat="1" applyFont="1" applyAlignment="1">
      <alignment horizontal="center" vertical="center"/>
    </xf>
    <xf numFmtId="0" fontId="5" fillId="0" borderId="0" xfId="9" applyFont="1" applyAlignment="1">
      <alignment horizontal="center" vertical="center" wrapText="1"/>
    </xf>
    <xf numFmtId="0" fontId="5" fillId="0" borderId="0" xfId="9" applyFont="1" applyAlignment="1">
      <alignment horizontal="center" vertical="center"/>
    </xf>
    <xf numFmtId="0" fontId="5" fillId="0" borderId="12" xfId="9" applyFont="1" applyBorder="1" applyAlignment="1">
      <alignment horizontal="center" vertical="center" wrapText="1"/>
    </xf>
    <xf numFmtId="0" fontId="5" fillId="0" borderId="10" xfId="9" applyFont="1" applyBorder="1" applyAlignment="1">
      <alignment horizontal="center" vertical="center" wrapText="1"/>
    </xf>
    <xf numFmtId="0" fontId="5" fillId="0" borderId="9" xfId="9" applyFont="1" applyBorder="1" applyAlignment="1">
      <alignment horizontal="center" vertical="center" wrapText="1"/>
    </xf>
    <xf numFmtId="0" fontId="6" fillId="0" borderId="8" xfId="9" applyFont="1" applyBorder="1" applyAlignment="1">
      <alignment horizontal="center" vertical="center"/>
    </xf>
    <xf numFmtId="0" fontId="6" fillId="0" borderId="16" xfId="9" applyFont="1" applyBorder="1" applyAlignment="1">
      <alignment horizontal="center" vertical="center"/>
    </xf>
    <xf numFmtId="167" fontId="6" fillId="2" borderId="9" xfId="9" applyNumberFormat="1" applyFont="1" applyFill="1" applyBorder="1" applyAlignment="1">
      <alignment vertical="center"/>
    </xf>
    <xf numFmtId="0" fontId="5" fillId="2" borderId="9" xfId="9" applyFont="1" applyFill="1" applyBorder="1" applyAlignment="1">
      <alignment vertical="center"/>
    </xf>
    <xf numFmtId="167" fontId="5" fillId="0" borderId="7" xfId="2" applyNumberFormat="1" applyFont="1" applyBorder="1" applyAlignment="1" applyProtection="1">
      <alignment horizontal="right" vertical="center" wrapText="1"/>
    </xf>
    <xf numFmtId="167" fontId="5" fillId="0" borderId="7" xfId="9" applyNumberFormat="1" applyFont="1" applyBorder="1" applyAlignment="1">
      <alignment horizontal="right" vertical="center" wrapText="1"/>
    </xf>
    <xf numFmtId="0" fontId="6" fillId="2" borderId="12" xfId="9" applyFont="1" applyFill="1" applyBorder="1" applyAlignment="1">
      <alignment horizontal="left" vertical="center" wrapText="1"/>
    </xf>
    <xf numFmtId="0" fontId="6" fillId="2" borderId="12" xfId="9" applyFont="1" applyFill="1" applyBorder="1" applyAlignment="1">
      <alignment horizontal="center" vertical="center"/>
    </xf>
    <xf numFmtId="0" fontId="6" fillId="2" borderId="10" xfId="9" applyFont="1" applyFill="1" applyBorder="1" applyAlignment="1">
      <alignment horizontal="center" vertical="center"/>
    </xf>
    <xf numFmtId="2" fontId="5" fillId="0" borderId="7" xfId="9" applyNumberFormat="1" applyFont="1" applyBorder="1" applyAlignment="1">
      <alignment horizontal="right" vertical="center"/>
    </xf>
    <xf numFmtId="168" fontId="5" fillId="0" borderId="7" xfId="16" applyNumberFormat="1" applyFont="1" applyBorder="1" applyAlignment="1" applyProtection="1">
      <alignment horizontal="right" vertical="center" wrapText="1"/>
    </xf>
    <xf numFmtId="167" fontId="6" fillId="4" borderId="7" xfId="0" applyNumberFormat="1" applyFont="1" applyFill="1" applyBorder="1" applyAlignment="1">
      <alignment horizontal="right" vertical="center"/>
    </xf>
    <xf numFmtId="167" fontId="5" fillId="3" borderId="7" xfId="9" applyNumberFormat="1" applyFont="1" applyFill="1" applyBorder="1" applyAlignment="1">
      <alignment vertical="center" wrapText="1"/>
    </xf>
    <xf numFmtId="4" fontId="5" fillId="3" borderId="7" xfId="9" applyNumberFormat="1" applyFont="1" applyFill="1" applyBorder="1" applyAlignment="1">
      <alignment horizontal="right" vertical="center" wrapText="1"/>
    </xf>
    <xf numFmtId="168" fontId="6" fillId="4" borderId="7" xfId="16" applyNumberFormat="1" applyFont="1" applyFill="1" applyBorder="1" applyAlignment="1" applyProtection="1">
      <alignment horizontal="right" vertical="center"/>
    </xf>
    <xf numFmtId="0" fontId="6" fillId="0" borderId="7" xfId="9" applyFont="1" applyBorder="1" applyAlignment="1">
      <alignment horizontal="center" vertical="center"/>
    </xf>
    <xf numFmtId="0" fontId="6" fillId="0" borderId="9" xfId="9" applyFont="1" applyBorder="1" applyAlignment="1">
      <alignment horizontal="center" vertical="center"/>
    </xf>
    <xf numFmtId="168" fontId="6" fillId="2" borderId="12" xfId="16" applyNumberFormat="1" applyFont="1" applyFill="1" applyBorder="1" applyAlignment="1" applyProtection="1">
      <alignment horizontal="center" vertical="center"/>
    </xf>
    <xf numFmtId="168" fontId="6" fillId="4" borderId="12" xfId="16" applyNumberFormat="1" applyFont="1" applyFill="1" applyBorder="1" applyAlignment="1" applyProtection="1">
      <alignment horizontal="right" vertical="center"/>
    </xf>
    <xf numFmtId="167" fontId="5" fillId="3" borderId="12" xfId="9" applyNumberFormat="1" applyFont="1" applyFill="1" applyBorder="1" applyAlignment="1">
      <alignment vertical="center" wrapText="1"/>
    </xf>
    <xf numFmtId="4" fontId="5" fillId="3" borderId="12" xfId="9" applyNumberFormat="1" applyFont="1" applyFill="1" applyBorder="1" applyAlignment="1">
      <alignment horizontal="right" vertical="center" wrapText="1"/>
    </xf>
    <xf numFmtId="167" fontId="6" fillId="4" borderId="12" xfId="0" applyNumberFormat="1" applyFont="1" applyFill="1" applyBorder="1" applyAlignment="1">
      <alignment horizontal="right" vertical="center"/>
    </xf>
    <xf numFmtId="1" fontId="6" fillId="0" borderId="0" xfId="9" applyNumberFormat="1" applyFont="1" applyAlignment="1">
      <alignment horizontal="left" vertical="center"/>
    </xf>
    <xf numFmtId="167" fontId="5" fillId="0" borderId="7" xfId="0" applyNumberFormat="1" applyFont="1" applyBorder="1" applyAlignment="1">
      <alignment horizontal="center" vertical="center" wrapText="1"/>
    </xf>
    <xf numFmtId="0" fontId="6" fillId="4" borderId="14" xfId="0" applyFont="1" applyFill="1" applyBorder="1" applyAlignment="1">
      <alignment horizontal="center" vertical="center"/>
    </xf>
    <xf numFmtId="0" fontId="6" fillId="4" borderId="18" xfId="0" applyFont="1" applyFill="1" applyBorder="1" applyAlignment="1">
      <alignment horizontal="center" vertical="center"/>
    </xf>
    <xf numFmtId="0" fontId="6" fillId="4" borderId="15" xfId="0" applyFont="1" applyFill="1" applyBorder="1" applyAlignment="1">
      <alignment horizontal="center" vertical="center"/>
    </xf>
    <xf numFmtId="0" fontId="6" fillId="0" borderId="7" xfId="9" applyFont="1" applyBorder="1" applyAlignment="1">
      <alignment horizontal="center" vertical="center" wrapText="1"/>
    </xf>
    <xf numFmtId="0" fontId="6" fillId="2" borderId="15" xfId="9" applyFont="1" applyFill="1" applyBorder="1" applyAlignment="1">
      <alignment horizontal="left" vertical="center" wrapText="1"/>
    </xf>
    <xf numFmtId="0" fontId="6" fillId="2" borderId="7" xfId="9" applyFont="1" applyFill="1" applyBorder="1" applyAlignment="1">
      <alignment horizontal="center" vertical="center"/>
    </xf>
    <xf numFmtId="165" fontId="6" fillId="2" borderId="9" xfId="16" applyFont="1" applyFill="1" applyBorder="1" applyAlignment="1" applyProtection="1">
      <alignment horizontal="right" vertical="center" wrapText="1"/>
    </xf>
    <xf numFmtId="0" fontId="12" fillId="0" borderId="15" xfId="0" applyFont="1" applyBorder="1" applyAlignment="1">
      <alignment horizontal="left"/>
    </xf>
    <xf numFmtId="0" fontId="5" fillId="0" borderId="7" xfId="9" applyFont="1" applyBorder="1" applyAlignment="1">
      <alignment vertical="center"/>
    </xf>
    <xf numFmtId="0" fontId="12" fillId="0" borderId="19" xfId="0" applyFont="1" applyBorder="1" applyAlignment="1">
      <alignment horizontal="left"/>
    </xf>
    <xf numFmtId="167" fontId="5" fillId="0" borderId="9" xfId="2" applyNumberFormat="1" applyFont="1" applyBorder="1" applyAlignment="1" applyProtection="1">
      <alignment horizontal="right" vertical="center" wrapText="1"/>
    </xf>
    <xf numFmtId="0" fontId="5" fillId="0" borderId="9" xfId="9" applyFont="1" applyBorder="1" applyAlignment="1">
      <alignment vertical="center"/>
    </xf>
    <xf numFmtId="167" fontId="5" fillId="2" borderId="9" xfId="0" applyNumberFormat="1" applyFont="1" applyFill="1" applyBorder="1" applyAlignment="1">
      <alignment horizontal="right" vertical="center" wrapText="1"/>
    </xf>
    <xf numFmtId="4" fontId="5" fillId="2" borderId="9" xfId="9" applyNumberFormat="1" applyFont="1" applyFill="1" applyBorder="1" applyAlignment="1">
      <alignment horizontal="right" vertical="center" wrapText="1"/>
    </xf>
    <xf numFmtId="0" fontId="5" fillId="2" borderId="9" xfId="9" applyFont="1" applyFill="1" applyBorder="1" applyAlignment="1">
      <alignment horizontal="right" vertical="center" wrapText="1"/>
    </xf>
    <xf numFmtId="168" fontId="6" fillId="2" borderId="9" xfId="16" applyNumberFormat="1" applyFont="1" applyFill="1" applyBorder="1" applyAlignment="1" applyProtection="1">
      <alignment horizontal="right" vertical="center" wrapText="1"/>
    </xf>
    <xf numFmtId="0" fontId="5" fillId="0" borderId="9" xfId="9" applyFont="1" applyBorder="1" applyAlignment="1">
      <alignment horizontal="right" vertical="center" wrapText="1"/>
    </xf>
    <xf numFmtId="165" fontId="5" fillId="0" borderId="7" xfId="16" applyFont="1" applyBorder="1" applyAlignment="1" applyProtection="1">
      <alignment horizontal="right" vertical="center" wrapText="1"/>
    </xf>
    <xf numFmtId="0" fontId="5" fillId="0" borderId="0" xfId="9" applyFont="1"/>
    <xf numFmtId="0" fontId="18" fillId="0" borderId="0" xfId="9" applyFont="1" applyAlignment="1">
      <alignment vertical="distributed" wrapText="1"/>
    </xf>
    <xf numFmtId="166" fontId="6" fillId="2" borderId="9" xfId="9" applyNumberFormat="1" applyFont="1" applyFill="1" applyBorder="1" applyAlignment="1">
      <alignment horizontal="right" vertical="center" wrapText="1"/>
    </xf>
    <xf numFmtId="166" fontId="5" fillId="0" borderId="7" xfId="16" applyNumberFormat="1" applyFont="1" applyBorder="1" applyAlignment="1" applyProtection="1">
      <alignment horizontal="right" vertical="center" wrapText="1"/>
    </xf>
    <xf numFmtId="169" fontId="6" fillId="2" borderId="7" xfId="9" applyNumberFormat="1" applyFont="1" applyFill="1" applyBorder="1" applyAlignment="1">
      <alignment horizontal="center" vertical="center"/>
    </xf>
    <xf numFmtId="1" fontId="6" fillId="0" borderId="0" xfId="9" applyNumberFormat="1" applyFont="1" applyAlignment="1">
      <alignment vertical="center"/>
    </xf>
    <xf numFmtId="0" fontId="19" fillId="0" borderId="0" xfId="9" applyFont="1" applyAlignment="1">
      <alignment vertical="center"/>
    </xf>
    <xf numFmtId="0" fontId="6" fillId="0" borderId="12" xfId="9" applyFont="1" applyBorder="1" applyAlignment="1">
      <alignment horizontal="center" vertical="center"/>
    </xf>
    <xf numFmtId="4" fontId="6" fillId="2" borderId="9" xfId="9" applyNumberFormat="1" applyFont="1" applyFill="1" applyBorder="1" applyAlignment="1">
      <alignment horizontal="right" vertical="center" wrapText="1"/>
    </xf>
    <xf numFmtId="4" fontId="6" fillId="0" borderId="0" xfId="9" applyNumberFormat="1" applyFont="1" applyAlignment="1">
      <alignment horizontal="center" vertical="center" wrapText="1"/>
    </xf>
    <xf numFmtId="4" fontId="6" fillId="0" borderId="0" xfId="9" applyNumberFormat="1" applyFont="1" applyAlignment="1">
      <alignment horizontal="center" vertical="center"/>
    </xf>
    <xf numFmtId="166" fontId="5" fillId="0" borderId="0" xfId="9" applyNumberFormat="1" applyFont="1" applyAlignment="1">
      <alignment horizontal="center" vertical="center" wrapText="1"/>
    </xf>
    <xf numFmtId="0" fontId="13" fillId="0" borderId="0" xfId="9" applyFont="1" applyAlignment="1">
      <alignment vertical="center"/>
    </xf>
    <xf numFmtId="165" fontId="6" fillId="4" borderId="7" xfId="16" applyFont="1" applyFill="1" applyBorder="1" applyAlignment="1" applyProtection="1">
      <alignment horizontal="right" vertical="center"/>
    </xf>
    <xf numFmtId="0" fontId="6" fillId="0" borderId="0" xfId="9" applyFont="1" applyAlignment="1">
      <alignment vertical="center"/>
    </xf>
    <xf numFmtId="0" fontId="5" fillId="0" borderId="7" xfId="9" applyFont="1" applyBorder="1" applyAlignment="1">
      <alignment horizontal="left" vertical="center" wrapText="1"/>
    </xf>
    <xf numFmtId="3" fontId="5" fillId="0" borderId="7" xfId="9" applyNumberFormat="1" applyFont="1" applyBorder="1" applyAlignment="1">
      <alignment horizontal="right" vertical="center" wrapText="1"/>
    </xf>
    <xf numFmtId="2" fontId="5" fillId="0" borderId="7" xfId="9" applyNumberFormat="1" applyFont="1" applyBorder="1" applyAlignment="1">
      <alignment horizontal="right" vertical="center" wrapText="1"/>
    </xf>
    <xf numFmtId="0" fontId="5" fillId="0" borderId="7" xfId="9" applyFont="1" applyBorder="1" applyAlignment="1">
      <alignment horizontal="right" vertical="center" wrapText="1"/>
    </xf>
    <xf numFmtId="164" fontId="5" fillId="0" borderId="7" xfId="9" applyNumberFormat="1" applyFont="1" applyBorder="1" applyAlignment="1">
      <alignment horizontal="right" vertical="center" wrapText="1"/>
    </xf>
    <xf numFmtId="170" fontId="6" fillId="3" borderId="7" xfId="9" applyNumberFormat="1" applyFont="1" applyFill="1" applyBorder="1" applyAlignment="1">
      <alignment horizontal="right" vertical="center" wrapText="1"/>
    </xf>
    <xf numFmtId="0" fontId="5" fillId="3" borderId="7" xfId="9" applyFont="1" applyFill="1" applyBorder="1" applyAlignment="1">
      <alignment horizontal="right" vertical="center" wrapText="1"/>
    </xf>
    <xf numFmtId="2" fontId="0" fillId="0" borderId="0" xfId="0" applyNumberFormat="1"/>
    <xf numFmtId="0" fontId="6" fillId="2" borderId="7" xfId="9" applyFont="1" applyFill="1" applyBorder="1" applyAlignment="1">
      <alignment horizontal="center" vertical="center" wrapText="1"/>
    </xf>
    <xf numFmtId="0" fontId="5" fillId="2" borderId="0" xfId="9" applyFont="1" applyFill="1" applyAlignment="1">
      <alignment vertical="center"/>
    </xf>
    <xf numFmtId="166" fontId="6" fillId="3" borderId="7" xfId="9" applyNumberFormat="1" applyFont="1" applyFill="1" applyBorder="1" applyAlignment="1">
      <alignment horizontal="right" vertical="center" wrapText="1"/>
    </xf>
    <xf numFmtId="4" fontId="6" fillId="4" borderId="7" xfId="9" applyNumberFormat="1" applyFont="1" applyFill="1" applyBorder="1" applyAlignment="1">
      <alignment horizontal="right" vertical="center" wrapText="1"/>
    </xf>
    <xf numFmtId="167" fontId="5" fillId="2" borderId="0" xfId="9" applyNumberFormat="1" applyFont="1" applyFill="1" applyAlignment="1">
      <alignment vertical="center"/>
    </xf>
    <xf numFmtId="0" fontId="6" fillId="3" borderId="21" xfId="0" applyFont="1" applyFill="1" applyBorder="1" applyAlignment="1">
      <alignment horizontal="center" vertical="center" wrapText="1"/>
    </xf>
    <xf numFmtId="0" fontId="5" fillId="0" borderId="20" xfId="0" applyFont="1" applyBorder="1" applyAlignment="1">
      <alignment horizontal="center" vertical="center" wrapText="1"/>
    </xf>
    <xf numFmtId="0" fontId="5" fillId="0" borderId="21" xfId="0" applyFont="1" applyBorder="1" applyAlignment="1">
      <alignment horizontal="center" vertical="center" wrapText="1"/>
    </xf>
    <xf numFmtId="0" fontId="5" fillId="0" borderId="25" xfId="0" applyFont="1" applyBorder="1" applyAlignment="1">
      <alignment horizontal="center" vertical="center" wrapText="1"/>
    </xf>
    <xf numFmtId="0" fontId="6" fillId="0" borderId="21" xfId="0" applyFont="1" applyBorder="1" applyAlignment="1">
      <alignment horizontal="center" vertical="center"/>
    </xf>
    <xf numFmtId="0" fontId="6" fillId="0" borderId="26" xfId="0" applyFont="1" applyBorder="1" applyAlignment="1">
      <alignment horizontal="center" vertical="center" wrapText="1"/>
    </xf>
    <xf numFmtId="0" fontId="6" fillId="0" borderId="23" xfId="0" applyFont="1" applyBorder="1" applyAlignment="1">
      <alignment horizontal="center" vertical="center" wrapText="1"/>
    </xf>
    <xf numFmtId="0" fontId="6" fillId="0" borderId="26" xfId="0" applyFont="1" applyBorder="1" applyAlignment="1">
      <alignment horizontal="center" vertical="center"/>
    </xf>
    <xf numFmtId="4" fontId="5" fillId="0" borderId="21" xfId="0" applyNumberFormat="1" applyFont="1" applyBorder="1" applyAlignment="1">
      <alignment horizontal="center" vertical="center" wrapText="1"/>
    </xf>
    <xf numFmtId="4" fontId="5" fillId="3" borderId="21" xfId="0" applyNumberFormat="1" applyFont="1" applyFill="1" applyBorder="1" applyAlignment="1">
      <alignment horizontal="center" vertical="center" wrapText="1"/>
    </xf>
    <xf numFmtId="4" fontId="6" fillId="6" borderId="21" xfId="0" applyNumberFormat="1" applyFont="1" applyFill="1" applyBorder="1" applyAlignment="1">
      <alignment horizontal="center" vertical="center" wrapText="1"/>
    </xf>
    <xf numFmtId="4" fontId="5" fillId="3" borderId="21" xfId="0" applyNumberFormat="1" applyFont="1" applyFill="1" applyBorder="1" applyAlignment="1">
      <alignment horizontal="center" vertical="center"/>
    </xf>
    <xf numFmtId="0" fontId="2" fillId="0" borderId="0" xfId="10"/>
    <xf numFmtId="0" fontId="6" fillId="3" borderId="7" xfId="6" applyFont="1" applyFill="1" applyBorder="1" applyAlignment="1">
      <alignment horizontal="center" wrapText="1"/>
    </xf>
    <xf numFmtId="0" fontId="5" fillId="0" borderId="7" xfId="6" applyFont="1" applyBorder="1" applyAlignment="1">
      <alignment horizontal="center" vertical="center" wrapText="1"/>
    </xf>
    <xf numFmtId="0" fontId="5" fillId="0" borderId="7" xfId="6" applyFont="1" applyBorder="1" applyAlignment="1">
      <alignment horizontal="center" vertical="top" wrapText="1"/>
    </xf>
    <xf numFmtId="0" fontId="6" fillId="0" borderId="7" xfId="6" applyFont="1" applyBorder="1" applyAlignment="1">
      <alignment horizontal="center" wrapText="1"/>
    </xf>
    <xf numFmtId="4" fontId="5" fillId="0" borderId="7" xfId="6" applyNumberFormat="1" applyFont="1" applyBorder="1" applyAlignment="1">
      <alignment horizontal="right" vertical="center" wrapText="1"/>
    </xf>
    <xf numFmtId="0" fontId="5" fillId="0" borderId="7" xfId="6" applyFont="1" applyBorder="1" applyAlignment="1">
      <alignment horizontal="right" vertical="center" wrapText="1"/>
    </xf>
    <xf numFmtId="0" fontId="5" fillId="3" borderId="7" xfId="6" applyFont="1" applyFill="1" applyBorder="1" applyAlignment="1">
      <alignment horizontal="left" wrapText="1" indent="1"/>
    </xf>
    <xf numFmtId="0" fontId="5" fillId="0" borderId="7" xfId="6" applyFont="1" applyBorder="1" applyAlignment="1">
      <alignment horizontal="right" wrapText="1" indent="1"/>
    </xf>
    <xf numFmtId="171" fontId="5" fillId="0" borderId="7" xfId="6" applyNumberFormat="1" applyFont="1" applyBorder="1" applyAlignment="1">
      <alignment horizontal="right"/>
    </xf>
    <xf numFmtId="171" fontId="5" fillId="3" borderId="7" xfId="6" applyNumberFormat="1" applyFont="1" applyFill="1" applyBorder="1" applyAlignment="1">
      <alignment wrapText="1"/>
    </xf>
    <xf numFmtId="171" fontId="5" fillId="0" borderId="7" xfId="6" applyNumberFormat="1" applyFont="1" applyBorder="1" applyAlignment="1">
      <alignment horizontal="right" wrapText="1"/>
    </xf>
    <xf numFmtId="172" fontId="5" fillId="0" borderId="7" xfId="6" applyNumberFormat="1" applyFont="1" applyBorder="1" applyAlignment="1">
      <alignment horizontal="right"/>
    </xf>
    <xf numFmtId="172" fontId="5" fillId="3" borderId="7" xfId="6" applyNumberFormat="1" applyFont="1" applyFill="1" applyBorder="1" applyAlignment="1">
      <alignment wrapText="1"/>
    </xf>
    <xf numFmtId="172" fontId="5" fillId="0" borderId="7" xfId="6" applyNumberFormat="1" applyFont="1" applyBorder="1" applyAlignment="1">
      <alignment horizontal="right" wrapText="1"/>
    </xf>
    <xf numFmtId="0" fontId="6" fillId="3" borderId="7" xfId="6" applyFont="1" applyFill="1" applyBorder="1" applyAlignment="1">
      <alignment horizontal="center" vertical="center" wrapText="1"/>
    </xf>
    <xf numFmtId="4" fontId="5" fillId="0" borderId="7" xfId="6" applyNumberFormat="1" applyFont="1" applyBorder="1" applyAlignment="1">
      <alignment horizontal="right"/>
    </xf>
    <xf numFmtId="4" fontId="5" fillId="3" borderId="7" xfId="6" applyNumberFormat="1" applyFont="1" applyFill="1" applyBorder="1" applyAlignment="1">
      <alignment wrapText="1"/>
    </xf>
    <xf numFmtId="0" fontId="6" fillId="0" borderId="0" xfId="6" applyFont="1" applyAlignment="1">
      <alignment horizontal="center" vertical="center" wrapText="1"/>
    </xf>
    <xf numFmtId="0" fontId="5" fillId="0" borderId="0" xfId="6" applyFont="1" applyAlignment="1">
      <alignment horizontal="left" indent="1"/>
    </xf>
    <xf numFmtId="0" fontId="5" fillId="0" borderId="0" xfId="6" applyFont="1" applyAlignment="1">
      <alignment horizontal="left" wrapText="1" indent="1"/>
    </xf>
    <xf numFmtId="4" fontId="5" fillId="0" borderId="0" xfId="6" applyNumberFormat="1" applyFont="1" applyAlignment="1">
      <alignment wrapText="1"/>
    </xf>
    <xf numFmtId="4" fontId="5" fillId="0" borderId="0" xfId="6" applyNumberFormat="1" applyFont="1" applyAlignment="1">
      <alignment horizontal="right"/>
    </xf>
    <xf numFmtId="2" fontId="5" fillId="0" borderId="7" xfId="6" applyNumberFormat="1" applyFont="1" applyBorder="1" applyAlignment="1">
      <alignment horizontal="right" vertical="center" wrapText="1"/>
    </xf>
    <xf numFmtId="0" fontId="5" fillId="0" borderId="7" xfId="6" applyFont="1" applyBorder="1" applyAlignment="1">
      <alignment horizontal="right"/>
    </xf>
    <xf numFmtId="0" fontId="5" fillId="3" borderId="7" xfId="6" applyFont="1" applyFill="1" applyBorder="1" applyAlignment="1">
      <alignment wrapText="1"/>
    </xf>
    <xf numFmtId="0" fontId="5" fillId="0" borderId="7" xfId="6" applyFont="1" applyBorder="1" applyAlignment="1">
      <alignment horizontal="right" wrapText="1"/>
    </xf>
    <xf numFmtId="0" fontId="17" fillId="0" borderId="0" xfId="6" applyFont="1"/>
    <xf numFmtId="173" fontId="38" fillId="0" borderId="0" xfId="3" applyNumberFormat="1" applyBorder="1" applyProtection="1"/>
    <xf numFmtId="0" fontId="5" fillId="0" borderId="0" xfId="7" applyFont="1" applyAlignment="1">
      <alignment vertical="center"/>
    </xf>
    <xf numFmtId="167" fontId="5" fillId="0" borderId="0" xfId="7" applyNumberFormat="1" applyFont="1" applyAlignment="1">
      <alignment vertical="center"/>
    </xf>
    <xf numFmtId="4" fontId="5" fillId="0" borderId="0" xfId="7" applyNumberFormat="1" applyFont="1" applyAlignment="1">
      <alignment vertical="center"/>
    </xf>
    <xf numFmtId="0" fontId="6" fillId="3" borderId="7" xfId="7" applyFont="1" applyFill="1" applyBorder="1" applyAlignment="1">
      <alignment horizontal="right" vertical="center" wrapText="1"/>
    </xf>
    <xf numFmtId="0" fontId="6" fillId="3" borderId="7" xfId="7" applyFont="1" applyFill="1" applyBorder="1" applyAlignment="1">
      <alignment horizontal="center" vertical="center" wrapText="1"/>
    </xf>
    <xf numFmtId="0" fontId="5" fillId="0" borderId="7" xfId="7" applyFont="1" applyBorder="1" applyAlignment="1">
      <alignment horizontal="center" vertical="center" wrapText="1"/>
    </xf>
    <xf numFmtId="167" fontId="5" fillId="0" borderId="7" xfId="7" applyNumberFormat="1" applyFont="1" applyBorder="1" applyAlignment="1">
      <alignment horizontal="center" vertical="center" wrapText="1"/>
    </xf>
    <xf numFmtId="4" fontId="5" fillId="0" borderId="7" xfId="7" applyNumberFormat="1" applyFont="1" applyBorder="1" applyAlignment="1">
      <alignment horizontal="center" vertical="center" wrapText="1"/>
    </xf>
    <xf numFmtId="4" fontId="5" fillId="0" borderId="13" xfId="7" applyNumberFormat="1" applyFont="1" applyBorder="1" applyAlignment="1">
      <alignment horizontal="center" vertical="center" wrapText="1"/>
    </xf>
    <xf numFmtId="167" fontId="5" fillId="0" borderId="12" xfId="7" applyNumberFormat="1" applyFont="1" applyBorder="1" applyAlignment="1">
      <alignment horizontal="center" vertical="center" wrapText="1"/>
    </xf>
    <xf numFmtId="167" fontId="5" fillId="0" borderId="7" xfId="7" applyNumberFormat="1" applyFont="1" applyBorder="1" applyAlignment="1">
      <alignment vertical="center" wrapText="1"/>
    </xf>
    <xf numFmtId="4" fontId="5" fillId="0" borderId="7" xfId="7" applyNumberFormat="1" applyFont="1" applyBorder="1" applyAlignment="1">
      <alignment horizontal="center" vertical="center"/>
    </xf>
    <xf numFmtId="167" fontId="6" fillId="0" borderId="8" xfId="7" applyNumberFormat="1" applyFont="1" applyBorder="1" applyAlignment="1">
      <alignment horizontal="center" vertical="center"/>
    </xf>
    <xf numFmtId="167" fontId="6" fillId="0" borderId="8" xfId="7" applyNumberFormat="1" applyFont="1" applyBorder="1" applyAlignment="1">
      <alignment horizontal="center" vertical="center" wrapText="1"/>
    </xf>
    <xf numFmtId="4" fontId="6" fillId="0" borderId="8" xfId="7" applyNumberFormat="1" applyFont="1" applyBorder="1" applyAlignment="1">
      <alignment horizontal="center" vertical="center"/>
    </xf>
    <xf numFmtId="0" fontId="6" fillId="4" borderId="15" xfId="7" applyFont="1" applyFill="1" applyBorder="1" applyAlignment="1">
      <alignment vertical="center"/>
    </xf>
    <xf numFmtId="3" fontId="6" fillId="4" borderId="7" xfId="7" applyNumberFormat="1" applyFont="1" applyFill="1" applyBorder="1" applyAlignment="1">
      <alignment horizontal="right" vertical="center" wrapText="1"/>
    </xf>
    <xf numFmtId="0" fontId="5" fillId="0" borderId="30" xfId="7" applyFont="1" applyBorder="1" applyAlignment="1">
      <alignment vertical="center"/>
    </xf>
    <xf numFmtId="165" fontId="5" fillId="0" borderId="9" xfId="16" applyFont="1" applyBorder="1" applyAlignment="1" applyProtection="1">
      <alignment horizontal="right" vertical="center" wrapText="1"/>
    </xf>
    <xf numFmtId="166" fontId="5" fillId="0" borderId="7" xfId="7" applyNumberFormat="1" applyFont="1" applyBorder="1" applyAlignment="1">
      <alignment horizontal="right" vertical="center" wrapText="1"/>
    </xf>
    <xf numFmtId="2" fontId="5" fillId="0" borderId="9" xfId="7" applyNumberFormat="1" applyFont="1" applyBorder="1" applyAlignment="1">
      <alignment horizontal="right" vertical="center"/>
    </xf>
    <xf numFmtId="167" fontId="5" fillId="0" borderId="7" xfId="7" applyNumberFormat="1" applyFont="1" applyBorder="1" applyAlignment="1">
      <alignment horizontal="right" vertical="center"/>
    </xf>
    <xf numFmtId="4" fontId="5" fillId="0" borderId="7" xfId="7" applyNumberFormat="1" applyFont="1" applyBorder="1" applyAlignment="1">
      <alignment horizontal="right" vertical="center"/>
    </xf>
    <xf numFmtId="4" fontId="5" fillId="0" borderId="9" xfId="7" applyNumberFormat="1" applyFont="1" applyBorder="1" applyAlignment="1">
      <alignment horizontal="right" vertical="center"/>
    </xf>
    <xf numFmtId="0" fontId="5" fillId="0" borderId="15" xfId="7" applyFont="1" applyBorder="1" applyAlignment="1">
      <alignment vertical="center"/>
    </xf>
    <xf numFmtId="167" fontId="5" fillId="0" borderId="9" xfId="7" applyNumberFormat="1" applyFont="1" applyBorder="1" applyAlignment="1">
      <alignment horizontal="right" vertical="center" wrapText="1"/>
    </xf>
    <xf numFmtId="4" fontId="5" fillId="0" borderId="9" xfId="7" applyNumberFormat="1" applyFont="1" applyBorder="1" applyAlignment="1">
      <alignment horizontal="right" vertical="center" wrapText="1"/>
    </xf>
    <xf numFmtId="165" fontId="6" fillId="4" borderId="7" xfId="16" applyFont="1" applyFill="1" applyBorder="1" applyAlignment="1" applyProtection="1">
      <alignment horizontal="right" vertical="center" wrapText="1"/>
    </xf>
    <xf numFmtId="167" fontId="5" fillId="4" borderId="7" xfId="7" applyNumberFormat="1" applyFont="1" applyFill="1" applyBorder="1" applyAlignment="1">
      <alignment horizontal="right" vertical="center" wrapText="1"/>
    </xf>
    <xf numFmtId="167" fontId="5" fillId="4" borderId="7" xfId="7" applyNumberFormat="1" applyFont="1" applyFill="1" applyBorder="1" applyAlignment="1">
      <alignment horizontal="right" vertical="center"/>
    </xf>
    <xf numFmtId="167" fontId="6" fillId="4" borderId="7" xfId="7" applyNumberFormat="1" applyFont="1" applyFill="1" applyBorder="1" applyAlignment="1">
      <alignment horizontal="right" vertical="center" wrapText="1"/>
    </xf>
    <xf numFmtId="4" fontId="5" fillId="0" borderId="7" xfId="7" applyNumberFormat="1" applyFont="1" applyBorder="1" applyAlignment="1">
      <alignment horizontal="right" vertical="center" wrapText="1"/>
    </xf>
    <xf numFmtId="166" fontId="6" fillId="4" borderId="7" xfId="7" applyNumberFormat="1" applyFont="1" applyFill="1" applyBorder="1" applyAlignment="1">
      <alignment horizontal="right" vertical="center" wrapText="1"/>
    </xf>
    <xf numFmtId="167" fontId="5" fillId="0" borderId="9" xfId="7" applyNumberFormat="1" applyFont="1" applyBorder="1" applyAlignment="1">
      <alignment horizontal="right" vertical="center"/>
    </xf>
    <xf numFmtId="166" fontId="5" fillId="0" borderId="9" xfId="7" applyNumberFormat="1" applyFont="1" applyBorder="1" applyAlignment="1">
      <alignment horizontal="right" vertical="center" wrapText="1"/>
    </xf>
    <xf numFmtId="167" fontId="5" fillId="4" borderId="7" xfId="7" applyNumberFormat="1" applyFont="1" applyFill="1" applyBorder="1" applyAlignment="1">
      <alignment horizontal="center" vertical="center" wrapText="1"/>
    </xf>
    <xf numFmtId="4" fontId="6" fillId="4" borderId="7" xfId="7" applyNumberFormat="1" applyFont="1" applyFill="1" applyBorder="1" applyAlignment="1">
      <alignment horizontal="right" vertical="center" wrapText="1"/>
    </xf>
    <xf numFmtId="0" fontId="6" fillId="4" borderId="14" xfId="7" applyFont="1" applyFill="1" applyBorder="1" applyAlignment="1">
      <alignment horizontal="center" vertical="center" wrapText="1"/>
    </xf>
    <xf numFmtId="0" fontId="6" fillId="4" borderId="18" xfId="7" applyFont="1" applyFill="1" applyBorder="1" applyAlignment="1">
      <alignment horizontal="center" vertical="center"/>
    </xf>
    <xf numFmtId="0" fontId="6" fillId="4" borderId="18" xfId="7" applyFont="1" applyFill="1" applyBorder="1" applyAlignment="1">
      <alignment vertical="center"/>
    </xf>
    <xf numFmtId="166" fontId="5" fillId="4" borderId="18" xfId="7" applyNumberFormat="1" applyFont="1" applyFill="1" applyBorder="1" applyAlignment="1">
      <alignment horizontal="right" vertical="center" wrapText="1"/>
    </xf>
    <xf numFmtId="166" fontId="5" fillId="4" borderId="18" xfId="7" applyNumberFormat="1" applyFont="1" applyFill="1" applyBorder="1" applyAlignment="1">
      <alignment horizontal="right" vertical="center"/>
    </xf>
    <xf numFmtId="167" fontId="6" fillId="0" borderId="0" xfId="7" applyNumberFormat="1" applyFont="1" applyAlignment="1">
      <alignment horizontal="center" vertical="center"/>
    </xf>
    <xf numFmtId="167" fontId="5" fillId="0" borderId="9" xfId="7" applyNumberFormat="1" applyFont="1" applyBorder="1" applyAlignment="1">
      <alignment horizontal="center" vertical="center" wrapText="1"/>
    </xf>
    <xf numFmtId="4" fontId="5" fillId="0" borderId="9" xfId="7" applyNumberFormat="1" applyFont="1" applyBorder="1" applyAlignment="1">
      <alignment horizontal="center" vertical="center" wrapText="1"/>
    </xf>
    <xf numFmtId="167" fontId="6" fillId="0" borderId="7" xfId="7" applyNumberFormat="1" applyFont="1" applyBorder="1" applyAlignment="1">
      <alignment horizontal="center" vertical="center"/>
    </xf>
    <xf numFmtId="167" fontId="6" fillId="0" borderId="7" xfId="7" applyNumberFormat="1" applyFont="1" applyBorder="1" applyAlignment="1">
      <alignment horizontal="center" vertical="center" wrapText="1"/>
    </xf>
    <xf numFmtId="4" fontId="6" fillId="0" borderId="7" xfId="7" applyNumberFormat="1" applyFont="1" applyBorder="1" applyAlignment="1">
      <alignment horizontal="center" vertical="center"/>
    </xf>
    <xf numFmtId="166" fontId="5" fillId="0" borderId="7" xfId="7" applyNumberFormat="1" applyFont="1" applyBorder="1" applyAlignment="1">
      <alignment horizontal="right" vertical="center"/>
    </xf>
    <xf numFmtId="167" fontId="5" fillId="4" borderId="7" xfId="7" applyNumberFormat="1" applyFont="1" applyFill="1" applyBorder="1" applyAlignment="1">
      <alignment horizontal="center" vertical="center"/>
    </xf>
    <xf numFmtId="167" fontId="5" fillId="4" borderId="7" xfId="7" applyNumberFormat="1" applyFont="1" applyFill="1" applyBorder="1" applyAlignment="1">
      <alignment vertical="center"/>
    </xf>
    <xf numFmtId="4" fontId="6" fillId="4" borderId="7" xfId="7" applyNumberFormat="1" applyFont="1" applyFill="1" applyBorder="1" applyAlignment="1">
      <alignment vertical="center" wrapText="1"/>
    </xf>
    <xf numFmtId="0" fontId="6" fillId="0" borderId="0" xfId="7" applyFont="1" applyAlignment="1">
      <alignment vertical="center" wrapText="1"/>
    </xf>
    <xf numFmtId="167" fontId="5" fillId="4" borderId="18" xfId="7" applyNumberFormat="1" applyFont="1" applyFill="1" applyBorder="1" applyAlignment="1">
      <alignment horizontal="right" vertical="center" wrapText="1"/>
    </xf>
    <xf numFmtId="167" fontId="5" fillId="4" borderId="18" xfId="7" applyNumberFormat="1" applyFont="1" applyFill="1" applyBorder="1" applyAlignment="1">
      <alignment horizontal="right" vertical="center"/>
    </xf>
    <xf numFmtId="167" fontId="6" fillId="0" borderId="8" xfId="7" applyNumberFormat="1" applyFont="1" applyBorder="1" applyAlignment="1">
      <alignment horizontal="right" vertical="center"/>
    </xf>
    <xf numFmtId="4" fontId="6" fillId="0" borderId="8" xfId="7" applyNumberFormat="1" applyFont="1" applyBorder="1" applyAlignment="1">
      <alignment horizontal="right" vertical="center"/>
    </xf>
    <xf numFmtId="168" fontId="6" fillId="4" borderId="7" xfId="16" applyNumberFormat="1" applyFont="1" applyFill="1" applyBorder="1" applyAlignment="1" applyProtection="1">
      <alignment horizontal="right" vertical="center" wrapText="1"/>
    </xf>
    <xf numFmtId="0" fontId="5" fillId="0" borderId="0" xfId="7" applyFont="1" applyAlignment="1">
      <alignment vertical="center" wrapText="1"/>
    </xf>
    <xf numFmtId="167" fontId="5" fillId="0" borderId="0" xfId="7" applyNumberFormat="1" applyFont="1" applyAlignment="1">
      <alignment vertical="center" wrapText="1"/>
    </xf>
    <xf numFmtId="4" fontId="5" fillId="0" borderId="0" xfId="7" applyNumberFormat="1" applyFont="1" applyAlignment="1">
      <alignment vertical="center" wrapText="1"/>
    </xf>
    <xf numFmtId="0" fontId="5" fillId="0" borderId="0" xfId="7" applyFont="1" applyAlignment="1">
      <alignment horizontal="right" vertical="center" wrapText="1"/>
    </xf>
    <xf numFmtId="167" fontId="5" fillId="0" borderId="0" xfId="7" applyNumberFormat="1" applyFont="1" applyAlignment="1">
      <alignment horizontal="center" vertical="center" wrapText="1"/>
    </xf>
    <xf numFmtId="4" fontId="5" fillId="0" borderId="0" xfId="7" applyNumberFormat="1" applyFont="1" applyAlignment="1">
      <alignment horizontal="center" vertical="center" wrapText="1"/>
    </xf>
    <xf numFmtId="4" fontId="5" fillId="0" borderId="0" xfId="7" applyNumberFormat="1" applyFont="1" applyAlignment="1">
      <alignment horizontal="center" vertical="center"/>
    </xf>
    <xf numFmtId="167" fontId="5" fillId="0" borderId="0" xfId="7" applyNumberFormat="1" applyFont="1" applyAlignment="1">
      <alignment horizontal="center" vertical="center"/>
    </xf>
    <xf numFmtId="0" fontId="5" fillId="0" borderId="0" xfId="7" applyFont="1" applyAlignment="1">
      <alignment horizontal="center" vertical="center" wrapText="1"/>
    </xf>
    <xf numFmtId="0" fontId="5" fillId="0" borderId="0" xfId="7" applyFont="1" applyAlignment="1">
      <alignment horizontal="center" vertical="center"/>
    </xf>
    <xf numFmtId="0" fontId="5" fillId="0" borderId="0" xfId="0" applyFont="1" applyAlignment="1">
      <alignment horizontal="left" vertical="center"/>
    </xf>
    <xf numFmtId="0" fontId="5" fillId="0" borderId="0" xfId="0" applyFont="1" applyAlignment="1">
      <alignment vertical="center" wrapText="1"/>
    </xf>
    <xf numFmtId="0" fontId="5" fillId="0" borderId="0" xfId="6" applyFont="1" applyAlignment="1">
      <alignment vertical="center"/>
    </xf>
    <xf numFmtId="0" fontId="6" fillId="0" borderId="16" xfId="0" applyFont="1" applyBorder="1" applyAlignment="1">
      <alignment horizontal="center" vertical="center"/>
    </xf>
    <xf numFmtId="174" fontId="5" fillId="0" borderId="9" xfId="2" applyNumberFormat="1" applyFont="1" applyBorder="1" applyAlignment="1" applyProtection="1">
      <alignment horizontal="right" vertical="center" wrapText="1"/>
    </xf>
    <xf numFmtId="167" fontId="5" fillId="0" borderId="9" xfId="0" applyNumberFormat="1" applyFont="1" applyBorder="1" applyAlignment="1">
      <alignment vertical="center" wrapText="1"/>
    </xf>
    <xf numFmtId="167" fontId="5" fillId="0" borderId="9" xfId="0" applyNumberFormat="1" applyFont="1" applyBorder="1" applyAlignment="1">
      <alignment horizontal="right" vertical="center" wrapText="1"/>
    </xf>
    <xf numFmtId="167" fontId="5" fillId="0" borderId="9" xfId="0" applyNumberFormat="1" applyFont="1" applyBorder="1" applyAlignment="1">
      <alignment horizontal="right" vertical="center"/>
    </xf>
    <xf numFmtId="166" fontId="5" fillId="0" borderId="9" xfId="0" applyNumberFormat="1" applyFont="1" applyBorder="1" applyAlignment="1">
      <alignment horizontal="right" vertical="center" wrapText="1"/>
    </xf>
    <xf numFmtId="167" fontId="5" fillId="0" borderId="7" xfId="0" applyNumberFormat="1" applyFont="1" applyBorder="1" applyAlignment="1">
      <alignment vertical="center" wrapText="1"/>
    </xf>
    <xf numFmtId="166" fontId="6" fillId="3" borderId="7" xfId="0" applyNumberFormat="1" applyFont="1" applyFill="1" applyBorder="1" applyAlignment="1">
      <alignment horizontal="right" vertical="center" wrapText="1"/>
    </xf>
    <xf numFmtId="167" fontId="5" fillId="3" borderId="7" xfId="0" applyNumberFormat="1" applyFont="1" applyFill="1" applyBorder="1" applyAlignment="1">
      <alignment vertical="center" wrapText="1"/>
    </xf>
    <xf numFmtId="4" fontId="5" fillId="3" borderId="7" xfId="0" applyNumberFormat="1" applyFont="1" applyFill="1" applyBorder="1" applyAlignment="1">
      <alignment horizontal="right" vertical="center" wrapText="1"/>
    </xf>
    <xf numFmtId="167" fontId="5" fillId="0" borderId="7" xfId="0" applyNumberFormat="1" applyFont="1" applyBorder="1" applyAlignment="1">
      <alignment horizontal="right" vertical="center"/>
    </xf>
    <xf numFmtId="4" fontId="5" fillId="3" borderId="7" xfId="0" applyNumberFormat="1" applyFont="1" applyFill="1" applyBorder="1" applyAlignment="1">
      <alignment horizontal="center" vertical="center" wrapText="1"/>
    </xf>
    <xf numFmtId="166" fontId="6" fillId="3" borderId="7" xfId="0" applyNumberFormat="1" applyFont="1" applyFill="1" applyBorder="1" applyAlignment="1">
      <alignment horizontal="right" vertical="center"/>
    </xf>
    <xf numFmtId="0" fontId="6" fillId="0" borderId="9" xfId="0" applyFont="1" applyBorder="1" applyAlignment="1">
      <alignment horizontal="center" vertical="center"/>
    </xf>
    <xf numFmtId="0" fontId="5" fillId="0" borderId="25" xfId="0" applyFont="1" applyBorder="1" applyAlignment="1">
      <alignment vertical="center"/>
    </xf>
    <xf numFmtId="167" fontId="5" fillId="0" borderId="0" xfId="0" applyNumberFormat="1" applyFont="1" applyAlignment="1">
      <alignment vertical="center"/>
    </xf>
    <xf numFmtId="0" fontId="5" fillId="2" borderId="0" xfId="0" applyFont="1" applyFill="1" applyAlignment="1">
      <alignment horizontal="left" vertical="center"/>
    </xf>
    <xf numFmtId="0" fontId="6" fillId="0" borderId="7" xfId="6" applyFont="1" applyBorder="1" applyAlignment="1">
      <alignment horizontal="center" vertical="center" wrapText="1"/>
    </xf>
    <xf numFmtId="0" fontId="6" fillId="0" borderId="8" xfId="6" applyFont="1" applyBorder="1" applyAlignment="1">
      <alignment horizontal="center" vertical="center"/>
    </xf>
    <xf numFmtId="0" fontId="12" fillId="0" borderId="7" xfId="6" applyFont="1" applyBorder="1" applyAlignment="1">
      <alignment horizontal="left"/>
    </xf>
    <xf numFmtId="4" fontId="5" fillId="0" borderId="7" xfId="2" applyNumberFormat="1" applyFont="1" applyBorder="1" applyAlignment="1" applyProtection="1">
      <alignment horizontal="right" vertical="center" wrapText="1"/>
    </xf>
    <xf numFmtId="168" fontId="5" fillId="4" borderId="7" xfId="5" applyNumberFormat="1" applyFont="1" applyFill="1" applyBorder="1" applyAlignment="1" applyProtection="1">
      <alignment horizontal="right" vertical="center"/>
    </xf>
    <xf numFmtId="4" fontId="5" fillId="4" borderId="7" xfId="9" applyNumberFormat="1" applyFont="1" applyFill="1" applyBorder="1" applyAlignment="1">
      <alignment horizontal="right" vertical="center" wrapText="1"/>
    </xf>
    <xf numFmtId="168" fontId="6" fillId="4" borderId="7" xfId="5" applyNumberFormat="1" applyFont="1" applyFill="1" applyBorder="1" applyAlignment="1" applyProtection="1">
      <alignment horizontal="right" vertical="center"/>
    </xf>
    <xf numFmtId="167" fontId="6" fillId="4" borderId="7" xfId="6" applyNumberFormat="1" applyFont="1" applyFill="1" applyBorder="1" applyAlignment="1">
      <alignment horizontal="right" vertical="center"/>
    </xf>
    <xf numFmtId="4" fontId="6" fillId="4" borderId="7" xfId="2" applyNumberFormat="1" applyFont="1" applyFill="1" applyBorder="1" applyAlignment="1" applyProtection="1">
      <alignment horizontal="right" vertical="center"/>
    </xf>
    <xf numFmtId="0" fontId="6" fillId="0" borderId="0" xfId="6" applyFont="1" applyAlignment="1">
      <alignment horizontal="center" vertical="center"/>
    </xf>
    <xf numFmtId="168" fontId="6" fillId="0" borderId="0" xfId="5" applyNumberFormat="1" applyFont="1" applyBorder="1" applyAlignment="1" applyProtection="1">
      <alignment horizontal="right" vertical="center"/>
    </xf>
    <xf numFmtId="167" fontId="6" fillId="0" borderId="0" xfId="6" applyNumberFormat="1" applyFont="1" applyAlignment="1">
      <alignment horizontal="right" vertical="center"/>
    </xf>
    <xf numFmtId="4" fontId="6" fillId="0" borderId="0" xfId="2" applyNumberFormat="1" applyFont="1" applyBorder="1" applyAlignment="1" applyProtection="1">
      <alignment horizontal="right" vertical="center"/>
    </xf>
    <xf numFmtId="0" fontId="18" fillId="0" borderId="0" xfId="6" applyFont="1" applyAlignment="1">
      <alignment vertical="distributed" wrapText="1"/>
    </xf>
    <xf numFmtId="168" fontId="18" fillId="0" borderId="0" xfId="5" applyNumberFormat="1" applyFont="1" applyBorder="1" applyAlignment="1" applyProtection="1">
      <alignment vertical="distributed" wrapText="1"/>
    </xf>
    <xf numFmtId="0" fontId="5" fillId="0" borderId="0" xfId="6" applyFont="1"/>
    <xf numFmtId="168" fontId="5" fillId="0" borderId="7" xfId="5" applyNumberFormat="1" applyFont="1" applyBorder="1" applyAlignment="1" applyProtection="1">
      <alignment horizontal="right" vertical="center" wrapText="1"/>
    </xf>
    <xf numFmtId="4" fontId="5" fillId="0" borderId="0" xfId="6" applyNumberFormat="1" applyFont="1" applyAlignment="1">
      <alignment vertical="center"/>
    </xf>
    <xf numFmtId="166" fontId="6" fillId="0" borderId="0" xfId="2" applyNumberFormat="1" applyFont="1" applyBorder="1" applyAlignment="1" applyProtection="1">
      <alignment horizontal="right" vertical="center"/>
    </xf>
    <xf numFmtId="166" fontId="6" fillId="4" borderId="7" xfId="2" applyNumberFormat="1" applyFont="1" applyFill="1" applyBorder="1" applyAlignment="1" applyProtection="1">
      <alignment horizontal="right" vertical="center"/>
    </xf>
    <xf numFmtId="0" fontId="19" fillId="0" borderId="0" xfId="6" applyFont="1" applyAlignment="1">
      <alignment vertical="center"/>
    </xf>
    <xf numFmtId="175" fontId="5" fillId="4" borderId="7" xfId="2" applyNumberFormat="1" applyFont="1" applyFill="1" applyBorder="1" applyAlignment="1" applyProtection="1">
      <alignment horizontal="right" vertical="center"/>
    </xf>
    <xf numFmtId="167" fontId="5" fillId="4" borderId="7" xfId="6" applyNumberFormat="1" applyFont="1" applyFill="1" applyBorder="1" applyAlignment="1">
      <alignment horizontal="right" vertical="center"/>
    </xf>
    <xf numFmtId="4" fontId="5" fillId="4" borderId="7" xfId="6" applyNumberFormat="1" applyFont="1" applyFill="1" applyBorder="1" applyAlignment="1">
      <alignment horizontal="right" vertical="center"/>
    </xf>
    <xf numFmtId="4" fontId="5" fillId="0" borderId="0" xfId="6" applyNumberFormat="1" applyFont="1" applyAlignment="1">
      <alignment horizontal="center" vertical="center" wrapText="1"/>
    </xf>
    <xf numFmtId="0" fontId="5" fillId="0" borderId="0" xfId="6" applyFont="1" applyAlignment="1">
      <alignment horizontal="center" vertical="center" wrapText="1"/>
    </xf>
    <xf numFmtId="4" fontId="6" fillId="0" borderId="0" xfId="6" applyNumberFormat="1" applyFont="1" applyAlignment="1">
      <alignment horizontal="center" vertical="center" wrapText="1"/>
    </xf>
    <xf numFmtId="0" fontId="5" fillId="0" borderId="0" xfId="6" applyFont="1" applyAlignment="1">
      <alignment vertical="center" wrapText="1"/>
    </xf>
    <xf numFmtId="167" fontId="5" fillId="0" borderId="0" xfId="6" applyNumberFormat="1" applyFont="1" applyAlignment="1">
      <alignment horizontal="center" vertical="center" wrapText="1"/>
    </xf>
    <xf numFmtId="0" fontId="6" fillId="0" borderId="0" xfId="6" applyFont="1" applyAlignment="1">
      <alignment vertical="center"/>
    </xf>
    <xf numFmtId="0" fontId="5" fillId="0" borderId="0" xfId="6" applyFont="1" applyAlignment="1">
      <alignment horizontal="center" vertical="center"/>
    </xf>
    <xf numFmtId="168" fontId="5" fillId="4" borderId="7" xfId="16" applyNumberFormat="1" applyFont="1" applyFill="1" applyBorder="1" applyAlignment="1" applyProtection="1">
      <alignment horizontal="right" vertical="center"/>
    </xf>
    <xf numFmtId="167" fontId="5" fillId="0" borderId="0" xfId="6" applyNumberFormat="1" applyFont="1" applyAlignment="1">
      <alignment horizontal="center" vertical="center"/>
    </xf>
    <xf numFmtId="4" fontId="5" fillId="0" borderId="0" xfId="6" applyNumberFormat="1" applyFont="1" applyAlignment="1">
      <alignment horizontal="center" vertical="center"/>
    </xf>
    <xf numFmtId="4" fontId="6" fillId="0" borderId="0" xfId="6" applyNumberFormat="1" applyFont="1" applyAlignment="1">
      <alignment horizontal="center" vertical="center"/>
    </xf>
    <xf numFmtId="166" fontId="5" fillId="0" borderId="0" xfId="6" applyNumberFormat="1" applyFont="1" applyAlignment="1">
      <alignment horizontal="center" vertical="center" wrapText="1"/>
    </xf>
    <xf numFmtId="0" fontId="13" fillId="0" borderId="0" xfId="6" applyFont="1" applyAlignment="1">
      <alignment vertical="center"/>
    </xf>
    <xf numFmtId="166" fontId="5" fillId="0" borderId="0" xfId="6" applyNumberFormat="1" applyFont="1" applyAlignment="1">
      <alignment horizontal="center" vertical="center"/>
    </xf>
    <xf numFmtId="0" fontId="5" fillId="0" borderId="12" xfId="6" applyFont="1" applyBorder="1" applyAlignment="1">
      <alignment horizontal="center" vertical="center" wrapText="1"/>
    </xf>
    <xf numFmtId="0" fontId="5" fillId="0" borderId="7" xfId="6" applyFont="1" applyBorder="1" applyAlignment="1">
      <alignment horizontal="left" vertical="center" wrapText="1"/>
    </xf>
    <xf numFmtId="168" fontId="5" fillId="0" borderId="7" xfId="16" applyNumberFormat="1" applyFont="1" applyBorder="1" applyAlignment="1" applyProtection="1">
      <alignment horizontal="center" vertical="center" wrapText="1"/>
    </xf>
    <xf numFmtId="167" fontId="5" fillId="0" borderId="7" xfId="6" applyNumberFormat="1" applyFont="1" applyBorder="1" applyAlignment="1">
      <alignment horizontal="right" vertical="center" wrapText="1"/>
    </xf>
    <xf numFmtId="176" fontId="5" fillId="0" borderId="7" xfId="6" applyNumberFormat="1" applyFont="1" applyBorder="1" applyAlignment="1">
      <alignment horizontal="right" vertical="center" wrapText="1"/>
    </xf>
    <xf numFmtId="3" fontId="5" fillId="0" borderId="7" xfId="6" applyNumberFormat="1" applyFont="1" applyBorder="1" applyAlignment="1">
      <alignment horizontal="right" vertical="center" wrapText="1"/>
    </xf>
    <xf numFmtId="166" fontId="5" fillId="3" borderId="7" xfId="6" applyNumberFormat="1" applyFont="1" applyFill="1" applyBorder="1" applyAlignment="1">
      <alignment horizontal="right" vertical="center" wrapText="1"/>
    </xf>
    <xf numFmtId="0" fontId="5" fillId="3" borderId="7" xfId="6" applyFont="1" applyFill="1" applyBorder="1" applyAlignment="1">
      <alignment horizontal="right" vertical="center" wrapText="1"/>
    </xf>
    <xf numFmtId="4" fontId="5" fillId="3" borderId="7" xfId="6" applyNumberFormat="1" applyFont="1" applyFill="1" applyBorder="1" applyAlignment="1">
      <alignment horizontal="right" vertical="center" wrapText="1"/>
    </xf>
    <xf numFmtId="4" fontId="6" fillId="4" borderId="7" xfId="6" applyNumberFormat="1" applyFont="1" applyFill="1" applyBorder="1" applyAlignment="1">
      <alignment horizontal="right" vertical="center" wrapText="1"/>
    </xf>
    <xf numFmtId="0" fontId="5" fillId="3" borderId="7" xfId="6" applyFont="1" applyFill="1" applyBorder="1" applyAlignment="1">
      <alignment horizontal="right" vertical="center"/>
    </xf>
    <xf numFmtId="4" fontId="5" fillId="3" borderId="7" xfId="6" applyNumberFormat="1" applyFont="1" applyFill="1" applyBorder="1" applyAlignment="1">
      <alignment horizontal="right" vertical="center"/>
    </xf>
    <xf numFmtId="177" fontId="5" fillId="0" borderId="0" xfId="6" applyNumberFormat="1" applyFont="1" applyAlignment="1">
      <alignment vertical="center"/>
    </xf>
    <xf numFmtId="167" fontId="5" fillId="3" borderId="7" xfId="6" applyNumberFormat="1" applyFont="1" applyFill="1" applyBorder="1" applyAlignment="1">
      <alignment horizontal="right" vertical="center" wrapText="1"/>
    </xf>
    <xf numFmtId="169" fontId="6" fillId="0" borderId="7" xfId="6" applyNumberFormat="1" applyFont="1" applyBorder="1" applyAlignment="1">
      <alignment horizontal="center" vertical="center" wrapText="1"/>
    </xf>
    <xf numFmtId="168" fontId="5" fillId="3" borderId="7" xfId="6" applyNumberFormat="1" applyFont="1" applyFill="1" applyBorder="1" applyAlignment="1">
      <alignment horizontal="right" vertical="center" wrapText="1"/>
    </xf>
    <xf numFmtId="166" fontId="5" fillId="3" borderId="7" xfId="6" applyNumberFormat="1" applyFont="1" applyFill="1" applyBorder="1" applyAlignment="1">
      <alignment horizontal="right" vertical="center"/>
    </xf>
    <xf numFmtId="0" fontId="0" fillId="0" borderId="0" xfId="0" applyAlignment="1">
      <alignment vertical="center"/>
    </xf>
    <xf numFmtId="0" fontId="6" fillId="3" borderId="21" xfId="7" applyFont="1" applyFill="1" applyBorder="1" applyAlignment="1">
      <alignment horizontal="center" wrapText="1"/>
    </xf>
    <xf numFmtId="0" fontId="5" fillId="0" borderId="21" xfId="7" applyFont="1" applyBorder="1" applyAlignment="1">
      <alignment horizontal="center" vertical="top" wrapText="1"/>
    </xf>
    <xf numFmtId="0" fontId="5" fillId="0" borderId="25" xfId="7" applyFont="1" applyBorder="1" applyAlignment="1">
      <alignment horizontal="center" vertical="center" wrapText="1"/>
    </xf>
    <xf numFmtId="0" fontId="5" fillId="0" borderId="21" xfId="7" applyFont="1" applyBorder="1" applyAlignment="1">
      <alignment horizontal="center" vertical="center" wrapText="1"/>
    </xf>
    <xf numFmtId="0" fontId="6" fillId="0" borderId="26" xfId="7" applyFont="1" applyBorder="1" applyAlignment="1">
      <alignment horizontal="center" wrapText="1"/>
    </xf>
    <xf numFmtId="0" fontId="5" fillId="3" borderId="21" xfId="7" applyFont="1" applyFill="1" applyBorder="1" applyAlignment="1">
      <alignment horizontal="left" wrapText="1" indent="1"/>
    </xf>
    <xf numFmtId="0" fontId="5" fillId="0" borderId="21" xfId="7" applyFont="1" applyBorder="1" applyAlignment="1">
      <alignment horizontal="left" wrapText="1" indent="1"/>
    </xf>
    <xf numFmtId="0" fontId="5" fillId="0" borderId="21" xfId="7" applyFont="1" applyBorder="1" applyAlignment="1">
      <alignment horizontal="right"/>
    </xf>
    <xf numFmtId="0" fontId="5" fillId="3" borderId="21" xfId="7" applyFont="1" applyFill="1" applyBorder="1" applyAlignment="1">
      <alignment wrapText="1"/>
    </xf>
    <xf numFmtId="0" fontId="5" fillId="0" borderId="21" xfId="7" applyFont="1" applyBorder="1" applyAlignment="1">
      <alignment horizontal="left" indent="1"/>
    </xf>
    <xf numFmtId="0" fontId="26" fillId="0" borderId="0" xfId="10" applyFont="1"/>
    <xf numFmtId="0" fontId="6" fillId="0" borderId="14" xfId="0" applyFont="1" applyBorder="1" applyAlignment="1">
      <alignment vertical="center" wrapText="1"/>
    </xf>
    <xf numFmtId="0" fontId="6" fillId="0" borderId="18" xfId="0" applyFont="1" applyBorder="1" applyAlignment="1">
      <alignment vertical="center" wrapText="1"/>
    </xf>
    <xf numFmtId="0" fontId="6" fillId="0" borderId="15" xfId="0" applyFont="1" applyBorder="1" applyAlignment="1">
      <alignment vertical="center" wrapText="1"/>
    </xf>
    <xf numFmtId="0" fontId="6" fillId="0" borderId="14" xfId="0" applyFont="1" applyBorder="1" applyAlignment="1">
      <alignment horizontal="left" vertical="center" wrapText="1"/>
    </xf>
    <xf numFmtId="0" fontId="6" fillId="0" borderId="18" xfId="0" applyFont="1" applyBorder="1" applyAlignment="1">
      <alignment horizontal="left" vertical="center" wrapText="1"/>
    </xf>
    <xf numFmtId="0" fontId="6" fillId="0" borderId="15" xfId="0" applyFont="1" applyBorder="1" applyAlignment="1">
      <alignment horizontal="left" vertical="center" wrapText="1"/>
    </xf>
    <xf numFmtId="0" fontId="6" fillId="2" borderId="7" xfId="0" applyFont="1" applyFill="1" applyBorder="1" applyAlignment="1">
      <alignment horizontal="center" vertical="center" wrapText="1"/>
    </xf>
    <xf numFmtId="0" fontId="6" fillId="2" borderId="18" xfId="0" applyFont="1" applyFill="1" applyBorder="1" applyAlignment="1">
      <alignment horizontal="center" vertical="center" wrapText="1"/>
    </xf>
    <xf numFmtId="4" fontId="5" fillId="0" borderId="13" xfId="0" applyNumberFormat="1" applyFont="1" applyBorder="1" applyAlignment="1">
      <alignment horizontal="center" vertical="center" wrapText="1"/>
    </xf>
    <xf numFmtId="4" fontId="5" fillId="0" borderId="10" xfId="0" applyNumberFormat="1" applyFont="1" applyBorder="1" applyAlignment="1">
      <alignment horizontal="center" vertical="center" wrapText="1"/>
    </xf>
    <xf numFmtId="167" fontId="5" fillId="0" borderId="12" xfId="0" applyNumberFormat="1" applyFont="1" applyBorder="1" applyAlignment="1">
      <alignment horizontal="center" vertical="center" wrapText="1"/>
    </xf>
    <xf numFmtId="0" fontId="6" fillId="0" borderId="16" xfId="0" applyFont="1" applyBorder="1" applyAlignment="1">
      <alignment horizontal="center" vertical="center" wrapText="1"/>
    </xf>
    <xf numFmtId="4" fontId="6" fillId="0" borderId="8" xfId="0" applyNumberFormat="1" applyFont="1" applyBorder="1" applyAlignment="1">
      <alignment horizontal="center" vertical="center"/>
    </xf>
    <xf numFmtId="166" fontId="12" fillId="0" borderId="7" xfId="0" applyNumberFormat="1" applyFont="1" applyBorder="1" applyAlignment="1">
      <alignment horizontal="right"/>
    </xf>
    <xf numFmtId="166" fontId="6" fillId="2" borderId="15" xfId="0" applyNumberFormat="1" applyFont="1" applyFill="1" applyBorder="1" applyAlignment="1">
      <alignment horizontal="right" vertical="center"/>
    </xf>
    <xf numFmtId="167" fontId="5" fillId="2" borderId="9" xfId="0" applyNumberFormat="1" applyFont="1" applyFill="1" applyBorder="1" applyAlignment="1">
      <alignment horizontal="right" vertical="center"/>
    </xf>
    <xf numFmtId="167" fontId="5" fillId="0" borderId="0" xfId="0" applyNumberFormat="1" applyFont="1" applyAlignment="1">
      <alignment horizontal="center" vertical="center"/>
    </xf>
    <xf numFmtId="0" fontId="6" fillId="0" borderId="0" xfId="0" applyFont="1" applyAlignment="1">
      <alignment vertical="center" wrapText="1"/>
    </xf>
    <xf numFmtId="0" fontId="5" fillId="0" borderId="7" xfId="9" applyFont="1" applyBorder="1" applyAlignment="1">
      <alignment horizontal="center" vertical="top" wrapText="1"/>
    </xf>
    <xf numFmtId="4" fontId="6" fillId="0" borderId="7" xfId="9" applyNumberFormat="1" applyFont="1" applyBorder="1" applyAlignment="1">
      <alignment horizontal="right" vertical="center" wrapText="1"/>
    </xf>
    <xf numFmtId="166" fontId="6" fillId="4" borderId="15" xfId="0" applyNumberFormat="1" applyFont="1" applyFill="1" applyBorder="1" applyAlignment="1">
      <alignment horizontal="right" vertical="center"/>
    </xf>
    <xf numFmtId="0" fontId="6" fillId="0" borderId="0" xfId="0" applyFont="1" applyAlignment="1">
      <alignment horizontal="right" vertical="center" wrapText="1"/>
    </xf>
    <xf numFmtId="0" fontId="5" fillId="0" borderId="7" xfId="0" applyFont="1" applyBorder="1" applyAlignment="1">
      <alignment horizontal="left" wrapText="1"/>
    </xf>
    <xf numFmtId="0" fontId="2" fillId="0" borderId="0" xfId="14"/>
    <xf numFmtId="0" fontId="6" fillId="3" borderId="7" xfId="7" applyFont="1" applyFill="1" applyBorder="1" applyAlignment="1">
      <alignment horizontal="center" wrapText="1"/>
    </xf>
    <xf numFmtId="0" fontId="5" fillId="0" borderId="7" xfId="7" applyFont="1" applyBorder="1" applyAlignment="1">
      <alignment horizontal="center" vertical="top" wrapText="1"/>
    </xf>
    <xf numFmtId="0" fontId="6" fillId="0" borderId="7" xfId="7" applyFont="1" applyBorder="1" applyAlignment="1">
      <alignment horizontal="center" wrapText="1"/>
    </xf>
    <xf numFmtId="0" fontId="5" fillId="3" borderId="7" xfId="7" applyFont="1" applyFill="1" applyBorder="1" applyAlignment="1">
      <alignment horizontal="left" wrapText="1" indent="1"/>
    </xf>
    <xf numFmtId="0" fontId="5" fillId="0" borderId="7" xfId="7" applyFont="1" applyBorder="1" applyAlignment="1">
      <alignment horizontal="right" wrapText="1" indent="1"/>
    </xf>
    <xf numFmtId="172" fontId="5" fillId="0" borderId="7" xfId="7" applyNumberFormat="1" applyFont="1" applyBorder="1" applyAlignment="1">
      <alignment horizontal="right"/>
    </xf>
    <xf numFmtId="172" fontId="5" fillId="3" borderId="7" xfId="7" applyNumberFormat="1" applyFont="1" applyFill="1" applyBorder="1" applyAlignment="1">
      <alignment wrapText="1"/>
    </xf>
    <xf numFmtId="172" fontId="5" fillId="0" borderId="7" xfId="7" applyNumberFormat="1" applyFont="1" applyBorder="1" applyAlignment="1">
      <alignment horizontal="right" wrapText="1"/>
    </xf>
    <xf numFmtId="171" fontId="5" fillId="0" borderId="7" xfId="7" applyNumberFormat="1" applyFont="1" applyBorder="1" applyAlignment="1">
      <alignment horizontal="right"/>
    </xf>
    <xf numFmtId="171" fontId="5" fillId="3" borderId="7" xfId="7" applyNumberFormat="1" applyFont="1" applyFill="1" applyBorder="1" applyAlignment="1">
      <alignment wrapText="1"/>
    </xf>
    <xf numFmtId="4" fontId="5" fillId="3" borderId="7" xfId="7" applyNumberFormat="1" applyFont="1" applyFill="1" applyBorder="1" applyAlignment="1">
      <alignment wrapText="1"/>
    </xf>
    <xf numFmtId="0" fontId="5" fillId="0" borderId="7" xfId="7" applyFont="1" applyBorder="1" applyAlignment="1">
      <alignment horizontal="right"/>
    </xf>
    <xf numFmtId="0" fontId="5" fillId="3" borderId="7" xfId="7" applyFont="1" applyFill="1" applyBorder="1" applyAlignment="1">
      <alignment wrapText="1"/>
    </xf>
    <xf numFmtId="0" fontId="5" fillId="0" borderId="7" xfId="7" applyFont="1" applyBorder="1" applyAlignment="1">
      <alignment horizontal="right" wrapText="1"/>
    </xf>
    <xf numFmtId="0" fontId="17" fillId="0" borderId="0" xfId="7" applyFont="1"/>
    <xf numFmtId="0" fontId="5" fillId="0" borderId="0" xfId="0" applyFont="1"/>
    <xf numFmtId="0" fontId="27" fillId="0" borderId="7" xfId="0" applyFont="1" applyBorder="1" applyAlignment="1">
      <alignment horizontal="center" vertical="center" wrapText="1"/>
    </xf>
    <xf numFmtId="0" fontId="6" fillId="0" borderId="7" xfId="0" applyFont="1" applyBorder="1" applyAlignment="1">
      <alignment horizontal="center" wrapText="1"/>
    </xf>
    <xf numFmtId="0" fontId="28" fillId="0" borderId="7" xfId="0" applyFont="1" applyBorder="1" applyAlignment="1">
      <alignment horizontal="center"/>
    </xf>
    <xf numFmtId="166" fontId="5" fillId="0" borderId="7" xfId="0" applyNumberFormat="1" applyFont="1" applyBorder="1" applyAlignment="1">
      <alignment horizontal="right" wrapText="1"/>
    </xf>
    <xf numFmtId="167" fontId="5" fillId="0" borderId="7" xfId="0" applyNumberFormat="1" applyFont="1" applyBorder="1" applyAlignment="1">
      <alignment horizontal="right" wrapText="1"/>
    </xf>
    <xf numFmtId="0" fontId="5" fillId="0" borderId="7" xfId="0" applyFont="1" applyBorder="1" applyAlignment="1">
      <alignment horizontal="right" wrapText="1"/>
    </xf>
    <xf numFmtId="168" fontId="5" fillId="0" borderId="7" xfId="16" applyNumberFormat="1" applyFont="1" applyBorder="1" applyAlignment="1" applyProtection="1">
      <alignment horizontal="right" wrapText="1"/>
    </xf>
    <xf numFmtId="168" fontId="5" fillId="0" borderId="7" xfId="16" applyNumberFormat="1" applyFont="1" applyBorder="1" applyAlignment="1" applyProtection="1">
      <alignment horizontal="right" vertical="center"/>
    </xf>
    <xf numFmtId="0" fontId="5" fillId="3" borderId="7" xfId="0" applyFont="1" applyFill="1" applyBorder="1" applyAlignment="1">
      <alignment horizontal="right" wrapText="1"/>
    </xf>
    <xf numFmtId="4" fontId="6" fillId="0" borderId="7" xfId="0" applyNumberFormat="1" applyFont="1" applyBorder="1" applyAlignment="1">
      <alignment horizontal="right" vertical="center" wrapText="1"/>
    </xf>
    <xf numFmtId="2" fontId="5" fillId="0" borderId="7" xfId="0" applyNumberFormat="1" applyFont="1" applyBorder="1" applyAlignment="1">
      <alignment horizontal="right" wrapText="1"/>
    </xf>
    <xf numFmtId="166" fontId="5" fillId="0" borderId="15" xfId="0" applyNumberFormat="1" applyFont="1" applyBorder="1" applyAlignment="1">
      <alignment horizontal="right" vertical="center" wrapText="1"/>
    </xf>
    <xf numFmtId="166" fontId="6" fillId="3" borderId="15" xfId="0" applyNumberFormat="1" applyFont="1" applyFill="1" applyBorder="1" applyAlignment="1">
      <alignment horizontal="right" vertical="center" wrapText="1"/>
    </xf>
    <xf numFmtId="0" fontId="5" fillId="3" borderId="7" xfId="0" applyFont="1" applyFill="1" applyBorder="1" applyAlignment="1">
      <alignment horizontal="right"/>
    </xf>
    <xf numFmtId="0" fontId="9" fillId="0" borderId="0" xfId="0" applyFont="1"/>
    <xf numFmtId="0" fontId="9" fillId="0" borderId="13" xfId="0" applyFont="1" applyBorder="1"/>
    <xf numFmtId="0" fontId="9" fillId="7" borderId="0" xfId="6" applyFont="1" applyFill="1" applyAlignment="1">
      <alignment vertical="center"/>
    </xf>
    <xf numFmtId="4" fontId="5" fillId="0" borderId="7" xfId="0" applyNumberFormat="1" applyFont="1" applyBorder="1" applyAlignment="1">
      <alignment horizontal="right" wrapText="1"/>
    </xf>
    <xf numFmtId="4" fontId="6" fillId="3" borderId="7" xfId="0" applyNumberFormat="1" applyFont="1" applyFill="1" applyBorder="1" applyAlignment="1">
      <alignment horizontal="right" vertical="center" wrapText="1"/>
    </xf>
    <xf numFmtId="4" fontId="5" fillId="0" borderId="15" xfId="0" applyNumberFormat="1" applyFont="1" applyBorder="1" applyAlignment="1">
      <alignment horizontal="right" vertical="center" wrapText="1"/>
    </xf>
    <xf numFmtId="4" fontId="6" fillId="3" borderId="15" xfId="0" applyNumberFormat="1" applyFont="1" applyFill="1" applyBorder="1" applyAlignment="1">
      <alignment horizontal="right" vertical="center" wrapText="1"/>
    </xf>
    <xf numFmtId="4" fontId="6" fillId="3" borderId="7" xfId="0" applyNumberFormat="1" applyFont="1" applyFill="1" applyBorder="1" applyAlignment="1">
      <alignment horizontal="right" wrapText="1"/>
    </xf>
    <xf numFmtId="4" fontId="6" fillId="0" borderId="7" xfId="0" applyNumberFormat="1" applyFont="1" applyBorder="1" applyAlignment="1">
      <alignment horizontal="right" wrapText="1"/>
    </xf>
    <xf numFmtId="4" fontId="6" fillId="4" borderId="7" xfId="0" applyNumberFormat="1" applyFont="1" applyFill="1" applyBorder="1" applyAlignment="1">
      <alignment horizontal="right" wrapText="1"/>
    </xf>
    <xf numFmtId="4" fontId="5" fillId="0" borderId="7" xfId="0" applyNumberFormat="1" applyFont="1" applyBorder="1" applyAlignment="1">
      <alignment wrapText="1"/>
    </xf>
    <xf numFmtId="0" fontId="5" fillId="0" borderId="0" xfId="0" applyFont="1" applyAlignment="1">
      <alignment horizontal="right" vertical="center" wrapText="1"/>
    </xf>
    <xf numFmtId="4" fontId="5" fillId="3" borderId="7" xfId="0" applyNumberFormat="1" applyFont="1" applyFill="1" applyBorder="1" applyAlignment="1">
      <alignment wrapText="1"/>
    </xf>
    <xf numFmtId="4" fontId="5" fillId="0" borderId="7" xfId="0" applyNumberFormat="1" applyFont="1" applyBorder="1" applyAlignment="1">
      <alignment horizontal="center" wrapText="1"/>
    </xf>
    <xf numFmtId="0" fontId="5" fillId="3" borderId="7" xfId="0" applyFont="1" applyFill="1" applyBorder="1" applyAlignment="1">
      <alignment wrapText="1"/>
    </xf>
    <xf numFmtId="0" fontId="5" fillId="3" borderId="7" xfId="0" applyFont="1" applyFill="1" applyBorder="1"/>
    <xf numFmtId="0" fontId="9" fillId="0" borderId="0" xfId="9" applyFont="1"/>
    <xf numFmtId="1" fontId="6" fillId="0" borderId="0" xfId="0" applyNumberFormat="1" applyFont="1" applyAlignment="1">
      <alignment vertical="center"/>
    </xf>
    <xf numFmtId="0" fontId="19" fillId="0" borderId="0" xfId="0" applyFont="1" applyAlignment="1">
      <alignment vertical="center"/>
    </xf>
    <xf numFmtId="0" fontId="13" fillId="0" borderId="0" xfId="0" applyFont="1" applyAlignment="1">
      <alignment vertical="center"/>
    </xf>
    <xf numFmtId="0" fontId="5" fillId="0" borderId="9" xfId="6" applyFont="1" applyBorder="1" applyAlignment="1">
      <alignment horizontal="center" vertical="center" wrapText="1"/>
    </xf>
    <xf numFmtId="0" fontId="5" fillId="0" borderId="10" xfId="6" applyFont="1" applyBorder="1" applyAlignment="1">
      <alignment horizontal="center" vertical="center" wrapText="1"/>
    </xf>
    <xf numFmtId="0" fontId="6" fillId="0" borderId="9" xfId="6" applyFont="1" applyBorder="1" applyAlignment="1">
      <alignment horizontal="center" vertical="center" wrapText="1"/>
    </xf>
    <xf numFmtId="4" fontId="5" fillId="0" borderId="7" xfId="6" applyNumberFormat="1" applyFont="1" applyBorder="1" applyAlignment="1">
      <alignment vertical="center" wrapText="1"/>
    </xf>
    <xf numFmtId="168" fontId="5" fillId="0" borderId="7" xfId="16" applyNumberFormat="1" applyFont="1" applyBorder="1" applyAlignment="1" applyProtection="1">
      <alignment vertical="center" wrapText="1"/>
    </xf>
    <xf numFmtId="2" fontId="5" fillId="0" borderId="7" xfId="6" applyNumberFormat="1" applyFont="1" applyBorder="1" applyAlignment="1">
      <alignment vertical="center" wrapText="1"/>
    </xf>
    <xf numFmtId="177" fontId="5" fillId="0" borderId="0" xfId="0" applyNumberFormat="1" applyFont="1"/>
    <xf numFmtId="177" fontId="5" fillId="0" borderId="0" xfId="6" applyNumberFormat="1" applyFont="1"/>
    <xf numFmtId="4" fontId="6" fillId="3" borderId="7" xfId="6" applyNumberFormat="1" applyFont="1" applyFill="1" applyBorder="1" applyAlignment="1">
      <alignment vertical="center" wrapText="1"/>
    </xf>
    <xf numFmtId="168" fontId="5" fillId="3" borderId="7" xfId="16" applyNumberFormat="1" applyFont="1" applyFill="1" applyBorder="1" applyAlignment="1" applyProtection="1">
      <alignment vertical="center" wrapText="1"/>
    </xf>
    <xf numFmtId="0" fontId="5" fillId="3" borderId="7" xfId="6" applyFont="1" applyFill="1" applyBorder="1" applyAlignment="1">
      <alignment vertical="center" wrapText="1"/>
    </xf>
    <xf numFmtId="4" fontId="6" fillId="0" borderId="7" xfId="6" applyNumberFormat="1" applyFont="1" applyBorder="1" applyAlignment="1">
      <alignment vertical="center" wrapText="1"/>
    </xf>
    <xf numFmtId="0" fontId="5" fillId="0" borderId="7" xfId="6" applyFont="1" applyBorder="1" applyAlignment="1">
      <alignment horizontal="center" wrapText="1"/>
    </xf>
    <xf numFmtId="178" fontId="5" fillId="0" borderId="0" xfId="6" applyNumberFormat="1" applyFont="1"/>
    <xf numFmtId="4" fontId="5" fillId="3" borderId="7" xfId="6" applyNumberFormat="1" applyFont="1" applyFill="1" applyBorder="1" applyAlignment="1">
      <alignment horizontal="center" vertical="center" wrapText="1"/>
    </xf>
    <xf numFmtId="4" fontId="6" fillId="4" borderId="7" xfId="6" applyNumberFormat="1" applyFont="1" applyFill="1" applyBorder="1" applyAlignment="1">
      <alignment vertical="center" wrapText="1"/>
    </xf>
    <xf numFmtId="0" fontId="5" fillId="3" borderId="7" xfId="6" applyFont="1" applyFill="1" applyBorder="1" applyAlignment="1">
      <alignment vertical="center"/>
    </xf>
    <xf numFmtId="4" fontId="5" fillId="3" borderId="7" xfId="6" applyNumberFormat="1" applyFont="1" applyFill="1" applyBorder="1" applyAlignment="1">
      <alignment horizontal="center" vertical="center"/>
    </xf>
    <xf numFmtId="4" fontId="6" fillId="3" borderId="7" xfId="6" applyNumberFormat="1" applyFont="1" applyFill="1" applyBorder="1" applyAlignment="1">
      <alignment vertical="center"/>
    </xf>
    <xf numFmtId="0" fontId="5" fillId="0" borderId="7" xfId="6" applyFont="1" applyBorder="1" applyAlignment="1">
      <alignment vertical="center" wrapText="1"/>
    </xf>
    <xf numFmtId="4" fontId="5" fillId="0" borderId="7" xfId="6" applyNumberFormat="1" applyFont="1" applyBorder="1" applyAlignment="1">
      <alignment horizontal="center" vertical="center" wrapText="1"/>
    </xf>
    <xf numFmtId="4" fontId="5" fillId="4" borderId="7" xfId="6" applyNumberFormat="1" applyFont="1" applyFill="1" applyBorder="1" applyAlignment="1">
      <alignment vertical="center" wrapText="1"/>
    </xf>
    <xf numFmtId="4" fontId="5" fillId="3" borderId="7" xfId="6" applyNumberFormat="1" applyFont="1" applyFill="1" applyBorder="1" applyAlignment="1">
      <alignment vertical="center" wrapText="1"/>
    </xf>
    <xf numFmtId="4" fontId="6" fillId="0" borderId="7" xfId="6" applyNumberFormat="1" applyFont="1" applyBorder="1" applyAlignment="1">
      <alignment horizontal="right" vertical="center" wrapText="1"/>
    </xf>
    <xf numFmtId="0" fontId="5" fillId="0" borderId="7" xfId="6" applyFont="1" applyBorder="1" applyAlignment="1">
      <alignment horizontal="left" wrapText="1"/>
    </xf>
    <xf numFmtId="0" fontId="1" fillId="0" borderId="0" xfId="6" applyAlignment="1">
      <alignment vertical="center"/>
    </xf>
    <xf numFmtId="0" fontId="6" fillId="0" borderId="7" xfId="6" applyFont="1" applyBorder="1" applyAlignment="1">
      <alignment horizontal="center" vertical="center"/>
    </xf>
    <xf numFmtId="4" fontId="6" fillId="0" borderId="7" xfId="6" applyNumberFormat="1" applyFont="1" applyBorder="1" applyAlignment="1">
      <alignment horizontal="center" vertical="center" wrapText="1"/>
    </xf>
    <xf numFmtId="1" fontId="6" fillId="0" borderId="0" xfId="6" applyNumberFormat="1" applyFont="1" applyAlignment="1">
      <alignment vertical="center"/>
    </xf>
    <xf numFmtId="0" fontId="6" fillId="0" borderId="0" xfId="6" applyFont="1" applyAlignment="1">
      <alignment vertical="center" wrapText="1"/>
    </xf>
    <xf numFmtId="0" fontId="26" fillId="0" borderId="0" xfId="14" applyFont="1"/>
    <xf numFmtId="0" fontId="1" fillId="0" borderId="0" xfId="15"/>
    <xf numFmtId="0" fontId="6" fillId="3" borderId="21" xfId="15" applyFont="1" applyFill="1" applyBorder="1" applyAlignment="1">
      <alignment horizontal="center" wrapText="1"/>
    </xf>
    <xf numFmtId="0" fontId="5" fillId="0" borderId="25" xfId="15" applyFont="1" applyBorder="1" applyAlignment="1">
      <alignment horizontal="center" vertical="center" wrapText="1"/>
    </xf>
    <xf numFmtId="0" fontId="5" fillId="0" borderId="21" xfId="15" applyFont="1" applyBorder="1" applyAlignment="1">
      <alignment horizontal="center" vertical="center" wrapText="1"/>
    </xf>
    <xf numFmtId="0" fontId="6" fillId="0" borderId="26" xfId="15" applyFont="1" applyBorder="1" applyAlignment="1">
      <alignment horizontal="center" wrapText="1"/>
    </xf>
    <xf numFmtId="0" fontId="5" fillId="0" borderId="29" xfId="15" applyFont="1" applyBorder="1" applyAlignment="1">
      <alignment horizontal="center" wrapText="1"/>
    </xf>
    <xf numFmtId="0" fontId="5" fillId="0" borderId="21" xfId="15" applyFont="1" applyBorder="1" applyAlignment="1">
      <alignment wrapText="1"/>
    </xf>
    <xf numFmtId="0" fontId="5" fillId="0" borderId="21" xfId="15" applyFont="1" applyBorder="1" applyAlignment="1">
      <alignment horizontal="right" wrapText="1"/>
    </xf>
    <xf numFmtId="0" fontId="5" fillId="3" borderId="21" xfId="15" applyFont="1" applyFill="1" applyBorder="1" applyAlignment="1">
      <alignment horizontal="center" wrapText="1"/>
    </xf>
    <xf numFmtId="0" fontId="5" fillId="3" borderId="21" xfId="15" applyFont="1" applyFill="1" applyBorder="1"/>
    <xf numFmtId="0" fontId="5" fillId="0" borderId="21" xfId="15" applyFont="1" applyBorder="1" applyAlignment="1">
      <alignment horizontal="center" wrapText="1"/>
    </xf>
    <xf numFmtId="0" fontId="5" fillId="3" borderId="21" xfId="15" applyFont="1" applyFill="1" applyBorder="1" applyAlignment="1">
      <alignment wrapText="1"/>
    </xf>
    <xf numFmtId="0" fontId="5" fillId="7" borderId="21" xfId="15" applyFont="1" applyFill="1" applyBorder="1" applyAlignment="1">
      <alignment horizontal="right" wrapText="1"/>
    </xf>
    <xf numFmtId="0" fontId="5" fillId="0" borderId="21" xfId="15" applyFont="1" applyBorder="1" applyAlignment="1">
      <alignment horizontal="center" vertical="top" wrapText="1"/>
    </xf>
    <xf numFmtId="0" fontId="6" fillId="0" borderId="21" xfId="15" applyFont="1" applyBorder="1" applyAlignment="1">
      <alignment horizontal="center"/>
    </xf>
    <xf numFmtId="0" fontId="6" fillId="0" borderId="26" xfId="15" applyFont="1" applyBorder="1" applyAlignment="1">
      <alignment horizontal="center"/>
    </xf>
    <xf numFmtId="2" fontId="5" fillId="0" borderId="7" xfId="6" applyNumberFormat="1" applyFont="1" applyBorder="1" applyAlignment="1">
      <alignment horizontal="right"/>
    </xf>
    <xf numFmtId="2" fontId="5" fillId="3" borderId="7" xfId="6" applyNumberFormat="1" applyFont="1" applyFill="1" applyBorder="1" applyAlignment="1">
      <alignment wrapText="1"/>
    </xf>
    <xf numFmtId="2" fontId="5" fillId="0" borderId="7" xfId="6" applyNumberFormat="1" applyFont="1" applyBorder="1" applyAlignment="1">
      <alignment horizontal="right" wrapText="1"/>
    </xf>
    <xf numFmtId="0" fontId="5" fillId="0" borderId="7" xfId="0" applyFont="1" applyBorder="1" applyAlignment="1">
      <alignment horizontal="center" wrapText="1"/>
    </xf>
    <xf numFmtId="0" fontId="6" fillId="0" borderId="8" xfId="0" applyFont="1" applyBorder="1" applyAlignment="1">
      <alignment horizontal="center" wrapText="1"/>
    </xf>
    <xf numFmtId="0" fontId="28" fillId="0" borderId="8" xfId="0" applyFont="1" applyBorder="1" applyAlignment="1">
      <alignment horizontal="center"/>
    </xf>
    <xf numFmtId="0" fontId="5" fillId="0" borderId="9" xfId="0" applyFont="1" applyBorder="1" applyAlignment="1">
      <alignment horizontal="left" wrapText="1"/>
    </xf>
    <xf numFmtId="4" fontId="5" fillId="0" borderId="9" xfId="0" applyNumberFormat="1" applyFont="1" applyBorder="1" applyAlignment="1">
      <alignment horizontal="right" wrapText="1"/>
    </xf>
    <xf numFmtId="0" fontId="5" fillId="0" borderId="9" xfId="0" applyFont="1" applyBorder="1" applyAlignment="1">
      <alignment horizontal="right" wrapText="1"/>
    </xf>
    <xf numFmtId="167" fontId="5" fillId="0" borderId="9" xfId="0" applyNumberFormat="1" applyFont="1" applyBorder="1" applyAlignment="1">
      <alignment horizontal="right" wrapText="1"/>
    </xf>
    <xf numFmtId="4" fontId="5" fillId="0" borderId="9" xfId="0" applyNumberFormat="1" applyFont="1" applyBorder="1" applyAlignment="1">
      <alignment horizontal="right"/>
    </xf>
    <xf numFmtId="0" fontId="5" fillId="0" borderId="7" xfId="0" applyFont="1" applyBorder="1" applyAlignment="1">
      <alignment wrapText="1"/>
    </xf>
    <xf numFmtId="2" fontId="5" fillId="0" borderId="7" xfId="0" applyNumberFormat="1" applyFont="1" applyBorder="1" applyAlignment="1">
      <alignment wrapText="1"/>
    </xf>
    <xf numFmtId="0" fontId="5" fillId="0" borderId="12" xfId="0" applyFont="1" applyBorder="1" applyAlignment="1">
      <alignment horizontal="left" wrapText="1"/>
    </xf>
    <xf numFmtId="4" fontId="0" fillId="0" borderId="0" xfId="0" applyNumberFormat="1"/>
    <xf numFmtId="0" fontId="30" fillId="0" borderId="0" xfId="0" applyFont="1"/>
    <xf numFmtId="2" fontId="5" fillId="0" borderId="9" xfId="0" applyNumberFormat="1" applyFont="1" applyBorder="1" applyAlignment="1">
      <alignment horizontal="right" wrapText="1"/>
    </xf>
    <xf numFmtId="2" fontId="5" fillId="0" borderId="9" xfId="0" applyNumberFormat="1" applyFont="1" applyBorder="1" applyAlignment="1">
      <alignment horizontal="right"/>
    </xf>
    <xf numFmtId="0" fontId="5" fillId="0" borderId="12" xfId="0" applyFont="1" applyBorder="1" applyAlignment="1">
      <alignment horizontal="right" wrapText="1"/>
    </xf>
    <xf numFmtId="2" fontId="6" fillId="4" borderId="7" xfId="0" applyNumberFormat="1" applyFont="1" applyFill="1" applyBorder="1" applyAlignment="1">
      <alignment horizontal="right" wrapText="1"/>
    </xf>
    <xf numFmtId="167" fontId="5" fillId="0" borderId="7" xfId="0" applyNumberFormat="1" applyFont="1" applyBorder="1" applyAlignment="1">
      <alignment wrapText="1"/>
    </xf>
    <xf numFmtId="165" fontId="6" fillId="4" borderId="7" xfId="16" applyFont="1" applyFill="1" applyBorder="1" applyAlignment="1" applyProtection="1">
      <alignment horizontal="right" wrapText="1"/>
    </xf>
    <xf numFmtId="168" fontId="6" fillId="4" borderId="7" xfId="16" applyNumberFormat="1" applyFont="1" applyFill="1" applyBorder="1" applyAlignment="1" applyProtection="1">
      <alignment horizontal="right" wrapText="1"/>
    </xf>
    <xf numFmtId="0" fontId="6" fillId="3" borderId="21" xfId="0" applyFont="1" applyFill="1" applyBorder="1" applyAlignment="1">
      <alignment horizontal="center" wrapText="1"/>
    </xf>
    <xf numFmtId="0" fontId="5" fillId="0" borderId="21" xfId="0" applyFont="1" applyBorder="1" applyAlignment="1">
      <alignment horizontal="center" vertical="top" wrapText="1"/>
    </xf>
    <xf numFmtId="0" fontId="5" fillId="0" borderId="21" xfId="0" applyFont="1" applyBorder="1" applyAlignment="1">
      <alignment horizontal="center" wrapText="1"/>
    </xf>
    <xf numFmtId="0" fontId="5" fillId="0" borderId="21" xfId="0" applyFont="1" applyBorder="1" applyAlignment="1">
      <alignment horizontal="center"/>
    </xf>
    <xf numFmtId="0" fontId="6" fillId="0" borderId="26" xfId="0" applyFont="1" applyBorder="1" applyAlignment="1">
      <alignment horizontal="center" wrapText="1"/>
    </xf>
    <xf numFmtId="0" fontId="6" fillId="0" borderId="26" xfId="0" applyFont="1" applyBorder="1" applyAlignment="1">
      <alignment horizontal="center"/>
    </xf>
    <xf numFmtId="0" fontId="5" fillId="0" borderId="21" xfId="0" applyFont="1" applyBorder="1" applyAlignment="1">
      <alignment wrapText="1"/>
    </xf>
    <xf numFmtId="0" fontId="5" fillId="0" borderId="21" xfId="0" applyFont="1" applyBorder="1" applyAlignment="1">
      <alignment horizontal="right" wrapText="1"/>
    </xf>
    <xf numFmtId="0" fontId="5" fillId="3" borderId="21" xfId="0" applyFont="1" applyFill="1" applyBorder="1" applyAlignment="1">
      <alignment wrapText="1"/>
    </xf>
    <xf numFmtId="0" fontId="5" fillId="3" borderId="21" xfId="0" applyFont="1" applyFill="1" applyBorder="1"/>
    <xf numFmtId="0" fontId="2" fillId="0" borderId="0" xfId="8"/>
    <xf numFmtId="0" fontId="5" fillId="0" borderId="21" xfId="7" applyFont="1" applyBorder="1" applyAlignment="1">
      <alignment horizontal="right" wrapText="1" indent="1"/>
    </xf>
    <xf numFmtId="167" fontId="5" fillId="0" borderId="21" xfId="7" applyNumberFormat="1" applyFont="1" applyBorder="1" applyAlignment="1">
      <alignment horizontal="right" wrapText="1" indent="1"/>
    </xf>
    <xf numFmtId="172" fontId="5" fillId="0" borderId="21" xfId="7" applyNumberFormat="1" applyFont="1" applyBorder="1" applyAlignment="1">
      <alignment horizontal="right"/>
    </xf>
    <xf numFmtId="2" fontId="5" fillId="0" borderId="7" xfId="7" applyNumberFormat="1" applyFont="1" applyBorder="1" applyAlignment="1">
      <alignment horizontal="right"/>
    </xf>
    <xf numFmtId="2" fontId="5" fillId="3" borderId="7" xfId="7" applyNumberFormat="1" applyFont="1" applyFill="1" applyBorder="1" applyAlignment="1">
      <alignment wrapText="1"/>
    </xf>
    <xf numFmtId="0" fontId="27" fillId="0" borderId="25" xfId="0" applyFont="1" applyBorder="1" applyAlignment="1">
      <alignment horizontal="center" vertical="center" wrapText="1"/>
    </xf>
    <xf numFmtId="0" fontId="0" fillId="0" borderId="21" xfId="0" applyBorder="1" applyAlignment="1">
      <alignment horizontal="center" vertical="center" wrapText="1"/>
    </xf>
    <xf numFmtId="0" fontId="28" fillId="0" borderId="26" xfId="0" applyFont="1" applyBorder="1" applyAlignment="1">
      <alignment horizontal="center"/>
    </xf>
    <xf numFmtId="0" fontId="5" fillId="0" borderId="21" xfId="0" applyFont="1" applyBorder="1" applyAlignment="1">
      <alignment horizontal="right"/>
    </xf>
    <xf numFmtId="0" fontId="5" fillId="0" borderId="25" xfId="0" applyFont="1" applyBorder="1" applyAlignment="1">
      <alignment horizontal="center" wrapText="1"/>
    </xf>
    <xf numFmtId="0" fontId="13" fillId="0" borderId="21" xfId="0" applyFont="1" applyBorder="1" applyAlignment="1">
      <alignment horizontal="right" wrapText="1"/>
    </xf>
    <xf numFmtId="164" fontId="5" fillId="0" borderId="9" xfId="0" applyNumberFormat="1" applyFont="1" applyBorder="1" applyAlignment="1">
      <alignment horizontal="right" wrapText="1"/>
    </xf>
    <xf numFmtId="171" fontId="5" fillId="0" borderId="9" xfId="0" applyNumberFormat="1" applyFont="1" applyBorder="1" applyAlignment="1">
      <alignment horizontal="right" wrapText="1"/>
    </xf>
    <xf numFmtId="0" fontId="5" fillId="0" borderId="34" xfId="0" applyFont="1" applyBorder="1" applyAlignment="1">
      <alignment horizontal="center" vertical="center" wrapText="1"/>
    </xf>
    <xf numFmtId="0" fontId="5" fillId="0" borderId="30" xfId="0" applyFont="1" applyBorder="1" applyAlignment="1">
      <alignment horizontal="center" vertical="center" wrapText="1"/>
    </xf>
    <xf numFmtId="4" fontId="5" fillId="0" borderId="9" xfId="0" applyNumberFormat="1" applyFont="1" applyBorder="1" applyAlignment="1">
      <alignment vertical="center" wrapText="1"/>
    </xf>
    <xf numFmtId="2" fontId="5" fillId="0" borderId="9" xfId="0" applyNumberFormat="1" applyFont="1" applyBorder="1" applyAlignment="1">
      <alignment vertical="center" wrapText="1"/>
    </xf>
    <xf numFmtId="4" fontId="5" fillId="0" borderId="7" xfId="0" applyNumberFormat="1" applyFont="1" applyBorder="1" applyAlignment="1">
      <alignment vertical="center" wrapText="1"/>
    </xf>
    <xf numFmtId="2" fontId="5" fillId="0" borderId="7" xfId="0" applyNumberFormat="1" applyFont="1" applyBorder="1" applyAlignment="1">
      <alignment vertical="center" wrapText="1"/>
    </xf>
    <xf numFmtId="4" fontId="6" fillId="3" borderId="7" xfId="0" applyNumberFormat="1" applyFont="1" applyFill="1" applyBorder="1" applyAlignment="1">
      <alignment vertical="center" wrapText="1"/>
    </xf>
    <xf numFmtId="0" fontId="5" fillId="3" borderId="7" xfId="0" applyFont="1" applyFill="1" applyBorder="1" applyAlignment="1">
      <alignment vertical="center" wrapText="1"/>
    </xf>
    <xf numFmtId="4" fontId="6" fillId="4" borderId="7" xfId="0" applyNumberFormat="1" applyFont="1" applyFill="1" applyBorder="1" applyAlignment="1">
      <alignment vertical="center" wrapText="1"/>
    </xf>
    <xf numFmtId="179" fontId="5" fillId="0" borderId="7" xfId="16" applyNumberFormat="1" applyFont="1" applyBorder="1" applyAlignment="1" applyProtection="1">
      <alignment horizontal="right" vertical="center" wrapText="1"/>
    </xf>
    <xf numFmtId="180" fontId="5" fillId="0" borderId="7" xfId="0" applyNumberFormat="1" applyFont="1" applyBorder="1" applyAlignment="1">
      <alignment vertical="center" wrapText="1"/>
    </xf>
    <xf numFmtId="0" fontId="1" fillId="0" borderId="0" xfId="0" applyFont="1"/>
    <xf numFmtId="0" fontId="5" fillId="3" borderId="7" xfId="0" applyFont="1" applyFill="1" applyBorder="1" applyAlignment="1">
      <alignment vertical="center"/>
    </xf>
    <xf numFmtId="0" fontId="5" fillId="3" borderId="7" xfId="0" applyFont="1" applyFill="1" applyBorder="1" applyAlignment="1">
      <alignment horizontal="right" vertical="center" wrapText="1"/>
    </xf>
    <xf numFmtId="0" fontId="5" fillId="0" borderId="7" xfId="0" applyFont="1" applyBorder="1" applyAlignment="1">
      <alignment horizontal="right" vertical="center" wrapText="1"/>
    </xf>
    <xf numFmtId="180" fontId="5" fillId="0" borderId="7" xfId="0" applyNumberFormat="1" applyFont="1" applyBorder="1" applyAlignment="1">
      <alignment horizontal="right" vertical="center" wrapText="1"/>
    </xf>
    <xf numFmtId="4" fontId="6" fillId="3" borderId="7" xfId="0" applyNumberFormat="1" applyFont="1" applyFill="1" applyBorder="1" applyAlignment="1">
      <alignment vertical="center"/>
    </xf>
    <xf numFmtId="4" fontId="5" fillId="3" borderId="7" xfId="0" applyNumberFormat="1" applyFont="1" applyFill="1" applyBorder="1" applyAlignment="1">
      <alignment vertical="center" wrapText="1"/>
    </xf>
    <xf numFmtId="0" fontId="5" fillId="0" borderId="7" xfId="0" applyFont="1" applyBorder="1" applyAlignment="1">
      <alignment vertical="center" wrapText="1"/>
    </xf>
    <xf numFmtId="4" fontId="6" fillId="0" borderId="7" xfId="0" applyNumberFormat="1" applyFont="1" applyBorder="1" applyAlignment="1">
      <alignment horizontal="center" vertical="center" wrapText="1"/>
    </xf>
    <xf numFmtId="4" fontId="6" fillId="0" borderId="7" xfId="0" applyNumberFormat="1" applyFont="1" applyBorder="1" applyAlignment="1">
      <alignment vertical="center" wrapText="1"/>
    </xf>
    <xf numFmtId="181" fontId="5" fillId="0" borderId="7" xfId="0" applyNumberFormat="1" applyFont="1" applyBorder="1" applyAlignment="1">
      <alignment vertical="center" wrapText="1"/>
    </xf>
    <xf numFmtId="181" fontId="5" fillId="0" borderId="9" xfId="0" applyNumberFormat="1" applyFont="1" applyBorder="1" applyAlignment="1">
      <alignment horizontal="right" vertical="center" wrapText="1"/>
    </xf>
    <xf numFmtId="182" fontId="5" fillId="0" borderId="9" xfId="0" applyNumberFormat="1" applyFont="1" applyBorder="1" applyAlignment="1">
      <alignment horizontal="right" vertical="center" wrapText="1"/>
    </xf>
    <xf numFmtId="0" fontId="6" fillId="0" borderId="22" xfId="0" applyFont="1" applyBorder="1" applyAlignment="1">
      <alignment horizontal="right" wrapText="1" indent="1"/>
    </xf>
    <xf numFmtId="0" fontId="6" fillId="0" borderId="35" xfId="0" applyFont="1" applyBorder="1" applyAlignment="1">
      <alignment horizontal="right" wrapText="1" indent="1"/>
    </xf>
    <xf numFmtId="0" fontId="5" fillId="0" borderId="21" xfId="0" applyFont="1" applyBorder="1" applyAlignment="1">
      <alignment vertical="center" wrapText="1"/>
    </xf>
    <xf numFmtId="0" fontId="5" fillId="3" borderId="21" xfId="0" applyFont="1" applyFill="1" applyBorder="1" applyAlignment="1">
      <alignment vertical="center" wrapText="1"/>
    </xf>
    <xf numFmtId="0" fontId="6" fillId="0" borderId="21" xfId="0" applyFont="1" applyBorder="1" applyAlignment="1">
      <alignment vertical="center" wrapText="1"/>
    </xf>
    <xf numFmtId="0" fontId="5" fillId="3" borderId="28" xfId="0" applyFont="1" applyFill="1" applyBorder="1" applyAlignment="1">
      <alignment horizontal="center" vertical="center" wrapText="1"/>
    </xf>
    <xf numFmtId="0" fontId="5" fillId="0" borderId="21" xfId="0" applyFont="1" applyBorder="1" applyAlignment="1">
      <alignment horizontal="left" vertical="center" wrapText="1" indent="1"/>
    </xf>
    <xf numFmtId="0" fontId="6" fillId="0" borderId="21" xfId="0" applyFont="1" applyBorder="1" applyAlignment="1">
      <alignment horizontal="left" vertical="center" wrapText="1"/>
    </xf>
    <xf numFmtId="0" fontId="5" fillId="0" borderId="21" xfId="0" applyFont="1" applyBorder="1" applyAlignment="1">
      <alignment horizontal="left" vertical="center" wrapText="1" indent="2"/>
    </xf>
    <xf numFmtId="168" fontId="5" fillId="0" borderId="21" xfId="16" applyNumberFormat="1" applyFont="1" applyBorder="1" applyAlignment="1" applyProtection="1">
      <alignment horizontal="right" vertical="center" wrapText="1"/>
    </xf>
    <xf numFmtId="183" fontId="5" fillId="0" borderId="21" xfId="0" applyNumberFormat="1" applyFont="1" applyBorder="1" applyAlignment="1">
      <alignment horizontal="center" wrapText="1"/>
    </xf>
    <xf numFmtId="177" fontId="0" fillId="0" borderId="0" xfId="0" applyNumberFormat="1"/>
    <xf numFmtId="184" fontId="0" fillId="0" borderId="0" xfId="0" applyNumberFormat="1"/>
    <xf numFmtId="183" fontId="0" fillId="0" borderId="0" xfId="0" applyNumberFormat="1"/>
    <xf numFmtId="168" fontId="5" fillId="0" borderId="21" xfId="0" applyNumberFormat="1" applyFont="1" applyBorder="1" applyAlignment="1">
      <alignment horizontal="center" vertical="center" wrapText="1"/>
    </xf>
    <xf numFmtId="168" fontId="5" fillId="0" borderId="21" xfId="0" applyNumberFormat="1" applyFont="1" applyBorder="1" applyAlignment="1">
      <alignment horizontal="right" vertical="center" wrapText="1"/>
    </xf>
    <xf numFmtId="0" fontId="5" fillId="3" borderId="21" xfId="0" applyFont="1" applyFill="1" applyBorder="1" applyAlignment="1">
      <alignment horizontal="center" wrapText="1"/>
    </xf>
    <xf numFmtId="0" fontId="5" fillId="3" borderId="35" xfId="0" applyFont="1" applyFill="1" applyBorder="1" applyAlignment="1">
      <alignment horizontal="center" wrapText="1"/>
    </xf>
    <xf numFmtId="179" fontId="5" fillId="0" borderId="21" xfId="16" applyNumberFormat="1" applyFont="1" applyBorder="1" applyAlignment="1" applyProtection="1">
      <alignment horizontal="center" wrapText="1"/>
    </xf>
    <xf numFmtId="174" fontId="5" fillId="0" borderId="21" xfId="16" applyNumberFormat="1" applyFont="1" applyBorder="1" applyAlignment="1" applyProtection="1">
      <alignment horizontal="right" vertical="center" wrapText="1"/>
    </xf>
    <xf numFmtId="0" fontId="6" fillId="0" borderId="0" xfId="0" applyFont="1" applyAlignment="1">
      <alignment horizontal="right" wrapText="1" indent="1"/>
    </xf>
    <xf numFmtId="0" fontId="5" fillId="0" borderId="0" xfId="0" applyFont="1" applyAlignment="1">
      <alignment horizontal="center" vertical="center" wrapText="1"/>
    </xf>
    <xf numFmtId="0" fontId="5" fillId="0" borderId="0" xfId="0" applyFont="1" applyAlignment="1">
      <alignment horizontal="center" vertical="top" wrapText="1"/>
    </xf>
    <xf numFmtId="0" fontId="6" fillId="0" borderId="0" xfId="0" applyFont="1" applyAlignment="1">
      <alignment horizontal="center"/>
    </xf>
    <xf numFmtId="0" fontId="5" fillId="0" borderId="0" xfId="0" applyFont="1" applyAlignment="1">
      <alignment horizontal="center" wrapText="1"/>
    </xf>
    <xf numFmtId="0" fontId="5" fillId="0" borderId="0" xfId="0" applyFont="1" applyAlignment="1">
      <alignment horizontal="left" vertical="center" wrapText="1" indent="1"/>
    </xf>
    <xf numFmtId="0" fontId="6" fillId="0" borderId="0" xfId="0" applyFont="1" applyAlignment="1">
      <alignment horizontal="left" vertical="center" wrapText="1"/>
    </xf>
    <xf numFmtId="0" fontId="5" fillId="0" borderId="0" xfId="0" applyFont="1" applyAlignment="1">
      <alignment horizontal="left" vertical="center" wrapText="1" indent="2"/>
    </xf>
    <xf numFmtId="168" fontId="5" fillId="0" borderId="0" xfId="16" applyNumberFormat="1" applyFont="1" applyBorder="1" applyAlignment="1" applyProtection="1">
      <alignment horizontal="right" vertical="center" wrapText="1"/>
    </xf>
    <xf numFmtId="183" fontId="5" fillId="0" borderId="0" xfId="0" applyNumberFormat="1" applyFont="1" applyAlignment="1">
      <alignment horizontal="center" wrapText="1"/>
    </xf>
    <xf numFmtId="168" fontId="5" fillId="0" borderId="0" xfId="0" applyNumberFormat="1" applyFont="1" applyAlignment="1">
      <alignment horizontal="right" vertical="center" wrapText="1"/>
    </xf>
    <xf numFmtId="168" fontId="5" fillId="0" borderId="0" xfId="0" applyNumberFormat="1" applyFont="1" applyAlignment="1">
      <alignment horizontal="center" vertical="center" wrapText="1"/>
    </xf>
    <xf numFmtId="179" fontId="5" fillId="0" borderId="0" xfId="16" applyNumberFormat="1" applyFont="1" applyBorder="1" applyAlignment="1" applyProtection="1">
      <alignment horizontal="center" wrapText="1"/>
    </xf>
    <xf numFmtId="0" fontId="14" fillId="0" borderId="21" xfId="0" applyFont="1" applyBorder="1" applyAlignment="1">
      <alignment horizontal="center" vertical="top" wrapText="1"/>
    </xf>
    <xf numFmtId="0" fontId="14" fillId="0" borderId="25" xfId="0" applyFont="1" applyBorder="1" applyAlignment="1">
      <alignment horizontal="center" wrapText="1"/>
    </xf>
    <xf numFmtId="0" fontId="14" fillId="0" borderId="21" xfId="0" applyFont="1" applyBorder="1" applyAlignment="1">
      <alignment horizontal="center" wrapText="1"/>
    </xf>
    <xf numFmtId="0" fontId="15" fillId="0" borderId="26" xfId="0" applyFont="1" applyBorder="1" applyAlignment="1">
      <alignment horizontal="center" wrapText="1"/>
    </xf>
    <xf numFmtId="0" fontId="15" fillId="0" borderId="26" xfId="0" applyFont="1" applyBorder="1" applyAlignment="1">
      <alignment horizontal="center"/>
    </xf>
    <xf numFmtId="0" fontId="14" fillId="0" borderId="21" xfId="0" applyFont="1" applyBorder="1" applyAlignment="1">
      <alignment horizontal="center" vertical="center" wrapText="1"/>
    </xf>
    <xf numFmtId="0" fontId="14" fillId="0" borderId="21" xfId="0" applyFont="1" applyBorder="1" applyAlignment="1">
      <alignment wrapText="1"/>
    </xf>
    <xf numFmtId="0" fontId="14" fillId="0" borderId="21" xfId="0" applyFont="1" applyBorder="1" applyAlignment="1">
      <alignment horizontal="right" wrapText="1"/>
    </xf>
    <xf numFmtId="0" fontId="14" fillId="3" borderId="21" xfId="0" applyFont="1" applyFill="1" applyBorder="1"/>
    <xf numFmtId="0" fontId="36" fillId="8" borderId="7" xfId="0" applyFont="1" applyFill="1" applyBorder="1" applyAlignment="1">
      <alignment horizontal="center" vertical="center" wrapText="1"/>
    </xf>
    <xf numFmtId="0" fontId="36" fillId="8" borderId="12" xfId="0" applyFont="1" applyFill="1" applyBorder="1" applyAlignment="1">
      <alignment horizontal="center" vertical="center" wrapText="1"/>
    </xf>
    <xf numFmtId="0" fontId="37" fillId="9" borderId="7" xfId="0" applyFont="1" applyFill="1" applyBorder="1" applyAlignment="1">
      <alignment horizontal="left" vertical="top"/>
    </xf>
    <xf numFmtId="179" fontId="37" fillId="0" borderId="7" xfId="16" applyNumberFormat="1" applyFont="1" applyBorder="1" applyAlignment="1" applyProtection="1">
      <alignment horizontal="right" vertical="top"/>
    </xf>
    <xf numFmtId="179" fontId="37" fillId="9" borderId="7" xfId="16" applyNumberFormat="1" applyFont="1" applyFill="1" applyBorder="1" applyAlignment="1" applyProtection="1">
      <alignment horizontal="right" vertical="top"/>
    </xf>
    <xf numFmtId="0" fontId="37" fillId="3" borderId="7" xfId="0" applyFont="1" applyFill="1" applyBorder="1" applyAlignment="1">
      <alignment horizontal="left" vertical="top"/>
    </xf>
    <xf numFmtId="0" fontId="5" fillId="0" borderId="11" xfId="0" applyFont="1" applyBorder="1" applyAlignment="1">
      <alignment horizontal="center" vertical="center" wrapText="1"/>
    </xf>
    <xf numFmtId="0" fontId="6" fillId="0" borderId="11" xfId="0" applyFont="1" applyBorder="1" applyAlignment="1">
      <alignment horizontal="center" vertical="center" wrapText="1"/>
    </xf>
    <xf numFmtId="0" fontId="5" fillId="0" borderId="9" xfId="0" applyFont="1" applyBorder="1" applyAlignment="1">
      <alignment horizontal="center" vertical="center" wrapText="1"/>
    </xf>
    <xf numFmtId="0" fontId="6" fillId="0" borderId="7" xfId="0" applyFont="1" applyBorder="1" applyAlignment="1">
      <alignment vertical="center" wrapText="1"/>
    </xf>
    <xf numFmtId="0" fontId="6" fillId="0" borderId="7" xfId="0" applyFont="1" applyBorder="1" applyAlignment="1">
      <alignment horizontal="center" vertical="center" wrapText="1"/>
    </xf>
    <xf numFmtId="0" fontId="6" fillId="0" borderId="7" xfId="9" applyFont="1" applyBorder="1" applyAlignment="1">
      <alignment horizontal="right" vertical="center"/>
    </xf>
    <xf numFmtId="1" fontId="6" fillId="0" borderId="7" xfId="9" applyNumberFormat="1" applyFont="1" applyBorder="1" applyAlignment="1">
      <alignment horizontal="left" vertical="center"/>
    </xf>
    <xf numFmtId="0" fontId="6" fillId="0" borderId="7" xfId="9" applyFont="1" applyBorder="1" applyAlignment="1">
      <alignment horizontal="right" wrapText="1" indent="1"/>
    </xf>
    <xf numFmtId="0" fontId="6" fillId="2" borderId="7" xfId="9" applyFont="1" applyFill="1" applyBorder="1" applyAlignment="1">
      <alignment horizontal="left" vertical="center" wrapText="1"/>
    </xf>
    <xf numFmtId="0" fontId="6" fillId="3" borderId="7" xfId="0" applyFont="1" applyFill="1" applyBorder="1" applyAlignment="1">
      <alignment horizontal="right" vertical="center" wrapText="1"/>
    </xf>
    <xf numFmtId="0" fontId="6" fillId="3" borderId="7" xfId="0" applyFont="1" applyFill="1" applyBorder="1" applyAlignment="1">
      <alignment horizontal="left" vertical="center" wrapText="1"/>
    </xf>
    <xf numFmtId="0" fontId="6" fillId="2" borderId="7" xfId="0" applyFont="1" applyFill="1" applyBorder="1" applyAlignment="1">
      <alignment horizontal="center" vertical="center"/>
    </xf>
    <xf numFmtId="0" fontId="6" fillId="2" borderId="7" xfId="9" applyFont="1" applyFill="1" applyBorder="1" applyAlignment="1">
      <alignment horizontal="left" vertical="center"/>
    </xf>
    <xf numFmtId="0" fontId="5" fillId="0" borderId="7" xfId="0" applyFont="1" applyBorder="1" applyAlignment="1">
      <alignment horizontal="center" vertical="center"/>
    </xf>
    <xf numFmtId="0" fontId="6" fillId="3" borderId="7" xfId="0" applyFont="1" applyFill="1" applyBorder="1" applyAlignment="1">
      <alignment horizontal="center" vertical="center"/>
    </xf>
    <xf numFmtId="0" fontId="6" fillId="0" borderId="7" xfId="0" applyFont="1" applyBorder="1" applyAlignment="1">
      <alignment horizontal="right" wrapText="1" indent="1"/>
    </xf>
    <xf numFmtId="0" fontId="6" fillId="0" borderId="7" xfId="0" applyFont="1" applyBorder="1" applyAlignment="1">
      <alignment wrapText="1"/>
    </xf>
    <xf numFmtId="0" fontId="6" fillId="3" borderId="7" xfId="0" applyFont="1" applyFill="1" applyBorder="1" applyAlignment="1">
      <alignment horizontal="right" wrapText="1" indent="1"/>
    </xf>
    <xf numFmtId="0" fontId="6" fillId="3" borderId="7" xfId="0" applyFont="1" applyFill="1" applyBorder="1" applyAlignment="1">
      <alignment horizontal="center" wrapText="1"/>
    </xf>
    <xf numFmtId="0" fontId="6" fillId="2" borderId="7" xfId="0" applyFont="1" applyFill="1" applyBorder="1" applyAlignment="1">
      <alignment horizontal="center"/>
    </xf>
    <xf numFmtId="0" fontId="17" fillId="0" borderId="7" xfId="0" applyFont="1" applyBorder="1"/>
    <xf numFmtId="0" fontId="5" fillId="0" borderId="12" xfId="0" applyFont="1" applyBorder="1" applyAlignment="1">
      <alignment horizontal="center" vertical="center" wrapText="1"/>
    </xf>
    <xf numFmtId="0" fontId="17" fillId="0" borderId="0" xfId="0" applyFont="1"/>
    <xf numFmtId="0" fontId="6" fillId="0" borderId="7" xfId="9" applyFont="1" applyBorder="1" applyAlignment="1">
      <alignment horizontal="right" vertical="center" wrapText="1"/>
    </xf>
    <xf numFmtId="0" fontId="6" fillId="2" borderId="7" xfId="9" applyFont="1" applyFill="1" applyBorder="1" applyAlignment="1">
      <alignment vertical="center" wrapText="1"/>
    </xf>
    <xf numFmtId="0" fontId="6" fillId="0" borderId="7" xfId="9" applyFont="1" applyBorder="1" applyAlignment="1">
      <alignment horizontal="left" vertical="center" wrapText="1"/>
    </xf>
    <xf numFmtId="0" fontId="6" fillId="0" borderId="9" xfId="9" applyFont="1" applyBorder="1" applyAlignment="1">
      <alignment horizontal="left" vertical="center" wrapText="1"/>
    </xf>
    <xf numFmtId="0" fontId="6" fillId="3" borderId="7" xfId="9" applyFont="1" applyFill="1" applyBorder="1" applyAlignment="1">
      <alignment horizontal="right" vertical="center" wrapText="1"/>
    </xf>
    <xf numFmtId="0" fontId="6" fillId="3" borderId="7" xfId="9" applyFont="1" applyFill="1" applyBorder="1" applyAlignment="1">
      <alignment horizontal="center" vertical="center" wrapText="1"/>
    </xf>
    <xf numFmtId="0" fontId="5" fillId="0" borderId="7" xfId="9" applyFont="1" applyBorder="1" applyAlignment="1">
      <alignment horizontal="center" vertical="center" wrapText="1"/>
    </xf>
    <xf numFmtId="0" fontId="5" fillId="0" borderId="8" xfId="9" applyFont="1" applyBorder="1" applyAlignment="1">
      <alignment horizontal="center" vertical="center" wrapText="1"/>
    </xf>
    <xf numFmtId="0" fontId="5" fillId="0" borderId="11" xfId="9" applyFont="1" applyBorder="1" applyAlignment="1">
      <alignment horizontal="center" vertical="center" wrapText="1"/>
    </xf>
    <xf numFmtId="0" fontId="5" fillId="0" borderId="7" xfId="9" applyFont="1" applyBorder="1" applyAlignment="1">
      <alignment horizontal="center" vertical="center"/>
    </xf>
    <xf numFmtId="0" fontId="6" fillId="4" borderId="7" xfId="9" applyFont="1" applyFill="1" applyBorder="1" applyAlignment="1">
      <alignment horizontal="center" vertical="center"/>
    </xf>
    <xf numFmtId="0" fontId="6" fillId="2" borderId="12" xfId="9" applyFont="1" applyFill="1" applyBorder="1" applyAlignment="1">
      <alignment vertical="center" wrapText="1"/>
    </xf>
    <xf numFmtId="0" fontId="6" fillId="0" borderId="14" xfId="9" applyFont="1" applyBorder="1" applyAlignment="1">
      <alignment horizontal="right" vertical="center" wrapText="1"/>
    </xf>
    <xf numFmtId="0" fontId="6" fillId="4" borderId="9" xfId="9" applyFont="1" applyFill="1" applyBorder="1" applyAlignment="1">
      <alignment horizontal="center" vertical="center"/>
    </xf>
    <xf numFmtId="0" fontId="6" fillId="0" borderId="7" xfId="9" applyFont="1" applyBorder="1" applyAlignment="1">
      <alignment vertical="center" wrapText="1"/>
    </xf>
    <xf numFmtId="0" fontId="6" fillId="0" borderId="7" xfId="9" applyFont="1" applyBorder="1" applyAlignment="1">
      <alignment horizontal="right" wrapText="1"/>
    </xf>
    <xf numFmtId="167" fontId="5" fillId="0" borderId="7" xfId="9" applyNumberFormat="1" applyFont="1" applyBorder="1" applyAlignment="1">
      <alignment horizontal="center" vertical="center" wrapText="1"/>
    </xf>
    <xf numFmtId="0" fontId="5" fillId="0" borderId="14" xfId="9" applyFont="1" applyBorder="1" applyAlignment="1">
      <alignment horizontal="center" vertical="center" wrapText="1"/>
    </xf>
    <xf numFmtId="0" fontId="5" fillId="0" borderId="15" xfId="9" applyFont="1" applyBorder="1" applyAlignment="1">
      <alignment horizontal="center" vertical="center" wrapText="1"/>
    </xf>
    <xf numFmtId="0" fontId="5" fillId="0" borderId="17" xfId="9" applyFont="1" applyBorder="1" applyAlignment="1">
      <alignment horizontal="center" vertical="center" wrapText="1"/>
    </xf>
    <xf numFmtId="0" fontId="6" fillId="4" borderId="7" xfId="0" applyFont="1" applyFill="1" applyBorder="1" applyAlignment="1">
      <alignment horizontal="center" vertical="center"/>
    </xf>
    <xf numFmtId="0" fontId="6" fillId="0" borderId="14" xfId="9" applyFont="1" applyBorder="1" applyAlignment="1">
      <alignment horizontal="right" vertical="center"/>
    </xf>
    <xf numFmtId="0" fontId="5" fillId="0" borderId="12" xfId="9" applyFont="1" applyBorder="1" applyAlignment="1">
      <alignment horizontal="center" vertical="center" wrapText="1"/>
    </xf>
    <xf numFmtId="0" fontId="6" fillId="0" borderId="7" xfId="9" applyFont="1" applyBorder="1" applyAlignment="1">
      <alignment horizontal="left" vertical="center"/>
    </xf>
    <xf numFmtId="0" fontId="7" fillId="0" borderId="7" xfId="9" applyFont="1" applyBorder="1" applyAlignment="1">
      <alignment horizontal="right" vertical="center" wrapText="1"/>
    </xf>
    <xf numFmtId="0" fontId="7" fillId="2" borderId="7" xfId="9" applyFont="1" applyFill="1" applyBorder="1" applyAlignment="1">
      <alignment horizontal="left" vertical="center"/>
    </xf>
    <xf numFmtId="0" fontId="5" fillId="3" borderId="7" xfId="9" applyFont="1" applyFill="1" applyBorder="1" applyAlignment="1">
      <alignment horizontal="center" vertical="center"/>
    </xf>
    <xf numFmtId="0" fontId="6" fillId="3" borderId="7" xfId="9" applyFont="1" applyFill="1" applyBorder="1" applyAlignment="1">
      <alignment horizontal="center" vertical="center"/>
    </xf>
    <xf numFmtId="0" fontId="7" fillId="5" borderId="20" xfId="0" applyFont="1" applyFill="1" applyBorder="1" applyAlignment="1">
      <alignment horizontal="right" vertical="center" wrapText="1"/>
    </xf>
    <xf numFmtId="0" fontId="7" fillId="5" borderId="20" xfId="0" applyFont="1" applyFill="1" applyBorder="1" applyAlignment="1">
      <alignment horizontal="left" vertical="center"/>
    </xf>
    <xf numFmtId="0" fontId="6" fillId="0" borderId="20" xfId="0" applyFont="1" applyBorder="1" applyAlignment="1">
      <alignment horizontal="right" vertical="center" wrapText="1"/>
    </xf>
    <xf numFmtId="0" fontId="6" fillId="0" borderId="20" xfId="0" applyFont="1" applyBorder="1" applyAlignment="1">
      <alignment horizontal="left" vertical="center" wrapText="1"/>
    </xf>
    <xf numFmtId="0" fontId="6" fillId="0" borderId="20" xfId="0" applyFont="1" applyBorder="1" applyAlignment="1">
      <alignment horizontal="center" vertical="center" wrapText="1"/>
    </xf>
    <xf numFmtId="0" fontId="6" fillId="3" borderId="20" xfId="0" applyFont="1" applyFill="1" applyBorder="1" applyAlignment="1">
      <alignment horizontal="right" vertical="center" wrapText="1"/>
    </xf>
    <xf numFmtId="0" fontId="6" fillId="3" borderId="22" xfId="0" applyFont="1" applyFill="1" applyBorder="1" applyAlignment="1">
      <alignment horizontal="center" vertical="center" wrapText="1"/>
    </xf>
    <xf numFmtId="0" fontId="5" fillId="0" borderId="20" xfId="0" applyFont="1" applyBorder="1" applyAlignment="1">
      <alignment horizontal="center" vertical="center" wrapText="1"/>
    </xf>
    <xf numFmtId="0" fontId="5" fillId="0" borderId="23" xfId="0" applyFont="1" applyBorder="1" applyAlignment="1">
      <alignment horizontal="center" vertical="center" wrapText="1"/>
    </xf>
    <xf numFmtId="0" fontId="5" fillId="0" borderId="24" xfId="0" applyFont="1" applyBorder="1" applyAlignment="1">
      <alignment horizontal="center" vertical="center" wrapText="1"/>
    </xf>
    <xf numFmtId="0" fontId="5" fillId="0" borderId="27" xfId="0" applyFont="1" applyBorder="1" applyAlignment="1">
      <alignment horizontal="center" vertical="center" wrapText="1"/>
    </xf>
    <xf numFmtId="0" fontId="5" fillId="3" borderId="20" xfId="0" applyFont="1" applyFill="1" applyBorder="1" applyAlignment="1">
      <alignment horizontal="center" vertical="center"/>
    </xf>
    <xf numFmtId="0" fontId="6" fillId="3" borderId="20" xfId="0" applyFont="1" applyFill="1" applyBorder="1" applyAlignment="1">
      <alignment horizontal="center" vertical="center"/>
    </xf>
    <xf numFmtId="0" fontId="20" fillId="0" borderId="20" xfId="0" applyFont="1" applyBorder="1" applyAlignment="1">
      <alignment vertical="center"/>
    </xf>
    <xf numFmtId="0" fontId="6" fillId="3" borderId="20" xfId="0" applyFont="1" applyFill="1" applyBorder="1" applyAlignment="1">
      <alignment horizontal="center" vertical="center" wrapText="1"/>
    </xf>
    <xf numFmtId="0" fontId="2" fillId="0" borderId="7" xfId="10" applyBorder="1" applyAlignment="1">
      <alignment horizontal="right"/>
    </xf>
    <xf numFmtId="0" fontId="2" fillId="0" borderId="7" xfId="10" applyBorder="1" applyAlignment="1">
      <alignment horizontal="left"/>
    </xf>
    <xf numFmtId="0" fontId="2" fillId="2" borderId="7" xfId="10" applyFill="1" applyBorder="1" applyAlignment="1">
      <alignment horizontal="right"/>
    </xf>
    <xf numFmtId="0" fontId="2" fillId="2" borderId="7" xfId="10" applyFill="1" applyBorder="1" applyAlignment="1">
      <alignment horizontal="left"/>
    </xf>
    <xf numFmtId="0" fontId="6" fillId="0" borderId="7" xfId="6" applyFont="1" applyBorder="1" applyAlignment="1">
      <alignment horizontal="right" wrapText="1" indent="1"/>
    </xf>
    <xf numFmtId="0" fontId="6" fillId="0" borderId="7" xfId="6" applyFont="1" applyBorder="1" applyAlignment="1">
      <alignment wrapText="1"/>
    </xf>
    <xf numFmtId="0" fontId="6" fillId="3" borderId="7" xfId="6" applyFont="1" applyFill="1" applyBorder="1" applyAlignment="1">
      <alignment horizontal="right" wrapText="1" indent="1"/>
    </xf>
    <xf numFmtId="0" fontId="6" fillId="3" borderId="7" xfId="6" applyFont="1" applyFill="1" applyBorder="1" applyAlignment="1">
      <alignment horizontal="center" wrapText="1"/>
    </xf>
    <xf numFmtId="0" fontId="5" fillId="0" borderId="7" xfId="6" applyFont="1" applyBorder="1" applyAlignment="1">
      <alignment horizontal="center" vertical="center" wrapText="1"/>
    </xf>
    <xf numFmtId="0" fontId="5" fillId="0" borderId="7" xfId="6" applyFont="1" applyBorder="1" applyAlignment="1">
      <alignment horizontal="center" vertical="top" wrapText="1"/>
    </xf>
    <xf numFmtId="0" fontId="6" fillId="0" borderId="7" xfId="6" applyFont="1" applyBorder="1" applyAlignment="1">
      <alignment horizontal="center" wrapText="1"/>
    </xf>
    <xf numFmtId="4" fontId="5" fillId="0" borderId="7" xfId="6" applyNumberFormat="1" applyFont="1" applyBorder="1" applyAlignment="1">
      <alignment horizontal="right" vertical="center" wrapText="1"/>
    </xf>
    <xf numFmtId="0" fontId="5" fillId="0" borderId="7" xfId="6" applyFont="1" applyBorder="1" applyAlignment="1">
      <alignment horizontal="right" vertical="center" wrapText="1"/>
    </xf>
    <xf numFmtId="0" fontId="6" fillId="3" borderId="7" xfId="6" applyFont="1" applyFill="1" applyBorder="1" applyAlignment="1">
      <alignment horizontal="center" vertical="center" wrapText="1"/>
    </xf>
    <xf numFmtId="0" fontId="5" fillId="3" borderId="7" xfId="6" applyFont="1" applyFill="1" applyBorder="1" applyAlignment="1">
      <alignment horizontal="left" indent="1"/>
    </xf>
    <xf numFmtId="0" fontId="5" fillId="3" borderId="7" xfId="6" applyFont="1" applyFill="1" applyBorder="1" applyAlignment="1">
      <alignment horizontal="left" wrapText="1" indent="1"/>
    </xf>
    <xf numFmtId="2" fontId="5" fillId="0" borderId="7" xfId="6" applyNumberFormat="1" applyFont="1" applyBorder="1" applyAlignment="1">
      <alignment horizontal="right" vertical="center" wrapText="1"/>
    </xf>
    <xf numFmtId="0" fontId="21" fillId="0" borderId="28" xfId="6" applyFont="1" applyBorder="1"/>
    <xf numFmtId="0" fontId="21" fillId="0" borderId="29" xfId="6" applyFont="1" applyBorder="1"/>
    <xf numFmtId="0" fontId="23" fillId="2" borderId="7" xfId="10" applyFont="1" applyFill="1" applyBorder="1" applyAlignment="1">
      <alignment horizontal="right"/>
    </xf>
    <xf numFmtId="0" fontId="23" fillId="2" borderId="7" xfId="10" applyFont="1" applyFill="1" applyBorder="1" applyAlignment="1">
      <alignment horizontal="left"/>
    </xf>
    <xf numFmtId="0" fontId="6" fillId="0" borderId="7" xfId="7" applyFont="1" applyBorder="1" applyAlignment="1">
      <alignment horizontal="right" vertical="center"/>
    </xf>
    <xf numFmtId="1" fontId="6" fillId="0" borderId="7" xfId="7" applyNumberFormat="1" applyFont="1" applyBorder="1" applyAlignment="1">
      <alignment horizontal="left" vertical="center"/>
    </xf>
    <xf numFmtId="0" fontId="6" fillId="0" borderId="7" xfId="7" applyFont="1" applyBorder="1" applyAlignment="1">
      <alignment horizontal="right" vertical="center" wrapText="1"/>
    </xf>
    <xf numFmtId="0" fontId="6" fillId="2" borderId="7" xfId="7" applyFont="1" applyFill="1" applyBorder="1" applyAlignment="1">
      <alignment vertical="center" wrapText="1"/>
    </xf>
    <xf numFmtId="0" fontId="6" fillId="0" borderId="7" xfId="7" applyFont="1" applyBorder="1" applyAlignment="1">
      <alignment horizontal="left" vertical="center" wrapText="1"/>
    </xf>
    <xf numFmtId="0" fontId="6" fillId="3" borderId="7" xfId="7" applyFont="1" applyFill="1" applyBorder="1" applyAlignment="1">
      <alignment horizontal="right" vertical="center" wrapText="1"/>
    </xf>
    <xf numFmtId="0" fontId="6" fillId="3" borderId="7" xfId="7" applyFont="1" applyFill="1" applyBorder="1" applyAlignment="1">
      <alignment horizontal="center" vertical="center" wrapText="1"/>
    </xf>
    <xf numFmtId="0" fontId="5" fillId="0" borderId="7" xfId="7" applyFont="1" applyBorder="1" applyAlignment="1">
      <alignment horizontal="center" vertical="center" wrapText="1"/>
    </xf>
    <xf numFmtId="0" fontId="5" fillId="0" borderId="8" xfId="7" applyFont="1" applyBorder="1" applyAlignment="1">
      <alignment horizontal="center" vertical="center" wrapText="1"/>
    </xf>
    <xf numFmtId="0" fontId="6" fillId="0" borderId="17" xfId="7" applyFont="1" applyBorder="1" applyAlignment="1">
      <alignment horizontal="center" vertical="center" wrapText="1"/>
    </xf>
    <xf numFmtId="0" fontId="6" fillId="0" borderId="17" xfId="7" applyFont="1" applyBorder="1" applyAlignment="1">
      <alignment horizontal="center" vertical="center"/>
    </xf>
    <xf numFmtId="0" fontId="6" fillId="0" borderId="7" xfId="7" applyFont="1" applyBorder="1" applyAlignment="1">
      <alignment horizontal="center" vertical="center" wrapText="1"/>
    </xf>
    <xf numFmtId="0" fontId="6" fillId="0" borderId="7" xfId="7" applyFont="1" applyBorder="1" applyAlignment="1">
      <alignment horizontal="center" vertical="center"/>
    </xf>
    <xf numFmtId="0" fontId="6" fillId="2" borderId="12" xfId="7" applyFont="1" applyFill="1" applyBorder="1" applyAlignment="1">
      <alignment vertical="center" wrapText="1"/>
    </xf>
    <xf numFmtId="0" fontId="6" fillId="0" borderId="14" xfId="7" applyFont="1" applyBorder="1" applyAlignment="1">
      <alignment horizontal="right" vertical="center" wrapText="1"/>
    </xf>
    <xf numFmtId="0" fontId="6" fillId="0" borderId="9" xfId="7" applyFont="1" applyBorder="1" applyAlignment="1">
      <alignment horizontal="center" vertical="center" wrapText="1"/>
    </xf>
    <xf numFmtId="0" fontId="6" fillId="0" borderId="9" xfId="7" applyFont="1" applyBorder="1" applyAlignment="1">
      <alignment horizontal="center" vertical="center"/>
    </xf>
    <xf numFmtId="1" fontId="6" fillId="0" borderId="7" xfId="0" applyNumberFormat="1" applyFont="1" applyBorder="1" applyAlignment="1">
      <alignment horizontal="left" vertical="center"/>
    </xf>
    <xf numFmtId="0" fontId="6" fillId="2" borderId="7" xfId="0" applyFont="1" applyFill="1" applyBorder="1" applyAlignment="1">
      <alignment horizontal="left" vertical="center" wrapText="1"/>
    </xf>
    <xf numFmtId="0" fontId="6" fillId="0" borderId="7" xfId="0" applyFont="1" applyBorder="1" applyAlignment="1">
      <alignment horizontal="right" wrapText="1"/>
    </xf>
    <xf numFmtId="0" fontId="5" fillId="0" borderId="8" xfId="0" applyFont="1" applyBorder="1" applyAlignment="1">
      <alignment horizontal="left" vertical="center" wrapText="1"/>
    </xf>
    <xf numFmtId="167" fontId="5" fillId="0" borderId="7" xfId="0" applyNumberFormat="1" applyFont="1" applyBorder="1" applyAlignment="1">
      <alignment horizontal="center" vertical="center" wrapText="1"/>
    </xf>
    <xf numFmtId="0" fontId="5" fillId="0" borderId="14" xfId="0" applyFont="1" applyBorder="1" applyAlignment="1">
      <alignment horizontal="center" vertical="center" wrapText="1"/>
    </xf>
    <xf numFmtId="0" fontId="5" fillId="0" borderId="15" xfId="0" applyFont="1" applyBorder="1" applyAlignment="1">
      <alignment horizontal="center" vertical="center" wrapText="1"/>
    </xf>
    <xf numFmtId="0" fontId="5" fillId="3" borderId="7" xfId="0" applyFont="1" applyFill="1" applyBorder="1" applyAlignment="1">
      <alignment horizontal="center" vertical="center"/>
    </xf>
    <xf numFmtId="0" fontId="6" fillId="2" borderId="7" xfId="0" applyFont="1" applyFill="1" applyBorder="1" applyAlignment="1">
      <alignment horizontal="left" vertical="center"/>
    </xf>
    <xf numFmtId="0" fontId="5" fillId="0" borderId="7" xfId="0" applyFont="1" applyBorder="1" applyAlignment="1">
      <alignment horizontal="left" vertical="center" wrapText="1"/>
    </xf>
    <xf numFmtId="0" fontId="5" fillId="2" borderId="7" xfId="0" applyFont="1" applyFill="1" applyBorder="1" applyAlignment="1">
      <alignment horizontal="center" vertical="center"/>
    </xf>
    <xf numFmtId="0" fontId="6" fillId="0" borderId="7" xfId="6" applyFont="1" applyBorder="1" applyAlignment="1">
      <alignment horizontal="right" vertical="center"/>
    </xf>
    <xf numFmtId="1" fontId="6" fillId="0" borderId="7" xfId="6" applyNumberFormat="1" applyFont="1" applyBorder="1" applyAlignment="1">
      <alignment horizontal="left" vertical="center"/>
    </xf>
    <xf numFmtId="0" fontId="6" fillId="2" borderId="7" xfId="6" applyFont="1" applyFill="1" applyBorder="1" applyAlignment="1">
      <alignment horizontal="left" vertical="center"/>
    </xf>
    <xf numFmtId="0" fontId="6" fillId="0" borderId="7" xfId="6" applyFont="1" applyBorder="1" applyAlignment="1">
      <alignment horizontal="right" vertical="center" wrapText="1"/>
    </xf>
    <xf numFmtId="0" fontId="6" fillId="0" borderId="7" xfId="6" applyFont="1" applyBorder="1" applyAlignment="1">
      <alignment horizontal="left" vertical="center" wrapText="1"/>
    </xf>
    <xf numFmtId="0" fontId="6" fillId="3" borderId="7" xfId="6" applyFont="1" applyFill="1" applyBorder="1" applyAlignment="1">
      <alignment horizontal="right" vertical="center" wrapText="1"/>
    </xf>
    <xf numFmtId="0" fontId="5" fillId="0" borderId="8" xfId="6" applyFont="1" applyBorder="1" applyAlignment="1">
      <alignment horizontal="center" vertical="center" wrapText="1"/>
    </xf>
    <xf numFmtId="0" fontId="5" fillId="0" borderId="17" xfId="6" applyFont="1" applyBorder="1" applyAlignment="1">
      <alignment horizontal="center" vertical="center" wrapText="1"/>
    </xf>
    <xf numFmtId="0" fontId="5" fillId="4" borderId="7" xfId="6" applyFont="1" applyFill="1" applyBorder="1" applyAlignment="1">
      <alignment horizontal="center" vertical="center"/>
    </xf>
    <xf numFmtId="0" fontId="5" fillId="0" borderId="15" xfId="6" applyFont="1" applyBorder="1" applyAlignment="1">
      <alignment horizontal="center" vertical="center" wrapText="1"/>
    </xf>
    <xf numFmtId="0" fontId="6" fillId="4" borderId="7" xfId="6" applyFont="1" applyFill="1" applyBorder="1" applyAlignment="1">
      <alignment horizontal="center" vertical="center"/>
    </xf>
    <xf numFmtId="0" fontId="5" fillId="0" borderId="0" xfId="6" applyFont="1" applyAlignment="1">
      <alignment horizontal="center" vertical="center"/>
    </xf>
    <xf numFmtId="0" fontId="6" fillId="0" borderId="0" xfId="6" applyFont="1" applyAlignment="1">
      <alignment horizontal="center" vertical="center"/>
    </xf>
    <xf numFmtId="0" fontId="6" fillId="0" borderId="7" xfId="6" applyFont="1" applyBorder="1" applyAlignment="1">
      <alignment horizontal="left" vertical="center"/>
    </xf>
    <xf numFmtId="0" fontId="7" fillId="0" borderId="7" xfId="6" applyFont="1" applyBorder="1" applyAlignment="1">
      <alignment horizontal="right" vertical="center" wrapText="1"/>
    </xf>
    <xf numFmtId="0" fontId="7" fillId="2" borderId="7" xfId="6" applyFont="1" applyFill="1" applyBorder="1" applyAlignment="1">
      <alignment horizontal="left" vertical="center"/>
    </xf>
    <xf numFmtId="0" fontId="5" fillId="3" borderId="7" xfId="6" applyFont="1" applyFill="1" applyBorder="1" applyAlignment="1">
      <alignment horizontal="center" vertical="center"/>
    </xf>
    <xf numFmtId="0" fontId="6" fillId="3" borderId="7" xfId="6" applyFont="1" applyFill="1" applyBorder="1" applyAlignment="1">
      <alignment horizontal="center" vertical="center"/>
    </xf>
    <xf numFmtId="0" fontId="24" fillId="0" borderId="0" xfId="6" applyFont="1" applyAlignment="1">
      <alignment vertical="center"/>
    </xf>
    <xf numFmtId="0" fontId="25" fillId="5" borderId="20" xfId="0" applyFont="1" applyFill="1" applyBorder="1" applyAlignment="1">
      <alignment horizontal="left" vertical="center"/>
    </xf>
    <xf numFmtId="0" fontId="21" fillId="0" borderId="20" xfId="0" applyFont="1" applyBorder="1" applyAlignment="1">
      <alignment vertical="center"/>
    </xf>
    <xf numFmtId="0" fontId="6" fillId="0" borderId="20" xfId="7" applyFont="1" applyBorder="1" applyAlignment="1">
      <alignment horizontal="right" wrapText="1" indent="1"/>
    </xf>
    <xf numFmtId="0" fontId="6" fillId="0" borderId="20" xfId="7" applyFont="1" applyBorder="1" applyAlignment="1">
      <alignment wrapText="1"/>
    </xf>
    <xf numFmtId="0" fontId="6" fillId="3" borderId="20" xfId="7" applyFont="1" applyFill="1" applyBorder="1" applyAlignment="1">
      <alignment horizontal="right" wrapText="1" indent="1"/>
    </xf>
    <xf numFmtId="0" fontId="6" fillId="3" borderId="20" xfId="7" applyFont="1" applyFill="1" applyBorder="1" applyAlignment="1">
      <alignment horizontal="center" wrapText="1"/>
    </xf>
    <xf numFmtId="0" fontId="5" fillId="0" borderId="20" xfId="7" applyFont="1" applyBorder="1" applyAlignment="1">
      <alignment horizontal="center" vertical="center" wrapText="1"/>
    </xf>
    <xf numFmtId="0" fontId="5" fillId="0" borderId="24" xfId="7" applyFont="1" applyBorder="1" applyAlignment="1">
      <alignment horizontal="center" vertical="center" wrapText="1"/>
    </xf>
    <xf numFmtId="0" fontId="5" fillId="0" borderId="20" xfId="7" applyFont="1" applyBorder="1" applyAlignment="1">
      <alignment horizontal="center" vertical="top" wrapText="1"/>
    </xf>
    <xf numFmtId="0" fontId="5" fillId="0" borderId="31" xfId="7" applyFont="1" applyBorder="1" applyAlignment="1">
      <alignment horizontal="center" vertical="center" wrapText="1"/>
    </xf>
    <xf numFmtId="0" fontId="5" fillId="0" borderId="29" xfId="7" applyFont="1" applyBorder="1" applyAlignment="1">
      <alignment horizontal="center" vertical="center" wrapText="1"/>
    </xf>
    <xf numFmtId="0" fontId="6" fillId="0" borderId="24" xfId="7" applyFont="1" applyBorder="1" applyAlignment="1">
      <alignment horizontal="center" wrapText="1"/>
    </xf>
    <xf numFmtId="0" fontId="5" fillId="0" borderId="27" xfId="7" applyFont="1" applyBorder="1" applyAlignment="1">
      <alignment horizontal="center" vertical="center" wrapText="1"/>
    </xf>
    <xf numFmtId="0" fontId="5" fillId="0" borderId="27" xfId="7" applyFont="1" applyBorder="1" applyAlignment="1">
      <alignment horizontal="center" wrapText="1"/>
    </xf>
    <xf numFmtId="0" fontId="5" fillId="0" borderId="20" xfId="7" applyFont="1" applyBorder="1" applyAlignment="1">
      <alignment horizontal="left" wrapText="1" indent="1"/>
    </xf>
    <xf numFmtId="0" fontId="6" fillId="3" borderId="20" xfId="7" applyFont="1" applyFill="1" applyBorder="1" applyAlignment="1">
      <alignment horizontal="center" vertical="center"/>
    </xf>
    <xf numFmtId="0" fontId="5" fillId="3" borderId="20" xfId="7" applyFont="1" applyFill="1" applyBorder="1" applyAlignment="1">
      <alignment horizontal="left" indent="1"/>
    </xf>
    <xf numFmtId="0" fontId="5" fillId="3" borderId="20" xfId="7" applyFont="1" applyFill="1" applyBorder="1" applyAlignment="1">
      <alignment horizontal="left" wrapText="1" indent="1"/>
    </xf>
    <xf numFmtId="0" fontId="21" fillId="0" borderId="31" xfId="7" applyFont="1" applyBorder="1" applyAlignment="1">
      <alignment wrapText="1"/>
    </xf>
    <xf numFmtId="0" fontId="21" fillId="0" borderId="28" xfId="7" applyFont="1" applyBorder="1" applyAlignment="1">
      <alignment wrapText="1"/>
    </xf>
    <xf numFmtId="0" fontId="21" fillId="0" borderId="29" xfId="7" applyFont="1" applyBorder="1" applyAlignment="1">
      <alignment wrapText="1"/>
    </xf>
    <xf numFmtId="0" fontId="6" fillId="0" borderId="14" xfId="0" applyFont="1" applyBorder="1" applyAlignment="1">
      <alignment horizontal="right" vertical="center" wrapText="1"/>
    </xf>
    <xf numFmtId="0" fontId="6" fillId="2" borderId="7" xfId="0" applyFont="1" applyFill="1" applyBorder="1" applyAlignment="1">
      <alignment horizontal="right" vertical="center" wrapText="1"/>
    </xf>
    <xf numFmtId="0" fontId="6" fillId="2" borderId="15" xfId="0" applyFont="1" applyFill="1" applyBorder="1" applyAlignment="1">
      <alignment horizontal="center" vertical="center" wrapText="1"/>
    </xf>
    <xf numFmtId="0" fontId="6" fillId="0" borderId="0" xfId="0" applyFont="1" applyAlignment="1">
      <alignment vertical="center" wrapText="1"/>
    </xf>
    <xf numFmtId="0" fontId="5" fillId="0" borderId="0" xfId="9" applyFont="1" applyAlignment="1">
      <alignment vertical="center"/>
    </xf>
    <xf numFmtId="0" fontId="6" fillId="2" borderId="32" xfId="0" applyFont="1" applyFill="1" applyBorder="1" applyAlignment="1">
      <alignment vertical="center" wrapText="1"/>
    </xf>
    <xf numFmtId="0" fontId="2" fillId="0" borderId="7" xfId="14" applyBorder="1" applyAlignment="1">
      <alignment horizontal="right"/>
    </xf>
    <xf numFmtId="0" fontId="2" fillId="0" borderId="7" xfId="14" applyBorder="1" applyAlignment="1">
      <alignment horizontal="left"/>
    </xf>
    <xf numFmtId="0" fontId="2" fillId="2" borderId="7" xfId="14" applyFill="1" applyBorder="1" applyAlignment="1">
      <alignment horizontal="right"/>
    </xf>
    <xf numFmtId="0" fontId="2" fillId="2" borderId="7" xfId="14" applyFill="1" applyBorder="1" applyAlignment="1">
      <alignment horizontal="left"/>
    </xf>
    <xf numFmtId="0" fontId="6" fillId="0" borderId="7" xfId="7" applyFont="1" applyBorder="1" applyAlignment="1">
      <alignment horizontal="right" wrapText="1" indent="1"/>
    </xf>
    <xf numFmtId="0" fontId="6" fillId="0" borderId="7" xfId="7" applyFont="1" applyBorder="1" applyAlignment="1">
      <alignment wrapText="1"/>
    </xf>
    <xf numFmtId="0" fontId="6" fillId="3" borderId="7" xfId="7" applyFont="1" applyFill="1" applyBorder="1" applyAlignment="1">
      <alignment horizontal="right" wrapText="1" indent="1"/>
    </xf>
    <xf numFmtId="0" fontId="6" fillId="3" borderId="7" xfId="7" applyFont="1" applyFill="1" applyBorder="1" applyAlignment="1">
      <alignment horizontal="center" wrapText="1"/>
    </xf>
    <xf numFmtId="0" fontId="5" fillId="0" borderId="7" xfId="7" applyFont="1" applyBorder="1" applyAlignment="1">
      <alignment horizontal="center" vertical="top" wrapText="1"/>
    </xf>
    <xf numFmtId="0" fontId="6" fillId="0" borderId="7" xfId="7" applyFont="1" applyBorder="1" applyAlignment="1">
      <alignment horizontal="center" wrapText="1"/>
    </xf>
    <xf numFmtId="4" fontId="5" fillId="0" borderId="7" xfId="7" applyNumberFormat="1" applyFont="1" applyBorder="1" applyAlignment="1">
      <alignment horizontal="right" vertical="center" wrapText="1"/>
    </xf>
    <xf numFmtId="2" fontId="5" fillId="0" borderId="7" xfId="7" applyNumberFormat="1" applyFont="1" applyBorder="1" applyAlignment="1">
      <alignment horizontal="right" vertical="center" wrapText="1"/>
    </xf>
    <xf numFmtId="0" fontId="5" fillId="3" borderId="7" xfId="7" applyFont="1" applyFill="1" applyBorder="1" applyAlignment="1">
      <alignment horizontal="left" indent="1"/>
    </xf>
    <xf numFmtId="0" fontId="5" fillId="3" borderId="7" xfId="7" applyFont="1" applyFill="1" applyBorder="1" applyAlignment="1">
      <alignment horizontal="left" wrapText="1" indent="1"/>
    </xf>
    <xf numFmtId="0" fontId="21" fillId="0" borderId="28" xfId="7" applyFont="1" applyBorder="1"/>
    <xf numFmtId="0" fontId="21" fillId="0" borderId="29" xfId="7" applyFont="1" applyBorder="1"/>
    <xf numFmtId="0" fontId="5" fillId="3" borderId="7" xfId="0" applyFont="1" applyFill="1" applyBorder="1" applyAlignment="1">
      <alignment horizontal="center"/>
    </xf>
    <xf numFmtId="0" fontId="6" fillId="3" borderId="7" xfId="0" applyFont="1" applyFill="1" applyBorder="1" applyAlignment="1">
      <alignment horizontal="center"/>
    </xf>
    <xf numFmtId="0" fontId="9" fillId="0" borderId="0" xfId="0" applyFont="1"/>
    <xf numFmtId="0" fontId="20" fillId="0" borderId="0" xfId="0" applyFont="1"/>
    <xf numFmtId="0" fontId="20" fillId="0" borderId="0" xfId="0" applyFont="1" applyAlignment="1">
      <alignment horizontal="left" vertical="center" wrapText="1"/>
    </xf>
    <xf numFmtId="0" fontId="6" fillId="2" borderId="7" xfId="6" applyFont="1" applyFill="1" applyBorder="1" applyAlignment="1">
      <alignment horizontal="left" vertical="center" wrapText="1"/>
    </xf>
    <xf numFmtId="0" fontId="6" fillId="0" borderId="7" xfId="6" applyFont="1" applyBorder="1" applyAlignment="1">
      <alignment vertical="center" wrapText="1"/>
    </xf>
    <xf numFmtId="0" fontId="5" fillId="0" borderId="12" xfId="6" applyFont="1" applyBorder="1" applyAlignment="1">
      <alignment horizontal="center" vertical="center" wrapText="1"/>
    </xf>
    <xf numFmtId="0" fontId="5" fillId="0" borderId="14" xfId="6" applyFont="1" applyBorder="1" applyAlignment="1">
      <alignment horizontal="center" vertical="center" wrapText="1"/>
    </xf>
    <xf numFmtId="0" fontId="5" fillId="0" borderId="9" xfId="6" applyFont="1" applyBorder="1" applyAlignment="1">
      <alignment horizontal="center" vertical="center" wrapText="1"/>
    </xf>
    <xf numFmtId="0" fontId="9" fillId="0" borderId="0" xfId="6" applyFont="1" applyAlignment="1">
      <alignment vertical="center"/>
    </xf>
    <xf numFmtId="0" fontId="20" fillId="0" borderId="0" xfId="6" applyFont="1" applyAlignment="1">
      <alignment horizontal="left" vertical="center" wrapText="1"/>
    </xf>
    <xf numFmtId="0" fontId="21" fillId="0" borderId="7" xfId="6" applyFont="1" applyBorder="1" applyAlignment="1">
      <alignment vertical="center"/>
    </xf>
    <xf numFmtId="0" fontId="6" fillId="0" borderId="20" xfId="15" applyFont="1" applyBorder="1" applyAlignment="1">
      <alignment horizontal="right" wrapText="1" indent="1"/>
    </xf>
    <xf numFmtId="0" fontId="6" fillId="0" borderId="20" xfId="15" applyFont="1" applyBorder="1" applyAlignment="1">
      <alignment wrapText="1"/>
    </xf>
    <xf numFmtId="0" fontId="6" fillId="3" borderId="20" xfId="15" applyFont="1" applyFill="1" applyBorder="1" applyAlignment="1">
      <alignment horizontal="right" wrapText="1" indent="1"/>
    </xf>
    <xf numFmtId="0" fontId="6" fillId="3" borderId="20" xfId="15" applyFont="1" applyFill="1" applyBorder="1" applyAlignment="1">
      <alignment horizontal="center" wrapText="1"/>
    </xf>
    <xf numFmtId="0" fontId="5" fillId="0" borderId="20" xfId="15" applyFont="1" applyBorder="1" applyAlignment="1">
      <alignment horizontal="center" vertical="center" wrapText="1"/>
    </xf>
    <xf numFmtId="0" fontId="5" fillId="0" borderId="23" xfId="15" applyFont="1" applyBorder="1" applyAlignment="1">
      <alignment horizontal="center" vertical="center" wrapText="1"/>
    </xf>
    <xf numFmtId="0" fontId="5" fillId="0" borderId="20" xfId="15" applyFont="1" applyBorder="1" applyAlignment="1">
      <alignment horizontal="center" vertical="top" wrapText="1"/>
    </xf>
    <xf numFmtId="0" fontId="5" fillId="0" borderId="24" xfId="15" applyFont="1" applyBorder="1" applyAlignment="1">
      <alignment horizontal="center" vertical="center" wrapText="1"/>
    </xf>
    <xf numFmtId="0" fontId="5" fillId="0" borderId="27" xfId="15" applyFont="1" applyBorder="1" applyAlignment="1">
      <alignment horizontal="center" vertical="center" wrapText="1"/>
    </xf>
    <xf numFmtId="0" fontId="5" fillId="0" borderId="33" xfId="15" applyFont="1" applyBorder="1" applyAlignment="1">
      <alignment horizontal="center" vertical="center" wrapText="1"/>
    </xf>
    <xf numFmtId="0" fontId="6" fillId="3" borderId="29" xfId="15" applyFont="1" applyFill="1" applyBorder="1" applyAlignment="1">
      <alignment horizontal="center"/>
    </xf>
    <xf numFmtId="0" fontId="17" fillId="0" borderId="20" xfId="15" applyFont="1" applyBorder="1"/>
    <xf numFmtId="2" fontId="5" fillId="0" borderId="7" xfId="6" applyNumberFormat="1" applyFont="1" applyBorder="1" applyAlignment="1">
      <alignment horizontal="center" vertical="center" wrapText="1"/>
    </xf>
    <xf numFmtId="0" fontId="6" fillId="0" borderId="7" xfId="0" applyFont="1" applyBorder="1" applyAlignment="1">
      <alignment horizontal="left" wrapText="1"/>
    </xf>
    <xf numFmtId="0" fontId="6" fillId="4" borderId="7" xfId="0" applyFont="1" applyFill="1" applyBorder="1" applyAlignment="1">
      <alignment wrapText="1"/>
    </xf>
    <xf numFmtId="0" fontId="5" fillId="0" borderId="7" xfId="0" applyFont="1" applyBorder="1" applyAlignment="1">
      <alignment horizontal="center" wrapText="1"/>
    </xf>
    <xf numFmtId="0" fontId="27" fillId="0" borderId="7" xfId="0" applyFont="1" applyBorder="1" applyAlignment="1">
      <alignment horizontal="center" vertical="center" wrapText="1"/>
    </xf>
    <xf numFmtId="0" fontId="5" fillId="3" borderId="7" xfId="0" applyFont="1" applyFill="1" applyBorder="1" applyAlignment="1">
      <alignment horizontal="left" wrapText="1"/>
    </xf>
    <xf numFmtId="0" fontId="5" fillId="3" borderId="7" xfId="0" applyFont="1" applyFill="1" applyBorder="1" applyAlignment="1">
      <alignment horizontal="center" wrapText="1"/>
    </xf>
    <xf numFmtId="0" fontId="30" fillId="0" borderId="0" xfId="0" applyFont="1"/>
    <xf numFmtId="0" fontId="5" fillId="0" borderId="17" xfId="0" applyFont="1" applyBorder="1" applyAlignment="1">
      <alignment horizontal="center" vertical="center" wrapText="1"/>
    </xf>
    <xf numFmtId="0" fontId="5" fillId="0" borderId="7" xfId="6" applyFont="1" applyBorder="1" applyAlignment="1">
      <alignment horizontal="left" vertical="center" wrapText="1"/>
    </xf>
    <xf numFmtId="0" fontId="5" fillId="3" borderId="7" xfId="6" applyFont="1" applyFill="1" applyBorder="1" applyAlignment="1">
      <alignment horizontal="left" vertical="center"/>
    </xf>
    <xf numFmtId="0" fontId="6" fillId="0" borderId="20" xfId="0" applyFont="1" applyBorder="1" applyAlignment="1">
      <alignment horizontal="right" wrapText="1" indent="1"/>
    </xf>
    <xf numFmtId="0" fontId="6" fillId="0" borderId="20" xfId="0" applyFont="1" applyBorder="1" applyAlignment="1">
      <alignment wrapText="1"/>
    </xf>
    <xf numFmtId="0" fontId="6" fillId="3" borderId="20" xfId="0" applyFont="1" applyFill="1" applyBorder="1" applyAlignment="1">
      <alignment horizontal="right" wrapText="1" indent="1"/>
    </xf>
    <xf numFmtId="0" fontId="6" fillId="3" borderId="20" xfId="0" applyFont="1" applyFill="1" applyBorder="1" applyAlignment="1">
      <alignment horizontal="center" wrapText="1"/>
    </xf>
    <xf numFmtId="0" fontId="5" fillId="3" borderId="20" xfId="0" applyFont="1" applyFill="1" applyBorder="1" applyAlignment="1">
      <alignment horizontal="center"/>
    </xf>
    <xf numFmtId="0" fontId="6" fillId="3" borderId="20" xfId="0" applyFont="1" applyFill="1" applyBorder="1" applyAlignment="1">
      <alignment horizontal="center"/>
    </xf>
    <xf numFmtId="0" fontId="21" fillId="0" borderId="20" xfId="0" applyFont="1" applyBorder="1"/>
    <xf numFmtId="0" fontId="2" fillId="0" borderId="7" xfId="8" applyBorder="1" applyAlignment="1">
      <alignment horizontal="right"/>
    </xf>
    <xf numFmtId="0" fontId="2" fillId="0" borderId="7" xfId="8" applyBorder="1" applyAlignment="1">
      <alignment horizontal="left"/>
    </xf>
    <xf numFmtId="0" fontId="2" fillId="2" borderId="7" xfId="8" applyFill="1" applyBorder="1" applyAlignment="1">
      <alignment horizontal="right"/>
    </xf>
    <xf numFmtId="0" fontId="2" fillId="2" borderId="7" xfId="8" applyFill="1" applyBorder="1" applyAlignment="1">
      <alignment horizontal="left"/>
    </xf>
    <xf numFmtId="1" fontId="5" fillId="0" borderId="27" xfId="7" applyNumberFormat="1" applyFont="1" applyBorder="1" applyAlignment="1">
      <alignment horizontal="center" vertical="center" wrapText="1"/>
    </xf>
    <xf numFmtId="2" fontId="5" fillId="0" borderId="27" xfId="7" applyNumberFormat="1" applyFont="1" applyBorder="1" applyAlignment="1">
      <alignment horizontal="center" vertical="center" wrapText="1"/>
    </xf>
    <xf numFmtId="0" fontId="21" fillId="0" borderId="29" xfId="7" applyFont="1" applyBorder="1" applyAlignment="1">
      <alignment horizontal="left" wrapText="1"/>
    </xf>
    <xf numFmtId="0" fontId="6" fillId="3" borderId="29" xfId="0" applyFont="1" applyFill="1" applyBorder="1" applyAlignment="1">
      <alignment horizontal="center"/>
    </xf>
    <xf numFmtId="0" fontId="21" fillId="0" borderId="20" xfId="0" applyFont="1" applyBorder="1" applyAlignment="1">
      <alignment wrapText="1"/>
    </xf>
    <xf numFmtId="0" fontId="5" fillId="3" borderId="14" xfId="0" applyFont="1" applyFill="1" applyBorder="1" applyAlignment="1">
      <alignment horizontal="left" wrapText="1"/>
    </xf>
    <xf numFmtId="0" fontId="5" fillId="3" borderId="14" xfId="0" applyFont="1" applyFill="1" applyBorder="1" applyAlignment="1">
      <alignment horizontal="center" wrapText="1"/>
    </xf>
    <xf numFmtId="0" fontId="27" fillId="0" borderId="0" xfId="0" applyFont="1" applyAlignment="1">
      <alignment horizontal="center" vertical="center" wrapText="1"/>
    </xf>
    <xf numFmtId="0" fontId="3" fillId="0" borderId="20" xfId="0" applyFont="1" applyBorder="1" applyAlignment="1">
      <alignment horizontal="right" vertical="center"/>
    </xf>
    <xf numFmtId="0" fontId="32" fillId="0" borderId="20" xfId="0" applyFont="1" applyBorder="1" applyAlignment="1">
      <alignment horizontal="left" vertical="center"/>
    </xf>
    <xf numFmtId="0" fontId="6" fillId="0" borderId="20" xfId="0" applyFont="1" applyBorder="1" applyAlignment="1">
      <alignment vertical="center" wrapText="1"/>
    </xf>
    <xf numFmtId="0" fontId="6" fillId="3" borderId="29" xfId="0" applyFont="1" applyFill="1" applyBorder="1" applyAlignment="1">
      <alignment horizontal="center" vertical="center"/>
    </xf>
    <xf numFmtId="0" fontId="5" fillId="0" borderId="16" xfId="0" applyFont="1" applyBorder="1" applyAlignment="1">
      <alignment horizontal="center" vertical="center" wrapText="1"/>
    </xf>
    <xf numFmtId="0" fontId="14" fillId="0" borderId="7" xfId="0" applyFont="1" applyBorder="1" applyAlignment="1">
      <alignment horizontal="center" vertical="center" wrapText="1"/>
    </xf>
    <xf numFmtId="0" fontId="9" fillId="0" borderId="0" xfId="0" applyFont="1" applyAlignment="1">
      <alignment vertical="center"/>
    </xf>
    <xf numFmtId="0" fontId="18" fillId="0" borderId="0" xfId="0" applyFont="1" applyAlignment="1">
      <alignment horizontal="left" vertical="center" wrapText="1"/>
    </xf>
    <xf numFmtId="0" fontId="14" fillId="0" borderId="0" xfId="0" applyFont="1"/>
    <xf numFmtId="0" fontId="6" fillId="0" borderId="20" xfId="0" applyFont="1" applyBorder="1" applyAlignment="1">
      <alignment horizontal="left" wrapText="1"/>
    </xf>
    <xf numFmtId="0" fontId="5" fillId="0" borderId="20" xfId="0" applyFont="1" applyBorder="1" applyAlignment="1">
      <alignment horizontal="center" vertical="top" wrapText="1"/>
    </xf>
    <xf numFmtId="0" fontId="6" fillId="0" borderId="24" xfId="0" applyFont="1" applyBorder="1" applyAlignment="1">
      <alignment horizontal="center" wrapText="1"/>
    </xf>
    <xf numFmtId="0" fontId="5" fillId="3" borderId="36" xfId="0" applyFont="1" applyFill="1" applyBorder="1" applyAlignment="1">
      <alignment horizontal="left" vertical="center" wrapText="1"/>
    </xf>
    <xf numFmtId="0" fontId="5" fillId="3" borderId="27" xfId="0" applyFont="1" applyFill="1" applyBorder="1" applyAlignment="1">
      <alignment horizontal="center" vertical="center" wrapText="1"/>
    </xf>
    <xf numFmtId="0" fontId="5" fillId="3" borderId="20" xfId="0" applyFont="1" applyFill="1" applyBorder="1" applyAlignment="1">
      <alignment horizontal="left" vertical="center" wrapText="1"/>
    </xf>
    <xf numFmtId="0" fontId="5" fillId="3" borderId="20" xfId="0" applyFont="1" applyFill="1" applyBorder="1" applyAlignment="1">
      <alignment vertical="center" wrapText="1"/>
    </xf>
    <xf numFmtId="0" fontId="5" fillId="3" borderId="20" xfId="0" applyFont="1" applyFill="1" applyBorder="1" applyAlignment="1">
      <alignment horizontal="center" vertical="center" wrapText="1"/>
    </xf>
    <xf numFmtId="0" fontId="6" fillId="0" borderId="0" xfId="0" applyFont="1" applyAlignment="1">
      <alignment horizontal="right" wrapText="1" indent="1"/>
    </xf>
    <xf numFmtId="0" fontId="6" fillId="0" borderId="0" xfId="0" applyFont="1" applyAlignment="1">
      <alignment horizontal="left" wrapText="1"/>
    </xf>
    <xf numFmtId="0" fontId="6" fillId="0" borderId="0" xfId="0" applyFont="1" applyAlignment="1">
      <alignment wrapText="1"/>
    </xf>
    <xf numFmtId="0" fontId="6" fillId="0" borderId="0" xfId="0" applyFont="1" applyAlignment="1">
      <alignment horizontal="center" wrapText="1"/>
    </xf>
    <xf numFmtId="0" fontId="5" fillId="0" borderId="0" xfId="0" applyFont="1" applyAlignment="1">
      <alignment horizontal="center" vertical="center" wrapText="1"/>
    </xf>
    <xf numFmtId="0" fontId="5" fillId="0" borderId="0" xfId="0" applyFont="1" applyAlignment="1">
      <alignment horizontal="center" vertical="top" wrapText="1"/>
    </xf>
    <xf numFmtId="0" fontId="5" fillId="0" borderId="0" xfId="0" applyFont="1" applyAlignment="1">
      <alignment horizontal="left" vertical="center" wrapText="1"/>
    </xf>
    <xf numFmtId="0" fontId="5" fillId="0" borderId="0" xfId="0" applyFont="1" applyAlignment="1">
      <alignment vertical="center" wrapText="1"/>
    </xf>
    <xf numFmtId="0" fontId="6" fillId="0" borderId="0" xfId="0" applyFont="1" applyAlignment="1">
      <alignment horizontal="center"/>
    </xf>
    <xf numFmtId="0" fontId="14" fillId="0" borderId="24" xfId="0" applyFont="1" applyBorder="1" applyAlignment="1">
      <alignment horizontal="center" vertical="center" wrapText="1"/>
    </xf>
    <xf numFmtId="0" fontId="14" fillId="0" borderId="20" xfId="0" applyFont="1" applyBorder="1" applyAlignment="1">
      <alignment horizontal="center" wrapText="1"/>
    </xf>
    <xf numFmtId="0" fontId="14" fillId="3" borderId="27" xfId="0" applyFont="1" applyFill="1" applyBorder="1" applyAlignment="1">
      <alignment horizontal="center" vertical="center" wrapText="1"/>
    </xf>
    <xf numFmtId="0" fontId="14" fillId="3" borderId="20" xfId="0" applyFont="1" applyFill="1" applyBorder="1" applyAlignment="1">
      <alignment horizontal="center" vertical="center" wrapText="1"/>
    </xf>
    <xf numFmtId="0" fontId="15" fillId="3" borderId="20" xfId="0" applyFont="1" applyFill="1" applyBorder="1" applyAlignment="1">
      <alignment horizontal="center"/>
    </xf>
    <xf numFmtId="0" fontId="21" fillId="0" borderId="31" xfId="0" applyFont="1" applyBorder="1" applyAlignment="1">
      <alignment wrapText="1"/>
    </xf>
    <xf numFmtId="0" fontId="21" fillId="0" borderId="29" xfId="0" applyFont="1" applyBorder="1" applyAlignment="1">
      <alignment wrapText="1"/>
    </xf>
    <xf numFmtId="0" fontId="36" fillId="8" borderId="7" xfId="0" applyFont="1" applyFill="1" applyBorder="1" applyAlignment="1">
      <alignment horizontal="center" vertical="center" wrapText="1"/>
    </xf>
  </cellXfs>
  <cellStyles count="17">
    <cellStyle name="Excel Built-in Comma [0] 1" xfId="16" xr:uid="{00000000-0005-0000-0000-000015000000}"/>
    <cellStyle name="Hipervínculo" xfId="1" builtinId="8"/>
    <cellStyle name="Millares [0] 2" xfId="5" xr:uid="{00000000-0005-0000-0000-000009000000}"/>
    <cellStyle name="Millares 2" xfId="2" xr:uid="{00000000-0005-0000-0000-000006000000}"/>
    <cellStyle name="Millares 3" xfId="3" xr:uid="{00000000-0005-0000-0000-000007000000}"/>
    <cellStyle name="Millares 3 2" xfId="4" xr:uid="{00000000-0005-0000-0000-000008000000}"/>
    <cellStyle name="Normal" xfId="0" builtinId="0"/>
    <cellStyle name="Normal 2" xfId="6" xr:uid="{00000000-0005-0000-0000-00000A000000}"/>
    <cellStyle name="Normal 2 2" xfId="7" xr:uid="{00000000-0005-0000-0000-00000B000000}"/>
    <cellStyle name="Normal 2 3" xfId="8" xr:uid="{00000000-0005-0000-0000-00000C000000}"/>
    <cellStyle name="Normal 3" xfId="9" xr:uid="{00000000-0005-0000-0000-00000D000000}"/>
    <cellStyle name="Normal 4" xfId="10" xr:uid="{00000000-0005-0000-0000-00000E000000}"/>
    <cellStyle name="Normal 4 2" xfId="11" xr:uid="{00000000-0005-0000-0000-00000F000000}"/>
    <cellStyle name="Normal 4 2 2" xfId="12" xr:uid="{00000000-0005-0000-0000-000010000000}"/>
    <cellStyle name="Normal 4 3" xfId="13" xr:uid="{00000000-0005-0000-0000-000011000000}"/>
    <cellStyle name="Normal 4 4" xfId="14" xr:uid="{00000000-0005-0000-0000-000012000000}"/>
    <cellStyle name="Normal 4 5" xfId="15" xr:uid="{00000000-0005-0000-0000-000013000000}"/>
  </cellStyles>
  <dxfs count="707">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b/>
        <i val="0"/>
        <color rgb="FF0000FF"/>
      </font>
    </dxf>
    <dxf>
      <font>
        <b/>
        <i val="0"/>
        <color rgb="FF0000FF"/>
      </font>
    </dxf>
    <dxf>
      <font>
        <b/>
        <i val="0"/>
        <color rgb="FF0000FF"/>
      </font>
    </dxf>
    <dxf>
      <font>
        <b/>
        <i val="0"/>
        <color rgb="FF0000FF"/>
      </font>
    </dxf>
    <dxf>
      <font>
        <b/>
        <i val="0"/>
        <color rgb="FF0000FF"/>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C0C0C0"/>
      <rgbColor rgb="FF808080"/>
      <rgbColor rgb="FF799EDB"/>
      <rgbColor rgb="FF993366"/>
      <rgbColor rgb="FFFFFFCC"/>
      <rgbColor rgb="FFD9D9D9"/>
      <rgbColor rgb="FF660066"/>
      <rgbColor rgb="FFFF8080"/>
      <rgbColor rgb="FF0066CC"/>
      <rgbColor rgb="FFCCC1DA"/>
      <rgbColor rgb="FF000080"/>
      <rgbColor rgb="FFFF00FF"/>
      <rgbColor rgb="FFFFFF00"/>
      <rgbColor rgb="FF00FFFF"/>
      <rgbColor rgb="FF800080"/>
      <rgbColor rgb="FF800000"/>
      <rgbColor rgb="FF008080"/>
      <rgbColor rgb="FF0000FF"/>
      <rgbColor rgb="FF00CCFF"/>
      <rgbColor rgb="FFD3D3D3"/>
      <rgbColor rgb="FFD7E4BD"/>
      <rgbColor rgb="FFFFFF99"/>
      <rgbColor rgb="FF8EB4E3"/>
      <rgbColor rgb="FFE6B9B8"/>
      <rgbColor rgb="FFBFBFBF"/>
      <rgbColor rgb="FFFCD5B5"/>
      <rgbColor rgb="FF3366FF"/>
      <rgbColor rgb="FF33CCCC"/>
      <rgbColor rgb="FF99CC00"/>
      <rgbColor rgb="FFFFCC00"/>
      <rgbColor rgb="FFFF9900"/>
      <rgbColor rgb="FFE46C0A"/>
      <rgbColor rgb="FF666699"/>
      <rgbColor rgb="FFC4BD97"/>
      <rgbColor rgb="FF003366"/>
      <rgbColor rgb="FF339966"/>
      <rgbColor rgb="FF003300"/>
      <rgbColor rgb="FF333300"/>
      <rgbColor rgb="FF993300"/>
      <rgbColor rgb="FF993366"/>
      <rgbColor rgb="FF333399"/>
      <rgbColor rgb="FF333333"/>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externalLink" Target="externalLinks/externalLink1.xml"/><Relationship Id="rId55" Type="http://schemas.openxmlformats.org/officeDocument/2006/relationships/calcChain" Target="calcChain.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8" Type="http://schemas.openxmlformats.org/officeDocument/2006/relationships/worksheet" Target="worksheets/sheet8.xml"/><Relationship Id="rId51" Type="http://schemas.openxmlformats.org/officeDocument/2006/relationships/externalLink" Target="externalLinks/externalLink2.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Nicolas/Users/yrojas/Dropbox/2024_ISGEI_4UTCUTS/2024_ANX_4UTCUTS/2024_AFE_4UTCUTS/2024_BFE_4UTCUTS.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Nicolas/Users/yrojas/Dropbox/2024_ISGEI_4UTCUTS/2024_ANX_4UTCUTS/2024_ADA_4UTCUTS/2024_BDA_4UTCUT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cremento Bosques Naturales"/>
      <sheetName val="Incr_RENOVAL_ponderado"/>
      <sheetName val="Incr_SNASPE_ponderado"/>
      <sheetName val="Biomasa PF Incendiada"/>
      <sheetName val="IMA_PF_ponderado"/>
      <sheetName val="Biomasa Stock_BN"/>
      <sheetName val="DOM "/>
      <sheetName val="Increm_Biom_ConversionBN_ponder"/>
      <sheetName val="Factores expansión_bosques"/>
      <sheetName val="Biomasa_quema_residuos_forest"/>
      <sheetName val="Incremento plantaciones "/>
      <sheetName val="Stock_Otras Tierras"/>
      <sheetName val="Carbono del suelo"/>
      <sheetName val="Densidad básica"/>
      <sheetName val="Rotación"/>
      <sheetName val="Factores emisión"/>
      <sheetName val="Factores emisión No-CO2"/>
      <sheetName val="Diagrama flujo B plantaciones"/>
      <sheetName val="Diagrama flujo B bosque nativo"/>
      <sheetName val="Diagrama flugo B incendios"/>
      <sheetName val="Biomasa_CL_Perenne"/>
    </sheetNames>
    <sheetDataSet>
      <sheetData sheetId="0">
        <row r="3">
          <cell r="M3">
            <v>0.39073076162790699</v>
          </cell>
        </row>
        <row r="4">
          <cell r="M4">
            <v>3.3863332674418598</v>
          </cell>
        </row>
        <row r="5">
          <cell r="M5">
            <v>3.99413667441861</v>
          </cell>
        </row>
        <row r="6">
          <cell r="M6">
            <v>4.3327700011627899</v>
          </cell>
        </row>
        <row r="8">
          <cell r="M8">
            <v>4.2960874267041902</v>
          </cell>
        </row>
        <row r="9">
          <cell r="M9">
            <v>3.07210185956307</v>
          </cell>
        </row>
        <row r="10">
          <cell r="M10">
            <v>6.1119223133478702</v>
          </cell>
        </row>
        <row r="11">
          <cell r="M11">
            <v>6.6261089493175502</v>
          </cell>
        </row>
        <row r="12">
          <cell r="M12">
            <v>4.7779167090333798</v>
          </cell>
        </row>
        <row r="13">
          <cell r="M13">
            <v>1.18557898312539</v>
          </cell>
        </row>
        <row r="14">
          <cell r="M14">
            <v>5.2434322448041604</v>
          </cell>
        </row>
      </sheetData>
      <sheetData sheetId="1"/>
      <sheetData sheetId="2"/>
      <sheetData sheetId="3"/>
      <sheetData sheetId="4">
        <row r="2">
          <cell r="A2" t="str">
            <v>Code</v>
          </cell>
          <cell r="B2" t="str">
            <v>Correlativo</v>
          </cell>
          <cell r="C2" t="str">
            <v>Número región</v>
          </cell>
          <cell r="D2" t="str">
            <v>Region</v>
          </cell>
          <cell r="E2" t="str">
            <v>Especie</v>
          </cell>
          <cell r="F2" t="str">
            <v>N° Especie</v>
          </cell>
          <cell r="G2">
            <v>1990</v>
          </cell>
          <cell r="H2">
            <v>1991</v>
          </cell>
          <cell r="I2">
            <v>1992</v>
          </cell>
          <cell r="J2">
            <v>1993</v>
          </cell>
          <cell r="K2">
            <v>1994</v>
          </cell>
          <cell r="L2">
            <v>1995</v>
          </cell>
          <cell r="M2">
            <v>1996</v>
          </cell>
          <cell r="N2">
            <v>1997</v>
          </cell>
          <cell r="O2">
            <v>1998</v>
          </cell>
          <cell r="P2">
            <v>1999</v>
          </cell>
          <cell r="Q2">
            <v>2000</v>
          </cell>
          <cell r="R2">
            <v>2001</v>
          </cell>
          <cell r="S2">
            <v>2002</v>
          </cell>
          <cell r="T2">
            <v>2003</v>
          </cell>
          <cell r="U2">
            <v>2004</v>
          </cell>
          <cell r="V2">
            <v>2005</v>
          </cell>
          <cell r="W2">
            <v>2006</v>
          </cell>
          <cell r="X2">
            <v>2007</v>
          </cell>
          <cell r="Y2">
            <v>2008</v>
          </cell>
          <cell r="Z2">
            <v>2009</v>
          </cell>
          <cell r="AA2">
            <v>2010</v>
          </cell>
          <cell r="AB2">
            <v>2011</v>
          </cell>
          <cell r="AC2">
            <v>2012</v>
          </cell>
          <cell r="AD2">
            <v>2013</v>
          </cell>
          <cell r="AE2">
            <v>2014</v>
          </cell>
          <cell r="AF2">
            <v>2015</v>
          </cell>
          <cell r="AG2">
            <v>2016</v>
          </cell>
          <cell r="AH2">
            <v>2017</v>
          </cell>
          <cell r="AI2">
            <v>2018</v>
          </cell>
          <cell r="AJ2">
            <v>2019</v>
          </cell>
          <cell r="AK2">
            <v>2020</v>
          </cell>
          <cell r="AL2">
            <v>2021</v>
          </cell>
          <cell r="AM2">
            <v>2022</v>
          </cell>
        </row>
        <row r="3">
          <cell r="A3">
            <v>1501</v>
          </cell>
          <cell r="B3">
            <v>1</v>
          </cell>
          <cell r="C3">
            <v>15</v>
          </cell>
          <cell r="D3" t="str">
            <v>Arica y Parinacota</v>
          </cell>
          <cell r="E3" t="str">
            <v>Pinus radiata</v>
          </cell>
          <cell r="F3">
            <v>1</v>
          </cell>
          <cell r="G3">
            <v>0</v>
          </cell>
          <cell r="H3">
            <v>0</v>
          </cell>
          <cell r="I3">
            <v>0</v>
          </cell>
          <cell r="J3">
            <v>0</v>
          </cell>
          <cell r="K3">
            <v>0</v>
          </cell>
          <cell r="L3">
            <v>0</v>
          </cell>
          <cell r="M3">
            <v>0</v>
          </cell>
          <cell r="N3">
            <v>0</v>
          </cell>
          <cell r="O3">
            <v>0</v>
          </cell>
          <cell r="P3">
            <v>0</v>
          </cell>
          <cell r="Q3">
            <v>0</v>
          </cell>
          <cell r="R3">
            <v>0</v>
          </cell>
          <cell r="S3">
            <v>0</v>
          </cell>
          <cell r="T3">
            <v>0</v>
          </cell>
          <cell r="U3">
            <v>0</v>
          </cell>
          <cell r="V3">
            <v>0</v>
          </cell>
          <cell r="W3">
            <v>0</v>
          </cell>
          <cell r="X3">
            <v>0</v>
          </cell>
          <cell r="Y3">
            <v>0</v>
          </cell>
          <cell r="Z3">
            <v>0</v>
          </cell>
          <cell r="AA3">
            <v>0</v>
          </cell>
          <cell r="AB3">
            <v>0</v>
          </cell>
          <cell r="AC3">
            <v>0</v>
          </cell>
          <cell r="AD3">
            <v>0</v>
          </cell>
          <cell r="AE3">
            <v>0</v>
          </cell>
          <cell r="AF3">
            <v>0</v>
          </cell>
          <cell r="AG3">
            <v>0</v>
          </cell>
          <cell r="AH3">
            <v>0</v>
          </cell>
          <cell r="AI3">
            <v>0</v>
          </cell>
          <cell r="AJ3">
            <v>0</v>
          </cell>
          <cell r="AK3">
            <v>0</v>
          </cell>
          <cell r="AL3">
            <v>0</v>
          </cell>
          <cell r="AM3">
            <v>0</v>
          </cell>
        </row>
        <row r="4">
          <cell r="A4">
            <v>1502</v>
          </cell>
          <cell r="B4">
            <v>1</v>
          </cell>
          <cell r="C4">
            <v>15</v>
          </cell>
          <cell r="D4" t="str">
            <v>Arica y Parinacota</v>
          </cell>
          <cell r="E4" t="str">
            <v>Eucaliptus sp</v>
          </cell>
          <cell r="F4">
            <v>2</v>
          </cell>
        </row>
        <row r="5">
          <cell r="A5">
            <v>1503</v>
          </cell>
          <cell r="B5">
            <v>1</v>
          </cell>
          <cell r="C5">
            <v>15</v>
          </cell>
          <cell r="D5" t="str">
            <v>Arica y Parinacota</v>
          </cell>
          <cell r="E5" t="str">
            <v>Otras especies</v>
          </cell>
          <cell r="F5">
            <v>3</v>
          </cell>
          <cell r="G5">
            <v>1.18557898312539</v>
          </cell>
          <cell r="H5">
            <v>1.18557898312539</v>
          </cell>
          <cell r="I5">
            <v>1.18557898312539</v>
          </cell>
          <cell r="J5">
            <v>1.18557898312539</v>
          </cell>
          <cell r="K5">
            <v>1.18557898312539</v>
          </cell>
          <cell r="L5">
            <v>1.18557898312539</v>
          </cell>
          <cell r="M5">
            <v>1.18557898312539</v>
          </cell>
          <cell r="N5">
            <v>1.18557898312539</v>
          </cell>
          <cell r="O5">
            <v>1.18557898312539</v>
          </cell>
          <cell r="P5">
            <v>1.18557898312539</v>
          </cell>
          <cell r="Q5">
            <v>1.18557898312539</v>
          </cell>
          <cell r="R5">
            <v>1.18557898312539</v>
          </cell>
          <cell r="S5">
            <v>1.18557898312539</v>
          </cell>
          <cell r="T5">
            <v>1.18557898312539</v>
          </cell>
          <cell r="U5">
            <v>1.18557898312539</v>
          </cell>
          <cell r="V5">
            <v>1.18557898312539</v>
          </cell>
          <cell r="W5">
            <v>1.18557898312539</v>
          </cell>
          <cell r="X5">
            <v>1.18557898312539</v>
          </cell>
          <cell r="Y5">
            <v>1.18557898312539</v>
          </cell>
          <cell r="Z5">
            <v>1.18557898312539</v>
          </cell>
          <cell r="AA5">
            <v>1.18557898312539</v>
          </cell>
          <cell r="AB5">
            <v>1.18557898312539</v>
          </cell>
          <cell r="AC5">
            <v>1.18557898312539</v>
          </cell>
          <cell r="AD5">
            <v>1.18557898312539</v>
          </cell>
          <cell r="AE5">
            <v>1.18557898312539</v>
          </cell>
          <cell r="AF5">
            <v>1.18557898312539</v>
          </cell>
          <cell r="AG5">
            <v>1.18557898312539</v>
          </cell>
          <cell r="AH5">
            <v>1.18557898312539</v>
          </cell>
          <cell r="AI5">
            <v>1.18557898312539</v>
          </cell>
          <cell r="AJ5">
            <v>1.18557898312539</v>
          </cell>
          <cell r="AK5">
            <v>1.18557898312539</v>
          </cell>
          <cell r="AL5">
            <v>1.18557898312539</v>
          </cell>
          <cell r="AM5">
            <v>1.18557898312539</v>
          </cell>
        </row>
        <row r="6">
          <cell r="A6">
            <v>1504</v>
          </cell>
          <cell r="B6">
            <v>1</v>
          </cell>
          <cell r="C6">
            <v>15</v>
          </cell>
          <cell r="D6" t="str">
            <v>Arica y Parinacota</v>
          </cell>
          <cell r="E6" t="str">
            <v>Especies nativas</v>
          </cell>
          <cell r="F6">
            <v>4</v>
          </cell>
          <cell r="G6">
            <v>1.18557898312539</v>
          </cell>
          <cell r="H6">
            <v>1.18557898312539</v>
          </cell>
          <cell r="I6">
            <v>1.18557898312539</v>
          </cell>
          <cell r="J6">
            <v>1.18557898312539</v>
          </cell>
          <cell r="K6">
            <v>1.18557898312539</v>
          </cell>
          <cell r="L6">
            <v>1.18557898312539</v>
          </cell>
          <cell r="M6">
            <v>1.18557898312539</v>
          </cell>
          <cell r="N6">
            <v>1.18557898312539</v>
          </cell>
          <cell r="O6">
            <v>1.18557898312539</v>
          </cell>
          <cell r="P6">
            <v>1.18557898312539</v>
          </cell>
          <cell r="Q6">
            <v>1.18557898312539</v>
          </cell>
          <cell r="R6">
            <v>1.18557898312539</v>
          </cell>
          <cell r="S6">
            <v>1.18557898312539</v>
          </cell>
          <cell r="T6">
            <v>1.18557898312539</v>
          </cell>
          <cell r="U6">
            <v>1.18557898312539</v>
          </cell>
          <cell r="V6">
            <v>1.18557898312539</v>
          </cell>
          <cell r="W6">
            <v>1.18557898312539</v>
          </cell>
          <cell r="X6">
            <v>1.18557898312539</v>
          </cell>
          <cell r="Y6">
            <v>1.18557898312539</v>
          </cell>
          <cell r="Z6">
            <v>1.18557898312539</v>
          </cell>
          <cell r="AA6">
            <v>1.18557898312539</v>
          </cell>
          <cell r="AB6">
            <v>1.18557898312539</v>
          </cell>
          <cell r="AC6">
            <v>1.18557898312539</v>
          </cell>
          <cell r="AD6">
            <v>1.18557898312539</v>
          </cell>
          <cell r="AE6">
            <v>1.18557898312539</v>
          </cell>
          <cell r="AF6">
            <v>1.18557898312539</v>
          </cell>
          <cell r="AG6">
            <v>1.18557898312539</v>
          </cell>
          <cell r="AH6">
            <v>1.18557898312539</v>
          </cell>
          <cell r="AI6">
            <v>1.18557898312539</v>
          </cell>
          <cell r="AJ6">
            <v>1.18557898312539</v>
          </cell>
          <cell r="AK6">
            <v>1.18557898312539</v>
          </cell>
          <cell r="AL6">
            <v>1.18557898312539</v>
          </cell>
          <cell r="AM6">
            <v>1.18557898312539</v>
          </cell>
        </row>
        <row r="7">
          <cell r="A7">
            <v>1505</v>
          </cell>
          <cell r="B7">
            <v>1</v>
          </cell>
          <cell r="C7">
            <v>15</v>
          </cell>
          <cell r="D7" t="str">
            <v>Arica y Parinacota</v>
          </cell>
          <cell r="E7" t="str">
            <v>Areas gestión plantaciones</v>
          </cell>
          <cell r="F7">
            <v>5</v>
          </cell>
        </row>
        <row r="8">
          <cell r="A8">
            <v>101</v>
          </cell>
          <cell r="B8">
            <v>2</v>
          </cell>
          <cell r="C8">
            <v>1</v>
          </cell>
          <cell r="D8" t="str">
            <v>Tarapaca</v>
          </cell>
          <cell r="E8" t="str">
            <v>Pinus radiata</v>
          </cell>
          <cell r="F8">
            <v>1</v>
          </cell>
          <cell r="G8">
            <v>0</v>
          </cell>
          <cell r="H8">
            <v>0</v>
          </cell>
          <cell r="I8">
            <v>0</v>
          </cell>
          <cell r="J8">
            <v>0</v>
          </cell>
          <cell r="K8">
            <v>0</v>
          </cell>
          <cell r="L8">
            <v>0</v>
          </cell>
          <cell r="M8">
            <v>0</v>
          </cell>
          <cell r="N8">
            <v>0</v>
          </cell>
          <cell r="O8">
            <v>0</v>
          </cell>
          <cell r="P8">
            <v>0</v>
          </cell>
          <cell r="Q8">
            <v>0</v>
          </cell>
          <cell r="R8">
            <v>0</v>
          </cell>
          <cell r="S8">
            <v>0</v>
          </cell>
          <cell r="T8">
            <v>0</v>
          </cell>
          <cell r="U8">
            <v>0</v>
          </cell>
          <cell r="V8">
            <v>0</v>
          </cell>
          <cell r="W8">
            <v>0</v>
          </cell>
          <cell r="X8">
            <v>0</v>
          </cell>
          <cell r="Y8">
            <v>0</v>
          </cell>
          <cell r="Z8">
            <v>0</v>
          </cell>
          <cell r="AA8">
            <v>0</v>
          </cell>
          <cell r="AB8">
            <v>0</v>
          </cell>
          <cell r="AC8">
            <v>0</v>
          </cell>
          <cell r="AD8">
            <v>0</v>
          </cell>
          <cell r="AE8">
            <v>0</v>
          </cell>
          <cell r="AF8">
            <v>0</v>
          </cell>
          <cell r="AG8">
            <v>0</v>
          </cell>
          <cell r="AH8">
            <v>0</v>
          </cell>
          <cell r="AI8">
            <v>0</v>
          </cell>
          <cell r="AJ8">
            <v>0</v>
          </cell>
          <cell r="AK8">
            <v>0</v>
          </cell>
          <cell r="AL8">
            <v>0</v>
          </cell>
          <cell r="AM8">
            <v>0</v>
          </cell>
        </row>
        <row r="9">
          <cell r="A9">
            <v>102</v>
          </cell>
          <cell r="B9">
            <v>2</v>
          </cell>
          <cell r="C9">
            <v>1</v>
          </cell>
          <cell r="D9" t="str">
            <v>Tarapaca</v>
          </cell>
          <cell r="E9" t="str">
            <v>Eucaliptus sp</v>
          </cell>
          <cell r="F9">
            <v>2</v>
          </cell>
          <cell r="G9">
            <v>3.0538255995454602</v>
          </cell>
          <cell r="H9">
            <v>3.0538255995454602</v>
          </cell>
          <cell r="I9">
            <v>3.0538255995454602</v>
          </cell>
          <cell r="J9">
            <v>3.0538255995454602</v>
          </cell>
          <cell r="K9">
            <v>3.0538255995454602</v>
          </cell>
          <cell r="L9">
            <v>3.0538255995454602</v>
          </cell>
          <cell r="M9">
            <v>3.0538255995454602</v>
          </cell>
          <cell r="N9">
            <v>3.0538255995454602</v>
          </cell>
          <cell r="O9">
            <v>3.0538255995454602</v>
          </cell>
          <cell r="P9">
            <v>3.0538255995454602</v>
          </cell>
          <cell r="Q9">
            <v>3.0538255995454602</v>
          </cell>
          <cell r="R9">
            <v>3.0538255995454602</v>
          </cell>
          <cell r="S9">
            <v>3.0538255995454602</v>
          </cell>
          <cell r="T9">
            <v>3.0538255995454602</v>
          </cell>
          <cell r="U9">
            <v>3.0538255995454602</v>
          </cell>
          <cell r="V9">
            <v>3.0538255995454602</v>
          </cell>
          <cell r="W9">
            <v>3.0538255995454602</v>
          </cell>
          <cell r="X9">
            <v>3.0538255995454602</v>
          </cell>
          <cell r="Y9">
            <v>3.0538255995454602</v>
          </cell>
          <cell r="Z9">
            <v>3.0538255995454602</v>
          </cell>
          <cell r="AA9">
            <v>3.0538255995454602</v>
          </cell>
          <cell r="AB9">
            <v>3.0538255995454602</v>
          </cell>
          <cell r="AC9">
            <v>3.0538255995454602</v>
          </cell>
          <cell r="AD9">
            <v>3.0538255995454602</v>
          </cell>
          <cell r="AE9">
            <v>3.0538255995454602</v>
          </cell>
          <cell r="AF9">
            <v>3.0538255995454602</v>
          </cell>
          <cell r="AG9">
            <v>3.0538255995454602</v>
          </cell>
          <cell r="AH9">
            <v>3.0538255995454602</v>
          </cell>
          <cell r="AI9">
            <v>3.0538255995454602</v>
          </cell>
          <cell r="AJ9">
            <v>3.0538255995454602</v>
          </cell>
          <cell r="AK9">
            <v>3.0538255995454602</v>
          </cell>
          <cell r="AL9">
            <v>3.0538255995454602</v>
          </cell>
          <cell r="AM9">
            <v>3.0538255995454602</v>
          </cell>
        </row>
        <row r="10">
          <cell r="A10">
            <v>103</v>
          </cell>
          <cell r="B10">
            <v>2</v>
          </cell>
          <cell r="C10">
            <v>1</v>
          </cell>
          <cell r="D10" t="str">
            <v>Tarapaca</v>
          </cell>
          <cell r="E10" t="str">
            <v>Otras especies</v>
          </cell>
          <cell r="F10">
            <v>3</v>
          </cell>
          <cell r="G10">
            <v>1.18557898312539</v>
          </cell>
          <cell r="H10">
            <v>1.18557898312539</v>
          </cell>
          <cell r="I10">
            <v>1.18557898312539</v>
          </cell>
          <cell r="J10">
            <v>1.18557898312539</v>
          </cell>
          <cell r="K10">
            <v>1.18557898312539</v>
          </cell>
          <cell r="L10">
            <v>1.18557898312539</v>
          </cell>
          <cell r="M10">
            <v>1.18557898312539</v>
          </cell>
          <cell r="N10">
            <v>1.18557898312539</v>
          </cell>
          <cell r="O10">
            <v>1.18557898312539</v>
          </cell>
          <cell r="P10">
            <v>1.18557898312539</v>
          </cell>
          <cell r="Q10">
            <v>1.18557898312539</v>
          </cell>
          <cell r="R10">
            <v>1.18557898312539</v>
          </cell>
          <cell r="S10">
            <v>1.18557898312539</v>
          </cell>
          <cell r="T10">
            <v>1.18557898312539</v>
          </cell>
          <cell r="U10">
            <v>1.18557898312539</v>
          </cell>
          <cell r="V10">
            <v>1.18557898312539</v>
          </cell>
          <cell r="W10">
            <v>1.18557898312539</v>
          </cell>
          <cell r="X10">
            <v>1.18557898312539</v>
          </cell>
          <cell r="Y10">
            <v>1.18557898312539</v>
          </cell>
          <cell r="Z10">
            <v>1.18557898312539</v>
          </cell>
          <cell r="AA10">
            <v>1.18557898312539</v>
          </cell>
          <cell r="AB10">
            <v>1.18557898312539</v>
          </cell>
          <cell r="AC10">
            <v>1.18557898312539</v>
          </cell>
          <cell r="AD10">
            <v>1.18557898312539</v>
          </cell>
          <cell r="AE10">
            <v>1.18557898312539</v>
          </cell>
          <cell r="AF10">
            <v>1.18557898312539</v>
          </cell>
          <cell r="AG10">
            <v>1.18557898312539</v>
          </cell>
          <cell r="AH10">
            <v>1.18557898312539</v>
          </cell>
          <cell r="AI10">
            <v>1.18557898312539</v>
          </cell>
          <cell r="AJ10">
            <v>1.18557898312539</v>
          </cell>
          <cell r="AK10">
            <v>1.18557898312539</v>
          </cell>
          <cell r="AL10">
            <v>1.18557898312539</v>
          </cell>
          <cell r="AM10">
            <v>1.18557898312539</v>
          </cell>
        </row>
        <row r="11">
          <cell r="A11">
            <v>104</v>
          </cell>
          <cell r="B11">
            <v>2</v>
          </cell>
          <cell r="C11">
            <v>1</v>
          </cell>
          <cell r="D11" t="str">
            <v>Tarapaca</v>
          </cell>
          <cell r="E11" t="str">
            <v>Especies nativas</v>
          </cell>
          <cell r="F11">
            <v>4</v>
          </cell>
          <cell r="G11">
            <v>1.18557898312539</v>
          </cell>
          <cell r="H11">
            <v>1.18557898312539</v>
          </cell>
          <cell r="I11">
            <v>1.18557898312539</v>
          </cell>
          <cell r="J11">
            <v>1.18557898312539</v>
          </cell>
          <cell r="K11">
            <v>1.18557898312539</v>
          </cell>
          <cell r="L11">
            <v>1.18557898312539</v>
          </cell>
          <cell r="M11">
            <v>1.18557898312539</v>
          </cell>
          <cell r="N11">
            <v>1.18557898312539</v>
          </cell>
          <cell r="O11">
            <v>1.18557898312539</v>
          </cell>
          <cell r="P11">
            <v>1.18557898312539</v>
          </cell>
          <cell r="Q11">
            <v>1.18557898312539</v>
          </cell>
          <cell r="R11">
            <v>1.18557898312539</v>
          </cell>
          <cell r="S11">
            <v>1.18557898312539</v>
          </cell>
          <cell r="T11">
            <v>1.18557898312539</v>
          </cell>
          <cell r="U11">
            <v>1.18557898312539</v>
          </cell>
          <cell r="V11">
            <v>1.18557898312539</v>
          </cell>
          <cell r="W11">
            <v>1.18557898312539</v>
          </cell>
          <cell r="X11">
            <v>1.18557898312539</v>
          </cell>
          <cell r="Y11">
            <v>1.18557898312539</v>
          </cell>
          <cell r="Z11">
            <v>1.18557898312539</v>
          </cell>
          <cell r="AA11">
            <v>1.18557898312539</v>
          </cell>
          <cell r="AB11">
            <v>1.18557898312539</v>
          </cell>
          <cell r="AC11">
            <v>1.18557898312539</v>
          </cell>
          <cell r="AD11">
            <v>1.18557898312539</v>
          </cell>
          <cell r="AE11">
            <v>1.18557898312539</v>
          </cell>
          <cell r="AF11">
            <v>1.18557898312539</v>
          </cell>
          <cell r="AG11">
            <v>1.18557898312539</v>
          </cell>
          <cell r="AH11">
            <v>1.18557898312539</v>
          </cell>
          <cell r="AI11">
            <v>1.18557898312539</v>
          </cell>
          <cell r="AJ11">
            <v>1.18557898312539</v>
          </cell>
          <cell r="AK11">
            <v>1.18557898312539</v>
          </cell>
          <cell r="AL11">
            <v>1.18557898312539</v>
          </cell>
          <cell r="AM11">
            <v>1.18557898312539</v>
          </cell>
        </row>
        <row r="12">
          <cell r="A12">
            <v>105</v>
          </cell>
          <cell r="B12">
            <v>2</v>
          </cell>
          <cell r="C12">
            <v>1</v>
          </cell>
          <cell r="D12" t="str">
            <v>Tarapaca</v>
          </cell>
          <cell r="E12" t="str">
            <v>Areas gestión plantaciones</v>
          </cell>
          <cell r="F12">
            <v>5</v>
          </cell>
        </row>
        <row r="13">
          <cell r="A13">
            <v>201</v>
          </cell>
          <cell r="B13">
            <v>3</v>
          </cell>
          <cell r="C13">
            <v>2</v>
          </cell>
          <cell r="D13" t="str">
            <v>Antofagasta</v>
          </cell>
          <cell r="E13" t="str">
            <v>Pinus radiata</v>
          </cell>
          <cell r="F13">
            <v>1</v>
          </cell>
          <cell r="G13">
            <v>0</v>
          </cell>
          <cell r="H13">
            <v>0</v>
          </cell>
          <cell r="I13">
            <v>0</v>
          </cell>
          <cell r="J13">
            <v>0</v>
          </cell>
          <cell r="K13">
            <v>0</v>
          </cell>
          <cell r="L13">
            <v>0</v>
          </cell>
          <cell r="M13">
            <v>0</v>
          </cell>
          <cell r="N13">
            <v>0</v>
          </cell>
          <cell r="O13">
            <v>0</v>
          </cell>
          <cell r="P13">
            <v>0</v>
          </cell>
          <cell r="Q13">
            <v>0</v>
          </cell>
          <cell r="R13">
            <v>0</v>
          </cell>
          <cell r="S13">
            <v>0</v>
          </cell>
          <cell r="T13">
            <v>0</v>
          </cell>
          <cell r="U13">
            <v>0</v>
          </cell>
          <cell r="V13">
            <v>0</v>
          </cell>
          <cell r="W13">
            <v>0</v>
          </cell>
          <cell r="X13">
            <v>0</v>
          </cell>
          <cell r="Y13">
            <v>0</v>
          </cell>
          <cell r="Z13">
            <v>0</v>
          </cell>
          <cell r="AA13">
            <v>0</v>
          </cell>
          <cell r="AB13">
            <v>0</v>
          </cell>
          <cell r="AC13">
            <v>0</v>
          </cell>
          <cell r="AD13">
            <v>0</v>
          </cell>
          <cell r="AE13">
            <v>0</v>
          </cell>
          <cell r="AF13">
            <v>0</v>
          </cell>
          <cell r="AG13">
            <v>0</v>
          </cell>
          <cell r="AH13">
            <v>0</v>
          </cell>
          <cell r="AI13">
            <v>0</v>
          </cell>
          <cell r="AJ13">
            <v>0</v>
          </cell>
          <cell r="AK13">
            <v>0</v>
          </cell>
          <cell r="AL13">
            <v>0</v>
          </cell>
          <cell r="AM13">
            <v>0</v>
          </cell>
        </row>
        <row r="14">
          <cell r="A14">
            <v>202</v>
          </cell>
          <cell r="B14">
            <v>3</v>
          </cell>
          <cell r="C14">
            <v>2</v>
          </cell>
          <cell r="D14" t="str">
            <v>Antofagasta</v>
          </cell>
          <cell r="E14" t="str">
            <v>Eucaliptus sp</v>
          </cell>
          <cell r="F14">
            <v>2</v>
          </cell>
          <cell r="G14">
            <v>3.0538255995454602</v>
          </cell>
          <cell r="H14">
            <v>3.0538255995454602</v>
          </cell>
          <cell r="I14">
            <v>3.0538255995454602</v>
          </cell>
          <cell r="J14">
            <v>3.0538255995454602</v>
          </cell>
          <cell r="K14">
            <v>3.0538255995454602</v>
          </cell>
          <cell r="L14">
            <v>3.0538255995454602</v>
          </cell>
          <cell r="M14">
            <v>3.0538255995454602</v>
          </cell>
          <cell r="N14">
            <v>3.0538255995454602</v>
          </cell>
          <cell r="O14">
            <v>3.0538255995454602</v>
          </cell>
          <cell r="P14">
            <v>3.0538255995454602</v>
          </cell>
          <cell r="Q14">
            <v>3.0538255995454602</v>
          </cell>
          <cell r="R14">
            <v>3.0538255995454602</v>
          </cell>
          <cell r="S14">
            <v>3.0538255995454602</v>
          </cell>
          <cell r="T14">
            <v>3.0538255995454602</v>
          </cell>
          <cell r="U14">
            <v>3.0538255995454602</v>
          </cell>
          <cell r="V14">
            <v>3.0538255995454602</v>
          </cell>
          <cell r="W14">
            <v>3.0538255995454602</v>
          </cell>
          <cell r="X14">
            <v>3.0538255995454602</v>
          </cell>
          <cell r="Y14">
            <v>3.0538255995454602</v>
          </cell>
          <cell r="Z14">
            <v>3.0538255995454602</v>
          </cell>
          <cell r="AA14">
            <v>3.0538255995454602</v>
          </cell>
          <cell r="AB14">
            <v>3.0538255995454602</v>
          </cell>
          <cell r="AC14">
            <v>3.0538255995454602</v>
          </cell>
          <cell r="AD14">
            <v>3.0538255995454602</v>
          </cell>
          <cell r="AE14">
            <v>3.0538255995454602</v>
          </cell>
          <cell r="AF14">
            <v>3.0538255995454602</v>
          </cell>
          <cell r="AG14">
            <v>3.0538255995454602</v>
          </cell>
          <cell r="AH14">
            <v>3.0538255995454602</v>
          </cell>
          <cell r="AI14">
            <v>3.0538255995454602</v>
          </cell>
          <cell r="AJ14">
            <v>3.0538255995454602</v>
          </cell>
          <cell r="AK14">
            <v>3.0538255995454602</v>
          </cell>
          <cell r="AL14">
            <v>3.0538255995454602</v>
          </cell>
          <cell r="AM14">
            <v>3.0538255995454602</v>
          </cell>
        </row>
        <row r="15">
          <cell r="A15">
            <v>203</v>
          </cell>
          <cell r="B15">
            <v>3</v>
          </cell>
          <cell r="C15">
            <v>2</v>
          </cell>
          <cell r="D15" t="str">
            <v>Antofagasta</v>
          </cell>
          <cell r="E15" t="str">
            <v>Otras especies</v>
          </cell>
          <cell r="F15">
            <v>3</v>
          </cell>
          <cell r="G15">
            <v>1.18557898312539</v>
          </cell>
          <cell r="H15">
            <v>1.18557898312539</v>
          </cell>
          <cell r="I15">
            <v>1.18557898312539</v>
          </cell>
          <cell r="J15">
            <v>1.18557898312539</v>
          </cell>
          <cell r="K15">
            <v>1.18557898312539</v>
          </cell>
          <cell r="L15">
            <v>1.18557898312539</v>
          </cell>
          <cell r="M15">
            <v>1.18557898312539</v>
          </cell>
          <cell r="N15">
            <v>1.18557898312539</v>
          </cell>
          <cell r="O15">
            <v>1.18557898312539</v>
          </cell>
          <cell r="P15">
            <v>1.18557898312539</v>
          </cell>
          <cell r="Q15">
            <v>1.18557898312539</v>
          </cell>
          <cell r="R15">
            <v>1.18557898312539</v>
          </cell>
          <cell r="S15">
            <v>1.18557898312539</v>
          </cell>
          <cell r="T15">
            <v>1.18557898312539</v>
          </cell>
          <cell r="U15">
            <v>1.18557898312539</v>
          </cell>
          <cell r="V15">
            <v>1.18557898312539</v>
          </cell>
          <cell r="W15">
            <v>1.18557898312539</v>
          </cell>
          <cell r="X15">
            <v>1.18557898312539</v>
          </cell>
          <cell r="Y15">
            <v>1.18557898312539</v>
          </cell>
          <cell r="Z15">
            <v>1.18557898312539</v>
          </cell>
          <cell r="AA15">
            <v>1.18557898312539</v>
          </cell>
          <cell r="AB15">
            <v>1.18557898312539</v>
          </cell>
          <cell r="AC15">
            <v>1.18557898312539</v>
          </cell>
          <cell r="AD15">
            <v>1.18557898312539</v>
          </cell>
          <cell r="AE15">
            <v>1.18557898312539</v>
          </cell>
          <cell r="AF15">
            <v>1.18557898312539</v>
          </cell>
          <cell r="AG15">
            <v>1.18557898312539</v>
          </cell>
          <cell r="AH15">
            <v>1.18557898312539</v>
          </cell>
          <cell r="AI15">
            <v>1.18557898312539</v>
          </cell>
          <cell r="AJ15">
            <v>1.18557898312539</v>
          </cell>
          <cell r="AK15">
            <v>1.18557898312539</v>
          </cell>
          <cell r="AL15">
            <v>1.18557898312539</v>
          </cell>
          <cell r="AM15">
            <v>1.18557898312539</v>
          </cell>
        </row>
        <row r="16">
          <cell r="A16">
            <v>204</v>
          </cell>
          <cell r="B16">
            <v>3</v>
          </cell>
          <cell r="C16">
            <v>2</v>
          </cell>
          <cell r="D16" t="str">
            <v>Antofagasta</v>
          </cell>
          <cell r="E16" t="str">
            <v>Especies nativas</v>
          </cell>
          <cell r="F16">
            <v>4</v>
          </cell>
          <cell r="G16">
            <v>1.18557898312539</v>
          </cell>
          <cell r="H16">
            <v>1.18557898312539</v>
          </cell>
          <cell r="I16">
            <v>1.18557898312539</v>
          </cell>
          <cell r="J16">
            <v>1.18557898312539</v>
          </cell>
          <cell r="K16">
            <v>1.18557898312539</v>
          </cell>
          <cell r="L16">
            <v>1.18557898312539</v>
          </cell>
          <cell r="M16">
            <v>1.18557898312539</v>
          </cell>
          <cell r="N16">
            <v>1.18557898312539</v>
          </cell>
          <cell r="O16">
            <v>1.18557898312539</v>
          </cell>
          <cell r="P16">
            <v>1.18557898312539</v>
          </cell>
          <cell r="Q16">
            <v>1.18557898312539</v>
          </cell>
          <cell r="R16">
            <v>1.18557898312539</v>
          </cell>
          <cell r="S16">
            <v>1.18557898312539</v>
          </cell>
          <cell r="T16">
            <v>1.18557898312539</v>
          </cell>
          <cell r="U16">
            <v>1.18557898312539</v>
          </cell>
          <cell r="V16">
            <v>1.18557898312539</v>
          </cell>
          <cell r="W16">
            <v>1.18557898312539</v>
          </cell>
          <cell r="X16">
            <v>1.18557898312539</v>
          </cell>
          <cell r="Y16">
            <v>1.18557898312539</v>
          </cell>
          <cell r="Z16">
            <v>1.18557898312539</v>
          </cell>
          <cell r="AA16">
            <v>1.18557898312539</v>
          </cell>
          <cell r="AB16">
            <v>1.18557898312539</v>
          </cell>
          <cell r="AC16">
            <v>1.18557898312539</v>
          </cell>
          <cell r="AD16">
            <v>1.18557898312539</v>
          </cell>
          <cell r="AE16">
            <v>1.18557898312539</v>
          </cell>
          <cell r="AF16">
            <v>1.18557898312539</v>
          </cell>
          <cell r="AG16">
            <v>1.18557898312539</v>
          </cell>
          <cell r="AH16">
            <v>1.18557898312539</v>
          </cell>
          <cell r="AI16">
            <v>1.18557898312539</v>
          </cell>
          <cell r="AJ16">
            <v>1.18557898312539</v>
          </cell>
          <cell r="AK16">
            <v>1.18557898312539</v>
          </cell>
          <cell r="AL16">
            <v>1.18557898312539</v>
          </cell>
          <cell r="AM16">
            <v>1.18557898312539</v>
          </cell>
        </row>
        <row r="17">
          <cell r="A17">
            <v>205</v>
          </cell>
          <cell r="B17">
            <v>3</v>
          </cell>
          <cell r="C17">
            <v>2</v>
          </cell>
          <cell r="D17" t="str">
            <v>Antofagasta</v>
          </cell>
          <cell r="E17" t="str">
            <v>Areas gestión plantaciones</v>
          </cell>
          <cell r="F17">
            <v>5</v>
          </cell>
        </row>
        <row r="18">
          <cell r="A18">
            <v>301</v>
          </cell>
          <cell r="B18">
            <v>4</v>
          </cell>
          <cell r="C18">
            <v>3</v>
          </cell>
          <cell r="D18" t="str">
            <v>Atacama</v>
          </cell>
          <cell r="E18" t="str">
            <v>Pinus radiata</v>
          </cell>
          <cell r="F18">
            <v>1</v>
          </cell>
          <cell r="G18">
            <v>0</v>
          </cell>
          <cell r="H18">
            <v>0</v>
          </cell>
          <cell r="I18">
            <v>0</v>
          </cell>
          <cell r="J18">
            <v>0</v>
          </cell>
          <cell r="K18">
            <v>0</v>
          </cell>
          <cell r="L18">
            <v>0</v>
          </cell>
          <cell r="M18">
            <v>0</v>
          </cell>
          <cell r="N18">
            <v>0</v>
          </cell>
          <cell r="O18">
            <v>0</v>
          </cell>
          <cell r="P18">
            <v>0</v>
          </cell>
          <cell r="Q18">
            <v>0</v>
          </cell>
          <cell r="R18">
            <v>0</v>
          </cell>
          <cell r="S18">
            <v>0</v>
          </cell>
          <cell r="T18">
            <v>0</v>
          </cell>
          <cell r="U18">
            <v>0</v>
          </cell>
          <cell r="V18">
            <v>0</v>
          </cell>
          <cell r="W18">
            <v>0</v>
          </cell>
          <cell r="X18">
            <v>0</v>
          </cell>
          <cell r="Y18">
            <v>0</v>
          </cell>
          <cell r="Z18">
            <v>0</v>
          </cell>
          <cell r="AA18">
            <v>0</v>
          </cell>
          <cell r="AB18">
            <v>0</v>
          </cell>
          <cell r="AC18">
            <v>0</v>
          </cell>
          <cell r="AD18">
            <v>0</v>
          </cell>
          <cell r="AE18">
            <v>0</v>
          </cell>
          <cell r="AF18">
            <v>0</v>
          </cell>
          <cell r="AG18">
            <v>0</v>
          </cell>
          <cell r="AH18">
            <v>0</v>
          </cell>
          <cell r="AI18">
            <v>0</v>
          </cell>
          <cell r="AJ18">
            <v>0</v>
          </cell>
          <cell r="AK18">
            <v>0</v>
          </cell>
          <cell r="AL18">
            <v>0</v>
          </cell>
          <cell r="AM18">
            <v>0</v>
          </cell>
        </row>
        <row r="19">
          <cell r="A19">
            <v>302</v>
          </cell>
          <cell r="B19">
            <v>4</v>
          </cell>
          <cell r="C19">
            <v>3</v>
          </cell>
          <cell r="D19" t="str">
            <v>Atacama</v>
          </cell>
          <cell r="E19" t="str">
            <v>Eucaliptus sp</v>
          </cell>
          <cell r="F19">
            <v>2</v>
          </cell>
          <cell r="G19">
            <v>3.0538255995454602</v>
          </cell>
          <cell r="H19">
            <v>3.0538255995454602</v>
          </cell>
          <cell r="I19">
            <v>3.0538255995454602</v>
          </cell>
          <cell r="J19">
            <v>3.0538255995454602</v>
          </cell>
          <cell r="K19">
            <v>3.0538255995454602</v>
          </cell>
          <cell r="L19">
            <v>3.0538255995454602</v>
          </cell>
          <cell r="M19">
            <v>3.0538255995454602</v>
          </cell>
          <cell r="N19">
            <v>3.0538255995454602</v>
          </cell>
          <cell r="O19">
            <v>3.0538255995454602</v>
          </cell>
          <cell r="P19">
            <v>3.0538255995454602</v>
          </cell>
          <cell r="Q19">
            <v>3.0538255995454602</v>
          </cell>
          <cell r="R19">
            <v>3.0538255995454602</v>
          </cell>
          <cell r="S19">
            <v>3.0538255995454602</v>
          </cell>
          <cell r="T19">
            <v>3.0538255995454602</v>
          </cell>
          <cell r="U19">
            <v>3.0538255995454602</v>
          </cell>
          <cell r="V19">
            <v>3.0538255995454602</v>
          </cell>
          <cell r="W19">
            <v>3.0538255995454602</v>
          </cell>
          <cell r="X19">
            <v>3.0538255995454602</v>
          </cell>
          <cell r="Y19">
            <v>3.0538255995454602</v>
          </cell>
          <cell r="Z19">
            <v>3.0538255995454602</v>
          </cell>
          <cell r="AA19">
            <v>3.0538255995454602</v>
          </cell>
          <cell r="AB19">
            <v>3.0538255995454602</v>
          </cell>
          <cell r="AC19">
            <v>3.0538255995454602</v>
          </cell>
          <cell r="AD19">
            <v>3.0538255995454602</v>
          </cell>
          <cell r="AE19">
            <v>3.0538255995454602</v>
          </cell>
          <cell r="AF19">
            <v>3.0538255995454602</v>
          </cell>
          <cell r="AG19">
            <v>3.0538255995454602</v>
          </cell>
          <cell r="AH19">
            <v>3.0538255995454602</v>
          </cell>
          <cell r="AI19">
            <v>3.0538255995454602</v>
          </cell>
          <cell r="AJ19">
            <v>3.0538255995454602</v>
          </cell>
          <cell r="AK19">
            <v>3.0538255995454602</v>
          </cell>
          <cell r="AL19">
            <v>3.0538255995454602</v>
          </cell>
          <cell r="AM19">
            <v>3.0538255995454602</v>
          </cell>
        </row>
        <row r="20">
          <cell r="A20">
            <v>303</v>
          </cell>
          <cell r="B20">
            <v>4</v>
          </cell>
          <cell r="C20">
            <v>3</v>
          </cell>
          <cell r="D20" t="str">
            <v>Atacama</v>
          </cell>
          <cell r="E20" t="str">
            <v>Otras especies</v>
          </cell>
          <cell r="F20">
            <v>3</v>
          </cell>
          <cell r="G20">
            <v>1.18557898312539</v>
          </cell>
          <cell r="H20">
            <v>1.18557898312539</v>
          </cell>
          <cell r="I20">
            <v>1.18557898312539</v>
          </cell>
          <cell r="J20">
            <v>1.18557898312539</v>
          </cell>
          <cell r="K20">
            <v>1.18557898312539</v>
          </cell>
          <cell r="L20">
            <v>1.18557898312539</v>
          </cell>
          <cell r="M20">
            <v>1.18557898312539</v>
          </cell>
          <cell r="N20">
            <v>1.18557898312539</v>
          </cell>
          <cell r="O20">
            <v>1.18557898312539</v>
          </cell>
          <cell r="P20">
            <v>1.18557898312539</v>
          </cell>
          <cell r="Q20">
            <v>1.18557898312539</v>
          </cell>
          <cell r="R20">
            <v>1.18557898312539</v>
          </cell>
          <cell r="S20">
            <v>1.18557898312539</v>
          </cell>
          <cell r="T20">
            <v>1.18557898312539</v>
          </cell>
          <cell r="U20">
            <v>1.18557898312539</v>
          </cell>
          <cell r="V20">
            <v>1.18557898312539</v>
          </cell>
          <cell r="W20">
            <v>1.18557898312539</v>
          </cell>
          <cell r="X20">
            <v>1.18557898312539</v>
          </cell>
          <cell r="Y20">
            <v>1.18557898312539</v>
          </cell>
          <cell r="Z20">
            <v>1.18557898312539</v>
          </cell>
          <cell r="AA20">
            <v>1.18557898312539</v>
          </cell>
          <cell r="AB20">
            <v>1.18557898312539</v>
          </cell>
          <cell r="AC20">
            <v>1.18557898312539</v>
          </cell>
          <cell r="AD20">
            <v>1.18557898312539</v>
          </cell>
          <cell r="AE20">
            <v>1.18557898312539</v>
          </cell>
          <cell r="AF20">
            <v>1.18557898312539</v>
          </cell>
          <cell r="AG20">
            <v>1.18557898312539</v>
          </cell>
          <cell r="AH20">
            <v>1.18557898312539</v>
          </cell>
          <cell r="AI20">
            <v>1.18557898312539</v>
          </cell>
          <cell r="AJ20">
            <v>1.18557898312539</v>
          </cell>
          <cell r="AK20">
            <v>1.18557898312539</v>
          </cell>
          <cell r="AL20">
            <v>1.18557898312539</v>
          </cell>
          <cell r="AM20">
            <v>1.18557898312539</v>
          </cell>
        </row>
        <row r="21">
          <cell r="A21">
            <v>304</v>
          </cell>
          <cell r="B21">
            <v>4</v>
          </cell>
          <cell r="C21">
            <v>3</v>
          </cell>
          <cell r="D21" t="str">
            <v>Atacama</v>
          </cell>
          <cell r="E21" t="str">
            <v>Especies nativas</v>
          </cell>
          <cell r="F21">
            <v>4</v>
          </cell>
          <cell r="G21">
            <v>1.18557898312539</v>
          </cell>
          <cell r="H21">
            <v>1.18557898312539</v>
          </cell>
          <cell r="I21">
            <v>1.18557898312539</v>
          </cell>
          <cell r="J21">
            <v>1.18557898312539</v>
          </cell>
          <cell r="K21">
            <v>1.18557898312539</v>
          </cell>
          <cell r="L21">
            <v>1.18557898312539</v>
          </cell>
          <cell r="M21">
            <v>1.18557898312539</v>
          </cell>
          <cell r="N21">
            <v>1.18557898312539</v>
          </cell>
          <cell r="O21">
            <v>1.18557898312539</v>
          </cell>
          <cell r="P21">
            <v>1.18557898312539</v>
          </cell>
          <cell r="Q21">
            <v>1.18557898312539</v>
          </cell>
          <cell r="R21">
            <v>1.18557898312539</v>
          </cell>
          <cell r="S21">
            <v>1.18557898312539</v>
          </cell>
          <cell r="T21">
            <v>1.18557898312539</v>
          </cell>
          <cell r="U21">
            <v>1.18557898312539</v>
          </cell>
          <cell r="V21">
            <v>1.18557898312539</v>
          </cell>
          <cell r="W21">
            <v>1.18557898312539</v>
          </cell>
          <cell r="X21">
            <v>1.18557898312539</v>
          </cell>
          <cell r="Y21">
            <v>1.18557898312539</v>
          </cell>
          <cell r="Z21">
            <v>1.18557898312539</v>
          </cell>
          <cell r="AA21">
            <v>1.18557898312539</v>
          </cell>
          <cell r="AB21">
            <v>1.18557898312539</v>
          </cell>
          <cell r="AC21">
            <v>1.18557898312539</v>
          </cell>
          <cell r="AD21">
            <v>1.18557898312539</v>
          </cell>
          <cell r="AE21">
            <v>1.18557898312539</v>
          </cell>
          <cell r="AF21">
            <v>1.18557898312539</v>
          </cell>
          <cell r="AG21">
            <v>1.18557898312539</v>
          </cell>
          <cell r="AH21">
            <v>1.18557898312539</v>
          </cell>
          <cell r="AI21">
            <v>1.18557898312539</v>
          </cell>
          <cell r="AJ21">
            <v>1.18557898312539</v>
          </cell>
          <cell r="AK21">
            <v>1.18557898312539</v>
          </cell>
          <cell r="AL21">
            <v>1.18557898312539</v>
          </cell>
          <cell r="AM21">
            <v>1.18557898312539</v>
          </cell>
        </row>
        <row r="22">
          <cell r="A22">
            <v>305</v>
          </cell>
          <cell r="B22">
            <v>4</v>
          </cell>
          <cell r="C22">
            <v>3</v>
          </cell>
          <cell r="D22" t="str">
            <v>Atacama</v>
          </cell>
          <cell r="E22" t="str">
            <v>Areas gestión plantaciones</v>
          </cell>
          <cell r="F22">
            <v>5</v>
          </cell>
        </row>
        <row r="23">
          <cell r="A23">
            <v>401</v>
          </cell>
          <cell r="B23">
            <v>5</v>
          </cell>
          <cell r="C23">
            <v>4</v>
          </cell>
          <cell r="D23" t="str">
            <v>Coquimbo</v>
          </cell>
          <cell r="E23" t="str">
            <v>Pinus radiata</v>
          </cell>
          <cell r="F23">
            <v>1</v>
          </cell>
          <cell r="G23">
            <v>0</v>
          </cell>
          <cell r="H23">
            <v>0</v>
          </cell>
          <cell r="I23">
            <v>0</v>
          </cell>
          <cell r="J23">
            <v>0</v>
          </cell>
          <cell r="K23">
            <v>0</v>
          </cell>
          <cell r="L23">
            <v>0</v>
          </cell>
          <cell r="M23">
            <v>0</v>
          </cell>
          <cell r="N23">
            <v>0</v>
          </cell>
          <cell r="O23">
            <v>0</v>
          </cell>
          <cell r="P23">
            <v>0</v>
          </cell>
          <cell r="Q23">
            <v>0</v>
          </cell>
          <cell r="R23">
            <v>0</v>
          </cell>
          <cell r="S23">
            <v>0</v>
          </cell>
          <cell r="T23">
            <v>0</v>
          </cell>
          <cell r="U23">
            <v>0</v>
          </cell>
          <cell r="V23">
            <v>0</v>
          </cell>
          <cell r="W23">
            <v>0</v>
          </cell>
          <cell r="X23">
            <v>0</v>
          </cell>
          <cell r="Y23">
            <v>0</v>
          </cell>
          <cell r="Z23">
            <v>0</v>
          </cell>
          <cell r="AA23">
            <v>0</v>
          </cell>
          <cell r="AB23">
            <v>0</v>
          </cell>
          <cell r="AC23">
            <v>0</v>
          </cell>
          <cell r="AD23">
            <v>0</v>
          </cell>
          <cell r="AE23">
            <v>0</v>
          </cell>
          <cell r="AF23">
            <v>0</v>
          </cell>
          <cell r="AG23">
            <v>0</v>
          </cell>
          <cell r="AH23">
            <v>0</v>
          </cell>
          <cell r="AI23">
            <v>0</v>
          </cell>
          <cell r="AJ23">
            <v>0</v>
          </cell>
          <cell r="AK23">
            <v>0</v>
          </cell>
          <cell r="AL23">
            <v>0</v>
          </cell>
          <cell r="AM23">
            <v>0</v>
          </cell>
        </row>
        <row r="24">
          <cell r="A24">
            <v>402</v>
          </cell>
          <cell r="B24">
            <v>5</v>
          </cell>
          <cell r="C24">
            <v>4</v>
          </cell>
          <cell r="D24" t="str">
            <v>Coquimbo</v>
          </cell>
          <cell r="E24" t="str">
            <v>Eucaliptus sp</v>
          </cell>
          <cell r="F24">
            <v>2</v>
          </cell>
          <cell r="G24">
            <v>3.0538255995454602</v>
          </cell>
          <cell r="H24">
            <v>3.0538255995454602</v>
          </cell>
          <cell r="I24">
            <v>3.0538255995454602</v>
          </cell>
          <cell r="J24">
            <v>3.0538255995454602</v>
          </cell>
          <cell r="K24">
            <v>3.0538255995454602</v>
          </cell>
          <cell r="L24">
            <v>3.0538255995454602</v>
          </cell>
          <cell r="M24">
            <v>3.0538255995454602</v>
          </cell>
          <cell r="N24">
            <v>3.0538255995454602</v>
          </cell>
          <cell r="O24">
            <v>3.0538255995454602</v>
          </cell>
          <cell r="P24">
            <v>3.0538255995454602</v>
          </cell>
          <cell r="Q24">
            <v>3.0538255995454602</v>
          </cell>
          <cell r="R24">
            <v>3.0538255995454602</v>
          </cell>
          <cell r="S24">
            <v>3.0538255995454602</v>
          </cell>
          <cell r="T24">
            <v>3.0538255995454602</v>
          </cell>
          <cell r="U24">
            <v>3.0538255995454602</v>
          </cell>
          <cell r="V24">
            <v>3.0538255995454602</v>
          </cell>
          <cell r="W24">
            <v>3.0538255995454602</v>
          </cell>
          <cell r="X24">
            <v>3.0538255995454602</v>
          </cell>
          <cell r="Y24">
            <v>3.0538255995454602</v>
          </cell>
          <cell r="Z24">
            <v>3.0538255995454602</v>
          </cell>
          <cell r="AA24">
            <v>3.0538255995454602</v>
          </cell>
          <cell r="AB24">
            <v>3.0538255995454602</v>
          </cell>
          <cell r="AC24">
            <v>3.0538255995454602</v>
          </cell>
          <cell r="AD24">
            <v>3.0538255995454602</v>
          </cell>
          <cell r="AE24">
            <v>3.0538255995454602</v>
          </cell>
          <cell r="AF24">
            <v>3.0538255995454602</v>
          </cell>
          <cell r="AG24">
            <v>3.0538255995454602</v>
          </cell>
          <cell r="AH24">
            <v>3.0538255995454602</v>
          </cell>
          <cell r="AI24">
            <v>3.0538255995454602</v>
          </cell>
          <cell r="AJ24">
            <v>3.0538255995454602</v>
          </cell>
          <cell r="AK24">
            <v>3.0538255995454602</v>
          </cell>
          <cell r="AL24">
            <v>3.0538255995454602</v>
          </cell>
          <cell r="AM24">
            <v>3.0538255995454602</v>
          </cell>
        </row>
        <row r="25">
          <cell r="A25">
            <v>403</v>
          </cell>
          <cell r="B25">
            <v>5</v>
          </cell>
          <cell r="C25">
            <v>4</v>
          </cell>
          <cell r="D25" t="str">
            <v>Coquimbo</v>
          </cell>
          <cell r="E25" t="str">
            <v>Otras especies</v>
          </cell>
          <cell r="F25">
            <v>3</v>
          </cell>
          <cell r="G25">
            <v>10.2137419100922</v>
          </cell>
          <cell r="H25">
            <v>10.2137419100922</v>
          </cell>
          <cell r="I25">
            <v>10.2137419100922</v>
          </cell>
          <cell r="J25">
            <v>10.2137419100922</v>
          </cell>
          <cell r="K25">
            <v>10.2137419100922</v>
          </cell>
          <cell r="L25">
            <v>10.2137419100922</v>
          </cell>
          <cell r="M25">
            <v>10.2137419100922</v>
          </cell>
          <cell r="N25">
            <v>10.2137419100922</v>
          </cell>
          <cell r="O25">
            <v>10.2137419100922</v>
          </cell>
          <cell r="P25">
            <v>10.2137419100922</v>
          </cell>
          <cell r="Q25">
            <v>10.2137419100922</v>
          </cell>
          <cell r="R25">
            <v>10.2137419100922</v>
          </cell>
          <cell r="S25">
            <v>10.2137419100922</v>
          </cell>
          <cell r="T25">
            <v>10.2137419100922</v>
          </cell>
          <cell r="U25">
            <v>10.2137419100922</v>
          </cell>
          <cell r="V25">
            <v>10.2137419100922</v>
          </cell>
          <cell r="W25">
            <v>10.2137419100922</v>
          </cell>
          <cell r="X25">
            <v>10.2137419100922</v>
          </cell>
          <cell r="Y25">
            <v>10.2137419100922</v>
          </cell>
          <cell r="Z25">
            <v>10.2137419100922</v>
          </cell>
          <cell r="AA25">
            <v>10.2137419100922</v>
          </cell>
          <cell r="AB25">
            <v>10.2137419100922</v>
          </cell>
          <cell r="AC25">
            <v>10.2137419100922</v>
          </cell>
          <cell r="AD25">
            <v>10.2137419100922</v>
          </cell>
          <cell r="AE25">
            <v>10.2137419100922</v>
          </cell>
          <cell r="AF25">
            <v>10.2137419100922</v>
          </cell>
          <cell r="AG25">
            <v>10.2137419100922</v>
          </cell>
          <cell r="AH25">
            <v>10.2137419100922</v>
          </cell>
          <cell r="AI25">
            <v>10.2137419100922</v>
          </cell>
          <cell r="AJ25">
            <v>10.2137419100922</v>
          </cell>
          <cell r="AK25">
            <v>10.2137419100922</v>
          </cell>
          <cell r="AL25">
            <v>10.2137419100922</v>
          </cell>
          <cell r="AM25">
            <v>10.2137419100922</v>
          </cell>
        </row>
        <row r="26">
          <cell r="A26">
            <v>404</v>
          </cell>
          <cell r="B26">
            <v>5</v>
          </cell>
          <cell r="C26">
            <v>4</v>
          </cell>
          <cell r="D26" t="str">
            <v>Coquimbo</v>
          </cell>
          <cell r="E26" t="str">
            <v>Especies nativas</v>
          </cell>
          <cell r="F26">
            <v>4</v>
          </cell>
          <cell r="G26">
            <v>1.7861226164816899</v>
          </cell>
          <cell r="H26">
            <v>1.7861226164816899</v>
          </cell>
          <cell r="I26">
            <v>1.7861226164816899</v>
          </cell>
          <cell r="J26">
            <v>1.7861226164816899</v>
          </cell>
          <cell r="K26">
            <v>1.7861226164816899</v>
          </cell>
          <cell r="L26">
            <v>1.7861226164816899</v>
          </cell>
          <cell r="M26">
            <v>1.7861226164816899</v>
          </cell>
          <cell r="N26">
            <v>1.7861226164816899</v>
          </cell>
          <cell r="O26">
            <v>1.7861226164816899</v>
          </cell>
          <cell r="P26">
            <v>1.7861226164816899</v>
          </cell>
          <cell r="Q26">
            <v>1.7861226164816899</v>
          </cell>
          <cell r="R26">
            <v>1.7861226164816899</v>
          </cell>
          <cell r="S26">
            <v>1.7861226164816899</v>
          </cell>
          <cell r="T26">
            <v>1.7861226164816899</v>
          </cell>
          <cell r="U26">
            <v>1.7861226164816899</v>
          </cell>
          <cell r="V26">
            <v>1.7861226164816899</v>
          </cell>
          <cell r="W26">
            <v>1.7861226164816899</v>
          </cell>
          <cell r="X26">
            <v>1.7861226164816899</v>
          </cell>
          <cell r="Y26">
            <v>1.7861226164816899</v>
          </cell>
          <cell r="Z26">
            <v>1.7861226164816899</v>
          </cell>
          <cell r="AA26">
            <v>1.7861226164816899</v>
          </cell>
          <cell r="AB26">
            <v>1.7861226164816899</v>
          </cell>
          <cell r="AC26">
            <v>1.7861226164816899</v>
          </cell>
          <cell r="AD26">
            <v>1.7861226164816899</v>
          </cell>
          <cell r="AE26">
            <v>1.7861226164816899</v>
          </cell>
          <cell r="AF26">
            <v>1.7861226164816899</v>
          </cell>
          <cell r="AG26">
            <v>1.7861226164816899</v>
          </cell>
          <cell r="AH26">
            <v>1.7861226164816899</v>
          </cell>
          <cell r="AI26">
            <v>1.7861226164816899</v>
          </cell>
          <cell r="AJ26">
            <v>1.7861226164816899</v>
          </cell>
          <cell r="AK26">
            <v>1.7861226164816899</v>
          </cell>
          <cell r="AL26">
            <v>1.7861226164816899</v>
          </cell>
          <cell r="AM26">
            <v>1.7861226164816899</v>
          </cell>
        </row>
        <row r="27">
          <cell r="A27">
            <v>405</v>
          </cell>
          <cell r="B27">
            <v>5</v>
          </cell>
          <cell r="C27">
            <v>4</v>
          </cell>
          <cell r="D27" t="str">
            <v>Coquimbo</v>
          </cell>
          <cell r="E27" t="str">
            <v>Areas gestión plantaciones</v>
          </cell>
          <cell r="F27">
            <v>5</v>
          </cell>
        </row>
        <row r="28">
          <cell r="A28">
            <v>501</v>
          </cell>
          <cell r="B28">
            <v>6</v>
          </cell>
          <cell r="C28">
            <v>5</v>
          </cell>
          <cell r="D28" t="str">
            <v>Valparaíso</v>
          </cell>
          <cell r="E28" t="str">
            <v>Pinus radiata</v>
          </cell>
          <cell r="F28">
            <v>1</v>
          </cell>
          <cell r="G28">
            <v>5.7676457224769102</v>
          </cell>
          <cell r="H28">
            <v>5.7676457224769102</v>
          </cell>
          <cell r="I28">
            <v>5.7676457224769102</v>
          </cell>
          <cell r="J28">
            <v>5.7676457224769102</v>
          </cell>
          <cell r="K28">
            <v>5.7676457224769102</v>
          </cell>
          <cell r="L28">
            <v>5.7676457224769102</v>
          </cell>
          <cell r="M28">
            <v>5.7676457224769102</v>
          </cell>
          <cell r="N28">
            <v>5.7676457224769102</v>
          </cell>
          <cell r="O28">
            <v>5.7676457224769102</v>
          </cell>
          <cell r="P28">
            <v>5.7676457224769102</v>
          </cell>
          <cell r="Q28">
            <v>5.7676457224769102</v>
          </cell>
          <cell r="R28">
            <v>5.7676457224769102</v>
          </cell>
          <cell r="S28">
            <v>5.7676457224769102</v>
          </cell>
          <cell r="T28">
            <v>5.7676457224769102</v>
          </cell>
          <cell r="U28">
            <v>5.7676457224769102</v>
          </cell>
          <cell r="V28">
            <v>5.7676457224769102</v>
          </cell>
          <cell r="W28">
            <v>5.7676457224769102</v>
          </cell>
          <cell r="X28">
            <v>5.7676457224769102</v>
          </cell>
          <cell r="Y28">
            <v>5.7676457224769102</v>
          </cell>
          <cell r="Z28">
            <v>5.7676457224769102</v>
          </cell>
          <cell r="AA28">
            <v>5.7676457224769102</v>
          </cell>
          <cell r="AB28">
            <v>5.7676457224769102</v>
          </cell>
          <cell r="AC28">
            <v>5.7676457224769102</v>
          </cell>
          <cell r="AD28">
            <v>5.7676457224769102</v>
          </cell>
          <cell r="AE28">
            <v>5.7676457224769102</v>
          </cell>
          <cell r="AF28">
            <v>5.7676457224769102</v>
          </cell>
          <cell r="AG28">
            <v>5.7676457224769102</v>
          </cell>
          <cell r="AH28">
            <v>5.7676457224769102</v>
          </cell>
          <cell r="AI28">
            <v>5.7676457224769102</v>
          </cell>
          <cell r="AJ28">
            <v>5.7676457224769102</v>
          </cell>
          <cell r="AK28">
            <v>5.7676457224769102</v>
          </cell>
          <cell r="AL28">
            <v>5.7676457224769102</v>
          </cell>
          <cell r="AM28">
            <v>5.7676457224769102</v>
          </cell>
        </row>
        <row r="29">
          <cell r="A29">
            <v>502</v>
          </cell>
          <cell r="B29">
            <v>6</v>
          </cell>
          <cell r="C29">
            <v>5</v>
          </cell>
          <cell r="D29" t="str">
            <v>Valparaíso</v>
          </cell>
          <cell r="E29" t="str">
            <v>Eucaliptus sp</v>
          </cell>
          <cell r="F29">
            <v>2</v>
          </cell>
          <cell r="G29">
            <v>3.0538255995454602</v>
          </cell>
          <cell r="H29">
            <v>3.0538255995454602</v>
          </cell>
          <cell r="I29">
            <v>3.0538255995454602</v>
          </cell>
          <cell r="J29">
            <v>3.0538255995454602</v>
          </cell>
          <cell r="K29">
            <v>3.0538255995454602</v>
          </cell>
          <cell r="L29">
            <v>3.0538255995454602</v>
          </cell>
          <cell r="M29">
            <v>3.0538255995454602</v>
          </cell>
          <cell r="N29">
            <v>3.0538255995454602</v>
          </cell>
          <cell r="O29">
            <v>3.0538255995454602</v>
          </cell>
          <cell r="P29">
            <v>3.0538255995454602</v>
          </cell>
          <cell r="Q29">
            <v>3.0538255995454602</v>
          </cell>
          <cell r="R29">
            <v>3.0538255995454602</v>
          </cell>
          <cell r="S29">
            <v>3.0538255995454602</v>
          </cell>
          <cell r="T29">
            <v>3.0538255995454602</v>
          </cell>
          <cell r="U29">
            <v>3.0538255995454602</v>
          </cell>
          <cell r="V29">
            <v>3.0538255995454602</v>
          </cell>
          <cell r="W29">
            <v>3.0538255995454602</v>
          </cell>
          <cell r="X29">
            <v>3.0538255995454602</v>
          </cell>
          <cell r="Y29">
            <v>3.0538255995454602</v>
          </cell>
          <cell r="Z29">
            <v>3.0538255995454602</v>
          </cell>
          <cell r="AA29">
            <v>3.0538255995454602</v>
          </cell>
          <cell r="AB29">
            <v>3.0538255995454602</v>
          </cell>
          <cell r="AC29">
            <v>3.0538255995454602</v>
          </cell>
          <cell r="AD29">
            <v>3.0538255995454602</v>
          </cell>
          <cell r="AE29">
            <v>3.0538255995454602</v>
          </cell>
          <cell r="AF29">
            <v>3.0538255995454602</v>
          </cell>
          <cell r="AG29">
            <v>3.0538255995454602</v>
          </cell>
          <cell r="AH29">
            <v>3.0538255995454602</v>
          </cell>
          <cell r="AI29">
            <v>3.0538255995454602</v>
          </cell>
          <cell r="AJ29">
            <v>3.0538255995454602</v>
          </cell>
          <cell r="AK29">
            <v>3.0538255995454602</v>
          </cell>
          <cell r="AL29">
            <v>3.0537344061526501</v>
          </cell>
          <cell r="AM29">
            <v>3.05373283926841</v>
          </cell>
        </row>
        <row r="30">
          <cell r="A30">
            <v>503</v>
          </cell>
          <cell r="B30">
            <v>6</v>
          </cell>
          <cell r="C30">
            <v>5</v>
          </cell>
          <cell r="D30" t="str">
            <v>Valparaíso</v>
          </cell>
          <cell r="E30" t="str">
            <v>Otras especies</v>
          </cell>
          <cell r="F30">
            <v>3</v>
          </cell>
          <cell r="G30">
            <v>7.1623067182367404</v>
          </cell>
          <cell r="H30">
            <v>7.1623067182367404</v>
          </cell>
          <cell r="I30">
            <v>7.1623067182367404</v>
          </cell>
          <cell r="J30">
            <v>7.1623067182367404</v>
          </cell>
          <cell r="K30">
            <v>7.1623067182367404</v>
          </cell>
          <cell r="L30">
            <v>7.1623067182367404</v>
          </cell>
          <cell r="M30">
            <v>7.1623067182367404</v>
          </cell>
          <cell r="N30">
            <v>7.1623067182367404</v>
          </cell>
          <cell r="O30">
            <v>7.1623067182367404</v>
          </cell>
          <cell r="P30">
            <v>7.1623067182367404</v>
          </cell>
          <cell r="Q30">
            <v>7.1623067182367404</v>
          </cell>
          <cell r="R30">
            <v>7.1623067182367404</v>
          </cell>
          <cell r="S30">
            <v>7.1623067182367404</v>
          </cell>
          <cell r="T30">
            <v>7.1623067182367404</v>
          </cell>
          <cell r="U30">
            <v>7.1623067182367404</v>
          </cell>
          <cell r="V30">
            <v>7.1623067182367404</v>
          </cell>
          <cell r="W30">
            <v>7.1623067182367404</v>
          </cell>
          <cell r="X30">
            <v>7.1623067182367404</v>
          </cell>
          <cell r="Y30">
            <v>7.1623067182367404</v>
          </cell>
          <cell r="Z30">
            <v>7.1623067182367404</v>
          </cell>
          <cell r="AA30">
            <v>7.1623067182367404</v>
          </cell>
          <cell r="AB30">
            <v>7.1623067182367404</v>
          </cell>
          <cell r="AC30">
            <v>7.1623067182367404</v>
          </cell>
          <cell r="AD30">
            <v>7.1623067182367404</v>
          </cell>
          <cell r="AE30">
            <v>7.1623067182367404</v>
          </cell>
          <cell r="AF30">
            <v>7.1623067182367404</v>
          </cell>
          <cell r="AG30">
            <v>7.1623067182367404</v>
          </cell>
          <cell r="AH30">
            <v>7.1623067182367404</v>
          </cell>
          <cell r="AI30">
            <v>7.1623067182367404</v>
          </cell>
          <cell r="AJ30">
            <v>7.1623067182367404</v>
          </cell>
          <cell r="AK30">
            <v>7.1623067182367404</v>
          </cell>
          <cell r="AL30">
            <v>7.1623067182367404</v>
          </cell>
          <cell r="AM30">
            <v>7.1623067182367404</v>
          </cell>
        </row>
        <row r="31">
          <cell r="A31">
            <v>504</v>
          </cell>
          <cell r="B31">
            <v>6</v>
          </cell>
          <cell r="C31">
            <v>5</v>
          </cell>
          <cell r="D31" t="str">
            <v>Valparaíso</v>
          </cell>
          <cell r="E31" t="str">
            <v>Especies nativas</v>
          </cell>
          <cell r="F31">
            <v>4</v>
          </cell>
          <cell r="G31">
            <v>1.18557898312539</v>
          </cell>
          <cell r="H31">
            <v>1.18557898312539</v>
          </cell>
          <cell r="I31">
            <v>1.18557898312539</v>
          </cell>
          <cell r="J31">
            <v>1.18557898312539</v>
          </cell>
          <cell r="K31">
            <v>1.18557898312539</v>
          </cell>
          <cell r="L31">
            <v>1.18557898312539</v>
          </cell>
          <cell r="M31">
            <v>1.18557898312539</v>
          </cell>
          <cell r="N31">
            <v>1.18557898312539</v>
          </cell>
          <cell r="O31">
            <v>1.18557898312539</v>
          </cell>
          <cell r="P31">
            <v>1.18557898312539</v>
          </cell>
          <cell r="Q31">
            <v>1.18557898312539</v>
          </cell>
          <cell r="R31">
            <v>1.18557898312539</v>
          </cell>
          <cell r="S31">
            <v>1.18557898312539</v>
          </cell>
          <cell r="T31">
            <v>1.18557898312539</v>
          </cell>
          <cell r="U31">
            <v>1.18557898312539</v>
          </cell>
          <cell r="V31">
            <v>1.18557898312539</v>
          </cell>
          <cell r="W31">
            <v>1.18557898312539</v>
          </cell>
          <cell r="X31">
            <v>1.18557898312539</v>
          </cell>
          <cell r="Y31">
            <v>1.18557898312539</v>
          </cell>
          <cell r="Z31">
            <v>1.18557898312539</v>
          </cell>
          <cell r="AA31">
            <v>1.18557898312539</v>
          </cell>
          <cell r="AB31">
            <v>1.18557898312539</v>
          </cell>
          <cell r="AC31">
            <v>1.18557898312539</v>
          </cell>
          <cell r="AD31">
            <v>1.18557898312539</v>
          </cell>
          <cell r="AE31">
            <v>1.18557898312539</v>
          </cell>
          <cell r="AF31">
            <v>1.18557898312539</v>
          </cell>
          <cell r="AG31">
            <v>1.18557898312539</v>
          </cell>
          <cell r="AH31">
            <v>1.18557898312539</v>
          </cell>
          <cell r="AI31">
            <v>1.18557898312539</v>
          </cell>
          <cell r="AJ31">
            <v>1.18557898312539</v>
          </cell>
          <cell r="AK31">
            <v>1.18557898312539</v>
          </cell>
          <cell r="AL31">
            <v>1.18557898312539</v>
          </cell>
          <cell r="AM31">
            <v>1.18557898312539</v>
          </cell>
        </row>
        <row r="32">
          <cell r="A32">
            <v>505</v>
          </cell>
          <cell r="B32">
            <v>6</v>
          </cell>
          <cell r="C32">
            <v>5</v>
          </cell>
          <cell r="D32" t="str">
            <v>Valparaíso</v>
          </cell>
          <cell r="E32" t="str">
            <v>Areas gestión plantaciones</v>
          </cell>
          <cell r="F32">
            <v>5</v>
          </cell>
        </row>
        <row r="33">
          <cell r="A33">
            <v>1301</v>
          </cell>
          <cell r="B33">
            <v>7</v>
          </cell>
          <cell r="C33">
            <v>13</v>
          </cell>
          <cell r="D33" t="str">
            <v>Metropolitana</v>
          </cell>
          <cell r="E33" t="str">
            <v>Pinus radiata</v>
          </cell>
          <cell r="F33">
            <v>1</v>
          </cell>
          <cell r="G33">
            <v>5.8011726194419202</v>
          </cell>
          <cell r="H33">
            <v>5.8011726194419202</v>
          </cell>
          <cell r="I33">
            <v>5.8011726194419202</v>
          </cell>
          <cell r="J33">
            <v>5.8011726194419202</v>
          </cell>
          <cell r="K33">
            <v>5.8011726194419202</v>
          </cell>
          <cell r="L33">
            <v>5.8011726194419202</v>
          </cell>
          <cell r="M33">
            <v>5.8011726194419202</v>
          </cell>
          <cell r="N33">
            <v>5.8011726194419202</v>
          </cell>
          <cell r="O33">
            <v>5.8011726194419202</v>
          </cell>
          <cell r="P33">
            <v>5.8011726194419202</v>
          </cell>
          <cell r="Q33">
            <v>5.8011726194419202</v>
          </cell>
          <cell r="R33">
            <v>5.8011726194419202</v>
          </cell>
          <cell r="S33">
            <v>5.8011726194419202</v>
          </cell>
          <cell r="T33">
            <v>5.8011726194419202</v>
          </cell>
          <cell r="U33">
            <v>5.8011726194419202</v>
          </cell>
          <cell r="V33">
            <v>5.8011726194419202</v>
          </cell>
          <cell r="W33">
            <v>5.8011726194419202</v>
          </cell>
          <cell r="X33">
            <v>5.8011726194419202</v>
          </cell>
          <cell r="Y33">
            <v>5.8011726194419202</v>
          </cell>
          <cell r="Z33">
            <v>5.8011726194419202</v>
          </cell>
          <cell r="AA33">
            <v>5.8011726194419202</v>
          </cell>
          <cell r="AB33">
            <v>5.8011726194419202</v>
          </cell>
          <cell r="AC33">
            <v>5.8011726194419202</v>
          </cell>
          <cell r="AD33">
            <v>5.8011726194419202</v>
          </cell>
          <cell r="AE33">
            <v>5.8011726194419202</v>
          </cell>
          <cell r="AF33">
            <v>5.8011726194419202</v>
          </cell>
          <cell r="AG33">
            <v>5.8011726194419202</v>
          </cell>
          <cell r="AH33">
            <v>5.8011726194419202</v>
          </cell>
          <cell r="AI33">
            <v>5.8011726194419202</v>
          </cell>
          <cell r="AJ33">
            <v>5.8011726194419202</v>
          </cell>
          <cell r="AK33">
            <v>5.8011726194419202</v>
          </cell>
          <cell r="AL33">
            <v>5.8011726194419202</v>
          </cell>
          <cell r="AM33">
            <v>5.8011726194419202</v>
          </cell>
        </row>
        <row r="34">
          <cell r="A34">
            <v>1302</v>
          </cell>
          <cell r="B34">
            <v>7</v>
          </cell>
          <cell r="C34">
            <v>13</v>
          </cell>
          <cell r="D34" t="str">
            <v>Metropolitana</v>
          </cell>
          <cell r="E34" t="str">
            <v>Eucaliptus sp</v>
          </cell>
          <cell r="F34">
            <v>2</v>
          </cell>
          <cell r="G34">
            <v>3.0305266123591501</v>
          </cell>
          <cell r="H34">
            <v>3.0305266123591501</v>
          </cell>
          <cell r="I34">
            <v>3.0305266123591501</v>
          </cell>
          <cell r="J34">
            <v>3.0305266123591501</v>
          </cell>
          <cell r="K34">
            <v>3.0305266123591501</v>
          </cell>
          <cell r="L34">
            <v>3.0305266123591501</v>
          </cell>
          <cell r="M34">
            <v>3.0305266123591501</v>
          </cell>
          <cell r="N34">
            <v>3.0305266123591501</v>
          </cell>
          <cell r="O34">
            <v>3.0305266123591501</v>
          </cell>
          <cell r="P34">
            <v>3.0305266123591501</v>
          </cell>
          <cell r="Q34">
            <v>3.0305266123591501</v>
          </cell>
          <cell r="R34">
            <v>3.0305266123591501</v>
          </cell>
          <cell r="S34">
            <v>3.0305266123591501</v>
          </cell>
          <cell r="T34">
            <v>3.0305266123591501</v>
          </cell>
          <cell r="U34">
            <v>3.0305266123591501</v>
          </cell>
          <cell r="V34">
            <v>3.0305266123591501</v>
          </cell>
          <cell r="W34">
            <v>3.0305266123591501</v>
          </cell>
          <cell r="X34">
            <v>3.0305266123591501</v>
          </cell>
          <cell r="Y34">
            <v>3.0305266123591501</v>
          </cell>
          <cell r="Z34">
            <v>3.0305266123591501</v>
          </cell>
          <cell r="AA34">
            <v>3.0305266123591501</v>
          </cell>
          <cell r="AB34">
            <v>3.0305266123591501</v>
          </cell>
          <cell r="AC34">
            <v>3.0305266123591501</v>
          </cell>
          <cell r="AD34">
            <v>3.0305266123591501</v>
          </cell>
          <cell r="AE34">
            <v>3.0305266123591501</v>
          </cell>
          <cell r="AF34">
            <v>3.0305266123591501</v>
          </cell>
          <cell r="AG34">
            <v>3.0305266123591501</v>
          </cell>
          <cell r="AH34">
            <v>3.0305266123591501</v>
          </cell>
          <cell r="AI34">
            <v>3.0305266123591501</v>
          </cell>
          <cell r="AJ34">
            <v>3.0305266123591501</v>
          </cell>
          <cell r="AK34">
            <v>3.0305266123591501</v>
          </cell>
          <cell r="AL34">
            <v>3.0305266123591501</v>
          </cell>
          <cell r="AM34">
            <v>3.0305266123591501</v>
          </cell>
        </row>
        <row r="35">
          <cell r="A35">
            <v>1303</v>
          </cell>
          <cell r="B35">
            <v>7</v>
          </cell>
          <cell r="C35">
            <v>13</v>
          </cell>
          <cell r="D35" t="str">
            <v>Metropolitana</v>
          </cell>
          <cell r="E35" t="str">
            <v>Otras especies</v>
          </cell>
          <cell r="F35">
            <v>3</v>
          </cell>
          <cell r="G35">
            <v>2.6121306812929301</v>
          </cell>
          <cell r="H35">
            <v>2.6121306812929301</v>
          </cell>
          <cell r="I35">
            <v>2.6121306812929301</v>
          </cell>
          <cell r="J35">
            <v>2.6121306812929301</v>
          </cell>
          <cell r="K35">
            <v>2.6121306812929301</v>
          </cell>
          <cell r="L35">
            <v>2.6121306812929301</v>
          </cell>
          <cell r="M35">
            <v>2.6121306812929301</v>
          </cell>
          <cell r="N35">
            <v>2.6121306812929301</v>
          </cell>
          <cell r="O35">
            <v>2.6121306812929301</v>
          </cell>
          <cell r="P35">
            <v>2.6121306812929301</v>
          </cell>
          <cell r="Q35">
            <v>2.6121306812929301</v>
          </cell>
          <cell r="R35">
            <v>2.6121306812929301</v>
          </cell>
          <cell r="S35">
            <v>2.6121306812929301</v>
          </cell>
          <cell r="T35">
            <v>2.6121306812929301</v>
          </cell>
          <cell r="U35">
            <v>2.6121306812929301</v>
          </cell>
          <cell r="V35">
            <v>2.6121306812929301</v>
          </cell>
          <cell r="W35">
            <v>2.6121306812929301</v>
          </cell>
          <cell r="X35">
            <v>2.6121306812929301</v>
          </cell>
          <cell r="Y35">
            <v>2.6121306812929301</v>
          </cell>
          <cell r="Z35">
            <v>2.6121306812929301</v>
          </cell>
          <cell r="AA35">
            <v>2.6121306812929301</v>
          </cell>
          <cell r="AB35">
            <v>2.6121306812929301</v>
          </cell>
          <cell r="AC35">
            <v>2.6121306812929301</v>
          </cell>
          <cell r="AD35">
            <v>2.6121306812929301</v>
          </cell>
          <cell r="AE35">
            <v>2.6121306812929301</v>
          </cell>
          <cell r="AF35">
            <v>2.6121306812929301</v>
          </cell>
          <cell r="AG35">
            <v>2.6121306812929301</v>
          </cell>
          <cell r="AH35">
            <v>2.6121306812929301</v>
          </cell>
          <cell r="AI35">
            <v>2.6121306812929301</v>
          </cell>
          <cell r="AJ35">
            <v>2.6121306812929301</v>
          </cell>
          <cell r="AK35">
            <v>2.6121306812929301</v>
          </cell>
          <cell r="AL35">
            <v>2.6121306812929301</v>
          </cell>
          <cell r="AM35">
            <v>2.6121306812929301</v>
          </cell>
        </row>
        <row r="36">
          <cell r="A36">
            <v>1304</v>
          </cell>
          <cell r="B36">
            <v>7</v>
          </cell>
          <cell r="C36">
            <v>13</v>
          </cell>
          <cell r="D36" t="str">
            <v>Metropolitana</v>
          </cell>
          <cell r="E36" t="str">
            <v>Especies nativas</v>
          </cell>
          <cell r="F36">
            <v>4</v>
          </cell>
          <cell r="G36">
            <v>1.18557898312539</v>
          </cell>
          <cell r="H36">
            <v>1.18557898312539</v>
          </cell>
          <cell r="I36">
            <v>1.18557898312539</v>
          </cell>
          <cell r="J36">
            <v>1.18557898312539</v>
          </cell>
          <cell r="K36">
            <v>1.18557898312539</v>
          </cell>
          <cell r="L36">
            <v>1.18557898312539</v>
          </cell>
          <cell r="M36">
            <v>1.18557898312539</v>
          </cell>
          <cell r="N36">
            <v>1.18557898312539</v>
          </cell>
          <cell r="O36">
            <v>1.18557898312539</v>
          </cell>
          <cell r="P36">
            <v>1.18557898312539</v>
          </cell>
          <cell r="Q36">
            <v>1.18557898312539</v>
          </cell>
          <cell r="R36">
            <v>1.18557898312539</v>
          </cell>
          <cell r="S36">
            <v>1.18557898312539</v>
          </cell>
          <cell r="T36">
            <v>1.18557898312539</v>
          </cell>
          <cell r="U36">
            <v>1.18557898312539</v>
          </cell>
          <cell r="V36">
            <v>1.18557898312539</v>
          </cell>
          <cell r="W36">
            <v>1.18557898312539</v>
          </cell>
          <cell r="X36">
            <v>1.18557898312539</v>
          </cell>
          <cell r="Y36">
            <v>1.18557898312539</v>
          </cell>
          <cell r="Z36">
            <v>1.18557898312539</v>
          </cell>
          <cell r="AA36">
            <v>1.18557898312539</v>
          </cell>
          <cell r="AB36">
            <v>1.18557898312539</v>
          </cell>
          <cell r="AC36">
            <v>1.18557898312539</v>
          </cell>
          <cell r="AD36">
            <v>1.18557898312539</v>
          </cell>
          <cell r="AE36">
            <v>1.18557898312539</v>
          </cell>
          <cell r="AF36">
            <v>1.18557898312539</v>
          </cell>
          <cell r="AG36">
            <v>1.18557898312539</v>
          </cell>
          <cell r="AH36">
            <v>1.18557898312539</v>
          </cell>
          <cell r="AI36">
            <v>1.18557898312539</v>
          </cell>
          <cell r="AJ36">
            <v>1.18557898312539</v>
          </cell>
          <cell r="AK36">
            <v>1.18557898312539</v>
          </cell>
          <cell r="AL36">
            <v>1.18557898312539</v>
          </cell>
          <cell r="AM36">
            <v>1.18557898312539</v>
          </cell>
        </row>
        <row r="37">
          <cell r="A37">
            <v>1305</v>
          </cell>
          <cell r="B37">
            <v>7</v>
          </cell>
          <cell r="C37">
            <v>13</v>
          </cell>
          <cell r="D37" t="str">
            <v>Metropolitana</v>
          </cell>
          <cell r="E37" t="str">
            <v>Areas gestión plantaciones</v>
          </cell>
          <cell r="F37">
            <v>5</v>
          </cell>
        </row>
        <row r="38">
          <cell r="A38">
            <v>601</v>
          </cell>
          <cell r="B38">
            <v>8</v>
          </cell>
          <cell r="C38">
            <v>6</v>
          </cell>
          <cell r="D38" t="str">
            <v>O´Higgins</v>
          </cell>
          <cell r="E38" t="str">
            <v>Pinus radiata</v>
          </cell>
          <cell r="F38">
            <v>1</v>
          </cell>
          <cell r="G38">
            <v>5.9629895192201197</v>
          </cell>
          <cell r="H38">
            <v>5.9629895192201197</v>
          </cell>
          <cell r="I38">
            <v>5.9629895192201197</v>
          </cell>
          <cell r="J38">
            <v>5.9629895192201197</v>
          </cell>
          <cell r="K38">
            <v>5.9629895192201197</v>
          </cell>
          <cell r="L38">
            <v>5.9629895192201197</v>
          </cell>
          <cell r="M38">
            <v>5.9629895192201197</v>
          </cell>
          <cell r="N38">
            <v>5.9629895192201197</v>
          </cell>
          <cell r="O38">
            <v>5.9629895192201197</v>
          </cell>
          <cell r="P38">
            <v>5.9629895192201197</v>
          </cell>
          <cell r="Q38">
            <v>5.9629895192201197</v>
          </cell>
          <cell r="R38">
            <v>5.9629895192201197</v>
          </cell>
          <cell r="S38">
            <v>5.9629895192201197</v>
          </cell>
          <cell r="T38">
            <v>5.9629895192201197</v>
          </cell>
          <cell r="U38">
            <v>5.9629895192201197</v>
          </cell>
          <cell r="V38">
            <v>5.9629895192201197</v>
          </cell>
          <cell r="W38">
            <v>5.9629895192201197</v>
          </cell>
          <cell r="X38">
            <v>5.9629895192201197</v>
          </cell>
          <cell r="Y38">
            <v>5.9629895192201197</v>
          </cell>
          <cell r="Z38">
            <v>5.9629895192201197</v>
          </cell>
          <cell r="AA38">
            <v>5.9629895192201197</v>
          </cell>
          <cell r="AB38">
            <v>5.9629895192201197</v>
          </cell>
          <cell r="AC38">
            <v>5.9629895192201197</v>
          </cell>
          <cell r="AD38">
            <v>5.9629895192201197</v>
          </cell>
          <cell r="AE38">
            <v>5.9629895192201197</v>
          </cell>
          <cell r="AF38">
            <v>5.9629895192201197</v>
          </cell>
          <cell r="AG38">
            <v>5.9629895192201197</v>
          </cell>
          <cell r="AH38">
            <v>5.9629895192201197</v>
          </cell>
          <cell r="AI38">
            <v>5.9629895192201197</v>
          </cell>
          <cell r="AJ38">
            <v>5.9629895192201197</v>
          </cell>
          <cell r="AK38">
            <v>5.9629895192201197</v>
          </cell>
          <cell r="AL38">
            <v>5.9629895192201197</v>
          </cell>
          <cell r="AM38">
            <v>5.9629895192201197</v>
          </cell>
        </row>
        <row r="39">
          <cell r="A39">
            <v>602</v>
          </cell>
          <cell r="B39">
            <v>8</v>
          </cell>
          <cell r="C39">
            <v>6</v>
          </cell>
          <cell r="D39" t="str">
            <v>O´Higgins</v>
          </cell>
          <cell r="E39" t="str">
            <v>Eucaliptus sp</v>
          </cell>
          <cell r="F39">
            <v>2</v>
          </cell>
          <cell r="G39">
            <v>3.10612677686261</v>
          </cell>
          <cell r="H39">
            <v>3.1065333299300302</v>
          </cell>
          <cell r="I39">
            <v>3.10692247798135</v>
          </cell>
          <cell r="J39">
            <v>3.1076591587936302</v>
          </cell>
          <cell r="K39">
            <v>3.1083426964896299</v>
          </cell>
          <cell r="L39">
            <v>3.1085903148468401</v>
          </cell>
          <cell r="M39">
            <v>3.1093442284838</v>
          </cell>
          <cell r="N39">
            <v>3.10997857775383</v>
          </cell>
          <cell r="O39">
            <v>3.1106096312124998</v>
          </cell>
          <cell r="P39">
            <v>3.1102298658491501</v>
          </cell>
          <cell r="Q39">
            <v>3.1106730075463598</v>
          </cell>
          <cell r="R39">
            <v>3.1109480658945099</v>
          </cell>
          <cell r="S39">
            <v>3.1111501280468499</v>
          </cell>
          <cell r="T39">
            <v>3.1107919245537201</v>
          </cell>
          <cell r="U39">
            <v>3.11337416302145</v>
          </cell>
          <cell r="V39">
            <v>3.11307540814061</v>
          </cell>
          <cell r="W39">
            <v>3.1119729182493701</v>
          </cell>
          <cell r="X39">
            <v>3.1120370639108899</v>
          </cell>
          <cell r="Y39">
            <v>3.11191874968697</v>
          </cell>
          <cell r="Z39">
            <v>3.1118217957549099</v>
          </cell>
          <cell r="AA39">
            <v>3.11131043425521</v>
          </cell>
          <cell r="AB39">
            <v>3.1099054503044701</v>
          </cell>
          <cell r="AC39">
            <v>3.1099261458454301</v>
          </cell>
          <cell r="AD39">
            <v>3.1094287835569001</v>
          </cell>
          <cell r="AE39">
            <v>3.1093808564912999</v>
          </cell>
          <cell r="AF39">
            <v>3.1095034383809099</v>
          </cell>
          <cell r="AG39">
            <v>3.1093889520492102</v>
          </cell>
          <cell r="AH39">
            <v>3.1093734251238101</v>
          </cell>
          <cell r="AI39">
            <v>3.1094600162694399</v>
          </cell>
          <cell r="AJ39">
            <v>3.1113670401917002</v>
          </cell>
          <cell r="AK39">
            <v>3.1115686184797999</v>
          </cell>
          <cell r="AL39">
            <v>3.1116746683221299</v>
          </cell>
          <cell r="AM39">
            <v>3.1116794230501199</v>
          </cell>
        </row>
        <row r="40">
          <cell r="A40">
            <v>603</v>
          </cell>
          <cell r="B40">
            <v>8</v>
          </cell>
          <cell r="C40">
            <v>6</v>
          </cell>
          <cell r="D40" t="str">
            <v>O´Higgins</v>
          </cell>
          <cell r="E40" t="str">
            <v>Otras especies</v>
          </cell>
          <cell r="F40">
            <v>3</v>
          </cell>
          <cell r="G40">
            <v>10.470754315466699</v>
          </cell>
          <cell r="H40">
            <v>10.470754315466699</v>
          </cell>
          <cell r="I40">
            <v>10.470754315466699</v>
          </cell>
          <cell r="J40">
            <v>10.470754315466699</v>
          </cell>
          <cell r="K40">
            <v>10.470754315466699</v>
          </cell>
          <cell r="L40">
            <v>10.470754315466699</v>
          </cell>
          <cell r="M40">
            <v>10.470754315466699</v>
          </cell>
          <cell r="N40">
            <v>10.470754315466699</v>
          </cell>
          <cell r="O40">
            <v>10.470754315466699</v>
          </cell>
          <cell r="P40">
            <v>10.470754315466699</v>
          </cell>
          <cell r="Q40">
            <v>10.470754315466699</v>
          </cell>
          <cell r="R40">
            <v>10.470754315466699</v>
          </cell>
          <cell r="S40">
            <v>10.470754315466699</v>
          </cell>
          <cell r="T40">
            <v>10.470754315466699</v>
          </cell>
          <cell r="U40">
            <v>10.470754315466699</v>
          </cell>
          <cell r="V40">
            <v>10.470754315466699</v>
          </cell>
          <cell r="W40">
            <v>10.470754315466699</v>
          </cell>
          <cell r="X40">
            <v>10.470754315466699</v>
          </cell>
          <cell r="Y40">
            <v>10.470754315466699</v>
          </cell>
          <cell r="Z40">
            <v>10.470754315466699</v>
          </cell>
          <cell r="AA40">
            <v>10.470754315466699</v>
          </cell>
          <cell r="AB40">
            <v>10.470754315466699</v>
          </cell>
          <cell r="AC40">
            <v>10.470754315466699</v>
          </cell>
          <cell r="AD40">
            <v>10.470754315466699</v>
          </cell>
          <cell r="AE40">
            <v>10.470754315466699</v>
          </cell>
          <cell r="AF40">
            <v>10.470754315466699</v>
          </cell>
          <cell r="AG40">
            <v>10.470754315466699</v>
          </cell>
          <cell r="AH40">
            <v>10.470754315466699</v>
          </cell>
          <cell r="AI40">
            <v>10.470754315466699</v>
          </cell>
          <cell r="AJ40">
            <v>10.470754315466699</v>
          </cell>
          <cell r="AK40">
            <v>10.470754315466699</v>
          </cell>
          <cell r="AL40">
            <v>10.470754315466699</v>
          </cell>
          <cell r="AM40">
            <v>10.470754315466699</v>
          </cell>
        </row>
        <row r="41">
          <cell r="A41">
            <v>604</v>
          </cell>
          <cell r="B41">
            <v>8</v>
          </cell>
          <cell r="C41">
            <v>6</v>
          </cell>
          <cell r="D41" t="str">
            <v>O´Higgins</v>
          </cell>
          <cell r="E41" t="str">
            <v>Especies nativas</v>
          </cell>
          <cell r="F41">
            <v>4</v>
          </cell>
          <cell r="G41">
            <v>1.18557898312539</v>
          </cell>
          <cell r="H41">
            <v>1.18557898312539</v>
          </cell>
          <cell r="I41">
            <v>1.18557898312539</v>
          </cell>
          <cell r="J41">
            <v>1.18557898312539</v>
          </cell>
          <cell r="K41">
            <v>1.18557898312539</v>
          </cell>
          <cell r="L41">
            <v>1.18557898312539</v>
          </cell>
          <cell r="M41">
            <v>1.18557898312539</v>
          </cell>
          <cell r="N41">
            <v>1.18557898312539</v>
          </cell>
          <cell r="O41">
            <v>1.18557898312539</v>
          </cell>
          <cell r="P41">
            <v>1.18557898312539</v>
          </cell>
          <cell r="Q41">
            <v>1.18557898312539</v>
          </cell>
          <cell r="R41">
            <v>1.18557898312539</v>
          </cell>
          <cell r="S41">
            <v>1.18557898312539</v>
          </cell>
          <cell r="T41">
            <v>1.18557898312539</v>
          </cell>
          <cell r="U41">
            <v>1.18557898312539</v>
          </cell>
          <cell r="V41">
            <v>1.18557898312539</v>
          </cell>
          <cell r="W41">
            <v>1.18557898312539</v>
          </cell>
          <cell r="X41">
            <v>1.18557898312539</v>
          </cell>
          <cell r="Y41">
            <v>1.18557898312539</v>
          </cell>
          <cell r="Z41">
            <v>1.18557898312539</v>
          </cell>
          <cell r="AA41">
            <v>1.18557898312539</v>
          </cell>
          <cell r="AB41">
            <v>1.18557898312539</v>
          </cell>
          <cell r="AC41">
            <v>1.18557898312539</v>
          </cell>
          <cell r="AD41">
            <v>1.18557898312539</v>
          </cell>
          <cell r="AE41">
            <v>1.18557898312539</v>
          </cell>
          <cell r="AF41">
            <v>1.18557898312539</v>
          </cell>
          <cell r="AG41">
            <v>1.18557898312539</v>
          </cell>
          <cell r="AH41">
            <v>1.18557898312539</v>
          </cell>
          <cell r="AI41">
            <v>1.18557898312539</v>
          </cell>
          <cell r="AJ41">
            <v>1.18557898312539</v>
          </cell>
          <cell r="AK41">
            <v>1.18557898312539</v>
          </cell>
          <cell r="AL41">
            <v>1.18557898312539</v>
          </cell>
          <cell r="AM41">
            <v>1.18557898312539</v>
          </cell>
        </row>
        <row r="42">
          <cell r="A42">
            <v>605</v>
          </cell>
          <cell r="B42">
            <v>8</v>
          </cell>
          <cell r="C42">
            <v>6</v>
          </cell>
          <cell r="D42" t="str">
            <v>O´Higgins</v>
          </cell>
          <cell r="E42" t="str">
            <v>Areas gestión plantaciones</v>
          </cell>
          <cell r="F42">
            <v>5</v>
          </cell>
        </row>
        <row r="43">
          <cell r="A43">
            <v>701</v>
          </cell>
          <cell r="B43">
            <v>9</v>
          </cell>
          <cell r="C43">
            <v>7</v>
          </cell>
          <cell r="D43" t="str">
            <v>Maule</v>
          </cell>
          <cell r="E43" t="str">
            <v>Pinus radiata</v>
          </cell>
          <cell r="F43">
            <v>1</v>
          </cell>
          <cell r="G43">
            <v>11.1144620088974</v>
          </cell>
          <cell r="H43">
            <v>11.1144620088974</v>
          </cell>
          <cell r="I43">
            <v>11.1144620088974</v>
          </cell>
          <cell r="J43">
            <v>11.1144620088974</v>
          </cell>
          <cell r="K43">
            <v>11.1144620088974</v>
          </cell>
          <cell r="L43">
            <v>11.1144620088974</v>
          </cell>
          <cell r="M43">
            <v>11.1144620088974</v>
          </cell>
          <cell r="N43">
            <v>11.1144620088974</v>
          </cell>
          <cell r="O43">
            <v>11.1144620088974</v>
          </cell>
          <cell r="P43">
            <v>11.1144620088974</v>
          </cell>
          <cell r="Q43">
            <v>11.1144620088974</v>
          </cell>
          <cell r="R43">
            <v>11.1144620088974</v>
          </cell>
          <cell r="S43">
            <v>11.1144620088974</v>
          </cell>
          <cell r="T43">
            <v>11.1144620088974</v>
          </cell>
          <cell r="U43">
            <v>11.1144620088974</v>
          </cell>
          <cell r="V43">
            <v>11.1144620088974</v>
          </cell>
          <cell r="W43">
            <v>11.1144620088974</v>
          </cell>
          <cell r="X43">
            <v>11.1144620088974</v>
          </cell>
          <cell r="Y43">
            <v>11.1144620088974</v>
          </cell>
          <cell r="Z43">
            <v>11.1144620088974</v>
          </cell>
          <cell r="AA43">
            <v>11.1144620088974</v>
          </cell>
          <cell r="AB43">
            <v>11.1144620088974</v>
          </cell>
          <cell r="AC43">
            <v>11.1144620088974</v>
          </cell>
          <cell r="AD43">
            <v>11.1144620088974</v>
          </cell>
          <cell r="AE43">
            <v>11.1144620088974</v>
          </cell>
          <cell r="AF43">
            <v>11.1144620088974</v>
          </cell>
          <cell r="AG43">
            <v>11.1144620088974</v>
          </cell>
          <cell r="AH43">
            <v>11.1144620088974</v>
          </cell>
          <cell r="AI43">
            <v>11.1144620088974</v>
          </cell>
          <cell r="AJ43">
            <v>11.1144620088974</v>
          </cell>
          <cell r="AK43">
            <v>11.1144620088974</v>
          </cell>
          <cell r="AL43">
            <v>11.1144620088974</v>
          </cell>
          <cell r="AM43">
            <v>11.1144620088974</v>
          </cell>
        </row>
        <row r="44">
          <cell r="A44">
            <v>702</v>
          </cell>
          <cell r="B44">
            <v>9</v>
          </cell>
          <cell r="C44">
            <v>7</v>
          </cell>
          <cell r="D44" t="str">
            <v>Maule</v>
          </cell>
          <cell r="E44" t="str">
            <v>Eucaliptus sp</v>
          </cell>
          <cell r="F44">
            <v>2</v>
          </cell>
          <cell r="G44">
            <v>5.5906132385576601</v>
          </cell>
          <cell r="H44">
            <v>5.6092494559020496</v>
          </cell>
          <cell r="I44">
            <v>5.6356264840412598</v>
          </cell>
          <cell r="J44">
            <v>5.6769676286508899</v>
          </cell>
          <cell r="K44">
            <v>5.7237780118187098</v>
          </cell>
          <cell r="L44">
            <v>5.7263654012450997</v>
          </cell>
          <cell r="M44">
            <v>5.8287524856706403</v>
          </cell>
          <cell r="N44">
            <v>5.8863058828919197</v>
          </cell>
          <cell r="O44">
            <v>5.93505907883464</v>
          </cell>
          <cell r="P44">
            <v>5.8710374731247397</v>
          </cell>
          <cell r="Q44">
            <v>5.9188986838553896</v>
          </cell>
          <cell r="R44">
            <v>5.9412568712898199</v>
          </cell>
          <cell r="S44">
            <v>5.96630074079577</v>
          </cell>
          <cell r="T44">
            <v>6.0668826918428698</v>
          </cell>
          <cell r="U44">
            <v>6.0334509133660896</v>
          </cell>
          <cell r="V44">
            <v>5.9716916934412696</v>
          </cell>
          <cell r="W44">
            <v>5.9119070519949997</v>
          </cell>
          <cell r="X44">
            <v>5.8823131563294497</v>
          </cell>
          <cell r="Y44">
            <v>5.9320480438938699</v>
          </cell>
          <cell r="Z44">
            <v>5.9989592685694397</v>
          </cell>
          <cell r="AA44">
            <v>6.0415692363740403</v>
          </cell>
          <cell r="AB44">
            <v>6.2176753018184696</v>
          </cell>
          <cell r="AC44">
            <v>6.2896899606534999</v>
          </cell>
          <cell r="AD44">
            <v>6.2968709738509698</v>
          </cell>
          <cell r="AE44">
            <v>6.3718662507842101</v>
          </cell>
          <cell r="AF44">
            <v>6.3653523876859603</v>
          </cell>
          <cell r="AG44">
            <v>6.5555637224895502</v>
          </cell>
          <cell r="AH44">
            <v>6.5602764184506297</v>
          </cell>
          <cell r="AI44">
            <v>6.5151460628951199</v>
          </cell>
          <cell r="AJ44">
            <v>6.5114359137311704</v>
          </cell>
          <cell r="AK44">
            <v>6.5170612335260598</v>
          </cell>
          <cell r="AL44">
            <v>6.4334143493519598</v>
          </cell>
          <cell r="AM44">
            <v>6.4545389900433596</v>
          </cell>
        </row>
        <row r="45">
          <cell r="A45">
            <v>703</v>
          </cell>
          <cell r="B45">
            <v>9</v>
          </cell>
          <cell r="C45">
            <v>7</v>
          </cell>
          <cell r="D45" t="str">
            <v>Maule</v>
          </cell>
          <cell r="E45" t="str">
            <v>Otras especies</v>
          </cell>
          <cell r="F45">
            <v>3</v>
          </cell>
          <cell r="G45">
            <v>12.2001888417847</v>
          </cell>
          <cell r="H45">
            <v>12.2001888417847</v>
          </cell>
          <cell r="I45">
            <v>12.2001888417847</v>
          </cell>
          <cell r="J45">
            <v>12.2001888417847</v>
          </cell>
          <cell r="K45">
            <v>12.2001888417847</v>
          </cell>
          <cell r="L45">
            <v>12.2001888417847</v>
          </cell>
          <cell r="M45">
            <v>12.2001888417847</v>
          </cell>
          <cell r="N45">
            <v>12.2001888417847</v>
          </cell>
          <cell r="O45">
            <v>12.2001888417847</v>
          </cell>
          <cell r="P45">
            <v>12.2001888417847</v>
          </cell>
          <cell r="Q45">
            <v>12.2001888417847</v>
          </cell>
          <cell r="R45">
            <v>12.2001888417847</v>
          </cell>
          <cell r="S45">
            <v>12.2001888417847</v>
          </cell>
          <cell r="T45">
            <v>12.2001888417847</v>
          </cell>
          <cell r="U45">
            <v>12.2001888417847</v>
          </cell>
          <cell r="V45">
            <v>12.2001888417847</v>
          </cell>
          <cell r="W45">
            <v>12.2001888417847</v>
          </cell>
          <cell r="X45">
            <v>12.2001888417847</v>
          </cell>
          <cell r="Y45">
            <v>12.2001888417847</v>
          </cell>
          <cell r="Z45">
            <v>12.2001888417847</v>
          </cell>
          <cell r="AA45">
            <v>12.2001888417847</v>
          </cell>
          <cell r="AB45">
            <v>12.2001888417847</v>
          </cell>
          <cell r="AC45">
            <v>12.2001888417847</v>
          </cell>
          <cell r="AD45">
            <v>12.2001888417847</v>
          </cell>
          <cell r="AE45">
            <v>12.2001888417847</v>
          </cell>
          <cell r="AF45">
            <v>12.2001888417847</v>
          </cell>
          <cell r="AG45">
            <v>12.2001888417847</v>
          </cell>
          <cell r="AH45">
            <v>12.2001888417847</v>
          </cell>
          <cell r="AI45">
            <v>12.2001888417847</v>
          </cell>
          <cell r="AJ45">
            <v>12.2001888417847</v>
          </cell>
          <cell r="AK45">
            <v>12.2001888417847</v>
          </cell>
          <cell r="AL45">
            <v>12.2001888417847</v>
          </cell>
          <cell r="AM45">
            <v>12.2001888417847</v>
          </cell>
        </row>
        <row r="46">
          <cell r="A46">
            <v>704</v>
          </cell>
          <cell r="B46">
            <v>9</v>
          </cell>
          <cell r="C46">
            <v>7</v>
          </cell>
          <cell r="D46" t="str">
            <v>Maule</v>
          </cell>
          <cell r="E46" t="str">
            <v>Especies nativas</v>
          </cell>
          <cell r="F46">
            <v>4</v>
          </cell>
          <cell r="G46">
            <v>1.22618757736638</v>
          </cell>
          <cell r="H46">
            <v>1.22618757736638</v>
          </cell>
          <cell r="I46">
            <v>1.22618757736638</v>
          </cell>
          <cell r="J46">
            <v>1.22618757736638</v>
          </cell>
          <cell r="K46">
            <v>1.22618757736638</v>
          </cell>
          <cell r="L46">
            <v>1.22618757736638</v>
          </cell>
          <cell r="M46">
            <v>1.22618757736638</v>
          </cell>
          <cell r="N46">
            <v>1.22618757736638</v>
          </cell>
          <cell r="O46">
            <v>1.22618757736638</v>
          </cell>
          <cell r="P46">
            <v>1.22618757736638</v>
          </cell>
          <cell r="Q46">
            <v>1.22618757736638</v>
          </cell>
          <cell r="R46">
            <v>1.22618757736638</v>
          </cell>
          <cell r="S46">
            <v>1.22618757736638</v>
          </cell>
          <cell r="T46">
            <v>1.22618757736638</v>
          </cell>
          <cell r="U46">
            <v>1.22618757736638</v>
          </cell>
          <cell r="V46">
            <v>1.22618757736638</v>
          </cell>
          <cell r="W46">
            <v>1.22618757736638</v>
          </cell>
          <cell r="X46">
            <v>1.22618757736638</v>
          </cell>
          <cell r="Y46">
            <v>1.22618757736638</v>
          </cell>
          <cell r="Z46">
            <v>1.22618757736638</v>
          </cell>
          <cell r="AA46">
            <v>1.22618757736638</v>
          </cell>
          <cell r="AB46">
            <v>1.22618757736638</v>
          </cell>
          <cell r="AC46">
            <v>1.22618757736638</v>
          </cell>
          <cell r="AD46">
            <v>1.22618757736638</v>
          </cell>
          <cell r="AE46">
            <v>1.22618757736638</v>
          </cell>
          <cell r="AF46">
            <v>1.22618757736638</v>
          </cell>
          <cell r="AG46">
            <v>1.22618757736638</v>
          </cell>
          <cell r="AH46">
            <v>1.22618757736638</v>
          </cell>
          <cell r="AI46">
            <v>1.22618757736638</v>
          </cell>
          <cell r="AJ46">
            <v>1.22618757736638</v>
          </cell>
          <cell r="AK46">
            <v>1.22618757736638</v>
          </cell>
          <cell r="AL46">
            <v>1.22618757736638</v>
          </cell>
          <cell r="AM46">
            <v>1.22618757736638</v>
          </cell>
        </row>
        <row r="47">
          <cell r="A47">
            <v>705</v>
          </cell>
          <cell r="B47">
            <v>9</v>
          </cell>
          <cell r="C47">
            <v>7</v>
          </cell>
          <cell r="D47" t="str">
            <v>Maule</v>
          </cell>
          <cell r="E47" t="str">
            <v>Areas gestión plantaciones</v>
          </cell>
          <cell r="F47">
            <v>5</v>
          </cell>
        </row>
        <row r="48">
          <cell r="A48">
            <v>1601</v>
          </cell>
          <cell r="B48">
            <v>10</v>
          </cell>
          <cell r="C48">
            <v>16</v>
          </cell>
          <cell r="D48" t="str">
            <v>Ñuble</v>
          </cell>
          <cell r="E48" t="str">
            <v>Pinus radiata</v>
          </cell>
          <cell r="F48">
            <v>1</v>
          </cell>
          <cell r="G48">
            <v>11.9803592244195</v>
          </cell>
          <cell r="H48">
            <v>11.9803592244195</v>
          </cell>
          <cell r="I48">
            <v>11.9803592244195</v>
          </cell>
          <cell r="J48">
            <v>11.9803592244195</v>
          </cell>
          <cell r="K48">
            <v>11.9803592244195</v>
          </cell>
          <cell r="L48">
            <v>11.9803592244195</v>
          </cell>
          <cell r="M48">
            <v>11.9803592244195</v>
          </cell>
          <cell r="N48">
            <v>11.9803592244195</v>
          </cell>
          <cell r="O48">
            <v>11.9803592244195</v>
          </cell>
          <cell r="P48">
            <v>11.9803592244195</v>
          </cell>
          <cell r="Q48">
            <v>11.9803592244195</v>
          </cell>
          <cell r="R48">
            <v>11.9803592244195</v>
          </cell>
          <cell r="S48">
            <v>11.9803592244195</v>
          </cell>
          <cell r="T48">
            <v>11.9803592244195</v>
          </cell>
          <cell r="U48">
            <v>11.9803592244195</v>
          </cell>
          <cell r="V48">
            <v>11.9803592244195</v>
          </cell>
          <cell r="W48">
            <v>11.9803592244195</v>
          </cell>
          <cell r="X48">
            <v>11.9803592244195</v>
          </cell>
          <cell r="Y48">
            <v>11.9803592244195</v>
          </cell>
          <cell r="Z48">
            <v>11.9803592244195</v>
          </cell>
          <cell r="AA48">
            <v>11.9803592244195</v>
          </cell>
          <cell r="AB48">
            <v>11.9803592244195</v>
          </cell>
          <cell r="AC48">
            <v>11.9803592244195</v>
          </cell>
          <cell r="AD48">
            <v>11.9803592244195</v>
          </cell>
          <cell r="AE48">
            <v>11.9803592244195</v>
          </cell>
          <cell r="AF48">
            <v>11.9803592244195</v>
          </cell>
          <cell r="AG48">
            <v>11.9803592244195</v>
          </cell>
          <cell r="AH48">
            <v>11.9803592244195</v>
          </cell>
          <cell r="AI48">
            <v>11.9803592244195</v>
          </cell>
          <cell r="AJ48">
            <v>11.9803592244195</v>
          </cell>
          <cell r="AK48">
            <v>11.9803592244195</v>
          </cell>
          <cell r="AL48">
            <v>11.9803592244195</v>
          </cell>
          <cell r="AM48">
            <v>11.9803592244195</v>
          </cell>
        </row>
        <row r="49">
          <cell r="A49">
            <v>1602</v>
          </cell>
          <cell r="B49">
            <v>10</v>
          </cell>
          <cell r="C49">
            <v>16</v>
          </cell>
          <cell r="D49" t="str">
            <v>Ñuble</v>
          </cell>
          <cell r="E49" t="str">
            <v>Eucaliptus sp</v>
          </cell>
          <cell r="F49">
            <v>2</v>
          </cell>
          <cell r="G49">
            <v>6.3964528113050996</v>
          </cell>
          <cell r="H49">
            <v>6.55687413161042</v>
          </cell>
          <cell r="I49">
            <v>6.7646201910855703</v>
          </cell>
          <cell r="J49">
            <v>7.2348836569208004</v>
          </cell>
          <cell r="K49">
            <v>7.6270519678413704</v>
          </cell>
          <cell r="L49">
            <v>7.5648466450017704</v>
          </cell>
          <cell r="M49">
            <v>7.9416944309584903</v>
          </cell>
          <cell r="N49">
            <v>8.3426321463000903</v>
          </cell>
          <cell r="O49">
            <v>8.6692198873833508</v>
          </cell>
          <cell r="P49">
            <v>8.95184713642392</v>
          </cell>
          <cell r="Q49">
            <v>9.0466013141430093</v>
          </cell>
          <cell r="R49">
            <v>9.1090811673899701</v>
          </cell>
          <cell r="S49">
            <v>9.1522661010360604</v>
          </cell>
          <cell r="T49">
            <v>8.7913908828854499</v>
          </cell>
          <cell r="U49">
            <v>9.8967558606945207</v>
          </cell>
          <cell r="V49">
            <v>9.1053579748317794</v>
          </cell>
          <cell r="W49">
            <v>8.5412297205363199</v>
          </cell>
          <cell r="X49">
            <v>8.4583021366795297</v>
          </cell>
          <cell r="Y49">
            <v>8.3891929812915205</v>
          </cell>
          <cell r="Z49">
            <v>8.5913081974999006</v>
          </cell>
          <cell r="AA49">
            <v>8.73070908221721</v>
          </cell>
          <cell r="AB49">
            <v>8.9039673059339002</v>
          </cell>
          <cell r="AC49">
            <v>9.1987699241597607</v>
          </cell>
          <cell r="AD49">
            <v>9.3695170048515504</v>
          </cell>
          <cell r="AE49">
            <v>9.4455194614424993</v>
          </cell>
          <cell r="AF49">
            <v>9.7256113841861804</v>
          </cell>
          <cell r="AG49">
            <v>9.7884575060198706</v>
          </cell>
          <cell r="AH49">
            <v>9.9676382237919903</v>
          </cell>
          <cell r="AI49">
            <v>10.2267843052391</v>
          </cell>
          <cell r="AJ49">
            <v>11.1077306693451</v>
          </cell>
          <cell r="AK49">
            <v>10.768019231674399</v>
          </cell>
          <cell r="AL49">
            <v>10.730554377865101</v>
          </cell>
          <cell r="AM49">
            <v>10.8154034029938</v>
          </cell>
        </row>
        <row r="50">
          <cell r="A50">
            <v>1603</v>
          </cell>
          <cell r="B50">
            <v>10</v>
          </cell>
          <cell r="C50">
            <v>16</v>
          </cell>
          <cell r="D50" t="str">
            <v>Ñuble</v>
          </cell>
          <cell r="E50" t="str">
            <v>Otras especies</v>
          </cell>
          <cell r="F50">
            <v>3</v>
          </cell>
          <cell r="G50">
            <v>10.396937754857699</v>
          </cell>
          <cell r="H50">
            <v>10.396937754857699</v>
          </cell>
          <cell r="I50">
            <v>10.396937754857699</v>
          </cell>
          <cell r="J50">
            <v>10.396937754857699</v>
          </cell>
          <cell r="K50">
            <v>10.396937754857699</v>
          </cell>
          <cell r="L50">
            <v>10.396937754857699</v>
          </cell>
          <cell r="M50">
            <v>10.396937754857699</v>
          </cell>
          <cell r="N50">
            <v>10.396937754857699</v>
          </cell>
          <cell r="O50">
            <v>10.396937754857699</v>
          </cell>
          <cell r="P50">
            <v>10.396937754857699</v>
          </cell>
          <cell r="Q50">
            <v>10.396937754857699</v>
          </cell>
          <cell r="R50">
            <v>10.396937754857699</v>
          </cell>
          <cell r="S50">
            <v>10.396937754857699</v>
          </cell>
          <cell r="T50">
            <v>10.396937754857699</v>
          </cell>
          <cell r="U50">
            <v>10.396937754857699</v>
          </cell>
          <cell r="V50">
            <v>10.396937754857699</v>
          </cell>
          <cell r="W50">
            <v>10.396937754857699</v>
          </cell>
          <cell r="X50">
            <v>10.396937754857699</v>
          </cell>
          <cell r="Y50">
            <v>10.396937754857699</v>
          </cell>
          <cell r="Z50">
            <v>10.396937754857699</v>
          </cell>
          <cell r="AA50">
            <v>10.396937754857699</v>
          </cell>
          <cell r="AB50">
            <v>10.396937754857699</v>
          </cell>
          <cell r="AC50">
            <v>10.396937754857699</v>
          </cell>
          <cell r="AD50">
            <v>10.396937754857699</v>
          </cell>
          <cell r="AE50">
            <v>10.396937754857699</v>
          </cell>
          <cell r="AF50">
            <v>10.396937754857699</v>
          </cell>
          <cell r="AG50">
            <v>10.396937754857699</v>
          </cell>
          <cell r="AH50">
            <v>10.396937754857699</v>
          </cell>
          <cell r="AI50">
            <v>10.396937754857699</v>
          </cell>
          <cell r="AJ50">
            <v>10.396937754857699</v>
          </cell>
          <cell r="AK50">
            <v>10.396937754857699</v>
          </cell>
          <cell r="AL50">
            <v>10.396937754857699</v>
          </cell>
          <cell r="AM50">
            <v>10.396937754857699</v>
          </cell>
        </row>
        <row r="51">
          <cell r="A51">
            <v>1604</v>
          </cell>
          <cell r="B51">
            <v>10</v>
          </cell>
          <cell r="C51">
            <v>16</v>
          </cell>
          <cell r="D51" t="str">
            <v>Ñuble</v>
          </cell>
          <cell r="E51" t="str">
            <v>Especies nativas</v>
          </cell>
          <cell r="F51">
            <v>4</v>
          </cell>
          <cell r="G51">
            <v>1.18557898312539</v>
          </cell>
          <cell r="H51">
            <v>1.18557898312539</v>
          </cell>
          <cell r="I51">
            <v>1.18557898312539</v>
          </cell>
          <cell r="J51">
            <v>1.18557898312539</v>
          </cell>
          <cell r="K51">
            <v>1.18557898312539</v>
          </cell>
          <cell r="L51">
            <v>1.18557898312539</v>
          </cell>
          <cell r="M51">
            <v>1.18557898312539</v>
          </cell>
          <cell r="N51">
            <v>1.18557898312539</v>
          </cell>
          <cell r="O51">
            <v>1.18557898312539</v>
          </cell>
          <cell r="P51">
            <v>1.18557898312539</v>
          </cell>
          <cell r="Q51">
            <v>1.18557898312539</v>
          </cell>
          <cell r="R51">
            <v>1.18557898312539</v>
          </cell>
          <cell r="S51">
            <v>1.18557898312539</v>
          </cell>
          <cell r="T51">
            <v>1.18557898312539</v>
          </cell>
          <cell r="U51">
            <v>1.18557898312539</v>
          </cell>
          <cell r="V51">
            <v>1.18557898312539</v>
          </cell>
          <cell r="W51">
            <v>1.18557898312539</v>
          </cell>
          <cell r="X51">
            <v>1.18557898312539</v>
          </cell>
          <cell r="Y51">
            <v>1.18557898312539</v>
          </cell>
          <cell r="Z51">
            <v>1.18557898312539</v>
          </cell>
          <cell r="AA51">
            <v>1.18557898312539</v>
          </cell>
          <cell r="AB51">
            <v>1.18557898312539</v>
          </cell>
          <cell r="AC51">
            <v>1.18557898312539</v>
          </cell>
          <cell r="AD51">
            <v>1.18557898312539</v>
          </cell>
          <cell r="AE51">
            <v>1.18557898312539</v>
          </cell>
          <cell r="AF51">
            <v>1.18557898312539</v>
          </cell>
          <cell r="AG51">
            <v>1.18557898312539</v>
          </cell>
          <cell r="AH51">
            <v>1.18557898312539</v>
          </cell>
          <cell r="AI51">
            <v>1.18557898312539</v>
          </cell>
          <cell r="AJ51">
            <v>1.18557898312539</v>
          </cell>
          <cell r="AK51">
            <v>1.18557898312539</v>
          </cell>
          <cell r="AL51">
            <v>1.18557898312539</v>
          </cell>
          <cell r="AM51">
            <v>1.18557898312539</v>
          </cell>
        </row>
        <row r="52">
          <cell r="A52">
            <v>1605</v>
          </cell>
          <cell r="B52">
            <v>10</v>
          </cell>
          <cell r="C52">
            <v>16</v>
          </cell>
          <cell r="D52" t="str">
            <v>Ñuble</v>
          </cell>
          <cell r="E52" t="str">
            <v>Areas gestión plantaciones</v>
          </cell>
          <cell r="F52">
            <v>5</v>
          </cell>
        </row>
        <row r="53">
          <cell r="A53">
            <v>801</v>
          </cell>
          <cell r="B53">
            <v>11</v>
          </cell>
          <cell r="C53">
            <v>8</v>
          </cell>
          <cell r="D53" t="str">
            <v>Biobio</v>
          </cell>
          <cell r="E53" t="str">
            <v>Pinus radiata</v>
          </cell>
          <cell r="F53">
            <v>1</v>
          </cell>
          <cell r="G53">
            <v>12.000007271597401</v>
          </cell>
          <cell r="H53">
            <v>12.000007271597401</v>
          </cell>
          <cell r="I53">
            <v>12.000007271597401</v>
          </cell>
          <cell r="J53">
            <v>12.000007271597401</v>
          </cell>
          <cell r="K53">
            <v>12.000007271597401</v>
          </cell>
          <cell r="L53">
            <v>12.000007271597401</v>
          </cell>
          <cell r="M53">
            <v>12.000007271597401</v>
          </cell>
          <cell r="N53">
            <v>12.000007271597401</v>
          </cell>
          <cell r="O53">
            <v>12.000007271597401</v>
          </cell>
          <cell r="P53">
            <v>12.000007271597401</v>
          </cell>
          <cell r="Q53">
            <v>12.000007271597401</v>
          </cell>
          <cell r="R53">
            <v>12.000007271597401</v>
          </cell>
          <cell r="S53">
            <v>12.000007271597401</v>
          </cell>
          <cell r="T53">
            <v>12.000007271597401</v>
          </cell>
          <cell r="U53">
            <v>12.000007271597401</v>
          </cell>
          <cell r="V53">
            <v>12.000007271597401</v>
          </cell>
          <cell r="W53">
            <v>12.000007271597401</v>
          </cell>
          <cell r="X53">
            <v>12.000007271597401</v>
          </cell>
          <cell r="Y53">
            <v>12.000007271597401</v>
          </cell>
          <cell r="Z53">
            <v>12.000007271597401</v>
          </cell>
          <cell r="AA53">
            <v>12.000007271597401</v>
          </cell>
          <cell r="AB53">
            <v>12.000007271597401</v>
          </cell>
          <cell r="AC53">
            <v>12.000007271597401</v>
          </cell>
          <cell r="AD53">
            <v>12.000007271597401</v>
          </cell>
          <cell r="AE53">
            <v>12.000007271597401</v>
          </cell>
          <cell r="AF53">
            <v>12.000007271597401</v>
          </cell>
          <cell r="AG53">
            <v>12.000007271597401</v>
          </cell>
          <cell r="AH53">
            <v>12.000007271597401</v>
          </cell>
          <cell r="AI53">
            <v>12.000007271597401</v>
          </cell>
          <cell r="AJ53">
            <v>12.000007271597401</v>
          </cell>
          <cell r="AK53">
            <v>12.000007271597401</v>
          </cell>
          <cell r="AL53">
            <v>12.000007271597401</v>
          </cell>
          <cell r="AM53">
            <v>12.000007271597401</v>
          </cell>
        </row>
        <row r="54">
          <cell r="A54">
            <v>802</v>
          </cell>
          <cell r="B54">
            <v>11</v>
          </cell>
          <cell r="C54">
            <v>8</v>
          </cell>
          <cell r="D54" t="str">
            <v>Biobio</v>
          </cell>
          <cell r="E54" t="str">
            <v>Eucaliptus sp</v>
          </cell>
          <cell r="F54">
            <v>2</v>
          </cell>
          <cell r="G54">
            <v>13.5133922512577</v>
          </cell>
          <cell r="H54">
            <v>13.752176926522401</v>
          </cell>
          <cell r="I54">
            <v>14.054924317574599</v>
          </cell>
          <cell r="J54">
            <v>14.7144817284802</v>
          </cell>
          <cell r="K54">
            <v>15.2387742102646</v>
          </cell>
          <cell r="L54">
            <v>15.1571052011028</v>
          </cell>
          <cell r="M54">
            <v>15.643562878199701</v>
          </cell>
          <cell r="N54">
            <v>16.140557048794498</v>
          </cell>
          <cell r="O54">
            <v>16.5298892572537</v>
          </cell>
          <cell r="P54">
            <v>16.856435324495902</v>
          </cell>
          <cell r="Q54">
            <v>16.9638590778207</v>
          </cell>
          <cell r="R54">
            <v>17.034095074283201</v>
          </cell>
          <cell r="S54">
            <v>17.082564191381699</v>
          </cell>
          <cell r="T54">
            <v>16.672703866609702</v>
          </cell>
          <cell r="U54">
            <v>16.1650139604928</v>
          </cell>
          <cell r="V54">
            <v>16.4189189857704</v>
          </cell>
          <cell r="W54">
            <v>16.279316777651701</v>
          </cell>
          <cell r="X54">
            <v>16.318700935225401</v>
          </cell>
          <cell r="Y54">
            <v>16.7259985138563</v>
          </cell>
          <cell r="Z54">
            <v>17.029415888922198</v>
          </cell>
          <cell r="AA54">
            <v>17.229074128737601</v>
          </cell>
          <cell r="AB54">
            <v>17.648139607851999</v>
          </cell>
          <cell r="AC54">
            <v>17.667172683963699</v>
          </cell>
          <cell r="AD54">
            <v>17.799309310049001</v>
          </cell>
          <cell r="AE54">
            <v>17.827694716395101</v>
          </cell>
          <cell r="AF54">
            <v>17.9521857929867</v>
          </cell>
          <cell r="AG54">
            <v>17.975961965563599</v>
          </cell>
          <cell r="AH54">
            <v>18.2119358691386</v>
          </cell>
          <cell r="AI54">
            <v>18.337260857484502</v>
          </cell>
          <cell r="AJ54">
            <v>18.113263423296999</v>
          </cell>
          <cell r="AK54">
            <v>18.464870879919701</v>
          </cell>
          <cell r="AL54">
            <v>18.317421611713801</v>
          </cell>
          <cell r="AM54">
            <v>18.418090573672099</v>
          </cell>
        </row>
        <row r="55">
          <cell r="A55">
            <v>803</v>
          </cell>
          <cell r="B55">
            <v>11</v>
          </cell>
          <cell r="C55">
            <v>8</v>
          </cell>
          <cell r="D55" t="str">
            <v>Biobio</v>
          </cell>
          <cell r="E55" t="str">
            <v>Otras especies</v>
          </cell>
          <cell r="F55">
            <v>3</v>
          </cell>
          <cell r="G55">
            <v>9.8412069042750403</v>
          </cell>
          <cell r="H55">
            <v>9.8412069042750403</v>
          </cell>
          <cell r="I55">
            <v>9.8412069042750403</v>
          </cell>
          <cell r="J55">
            <v>9.8412069042750403</v>
          </cell>
          <cell r="K55">
            <v>9.8412069042750403</v>
          </cell>
          <cell r="L55">
            <v>9.8412069042750403</v>
          </cell>
          <cell r="M55">
            <v>9.8412069042750403</v>
          </cell>
          <cell r="N55">
            <v>9.8412069042750403</v>
          </cell>
          <cell r="O55">
            <v>9.8412069042750403</v>
          </cell>
          <cell r="P55">
            <v>9.8412069042750403</v>
          </cell>
          <cell r="Q55">
            <v>9.8412069042750403</v>
          </cell>
          <cell r="R55">
            <v>9.8412069042750403</v>
          </cell>
          <cell r="S55">
            <v>9.8412069042750403</v>
          </cell>
          <cell r="T55">
            <v>9.8412069042750403</v>
          </cell>
          <cell r="U55">
            <v>9.8412069042750403</v>
          </cell>
          <cell r="V55">
            <v>9.8412069042750403</v>
          </cell>
          <cell r="W55">
            <v>9.8412069042750403</v>
          </cell>
          <cell r="X55">
            <v>9.8412069042750403</v>
          </cell>
          <cell r="Y55">
            <v>9.8412069042750403</v>
          </cell>
          <cell r="Z55">
            <v>9.8412069042750403</v>
          </cell>
          <cell r="AA55">
            <v>9.8412069042750403</v>
          </cell>
          <cell r="AB55">
            <v>9.8412069042750403</v>
          </cell>
          <cell r="AC55">
            <v>9.8412069042750403</v>
          </cell>
          <cell r="AD55">
            <v>9.8412069042750403</v>
          </cell>
          <cell r="AE55">
            <v>9.8412069042750403</v>
          </cell>
          <cell r="AF55">
            <v>9.8412069042750403</v>
          </cell>
          <cell r="AG55">
            <v>9.8412069042750403</v>
          </cell>
          <cell r="AH55">
            <v>9.8412069042750403</v>
          </cell>
          <cell r="AI55">
            <v>9.8412069042750403</v>
          </cell>
          <cell r="AJ55">
            <v>9.8412069042750403</v>
          </cell>
          <cell r="AK55">
            <v>9.8412069042750403</v>
          </cell>
          <cell r="AL55">
            <v>9.8412069042750403</v>
          </cell>
          <cell r="AM55">
            <v>9.8412069042750403</v>
          </cell>
        </row>
        <row r="56">
          <cell r="A56">
            <v>804</v>
          </cell>
          <cell r="B56">
            <v>11</v>
          </cell>
          <cell r="C56">
            <v>8</v>
          </cell>
          <cell r="D56" t="str">
            <v>Biobio</v>
          </cell>
          <cell r="E56" t="str">
            <v>Especies nativas</v>
          </cell>
          <cell r="F56">
            <v>4</v>
          </cell>
          <cell r="G56">
            <v>6.1520049757954496</v>
          </cell>
          <cell r="H56">
            <v>6.1520049757954496</v>
          </cell>
          <cell r="I56">
            <v>6.1520049757954496</v>
          </cell>
          <cell r="J56">
            <v>6.1520049757954496</v>
          </cell>
          <cell r="K56">
            <v>6.1520049757954496</v>
          </cell>
          <cell r="L56">
            <v>6.1520049757954496</v>
          </cell>
          <cell r="M56">
            <v>6.1520049757954496</v>
          </cell>
          <cell r="N56">
            <v>6.1520049757954496</v>
          </cell>
          <cell r="O56">
            <v>6.1520049757954496</v>
          </cell>
          <cell r="P56">
            <v>6.1520049757954496</v>
          </cell>
          <cell r="Q56">
            <v>6.1520049757954496</v>
          </cell>
          <cell r="R56">
            <v>6.1520049757954496</v>
          </cell>
          <cell r="S56">
            <v>6.1520049757954496</v>
          </cell>
          <cell r="T56">
            <v>6.1520049757954496</v>
          </cell>
          <cell r="U56">
            <v>6.1520049757954496</v>
          </cell>
          <cell r="V56">
            <v>6.1520049757954496</v>
          </cell>
          <cell r="W56">
            <v>6.1520049757954496</v>
          </cell>
          <cell r="X56">
            <v>6.1520049757954496</v>
          </cell>
          <cell r="Y56">
            <v>6.1520049757954496</v>
          </cell>
          <cell r="Z56">
            <v>6.1520049757954496</v>
          </cell>
          <cell r="AA56">
            <v>6.1520049757954496</v>
          </cell>
          <cell r="AB56">
            <v>6.1520049757954496</v>
          </cell>
          <cell r="AC56">
            <v>6.1520049757954496</v>
          </cell>
          <cell r="AD56">
            <v>6.1520049757954496</v>
          </cell>
          <cell r="AE56">
            <v>6.1520049757954496</v>
          </cell>
          <cell r="AF56">
            <v>6.1520049757954496</v>
          </cell>
          <cell r="AG56">
            <v>6.1520049757954496</v>
          </cell>
          <cell r="AH56">
            <v>6.1520049757954496</v>
          </cell>
          <cell r="AI56">
            <v>6.1520049757954496</v>
          </cell>
          <cell r="AJ56">
            <v>6.1520049757954496</v>
          </cell>
          <cell r="AK56">
            <v>6.1520049757954496</v>
          </cell>
          <cell r="AL56">
            <v>6.1520049757954496</v>
          </cell>
          <cell r="AM56">
            <v>6.1520049757954496</v>
          </cell>
        </row>
        <row r="57">
          <cell r="A57">
            <v>805</v>
          </cell>
          <cell r="B57">
            <v>11</v>
          </cell>
          <cell r="C57">
            <v>8</v>
          </cell>
          <cell r="D57" t="str">
            <v>Biobio</v>
          </cell>
          <cell r="E57" t="str">
            <v>Areas gestión plantaciones</v>
          </cell>
          <cell r="F57">
            <v>5</v>
          </cell>
        </row>
        <row r="58">
          <cell r="A58">
            <v>901</v>
          </cell>
          <cell r="B58">
            <v>12</v>
          </cell>
          <cell r="C58">
            <v>9</v>
          </cell>
          <cell r="D58" t="str">
            <v>Araucanía</v>
          </cell>
          <cell r="E58" t="str">
            <v>Pinus radiata</v>
          </cell>
          <cell r="F58">
            <v>1</v>
          </cell>
          <cell r="G58">
            <v>14.368250927519799</v>
          </cell>
          <cell r="H58">
            <v>14.368250927519799</v>
          </cell>
          <cell r="I58">
            <v>14.368250927519799</v>
          </cell>
          <cell r="J58">
            <v>14.368250927519799</v>
          </cell>
          <cell r="K58">
            <v>14.368250927519799</v>
          </cell>
          <cell r="L58">
            <v>14.368250927519799</v>
          </cell>
          <cell r="M58">
            <v>14.368250927519799</v>
          </cell>
          <cell r="N58">
            <v>14.368250927519799</v>
          </cell>
          <cell r="O58">
            <v>14.368250927519799</v>
          </cell>
          <cell r="P58">
            <v>14.368250927519799</v>
          </cell>
          <cell r="Q58">
            <v>14.368250927519799</v>
          </cell>
          <cell r="R58">
            <v>14.368250927519799</v>
          </cell>
          <cell r="S58">
            <v>14.368250927519799</v>
          </cell>
          <cell r="T58">
            <v>14.368250927519799</v>
          </cell>
          <cell r="U58">
            <v>14.368250927519799</v>
          </cell>
          <cell r="V58">
            <v>14.368250927519799</v>
          </cell>
          <cell r="W58">
            <v>14.368250927519799</v>
          </cell>
          <cell r="X58">
            <v>14.368250927519799</v>
          </cell>
          <cell r="Y58">
            <v>14.368250927519799</v>
          </cell>
          <cell r="Z58">
            <v>14.368250927519799</v>
          </cell>
          <cell r="AA58">
            <v>14.368250927519799</v>
          </cell>
          <cell r="AB58">
            <v>14.368250927519799</v>
          </cell>
          <cell r="AC58">
            <v>14.368250927519799</v>
          </cell>
          <cell r="AD58">
            <v>14.368250927519799</v>
          </cell>
          <cell r="AE58">
            <v>14.368250927519799</v>
          </cell>
          <cell r="AF58">
            <v>14.368250927519799</v>
          </cell>
          <cell r="AG58">
            <v>14.368250927519799</v>
          </cell>
          <cell r="AH58">
            <v>14.368250927519799</v>
          </cell>
          <cell r="AI58">
            <v>14.368250927519799</v>
          </cell>
          <cell r="AJ58">
            <v>14.368250927519799</v>
          </cell>
          <cell r="AK58">
            <v>14.368250927519799</v>
          </cell>
          <cell r="AL58">
            <v>14.368250927519799</v>
          </cell>
          <cell r="AM58">
            <v>14.368250927519799</v>
          </cell>
        </row>
        <row r="59">
          <cell r="A59">
            <v>902</v>
          </cell>
          <cell r="B59">
            <v>12</v>
          </cell>
          <cell r="C59">
            <v>9</v>
          </cell>
          <cell r="D59" t="str">
            <v>Araucanía</v>
          </cell>
          <cell r="E59" t="str">
            <v>Eucaliptus sp</v>
          </cell>
          <cell r="F59">
            <v>2</v>
          </cell>
          <cell r="G59">
            <v>11.407533452405501</v>
          </cell>
          <cell r="H59">
            <v>12.5377925750226</v>
          </cell>
          <cell r="I59">
            <v>13.515258512522101</v>
          </cell>
          <cell r="J59">
            <v>15.035710006037601</v>
          </cell>
          <cell r="K59">
            <v>16.6285847677287</v>
          </cell>
          <cell r="L59">
            <v>14.244924488693</v>
          </cell>
          <cell r="M59">
            <v>15.1936210215573</v>
          </cell>
          <cell r="N59">
            <v>16.015469831012499</v>
          </cell>
          <cell r="O59">
            <v>16.730238729846398</v>
          </cell>
          <cell r="P59">
            <v>17.398022185752399</v>
          </cell>
          <cell r="Q59">
            <v>17.712992260958199</v>
          </cell>
          <cell r="R59">
            <v>17.537578418338398</v>
          </cell>
          <cell r="S59">
            <v>17.655951846813199</v>
          </cell>
          <cell r="T59">
            <v>16.708116756417201</v>
          </cell>
          <cell r="U59">
            <v>16.0924108305713</v>
          </cell>
          <cell r="V59">
            <v>15.5612640850012</v>
          </cell>
          <cell r="W59">
            <v>15.689406295008901</v>
          </cell>
          <cell r="X59">
            <v>15.781485747977699</v>
          </cell>
          <cell r="Y59">
            <v>15.9348812804833</v>
          </cell>
          <cell r="Z59">
            <v>15.8248052106178</v>
          </cell>
          <cell r="AA59">
            <v>15.846617055647</v>
          </cell>
          <cell r="AB59">
            <v>15.7051512339239</v>
          </cell>
          <cell r="AC59">
            <v>15.6280272537989</v>
          </cell>
          <cell r="AD59">
            <v>15.846553018997099</v>
          </cell>
          <cell r="AE59">
            <v>15.901703448897401</v>
          </cell>
          <cell r="AF59">
            <v>15.7841434950472</v>
          </cell>
          <cell r="AG59">
            <v>15.9453520440414</v>
          </cell>
          <cell r="AH59">
            <v>16.008257702088699</v>
          </cell>
          <cell r="AI59">
            <v>16.304899401049099</v>
          </cell>
          <cell r="AJ59">
            <v>16.572430403365001</v>
          </cell>
          <cell r="AK59">
            <v>16.8134638075372</v>
          </cell>
          <cell r="AL59">
            <v>16.8319387648244</v>
          </cell>
          <cell r="AM59">
            <v>16.9725633043271</v>
          </cell>
        </row>
        <row r="60">
          <cell r="A60">
            <v>903</v>
          </cell>
          <cell r="B60">
            <v>12</v>
          </cell>
          <cell r="C60">
            <v>9</v>
          </cell>
          <cell r="D60" t="str">
            <v>Araucanía</v>
          </cell>
          <cell r="E60" t="str">
            <v>Otras especies</v>
          </cell>
          <cell r="F60">
            <v>3</v>
          </cell>
          <cell r="G60">
            <v>9.0260264161528703</v>
          </cell>
          <cell r="H60">
            <v>9.0260264161528703</v>
          </cell>
          <cell r="I60">
            <v>9.0260264161528703</v>
          </cell>
          <cell r="J60">
            <v>9.0260264161528703</v>
          </cell>
          <cell r="K60">
            <v>9.0260264161528703</v>
          </cell>
          <cell r="L60">
            <v>9.0260264161528703</v>
          </cell>
          <cell r="M60">
            <v>9.0260264161528703</v>
          </cell>
          <cell r="N60">
            <v>9.0260264161528703</v>
          </cell>
          <cell r="O60">
            <v>9.0260264161528703</v>
          </cell>
          <cell r="P60">
            <v>9.0260264161528703</v>
          </cell>
          <cell r="Q60">
            <v>9.0260264161528703</v>
          </cell>
          <cell r="R60">
            <v>9.0260264161528703</v>
          </cell>
          <cell r="S60">
            <v>9.0260264161528703</v>
          </cell>
          <cell r="T60">
            <v>9.0260264161528703</v>
          </cell>
          <cell r="U60">
            <v>9.0260264161528703</v>
          </cell>
          <cell r="V60">
            <v>9.0260264161528703</v>
          </cell>
          <cell r="W60">
            <v>9.0260264161528703</v>
          </cell>
          <cell r="X60">
            <v>9.0260264161528703</v>
          </cell>
          <cell r="Y60">
            <v>9.0260264161528703</v>
          </cell>
          <cell r="Z60">
            <v>9.0260264161528703</v>
          </cell>
          <cell r="AA60">
            <v>9.0260264161528703</v>
          </cell>
          <cell r="AB60">
            <v>9.0260264161528703</v>
          </cell>
          <cell r="AC60">
            <v>9.0260264161528703</v>
          </cell>
          <cell r="AD60">
            <v>9.0260264161528703</v>
          </cell>
          <cell r="AE60">
            <v>9.0260264161528703</v>
          </cell>
          <cell r="AF60">
            <v>9.0260264161528703</v>
          </cell>
          <cell r="AG60">
            <v>9.0260264161528703</v>
          </cell>
          <cell r="AH60">
            <v>9.0260264161528703</v>
          </cell>
          <cell r="AI60">
            <v>9.0260264161528703</v>
          </cell>
          <cell r="AJ60">
            <v>9.0260264161528703</v>
          </cell>
          <cell r="AK60">
            <v>9.0260264161528703</v>
          </cell>
          <cell r="AL60">
            <v>9.0260264161528703</v>
          </cell>
          <cell r="AM60">
            <v>9.0260264161528703</v>
          </cell>
        </row>
        <row r="61">
          <cell r="A61">
            <v>904</v>
          </cell>
          <cell r="B61">
            <v>12</v>
          </cell>
          <cell r="C61">
            <v>9</v>
          </cell>
          <cell r="D61" t="str">
            <v>Araucanía</v>
          </cell>
          <cell r="E61" t="str">
            <v>Especies nativas</v>
          </cell>
          <cell r="F61">
            <v>4</v>
          </cell>
          <cell r="G61">
            <v>6.49114119904704</v>
          </cell>
          <cell r="H61">
            <v>6.49114119904704</v>
          </cell>
          <cell r="I61">
            <v>6.49114119904704</v>
          </cell>
          <cell r="J61">
            <v>6.49114119904704</v>
          </cell>
          <cell r="K61">
            <v>6.49114119904704</v>
          </cell>
          <cell r="L61">
            <v>6.49114119904704</v>
          </cell>
          <cell r="M61">
            <v>6.49114119904704</v>
          </cell>
          <cell r="N61">
            <v>6.49114119904704</v>
          </cell>
          <cell r="O61">
            <v>6.49114119904704</v>
          </cell>
          <cell r="P61">
            <v>6.49114119904704</v>
          </cell>
          <cell r="Q61">
            <v>6.49114119904704</v>
          </cell>
          <cell r="R61">
            <v>6.49114119904704</v>
          </cell>
          <cell r="S61">
            <v>6.49114119904704</v>
          </cell>
          <cell r="T61">
            <v>6.49114119904704</v>
          </cell>
          <cell r="U61">
            <v>6.49114119904704</v>
          </cell>
          <cell r="V61">
            <v>6.49114119904704</v>
          </cell>
          <cell r="W61">
            <v>6.49114119904704</v>
          </cell>
          <cell r="X61">
            <v>6.49114119904704</v>
          </cell>
          <cell r="Y61">
            <v>6.49114119904704</v>
          </cell>
          <cell r="Z61">
            <v>6.49114119904704</v>
          </cell>
          <cell r="AA61">
            <v>6.49114119904704</v>
          </cell>
          <cell r="AB61">
            <v>6.49114119904704</v>
          </cell>
          <cell r="AC61">
            <v>6.49114119904704</v>
          </cell>
          <cell r="AD61">
            <v>6.49114119904704</v>
          </cell>
          <cell r="AE61">
            <v>6.49114119904704</v>
          </cell>
          <cell r="AF61">
            <v>6.49114119904704</v>
          </cell>
          <cell r="AG61">
            <v>6.49114119904704</v>
          </cell>
          <cell r="AH61">
            <v>6.49114119904704</v>
          </cell>
          <cell r="AI61">
            <v>6.49114119904704</v>
          </cell>
          <cell r="AJ61">
            <v>6.49114119904704</v>
          </cell>
          <cell r="AK61">
            <v>6.49114119904704</v>
          </cell>
          <cell r="AL61">
            <v>6.49114119904704</v>
          </cell>
          <cell r="AM61">
            <v>6.49114119904704</v>
          </cell>
        </row>
        <row r="62">
          <cell r="A62">
            <v>905</v>
          </cell>
          <cell r="B62">
            <v>12</v>
          </cell>
          <cell r="C62">
            <v>9</v>
          </cell>
          <cell r="D62" t="str">
            <v>Araucanía</v>
          </cell>
          <cell r="E62" t="str">
            <v>Areas gestión plantaciones</v>
          </cell>
          <cell r="F62">
            <v>5</v>
          </cell>
        </row>
        <row r="63">
          <cell r="A63">
            <v>1401</v>
          </cell>
          <cell r="B63">
            <v>13</v>
          </cell>
          <cell r="C63">
            <v>14</v>
          </cell>
          <cell r="D63" t="str">
            <v>Los Ríos</v>
          </cell>
          <cell r="E63" t="str">
            <v>Pinus radiata</v>
          </cell>
          <cell r="F63">
            <v>1</v>
          </cell>
          <cell r="G63">
            <v>14.932739000239099</v>
          </cell>
          <cell r="H63">
            <v>14.932739000239099</v>
          </cell>
          <cell r="I63">
            <v>14.932739000239099</v>
          </cell>
          <cell r="J63">
            <v>14.932739000239099</v>
          </cell>
          <cell r="K63">
            <v>14.932739000239099</v>
          </cell>
          <cell r="L63">
            <v>14.932739000239099</v>
          </cell>
          <cell r="M63">
            <v>14.932739000239099</v>
          </cell>
          <cell r="N63">
            <v>14.932739000239099</v>
          </cell>
          <cell r="O63">
            <v>14.932739000239099</v>
          </cell>
          <cell r="P63">
            <v>14.932739000239099</v>
          </cell>
          <cell r="Q63">
            <v>14.932739000239099</v>
          </cell>
          <cell r="R63">
            <v>14.932739000239099</v>
          </cell>
          <cell r="S63">
            <v>14.932739000239099</v>
          </cell>
          <cell r="T63">
            <v>14.932739000239099</v>
          </cell>
          <cell r="U63">
            <v>14.932739000239099</v>
          </cell>
          <cell r="V63">
            <v>14.932739000239099</v>
          </cell>
          <cell r="W63">
            <v>14.932739000239099</v>
          </cell>
          <cell r="X63">
            <v>14.932739000239099</v>
          </cell>
          <cell r="Y63">
            <v>14.932739000239099</v>
          </cell>
          <cell r="Z63">
            <v>14.932739000239099</v>
          </cell>
          <cell r="AA63">
            <v>14.932739000239099</v>
          </cell>
          <cell r="AB63">
            <v>14.932739000239099</v>
          </cell>
          <cell r="AC63">
            <v>14.932739000239099</v>
          </cell>
          <cell r="AD63">
            <v>14.932739000239099</v>
          </cell>
          <cell r="AE63">
            <v>14.932739000239099</v>
          </cell>
          <cell r="AF63">
            <v>14.932739000239099</v>
          </cell>
          <cell r="AG63">
            <v>14.932739000239099</v>
          </cell>
          <cell r="AH63">
            <v>14.932739000239099</v>
          </cell>
          <cell r="AI63">
            <v>14.932739000239099</v>
          </cell>
          <cell r="AJ63">
            <v>14.932739000239099</v>
          </cell>
          <cell r="AK63">
            <v>14.932739000239099</v>
          </cell>
          <cell r="AL63">
            <v>14.932739000239099</v>
          </cell>
          <cell r="AM63">
            <v>14.932739000239099</v>
          </cell>
        </row>
        <row r="64">
          <cell r="A64">
            <v>1402</v>
          </cell>
          <cell r="B64">
            <v>13</v>
          </cell>
          <cell r="C64">
            <v>14</v>
          </cell>
          <cell r="D64" t="str">
            <v>Los Ríos</v>
          </cell>
          <cell r="E64" t="str">
            <v>Eucaliptus sp</v>
          </cell>
          <cell r="F64">
            <v>2</v>
          </cell>
          <cell r="G64">
            <v>9.2681129333639696</v>
          </cell>
          <cell r="H64">
            <v>10.588199515027201</v>
          </cell>
          <cell r="I64">
            <v>11.7678288328941</v>
          </cell>
          <cell r="J64">
            <v>13.5931763022643</v>
          </cell>
          <cell r="K64">
            <v>14.869133397333</v>
          </cell>
          <cell r="L64">
            <v>15.3138338264508</v>
          </cell>
          <cell r="M64">
            <v>16.804577528475999</v>
          </cell>
          <cell r="N64">
            <v>18.153832543192301</v>
          </cell>
          <cell r="O64">
            <v>18.307696278989201</v>
          </cell>
          <cell r="P64">
            <v>20.431362556951001</v>
          </cell>
          <cell r="Q64">
            <v>20.014959936523599</v>
          </cell>
          <cell r="R64">
            <v>20.072685420031899</v>
          </cell>
          <cell r="S64">
            <v>19.953358504833599</v>
          </cell>
          <cell r="T64">
            <v>21.468039895035002</v>
          </cell>
          <cell r="U64">
            <v>17.916426912689701</v>
          </cell>
          <cell r="V64">
            <v>18.176137364574299</v>
          </cell>
          <cell r="W64">
            <v>17.377383825671501</v>
          </cell>
          <cell r="X64">
            <v>18.2972220143883</v>
          </cell>
          <cell r="Y64">
            <v>18.430106480204199</v>
          </cell>
          <cell r="Z64">
            <v>18.580982143894101</v>
          </cell>
          <cell r="AA64">
            <v>18.738045380296899</v>
          </cell>
          <cell r="AB64">
            <v>18.8111379764951</v>
          </cell>
          <cell r="AC64">
            <v>19.255324116910501</v>
          </cell>
          <cell r="AD64">
            <v>19.208032731451901</v>
          </cell>
          <cell r="AE64">
            <v>19.319954807139101</v>
          </cell>
          <cell r="AF64">
            <v>19.381030141538101</v>
          </cell>
          <cell r="AG64">
            <v>19.367624099500699</v>
          </cell>
          <cell r="AH64">
            <v>19.453408970025201</v>
          </cell>
          <cell r="AI64">
            <v>19.6864606542822</v>
          </cell>
          <cell r="AJ64">
            <v>19.895184063005399</v>
          </cell>
          <cell r="AK64">
            <v>19.8525930700768</v>
          </cell>
          <cell r="AL64">
            <v>19.120946348451699</v>
          </cell>
          <cell r="AM64">
            <v>19.159984220367701</v>
          </cell>
        </row>
        <row r="65">
          <cell r="A65">
            <v>1403</v>
          </cell>
          <cell r="B65">
            <v>13</v>
          </cell>
          <cell r="C65">
            <v>14</v>
          </cell>
          <cell r="D65" t="str">
            <v>Los Ríos</v>
          </cell>
          <cell r="E65" t="str">
            <v>Otras especies</v>
          </cell>
          <cell r="F65">
            <v>3</v>
          </cell>
          <cell r="G65">
            <v>9.7085894497043306</v>
          </cell>
          <cell r="H65">
            <v>9.7085894497043306</v>
          </cell>
          <cell r="I65">
            <v>9.7085894497043306</v>
          </cell>
          <cell r="J65">
            <v>9.7085894497043306</v>
          </cell>
          <cell r="K65">
            <v>9.7085894497043306</v>
          </cell>
          <cell r="L65">
            <v>9.7085894497043306</v>
          </cell>
          <cell r="M65">
            <v>9.7085894497043306</v>
          </cell>
          <cell r="N65">
            <v>9.7085894497043306</v>
          </cell>
          <cell r="O65">
            <v>9.7085894497043306</v>
          </cell>
          <cell r="P65">
            <v>9.7085894497043306</v>
          </cell>
          <cell r="Q65">
            <v>9.7085894497043306</v>
          </cell>
          <cell r="R65">
            <v>9.7085894497043306</v>
          </cell>
          <cell r="S65">
            <v>9.7085894497043306</v>
          </cell>
          <cell r="T65">
            <v>9.7085894497043306</v>
          </cell>
          <cell r="U65">
            <v>9.7085894497043306</v>
          </cell>
          <cell r="V65">
            <v>9.7085894497043306</v>
          </cell>
          <cell r="W65">
            <v>9.7085894497043306</v>
          </cell>
          <cell r="X65">
            <v>9.7085894497043306</v>
          </cell>
          <cell r="Y65">
            <v>9.7085894497043306</v>
          </cell>
          <cell r="Z65">
            <v>9.7085894497043306</v>
          </cell>
          <cell r="AA65">
            <v>9.7085894497043306</v>
          </cell>
          <cell r="AB65">
            <v>9.7085894497043306</v>
          </cell>
          <cell r="AC65">
            <v>9.7085894497043306</v>
          </cell>
          <cell r="AD65">
            <v>9.7085894497043306</v>
          </cell>
          <cell r="AE65">
            <v>9.7085894497043306</v>
          </cell>
          <cell r="AF65">
            <v>9.7085894497043306</v>
          </cell>
          <cell r="AG65">
            <v>9.7085894497043306</v>
          </cell>
          <cell r="AH65">
            <v>9.7085894497043306</v>
          </cell>
          <cell r="AI65">
            <v>9.7085894497043306</v>
          </cell>
          <cell r="AJ65">
            <v>9.7085894497043306</v>
          </cell>
          <cell r="AK65">
            <v>9.7085894497043306</v>
          </cell>
          <cell r="AL65">
            <v>9.7085894497043306</v>
          </cell>
          <cell r="AM65">
            <v>9.7085894497043306</v>
          </cell>
        </row>
        <row r="66">
          <cell r="A66">
            <v>1404</v>
          </cell>
          <cell r="B66">
            <v>13</v>
          </cell>
          <cell r="C66">
            <v>14</v>
          </cell>
          <cell r="D66" t="str">
            <v>Los Ríos</v>
          </cell>
          <cell r="E66" t="str">
            <v>Especies nativas</v>
          </cell>
          <cell r="F66">
            <v>4</v>
          </cell>
          <cell r="G66">
            <v>6.6169534284169602</v>
          </cell>
          <cell r="H66">
            <v>6.6169534284169602</v>
          </cell>
          <cell r="I66">
            <v>6.6169534284169602</v>
          </cell>
          <cell r="J66">
            <v>6.6169534284169602</v>
          </cell>
          <cell r="K66">
            <v>6.6169534284169602</v>
          </cell>
          <cell r="L66">
            <v>6.6169534284169602</v>
          </cell>
          <cell r="M66">
            <v>6.6169534284169602</v>
          </cell>
          <cell r="N66">
            <v>6.6169534284169602</v>
          </cell>
          <cell r="O66">
            <v>6.6169534284169602</v>
          </cell>
          <cell r="P66">
            <v>6.6169534284169602</v>
          </cell>
          <cell r="Q66">
            <v>6.6169534284169602</v>
          </cell>
          <cell r="R66">
            <v>6.6169534284169602</v>
          </cell>
          <cell r="S66">
            <v>6.6169534284169602</v>
          </cell>
          <cell r="T66">
            <v>6.6169534284169602</v>
          </cell>
          <cell r="U66">
            <v>6.6169534284169602</v>
          </cell>
          <cell r="V66">
            <v>6.6169534284169602</v>
          </cell>
          <cell r="W66">
            <v>6.6169534284169602</v>
          </cell>
          <cell r="X66">
            <v>6.6169534284169602</v>
          </cell>
          <cell r="Y66">
            <v>6.6169534284169602</v>
          </cell>
          <cell r="Z66">
            <v>6.6169534284169602</v>
          </cell>
          <cell r="AA66">
            <v>6.6169534284169602</v>
          </cell>
          <cell r="AB66">
            <v>6.6169534284169602</v>
          </cell>
          <cell r="AC66">
            <v>6.6169534284169602</v>
          </cell>
          <cell r="AD66">
            <v>6.6169534284169602</v>
          </cell>
          <cell r="AE66">
            <v>6.6169534284169602</v>
          </cell>
          <cell r="AF66">
            <v>6.6169534284169602</v>
          </cell>
          <cell r="AG66">
            <v>6.6169534284169602</v>
          </cell>
          <cell r="AH66">
            <v>6.6169534284169602</v>
          </cell>
          <cell r="AI66">
            <v>6.6169534284169602</v>
          </cell>
          <cell r="AJ66">
            <v>6.6169534284169602</v>
          </cell>
          <cell r="AK66">
            <v>6.6169534284169602</v>
          </cell>
          <cell r="AL66">
            <v>6.6169534284169602</v>
          </cell>
          <cell r="AM66">
            <v>6.6169534284169602</v>
          </cell>
        </row>
        <row r="67">
          <cell r="A67">
            <v>1405</v>
          </cell>
          <cell r="B67">
            <v>13</v>
          </cell>
          <cell r="C67">
            <v>14</v>
          </cell>
          <cell r="D67" t="str">
            <v>Los Ríos</v>
          </cell>
          <cell r="E67" t="str">
            <v>Areas gestión plantaciones</v>
          </cell>
          <cell r="F67">
            <v>5</v>
          </cell>
        </row>
        <row r="68">
          <cell r="A68">
            <v>1001</v>
          </cell>
          <cell r="B68">
            <v>14</v>
          </cell>
          <cell r="C68">
            <v>10</v>
          </cell>
          <cell r="D68" t="str">
            <v>Los Lagos</v>
          </cell>
          <cell r="E68" t="str">
            <v>Pinus radiata</v>
          </cell>
          <cell r="F68">
            <v>1</v>
          </cell>
          <cell r="G68">
            <v>15.745751611303101</v>
          </cell>
          <cell r="H68">
            <v>15.745751611303101</v>
          </cell>
          <cell r="I68">
            <v>15.745751611303101</v>
          </cell>
          <cell r="J68">
            <v>15.745751611303101</v>
          </cell>
          <cell r="K68">
            <v>15.745751611303101</v>
          </cell>
          <cell r="L68">
            <v>15.745751611303101</v>
          </cell>
          <cell r="M68">
            <v>15.745751611303101</v>
          </cell>
          <cell r="N68">
            <v>15.745751611303101</v>
          </cell>
          <cell r="O68">
            <v>15.745751611303101</v>
          </cell>
          <cell r="P68">
            <v>15.745751611303101</v>
          </cell>
          <cell r="Q68">
            <v>15.745751611303101</v>
          </cell>
          <cell r="R68">
            <v>15.745751611303101</v>
          </cell>
          <cell r="S68">
            <v>15.745751611303101</v>
          </cell>
          <cell r="T68">
            <v>15.745751611303101</v>
          </cell>
          <cell r="U68">
            <v>15.745751611303101</v>
          </cell>
          <cell r="V68">
            <v>15.745751611303101</v>
          </cell>
          <cell r="W68">
            <v>15.745751611303101</v>
          </cell>
          <cell r="X68">
            <v>15.745751611303101</v>
          </cell>
          <cell r="Y68">
            <v>15.745751611303101</v>
          </cell>
          <cell r="Z68">
            <v>15.745751611303101</v>
          </cell>
          <cell r="AA68">
            <v>15.745751611303101</v>
          </cell>
          <cell r="AB68">
            <v>15.745751611303101</v>
          </cell>
          <cell r="AC68">
            <v>15.745751611303101</v>
          </cell>
          <cell r="AD68">
            <v>15.745751611303101</v>
          </cell>
          <cell r="AE68">
            <v>15.745751611303101</v>
          </cell>
          <cell r="AF68">
            <v>15.745751611303101</v>
          </cell>
          <cell r="AG68">
            <v>15.745751611303101</v>
          </cell>
          <cell r="AH68">
            <v>15.745751611303101</v>
          </cell>
          <cell r="AI68">
            <v>15.745751611303101</v>
          </cell>
          <cell r="AJ68">
            <v>15.745751611303101</v>
          </cell>
          <cell r="AK68">
            <v>15.745751611303101</v>
          </cell>
          <cell r="AL68">
            <v>15.745751611303101</v>
          </cell>
          <cell r="AM68">
            <v>15.745751611303101</v>
          </cell>
        </row>
        <row r="69">
          <cell r="A69">
            <v>1002</v>
          </cell>
          <cell r="B69">
            <v>14</v>
          </cell>
          <cell r="C69">
            <v>10</v>
          </cell>
          <cell r="D69" t="str">
            <v>Los Lagos</v>
          </cell>
          <cell r="E69" t="str">
            <v>Eucaliptus sp</v>
          </cell>
          <cell r="F69">
            <v>2</v>
          </cell>
          <cell r="G69">
            <v>9.4411644149962797</v>
          </cell>
          <cell r="H69">
            <v>11.0039838889868</v>
          </cell>
          <cell r="I69">
            <v>12.4306514265839</v>
          </cell>
          <cell r="J69">
            <v>14.696440092626499</v>
          </cell>
          <cell r="K69">
            <v>16.3238388125189</v>
          </cell>
          <cell r="L69">
            <v>16.899714489191101</v>
          </cell>
          <cell r="M69">
            <v>18.863905388911601</v>
          </cell>
          <cell r="N69">
            <v>20.6865916625141</v>
          </cell>
          <cell r="O69">
            <v>20.8976066131249</v>
          </cell>
          <cell r="P69">
            <v>23.869474006240001</v>
          </cell>
          <cell r="Q69">
            <v>23.2776384862673</v>
          </cell>
          <cell r="R69">
            <v>23.359494201460201</v>
          </cell>
          <cell r="S69">
            <v>23.190576836086201</v>
          </cell>
          <cell r="T69">
            <v>25.3636538468979</v>
          </cell>
          <cell r="U69">
            <v>20.362990612265101</v>
          </cell>
          <cell r="V69">
            <v>20.7176992360545</v>
          </cell>
          <cell r="W69">
            <v>19.632224231265901</v>
          </cell>
          <cell r="X69">
            <v>19.994009669094801</v>
          </cell>
          <cell r="Y69">
            <v>19.843159476869801</v>
          </cell>
          <cell r="Z69">
            <v>20.159449562835199</v>
          </cell>
          <cell r="AA69">
            <v>20.166338562005201</v>
          </cell>
          <cell r="AB69">
            <v>20.214567644208099</v>
          </cell>
          <cell r="AC69">
            <v>20.156367434445102</v>
          </cell>
          <cell r="AD69">
            <v>20.0287753761334</v>
          </cell>
          <cell r="AE69">
            <v>20.0108591703301</v>
          </cell>
          <cell r="AF69">
            <v>19.9685627985093</v>
          </cell>
          <cell r="AG69">
            <v>19.8666598435826</v>
          </cell>
          <cell r="AH69">
            <v>19.872311652358501</v>
          </cell>
          <cell r="AI69">
            <v>19.7850106781985</v>
          </cell>
          <cell r="AJ69">
            <v>20.070766297515799</v>
          </cell>
          <cell r="AK69">
            <v>19.138485906665601</v>
          </cell>
          <cell r="AL69">
            <v>18.719612571632599</v>
          </cell>
          <cell r="AM69">
            <v>18.591659704845</v>
          </cell>
        </row>
        <row r="70">
          <cell r="A70">
            <v>1003</v>
          </cell>
          <cell r="B70">
            <v>14</v>
          </cell>
          <cell r="C70">
            <v>10</v>
          </cell>
          <cell r="D70" t="str">
            <v>Los Lagos</v>
          </cell>
          <cell r="E70" t="str">
            <v>Otras especies</v>
          </cell>
          <cell r="F70">
            <v>3</v>
          </cell>
          <cell r="G70">
            <v>8.9409010032570109</v>
          </cell>
          <cell r="H70">
            <v>8.9409010032570109</v>
          </cell>
          <cell r="I70">
            <v>8.9409010032570109</v>
          </cell>
          <cell r="J70">
            <v>8.9409010032570109</v>
          </cell>
          <cell r="K70">
            <v>8.9409010032570109</v>
          </cell>
          <cell r="L70">
            <v>8.9409010032570109</v>
          </cell>
          <cell r="M70">
            <v>8.9409010032570109</v>
          </cell>
          <cell r="N70">
            <v>8.9409010032570109</v>
          </cell>
          <cell r="O70">
            <v>8.9409010032570109</v>
          </cell>
          <cell r="P70">
            <v>8.9409010032570109</v>
          </cell>
          <cell r="Q70">
            <v>8.9409010032570109</v>
          </cell>
          <cell r="R70">
            <v>8.9409010032570109</v>
          </cell>
          <cell r="S70">
            <v>8.9409010032570109</v>
          </cell>
          <cell r="T70">
            <v>8.9409010032570109</v>
          </cell>
          <cell r="U70">
            <v>8.9409010032570109</v>
          </cell>
          <cell r="V70">
            <v>8.9409010032570109</v>
          </cell>
          <cell r="W70">
            <v>8.9409010032570109</v>
          </cell>
          <cell r="X70">
            <v>8.9409010032570109</v>
          </cell>
          <cell r="Y70">
            <v>8.9409010032570109</v>
          </cell>
          <cell r="Z70">
            <v>8.9409010032570109</v>
          </cell>
          <cell r="AA70">
            <v>8.9409010032570109</v>
          </cell>
          <cell r="AB70">
            <v>8.9409010032570109</v>
          </cell>
          <cell r="AC70">
            <v>8.9409010032570109</v>
          </cell>
          <cell r="AD70">
            <v>8.9409010032570109</v>
          </cell>
          <cell r="AE70">
            <v>8.9409010032570109</v>
          </cell>
          <cell r="AF70">
            <v>8.9409010032570109</v>
          </cell>
          <cell r="AG70">
            <v>8.9409010032570109</v>
          </cell>
          <cell r="AH70">
            <v>8.9409010032570109</v>
          </cell>
          <cell r="AI70">
            <v>8.9409010032570109</v>
          </cell>
          <cell r="AJ70">
            <v>8.9409010032570109</v>
          </cell>
          <cell r="AK70">
            <v>8.9409010032570109</v>
          </cell>
          <cell r="AL70">
            <v>8.9409010032570109</v>
          </cell>
          <cell r="AM70">
            <v>8.9409010032570109</v>
          </cell>
        </row>
        <row r="71">
          <cell r="A71">
            <v>1004</v>
          </cell>
          <cell r="B71">
            <v>14</v>
          </cell>
          <cell r="C71">
            <v>10</v>
          </cell>
          <cell r="D71" t="str">
            <v>Los Lagos</v>
          </cell>
          <cell r="E71" t="str">
            <v>Especies nativas</v>
          </cell>
          <cell r="F71">
            <v>4</v>
          </cell>
          <cell r="G71">
            <v>5.4707548085388904</v>
          </cell>
          <cell r="H71">
            <v>5.4707548085388904</v>
          </cell>
          <cell r="I71">
            <v>5.4707548085388904</v>
          </cell>
          <cell r="J71">
            <v>5.4707548085388904</v>
          </cell>
          <cell r="K71">
            <v>5.4707548085388904</v>
          </cell>
          <cell r="L71">
            <v>5.4707548085388904</v>
          </cell>
          <cell r="M71">
            <v>5.4707548085388904</v>
          </cell>
          <cell r="N71">
            <v>5.4707548085388904</v>
          </cell>
          <cell r="O71">
            <v>5.4707548085388904</v>
          </cell>
          <cell r="P71">
            <v>5.4707548085388904</v>
          </cell>
          <cell r="Q71">
            <v>5.4707548085388904</v>
          </cell>
          <cell r="R71">
            <v>5.4707548085388904</v>
          </cell>
          <cell r="S71">
            <v>5.4707548085388904</v>
          </cell>
          <cell r="T71">
            <v>5.4707548085388904</v>
          </cell>
          <cell r="U71">
            <v>5.4707548085388904</v>
          </cell>
          <cell r="V71">
            <v>5.4707548085388904</v>
          </cell>
          <cell r="W71">
            <v>5.4707548085388904</v>
          </cell>
          <cell r="X71">
            <v>5.4707548085388904</v>
          </cell>
          <cell r="Y71">
            <v>5.4707548085388904</v>
          </cell>
          <cell r="Z71">
            <v>5.4707548085388904</v>
          </cell>
          <cell r="AA71">
            <v>5.4707548085388904</v>
          </cell>
          <cell r="AB71">
            <v>5.4707548085388904</v>
          </cell>
          <cell r="AC71">
            <v>5.4707548085388904</v>
          </cell>
          <cell r="AD71">
            <v>5.4707548085388904</v>
          </cell>
          <cell r="AE71">
            <v>5.4707548085388904</v>
          </cell>
          <cell r="AF71">
            <v>5.4707548085388904</v>
          </cell>
          <cell r="AG71">
            <v>5.4707548085388904</v>
          </cell>
          <cell r="AH71">
            <v>5.4707548085388904</v>
          </cell>
          <cell r="AI71">
            <v>5.4707548085388904</v>
          </cell>
          <cell r="AJ71">
            <v>5.4707548085388904</v>
          </cell>
          <cell r="AK71">
            <v>5.4707548085388904</v>
          </cell>
          <cell r="AL71">
            <v>5.4707548085388904</v>
          </cell>
          <cell r="AM71">
            <v>5.4707548085388904</v>
          </cell>
        </row>
        <row r="72">
          <cell r="A72">
            <v>1005</v>
          </cell>
          <cell r="B72">
            <v>14</v>
          </cell>
          <cell r="C72">
            <v>10</v>
          </cell>
          <cell r="D72" t="str">
            <v>Los Lagos</v>
          </cell>
          <cell r="E72" t="str">
            <v>Areas gestión plantaciones</v>
          </cell>
          <cell r="F72">
            <v>5</v>
          </cell>
        </row>
        <row r="73">
          <cell r="A73">
            <v>1101</v>
          </cell>
          <cell r="B73">
            <v>15</v>
          </cell>
          <cell r="C73">
            <v>11</v>
          </cell>
          <cell r="D73" t="str">
            <v>Aysén</v>
          </cell>
          <cell r="E73" t="str">
            <v>Pinus radiata</v>
          </cell>
          <cell r="F73">
            <v>1</v>
          </cell>
          <cell r="G73">
            <v>0</v>
          </cell>
          <cell r="H73">
            <v>0</v>
          </cell>
          <cell r="I73">
            <v>0</v>
          </cell>
          <cell r="J73">
            <v>0</v>
          </cell>
          <cell r="K73">
            <v>0</v>
          </cell>
          <cell r="L73">
            <v>0</v>
          </cell>
          <cell r="M73">
            <v>0</v>
          </cell>
          <cell r="N73">
            <v>0</v>
          </cell>
          <cell r="O73">
            <v>0</v>
          </cell>
          <cell r="P73">
            <v>0</v>
          </cell>
          <cell r="Q73">
            <v>0</v>
          </cell>
          <cell r="R73">
            <v>0</v>
          </cell>
          <cell r="S73">
            <v>0</v>
          </cell>
          <cell r="T73">
            <v>0</v>
          </cell>
          <cell r="U73">
            <v>0</v>
          </cell>
          <cell r="V73">
            <v>0</v>
          </cell>
          <cell r="W73">
            <v>0</v>
          </cell>
          <cell r="X73">
            <v>0</v>
          </cell>
          <cell r="Y73">
            <v>0</v>
          </cell>
          <cell r="Z73">
            <v>0</v>
          </cell>
          <cell r="AA73">
            <v>0</v>
          </cell>
          <cell r="AB73">
            <v>0</v>
          </cell>
          <cell r="AC73">
            <v>0</v>
          </cell>
          <cell r="AD73">
            <v>0</v>
          </cell>
          <cell r="AE73">
            <v>0</v>
          </cell>
          <cell r="AF73">
            <v>0</v>
          </cell>
          <cell r="AG73">
            <v>0</v>
          </cell>
          <cell r="AH73">
            <v>0</v>
          </cell>
          <cell r="AI73">
            <v>0</v>
          </cell>
          <cell r="AJ73">
            <v>0</v>
          </cell>
          <cell r="AK73">
            <v>0</v>
          </cell>
          <cell r="AL73">
            <v>0</v>
          </cell>
          <cell r="AM73">
            <v>0</v>
          </cell>
        </row>
        <row r="74">
          <cell r="A74">
            <v>1102</v>
          </cell>
          <cell r="B74">
            <v>15</v>
          </cell>
          <cell r="C74">
            <v>11</v>
          </cell>
          <cell r="D74" t="str">
            <v>Aysén</v>
          </cell>
          <cell r="E74" t="str">
            <v>Eucaliptus sp</v>
          </cell>
          <cell r="F74">
            <v>2</v>
          </cell>
          <cell r="G74">
            <v>9.4411644149962797</v>
          </cell>
          <cell r="H74">
            <v>9.4411644149962797</v>
          </cell>
          <cell r="I74">
            <v>9.4411644149962797</v>
          </cell>
          <cell r="J74">
            <v>9.4411644149962797</v>
          </cell>
          <cell r="K74">
            <v>9.4411644149962797</v>
          </cell>
          <cell r="Y74">
            <v>27.112603587672801</v>
          </cell>
          <cell r="Z74">
            <v>27.112603587672801</v>
          </cell>
          <cell r="AA74">
            <v>27.112603587672801</v>
          </cell>
          <cell r="AB74">
            <v>27.112603587672801</v>
          </cell>
          <cell r="AC74">
            <v>27.112603587672801</v>
          </cell>
          <cell r="AD74">
            <v>27.112603587672801</v>
          </cell>
          <cell r="AE74">
            <v>27.112603587672801</v>
          </cell>
          <cell r="AF74">
            <v>27.112603587672801</v>
          </cell>
          <cell r="AG74">
            <v>27.112603587672801</v>
          </cell>
          <cell r="AH74">
            <v>27.112603587672801</v>
          </cell>
          <cell r="AI74">
            <v>27.112603587672801</v>
          </cell>
          <cell r="AJ74">
            <v>27.112603587672801</v>
          </cell>
          <cell r="AK74">
            <v>27.112603587672801</v>
          </cell>
          <cell r="AL74">
            <v>27.112603587672801</v>
          </cell>
          <cell r="AM74">
            <v>27.112603587672801</v>
          </cell>
        </row>
        <row r="75">
          <cell r="A75">
            <v>1103</v>
          </cell>
          <cell r="B75">
            <v>15</v>
          </cell>
          <cell r="C75">
            <v>11</v>
          </cell>
          <cell r="D75" t="str">
            <v>Aysén</v>
          </cell>
          <cell r="E75" t="str">
            <v>Otras especies</v>
          </cell>
          <cell r="F75">
            <v>3</v>
          </cell>
          <cell r="G75">
            <v>4.9900192198967499</v>
          </cell>
          <cell r="H75">
            <v>4.9900192198967499</v>
          </cell>
          <cell r="I75">
            <v>4.9900192198967499</v>
          </cell>
          <cell r="J75">
            <v>4.9900192198967499</v>
          </cell>
          <cell r="K75">
            <v>4.9900192198967499</v>
          </cell>
          <cell r="L75">
            <v>4.9900192198967499</v>
          </cell>
          <cell r="M75">
            <v>4.9900192198967499</v>
          </cell>
          <cell r="N75">
            <v>4.9900192198967499</v>
          </cell>
          <cell r="O75">
            <v>4.9900192198967499</v>
          </cell>
          <cell r="P75">
            <v>4.9900192198967499</v>
          </cell>
          <cell r="Q75">
            <v>4.9900192198967499</v>
          </cell>
          <cell r="R75">
            <v>4.9900192198967499</v>
          </cell>
          <cell r="S75">
            <v>4.9900192198967499</v>
          </cell>
          <cell r="T75">
            <v>4.9900192198967499</v>
          </cell>
          <cell r="U75">
            <v>4.9900192198967499</v>
          </cell>
          <cell r="V75">
            <v>4.9900192198967499</v>
          </cell>
          <cell r="W75">
            <v>4.9900192198967499</v>
          </cell>
          <cell r="X75">
            <v>4.9900192198967499</v>
          </cell>
          <cell r="Y75">
            <v>4.9900192198967499</v>
          </cell>
          <cell r="Z75">
            <v>4.9900192198967499</v>
          </cell>
          <cell r="AA75">
            <v>4.9900192198967499</v>
          </cell>
          <cell r="AB75">
            <v>4.9900192198967499</v>
          </cell>
          <cell r="AC75">
            <v>4.9900192198967499</v>
          </cell>
          <cell r="AD75">
            <v>4.9900192198967499</v>
          </cell>
          <cell r="AE75">
            <v>4.9900192198967499</v>
          </cell>
          <cell r="AF75">
            <v>4.9900192198967499</v>
          </cell>
          <cell r="AG75">
            <v>4.9900192198967499</v>
          </cell>
          <cell r="AH75">
            <v>4.9900192198967499</v>
          </cell>
          <cell r="AI75">
            <v>4.9900192198967499</v>
          </cell>
          <cell r="AJ75">
            <v>4.9900192198967499</v>
          </cell>
          <cell r="AK75">
            <v>4.9900192198967499</v>
          </cell>
          <cell r="AL75">
            <v>4.9900192198967499</v>
          </cell>
          <cell r="AM75">
            <v>4.9900192198967499</v>
          </cell>
        </row>
        <row r="76">
          <cell r="A76">
            <v>1104</v>
          </cell>
          <cell r="B76">
            <v>15</v>
          </cell>
          <cell r="C76">
            <v>11</v>
          </cell>
          <cell r="D76" t="str">
            <v>Aysén</v>
          </cell>
          <cell r="E76" t="str">
            <v>Especies nativas</v>
          </cell>
          <cell r="F76">
            <v>4</v>
          </cell>
          <cell r="G76">
            <v>5.2562431559088099</v>
          </cell>
          <cell r="H76">
            <v>5.2562431559088099</v>
          </cell>
          <cell r="I76">
            <v>5.2562431559088099</v>
          </cell>
          <cell r="J76">
            <v>5.2562431559088099</v>
          </cell>
          <cell r="K76">
            <v>5.2562431559088099</v>
          </cell>
          <cell r="L76">
            <v>5.2562431559088099</v>
          </cell>
          <cell r="M76">
            <v>5.2562431559088099</v>
          </cell>
          <cell r="N76">
            <v>5.2562431559088099</v>
          </cell>
          <cell r="O76">
            <v>5.2562431559088099</v>
          </cell>
          <cell r="P76">
            <v>5.2562431559088099</v>
          </cell>
          <cell r="Q76">
            <v>5.2562431559088099</v>
          </cell>
          <cell r="R76">
            <v>5.2562431559088099</v>
          </cell>
          <cell r="S76">
            <v>5.2562431559088099</v>
          </cell>
          <cell r="T76">
            <v>5.2562431559088099</v>
          </cell>
          <cell r="U76">
            <v>5.2562431559088099</v>
          </cell>
          <cell r="V76">
            <v>5.2562431559088099</v>
          </cell>
          <cell r="W76">
            <v>5.2562431559088099</v>
          </cell>
          <cell r="X76">
            <v>5.2562431559088099</v>
          </cell>
          <cell r="Y76">
            <v>5.2562431559088099</v>
          </cell>
          <cell r="Z76">
            <v>5.2562431559088099</v>
          </cell>
          <cell r="AA76">
            <v>5.2562431559088099</v>
          </cell>
          <cell r="AB76">
            <v>5.2562431559088099</v>
          </cell>
          <cell r="AC76">
            <v>5.2562431559088099</v>
          </cell>
          <cell r="AD76">
            <v>5.2562431559088099</v>
          </cell>
          <cell r="AE76">
            <v>5.2562431559088099</v>
          </cell>
          <cell r="AF76">
            <v>5.2562431559088099</v>
          </cell>
          <cell r="AG76">
            <v>5.2562431559088099</v>
          </cell>
          <cell r="AH76">
            <v>5.2562431559088099</v>
          </cell>
          <cell r="AI76">
            <v>5.2562431559088099</v>
          </cell>
          <cell r="AJ76">
            <v>5.2562431559088099</v>
          </cell>
          <cell r="AK76">
            <v>5.2562431559088099</v>
          </cell>
          <cell r="AL76">
            <v>5.2562431559088099</v>
          </cell>
          <cell r="AM76">
            <v>5.2562431559088099</v>
          </cell>
        </row>
        <row r="77">
          <cell r="A77">
            <v>1105</v>
          </cell>
          <cell r="B77">
            <v>15</v>
          </cell>
          <cell r="C77">
            <v>11</v>
          </cell>
          <cell r="D77" t="str">
            <v>Aysén</v>
          </cell>
          <cell r="E77" t="str">
            <v>Areas gestión plantaciones</v>
          </cell>
          <cell r="F77">
            <v>5</v>
          </cell>
        </row>
        <row r="78">
          <cell r="A78">
            <v>1201</v>
          </cell>
          <cell r="B78">
            <v>16</v>
          </cell>
          <cell r="C78">
            <v>12</v>
          </cell>
          <cell r="D78" t="str">
            <v>Magallanes</v>
          </cell>
          <cell r="E78" t="str">
            <v>Pinus radiata</v>
          </cell>
          <cell r="F78">
            <v>1</v>
          </cell>
          <cell r="G78">
            <v>0</v>
          </cell>
          <cell r="H78">
            <v>0</v>
          </cell>
          <cell r="I78">
            <v>0</v>
          </cell>
          <cell r="J78">
            <v>0</v>
          </cell>
          <cell r="K78">
            <v>0</v>
          </cell>
          <cell r="L78">
            <v>0</v>
          </cell>
          <cell r="M78">
            <v>0</v>
          </cell>
          <cell r="N78">
            <v>0</v>
          </cell>
          <cell r="O78">
            <v>0</v>
          </cell>
          <cell r="P78">
            <v>0</v>
          </cell>
          <cell r="Q78">
            <v>0</v>
          </cell>
          <cell r="R78">
            <v>0</v>
          </cell>
          <cell r="S78">
            <v>0</v>
          </cell>
          <cell r="T78">
            <v>0</v>
          </cell>
          <cell r="U78">
            <v>0</v>
          </cell>
          <cell r="V78">
            <v>0</v>
          </cell>
          <cell r="W78">
            <v>0</v>
          </cell>
          <cell r="X78">
            <v>0</v>
          </cell>
          <cell r="Y78">
            <v>0</v>
          </cell>
          <cell r="Z78">
            <v>0</v>
          </cell>
          <cell r="AA78">
            <v>0</v>
          </cell>
          <cell r="AB78">
            <v>0</v>
          </cell>
          <cell r="AC78">
            <v>0</v>
          </cell>
          <cell r="AD78">
            <v>0</v>
          </cell>
          <cell r="AE78">
            <v>0</v>
          </cell>
          <cell r="AF78">
            <v>0</v>
          </cell>
          <cell r="AG78">
            <v>0</v>
          </cell>
          <cell r="AH78">
            <v>0</v>
          </cell>
          <cell r="AI78">
            <v>0</v>
          </cell>
          <cell r="AJ78">
            <v>0</v>
          </cell>
          <cell r="AK78">
            <v>0</v>
          </cell>
          <cell r="AL78">
            <v>0</v>
          </cell>
          <cell r="AM78">
            <v>0</v>
          </cell>
        </row>
        <row r="79">
          <cell r="A79">
            <v>1202</v>
          </cell>
          <cell r="B79">
            <v>16</v>
          </cell>
          <cell r="C79">
            <v>12</v>
          </cell>
          <cell r="D79" t="str">
            <v>Magallanes</v>
          </cell>
          <cell r="E79" t="str">
            <v>Eucaliptus sp</v>
          </cell>
          <cell r="F79">
            <v>2</v>
          </cell>
        </row>
        <row r="80">
          <cell r="A80">
            <v>1203</v>
          </cell>
          <cell r="B80">
            <v>16</v>
          </cell>
          <cell r="C80">
            <v>12</v>
          </cell>
          <cell r="D80" t="str">
            <v>Magallanes</v>
          </cell>
          <cell r="E80" t="str">
            <v>Otras especies</v>
          </cell>
          <cell r="F80">
            <v>3</v>
          </cell>
          <cell r="G80">
            <v>0</v>
          </cell>
          <cell r="H80">
            <v>0</v>
          </cell>
          <cell r="I80">
            <v>0</v>
          </cell>
          <cell r="J80">
            <v>0</v>
          </cell>
          <cell r="K80">
            <v>0</v>
          </cell>
          <cell r="L80">
            <v>0</v>
          </cell>
          <cell r="M80">
            <v>0</v>
          </cell>
          <cell r="N80">
            <v>0</v>
          </cell>
          <cell r="O80">
            <v>0</v>
          </cell>
          <cell r="P80">
            <v>0</v>
          </cell>
          <cell r="Q80">
            <v>0</v>
          </cell>
          <cell r="R80">
            <v>0</v>
          </cell>
          <cell r="S80">
            <v>0</v>
          </cell>
          <cell r="T80">
            <v>0</v>
          </cell>
          <cell r="U80">
            <v>0</v>
          </cell>
          <cell r="V80">
            <v>0</v>
          </cell>
          <cell r="W80">
            <v>0</v>
          </cell>
          <cell r="X80">
            <v>0</v>
          </cell>
          <cell r="Y80">
            <v>0</v>
          </cell>
          <cell r="Z80">
            <v>0</v>
          </cell>
          <cell r="AA80">
            <v>0</v>
          </cell>
          <cell r="AB80">
            <v>0</v>
          </cell>
          <cell r="AC80">
            <v>0</v>
          </cell>
          <cell r="AD80">
            <v>0</v>
          </cell>
          <cell r="AE80">
            <v>0</v>
          </cell>
          <cell r="AF80">
            <v>0</v>
          </cell>
          <cell r="AG80">
            <v>0</v>
          </cell>
          <cell r="AH80">
            <v>0</v>
          </cell>
          <cell r="AI80">
            <v>0</v>
          </cell>
          <cell r="AJ80">
            <v>0</v>
          </cell>
          <cell r="AK80">
            <v>0</v>
          </cell>
          <cell r="AL80">
            <v>0</v>
          </cell>
          <cell r="AM80">
            <v>0</v>
          </cell>
        </row>
        <row r="81">
          <cell r="A81">
            <v>1204</v>
          </cell>
          <cell r="B81">
            <v>16</v>
          </cell>
          <cell r="C81">
            <v>12</v>
          </cell>
          <cell r="D81" t="str">
            <v>Magallanes</v>
          </cell>
          <cell r="E81" t="str">
            <v>Especies nativas</v>
          </cell>
          <cell r="F81">
            <v>4</v>
          </cell>
          <cell r="G81">
            <v>4.2960874267041902</v>
          </cell>
          <cell r="H81">
            <v>4.2960874267041902</v>
          </cell>
          <cell r="I81">
            <v>4.2960874267041902</v>
          </cell>
          <cell r="J81">
            <v>4.2960874267041902</v>
          </cell>
          <cell r="K81">
            <v>4.2960874267041902</v>
          </cell>
          <cell r="L81">
            <v>4.2960874267041902</v>
          </cell>
          <cell r="M81">
            <v>4.2960874267041902</v>
          </cell>
          <cell r="N81">
            <v>4.2960874267041902</v>
          </cell>
          <cell r="O81">
            <v>4.2960874267041902</v>
          </cell>
          <cell r="P81">
            <v>4.2960874267041902</v>
          </cell>
          <cell r="Q81">
            <v>4.2960874267041902</v>
          </cell>
          <cell r="R81">
            <v>4.2960874267041902</v>
          </cell>
          <cell r="S81">
            <v>4.2960874267041902</v>
          </cell>
          <cell r="T81">
            <v>4.2960874267041902</v>
          </cell>
          <cell r="U81">
            <v>4.2960874267041902</v>
          </cell>
          <cell r="V81">
            <v>4.2960874267041902</v>
          </cell>
          <cell r="W81">
            <v>4.2960874267041902</v>
          </cell>
          <cell r="X81">
            <v>4.2960874267041902</v>
          </cell>
          <cell r="Y81">
            <v>4.2960874267041902</v>
          </cell>
          <cell r="Z81">
            <v>4.2960874267041902</v>
          </cell>
          <cell r="AA81">
            <v>4.2960874267041902</v>
          </cell>
          <cell r="AB81">
            <v>4.2960874267041902</v>
          </cell>
          <cell r="AC81">
            <v>4.2960874267041902</v>
          </cell>
          <cell r="AD81">
            <v>4.2960874267041902</v>
          </cell>
          <cell r="AE81">
            <v>4.2960874267041902</v>
          </cell>
          <cell r="AF81">
            <v>4.2960874267041902</v>
          </cell>
          <cell r="AG81">
            <v>4.2960874267041902</v>
          </cell>
          <cell r="AH81">
            <v>4.2960874267041902</v>
          </cell>
          <cell r="AI81">
            <v>4.2960874267041902</v>
          </cell>
          <cell r="AJ81">
            <v>4.2960874267041902</v>
          </cell>
          <cell r="AK81">
            <v>4.2960874267041902</v>
          </cell>
          <cell r="AL81">
            <v>4.2960874267041902</v>
          </cell>
          <cell r="AM81">
            <v>4.2960874267041902</v>
          </cell>
        </row>
        <row r="82">
          <cell r="A82">
            <v>1205</v>
          </cell>
          <cell r="B82">
            <v>16</v>
          </cell>
          <cell r="C82">
            <v>12</v>
          </cell>
          <cell r="D82" t="str">
            <v>Magallanes</v>
          </cell>
          <cell r="E82" t="str">
            <v>Areas gestión plantaciones</v>
          </cell>
          <cell r="F82">
            <v>5</v>
          </cell>
        </row>
      </sheetData>
      <sheetData sheetId="5">
        <row r="79">
          <cell r="C79" t="str">
            <v>Bosque Nativo convertido a Plantaciones Forestales</v>
          </cell>
          <cell r="E79" t="str">
            <v>Biomasa aerea + radicular (t/ha)</v>
          </cell>
        </row>
        <row r="80">
          <cell r="B80">
            <v>1</v>
          </cell>
        </row>
        <row r="81">
          <cell r="A81" t="str">
            <v>Código</v>
          </cell>
          <cell r="B81" t="str">
            <v>Número región</v>
          </cell>
          <cell r="C81" t="str">
            <v>Región</v>
          </cell>
          <cell r="D81" t="str">
            <v>REGIÓN/AÑO</v>
          </cell>
          <cell r="E81">
            <v>1990</v>
          </cell>
          <cell r="F81">
            <v>1991</v>
          </cell>
          <cell r="G81">
            <v>1992</v>
          </cell>
          <cell r="H81">
            <v>1993</v>
          </cell>
          <cell r="I81">
            <v>1994</v>
          </cell>
          <cell r="J81">
            <v>1995</v>
          </cell>
          <cell r="K81">
            <v>1996</v>
          </cell>
          <cell r="L81">
            <v>1997</v>
          </cell>
          <cell r="M81">
            <v>1998</v>
          </cell>
          <cell r="N81">
            <v>1999</v>
          </cell>
          <cell r="O81">
            <v>2000</v>
          </cell>
          <cell r="P81">
            <v>2001</v>
          </cell>
          <cell r="Q81">
            <v>2002</v>
          </cell>
          <cell r="R81">
            <v>2003</v>
          </cell>
          <cell r="S81">
            <v>2004</v>
          </cell>
          <cell r="T81">
            <v>2005</v>
          </cell>
          <cell r="U81">
            <v>2006</v>
          </cell>
          <cell r="V81">
            <v>2007</v>
          </cell>
          <cell r="W81">
            <v>2008</v>
          </cell>
          <cell r="X81">
            <v>2009</v>
          </cell>
          <cell r="Y81">
            <v>2010</v>
          </cell>
          <cell r="Z81">
            <v>2011</v>
          </cell>
          <cell r="AA81">
            <v>2012</v>
          </cell>
          <cell r="AB81">
            <v>2013</v>
          </cell>
          <cell r="AC81">
            <v>2014</v>
          </cell>
          <cell r="AD81">
            <v>2015</v>
          </cell>
          <cell r="AE81">
            <v>2016</v>
          </cell>
          <cell r="AF81">
            <v>2017</v>
          </cell>
          <cell r="AG81">
            <v>2018</v>
          </cell>
          <cell r="AH81">
            <v>2019</v>
          </cell>
          <cell r="AI81">
            <v>2020</v>
          </cell>
          <cell r="AJ81">
            <v>2021</v>
          </cell>
          <cell r="AK81">
            <v>2022</v>
          </cell>
        </row>
        <row r="82">
          <cell r="A82">
            <v>1501</v>
          </cell>
          <cell r="B82">
            <v>15</v>
          </cell>
          <cell r="C82" t="str">
            <v>Arica y Parinacota</v>
          </cell>
          <cell r="D82" t="str">
            <v>XV</v>
          </cell>
        </row>
        <row r="83">
          <cell r="A83">
            <v>101</v>
          </cell>
          <cell r="B83">
            <v>1</v>
          </cell>
          <cell r="C83" t="str">
            <v>Tarapaca</v>
          </cell>
          <cell r="D83" t="str">
            <v>I</v>
          </cell>
        </row>
        <row r="84">
          <cell r="A84">
            <v>201</v>
          </cell>
          <cell r="B84">
            <v>2</v>
          </cell>
          <cell r="C84" t="str">
            <v>Antofagasta</v>
          </cell>
          <cell r="D84" t="str">
            <v>II</v>
          </cell>
        </row>
        <row r="85">
          <cell r="A85">
            <v>301</v>
          </cell>
          <cell r="B85">
            <v>3</v>
          </cell>
          <cell r="C85" t="str">
            <v>Atacama</v>
          </cell>
          <cell r="D85" t="str">
            <v>III</v>
          </cell>
        </row>
        <row r="86">
          <cell r="A86">
            <v>401</v>
          </cell>
          <cell r="B86">
            <v>4</v>
          </cell>
          <cell r="C86" t="str">
            <v>Coquimbo</v>
          </cell>
          <cell r="D86" t="str">
            <v>IV</v>
          </cell>
        </row>
        <row r="87">
          <cell r="A87">
            <v>501</v>
          </cell>
          <cell r="B87">
            <v>5</v>
          </cell>
          <cell r="C87" t="str">
            <v>Valparaíso</v>
          </cell>
          <cell r="D87" t="str">
            <v>V</v>
          </cell>
          <cell r="E87">
            <v>80.472460631662003</v>
          </cell>
          <cell r="F87">
            <v>80.472460631662003</v>
          </cell>
          <cell r="G87">
            <v>80.472460631662003</v>
          </cell>
          <cell r="H87">
            <v>80.472460631662003</v>
          </cell>
          <cell r="I87">
            <v>80.472460631662003</v>
          </cell>
          <cell r="J87">
            <v>80.472460631662003</v>
          </cell>
          <cell r="K87">
            <v>80.472460631662003</v>
          </cell>
          <cell r="L87">
            <v>80.472460631662003</v>
          </cell>
          <cell r="M87">
            <v>80.472460631662003</v>
          </cell>
          <cell r="N87">
            <v>80.472460631662003</v>
          </cell>
          <cell r="O87">
            <v>80.472460631662003</v>
          </cell>
          <cell r="P87">
            <v>80.472460631662003</v>
          </cell>
          <cell r="Q87">
            <v>80.472460631662003</v>
          </cell>
          <cell r="R87">
            <v>80.472460631662003</v>
          </cell>
          <cell r="S87">
            <v>80.472460631662003</v>
          </cell>
          <cell r="T87">
            <v>80.472460631662003</v>
          </cell>
          <cell r="U87">
            <v>80.472460631662003</v>
          </cell>
          <cell r="V87">
            <v>80.472460631662003</v>
          </cell>
          <cell r="W87">
            <v>80.472460631662003</v>
          </cell>
          <cell r="X87">
            <v>80.472460631662003</v>
          </cell>
          <cell r="Y87">
            <v>80.472460631662003</v>
          </cell>
          <cell r="Z87">
            <v>80.472460631662003</v>
          </cell>
          <cell r="AA87">
            <v>80.472460631662003</v>
          </cell>
          <cell r="AB87">
            <v>80.472460631662003</v>
          </cell>
          <cell r="AF87">
            <v>14.479682475019899</v>
          </cell>
        </row>
        <row r="88">
          <cell r="A88">
            <v>1301</v>
          </cell>
          <cell r="B88">
            <v>13</v>
          </cell>
          <cell r="C88" t="str">
            <v>Metropolitana</v>
          </cell>
          <cell r="D88" t="str">
            <v>RM</v>
          </cell>
          <cell r="E88">
            <v>80.472460631662003</v>
          </cell>
          <cell r="F88">
            <v>80.472460631662003</v>
          </cell>
          <cell r="G88">
            <v>80.472460631662003</v>
          </cell>
          <cell r="H88">
            <v>80.472460631662003</v>
          </cell>
          <cell r="I88">
            <v>80.472460631662003</v>
          </cell>
          <cell r="J88">
            <v>80.472460631662003</v>
          </cell>
          <cell r="K88">
            <v>80.472460631662003</v>
          </cell>
          <cell r="L88">
            <v>80.472460631662003</v>
          </cell>
          <cell r="M88">
            <v>80.472460631662003</v>
          </cell>
          <cell r="N88">
            <v>80.472460631662003</v>
          </cell>
          <cell r="O88">
            <v>80.472460631662003</v>
          </cell>
          <cell r="P88">
            <v>80.472460631662003</v>
          </cell>
          <cell r="Q88">
            <v>80.472460631662003</v>
          </cell>
          <cell r="R88">
            <v>80.472460631662003</v>
          </cell>
          <cell r="S88">
            <v>80.472460631662003</v>
          </cell>
          <cell r="T88">
            <v>80.472460631662003</v>
          </cell>
          <cell r="U88">
            <v>80.472460631662003</v>
          </cell>
          <cell r="V88">
            <v>80.472460631662003</v>
          </cell>
          <cell r="W88">
            <v>80.472460631662003</v>
          </cell>
          <cell r="X88">
            <v>80.472460631662003</v>
          </cell>
          <cell r="Y88">
            <v>80.472460631662003</v>
          </cell>
          <cell r="Z88">
            <v>80.472460631662003</v>
          </cell>
          <cell r="AA88">
            <v>80.472460631662003</v>
          </cell>
          <cell r="AB88">
            <v>80.472460631662003</v>
          </cell>
        </row>
        <row r="89">
          <cell r="A89">
            <v>601</v>
          </cell>
          <cell r="B89">
            <v>6</v>
          </cell>
          <cell r="C89" t="str">
            <v>O´Higgins</v>
          </cell>
          <cell r="D89" t="str">
            <v>VI</v>
          </cell>
          <cell r="E89">
            <v>78.848880917198997</v>
          </cell>
          <cell r="F89">
            <v>78.848880917198997</v>
          </cell>
          <cell r="G89">
            <v>78.848880917198997</v>
          </cell>
          <cell r="H89">
            <v>78.848880917198997</v>
          </cell>
          <cell r="I89">
            <v>78.848880917198997</v>
          </cell>
          <cell r="J89">
            <v>78.848880917198997</v>
          </cell>
          <cell r="K89">
            <v>78.848880917198997</v>
          </cell>
          <cell r="L89">
            <v>78.848880917198997</v>
          </cell>
          <cell r="M89">
            <v>78.848880917198997</v>
          </cell>
          <cell r="N89">
            <v>78.848880917198997</v>
          </cell>
          <cell r="O89">
            <v>78.848880917198997</v>
          </cell>
          <cell r="P89">
            <v>78.848880917198997</v>
          </cell>
          <cell r="Q89">
            <v>78.848880917198997</v>
          </cell>
          <cell r="R89">
            <v>78.848880917198997</v>
          </cell>
          <cell r="S89">
            <v>78.848880917198997</v>
          </cell>
          <cell r="T89">
            <v>78.848880917198997</v>
          </cell>
          <cell r="U89">
            <v>78.848880917198997</v>
          </cell>
          <cell r="V89">
            <v>78.848880917198997</v>
          </cell>
          <cell r="W89">
            <v>78.848880917198997</v>
          </cell>
          <cell r="X89">
            <v>78.848880917198997</v>
          </cell>
          <cell r="Y89">
            <v>78.848880917198997</v>
          </cell>
          <cell r="Z89">
            <v>78.848880917198997</v>
          </cell>
          <cell r="AA89">
            <v>78.848880917198997</v>
          </cell>
          <cell r="AB89">
            <v>78.848880917198997</v>
          </cell>
        </row>
        <row r="90">
          <cell r="A90">
            <v>701</v>
          </cell>
          <cell r="B90">
            <v>7</v>
          </cell>
          <cell r="C90" t="str">
            <v>Maule</v>
          </cell>
          <cell r="D90" t="str">
            <v>VII</v>
          </cell>
          <cell r="E90">
            <v>132.08047790645199</v>
          </cell>
          <cell r="F90">
            <v>132.08047790645199</v>
          </cell>
          <cell r="G90">
            <v>132.08047790645199</v>
          </cell>
          <cell r="H90">
            <v>132.08047790645199</v>
          </cell>
          <cell r="I90">
            <v>132.08047790645199</v>
          </cell>
          <cell r="J90">
            <v>132.08047790645199</v>
          </cell>
          <cell r="K90">
            <v>132.08047790645199</v>
          </cell>
          <cell r="L90">
            <v>132.08047790645199</v>
          </cell>
          <cell r="M90">
            <v>132.08047790645199</v>
          </cell>
          <cell r="N90">
            <v>132.08047790645199</v>
          </cell>
          <cell r="O90">
            <v>132.08047790645199</v>
          </cell>
          <cell r="P90">
            <v>132.08047790645199</v>
          </cell>
          <cell r="Q90">
            <v>132.08047790645199</v>
          </cell>
          <cell r="R90">
            <v>132.08047790645199</v>
          </cell>
          <cell r="S90">
            <v>132.08047790645199</v>
          </cell>
          <cell r="T90">
            <v>132.08047790645199</v>
          </cell>
          <cell r="U90">
            <v>132.08047790645199</v>
          </cell>
          <cell r="V90">
            <v>132.08047790645199</v>
          </cell>
          <cell r="W90">
            <v>132.08047790645199</v>
          </cell>
          <cell r="X90">
            <v>132.08047790645199</v>
          </cell>
          <cell r="Y90">
            <v>132.08047790645199</v>
          </cell>
          <cell r="Z90">
            <v>132.08047790645199</v>
          </cell>
          <cell r="AA90">
            <v>132.08047790645199</v>
          </cell>
          <cell r="AB90">
            <v>132.08047790645199</v>
          </cell>
          <cell r="AG90">
            <v>146.78751050018701</v>
          </cell>
          <cell r="AH90">
            <v>146.78751050018701</v>
          </cell>
          <cell r="AI90">
            <v>89.541885464228599</v>
          </cell>
          <cell r="AJ90">
            <v>89.541885464228599</v>
          </cell>
          <cell r="AK90">
            <v>89.541885464228599</v>
          </cell>
        </row>
        <row r="91">
          <cell r="A91">
            <v>1601</v>
          </cell>
          <cell r="B91">
            <v>16</v>
          </cell>
          <cell r="C91" t="str">
            <v>Ñuble</v>
          </cell>
          <cell r="D91" t="str">
            <v>XVI</v>
          </cell>
          <cell r="E91">
            <v>174.97535511040701</v>
          </cell>
          <cell r="F91">
            <v>174.97535511040701</v>
          </cell>
          <cell r="G91">
            <v>174.97535511040701</v>
          </cell>
          <cell r="H91">
            <v>174.97535511040701</v>
          </cell>
          <cell r="I91">
            <v>174.97535511040701</v>
          </cell>
          <cell r="J91">
            <v>174.97535511040701</v>
          </cell>
          <cell r="K91">
            <v>174.97535511040701</v>
          </cell>
          <cell r="L91">
            <v>174.97535511040701</v>
          </cell>
          <cell r="M91">
            <v>174.97535511040701</v>
          </cell>
          <cell r="N91">
            <v>174.97535511040701</v>
          </cell>
          <cell r="O91">
            <v>174.97535511040701</v>
          </cell>
          <cell r="P91">
            <v>174.97535511040701</v>
          </cell>
          <cell r="Q91">
            <v>174.97535511040701</v>
          </cell>
          <cell r="R91">
            <v>174.97535511040701</v>
          </cell>
          <cell r="S91">
            <v>174.97535511040701</v>
          </cell>
          <cell r="T91">
            <v>174.97535511040701</v>
          </cell>
          <cell r="U91">
            <v>174.97535511040701</v>
          </cell>
          <cell r="V91">
            <v>174.97535511040701</v>
          </cell>
          <cell r="W91">
            <v>174.97535511040701</v>
          </cell>
          <cell r="X91">
            <v>174.97535511040701</v>
          </cell>
          <cell r="Y91">
            <v>174.97535511040701</v>
          </cell>
          <cell r="Z91">
            <v>174.97535511040701</v>
          </cell>
          <cell r="AA91">
            <v>174.97535511040701</v>
          </cell>
          <cell r="AB91">
            <v>174.97535511040701</v>
          </cell>
          <cell r="AC91">
            <v>130.879736445048</v>
          </cell>
          <cell r="AD91">
            <v>130.879736445048</v>
          </cell>
          <cell r="AE91">
            <v>130.879736445048</v>
          </cell>
          <cell r="AF91">
            <v>117.14482148472</v>
          </cell>
          <cell r="AI91">
            <v>134.84185581453301</v>
          </cell>
          <cell r="AJ91">
            <v>134.84185581453301</v>
          </cell>
          <cell r="AK91">
            <v>134.84185581453301</v>
          </cell>
        </row>
        <row r="92">
          <cell r="A92">
            <v>801</v>
          </cell>
          <cell r="B92">
            <v>8</v>
          </cell>
          <cell r="C92" t="str">
            <v>Biobio</v>
          </cell>
          <cell r="D92" t="str">
            <v>VIII</v>
          </cell>
          <cell r="E92">
            <v>263.42525922303798</v>
          </cell>
          <cell r="F92">
            <v>263.42525922303798</v>
          </cell>
          <cell r="G92">
            <v>263.42525922303798</v>
          </cell>
          <cell r="H92">
            <v>263.42525922303798</v>
          </cell>
          <cell r="I92">
            <v>263.42525922303798</v>
          </cell>
          <cell r="J92">
            <v>263.42525922303798</v>
          </cell>
          <cell r="K92">
            <v>263.42525922303798</v>
          </cell>
          <cell r="L92">
            <v>263.42525922303798</v>
          </cell>
          <cell r="M92">
            <v>263.42525922303798</v>
          </cell>
          <cell r="N92">
            <v>263.42525922303798</v>
          </cell>
          <cell r="O92">
            <v>263.42525922303798</v>
          </cell>
          <cell r="P92">
            <v>263.42525922303798</v>
          </cell>
          <cell r="Q92">
            <v>263.42525922303798</v>
          </cell>
          <cell r="R92">
            <v>263.42525922303798</v>
          </cell>
          <cell r="S92">
            <v>263.42525922303798</v>
          </cell>
          <cell r="T92">
            <v>263.42525922303798</v>
          </cell>
          <cell r="U92">
            <v>263.42525922303798</v>
          </cell>
          <cell r="V92">
            <v>263.42525922303798</v>
          </cell>
          <cell r="W92">
            <v>263.42525922303798</v>
          </cell>
          <cell r="X92">
            <v>263.42525922303798</v>
          </cell>
          <cell r="Y92">
            <v>263.42525922303798</v>
          </cell>
          <cell r="Z92">
            <v>263.42525922303798</v>
          </cell>
          <cell r="AA92">
            <v>263.42525922303798</v>
          </cell>
          <cell r="AB92">
            <v>263.42525922303798</v>
          </cell>
          <cell r="AC92">
            <v>212.753726748384</v>
          </cell>
          <cell r="AD92">
            <v>212.753726748384</v>
          </cell>
          <cell r="AE92">
            <v>212.753726748384</v>
          </cell>
          <cell r="AF92">
            <v>196.533079371041</v>
          </cell>
          <cell r="AG92">
            <v>174.95179206258601</v>
          </cell>
          <cell r="AH92">
            <v>174.95179206258601</v>
          </cell>
          <cell r="AI92">
            <v>154.348155495605</v>
          </cell>
          <cell r="AJ92">
            <v>154.348155495605</v>
          </cell>
          <cell r="AK92">
            <v>154.348155495605</v>
          </cell>
        </row>
        <row r="93">
          <cell r="A93">
            <v>901</v>
          </cell>
          <cell r="B93">
            <v>9</v>
          </cell>
          <cell r="C93" t="str">
            <v>Araucanía</v>
          </cell>
          <cell r="D93" t="str">
            <v>IX</v>
          </cell>
          <cell r="E93">
            <v>260.45409148031803</v>
          </cell>
          <cell r="F93">
            <v>260.45409148031803</v>
          </cell>
          <cell r="G93">
            <v>260.45409148031803</v>
          </cell>
          <cell r="H93">
            <v>260.45409148031803</v>
          </cell>
          <cell r="I93">
            <v>260.45409148031803</v>
          </cell>
          <cell r="J93">
            <v>260.45409148031803</v>
          </cell>
          <cell r="K93">
            <v>260.45409148031803</v>
          </cell>
          <cell r="L93">
            <v>260.45409148031803</v>
          </cell>
          <cell r="M93">
            <v>260.45409148031803</v>
          </cell>
          <cell r="N93">
            <v>260.45409148031803</v>
          </cell>
          <cell r="O93">
            <v>260.45409148031803</v>
          </cell>
          <cell r="P93">
            <v>260.45409148031803</v>
          </cell>
          <cell r="Q93">
            <v>260.45409148031803</v>
          </cell>
          <cell r="R93">
            <v>260.45409148031803</v>
          </cell>
          <cell r="S93">
            <v>260.45409148031803</v>
          </cell>
          <cell r="T93">
            <v>260.45409148031803</v>
          </cell>
          <cell r="U93">
            <v>260.45409148031803</v>
          </cell>
          <cell r="V93">
            <v>260.45409148031803</v>
          </cell>
          <cell r="W93">
            <v>260.45409148031803</v>
          </cell>
          <cell r="X93">
            <v>260.45409148031803</v>
          </cell>
          <cell r="Y93">
            <v>260.45409148031803</v>
          </cell>
          <cell r="Z93">
            <v>260.45409148031803</v>
          </cell>
          <cell r="AA93">
            <v>260.45409148031803</v>
          </cell>
          <cell r="AB93">
            <v>260.45409148031803</v>
          </cell>
          <cell r="AI93">
            <v>217.54674769127899</v>
          </cell>
          <cell r="AJ93">
            <v>217.54674769127899</v>
          </cell>
          <cell r="AK93">
            <v>217.54674769127899</v>
          </cell>
        </row>
        <row r="94">
          <cell r="A94">
            <v>1401</v>
          </cell>
          <cell r="B94">
            <v>14</v>
          </cell>
          <cell r="C94" t="str">
            <v>Los Ríos</v>
          </cell>
          <cell r="D94" t="str">
            <v>XIV</v>
          </cell>
          <cell r="E94">
            <v>246.853265941438</v>
          </cell>
          <cell r="F94">
            <v>246.853265941438</v>
          </cell>
          <cell r="G94">
            <v>246.853265941438</v>
          </cell>
          <cell r="H94">
            <v>246.853265941438</v>
          </cell>
          <cell r="I94">
            <v>246.853265941438</v>
          </cell>
          <cell r="J94">
            <v>246.853265941438</v>
          </cell>
          <cell r="K94">
            <v>246.853265941438</v>
          </cell>
          <cell r="L94">
            <v>246.853265941438</v>
          </cell>
          <cell r="M94">
            <v>246.853265941438</v>
          </cell>
          <cell r="N94">
            <v>246.853265941438</v>
          </cell>
          <cell r="O94">
            <v>246.853265941438</v>
          </cell>
          <cell r="P94">
            <v>246.853265941438</v>
          </cell>
          <cell r="Q94">
            <v>246.853265941438</v>
          </cell>
          <cell r="R94">
            <v>246.853265941438</v>
          </cell>
          <cell r="S94">
            <v>246.853265941438</v>
          </cell>
          <cell r="T94">
            <v>246.853265941438</v>
          </cell>
          <cell r="U94">
            <v>246.853265941438</v>
          </cell>
          <cell r="V94">
            <v>246.853265941438</v>
          </cell>
          <cell r="W94">
            <v>246.853265941438</v>
          </cell>
          <cell r="X94">
            <v>246.853265941438</v>
          </cell>
          <cell r="Y94">
            <v>246.853265941438</v>
          </cell>
          <cell r="Z94">
            <v>246.853265941438</v>
          </cell>
          <cell r="AA94">
            <v>246.853265941438</v>
          </cell>
          <cell r="AB94">
            <v>246.853265941438</v>
          </cell>
          <cell r="AC94">
            <v>233.86789516270599</v>
          </cell>
          <cell r="AD94">
            <v>233.86789516270599</v>
          </cell>
          <cell r="AE94">
            <v>233.86789516270599</v>
          </cell>
          <cell r="AG94">
            <v>185.97685547529699</v>
          </cell>
          <cell r="AH94">
            <v>185.97685547529699</v>
          </cell>
        </row>
        <row r="95">
          <cell r="A95">
            <v>1001</v>
          </cell>
          <cell r="B95">
            <v>10</v>
          </cell>
          <cell r="C95" t="str">
            <v>Los Lagos</v>
          </cell>
          <cell r="D95" t="str">
            <v>X</v>
          </cell>
          <cell r="E95">
            <v>236.40184191296601</v>
          </cell>
          <cell r="F95">
            <v>236.40184191296601</v>
          </cell>
          <cell r="G95">
            <v>236.40184191296601</v>
          </cell>
          <cell r="H95">
            <v>236.40184191296601</v>
          </cell>
          <cell r="I95">
            <v>236.40184191296601</v>
          </cell>
          <cell r="J95">
            <v>236.40184191296601</v>
          </cell>
          <cell r="K95">
            <v>236.40184191296601</v>
          </cell>
          <cell r="L95">
            <v>236.40184191296601</v>
          </cell>
          <cell r="M95">
            <v>236.40184191296601</v>
          </cell>
          <cell r="N95">
            <v>236.40184191296601</v>
          </cell>
          <cell r="O95">
            <v>236.40184191296601</v>
          </cell>
          <cell r="P95">
            <v>236.40184191296601</v>
          </cell>
          <cell r="Q95">
            <v>236.40184191296601</v>
          </cell>
          <cell r="R95">
            <v>236.40184191296601</v>
          </cell>
          <cell r="S95">
            <v>236.40184191296601</v>
          </cell>
          <cell r="T95">
            <v>236.40184191296601</v>
          </cell>
          <cell r="U95">
            <v>236.40184191296601</v>
          </cell>
          <cell r="V95">
            <v>236.40184191296601</v>
          </cell>
          <cell r="W95">
            <v>236.40184191296601</v>
          </cell>
          <cell r="X95">
            <v>236.40184191296601</v>
          </cell>
          <cell r="Y95">
            <v>236.40184191296601</v>
          </cell>
          <cell r="Z95">
            <v>236.40184191296601</v>
          </cell>
          <cell r="AA95">
            <v>236.40184191296601</v>
          </cell>
          <cell r="AB95">
            <v>236.40184191296601</v>
          </cell>
          <cell r="AC95">
            <v>210.63839443198299</v>
          </cell>
          <cell r="AD95">
            <v>210.63839443198299</v>
          </cell>
          <cell r="AE95">
            <v>210.63839443198299</v>
          </cell>
          <cell r="AF95">
            <v>228.27995008770799</v>
          </cell>
          <cell r="AG95">
            <v>209.562021377533</v>
          </cell>
          <cell r="AH95">
            <v>209.562021377533</v>
          </cell>
          <cell r="AI95">
            <v>209.01192288351399</v>
          </cell>
          <cell r="AJ95">
            <v>209.01192288351399</v>
          </cell>
          <cell r="AK95">
            <v>209.01192288351399</v>
          </cell>
        </row>
        <row r="96">
          <cell r="A96">
            <v>1101</v>
          </cell>
          <cell r="B96">
            <v>11</v>
          </cell>
          <cell r="C96" t="str">
            <v>Aysén</v>
          </cell>
          <cell r="D96" t="str">
            <v>XI</v>
          </cell>
          <cell r="E96">
            <v>160.87625606715301</v>
          </cell>
          <cell r="F96">
            <v>160.87625606715301</v>
          </cell>
          <cell r="G96">
            <v>160.87625606715301</v>
          </cell>
          <cell r="H96">
            <v>160.87625606715301</v>
          </cell>
          <cell r="I96">
            <v>160.87625606715301</v>
          </cell>
          <cell r="J96">
            <v>160.87625606715301</v>
          </cell>
          <cell r="K96">
            <v>160.87625606715301</v>
          </cell>
          <cell r="L96">
            <v>160.87625606715301</v>
          </cell>
          <cell r="M96">
            <v>160.87625606715301</v>
          </cell>
          <cell r="N96">
            <v>160.87625606715301</v>
          </cell>
          <cell r="O96">
            <v>160.87625606715301</v>
          </cell>
          <cell r="P96">
            <v>160.87625606715301</v>
          </cell>
          <cell r="Q96">
            <v>160.87625606715301</v>
          </cell>
          <cell r="R96">
            <v>160.87625606715301</v>
          </cell>
          <cell r="S96">
            <v>160.87625606715301</v>
          </cell>
          <cell r="T96">
            <v>160.87625606715301</v>
          </cell>
          <cell r="U96">
            <v>160.87625606715301</v>
          </cell>
          <cell r="V96">
            <v>160.87625606715301</v>
          </cell>
          <cell r="W96">
            <v>160.87625606715301</v>
          </cell>
          <cell r="X96">
            <v>160.87625606715301</v>
          </cell>
          <cell r="Y96">
            <v>160.87625606715301</v>
          </cell>
          <cell r="Z96">
            <v>160.87625606715301</v>
          </cell>
          <cell r="AA96">
            <v>160.87625606715301</v>
          </cell>
          <cell r="AB96">
            <v>160.87625606715301</v>
          </cell>
          <cell r="AC96">
            <v>160.87625606715301</v>
          </cell>
          <cell r="AD96">
            <v>160.87625606715301</v>
          </cell>
          <cell r="AE96">
            <v>160.87625606715301</v>
          </cell>
          <cell r="AF96">
            <v>160.87625606715301</v>
          </cell>
          <cell r="AG96">
            <v>160.87625606715301</v>
          </cell>
          <cell r="AH96">
            <v>160.87625606715301</v>
          </cell>
          <cell r="AI96">
            <v>160.87625606715301</v>
          </cell>
          <cell r="AJ96">
            <v>160.87625606715301</v>
          </cell>
          <cell r="AK96">
            <v>160.87625606715301</v>
          </cell>
        </row>
        <row r="97">
          <cell r="A97">
            <v>1201</v>
          </cell>
          <cell r="B97">
            <v>12</v>
          </cell>
          <cell r="C97" t="str">
            <v>Magallanes</v>
          </cell>
          <cell r="D97" t="str">
            <v>XII</v>
          </cell>
        </row>
        <row r="101">
          <cell r="B101">
            <v>1</v>
          </cell>
          <cell r="C101" t="str">
            <v>Stock ponderado de bosque nativo que se pierde en conversión a Cultivos</v>
          </cell>
        </row>
        <row r="102">
          <cell r="A102" t="str">
            <v>Código</v>
          </cell>
          <cell r="B102" t="str">
            <v>Número región</v>
          </cell>
          <cell r="C102" t="str">
            <v>REGIÓN/AÑO</v>
          </cell>
          <cell r="D102">
            <v>1990</v>
          </cell>
          <cell r="E102">
            <v>1991</v>
          </cell>
          <cell r="F102">
            <v>1992</v>
          </cell>
          <cell r="G102">
            <v>1993</v>
          </cell>
          <cell r="H102">
            <v>1994</v>
          </cell>
          <cell r="I102">
            <v>1995</v>
          </cell>
          <cell r="J102">
            <v>1996</v>
          </cell>
          <cell r="K102">
            <v>1997</v>
          </cell>
          <cell r="L102">
            <v>1998</v>
          </cell>
          <cell r="M102">
            <v>1999</v>
          </cell>
          <cell r="N102">
            <v>2000</v>
          </cell>
          <cell r="O102">
            <v>2001</v>
          </cell>
          <cell r="P102">
            <v>2002</v>
          </cell>
          <cell r="Q102">
            <v>2003</v>
          </cell>
          <cell r="R102">
            <v>2004</v>
          </cell>
          <cell r="S102">
            <v>2005</v>
          </cell>
          <cell r="T102">
            <v>2006</v>
          </cell>
          <cell r="U102">
            <v>2007</v>
          </cell>
          <cell r="V102">
            <v>2008</v>
          </cell>
          <cell r="W102">
            <v>2009</v>
          </cell>
          <cell r="X102">
            <v>2010</v>
          </cell>
          <cell r="Y102">
            <v>2011</v>
          </cell>
          <cell r="Z102">
            <v>2012</v>
          </cell>
          <cell r="AA102">
            <v>2013</v>
          </cell>
          <cell r="AB102">
            <v>2014</v>
          </cell>
          <cell r="AC102">
            <v>2015</v>
          </cell>
          <cell r="AD102">
            <v>2016</v>
          </cell>
          <cell r="AE102">
            <v>2017</v>
          </cell>
          <cell r="AF102">
            <v>2018</v>
          </cell>
          <cell r="AG102">
            <v>2019</v>
          </cell>
          <cell r="AH102">
            <v>2020</v>
          </cell>
          <cell r="AI102">
            <v>2021</v>
          </cell>
          <cell r="AJ102">
            <v>2022</v>
          </cell>
        </row>
        <row r="103">
          <cell r="A103">
            <v>1501</v>
          </cell>
          <cell r="B103">
            <v>15</v>
          </cell>
          <cell r="C103" t="str">
            <v>Arica Y Parinacota</v>
          </cell>
          <cell r="D103">
            <v>62.5320231810257</v>
          </cell>
          <cell r="E103">
            <v>62.5320231810257</v>
          </cell>
          <cell r="F103">
            <v>62.5320231810257</v>
          </cell>
          <cell r="G103">
            <v>62.5320231810257</v>
          </cell>
          <cell r="H103">
            <v>62.5320231810257</v>
          </cell>
          <cell r="I103">
            <v>62.5320231810257</v>
          </cell>
          <cell r="J103">
            <v>62.5320231810257</v>
          </cell>
          <cell r="K103">
            <v>62.5320231810257</v>
          </cell>
          <cell r="L103">
            <v>62.5320231810257</v>
          </cell>
          <cell r="M103">
            <v>62.5320231810257</v>
          </cell>
          <cell r="N103">
            <v>62.5320231810257</v>
          </cell>
          <cell r="O103">
            <v>62.5320231810257</v>
          </cell>
          <cell r="P103">
            <v>62.5320231810257</v>
          </cell>
          <cell r="Q103">
            <v>62.5320231810257</v>
          </cell>
          <cell r="R103">
            <v>62.5320231810257</v>
          </cell>
          <cell r="S103">
            <v>62.5320231810257</v>
          </cell>
          <cell r="T103">
            <v>62.5320231810257</v>
          </cell>
          <cell r="U103">
            <v>62.5320231810257</v>
          </cell>
          <cell r="V103">
            <v>62.5320231810257</v>
          </cell>
          <cell r="W103">
            <v>62.5320231810257</v>
          </cell>
          <cell r="X103">
            <v>62.5320231810257</v>
          </cell>
          <cell r="Y103">
            <v>62.5320231810257</v>
          </cell>
          <cell r="Z103">
            <v>62.5320231810257</v>
          </cell>
          <cell r="AA103">
            <v>62.5320231810257</v>
          </cell>
          <cell r="AB103">
            <v>62.5320231810257</v>
          </cell>
          <cell r="AC103">
            <v>62.5320231810257</v>
          </cell>
          <cell r="AD103">
            <v>62.5320231810257</v>
          </cell>
          <cell r="AE103">
            <v>62.5320231810257</v>
          </cell>
          <cell r="AF103">
            <v>62.5320231810257</v>
          </cell>
          <cell r="AG103">
            <v>62.5320231810257</v>
          </cell>
          <cell r="AH103">
            <v>62.5320231810257</v>
          </cell>
          <cell r="AI103">
            <v>62.5320231810257</v>
          </cell>
          <cell r="AJ103">
            <v>62.5320231810257</v>
          </cell>
        </row>
        <row r="104">
          <cell r="A104">
            <v>101</v>
          </cell>
          <cell r="B104">
            <v>1</v>
          </cell>
          <cell r="C104" t="str">
            <v>Tarapaca</v>
          </cell>
        </row>
        <row r="105">
          <cell r="A105">
            <v>201</v>
          </cell>
          <cell r="B105">
            <v>2</v>
          </cell>
          <cell r="C105" t="str">
            <v>Antofagasta</v>
          </cell>
        </row>
        <row r="106">
          <cell r="A106">
            <v>301</v>
          </cell>
          <cell r="B106">
            <v>3</v>
          </cell>
          <cell r="C106" t="str">
            <v>Atacam</v>
          </cell>
          <cell r="D106">
            <v>62.5320231810257</v>
          </cell>
          <cell r="E106">
            <v>62.5320231810257</v>
          </cell>
          <cell r="F106">
            <v>62.5320231810257</v>
          </cell>
          <cell r="G106">
            <v>62.5320231810257</v>
          </cell>
          <cell r="H106">
            <v>62.5320231810257</v>
          </cell>
          <cell r="I106">
            <v>62.5320231810257</v>
          </cell>
          <cell r="J106">
            <v>62.5320231810257</v>
          </cell>
          <cell r="K106">
            <v>62.5320231810257</v>
          </cell>
          <cell r="L106">
            <v>62.5320231810257</v>
          </cell>
          <cell r="M106">
            <v>62.5320231810257</v>
          </cell>
          <cell r="N106">
            <v>62.5320231810257</v>
          </cell>
          <cell r="O106">
            <v>62.5320231810257</v>
          </cell>
          <cell r="P106">
            <v>62.5320231810257</v>
          </cell>
          <cell r="Q106">
            <v>62.5320231810257</v>
          </cell>
          <cell r="R106">
            <v>62.5320231810257</v>
          </cell>
          <cell r="S106">
            <v>62.5320231810257</v>
          </cell>
          <cell r="T106">
            <v>62.5320231810257</v>
          </cell>
          <cell r="U106">
            <v>62.5320231810257</v>
          </cell>
          <cell r="V106">
            <v>62.5320231810257</v>
          </cell>
          <cell r="W106">
            <v>62.5320231810257</v>
          </cell>
          <cell r="X106">
            <v>62.5320231810257</v>
          </cell>
          <cell r="Y106">
            <v>62.5320231810257</v>
          </cell>
          <cell r="Z106">
            <v>62.5320231810257</v>
          </cell>
          <cell r="AA106">
            <v>62.5320231810257</v>
          </cell>
          <cell r="AB106">
            <v>62.5320231810257</v>
          </cell>
          <cell r="AC106">
            <v>62.5320231810257</v>
          </cell>
          <cell r="AD106">
            <v>62.5320231810257</v>
          </cell>
          <cell r="AE106">
            <v>62.5320231810257</v>
          </cell>
          <cell r="AF106">
            <v>62.5320231810257</v>
          </cell>
          <cell r="AG106">
            <v>62.5320231810257</v>
          </cell>
          <cell r="AH106">
            <v>62.5320231810257</v>
          </cell>
          <cell r="AI106">
            <v>62.5320231810257</v>
          </cell>
          <cell r="AJ106">
            <v>62.5320231810257</v>
          </cell>
        </row>
        <row r="107">
          <cell r="A107">
            <v>401</v>
          </cell>
          <cell r="B107">
            <v>4</v>
          </cell>
          <cell r="C107" t="str">
            <v>Coquimbo</v>
          </cell>
          <cell r="D107">
            <v>62.5320231810257</v>
          </cell>
          <cell r="E107">
            <v>62.5320231810257</v>
          </cell>
          <cell r="F107">
            <v>62.5320231810257</v>
          </cell>
          <cell r="G107">
            <v>62.5320231810257</v>
          </cell>
          <cell r="H107">
            <v>62.5320231810257</v>
          </cell>
          <cell r="I107">
            <v>62.5320231810257</v>
          </cell>
          <cell r="J107">
            <v>62.5320231810257</v>
          </cell>
          <cell r="K107">
            <v>62.5320231810257</v>
          </cell>
          <cell r="L107">
            <v>62.5320231810257</v>
          </cell>
          <cell r="M107">
            <v>62.5320231810257</v>
          </cell>
          <cell r="N107">
            <v>62.5320231810257</v>
          </cell>
          <cell r="O107">
            <v>62.5320231810257</v>
          </cell>
          <cell r="P107">
            <v>62.5320231810257</v>
          </cell>
          <cell r="Q107">
            <v>62.5320231810257</v>
          </cell>
          <cell r="R107">
            <v>62.5320231810257</v>
          </cell>
          <cell r="S107">
            <v>62.5320231810257</v>
          </cell>
          <cell r="T107">
            <v>62.5320231810257</v>
          </cell>
          <cell r="U107">
            <v>62.5320231810257</v>
          </cell>
          <cell r="V107">
            <v>62.5320231810257</v>
          </cell>
          <cell r="W107">
            <v>62.5320231810257</v>
          </cell>
          <cell r="X107">
            <v>62.5320231810257</v>
          </cell>
          <cell r="Y107">
            <v>62.5320231810257</v>
          </cell>
          <cell r="Z107">
            <v>62.5320231810257</v>
          </cell>
          <cell r="AA107">
            <v>62.5320231810257</v>
          </cell>
          <cell r="AB107">
            <v>62.5320231810257</v>
          </cell>
          <cell r="AC107">
            <v>62.5320231810257</v>
          </cell>
          <cell r="AD107">
            <v>62.5320231810257</v>
          </cell>
          <cell r="AE107">
            <v>62.5320231810257</v>
          </cell>
          <cell r="AF107">
            <v>62.5320231810257</v>
          </cell>
          <cell r="AG107">
            <v>62.5320231810257</v>
          </cell>
          <cell r="AH107">
            <v>62.5320231810257</v>
          </cell>
          <cell r="AI107">
            <v>62.5320231810257</v>
          </cell>
          <cell r="AJ107">
            <v>62.5320231810257</v>
          </cell>
        </row>
        <row r="108">
          <cell r="A108">
            <v>501</v>
          </cell>
          <cell r="B108">
            <v>5</v>
          </cell>
          <cell r="C108" t="str">
            <v>Valparaiso</v>
          </cell>
          <cell r="D108">
            <v>62.420511709685499</v>
          </cell>
          <cell r="E108">
            <v>62.420511709685499</v>
          </cell>
          <cell r="F108">
            <v>62.420511709685499</v>
          </cell>
          <cell r="G108">
            <v>62.420511709685499</v>
          </cell>
          <cell r="H108">
            <v>62.420511709685499</v>
          </cell>
          <cell r="I108">
            <v>62.420511709685499</v>
          </cell>
          <cell r="J108">
            <v>62.420511709685499</v>
          </cell>
          <cell r="K108">
            <v>62.420511709685499</v>
          </cell>
          <cell r="L108">
            <v>62.420511709685499</v>
          </cell>
          <cell r="M108">
            <v>62.420511709685499</v>
          </cell>
          <cell r="N108">
            <v>62.420511709685499</v>
          </cell>
          <cell r="O108">
            <v>62.420511709685499</v>
          </cell>
          <cell r="P108">
            <v>62.420511709685499</v>
          </cell>
          <cell r="Q108">
            <v>62.420511709685499</v>
          </cell>
          <cell r="R108">
            <v>62.420511709685499</v>
          </cell>
          <cell r="S108">
            <v>62.420511709685499</v>
          </cell>
          <cell r="T108">
            <v>62.420511709685499</v>
          </cell>
          <cell r="U108">
            <v>62.420511709685499</v>
          </cell>
          <cell r="V108">
            <v>62.420511709685499</v>
          </cell>
          <cell r="W108">
            <v>62.420511709685499</v>
          </cell>
          <cell r="X108">
            <v>62.420511709685499</v>
          </cell>
          <cell r="Y108">
            <v>62.420511709685499</v>
          </cell>
          <cell r="Z108">
            <v>62.420511709685499</v>
          </cell>
          <cell r="AA108">
            <v>62.420511709685499</v>
          </cell>
          <cell r="AB108">
            <v>62.047695290065299</v>
          </cell>
          <cell r="AC108">
            <v>62.047695290065299</v>
          </cell>
          <cell r="AD108">
            <v>62.047695290065299</v>
          </cell>
          <cell r="AE108">
            <v>62.230129220532497</v>
          </cell>
          <cell r="AF108">
            <v>61.539258218574901</v>
          </cell>
          <cell r="AG108">
            <v>61.539258218574901</v>
          </cell>
          <cell r="AH108">
            <v>61.539258218574901</v>
          </cell>
          <cell r="AI108">
            <v>61.539258218574901</v>
          </cell>
          <cell r="AJ108">
            <v>61.539258218574901</v>
          </cell>
        </row>
        <row r="109">
          <cell r="A109">
            <v>1301</v>
          </cell>
          <cell r="B109">
            <v>13</v>
          </cell>
          <cell r="C109" t="str">
            <v>RM</v>
          </cell>
          <cell r="D109">
            <v>62.5320231810257</v>
          </cell>
          <cell r="E109">
            <v>62.5320231810257</v>
          </cell>
          <cell r="F109">
            <v>62.5320231810257</v>
          </cell>
          <cell r="G109">
            <v>62.5320231810257</v>
          </cell>
          <cell r="H109">
            <v>62.5320231810257</v>
          </cell>
          <cell r="I109">
            <v>62.5320231810257</v>
          </cell>
          <cell r="J109">
            <v>62.5320231810257</v>
          </cell>
          <cell r="K109">
            <v>62.5320231810257</v>
          </cell>
          <cell r="L109">
            <v>62.5320231810257</v>
          </cell>
          <cell r="M109">
            <v>62.5320231810257</v>
          </cell>
          <cell r="N109">
            <v>62.5320231810257</v>
          </cell>
          <cell r="O109">
            <v>62.5320231810257</v>
          </cell>
          <cell r="P109">
            <v>62.5320231810257</v>
          </cell>
          <cell r="Q109">
            <v>62.5320231810257</v>
          </cell>
          <cell r="R109">
            <v>62.5320231810257</v>
          </cell>
          <cell r="S109">
            <v>62.5320231810257</v>
          </cell>
          <cell r="T109">
            <v>62.5320231810257</v>
          </cell>
          <cell r="U109">
            <v>62.5320231810257</v>
          </cell>
          <cell r="V109">
            <v>62.5320231810257</v>
          </cell>
          <cell r="W109">
            <v>62.5320231810257</v>
          </cell>
          <cell r="X109">
            <v>62.5320231810257</v>
          </cell>
          <cell r="Y109">
            <v>62.5320231810257</v>
          </cell>
          <cell r="Z109">
            <v>62.5320231810257</v>
          </cell>
          <cell r="AA109">
            <v>62.5320231810257</v>
          </cell>
          <cell r="AB109">
            <v>62.5320231810257</v>
          </cell>
          <cell r="AC109">
            <v>62.5320231810257</v>
          </cell>
          <cell r="AD109">
            <v>62.5320231810257</v>
          </cell>
          <cell r="AE109">
            <v>62.5320231810257</v>
          </cell>
          <cell r="AF109">
            <v>62.5320231810257</v>
          </cell>
          <cell r="AG109">
            <v>62.5320231810257</v>
          </cell>
          <cell r="AH109">
            <v>62.5320231810257</v>
          </cell>
          <cell r="AI109">
            <v>62.5320231810257</v>
          </cell>
          <cell r="AJ109">
            <v>62.5320231810257</v>
          </cell>
        </row>
        <row r="110">
          <cell r="A110">
            <v>601</v>
          </cell>
          <cell r="B110">
            <v>6</v>
          </cell>
          <cell r="C110" t="str">
            <v>O'Higgins</v>
          </cell>
          <cell r="D110">
            <v>62.507455704536397</v>
          </cell>
          <cell r="E110">
            <v>62.507455704536397</v>
          </cell>
          <cell r="F110">
            <v>62.507455704536397</v>
          </cell>
          <cell r="G110">
            <v>62.507455704536397</v>
          </cell>
          <cell r="H110">
            <v>62.507455704536397</v>
          </cell>
          <cell r="I110">
            <v>62.507455704536397</v>
          </cell>
          <cell r="J110">
            <v>62.507455704536397</v>
          </cell>
          <cell r="K110">
            <v>62.507455704536397</v>
          </cell>
          <cell r="L110">
            <v>62.507455704536397</v>
          </cell>
          <cell r="M110">
            <v>62.507455704536397</v>
          </cell>
          <cell r="N110">
            <v>62.507455704536397</v>
          </cell>
          <cell r="O110">
            <v>62.507455704536397</v>
          </cell>
          <cell r="P110">
            <v>62.507455704536397</v>
          </cell>
          <cell r="Q110">
            <v>62.507455704536397</v>
          </cell>
          <cell r="R110">
            <v>62.507455704536397</v>
          </cell>
          <cell r="S110">
            <v>62.507455704536397</v>
          </cell>
          <cell r="T110">
            <v>62.507455704536397</v>
          </cell>
          <cell r="U110">
            <v>62.507455704536397</v>
          </cell>
          <cell r="V110">
            <v>62.507455704536397</v>
          </cell>
          <cell r="W110">
            <v>62.507455704536397</v>
          </cell>
          <cell r="X110">
            <v>62.507455704536397</v>
          </cell>
          <cell r="Y110">
            <v>62.507455704536397</v>
          </cell>
          <cell r="Z110">
            <v>62.507455704536397</v>
          </cell>
          <cell r="AA110">
            <v>62.507455704536397</v>
          </cell>
          <cell r="AB110">
            <v>62.791029695890103</v>
          </cell>
          <cell r="AC110">
            <v>62.791029695890103</v>
          </cell>
          <cell r="AD110">
            <v>62.791029695890103</v>
          </cell>
          <cell r="AE110">
            <v>62.864643990998204</v>
          </cell>
          <cell r="AF110">
            <v>63.774292986778299</v>
          </cell>
          <cell r="AG110">
            <v>63.774292986778299</v>
          </cell>
          <cell r="AH110">
            <v>63.774292986778299</v>
          </cell>
          <cell r="AI110">
            <v>63.774292986778299</v>
          </cell>
          <cell r="AJ110">
            <v>63.774292986778299</v>
          </cell>
        </row>
        <row r="111">
          <cell r="A111">
            <v>701</v>
          </cell>
          <cell r="B111">
            <v>7</v>
          </cell>
          <cell r="C111" t="str">
            <v>Maule</v>
          </cell>
          <cell r="D111">
            <v>68.546161386710494</v>
          </cell>
          <cell r="E111">
            <v>68.546161386710494</v>
          </cell>
          <cell r="F111">
            <v>68.546161386710494</v>
          </cell>
          <cell r="G111">
            <v>68.546161386710494</v>
          </cell>
          <cell r="H111">
            <v>68.546161386710494</v>
          </cell>
          <cell r="I111">
            <v>68.546161386710494</v>
          </cell>
          <cell r="J111">
            <v>68.546161386710494</v>
          </cell>
          <cell r="K111">
            <v>68.546161386710494</v>
          </cell>
          <cell r="L111">
            <v>68.546161386710494</v>
          </cell>
          <cell r="M111">
            <v>68.546161386710494</v>
          </cell>
          <cell r="N111">
            <v>68.546161386710494</v>
          </cell>
          <cell r="O111">
            <v>68.546161386710494</v>
          </cell>
          <cell r="P111">
            <v>68.546161386710494</v>
          </cell>
          <cell r="Q111">
            <v>68.546161386710494</v>
          </cell>
          <cell r="R111">
            <v>68.546161386710494</v>
          </cell>
          <cell r="S111">
            <v>68.546161386710494</v>
          </cell>
          <cell r="T111">
            <v>68.546161386710494</v>
          </cell>
          <cell r="U111">
            <v>68.546161386710494</v>
          </cell>
          <cell r="V111">
            <v>68.546161386710494</v>
          </cell>
          <cell r="W111">
            <v>68.546161386710494</v>
          </cell>
          <cell r="X111">
            <v>68.546161386710494</v>
          </cell>
          <cell r="Y111">
            <v>68.546161386710494</v>
          </cell>
          <cell r="Z111">
            <v>68.546161386710494</v>
          </cell>
          <cell r="AA111">
            <v>68.546161386710494</v>
          </cell>
          <cell r="AB111">
            <v>65.836279049422501</v>
          </cell>
          <cell r="AC111">
            <v>65.836279049422501</v>
          </cell>
          <cell r="AD111">
            <v>65.836279049422501</v>
          </cell>
          <cell r="AE111">
            <v>62.858672119321298</v>
          </cell>
          <cell r="AF111">
            <v>70.777701368498597</v>
          </cell>
          <cell r="AG111">
            <v>70.777701368498597</v>
          </cell>
          <cell r="AH111">
            <v>62.957854394573403</v>
          </cell>
          <cell r="AI111">
            <v>62.957854394573403</v>
          </cell>
          <cell r="AJ111">
            <v>62.957854394573403</v>
          </cell>
        </row>
        <row r="112">
          <cell r="A112">
            <v>1601</v>
          </cell>
          <cell r="B112">
            <v>16</v>
          </cell>
          <cell r="C112" t="str">
            <v>Ñuble</v>
          </cell>
          <cell r="D112">
            <v>161.60123774685101</v>
          </cell>
          <cell r="E112">
            <v>161.60123774685101</v>
          </cell>
          <cell r="F112">
            <v>161.60123774685101</v>
          </cell>
          <cell r="G112">
            <v>161.60123774685101</v>
          </cell>
          <cell r="H112">
            <v>161.60123774685101</v>
          </cell>
          <cell r="I112">
            <v>161.60123774685101</v>
          </cell>
          <cell r="J112">
            <v>161.60123774685101</v>
          </cell>
          <cell r="K112">
            <v>161.60123774685101</v>
          </cell>
          <cell r="L112">
            <v>161.60123774685101</v>
          </cell>
          <cell r="M112">
            <v>161.60123774685101</v>
          </cell>
          <cell r="N112">
            <v>161.60123774685101</v>
          </cell>
          <cell r="O112">
            <v>161.60123774685101</v>
          </cell>
          <cell r="P112">
            <v>161.60123774685101</v>
          </cell>
          <cell r="Q112">
            <v>161.60123774685101</v>
          </cell>
          <cell r="R112">
            <v>161.60123774685101</v>
          </cell>
          <cell r="S112">
            <v>161.60123774685101</v>
          </cell>
          <cell r="T112">
            <v>161.60123774685101</v>
          </cell>
          <cell r="U112">
            <v>161.60123774685101</v>
          </cell>
          <cell r="V112">
            <v>161.60123774685101</v>
          </cell>
          <cell r="W112">
            <v>161.60123774685101</v>
          </cell>
          <cell r="X112">
            <v>161.60123774685101</v>
          </cell>
          <cell r="Y112">
            <v>161.60123774685101</v>
          </cell>
          <cell r="Z112">
            <v>161.60123774685101</v>
          </cell>
          <cell r="AA112">
            <v>161.60123774685101</v>
          </cell>
          <cell r="AB112">
            <v>74.281367524023096</v>
          </cell>
          <cell r="AC112">
            <v>74.281367524023096</v>
          </cell>
          <cell r="AD112">
            <v>74.281367524023096</v>
          </cell>
          <cell r="AE112">
            <v>111.698125243441</v>
          </cell>
          <cell r="AF112">
            <v>110.153341634361</v>
          </cell>
          <cell r="AG112">
            <v>110.153341634361</v>
          </cell>
          <cell r="AH112">
            <v>87.965323772604506</v>
          </cell>
          <cell r="AI112">
            <v>87.965323772604506</v>
          </cell>
          <cell r="AJ112">
            <v>87.965323772604506</v>
          </cell>
        </row>
        <row r="113">
          <cell r="A113">
            <v>801</v>
          </cell>
          <cell r="B113">
            <v>8</v>
          </cell>
          <cell r="C113" t="str">
            <v>Biobio</v>
          </cell>
          <cell r="D113">
            <v>225.83363095461499</v>
          </cell>
          <cell r="E113">
            <v>225.83363095461499</v>
          </cell>
          <cell r="F113">
            <v>225.83363095461499</v>
          </cell>
          <cell r="G113">
            <v>225.83363095461499</v>
          </cell>
          <cell r="H113">
            <v>225.83363095461499</v>
          </cell>
          <cell r="I113">
            <v>225.83363095461499</v>
          </cell>
          <cell r="J113">
            <v>225.83363095461499</v>
          </cell>
          <cell r="K113">
            <v>225.83363095461499</v>
          </cell>
          <cell r="L113">
            <v>225.83363095461499</v>
          </cell>
          <cell r="M113">
            <v>225.83363095461499</v>
          </cell>
          <cell r="N113">
            <v>225.83363095461499</v>
          </cell>
          <cell r="O113">
            <v>225.83363095461499</v>
          </cell>
          <cell r="P113">
            <v>225.83363095461499</v>
          </cell>
          <cell r="Q113">
            <v>225.83363095461499</v>
          </cell>
          <cell r="R113">
            <v>225.83363095461499</v>
          </cell>
          <cell r="S113">
            <v>225.83363095461499</v>
          </cell>
          <cell r="T113">
            <v>225.83363095461499</v>
          </cell>
          <cell r="U113">
            <v>225.83363095461499</v>
          </cell>
          <cell r="V113">
            <v>225.83363095461499</v>
          </cell>
          <cell r="W113">
            <v>225.83363095461499</v>
          </cell>
          <cell r="X113">
            <v>225.83363095461499</v>
          </cell>
          <cell r="Y113">
            <v>225.83363095461499</v>
          </cell>
          <cell r="Z113">
            <v>225.83363095461499</v>
          </cell>
          <cell r="AA113">
            <v>225.83363095461499</v>
          </cell>
          <cell r="AB113">
            <v>95.837761957730095</v>
          </cell>
          <cell r="AC113">
            <v>95.837761957730095</v>
          </cell>
          <cell r="AD113">
            <v>95.837761957730095</v>
          </cell>
          <cell r="AE113">
            <v>116.17690880856</v>
          </cell>
          <cell r="AF113">
            <v>144.46312559389301</v>
          </cell>
          <cell r="AG113">
            <v>144.46312559389301</v>
          </cell>
          <cell r="AH113">
            <v>102.399173219156</v>
          </cell>
          <cell r="AI113">
            <v>102.399173219156</v>
          </cell>
          <cell r="AJ113">
            <v>102.399173219156</v>
          </cell>
        </row>
        <row r="114">
          <cell r="A114">
            <v>901</v>
          </cell>
          <cell r="B114">
            <v>9</v>
          </cell>
          <cell r="C114" t="str">
            <v>Araucania</v>
          </cell>
          <cell r="D114">
            <v>239.325097619557</v>
          </cell>
          <cell r="E114">
            <v>239.325097619557</v>
          </cell>
          <cell r="F114">
            <v>239.325097619557</v>
          </cell>
          <cell r="G114">
            <v>239.325097619557</v>
          </cell>
          <cell r="H114">
            <v>239.325097619557</v>
          </cell>
          <cell r="I114">
            <v>239.325097619557</v>
          </cell>
          <cell r="J114">
            <v>239.325097619557</v>
          </cell>
          <cell r="K114">
            <v>239.325097619557</v>
          </cell>
          <cell r="L114">
            <v>239.325097619557</v>
          </cell>
          <cell r="M114">
            <v>239.325097619557</v>
          </cell>
          <cell r="N114">
            <v>239.325097619557</v>
          </cell>
          <cell r="O114">
            <v>239.325097619557</v>
          </cell>
          <cell r="P114">
            <v>239.325097619557</v>
          </cell>
          <cell r="Q114">
            <v>239.325097619557</v>
          </cell>
          <cell r="R114">
            <v>239.325097619557</v>
          </cell>
          <cell r="S114">
            <v>239.325097619557</v>
          </cell>
          <cell r="T114">
            <v>239.325097619557</v>
          </cell>
          <cell r="U114">
            <v>239.325097619557</v>
          </cell>
          <cell r="V114">
            <v>239.325097619557</v>
          </cell>
          <cell r="W114">
            <v>239.325097619557</v>
          </cell>
          <cell r="X114">
            <v>239.325097619557</v>
          </cell>
          <cell r="Y114">
            <v>239.325097619557</v>
          </cell>
          <cell r="Z114">
            <v>239.325097619557</v>
          </cell>
          <cell r="AA114">
            <v>239.325097619557</v>
          </cell>
          <cell r="AB114">
            <v>195.269795558065</v>
          </cell>
          <cell r="AC114">
            <v>195.269795558065</v>
          </cell>
          <cell r="AD114">
            <v>195.269795558065</v>
          </cell>
          <cell r="AE114">
            <v>227.67114674726199</v>
          </cell>
          <cell r="AF114">
            <v>196.96678018436501</v>
          </cell>
          <cell r="AG114">
            <v>196.96678018436501</v>
          </cell>
          <cell r="AH114">
            <v>183.25050374675601</v>
          </cell>
          <cell r="AI114">
            <v>183.25050374675601</v>
          </cell>
          <cell r="AJ114">
            <v>183.25050374675601</v>
          </cell>
        </row>
        <row r="115">
          <cell r="A115">
            <v>1401</v>
          </cell>
          <cell r="B115">
            <v>14</v>
          </cell>
          <cell r="C115" t="str">
            <v>Los Rios</v>
          </cell>
          <cell r="D115">
            <v>185.300453009238</v>
          </cell>
          <cell r="E115">
            <v>185.300453009238</v>
          </cell>
          <cell r="F115">
            <v>185.300453009238</v>
          </cell>
          <cell r="G115">
            <v>185.300453009238</v>
          </cell>
          <cell r="H115">
            <v>185.300453009238</v>
          </cell>
          <cell r="I115">
            <v>185.300453009238</v>
          </cell>
          <cell r="J115">
            <v>185.300453009238</v>
          </cell>
          <cell r="K115">
            <v>185.300453009238</v>
          </cell>
          <cell r="L115">
            <v>185.300453009238</v>
          </cell>
          <cell r="M115">
            <v>185.300453009238</v>
          </cell>
          <cell r="N115">
            <v>185.300453009238</v>
          </cell>
          <cell r="O115">
            <v>185.300453009238</v>
          </cell>
          <cell r="P115">
            <v>185.300453009238</v>
          </cell>
          <cell r="Q115">
            <v>185.300453009238</v>
          </cell>
          <cell r="R115">
            <v>185.300453009238</v>
          </cell>
          <cell r="S115">
            <v>185.300453009238</v>
          </cell>
          <cell r="T115">
            <v>185.300453009238</v>
          </cell>
          <cell r="U115">
            <v>185.300453009238</v>
          </cell>
          <cell r="V115">
            <v>185.300453009238</v>
          </cell>
          <cell r="W115">
            <v>185.300453009238</v>
          </cell>
          <cell r="X115">
            <v>185.300453009238</v>
          </cell>
          <cell r="Y115">
            <v>185.300453009238</v>
          </cell>
          <cell r="Z115">
            <v>185.300453009238</v>
          </cell>
          <cell r="AA115">
            <v>185.300453009238</v>
          </cell>
          <cell r="AB115">
            <v>183.50546207533799</v>
          </cell>
          <cell r="AC115">
            <v>183.50546207533799</v>
          </cell>
          <cell r="AD115">
            <v>183.50546207533799</v>
          </cell>
          <cell r="AE115">
            <v>186.83036736416199</v>
          </cell>
          <cell r="AF115">
            <v>190.503524141491</v>
          </cell>
          <cell r="AG115">
            <v>190.503524141491</v>
          </cell>
          <cell r="AH115">
            <v>184.46777306968599</v>
          </cell>
          <cell r="AI115">
            <v>184.46777306968599</v>
          </cell>
          <cell r="AJ115">
            <v>184.46777306968599</v>
          </cell>
        </row>
        <row r="116">
          <cell r="A116">
            <v>1001</v>
          </cell>
          <cell r="B116">
            <v>10</v>
          </cell>
          <cell r="C116" t="str">
            <v>Los Lagos</v>
          </cell>
          <cell r="D116">
            <v>237.986559216893</v>
          </cell>
          <cell r="E116">
            <v>237.986559216893</v>
          </cell>
          <cell r="F116">
            <v>237.986559216893</v>
          </cell>
          <cell r="G116">
            <v>237.986559216893</v>
          </cell>
          <cell r="H116">
            <v>237.986559216893</v>
          </cell>
          <cell r="I116">
            <v>237.986559216893</v>
          </cell>
          <cell r="J116">
            <v>237.986559216893</v>
          </cell>
          <cell r="K116">
            <v>237.986559216893</v>
          </cell>
          <cell r="L116">
            <v>237.986559216893</v>
          </cell>
          <cell r="M116">
            <v>237.986559216893</v>
          </cell>
          <cell r="N116">
            <v>237.986559216893</v>
          </cell>
          <cell r="O116">
            <v>237.986559216893</v>
          </cell>
          <cell r="P116">
            <v>237.986559216893</v>
          </cell>
          <cell r="Q116">
            <v>237.986559216893</v>
          </cell>
          <cell r="R116">
            <v>237.986559216893</v>
          </cell>
          <cell r="S116">
            <v>237.986559216893</v>
          </cell>
          <cell r="T116">
            <v>237.986559216893</v>
          </cell>
          <cell r="U116">
            <v>237.986559216893</v>
          </cell>
          <cell r="V116">
            <v>237.986559216893</v>
          </cell>
          <cell r="W116">
            <v>237.986559216893</v>
          </cell>
          <cell r="X116">
            <v>237.986559216893</v>
          </cell>
          <cell r="Y116">
            <v>237.986559216893</v>
          </cell>
          <cell r="Z116">
            <v>237.986559216893</v>
          </cell>
          <cell r="AA116">
            <v>237.986559216893</v>
          </cell>
          <cell r="AB116">
            <v>263.23942440712199</v>
          </cell>
          <cell r="AC116">
            <v>263.23942440712199</v>
          </cell>
          <cell r="AD116">
            <v>263.23942440712199</v>
          </cell>
          <cell r="AE116">
            <v>202.98648665864499</v>
          </cell>
          <cell r="AF116">
            <v>249.2250732967</v>
          </cell>
          <cell r="AG116">
            <v>249.2250732967</v>
          </cell>
          <cell r="AH116">
            <v>182.88018282801599</v>
          </cell>
          <cell r="AI116">
            <v>182.88018282801599</v>
          </cell>
          <cell r="AJ116">
            <v>182.88018282801599</v>
          </cell>
        </row>
        <row r="117">
          <cell r="A117">
            <v>1101</v>
          </cell>
          <cell r="B117">
            <v>11</v>
          </cell>
          <cell r="C117" t="str">
            <v>Aysen</v>
          </cell>
        </row>
        <row r="118">
          <cell r="A118">
            <v>1201</v>
          </cell>
          <cell r="B118">
            <v>12</v>
          </cell>
          <cell r="C118" t="str">
            <v>Magallanes</v>
          </cell>
        </row>
        <row r="143">
          <cell r="B143">
            <v>1</v>
          </cell>
          <cell r="C143" t="str">
            <v>Stock ponderado de bosque nativo que se pierde en conversión a Pastizales</v>
          </cell>
        </row>
        <row r="144">
          <cell r="A144" t="str">
            <v>Código</v>
          </cell>
          <cell r="B144" t="str">
            <v>Número región</v>
          </cell>
          <cell r="C144" t="str">
            <v>REGIÓN/AÑO</v>
          </cell>
          <cell r="D144">
            <v>1990</v>
          </cell>
          <cell r="E144">
            <v>1991</v>
          </cell>
          <cell r="F144">
            <v>1992</v>
          </cell>
          <cell r="G144">
            <v>1993</v>
          </cell>
          <cell r="H144">
            <v>1994</v>
          </cell>
          <cell r="I144">
            <v>1995</v>
          </cell>
          <cell r="J144">
            <v>1996</v>
          </cell>
          <cell r="K144">
            <v>1997</v>
          </cell>
          <cell r="L144">
            <v>1998</v>
          </cell>
          <cell r="M144">
            <v>1999</v>
          </cell>
          <cell r="N144">
            <v>2000</v>
          </cell>
          <cell r="O144">
            <v>2001</v>
          </cell>
          <cell r="P144">
            <v>2002</v>
          </cell>
          <cell r="Q144">
            <v>2003</v>
          </cell>
          <cell r="R144">
            <v>2004</v>
          </cell>
          <cell r="S144">
            <v>2005</v>
          </cell>
          <cell r="T144">
            <v>2006</v>
          </cell>
          <cell r="U144">
            <v>2007</v>
          </cell>
          <cell r="V144">
            <v>2008</v>
          </cell>
          <cell r="W144">
            <v>2009</v>
          </cell>
          <cell r="X144">
            <v>2010</v>
          </cell>
          <cell r="Y144">
            <v>2011</v>
          </cell>
          <cell r="Z144">
            <v>2012</v>
          </cell>
          <cell r="AA144">
            <v>2013</v>
          </cell>
          <cell r="AB144">
            <v>2014</v>
          </cell>
          <cell r="AC144">
            <v>2015</v>
          </cell>
          <cell r="AD144">
            <v>2016</v>
          </cell>
          <cell r="AE144">
            <v>2017</v>
          </cell>
          <cell r="AF144">
            <v>2018</v>
          </cell>
          <cell r="AG144">
            <v>2019</v>
          </cell>
          <cell r="AH144">
            <v>2020</v>
          </cell>
          <cell r="AI144">
            <v>2021</v>
          </cell>
          <cell r="AJ144">
            <v>2022</v>
          </cell>
        </row>
        <row r="145">
          <cell r="A145">
            <v>1501</v>
          </cell>
          <cell r="B145">
            <v>15</v>
          </cell>
          <cell r="C145" t="str">
            <v>Arica Y Parinacota</v>
          </cell>
          <cell r="D145">
            <v>62.5320231810257</v>
          </cell>
          <cell r="E145">
            <v>62.5320231810257</v>
          </cell>
          <cell r="F145">
            <v>62.5320231810257</v>
          </cell>
          <cell r="G145">
            <v>62.5320231810257</v>
          </cell>
          <cell r="H145">
            <v>62.5320231810257</v>
          </cell>
          <cell r="I145">
            <v>62.5320231810257</v>
          </cell>
          <cell r="J145">
            <v>62.5320231810257</v>
          </cell>
          <cell r="K145">
            <v>62.5320231810257</v>
          </cell>
          <cell r="L145">
            <v>62.5320231810257</v>
          </cell>
          <cell r="M145">
            <v>62.5320231810257</v>
          </cell>
          <cell r="N145">
            <v>62.5320231810257</v>
          </cell>
          <cell r="O145">
            <v>62.5320231810257</v>
          </cell>
          <cell r="P145">
            <v>62.5320231810257</v>
          </cell>
          <cell r="Q145">
            <v>62.5320231810257</v>
          </cell>
          <cell r="R145">
            <v>62.5320231810257</v>
          </cell>
          <cell r="S145">
            <v>62.5320231810257</v>
          </cell>
          <cell r="T145">
            <v>62.5320231810257</v>
          </cell>
          <cell r="U145">
            <v>62.5320231810257</v>
          </cell>
          <cell r="V145">
            <v>62.5320231810257</v>
          </cell>
          <cell r="W145">
            <v>62.5320231810257</v>
          </cell>
          <cell r="X145">
            <v>62.5320231810257</v>
          </cell>
          <cell r="Y145">
            <v>62.5320231810257</v>
          </cell>
          <cell r="Z145">
            <v>62.5320231810257</v>
          </cell>
          <cell r="AA145">
            <v>62.5320231810257</v>
          </cell>
          <cell r="AB145">
            <v>62.5320231810257</v>
          </cell>
          <cell r="AC145">
            <v>62.5320231810257</v>
          </cell>
          <cell r="AD145">
            <v>62.5320231810257</v>
          </cell>
          <cell r="AE145">
            <v>62.5320231810257</v>
          </cell>
          <cell r="AF145">
            <v>62.5320231810257</v>
          </cell>
          <cell r="AG145">
            <v>62.5320231810257</v>
          </cell>
          <cell r="AH145">
            <v>62.5320231810257</v>
          </cell>
          <cell r="AI145">
            <v>62.5320231810257</v>
          </cell>
          <cell r="AJ145">
            <v>62.5320231810257</v>
          </cell>
        </row>
        <row r="146">
          <cell r="A146">
            <v>101</v>
          </cell>
          <cell r="B146">
            <v>1</v>
          </cell>
          <cell r="C146" t="str">
            <v>Tarapaca</v>
          </cell>
        </row>
        <row r="147">
          <cell r="A147">
            <v>201</v>
          </cell>
          <cell r="B147">
            <v>2</v>
          </cell>
          <cell r="C147" t="str">
            <v>Antofagasta</v>
          </cell>
        </row>
        <row r="148">
          <cell r="A148">
            <v>301</v>
          </cell>
          <cell r="B148">
            <v>3</v>
          </cell>
          <cell r="C148" t="str">
            <v>Atacam</v>
          </cell>
          <cell r="D148">
            <v>62.5320231810257</v>
          </cell>
          <cell r="E148">
            <v>62.5320231810257</v>
          </cell>
          <cell r="F148">
            <v>62.5320231810257</v>
          </cell>
          <cell r="G148">
            <v>62.5320231810257</v>
          </cell>
          <cell r="H148">
            <v>62.5320231810257</v>
          </cell>
          <cell r="I148">
            <v>62.5320231810257</v>
          </cell>
          <cell r="J148">
            <v>62.5320231810257</v>
          </cell>
          <cell r="K148">
            <v>62.5320231810257</v>
          </cell>
          <cell r="L148">
            <v>62.5320231810257</v>
          </cell>
          <cell r="M148">
            <v>62.5320231810257</v>
          </cell>
          <cell r="N148">
            <v>62.5320231810257</v>
          </cell>
          <cell r="O148">
            <v>62.5320231810257</v>
          </cell>
          <cell r="P148">
            <v>62.5320231810257</v>
          </cell>
          <cell r="Q148">
            <v>62.5320231810257</v>
          </cell>
          <cell r="R148">
            <v>62.5320231810257</v>
          </cell>
          <cell r="S148">
            <v>62.5320231810257</v>
          </cell>
          <cell r="T148">
            <v>62.5320231810257</v>
          </cell>
          <cell r="U148">
            <v>62.5320231810257</v>
          </cell>
          <cell r="V148">
            <v>62.5320231810257</v>
          </cell>
          <cell r="W148">
            <v>62.5320231810257</v>
          </cell>
          <cell r="X148">
            <v>62.5320231810257</v>
          </cell>
          <cell r="Y148">
            <v>62.5320231810257</v>
          </cell>
          <cell r="Z148">
            <v>62.5320231810257</v>
          </cell>
          <cell r="AA148">
            <v>62.5320231810257</v>
          </cell>
          <cell r="AB148">
            <v>62.5320231810257</v>
          </cell>
          <cell r="AC148">
            <v>62.5320231810257</v>
          </cell>
          <cell r="AD148">
            <v>62.5320231810257</v>
          </cell>
          <cell r="AE148">
            <v>62.5320231810257</v>
          </cell>
          <cell r="AF148">
            <v>62.5320231810257</v>
          </cell>
          <cell r="AG148">
            <v>62.5320231810257</v>
          </cell>
          <cell r="AH148">
            <v>62.5320231810257</v>
          </cell>
          <cell r="AI148">
            <v>62.5320231810257</v>
          </cell>
          <cell r="AJ148">
            <v>62.5320231810257</v>
          </cell>
        </row>
        <row r="149">
          <cell r="A149">
            <v>401</v>
          </cell>
          <cell r="B149">
            <v>4</v>
          </cell>
          <cell r="C149" t="str">
            <v>Coquimbo</v>
          </cell>
          <cell r="D149">
            <v>62.5320231810257</v>
          </cell>
          <cell r="E149">
            <v>62.5320231810257</v>
          </cell>
          <cell r="F149">
            <v>62.5320231810257</v>
          </cell>
          <cell r="G149">
            <v>62.5320231810257</v>
          </cell>
          <cell r="H149">
            <v>62.5320231810257</v>
          </cell>
          <cell r="I149">
            <v>62.5320231810257</v>
          </cell>
          <cell r="J149">
            <v>62.5320231810257</v>
          </cell>
          <cell r="K149">
            <v>62.5320231810257</v>
          </cell>
          <cell r="L149">
            <v>62.5320231810257</v>
          </cell>
          <cell r="M149">
            <v>62.5320231810257</v>
          </cell>
          <cell r="N149">
            <v>62.5320231810257</v>
          </cell>
          <cell r="O149">
            <v>62.5320231810257</v>
          </cell>
          <cell r="P149">
            <v>62.5320231810257</v>
          </cell>
          <cell r="Q149">
            <v>62.5320231810257</v>
          </cell>
          <cell r="R149">
            <v>62.5320231810257</v>
          </cell>
          <cell r="S149">
            <v>62.5320231810257</v>
          </cell>
          <cell r="T149">
            <v>62.5320231810257</v>
          </cell>
          <cell r="U149">
            <v>62.5320231810257</v>
          </cell>
          <cell r="V149">
            <v>62.5320231810257</v>
          </cell>
          <cell r="W149">
            <v>62.5320231810257</v>
          </cell>
          <cell r="X149">
            <v>62.5320231810257</v>
          </cell>
          <cell r="Y149">
            <v>62.5320231810257</v>
          </cell>
          <cell r="Z149">
            <v>62.5320231810257</v>
          </cell>
          <cell r="AA149">
            <v>62.5320231810257</v>
          </cell>
          <cell r="AB149">
            <v>62.5320231810257</v>
          </cell>
          <cell r="AC149">
            <v>62.5320231810257</v>
          </cell>
          <cell r="AD149">
            <v>62.5320231810257</v>
          </cell>
          <cell r="AE149">
            <v>62.5320231810257</v>
          </cell>
          <cell r="AF149">
            <v>62.5320231810257</v>
          </cell>
          <cell r="AG149">
            <v>62.5320231810257</v>
          </cell>
          <cell r="AH149">
            <v>62.5320231810257</v>
          </cell>
          <cell r="AI149">
            <v>62.5320231810257</v>
          </cell>
          <cell r="AJ149">
            <v>62.5320231810257</v>
          </cell>
        </row>
        <row r="150">
          <cell r="A150">
            <v>501</v>
          </cell>
          <cell r="B150">
            <v>5</v>
          </cell>
          <cell r="C150" t="str">
            <v>Valparaiso</v>
          </cell>
          <cell r="D150">
            <v>64.814237967877602</v>
          </cell>
          <cell r="E150">
            <v>64.814237967877602</v>
          </cell>
          <cell r="F150">
            <v>64.814237967877602</v>
          </cell>
          <cell r="G150">
            <v>64.814237967877602</v>
          </cell>
          <cell r="H150">
            <v>64.814237967877602</v>
          </cell>
          <cell r="I150">
            <v>64.814237967877602</v>
          </cell>
          <cell r="J150">
            <v>64.814237967877602</v>
          </cell>
          <cell r="K150">
            <v>64.814237967877602</v>
          </cell>
          <cell r="L150">
            <v>64.814237967877602</v>
          </cell>
          <cell r="M150">
            <v>64.814237967877602</v>
          </cell>
          <cell r="N150">
            <v>64.814237967877602</v>
          </cell>
          <cell r="O150">
            <v>64.814237967877602</v>
          </cell>
          <cell r="P150">
            <v>64.814237967877602</v>
          </cell>
          <cell r="Q150">
            <v>64.814237967877602</v>
          </cell>
          <cell r="R150">
            <v>64.814237967877602</v>
          </cell>
          <cell r="S150">
            <v>64.814237967877602</v>
          </cell>
          <cell r="T150">
            <v>64.814237967877602</v>
          </cell>
          <cell r="U150">
            <v>64.814237967877602</v>
          </cell>
          <cell r="V150">
            <v>64.814237967877602</v>
          </cell>
          <cell r="W150">
            <v>64.814237967877602</v>
          </cell>
          <cell r="X150">
            <v>64.814237967877602</v>
          </cell>
          <cell r="Y150">
            <v>64.814237967877602</v>
          </cell>
          <cell r="Z150">
            <v>64.814237967877602</v>
          </cell>
          <cell r="AA150">
            <v>64.814237967877602</v>
          </cell>
          <cell r="AB150">
            <v>61.795247055135299</v>
          </cell>
          <cell r="AC150">
            <v>61.795247055135299</v>
          </cell>
          <cell r="AD150">
            <v>61.795247055135299</v>
          </cell>
          <cell r="AE150">
            <v>62.5320231810257</v>
          </cell>
          <cell r="AF150">
            <v>58.849785583098701</v>
          </cell>
          <cell r="AG150">
            <v>58.849785583098701</v>
          </cell>
          <cell r="AH150">
            <v>58.849785583098701</v>
          </cell>
          <cell r="AI150">
            <v>58.849785583098701</v>
          </cell>
          <cell r="AJ150">
            <v>58.849785583098701</v>
          </cell>
        </row>
        <row r="151">
          <cell r="A151">
            <v>1301</v>
          </cell>
          <cell r="B151">
            <v>13</v>
          </cell>
          <cell r="C151" t="str">
            <v>RM</v>
          </cell>
          <cell r="D151">
            <v>62.5320231810257</v>
          </cell>
          <cell r="E151">
            <v>62.5320231810257</v>
          </cell>
          <cell r="F151">
            <v>62.5320231810257</v>
          </cell>
          <cell r="G151">
            <v>62.5320231810257</v>
          </cell>
          <cell r="H151">
            <v>62.5320231810257</v>
          </cell>
          <cell r="I151">
            <v>62.5320231810257</v>
          </cell>
          <cell r="J151">
            <v>62.5320231810257</v>
          </cell>
          <cell r="K151">
            <v>62.5320231810257</v>
          </cell>
          <cell r="L151">
            <v>62.5320231810257</v>
          </cell>
          <cell r="M151">
            <v>62.5320231810257</v>
          </cell>
          <cell r="N151">
            <v>62.5320231810257</v>
          </cell>
          <cell r="O151">
            <v>62.5320231810257</v>
          </cell>
          <cell r="P151">
            <v>62.5320231810257</v>
          </cell>
          <cell r="Q151">
            <v>62.5320231810257</v>
          </cell>
          <cell r="R151">
            <v>62.5320231810257</v>
          </cell>
          <cell r="S151">
            <v>62.5320231810257</v>
          </cell>
          <cell r="T151">
            <v>62.5320231810257</v>
          </cell>
          <cell r="U151">
            <v>62.5320231810257</v>
          </cell>
          <cell r="V151">
            <v>62.5320231810257</v>
          </cell>
          <cell r="W151">
            <v>62.5320231810257</v>
          </cell>
          <cell r="X151">
            <v>62.5320231810257</v>
          </cell>
          <cell r="Y151">
            <v>62.5320231810257</v>
          </cell>
          <cell r="Z151">
            <v>62.5320231810257</v>
          </cell>
          <cell r="AA151">
            <v>62.5320231810257</v>
          </cell>
          <cell r="AB151">
            <v>62.5320231810257</v>
          </cell>
          <cell r="AC151">
            <v>62.5320231810257</v>
          </cell>
          <cell r="AD151">
            <v>62.5320231810257</v>
          </cell>
          <cell r="AE151">
            <v>62.5320231810257</v>
          </cell>
          <cell r="AF151">
            <v>62.5320231810257</v>
          </cell>
          <cell r="AG151">
            <v>62.5320231810257</v>
          </cell>
          <cell r="AH151">
            <v>62.5320231810257</v>
          </cell>
          <cell r="AI151">
            <v>62.5320231810257</v>
          </cell>
          <cell r="AJ151">
            <v>62.5320231810257</v>
          </cell>
        </row>
        <row r="152">
          <cell r="A152">
            <v>601</v>
          </cell>
          <cell r="B152">
            <v>6</v>
          </cell>
          <cell r="C152" t="str">
            <v>O'Higgins</v>
          </cell>
          <cell r="D152">
            <v>65.157495207563997</v>
          </cell>
          <cell r="E152">
            <v>65.157495207563997</v>
          </cell>
          <cell r="F152">
            <v>65.157495207563997</v>
          </cell>
          <cell r="G152">
            <v>65.157495207563997</v>
          </cell>
          <cell r="H152">
            <v>65.157495207563997</v>
          </cell>
          <cell r="I152">
            <v>65.157495207563997</v>
          </cell>
          <cell r="J152">
            <v>65.157495207563997</v>
          </cell>
          <cell r="K152">
            <v>65.157495207563997</v>
          </cell>
          <cell r="L152">
            <v>65.157495207563997</v>
          </cell>
          <cell r="M152">
            <v>65.157495207563997</v>
          </cell>
          <cell r="N152">
            <v>65.157495207563997</v>
          </cell>
          <cell r="O152">
            <v>65.157495207563997</v>
          </cell>
          <cell r="P152">
            <v>65.157495207563997</v>
          </cell>
          <cell r="Q152">
            <v>65.157495207563997</v>
          </cell>
          <cell r="R152">
            <v>65.157495207563997</v>
          </cell>
          <cell r="S152">
            <v>65.157495207563997</v>
          </cell>
          <cell r="T152">
            <v>65.157495207563997</v>
          </cell>
          <cell r="U152">
            <v>65.157495207563997</v>
          </cell>
          <cell r="V152">
            <v>65.157495207563997</v>
          </cell>
          <cell r="W152">
            <v>65.157495207563997</v>
          </cell>
          <cell r="X152">
            <v>65.157495207563997</v>
          </cell>
          <cell r="Y152">
            <v>65.157495207563997</v>
          </cell>
          <cell r="Z152">
            <v>65.157495207563997</v>
          </cell>
          <cell r="AA152">
            <v>65.157495207563997</v>
          </cell>
          <cell r="AB152">
            <v>64.636035349521407</v>
          </cell>
          <cell r="AC152">
            <v>64.636035349521407</v>
          </cell>
          <cell r="AD152">
            <v>64.636035349521407</v>
          </cell>
          <cell r="AE152">
            <v>62.5320231810257</v>
          </cell>
          <cell r="AF152">
            <v>64.901193757745403</v>
          </cell>
          <cell r="AG152">
            <v>64.901193757745403</v>
          </cell>
          <cell r="AH152">
            <v>64.901193757745403</v>
          </cell>
          <cell r="AI152">
            <v>64.901193757745403</v>
          </cell>
          <cell r="AJ152">
            <v>64.901193757745403</v>
          </cell>
        </row>
        <row r="153">
          <cell r="A153">
            <v>701</v>
          </cell>
          <cell r="B153">
            <v>7</v>
          </cell>
          <cell r="C153" t="str">
            <v>Maule</v>
          </cell>
          <cell r="D153">
            <v>121.195874461467</v>
          </cell>
          <cell r="E153">
            <v>121.195874461467</v>
          </cell>
          <cell r="F153">
            <v>121.195874461467</v>
          </cell>
          <cell r="G153">
            <v>121.195874461467</v>
          </cell>
          <cell r="H153">
            <v>121.195874461467</v>
          </cell>
          <cell r="I153">
            <v>121.195874461467</v>
          </cell>
          <cell r="J153">
            <v>121.195874461467</v>
          </cell>
          <cell r="K153">
            <v>121.195874461467</v>
          </cell>
          <cell r="L153">
            <v>121.195874461467</v>
          </cell>
          <cell r="M153">
            <v>121.195874461467</v>
          </cell>
          <cell r="N153">
            <v>121.195874461467</v>
          </cell>
          <cell r="O153">
            <v>121.195874461467</v>
          </cell>
          <cell r="P153">
            <v>121.195874461467</v>
          </cell>
          <cell r="Q153">
            <v>121.195874461467</v>
          </cell>
          <cell r="R153">
            <v>121.195874461467</v>
          </cell>
          <cell r="S153">
            <v>121.195874461467</v>
          </cell>
          <cell r="T153">
            <v>121.195874461467</v>
          </cell>
          <cell r="U153">
            <v>121.195874461467</v>
          </cell>
          <cell r="V153">
            <v>121.195874461467</v>
          </cell>
          <cell r="W153">
            <v>121.195874461467</v>
          </cell>
          <cell r="X153">
            <v>121.195874461467</v>
          </cell>
          <cell r="Y153">
            <v>121.195874461467</v>
          </cell>
          <cell r="Z153">
            <v>121.195874461467</v>
          </cell>
          <cell r="AA153">
            <v>121.195874461467</v>
          </cell>
          <cell r="AB153">
            <v>89.085084470406002</v>
          </cell>
          <cell r="AC153">
            <v>89.085084470406002</v>
          </cell>
          <cell r="AD153">
            <v>89.085084470406002</v>
          </cell>
          <cell r="AE153">
            <v>120.07456681870499</v>
          </cell>
          <cell r="AF153">
            <v>114.017655889959</v>
          </cell>
          <cell r="AG153">
            <v>114.017655889959</v>
          </cell>
          <cell r="AH153">
            <v>79.107332905446896</v>
          </cell>
          <cell r="AI153">
            <v>79.107332905446896</v>
          </cell>
          <cell r="AJ153">
            <v>79.107332905446896</v>
          </cell>
        </row>
        <row r="154">
          <cell r="A154">
            <v>1601</v>
          </cell>
          <cell r="B154">
            <v>16</v>
          </cell>
          <cell r="C154" t="str">
            <v>Ñuble</v>
          </cell>
          <cell r="D154">
            <v>228.91666772479701</v>
          </cell>
          <cell r="E154">
            <v>228.91666772479701</v>
          </cell>
          <cell r="F154">
            <v>228.91666772479701</v>
          </cell>
          <cell r="G154">
            <v>228.91666772479701</v>
          </cell>
          <cell r="H154">
            <v>228.91666772479701</v>
          </cell>
          <cell r="I154">
            <v>228.91666772479701</v>
          </cell>
          <cell r="J154">
            <v>228.91666772479701</v>
          </cell>
          <cell r="K154">
            <v>228.91666772479701</v>
          </cell>
          <cell r="L154">
            <v>228.91666772479701</v>
          </cell>
          <cell r="M154">
            <v>228.91666772479701</v>
          </cell>
          <cell r="N154">
            <v>228.91666772479701</v>
          </cell>
          <cell r="O154">
            <v>228.91666772479701</v>
          </cell>
          <cell r="P154">
            <v>228.91666772479701</v>
          </cell>
          <cell r="Q154">
            <v>228.91666772479701</v>
          </cell>
          <cell r="R154">
            <v>228.91666772479701</v>
          </cell>
          <cell r="S154">
            <v>228.91666772479701</v>
          </cell>
          <cell r="T154">
            <v>228.91666772479701</v>
          </cell>
          <cell r="U154">
            <v>228.91666772479701</v>
          </cell>
          <cell r="V154">
            <v>228.91666772479701</v>
          </cell>
          <cell r="W154">
            <v>228.91666772479701</v>
          </cell>
          <cell r="X154">
            <v>228.91666772479701</v>
          </cell>
          <cell r="Y154">
            <v>228.91666772479701</v>
          </cell>
          <cell r="Z154">
            <v>228.91666772479701</v>
          </cell>
          <cell r="AA154">
            <v>228.91666772479701</v>
          </cell>
          <cell r="AB154">
            <v>91.070505435078402</v>
          </cell>
          <cell r="AC154">
            <v>91.070505435078402</v>
          </cell>
          <cell r="AD154">
            <v>91.070505435078402</v>
          </cell>
          <cell r="AE154">
            <v>210.51617593488899</v>
          </cell>
          <cell r="AF154">
            <v>131.78329979362201</v>
          </cell>
          <cell r="AG154">
            <v>131.78329979362201</v>
          </cell>
          <cell r="AH154">
            <v>145.370064610409</v>
          </cell>
          <cell r="AI154">
            <v>145.370064610409</v>
          </cell>
          <cell r="AJ154">
            <v>145.370064610409</v>
          </cell>
        </row>
        <row r="155">
          <cell r="A155">
            <v>801</v>
          </cell>
          <cell r="B155">
            <v>8</v>
          </cell>
          <cell r="C155" t="str">
            <v>Biobio</v>
          </cell>
          <cell r="D155">
            <v>328.81292771627</v>
          </cell>
          <cell r="E155">
            <v>328.81292771627</v>
          </cell>
          <cell r="F155">
            <v>328.81292771627</v>
          </cell>
          <cell r="G155">
            <v>328.81292771627</v>
          </cell>
          <cell r="H155">
            <v>328.81292771627</v>
          </cell>
          <cell r="I155">
            <v>328.81292771627</v>
          </cell>
          <cell r="J155">
            <v>328.81292771627</v>
          </cell>
          <cell r="K155">
            <v>328.81292771627</v>
          </cell>
          <cell r="L155">
            <v>328.81292771627</v>
          </cell>
          <cell r="M155">
            <v>328.81292771627</v>
          </cell>
          <cell r="N155">
            <v>328.81292771627</v>
          </cell>
          <cell r="O155">
            <v>328.81292771627</v>
          </cell>
          <cell r="P155">
            <v>328.81292771627</v>
          </cell>
          <cell r="Q155">
            <v>328.81292771627</v>
          </cell>
          <cell r="R155">
            <v>328.81292771627</v>
          </cell>
          <cell r="S155">
            <v>328.81292771627</v>
          </cell>
          <cell r="T155">
            <v>328.81292771627</v>
          </cell>
          <cell r="U155">
            <v>328.81292771627</v>
          </cell>
          <cell r="V155">
            <v>328.81292771627</v>
          </cell>
          <cell r="W155">
            <v>328.81292771627</v>
          </cell>
          <cell r="X155">
            <v>328.81292771627</v>
          </cell>
          <cell r="Y155">
            <v>328.81292771627</v>
          </cell>
          <cell r="Z155">
            <v>328.81292771627</v>
          </cell>
          <cell r="AA155">
            <v>328.81292771627</v>
          </cell>
          <cell r="AB155">
            <v>302.018669602562</v>
          </cell>
          <cell r="AC155">
            <v>302.018669602562</v>
          </cell>
          <cell r="AD155">
            <v>302.018669602562</v>
          </cell>
          <cell r="AE155">
            <v>239.73092383138501</v>
          </cell>
          <cell r="AF155">
            <v>188.33351190493099</v>
          </cell>
          <cell r="AG155">
            <v>188.33351190493099</v>
          </cell>
          <cell r="AH155">
            <v>154.298206705604</v>
          </cell>
          <cell r="AI155">
            <v>154.298206705604</v>
          </cell>
          <cell r="AJ155">
            <v>154.298206705604</v>
          </cell>
        </row>
        <row r="156">
          <cell r="A156">
            <v>901</v>
          </cell>
          <cell r="B156">
            <v>9</v>
          </cell>
          <cell r="C156" t="str">
            <v>Araucania</v>
          </cell>
          <cell r="D156">
            <v>346.99865312881502</v>
          </cell>
          <cell r="E156">
            <v>346.99865312881502</v>
          </cell>
          <cell r="F156">
            <v>346.99865312881502</v>
          </cell>
          <cell r="G156">
            <v>346.99865312881502</v>
          </cell>
          <cell r="H156">
            <v>346.99865312881502</v>
          </cell>
          <cell r="I156">
            <v>346.99865312881502</v>
          </cell>
          <cell r="J156">
            <v>346.99865312881502</v>
          </cell>
          <cell r="K156">
            <v>346.99865312881502</v>
          </cell>
          <cell r="L156">
            <v>346.99865312881502</v>
          </cell>
          <cell r="M156">
            <v>346.99865312881502</v>
          </cell>
          <cell r="N156">
            <v>346.99865312881502</v>
          </cell>
          <cell r="O156">
            <v>346.99865312881502</v>
          </cell>
          <cell r="P156">
            <v>346.99865312881502</v>
          </cell>
          <cell r="Q156">
            <v>346.99865312881502</v>
          </cell>
          <cell r="R156">
            <v>346.99865312881502</v>
          </cell>
          <cell r="S156">
            <v>346.99865312881502</v>
          </cell>
          <cell r="T156">
            <v>346.99865312881502</v>
          </cell>
          <cell r="U156">
            <v>346.99865312881502</v>
          </cell>
          <cell r="V156">
            <v>346.99865312881502</v>
          </cell>
          <cell r="W156">
            <v>346.99865312881502</v>
          </cell>
          <cell r="X156">
            <v>346.99865312881502</v>
          </cell>
          <cell r="Y156">
            <v>346.99865312881502</v>
          </cell>
          <cell r="Z156">
            <v>346.99865312881502</v>
          </cell>
          <cell r="AA156">
            <v>346.99865312881502</v>
          </cell>
          <cell r="AB156">
            <v>349.42630835873098</v>
          </cell>
          <cell r="AC156">
            <v>349.42630835873098</v>
          </cell>
          <cell r="AD156">
            <v>349.42630835873098</v>
          </cell>
          <cell r="AE156">
            <v>204.845935905045</v>
          </cell>
          <cell r="AF156">
            <v>222.574400721481</v>
          </cell>
          <cell r="AG156">
            <v>222.574400721481</v>
          </cell>
          <cell r="AH156">
            <v>219.448217595622</v>
          </cell>
          <cell r="AI156">
            <v>219.448217595622</v>
          </cell>
          <cell r="AJ156">
            <v>219.448217595622</v>
          </cell>
        </row>
        <row r="157">
          <cell r="A157">
            <v>1401</v>
          </cell>
          <cell r="B157">
            <v>14</v>
          </cell>
          <cell r="C157" t="str">
            <v>Los Rios</v>
          </cell>
          <cell r="D157">
            <v>239.038593535953</v>
          </cell>
          <cell r="E157">
            <v>239.038593535953</v>
          </cell>
          <cell r="F157">
            <v>239.038593535953</v>
          </cell>
          <cell r="G157">
            <v>239.038593535953</v>
          </cell>
          <cell r="H157">
            <v>239.038593535953</v>
          </cell>
          <cell r="I157">
            <v>239.038593535953</v>
          </cell>
          <cell r="J157">
            <v>239.038593535953</v>
          </cell>
          <cell r="K157">
            <v>239.038593535953</v>
          </cell>
          <cell r="L157">
            <v>239.038593535953</v>
          </cell>
          <cell r="M157">
            <v>239.038593535953</v>
          </cell>
          <cell r="N157">
            <v>239.038593535953</v>
          </cell>
          <cell r="O157">
            <v>239.038593535953</v>
          </cell>
          <cell r="P157">
            <v>239.038593535953</v>
          </cell>
          <cell r="Q157">
            <v>239.038593535953</v>
          </cell>
          <cell r="R157">
            <v>239.038593535953</v>
          </cell>
          <cell r="S157">
            <v>239.038593535953</v>
          </cell>
          <cell r="T157">
            <v>239.038593535953</v>
          </cell>
          <cell r="U157">
            <v>239.038593535953</v>
          </cell>
          <cell r="V157">
            <v>239.038593535953</v>
          </cell>
          <cell r="W157">
            <v>239.038593535953</v>
          </cell>
          <cell r="X157">
            <v>239.038593535953</v>
          </cell>
          <cell r="Y157">
            <v>239.038593535953</v>
          </cell>
          <cell r="Z157">
            <v>239.038593535953</v>
          </cell>
          <cell r="AA157">
            <v>239.038593535953</v>
          </cell>
          <cell r="AB157">
            <v>246.80619137552301</v>
          </cell>
          <cell r="AC157">
            <v>246.80619137552301</v>
          </cell>
          <cell r="AD157">
            <v>246.80619137552301</v>
          </cell>
          <cell r="AE157">
            <v>216.884959125362</v>
          </cell>
          <cell r="AF157">
            <v>204.472922489475</v>
          </cell>
          <cell r="AG157">
            <v>204.472922489475</v>
          </cell>
          <cell r="AH157">
            <v>190.67597872340099</v>
          </cell>
          <cell r="AI157">
            <v>190.67597872340099</v>
          </cell>
          <cell r="AJ157">
            <v>190.67597872340099</v>
          </cell>
        </row>
        <row r="158">
          <cell r="A158">
            <v>1001</v>
          </cell>
          <cell r="B158">
            <v>10</v>
          </cell>
          <cell r="C158" t="str">
            <v>Los Lagos</v>
          </cell>
          <cell r="D158">
            <v>282.82585639549399</v>
          </cell>
          <cell r="E158">
            <v>282.82585639549399</v>
          </cell>
          <cell r="F158">
            <v>282.82585639549399</v>
          </cell>
          <cell r="G158">
            <v>282.82585639549399</v>
          </cell>
          <cell r="H158">
            <v>282.82585639549399</v>
          </cell>
          <cell r="I158">
            <v>282.82585639549399</v>
          </cell>
          <cell r="J158">
            <v>282.82585639549399</v>
          </cell>
          <cell r="K158">
            <v>282.82585639549399</v>
          </cell>
          <cell r="L158">
            <v>282.82585639549399</v>
          </cell>
          <cell r="M158">
            <v>282.82585639549399</v>
          </cell>
          <cell r="N158">
            <v>282.82585639549399</v>
          </cell>
          <cell r="O158">
            <v>282.82585639549399</v>
          </cell>
          <cell r="P158">
            <v>282.82585639549399</v>
          </cell>
          <cell r="Q158">
            <v>282.82585639549399</v>
          </cell>
          <cell r="R158">
            <v>282.82585639549399</v>
          </cell>
          <cell r="S158">
            <v>282.82585639549399</v>
          </cell>
          <cell r="T158">
            <v>282.82585639549399</v>
          </cell>
          <cell r="U158">
            <v>282.82585639549399</v>
          </cell>
          <cell r="V158">
            <v>282.82585639549399</v>
          </cell>
          <cell r="W158">
            <v>282.82585639549399</v>
          </cell>
          <cell r="X158">
            <v>282.82585639549399</v>
          </cell>
          <cell r="Y158">
            <v>282.82585639549399</v>
          </cell>
          <cell r="Z158">
            <v>282.82585639549399</v>
          </cell>
          <cell r="AA158">
            <v>282.82585639549399</v>
          </cell>
          <cell r="AB158">
            <v>252.95615012253501</v>
          </cell>
          <cell r="AC158">
            <v>252.95615012253501</v>
          </cell>
          <cell r="AD158">
            <v>252.95615012253501</v>
          </cell>
          <cell r="AE158">
            <v>242.22298293488399</v>
          </cell>
          <cell r="AF158">
            <v>250.49755750497999</v>
          </cell>
          <cell r="AG158">
            <v>250.49755750497999</v>
          </cell>
          <cell r="AH158">
            <v>235.513261752717</v>
          </cell>
          <cell r="AI158">
            <v>235.513261752717</v>
          </cell>
          <cell r="AJ158">
            <v>235.513261752717</v>
          </cell>
        </row>
        <row r="159">
          <cell r="A159">
            <v>1101</v>
          </cell>
          <cell r="B159">
            <v>11</v>
          </cell>
          <cell r="C159" t="str">
            <v>Aysen</v>
          </cell>
          <cell r="D159">
            <v>253.16807698156899</v>
          </cell>
          <cell r="E159">
            <v>253.16807698156899</v>
          </cell>
          <cell r="F159">
            <v>253.16807698156899</v>
          </cell>
          <cell r="G159">
            <v>253.16807698156899</v>
          </cell>
          <cell r="H159">
            <v>253.16807698156899</v>
          </cell>
          <cell r="I159">
            <v>253.16807698156899</v>
          </cell>
          <cell r="J159">
            <v>253.16807698156899</v>
          </cell>
          <cell r="K159">
            <v>253.16807698156899</v>
          </cell>
          <cell r="L159">
            <v>253.16807698156899</v>
          </cell>
          <cell r="M159">
            <v>253.16807698156899</v>
          </cell>
          <cell r="N159">
            <v>253.16807698156899</v>
          </cell>
          <cell r="O159">
            <v>253.16807698156899</v>
          </cell>
          <cell r="P159">
            <v>253.16807698156899</v>
          </cell>
          <cell r="Q159">
            <v>253.16807698156899</v>
          </cell>
          <cell r="R159">
            <v>253.16807698156899</v>
          </cell>
          <cell r="S159">
            <v>253.16807698156899</v>
          </cell>
          <cell r="T159">
            <v>253.16807698156899</v>
          </cell>
          <cell r="U159">
            <v>253.16807698156899</v>
          </cell>
          <cell r="V159">
            <v>253.16807698156899</v>
          </cell>
          <cell r="W159">
            <v>253.16807698156899</v>
          </cell>
          <cell r="X159">
            <v>253.16807698156899</v>
          </cell>
          <cell r="Y159">
            <v>253.16807698156899</v>
          </cell>
          <cell r="Z159">
            <v>253.16807698156899</v>
          </cell>
          <cell r="AA159">
            <v>253.16807698156899</v>
          </cell>
          <cell r="AB159">
            <v>253.16807698156899</v>
          </cell>
          <cell r="AC159">
            <v>253.16807698156899</v>
          </cell>
          <cell r="AD159">
            <v>253.16807698156899</v>
          </cell>
          <cell r="AE159">
            <v>253.16807698156899</v>
          </cell>
          <cell r="AF159">
            <v>253.16807698156899</v>
          </cell>
          <cell r="AG159">
            <v>253.16807698156899</v>
          </cell>
          <cell r="AH159">
            <v>253.16807698156899</v>
          </cell>
          <cell r="AI159">
            <v>253.16807698156899</v>
          </cell>
          <cell r="AJ159">
            <v>253.16807698156899</v>
          </cell>
        </row>
        <row r="160">
          <cell r="A160">
            <v>1201</v>
          </cell>
          <cell r="B160">
            <v>12</v>
          </cell>
          <cell r="C160" t="str">
            <v>Magallanes</v>
          </cell>
          <cell r="D160">
            <v>362.27631368905901</v>
          </cell>
          <cell r="E160">
            <v>362.27631368905901</v>
          </cell>
          <cell r="F160">
            <v>362.27631368905901</v>
          </cell>
          <cell r="G160">
            <v>362.27631368905901</v>
          </cell>
          <cell r="H160">
            <v>362.27631368905901</v>
          </cell>
          <cell r="I160">
            <v>362.27631368905901</v>
          </cell>
          <cell r="J160">
            <v>362.27631368905901</v>
          </cell>
          <cell r="K160">
            <v>362.27631368905901</v>
          </cell>
          <cell r="L160">
            <v>362.27631368905901</v>
          </cell>
          <cell r="M160">
            <v>362.27631368905901</v>
          </cell>
          <cell r="N160">
            <v>362.27631368905901</v>
          </cell>
          <cell r="O160">
            <v>362.27631368905901</v>
          </cell>
          <cell r="P160">
            <v>362.27631368905901</v>
          </cell>
          <cell r="Q160">
            <v>362.27631368905901</v>
          </cell>
          <cell r="R160">
            <v>362.27631368905901</v>
          </cell>
          <cell r="S160">
            <v>362.27631368905901</v>
          </cell>
          <cell r="T160">
            <v>362.27631368905901</v>
          </cell>
          <cell r="U160">
            <v>362.27631368905901</v>
          </cell>
          <cell r="V160">
            <v>362.27631368905901</v>
          </cell>
          <cell r="W160">
            <v>362.27631368905901</v>
          </cell>
          <cell r="X160">
            <v>362.27631368905901</v>
          </cell>
          <cell r="Y160">
            <v>362.27631368905901</v>
          </cell>
          <cell r="Z160">
            <v>362.27631368905901</v>
          </cell>
          <cell r="AA160">
            <v>362.27631368905901</v>
          </cell>
          <cell r="AB160">
            <v>362.46156582329002</v>
          </cell>
          <cell r="AC160">
            <v>362.46156582329002</v>
          </cell>
          <cell r="AD160">
            <v>362.46156582329002</v>
          </cell>
          <cell r="AE160">
            <v>362.46156582329002</v>
          </cell>
          <cell r="AF160">
            <v>362.46156582329002</v>
          </cell>
          <cell r="AG160">
            <v>362.46156582329002</v>
          </cell>
          <cell r="AH160">
            <v>362.46156582329002</v>
          </cell>
          <cell r="AI160">
            <v>362.46156582329002</v>
          </cell>
          <cell r="AJ160">
            <v>362.46156582329002</v>
          </cell>
        </row>
        <row r="164">
          <cell r="B164">
            <v>2</v>
          </cell>
          <cell r="C164" t="str">
            <v>Stock Bosque mixto que se pierde en conversión aPastizales (50 % de bomasa de BN de la región) y biomasa plantaciones no se considera porque aparece en cosecha</v>
          </cell>
        </row>
        <row r="165">
          <cell r="A165" t="str">
            <v>Código</v>
          </cell>
          <cell r="B165" t="str">
            <v>Número región</v>
          </cell>
          <cell r="C165" t="str">
            <v>REGIÓN/AÑO</v>
          </cell>
          <cell r="D165">
            <v>1990</v>
          </cell>
          <cell r="E165">
            <v>1991</v>
          </cell>
          <cell r="F165">
            <v>1992</v>
          </cell>
          <cell r="G165">
            <v>1993</v>
          </cell>
          <cell r="H165">
            <v>1994</v>
          </cell>
          <cell r="I165">
            <v>1995</v>
          </cell>
          <cell r="J165">
            <v>1996</v>
          </cell>
          <cell r="K165">
            <v>1997</v>
          </cell>
          <cell r="L165">
            <v>1998</v>
          </cell>
          <cell r="M165">
            <v>1999</v>
          </cell>
          <cell r="N165">
            <v>2000</v>
          </cell>
          <cell r="O165">
            <v>2001</v>
          </cell>
          <cell r="P165">
            <v>2002</v>
          </cell>
          <cell r="Q165">
            <v>2003</v>
          </cell>
          <cell r="R165">
            <v>2004</v>
          </cell>
          <cell r="S165">
            <v>2005</v>
          </cell>
          <cell r="T165">
            <v>2006</v>
          </cell>
          <cell r="U165">
            <v>2007</v>
          </cell>
          <cell r="V165">
            <v>2008</v>
          </cell>
          <cell r="W165">
            <v>2009</v>
          </cell>
          <cell r="X165">
            <v>2010</v>
          </cell>
          <cell r="Y165">
            <v>2011</v>
          </cell>
          <cell r="Z165">
            <v>2012</v>
          </cell>
          <cell r="AA165">
            <v>2013</v>
          </cell>
          <cell r="AB165">
            <v>2014</v>
          </cell>
          <cell r="AC165">
            <v>2015</v>
          </cell>
          <cell r="AD165">
            <v>2016</v>
          </cell>
          <cell r="AE165">
            <v>2017</v>
          </cell>
          <cell r="AF165">
            <v>2018</v>
          </cell>
          <cell r="AG165">
            <v>2019</v>
          </cell>
          <cell r="AH165">
            <v>2020</v>
          </cell>
          <cell r="AI165">
            <v>2021</v>
          </cell>
          <cell r="AJ165">
            <v>2022</v>
          </cell>
        </row>
        <row r="166">
          <cell r="A166">
            <v>1502</v>
          </cell>
          <cell r="B166">
            <v>15</v>
          </cell>
          <cell r="C166" t="str">
            <v>Arica Y Parinacota</v>
          </cell>
          <cell r="D166">
            <v>5.8104963758279098</v>
          </cell>
          <cell r="E166">
            <v>5.8104963758279098</v>
          </cell>
          <cell r="F166">
            <v>5.8104963758279098</v>
          </cell>
          <cell r="G166">
            <v>5.8104963758279098</v>
          </cell>
          <cell r="H166">
            <v>5.8104963758279098</v>
          </cell>
          <cell r="I166">
            <v>5.8104963758279098</v>
          </cell>
          <cell r="J166">
            <v>5.8104963758279098</v>
          </cell>
          <cell r="K166">
            <v>5.8104963758279098</v>
          </cell>
          <cell r="L166">
            <v>5.8104963758279098</v>
          </cell>
          <cell r="M166">
            <v>5.8104963758279098</v>
          </cell>
          <cell r="N166">
            <v>5.8104963758279098</v>
          </cell>
          <cell r="O166">
            <v>5.8104963758279098</v>
          </cell>
          <cell r="P166">
            <v>5.8104963758279098</v>
          </cell>
          <cell r="Q166">
            <v>5.8104963758279098</v>
          </cell>
          <cell r="R166">
            <v>5.8104963758279098</v>
          </cell>
          <cell r="S166">
            <v>5.8104963758279098</v>
          </cell>
          <cell r="T166">
            <v>5.8104963758279098</v>
          </cell>
          <cell r="U166">
            <v>5.8104963758279098</v>
          </cell>
          <cell r="V166">
            <v>5.8104963758279098</v>
          </cell>
          <cell r="W166">
            <v>5.8104963758279098</v>
          </cell>
          <cell r="X166">
            <v>5.8104963758279098</v>
          </cell>
          <cell r="Y166">
            <v>5.8104963758279098</v>
          </cell>
          <cell r="Z166">
            <v>5.8104963758279098</v>
          </cell>
          <cell r="AA166">
            <v>5.8104963758279098</v>
          </cell>
          <cell r="AB166">
            <v>5.8104963758279098</v>
          </cell>
          <cell r="AC166">
            <v>5.8104963758279098</v>
          </cell>
          <cell r="AD166">
            <v>5.8104963758279098</v>
          </cell>
          <cell r="AE166">
            <v>5.8104963758279098</v>
          </cell>
          <cell r="AF166">
            <v>5.8104963758279098</v>
          </cell>
          <cell r="AG166">
            <v>5.8104963758279098</v>
          </cell>
          <cell r="AH166">
            <v>5.8104963758279098</v>
          </cell>
          <cell r="AI166">
            <v>5.8104963758279098</v>
          </cell>
          <cell r="AJ166">
            <v>5.8104963758279098</v>
          </cell>
        </row>
        <row r="167">
          <cell r="A167">
            <v>102</v>
          </cell>
          <cell r="B167">
            <v>1</v>
          </cell>
          <cell r="C167" t="str">
            <v>Tarapaca</v>
          </cell>
          <cell r="D167">
            <v>5.8104963758279098</v>
          </cell>
          <cell r="E167">
            <v>5.8104963758279098</v>
          </cell>
          <cell r="F167">
            <v>5.8104963758279098</v>
          </cell>
          <cell r="G167">
            <v>5.8104963758279098</v>
          </cell>
          <cell r="H167">
            <v>5.8104963758279098</v>
          </cell>
          <cell r="I167">
            <v>5.8104963758279098</v>
          </cell>
          <cell r="J167">
            <v>5.8104963758279098</v>
          </cell>
          <cell r="K167">
            <v>5.8104963758279098</v>
          </cell>
          <cell r="L167">
            <v>5.8104963758279098</v>
          </cell>
          <cell r="M167">
            <v>5.8104963758279098</v>
          </cell>
          <cell r="N167">
            <v>5.8104963758279098</v>
          </cell>
          <cell r="O167">
            <v>5.8104963758279098</v>
          </cell>
          <cell r="P167">
            <v>5.8104963758279098</v>
          </cell>
          <cell r="Q167">
            <v>5.8104963758279098</v>
          </cell>
          <cell r="R167">
            <v>5.8104963758279098</v>
          </cell>
          <cell r="S167">
            <v>5.8104963758279098</v>
          </cell>
          <cell r="T167">
            <v>5.8104963758279098</v>
          </cell>
          <cell r="U167">
            <v>5.8104963758279098</v>
          </cell>
          <cell r="V167">
            <v>5.8104963758279098</v>
          </cell>
          <cell r="W167">
            <v>5.8104963758279098</v>
          </cell>
          <cell r="X167">
            <v>5.8104963758279098</v>
          </cell>
          <cell r="Y167">
            <v>5.8104963758279098</v>
          </cell>
          <cell r="Z167">
            <v>5.8104963758279098</v>
          </cell>
          <cell r="AA167">
            <v>5.8104963758279098</v>
          </cell>
          <cell r="AB167">
            <v>5.8104963758279098</v>
          </cell>
          <cell r="AC167">
            <v>5.8104963758279098</v>
          </cell>
          <cell r="AD167">
            <v>5.8104963758279098</v>
          </cell>
          <cell r="AE167">
            <v>5.8104963758279098</v>
          </cell>
          <cell r="AF167">
            <v>5.8104963758279098</v>
          </cell>
          <cell r="AG167">
            <v>5.8104963758279098</v>
          </cell>
          <cell r="AH167">
            <v>5.8104963758279098</v>
          </cell>
          <cell r="AI167">
            <v>5.8104963758279098</v>
          </cell>
          <cell r="AJ167">
            <v>5.8104963758279098</v>
          </cell>
        </row>
        <row r="168">
          <cell r="A168">
            <v>202</v>
          </cell>
          <cell r="B168">
            <v>2</v>
          </cell>
          <cell r="C168" t="str">
            <v>Antofagasta</v>
          </cell>
          <cell r="D168">
            <v>5.8104963758279098</v>
          </cell>
          <cell r="E168">
            <v>5.8104963758279098</v>
          </cell>
          <cell r="F168">
            <v>5.8104963758279098</v>
          </cell>
          <cell r="G168">
            <v>5.8104963758279098</v>
          </cell>
          <cell r="H168">
            <v>5.8104963758279098</v>
          </cell>
          <cell r="I168">
            <v>5.8104963758279098</v>
          </cell>
          <cell r="J168">
            <v>5.8104963758279098</v>
          </cell>
          <cell r="K168">
            <v>5.8104963758279098</v>
          </cell>
          <cell r="L168">
            <v>5.8104963758279098</v>
          </cell>
          <cell r="M168">
            <v>5.8104963758279098</v>
          </cell>
          <cell r="N168">
            <v>5.8104963758279098</v>
          </cell>
          <cell r="O168">
            <v>5.8104963758279098</v>
          </cell>
          <cell r="P168">
            <v>5.8104963758279098</v>
          </cell>
          <cell r="Q168">
            <v>5.8104963758279098</v>
          </cell>
          <cell r="R168">
            <v>5.8104963758279098</v>
          </cell>
          <cell r="S168">
            <v>5.8104963758279098</v>
          </cell>
          <cell r="T168">
            <v>5.8104963758279098</v>
          </cell>
          <cell r="U168">
            <v>5.8104963758279098</v>
          </cell>
          <cell r="V168">
            <v>5.8104963758279098</v>
          </cell>
          <cell r="W168">
            <v>5.8104963758279098</v>
          </cell>
          <cell r="X168">
            <v>5.8104963758279098</v>
          </cell>
          <cell r="Y168">
            <v>5.8104963758279098</v>
          </cell>
          <cell r="Z168">
            <v>5.8104963758279098</v>
          </cell>
          <cell r="AA168">
            <v>5.8104963758279098</v>
          </cell>
          <cell r="AB168">
            <v>5.8104963758279098</v>
          </cell>
          <cell r="AC168">
            <v>5.8104963758279098</v>
          </cell>
          <cell r="AD168">
            <v>5.8104963758279098</v>
          </cell>
          <cell r="AE168">
            <v>5.8104963758279098</v>
          </cell>
          <cell r="AF168">
            <v>5.8104963758279098</v>
          </cell>
          <cell r="AG168">
            <v>5.8104963758279098</v>
          </cell>
          <cell r="AH168">
            <v>5.8104963758279098</v>
          </cell>
          <cell r="AI168">
            <v>5.8104963758279098</v>
          </cell>
          <cell r="AJ168">
            <v>5.8104963758279098</v>
          </cell>
        </row>
        <row r="169">
          <cell r="A169">
            <v>302</v>
          </cell>
          <cell r="B169">
            <v>3</v>
          </cell>
          <cell r="C169" t="str">
            <v>Atacam</v>
          </cell>
          <cell r="D169">
            <v>5.8104963758279098</v>
          </cell>
          <cell r="E169">
            <v>5.8104963758279098</v>
          </cell>
          <cell r="F169">
            <v>5.8104963758279098</v>
          </cell>
          <cell r="G169">
            <v>5.8104963758279098</v>
          </cell>
          <cell r="H169">
            <v>5.8104963758279098</v>
          </cell>
          <cell r="I169">
            <v>5.8104963758279098</v>
          </cell>
          <cell r="J169">
            <v>5.8104963758279098</v>
          </cell>
          <cell r="K169">
            <v>5.8104963758279098</v>
          </cell>
          <cell r="L169">
            <v>5.8104963758279098</v>
          </cell>
          <cell r="M169">
            <v>5.8104963758279098</v>
          </cell>
          <cell r="N169">
            <v>5.8104963758279098</v>
          </cell>
          <cell r="O169">
            <v>5.8104963758279098</v>
          </cell>
          <cell r="P169">
            <v>5.8104963758279098</v>
          </cell>
          <cell r="Q169">
            <v>5.8104963758279098</v>
          </cell>
          <cell r="R169">
            <v>5.8104963758279098</v>
          </cell>
          <cell r="S169">
            <v>5.8104963758279098</v>
          </cell>
          <cell r="T169">
            <v>5.8104963758279098</v>
          </cell>
          <cell r="U169">
            <v>5.8104963758279098</v>
          </cell>
          <cell r="V169">
            <v>5.8104963758279098</v>
          </cell>
          <cell r="W169">
            <v>5.8104963758279098</v>
          </cell>
          <cell r="X169">
            <v>5.8104963758279098</v>
          </cell>
          <cell r="Y169">
            <v>5.8104963758279098</v>
          </cell>
          <cell r="Z169">
            <v>5.8104963758279098</v>
          </cell>
          <cell r="AA169">
            <v>5.8104963758279098</v>
          </cell>
          <cell r="AB169">
            <v>5.8104963758279098</v>
          </cell>
          <cell r="AC169">
            <v>5.8104963758279098</v>
          </cell>
          <cell r="AD169">
            <v>5.8104963758279098</v>
          </cell>
          <cell r="AE169">
            <v>5.8104963758279098</v>
          </cell>
          <cell r="AF169">
            <v>5.8104963758279098</v>
          </cell>
          <cell r="AG169">
            <v>5.8104963758279098</v>
          </cell>
          <cell r="AH169">
            <v>5.8104963758279098</v>
          </cell>
          <cell r="AI169">
            <v>5.8104963758279098</v>
          </cell>
          <cell r="AJ169">
            <v>5.8104963758279098</v>
          </cell>
        </row>
        <row r="170">
          <cell r="A170">
            <v>402</v>
          </cell>
          <cell r="B170">
            <v>4</v>
          </cell>
          <cell r="C170" t="str">
            <v>Coquimbo</v>
          </cell>
          <cell r="D170">
            <v>16.0850183327005</v>
          </cell>
          <cell r="E170">
            <v>16.0850183327005</v>
          </cell>
          <cell r="F170">
            <v>16.0850183327005</v>
          </cell>
          <cell r="G170">
            <v>16.0850183327005</v>
          </cell>
          <cell r="H170">
            <v>16.0850183327005</v>
          </cell>
          <cell r="I170">
            <v>16.0850183327005</v>
          </cell>
          <cell r="J170">
            <v>16.0850183327005</v>
          </cell>
          <cell r="K170">
            <v>16.0850183327005</v>
          </cell>
          <cell r="L170">
            <v>16.0850183327005</v>
          </cell>
          <cell r="M170">
            <v>16.0850183327005</v>
          </cell>
          <cell r="N170">
            <v>16.0850183327005</v>
          </cell>
          <cell r="O170">
            <v>16.0850183327005</v>
          </cell>
          <cell r="P170">
            <v>16.0850183327005</v>
          </cell>
          <cell r="Q170">
            <v>16.0850183327005</v>
          </cell>
          <cell r="R170">
            <v>16.0850183327005</v>
          </cell>
          <cell r="S170">
            <v>16.0850183327005</v>
          </cell>
          <cell r="T170">
            <v>16.0850183327005</v>
          </cell>
          <cell r="U170">
            <v>16.0850183327005</v>
          </cell>
          <cell r="V170">
            <v>16.0850183327005</v>
          </cell>
          <cell r="W170">
            <v>16.0850183327005</v>
          </cell>
          <cell r="X170">
            <v>16.0850183327005</v>
          </cell>
          <cell r="Y170">
            <v>16.0850183327005</v>
          </cell>
          <cell r="Z170">
            <v>16.0850183327005</v>
          </cell>
          <cell r="AA170">
            <v>16.0850183327005</v>
          </cell>
          <cell r="AB170">
            <v>16.0850183327005</v>
          </cell>
          <cell r="AC170">
            <v>16.0850183327005</v>
          </cell>
          <cell r="AD170">
            <v>16.0850183327005</v>
          </cell>
          <cell r="AE170">
            <v>16.0850183327005</v>
          </cell>
          <cell r="AF170">
            <v>16.0850183327005</v>
          </cell>
          <cell r="AG170">
            <v>16.0850183327005</v>
          </cell>
          <cell r="AH170">
            <v>16.0850183327005</v>
          </cell>
          <cell r="AI170">
            <v>16.0850183327005</v>
          </cell>
          <cell r="AJ170">
            <v>16.0850183327005</v>
          </cell>
        </row>
        <row r="171">
          <cell r="A171">
            <v>502</v>
          </cell>
          <cell r="B171">
            <v>5</v>
          </cell>
          <cell r="C171" t="str">
            <v>Valparaiso</v>
          </cell>
          <cell r="D171">
            <v>14.479682475019899</v>
          </cell>
          <cell r="E171">
            <v>14.479682475019899</v>
          </cell>
          <cell r="F171">
            <v>14.479682475019899</v>
          </cell>
          <cell r="G171">
            <v>14.479682475019899</v>
          </cell>
          <cell r="H171">
            <v>14.479682475019899</v>
          </cell>
          <cell r="I171">
            <v>14.479682475019899</v>
          </cell>
          <cell r="J171">
            <v>14.479682475019899</v>
          </cell>
          <cell r="K171">
            <v>14.479682475019899</v>
          </cell>
          <cell r="L171">
            <v>14.479682475019899</v>
          </cell>
          <cell r="M171">
            <v>14.479682475019899</v>
          </cell>
          <cell r="N171">
            <v>14.479682475019899</v>
          </cell>
          <cell r="O171">
            <v>14.479682475019899</v>
          </cell>
          <cell r="P171">
            <v>14.479682475019899</v>
          </cell>
          <cell r="Q171">
            <v>14.479682475019899</v>
          </cell>
          <cell r="R171">
            <v>14.479682475019899</v>
          </cell>
          <cell r="S171">
            <v>14.479682475019899</v>
          </cell>
          <cell r="T171">
            <v>14.479682475019899</v>
          </cell>
          <cell r="U171">
            <v>14.479682475019899</v>
          </cell>
          <cell r="V171">
            <v>14.479682475019899</v>
          </cell>
          <cell r="W171">
            <v>14.479682475019899</v>
          </cell>
          <cell r="X171">
            <v>14.479682475019899</v>
          </cell>
          <cell r="Y171">
            <v>14.479682475019899</v>
          </cell>
          <cell r="Z171">
            <v>14.479682475019899</v>
          </cell>
          <cell r="AA171">
            <v>14.479682475019899</v>
          </cell>
          <cell r="AB171">
            <v>14.479682475019899</v>
          </cell>
          <cell r="AC171">
            <v>14.479682475019899</v>
          </cell>
          <cell r="AD171">
            <v>14.479682475019899</v>
          </cell>
          <cell r="AE171">
            <v>14.479682475019899</v>
          </cell>
          <cell r="AF171">
            <v>14.479682475019899</v>
          </cell>
          <cell r="AG171">
            <v>14.479682475019899</v>
          </cell>
          <cell r="AH171">
            <v>14.479682475019899</v>
          </cell>
          <cell r="AI171">
            <v>14.479682475019899</v>
          </cell>
          <cell r="AJ171">
            <v>14.479682475019899</v>
          </cell>
        </row>
        <row r="172">
          <cell r="A172">
            <v>1302</v>
          </cell>
          <cell r="B172">
            <v>13</v>
          </cell>
          <cell r="C172" t="str">
            <v>RM</v>
          </cell>
          <cell r="D172">
            <v>18.673668961675101</v>
          </cell>
          <cell r="E172">
            <v>18.673668961675101</v>
          </cell>
          <cell r="F172">
            <v>18.673668961675101</v>
          </cell>
          <cell r="G172">
            <v>18.673668961675101</v>
          </cell>
          <cell r="H172">
            <v>18.673668961675101</v>
          </cell>
          <cell r="I172">
            <v>18.673668961675101</v>
          </cell>
          <cell r="J172">
            <v>18.673668961675101</v>
          </cell>
          <cell r="K172">
            <v>18.673668961675101</v>
          </cell>
          <cell r="L172">
            <v>18.673668961675101</v>
          </cell>
          <cell r="M172">
            <v>18.673668961675101</v>
          </cell>
          <cell r="N172">
            <v>18.673668961675101</v>
          </cell>
          <cell r="O172">
            <v>18.673668961675101</v>
          </cell>
          <cell r="P172">
            <v>18.673668961675101</v>
          </cell>
          <cell r="Q172">
            <v>18.673668961675101</v>
          </cell>
          <cell r="R172">
            <v>18.673668961675101</v>
          </cell>
          <cell r="S172">
            <v>18.673668961675101</v>
          </cell>
          <cell r="T172">
            <v>18.673668961675101</v>
          </cell>
          <cell r="U172">
            <v>18.673668961675101</v>
          </cell>
          <cell r="V172">
            <v>18.673668961675101</v>
          </cell>
          <cell r="W172">
            <v>18.673668961675101</v>
          </cell>
          <cell r="X172">
            <v>18.673668961675101</v>
          </cell>
          <cell r="Y172">
            <v>18.673668961675101</v>
          </cell>
          <cell r="Z172">
            <v>18.673668961675101</v>
          </cell>
          <cell r="AA172">
            <v>18.673668961675101</v>
          </cell>
          <cell r="AB172">
            <v>18.673668961675101</v>
          </cell>
          <cell r="AC172">
            <v>18.673668961675101</v>
          </cell>
          <cell r="AD172">
            <v>18.673668961675101</v>
          </cell>
          <cell r="AE172">
            <v>18.673668961675101</v>
          </cell>
          <cell r="AF172">
            <v>18.673668961675101</v>
          </cell>
          <cell r="AG172">
            <v>18.673668961675101</v>
          </cell>
          <cell r="AH172">
            <v>18.673668961675101</v>
          </cell>
          <cell r="AI172">
            <v>18.673668961675101</v>
          </cell>
          <cell r="AJ172">
            <v>18.673668961675101</v>
          </cell>
        </row>
        <row r="173">
          <cell r="A173">
            <v>602</v>
          </cell>
          <cell r="B173">
            <v>6</v>
          </cell>
          <cell r="C173" t="str">
            <v>O'Higgins</v>
          </cell>
          <cell r="D173">
            <v>27.409899249818999</v>
          </cell>
          <cell r="E173">
            <v>27.409899249818999</v>
          </cell>
          <cell r="F173">
            <v>27.409899249818999</v>
          </cell>
          <cell r="G173">
            <v>27.409899249818999</v>
          </cell>
          <cell r="H173">
            <v>27.409899249818999</v>
          </cell>
          <cell r="I173">
            <v>27.409899249818999</v>
          </cell>
          <cell r="J173">
            <v>27.409899249818999</v>
          </cell>
          <cell r="K173">
            <v>27.409899249818999</v>
          </cell>
          <cell r="L173">
            <v>27.409899249818999</v>
          </cell>
          <cell r="M173">
            <v>27.409899249818999</v>
          </cell>
          <cell r="N173">
            <v>27.409899249818999</v>
          </cell>
          <cell r="O173">
            <v>27.409899249818999</v>
          </cell>
          <cell r="P173">
            <v>27.409899249818999</v>
          </cell>
          <cell r="Q173">
            <v>27.409899249818999</v>
          </cell>
          <cell r="R173">
            <v>27.409899249818999</v>
          </cell>
          <cell r="S173">
            <v>27.409899249818999</v>
          </cell>
          <cell r="T173">
            <v>27.409899249818999</v>
          </cell>
          <cell r="U173">
            <v>27.409899249818999</v>
          </cell>
          <cell r="V173">
            <v>27.409899249818999</v>
          </cell>
          <cell r="W173">
            <v>27.409899249818999</v>
          </cell>
          <cell r="X173">
            <v>27.409899249818999</v>
          </cell>
          <cell r="Y173">
            <v>27.409899249818999</v>
          </cell>
          <cell r="Z173">
            <v>27.409899249818999</v>
          </cell>
          <cell r="AA173">
            <v>27.409899249818999</v>
          </cell>
          <cell r="AB173">
            <v>27.409899249818999</v>
          </cell>
          <cell r="AC173">
            <v>27.409899249818999</v>
          </cell>
          <cell r="AD173">
            <v>27.409899249818999</v>
          </cell>
          <cell r="AE173">
            <v>27.409899249818999</v>
          </cell>
          <cell r="AF173">
            <v>27.409899249818999</v>
          </cell>
          <cell r="AG173">
            <v>27.409899249818999</v>
          </cell>
          <cell r="AH173">
            <v>27.409899249818999</v>
          </cell>
          <cell r="AI173">
            <v>27.409899249818999</v>
          </cell>
          <cell r="AJ173">
            <v>27.409899249818999</v>
          </cell>
        </row>
        <row r="174">
          <cell r="A174">
            <v>702</v>
          </cell>
          <cell r="B174">
            <v>7</v>
          </cell>
          <cell r="C174" t="str">
            <v>Maule</v>
          </cell>
          <cell r="D174">
            <v>80.006065482553495</v>
          </cell>
          <cell r="E174">
            <v>80.006065482553495</v>
          </cell>
          <cell r="F174">
            <v>80.006065482553495</v>
          </cell>
          <cell r="G174">
            <v>80.006065482553495</v>
          </cell>
          <cell r="H174">
            <v>80.006065482553495</v>
          </cell>
          <cell r="I174">
            <v>80.006065482553495</v>
          </cell>
          <cell r="J174">
            <v>80.006065482553495</v>
          </cell>
          <cell r="K174">
            <v>80.006065482553495</v>
          </cell>
          <cell r="L174">
            <v>80.006065482553495</v>
          </cell>
          <cell r="M174">
            <v>80.006065482553495</v>
          </cell>
          <cell r="N174">
            <v>80.006065482553495</v>
          </cell>
          <cell r="O174">
            <v>80.006065482553495</v>
          </cell>
          <cell r="P174">
            <v>80.006065482553495</v>
          </cell>
          <cell r="Q174">
            <v>80.006065482553495</v>
          </cell>
          <cell r="R174">
            <v>80.006065482553495</v>
          </cell>
          <cell r="S174">
            <v>80.006065482553495</v>
          </cell>
          <cell r="T174">
            <v>80.006065482553495</v>
          </cell>
          <cell r="U174">
            <v>80.006065482553495</v>
          </cell>
          <cell r="V174">
            <v>80.006065482553495</v>
          </cell>
          <cell r="W174">
            <v>80.006065482553495</v>
          </cell>
          <cell r="X174">
            <v>80.006065482553495</v>
          </cell>
          <cell r="Y174">
            <v>80.006065482553495</v>
          </cell>
          <cell r="Z174">
            <v>80.006065482553495</v>
          </cell>
          <cell r="AA174">
            <v>80.006065482553495</v>
          </cell>
          <cell r="AB174">
            <v>80.006065482553495</v>
          </cell>
          <cell r="AC174">
            <v>80.006065482553495</v>
          </cell>
          <cell r="AD174">
            <v>80.006065482553495</v>
          </cell>
          <cell r="AE174">
            <v>80.006065482553495</v>
          </cell>
          <cell r="AF174">
            <v>80.006065482553495</v>
          </cell>
          <cell r="AG174">
            <v>80.006065482553495</v>
          </cell>
          <cell r="AH174">
            <v>80.006065482553495</v>
          </cell>
          <cell r="AI174">
            <v>80.006065482553495</v>
          </cell>
          <cell r="AJ174">
            <v>80.006065482553495</v>
          </cell>
        </row>
        <row r="175">
          <cell r="A175">
            <v>1602</v>
          </cell>
          <cell r="B175">
            <v>16</v>
          </cell>
          <cell r="C175" t="str">
            <v>Ñuble</v>
          </cell>
          <cell r="D175">
            <v>117.14482148472</v>
          </cell>
          <cell r="E175">
            <v>117.14482148472</v>
          </cell>
          <cell r="F175">
            <v>117.14482148472</v>
          </cell>
          <cell r="G175">
            <v>117.14482148472</v>
          </cell>
          <cell r="H175">
            <v>117.14482148472</v>
          </cell>
          <cell r="I175">
            <v>117.14482148472</v>
          </cell>
          <cell r="J175">
            <v>117.14482148472</v>
          </cell>
          <cell r="K175">
            <v>117.14482148472</v>
          </cell>
          <cell r="L175">
            <v>117.14482148472</v>
          </cell>
          <cell r="M175">
            <v>117.14482148472</v>
          </cell>
          <cell r="N175">
            <v>117.14482148472</v>
          </cell>
          <cell r="O175">
            <v>117.14482148472</v>
          </cell>
          <cell r="P175">
            <v>117.14482148472</v>
          </cell>
          <cell r="Q175">
            <v>117.14482148472</v>
          </cell>
          <cell r="R175">
            <v>117.14482148472</v>
          </cell>
          <cell r="S175">
            <v>117.14482148472</v>
          </cell>
          <cell r="T175">
            <v>117.14482148472</v>
          </cell>
          <cell r="U175">
            <v>117.14482148472</v>
          </cell>
          <cell r="V175">
            <v>117.14482148472</v>
          </cell>
          <cell r="W175">
            <v>117.14482148472</v>
          </cell>
          <cell r="X175">
            <v>117.14482148472</v>
          </cell>
          <cell r="Y175">
            <v>117.14482148472</v>
          </cell>
          <cell r="Z175">
            <v>117.14482148472</v>
          </cell>
          <cell r="AA175">
            <v>117.14482148472</v>
          </cell>
          <cell r="AB175">
            <v>117.14482148472</v>
          </cell>
          <cell r="AC175">
            <v>117.14482148472</v>
          </cell>
          <cell r="AD175">
            <v>117.14482148472</v>
          </cell>
          <cell r="AE175">
            <v>117.14482148472</v>
          </cell>
          <cell r="AF175">
            <v>117.14482148472</v>
          </cell>
          <cell r="AG175">
            <v>117.14482148472</v>
          </cell>
          <cell r="AH175">
            <v>117.14482148472</v>
          </cell>
          <cell r="AI175">
            <v>117.14482148472</v>
          </cell>
          <cell r="AJ175">
            <v>117.14482148472</v>
          </cell>
        </row>
        <row r="176">
          <cell r="A176">
            <v>802</v>
          </cell>
          <cell r="B176">
            <v>8</v>
          </cell>
          <cell r="C176" t="str">
            <v>Biobio</v>
          </cell>
          <cell r="D176">
            <v>117.14482148472</v>
          </cell>
          <cell r="E176">
            <v>117.14482148472</v>
          </cell>
          <cell r="F176">
            <v>117.14482148472</v>
          </cell>
          <cell r="G176">
            <v>117.14482148472</v>
          </cell>
          <cell r="H176">
            <v>117.14482148472</v>
          </cell>
          <cell r="I176">
            <v>117.14482148472</v>
          </cell>
          <cell r="J176">
            <v>117.14482148472</v>
          </cell>
          <cell r="K176">
            <v>117.14482148472</v>
          </cell>
          <cell r="L176">
            <v>117.14482148472</v>
          </cell>
          <cell r="M176">
            <v>117.14482148472</v>
          </cell>
          <cell r="N176">
            <v>117.14482148472</v>
          </cell>
          <cell r="O176">
            <v>117.14482148472</v>
          </cell>
          <cell r="P176">
            <v>117.14482148472</v>
          </cell>
          <cell r="Q176">
            <v>117.14482148472</v>
          </cell>
          <cell r="R176">
            <v>117.14482148472</v>
          </cell>
          <cell r="S176">
            <v>117.14482148472</v>
          </cell>
          <cell r="T176">
            <v>117.14482148472</v>
          </cell>
          <cell r="U176">
            <v>117.14482148472</v>
          </cell>
          <cell r="V176">
            <v>117.14482148472</v>
          </cell>
          <cell r="W176">
            <v>117.14482148472</v>
          </cell>
          <cell r="X176">
            <v>117.14482148472</v>
          </cell>
          <cell r="Y176">
            <v>117.14482148472</v>
          </cell>
          <cell r="Z176">
            <v>117.14482148472</v>
          </cell>
          <cell r="AA176">
            <v>117.14482148472</v>
          </cell>
          <cell r="AB176">
            <v>117.14482148472</v>
          </cell>
          <cell r="AC176">
            <v>117.14482148472</v>
          </cell>
          <cell r="AD176">
            <v>117.14482148472</v>
          </cell>
          <cell r="AE176">
            <v>117.14482148472</v>
          </cell>
          <cell r="AF176">
            <v>117.14482148472</v>
          </cell>
          <cell r="AG176">
            <v>117.14482148472</v>
          </cell>
          <cell r="AH176">
            <v>117.14482148472</v>
          </cell>
          <cell r="AI176">
            <v>117.14482148472</v>
          </cell>
          <cell r="AJ176">
            <v>117.14482148472</v>
          </cell>
        </row>
        <row r="177">
          <cell r="A177">
            <v>902</v>
          </cell>
          <cell r="B177">
            <v>9</v>
          </cell>
          <cell r="C177" t="str">
            <v>Araucania</v>
          </cell>
          <cell r="D177">
            <v>156.87595279302599</v>
          </cell>
          <cell r="E177">
            <v>156.87595279302599</v>
          </cell>
          <cell r="F177">
            <v>156.87595279302599</v>
          </cell>
          <cell r="G177">
            <v>156.87595279302599</v>
          </cell>
          <cell r="H177">
            <v>156.87595279302599</v>
          </cell>
          <cell r="I177">
            <v>156.87595279302599</v>
          </cell>
          <cell r="J177">
            <v>156.87595279302599</v>
          </cell>
          <cell r="K177">
            <v>156.87595279302599</v>
          </cell>
          <cell r="L177">
            <v>156.87595279302599</v>
          </cell>
          <cell r="M177">
            <v>156.87595279302599</v>
          </cell>
          <cell r="N177">
            <v>156.87595279302599</v>
          </cell>
          <cell r="O177">
            <v>156.87595279302599</v>
          </cell>
          <cell r="P177">
            <v>156.87595279302599</v>
          </cell>
          <cell r="Q177">
            <v>156.87595279302599</v>
          </cell>
          <cell r="R177">
            <v>156.87595279302599</v>
          </cell>
          <cell r="S177">
            <v>156.87595279302599</v>
          </cell>
          <cell r="T177">
            <v>156.87595279302599</v>
          </cell>
          <cell r="U177">
            <v>156.87595279302599</v>
          </cell>
          <cell r="V177">
            <v>156.87595279302599</v>
          </cell>
          <cell r="W177">
            <v>156.87595279302599</v>
          </cell>
          <cell r="X177">
            <v>156.87595279302599</v>
          </cell>
          <cell r="Y177">
            <v>156.87595279302599</v>
          </cell>
          <cell r="Z177">
            <v>156.87595279302599</v>
          </cell>
          <cell r="AA177">
            <v>156.87595279302599</v>
          </cell>
          <cell r="AB177">
            <v>156.87595279302599</v>
          </cell>
          <cell r="AC177">
            <v>156.87595279302599</v>
          </cell>
          <cell r="AD177">
            <v>156.87595279302599</v>
          </cell>
          <cell r="AE177">
            <v>156.87595279302599</v>
          </cell>
          <cell r="AF177">
            <v>156.87595279302599</v>
          </cell>
          <cell r="AG177">
            <v>156.87595279302599</v>
          </cell>
          <cell r="AH177">
            <v>156.87595279302599</v>
          </cell>
          <cell r="AI177">
            <v>156.87595279302599</v>
          </cell>
          <cell r="AJ177">
            <v>156.87595279302599</v>
          </cell>
        </row>
        <row r="178">
          <cell r="A178">
            <v>1402</v>
          </cell>
          <cell r="B178">
            <v>14</v>
          </cell>
          <cell r="C178" t="str">
            <v>Los Rios</v>
          </cell>
          <cell r="D178">
            <v>185.97685547529699</v>
          </cell>
          <cell r="E178">
            <v>185.97685547529699</v>
          </cell>
          <cell r="F178">
            <v>185.97685547529699</v>
          </cell>
          <cell r="G178">
            <v>185.97685547529699</v>
          </cell>
          <cell r="H178">
            <v>185.97685547529699</v>
          </cell>
          <cell r="I178">
            <v>185.97685547529699</v>
          </cell>
          <cell r="J178">
            <v>185.97685547529699</v>
          </cell>
          <cell r="K178">
            <v>185.97685547529699</v>
          </cell>
          <cell r="L178">
            <v>185.97685547529699</v>
          </cell>
          <cell r="M178">
            <v>185.97685547529699</v>
          </cell>
          <cell r="N178">
            <v>185.97685547529699</v>
          </cell>
          <cell r="O178">
            <v>185.97685547529699</v>
          </cell>
          <cell r="P178">
            <v>185.97685547529699</v>
          </cell>
          <cell r="Q178">
            <v>185.97685547529699</v>
          </cell>
          <cell r="R178">
            <v>185.97685547529699</v>
          </cell>
          <cell r="S178">
            <v>185.97685547529699</v>
          </cell>
          <cell r="T178">
            <v>185.97685547529699</v>
          </cell>
          <cell r="U178">
            <v>185.97685547529699</v>
          </cell>
          <cell r="V178">
            <v>185.97685547529699</v>
          </cell>
          <cell r="W178">
            <v>185.97685547529699</v>
          </cell>
          <cell r="X178">
            <v>185.97685547529699</v>
          </cell>
          <cell r="Y178">
            <v>185.97685547529699</v>
          </cell>
          <cell r="Z178">
            <v>185.97685547529699</v>
          </cell>
          <cell r="AA178">
            <v>185.97685547529699</v>
          </cell>
          <cell r="AB178">
            <v>185.97685547529699</v>
          </cell>
          <cell r="AC178">
            <v>185.97685547529699</v>
          </cell>
          <cell r="AD178">
            <v>185.97685547529699</v>
          </cell>
          <cell r="AE178">
            <v>185.97685547529699</v>
          </cell>
          <cell r="AF178">
            <v>185.97685547529699</v>
          </cell>
          <cell r="AG178">
            <v>185.97685547529699</v>
          </cell>
          <cell r="AH178">
            <v>185.97685547529699</v>
          </cell>
          <cell r="AI178">
            <v>185.97685547529699</v>
          </cell>
          <cell r="AJ178">
            <v>185.97685547529699</v>
          </cell>
        </row>
        <row r="179">
          <cell r="A179">
            <v>1002</v>
          </cell>
          <cell r="B179">
            <v>10</v>
          </cell>
          <cell r="C179" t="str">
            <v>Los Lagos</v>
          </cell>
          <cell r="D179">
            <v>151.26286430688901</v>
          </cell>
          <cell r="E179">
            <v>151.26286430688901</v>
          </cell>
          <cell r="F179">
            <v>151.26286430688901</v>
          </cell>
          <cell r="G179">
            <v>151.26286430688901</v>
          </cell>
          <cell r="H179">
            <v>151.26286430688901</v>
          </cell>
          <cell r="I179">
            <v>151.26286430688901</v>
          </cell>
          <cell r="J179">
            <v>151.26286430688901</v>
          </cell>
          <cell r="K179">
            <v>151.26286430688901</v>
          </cell>
          <cell r="L179">
            <v>151.26286430688901</v>
          </cell>
          <cell r="M179">
            <v>151.26286430688901</v>
          </cell>
          <cell r="N179">
            <v>151.26286430688901</v>
          </cell>
          <cell r="O179">
            <v>151.26286430688901</v>
          </cell>
          <cell r="P179">
            <v>151.26286430688901</v>
          </cell>
          <cell r="Q179">
            <v>151.26286430688901</v>
          </cell>
          <cell r="R179">
            <v>151.26286430688901</v>
          </cell>
          <cell r="S179">
            <v>151.26286430688901</v>
          </cell>
          <cell r="T179">
            <v>151.26286430688901</v>
          </cell>
          <cell r="U179">
            <v>151.26286430688901</v>
          </cell>
          <cell r="V179">
            <v>151.26286430688901</v>
          </cell>
          <cell r="W179">
            <v>151.26286430688901</v>
          </cell>
          <cell r="X179">
            <v>151.26286430688901</v>
          </cell>
          <cell r="Y179">
            <v>151.26286430688901</v>
          </cell>
          <cell r="Z179">
            <v>151.26286430688901</v>
          </cell>
          <cell r="AA179">
            <v>151.26286430688901</v>
          </cell>
          <cell r="AB179">
            <v>151.26286430688901</v>
          </cell>
          <cell r="AC179">
            <v>151.26286430688901</v>
          </cell>
          <cell r="AD179">
            <v>151.26286430688901</v>
          </cell>
          <cell r="AE179">
            <v>151.26286430688901</v>
          </cell>
          <cell r="AF179">
            <v>151.26286430688901</v>
          </cell>
          <cell r="AG179">
            <v>151.26286430688901</v>
          </cell>
          <cell r="AH179">
            <v>151.26286430688901</v>
          </cell>
          <cell r="AI179">
            <v>151.26286430688901</v>
          </cell>
          <cell r="AJ179">
            <v>151.26286430688901</v>
          </cell>
        </row>
        <row r="180">
          <cell r="A180">
            <v>1102</v>
          </cell>
          <cell r="B180">
            <v>11</v>
          </cell>
          <cell r="C180" t="str">
            <v>Aysen</v>
          </cell>
          <cell r="D180">
            <v>160.87625606715301</v>
          </cell>
          <cell r="E180">
            <v>160.87625606715301</v>
          </cell>
          <cell r="F180">
            <v>160.87625606715301</v>
          </cell>
          <cell r="G180">
            <v>160.87625606715301</v>
          </cell>
          <cell r="H180">
            <v>160.87625606715301</v>
          </cell>
          <cell r="I180">
            <v>160.87625606715301</v>
          </cell>
          <cell r="J180">
            <v>160.87625606715301</v>
          </cell>
          <cell r="K180">
            <v>160.87625606715301</v>
          </cell>
          <cell r="L180">
            <v>160.87625606715301</v>
          </cell>
          <cell r="M180">
            <v>160.87625606715301</v>
          </cell>
          <cell r="N180">
            <v>160.87625606715301</v>
          </cell>
          <cell r="O180">
            <v>160.87625606715301</v>
          </cell>
          <cell r="P180">
            <v>160.87625606715301</v>
          </cell>
          <cell r="Q180">
            <v>160.87625606715301</v>
          </cell>
          <cell r="R180">
            <v>160.87625606715301</v>
          </cell>
          <cell r="S180">
            <v>160.87625606715301</v>
          </cell>
          <cell r="T180">
            <v>160.87625606715301</v>
          </cell>
          <cell r="U180">
            <v>160.87625606715301</v>
          </cell>
          <cell r="V180">
            <v>160.87625606715301</v>
          </cell>
          <cell r="W180">
            <v>160.87625606715301</v>
          </cell>
          <cell r="X180">
            <v>160.87625606715301</v>
          </cell>
          <cell r="Y180">
            <v>160.87625606715301</v>
          </cell>
          <cell r="Z180">
            <v>160.87625606715301</v>
          </cell>
          <cell r="AA180">
            <v>160.87625606715301</v>
          </cell>
          <cell r="AB180">
            <v>160.87625606715301</v>
          </cell>
          <cell r="AC180">
            <v>160.87625606715301</v>
          </cell>
          <cell r="AD180">
            <v>160.87625606715301</v>
          </cell>
          <cell r="AE180">
            <v>160.87625606715301</v>
          </cell>
          <cell r="AF180">
            <v>160.87625606715301</v>
          </cell>
          <cell r="AG180">
            <v>160.87625606715301</v>
          </cell>
          <cell r="AH180">
            <v>160.87625606715301</v>
          </cell>
          <cell r="AI180">
            <v>160.87625606715301</v>
          </cell>
          <cell r="AJ180">
            <v>160.87625606715301</v>
          </cell>
        </row>
        <row r="181">
          <cell r="A181">
            <v>1202</v>
          </cell>
          <cell r="B181">
            <v>12</v>
          </cell>
          <cell r="C181" t="str">
            <v>Magallanes</v>
          </cell>
          <cell r="D181">
            <v>139.26940383883399</v>
          </cell>
          <cell r="E181">
            <v>139.26940383883399</v>
          </cell>
          <cell r="F181">
            <v>139.26940383883399</v>
          </cell>
          <cell r="G181">
            <v>139.26940383883399</v>
          </cell>
          <cell r="H181">
            <v>139.26940383883399</v>
          </cell>
          <cell r="I181">
            <v>139.26940383883399</v>
          </cell>
          <cell r="J181">
            <v>139.26940383883399</v>
          </cell>
          <cell r="K181">
            <v>139.26940383883399</v>
          </cell>
          <cell r="L181">
            <v>139.26940383883399</v>
          </cell>
          <cell r="M181">
            <v>139.26940383883399</v>
          </cell>
          <cell r="N181">
            <v>139.26940383883399</v>
          </cell>
          <cell r="O181">
            <v>139.26940383883399</v>
          </cell>
          <cell r="P181">
            <v>139.26940383883399</v>
          </cell>
          <cell r="Q181">
            <v>139.26940383883399</v>
          </cell>
          <cell r="R181">
            <v>139.26940383883399</v>
          </cell>
          <cell r="S181">
            <v>139.26940383883399</v>
          </cell>
          <cell r="T181">
            <v>139.26940383883399</v>
          </cell>
          <cell r="U181">
            <v>139.26940383883399</v>
          </cell>
          <cell r="V181">
            <v>139.26940383883399</v>
          </cell>
          <cell r="W181">
            <v>139.26940383883399</v>
          </cell>
          <cell r="X181">
            <v>139.26940383883399</v>
          </cell>
          <cell r="Y181">
            <v>139.26940383883399</v>
          </cell>
          <cell r="Z181">
            <v>139.26940383883399</v>
          </cell>
          <cell r="AA181">
            <v>139.26940383883399</v>
          </cell>
          <cell r="AB181">
            <v>139.26940383883399</v>
          </cell>
          <cell r="AC181">
            <v>139.26940383883399</v>
          </cell>
          <cell r="AD181">
            <v>139.26940383883399</v>
          </cell>
          <cell r="AE181">
            <v>139.26940383883399</v>
          </cell>
          <cell r="AF181">
            <v>139.26940383883399</v>
          </cell>
          <cell r="AG181">
            <v>139.26940383883399</v>
          </cell>
          <cell r="AH181">
            <v>139.26940383883399</v>
          </cell>
          <cell r="AI181">
            <v>139.26940383883399</v>
          </cell>
          <cell r="AJ181">
            <v>139.26940383883399</v>
          </cell>
        </row>
      </sheetData>
      <sheetData sheetId="6">
        <row r="110">
          <cell r="B110">
            <v>3</v>
          </cell>
        </row>
      </sheetData>
      <sheetData sheetId="7"/>
      <sheetData sheetId="8">
        <row r="21">
          <cell r="C21">
            <v>0.28689999999999999</v>
          </cell>
        </row>
        <row r="22">
          <cell r="C22">
            <v>0.25430000000000003</v>
          </cell>
        </row>
        <row r="23">
          <cell r="C23">
            <v>0.21590000000000001</v>
          </cell>
        </row>
        <row r="24">
          <cell r="C24">
            <v>0.27879999999999999</v>
          </cell>
        </row>
        <row r="25">
          <cell r="C25">
            <v>0.24966666666666701</v>
          </cell>
        </row>
      </sheetData>
      <sheetData sheetId="9"/>
      <sheetData sheetId="10"/>
      <sheetData sheetId="11">
        <row r="9">
          <cell r="F9">
            <v>1</v>
          </cell>
          <cell r="G9">
            <v>1</v>
          </cell>
        </row>
        <row r="21">
          <cell r="P21">
            <v>0</v>
          </cell>
        </row>
        <row r="23">
          <cell r="D23">
            <v>10</v>
          </cell>
          <cell r="J23">
            <v>0</v>
          </cell>
          <cell r="M23">
            <v>2</v>
          </cell>
          <cell r="P23">
            <v>0</v>
          </cell>
        </row>
        <row r="30">
          <cell r="P30">
            <v>0</v>
          </cell>
        </row>
      </sheetData>
      <sheetData sheetId="12">
        <row r="2">
          <cell r="K2">
            <v>12.8</v>
          </cell>
        </row>
        <row r="28">
          <cell r="B28">
            <v>1</v>
          </cell>
          <cell r="C28">
            <v>1</v>
          </cell>
          <cell r="D28">
            <v>1</v>
          </cell>
        </row>
        <row r="30">
          <cell r="B30">
            <v>1</v>
          </cell>
          <cell r="C30">
            <v>1</v>
          </cell>
          <cell r="D30">
            <v>1</v>
          </cell>
        </row>
        <row r="32">
          <cell r="B32">
            <v>0.69</v>
          </cell>
          <cell r="C32">
            <v>1</v>
          </cell>
          <cell r="D32">
            <v>1</v>
          </cell>
        </row>
        <row r="33">
          <cell r="B33">
            <v>1</v>
          </cell>
          <cell r="C33">
            <v>1</v>
          </cell>
          <cell r="D33">
            <v>1</v>
          </cell>
        </row>
        <row r="34">
          <cell r="B34">
            <v>0</v>
          </cell>
          <cell r="C34">
            <v>0</v>
          </cell>
          <cell r="D34">
            <v>0</v>
          </cell>
        </row>
        <row r="35">
          <cell r="B35">
            <v>0</v>
          </cell>
          <cell r="C35">
            <v>1</v>
          </cell>
          <cell r="D35">
            <v>1</v>
          </cell>
        </row>
        <row r="45">
          <cell r="B45">
            <v>1</v>
          </cell>
          <cell r="C45">
            <v>1</v>
          </cell>
          <cell r="D45">
            <v>1</v>
          </cell>
          <cell r="E45">
            <v>1</v>
          </cell>
          <cell r="F45">
            <v>1</v>
          </cell>
          <cell r="G45">
            <v>1</v>
          </cell>
          <cell r="K45">
            <v>1</v>
          </cell>
          <cell r="L45">
            <v>1</v>
          </cell>
          <cell r="M45">
            <v>1</v>
          </cell>
        </row>
        <row r="85">
          <cell r="B85">
            <v>1</v>
          </cell>
          <cell r="C85">
            <v>1</v>
          </cell>
          <cell r="D85">
            <v>1</v>
          </cell>
        </row>
        <row r="92">
          <cell r="B92">
            <v>1</v>
          </cell>
          <cell r="C92">
            <v>1</v>
          </cell>
          <cell r="D92">
            <v>1</v>
          </cell>
        </row>
      </sheetData>
      <sheetData sheetId="13"/>
      <sheetData sheetId="14"/>
      <sheetData sheetId="15">
        <row r="5">
          <cell r="B5">
            <v>0.47</v>
          </cell>
        </row>
        <row r="6">
          <cell r="B6">
            <v>0.5</v>
          </cell>
        </row>
        <row r="12">
          <cell r="B12">
            <v>-3.6666666666666701</v>
          </cell>
        </row>
      </sheetData>
      <sheetData sheetId="16">
        <row r="5">
          <cell r="B5">
            <v>4.7</v>
          </cell>
          <cell r="E5">
            <v>0.45</v>
          </cell>
        </row>
        <row r="6">
          <cell r="B6">
            <v>107</v>
          </cell>
        </row>
        <row r="7">
          <cell r="B7">
            <v>0.26</v>
          </cell>
          <cell r="E7">
            <v>1</v>
          </cell>
        </row>
        <row r="8">
          <cell r="B8">
            <v>3</v>
          </cell>
          <cell r="E8">
            <v>0.86</v>
          </cell>
        </row>
        <row r="9">
          <cell r="E9">
            <v>0.9</v>
          </cell>
        </row>
        <row r="15">
          <cell r="B15">
            <v>2.2999999999999998</v>
          </cell>
        </row>
        <row r="16">
          <cell r="B16">
            <v>65</v>
          </cell>
        </row>
        <row r="17">
          <cell r="B17">
            <v>0.21</v>
          </cell>
        </row>
        <row r="18">
          <cell r="B18">
            <v>3.9</v>
          </cell>
        </row>
      </sheetData>
      <sheetData sheetId="17"/>
      <sheetData sheetId="18"/>
      <sheetData sheetId="19">
        <row r="30">
          <cell r="L30">
            <v>0.73</v>
          </cell>
        </row>
      </sheetData>
      <sheetData sheetId="20"/>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novales"/>
      <sheetName val="SNASPE"/>
      <sheetName val="BN_Manejado"/>
      <sheetName val="PF_PF"/>
      <sheetName val="Cosecha_trozas"/>
      <sheetName val="Leña"/>
      <sheetName val="Incendios"/>
      <sheetName val="Tierras FP_BN"/>
      <sheetName val="Tierras_transición_PF"/>
      <sheetName val="BN convertido a PF"/>
      <sheetName val="Quemas"/>
      <sheetName val="Tierrastransicion  a BN_Biomasa"/>
      <sheetName val="Tierratransicion-BN_DOM-Suelo"/>
      <sheetName val="Tierras convertidas_año a BN"/>
      <sheetName val="Tierras convertidas a FP"/>
      <sheetName val="PF_Sup_total"/>
      <sheetName val="Superficie_CL_perennes"/>
      <sheetName val="Superf_Incendios_CL"/>
      <sheetName val="Superficie_ Tierras convert CL"/>
      <sheetName val="Superf_transicion_CL"/>
      <sheetName val="Superficie Incendio GL"/>
      <sheetName val="Superficie_ Tierras convert GL"/>
      <sheetName val="Superf_transicion_GL"/>
      <sheetName val="Superficie_ Tierras convert WL"/>
      <sheetName val="Superficie_ Tierras convert SL"/>
      <sheetName val="Superf_transicion_SL"/>
      <sheetName val="Superficie_ Tierras convert OL"/>
      <sheetName val="HWP_Data"/>
    </sheetNames>
    <sheetDataSet>
      <sheetData sheetId="0"/>
      <sheetData sheetId="1"/>
      <sheetData sheetId="2"/>
      <sheetData sheetId="3"/>
      <sheetData sheetId="4"/>
      <sheetData sheetId="5"/>
      <sheetData sheetId="6">
        <row r="2">
          <cell r="C2" t="str">
            <v>SUPERFICIE DE BOSQUE NATIVO INCENDIADO (ha)</v>
          </cell>
        </row>
        <row r="4">
          <cell r="C4" t="str">
            <v>Superficie de bosque nativo afectada por incendios descontando la superficie que cambio de uso, por región (ha)</v>
          </cell>
        </row>
        <row r="5">
          <cell r="B5">
            <v>1</v>
          </cell>
          <cell r="C5" t="str">
            <v>REGIÓN</v>
          </cell>
          <cell r="D5">
            <v>1990</v>
          </cell>
          <cell r="E5">
            <v>1991</v>
          </cell>
          <cell r="F5">
            <v>1992</v>
          </cell>
          <cell r="G5">
            <v>1993</v>
          </cell>
          <cell r="H5">
            <v>1994</v>
          </cell>
          <cell r="I5">
            <v>1995</v>
          </cell>
          <cell r="J5">
            <v>1996</v>
          </cell>
          <cell r="K5">
            <v>1997</v>
          </cell>
          <cell r="L5">
            <v>1998</v>
          </cell>
          <cell r="M5">
            <v>1999</v>
          </cell>
          <cell r="N5">
            <v>2000</v>
          </cell>
          <cell r="O5">
            <v>2001</v>
          </cell>
          <cell r="P5">
            <v>2002</v>
          </cell>
          <cell r="Q5">
            <v>2003</v>
          </cell>
          <cell r="R5">
            <v>2004</v>
          </cell>
          <cell r="S5">
            <v>2005</v>
          </cell>
          <cell r="T5">
            <v>2006</v>
          </cell>
          <cell r="U5">
            <v>2007</v>
          </cell>
          <cell r="V5">
            <v>2008</v>
          </cell>
          <cell r="W5">
            <v>2009</v>
          </cell>
          <cell r="X5">
            <v>2010</v>
          </cell>
          <cell r="Y5">
            <v>2011</v>
          </cell>
          <cell r="Z5">
            <v>2012</v>
          </cell>
          <cell r="AA5">
            <v>2013</v>
          </cell>
          <cell r="AB5">
            <v>2014</v>
          </cell>
          <cell r="AC5">
            <v>2015</v>
          </cell>
          <cell r="AD5">
            <v>2016</v>
          </cell>
          <cell r="AE5">
            <v>2017</v>
          </cell>
          <cell r="AF5">
            <v>2018</v>
          </cell>
          <cell r="AG5">
            <v>2019</v>
          </cell>
          <cell r="AH5">
            <v>2020</v>
          </cell>
          <cell r="AI5">
            <v>2021</v>
          </cell>
          <cell r="AJ5">
            <v>2022</v>
          </cell>
        </row>
        <row r="6">
          <cell r="A6">
            <v>1501</v>
          </cell>
          <cell r="B6">
            <v>15</v>
          </cell>
          <cell r="C6" t="str">
            <v>Arica y Parinacota</v>
          </cell>
          <cell r="D6">
            <v>0</v>
          </cell>
          <cell r="E6">
            <v>0</v>
          </cell>
          <cell r="F6">
            <v>0</v>
          </cell>
          <cell r="G6">
            <v>0</v>
          </cell>
          <cell r="H6">
            <v>0</v>
          </cell>
          <cell r="I6">
            <v>0</v>
          </cell>
          <cell r="J6">
            <v>0</v>
          </cell>
          <cell r="K6">
            <v>0</v>
          </cell>
          <cell r="L6">
            <v>0</v>
          </cell>
          <cell r="M6">
            <v>0</v>
          </cell>
          <cell r="N6">
            <v>0</v>
          </cell>
          <cell r="O6">
            <v>0</v>
          </cell>
          <cell r="P6">
            <v>0</v>
          </cell>
          <cell r="Q6">
            <v>0</v>
          </cell>
          <cell r="R6">
            <v>0</v>
          </cell>
          <cell r="S6">
            <v>0</v>
          </cell>
          <cell r="T6">
            <v>0</v>
          </cell>
          <cell r="U6">
            <v>0</v>
          </cell>
          <cell r="V6">
            <v>0</v>
          </cell>
          <cell r="W6">
            <v>0</v>
          </cell>
          <cell r="X6">
            <v>0</v>
          </cell>
          <cell r="Y6">
            <v>0</v>
          </cell>
          <cell r="Z6">
            <v>0</v>
          </cell>
          <cell r="AA6">
            <v>0</v>
          </cell>
          <cell r="AB6">
            <v>0</v>
          </cell>
          <cell r="AC6">
            <v>0</v>
          </cell>
          <cell r="AD6">
            <v>0</v>
          </cell>
          <cell r="AE6">
            <v>0</v>
          </cell>
          <cell r="AF6">
            <v>0</v>
          </cell>
          <cell r="AG6">
            <v>0.01</v>
          </cell>
          <cell r="AH6">
            <v>0.11</v>
          </cell>
          <cell r="AI6">
            <v>0</v>
          </cell>
          <cell r="AJ6">
            <v>0.5</v>
          </cell>
        </row>
        <row r="7">
          <cell r="A7">
            <v>101</v>
          </cell>
          <cell r="B7">
            <v>1</v>
          </cell>
          <cell r="C7" t="str">
            <v>Tarapaca</v>
          </cell>
          <cell r="D7">
            <v>0</v>
          </cell>
          <cell r="E7">
            <v>0</v>
          </cell>
          <cell r="F7">
            <v>0</v>
          </cell>
          <cell r="G7">
            <v>0</v>
          </cell>
          <cell r="H7">
            <v>0</v>
          </cell>
          <cell r="I7">
            <v>0</v>
          </cell>
          <cell r="J7">
            <v>0</v>
          </cell>
          <cell r="K7">
            <v>0</v>
          </cell>
          <cell r="L7">
            <v>0</v>
          </cell>
          <cell r="M7">
            <v>0</v>
          </cell>
          <cell r="N7">
            <v>0</v>
          </cell>
          <cell r="O7">
            <v>0</v>
          </cell>
          <cell r="P7">
            <v>0</v>
          </cell>
          <cell r="Q7">
            <v>0</v>
          </cell>
          <cell r="R7">
            <v>0</v>
          </cell>
          <cell r="S7">
            <v>0</v>
          </cell>
          <cell r="T7">
            <v>0</v>
          </cell>
          <cell r="U7">
            <v>0</v>
          </cell>
          <cell r="V7">
            <v>0</v>
          </cell>
          <cell r="W7">
            <v>0</v>
          </cell>
          <cell r="X7">
            <v>0</v>
          </cell>
          <cell r="Y7">
            <v>0</v>
          </cell>
          <cell r="Z7">
            <v>0</v>
          </cell>
          <cell r="AA7">
            <v>0</v>
          </cell>
          <cell r="AB7">
            <v>0</v>
          </cell>
          <cell r="AC7">
            <v>0</v>
          </cell>
          <cell r="AD7">
            <v>0</v>
          </cell>
          <cell r="AE7">
            <v>0</v>
          </cell>
          <cell r="AF7">
            <v>0</v>
          </cell>
          <cell r="AG7">
            <v>0</v>
          </cell>
          <cell r="AH7">
            <v>3.1E-2</v>
          </cell>
          <cell r="AI7">
            <v>0.6</v>
          </cell>
          <cell r="AJ7">
            <v>0</v>
          </cell>
        </row>
        <row r="8">
          <cell r="A8">
            <v>201</v>
          </cell>
          <cell r="B8">
            <v>2</v>
          </cell>
          <cell r="C8" t="str">
            <v>Antofagasta</v>
          </cell>
          <cell r="D8">
            <v>0</v>
          </cell>
          <cell r="E8">
            <v>0</v>
          </cell>
          <cell r="F8">
            <v>0</v>
          </cell>
          <cell r="G8">
            <v>0</v>
          </cell>
          <cell r="H8">
            <v>0</v>
          </cell>
          <cell r="I8">
            <v>0</v>
          </cell>
          <cell r="J8">
            <v>0</v>
          </cell>
          <cell r="K8">
            <v>0</v>
          </cell>
          <cell r="L8">
            <v>0</v>
          </cell>
          <cell r="M8">
            <v>0</v>
          </cell>
          <cell r="N8">
            <v>0</v>
          </cell>
          <cell r="O8">
            <v>0</v>
          </cell>
          <cell r="P8">
            <v>0</v>
          </cell>
          <cell r="Q8">
            <v>0</v>
          </cell>
          <cell r="R8">
            <v>0</v>
          </cell>
          <cell r="S8">
            <v>0</v>
          </cell>
          <cell r="T8">
            <v>0</v>
          </cell>
          <cell r="U8">
            <v>0</v>
          </cell>
          <cell r="V8">
            <v>0</v>
          </cell>
          <cell r="W8">
            <v>0</v>
          </cell>
          <cell r="X8">
            <v>0</v>
          </cell>
          <cell r="Y8">
            <v>0</v>
          </cell>
          <cell r="Z8">
            <v>0</v>
          </cell>
          <cell r="AA8">
            <v>0</v>
          </cell>
          <cell r="AB8">
            <v>0</v>
          </cell>
          <cell r="AC8">
            <v>0</v>
          </cell>
          <cell r="AD8">
            <v>0</v>
          </cell>
          <cell r="AE8">
            <v>0</v>
          </cell>
          <cell r="AF8">
            <v>0</v>
          </cell>
          <cell r="AG8">
            <v>0</v>
          </cell>
          <cell r="AH8">
            <v>6.2E-2</v>
          </cell>
          <cell r="AI8">
            <v>0</v>
          </cell>
          <cell r="AJ8">
            <v>0</v>
          </cell>
        </row>
        <row r="9">
          <cell r="A9">
            <v>301</v>
          </cell>
          <cell r="B9">
            <v>3</v>
          </cell>
          <cell r="C9" t="str">
            <v>Atacama</v>
          </cell>
          <cell r="D9">
            <v>0</v>
          </cell>
          <cell r="E9">
            <v>0</v>
          </cell>
          <cell r="F9">
            <v>0</v>
          </cell>
          <cell r="G9">
            <v>0</v>
          </cell>
          <cell r="H9">
            <v>0</v>
          </cell>
          <cell r="I9">
            <v>0</v>
          </cell>
          <cell r="J9">
            <v>0</v>
          </cell>
          <cell r="K9">
            <v>0</v>
          </cell>
          <cell r="L9">
            <v>0</v>
          </cell>
          <cell r="M9">
            <v>0</v>
          </cell>
          <cell r="N9">
            <v>0</v>
          </cell>
          <cell r="O9">
            <v>0</v>
          </cell>
          <cell r="P9">
            <v>1</v>
          </cell>
          <cell r="Q9">
            <v>0.09</v>
          </cell>
          <cell r="R9">
            <v>3.89</v>
          </cell>
          <cell r="S9">
            <v>0</v>
          </cell>
          <cell r="T9">
            <v>0</v>
          </cell>
          <cell r="U9">
            <v>0</v>
          </cell>
          <cell r="V9">
            <v>0</v>
          </cell>
          <cell r="W9">
            <v>0</v>
          </cell>
          <cell r="X9">
            <v>0</v>
          </cell>
          <cell r="Y9">
            <v>0</v>
          </cell>
          <cell r="Z9">
            <v>10</v>
          </cell>
          <cell r="AA9">
            <v>0</v>
          </cell>
          <cell r="AB9">
            <v>0</v>
          </cell>
          <cell r="AC9">
            <v>0</v>
          </cell>
          <cell r="AD9">
            <v>8.07</v>
          </cell>
          <cell r="AE9">
            <v>1.53</v>
          </cell>
          <cell r="AF9">
            <v>13.74</v>
          </cell>
          <cell r="AG9">
            <v>4.96</v>
          </cell>
          <cell r="AH9">
            <v>13.317</v>
          </cell>
          <cell r="AI9">
            <v>0.11</v>
          </cell>
          <cell r="AJ9">
            <v>5.2</v>
          </cell>
        </row>
        <row r="10">
          <cell r="A10">
            <v>401</v>
          </cell>
          <cell r="B10">
            <v>4</v>
          </cell>
          <cell r="C10" t="str">
            <v>Coquimbo</v>
          </cell>
          <cell r="D10">
            <v>62.23</v>
          </cell>
          <cell r="E10">
            <v>40.119999999999997</v>
          </cell>
          <cell r="F10">
            <v>12.41</v>
          </cell>
          <cell r="G10">
            <v>67.62</v>
          </cell>
          <cell r="H10">
            <v>249.51</v>
          </cell>
          <cell r="I10">
            <v>105.21</v>
          </cell>
          <cell r="J10">
            <v>0</v>
          </cell>
          <cell r="K10">
            <v>10.43</v>
          </cell>
          <cell r="L10">
            <v>4.1500000000000004</v>
          </cell>
          <cell r="M10">
            <v>16.05</v>
          </cell>
          <cell r="N10">
            <v>0.8</v>
          </cell>
          <cell r="O10">
            <v>9.1</v>
          </cell>
          <cell r="P10">
            <v>101</v>
          </cell>
          <cell r="Q10">
            <v>148.55000000000001</v>
          </cell>
          <cell r="R10">
            <v>139.1</v>
          </cell>
          <cell r="S10">
            <v>180.9</v>
          </cell>
          <cell r="T10">
            <v>3.22</v>
          </cell>
          <cell r="U10">
            <v>40.299999999999997</v>
          </cell>
          <cell r="V10">
            <v>9.6999999999999993</v>
          </cell>
          <cell r="W10">
            <v>15.6</v>
          </cell>
          <cell r="X10">
            <v>40.97</v>
          </cell>
          <cell r="Y10">
            <v>24.35</v>
          </cell>
          <cell r="Z10">
            <v>34.4</v>
          </cell>
          <cell r="AA10">
            <v>57.17</v>
          </cell>
          <cell r="AB10">
            <v>128.07</v>
          </cell>
          <cell r="AC10">
            <v>28.6</v>
          </cell>
          <cell r="AD10">
            <v>34.520000000000003</v>
          </cell>
          <cell r="AE10">
            <v>1016.36</v>
          </cell>
          <cell r="AF10">
            <v>62.27</v>
          </cell>
          <cell r="AG10">
            <v>50.37</v>
          </cell>
          <cell r="AH10">
            <v>29.51</v>
          </cell>
          <cell r="AI10">
            <v>41.36</v>
          </cell>
          <cell r="AJ10">
            <v>773.21</v>
          </cell>
        </row>
        <row r="11">
          <cell r="A11">
            <v>501</v>
          </cell>
          <cell r="B11">
            <v>5</v>
          </cell>
          <cell r="C11" t="str">
            <v>Valparaiso</v>
          </cell>
          <cell r="D11">
            <v>1785.58</v>
          </cell>
          <cell r="E11">
            <v>832.46</v>
          </cell>
          <cell r="F11">
            <v>681.28</v>
          </cell>
          <cell r="G11">
            <v>2365.08</v>
          </cell>
          <cell r="H11">
            <v>2854.45</v>
          </cell>
          <cell r="I11">
            <v>639.67999999999995</v>
          </cell>
          <cell r="J11">
            <v>829.23</v>
          </cell>
          <cell r="K11">
            <v>1316.15</v>
          </cell>
          <cell r="L11">
            <v>993.79</v>
          </cell>
          <cell r="M11">
            <v>357.66</v>
          </cell>
          <cell r="N11">
            <v>332.46</v>
          </cell>
          <cell r="O11">
            <v>310.64999999999998</v>
          </cell>
          <cell r="P11">
            <v>447.6</v>
          </cell>
          <cell r="Q11">
            <v>1680.28</v>
          </cell>
          <cell r="R11">
            <v>2591.2399999999998</v>
          </cell>
          <cell r="S11">
            <v>2565.4499999999998</v>
          </cell>
          <cell r="T11">
            <v>366.59</v>
          </cell>
          <cell r="U11">
            <v>442.39</v>
          </cell>
          <cell r="V11">
            <v>671.08</v>
          </cell>
          <cell r="W11">
            <v>652.82000000000005</v>
          </cell>
          <cell r="X11">
            <v>2470.11</v>
          </cell>
          <cell r="Y11">
            <v>2658.18</v>
          </cell>
          <cell r="Z11">
            <v>768.01</v>
          </cell>
          <cell r="AA11">
            <v>527.23</v>
          </cell>
          <cell r="AB11">
            <v>1491.4304999999999</v>
          </cell>
          <cell r="AC11">
            <v>513.41800000000001</v>
          </cell>
          <cell r="AD11">
            <v>754.55399999999997</v>
          </cell>
          <cell r="AE11">
            <v>5132.7299999999996</v>
          </cell>
          <cell r="AF11">
            <v>577.27</v>
          </cell>
          <cell r="AG11">
            <v>1091.74</v>
          </cell>
          <cell r="AH11">
            <v>1234.0550000000001</v>
          </cell>
          <cell r="AI11">
            <v>1314.4570000000001</v>
          </cell>
          <cell r="AJ11">
            <v>478.01499999999999</v>
          </cell>
        </row>
        <row r="12">
          <cell r="A12">
            <v>1301</v>
          </cell>
          <cell r="B12">
            <v>13</v>
          </cell>
          <cell r="C12" t="str">
            <v>RM</v>
          </cell>
          <cell r="D12">
            <v>143.38</v>
          </cell>
          <cell r="E12">
            <v>1416.51</v>
          </cell>
          <cell r="F12">
            <v>803.45</v>
          </cell>
          <cell r="G12">
            <v>1026.07</v>
          </cell>
          <cell r="H12">
            <v>2080.0700000000002</v>
          </cell>
          <cell r="I12">
            <v>191.22</v>
          </cell>
          <cell r="J12">
            <v>138.4</v>
          </cell>
          <cell r="K12">
            <v>178.03</v>
          </cell>
          <cell r="L12">
            <v>98.33</v>
          </cell>
          <cell r="M12">
            <v>106</v>
          </cell>
          <cell r="N12">
            <v>62.02</v>
          </cell>
          <cell r="O12">
            <v>106.45</v>
          </cell>
          <cell r="P12">
            <v>68</v>
          </cell>
          <cell r="Q12">
            <v>1193.5</v>
          </cell>
          <cell r="R12">
            <v>1270.47</v>
          </cell>
          <cell r="S12">
            <v>651.4</v>
          </cell>
          <cell r="T12">
            <v>185.97</v>
          </cell>
          <cell r="U12">
            <v>63.91</v>
          </cell>
          <cell r="V12">
            <v>29.61</v>
          </cell>
          <cell r="W12">
            <v>2771.15</v>
          </cell>
          <cell r="X12">
            <v>2166.46</v>
          </cell>
          <cell r="Y12">
            <v>970.25</v>
          </cell>
          <cell r="Z12">
            <v>97.38</v>
          </cell>
          <cell r="AA12">
            <v>88.91</v>
          </cell>
          <cell r="AB12">
            <v>7588.1959999999999</v>
          </cell>
          <cell r="AC12">
            <v>432.0385</v>
          </cell>
          <cell r="AD12">
            <v>236.94499999999999</v>
          </cell>
          <cell r="AE12">
            <v>16057.25</v>
          </cell>
          <cell r="AF12">
            <v>425.17</v>
          </cell>
          <cell r="AG12">
            <v>443.2</v>
          </cell>
          <cell r="AH12">
            <v>616.495</v>
          </cell>
          <cell r="AI12">
            <v>241.06899999999999</v>
          </cell>
          <cell r="AJ12">
            <v>136.18299999999999</v>
          </cell>
        </row>
        <row r="13">
          <cell r="A13">
            <v>601</v>
          </cell>
          <cell r="B13">
            <v>6</v>
          </cell>
          <cell r="C13" t="str">
            <v>O'Higgins</v>
          </cell>
          <cell r="D13">
            <v>377.1</v>
          </cell>
          <cell r="E13">
            <v>1288.8</v>
          </cell>
          <cell r="F13">
            <v>174.3</v>
          </cell>
          <cell r="G13">
            <v>932.57</v>
          </cell>
          <cell r="H13">
            <v>3678.45</v>
          </cell>
          <cell r="I13">
            <v>576.26</v>
          </cell>
          <cell r="J13">
            <v>431.4</v>
          </cell>
          <cell r="K13">
            <v>1120.96</v>
          </cell>
          <cell r="L13">
            <v>80.900000000000006</v>
          </cell>
          <cell r="M13">
            <v>6570.53</v>
          </cell>
          <cell r="N13">
            <v>273.77999999999997</v>
          </cell>
          <cell r="O13">
            <v>57.95</v>
          </cell>
          <cell r="P13">
            <v>549.04999999999995</v>
          </cell>
          <cell r="Q13">
            <v>780.1</v>
          </cell>
          <cell r="R13">
            <v>851.9</v>
          </cell>
          <cell r="S13">
            <v>2407.77</v>
          </cell>
          <cell r="T13">
            <v>770.57</v>
          </cell>
          <cell r="U13">
            <v>792</v>
          </cell>
          <cell r="V13">
            <v>2317.9</v>
          </cell>
          <cell r="W13">
            <v>576.80999999999995</v>
          </cell>
          <cell r="X13">
            <v>2944.77</v>
          </cell>
          <cell r="Y13">
            <v>1946.9</v>
          </cell>
          <cell r="Z13">
            <v>914.62</v>
          </cell>
          <cell r="AA13">
            <v>217.35</v>
          </cell>
          <cell r="AB13">
            <v>897.52599999999995</v>
          </cell>
          <cell r="AC13">
            <v>2473.1190000000001</v>
          </cell>
          <cell r="AD13">
            <v>546.48400000000004</v>
          </cell>
          <cell r="AE13">
            <v>23122.18</v>
          </cell>
          <cell r="AF13">
            <v>444.46499999999997</v>
          </cell>
          <cell r="AG13">
            <v>480.51</v>
          </cell>
          <cell r="AH13">
            <v>2289.67</v>
          </cell>
          <cell r="AI13">
            <v>215.36500000000001</v>
          </cell>
          <cell r="AJ13">
            <v>2922.87</v>
          </cell>
        </row>
        <row r="14">
          <cell r="A14">
            <v>701</v>
          </cell>
          <cell r="B14">
            <v>7</v>
          </cell>
          <cell r="C14" t="str">
            <v>Maule</v>
          </cell>
          <cell r="D14">
            <v>519.70000000000005</v>
          </cell>
          <cell r="E14">
            <v>985.71</v>
          </cell>
          <cell r="F14">
            <v>41.35</v>
          </cell>
          <cell r="G14">
            <v>836.86</v>
          </cell>
          <cell r="H14">
            <v>1563.16</v>
          </cell>
          <cell r="I14">
            <v>312.57</v>
          </cell>
          <cell r="J14">
            <v>176.28</v>
          </cell>
          <cell r="K14">
            <v>367.13</v>
          </cell>
          <cell r="L14">
            <v>160.85</v>
          </cell>
          <cell r="M14">
            <v>978.15</v>
          </cell>
          <cell r="N14">
            <v>214.02</v>
          </cell>
          <cell r="O14">
            <v>25.45</v>
          </cell>
          <cell r="P14">
            <v>147.16</v>
          </cell>
          <cell r="Q14">
            <v>504.35</v>
          </cell>
          <cell r="R14">
            <v>147.29</v>
          </cell>
          <cell r="S14">
            <v>139.97</v>
          </cell>
          <cell r="T14">
            <v>38.450000000000003</v>
          </cell>
          <cell r="U14">
            <v>7.39</v>
          </cell>
          <cell r="V14">
            <v>348.45</v>
          </cell>
          <cell r="W14">
            <v>3539.12</v>
          </cell>
          <cell r="X14">
            <v>431.96</v>
          </cell>
          <cell r="Y14">
            <v>2283.21</v>
          </cell>
          <cell r="Z14">
            <v>657.52</v>
          </cell>
          <cell r="AA14">
            <v>166.79</v>
          </cell>
          <cell r="AB14">
            <v>3824.681</v>
          </cell>
          <cell r="AC14">
            <v>2285.8989999999999</v>
          </cell>
          <cell r="AD14">
            <v>84.76</v>
          </cell>
          <cell r="AE14">
            <v>26386.343000000001</v>
          </cell>
          <cell r="AF14">
            <v>599.96500000000003</v>
          </cell>
          <cell r="AG14">
            <v>1758.711</v>
          </cell>
          <cell r="AH14">
            <v>9570.6959999999999</v>
          </cell>
          <cell r="AI14">
            <v>2840.2289999999998</v>
          </cell>
          <cell r="AJ14">
            <v>569.24900000000002</v>
          </cell>
        </row>
        <row r="15">
          <cell r="A15">
            <v>1601</v>
          </cell>
          <cell r="B15">
            <v>16</v>
          </cell>
          <cell r="C15" t="str">
            <v>Ñuble</v>
          </cell>
          <cell r="D15">
            <v>59.15</v>
          </cell>
          <cell r="E15">
            <v>25.77</v>
          </cell>
          <cell r="F15">
            <v>1.73</v>
          </cell>
          <cell r="G15">
            <v>29.96</v>
          </cell>
          <cell r="H15">
            <v>54.88</v>
          </cell>
          <cell r="I15">
            <v>19.61</v>
          </cell>
          <cell r="J15">
            <v>40.24</v>
          </cell>
          <cell r="K15">
            <v>195.85</v>
          </cell>
          <cell r="L15">
            <v>25.11</v>
          </cell>
          <cell r="M15">
            <v>873.21</v>
          </cell>
          <cell r="N15">
            <v>19.18</v>
          </cell>
          <cell r="O15">
            <v>20.02</v>
          </cell>
          <cell r="P15">
            <v>117.05</v>
          </cell>
          <cell r="Q15">
            <v>128.94</v>
          </cell>
          <cell r="R15">
            <v>14.73</v>
          </cell>
          <cell r="S15">
            <v>277.88</v>
          </cell>
          <cell r="T15">
            <v>89.67</v>
          </cell>
          <cell r="U15">
            <v>199.4</v>
          </cell>
          <cell r="V15">
            <v>86.68</v>
          </cell>
          <cell r="W15">
            <v>59.43</v>
          </cell>
          <cell r="X15">
            <v>1053.57</v>
          </cell>
          <cell r="Y15">
            <v>45.6</v>
          </cell>
          <cell r="Z15">
            <v>342.62</v>
          </cell>
          <cell r="AA15">
            <v>82.18</v>
          </cell>
          <cell r="AB15">
            <v>30.521000000000001</v>
          </cell>
          <cell r="AC15">
            <v>2214.9949999999999</v>
          </cell>
          <cell r="AD15">
            <v>56.076999999999998</v>
          </cell>
          <cell r="AE15">
            <v>3414.3389999999999</v>
          </cell>
          <cell r="AF15">
            <v>66.2</v>
          </cell>
          <cell r="AG15">
            <v>403.81</v>
          </cell>
          <cell r="AH15">
            <v>209.14269999999999</v>
          </cell>
          <cell r="AI15">
            <v>255.37</v>
          </cell>
          <cell r="AJ15">
            <v>183.86500000000001</v>
          </cell>
        </row>
        <row r="16">
          <cell r="A16">
            <v>801</v>
          </cell>
          <cell r="B16">
            <v>8</v>
          </cell>
          <cell r="C16" t="str">
            <v>Biobío</v>
          </cell>
          <cell r="D16">
            <v>45.2</v>
          </cell>
          <cell r="E16">
            <v>1019.86</v>
          </cell>
          <cell r="F16">
            <v>22.92</v>
          </cell>
          <cell r="G16">
            <v>299.85000000000002</v>
          </cell>
          <cell r="H16">
            <v>173.03</v>
          </cell>
          <cell r="I16">
            <v>67.88</v>
          </cell>
          <cell r="J16">
            <v>233.08</v>
          </cell>
          <cell r="K16">
            <v>1209.6400000000001</v>
          </cell>
          <cell r="L16">
            <v>111.4</v>
          </cell>
          <cell r="M16">
            <v>3527.03</v>
          </cell>
          <cell r="N16">
            <v>78.92</v>
          </cell>
          <cell r="O16">
            <v>69.349999999999994</v>
          </cell>
          <cell r="P16">
            <v>7443.1500000000096</v>
          </cell>
          <cell r="Q16">
            <v>30.309999999999899</v>
          </cell>
          <cell r="R16">
            <v>188.64</v>
          </cell>
          <cell r="S16">
            <v>117.83</v>
          </cell>
          <cell r="T16">
            <v>42.62</v>
          </cell>
          <cell r="U16">
            <v>154.68</v>
          </cell>
          <cell r="V16">
            <v>19.989999999999899</v>
          </cell>
          <cell r="W16">
            <v>898.29</v>
          </cell>
          <cell r="X16">
            <v>581.15</v>
          </cell>
          <cell r="Y16">
            <v>9.27</v>
          </cell>
          <cell r="Z16">
            <v>3398.63</v>
          </cell>
          <cell r="AA16">
            <v>21.58</v>
          </cell>
          <cell r="AB16">
            <v>1353.9357</v>
          </cell>
          <cell r="AC16">
            <v>5200.3119999999999</v>
          </cell>
          <cell r="AD16">
            <v>498.23</v>
          </cell>
          <cell r="AE16">
            <v>14286.07</v>
          </cell>
          <cell r="AF16">
            <v>147.673</v>
          </cell>
          <cell r="AG16">
            <v>234.721</v>
          </cell>
          <cell r="AH16">
            <v>2587.279</v>
          </cell>
          <cell r="AI16">
            <v>186.03190000000001</v>
          </cell>
          <cell r="AJ16">
            <v>1426.8889999999999</v>
          </cell>
        </row>
        <row r="17">
          <cell r="A17">
            <v>901</v>
          </cell>
          <cell r="B17">
            <v>9</v>
          </cell>
          <cell r="C17" t="str">
            <v>Araucanía</v>
          </cell>
          <cell r="D17">
            <v>371.66</v>
          </cell>
          <cell r="E17">
            <v>1758.93</v>
          </cell>
          <cell r="F17">
            <v>70.72</v>
          </cell>
          <cell r="G17">
            <v>68.290000000000006</v>
          </cell>
          <cell r="H17">
            <v>163.91</v>
          </cell>
          <cell r="I17">
            <v>145.38</v>
          </cell>
          <cell r="J17">
            <v>384.87</v>
          </cell>
          <cell r="K17">
            <v>589.1</v>
          </cell>
          <cell r="L17">
            <v>210.27</v>
          </cell>
          <cell r="M17">
            <v>420.39</v>
          </cell>
          <cell r="N17">
            <v>123.35</v>
          </cell>
          <cell r="O17">
            <v>63.59</v>
          </cell>
          <cell r="P17">
            <v>18764.580000000002</v>
          </cell>
          <cell r="Q17">
            <v>226.21</v>
          </cell>
          <cell r="R17">
            <v>369.01</v>
          </cell>
          <cell r="S17">
            <v>212.31</v>
          </cell>
          <cell r="T17">
            <v>73.599999999999994</v>
          </cell>
          <cell r="U17">
            <v>41.32</v>
          </cell>
          <cell r="V17">
            <v>350.48</v>
          </cell>
          <cell r="W17">
            <v>1012.21</v>
          </cell>
          <cell r="X17">
            <v>41.78</v>
          </cell>
          <cell r="Y17">
            <v>16.8</v>
          </cell>
          <cell r="Z17">
            <v>1080.74</v>
          </cell>
          <cell r="AA17">
            <v>54.814</v>
          </cell>
          <cell r="AB17">
            <v>1102.5250000000001</v>
          </cell>
          <cell r="AC17">
            <v>14586.346</v>
          </cell>
          <cell r="AD17">
            <v>498.09399999999999</v>
          </cell>
          <cell r="AE17">
            <v>644.07000000000005</v>
          </cell>
          <cell r="AF17">
            <v>502.2</v>
          </cell>
          <cell r="AG17">
            <v>3005.261</v>
          </cell>
          <cell r="AH17">
            <v>3314.25</v>
          </cell>
          <cell r="AI17">
            <v>510.83300000000003</v>
          </cell>
          <cell r="AJ17">
            <v>4308.0969999999998</v>
          </cell>
        </row>
        <row r="18">
          <cell r="A18">
            <v>1401</v>
          </cell>
          <cell r="B18">
            <v>14</v>
          </cell>
          <cell r="C18" t="str">
            <v>Los Ríos</v>
          </cell>
          <cell r="D18">
            <v>23.14</v>
          </cell>
          <cell r="E18">
            <v>247.25</v>
          </cell>
          <cell r="F18">
            <v>26.8</v>
          </cell>
          <cell r="G18">
            <v>9.6</v>
          </cell>
          <cell r="H18">
            <v>154.35</v>
          </cell>
          <cell r="I18">
            <v>26.3</v>
          </cell>
          <cell r="J18">
            <v>542.1</v>
          </cell>
          <cell r="K18">
            <v>32.5</v>
          </cell>
          <cell r="L18">
            <v>544.20000000000005</v>
          </cell>
          <cell r="M18">
            <v>356.28</v>
          </cell>
          <cell r="N18">
            <v>1.2</v>
          </cell>
          <cell r="O18">
            <v>0.9</v>
          </cell>
          <cell r="P18">
            <v>904.11</v>
          </cell>
          <cell r="Q18">
            <v>2.91</v>
          </cell>
          <cell r="R18">
            <v>184.14</v>
          </cell>
          <cell r="S18">
            <v>18.670000000000002</v>
          </cell>
          <cell r="T18">
            <v>6.92</v>
          </cell>
          <cell r="U18">
            <v>4.7699999999999996</v>
          </cell>
          <cell r="V18">
            <v>118.82</v>
          </cell>
          <cell r="W18">
            <v>271.35000000000002</v>
          </cell>
          <cell r="X18">
            <v>0.75</v>
          </cell>
          <cell r="Y18">
            <v>2.37</v>
          </cell>
          <cell r="Z18">
            <v>22.92</v>
          </cell>
          <cell r="AA18">
            <v>5.43</v>
          </cell>
          <cell r="AB18">
            <v>36.549999999999997</v>
          </cell>
          <cell r="AC18">
            <v>149.57</v>
          </cell>
          <cell r="AD18">
            <v>110.03</v>
          </cell>
          <cell r="AE18">
            <v>2.032</v>
          </cell>
          <cell r="AF18">
            <v>60.956000000000003</v>
          </cell>
          <cell r="AG18">
            <v>222.072</v>
          </cell>
          <cell r="AH18">
            <v>193.065</v>
          </cell>
          <cell r="AI18">
            <v>20.352</v>
          </cell>
          <cell r="AJ18">
            <v>81.307000000000002</v>
          </cell>
        </row>
        <row r="19">
          <cell r="A19">
            <v>1001</v>
          </cell>
          <cell r="B19">
            <v>10</v>
          </cell>
          <cell r="C19" t="str">
            <v>Los Lagos</v>
          </cell>
          <cell r="D19">
            <v>338.4</v>
          </cell>
          <cell r="E19">
            <v>55.15</v>
          </cell>
          <cell r="F19">
            <v>89.85</v>
          </cell>
          <cell r="G19">
            <v>66.3</v>
          </cell>
          <cell r="H19">
            <v>256.77999999999997</v>
          </cell>
          <cell r="I19">
            <v>221.38</v>
          </cell>
          <cell r="J19">
            <v>9484.2999999999993</v>
          </cell>
          <cell r="K19">
            <v>437.75</v>
          </cell>
          <cell r="L19">
            <v>32559.64</v>
          </cell>
          <cell r="M19">
            <v>1076.18</v>
          </cell>
          <cell r="N19">
            <v>14.7</v>
          </cell>
          <cell r="O19">
            <v>9.35</v>
          </cell>
          <cell r="P19">
            <v>2551.85</v>
          </cell>
          <cell r="Q19">
            <v>27.45</v>
          </cell>
          <cell r="R19">
            <v>90.9</v>
          </cell>
          <cell r="S19">
            <v>41.29</v>
          </cell>
          <cell r="T19">
            <v>207.35</v>
          </cell>
          <cell r="U19">
            <v>52.15</v>
          </cell>
          <cell r="V19">
            <v>4233.93</v>
          </cell>
          <cell r="W19">
            <v>552.39</v>
          </cell>
          <cell r="X19">
            <v>0.63</v>
          </cell>
          <cell r="Y19">
            <v>9.44</v>
          </cell>
          <cell r="Z19">
            <v>307.89999999999998</v>
          </cell>
          <cell r="AA19">
            <v>373.91</v>
          </cell>
          <cell r="AB19">
            <v>1245.5497</v>
          </cell>
          <cell r="AC19">
            <v>1945.8720000000001</v>
          </cell>
          <cell r="AD19">
            <v>1180.8900000000001</v>
          </cell>
          <cell r="AE19">
            <v>20.364000000000001</v>
          </cell>
          <cell r="AF19">
            <v>95.26</v>
          </cell>
          <cell r="AG19">
            <v>637.80999999999995</v>
          </cell>
          <cell r="AH19">
            <v>15.532</v>
          </cell>
          <cell r="AI19">
            <v>215.23</v>
          </cell>
          <cell r="AJ19">
            <v>81.549000000000007</v>
          </cell>
        </row>
        <row r="20">
          <cell r="A20">
            <v>1101</v>
          </cell>
          <cell r="B20">
            <v>11</v>
          </cell>
          <cell r="C20" t="str">
            <v>Aysen</v>
          </cell>
          <cell r="D20">
            <v>1096.0999999999999</v>
          </cell>
          <cell r="E20">
            <v>2.91</v>
          </cell>
          <cell r="F20">
            <v>3.6</v>
          </cell>
          <cell r="G20">
            <v>0.11</v>
          </cell>
          <cell r="H20">
            <v>180.28</v>
          </cell>
          <cell r="I20">
            <v>38.270000000000003</v>
          </cell>
          <cell r="J20">
            <v>317.94</v>
          </cell>
          <cell r="K20">
            <v>8.6999999999999993</v>
          </cell>
          <cell r="L20">
            <v>25223.96</v>
          </cell>
          <cell r="M20">
            <v>10.37</v>
          </cell>
          <cell r="N20">
            <v>22.5</v>
          </cell>
          <cell r="O20">
            <v>10.3</v>
          </cell>
          <cell r="P20">
            <v>153.25</v>
          </cell>
          <cell r="Q20">
            <v>16</v>
          </cell>
          <cell r="R20">
            <v>212.4</v>
          </cell>
          <cell r="S20">
            <v>76.7</v>
          </cell>
          <cell r="T20">
            <v>204.9</v>
          </cell>
          <cell r="U20">
            <v>3.32</v>
          </cell>
          <cell r="V20">
            <v>187.03</v>
          </cell>
          <cell r="W20">
            <v>64.900000000000006</v>
          </cell>
          <cell r="X20">
            <v>2.5</v>
          </cell>
          <cell r="Y20">
            <v>21.08</v>
          </cell>
          <cell r="Z20">
            <v>47.81</v>
          </cell>
          <cell r="AA20">
            <v>53.29</v>
          </cell>
          <cell r="AB20">
            <v>177.34</v>
          </cell>
          <cell r="AC20">
            <v>67.22</v>
          </cell>
          <cell r="AD20">
            <v>772.3</v>
          </cell>
          <cell r="AE20">
            <v>2.2688000000000001</v>
          </cell>
          <cell r="AF20">
            <v>9.4019999999999992</v>
          </cell>
          <cell r="AG20">
            <v>5933.42</v>
          </cell>
          <cell r="AH20">
            <v>5.7320000000000002</v>
          </cell>
          <cell r="AI20">
            <v>16.503</v>
          </cell>
          <cell r="AJ20">
            <v>41.009</v>
          </cell>
        </row>
        <row r="21">
          <cell r="A21">
            <v>1201</v>
          </cell>
          <cell r="B21">
            <v>12</v>
          </cell>
          <cell r="C21" t="str">
            <v>Magallanes</v>
          </cell>
          <cell r="D21">
            <v>85</v>
          </cell>
          <cell r="E21">
            <v>0.3</v>
          </cell>
          <cell r="F21">
            <v>12.99</v>
          </cell>
          <cell r="G21">
            <v>210.35</v>
          </cell>
          <cell r="H21">
            <v>111.5</v>
          </cell>
          <cell r="I21">
            <v>9.85</v>
          </cell>
          <cell r="J21">
            <v>5</v>
          </cell>
          <cell r="K21">
            <v>88.7</v>
          </cell>
          <cell r="L21">
            <v>3.25</v>
          </cell>
          <cell r="M21">
            <v>35.5</v>
          </cell>
          <cell r="N21">
            <v>4.5199999999999996</v>
          </cell>
          <cell r="O21">
            <v>4.6100000000000003</v>
          </cell>
          <cell r="P21">
            <v>33.86</v>
          </cell>
          <cell r="Q21">
            <v>10.07</v>
          </cell>
          <cell r="R21">
            <v>1.9</v>
          </cell>
          <cell r="S21">
            <v>2255.71</v>
          </cell>
          <cell r="T21">
            <v>29.5</v>
          </cell>
          <cell r="U21">
            <v>5.93</v>
          </cell>
          <cell r="V21">
            <v>33.03</v>
          </cell>
          <cell r="W21">
            <v>0.02</v>
          </cell>
          <cell r="X21">
            <v>0.14000000000000001</v>
          </cell>
          <cell r="Y21">
            <v>0.81</v>
          </cell>
          <cell r="Z21">
            <v>1702.91</v>
          </cell>
          <cell r="AA21">
            <v>0.02</v>
          </cell>
          <cell r="AB21">
            <v>0.25</v>
          </cell>
          <cell r="AC21">
            <v>0.22</v>
          </cell>
          <cell r="AD21">
            <v>21.95</v>
          </cell>
          <cell r="AE21">
            <v>12.675000000000001</v>
          </cell>
          <cell r="AF21">
            <v>4.2000000000000003E-2</v>
          </cell>
          <cell r="AG21">
            <v>26.872</v>
          </cell>
          <cell r="AH21">
            <v>1.2999999999999999E-2</v>
          </cell>
          <cell r="AI21">
            <v>101.31100000000001</v>
          </cell>
          <cell r="AJ21">
            <v>774.78599999999994</v>
          </cell>
        </row>
        <row r="22">
          <cell r="A22">
            <v>10001</v>
          </cell>
          <cell r="B22">
            <v>100</v>
          </cell>
          <cell r="C22" t="str">
            <v>TOTAL</v>
          </cell>
          <cell r="D22">
            <v>4906.6400000000003</v>
          </cell>
          <cell r="E22">
            <v>7673.77</v>
          </cell>
          <cell r="F22">
            <v>1941.4</v>
          </cell>
          <cell r="G22">
            <v>5912.66</v>
          </cell>
          <cell r="H22">
            <v>11520.37</v>
          </cell>
          <cell r="I22">
            <v>2353.61</v>
          </cell>
          <cell r="J22">
            <v>12582.84</v>
          </cell>
          <cell r="K22">
            <v>5554.94</v>
          </cell>
          <cell r="L22">
            <v>60015.85</v>
          </cell>
          <cell r="M22">
            <v>14327.35</v>
          </cell>
          <cell r="N22">
            <v>1147.45</v>
          </cell>
          <cell r="O22">
            <v>687.72</v>
          </cell>
          <cell r="P22">
            <v>31281.66</v>
          </cell>
          <cell r="Q22">
            <v>4748.76</v>
          </cell>
          <cell r="R22">
            <v>6065.61</v>
          </cell>
          <cell r="S22">
            <v>8945.8799999999992</v>
          </cell>
          <cell r="T22">
            <v>2019.36</v>
          </cell>
          <cell r="U22">
            <v>1807.56</v>
          </cell>
          <cell r="V22">
            <v>8406.7000000000007</v>
          </cell>
          <cell r="W22">
            <v>10414.09</v>
          </cell>
          <cell r="X22">
            <v>9734.7900000000009</v>
          </cell>
          <cell r="Y22">
            <v>7988.26</v>
          </cell>
          <cell r="Z22">
            <v>9385.4599999999991</v>
          </cell>
          <cell r="AA22">
            <v>1648.674</v>
          </cell>
          <cell r="AB22">
            <v>17876.5749</v>
          </cell>
          <cell r="AC22">
            <v>29897.609499999999</v>
          </cell>
          <cell r="AD22">
            <v>4802.9040000000005</v>
          </cell>
          <cell r="AE22">
            <v>90098.211800000005</v>
          </cell>
          <cell r="AF22">
            <v>3004.6129999999998</v>
          </cell>
          <cell r="AG22">
            <v>14293.467000000001</v>
          </cell>
          <cell r="AH22">
            <v>20078.959699999999</v>
          </cell>
          <cell r="AI22">
            <v>5958.8208999999997</v>
          </cell>
          <cell r="AJ22">
            <v>11782.728999999999</v>
          </cell>
        </row>
        <row r="23">
          <cell r="C23" t="str">
            <v>Fuente de datos 1972-1984:</v>
          </cell>
        </row>
        <row r="24">
          <cell r="C24" t="str">
            <v>Fuente de datos 1985-2016:</v>
          </cell>
        </row>
        <row r="26">
          <cell r="C26" t="str">
            <v>Superficie de bosque nativo incendiada que sufrió cambio de uso de la tierra (Emisión de carbono está contabilizada en matriz de cambio de uso de la tierra)</v>
          </cell>
        </row>
        <row r="27">
          <cell r="B27">
            <v>6</v>
          </cell>
          <cell r="C27" t="str">
            <v>REGIÓN</v>
          </cell>
          <cell r="D27">
            <v>1990</v>
          </cell>
          <cell r="E27">
            <v>1991</v>
          </cell>
          <cell r="F27">
            <v>1992</v>
          </cell>
          <cell r="G27">
            <v>1993</v>
          </cell>
          <cell r="H27">
            <v>1994</v>
          </cell>
          <cell r="I27">
            <v>1995</v>
          </cell>
          <cell r="J27">
            <v>1996</v>
          </cell>
          <cell r="K27">
            <v>1997</v>
          </cell>
          <cell r="L27">
            <v>1998</v>
          </cell>
          <cell r="M27">
            <v>1999</v>
          </cell>
          <cell r="N27">
            <v>2000</v>
          </cell>
          <cell r="O27">
            <v>2001</v>
          </cell>
          <cell r="P27">
            <v>2002</v>
          </cell>
          <cell r="Q27">
            <v>2003</v>
          </cell>
          <cell r="R27">
            <v>2004</v>
          </cell>
          <cell r="S27">
            <v>2005</v>
          </cell>
          <cell r="T27">
            <v>2006</v>
          </cell>
          <cell r="U27">
            <v>2007</v>
          </cell>
          <cell r="V27">
            <v>2008</v>
          </cell>
          <cell r="W27">
            <v>2009</v>
          </cell>
          <cell r="X27">
            <v>2010</v>
          </cell>
          <cell r="Y27">
            <v>2011</v>
          </cell>
          <cell r="Z27">
            <v>2012</v>
          </cell>
          <cell r="AA27">
            <v>2013</v>
          </cell>
          <cell r="AB27">
            <v>2014</v>
          </cell>
          <cell r="AC27">
            <v>2015</v>
          </cell>
          <cell r="AD27">
            <v>2016</v>
          </cell>
          <cell r="AE27">
            <v>2017</v>
          </cell>
          <cell r="AF27">
            <v>2018</v>
          </cell>
          <cell r="AG27">
            <v>2019</v>
          </cell>
          <cell r="AH27">
            <v>2020</v>
          </cell>
          <cell r="AI27">
            <v>2021</v>
          </cell>
          <cell r="AJ27">
            <v>2022</v>
          </cell>
        </row>
        <row r="28">
          <cell r="A28">
            <v>1506</v>
          </cell>
          <cell r="B28">
            <v>15</v>
          </cell>
          <cell r="C28" t="str">
            <v>Arica y Parinacota</v>
          </cell>
        </row>
        <row r="29">
          <cell r="A29">
            <v>106</v>
          </cell>
          <cell r="B29">
            <v>1</v>
          </cell>
          <cell r="C29" t="str">
            <v>Tarapaca</v>
          </cell>
        </row>
        <row r="30">
          <cell r="A30">
            <v>206</v>
          </cell>
          <cell r="B30">
            <v>2</v>
          </cell>
          <cell r="C30" t="str">
            <v>Antofagasta</v>
          </cell>
        </row>
        <row r="31">
          <cell r="A31">
            <v>306</v>
          </cell>
          <cell r="B31">
            <v>3</v>
          </cell>
          <cell r="C31" t="str">
            <v>Atacama</v>
          </cell>
        </row>
        <row r="32">
          <cell r="A32">
            <v>406</v>
          </cell>
          <cell r="B32">
            <v>4</v>
          </cell>
          <cell r="C32" t="str">
            <v>Coquimbo</v>
          </cell>
        </row>
        <row r="33">
          <cell r="A33">
            <v>506</v>
          </cell>
          <cell r="B33">
            <v>5</v>
          </cell>
          <cell r="C33" t="str">
            <v>Valparaiso</v>
          </cell>
          <cell r="AB33">
            <v>18.419499999999999</v>
          </cell>
          <cell r="AC33">
            <v>381.49200000000002</v>
          </cell>
          <cell r="AD33">
            <v>36.996000000000002</v>
          </cell>
        </row>
        <row r="34">
          <cell r="A34">
            <v>1306</v>
          </cell>
          <cell r="B34">
            <v>13</v>
          </cell>
          <cell r="C34" t="str">
            <v>RM</v>
          </cell>
          <cell r="AB34">
            <v>5.7939999999999996</v>
          </cell>
          <cell r="AC34">
            <v>18.711500000000001</v>
          </cell>
          <cell r="AD34">
            <v>1.7849999999999999</v>
          </cell>
        </row>
        <row r="35">
          <cell r="A35">
            <v>606</v>
          </cell>
          <cell r="B35">
            <v>6</v>
          </cell>
          <cell r="C35" t="str">
            <v>O'Higgins</v>
          </cell>
          <cell r="AB35">
            <v>52.573999999999998</v>
          </cell>
          <cell r="AC35">
            <v>174.98099999999999</v>
          </cell>
          <cell r="AD35">
            <v>84.805999999999997</v>
          </cell>
        </row>
        <row r="36">
          <cell r="A36">
            <v>706</v>
          </cell>
          <cell r="B36">
            <v>7</v>
          </cell>
          <cell r="C36" t="str">
            <v>Maule</v>
          </cell>
          <cell r="M36">
            <v>0</v>
          </cell>
          <cell r="N36">
            <v>0</v>
          </cell>
          <cell r="O36">
            <v>0</v>
          </cell>
          <cell r="P36">
            <v>0</v>
          </cell>
          <cell r="Q36">
            <v>0</v>
          </cell>
          <cell r="R36">
            <v>23.5</v>
          </cell>
          <cell r="S36">
            <v>0</v>
          </cell>
          <cell r="T36">
            <v>23.9</v>
          </cell>
          <cell r="U36">
            <v>2</v>
          </cell>
          <cell r="V36">
            <v>115.6</v>
          </cell>
          <cell r="W36">
            <v>490.6</v>
          </cell>
          <cell r="AB36">
            <v>3.7090000000000001</v>
          </cell>
          <cell r="AC36">
            <v>26.081</v>
          </cell>
          <cell r="AE36">
            <v>135.71700000000001</v>
          </cell>
        </row>
        <row r="37">
          <cell r="A37">
            <v>1606</v>
          </cell>
          <cell r="B37">
            <v>16</v>
          </cell>
          <cell r="C37" t="str">
            <v>Ñuble</v>
          </cell>
          <cell r="AB37">
            <v>1.8089999999999999</v>
          </cell>
          <cell r="AC37">
            <v>52.865000000000002</v>
          </cell>
          <cell r="AD37">
            <v>1.764</v>
          </cell>
          <cell r="AE37">
            <v>9.0809999999999995</v>
          </cell>
        </row>
        <row r="38">
          <cell r="A38">
            <v>806</v>
          </cell>
          <cell r="B38">
            <v>8</v>
          </cell>
          <cell r="C38" t="str">
            <v>Biobío</v>
          </cell>
          <cell r="L38">
            <v>0</v>
          </cell>
          <cell r="M38">
            <v>0</v>
          </cell>
          <cell r="N38">
            <v>0</v>
          </cell>
          <cell r="O38">
            <v>0</v>
          </cell>
          <cell r="P38">
            <v>0</v>
          </cell>
          <cell r="Q38">
            <v>0</v>
          </cell>
          <cell r="R38">
            <v>7.88</v>
          </cell>
          <cell r="S38">
            <v>0</v>
          </cell>
          <cell r="T38">
            <v>15.45</v>
          </cell>
          <cell r="U38">
            <v>592.72</v>
          </cell>
          <cell r="V38">
            <v>117.04</v>
          </cell>
          <cell r="W38">
            <v>0</v>
          </cell>
          <cell r="AB38">
            <v>7.0673000000000004</v>
          </cell>
          <cell r="AC38">
            <v>72.238</v>
          </cell>
          <cell r="AD38">
            <v>3.339</v>
          </cell>
          <cell r="AE38">
            <v>13.81</v>
          </cell>
          <cell r="AF38">
            <v>0</v>
          </cell>
          <cell r="AG38">
            <v>0</v>
          </cell>
          <cell r="AH38">
            <v>0</v>
          </cell>
          <cell r="AI38">
            <v>0</v>
          </cell>
          <cell r="AJ38">
            <v>0</v>
          </cell>
        </row>
        <row r="39">
          <cell r="A39">
            <v>906</v>
          </cell>
          <cell r="B39">
            <v>9</v>
          </cell>
          <cell r="C39" t="str">
            <v>Araucanía</v>
          </cell>
          <cell r="U39">
            <v>0</v>
          </cell>
          <cell r="V39">
            <v>0.74</v>
          </cell>
          <cell r="W39">
            <v>0</v>
          </cell>
          <cell r="X39">
            <v>0</v>
          </cell>
          <cell r="Y39">
            <v>0</v>
          </cell>
          <cell r="Z39">
            <v>0</v>
          </cell>
          <cell r="AA39">
            <v>0</v>
          </cell>
          <cell r="AB39">
            <v>571.43499999999995</v>
          </cell>
          <cell r="AC39">
            <v>538.08399999999995</v>
          </cell>
          <cell r="AD39">
            <v>27.876000000000001</v>
          </cell>
        </row>
        <row r="40">
          <cell r="A40">
            <v>1406</v>
          </cell>
          <cell r="B40">
            <v>14</v>
          </cell>
          <cell r="C40" t="str">
            <v>Los Ríos</v>
          </cell>
          <cell r="T40">
            <v>319.54000000000002</v>
          </cell>
          <cell r="U40">
            <v>0</v>
          </cell>
          <cell r="V40">
            <v>0</v>
          </cell>
          <cell r="W40">
            <v>0</v>
          </cell>
          <cell r="X40">
            <v>0</v>
          </cell>
          <cell r="Y40">
            <v>0</v>
          </cell>
          <cell r="Z40">
            <v>0</v>
          </cell>
          <cell r="AA40">
            <v>0</v>
          </cell>
          <cell r="AE40">
            <v>1.518</v>
          </cell>
        </row>
        <row r="41">
          <cell r="A41">
            <v>1006</v>
          </cell>
          <cell r="B41">
            <v>10</v>
          </cell>
          <cell r="C41" t="str">
            <v>Los Lagos</v>
          </cell>
          <cell r="K41">
            <v>0</v>
          </cell>
          <cell r="L41">
            <v>1123.6600000000001</v>
          </cell>
          <cell r="M41">
            <v>5.67</v>
          </cell>
          <cell r="N41">
            <v>0</v>
          </cell>
          <cell r="O41">
            <v>0</v>
          </cell>
          <cell r="P41">
            <v>0</v>
          </cell>
          <cell r="Q41">
            <v>0</v>
          </cell>
          <cell r="R41">
            <v>0</v>
          </cell>
          <cell r="S41">
            <v>6</v>
          </cell>
          <cell r="T41">
            <v>0</v>
          </cell>
          <cell r="U41">
            <v>0</v>
          </cell>
          <cell r="V41">
            <v>7328.39</v>
          </cell>
          <cell r="W41">
            <v>45.7</v>
          </cell>
          <cell r="X41">
            <v>0</v>
          </cell>
          <cell r="Y41">
            <v>0</v>
          </cell>
          <cell r="Z41">
            <v>3.05</v>
          </cell>
          <cell r="AA41">
            <v>0</v>
          </cell>
          <cell r="AB41">
            <v>584.02030000000002</v>
          </cell>
          <cell r="AC41">
            <v>689.26800000000003</v>
          </cell>
        </row>
        <row r="42">
          <cell r="A42">
            <v>1106</v>
          </cell>
          <cell r="B42">
            <v>11</v>
          </cell>
          <cell r="C42" t="str">
            <v>Aysen</v>
          </cell>
          <cell r="K42">
            <v>0</v>
          </cell>
          <cell r="L42">
            <v>41.6</v>
          </cell>
          <cell r="M42">
            <v>66.099999999999994</v>
          </cell>
          <cell r="N42">
            <v>0</v>
          </cell>
          <cell r="O42">
            <v>0</v>
          </cell>
          <cell r="P42">
            <v>0</v>
          </cell>
          <cell r="Q42">
            <v>0</v>
          </cell>
          <cell r="R42">
            <v>0</v>
          </cell>
          <cell r="S42">
            <v>221.7</v>
          </cell>
          <cell r="T42">
            <v>182.4</v>
          </cell>
          <cell r="U42">
            <v>6.2</v>
          </cell>
          <cell r="V42">
            <v>0</v>
          </cell>
          <cell r="W42">
            <v>0</v>
          </cell>
          <cell r="X42">
            <v>0</v>
          </cell>
          <cell r="Y42">
            <v>0</v>
          </cell>
        </row>
        <row r="43">
          <cell r="A43">
            <v>1206</v>
          </cell>
          <cell r="B43">
            <v>12</v>
          </cell>
          <cell r="C43" t="str">
            <v>Magallanes</v>
          </cell>
        </row>
        <row r="44">
          <cell r="A44">
            <v>10006</v>
          </cell>
          <cell r="B44">
            <v>100</v>
          </cell>
          <cell r="C44" t="str">
            <v>TOTAL</v>
          </cell>
          <cell r="D44">
            <v>0</v>
          </cell>
          <cell r="E44">
            <v>0</v>
          </cell>
          <cell r="F44">
            <v>0</v>
          </cell>
          <cell r="G44">
            <v>0</v>
          </cell>
          <cell r="H44">
            <v>0</v>
          </cell>
          <cell r="I44">
            <v>0</v>
          </cell>
          <cell r="J44">
            <v>0</v>
          </cell>
          <cell r="K44">
            <v>0</v>
          </cell>
          <cell r="L44">
            <v>1165.26</v>
          </cell>
          <cell r="M44">
            <v>71.77</v>
          </cell>
          <cell r="N44">
            <v>0</v>
          </cell>
          <cell r="O44">
            <v>0</v>
          </cell>
          <cell r="P44">
            <v>0</v>
          </cell>
          <cell r="Q44">
            <v>0</v>
          </cell>
          <cell r="R44">
            <v>31.38</v>
          </cell>
          <cell r="S44">
            <v>227.7</v>
          </cell>
          <cell r="T44">
            <v>541.29</v>
          </cell>
          <cell r="U44">
            <v>600.91999999999996</v>
          </cell>
          <cell r="V44">
            <v>7561.77</v>
          </cell>
          <cell r="W44">
            <v>536.29999999999995</v>
          </cell>
          <cell r="X44">
            <v>0</v>
          </cell>
          <cell r="Y44">
            <v>0</v>
          </cell>
          <cell r="Z44">
            <v>3.05</v>
          </cell>
          <cell r="AA44">
            <v>0</v>
          </cell>
          <cell r="AB44">
            <v>1244.8280999999999</v>
          </cell>
          <cell r="AC44">
            <v>1953.7204999999999</v>
          </cell>
          <cell r="AD44">
            <v>156.566</v>
          </cell>
          <cell r="AE44">
            <v>160.126</v>
          </cell>
          <cell r="AF44">
            <v>0</v>
          </cell>
          <cell r="AG44">
            <v>0</v>
          </cell>
          <cell r="AH44">
            <v>0</v>
          </cell>
          <cell r="AI44">
            <v>0</v>
          </cell>
          <cell r="AJ44">
            <v>0</v>
          </cell>
        </row>
        <row r="45">
          <cell r="C45" t="str">
            <v>Información proporcionada por CONAF en Planilla</v>
          </cell>
        </row>
        <row r="48">
          <cell r="C48" t="str">
            <v>Superficie de bosque nativo afectada por incendios, por región (ha)</v>
          </cell>
        </row>
        <row r="49">
          <cell r="C49" t="str">
            <v>REGIÓN</v>
          </cell>
          <cell r="D49">
            <v>1990</v>
          </cell>
          <cell r="E49">
            <v>1991</v>
          </cell>
          <cell r="F49">
            <v>1992</v>
          </cell>
          <cell r="G49">
            <v>1993</v>
          </cell>
          <cell r="H49">
            <v>1994</v>
          </cell>
          <cell r="I49">
            <v>1995</v>
          </cell>
          <cell r="J49">
            <v>1996</v>
          </cell>
          <cell r="K49">
            <v>1997</v>
          </cell>
          <cell r="L49">
            <v>1998</v>
          </cell>
          <cell r="M49">
            <v>1999</v>
          </cell>
          <cell r="N49">
            <v>2000</v>
          </cell>
          <cell r="O49">
            <v>2001</v>
          </cell>
          <cell r="P49">
            <v>2002</v>
          </cell>
          <cell r="Q49">
            <v>2003</v>
          </cell>
          <cell r="R49">
            <v>2004</v>
          </cell>
          <cell r="S49">
            <v>2005</v>
          </cell>
          <cell r="T49">
            <v>2006</v>
          </cell>
          <cell r="U49">
            <v>2007</v>
          </cell>
          <cell r="V49">
            <v>2008</v>
          </cell>
          <cell r="W49">
            <v>2009</v>
          </cell>
          <cell r="X49">
            <v>2010</v>
          </cell>
          <cell r="Y49">
            <v>2011</v>
          </cell>
          <cell r="Z49">
            <v>2012</v>
          </cell>
          <cell r="AA49">
            <v>2013</v>
          </cell>
          <cell r="AB49">
            <v>2014</v>
          </cell>
          <cell r="AC49">
            <v>2015</v>
          </cell>
          <cell r="AD49">
            <v>2016</v>
          </cell>
          <cell r="AE49">
            <v>2017</v>
          </cell>
          <cell r="AF49">
            <v>2018</v>
          </cell>
          <cell r="AG49">
            <v>2019</v>
          </cell>
          <cell r="AH49">
            <v>2020</v>
          </cell>
          <cell r="AI49">
            <v>2021</v>
          </cell>
          <cell r="AJ49">
            <v>2022</v>
          </cell>
        </row>
        <row r="50">
          <cell r="C50" t="str">
            <v>Arica y Parinacota</v>
          </cell>
          <cell r="D50">
            <v>0</v>
          </cell>
          <cell r="E50">
            <v>0</v>
          </cell>
          <cell r="F50">
            <v>0</v>
          </cell>
          <cell r="G50">
            <v>0</v>
          </cell>
          <cell r="H50">
            <v>0</v>
          </cell>
          <cell r="I50">
            <v>0</v>
          </cell>
          <cell r="J50">
            <v>0</v>
          </cell>
          <cell r="K50">
            <v>0</v>
          </cell>
          <cell r="L50">
            <v>0</v>
          </cell>
          <cell r="M50">
            <v>0</v>
          </cell>
          <cell r="N50">
            <v>0</v>
          </cell>
          <cell r="O50">
            <v>0</v>
          </cell>
          <cell r="P50">
            <v>0</v>
          </cell>
          <cell r="Q50">
            <v>0</v>
          </cell>
          <cell r="R50">
            <v>0</v>
          </cell>
          <cell r="S50">
            <v>0</v>
          </cell>
          <cell r="T50">
            <v>0</v>
          </cell>
          <cell r="U50">
            <v>0</v>
          </cell>
          <cell r="V50">
            <v>0</v>
          </cell>
          <cell r="W50">
            <v>0</v>
          </cell>
          <cell r="X50">
            <v>0</v>
          </cell>
          <cell r="Y50">
            <v>0</v>
          </cell>
          <cell r="Z50">
            <v>0</v>
          </cell>
          <cell r="AA50">
            <v>0</v>
          </cell>
          <cell r="AB50">
            <v>0</v>
          </cell>
          <cell r="AC50">
            <v>0</v>
          </cell>
          <cell r="AD50">
            <v>0</v>
          </cell>
          <cell r="AE50">
            <v>0</v>
          </cell>
          <cell r="AF50">
            <v>0</v>
          </cell>
          <cell r="AG50">
            <v>0.01</v>
          </cell>
          <cell r="AH50">
            <v>0.11</v>
          </cell>
          <cell r="AI50">
            <v>0</v>
          </cell>
          <cell r="AJ50">
            <v>0.5</v>
          </cell>
        </row>
        <row r="51">
          <cell r="C51" t="str">
            <v>Tarapaca</v>
          </cell>
          <cell r="D51">
            <v>0</v>
          </cell>
          <cell r="E51">
            <v>0</v>
          </cell>
          <cell r="F51">
            <v>0</v>
          </cell>
          <cell r="G51">
            <v>0</v>
          </cell>
          <cell r="H51">
            <v>0</v>
          </cell>
          <cell r="I51">
            <v>0</v>
          </cell>
          <cell r="J51">
            <v>0</v>
          </cell>
          <cell r="K51">
            <v>0</v>
          </cell>
          <cell r="L51">
            <v>0</v>
          </cell>
          <cell r="M51">
            <v>0</v>
          </cell>
          <cell r="N51">
            <v>0</v>
          </cell>
          <cell r="O51">
            <v>0</v>
          </cell>
          <cell r="P51">
            <v>0</v>
          </cell>
          <cell r="Q51">
            <v>0</v>
          </cell>
          <cell r="R51">
            <v>0</v>
          </cell>
          <cell r="S51">
            <v>0</v>
          </cell>
          <cell r="T51">
            <v>0</v>
          </cell>
          <cell r="U51">
            <v>0</v>
          </cell>
          <cell r="V51">
            <v>0</v>
          </cell>
          <cell r="W51">
            <v>0</v>
          </cell>
          <cell r="X51">
            <v>0</v>
          </cell>
          <cell r="Y51">
            <v>0</v>
          </cell>
          <cell r="Z51">
            <v>0</v>
          </cell>
          <cell r="AA51">
            <v>0</v>
          </cell>
          <cell r="AB51">
            <v>0</v>
          </cell>
          <cell r="AC51">
            <v>0</v>
          </cell>
          <cell r="AD51">
            <v>0</v>
          </cell>
          <cell r="AE51">
            <v>0</v>
          </cell>
          <cell r="AF51">
            <v>0</v>
          </cell>
          <cell r="AG51">
            <v>0</v>
          </cell>
          <cell r="AH51">
            <v>3.1E-2</v>
          </cell>
          <cell r="AI51">
            <v>0.6</v>
          </cell>
          <cell r="AJ51">
            <v>0</v>
          </cell>
        </row>
        <row r="52">
          <cell r="C52" t="str">
            <v>Antofagasta</v>
          </cell>
          <cell r="D52">
            <v>0</v>
          </cell>
          <cell r="E52">
            <v>0</v>
          </cell>
          <cell r="F52">
            <v>0</v>
          </cell>
          <cell r="G52">
            <v>0</v>
          </cell>
          <cell r="H52">
            <v>0</v>
          </cell>
          <cell r="I52">
            <v>0</v>
          </cell>
          <cell r="J52">
            <v>0</v>
          </cell>
          <cell r="K52">
            <v>0</v>
          </cell>
          <cell r="L52">
            <v>0</v>
          </cell>
          <cell r="M52">
            <v>0</v>
          </cell>
          <cell r="N52">
            <v>0</v>
          </cell>
          <cell r="O52">
            <v>0</v>
          </cell>
          <cell r="P52">
            <v>0</v>
          </cell>
          <cell r="Q52">
            <v>0</v>
          </cell>
          <cell r="R52">
            <v>0</v>
          </cell>
          <cell r="S52">
            <v>0</v>
          </cell>
          <cell r="T52">
            <v>0</v>
          </cell>
          <cell r="U52">
            <v>0</v>
          </cell>
          <cell r="V52">
            <v>0</v>
          </cell>
          <cell r="W52">
            <v>0</v>
          </cell>
          <cell r="X52">
            <v>0</v>
          </cell>
          <cell r="Y52">
            <v>0</v>
          </cell>
          <cell r="Z52">
            <v>0</v>
          </cell>
          <cell r="AA52">
            <v>0</v>
          </cell>
          <cell r="AB52">
            <v>0</v>
          </cell>
          <cell r="AC52">
            <v>0</v>
          </cell>
          <cell r="AD52">
            <v>0</v>
          </cell>
          <cell r="AE52">
            <v>0</v>
          </cell>
          <cell r="AF52">
            <v>0</v>
          </cell>
          <cell r="AG52">
            <v>0</v>
          </cell>
          <cell r="AH52">
            <v>6.2E-2</v>
          </cell>
          <cell r="AI52">
            <v>0</v>
          </cell>
          <cell r="AJ52">
            <v>0</v>
          </cell>
        </row>
        <row r="53">
          <cell r="C53" t="str">
            <v>Atacama</v>
          </cell>
          <cell r="D53">
            <v>0</v>
          </cell>
          <cell r="E53">
            <v>0</v>
          </cell>
          <cell r="F53">
            <v>0</v>
          </cell>
          <cell r="G53">
            <v>0</v>
          </cell>
          <cell r="H53">
            <v>0</v>
          </cell>
          <cell r="I53">
            <v>0</v>
          </cell>
          <cell r="J53">
            <v>0</v>
          </cell>
          <cell r="K53">
            <v>0</v>
          </cell>
          <cell r="L53">
            <v>0</v>
          </cell>
          <cell r="M53">
            <v>0</v>
          </cell>
          <cell r="N53">
            <v>0</v>
          </cell>
          <cell r="O53">
            <v>0</v>
          </cell>
          <cell r="P53">
            <v>1</v>
          </cell>
          <cell r="Q53">
            <v>0.09</v>
          </cell>
          <cell r="R53">
            <v>3.89</v>
          </cell>
          <cell r="S53">
            <v>0</v>
          </cell>
          <cell r="T53">
            <v>0</v>
          </cell>
          <cell r="U53">
            <v>0</v>
          </cell>
          <cell r="V53">
            <v>0</v>
          </cell>
          <cell r="W53">
            <v>0</v>
          </cell>
          <cell r="X53">
            <v>0</v>
          </cell>
          <cell r="Y53">
            <v>0</v>
          </cell>
          <cell r="Z53">
            <v>10</v>
          </cell>
          <cell r="AA53">
            <v>0</v>
          </cell>
          <cell r="AB53">
            <v>0</v>
          </cell>
          <cell r="AC53">
            <v>0</v>
          </cell>
          <cell r="AD53">
            <v>8.07</v>
          </cell>
          <cell r="AE53">
            <v>1.53</v>
          </cell>
          <cell r="AF53">
            <v>13.74</v>
          </cell>
          <cell r="AG53">
            <v>4.96</v>
          </cell>
          <cell r="AH53">
            <v>13.317</v>
          </cell>
          <cell r="AI53">
            <v>0.11</v>
          </cell>
          <cell r="AJ53">
            <v>5.2</v>
          </cell>
        </row>
        <row r="54">
          <cell r="C54" t="str">
            <v>Coquimbo</v>
          </cell>
          <cell r="D54">
            <v>62.23</v>
          </cell>
          <cell r="E54">
            <v>40.119999999999997</v>
          </cell>
          <cell r="F54">
            <v>12.41</v>
          </cell>
          <cell r="G54">
            <v>67.62</v>
          </cell>
          <cell r="H54">
            <v>249.51</v>
          </cell>
          <cell r="I54">
            <v>105.21</v>
          </cell>
          <cell r="J54">
            <v>0</v>
          </cell>
          <cell r="K54">
            <v>10.43</v>
          </cell>
          <cell r="L54">
            <v>4.1500000000000004</v>
          </cell>
          <cell r="M54">
            <v>16.05</v>
          </cell>
          <cell r="N54">
            <v>0.8</v>
          </cell>
          <cell r="O54">
            <v>9.1</v>
          </cell>
          <cell r="P54">
            <v>101</v>
          </cell>
          <cell r="Q54">
            <v>148.55000000000001</v>
          </cell>
          <cell r="R54">
            <v>139.1</v>
          </cell>
          <cell r="S54">
            <v>180.9</v>
          </cell>
          <cell r="T54">
            <v>3.22</v>
          </cell>
          <cell r="U54">
            <v>40.299999999999997</v>
          </cell>
          <cell r="V54">
            <v>9.6999999999999993</v>
          </cell>
          <cell r="W54">
            <v>15.6</v>
          </cell>
          <cell r="X54">
            <v>40.97</v>
          </cell>
          <cell r="Y54">
            <v>24.35</v>
          </cell>
          <cell r="Z54">
            <v>34.4</v>
          </cell>
          <cell r="AA54">
            <v>57.17</v>
          </cell>
          <cell r="AB54">
            <v>128.07</v>
          </cell>
          <cell r="AC54">
            <v>28.6</v>
          </cell>
          <cell r="AD54">
            <v>34.520000000000003</v>
          </cell>
          <cell r="AE54">
            <v>1016.36</v>
          </cell>
          <cell r="AF54">
            <v>62.27</v>
          </cell>
          <cell r="AG54">
            <v>50.37</v>
          </cell>
          <cell r="AH54">
            <v>29.51</v>
          </cell>
          <cell r="AI54">
            <v>41.36</v>
          </cell>
          <cell r="AJ54">
            <v>773.21</v>
          </cell>
        </row>
        <row r="55">
          <cell r="C55" t="str">
            <v>Valparaiso</v>
          </cell>
          <cell r="D55">
            <v>1785.58</v>
          </cell>
          <cell r="E55">
            <v>832.46</v>
          </cell>
          <cell r="F55">
            <v>681.28</v>
          </cell>
          <cell r="G55">
            <v>2365.08</v>
          </cell>
          <cell r="H55">
            <v>2854.45</v>
          </cell>
          <cell r="I55">
            <v>639.67999999999995</v>
          </cell>
          <cell r="J55">
            <v>829.23</v>
          </cell>
          <cell r="K55">
            <v>1316.15</v>
          </cell>
          <cell r="L55">
            <v>993.79</v>
          </cell>
          <cell r="M55">
            <v>357.66</v>
          </cell>
          <cell r="N55">
            <v>332.46</v>
          </cell>
          <cell r="O55">
            <v>310.64999999999998</v>
          </cell>
          <cell r="P55">
            <v>447.6</v>
          </cell>
          <cell r="Q55">
            <v>1680.28</v>
          </cell>
          <cell r="R55">
            <v>2591.2399999999998</v>
          </cell>
          <cell r="S55">
            <v>2565.4499999999998</v>
          </cell>
          <cell r="T55">
            <v>366.59</v>
          </cell>
          <cell r="U55">
            <v>442.39</v>
          </cell>
          <cell r="V55">
            <v>671.08</v>
          </cell>
          <cell r="W55">
            <v>652.82000000000005</v>
          </cell>
          <cell r="X55">
            <v>2470.11</v>
          </cell>
          <cell r="Y55">
            <v>2658.18</v>
          </cell>
          <cell r="Z55">
            <v>768.01</v>
          </cell>
          <cell r="AA55">
            <v>527.23</v>
          </cell>
          <cell r="AB55">
            <v>1509.85</v>
          </cell>
          <cell r="AC55">
            <v>894.91</v>
          </cell>
          <cell r="AD55">
            <v>791.55</v>
          </cell>
          <cell r="AE55">
            <v>5132.7299999999996</v>
          </cell>
          <cell r="AF55">
            <v>577.27</v>
          </cell>
          <cell r="AG55">
            <v>1091.74</v>
          </cell>
          <cell r="AH55">
            <v>1234.0550000000001</v>
          </cell>
          <cell r="AI55">
            <v>1314.4570000000001</v>
          </cell>
          <cell r="AJ55">
            <v>478.01499999999999</v>
          </cell>
        </row>
        <row r="56">
          <cell r="C56" t="str">
            <v>RM</v>
          </cell>
          <cell r="D56">
            <v>143.38</v>
          </cell>
          <cell r="E56">
            <v>1416.51</v>
          </cell>
          <cell r="F56">
            <v>803.45</v>
          </cell>
          <cell r="G56">
            <v>1026.07</v>
          </cell>
          <cell r="H56">
            <v>2080.0700000000002</v>
          </cell>
          <cell r="I56">
            <v>191.22</v>
          </cell>
          <cell r="J56">
            <v>138.4</v>
          </cell>
          <cell r="K56">
            <v>178.03</v>
          </cell>
          <cell r="L56">
            <v>98.33</v>
          </cell>
          <cell r="M56">
            <v>106</v>
          </cell>
          <cell r="N56">
            <v>62.02</v>
          </cell>
          <cell r="O56">
            <v>106.45</v>
          </cell>
          <cell r="P56">
            <v>68</v>
          </cell>
          <cell r="Q56">
            <v>1193.5</v>
          </cell>
          <cell r="R56">
            <v>1270.47</v>
          </cell>
          <cell r="S56">
            <v>651.4</v>
          </cell>
          <cell r="T56">
            <v>185.97</v>
          </cell>
          <cell r="U56">
            <v>63.91</v>
          </cell>
          <cell r="V56">
            <v>29.61</v>
          </cell>
          <cell r="W56">
            <v>2771.15</v>
          </cell>
          <cell r="X56">
            <v>2166.46</v>
          </cell>
          <cell r="Y56">
            <v>970.25</v>
          </cell>
          <cell r="Z56">
            <v>97.38</v>
          </cell>
          <cell r="AA56">
            <v>88.91</v>
          </cell>
          <cell r="AB56">
            <v>7593.99</v>
          </cell>
          <cell r="AC56">
            <v>450.75</v>
          </cell>
          <cell r="AD56">
            <v>238.73</v>
          </cell>
          <cell r="AE56">
            <v>16057.25</v>
          </cell>
          <cell r="AF56">
            <v>425.17</v>
          </cell>
          <cell r="AG56">
            <v>443.2</v>
          </cell>
          <cell r="AH56">
            <v>616.495</v>
          </cell>
          <cell r="AI56">
            <v>241.06899999999999</v>
          </cell>
          <cell r="AJ56">
            <v>136.18299999999999</v>
          </cell>
        </row>
        <row r="57">
          <cell r="C57" t="str">
            <v>O'Higgins</v>
          </cell>
          <cell r="D57">
            <v>377.1</v>
          </cell>
          <cell r="E57">
            <v>1288.8</v>
          </cell>
          <cell r="F57">
            <v>174.3</v>
          </cell>
          <cell r="G57">
            <v>932.57</v>
          </cell>
          <cell r="H57">
            <v>3678.45</v>
          </cell>
          <cell r="I57">
            <v>576.26</v>
          </cell>
          <cell r="J57">
            <v>431.4</v>
          </cell>
          <cell r="K57">
            <v>1120.96</v>
          </cell>
          <cell r="L57">
            <v>80.900000000000006</v>
          </cell>
          <cell r="M57">
            <v>6570.53</v>
          </cell>
          <cell r="N57">
            <v>273.77999999999997</v>
          </cell>
          <cell r="O57">
            <v>57.95</v>
          </cell>
          <cell r="P57">
            <v>549.04999999999995</v>
          </cell>
          <cell r="Q57">
            <v>780.1</v>
          </cell>
          <cell r="R57">
            <v>851.9</v>
          </cell>
          <cell r="S57">
            <v>2407.77</v>
          </cell>
          <cell r="T57">
            <v>770.57</v>
          </cell>
          <cell r="U57">
            <v>792</v>
          </cell>
          <cell r="V57">
            <v>2317.9</v>
          </cell>
          <cell r="W57">
            <v>576.80999999999995</v>
          </cell>
          <cell r="X57">
            <v>2944.77</v>
          </cell>
          <cell r="Y57">
            <v>1946.9</v>
          </cell>
          <cell r="Z57">
            <v>914.62</v>
          </cell>
          <cell r="AA57">
            <v>217.35</v>
          </cell>
          <cell r="AB57">
            <v>950.1</v>
          </cell>
          <cell r="AC57">
            <v>2648.1</v>
          </cell>
          <cell r="AD57">
            <v>631.29</v>
          </cell>
          <cell r="AE57">
            <v>23122.18</v>
          </cell>
          <cell r="AF57">
            <v>444.46499999999997</v>
          </cell>
          <cell r="AG57">
            <v>480.51</v>
          </cell>
          <cell r="AH57">
            <v>2289.67</v>
          </cell>
          <cell r="AI57">
            <v>215.36500000000001</v>
          </cell>
          <cell r="AJ57">
            <v>2922.87</v>
          </cell>
        </row>
        <row r="58">
          <cell r="C58" t="str">
            <v>Maule</v>
          </cell>
          <cell r="D58">
            <v>519.70000000000005</v>
          </cell>
          <cell r="E58">
            <v>985.71</v>
          </cell>
          <cell r="F58">
            <v>41.35</v>
          </cell>
          <cell r="G58">
            <v>836.86</v>
          </cell>
          <cell r="H58">
            <v>1563.16</v>
          </cell>
          <cell r="I58">
            <v>312.57</v>
          </cell>
          <cell r="J58">
            <v>176.28</v>
          </cell>
          <cell r="K58">
            <v>367.13</v>
          </cell>
          <cell r="L58">
            <v>160.85</v>
          </cell>
          <cell r="M58">
            <v>978.15</v>
          </cell>
          <cell r="N58">
            <v>214.02</v>
          </cell>
          <cell r="O58">
            <v>25.45</v>
          </cell>
          <cell r="P58">
            <v>147.16</v>
          </cell>
          <cell r="Q58">
            <v>504.35</v>
          </cell>
          <cell r="R58">
            <v>170.79</v>
          </cell>
          <cell r="S58">
            <v>139.97</v>
          </cell>
          <cell r="T58">
            <v>62.35</v>
          </cell>
          <cell r="U58">
            <v>9.39</v>
          </cell>
          <cell r="V58">
            <v>464.05</v>
          </cell>
          <cell r="W58">
            <v>4029.72</v>
          </cell>
          <cell r="X58">
            <v>431.96</v>
          </cell>
          <cell r="Y58">
            <v>2283.21</v>
          </cell>
          <cell r="Z58">
            <v>657.52</v>
          </cell>
          <cell r="AA58">
            <v>166.79</v>
          </cell>
          <cell r="AB58">
            <v>3828.39</v>
          </cell>
          <cell r="AC58">
            <v>2311.98</v>
          </cell>
          <cell r="AD58">
            <v>84.76</v>
          </cell>
          <cell r="AE58">
            <v>26522.06</v>
          </cell>
          <cell r="AF58">
            <v>599.96500000000003</v>
          </cell>
          <cell r="AG58">
            <v>1758.711</v>
          </cell>
          <cell r="AH58">
            <v>9570.6959999999999</v>
          </cell>
          <cell r="AI58">
            <v>2840.2289999999998</v>
          </cell>
          <cell r="AJ58">
            <v>569.24900000000002</v>
          </cell>
        </row>
        <row r="59">
          <cell r="C59" t="str">
            <v>Ñuble</v>
          </cell>
          <cell r="D59">
            <v>59.15</v>
          </cell>
          <cell r="E59">
            <v>25.77</v>
          </cell>
          <cell r="F59">
            <v>1.73</v>
          </cell>
          <cell r="G59">
            <v>29.96</v>
          </cell>
          <cell r="H59">
            <v>54.88</v>
          </cell>
          <cell r="I59">
            <v>19.61</v>
          </cell>
          <cell r="J59">
            <v>40.24</v>
          </cell>
          <cell r="K59">
            <v>195.85</v>
          </cell>
          <cell r="L59">
            <v>25.11</v>
          </cell>
          <cell r="M59">
            <v>873.21</v>
          </cell>
          <cell r="N59">
            <v>19.18</v>
          </cell>
          <cell r="O59">
            <v>20.02</v>
          </cell>
          <cell r="P59">
            <v>117.05</v>
          </cell>
          <cell r="Q59">
            <v>128.94</v>
          </cell>
          <cell r="R59">
            <v>14.73</v>
          </cell>
          <cell r="S59">
            <v>277.88</v>
          </cell>
          <cell r="T59">
            <v>89.67</v>
          </cell>
          <cell r="U59">
            <v>199.4</v>
          </cell>
          <cell r="V59">
            <v>86.68</v>
          </cell>
          <cell r="W59">
            <v>59.43</v>
          </cell>
          <cell r="X59">
            <v>1053.57</v>
          </cell>
          <cell r="Y59">
            <v>45.6</v>
          </cell>
          <cell r="Z59">
            <v>342.62</v>
          </cell>
          <cell r="AA59">
            <v>82.18</v>
          </cell>
          <cell r="AB59">
            <v>32.33</v>
          </cell>
          <cell r="AC59">
            <v>2267.86</v>
          </cell>
          <cell r="AD59">
            <v>57.841000000000001</v>
          </cell>
          <cell r="AE59">
            <v>3423.42</v>
          </cell>
          <cell r="AF59">
            <v>66.2</v>
          </cell>
          <cell r="AG59">
            <v>403.81</v>
          </cell>
          <cell r="AH59">
            <v>209.14269999999999</v>
          </cell>
          <cell r="AI59">
            <v>255.37</v>
          </cell>
          <cell r="AJ59">
            <v>183.86500000000001</v>
          </cell>
        </row>
        <row r="60">
          <cell r="C60" t="str">
            <v>Biobío</v>
          </cell>
          <cell r="D60">
            <v>45.2</v>
          </cell>
          <cell r="E60">
            <v>1019.86</v>
          </cell>
          <cell r="F60">
            <v>22.92</v>
          </cell>
          <cell r="G60">
            <v>299.85000000000002</v>
          </cell>
          <cell r="H60">
            <v>173.03</v>
          </cell>
          <cell r="I60">
            <v>67.88</v>
          </cell>
          <cell r="J60">
            <v>233.08</v>
          </cell>
          <cell r="K60">
            <v>1209.6400000000001</v>
          </cell>
          <cell r="L60">
            <v>111.4</v>
          </cell>
          <cell r="M60">
            <v>3527.03</v>
          </cell>
          <cell r="N60">
            <v>78.92</v>
          </cell>
          <cell r="O60">
            <v>69.349999999999994</v>
          </cell>
          <cell r="P60">
            <v>7443.1500000000096</v>
          </cell>
          <cell r="Q60">
            <v>30.309999999999899</v>
          </cell>
          <cell r="R60">
            <v>196.52</v>
          </cell>
          <cell r="S60">
            <v>117.83</v>
          </cell>
          <cell r="T60">
            <v>58.07</v>
          </cell>
          <cell r="U60">
            <v>747.4</v>
          </cell>
          <cell r="V60">
            <v>137.03</v>
          </cell>
          <cell r="W60">
            <v>898.29</v>
          </cell>
          <cell r="X60">
            <v>581.15</v>
          </cell>
          <cell r="Y60">
            <v>9.27</v>
          </cell>
          <cell r="Z60">
            <v>3398.63</v>
          </cell>
          <cell r="AA60">
            <v>21.58</v>
          </cell>
          <cell r="AB60">
            <v>1361.0029999999999</v>
          </cell>
          <cell r="AC60">
            <v>5272.55</v>
          </cell>
          <cell r="AD60">
            <v>501.56900000000002</v>
          </cell>
          <cell r="AE60">
            <v>14299.88</v>
          </cell>
          <cell r="AF60">
            <v>147.673</v>
          </cell>
          <cell r="AG60">
            <v>234.721</v>
          </cell>
          <cell r="AH60">
            <v>2587.279</v>
          </cell>
          <cell r="AI60">
            <v>186.03190000000001</v>
          </cell>
          <cell r="AJ60">
            <v>1426.8889999999999</v>
          </cell>
        </row>
        <row r="61">
          <cell r="C61" t="str">
            <v>Araucanía</v>
          </cell>
          <cell r="D61">
            <v>371.66</v>
          </cell>
          <cell r="E61">
            <v>1758.93</v>
          </cell>
          <cell r="F61">
            <v>70.72</v>
          </cell>
          <cell r="G61">
            <v>68.290000000000006</v>
          </cell>
          <cell r="H61">
            <v>163.91</v>
          </cell>
          <cell r="I61">
            <v>145.38</v>
          </cell>
          <cell r="J61">
            <v>384.87</v>
          </cell>
          <cell r="K61">
            <v>589.1</v>
          </cell>
          <cell r="L61">
            <v>210.27</v>
          </cell>
          <cell r="M61">
            <v>420.39</v>
          </cell>
          <cell r="N61">
            <v>123.35</v>
          </cell>
          <cell r="O61">
            <v>63.59</v>
          </cell>
          <cell r="P61">
            <v>18764.580000000002</v>
          </cell>
          <cell r="Q61">
            <v>226.21</v>
          </cell>
          <cell r="R61">
            <v>369.01</v>
          </cell>
          <cell r="S61">
            <v>212.31</v>
          </cell>
          <cell r="T61">
            <v>73.599999999999994</v>
          </cell>
          <cell r="U61">
            <v>41.32</v>
          </cell>
          <cell r="V61">
            <v>351.22</v>
          </cell>
          <cell r="W61">
            <v>1012.21</v>
          </cell>
          <cell r="X61">
            <v>41.78</v>
          </cell>
          <cell r="Y61">
            <v>16.8</v>
          </cell>
          <cell r="Z61">
            <v>1080.74</v>
          </cell>
          <cell r="AA61">
            <v>54.814</v>
          </cell>
          <cell r="AB61">
            <v>1673.96</v>
          </cell>
          <cell r="AC61">
            <v>15124.43</v>
          </cell>
          <cell r="AD61">
            <v>525.97</v>
          </cell>
          <cell r="AE61">
            <v>644.07000000000005</v>
          </cell>
          <cell r="AF61">
            <v>502.2</v>
          </cell>
          <cell r="AG61">
            <v>3005.261</v>
          </cell>
          <cell r="AH61">
            <v>3314.25</v>
          </cell>
          <cell r="AI61">
            <v>510.83300000000003</v>
          </cell>
          <cell r="AJ61">
            <v>4308.0969999999998</v>
          </cell>
        </row>
        <row r="62">
          <cell r="C62" t="str">
            <v>Los Ríos</v>
          </cell>
          <cell r="D62">
            <v>23.14</v>
          </cell>
          <cell r="E62">
            <v>247.25</v>
          </cell>
          <cell r="F62">
            <v>26.8</v>
          </cell>
          <cell r="G62">
            <v>9.6</v>
          </cell>
          <cell r="H62">
            <v>154.35</v>
          </cell>
          <cell r="I62">
            <v>26.3</v>
          </cell>
          <cell r="J62">
            <v>542.1</v>
          </cell>
          <cell r="K62">
            <v>32.5</v>
          </cell>
          <cell r="L62">
            <v>544.20000000000005</v>
          </cell>
          <cell r="M62">
            <v>356.28</v>
          </cell>
          <cell r="N62">
            <v>1.2</v>
          </cell>
          <cell r="O62">
            <v>0.9</v>
          </cell>
          <cell r="P62">
            <v>904.11</v>
          </cell>
          <cell r="Q62">
            <v>2.91</v>
          </cell>
          <cell r="R62">
            <v>184.14</v>
          </cell>
          <cell r="S62">
            <v>18.670000000000002</v>
          </cell>
          <cell r="T62">
            <v>6.92</v>
          </cell>
          <cell r="U62">
            <v>4.7699999999999996</v>
          </cell>
          <cell r="V62">
            <v>118.82</v>
          </cell>
          <cell r="W62">
            <v>271.35000000000002</v>
          </cell>
          <cell r="X62">
            <v>0.75</v>
          </cell>
          <cell r="Y62">
            <v>2.37</v>
          </cell>
          <cell r="Z62">
            <v>22.92</v>
          </cell>
          <cell r="AA62">
            <v>5.43</v>
          </cell>
          <cell r="AB62">
            <v>36.549999999999997</v>
          </cell>
          <cell r="AC62">
            <v>149.57</v>
          </cell>
          <cell r="AD62">
            <v>110.03</v>
          </cell>
          <cell r="AE62">
            <v>3.55</v>
          </cell>
          <cell r="AF62">
            <v>60.956000000000003</v>
          </cell>
          <cell r="AG62">
            <v>222.072</v>
          </cell>
          <cell r="AH62">
            <v>193.065</v>
          </cell>
          <cell r="AI62">
            <v>20.352</v>
          </cell>
          <cell r="AJ62">
            <v>81.307000000000002</v>
          </cell>
        </row>
        <row r="63">
          <cell r="C63" t="str">
            <v>Los Lagos</v>
          </cell>
          <cell r="D63">
            <v>338.4</v>
          </cell>
          <cell r="E63">
            <v>55.15</v>
          </cell>
          <cell r="F63">
            <v>89.85</v>
          </cell>
          <cell r="G63">
            <v>66.3</v>
          </cell>
          <cell r="H63">
            <v>256.77999999999997</v>
          </cell>
          <cell r="I63">
            <v>221.38</v>
          </cell>
          <cell r="J63">
            <v>9484.2999999999993</v>
          </cell>
          <cell r="K63">
            <v>437.75</v>
          </cell>
          <cell r="L63">
            <v>33683.300000000003</v>
          </cell>
          <cell r="M63">
            <v>1081.8499999999999</v>
          </cell>
          <cell r="N63">
            <v>14.7</v>
          </cell>
          <cell r="O63">
            <v>9.35</v>
          </cell>
          <cell r="P63">
            <v>2551.85</v>
          </cell>
          <cell r="Q63">
            <v>27.45</v>
          </cell>
          <cell r="R63">
            <v>90.9</v>
          </cell>
          <cell r="S63">
            <v>47.29</v>
          </cell>
          <cell r="T63">
            <v>207.35</v>
          </cell>
          <cell r="U63">
            <v>52.15</v>
          </cell>
          <cell r="V63">
            <v>4233.93</v>
          </cell>
          <cell r="W63">
            <v>598.09</v>
          </cell>
          <cell r="X63">
            <v>0.63</v>
          </cell>
          <cell r="Y63">
            <v>9.44</v>
          </cell>
          <cell r="Z63">
            <v>310.95</v>
          </cell>
          <cell r="AA63">
            <v>373.91</v>
          </cell>
          <cell r="AB63">
            <v>1829.57</v>
          </cell>
          <cell r="AC63">
            <v>2635.14</v>
          </cell>
          <cell r="AD63">
            <v>1180.8900000000001</v>
          </cell>
          <cell r="AE63">
            <v>20.364000000000001</v>
          </cell>
          <cell r="AF63">
            <v>95.26</v>
          </cell>
          <cell r="AG63">
            <v>637.80999999999995</v>
          </cell>
          <cell r="AH63">
            <v>15.532</v>
          </cell>
          <cell r="AI63">
            <v>215.23</v>
          </cell>
          <cell r="AJ63">
            <v>81.549000000000007</v>
          </cell>
        </row>
        <row r="64">
          <cell r="C64" t="str">
            <v>Aysen</v>
          </cell>
          <cell r="D64">
            <v>1096.0999999999999</v>
          </cell>
          <cell r="E64">
            <v>2.91</v>
          </cell>
          <cell r="F64">
            <v>3.6</v>
          </cell>
          <cell r="G64">
            <v>0.11</v>
          </cell>
          <cell r="H64">
            <v>180.28</v>
          </cell>
          <cell r="I64">
            <v>38.270000000000003</v>
          </cell>
          <cell r="J64">
            <v>317.94</v>
          </cell>
          <cell r="K64">
            <v>8.6999999999999993</v>
          </cell>
          <cell r="L64">
            <v>25265.56</v>
          </cell>
          <cell r="M64">
            <v>76.47</v>
          </cell>
          <cell r="N64">
            <v>22.5</v>
          </cell>
          <cell r="O64">
            <v>10.3</v>
          </cell>
          <cell r="P64">
            <v>153.25</v>
          </cell>
          <cell r="Q64">
            <v>16</v>
          </cell>
          <cell r="R64">
            <v>212.4</v>
          </cell>
          <cell r="S64">
            <v>76.7</v>
          </cell>
          <cell r="T64">
            <v>387.3</v>
          </cell>
          <cell r="U64">
            <v>9.52</v>
          </cell>
          <cell r="V64">
            <v>187.03</v>
          </cell>
          <cell r="W64">
            <v>64.900000000000006</v>
          </cell>
          <cell r="X64">
            <v>2.5</v>
          </cell>
          <cell r="Y64">
            <v>21.08</v>
          </cell>
          <cell r="Z64">
            <v>47.81</v>
          </cell>
          <cell r="AA64">
            <v>53.29</v>
          </cell>
          <cell r="AB64">
            <v>177.34</v>
          </cell>
          <cell r="AC64">
            <v>67.22</v>
          </cell>
          <cell r="AD64">
            <v>772.3</v>
          </cell>
          <cell r="AE64">
            <v>2.2688000000000001</v>
          </cell>
          <cell r="AF64">
            <v>9.4019999999999992</v>
          </cell>
          <cell r="AG64">
            <v>5933.42</v>
          </cell>
          <cell r="AH64">
            <v>5.7320000000000002</v>
          </cell>
          <cell r="AI64">
            <v>16.503</v>
          </cell>
          <cell r="AJ64">
            <v>41.009</v>
          </cell>
        </row>
        <row r="65">
          <cell r="C65" t="str">
            <v>Magallanes</v>
          </cell>
          <cell r="D65">
            <v>85</v>
          </cell>
          <cell r="E65">
            <v>0.3</v>
          </cell>
          <cell r="F65">
            <v>12.99</v>
          </cell>
          <cell r="G65">
            <v>210.35</v>
          </cell>
          <cell r="H65">
            <v>111.5</v>
          </cell>
          <cell r="I65">
            <v>9.85</v>
          </cell>
          <cell r="J65">
            <v>5</v>
          </cell>
          <cell r="K65">
            <v>88.7</v>
          </cell>
          <cell r="L65">
            <v>3.25</v>
          </cell>
          <cell r="M65">
            <v>35.5</v>
          </cell>
          <cell r="N65">
            <v>4.5199999999999996</v>
          </cell>
          <cell r="O65">
            <v>4.6100000000000003</v>
          </cell>
          <cell r="P65">
            <v>33.86</v>
          </cell>
          <cell r="Q65">
            <v>10.07</v>
          </cell>
          <cell r="R65">
            <v>1.9</v>
          </cell>
          <cell r="S65">
            <v>2255.71</v>
          </cell>
          <cell r="T65">
            <v>29.5</v>
          </cell>
          <cell r="U65">
            <v>5.93</v>
          </cell>
          <cell r="V65">
            <v>33.03</v>
          </cell>
          <cell r="W65">
            <v>0.02</v>
          </cell>
          <cell r="X65">
            <v>0.14000000000000001</v>
          </cell>
          <cell r="Y65">
            <v>0.81</v>
          </cell>
          <cell r="Z65">
            <v>1702.91</v>
          </cell>
          <cell r="AA65">
            <v>0.02</v>
          </cell>
          <cell r="AB65">
            <v>0.25</v>
          </cell>
          <cell r="AC65">
            <v>0.22</v>
          </cell>
          <cell r="AD65">
            <v>21.95</v>
          </cell>
          <cell r="AE65">
            <v>12.675000000000001</v>
          </cell>
          <cell r="AF65">
            <v>4.2000000000000003E-2</v>
          </cell>
          <cell r="AG65">
            <v>26.872</v>
          </cell>
          <cell r="AH65">
            <v>1.2999999999999999E-2</v>
          </cell>
          <cell r="AI65">
            <v>101.31100000000001</v>
          </cell>
          <cell r="AJ65">
            <v>774.78599999999994</v>
          </cell>
        </row>
        <row r="66">
          <cell r="C66" t="str">
            <v>TOTAL</v>
          </cell>
          <cell r="D66">
            <v>4906.6400000000003</v>
          </cell>
          <cell r="E66">
            <v>7673.77</v>
          </cell>
          <cell r="F66">
            <v>1941.4</v>
          </cell>
          <cell r="G66">
            <v>5912.66</v>
          </cell>
          <cell r="H66">
            <v>11520.37</v>
          </cell>
          <cell r="I66">
            <v>2353.61</v>
          </cell>
          <cell r="J66">
            <v>12582.84</v>
          </cell>
          <cell r="K66">
            <v>5554.94</v>
          </cell>
          <cell r="L66">
            <v>61181.11</v>
          </cell>
          <cell r="M66">
            <v>14399.12</v>
          </cell>
          <cell r="N66">
            <v>1147.45</v>
          </cell>
          <cell r="O66">
            <v>687.72</v>
          </cell>
          <cell r="P66">
            <v>31281.66</v>
          </cell>
          <cell r="Q66">
            <v>4748.76</v>
          </cell>
          <cell r="R66">
            <v>6096.99</v>
          </cell>
          <cell r="S66">
            <v>8951.8799999999992</v>
          </cell>
          <cell r="T66">
            <v>2241.11</v>
          </cell>
          <cell r="U66">
            <v>2408.48</v>
          </cell>
          <cell r="V66">
            <v>8640.08</v>
          </cell>
          <cell r="W66">
            <v>10950.39</v>
          </cell>
          <cell r="X66">
            <v>9734.7900000000009</v>
          </cell>
          <cell r="Y66">
            <v>7988.26</v>
          </cell>
          <cell r="Z66">
            <v>9388.51</v>
          </cell>
          <cell r="AA66">
            <v>1648.674</v>
          </cell>
          <cell r="AB66">
            <v>19121.402999999998</v>
          </cell>
          <cell r="AC66">
            <v>31851.33</v>
          </cell>
          <cell r="AD66">
            <v>4959.47</v>
          </cell>
          <cell r="AE66">
            <v>90258.337799999994</v>
          </cell>
          <cell r="AF66">
            <v>3004.6129999999998</v>
          </cell>
          <cell r="AG66">
            <v>14293.467000000001</v>
          </cell>
          <cell r="AH66">
            <v>20078.959699999999</v>
          </cell>
          <cell r="AI66">
            <v>5958.8208999999997</v>
          </cell>
          <cell r="AJ66">
            <v>11782.728999999999</v>
          </cell>
        </row>
        <row r="69">
          <cell r="C69" t="str">
            <v>Superficie Total de plantaciones de Pino radiata incendiadas</v>
          </cell>
        </row>
        <row r="70">
          <cell r="B70">
            <v>2</v>
          </cell>
          <cell r="D70">
            <v>1990</v>
          </cell>
          <cell r="E70">
            <v>1991</v>
          </cell>
          <cell r="F70">
            <v>1992</v>
          </cell>
          <cell r="G70">
            <v>1993</v>
          </cell>
          <cell r="H70">
            <v>1994</v>
          </cell>
          <cell r="I70">
            <v>1995</v>
          </cell>
          <cell r="J70">
            <v>1996</v>
          </cell>
          <cell r="K70">
            <v>1997</v>
          </cell>
          <cell r="L70">
            <v>1998</v>
          </cell>
          <cell r="M70">
            <v>1999</v>
          </cell>
          <cell r="N70">
            <v>2000</v>
          </cell>
          <cell r="O70">
            <v>2001</v>
          </cell>
          <cell r="P70">
            <v>2002</v>
          </cell>
          <cell r="Q70">
            <v>2003</v>
          </cell>
          <cell r="R70">
            <v>2004</v>
          </cell>
          <cell r="S70">
            <v>2005</v>
          </cell>
          <cell r="T70">
            <v>2006</v>
          </cell>
          <cell r="U70">
            <v>2007</v>
          </cell>
          <cell r="V70">
            <v>2008</v>
          </cell>
          <cell r="W70">
            <v>2009</v>
          </cell>
          <cell r="X70">
            <v>2010</v>
          </cell>
          <cell r="Y70">
            <v>2011</v>
          </cell>
          <cell r="Z70">
            <v>2012</v>
          </cell>
          <cell r="AA70">
            <v>2013</v>
          </cell>
          <cell r="AB70">
            <v>2014</v>
          </cell>
          <cell r="AC70">
            <v>2015</v>
          </cell>
          <cell r="AD70">
            <v>2016</v>
          </cell>
          <cell r="AE70">
            <v>2017</v>
          </cell>
          <cell r="AF70">
            <v>2018</v>
          </cell>
          <cell r="AG70">
            <v>2019</v>
          </cell>
          <cell r="AH70">
            <v>2020</v>
          </cell>
          <cell r="AI70">
            <v>2021</v>
          </cell>
          <cell r="AJ70">
            <v>2022</v>
          </cell>
        </row>
        <row r="71">
          <cell r="A71">
            <v>1502</v>
          </cell>
          <cell r="B71">
            <v>15</v>
          </cell>
          <cell r="C71" t="str">
            <v>XV</v>
          </cell>
          <cell r="D71">
            <v>0</v>
          </cell>
          <cell r="E71">
            <v>0</v>
          </cell>
          <cell r="F71">
            <v>0</v>
          </cell>
          <cell r="G71">
            <v>0</v>
          </cell>
          <cell r="H71">
            <v>0</v>
          </cell>
          <cell r="I71">
            <v>0</v>
          </cell>
          <cell r="J71">
            <v>0</v>
          </cell>
          <cell r="K71">
            <v>0</v>
          </cell>
          <cell r="L71">
            <v>0</v>
          </cell>
          <cell r="M71">
            <v>0</v>
          </cell>
          <cell r="N71">
            <v>0</v>
          </cell>
          <cell r="O71">
            <v>0</v>
          </cell>
          <cell r="P71">
            <v>0</v>
          </cell>
          <cell r="Q71">
            <v>0</v>
          </cell>
          <cell r="R71">
            <v>0</v>
          </cell>
          <cell r="S71">
            <v>0</v>
          </cell>
          <cell r="T71">
            <v>0</v>
          </cell>
          <cell r="U71">
            <v>0</v>
          </cell>
          <cell r="V71">
            <v>0</v>
          </cell>
          <cell r="W71">
            <v>0</v>
          </cell>
          <cell r="X71">
            <v>0</v>
          </cell>
          <cell r="Y71">
            <v>0</v>
          </cell>
          <cell r="Z71">
            <v>0</v>
          </cell>
          <cell r="AA71">
            <v>0</v>
          </cell>
          <cell r="AB71">
            <v>0</v>
          </cell>
          <cell r="AC71">
            <v>0</v>
          </cell>
          <cell r="AD71">
            <v>0</v>
          </cell>
          <cell r="AE71">
            <v>0</v>
          </cell>
          <cell r="AF71">
            <v>0</v>
          </cell>
          <cell r="AG71">
            <v>0</v>
          </cell>
          <cell r="AH71">
            <v>0</v>
          </cell>
          <cell r="AI71">
            <v>0</v>
          </cell>
          <cell r="AJ71">
            <v>0</v>
          </cell>
        </row>
        <row r="72">
          <cell r="A72">
            <v>102</v>
          </cell>
          <cell r="B72">
            <v>1</v>
          </cell>
          <cell r="C72" t="str">
            <v>I</v>
          </cell>
          <cell r="D72">
            <v>0</v>
          </cell>
          <cell r="E72">
            <v>0</v>
          </cell>
          <cell r="F72">
            <v>0</v>
          </cell>
          <cell r="G72">
            <v>0</v>
          </cell>
          <cell r="H72">
            <v>0</v>
          </cell>
          <cell r="I72">
            <v>0</v>
          </cell>
          <cell r="J72">
            <v>0</v>
          </cell>
          <cell r="K72">
            <v>0</v>
          </cell>
          <cell r="L72">
            <v>0</v>
          </cell>
          <cell r="M72">
            <v>0</v>
          </cell>
          <cell r="N72">
            <v>0</v>
          </cell>
          <cell r="O72">
            <v>0</v>
          </cell>
          <cell r="P72">
            <v>0</v>
          </cell>
          <cell r="Q72">
            <v>0</v>
          </cell>
          <cell r="R72">
            <v>0</v>
          </cell>
          <cell r="S72">
            <v>0</v>
          </cell>
          <cell r="T72">
            <v>0</v>
          </cell>
          <cell r="U72">
            <v>0</v>
          </cell>
          <cell r="V72">
            <v>0</v>
          </cell>
          <cell r="W72">
            <v>0</v>
          </cell>
          <cell r="X72">
            <v>0</v>
          </cell>
          <cell r="Y72">
            <v>0</v>
          </cell>
          <cell r="Z72">
            <v>0</v>
          </cell>
          <cell r="AA72">
            <v>0</v>
          </cell>
          <cell r="AB72">
            <v>0</v>
          </cell>
          <cell r="AC72">
            <v>0</v>
          </cell>
          <cell r="AD72">
            <v>0</v>
          </cell>
          <cell r="AE72">
            <v>0</v>
          </cell>
          <cell r="AF72">
            <v>0</v>
          </cell>
          <cell r="AG72">
            <v>0</v>
          </cell>
          <cell r="AH72">
            <v>0</v>
          </cell>
          <cell r="AI72">
            <v>0</v>
          </cell>
          <cell r="AJ72">
            <v>0</v>
          </cell>
        </row>
        <row r="73">
          <cell r="A73">
            <v>202</v>
          </cell>
          <cell r="B73">
            <v>2</v>
          </cell>
          <cell r="C73" t="str">
            <v>II</v>
          </cell>
          <cell r="D73">
            <v>0</v>
          </cell>
          <cell r="E73">
            <v>0</v>
          </cell>
          <cell r="F73">
            <v>0</v>
          </cell>
          <cell r="G73">
            <v>0</v>
          </cell>
          <cell r="H73">
            <v>0</v>
          </cell>
          <cell r="I73">
            <v>0</v>
          </cell>
          <cell r="J73">
            <v>0</v>
          </cell>
          <cell r="K73">
            <v>0</v>
          </cell>
          <cell r="L73">
            <v>0</v>
          </cell>
          <cell r="M73">
            <v>0</v>
          </cell>
          <cell r="N73">
            <v>0</v>
          </cell>
          <cell r="O73">
            <v>0</v>
          </cell>
          <cell r="P73">
            <v>0</v>
          </cell>
          <cell r="Q73">
            <v>0</v>
          </cell>
          <cell r="R73">
            <v>0</v>
          </cell>
          <cell r="S73">
            <v>0</v>
          </cell>
          <cell r="T73">
            <v>0</v>
          </cell>
          <cell r="U73">
            <v>0</v>
          </cell>
          <cell r="V73">
            <v>0</v>
          </cell>
          <cell r="W73">
            <v>0</v>
          </cell>
          <cell r="X73">
            <v>0</v>
          </cell>
          <cell r="Y73">
            <v>0</v>
          </cell>
          <cell r="Z73">
            <v>0</v>
          </cell>
          <cell r="AA73">
            <v>0</v>
          </cell>
          <cell r="AB73">
            <v>0</v>
          </cell>
          <cell r="AC73">
            <v>0</v>
          </cell>
          <cell r="AD73">
            <v>0</v>
          </cell>
          <cell r="AE73">
            <v>0</v>
          </cell>
          <cell r="AF73">
            <v>0</v>
          </cell>
          <cell r="AG73">
            <v>0</v>
          </cell>
          <cell r="AH73">
            <v>0</v>
          </cell>
          <cell r="AI73">
            <v>0</v>
          </cell>
          <cell r="AJ73">
            <v>0</v>
          </cell>
        </row>
        <row r="74">
          <cell r="A74">
            <v>302</v>
          </cell>
          <cell r="B74">
            <v>3</v>
          </cell>
          <cell r="C74" t="str">
            <v>III</v>
          </cell>
          <cell r="D74">
            <v>0</v>
          </cell>
          <cell r="E74">
            <v>0</v>
          </cell>
          <cell r="F74">
            <v>0</v>
          </cell>
          <cell r="G74">
            <v>0</v>
          </cell>
          <cell r="H74">
            <v>0</v>
          </cell>
          <cell r="I74">
            <v>0</v>
          </cell>
          <cell r="J74">
            <v>0</v>
          </cell>
          <cell r="K74">
            <v>0</v>
          </cell>
          <cell r="L74">
            <v>0</v>
          </cell>
          <cell r="M74">
            <v>0</v>
          </cell>
          <cell r="N74">
            <v>0</v>
          </cell>
          <cell r="O74">
            <v>0</v>
          </cell>
          <cell r="P74">
            <v>0</v>
          </cell>
          <cell r="Q74">
            <v>0</v>
          </cell>
          <cell r="R74">
            <v>0</v>
          </cell>
          <cell r="S74">
            <v>0</v>
          </cell>
          <cell r="T74">
            <v>0</v>
          </cell>
          <cell r="U74">
            <v>0</v>
          </cell>
          <cell r="V74">
            <v>0</v>
          </cell>
          <cell r="W74">
            <v>0</v>
          </cell>
          <cell r="X74">
            <v>0</v>
          </cell>
          <cell r="Y74">
            <v>0</v>
          </cell>
          <cell r="Z74">
            <v>0</v>
          </cell>
          <cell r="AA74">
            <v>0</v>
          </cell>
          <cell r="AB74">
            <v>0</v>
          </cell>
          <cell r="AC74">
            <v>0</v>
          </cell>
          <cell r="AD74">
            <v>0</v>
          </cell>
          <cell r="AE74">
            <v>0</v>
          </cell>
          <cell r="AF74">
            <v>0</v>
          </cell>
          <cell r="AG74">
            <v>0.2</v>
          </cell>
          <cell r="AH74">
            <v>0</v>
          </cell>
          <cell r="AI74">
            <v>0</v>
          </cell>
          <cell r="AJ74">
            <v>0</v>
          </cell>
        </row>
        <row r="75">
          <cell r="A75">
            <v>402</v>
          </cell>
          <cell r="B75">
            <v>4</v>
          </cell>
          <cell r="C75" t="str">
            <v>IV</v>
          </cell>
          <cell r="D75">
            <v>0</v>
          </cell>
          <cell r="E75">
            <v>0.1</v>
          </cell>
          <cell r="F75">
            <v>0</v>
          </cell>
          <cell r="G75">
            <v>0</v>
          </cell>
          <cell r="H75">
            <v>0</v>
          </cell>
          <cell r="I75">
            <v>0</v>
          </cell>
          <cell r="J75">
            <v>0.5</v>
          </cell>
          <cell r="K75">
            <v>0</v>
          </cell>
          <cell r="L75">
            <v>0</v>
          </cell>
          <cell r="M75">
            <v>0</v>
          </cell>
          <cell r="N75">
            <v>0</v>
          </cell>
          <cell r="O75">
            <v>0</v>
          </cell>
          <cell r="P75">
            <v>0</v>
          </cell>
          <cell r="Q75">
            <v>0</v>
          </cell>
          <cell r="R75">
            <v>0</v>
          </cell>
          <cell r="S75">
            <v>0</v>
          </cell>
          <cell r="T75">
            <v>0</v>
          </cell>
          <cell r="U75">
            <v>0</v>
          </cell>
          <cell r="V75">
            <v>0</v>
          </cell>
          <cell r="W75">
            <v>0</v>
          </cell>
          <cell r="X75">
            <v>0</v>
          </cell>
          <cell r="Y75">
            <v>0</v>
          </cell>
          <cell r="Z75">
            <v>0</v>
          </cell>
          <cell r="AA75">
            <v>0</v>
          </cell>
          <cell r="AB75">
            <v>0</v>
          </cell>
          <cell r="AC75">
            <v>0</v>
          </cell>
          <cell r="AD75">
            <v>0</v>
          </cell>
          <cell r="AE75">
            <v>0</v>
          </cell>
          <cell r="AF75">
            <v>0</v>
          </cell>
          <cell r="AG75">
            <v>0</v>
          </cell>
          <cell r="AH75">
            <v>0</v>
          </cell>
          <cell r="AI75">
            <v>0</v>
          </cell>
          <cell r="AJ75">
            <v>0</v>
          </cell>
        </row>
        <row r="76">
          <cell r="A76">
            <v>502</v>
          </cell>
          <cell r="B76">
            <v>5</v>
          </cell>
          <cell r="C76" t="str">
            <v>V</v>
          </cell>
          <cell r="D76">
            <v>237.42</v>
          </cell>
          <cell r="E76">
            <v>96.75</v>
          </cell>
          <cell r="F76">
            <v>108.16</v>
          </cell>
          <cell r="G76">
            <v>208.55</v>
          </cell>
          <cell r="H76">
            <v>267.47000000000003</v>
          </cell>
          <cell r="I76">
            <v>286.13</v>
          </cell>
          <cell r="J76">
            <v>361.61</v>
          </cell>
          <cell r="K76">
            <v>417.08</v>
          </cell>
          <cell r="L76">
            <v>216.71</v>
          </cell>
          <cell r="M76">
            <v>49.73</v>
          </cell>
          <cell r="N76">
            <v>244.09</v>
          </cell>
          <cell r="O76">
            <v>42.42</v>
          </cell>
          <cell r="P76">
            <v>80.39</v>
          </cell>
          <cell r="Q76">
            <v>284.13</v>
          </cell>
          <cell r="R76">
            <v>626.80999999999995</v>
          </cell>
          <cell r="S76">
            <v>538.12</v>
          </cell>
          <cell r="T76">
            <v>74.58</v>
          </cell>
          <cell r="U76">
            <v>198.81</v>
          </cell>
          <cell r="V76">
            <v>1604.08</v>
          </cell>
          <cell r="W76">
            <v>103.27</v>
          </cell>
          <cell r="X76">
            <v>1245.8800000000001</v>
          </cell>
          <cell r="Y76">
            <v>110.39</v>
          </cell>
          <cell r="Z76">
            <v>382.72</v>
          </cell>
          <cell r="AA76">
            <v>55.38</v>
          </cell>
          <cell r="AB76">
            <v>183.11</v>
          </cell>
          <cell r="AC76">
            <v>349.84</v>
          </cell>
          <cell r="AD76">
            <v>10.34</v>
          </cell>
          <cell r="AE76">
            <v>520.97</v>
          </cell>
          <cell r="AF76">
            <v>15.177</v>
          </cell>
          <cell r="AG76">
            <v>81.319999999999993</v>
          </cell>
          <cell r="AH76">
            <v>1857.2850000000001</v>
          </cell>
          <cell r="AI76">
            <v>297.62</v>
          </cell>
          <cell r="AJ76">
            <v>174.54499999999999</v>
          </cell>
        </row>
        <row r="77">
          <cell r="A77">
            <v>1302</v>
          </cell>
          <cell r="B77">
            <v>13</v>
          </cell>
          <cell r="C77" t="str">
            <v>RM</v>
          </cell>
          <cell r="D77">
            <v>1</v>
          </cell>
          <cell r="E77">
            <v>1.4</v>
          </cell>
          <cell r="F77">
            <v>3</v>
          </cell>
          <cell r="G77">
            <v>0.6</v>
          </cell>
          <cell r="H77">
            <v>3.5</v>
          </cell>
          <cell r="I77">
            <v>0.5</v>
          </cell>
          <cell r="J77">
            <v>0</v>
          </cell>
          <cell r="K77">
            <v>0</v>
          </cell>
          <cell r="L77">
            <v>0</v>
          </cell>
          <cell r="M77">
            <v>0.3</v>
          </cell>
          <cell r="N77">
            <v>7.0000000000000007E-2</v>
          </cell>
          <cell r="O77">
            <v>1.38</v>
          </cell>
          <cell r="P77">
            <v>0.8</v>
          </cell>
          <cell r="Q77">
            <v>0.3</v>
          </cell>
          <cell r="R77">
            <v>9.5</v>
          </cell>
          <cell r="S77">
            <v>36</v>
          </cell>
          <cell r="T77">
            <v>0</v>
          </cell>
          <cell r="U77">
            <v>0</v>
          </cell>
          <cell r="V77">
            <v>0.02</v>
          </cell>
          <cell r="W77">
            <v>0.15</v>
          </cell>
          <cell r="X77">
            <v>0.3</v>
          </cell>
          <cell r="Y77">
            <v>1.61</v>
          </cell>
          <cell r="Z77">
            <v>5.0999999999999996</v>
          </cell>
          <cell r="AA77">
            <v>0.4</v>
          </cell>
          <cell r="AB77">
            <v>83.71</v>
          </cell>
          <cell r="AC77">
            <v>0</v>
          </cell>
          <cell r="AD77">
            <v>0</v>
          </cell>
          <cell r="AE77">
            <v>0.25</v>
          </cell>
          <cell r="AF77">
            <v>1.7</v>
          </cell>
          <cell r="AG77">
            <v>0.6</v>
          </cell>
          <cell r="AH77">
            <v>3.45</v>
          </cell>
          <cell r="AI77">
            <v>0.5</v>
          </cell>
          <cell r="AJ77">
            <v>20.3</v>
          </cell>
        </row>
        <row r="78">
          <cell r="A78">
            <v>602</v>
          </cell>
          <cell r="B78">
            <v>6</v>
          </cell>
          <cell r="C78" t="str">
            <v>VI</v>
          </cell>
          <cell r="D78">
            <v>579.85</v>
          </cell>
          <cell r="E78">
            <v>193.3</v>
          </cell>
          <cell r="F78">
            <v>550.15</v>
          </cell>
          <cell r="G78">
            <v>435.85</v>
          </cell>
          <cell r="H78">
            <v>636.25</v>
          </cell>
          <cell r="I78">
            <v>576.76</v>
          </cell>
          <cell r="J78">
            <v>1582.73</v>
          </cell>
          <cell r="K78">
            <v>246.88</v>
          </cell>
          <cell r="L78">
            <v>6.82</v>
          </cell>
          <cell r="M78">
            <v>1150.45</v>
          </cell>
          <cell r="N78">
            <v>144.1</v>
          </cell>
          <cell r="O78">
            <v>8.49</v>
          </cell>
          <cell r="P78">
            <v>77.03</v>
          </cell>
          <cell r="Q78">
            <v>68.16</v>
          </cell>
          <cell r="R78">
            <v>1206.43</v>
          </cell>
          <cell r="S78">
            <v>126.72</v>
          </cell>
          <cell r="T78">
            <v>217.35</v>
          </cell>
          <cell r="U78">
            <v>979.65</v>
          </cell>
          <cell r="V78">
            <v>362.1</v>
          </cell>
          <cell r="W78">
            <v>1229.77</v>
          </cell>
          <cell r="X78">
            <v>671.5</v>
          </cell>
          <cell r="Y78">
            <v>1627.8</v>
          </cell>
          <cell r="Z78">
            <v>1519.55</v>
          </cell>
          <cell r="AA78">
            <v>34.06</v>
          </cell>
          <cell r="AB78">
            <v>57.53</v>
          </cell>
          <cell r="AC78">
            <v>158.32</v>
          </cell>
          <cell r="AD78">
            <v>47.32</v>
          </cell>
          <cell r="AE78">
            <v>31698.474999999999</v>
          </cell>
          <cell r="AF78">
            <v>53.192999999999998</v>
          </cell>
          <cell r="AG78">
            <v>1781.289</v>
          </cell>
          <cell r="AH78">
            <v>275.26</v>
          </cell>
          <cell r="AI78">
            <v>769.97500000000002</v>
          </cell>
          <cell r="AJ78">
            <v>74.45</v>
          </cell>
        </row>
        <row r="79">
          <cell r="A79">
            <v>702</v>
          </cell>
          <cell r="B79">
            <v>7</v>
          </cell>
          <cell r="C79" t="str">
            <v>VII</v>
          </cell>
          <cell r="D79">
            <v>324.36</v>
          </cell>
          <cell r="E79">
            <v>225.61</v>
          </cell>
          <cell r="F79">
            <v>91.83</v>
          </cell>
          <cell r="G79">
            <v>3881.24</v>
          </cell>
          <cell r="H79">
            <v>772.79</v>
          </cell>
          <cell r="I79">
            <v>542.24</v>
          </cell>
          <cell r="J79">
            <v>59.85</v>
          </cell>
          <cell r="K79">
            <v>1352.31</v>
          </cell>
          <cell r="L79">
            <v>154.62</v>
          </cell>
          <cell r="M79">
            <v>1749.23</v>
          </cell>
          <cell r="N79">
            <v>219.56</v>
          </cell>
          <cell r="O79">
            <v>178.41</v>
          </cell>
          <cell r="P79">
            <v>900.83</v>
          </cell>
          <cell r="Q79">
            <v>698.35</v>
          </cell>
          <cell r="R79">
            <v>610.6</v>
          </cell>
          <cell r="S79">
            <v>421.03</v>
          </cell>
          <cell r="T79">
            <v>154.79</v>
          </cell>
          <cell r="U79">
            <v>177.94</v>
          </cell>
          <cell r="V79">
            <v>647</v>
          </cell>
          <cell r="W79">
            <v>2908.68</v>
          </cell>
          <cell r="X79">
            <v>1885.06</v>
          </cell>
          <cell r="Y79">
            <v>6344.29</v>
          </cell>
          <cell r="Z79">
            <v>2226.9699999999998</v>
          </cell>
          <cell r="AA79">
            <v>194.4975</v>
          </cell>
          <cell r="AB79">
            <v>8110.6345000000001</v>
          </cell>
          <cell r="AC79">
            <v>12895.56</v>
          </cell>
          <cell r="AD79">
            <v>371.09</v>
          </cell>
          <cell r="AE79">
            <v>156967.98000000001</v>
          </cell>
          <cell r="AF79">
            <v>223.357</v>
          </cell>
          <cell r="AG79">
            <v>1475.028</v>
          </cell>
          <cell r="AH79">
            <v>3456.8449999999998</v>
          </cell>
          <cell r="AI79">
            <v>410.58800000000002</v>
          </cell>
          <cell r="AJ79">
            <v>1524.3617999999999</v>
          </cell>
        </row>
        <row r="80">
          <cell r="A80">
            <v>1602</v>
          </cell>
          <cell r="B80">
            <v>16</v>
          </cell>
          <cell r="C80" t="str">
            <v>XVI</v>
          </cell>
          <cell r="D80">
            <v>91.64</v>
          </cell>
          <cell r="E80">
            <v>73.680000000000007</v>
          </cell>
          <cell r="F80">
            <v>62.08</v>
          </cell>
          <cell r="G80">
            <v>101.95</v>
          </cell>
          <cell r="H80">
            <v>200.67</v>
          </cell>
          <cell r="I80">
            <v>189.63</v>
          </cell>
          <cell r="J80">
            <v>355.22</v>
          </cell>
          <cell r="K80">
            <v>2628.54</v>
          </cell>
          <cell r="L80">
            <v>391.05</v>
          </cell>
          <cell r="M80">
            <v>1249.8699999999999</v>
          </cell>
          <cell r="N80">
            <v>34.39</v>
          </cell>
          <cell r="O80">
            <v>27.41</v>
          </cell>
          <cell r="P80">
            <v>214.14</v>
          </cell>
          <cell r="S80">
            <v>502.34</v>
          </cell>
          <cell r="T80">
            <v>78.41</v>
          </cell>
          <cell r="U80">
            <v>8306.8700000000008</v>
          </cell>
          <cell r="V80">
            <v>284.99</v>
          </cell>
          <cell r="W80">
            <v>169.65</v>
          </cell>
          <cell r="X80">
            <v>4578.12</v>
          </cell>
          <cell r="Y80">
            <v>127.35</v>
          </cell>
          <cell r="Z80">
            <v>4021.39</v>
          </cell>
          <cell r="AA80">
            <v>88.32</v>
          </cell>
          <cell r="AB80">
            <v>259.60199999999998</v>
          </cell>
          <cell r="AC80">
            <v>628.89</v>
          </cell>
          <cell r="AD80">
            <v>167.2175</v>
          </cell>
          <cell r="AE80">
            <v>10562.53</v>
          </cell>
          <cell r="AF80">
            <v>616.42399999999998</v>
          </cell>
          <cell r="AG80">
            <v>812.94539999999995</v>
          </cell>
          <cell r="AH80">
            <v>284.48</v>
          </cell>
          <cell r="AI80">
            <v>223.64769999999999</v>
          </cell>
          <cell r="AJ80">
            <v>2677.6576</v>
          </cell>
        </row>
        <row r="81">
          <cell r="A81">
            <v>802</v>
          </cell>
          <cell r="B81">
            <v>8</v>
          </cell>
          <cell r="C81" t="str">
            <v>VIII</v>
          </cell>
          <cell r="D81">
            <v>240.49</v>
          </cell>
          <cell r="E81">
            <v>1183.8800000000001</v>
          </cell>
          <cell r="F81">
            <v>139.46</v>
          </cell>
          <cell r="G81">
            <v>3382.41</v>
          </cell>
          <cell r="H81">
            <v>4066.99</v>
          </cell>
          <cell r="I81">
            <v>1928.52</v>
          </cell>
          <cell r="J81">
            <v>1414.53</v>
          </cell>
          <cell r="K81">
            <v>6742.67</v>
          </cell>
          <cell r="L81">
            <v>610.80999999999995</v>
          </cell>
          <cell r="M81">
            <v>23252.62</v>
          </cell>
          <cell r="N81">
            <v>392.08</v>
          </cell>
          <cell r="O81">
            <v>160.47</v>
          </cell>
          <cell r="P81">
            <v>9888.2999999999993</v>
          </cell>
          <cell r="Q81">
            <v>468.3</v>
          </cell>
          <cell r="R81">
            <v>3777.53</v>
          </cell>
          <cell r="S81">
            <v>1111.33</v>
          </cell>
          <cell r="T81">
            <v>125.25</v>
          </cell>
          <cell r="U81">
            <v>9184.57</v>
          </cell>
          <cell r="V81">
            <v>1080.32</v>
          </cell>
          <cell r="W81">
            <v>5087.7</v>
          </cell>
          <cell r="X81">
            <v>303.73</v>
          </cell>
          <cell r="Y81">
            <v>89.92</v>
          </cell>
          <cell r="Z81">
            <v>14517.28</v>
          </cell>
          <cell r="AA81">
            <v>219.31</v>
          </cell>
          <cell r="AB81">
            <v>6037.8584000000001</v>
          </cell>
          <cell r="AC81">
            <v>6801.0039999999999</v>
          </cell>
          <cell r="AD81">
            <v>1095.1904999999999</v>
          </cell>
          <cell r="AE81">
            <v>26756.325000000001</v>
          </cell>
          <cell r="AF81">
            <v>715.64800000000002</v>
          </cell>
          <cell r="AG81">
            <v>3720.9964</v>
          </cell>
          <cell r="AH81">
            <v>3481.623</v>
          </cell>
          <cell r="AI81">
            <v>1355.0079000000001</v>
          </cell>
          <cell r="AJ81">
            <v>5114.3401999999996</v>
          </cell>
        </row>
        <row r="82">
          <cell r="A82">
            <v>902</v>
          </cell>
          <cell r="B82">
            <v>9</v>
          </cell>
          <cell r="C82" t="str">
            <v>IX</v>
          </cell>
          <cell r="D82">
            <v>314.48</v>
          </cell>
          <cell r="E82">
            <v>2809.07</v>
          </cell>
          <cell r="F82">
            <v>213.4</v>
          </cell>
          <cell r="G82">
            <v>254.46</v>
          </cell>
          <cell r="H82">
            <v>282.27</v>
          </cell>
          <cell r="I82">
            <v>538.36</v>
          </cell>
          <cell r="J82">
            <v>710.66</v>
          </cell>
          <cell r="K82">
            <v>692.49</v>
          </cell>
          <cell r="L82">
            <v>394.39</v>
          </cell>
          <cell r="M82">
            <v>2077.36</v>
          </cell>
          <cell r="N82">
            <v>976.29</v>
          </cell>
          <cell r="O82">
            <v>515.4</v>
          </cell>
          <cell r="P82">
            <v>4979.1099999999997</v>
          </cell>
          <cell r="Q82">
            <v>706.27</v>
          </cell>
          <cell r="R82">
            <v>766.38</v>
          </cell>
          <cell r="S82">
            <v>2010.17</v>
          </cell>
          <cell r="T82">
            <v>113.43</v>
          </cell>
          <cell r="U82">
            <v>189.94</v>
          </cell>
          <cell r="V82">
            <v>1347.27</v>
          </cell>
          <cell r="W82">
            <v>3209.66</v>
          </cell>
          <cell r="X82">
            <v>57.1</v>
          </cell>
          <cell r="Y82">
            <v>222.3</v>
          </cell>
          <cell r="Z82">
            <v>2260.4299999999998</v>
          </cell>
          <cell r="AA82">
            <v>413.358</v>
          </cell>
          <cell r="AB82">
            <v>6299.35</v>
          </cell>
          <cell r="AC82">
            <v>10036.84</v>
          </cell>
          <cell r="AD82">
            <v>1386.0908999999999</v>
          </cell>
          <cell r="AE82">
            <v>1441.17</v>
          </cell>
          <cell r="AF82">
            <v>2657.4450000000002</v>
          </cell>
          <cell r="AG82">
            <v>5011.4960000000001</v>
          </cell>
          <cell r="AH82">
            <v>4784.6400000000003</v>
          </cell>
          <cell r="AI82">
            <v>1424.1353999999999</v>
          </cell>
          <cell r="AJ82">
            <v>15039.5918</v>
          </cell>
        </row>
        <row r="83">
          <cell r="A83">
            <v>1402</v>
          </cell>
          <cell r="B83">
            <v>14</v>
          </cell>
          <cell r="C83" t="str">
            <v>XIV</v>
          </cell>
          <cell r="D83">
            <v>84.22</v>
          </cell>
          <cell r="E83">
            <v>258.61</v>
          </cell>
          <cell r="F83">
            <v>14.1</v>
          </cell>
          <cell r="G83">
            <v>2.5</v>
          </cell>
          <cell r="H83">
            <v>88.3</v>
          </cell>
          <cell r="I83">
            <v>1.1000000000000001</v>
          </cell>
          <cell r="J83">
            <v>124.15</v>
          </cell>
          <cell r="K83">
            <v>39.92</v>
          </cell>
          <cell r="L83">
            <v>16.350000000000001</v>
          </cell>
          <cell r="M83">
            <v>200.41</v>
          </cell>
          <cell r="N83">
            <v>0.51</v>
          </cell>
          <cell r="O83">
            <v>1.21</v>
          </cell>
          <cell r="P83">
            <v>48.79</v>
          </cell>
          <cell r="Q83">
            <v>5.65</v>
          </cell>
          <cell r="R83">
            <v>2.17</v>
          </cell>
          <cell r="S83">
            <v>10.36</v>
          </cell>
          <cell r="T83">
            <v>4.45</v>
          </cell>
          <cell r="U83">
            <v>0.8</v>
          </cell>
          <cell r="V83">
            <v>51.15</v>
          </cell>
          <cell r="W83">
            <v>21.45</v>
          </cell>
          <cell r="X83">
            <v>0.15</v>
          </cell>
          <cell r="Y83">
            <v>0.6</v>
          </cell>
          <cell r="Z83">
            <v>7.88</v>
          </cell>
          <cell r="AA83">
            <v>6.61</v>
          </cell>
          <cell r="AB83">
            <v>53.57</v>
          </cell>
          <cell r="AC83">
            <v>43.7</v>
          </cell>
          <cell r="AD83">
            <v>120.26</v>
          </cell>
          <cell r="AE83">
            <v>0</v>
          </cell>
          <cell r="AF83">
            <v>66.77</v>
          </cell>
          <cell r="AG83">
            <v>19.579999999999998</v>
          </cell>
          <cell r="AH83">
            <v>5.8289999999999997</v>
          </cell>
          <cell r="AI83">
            <v>14.1</v>
          </cell>
          <cell r="AJ83">
            <v>3.7839</v>
          </cell>
        </row>
        <row r="84">
          <cell r="A84">
            <v>1002</v>
          </cell>
          <cell r="B84">
            <v>10</v>
          </cell>
          <cell r="C84" t="str">
            <v>X</v>
          </cell>
          <cell r="D84">
            <v>3.01</v>
          </cell>
          <cell r="E84">
            <v>6</v>
          </cell>
          <cell r="F84">
            <v>4.5</v>
          </cell>
          <cell r="G84">
            <v>2</v>
          </cell>
          <cell r="H84">
            <v>13.8</v>
          </cell>
          <cell r="I84">
            <v>2</v>
          </cell>
          <cell r="J84">
            <v>9.9</v>
          </cell>
          <cell r="K84">
            <v>6.05</v>
          </cell>
          <cell r="L84">
            <v>85.9</v>
          </cell>
          <cell r="M84">
            <v>388.25</v>
          </cell>
          <cell r="N84">
            <v>0.4</v>
          </cell>
          <cell r="O84">
            <v>0</v>
          </cell>
          <cell r="P84">
            <v>57.12</v>
          </cell>
          <cell r="Q84">
            <v>1.35</v>
          </cell>
          <cell r="R84">
            <v>5.25</v>
          </cell>
          <cell r="S84">
            <v>5.04</v>
          </cell>
          <cell r="T84">
            <v>6.95</v>
          </cell>
          <cell r="U84">
            <v>2.65</v>
          </cell>
          <cell r="V84">
            <v>37</v>
          </cell>
          <cell r="W84">
            <v>6.7</v>
          </cell>
          <cell r="X84">
            <v>0.24</v>
          </cell>
          <cell r="Y84">
            <v>8.15</v>
          </cell>
          <cell r="Z84">
            <v>5.4</v>
          </cell>
          <cell r="AA84">
            <v>3.66</v>
          </cell>
          <cell r="AB84">
            <v>12.81</v>
          </cell>
          <cell r="AC84">
            <v>88.74</v>
          </cell>
          <cell r="AD84">
            <v>9.44</v>
          </cell>
          <cell r="AE84">
            <v>0.65</v>
          </cell>
          <cell r="AF84">
            <v>5.64</v>
          </cell>
          <cell r="AG84">
            <v>2.2000000000000002</v>
          </cell>
          <cell r="AH84">
            <v>4.1100000000000003</v>
          </cell>
          <cell r="AI84">
            <v>4.38</v>
          </cell>
          <cell r="AJ84">
            <v>78.89</v>
          </cell>
        </row>
        <row r="85">
          <cell r="A85">
            <v>1102</v>
          </cell>
          <cell r="B85">
            <v>11</v>
          </cell>
          <cell r="C85" t="str">
            <v>XI</v>
          </cell>
          <cell r="D85">
            <v>0</v>
          </cell>
          <cell r="E85">
            <v>0</v>
          </cell>
          <cell r="F85">
            <v>0</v>
          </cell>
          <cell r="G85">
            <v>0</v>
          </cell>
          <cell r="H85">
            <v>0.1</v>
          </cell>
          <cell r="I85">
            <v>0</v>
          </cell>
          <cell r="J85">
            <v>0.02</v>
          </cell>
          <cell r="K85">
            <v>0</v>
          </cell>
          <cell r="L85">
            <v>0</v>
          </cell>
          <cell r="M85">
            <v>0.73</v>
          </cell>
          <cell r="N85">
            <v>0.3</v>
          </cell>
          <cell r="O85">
            <v>0</v>
          </cell>
          <cell r="P85">
            <v>11.32</v>
          </cell>
          <cell r="Q85">
            <v>1.03</v>
          </cell>
          <cell r="R85">
            <v>0.13</v>
          </cell>
          <cell r="S85">
            <v>0</v>
          </cell>
          <cell r="T85">
            <v>1</v>
          </cell>
          <cell r="U85">
            <v>0</v>
          </cell>
          <cell r="V85">
            <v>3.2</v>
          </cell>
          <cell r="W85">
            <v>0.1</v>
          </cell>
          <cell r="X85">
            <v>0</v>
          </cell>
          <cell r="Y85">
            <v>0.21</v>
          </cell>
          <cell r="Z85">
            <v>0.64</v>
          </cell>
          <cell r="AA85">
            <v>77.709999999999994</v>
          </cell>
          <cell r="AB85">
            <v>10.54</v>
          </cell>
          <cell r="AC85">
            <v>2.0400000000000001E-2</v>
          </cell>
          <cell r="AD85">
            <v>139.374</v>
          </cell>
          <cell r="AE85">
            <v>0</v>
          </cell>
          <cell r="AF85">
            <v>0.1</v>
          </cell>
          <cell r="AG85">
            <v>90.545000000000002</v>
          </cell>
          <cell r="AH85">
            <v>1.0999999999999999E-2</v>
          </cell>
          <cell r="AI85">
            <v>0.70199999999999996</v>
          </cell>
          <cell r="AJ85">
            <v>0.26100000000000001</v>
          </cell>
        </row>
        <row r="86">
          <cell r="A86">
            <v>1202</v>
          </cell>
          <cell r="B86">
            <v>12</v>
          </cell>
          <cell r="C86" t="str">
            <v>XII</v>
          </cell>
          <cell r="D86">
            <v>0</v>
          </cell>
          <cell r="E86">
            <v>0</v>
          </cell>
          <cell r="F86">
            <v>0</v>
          </cell>
          <cell r="G86">
            <v>0</v>
          </cell>
          <cell r="H86">
            <v>0</v>
          </cell>
          <cell r="I86">
            <v>0</v>
          </cell>
          <cell r="J86">
            <v>0</v>
          </cell>
          <cell r="K86">
            <v>0</v>
          </cell>
          <cell r="L86">
            <v>0</v>
          </cell>
          <cell r="M86">
            <v>0</v>
          </cell>
          <cell r="N86">
            <v>0</v>
          </cell>
          <cell r="O86">
            <v>0</v>
          </cell>
          <cell r="P86">
            <v>0</v>
          </cell>
          <cell r="Q86">
            <v>0</v>
          </cell>
          <cell r="R86">
            <v>0</v>
          </cell>
          <cell r="S86">
            <v>0</v>
          </cell>
          <cell r="T86">
            <v>0</v>
          </cell>
          <cell r="U86">
            <v>0</v>
          </cell>
          <cell r="V86">
            <v>0</v>
          </cell>
          <cell r="W86">
            <v>0</v>
          </cell>
          <cell r="X86">
            <v>0</v>
          </cell>
          <cell r="Y86">
            <v>0</v>
          </cell>
          <cell r="Z86">
            <v>0</v>
          </cell>
          <cell r="AA86">
            <v>0</v>
          </cell>
          <cell r="AB86">
            <v>0</v>
          </cell>
          <cell r="AC86">
            <v>0</v>
          </cell>
          <cell r="AD86">
            <v>0</v>
          </cell>
          <cell r="AE86">
            <v>0</v>
          </cell>
          <cell r="AF86">
            <v>0</v>
          </cell>
          <cell r="AG86">
            <v>0</v>
          </cell>
          <cell r="AH86">
            <v>0</v>
          </cell>
          <cell r="AI86">
            <v>0</v>
          </cell>
          <cell r="AJ86">
            <v>0</v>
          </cell>
        </row>
        <row r="87">
          <cell r="A87">
            <v>10002</v>
          </cell>
          <cell r="B87">
            <v>100</v>
          </cell>
          <cell r="C87" t="str">
            <v>Total</v>
          </cell>
          <cell r="D87">
            <v>1876.47</v>
          </cell>
          <cell r="E87">
            <v>4848.3999999999996</v>
          </cell>
          <cell r="F87">
            <v>1186.68</v>
          </cell>
          <cell r="G87">
            <v>8269.56</v>
          </cell>
          <cell r="H87">
            <v>6332.14</v>
          </cell>
          <cell r="I87">
            <v>4065.24</v>
          </cell>
          <cell r="J87">
            <v>4619.17</v>
          </cell>
          <cell r="K87">
            <v>12125.94</v>
          </cell>
          <cell r="L87">
            <v>1876.65</v>
          </cell>
          <cell r="M87">
            <v>30118.95</v>
          </cell>
          <cell r="N87">
            <v>2011.79</v>
          </cell>
          <cell r="O87">
            <v>935.19</v>
          </cell>
          <cell r="P87">
            <v>16257.83</v>
          </cell>
          <cell r="Q87">
            <v>2233.54</v>
          </cell>
          <cell r="R87">
            <v>7004.8</v>
          </cell>
          <cell r="S87">
            <v>4761.1099999999997</v>
          </cell>
          <cell r="T87">
            <v>776.21</v>
          </cell>
          <cell r="U87">
            <v>19041.23</v>
          </cell>
          <cell r="V87">
            <v>5417.13</v>
          </cell>
          <cell r="W87">
            <v>12737.13</v>
          </cell>
          <cell r="X87">
            <v>8742.08</v>
          </cell>
          <cell r="Y87">
            <v>8532.6200000000008</v>
          </cell>
          <cell r="Z87">
            <v>24947.360000000001</v>
          </cell>
          <cell r="AA87">
            <v>1093.3054999999999</v>
          </cell>
          <cell r="AB87">
            <v>21108.714899999999</v>
          </cell>
          <cell r="AC87">
            <v>31002.914400000001</v>
          </cell>
          <cell r="AD87">
            <v>3346.3229000000001</v>
          </cell>
          <cell r="AE87">
            <v>227948.35</v>
          </cell>
          <cell r="AF87">
            <v>4355.4539999999997</v>
          </cell>
          <cell r="AG87">
            <v>12996.1998</v>
          </cell>
          <cell r="AH87">
            <v>14153.532999999999</v>
          </cell>
          <cell r="AI87">
            <v>4500.6559999999999</v>
          </cell>
          <cell r="AJ87">
            <v>24708.1813</v>
          </cell>
        </row>
        <row r="90">
          <cell r="C90" t="str">
            <v>Superficie de Plantaciones de Eucalyptus sp</v>
          </cell>
        </row>
        <row r="91">
          <cell r="B91">
            <v>3</v>
          </cell>
          <cell r="D91">
            <v>1990</v>
          </cell>
          <cell r="E91">
            <v>1991</v>
          </cell>
          <cell r="F91">
            <v>1992</v>
          </cell>
          <cell r="G91">
            <v>1993</v>
          </cell>
          <cell r="H91">
            <v>1994</v>
          </cell>
          <cell r="I91">
            <v>1995</v>
          </cell>
          <cell r="J91">
            <v>1996</v>
          </cell>
          <cell r="K91">
            <v>1997</v>
          </cell>
          <cell r="L91">
            <v>1998</v>
          </cell>
          <cell r="M91">
            <v>1999</v>
          </cell>
          <cell r="N91">
            <v>2000</v>
          </cell>
          <cell r="O91">
            <v>2001</v>
          </cell>
          <cell r="P91">
            <v>2002</v>
          </cell>
          <cell r="Q91">
            <v>2003</v>
          </cell>
          <cell r="R91">
            <v>2004</v>
          </cell>
          <cell r="S91">
            <v>2005</v>
          </cell>
          <cell r="T91">
            <v>2006</v>
          </cell>
          <cell r="U91">
            <v>2007</v>
          </cell>
          <cell r="V91">
            <v>2008</v>
          </cell>
          <cell r="W91">
            <v>2009</v>
          </cell>
          <cell r="X91">
            <v>2010</v>
          </cell>
          <cell r="Y91">
            <v>2011</v>
          </cell>
          <cell r="Z91">
            <v>2012</v>
          </cell>
          <cell r="AA91">
            <v>2013</v>
          </cell>
          <cell r="AB91">
            <v>2014</v>
          </cell>
          <cell r="AC91">
            <v>2015</v>
          </cell>
          <cell r="AD91">
            <v>2016</v>
          </cell>
          <cell r="AE91">
            <v>2017</v>
          </cell>
          <cell r="AF91">
            <v>2018</v>
          </cell>
          <cell r="AG91">
            <v>2019</v>
          </cell>
          <cell r="AH91">
            <v>2020</v>
          </cell>
          <cell r="AI91">
            <v>2021</v>
          </cell>
          <cell r="AJ91">
            <v>2022</v>
          </cell>
        </row>
        <row r="92">
          <cell r="A92">
            <v>1503</v>
          </cell>
          <cell r="B92">
            <v>15</v>
          </cell>
          <cell r="C92" t="str">
            <v>XV</v>
          </cell>
          <cell r="AG92">
            <v>0</v>
          </cell>
          <cell r="AH92">
            <v>0</v>
          </cell>
          <cell r="AI92">
            <v>0</v>
          </cell>
          <cell r="AJ92">
            <v>1</v>
          </cell>
        </row>
        <row r="93">
          <cell r="A93">
            <v>103</v>
          </cell>
          <cell r="B93">
            <v>1</v>
          </cell>
          <cell r="C93" t="str">
            <v>I</v>
          </cell>
          <cell r="AG93">
            <v>0</v>
          </cell>
          <cell r="AH93">
            <v>0</v>
          </cell>
          <cell r="AI93">
            <v>0.1</v>
          </cell>
          <cell r="AJ93">
            <v>0</v>
          </cell>
        </row>
        <row r="94">
          <cell r="A94">
            <v>203</v>
          </cell>
          <cell r="B94">
            <v>2</v>
          </cell>
          <cell r="C94" t="str">
            <v>II</v>
          </cell>
          <cell r="AG94">
            <v>0</v>
          </cell>
          <cell r="AH94">
            <v>0</v>
          </cell>
          <cell r="AI94">
            <v>0</v>
          </cell>
          <cell r="AJ94">
            <v>0</v>
          </cell>
        </row>
        <row r="95">
          <cell r="A95">
            <v>303</v>
          </cell>
          <cell r="B95">
            <v>3</v>
          </cell>
          <cell r="C95" t="str">
            <v>III</v>
          </cell>
          <cell r="D95">
            <v>0.5</v>
          </cell>
          <cell r="E95">
            <v>0</v>
          </cell>
          <cell r="F95">
            <v>6</v>
          </cell>
          <cell r="G95">
            <v>0</v>
          </cell>
          <cell r="H95">
            <v>0.45</v>
          </cell>
          <cell r="I95">
            <v>0</v>
          </cell>
          <cell r="J95">
            <v>0</v>
          </cell>
          <cell r="K95">
            <v>0</v>
          </cell>
          <cell r="L95">
            <v>0</v>
          </cell>
          <cell r="M95">
            <v>0.2</v>
          </cell>
          <cell r="N95">
            <v>0.86</v>
          </cell>
          <cell r="O95">
            <v>0.5</v>
          </cell>
          <cell r="P95">
            <v>0</v>
          </cell>
          <cell r="Q95">
            <v>0</v>
          </cell>
          <cell r="R95">
            <v>0</v>
          </cell>
          <cell r="S95">
            <v>0</v>
          </cell>
          <cell r="T95">
            <v>0</v>
          </cell>
          <cell r="U95">
            <v>0</v>
          </cell>
          <cell r="V95">
            <v>0</v>
          </cell>
          <cell r="W95">
            <v>0</v>
          </cell>
          <cell r="X95">
            <v>0</v>
          </cell>
          <cell r="Y95">
            <v>0</v>
          </cell>
          <cell r="Z95">
            <v>0</v>
          </cell>
          <cell r="AA95">
            <v>0</v>
          </cell>
          <cell r="AB95">
            <v>0</v>
          </cell>
          <cell r="AC95">
            <v>0</v>
          </cell>
          <cell r="AD95">
            <v>13.87</v>
          </cell>
          <cell r="AE95">
            <v>7.33</v>
          </cell>
          <cell r="AF95">
            <v>12.8</v>
          </cell>
          <cell r="AG95">
            <v>5.0999999999999996</v>
          </cell>
          <cell r="AH95">
            <v>12.055</v>
          </cell>
          <cell r="AI95">
            <v>0.02</v>
          </cell>
          <cell r="AJ95">
            <v>0.89</v>
          </cell>
        </row>
        <row r="96">
          <cell r="A96">
            <v>403</v>
          </cell>
          <cell r="B96">
            <v>4</v>
          </cell>
          <cell r="C96" t="str">
            <v>IV</v>
          </cell>
          <cell r="D96">
            <v>0.03</v>
          </cell>
          <cell r="E96">
            <v>7.27</v>
          </cell>
          <cell r="F96">
            <v>0</v>
          </cell>
          <cell r="G96">
            <v>8.1999999999999993</v>
          </cell>
          <cell r="H96">
            <v>8.1999999999999993</v>
          </cell>
          <cell r="I96">
            <v>0</v>
          </cell>
          <cell r="J96">
            <v>0</v>
          </cell>
          <cell r="K96">
            <v>1.1599999999999999</v>
          </cell>
          <cell r="L96">
            <v>0.06</v>
          </cell>
          <cell r="M96">
            <v>2.21</v>
          </cell>
          <cell r="N96">
            <v>1.1000000000000001</v>
          </cell>
          <cell r="O96">
            <v>1.65</v>
          </cell>
          <cell r="P96">
            <v>5.3</v>
          </cell>
          <cell r="Q96">
            <v>13.25</v>
          </cell>
          <cell r="R96">
            <v>14.2</v>
          </cell>
          <cell r="S96">
            <v>7.25</v>
          </cell>
          <cell r="T96">
            <v>4.34</v>
          </cell>
          <cell r="U96">
            <v>72.349999999999994</v>
          </cell>
          <cell r="V96">
            <v>53.57</v>
          </cell>
          <cell r="W96">
            <v>15.99</v>
          </cell>
          <cell r="X96">
            <v>4.8</v>
          </cell>
          <cell r="Y96">
            <v>44.33</v>
          </cell>
          <cell r="Z96">
            <v>15</v>
          </cell>
          <cell r="AA96">
            <v>93.07</v>
          </cell>
          <cell r="AB96">
            <v>18.87</v>
          </cell>
          <cell r="AC96">
            <v>11.62</v>
          </cell>
          <cell r="AD96">
            <v>53.6693</v>
          </cell>
          <cell r="AE96">
            <v>75.41</v>
          </cell>
          <cell r="AF96">
            <v>36.002000000000002</v>
          </cell>
          <cell r="AG96">
            <v>12.885</v>
          </cell>
          <cell r="AH96">
            <v>17.23</v>
          </cell>
          <cell r="AI96">
            <v>13.16</v>
          </cell>
          <cell r="AJ96">
            <v>9.6999999999999993</v>
          </cell>
        </row>
        <row r="97">
          <cell r="A97">
            <v>503</v>
          </cell>
          <cell r="B97">
            <v>5</v>
          </cell>
          <cell r="C97" t="str">
            <v>V</v>
          </cell>
          <cell r="D97">
            <v>258.23</v>
          </cell>
          <cell r="E97">
            <v>102.39</v>
          </cell>
          <cell r="F97">
            <v>303.41000000000003</v>
          </cell>
          <cell r="G97">
            <v>481.16</v>
          </cell>
          <cell r="H97">
            <v>1745.99</v>
          </cell>
          <cell r="I97">
            <v>486.49</v>
          </cell>
          <cell r="J97">
            <v>229.6</v>
          </cell>
          <cell r="K97">
            <v>239.23</v>
          </cell>
          <cell r="L97">
            <v>329.23</v>
          </cell>
          <cell r="M97">
            <v>228.4</v>
          </cell>
          <cell r="N97">
            <v>286.56</v>
          </cell>
          <cell r="O97">
            <v>174.71</v>
          </cell>
          <cell r="P97">
            <v>484.92</v>
          </cell>
          <cell r="Q97">
            <v>1241.08</v>
          </cell>
          <cell r="R97">
            <v>2087.09</v>
          </cell>
          <cell r="S97">
            <v>294.39999999999998</v>
          </cell>
          <cell r="T97">
            <v>378.97</v>
          </cell>
          <cell r="U97">
            <v>277.26</v>
          </cell>
          <cell r="V97">
            <v>1138.26</v>
          </cell>
          <cell r="W97">
            <v>691.48</v>
          </cell>
          <cell r="X97">
            <v>2580.4299999999998</v>
          </cell>
          <cell r="Y97">
            <v>915.78</v>
          </cell>
          <cell r="Z97">
            <v>246.28</v>
          </cell>
          <cell r="AA97">
            <v>424.21</v>
          </cell>
          <cell r="AB97">
            <v>904.6</v>
          </cell>
          <cell r="AC97">
            <v>336.61</v>
          </cell>
          <cell r="AD97">
            <v>169.96</v>
          </cell>
          <cell r="AE97">
            <v>2196.0819999999999</v>
          </cell>
          <cell r="AF97">
            <v>182.73500000000001</v>
          </cell>
          <cell r="AG97">
            <v>518.005</v>
          </cell>
          <cell r="AH97">
            <v>1678.51</v>
          </cell>
          <cell r="AI97">
            <v>832.17399999999998</v>
          </cell>
          <cell r="AJ97">
            <v>200.15600000000001</v>
          </cell>
        </row>
        <row r="98">
          <cell r="A98">
            <v>1303</v>
          </cell>
          <cell r="B98">
            <v>13</v>
          </cell>
          <cell r="C98" t="str">
            <v>RM</v>
          </cell>
          <cell r="D98">
            <v>13.13</v>
          </cell>
          <cell r="E98">
            <v>17.670000000000002</v>
          </cell>
          <cell r="F98">
            <v>46.43</v>
          </cell>
          <cell r="G98">
            <v>17.059999999999999</v>
          </cell>
          <cell r="H98">
            <v>166.49</v>
          </cell>
          <cell r="I98">
            <v>27.18</v>
          </cell>
          <cell r="J98">
            <v>5.85</v>
          </cell>
          <cell r="K98">
            <v>48.53</v>
          </cell>
          <cell r="L98">
            <v>29.54</v>
          </cell>
          <cell r="M98">
            <v>17.829999999999998</v>
          </cell>
          <cell r="N98">
            <v>44.92</v>
          </cell>
          <cell r="O98">
            <v>23.17</v>
          </cell>
          <cell r="P98">
            <v>23.09</v>
          </cell>
          <cell r="Q98">
            <v>850.94</v>
          </cell>
          <cell r="R98">
            <v>85.55</v>
          </cell>
          <cell r="S98">
            <v>444.49</v>
          </cell>
          <cell r="T98">
            <v>21.31</v>
          </cell>
          <cell r="U98">
            <v>29.3</v>
          </cell>
          <cell r="V98">
            <v>25.45</v>
          </cell>
          <cell r="W98">
            <v>36.270000000000003</v>
          </cell>
          <cell r="X98">
            <v>403.39</v>
          </cell>
          <cell r="Y98">
            <v>251.54</v>
          </cell>
          <cell r="Z98">
            <v>70.959999999999994</v>
          </cell>
          <cell r="AA98">
            <v>37.93</v>
          </cell>
          <cell r="AB98">
            <v>203.44</v>
          </cell>
          <cell r="AC98">
            <v>95</v>
          </cell>
          <cell r="AD98">
            <v>173.96</v>
          </cell>
          <cell r="AE98">
            <v>98.32</v>
          </cell>
          <cell r="AF98">
            <v>97.12</v>
          </cell>
          <cell r="AG98">
            <v>419.94400000000002</v>
          </cell>
          <cell r="AH98">
            <v>73.47</v>
          </cell>
          <cell r="AI98">
            <v>8.3000000000000007</v>
          </cell>
          <cell r="AJ98">
            <v>37.625999999999998</v>
          </cell>
        </row>
        <row r="99">
          <cell r="A99">
            <v>603</v>
          </cell>
          <cell r="B99">
            <v>6</v>
          </cell>
          <cell r="C99" t="str">
            <v>VI</v>
          </cell>
          <cell r="D99">
            <v>33.28</v>
          </cell>
          <cell r="E99">
            <v>25.4</v>
          </cell>
          <cell r="F99">
            <v>15.85</v>
          </cell>
          <cell r="G99">
            <v>39.36</v>
          </cell>
          <cell r="H99">
            <v>171.98</v>
          </cell>
          <cell r="I99">
            <v>162.37</v>
          </cell>
          <cell r="J99">
            <v>254.49</v>
          </cell>
          <cell r="K99">
            <v>72.680000000000007</v>
          </cell>
          <cell r="L99">
            <v>38.590000000000003</v>
          </cell>
          <cell r="M99">
            <v>72.17</v>
          </cell>
          <cell r="N99">
            <v>54.01</v>
          </cell>
          <cell r="O99">
            <v>49.56</v>
          </cell>
          <cell r="P99">
            <v>60.41</v>
          </cell>
          <cell r="Q99">
            <v>244.98</v>
          </cell>
          <cell r="R99">
            <v>257.87</v>
          </cell>
          <cell r="S99">
            <v>396.04</v>
          </cell>
          <cell r="T99">
            <v>278.60000000000002</v>
          </cell>
          <cell r="U99">
            <v>819.19</v>
          </cell>
          <cell r="V99">
            <v>147.25</v>
          </cell>
          <cell r="W99">
            <v>1016.15</v>
          </cell>
          <cell r="X99">
            <v>1006.12</v>
          </cell>
          <cell r="Y99">
            <v>253.1</v>
          </cell>
          <cell r="Z99">
            <v>1882.74</v>
          </cell>
          <cell r="AA99">
            <v>322.58199999999999</v>
          </cell>
          <cell r="AB99">
            <v>347.24</v>
          </cell>
          <cell r="AC99">
            <v>291.55</v>
          </cell>
          <cell r="AD99">
            <v>52.95</v>
          </cell>
          <cell r="AE99">
            <v>5373.54</v>
          </cell>
          <cell r="AF99">
            <v>84.022999999999996</v>
          </cell>
          <cell r="AG99">
            <v>126.27</v>
          </cell>
          <cell r="AH99">
            <v>122.855</v>
          </cell>
          <cell r="AI99">
            <v>33.597000000000001</v>
          </cell>
          <cell r="AJ99">
            <v>190.04300000000001</v>
          </cell>
        </row>
        <row r="100">
          <cell r="A100">
            <v>703</v>
          </cell>
          <cell r="B100">
            <v>7</v>
          </cell>
          <cell r="C100" t="str">
            <v>VII</v>
          </cell>
          <cell r="D100">
            <v>56.6</v>
          </cell>
          <cell r="E100">
            <v>175.07</v>
          </cell>
          <cell r="F100">
            <v>39.630000000000003</v>
          </cell>
          <cell r="G100">
            <v>180.91</v>
          </cell>
          <cell r="H100">
            <v>260.42</v>
          </cell>
          <cell r="I100">
            <v>68.28</v>
          </cell>
          <cell r="J100">
            <v>72.37</v>
          </cell>
          <cell r="K100">
            <v>78.53</v>
          </cell>
          <cell r="L100">
            <v>24.18</v>
          </cell>
          <cell r="M100">
            <v>141.30000000000001</v>
          </cell>
          <cell r="N100">
            <v>21.35</v>
          </cell>
          <cell r="O100">
            <v>84.82</v>
          </cell>
          <cell r="P100">
            <v>40.61</v>
          </cell>
          <cell r="Q100">
            <v>71</v>
          </cell>
          <cell r="R100">
            <v>95.56</v>
          </cell>
          <cell r="S100">
            <v>109.48</v>
          </cell>
          <cell r="T100">
            <v>44.52</v>
          </cell>
          <cell r="U100">
            <v>32.67</v>
          </cell>
          <cell r="V100">
            <v>164.95</v>
          </cell>
          <cell r="W100">
            <v>420.44</v>
          </cell>
          <cell r="X100">
            <v>105.15</v>
          </cell>
          <cell r="Y100">
            <v>377.43</v>
          </cell>
          <cell r="Z100">
            <v>146.74</v>
          </cell>
          <cell r="AA100">
            <v>93.64</v>
          </cell>
          <cell r="AB100">
            <v>3476.9450000000002</v>
          </cell>
          <cell r="AC100">
            <v>697.87199999999996</v>
          </cell>
          <cell r="AD100">
            <v>72.27</v>
          </cell>
          <cell r="AE100">
            <v>11666.884</v>
          </cell>
          <cell r="AF100">
            <v>100.5</v>
          </cell>
          <cell r="AG100">
            <v>34.43</v>
          </cell>
          <cell r="AH100">
            <v>190.58500000000001</v>
          </cell>
          <cell r="AI100">
            <v>69.17</v>
          </cell>
          <cell r="AJ100">
            <v>181.20230000000001</v>
          </cell>
        </row>
        <row r="101">
          <cell r="A101">
            <v>1603</v>
          </cell>
          <cell r="B101">
            <v>16</v>
          </cell>
          <cell r="C101" t="str">
            <v>XVI</v>
          </cell>
          <cell r="D101">
            <v>11.45</v>
          </cell>
          <cell r="E101">
            <v>20.69</v>
          </cell>
          <cell r="F101">
            <v>10.25</v>
          </cell>
          <cell r="G101">
            <v>5.6</v>
          </cell>
          <cell r="H101">
            <v>7.71</v>
          </cell>
          <cell r="I101">
            <v>26.43</v>
          </cell>
          <cell r="J101">
            <v>59.45</v>
          </cell>
          <cell r="K101">
            <v>310.38</v>
          </cell>
          <cell r="L101">
            <v>7.05</v>
          </cell>
          <cell r="M101">
            <v>148.4</v>
          </cell>
          <cell r="N101">
            <v>6.24</v>
          </cell>
          <cell r="O101">
            <v>5.0999999999999996</v>
          </cell>
          <cell r="P101">
            <v>139.36000000000001</v>
          </cell>
          <cell r="Q101">
            <v>157.04</v>
          </cell>
          <cell r="R101">
            <v>103.8</v>
          </cell>
          <cell r="S101">
            <v>136.74</v>
          </cell>
          <cell r="T101">
            <v>31.69</v>
          </cell>
          <cell r="U101">
            <v>859.5</v>
          </cell>
          <cell r="V101">
            <v>156.13</v>
          </cell>
          <cell r="W101">
            <v>159.6</v>
          </cell>
          <cell r="X101">
            <v>710.07</v>
          </cell>
          <cell r="Y101">
            <v>123.02</v>
          </cell>
          <cell r="Z101">
            <v>538.55999999999995</v>
          </cell>
          <cell r="AA101">
            <v>17.09</v>
          </cell>
          <cell r="AB101">
            <v>223.13499999999999</v>
          </cell>
          <cell r="AC101">
            <v>1194.68</v>
          </cell>
          <cell r="AD101">
            <v>65.010000000000005</v>
          </cell>
          <cell r="AE101">
            <v>5504.03</v>
          </cell>
          <cell r="AF101">
            <v>276.76</v>
          </cell>
          <cell r="AG101">
            <v>337.40989999999999</v>
          </cell>
          <cell r="AH101">
            <v>487.12</v>
          </cell>
          <cell r="AI101">
            <v>208.94380000000001</v>
          </cell>
          <cell r="AJ101">
            <v>816.16300000000001</v>
          </cell>
        </row>
        <row r="102">
          <cell r="A102">
            <v>803</v>
          </cell>
          <cell r="B102">
            <v>8</v>
          </cell>
          <cell r="C102" t="str">
            <v>VIII</v>
          </cell>
          <cell r="D102">
            <v>75.02</v>
          </cell>
          <cell r="E102">
            <v>172.95</v>
          </cell>
          <cell r="F102">
            <v>110.74</v>
          </cell>
          <cell r="G102">
            <v>1256.8800000000001</v>
          </cell>
          <cell r="H102">
            <v>586.11</v>
          </cell>
          <cell r="I102">
            <v>273.45</v>
          </cell>
          <cell r="J102">
            <v>984.51</v>
          </cell>
          <cell r="K102">
            <v>1445.82</v>
          </cell>
          <cell r="L102">
            <v>234.7</v>
          </cell>
          <cell r="M102">
            <v>4958.62</v>
          </cell>
          <cell r="N102">
            <v>537.1</v>
          </cell>
          <cell r="O102">
            <v>133.33000000000001</v>
          </cell>
          <cell r="P102">
            <v>3620.38</v>
          </cell>
          <cell r="Q102">
            <v>211.51</v>
          </cell>
          <cell r="R102">
            <v>517.54</v>
          </cell>
          <cell r="S102">
            <v>659.89</v>
          </cell>
          <cell r="T102">
            <v>116.02</v>
          </cell>
          <cell r="U102">
            <v>3482.63</v>
          </cell>
          <cell r="V102">
            <v>477.91</v>
          </cell>
          <cell r="W102">
            <v>2146.7800000000002</v>
          </cell>
          <cell r="X102">
            <v>335.5</v>
          </cell>
          <cell r="Y102">
            <v>90.92</v>
          </cell>
          <cell r="Z102">
            <v>2220.6799999999998</v>
          </cell>
          <cell r="AA102">
            <v>314.47000000000003</v>
          </cell>
          <cell r="AB102">
            <v>3831.9353999999998</v>
          </cell>
          <cell r="AC102">
            <v>4353.8010000000004</v>
          </cell>
          <cell r="AD102">
            <v>1062.1479999999999</v>
          </cell>
          <cell r="AE102">
            <v>21055.794000000002</v>
          </cell>
          <cell r="AF102">
            <v>673.65</v>
          </cell>
          <cell r="AG102">
            <v>2100.4812999999999</v>
          </cell>
          <cell r="AH102">
            <v>3341.1289999999999</v>
          </cell>
          <cell r="AI102">
            <v>1280.7348999999999</v>
          </cell>
          <cell r="AJ102">
            <v>3769.9562999999998</v>
          </cell>
        </row>
        <row r="103">
          <cell r="A103">
            <v>903</v>
          </cell>
          <cell r="B103">
            <v>9</v>
          </cell>
          <cell r="C103" t="str">
            <v>IX</v>
          </cell>
          <cell r="D103">
            <v>30.99</v>
          </cell>
          <cell r="E103">
            <v>360.9</v>
          </cell>
          <cell r="F103">
            <v>30.16</v>
          </cell>
          <cell r="G103">
            <v>60.03</v>
          </cell>
          <cell r="H103">
            <v>84.51</v>
          </cell>
          <cell r="I103">
            <v>73.760000000000005</v>
          </cell>
          <cell r="J103">
            <v>178.2</v>
          </cell>
          <cell r="K103">
            <v>165.72</v>
          </cell>
          <cell r="L103">
            <v>141.94999999999999</v>
          </cell>
          <cell r="M103">
            <v>736.11</v>
          </cell>
          <cell r="N103">
            <v>73.98</v>
          </cell>
          <cell r="O103">
            <v>168.39</v>
          </cell>
          <cell r="P103">
            <v>1032.31</v>
          </cell>
          <cell r="Q103">
            <v>495.07</v>
          </cell>
          <cell r="R103">
            <v>261.60000000000002</v>
          </cell>
          <cell r="S103">
            <v>432.09</v>
          </cell>
          <cell r="T103">
            <v>120.58</v>
          </cell>
          <cell r="U103">
            <v>230.99</v>
          </cell>
          <cell r="V103">
            <v>631.42999999999995</v>
          </cell>
          <cell r="W103">
            <v>3762.9100000000099</v>
          </cell>
          <cell r="X103">
            <v>25.65</v>
          </cell>
          <cell r="Y103">
            <v>126.05</v>
          </cell>
          <cell r="Z103">
            <v>1854.11</v>
          </cell>
          <cell r="AA103">
            <v>499.19</v>
          </cell>
          <cell r="AB103">
            <v>3640.14</v>
          </cell>
          <cell r="AC103">
            <v>4687.4799999999996</v>
          </cell>
          <cell r="AD103">
            <v>1340.54</v>
          </cell>
          <cell r="AE103">
            <v>2688.76</v>
          </cell>
          <cell r="AF103">
            <v>2793.616</v>
          </cell>
          <cell r="AG103">
            <v>4913.9650000000001</v>
          </cell>
          <cell r="AH103">
            <v>9363.7549999999992</v>
          </cell>
          <cell r="AI103">
            <v>2237.808</v>
          </cell>
          <cell r="AJ103">
            <v>11578.0162</v>
          </cell>
        </row>
        <row r="104">
          <cell r="A104">
            <v>1403</v>
          </cell>
          <cell r="B104">
            <v>14</v>
          </cell>
          <cell r="C104" t="str">
            <v>XIV</v>
          </cell>
          <cell r="D104">
            <v>30.1</v>
          </cell>
          <cell r="E104">
            <v>112.5</v>
          </cell>
          <cell r="F104">
            <v>90.6</v>
          </cell>
          <cell r="G104">
            <v>2</v>
          </cell>
          <cell r="H104">
            <v>144.6</v>
          </cell>
          <cell r="I104">
            <v>1.4</v>
          </cell>
          <cell r="J104">
            <v>71.150000000000006</v>
          </cell>
          <cell r="K104">
            <v>70.75</v>
          </cell>
          <cell r="L104">
            <v>37.700000000000003</v>
          </cell>
          <cell r="M104">
            <v>14.9</v>
          </cell>
          <cell r="N104">
            <v>5.37</v>
          </cell>
          <cell r="O104">
            <v>0.52</v>
          </cell>
          <cell r="P104">
            <v>119.71</v>
          </cell>
          <cell r="Q104">
            <v>5.31</v>
          </cell>
          <cell r="R104">
            <v>18.96</v>
          </cell>
          <cell r="S104">
            <v>22.57</v>
          </cell>
          <cell r="T104">
            <v>5.66</v>
          </cell>
          <cell r="U104">
            <v>3.21</v>
          </cell>
          <cell r="V104">
            <v>211.66</v>
          </cell>
          <cell r="W104">
            <v>561.22</v>
          </cell>
          <cell r="X104">
            <v>6.6</v>
          </cell>
          <cell r="Y104">
            <v>2.62</v>
          </cell>
          <cell r="Z104">
            <v>12.97</v>
          </cell>
          <cell r="AA104">
            <v>22.3</v>
          </cell>
          <cell r="AB104">
            <v>32.79</v>
          </cell>
          <cell r="AC104">
            <v>56.22</v>
          </cell>
          <cell r="AD104">
            <v>213.03</v>
          </cell>
          <cell r="AE104">
            <v>4.92</v>
          </cell>
          <cell r="AF104">
            <v>112.34699999999999</v>
          </cell>
          <cell r="AG104">
            <v>15.34</v>
          </cell>
          <cell r="AH104">
            <v>65.531999999999996</v>
          </cell>
          <cell r="AI104">
            <v>12.03</v>
          </cell>
          <cell r="AJ104">
            <v>211.99209999999999</v>
          </cell>
        </row>
        <row r="105">
          <cell r="A105">
            <v>1003</v>
          </cell>
          <cell r="B105">
            <v>10</v>
          </cell>
          <cell r="C105" t="str">
            <v>X</v>
          </cell>
          <cell r="D105">
            <v>0</v>
          </cell>
          <cell r="E105">
            <v>2.8</v>
          </cell>
          <cell r="F105">
            <v>0.1</v>
          </cell>
          <cell r="G105">
            <v>11.2</v>
          </cell>
          <cell r="H105">
            <v>8.5</v>
          </cell>
          <cell r="I105">
            <v>1.25</v>
          </cell>
          <cell r="J105">
            <v>10.75</v>
          </cell>
          <cell r="K105">
            <v>5.9</v>
          </cell>
          <cell r="L105">
            <v>218.5</v>
          </cell>
          <cell r="M105">
            <v>12.8</v>
          </cell>
          <cell r="N105">
            <v>0.91</v>
          </cell>
          <cell r="O105">
            <v>0.5</v>
          </cell>
          <cell r="P105">
            <v>18.75</v>
          </cell>
          <cell r="Q105">
            <v>0.61</v>
          </cell>
          <cell r="R105">
            <v>2.11</v>
          </cell>
          <cell r="S105">
            <v>1.92</v>
          </cell>
          <cell r="T105">
            <v>3.8</v>
          </cell>
          <cell r="U105">
            <v>20.98</v>
          </cell>
          <cell r="V105">
            <v>76.55</v>
          </cell>
          <cell r="W105">
            <v>34.299999999999997</v>
          </cell>
          <cell r="X105">
            <v>0.21</v>
          </cell>
          <cell r="Y105">
            <v>5.0199999999999996</v>
          </cell>
          <cell r="Z105">
            <v>12.83</v>
          </cell>
          <cell r="AA105">
            <v>16.25</v>
          </cell>
          <cell r="AB105">
            <v>11.71</v>
          </cell>
          <cell r="AC105">
            <v>109.43</v>
          </cell>
          <cell r="AD105">
            <v>155.13</v>
          </cell>
          <cell r="AE105">
            <v>19.600000000000001</v>
          </cell>
          <cell r="AF105">
            <v>269.01</v>
          </cell>
          <cell r="AG105">
            <v>35.54</v>
          </cell>
          <cell r="AH105">
            <v>4.3499999999999996</v>
          </cell>
          <cell r="AI105">
            <v>73.19</v>
          </cell>
          <cell r="AJ105">
            <v>27.62</v>
          </cell>
        </row>
        <row r="106">
          <cell r="A106">
            <v>1103</v>
          </cell>
          <cell r="B106">
            <v>11</v>
          </cell>
          <cell r="C106" t="str">
            <v>XI</v>
          </cell>
          <cell r="D106">
            <v>0</v>
          </cell>
          <cell r="E106">
            <v>0</v>
          </cell>
          <cell r="F106">
            <v>0</v>
          </cell>
          <cell r="G106">
            <v>0</v>
          </cell>
          <cell r="H106">
            <v>0</v>
          </cell>
          <cell r="I106">
            <v>0</v>
          </cell>
          <cell r="J106">
            <v>0</v>
          </cell>
          <cell r="K106">
            <v>0</v>
          </cell>
          <cell r="L106">
            <v>0</v>
          </cell>
          <cell r="M106">
            <v>0</v>
          </cell>
          <cell r="N106">
            <v>0</v>
          </cell>
          <cell r="O106">
            <v>0</v>
          </cell>
          <cell r="P106">
            <v>0</v>
          </cell>
          <cell r="Q106">
            <v>0</v>
          </cell>
          <cell r="R106">
            <v>0</v>
          </cell>
          <cell r="S106">
            <v>0</v>
          </cell>
          <cell r="T106">
            <v>0</v>
          </cell>
          <cell r="U106">
            <v>0</v>
          </cell>
          <cell r="V106">
            <v>0</v>
          </cell>
          <cell r="W106">
            <v>0</v>
          </cell>
          <cell r="X106">
            <v>0</v>
          </cell>
          <cell r="Y106">
            <v>0</v>
          </cell>
          <cell r="Z106">
            <v>0</v>
          </cell>
          <cell r="AA106">
            <v>0</v>
          </cell>
          <cell r="AB106">
            <v>0</v>
          </cell>
          <cell r="AC106">
            <v>0</v>
          </cell>
          <cell r="AD106">
            <v>0</v>
          </cell>
          <cell r="AG106">
            <v>0</v>
          </cell>
          <cell r="AH106">
            <v>0</v>
          </cell>
          <cell r="AI106">
            <v>8.0000000000000002E-3</v>
          </cell>
          <cell r="AJ106">
            <v>0</v>
          </cell>
        </row>
        <row r="107">
          <cell r="A107">
            <v>1203</v>
          </cell>
          <cell r="B107">
            <v>12</v>
          </cell>
          <cell r="C107" t="str">
            <v>XII</v>
          </cell>
          <cell r="D107">
            <v>0</v>
          </cell>
          <cell r="E107">
            <v>0</v>
          </cell>
          <cell r="F107">
            <v>0</v>
          </cell>
          <cell r="G107">
            <v>0</v>
          </cell>
          <cell r="H107">
            <v>0</v>
          </cell>
          <cell r="I107">
            <v>0</v>
          </cell>
          <cell r="J107">
            <v>0</v>
          </cell>
          <cell r="K107">
            <v>0</v>
          </cell>
          <cell r="L107">
            <v>0</v>
          </cell>
          <cell r="M107">
            <v>0</v>
          </cell>
          <cell r="N107">
            <v>0</v>
          </cell>
          <cell r="O107">
            <v>0</v>
          </cell>
          <cell r="P107">
            <v>0</v>
          </cell>
          <cell r="Q107">
            <v>0</v>
          </cell>
          <cell r="R107">
            <v>0</v>
          </cell>
          <cell r="S107">
            <v>0</v>
          </cell>
          <cell r="T107">
            <v>0</v>
          </cell>
          <cell r="U107">
            <v>0</v>
          </cell>
          <cell r="V107">
            <v>0</v>
          </cell>
          <cell r="W107">
            <v>0</v>
          </cell>
          <cell r="X107">
            <v>0</v>
          </cell>
          <cell r="Y107">
            <v>0</v>
          </cell>
          <cell r="Z107">
            <v>0</v>
          </cell>
          <cell r="AA107">
            <v>0</v>
          </cell>
          <cell r="AB107">
            <v>0</v>
          </cell>
          <cell r="AC107">
            <v>0</v>
          </cell>
          <cell r="AD107">
            <v>0</v>
          </cell>
          <cell r="AG107">
            <v>0</v>
          </cell>
          <cell r="AH107">
            <v>0</v>
          </cell>
          <cell r="AI107">
            <v>0</v>
          </cell>
          <cell r="AJ107">
            <v>0</v>
          </cell>
        </row>
        <row r="108">
          <cell r="A108">
            <v>10003</v>
          </cell>
          <cell r="B108">
            <v>100</v>
          </cell>
          <cell r="C108" t="str">
            <v>Total</v>
          </cell>
          <cell r="D108">
            <v>509.33</v>
          </cell>
          <cell r="E108">
            <v>997.64</v>
          </cell>
          <cell r="F108">
            <v>653.16999999999996</v>
          </cell>
          <cell r="G108">
            <v>2062.4</v>
          </cell>
          <cell r="H108">
            <v>3184.96</v>
          </cell>
          <cell r="I108">
            <v>1120.6099999999999</v>
          </cell>
          <cell r="J108">
            <v>1866.37</v>
          </cell>
          <cell r="K108">
            <v>2438.6999999999998</v>
          </cell>
          <cell r="L108">
            <v>1061.5</v>
          </cell>
          <cell r="M108">
            <v>6332.94</v>
          </cell>
          <cell r="N108">
            <v>1032.4000000000001</v>
          </cell>
          <cell r="O108">
            <v>642.25</v>
          </cell>
          <cell r="P108">
            <v>5544.84</v>
          </cell>
          <cell r="Q108">
            <v>3290.79</v>
          </cell>
          <cell r="R108">
            <v>3444.28</v>
          </cell>
          <cell r="S108">
            <v>2504.87</v>
          </cell>
          <cell r="T108">
            <v>1005.49</v>
          </cell>
          <cell r="U108">
            <v>5828.08</v>
          </cell>
          <cell r="V108">
            <v>3083.16</v>
          </cell>
          <cell r="W108">
            <v>8845.14</v>
          </cell>
          <cell r="X108">
            <v>5177.92</v>
          </cell>
          <cell r="Y108">
            <v>2189.81</v>
          </cell>
          <cell r="Z108">
            <v>7000.87</v>
          </cell>
          <cell r="AA108">
            <v>1840.732</v>
          </cell>
          <cell r="AB108">
            <v>12690.805399999999</v>
          </cell>
          <cell r="AC108">
            <v>11834.263000000001</v>
          </cell>
          <cell r="AD108">
            <v>3372.5373</v>
          </cell>
          <cell r="AE108">
            <v>48690.67</v>
          </cell>
          <cell r="AF108">
            <v>4638.5630000000001</v>
          </cell>
          <cell r="AG108">
            <v>8519.3701999999994</v>
          </cell>
          <cell r="AH108">
            <v>15356.591</v>
          </cell>
          <cell r="AI108">
            <v>4769.2357000000002</v>
          </cell>
          <cell r="AJ108">
            <v>17024.3649</v>
          </cell>
        </row>
        <row r="111">
          <cell r="C111" t="str">
            <v>Superficie de Plantaciones de otras spp</v>
          </cell>
        </row>
        <row r="112">
          <cell r="B112">
            <v>4</v>
          </cell>
          <cell r="D112">
            <v>1990</v>
          </cell>
          <cell r="E112">
            <v>1991</v>
          </cell>
          <cell r="F112">
            <v>1992</v>
          </cell>
          <cell r="G112">
            <v>1993</v>
          </cell>
          <cell r="H112">
            <v>1994</v>
          </cell>
          <cell r="I112">
            <v>1995</v>
          </cell>
          <cell r="J112">
            <v>1996</v>
          </cell>
          <cell r="K112">
            <v>1997</v>
          </cell>
          <cell r="L112">
            <v>1998</v>
          </cell>
          <cell r="M112">
            <v>1999</v>
          </cell>
          <cell r="N112">
            <v>2000</v>
          </cell>
          <cell r="O112">
            <v>2001</v>
          </cell>
          <cell r="P112">
            <v>2002</v>
          </cell>
          <cell r="Q112">
            <v>2003</v>
          </cell>
          <cell r="R112">
            <v>2004</v>
          </cell>
          <cell r="S112">
            <v>2005</v>
          </cell>
          <cell r="T112">
            <v>2006</v>
          </cell>
          <cell r="U112">
            <v>2007</v>
          </cell>
          <cell r="V112">
            <v>2008</v>
          </cell>
          <cell r="W112">
            <v>2009</v>
          </cell>
          <cell r="X112">
            <v>2010</v>
          </cell>
          <cell r="Y112">
            <v>2011</v>
          </cell>
          <cell r="Z112">
            <v>2012</v>
          </cell>
          <cell r="AA112">
            <v>2013</v>
          </cell>
          <cell r="AB112">
            <v>2014</v>
          </cell>
          <cell r="AC112">
            <v>2015</v>
          </cell>
          <cell r="AD112">
            <v>2016</v>
          </cell>
          <cell r="AE112">
            <v>2017</v>
          </cell>
          <cell r="AF112">
            <v>2018</v>
          </cell>
          <cell r="AG112">
            <v>2019</v>
          </cell>
          <cell r="AH112">
            <v>2020</v>
          </cell>
          <cell r="AI112">
            <v>2021</v>
          </cell>
          <cell r="AJ112">
            <v>2022</v>
          </cell>
        </row>
        <row r="113">
          <cell r="A113">
            <v>1504</v>
          </cell>
          <cell r="B113">
            <v>15</v>
          </cell>
          <cell r="C113" t="str">
            <v>XV</v>
          </cell>
          <cell r="AG113">
            <v>0</v>
          </cell>
          <cell r="AH113">
            <v>0</v>
          </cell>
          <cell r="AI113">
            <v>5.1999999999999998E-2</v>
          </cell>
          <cell r="AJ113">
            <v>1</v>
          </cell>
        </row>
        <row r="114">
          <cell r="A114">
            <v>104</v>
          </cell>
          <cell r="B114">
            <v>1</v>
          </cell>
          <cell r="C114" t="str">
            <v>I</v>
          </cell>
          <cell r="AG114">
            <v>0</v>
          </cell>
          <cell r="AH114">
            <v>0</v>
          </cell>
          <cell r="AI114">
            <v>0.2</v>
          </cell>
          <cell r="AJ114">
            <v>0</v>
          </cell>
        </row>
        <row r="115">
          <cell r="A115">
            <v>204</v>
          </cell>
          <cell r="B115">
            <v>2</v>
          </cell>
          <cell r="C115" t="str">
            <v>II</v>
          </cell>
          <cell r="AG115">
            <v>0</v>
          </cell>
          <cell r="AH115">
            <v>12.061</v>
          </cell>
          <cell r="AI115">
            <v>0</v>
          </cell>
          <cell r="AJ115">
            <v>0</v>
          </cell>
        </row>
        <row r="116">
          <cell r="A116">
            <v>304</v>
          </cell>
          <cell r="B116">
            <v>3</v>
          </cell>
          <cell r="C116" t="str">
            <v>III</v>
          </cell>
          <cell r="D116">
            <v>0</v>
          </cell>
          <cell r="E116">
            <v>0</v>
          </cell>
          <cell r="F116">
            <v>1</v>
          </cell>
          <cell r="G116">
            <v>0</v>
          </cell>
          <cell r="H116">
            <v>0</v>
          </cell>
          <cell r="I116">
            <v>0</v>
          </cell>
          <cell r="J116">
            <v>0</v>
          </cell>
          <cell r="K116">
            <v>0</v>
          </cell>
          <cell r="L116">
            <v>0</v>
          </cell>
          <cell r="M116">
            <v>0</v>
          </cell>
          <cell r="N116">
            <v>0</v>
          </cell>
          <cell r="O116">
            <v>0</v>
          </cell>
          <cell r="P116">
            <v>0</v>
          </cell>
          <cell r="Q116">
            <v>0</v>
          </cell>
          <cell r="R116">
            <v>0</v>
          </cell>
          <cell r="S116">
            <v>0</v>
          </cell>
          <cell r="T116">
            <v>0</v>
          </cell>
          <cell r="U116">
            <v>0</v>
          </cell>
          <cell r="V116">
            <v>0</v>
          </cell>
          <cell r="W116">
            <v>0</v>
          </cell>
          <cell r="X116">
            <v>0</v>
          </cell>
          <cell r="Y116">
            <v>0</v>
          </cell>
          <cell r="Z116">
            <v>0</v>
          </cell>
          <cell r="AA116">
            <v>0</v>
          </cell>
          <cell r="AB116">
            <v>0</v>
          </cell>
          <cell r="AC116">
            <v>0</v>
          </cell>
          <cell r="AD116">
            <v>3.92</v>
          </cell>
          <cell r="AG116">
            <v>0</v>
          </cell>
          <cell r="AH116">
            <v>0.02</v>
          </cell>
          <cell r="AI116">
            <v>0</v>
          </cell>
          <cell r="AJ116">
            <v>0.17</v>
          </cell>
        </row>
        <row r="117">
          <cell r="A117">
            <v>404</v>
          </cell>
          <cell r="B117">
            <v>4</v>
          </cell>
          <cell r="C117" t="str">
            <v>IV</v>
          </cell>
          <cell r="D117">
            <v>0</v>
          </cell>
          <cell r="E117">
            <v>0</v>
          </cell>
          <cell r="F117">
            <v>0</v>
          </cell>
          <cell r="G117">
            <v>0</v>
          </cell>
          <cell r="H117">
            <v>0</v>
          </cell>
          <cell r="I117">
            <v>1.3</v>
          </cell>
          <cell r="J117">
            <v>0</v>
          </cell>
          <cell r="K117">
            <v>0</v>
          </cell>
          <cell r="L117">
            <v>2.5</v>
          </cell>
          <cell r="M117">
            <v>0</v>
          </cell>
          <cell r="N117">
            <v>0</v>
          </cell>
          <cell r="O117">
            <v>6.25</v>
          </cell>
          <cell r="P117">
            <v>9</v>
          </cell>
          <cell r="Q117">
            <v>195.5</v>
          </cell>
          <cell r="R117">
            <v>13.6</v>
          </cell>
          <cell r="S117">
            <v>0.5</v>
          </cell>
          <cell r="T117">
            <v>8.48</v>
          </cell>
          <cell r="U117">
            <v>0</v>
          </cell>
          <cell r="V117">
            <v>0.3</v>
          </cell>
          <cell r="W117">
            <v>0</v>
          </cell>
          <cell r="X117">
            <v>0</v>
          </cell>
          <cell r="Y117">
            <v>5</v>
          </cell>
          <cell r="Z117">
            <v>0.05</v>
          </cell>
          <cell r="AA117">
            <v>0</v>
          </cell>
          <cell r="AB117">
            <v>2.61</v>
          </cell>
          <cell r="AC117">
            <v>3.23</v>
          </cell>
          <cell r="AD117">
            <v>0.31</v>
          </cell>
          <cell r="AG117">
            <v>0</v>
          </cell>
          <cell r="AH117">
            <v>0.01</v>
          </cell>
          <cell r="AI117">
            <v>0</v>
          </cell>
          <cell r="AJ117">
            <v>2</v>
          </cell>
        </row>
        <row r="118">
          <cell r="A118">
            <v>504</v>
          </cell>
          <cell r="B118">
            <v>5</v>
          </cell>
          <cell r="C118" t="str">
            <v>V</v>
          </cell>
          <cell r="D118">
            <v>4.28</v>
          </cell>
          <cell r="E118">
            <v>7.0000000000000007E-2</v>
          </cell>
          <cell r="F118">
            <v>4</v>
          </cell>
          <cell r="G118">
            <v>0.1</v>
          </cell>
          <cell r="H118">
            <v>0.15</v>
          </cell>
          <cell r="I118">
            <v>0.05</v>
          </cell>
          <cell r="J118">
            <v>0</v>
          </cell>
          <cell r="K118">
            <v>0</v>
          </cell>
          <cell r="L118">
            <v>0</v>
          </cell>
          <cell r="M118">
            <v>0</v>
          </cell>
          <cell r="N118">
            <v>0.01</v>
          </cell>
          <cell r="O118">
            <v>3</v>
          </cell>
          <cell r="P118">
            <v>5</v>
          </cell>
          <cell r="Q118">
            <v>7.27</v>
          </cell>
          <cell r="R118">
            <v>0.3</v>
          </cell>
          <cell r="S118">
            <v>0.56999999999999995</v>
          </cell>
          <cell r="T118">
            <v>1</v>
          </cell>
          <cell r="U118">
            <v>0.23</v>
          </cell>
          <cell r="V118">
            <v>0.01</v>
          </cell>
          <cell r="W118">
            <v>0.02</v>
          </cell>
          <cell r="X118">
            <v>0.5</v>
          </cell>
          <cell r="Y118">
            <v>0.25</v>
          </cell>
          <cell r="Z118">
            <v>0</v>
          </cell>
          <cell r="AA118">
            <v>1.85</v>
          </cell>
          <cell r="AB118">
            <v>2.36</v>
          </cell>
          <cell r="AC118">
            <v>9.3000000000000007</v>
          </cell>
          <cell r="AD118">
            <v>39.06</v>
          </cell>
          <cell r="AE118">
            <v>85.44</v>
          </cell>
          <cell r="AF118">
            <v>38.4</v>
          </cell>
          <cell r="AG118">
            <v>37.159999999999997</v>
          </cell>
          <cell r="AH118">
            <v>1.27</v>
          </cell>
          <cell r="AI118">
            <v>11.84</v>
          </cell>
          <cell r="AJ118">
            <v>0.161</v>
          </cell>
        </row>
        <row r="119">
          <cell r="A119">
            <v>1304</v>
          </cell>
          <cell r="B119">
            <v>13</v>
          </cell>
          <cell r="C119" t="str">
            <v>RM</v>
          </cell>
          <cell r="D119">
            <v>0</v>
          </cell>
          <cell r="E119">
            <v>2.21</v>
          </cell>
          <cell r="F119">
            <v>6.42</v>
          </cell>
          <cell r="G119">
            <v>0.75</v>
          </cell>
          <cell r="H119">
            <v>2.63</v>
          </cell>
          <cell r="I119">
            <v>1.86</v>
          </cell>
          <cell r="J119">
            <v>0.2</v>
          </cell>
          <cell r="K119">
            <v>0.4</v>
          </cell>
          <cell r="L119">
            <v>1.71</v>
          </cell>
          <cell r="M119">
            <v>4.8</v>
          </cell>
          <cell r="N119">
            <v>3.09</v>
          </cell>
          <cell r="O119">
            <v>4.17</v>
          </cell>
          <cell r="P119">
            <v>3.85</v>
          </cell>
          <cell r="Q119">
            <v>13.69</v>
          </cell>
          <cell r="R119">
            <v>4.91</v>
          </cell>
          <cell r="S119">
            <v>3.2</v>
          </cell>
          <cell r="T119">
            <v>1.94</v>
          </cell>
          <cell r="U119">
            <v>1.61</v>
          </cell>
          <cell r="V119">
            <v>1.52</v>
          </cell>
          <cell r="W119">
            <v>3.15</v>
          </cell>
          <cell r="X119">
            <v>3.04</v>
          </cell>
          <cell r="Y119">
            <v>9.8000000000000007</v>
          </cell>
          <cell r="Z119">
            <v>4.29</v>
          </cell>
          <cell r="AA119">
            <v>2.5</v>
          </cell>
          <cell r="AB119">
            <v>1.66</v>
          </cell>
          <cell r="AC119">
            <v>1.65</v>
          </cell>
          <cell r="AD119">
            <v>12.5</v>
          </cell>
          <cell r="AE119">
            <v>172.25</v>
          </cell>
          <cell r="AF119">
            <v>18.2</v>
          </cell>
          <cell r="AG119">
            <v>3.6059999999999999</v>
          </cell>
          <cell r="AH119">
            <v>1.6</v>
          </cell>
          <cell r="AI119">
            <v>0.52</v>
          </cell>
          <cell r="AJ119">
            <v>1.9</v>
          </cell>
        </row>
        <row r="120">
          <cell r="A120">
            <v>604</v>
          </cell>
          <cell r="B120">
            <v>6</v>
          </cell>
          <cell r="C120" t="str">
            <v>VI</v>
          </cell>
          <cell r="D120">
            <v>3.25</v>
          </cell>
          <cell r="E120">
            <v>1.1499999999999999</v>
          </cell>
          <cell r="F120">
            <v>2.78</v>
          </cell>
          <cell r="G120">
            <v>1.77</v>
          </cell>
          <cell r="H120">
            <v>3.2</v>
          </cell>
          <cell r="I120">
            <v>26.85</v>
          </cell>
          <cell r="J120">
            <v>1.25</v>
          </cell>
          <cell r="K120">
            <v>2.15</v>
          </cell>
          <cell r="L120">
            <v>0.6</v>
          </cell>
          <cell r="M120">
            <v>1.62</v>
          </cell>
          <cell r="N120">
            <v>1.36</v>
          </cell>
          <cell r="O120">
            <v>1.2</v>
          </cell>
          <cell r="P120">
            <v>13.7</v>
          </cell>
          <cell r="Q120">
            <v>2.1</v>
          </cell>
          <cell r="R120">
            <v>4.01</v>
          </cell>
          <cell r="S120">
            <v>10.55</v>
          </cell>
          <cell r="T120">
            <v>1.6</v>
          </cell>
          <cell r="U120">
            <v>156.19999999999999</v>
          </cell>
          <cell r="V120">
            <v>2.1</v>
          </cell>
          <cell r="W120">
            <v>6.9</v>
          </cell>
          <cell r="X120">
            <v>30.7</v>
          </cell>
          <cell r="Y120">
            <v>2.1</v>
          </cell>
          <cell r="Z120">
            <v>4.5999999999999996</v>
          </cell>
          <cell r="AA120">
            <v>3.3</v>
          </cell>
          <cell r="AB120">
            <v>29.8</v>
          </cell>
          <cell r="AC120">
            <v>28.65</v>
          </cell>
          <cell r="AD120">
            <v>4.82</v>
          </cell>
          <cell r="AE120">
            <v>448.4</v>
          </cell>
          <cell r="AF120">
            <v>30.28</v>
          </cell>
          <cell r="AG120">
            <v>14.885</v>
          </cell>
          <cell r="AH120">
            <v>6.9</v>
          </cell>
          <cell r="AI120">
            <v>6</v>
          </cell>
          <cell r="AJ120">
            <v>0.05</v>
          </cell>
        </row>
        <row r="121">
          <cell r="A121">
            <v>704</v>
          </cell>
          <cell r="B121">
            <v>7</v>
          </cell>
          <cell r="C121" t="str">
            <v>VII</v>
          </cell>
          <cell r="D121">
            <v>0</v>
          </cell>
          <cell r="E121">
            <v>2</v>
          </cell>
          <cell r="F121">
            <v>3.6</v>
          </cell>
          <cell r="G121">
            <v>3.46</v>
          </cell>
          <cell r="H121">
            <v>4.5</v>
          </cell>
          <cell r="I121">
            <v>18.010000000000002</v>
          </cell>
          <cell r="J121">
            <v>0</v>
          </cell>
          <cell r="K121">
            <v>3</v>
          </cell>
          <cell r="L121">
            <v>0.75</v>
          </cell>
          <cell r="M121">
            <v>0.9</v>
          </cell>
          <cell r="N121">
            <v>0</v>
          </cell>
          <cell r="O121">
            <v>0</v>
          </cell>
          <cell r="P121">
            <v>0</v>
          </cell>
          <cell r="Q121">
            <v>0</v>
          </cell>
          <cell r="R121">
            <v>1.91</v>
          </cell>
          <cell r="S121">
            <v>0</v>
          </cell>
          <cell r="T121">
            <v>0.01</v>
          </cell>
          <cell r="U121">
            <v>6.8</v>
          </cell>
          <cell r="V121">
            <v>0</v>
          </cell>
          <cell r="W121">
            <v>0</v>
          </cell>
          <cell r="X121">
            <v>0.01</v>
          </cell>
          <cell r="Y121">
            <v>4.8099999999999996</v>
          </cell>
          <cell r="Z121">
            <v>3</v>
          </cell>
          <cell r="AA121">
            <v>0</v>
          </cell>
          <cell r="AB121">
            <v>20</v>
          </cell>
          <cell r="AC121">
            <v>178.03569999999999</v>
          </cell>
          <cell r="AD121">
            <v>4.3</v>
          </cell>
          <cell r="AE121">
            <v>3996.69</v>
          </cell>
          <cell r="AF121">
            <v>3.72</v>
          </cell>
          <cell r="AG121">
            <v>3.29</v>
          </cell>
          <cell r="AH121">
            <v>341.98</v>
          </cell>
          <cell r="AI121">
            <v>2.5099999999999998</v>
          </cell>
          <cell r="AJ121">
            <v>17.760000000000002</v>
          </cell>
        </row>
        <row r="122">
          <cell r="A122">
            <v>1604</v>
          </cell>
          <cell r="B122">
            <v>16</v>
          </cell>
          <cell r="C122" t="str">
            <v>XVI</v>
          </cell>
          <cell r="D122">
            <v>0.3</v>
          </cell>
          <cell r="E122">
            <v>37.01</v>
          </cell>
          <cell r="F122">
            <v>5.32</v>
          </cell>
          <cell r="G122">
            <v>3.56</v>
          </cell>
          <cell r="H122">
            <v>1.91</v>
          </cell>
          <cell r="I122">
            <v>0.05</v>
          </cell>
          <cell r="J122">
            <v>2.0099999999999998</v>
          </cell>
          <cell r="K122">
            <v>3.7</v>
          </cell>
          <cell r="L122">
            <v>4</v>
          </cell>
          <cell r="M122">
            <v>13.72</v>
          </cell>
          <cell r="N122">
            <v>0</v>
          </cell>
          <cell r="O122">
            <v>0</v>
          </cell>
          <cell r="P122">
            <v>0.11</v>
          </cell>
          <cell r="Q122">
            <v>4.97</v>
          </cell>
          <cell r="R122">
            <v>1.8</v>
          </cell>
          <cell r="S122">
            <v>43.17</v>
          </cell>
          <cell r="T122">
            <v>0.82</v>
          </cell>
          <cell r="U122">
            <v>0</v>
          </cell>
          <cell r="V122">
            <v>7.2</v>
          </cell>
          <cell r="W122">
            <v>4.7</v>
          </cell>
          <cell r="X122">
            <v>0</v>
          </cell>
          <cell r="Y122">
            <v>0.01</v>
          </cell>
          <cell r="Z122">
            <v>48</v>
          </cell>
          <cell r="AA122">
            <v>1.97</v>
          </cell>
          <cell r="AB122">
            <v>55</v>
          </cell>
          <cell r="AC122">
            <v>11.89</v>
          </cell>
          <cell r="AD122">
            <v>6.03</v>
          </cell>
          <cell r="AE122">
            <v>20.34</v>
          </cell>
          <cell r="AF122">
            <v>0.42</v>
          </cell>
          <cell r="AG122">
            <v>14.2</v>
          </cell>
          <cell r="AH122">
            <v>26.69</v>
          </cell>
          <cell r="AI122">
            <v>12.98</v>
          </cell>
          <cell r="AJ122">
            <v>390.57499999999999</v>
          </cell>
        </row>
        <row r="123">
          <cell r="A123">
            <v>804</v>
          </cell>
          <cell r="B123">
            <v>8</v>
          </cell>
          <cell r="C123" t="str">
            <v>VIII</v>
          </cell>
          <cell r="D123">
            <v>7.93</v>
          </cell>
          <cell r="E123">
            <v>4.6900000000000004</v>
          </cell>
          <cell r="F123">
            <v>2.91</v>
          </cell>
          <cell r="G123">
            <v>75.8</v>
          </cell>
          <cell r="H123">
            <v>1.02</v>
          </cell>
          <cell r="I123">
            <v>1.25</v>
          </cell>
          <cell r="J123">
            <v>4.33</v>
          </cell>
          <cell r="K123">
            <v>7.36</v>
          </cell>
          <cell r="L123">
            <v>9.16</v>
          </cell>
          <cell r="M123">
            <v>16.88</v>
          </cell>
          <cell r="N123">
            <v>1.9</v>
          </cell>
          <cell r="O123">
            <v>2.4300000000000002</v>
          </cell>
          <cell r="P123">
            <v>3.7</v>
          </cell>
          <cell r="Q123">
            <v>125.61</v>
          </cell>
          <cell r="R123">
            <v>38.43</v>
          </cell>
          <cell r="S123">
            <v>138.57</v>
          </cell>
          <cell r="T123">
            <v>4.8099999999999996</v>
          </cell>
          <cell r="U123">
            <v>0.52</v>
          </cell>
          <cell r="V123">
            <v>1.69</v>
          </cell>
          <cell r="W123">
            <v>41.36</v>
          </cell>
          <cell r="X123">
            <v>0</v>
          </cell>
          <cell r="Y123">
            <v>0.34</v>
          </cell>
          <cell r="Z123">
            <v>9.19</v>
          </cell>
          <cell r="AA123">
            <v>1.71</v>
          </cell>
          <cell r="AB123">
            <v>3.04</v>
          </cell>
          <cell r="AC123">
            <v>18.245999999999999</v>
          </cell>
          <cell r="AD123">
            <v>10.368</v>
          </cell>
          <cell r="AE123">
            <v>97.85</v>
          </cell>
          <cell r="AF123">
            <v>12.22</v>
          </cell>
          <cell r="AG123">
            <v>2.08</v>
          </cell>
          <cell r="AH123">
            <v>92.7</v>
          </cell>
          <cell r="AI123">
            <v>7.83</v>
          </cell>
          <cell r="AJ123">
            <v>469.33699999999999</v>
          </cell>
        </row>
        <row r="124">
          <cell r="A124">
            <v>904</v>
          </cell>
          <cell r="B124">
            <v>9</v>
          </cell>
          <cell r="C124" t="str">
            <v>IX</v>
          </cell>
          <cell r="D124">
            <v>0</v>
          </cell>
          <cell r="E124">
            <v>7.6</v>
          </cell>
          <cell r="F124">
            <v>0</v>
          </cell>
          <cell r="G124">
            <v>12.75</v>
          </cell>
          <cell r="H124">
            <v>0</v>
          </cell>
          <cell r="I124">
            <v>0</v>
          </cell>
          <cell r="J124">
            <v>7.11</v>
          </cell>
          <cell r="K124">
            <v>4.55</v>
          </cell>
          <cell r="L124">
            <v>3.95</v>
          </cell>
          <cell r="M124">
            <v>7.23</v>
          </cell>
          <cell r="N124">
            <v>36.47</v>
          </cell>
          <cell r="O124">
            <v>0.11</v>
          </cell>
          <cell r="P124">
            <v>399.95</v>
          </cell>
          <cell r="Q124">
            <v>1.02</v>
          </cell>
          <cell r="R124">
            <v>5.21</v>
          </cell>
          <cell r="S124">
            <v>6.51</v>
          </cell>
          <cell r="T124">
            <v>0.31</v>
          </cell>
          <cell r="U124">
            <v>4.8</v>
          </cell>
          <cell r="V124">
            <v>0.96</v>
          </cell>
          <cell r="W124">
            <v>25.76</v>
          </cell>
          <cell r="X124">
            <v>0</v>
          </cell>
          <cell r="Y124">
            <v>0.2</v>
          </cell>
          <cell r="Z124">
            <v>2.31</v>
          </cell>
          <cell r="AA124">
            <v>7.73</v>
          </cell>
          <cell r="AB124">
            <v>0.1</v>
          </cell>
          <cell r="AC124">
            <v>6.27</v>
          </cell>
          <cell r="AD124">
            <v>11.5</v>
          </cell>
          <cell r="AE124">
            <v>12.45</v>
          </cell>
          <cell r="AF124">
            <v>366.59699999999998</v>
          </cell>
          <cell r="AG124">
            <v>99.61</v>
          </cell>
          <cell r="AH124">
            <v>72.739999999999995</v>
          </cell>
          <cell r="AI124">
            <v>31.8</v>
          </cell>
          <cell r="AJ124">
            <v>116.16</v>
          </cell>
        </row>
        <row r="125">
          <cell r="A125">
            <v>1404</v>
          </cell>
          <cell r="B125">
            <v>14</v>
          </cell>
          <cell r="C125" t="str">
            <v>XIV</v>
          </cell>
          <cell r="D125">
            <v>0</v>
          </cell>
          <cell r="E125">
            <v>0.25</v>
          </cell>
          <cell r="F125">
            <v>0</v>
          </cell>
          <cell r="G125">
            <v>0</v>
          </cell>
          <cell r="H125">
            <v>0</v>
          </cell>
          <cell r="I125">
            <v>0.25</v>
          </cell>
          <cell r="J125">
            <v>0.25</v>
          </cell>
          <cell r="K125">
            <v>7.5</v>
          </cell>
          <cell r="L125">
            <v>5</v>
          </cell>
          <cell r="M125">
            <v>2</v>
          </cell>
          <cell r="N125">
            <v>0</v>
          </cell>
          <cell r="O125">
            <v>0</v>
          </cell>
          <cell r="P125">
            <v>0.7</v>
          </cell>
          <cell r="Q125">
            <v>1.3</v>
          </cell>
          <cell r="R125">
            <v>0.2</v>
          </cell>
          <cell r="S125">
            <v>1</v>
          </cell>
          <cell r="T125">
            <v>0</v>
          </cell>
          <cell r="U125">
            <v>0</v>
          </cell>
          <cell r="V125">
            <v>0</v>
          </cell>
          <cell r="W125">
            <v>3.1</v>
          </cell>
          <cell r="X125">
            <v>0.1</v>
          </cell>
          <cell r="Y125">
            <v>0</v>
          </cell>
          <cell r="Z125">
            <v>1.55</v>
          </cell>
          <cell r="AA125">
            <v>0</v>
          </cell>
          <cell r="AB125">
            <v>1.45</v>
          </cell>
          <cell r="AC125">
            <v>0</v>
          </cell>
          <cell r="AD125">
            <v>4.5</v>
          </cell>
          <cell r="AG125">
            <v>0</v>
          </cell>
          <cell r="AH125">
            <v>8.5999999999999993E-2</v>
          </cell>
          <cell r="AI125">
            <v>0</v>
          </cell>
          <cell r="AJ125">
            <v>0.2</v>
          </cell>
        </row>
        <row r="126">
          <cell r="A126">
            <v>1004</v>
          </cell>
          <cell r="B126">
            <v>10</v>
          </cell>
          <cell r="C126" t="str">
            <v>X</v>
          </cell>
          <cell r="D126">
            <v>0</v>
          </cell>
          <cell r="E126">
            <v>0</v>
          </cell>
          <cell r="F126">
            <v>0.1</v>
          </cell>
          <cell r="G126">
            <v>0</v>
          </cell>
          <cell r="H126">
            <v>0</v>
          </cell>
          <cell r="I126">
            <v>1.86</v>
          </cell>
          <cell r="J126">
            <v>0</v>
          </cell>
          <cell r="K126">
            <v>1.9</v>
          </cell>
          <cell r="L126">
            <v>0</v>
          </cell>
          <cell r="M126">
            <v>0</v>
          </cell>
          <cell r="N126">
            <v>0</v>
          </cell>
          <cell r="O126">
            <v>0</v>
          </cell>
          <cell r="P126">
            <v>3.2</v>
          </cell>
          <cell r="Q126">
            <v>0</v>
          </cell>
          <cell r="R126">
            <v>0</v>
          </cell>
          <cell r="S126">
            <v>0</v>
          </cell>
          <cell r="T126">
            <v>0</v>
          </cell>
          <cell r="U126">
            <v>1</v>
          </cell>
          <cell r="V126">
            <v>0.5</v>
          </cell>
          <cell r="W126">
            <v>0.3</v>
          </cell>
          <cell r="X126">
            <v>0</v>
          </cell>
          <cell r="Y126">
            <v>0</v>
          </cell>
          <cell r="Z126">
            <v>0</v>
          </cell>
          <cell r="AA126">
            <v>2</v>
          </cell>
          <cell r="AB126">
            <v>0.05</v>
          </cell>
          <cell r="AC126">
            <v>0.2</v>
          </cell>
          <cell r="AD126">
            <v>4</v>
          </cell>
          <cell r="AG126">
            <v>0</v>
          </cell>
          <cell r="AH126">
            <v>0</v>
          </cell>
          <cell r="AI126">
            <v>0</v>
          </cell>
          <cell r="AJ126">
            <v>1.26</v>
          </cell>
        </row>
        <row r="127">
          <cell r="A127">
            <v>1104</v>
          </cell>
          <cell r="B127">
            <v>11</v>
          </cell>
          <cell r="C127" t="str">
            <v>XI</v>
          </cell>
          <cell r="D127">
            <v>0</v>
          </cell>
          <cell r="E127">
            <v>0.15</v>
          </cell>
          <cell r="F127">
            <v>0.03</v>
          </cell>
          <cell r="G127">
            <v>0</v>
          </cell>
          <cell r="H127">
            <v>1.55</v>
          </cell>
          <cell r="I127">
            <v>0</v>
          </cell>
          <cell r="J127">
            <v>0</v>
          </cell>
          <cell r="K127">
            <v>0</v>
          </cell>
          <cell r="L127">
            <v>0</v>
          </cell>
          <cell r="M127">
            <v>0</v>
          </cell>
          <cell r="N127">
            <v>0.56000000000000005</v>
          </cell>
          <cell r="O127">
            <v>0</v>
          </cell>
          <cell r="P127">
            <v>0</v>
          </cell>
          <cell r="Q127">
            <v>0</v>
          </cell>
          <cell r="R127">
            <v>0</v>
          </cell>
          <cell r="S127">
            <v>0</v>
          </cell>
          <cell r="T127">
            <v>0</v>
          </cell>
          <cell r="U127">
            <v>0</v>
          </cell>
          <cell r="V127">
            <v>0</v>
          </cell>
          <cell r="W127">
            <v>0</v>
          </cell>
          <cell r="X127">
            <v>0.05</v>
          </cell>
          <cell r="Y127">
            <v>0</v>
          </cell>
          <cell r="Z127">
            <v>98.6</v>
          </cell>
          <cell r="AA127">
            <v>0</v>
          </cell>
          <cell r="AB127">
            <v>0</v>
          </cell>
          <cell r="AC127">
            <v>0</v>
          </cell>
          <cell r="AD127">
            <v>0.36</v>
          </cell>
          <cell r="AG127">
            <v>0</v>
          </cell>
          <cell r="AH127">
            <v>0</v>
          </cell>
          <cell r="AI127">
            <v>0</v>
          </cell>
          <cell r="AJ127">
            <v>0</v>
          </cell>
        </row>
        <row r="128">
          <cell r="A128">
            <v>1204</v>
          </cell>
          <cell r="B128">
            <v>12</v>
          </cell>
          <cell r="C128" t="str">
            <v>XII</v>
          </cell>
          <cell r="D128">
            <v>0</v>
          </cell>
          <cell r="E128">
            <v>0</v>
          </cell>
          <cell r="F128">
            <v>0</v>
          </cell>
          <cell r="G128">
            <v>0</v>
          </cell>
          <cell r="H128">
            <v>0</v>
          </cell>
          <cell r="I128">
            <v>0</v>
          </cell>
          <cell r="J128">
            <v>0</v>
          </cell>
          <cell r="K128">
            <v>0</v>
          </cell>
          <cell r="L128">
            <v>0</v>
          </cell>
          <cell r="M128">
            <v>0</v>
          </cell>
          <cell r="N128">
            <v>0</v>
          </cell>
          <cell r="O128">
            <v>0</v>
          </cell>
          <cell r="P128">
            <v>0</v>
          </cell>
          <cell r="Q128">
            <v>0.01</v>
          </cell>
          <cell r="R128">
            <v>0</v>
          </cell>
          <cell r="S128">
            <v>0</v>
          </cell>
          <cell r="T128">
            <v>0</v>
          </cell>
          <cell r="U128">
            <v>0</v>
          </cell>
          <cell r="V128">
            <v>0</v>
          </cell>
          <cell r="W128">
            <v>0</v>
          </cell>
          <cell r="X128">
            <v>0</v>
          </cell>
          <cell r="Y128">
            <v>0</v>
          </cell>
          <cell r="Z128">
            <v>340.7</v>
          </cell>
          <cell r="AA128">
            <v>5.0049999999999999</v>
          </cell>
          <cell r="AB128">
            <v>0</v>
          </cell>
          <cell r="AC128">
            <v>2.0099999999999998</v>
          </cell>
          <cell r="AD128">
            <v>70.010000000000005</v>
          </cell>
          <cell r="AE128">
            <v>21.24</v>
          </cell>
          <cell r="AG128">
            <v>0</v>
          </cell>
          <cell r="AH128">
            <v>0</v>
          </cell>
          <cell r="AI128">
            <v>1.62</v>
          </cell>
          <cell r="AJ128">
            <v>43.664000000000001</v>
          </cell>
        </row>
        <row r="129">
          <cell r="A129">
            <v>10004</v>
          </cell>
          <cell r="B129">
            <v>100</v>
          </cell>
          <cell r="C129" t="str">
            <v>Total</v>
          </cell>
          <cell r="D129">
            <v>15.76</v>
          </cell>
          <cell r="E129">
            <v>55.13</v>
          </cell>
          <cell r="F129">
            <v>26.16</v>
          </cell>
          <cell r="G129">
            <v>98.19</v>
          </cell>
          <cell r="H129">
            <v>14.96</v>
          </cell>
          <cell r="I129">
            <v>51.48</v>
          </cell>
          <cell r="J129">
            <v>15.15</v>
          </cell>
          <cell r="K129">
            <v>30.56</v>
          </cell>
          <cell r="L129">
            <v>27.67</v>
          </cell>
          <cell r="M129">
            <v>47.15</v>
          </cell>
          <cell r="N129">
            <v>43.39</v>
          </cell>
          <cell r="O129">
            <v>17.16</v>
          </cell>
          <cell r="P129">
            <v>439.21</v>
          </cell>
          <cell r="Q129">
            <v>351.47</v>
          </cell>
          <cell r="R129">
            <v>70.37</v>
          </cell>
          <cell r="S129">
            <v>204.07</v>
          </cell>
          <cell r="T129">
            <v>18.97</v>
          </cell>
          <cell r="U129">
            <v>171.16</v>
          </cell>
          <cell r="V129">
            <v>14.28</v>
          </cell>
          <cell r="W129">
            <v>85.29</v>
          </cell>
          <cell r="X129">
            <v>34.4</v>
          </cell>
          <cell r="Y129">
            <v>22.51</v>
          </cell>
          <cell r="Z129">
            <v>512.29</v>
          </cell>
          <cell r="AA129">
            <v>26.065000000000001</v>
          </cell>
          <cell r="AB129">
            <v>116.07</v>
          </cell>
          <cell r="AC129">
            <v>259.48169999999999</v>
          </cell>
          <cell r="AD129">
            <v>171.678</v>
          </cell>
          <cell r="AE129">
            <v>4854.66</v>
          </cell>
          <cell r="AF129">
            <v>469.83699999999999</v>
          </cell>
          <cell r="AG129">
            <v>174.83099999999999</v>
          </cell>
          <cell r="AH129">
            <v>556.05700000000002</v>
          </cell>
          <cell r="AI129">
            <v>75.352000000000004</v>
          </cell>
          <cell r="AJ129">
            <v>1044.2370000000001</v>
          </cell>
        </row>
      </sheetData>
      <sheetData sheetId="7"/>
      <sheetData sheetId="8">
        <row r="2">
          <cell r="C2" t="str">
            <v>Cambios de uso</v>
          </cell>
          <cell r="D2" t="str">
            <v>N° correlativo</v>
          </cell>
          <cell r="E2" t="str">
            <v>Número región</v>
          </cell>
          <cell r="F2" t="str">
            <v>Región</v>
          </cell>
          <cell r="G2" t="str">
            <v>N°especie</v>
          </cell>
          <cell r="H2" t="str">
            <v>Especie</v>
          </cell>
          <cell r="I2">
            <v>1990</v>
          </cell>
          <cell r="J2">
            <v>1991</v>
          </cell>
          <cell r="K2">
            <v>1992</v>
          </cell>
          <cell r="L2">
            <v>1993</v>
          </cell>
          <cell r="M2">
            <v>1994</v>
          </cell>
          <cell r="N2">
            <v>1995</v>
          </cell>
          <cell r="O2">
            <v>1996</v>
          </cell>
          <cell r="P2">
            <v>1997</v>
          </cell>
          <cell r="Q2">
            <v>1998</v>
          </cell>
          <cell r="R2">
            <v>1999</v>
          </cell>
          <cell r="S2">
            <v>2000</v>
          </cell>
          <cell r="T2">
            <v>2001</v>
          </cell>
          <cell r="U2">
            <v>2002</v>
          </cell>
          <cell r="V2">
            <v>2003</v>
          </cell>
          <cell r="W2">
            <v>2004</v>
          </cell>
          <cell r="X2">
            <v>2005</v>
          </cell>
          <cell r="Y2">
            <v>2006</v>
          </cell>
          <cell r="Z2">
            <v>2007</v>
          </cell>
          <cell r="AA2">
            <v>2008</v>
          </cell>
          <cell r="AB2">
            <v>2009</v>
          </cell>
          <cell r="AC2">
            <v>2010</v>
          </cell>
          <cell r="AD2">
            <v>2011</v>
          </cell>
          <cell r="AE2">
            <v>2012</v>
          </cell>
          <cell r="AF2">
            <v>2013</v>
          </cell>
          <cell r="AG2">
            <v>2014</v>
          </cell>
          <cell r="AH2">
            <v>2015</v>
          </cell>
          <cell r="AI2">
            <v>2016</v>
          </cell>
          <cell r="AJ2">
            <v>2017</v>
          </cell>
          <cell r="AK2">
            <v>2018</v>
          </cell>
          <cell r="AL2">
            <v>2019</v>
          </cell>
          <cell r="AM2">
            <v>2020</v>
          </cell>
          <cell r="AN2">
            <v>2021</v>
          </cell>
          <cell r="AO2">
            <v>2022</v>
          </cell>
        </row>
        <row r="3">
          <cell r="A3">
            <v>11501</v>
          </cell>
          <cell r="B3">
            <v>1</v>
          </cell>
          <cell r="C3" t="str">
            <v>CL-FL</v>
          </cell>
          <cell r="D3">
            <v>1</v>
          </cell>
          <cell r="E3">
            <v>15</v>
          </cell>
          <cell r="F3" t="str">
            <v>Arica y Parinacota</v>
          </cell>
          <cell r="G3">
            <v>1</v>
          </cell>
          <cell r="H3" t="str">
            <v>Pinus radiata</v>
          </cell>
          <cell r="I3">
            <v>0</v>
          </cell>
          <cell r="J3">
            <v>0</v>
          </cell>
          <cell r="K3">
            <v>0</v>
          </cell>
          <cell r="L3">
            <v>0</v>
          </cell>
          <cell r="M3">
            <v>0</v>
          </cell>
          <cell r="N3">
            <v>0</v>
          </cell>
          <cell r="O3">
            <v>0</v>
          </cell>
          <cell r="P3">
            <v>0</v>
          </cell>
          <cell r="Q3">
            <v>0</v>
          </cell>
          <cell r="R3">
            <v>0</v>
          </cell>
          <cell r="S3">
            <v>0</v>
          </cell>
          <cell r="T3">
            <v>0</v>
          </cell>
          <cell r="U3">
            <v>0</v>
          </cell>
          <cell r="V3">
            <v>0</v>
          </cell>
          <cell r="W3">
            <v>0</v>
          </cell>
          <cell r="X3">
            <v>0</v>
          </cell>
          <cell r="Y3">
            <v>0</v>
          </cell>
          <cell r="Z3">
            <v>0</v>
          </cell>
          <cell r="AA3">
            <v>0</v>
          </cell>
          <cell r="AB3">
            <v>0</v>
          </cell>
          <cell r="AC3">
            <v>0</v>
          </cell>
          <cell r="AD3">
            <v>0</v>
          </cell>
          <cell r="AE3">
            <v>0</v>
          </cell>
          <cell r="AF3">
            <v>0</v>
          </cell>
          <cell r="AG3">
            <v>0</v>
          </cell>
          <cell r="AH3">
            <v>0</v>
          </cell>
          <cell r="AI3">
            <v>0</v>
          </cell>
          <cell r="AJ3">
            <v>0</v>
          </cell>
          <cell r="AK3">
            <v>0</v>
          </cell>
          <cell r="AL3">
            <v>0</v>
          </cell>
          <cell r="AM3">
            <v>0</v>
          </cell>
          <cell r="AN3">
            <v>0</v>
          </cell>
          <cell r="AO3">
            <v>0</v>
          </cell>
        </row>
        <row r="4">
          <cell r="A4">
            <v>11502</v>
          </cell>
          <cell r="B4">
            <v>1</v>
          </cell>
          <cell r="C4" t="str">
            <v>CL-FL</v>
          </cell>
          <cell r="D4">
            <v>1</v>
          </cell>
          <cell r="E4">
            <v>15</v>
          </cell>
          <cell r="F4" t="str">
            <v>Arica y Parinacota</v>
          </cell>
          <cell r="G4">
            <v>2</v>
          </cell>
          <cell r="H4" t="str">
            <v>Eucaliptus sp</v>
          </cell>
          <cell r="I4">
            <v>0</v>
          </cell>
          <cell r="J4">
            <v>0</v>
          </cell>
          <cell r="K4">
            <v>0</v>
          </cell>
          <cell r="L4">
            <v>0</v>
          </cell>
          <cell r="M4">
            <v>0</v>
          </cell>
          <cell r="N4">
            <v>0</v>
          </cell>
          <cell r="O4">
            <v>0</v>
          </cell>
          <cell r="P4">
            <v>0</v>
          </cell>
          <cell r="Q4">
            <v>0</v>
          </cell>
          <cell r="R4">
            <v>0</v>
          </cell>
          <cell r="S4">
            <v>0</v>
          </cell>
          <cell r="T4">
            <v>0</v>
          </cell>
          <cell r="U4">
            <v>0</v>
          </cell>
          <cell r="V4">
            <v>0</v>
          </cell>
          <cell r="W4">
            <v>0</v>
          </cell>
          <cell r="X4">
            <v>0</v>
          </cell>
          <cell r="Y4">
            <v>0</v>
          </cell>
          <cell r="Z4">
            <v>0</v>
          </cell>
          <cell r="AA4">
            <v>0</v>
          </cell>
          <cell r="AB4">
            <v>0</v>
          </cell>
          <cell r="AC4">
            <v>0</v>
          </cell>
          <cell r="AD4">
            <v>0</v>
          </cell>
          <cell r="AE4">
            <v>0</v>
          </cell>
          <cell r="AF4">
            <v>0</v>
          </cell>
          <cell r="AG4">
            <v>0</v>
          </cell>
          <cell r="AH4">
            <v>0</v>
          </cell>
          <cell r="AI4">
            <v>0</v>
          </cell>
          <cell r="AJ4">
            <v>0</v>
          </cell>
          <cell r="AK4">
            <v>0</v>
          </cell>
          <cell r="AL4">
            <v>0</v>
          </cell>
          <cell r="AM4">
            <v>0</v>
          </cell>
          <cell r="AN4">
            <v>0</v>
          </cell>
          <cell r="AO4">
            <v>0</v>
          </cell>
        </row>
        <row r="5">
          <cell r="A5">
            <v>11503</v>
          </cell>
          <cell r="B5">
            <v>1</v>
          </cell>
          <cell r="C5" t="str">
            <v>CL-FL</v>
          </cell>
          <cell r="D5">
            <v>1</v>
          </cell>
          <cell r="E5">
            <v>15</v>
          </cell>
          <cell r="F5" t="str">
            <v>Arica y Parinacota</v>
          </cell>
          <cell r="G5">
            <v>3</v>
          </cell>
          <cell r="H5" t="str">
            <v>Otras especies</v>
          </cell>
          <cell r="I5">
            <v>0</v>
          </cell>
          <cell r="J5">
            <v>0</v>
          </cell>
          <cell r="K5">
            <v>0</v>
          </cell>
          <cell r="L5">
            <v>0</v>
          </cell>
          <cell r="M5">
            <v>0</v>
          </cell>
          <cell r="N5">
            <v>0</v>
          </cell>
          <cell r="O5">
            <v>0</v>
          </cell>
          <cell r="P5">
            <v>0</v>
          </cell>
          <cell r="Q5">
            <v>0</v>
          </cell>
          <cell r="R5">
            <v>0</v>
          </cell>
          <cell r="S5">
            <v>0</v>
          </cell>
          <cell r="T5">
            <v>0</v>
          </cell>
          <cell r="U5">
            <v>0</v>
          </cell>
          <cell r="V5">
            <v>0</v>
          </cell>
          <cell r="W5">
            <v>0</v>
          </cell>
          <cell r="X5">
            <v>0</v>
          </cell>
          <cell r="Y5">
            <v>0</v>
          </cell>
          <cell r="Z5">
            <v>0</v>
          </cell>
          <cell r="AA5">
            <v>0</v>
          </cell>
          <cell r="AB5">
            <v>0</v>
          </cell>
          <cell r="AC5">
            <v>0</v>
          </cell>
          <cell r="AD5">
            <v>0</v>
          </cell>
          <cell r="AE5">
            <v>0</v>
          </cell>
          <cell r="AF5">
            <v>0</v>
          </cell>
          <cell r="AG5">
            <v>0</v>
          </cell>
          <cell r="AH5">
            <v>0</v>
          </cell>
          <cell r="AI5">
            <v>0</v>
          </cell>
          <cell r="AJ5">
            <v>0</v>
          </cell>
          <cell r="AK5">
            <v>0</v>
          </cell>
          <cell r="AL5">
            <v>0</v>
          </cell>
          <cell r="AM5">
            <v>0</v>
          </cell>
          <cell r="AN5">
            <v>0</v>
          </cell>
          <cell r="AO5">
            <v>0</v>
          </cell>
        </row>
        <row r="6">
          <cell r="A6">
            <v>11504</v>
          </cell>
          <cell r="B6">
            <v>1</v>
          </cell>
          <cell r="C6" t="str">
            <v>CL-FL</v>
          </cell>
          <cell r="D6">
            <v>1</v>
          </cell>
          <cell r="E6">
            <v>15</v>
          </cell>
          <cell r="F6" t="str">
            <v>Arica y Parinacota</v>
          </cell>
          <cell r="G6">
            <v>4</v>
          </cell>
          <cell r="H6" t="str">
            <v>Especies nativas</v>
          </cell>
          <cell r="I6">
            <v>0</v>
          </cell>
          <cell r="J6">
            <v>0</v>
          </cell>
          <cell r="K6">
            <v>0</v>
          </cell>
          <cell r="L6">
            <v>0</v>
          </cell>
          <cell r="M6">
            <v>0</v>
          </cell>
          <cell r="N6">
            <v>0</v>
          </cell>
          <cell r="O6">
            <v>0</v>
          </cell>
          <cell r="P6">
            <v>0</v>
          </cell>
          <cell r="Q6">
            <v>0</v>
          </cell>
          <cell r="R6">
            <v>0</v>
          </cell>
          <cell r="S6">
            <v>0</v>
          </cell>
          <cell r="T6">
            <v>0</v>
          </cell>
          <cell r="U6">
            <v>0</v>
          </cell>
          <cell r="V6">
            <v>0</v>
          </cell>
          <cell r="W6">
            <v>0</v>
          </cell>
          <cell r="X6">
            <v>0</v>
          </cell>
          <cell r="Y6">
            <v>0</v>
          </cell>
          <cell r="Z6">
            <v>0</v>
          </cell>
          <cell r="AA6">
            <v>0</v>
          </cell>
          <cell r="AB6">
            <v>0</v>
          </cell>
          <cell r="AC6">
            <v>0</v>
          </cell>
          <cell r="AD6">
            <v>0</v>
          </cell>
          <cell r="AE6">
            <v>0</v>
          </cell>
          <cell r="AF6">
            <v>0</v>
          </cell>
          <cell r="AG6">
            <v>0</v>
          </cell>
          <cell r="AH6">
            <v>0</v>
          </cell>
          <cell r="AI6">
            <v>0</v>
          </cell>
          <cell r="AJ6">
            <v>0</v>
          </cell>
          <cell r="AK6">
            <v>0</v>
          </cell>
          <cell r="AL6">
            <v>0</v>
          </cell>
          <cell r="AM6">
            <v>0</v>
          </cell>
          <cell r="AN6">
            <v>0</v>
          </cell>
          <cell r="AO6">
            <v>0</v>
          </cell>
        </row>
        <row r="7">
          <cell r="A7">
            <v>11505</v>
          </cell>
          <cell r="B7">
            <v>1</v>
          </cell>
          <cell r="C7" t="str">
            <v>CL-FL</v>
          </cell>
          <cell r="D7">
            <v>1</v>
          </cell>
          <cell r="E7">
            <v>15</v>
          </cell>
          <cell r="F7" t="str">
            <v>Arica y Parinacota</v>
          </cell>
          <cell r="G7">
            <v>5</v>
          </cell>
          <cell r="H7" t="str">
            <v>Areas gestión plantaciones</v>
          </cell>
          <cell r="I7">
            <v>0</v>
          </cell>
          <cell r="J7">
            <v>0</v>
          </cell>
          <cell r="K7">
            <v>0</v>
          </cell>
          <cell r="L7">
            <v>0</v>
          </cell>
          <cell r="M7">
            <v>0</v>
          </cell>
          <cell r="N7">
            <v>0</v>
          </cell>
          <cell r="O7">
            <v>0</v>
          </cell>
          <cell r="P7">
            <v>0</v>
          </cell>
          <cell r="Q7">
            <v>0</v>
          </cell>
          <cell r="R7">
            <v>0</v>
          </cell>
          <cell r="S7">
            <v>0</v>
          </cell>
          <cell r="T7">
            <v>0</v>
          </cell>
          <cell r="U7">
            <v>0</v>
          </cell>
          <cell r="V7">
            <v>0</v>
          </cell>
          <cell r="W7">
            <v>0</v>
          </cell>
          <cell r="X7">
            <v>0</v>
          </cell>
          <cell r="Y7">
            <v>0</v>
          </cell>
          <cell r="Z7">
            <v>0</v>
          </cell>
          <cell r="AA7">
            <v>0</v>
          </cell>
          <cell r="AB7">
            <v>0</v>
          </cell>
          <cell r="AC7">
            <v>0</v>
          </cell>
          <cell r="AD7">
            <v>0</v>
          </cell>
          <cell r="AE7">
            <v>0</v>
          </cell>
          <cell r="AF7">
            <v>0</v>
          </cell>
          <cell r="AG7">
            <v>0</v>
          </cell>
          <cell r="AH7">
            <v>0</v>
          </cell>
          <cell r="AI7">
            <v>0</v>
          </cell>
          <cell r="AJ7">
            <v>0</v>
          </cell>
          <cell r="AK7">
            <v>0</v>
          </cell>
          <cell r="AL7">
            <v>0</v>
          </cell>
          <cell r="AM7">
            <v>0</v>
          </cell>
          <cell r="AN7">
            <v>0</v>
          </cell>
          <cell r="AO7">
            <v>0</v>
          </cell>
        </row>
        <row r="8">
          <cell r="A8">
            <v>10101</v>
          </cell>
          <cell r="B8">
            <v>1</v>
          </cell>
          <cell r="C8" t="str">
            <v>CL-FL</v>
          </cell>
          <cell r="D8">
            <v>2</v>
          </cell>
          <cell r="E8">
            <v>1</v>
          </cell>
          <cell r="F8" t="str">
            <v>Tarapaca</v>
          </cell>
          <cell r="G8">
            <v>1</v>
          </cell>
          <cell r="H8" t="str">
            <v>Pinus radiata</v>
          </cell>
          <cell r="I8">
            <v>0</v>
          </cell>
          <cell r="J8">
            <v>0</v>
          </cell>
          <cell r="K8">
            <v>0</v>
          </cell>
          <cell r="L8">
            <v>0</v>
          </cell>
          <cell r="M8">
            <v>0</v>
          </cell>
          <cell r="N8">
            <v>0</v>
          </cell>
          <cell r="O8">
            <v>0</v>
          </cell>
          <cell r="P8">
            <v>0</v>
          </cell>
          <cell r="Q8">
            <v>0</v>
          </cell>
          <cell r="R8">
            <v>0</v>
          </cell>
          <cell r="S8">
            <v>0</v>
          </cell>
          <cell r="T8">
            <v>0</v>
          </cell>
          <cell r="U8">
            <v>0</v>
          </cell>
          <cell r="V8">
            <v>0</v>
          </cell>
          <cell r="W8">
            <v>0</v>
          </cell>
          <cell r="X8">
            <v>0</v>
          </cell>
          <cell r="Y8">
            <v>0</v>
          </cell>
          <cell r="Z8">
            <v>0</v>
          </cell>
          <cell r="AA8">
            <v>0</v>
          </cell>
          <cell r="AB8">
            <v>0</v>
          </cell>
          <cell r="AC8">
            <v>0</v>
          </cell>
          <cell r="AD8">
            <v>0</v>
          </cell>
          <cell r="AE8">
            <v>0</v>
          </cell>
          <cell r="AF8">
            <v>0</v>
          </cell>
          <cell r="AG8">
            <v>0</v>
          </cell>
          <cell r="AH8">
            <v>0</v>
          </cell>
          <cell r="AI8">
            <v>0</v>
          </cell>
          <cell r="AJ8">
            <v>0</v>
          </cell>
          <cell r="AK8">
            <v>0</v>
          </cell>
          <cell r="AL8">
            <v>0</v>
          </cell>
          <cell r="AM8">
            <v>0</v>
          </cell>
          <cell r="AN8">
            <v>0</v>
          </cell>
          <cell r="AO8">
            <v>0</v>
          </cell>
        </row>
        <row r="9">
          <cell r="A9">
            <v>10102</v>
          </cell>
          <cell r="B9">
            <v>1</v>
          </cell>
          <cell r="C9" t="str">
            <v>CL-FL</v>
          </cell>
          <cell r="D9">
            <v>2</v>
          </cell>
          <cell r="E9">
            <v>1</v>
          </cell>
          <cell r="F9" t="str">
            <v>Tarapaca</v>
          </cell>
          <cell r="G9">
            <v>2</v>
          </cell>
          <cell r="H9" t="str">
            <v>Eucaliptus sp</v>
          </cell>
          <cell r="I9">
            <v>0</v>
          </cell>
          <cell r="J9">
            <v>0</v>
          </cell>
          <cell r="K9">
            <v>0</v>
          </cell>
          <cell r="L9">
            <v>0</v>
          </cell>
          <cell r="M9">
            <v>0</v>
          </cell>
          <cell r="N9">
            <v>0</v>
          </cell>
          <cell r="O9">
            <v>0</v>
          </cell>
          <cell r="P9">
            <v>0</v>
          </cell>
          <cell r="Q9">
            <v>0</v>
          </cell>
          <cell r="R9">
            <v>0</v>
          </cell>
          <cell r="S9">
            <v>0</v>
          </cell>
          <cell r="T9">
            <v>0</v>
          </cell>
          <cell r="U9">
            <v>0</v>
          </cell>
          <cell r="V9">
            <v>0</v>
          </cell>
          <cell r="W9">
            <v>0</v>
          </cell>
          <cell r="X9">
            <v>0</v>
          </cell>
          <cell r="Y9">
            <v>0</v>
          </cell>
          <cell r="Z9">
            <v>0</v>
          </cell>
          <cell r="AA9">
            <v>0</v>
          </cell>
          <cell r="AB9">
            <v>0</v>
          </cell>
          <cell r="AC9">
            <v>0</v>
          </cell>
          <cell r="AD9">
            <v>0</v>
          </cell>
          <cell r="AE9">
            <v>0</v>
          </cell>
          <cell r="AF9">
            <v>0</v>
          </cell>
          <cell r="AG9">
            <v>0</v>
          </cell>
          <cell r="AH9">
            <v>0</v>
          </cell>
          <cell r="AI9">
            <v>0</v>
          </cell>
          <cell r="AJ9">
            <v>0</v>
          </cell>
          <cell r="AK9">
            <v>0</v>
          </cell>
          <cell r="AL9">
            <v>0</v>
          </cell>
          <cell r="AM9">
            <v>0</v>
          </cell>
          <cell r="AN9">
            <v>0</v>
          </cell>
          <cell r="AO9">
            <v>0</v>
          </cell>
        </row>
        <row r="10">
          <cell r="A10">
            <v>10103</v>
          </cell>
          <cell r="B10">
            <v>1</v>
          </cell>
          <cell r="C10" t="str">
            <v>CL-FL</v>
          </cell>
          <cell r="D10">
            <v>2</v>
          </cell>
          <cell r="E10">
            <v>1</v>
          </cell>
          <cell r="F10" t="str">
            <v>Tarapaca</v>
          </cell>
          <cell r="G10">
            <v>3</v>
          </cell>
          <cell r="H10" t="str">
            <v>Otras especies</v>
          </cell>
          <cell r="I10">
            <v>0</v>
          </cell>
          <cell r="J10">
            <v>0</v>
          </cell>
          <cell r="K10">
            <v>0</v>
          </cell>
          <cell r="L10">
            <v>0</v>
          </cell>
          <cell r="M10">
            <v>0</v>
          </cell>
          <cell r="N10">
            <v>0</v>
          </cell>
          <cell r="O10">
            <v>0</v>
          </cell>
          <cell r="P10">
            <v>0</v>
          </cell>
          <cell r="Q10">
            <v>0</v>
          </cell>
          <cell r="R10">
            <v>0</v>
          </cell>
          <cell r="S10">
            <v>0</v>
          </cell>
          <cell r="T10">
            <v>0</v>
          </cell>
          <cell r="U10">
            <v>0</v>
          </cell>
          <cell r="V10">
            <v>0</v>
          </cell>
          <cell r="W10">
            <v>0</v>
          </cell>
          <cell r="X10">
            <v>0</v>
          </cell>
          <cell r="Y10">
            <v>0</v>
          </cell>
          <cell r="Z10">
            <v>0</v>
          </cell>
          <cell r="AA10">
            <v>0</v>
          </cell>
          <cell r="AB10">
            <v>0</v>
          </cell>
          <cell r="AC10">
            <v>0</v>
          </cell>
          <cell r="AD10">
            <v>0</v>
          </cell>
          <cell r="AE10">
            <v>0</v>
          </cell>
          <cell r="AF10">
            <v>0</v>
          </cell>
          <cell r="AG10">
            <v>0</v>
          </cell>
          <cell r="AH10">
            <v>0</v>
          </cell>
          <cell r="AI10">
            <v>0</v>
          </cell>
          <cell r="AJ10">
            <v>0</v>
          </cell>
          <cell r="AK10">
            <v>0</v>
          </cell>
          <cell r="AL10">
            <v>0</v>
          </cell>
          <cell r="AM10">
            <v>0</v>
          </cell>
          <cell r="AN10">
            <v>0</v>
          </cell>
          <cell r="AO10">
            <v>0</v>
          </cell>
        </row>
        <row r="11">
          <cell r="A11">
            <v>10104</v>
          </cell>
          <cell r="B11">
            <v>1</v>
          </cell>
          <cell r="C11" t="str">
            <v>CL-FL</v>
          </cell>
          <cell r="D11">
            <v>2</v>
          </cell>
          <cell r="E11">
            <v>1</v>
          </cell>
          <cell r="F11" t="str">
            <v>Tarapaca</v>
          </cell>
          <cell r="G11">
            <v>4</v>
          </cell>
          <cell r="H11" t="str">
            <v>Especies nativas</v>
          </cell>
          <cell r="I11">
            <v>0</v>
          </cell>
          <cell r="J11">
            <v>0</v>
          </cell>
          <cell r="K11">
            <v>0</v>
          </cell>
          <cell r="L11">
            <v>0</v>
          </cell>
          <cell r="M11">
            <v>0</v>
          </cell>
          <cell r="N11">
            <v>0</v>
          </cell>
          <cell r="O11">
            <v>0</v>
          </cell>
          <cell r="P11">
            <v>0</v>
          </cell>
          <cell r="Q11">
            <v>0</v>
          </cell>
          <cell r="R11">
            <v>0</v>
          </cell>
          <cell r="S11">
            <v>0</v>
          </cell>
          <cell r="T11">
            <v>0</v>
          </cell>
          <cell r="U11">
            <v>0</v>
          </cell>
          <cell r="V11">
            <v>0</v>
          </cell>
          <cell r="W11">
            <v>0</v>
          </cell>
          <cell r="X11">
            <v>0</v>
          </cell>
          <cell r="Y11">
            <v>0</v>
          </cell>
          <cell r="Z11">
            <v>0</v>
          </cell>
          <cell r="AA11">
            <v>0</v>
          </cell>
          <cell r="AB11">
            <v>0</v>
          </cell>
          <cell r="AC11">
            <v>0</v>
          </cell>
          <cell r="AD11">
            <v>0</v>
          </cell>
          <cell r="AE11">
            <v>0</v>
          </cell>
          <cell r="AF11">
            <v>0</v>
          </cell>
          <cell r="AG11">
            <v>0</v>
          </cell>
          <cell r="AH11">
            <v>0</v>
          </cell>
          <cell r="AI11">
            <v>0</v>
          </cell>
          <cell r="AJ11">
            <v>0</v>
          </cell>
          <cell r="AK11">
            <v>0</v>
          </cell>
          <cell r="AL11">
            <v>0</v>
          </cell>
          <cell r="AM11">
            <v>0</v>
          </cell>
          <cell r="AN11">
            <v>0</v>
          </cell>
          <cell r="AO11">
            <v>0</v>
          </cell>
        </row>
        <row r="12">
          <cell r="A12">
            <v>10105</v>
          </cell>
          <cell r="B12">
            <v>1</v>
          </cell>
          <cell r="C12" t="str">
            <v>CL-FL</v>
          </cell>
          <cell r="D12">
            <v>2</v>
          </cell>
          <cell r="E12">
            <v>1</v>
          </cell>
          <cell r="F12" t="str">
            <v>Tarapaca</v>
          </cell>
          <cell r="G12">
            <v>5</v>
          </cell>
          <cell r="H12" t="str">
            <v>Areas gestión plantaciones</v>
          </cell>
          <cell r="I12">
            <v>0</v>
          </cell>
          <cell r="J12">
            <v>0</v>
          </cell>
          <cell r="K12">
            <v>0</v>
          </cell>
          <cell r="L12">
            <v>0</v>
          </cell>
          <cell r="M12">
            <v>0</v>
          </cell>
          <cell r="N12">
            <v>0</v>
          </cell>
          <cell r="O12">
            <v>0</v>
          </cell>
          <cell r="P12">
            <v>0</v>
          </cell>
          <cell r="Q12">
            <v>0</v>
          </cell>
          <cell r="R12">
            <v>0</v>
          </cell>
          <cell r="S12">
            <v>0</v>
          </cell>
          <cell r="T12">
            <v>0</v>
          </cell>
          <cell r="U12">
            <v>0</v>
          </cell>
          <cell r="V12">
            <v>0</v>
          </cell>
          <cell r="W12">
            <v>0</v>
          </cell>
          <cell r="X12">
            <v>0</v>
          </cell>
          <cell r="Y12">
            <v>0</v>
          </cell>
          <cell r="Z12">
            <v>0</v>
          </cell>
          <cell r="AA12">
            <v>0</v>
          </cell>
          <cell r="AB12">
            <v>0</v>
          </cell>
          <cell r="AC12">
            <v>0</v>
          </cell>
          <cell r="AD12">
            <v>0</v>
          </cell>
          <cell r="AE12">
            <v>0</v>
          </cell>
          <cell r="AF12">
            <v>0</v>
          </cell>
          <cell r="AG12">
            <v>0</v>
          </cell>
          <cell r="AH12">
            <v>0</v>
          </cell>
          <cell r="AI12">
            <v>0</v>
          </cell>
          <cell r="AJ12">
            <v>0</v>
          </cell>
          <cell r="AK12">
            <v>0</v>
          </cell>
          <cell r="AL12">
            <v>0</v>
          </cell>
          <cell r="AM12">
            <v>0</v>
          </cell>
          <cell r="AN12">
            <v>0</v>
          </cell>
          <cell r="AO12">
            <v>0</v>
          </cell>
        </row>
        <row r="13">
          <cell r="A13">
            <v>10201</v>
          </cell>
          <cell r="B13">
            <v>1</v>
          </cell>
          <cell r="C13" t="str">
            <v>CL-FL</v>
          </cell>
          <cell r="D13">
            <v>3</v>
          </cell>
          <cell r="E13">
            <v>2</v>
          </cell>
          <cell r="F13" t="str">
            <v>Antofagasta</v>
          </cell>
          <cell r="G13">
            <v>1</v>
          </cell>
          <cell r="H13" t="str">
            <v>Pinus radiata</v>
          </cell>
          <cell r="I13">
            <v>0</v>
          </cell>
          <cell r="J13">
            <v>0</v>
          </cell>
          <cell r="K13">
            <v>0</v>
          </cell>
          <cell r="L13">
            <v>0</v>
          </cell>
          <cell r="M13">
            <v>0</v>
          </cell>
          <cell r="N13">
            <v>0</v>
          </cell>
          <cell r="O13">
            <v>0</v>
          </cell>
          <cell r="P13">
            <v>0</v>
          </cell>
          <cell r="Q13">
            <v>0</v>
          </cell>
          <cell r="R13">
            <v>0</v>
          </cell>
          <cell r="S13">
            <v>0</v>
          </cell>
          <cell r="T13">
            <v>0</v>
          </cell>
          <cell r="U13">
            <v>0</v>
          </cell>
          <cell r="V13">
            <v>0</v>
          </cell>
          <cell r="W13">
            <v>0</v>
          </cell>
          <cell r="X13">
            <v>0</v>
          </cell>
          <cell r="Y13">
            <v>0</v>
          </cell>
          <cell r="Z13">
            <v>0</v>
          </cell>
          <cell r="AA13">
            <v>0</v>
          </cell>
          <cell r="AB13">
            <v>0</v>
          </cell>
          <cell r="AC13">
            <v>0</v>
          </cell>
          <cell r="AD13">
            <v>0</v>
          </cell>
          <cell r="AE13">
            <v>0</v>
          </cell>
          <cell r="AF13">
            <v>0</v>
          </cell>
          <cell r="AG13">
            <v>0</v>
          </cell>
          <cell r="AH13">
            <v>0</v>
          </cell>
          <cell r="AI13">
            <v>0</v>
          </cell>
          <cell r="AJ13">
            <v>0</v>
          </cell>
          <cell r="AK13">
            <v>0</v>
          </cell>
          <cell r="AL13">
            <v>0</v>
          </cell>
          <cell r="AM13">
            <v>0</v>
          </cell>
          <cell r="AN13">
            <v>0</v>
          </cell>
          <cell r="AO13">
            <v>0</v>
          </cell>
        </row>
        <row r="14">
          <cell r="A14">
            <v>10202</v>
          </cell>
          <cell r="B14">
            <v>1</v>
          </cell>
          <cell r="C14" t="str">
            <v>CL-FL</v>
          </cell>
          <cell r="D14">
            <v>3</v>
          </cell>
          <cell r="E14">
            <v>2</v>
          </cell>
          <cell r="F14" t="str">
            <v>Antofagasta</v>
          </cell>
          <cell r="G14">
            <v>2</v>
          </cell>
          <cell r="H14" t="str">
            <v>Eucaliptus sp</v>
          </cell>
          <cell r="I14">
            <v>0</v>
          </cell>
          <cell r="J14">
            <v>0</v>
          </cell>
          <cell r="K14">
            <v>0</v>
          </cell>
          <cell r="L14">
            <v>0</v>
          </cell>
          <cell r="M14">
            <v>0</v>
          </cell>
          <cell r="N14">
            <v>0</v>
          </cell>
          <cell r="O14">
            <v>0</v>
          </cell>
          <cell r="P14">
            <v>0</v>
          </cell>
          <cell r="Q14">
            <v>0</v>
          </cell>
          <cell r="R14">
            <v>0</v>
          </cell>
          <cell r="S14">
            <v>0</v>
          </cell>
          <cell r="T14">
            <v>0</v>
          </cell>
          <cell r="U14">
            <v>0</v>
          </cell>
          <cell r="V14">
            <v>0</v>
          </cell>
          <cell r="W14">
            <v>0</v>
          </cell>
          <cell r="X14">
            <v>0</v>
          </cell>
          <cell r="Y14">
            <v>0</v>
          </cell>
          <cell r="Z14">
            <v>0</v>
          </cell>
          <cell r="AA14">
            <v>0</v>
          </cell>
          <cell r="AB14">
            <v>0</v>
          </cell>
          <cell r="AC14">
            <v>0</v>
          </cell>
          <cell r="AD14">
            <v>0</v>
          </cell>
          <cell r="AE14">
            <v>0</v>
          </cell>
          <cell r="AF14">
            <v>0</v>
          </cell>
          <cell r="AG14">
            <v>0</v>
          </cell>
          <cell r="AH14">
            <v>0</v>
          </cell>
          <cell r="AI14">
            <v>0</v>
          </cell>
          <cell r="AJ14">
            <v>0</v>
          </cell>
          <cell r="AK14">
            <v>0</v>
          </cell>
          <cell r="AL14">
            <v>0</v>
          </cell>
          <cell r="AM14">
            <v>0</v>
          </cell>
          <cell r="AN14">
            <v>0</v>
          </cell>
          <cell r="AO14">
            <v>0</v>
          </cell>
        </row>
        <row r="15">
          <cell r="A15">
            <v>10203</v>
          </cell>
          <cell r="B15">
            <v>1</v>
          </cell>
          <cell r="C15" t="str">
            <v>CL-FL</v>
          </cell>
          <cell r="D15">
            <v>3</v>
          </cell>
          <cell r="E15">
            <v>2</v>
          </cell>
          <cell r="F15" t="str">
            <v>Antofagasta</v>
          </cell>
          <cell r="G15">
            <v>3</v>
          </cell>
          <cell r="H15" t="str">
            <v>Otras especies</v>
          </cell>
          <cell r="I15">
            <v>0</v>
          </cell>
          <cell r="J15">
            <v>0</v>
          </cell>
          <cell r="K15">
            <v>0</v>
          </cell>
          <cell r="L15">
            <v>0</v>
          </cell>
          <cell r="M15">
            <v>0</v>
          </cell>
          <cell r="N15">
            <v>0</v>
          </cell>
          <cell r="O15">
            <v>0</v>
          </cell>
          <cell r="P15">
            <v>0</v>
          </cell>
          <cell r="Q15">
            <v>0</v>
          </cell>
          <cell r="R15">
            <v>0</v>
          </cell>
          <cell r="S15">
            <v>0</v>
          </cell>
          <cell r="T15">
            <v>0</v>
          </cell>
          <cell r="U15">
            <v>0</v>
          </cell>
          <cell r="V15">
            <v>0</v>
          </cell>
          <cell r="W15">
            <v>0</v>
          </cell>
          <cell r="X15">
            <v>0</v>
          </cell>
          <cell r="Y15">
            <v>0</v>
          </cell>
          <cell r="Z15">
            <v>0</v>
          </cell>
          <cell r="AA15">
            <v>0</v>
          </cell>
          <cell r="AB15">
            <v>0</v>
          </cell>
          <cell r="AC15">
            <v>0</v>
          </cell>
          <cell r="AD15">
            <v>0</v>
          </cell>
          <cell r="AE15">
            <v>0</v>
          </cell>
          <cell r="AF15">
            <v>0</v>
          </cell>
          <cell r="AG15">
            <v>0</v>
          </cell>
          <cell r="AH15">
            <v>0</v>
          </cell>
          <cell r="AI15">
            <v>0</v>
          </cell>
          <cell r="AJ15">
            <v>0</v>
          </cell>
          <cell r="AK15">
            <v>0</v>
          </cell>
          <cell r="AL15">
            <v>0</v>
          </cell>
          <cell r="AM15">
            <v>0</v>
          </cell>
          <cell r="AN15">
            <v>0</v>
          </cell>
          <cell r="AO15">
            <v>0</v>
          </cell>
        </row>
        <row r="16">
          <cell r="A16">
            <v>10204</v>
          </cell>
          <cell r="B16">
            <v>1</v>
          </cell>
          <cell r="C16" t="str">
            <v>CL-FL</v>
          </cell>
          <cell r="D16">
            <v>3</v>
          </cell>
          <cell r="E16">
            <v>2</v>
          </cell>
          <cell r="F16" t="str">
            <v>Antofagasta</v>
          </cell>
          <cell r="G16">
            <v>4</v>
          </cell>
          <cell r="H16" t="str">
            <v>Especies nativas</v>
          </cell>
          <cell r="I16">
            <v>0</v>
          </cell>
          <cell r="J16">
            <v>0</v>
          </cell>
          <cell r="K16">
            <v>0</v>
          </cell>
          <cell r="L16">
            <v>0</v>
          </cell>
          <cell r="M16">
            <v>0</v>
          </cell>
          <cell r="N16">
            <v>0</v>
          </cell>
          <cell r="O16">
            <v>0</v>
          </cell>
          <cell r="P16">
            <v>0</v>
          </cell>
          <cell r="Q16">
            <v>0</v>
          </cell>
          <cell r="R16">
            <v>0</v>
          </cell>
          <cell r="S16">
            <v>0</v>
          </cell>
          <cell r="T16">
            <v>0</v>
          </cell>
          <cell r="U16">
            <v>0</v>
          </cell>
          <cell r="V16">
            <v>0</v>
          </cell>
          <cell r="W16">
            <v>0</v>
          </cell>
          <cell r="X16">
            <v>0</v>
          </cell>
          <cell r="Y16">
            <v>0</v>
          </cell>
          <cell r="Z16">
            <v>0</v>
          </cell>
          <cell r="AA16">
            <v>0</v>
          </cell>
          <cell r="AB16">
            <v>0</v>
          </cell>
          <cell r="AC16">
            <v>0</v>
          </cell>
          <cell r="AD16">
            <v>0</v>
          </cell>
          <cell r="AE16">
            <v>0</v>
          </cell>
          <cell r="AF16">
            <v>0</v>
          </cell>
          <cell r="AG16">
            <v>0</v>
          </cell>
          <cell r="AH16">
            <v>0</v>
          </cell>
          <cell r="AI16">
            <v>0</v>
          </cell>
          <cell r="AJ16">
            <v>0</v>
          </cell>
          <cell r="AK16">
            <v>0</v>
          </cell>
          <cell r="AL16">
            <v>0</v>
          </cell>
          <cell r="AM16">
            <v>0</v>
          </cell>
          <cell r="AN16">
            <v>0</v>
          </cell>
          <cell r="AO16">
            <v>0</v>
          </cell>
        </row>
        <row r="17">
          <cell r="A17">
            <v>10205</v>
          </cell>
          <cell r="B17">
            <v>1</v>
          </cell>
          <cell r="C17" t="str">
            <v>CL-FL</v>
          </cell>
          <cell r="D17">
            <v>3</v>
          </cell>
          <cell r="E17">
            <v>2</v>
          </cell>
          <cell r="F17" t="str">
            <v>Antofagasta</v>
          </cell>
          <cell r="G17">
            <v>5</v>
          </cell>
          <cell r="H17" t="str">
            <v>Areas gestión plantaciones</v>
          </cell>
          <cell r="I17">
            <v>0</v>
          </cell>
          <cell r="J17">
            <v>0</v>
          </cell>
          <cell r="K17">
            <v>0</v>
          </cell>
          <cell r="L17">
            <v>0</v>
          </cell>
          <cell r="M17">
            <v>0</v>
          </cell>
          <cell r="N17">
            <v>0</v>
          </cell>
          <cell r="O17">
            <v>0</v>
          </cell>
          <cell r="P17">
            <v>0</v>
          </cell>
          <cell r="Q17">
            <v>0</v>
          </cell>
          <cell r="R17">
            <v>0</v>
          </cell>
          <cell r="S17">
            <v>0</v>
          </cell>
          <cell r="T17">
            <v>0</v>
          </cell>
          <cell r="U17">
            <v>0</v>
          </cell>
          <cell r="V17">
            <v>0</v>
          </cell>
          <cell r="W17">
            <v>0</v>
          </cell>
          <cell r="X17">
            <v>0</v>
          </cell>
          <cell r="Y17">
            <v>0</v>
          </cell>
          <cell r="Z17">
            <v>0</v>
          </cell>
          <cell r="AA17">
            <v>0</v>
          </cell>
          <cell r="AB17">
            <v>0</v>
          </cell>
          <cell r="AC17">
            <v>0</v>
          </cell>
          <cell r="AD17">
            <v>0</v>
          </cell>
          <cell r="AE17">
            <v>0</v>
          </cell>
          <cell r="AF17">
            <v>0</v>
          </cell>
          <cell r="AG17">
            <v>0</v>
          </cell>
          <cell r="AH17">
            <v>0</v>
          </cell>
          <cell r="AI17">
            <v>0</v>
          </cell>
          <cell r="AJ17">
            <v>0</v>
          </cell>
          <cell r="AK17">
            <v>0</v>
          </cell>
          <cell r="AL17">
            <v>0</v>
          </cell>
          <cell r="AM17">
            <v>0</v>
          </cell>
          <cell r="AN17">
            <v>0</v>
          </cell>
          <cell r="AO17">
            <v>0</v>
          </cell>
        </row>
        <row r="18">
          <cell r="A18">
            <v>10301</v>
          </cell>
          <cell r="B18">
            <v>1</v>
          </cell>
          <cell r="C18" t="str">
            <v>CL-FL</v>
          </cell>
          <cell r="D18">
            <v>4</v>
          </cell>
          <cell r="E18">
            <v>3</v>
          </cell>
          <cell r="F18" t="str">
            <v>Atacama</v>
          </cell>
          <cell r="G18">
            <v>1</v>
          </cell>
          <cell r="H18" t="str">
            <v>Pinus radiata</v>
          </cell>
          <cell r="I18">
            <v>0</v>
          </cell>
          <cell r="J18">
            <v>0</v>
          </cell>
          <cell r="K18">
            <v>0</v>
          </cell>
          <cell r="L18">
            <v>0</v>
          </cell>
          <cell r="M18">
            <v>0</v>
          </cell>
          <cell r="N18">
            <v>0</v>
          </cell>
          <cell r="O18">
            <v>0</v>
          </cell>
          <cell r="P18">
            <v>0</v>
          </cell>
          <cell r="Q18">
            <v>0</v>
          </cell>
          <cell r="R18">
            <v>0</v>
          </cell>
          <cell r="S18">
            <v>0</v>
          </cell>
          <cell r="T18">
            <v>0</v>
          </cell>
          <cell r="U18">
            <v>0</v>
          </cell>
          <cell r="V18">
            <v>0</v>
          </cell>
          <cell r="W18">
            <v>0</v>
          </cell>
          <cell r="X18">
            <v>0</v>
          </cell>
          <cell r="Y18">
            <v>0</v>
          </cell>
          <cell r="Z18">
            <v>0</v>
          </cell>
          <cell r="AA18">
            <v>0</v>
          </cell>
          <cell r="AB18">
            <v>0</v>
          </cell>
          <cell r="AC18">
            <v>0</v>
          </cell>
          <cell r="AD18">
            <v>0</v>
          </cell>
          <cell r="AE18">
            <v>0</v>
          </cell>
          <cell r="AF18">
            <v>0</v>
          </cell>
          <cell r="AG18">
            <v>0</v>
          </cell>
          <cell r="AH18">
            <v>0</v>
          </cell>
          <cell r="AI18">
            <v>0</v>
          </cell>
          <cell r="AJ18">
            <v>0</v>
          </cell>
          <cell r="AK18">
            <v>0</v>
          </cell>
          <cell r="AL18">
            <v>0</v>
          </cell>
          <cell r="AM18">
            <v>0</v>
          </cell>
          <cell r="AN18">
            <v>0</v>
          </cell>
          <cell r="AO18">
            <v>0</v>
          </cell>
        </row>
        <row r="19">
          <cell r="A19">
            <v>10302</v>
          </cell>
          <cell r="B19">
            <v>1</v>
          </cell>
          <cell r="C19" t="str">
            <v>CL-FL</v>
          </cell>
          <cell r="D19">
            <v>4</v>
          </cell>
          <cell r="E19">
            <v>3</v>
          </cell>
          <cell r="F19" t="str">
            <v>Atacama</v>
          </cell>
          <cell r="G19">
            <v>2</v>
          </cell>
          <cell r="H19" t="str">
            <v>Eucaliptus sp</v>
          </cell>
          <cell r="I19">
            <v>0</v>
          </cell>
          <cell r="J19">
            <v>0</v>
          </cell>
          <cell r="K19">
            <v>0</v>
          </cell>
          <cell r="L19">
            <v>0</v>
          </cell>
          <cell r="M19">
            <v>0</v>
          </cell>
          <cell r="N19">
            <v>0</v>
          </cell>
          <cell r="O19">
            <v>0</v>
          </cell>
          <cell r="P19">
            <v>0</v>
          </cell>
          <cell r="Q19">
            <v>0</v>
          </cell>
          <cell r="R19">
            <v>0</v>
          </cell>
          <cell r="S19">
            <v>0</v>
          </cell>
          <cell r="T19">
            <v>0</v>
          </cell>
          <cell r="U19">
            <v>0</v>
          </cell>
          <cell r="V19">
            <v>0</v>
          </cell>
          <cell r="W19">
            <v>0</v>
          </cell>
          <cell r="X19">
            <v>0</v>
          </cell>
          <cell r="Y19">
            <v>0</v>
          </cell>
          <cell r="Z19">
            <v>0</v>
          </cell>
          <cell r="AA19">
            <v>0</v>
          </cell>
          <cell r="AB19">
            <v>0</v>
          </cell>
          <cell r="AC19">
            <v>0</v>
          </cell>
          <cell r="AD19">
            <v>0</v>
          </cell>
          <cell r="AE19">
            <v>0</v>
          </cell>
          <cell r="AF19">
            <v>0</v>
          </cell>
          <cell r="AG19">
            <v>0</v>
          </cell>
          <cell r="AH19">
            <v>0</v>
          </cell>
          <cell r="AI19">
            <v>0</v>
          </cell>
          <cell r="AJ19">
            <v>0</v>
          </cell>
          <cell r="AK19">
            <v>0</v>
          </cell>
          <cell r="AL19">
            <v>0</v>
          </cell>
          <cell r="AM19">
            <v>0</v>
          </cell>
          <cell r="AN19">
            <v>0</v>
          </cell>
          <cell r="AO19">
            <v>0</v>
          </cell>
        </row>
        <row r="20">
          <cell r="A20">
            <v>10303</v>
          </cell>
          <cell r="B20">
            <v>1</v>
          </cell>
          <cell r="C20" t="str">
            <v>CL-FL</v>
          </cell>
          <cell r="D20">
            <v>4</v>
          </cell>
          <cell r="E20">
            <v>3</v>
          </cell>
          <cell r="F20" t="str">
            <v>Atacama</v>
          </cell>
          <cell r="G20">
            <v>3</v>
          </cell>
          <cell r="H20" t="str">
            <v>Otras especies</v>
          </cell>
          <cell r="I20">
            <v>0</v>
          </cell>
          <cell r="J20">
            <v>0</v>
          </cell>
          <cell r="K20">
            <v>0</v>
          </cell>
          <cell r="L20">
            <v>0</v>
          </cell>
          <cell r="M20">
            <v>0</v>
          </cell>
          <cell r="N20">
            <v>0</v>
          </cell>
          <cell r="O20">
            <v>0</v>
          </cell>
          <cell r="P20">
            <v>0</v>
          </cell>
          <cell r="Q20">
            <v>0</v>
          </cell>
          <cell r="R20">
            <v>0</v>
          </cell>
          <cell r="S20">
            <v>0</v>
          </cell>
          <cell r="T20">
            <v>0</v>
          </cell>
          <cell r="U20">
            <v>0</v>
          </cell>
          <cell r="V20">
            <v>0</v>
          </cell>
          <cell r="W20">
            <v>0</v>
          </cell>
          <cell r="X20">
            <v>0</v>
          </cell>
          <cell r="Y20">
            <v>0</v>
          </cell>
          <cell r="Z20">
            <v>0</v>
          </cell>
          <cell r="AA20">
            <v>0</v>
          </cell>
          <cell r="AB20">
            <v>0</v>
          </cell>
          <cell r="AC20">
            <v>0</v>
          </cell>
          <cell r="AD20">
            <v>0</v>
          </cell>
          <cell r="AE20">
            <v>0</v>
          </cell>
          <cell r="AF20">
            <v>0</v>
          </cell>
          <cell r="AG20">
            <v>0</v>
          </cell>
          <cell r="AH20">
            <v>0</v>
          </cell>
          <cell r="AI20">
            <v>0</v>
          </cell>
          <cell r="AJ20">
            <v>0</v>
          </cell>
          <cell r="AK20">
            <v>0</v>
          </cell>
          <cell r="AL20">
            <v>0</v>
          </cell>
          <cell r="AM20">
            <v>0</v>
          </cell>
          <cell r="AN20">
            <v>0</v>
          </cell>
          <cell r="AO20">
            <v>0</v>
          </cell>
        </row>
        <row r="21">
          <cell r="A21">
            <v>10304</v>
          </cell>
          <cell r="B21">
            <v>1</v>
          </cell>
          <cell r="C21" t="str">
            <v>CL-FL</v>
          </cell>
          <cell r="D21">
            <v>4</v>
          </cell>
          <cell r="E21">
            <v>3</v>
          </cell>
          <cell r="F21" t="str">
            <v>Atacama</v>
          </cell>
          <cell r="G21">
            <v>4</v>
          </cell>
          <cell r="H21" t="str">
            <v>Especies nativas</v>
          </cell>
          <cell r="I21">
            <v>0</v>
          </cell>
          <cell r="J21">
            <v>0</v>
          </cell>
          <cell r="K21">
            <v>0</v>
          </cell>
          <cell r="L21">
            <v>0</v>
          </cell>
          <cell r="M21">
            <v>0</v>
          </cell>
          <cell r="N21">
            <v>0</v>
          </cell>
          <cell r="O21">
            <v>0</v>
          </cell>
          <cell r="P21">
            <v>0</v>
          </cell>
          <cell r="Q21">
            <v>0</v>
          </cell>
          <cell r="R21">
            <v>0</v>
          </cell>
          <cell r="S21">
            <v>0</v>
          </cell>
          <cell r="T21">
            <v>0</v>
          </cell>
          <cell r="U21">
            <v>0</v>
          </cell>
          <cell r="V21">
            <v>0</v>
          </cell>
          <cell r="W21">
            <v>0</v>
          </cell>
          <cell r="X21">
            <v>0</v>
          </cell>
          <cell r="Y21">
            <v>0</v>
          </cell>
          <cell r="Z21">
            <v>0</v>
          </cell>
          <cell r="AA21">
            <v>0</v>
          </cell>
          <cell r="AB21">
            <v>0</v>
          </cell>
          <cell r="AC21">
            <v>0</v>
          </cell>
          <cell r="AD21">
            <v>0</v>
          </cell>
          <cell r="AE21">
            <v>0</v>
          </cell>
          <cell r="AF21">
            <v>0</v>
          </cell>
          <cell r="AG21">
            <v>0</v>
          </cell>
          <cell r="AH21">
            <v>0</v>
          </cell>
          <cell r="AI21">
            <v>0</v>
          </cell>
          <cell r="AJ21">
            <v>0</v>
          </cell>
          <cell r="AK21">
            <v>0</v>
          </cell>
          <cell r="AL21">
            <v>0</v>
          </cell>
          <cell r="AM21">
            <v>0</v>
          </cell>
          <cell r="AN21">
            <v>0</v>
          </cell>
          <cell r="AO21">
            <v>0</v>
          </cell>
        </row>
        <row r="22">
          <cell r="A22">
            <v>10305</v>
          </cell>
          <cell r="B22">
            <v>1</v>
          </cell>
          <cell r="C22" t="str">
            <v>CL-FL</v>
          </cell>
          <cell r="D22">
            <v>4</v>
          </cell>
          <cell r="E22">
            <v>3</v>
          </cell>
          <cell r="F22" t="str">
            <v>Atacama</v>
          </cell>
          <cell r="G22">
            <v>5</v>
          </cell>
          <cell r="H22" t="str">
            <v>Areas gestión plantaciones</v>
          </cell>
          <cell r="I22">
            <v>0</v>
          </cell>
          <cell r="J22">
            <v>0</v>
          </cell>
          <cell r="K22">
            <v>0</v>
          </cell>
          <cell r="L22">
            <v>0</v>
          </cell>
          <cell r="M22">
            <v>0</v>
          </cell>
          <cell r="N22">
            <v>0</v>
          </cell>
          <cell r="O22">
            <v>0</v>
          </cell>
          <cell r="P22">
            <v>0</v>
          </cell>
          <cell r="Q22">
            <v>0</v>
          </cell>
          <cell r="R22">
            <v>0</v>
          </cell>
          <cell r="S22">
            <v>0</v>
          </cell>
          <cell r="T22">
            <v>0</v>
          </cell>
          <cell r="U22">
            <v>0</v>
          </cell>
          <cell r="V22">
            <v>0</v>
          </cell>
          <cell r="W22">
            <v>0</v>
          </cell>
          <cell r="X22">
            <v>0</v>
          </cell>
          <cell r="Y22">
            <v>0</v>
          </cell>
          <cell r="Z22">
            <v>0</v>
          </cell>
          <cell r="AA22">
            <v>0</v>
          </cell>
          <cell r="AB22">
            <v>0</v>
          </cell>
          <cell r="AC22">
            <v>0</v>
          </cell>
          <cell r="AD22">
            <v>0</v>
          </cell>
          <cell r="AE22">
            <v>0</v>
          </cell>
          <cell r="AF22">
            <v>0</v>
          </cell>
          <cell r="AG22">
            <v>0</v>
          </cell>
          <cell r="AH22">
            <v>0</v>
          </cell>
          <cell r="AI22">
            <v>0</v>
          </cell>
          <cell r="AJ22">
            <v>0</v>
          </cell>
          <cell r="AK22">
            <v>0</v>
          </cell>
          <cell r="AL22">
            <v>0</v>
          </cell>
          <cell r="AM22">
            <v>0</v>
          </cell>
          <cell r="AN22">
            <v>0</v>
          </cell>
          <cell r="AO22">
            <v>0</v>
          </cell>
        </row>
        <row r="23">
          <cell r="A23">
            <v>10401</v>
          </cell>
          <cell r="B23">
            <v>1</v>
          </cell>
          <cell r="C23" t="str">
            <v>CL-FL</v>
          </cell>
          <cell r="D23">
            <v>5</v>
          </cell>
          <cell r="E23">
            <v>4</v>
          </cell>
          <cell r="F23" t="str">
            <v>Coquimbo</v>
          </cell>
          <cell r="G23">
            <v>1</v>
          </cell>
          <cell r="H23" t="str">
            <v>Pinus radiata</v>
          </cell>
          <cell r="I23">
            <v>0</v>
          </cell>
          <cell r="J23">
            <v>0</v>
          </cell>
          <cell r="K23">
            <v>0</v>
          </cell>
          <cell r="L23">
            <v>0</v>
          </cell>
          <cell r="M23">
            <v>0</v>
          </cell>
          <cell r="N23">
            <v>0</v>
          </cell>
          <cell r="O23">
            <v>10.1844094086536</v>
          </cell>
          <cell r="P23">
            <v>10.1844094086536</v>
          </cell>
          <cell r="Q23">
            <v>10.1844094086536</v>
          </cell>
          <cell r="R23">
            <v>10.1844094086536</v>
          </cell>
          <cell r="S23">
            <v>10.1844094086536</v>
          </cell>
          <cell r="T23">
            <v>10.1844094086536</v>
          </cell>
          <cell r="U23">
            <v>9.3292299926597794E-2</v>
          </cell>
          <cell r="V23">
            <v>9.3292299926597794E-2</v>
          </cell>
          <cell r="W23">
            <v>9.3292299926597794E-2</v>
          </cell>
          <cell r="X23">
            <v>9.3292299926597794E-2</v>
          </cell>
          <cell r="Y23">
            <v>0</v>
          </cell>
          <cell r="Z23">
            <v>0</v>
          </cell>
          <cell r="AA23">
            <v>0</v>
          </cell>
          <cell r="AB23">
            <v>6.2194866617728299E-3</v>
          </cell>
          <cell r="AC23">
            <v>6.2194866617728299E-3</v>
          </cell>
          <cell r="AD23">
            <v>6.2194866617728299E-3</v>
          </cell>
          <cell r="AE23">
            <v>0</v>
          </cell>
          <cell r="AF23">
            <v>0</v>
          </cell>
          <cell r="AG23">
            <v>0</v>
          </cell>
          <cell r="AH23">
            <v>0</v>
          </cell>
          <cell r="AI23">
            <v>0</v>
          </cell>
          <cell r="AJ23">
            <v>0</v>
          </cell>
          <cell r="AK23">
            <v>0</v>
          </cell>
          <cell r="AL23">
            <v>0</v>
          </cell>
          <cell r="AM23">
            <v>0</v>
          </cell>
          <cell r="AN23">
            <v>0</v>
          </cell>
          <cell r="AO23">
            <v>0</v>
          </cell>
        </row>
        <row r="24">
          <cell r="A24">
            <v>10402</v>
          </cell>
          <cell r="B24">
            <v>1</v>
          </cell>
          <cell r="C24" t="str">
            <v>CL-FL</v>
          </cell>
          <cell r="D24">
            <v>5</v>
          </cell>
          <cell r="E24">
            <v>4</v>
          </cell>
          <cell r="F24" t="str">
            <v>Coquimbo</v>
          </cell>
          <cell r="G24">
            <v>2</v>
          </cell>
          <cell r="H24" t="str">
            <v>Eucaliptus sp</v>
          </cell>
          <cell r="I24">
            <v>19.342603518114601</v>
          </cell>
          <cell r="J24">
            <v>19.498090684658901</v>
          </cell>
          <cell r="K24">
            <v>23.058746798524101</v>
          </cell>
          <cell r="L24">
            <v>26.261782429337298</v>
          </cell>
          <cell r="M24">
            <v>30.195607742908798</v>
          </cell>
          <cell r="N24">
            <v>33.059260252089302</v>
          </cell>
          <cell r="O24">
            <v>32.517089556486397</v>
          </cell>
          <cell r="P24">
            <v>32.3452718865869</v>
          </cell>
          <cell r="Q24">
            <v>32.446852607708102</v>
          </cell>
          <cell r="R24">
            <v>33.122165834876299</v>
          </cell>
          <cell r="S24">
            <v>31.349888488702199</v>
          </cell>
          <cell r="T24">
            <v>32.035586893162602</v>
          </cell>
          <cell r="U24">
            <v>28.189823294486999</v>
          </cell>
          <cell r="V24">
            <v>28.205372011141399</v>
          </cell>
          <cell r="W24">
            <v>28.357749434354801</v>
          </cell>
          <cell r="X24">
            <v>25.683370169792401</v>
          </cell>
          <cell r="Y24">
            <v>22.0014340660226</v>
          </cell>
          <cell r="Z24">
            <v>20.678238278730401</v>
          </cell>
          <cell r="AA24">
            <v>22.8161868187149</v>
          </cell>
          <cell r="AB24">
            <v>22.6124986305419</v>
          </cell>
          <cell r="AC24">
            <v>21.718447422912</v>
          </cell>
          <cell r="AD24">
            <v>21.5785089730221</v>
          </cell>
          <cell r="AE24">
            <v>18.0500387026316</v>
          </cell>
          <cell r="AF24">
            <v>14.8703261468001</v>
          </cell>
          <cell r="AG24">
            <v>11.089966666607801</v>
          </cell>
          <cell r="AH24">
            <v>8.0955948132970708</v>
          </cell>
          <cell r="AI24">
            <v>7.9732264132266799</v>
          </cell>
          <cell r="AJ24">
            <v>7.5689597802114204</v>
          </cell>
          <cell r="AK24">
            <v>7.28379631676912</v>
          </cell>
          <cell r="AL24">
            <v>6.2855687075545301</v>
          </cell>
          <cell r="AM24">
            <v>5.9839236044585302</v>
          </cell>
          <cell r="AN24">
            <v>5.2982251999980301</v>
          </cell>
          <cell r="AO24">
            <v>4.7804529354054202</v>
          </cell>
        </row>
        <row r="25">
          <cell r="A25">
            <v>10403</v>
          </cell>
          <cell r="B25">
            <v>1</v>
          </cell>
          <cell r="C25" t="str">
            <v>CL-FL</v>
          </cell>
          <cell r="D25">
            <v>5</v>
          </cell>
          <cell r="E25">
            <v>4</v>
          </cell>
          <cell r="F25" t="str">
            <v>Coquimbo</v>
          </cell>
          <cell r="G25">
            <v>3</v>
          </cell>
          <cell r="H25" t="str">
            <v>Otras especies</v>
          </cell>
          <cell r="I25">
            <v>33.739438805172398</v>
          </cell>
          <cell r="J25">
            <v>33.897241387658397</v>
          </cell>
          <cell r="K25">
            <v>33.900028198675699</v>
          </cell>
          <cell r="L25">
            <v>36.041319116629303</v>
          </cell>
          <cell r="M25">
            <v>39.725018481426297</v>
          </cell>
          <cell r="N25">
            <v>40.463550009954098</v>
          </cell>
          <cell r="O25">
            <v>40.993899802706601</v>
          </cell>
          <cell r="P25">
            <v>63.363576624249497</v>
          </cell>
          <cell r="Q25">
            <v>62.828463653588997</v>
          </cell>
          <cell r="R25">
            <v>65.205771404637503</v>
          </cell>
          <cell r="S25">
            <v>63.741138781012303</v>
          </cell>
          <cell r="T25">
            <v>80.544099601483495</v>
          </cell>
          <cell r="U25">
            <v>112.47336285421601</v>
          </cell>
          <cell r="V25">
            <v>140.68601166475199</v>
          </cell>
          <cell r="W25">
            <v>185.579806005515</v>
          </cell>
          <cell r="X25">
            <v>202.95851257842099</v>
          </cell>
          <cell r="Y25">
            <v>244.63373782729701</v>
          </cell>
          <cell r="Z25">
            <v>256.08938493528501</v>
          </cell>
          <cell r="AA25">
            <v>256.08938493528501</v>
          </cell>
          <cell r="AB25">
            <v>255.401322706629</v>
          </cell>
          <cell r="AC25">
            <v>252.984651126919</v>
          </cell>
          <cell r="AD25">
            <v>253.148925986937</v>
          </cell>
          <cell r="AE25">
            <v>253.32587038246501</v>
          </cell>
          <cell r="AF25">
            <v>251.38666947912</v>
          </cell>
          <cell r="AG25">
            <v>248.666524085399</v>
          </cell>
          <cell r="AH25">
            <v>248.05489627483101</v>
          </cell>
          <cell r="AI25">
            <v>247.66617835847001</v>
          </cell>
          <cell r="AJ25">
            <v>220.072944350884</v>
          </cell>
          <cell r="AK25">
            <v>220.07449922255</v>
          </cell>
          <cell r="AL25">
            <v>220.07449922255</v>
          </cell>
          <cell r="AM25">
            <v>217.276211657381</v>
          </cell>
          <cell r="AN25">
            <v>191.81829787907799</v>
          </cell>
          <cell r="AO25">
            <v>157.42920125446801</v>
          </cell>
        </row>
        <row r="26">
          <cell r="A26">
            <v>10404</v>
          </cell>
          <cell r="B26">
            <v>1</v>
          </cell>
          <cell r="C26" t="str">
            <v>CL-FL</v>
          </cell>
          <cell r="D26">
            <v>5</v>
          </cell>
          <cell r="E26">
            <v>4</v>
          </cell>
          <cell r="F26" t="str">
            <v>Coquimbo</v>
          </cell>
          <cell r="G26">
            <v>4</v>
          </cell>
          <cell r="H26" t="str">
            <v>Especies nativas</v>
          </cell>
          <cell r="I26">
            <v>4.3261009816129202E-2</v>
          </cell>
          <cell r="J26">
            <v>4.3261009816129202E-2</v>
          </cell>
          <cell r="K26">
            <v>4.3261009816129202E-2</v>
          </cell>
          <cell r="L26">
            <v>4.6506236916615901E-2</v>
          </cell>
          <cell r="M26">
            <v>0.13561332595469899</v>
          </cell>
          <cell r="N26">
            <v>0.157496169383644</v>
          </cell>
          <cell r="O26">
            <v>0.41949204501083898</v>
          </cell>
          <cell r="P26">
            <v>0.62318023318391103</v>
          </cell>
          <cell r="Q26">
            <v>0.67231417781191904</v>
          </cell>
          <cell r="R26">
            <v>1.21216562005383</v>
          </cell>
          <cell r="S26">
            <v>1.5635666164440201</v>
          </cell>
          <cell r="T26">
            <v>2.74091544151768</v>
          </cell>
          <cell r="U26">
            <v>4.2740189036447704</v>
          </cell>
          <cell r="V26">
            <v>5.60685494737191</v>
          </cell>
          <cell r="W26">
            <v>16.444310455511701</v>
          </cell>
          <cell r="X26">
            <v>17.034227762279901</v>
          </cell>
          <cell r="Y26">
            <v>19.1344425091565</v>
          </cell>
          <cell r="Z26">
            <v>18.810059972700302</v>
          </cell>
          <cell r="AA26">
            <v>18.810059972700302</v>
          </cell>
          <cell r="AB26">
            <v>19.0121932892079</v>
          </cell>
          <cell r="AC26">
            <v>18.810059972700302</v>
          </cell>
          <cell r="AD26">
            <v>18.825608689354699</v>
          </cell>
          <cell r="AE26">
            <v>18.825608689354699</v>
          </cell>
          <cell r="AF26">
            <v>18.824831253521999</v>
          </cell>
          <cell r="AG26">
            <v>18.548064097073102</v>
          </cell>
          <cell r="AH26">
            <v>18.164010795708599</v>
          </cell>
          <cell r="AI26">
            <v>17.925337995063</v>
          </cell>
          <cell r="AJ26">
            <v>18.392732417695299</v>
          </cell>
          <cell r="AK26">
            <v>18.4082811343497</v>
          </cell>
          <cell r="AL26">
            <v>18.234446482153199</v>
          </cell>
          <cell r="AM26">
            <v>17.960789069035101</v>
          </cell>
          <cell r="AN26">
            <v>17.388596296151999</v>
          </cell>
          <cell r="AO26">
            <v>15.855492834024901</v>
          </cell>
        </row>
        <row r="27">
          <cell r="A27">
            <v>10405</v>
          </cell>
          <cell r="B27">
            <v>1</v>
          </cell>
          <cell r="C27" t="str">
            <v>CL-FL</v>
          </cell>
          <cell r="D27">
            <v>5</v>
          </cell>
          <cell r="E27">
            <v>4</v>
          </cell>
          <cell r="F27" t="str">
            <v>Coquimbo</v>
          </cell>
          <cell r="G27">
            <v>5</v>
          </cell>
          <cell r="H27" t="str">
            <v>Areas gestión plantaciones</v>
          </cell>
          <cell r="I27">
            <v>3.9186213558880798</v>
          </cell>
          <cell r="J27">
            <v>2.9369335632975999</v>
          </cell>
          <cell r="K27">
            <v>3.8264533566553101</v>
          </cell>
          <cell r="L27">
            <v>3.38082228836176</v>
          </cell>
          <cell r="M27">
            <v>4.4617229811877701</v>
          </cell>
          <cell r="N27">
            <v>4.53482443146076</v>
          </cell>
          <cell r="O27">
            <v>7.6470341480588004</v>
          </cell>
          <cell r="P27">
            <v>10.854271007424</v>
          </cell>
          <cell r="Q27">
            <v>12.748311162019499</v>
          </cell>
          <cell r="R27">
            <v>14.9081316112457</v>
          </cell>
          <cell r="S27">
            <v>16.218035342717201</v>
          </cell>
          <cell r="T27">
            <v>20.033508714933699</v>
          </cell>
          <cell r="U27">
            <v>25.395559012282</v>
          </cell>
          <cell r="V27">
            <v>39.709432902646803</v>
          </cell>
          <cell r="W27">
            <v>56.172252975501998</v>
          </cell>
          <cell r="X27">
            <v>59.8434129797932</v>
          </cell>
          <cell r="Y27">
            <v>68.515716602013001</v>
          </cell>
          <cell r="Z27">
            <v>63.664467433002997</v>
          </cell>
          <cell r="AA27">
            <v>73.367352680651507</v>
          </cell>
          <cell r="AB27">
            <v>72.927253511459199</v>
          </cell>
          <cell r="AC27">
            <v>79.035148874594995</v>
          </cell>
          <cell r="AD27">
            <v>79.419863878764403</v>
          </cell>
          <cell r="AE27">
            <v>84.135268034358504</v>
          </cell>
          <cell r="AF27">
            <v>85.879268833498799</v>
          </cell>
          <cell r="AG27">
            <v>87.2794501041774</v>
          </cell>
          <cell r="AH27">
            <v>90.943863077924604</v>
          </cell>
          <cell r="AI27">
            <v>88.439817073807504</v>
          </cell>
          <cell r="AJ27">
            <v>96.967716424857301</v>
          </cell>
          <cell r="AK27">
            <v>95.271940840427007</v>
          </cell>
          <cell r="AL27">
            <v>92.810332391874098</v>
          </cell>
          <cell r="AM27">
            <v>90.434677711369005</v>
          </cell>
          <cell r="AN27">
            <v>82.885661350118895</v>
          </cell>
          <cell r="AO27">
            <v>72.469514186032796</v>
          </cell>
        </row>
        <row r="28">
          <cell r="A28">
            <v>10501</v>
          </cell>
          <cell r="B28">
            <v>1</v>
          </cell>
          <cell r="C28" t="str">
            <v>CL-FL</v>
          </cell>
          <cell r="D28">
            <v>6</v>
          </cell>
          <cell r="E28">
            <v>5</v>
          </cell>
          <cell r="F28" t="str">
            <v>Valparaíso</v>
          </cell>
          <cell r="G28">
            <v>1</v>
          </cell>
          <cell r="H28" t="str">
            <v>Pinus radiata</v>
          </cell>
          <cell r="I28">
            <v>45.10312504825</v>
          </cell>
          <cell r="J28">
            <v>44.110249178300997</v>
          </cell>
          <cell r="K28">
            <v>43.291606403635598</v>
          </cell>
          <cell r="L28">
            <v>42.4306994396281</v>
          </cell>
          <cell r="M28">
            <v>41.0669731153762</v>
          </cell>
          <cell r="N28">
            <v>31.667505629821999</v>
          </cell>
          <cell r="O28">
            <v>31.739581889711602</v>
          </cell>
          <cell r="P28">
            <v>29.689412719518899</v>
          </cell>
          <cell r="Q28">
            <v>29.314673405270501</v>
          </cell>
          <cell r="R28">
            <v>27.6032165037388</v>
          </cell>
          <cell r="S28">
            <v>24.2556635711762</v>
          </cell>
          <cell r="T28">
            <v>21.841108864875</v>
          </cell>
          <cell r="U28">
            <v>3.4618628048634501</v>
          </cell>
          <cell r="V28">
            <v>2.8111743475269</v>
          </cell>
          <cell r="W28">
            <v>3.0308067283571201</v>
          </cell>
          <cell r="X28">
            <v>3.0308067283571201</v>
          </cell>
          <cell r="Y28">
            <v>3.0308067283571201</v>
          </cell>
          <cell r="Z28">
            <v>4.2761243297827498</v>
          </cell>
          <cell r="AA28">
            <v>4.08191885174692</v>
          </cell>
          <cell r="AB28">
            <v>3.5613680858776902</v>
          </cell>
          <cell r="AC28">
            <v>3.5613680858776902</v>
          </cell>
          <cell r="AD28">
            <v>3.5649718988721699</v>
          </cell>
          <cell r="AE28">
            <v>3.2846753326348801</v>
          </cell>
          <cell r="AF28">
            <v>3.07245078962666</v>
          </cell>
          <cell r="AG28">
            <v>2.42283194952681</v>
          </cell>
          <cell r="AH28">
            <v>2.3978256852522102</v>
          </cell>
          <cell r="AI28">
            <v>2.3021767515123699</v>
          </cell>
          <cell r="AJ28">
            <v>2.25438297063919</v>
          </cell>
          <cell r="AK28">
            <v>2.2720561324398498</v>
          </cell>
          <cell r="AL28">
            <v>2.2917192343644102</v>
          </cell>
          <cell r="AM28">
            <v>2.3142189240758699</v>
          </cell>
          <cell r="AN28">
            <v>2.0917148889181298</v>
          </cell>
          <cell r="AO28">
            <v>1.7970172787582199</v>
          </cell>
        </row>
        <row r="29">
          <cell r="A29">
            <v>10502</v>
          </cell>
          <cell r="B29">
            <v>1</v>
          </cell>
          <cell r="C29" t="str">
            <v>CL-FL</v>
          </cell>
          <cell r="D29">
            <v>6</v>
          </cell>
          <cell r="E29">
            <v>5</v>
          </cell>
          <cell r="F29" t="str">
            <v>Valparaíso</v>
          </cell>
          <cell r="G29">
            <v>2</v>
          </cell>
          <cell r="H29" t="str">
            <v>Eucaliptus sp</v>
          </cell>
          <cell r="I29">
            <v>48.122916186280698</v>
          </cell>
          <cell r="J29">
            <v>54.7379151494805</v>
          </cell>
          <cell r="K29">
            <v>63.407087519533597</v>
          </cell>
          <cell r="L29">
            <v>72.0522344696235</v>
          </cell>
          <cell r="M29">
            <v>77.339828979856705</v>
          </cell>
          <cell r="N29">
            <v>70.862976181445305</v>
          </cell>
          <cell r="O29">
            <v>71.787954850028299</v>
          </cell>
          <cell r="P29">
            <v>72.0021815113668</v>
          </cell>
          <cell r="Q29">
            <v>73.057297871417106</v>
          </cell>
          <cell r="R29">
            <v>75.727756685590705</v>
          </cell>
          <cell r="S29">
            <v>72.132396276012003</v>
          </cell>
          <cell r="T29">
            <v>73.293024272067399</v>
          </cell>
          <cell r="U29">
            <v>71.435673688973495</v>
          </cell>
          <cell r="V29">
            <v>56.542224188716503</v>
          </cell>
          <cell r="W29">
            <v>54.707282739027399</v>
          </cell>
          <cell r="X29">
            <v>51.798405016983601</v>
          </cell>
          <cell r="Y29">
            <v>49.318180829449702</v>
          </cell>
          <cell r="Z29">
            <v>48.6755008454342</v>
          </cell>
          <cell r="AA29">
            <v>47.902282746285302</v>
          </cell>
          <cell r="AB29">
            <v>45.869532005566001</v>
          </cell>
          <cell r="AC29">
            <v>40.5755307166758</v>
          </cell>
          <cell r="AD29">
            <v>34.428226595426203</v>
          </cell>
          <cell r="AE29">
            <v>26.119835948487101</v>
          </cell>
          <cell r="AF29">
            <v>17.899238190330198</v>
          </cell>
          <cell r="AG29">
            <v>12.899715804091599</v>
          </cell>
          <cell r="AH29">
            <v>12.769540602259299</v>
          </cell>
          <cell r="AI29">
            <v>11.7341739453539</v>
          </cell>
          <cell r="AJ29">
            <v>11.2899096329767</v>
          </cell>
          <cell r="AK29">
            <v>10.226473756890201</v>
          </cell>
          <cell r="AL29">
            <v>9.6250546869294507</v>
          </cell>
          <cell r="AM29">
            <v>8.8892975805248895</v>
          </cell>
          <cell r="AN29">
            <v>7.8458537643078703</v>
          </cell>
          <cell r="AO29">
            <v>6.31307505448929</v>
          </cell>
        </row>
        <row r="30">
          <cell r="A30">
            <v>10503</v>
          </cell>
          <cell r="B30">
            <v>1</v>
          </cell>
          <cell r="C30" t="str">
            <v>CL-FL</v>
          </cell>
          <cell r="D30">
            <v>6</v>
          </cell>
          <cell r="E30">
            <v>5</v>
          </cell>
          <cell r="F30" t="str">
            <v>Valparaíso</v>
          </cell>
          <cell r="G30">
            <v>3</v>
          </cell>
          <cell r="H30" t="str">
            <v>Otras especies</v>
          </cell>
          <cell r="I30">
            <v>7.3733120169305701</v>
          </cell>
          <cell r="J30">
            <v>7.4056502752828104</v>
          </cell>
          <cell r="K30">
            <v>7.4056502752828104</v>
          </cell>
          <cell r="L30">
            <v>7.8633028203845496</v>
          </cell>
          <cell r="M30">
            <v>8.7097709162008403</v>
          </cell>
          <cell r="N30">
            <v>8.5550516252278808</v>
          </cell>
          <cell r="O30">
            <v>9.5260054601585296</v>
          </cell>
          <cell r="P30">
            <v>9.3147330077502808</v>
          </cell>
          <cell r="Q30">
            <v>9.0677992239899901</v>
          </cell>
          <cell r="R30">
            <v>8.9011170848078098</v>
          </cell>
          <cell r="S30">
            <v>7.9217231398328902</v>
          </cell>
          <cell r="T30">
            <v>7.60890613085569</v>
          </cell>
          <cell r="U30">
            <v>7.1556890098522601</v>
          </cell>
          <cell r="V30">
            <v>6.2245936882762001</v>
          </cell>
          <cell r="W30">
            <v>5.0974871925445902</v>
          </cell>
          <cell r="X30">
            <v>4.35167999613539</v>
          </cell>
          <cell r="Y30">
            <v>1.47295845557691</v>
          </cell>
          <cell r="Z30">
            <v>3.5271318624301302</v>
          </cell>
          <cell r="AA30">
            <v>2.9365069550015801</v>
          </cell>
          <cell r="AB30">
            <v>2.8372018858203698</v>
          </cell>
          <cell r="AC30">
            <v>1.9522655838426699</v>
          </cell>
          <cell r="AD30">
            <v>2.17109711734077</v>
          </cell>
          <cell r="AE30">
            <v>2.1530780523683699</v>
          </cell>
          <cell r="AF30">
            <v>2.17109711734077</v>
          </cell>
          <cell r="AG30">
            <v>2.1501245223330199</v>
          </cell>
          <cell r="AH30">
            <v>2.1279328956957402</v>
          </cell>
          <cell r="AI30">
            <v>1.6240591793752199</v>
          </cell>
          <cell r="AJ30">
            <v>1.5190102383083</v>
          </cell>
          <cell r="AK30">
            <v>1.5425005129106999</v>
          </cell>
          <cell r="AL30">
            <v>1.55930695027427</v>
          </cell>
          <cell r="AM30">
            <v>1.4868512354485</v>
          </cell>
          <cell r="AN30">
            <v>1.40119534592466</v>
          </cell>
          <cell r="AO30">
            <v>1.33867278628177</v>
          </cell>
        </row>
        <row r="31">
          <cell r="A31">
            <v>10504</v>
          </cell>
          <cell r="B31">
            <v>1</v>
          </cell>
          <cell r="C31" t="str">
            <v>CL-FL</v>
          </cell>
          <cell r="D31">
            <v>6</v>
          </cell>
          <cell r="E31">
            <v>5</v>
          </cell>
          <cell r="F31" t="str">
            <v>Valparaíso</v>
          </cell>
          <cell r="G31">
            <v>4</v>
          </cell>
          <cell r="H31" t="str">
            <v>Especies nativas</v>
          </cell>
          <cell r="I31">
            <v>2.2315932475973099E-3</v>
          </cell>
          <cell r="J31">
            <v>2.2315932475973099E-3</v>
          </cell>
          <cell r="K31">
            <v>2.2315932475973099E-3</v>
          </cell>
          <cell r="L31">
            <v>2.23922563702608E-3</v>
          </cell>
          <cell r="M31">
            <v>2.26623255346635E-3</v>
          </cell>
          <cell r="N31">
            <v>2.2726907291368498E-3</v>
          </cell>
          <cell r="O31">
            <v>2.2726907291368498E-3</v>
          </cell>
          <cell r="P31">
            <v>2.2726907291368498E-3</v>
          </cell>
          <cell r="Q31">
            <v>2.2726907291368498E-3</v>
          </cell>
          <cell r="R31">
            <v>2.2726907291368498E-3</v>
          </cell>
          <cell r="S31">
            <v>2.2726907291368498E-3</v>
          </cell>
          <cell r="T31">
            <v>2.4781781368345798E-3</v>
          </cell>
          <cell r="U31">
            <v>2.4781781368345798E-3</v>
          </cell>
          <cell r="V31">
            <v>3.0588268403004397E-4</v>
          </cell>
          <cell r="W31">
            <v>3.0588268403004397E-4</v>
          </cell>
          <cell r="X31">
            <v>7.8085214925136006E-5</v>
          </cell>
          <cell r="Y31">
            <v>5.4600939759680101E-5</v>
          </cell>
          <cell r="Z31">
            <v>0</v>
          </cell>
          <cell r="AA31">
            <v>0</v>
          </cell>
          <cell r="AB31">
            <v>0</v>
          </cell>
          <cell r="AC31">
            <v>0</v>
          </cell>
          <cell r="AD31">
            <v>9.8103798183048502E-3</v>
          </cell>
          <cell r="AE31">
            <v>1.1812498148571099E-2</v>
          </cell>
          <cell r="AF31">
            <v>1.1812498148571099E-2</v>
          </cell>
          <cell r="AG31">
            <v>1.18999604593655E-2</v>
          </cell>
          <cell r="AH31">
            <v>1.5800996043123999E-2</v>
          </cell>
          <cell r="AI31">
            <v>3.1183395479436798E-2</v>
          </cell>
          <cell r="AJ31">
            <v>3.1866151734338502E-2</v>
          </cell>
          <cell r="AK31">
            <v>3.8678836551505197E-2</v>
          </cell>
          <cell r="AL31">
            <v>3.9013575598915398E-2</v>
          </cell>
          <cell r="AM31">
            <v>3.93966039089928E-2</v>
          </cell>
          <cell r="AN31">
            <v>3.9839183047149798E-2</v>
          </cell>
          <cell r="AO31">
            <v>4.0356371493436197E-2</v>
          </cell>
        </row>
        <row r="32">
          <cell r="A32">
            <v>10505</v>
          </cell>
          <cell r="B32">
            <v>1</v>
          </cell>
          <cell r="C32" t="str">
            <v>CL-FL</v>
          </cell>
          <cell r="D32">
            <v>6</v>
          </cell>
          <cell r="E32">
            <v>5</v>
          </cell>
          <cell r="F32" t="str">
            <v>Valparaíso</v>
          </cell>
          <cell r="G32">
            <v>5</v>
          </cell>
          <cell r="H32" t="str">
            <v>Areas gestión plantaciones</v>
          </cell>
          <cell r="I32">
            <v>7.4205603370742299</v>
          </cell>
          <cell r="J32">
            <v>5.8397298727085003</v>
          </cell>
          <cell r="K32">
            <v>7.6597876240920897</v>
          </cell>
          <cell r="L32">
            <v>6.6341789333634997</v>
          </cell>
          <cell r="M32">
            <v>8.0959105147182502</v>
          </cell>
          <cell r="N32">
            <v>6.8371552951120904</v>
          </cell>
          <cell r="O32">
            <v>10.2781049675106</v>
          </cell>
          <cell r="P32">
            <v>11.3120326654275</v>
          </cell>
          <cell r="Q32">
            <v>13.3861352817975</v>
          </cell>
          <cell r="R32">
            <v>15.249141871730499</v>
          </cell>
          <cell r="S32">
            <v>15.8344476593913</v>
          </cell>
          <cell r="T32">
            <v>16.400565978344101</v>
          </cell>
          <cell r="U32">
            <v>14.368360470312201</v>
          </cell>
          <cell r="V32">
            <v>14.915253991921199</v>
          </cell>
          <cell r="W32">
            <v>15.314592330734101</v>
          </cell>
          <cell r="X32">
            <v>14.4102202201925</v>
          </cell>
          <cell r="Y32">
            <v>12.904286373325499</v>
          </cell>
          <cell r="Z32">
            <v>12.1649576155869</v>
          </cell>
          <cell r="AA32">
            <v>13.534348097585401</v>
          </cell>
          <cell r="AB32">
            <v>12.832846693696199</v>
          </cell>
          <cell r="AC32">
            <v>12.410301471374799</v>
          </cell>
          <cell r="AD32">
            <v>10.868749278113301</v>
          </cell>
          <cell r="AE32">
            <v>9.1526057656723605</v>
          </cell>
          <cell r="AF32">
            <v>6.9751903138708</v>
          </cell>
          <cell r="AG32">
            <v>5.4833592318611304</v>
          </cell>
          <cell r="AH32">
            <v>5.7391727875059999</v>
          </cell>
          <cell r="AI32">
            <v>5.0728819237162899</v>
          </cell>
          <cell r="AJ32">
            <v>5.9493414703506904</v>
          </cell>
          <cell r="AK32">
            <v>5.45802950020237</v>
          </cell>
          <cell r="AL32">
            <v>5.1282442329634099</v>
          </cell>
          <cell r="AM32">
            <v>4.7724389539626504</v>
          </cell>
          <cell r="AN32">
            <v>4.3967391209309703</v>
          </cell>
          <cell r="AO32">
            <v>3.8619125415619102</v>
          </cell>
        </row>
        <row r="33">
          <cell r="A33">
            <v>11301</v>
          </cell>
          <cell r="B33">
            <v>1</v>
          </cell>
          <cell r="C33" t="str">
            <v>CL-FL</v>
          </cell>
          <cell r="D33">
            <v>7</v>
          </cell>
          <cell r="E33">
            <v>13</v>
          </cell>
          <cell r="F33" t="str">
            <v>Metropolitana</v>
          </cell>
          <cell r="G33">
            <v>1</v>
          </cell>
          <cell r="H33" t="str">
            <v>Pinus radiata</v>
          </cell>
          <cell r="I33">
            <v>553.801451564285</v>
          </cell>
          <cell r="J33">
            <v>537.08145694385496</v>
          </cell>
          <cell r="K33">
            <v>518.57535721457498</v>
          </cell>
          <cell r="L33">
            <v>514.10066797174602</v>
          </cell>
          <cell r="M33">
            <v>480.58258134461698</v>
          </cell>
          <cell r="N33">
            <v>442.160601601282</v>
          </cell>
          <cell r="O33">
            <v>382.66850371258499</v>
          </cell>
          <cell r="P33">
            <v>331.25161447288701</v>
          </cell>
          <cell r="Q33">
            <v>289.14565923470599</v>
          </cell>
          <cell r="R33">
            <v>260.32478539457702</v>
          </cell>
          <cell r="S33">
            <v>203.952112114757</v>
          </cell>
          <cell r="T33">
            <v>114.68611521815301</v>
          </cell>
          <cell r="U33">
            <v>114.68611521815301</v>
          </cell>
          <cell r="V33">
            <v>21.281959525018198</v>
          </cell>
          <cell r="W33">
            <v>21.281959525018198</v>
          </cell>
          <cell r="X33">
            <v>21.281959525018198</v>
          </cell>
          <cell r="Y33">
            <v>0</v>
          </cell>
          <cell r="Z33">
            <v>0</v>
          </cell>
          <cell r="AA33">
            <v>0</v>
          </cell>
          <cell r="AB33">
            <v>0</v>
          </cell>
          <cell r="AC33">
            <v>14.838255113276601</v>
          </cell>
          <cell r="AD33">
            <v>10.168047328619799</v>
          </cell>
          <cell r="AE33">
            <v>10.168047328619799</v>
          </cell>
          <cell r="AF33">
            <v>7.6851520507010003</v>
          </cell>
          <cell r="AG33">
            <v>7.6729471180579099</v>
          </cell>
          <cell r="AH33">
            <v>0.58918703597815003</v>
          </cell>
          <cell r="AI33">
            <v>0.58802938284929895</v>
          </cell>
          <cell r="AJ33">
            <v>0.58783447734528904</v>
          </cell>
          <cell r="AK33">
            <v>0</v>
          </cell>
          <cell r="AL33">
            <v>0</v>
          </cell>
          <cell r="AM33">
            <v>0</v>
          </cell>
          <cell r="AN33">
            <v>0</v>
          </cell>
          <cell r="AO33">
            <v>0</v>
          </cell>
        </row>
        <row r="34">
          <cell r="A34">
            <v>11302</v>
          </cell>
          <cell r="B34">
            <v>1</v>
          </cell>
          <cell r="C34" t="str">
            <v>CL-FL</v>
          </cell>
          <cell r="D34">
            <v>7</v>
          </cell>
          <cell r="E34">
            <v>13</v>
          </cell>
          <cell r="F34" t="str">
            <v>Metropolitana</v>
          </cell>
          <cell r="G34">
            <v>2</v>
          </cell>
          <cell r="H34" t="str">
            <v>Eucaliptus sp</v>
          </cell>
          <cell r="I34">
            <v>2348.1095342603398</v>
          </cell>
          <cell r="J34">
            <v>2476.98362249517</v>
          </cell>
          <cell r="K34">
            <v>3264.41612492084</v>
          </cell>
          <cell r="L34">
            <v>4640.6495075386802</v>
          </cell>
          <cell r="M34">
            <v>5094.6646440723998</v>
          </cell>
          <cell r="N34">
            <v>5366.0096280163898</v>
          </cell>
          <cell r="O34">
            <v>5868.5003390237598</v>
          </cell>
          <cell r="P34">
            <v>6124.4750188663402</v>
          </cell>
          <cell r="Q34">
            <v>6336.2570139416403</v>
          </cell>
          <cell r="R34">
            <v>6368.6194715250704</v>
          </cell>
          <cell r="S34">
            <v>6084.9670738294999</v>
          </cell>
          <cell r="T34">
            <v>6111.9833391154298</v>
          </cell>
          <cell r="U34">
            <v>5853.78031701895</v>
          </cell>
          <cell r="V34">
            <v>5872.1064488321599</v>
          </cell>
          <cell r="W34">
            <v>4828.69926656391</v>
          </cell>
          <cell r="X34">
            <v>4464.8959917945704</v>
          </cell>
          <cell r="Y34">
            <v>4404.8926892448699</v>
          </cell>
          <cell r="Z34">
            <v>4409.5037804752901</v>
          </cell>
          <cell r="AA34">
            <v>4402.1733277500098</v>
          </cell>
          <cell r="AB34">
            <v>3338.7256335956999</v>
          </cell>
          <cell r="AC34">
            <v>3338.7256335956999</v>
          </cell>
          <cell r="AD34">
            <v>3392.1078820709499</v>
          </cell>
          <cell r="AE34">
            <v>3428.4054463719499</v>
          </cell>
          <cell r="AF34">
            <v>2065.2190872740298</v>
          </cell>
          <cell r="AG34">
            <v>1627.7803174938999</v>
          </cell>
          <cell r="AH34">
            <v>1365.5411176754801</v>
          </cell>
          <cell r="AI34">
            <v>867.44918499162895</v>
          </cell>
          <cell r="AJ34">
            <v>619.48936395033297</v>
          </cell>
          <cell r="AK34">
            <v>374.73303464046398</v>
          </cell>
          <cell r="AL34">
            <v>291.46060932090103</v>
          </cell>
          <cell r="AM34">
            <v>226.73859798147299</v>
          </cell>
          <cell r="AN34">
            <v>199.79413346037001</v>
          </cell>
          <cell r="AO34">
            <v>182.71300684728999</v>
          </cell>
        </row>
        <row r="35">
          <cell r="A35">
            <v>11303</v>
          </cell>
          <cell r="B35">
            <v>1</v>
          </cell>
          <cell r="C35" t="str">
            <v>CL-FL</v>
          </cell>
          <cell r="D35">
            <v>7</v>
          </cell>
          <cell r="E35">
            <v>13</v>
          </cell>
          <cell r="F35" t="str">
            <v>Metropolitana</v>
          </cell>
          <cell r="G35">
            <v>3</v>
          </cell>
          <cell r="H35" t="str">
            <v>Otras especies</v>
          </cell>
          <cell r="I35">
            <v>720.88725863329603</v>
          </cell>
          <cell r="J35">
            <v>724.04896376105796</v>
          </cell>
          <cell r="K35">
            <v>724.04896376105796</v>
          </cell>
          <cell r="L35">
            <v>768.79356264516798</v>
          </cell>
          <cell r="M35">
            <v>851.55258107710097</v>
          </cell>
          <cell r="N35">
            <v>745.45974891799699</v>
          </cell>
          <cell r="O35">
            <v>1022.32162877859</v>
          </cell>
          <cell r="P35">
            <v>993.83961972649797</v>
          </cell>
          <cell r="Q35">
            <v>1081.12354387092</v>
          </cell>
          <cell r="R35">
            <v>1483.7072782191799</v>
          </cell>
          <cell r="S35">
            <v>1383.8478146299699</v>
          </cell>
          <cell r="T35">
            <v>1342.63471094704</v>
          </cell>
          <cell r="U35">
            <v>1288.3485310184101</v>
          </cell>
          <cell r="V35">
            <v>1185.6940587736799</v>
          </cell>
          <cell r="W35">
            <v>1065.6569602025199</v>
          </cell>
          <cell r="X35">
            <v>851.75131343461601</v>
          </cell>
          <cell r="Y35">
            <v>931.940869652983</v>
          </cell>
          <cell r="Z35">
            <v>942.28626664431101</v>
          </cell>
          <cell r="AA35">
            <v>942.28626664431101</v>
          </cell>
          <cell r="AB35">
            <v>937.55066107080097</v>
          </cell>
          <cell r="AC35">
            <v>211.04609862309701</v>
          </cell>
          <cell r="AD35">
            <v>0</v>
          </cell>
          <cell r="AE35">
            <v>0</v>
          </cell>
          <cell r="AF35">
            <v>7.9807348218818097</v>
          </cell>
          <cell r="AG35">
            <v>88.179869187527103</v>
          </cell>
          <cell r="AH35">
            <v>87.8477870643421</v>
          </cell>
          <cell r="AI35">
            <v>86.021207804544304</v>
          </cell>
          <cell r="AJ35">
            <v>235.27225476141999</v>
          </cell>
          <cell r="AK35">
            <v>85.002899796910398</v>
          </cell>
          <cell r="AL35">
            <v>83.812856744270604</v>
          </cell>
          <cell r="AM35">
            <v>83.546410884239407</v>
          </cell>
          <cell r="AN35">
            <v>95.724927303277596</v>
          </cell>
          <cell r="AO35">
            <v>90.586386384322907</v>
          </cell>
        </row>
        <row r="36">
          <cell r="A36">
            <v>11304</v>
          </cell>
          <cell r="B36">
            <v>1</v>
          </cell>
          <cell r="C36" t="str">
            <v>CL-FL</v>
          </cell>
          <cell r="D36">
            <v>7</v>
          </cell>
          <cell r="E36">
            <v>13</v>
          </cell>
          <cell r="F36" t="str">
            <v>Metropolitana</v>
          </cell>
          <cell r="G36">
            <v>4</v>
          </cell>
          <cell r="H36" t="str">
            <v>Especies nativas</v>
          </cell>
          <cell r="I36">
            <v>0</v>
          </cell>
          <cell r="J36">
            <v>0</v>
          </cell>
          <cell r="K36">
            <v>0</v>
          </cell>
          <cell r="L36">
            <v>0</v>
          </cell>
          <cell r="M36">
            <v>0</v>
          </cell>
          <cell r="N36">
            <v>0</v>
          </cell>
          <cell r="O36">
            <v>0</v>
          </cell>
          <cell r="P36">
            <v>0</v>
          </cell>
          <cell r="Q36">
            <v>0</v>
          </cell>
          <cell r="R36">
            <v>0</v>
          </cell>
          <cell r="S36">
            <v>0</v>
          </cell>
          <cell r="T36">
            <v>0</v>
          </cell>
          <cell r="U36">
            <v>0</v>
          </cell>
          <cell r="V36">
            <v>0</v>
          </cell>
          <cell r="W36">
            <v>0</v>
          </cell>
          <cell r="X36">
            <v>0</v>
          </cell>
          <cell r="Y36">
            <v>0</v>
          </cell>
          <cell r="Z36">
            <v>0</v>
          </cell>
          <cell r="AA36">
            <v>0</v>
          </cell>
          <cell r="AB36">
            <v>0</v>
          </cell>
          <cell r="AC36">
            <v>0</v>
          </cell>
          <cell r="AD36">
            <v>0</v>
          </cell>
          <cell r="AE36">
            <v>0</v>
          </cell>
          <cell r="AF36">
            <v>23.475183687179801</v>
          </cell>
          <cell r="AG36">
            <v>45.441553739944503</v>
          </cell>
          <cell r="AH36">
            <v>62.324204665768697</v>
          </cell>
          <cell r="AI36">
            <v>73.409588154906501</v>
          </cell>
          <cell r="AJ36">
            <v>23.3161318227728</v>
          </cell>
          <cell r="AK36">
            <v>88.3653543078985</v>
          </cell>
          <cell r="AL36">
            <v>100.104049910445</v>
          </cell>
          <cell r="AM36">
            <v>100.054526575482</v>
          </cell>
          <cell r="AN36">
            <v>99.9968112464787</v>
          </cell>
          <cell r="AO36">
            <v>99.928688007777396</v>
          </cell>
        </row>
        <row r="37">
          <cell r="A37">
            <v>11305</v>
          </cell>
          <cell r="B37">
            <v>1</v>
          </cell>
          <cell r="C37" t="str">
            <v>CL-FL</v>
          </cell>
          <cell r="D37">
            <v>7</v>
          </cell>
          <cell r="E37">
            <v>13</v>
          </cell>
          <cell r="F37" t="str">
            <v>Metropolitana</v>
          </cell>
          <cell r="G37">
            <v>5</v>
          </cell>
          <cell r="H37" t="str">
            <v>Areas gestión plantaciones</v>
          </cell>
          <cell r="I37">
            <v>267.22434843888601</v>
          </cell>
          <cell r="J37">
            <v>205.44314443373599</v>
          </cell>
          <cell r="K37">
            <v>302.55024646240901</v>
          </cell>
          <cell r="L37">
            <v>321.19606535103202</v>
          </cell>
          <cell r="M37">
            <v>409.30830110491303</v>
          </cell>
          <cell r="N37">
            <v>403.35827551255699</v>
          </cell>
          <cell r="O37">
            <v>661.24593961611697</v>
          </cell>
          <cell r="P37">
            <v>759.12800315981804</v>
          </cell>
          <cell r="Q37">
            <v>925.68836266695996</v>
          </cell>
          <cell r="R37">
            <v>1102.2557704004701</v>
          </cell>
          <cell r="S37">
            <v>1164.71702799749</v>
          </cell>
          <cell r="T37">
            <v>1208.2363830438001</v>
          </cell>
          <cell r="U37">
            <v>1270.7042725843401</v>
          </cell>
          <cell r="V37">
            <v>1610.0801038539701</v>
          </cell>
          <cell r="W37">
            <v>1441.7810896144899</v>
          </cell>
          <cell r="X37">
            <v>1299.7545739817699</v>
          </cell>
          <cell r="Y37">
            <v>1279.55162916155</v>
          </cell>
          <cell r="Z37">
            <v>1152.72188173924</v>
          </cell>
          <cell r="AA37">
            <v>1317.0583273550501</v>
          </cell>
          <cell r="AB37">
            <v>1049.9099074462899</v>
          </cell>
          <cell r="AC37">
            <v>959.83264525667505</v>
          </cell>
          <cell r="AD37">
            <v>920.45568007080897</v>
          </cell>
          <cell r="AE37">
            <v>996.91174866008305</v>
          </cell>
          <cell r="AF37">
            <v>633.92645436335397</v>
          </cell>
          <cell r="AG37">
            <v>554.80179260951002</v>
          </cell>
          <cell r="AH37">
            <v>502.70178020234698</v>
          </cell>
          <cell r="AI37">
            <v>332.16664532167499</v>
          </cell>
          <cell r="AJ37">
            <v>346.30162840025997</v>
          </cell>
          <cell r="AK37">
            <v>212.47264075797401</v>
          </cell>
          <cell r="AL37">
            <v>180.379945868113</v>
          </cell>
          <cell r="AM37">
            <v>153.83791328548401</v>
          </cell>
          <cell r="AN37">
            <v>152.828961478922</v>
          </cell>
          <cell r="AO37">
            <v>151.89753963684799</v>
          </cell>
        </row>
        <row r="38">
          <cell r="A38">
            <v>10601</v>
          </cell>
          <cell r="B38">
            <v>1</v>
          </cell>
          <cell r="C38" t="str">
            <v>CL-FL</v>
          </cell>
          <cell r="D38">
            <v>8</v>
          </cell>
          <cell r="E38">
            <v>6</v>
          </cell>
          <cell r="F38" t="str">
            <v>O´Higgins</v>
          </cell>
          <cell r="G38">
            <v>1</v>
          </cell>
          <cell r="H38" t="str">
            <v>Pinus radiata</v>
          </cell>
          <cell r="I38">
            <v>10421.812558023001</v>
          </cell>
          <cell r="J38">
            <v>11266.3452972043</v>
          </cell>
          <cell r="K38">
            <v>12098.397256988799</v>
          </cell>
          <cell r="L38">
            <v>12843.4143934247</v>
          </cell>
          <cell r="M38">
            <v>12564.8901142174</v>
          </cell>
          <cell r="N38">
            <v>10945.462650104801</v>
          </cell>
          <cell r="O38">
            <v>10643.9540594022</v>
          </cell>
          <cell r="P38">
            <v>10167.513668346301</v>
          </cell>
          <cell r="Q38">
            <v>9631.9009955099009</v>
          </cell>
          <cell r="R38">
            <v>9372.0162024666097</v>
          </cell>
          <cell r="S38">
            <v>8789.7788150777797</v>
          </cell>
          <cell r="T38">
            <v>8120.1940444842103</v>
          </cell>
          <cell r="U38">
            <v>8223.6578968748108</v>
          </cell>
          <cell r="V38">
            <v>7657.3018335527704</v>
          </cell>
          <cell r="W38">
            <v>7006.6010248291004</v>
          </cell>
          <cell r="X38">
            <v>6233.1363758650396</v>
          </cell>
          <cell r="Y38">
            <v>6082.2817379388898</v>
          </cell>
          <cell r="Z38">
            <v>6142.2618313877101</v>
          </cell>
          <cell r="AA38">
            <v>6205.3168994705102</v>
          </cell>
          <cell r="AB38">
            <v>6300.0261181972901</v>
          </cell>
          <cell r="AC38">
            <v>6278.5012957593799</v>
          </cell>
          <cell r="AD38">
            <v>5694.8891983148596</v>
          </cell>
          <cell r="AE38">
            <v>5140.1981417072802</v>
          </cell>
          <cell r="AF38">
            <v>4401.1460765147503</v>
          </cell>
          <cell r="AG38">
            <v>4168.3212983142303</v>
          </cell>
          <cell r="AH38">
            <v>4234.6935597125803</v>
          </cell>
          <cell r="AI38">
            <v>4314.5879325891901</v>
          </cell>
          <cell r="AJ38">
            <v>3857.60279810678</v>
          </cell>
          <cell r="AK38">
            <v>3619.80712497074</v>
          </cell>
          <cell r="AL38">
            <v>3368.9679187234801</v>
          </cell>
          <cell r="AM38">
            <v>2914.1678582013101</v>
          </cell>
          <cell r="AN38">
            <v>2806.54226773653</v>
          </cell>
          <cell r="AO38">
            <v>2712.1000576103902</v>
          </cell>
        </row>
        <row r="39">
          <cell r="A39">
            <v>10602</v>
          </cell>
          <cell r="B39">
            <v>1</v>
          </cell>
          <cell r="C39" t="str">
            <v>CL-FL</v>
          </cell>
          <cell r="D39">
            <v>8</v>
          </cell>
          <cell r="E39">
            <v>6</v>
          </cell>
          <cell r="F39" t="str">
            <v>O´Higgins</v>
          </cell>
          <cell r="G39">
            <v>2</v>
          </cell>
          <cell r="H39" t="str">
            <v>Eucaliptus sp</v>
          </cell>
          <cell r="I39">
            <v>1251.6955568932599</v>
          </cell>
          <cell r="J39">
            <v>1645.8349526259799</v>
          </cell>
          <cell r="K39">
            <v>2439.72105077692</v>
          </cell>
          <cell r="L39">
            <v>3075.1555148471598</v>
          </cell>
          <cell r="M39">
            <v>3557.92653238301</v>
          </cell>
          <cell r="N39">
            <v>3824.9066829573599</v>
          </cell>
          <cell r="O39">
            <v>3930.04648363249</v>
          </cell>
          <cell r="P39">
            <v>4064.33237455581</v>
          </cell>
          <cell r="Q39">
            <v>4085.0357065846802</v>
          </cell>
          <cell r="R39">
            <v>4236.2312339035498</v>
          </cell>
          <cell r="S39">
            <v>4284.73018743375</v>
          </cell>
          <cell r="T39">
            <v>4604.5818136265698</v>
          </cell>
          <cell r="U39">
            <v>4645.7982936291301</v>
          </cell>
          <cell r="V39">
            <v>5334.2670260925897</v>
          </cell>
          <cell r="W39">
            <v>4096.8925303017804</v>
          </cell>
          <cell r="X39">
            <v>4482.0464681048597</v>
          </cell>
          <cell r="Y39">
            <v>5593.6092324922702</v>
          </cell>
          <cell r="Z39">
            <v>6178.9798597954696</v>
          </cell>
          <cell r="AA39">
            <v>6305.2347006497303</v>
          </cell>
          <cell r="AB39">
            <v>6488.0328985971701</v>
          </cell>
          <cell r="AC39">
            <v>7128.2426173931299</v>
          </cell>
          <cell r="AD39">
            <v>7166.4273534520598</v>
          </cell>
          <cell r="AE39">
            <v>6561.2162724166901</v>
          </cell>
          <cell r="AF39">
            <v>6013.92866944259</v>
          </cell>
          <cell r="AG39">
            <v>5618.26444163418</v>
          </cell>
          <cell r="AH39">
            <v>5418.8633049136497</v>
          </cell>
          <cell r="AI39">
            <v>5326.2895853105902</v>
          </cell>
          <cell r="AJ39">
            <v>5139.08669085359</v>
          </cell>
          <cell r="AK39">
            <v>5075.3408701552498</v>
          </cell>
          <cell r="AL39">
            <v>4893.4580740381998</v>
          </cell>
          <cell r="AM39">
            <v>4605.3935019172004</v>
          </cell>
          <cell r="AN39">
            <v>4286.1335466098099</v>
          </cell>
          <cell r="AO39">
            <v>4058.2736368504502</v>
          </cell>
        </row>
        <row r="40">
          <cell r="A40">
            <v>10603</v>
          </cell>
          <cell r="B40">
            <v>1</v>
          </cell>
          <cell r="C40" t="str">
            <v>CL-FL</v>
          </cell>
          <cell r="D40">
            <v>8</v>
          </cell>
          <cell r="E40">
            <v>6</v>
          </cell>
          <cell r="F40" t="str">
            <v>O´Higgins</v>
          </cell>
          <cell r="G40">
            <v>3</v>
          </cell>
          <cell r="H40" t="str">
            <v>Otras especies</v>
          </cell>
          <cell r="I40">
            <v>355.24639945940999</v>
          </cell>
          <cell r="J40">
            <v>362.27610861681802</v>
          </cell>
          <cell r="K40">
            <v>364.95341450999302</v>
          </cell>
          <cell r="L40">
            <v>380.59354023230298</v>
          </cell>
          <cell r="M40">
            <v>402.691089849641</v>
          </cell>
          <cell r="N40">
            <v>403.90513239310297</v>
          </cell>
          <cell r="O40">
            <v>384.95242515704803</v>
          </cell>
          <cell r="P40">
            <v>375.11860490953302</v>
          </cell>
          <cell r="Q40">
            <v>355.51731845549398</v>
          </cell>
          <cell r="R40">
            <v>355.14012841962398</v>
          </cell>
          <cell r="S40">
            <v>285.36604210765</v>
          </cell>
          <cell r="T40">
            <v>308.11406799877699</v>
          </cell>
          <cell r="U40">
            <v>556.662328572192</v>
          </cell>
          <cell r="V40">
            <v>552.56639514615097</v>
          </cell>
          <cell r="W40">
            <v>617.67131852848297</v>
          </cell>
          <cell r="X40">
            <v>627.10756179030398</v>
          </cell>
          <cell r="Y40">
            <v>271.85120280729097</v>
          </cell>
          <cell r="Z40">
            <v>84.176983940944496</v>
          </cell>
          <cell r="AA40">
            <v>73.685894013226402</v>
          </cell>
          <cell r="AB40">
            <v>72.700317014486004</v>
          </cell>
          <cell r="AC40">
            <v>75.211829402481101</v>
          </cell>
          <cell r="AD40">
            <v>72.589682538527001</v>
          </cell>
          <cell r="AE40">
            <v>79.734207388026505</v>
          </cell>
          <cell r="AF40">
            <v>64.6864499712281</v>
          </cell>
          <cell r="AG40">
            <v>59.554579780333498</v>
          </cell>
          <cell r="AH40">
            <v>55.059074582390203</v>
          </cell>
          <cell r="AI40">
            <v>52.076860930327797</v>
          </cell>
          <cell r="AJ40">
            <v>52.293132527874803</v>
          </cell>
          <cell r="AK40">
            <v>55.314460184855299</v>
          </cell>
          <cell r="AL40">
            <v>54.124396617333602</v>
          </cell>
          <cell r="AM40">
            <v>52.106437306239897</v>
          </cell>
          <cell r="AN40">
            <v>50.801809645045203</v>
          </cell>
          <cell r="AO40">
            <v>47.909903665987102</v>
          </cell>
        </row>
        <row r="41">
          <cell r="A41">
            <v>10604</v>
          </cell>
          <cell r="B41">
            <v>1</v>
          </cell>
          <cell r="C41" t="str">
            <v>CL-FL</v>
          </cell>
          <cell r="D41">
            <v>8</v>
          </cell>
          <cell r="E41">
            <v>6</v>
          </cell>
          <cell r="F41" t="str">
            <v>O´Higgins</v>
          </cell>
          <cell r="G41">
            <v>4</v>
          </cell>
          <cell r="H41" t="str">
            <v>Especies nativas</v>
          </cell>
          <cell r="I41">
            <v>0</v>
          </cell>
          <cell r="J41">
            <v>0</v>
          </cell>
          <cell r="K41">
            <v>0</v>
          </cell>
          <cell r="L41">
            <v>0</v>
          </cell>
          <cell r="M41">
            <v>0</v>
          </cell>
          <cell r="N41">
            <v>0</v>
          </cell>
          <cell r="O41">
            <v>0</v>
          </cell>
          <cell r="P41">
            <v>0</v>
          </cell>
          <cell r="Q41">
            <v>0</v>
          </cell>
          <cell r="R41">
            <v>0</v>
          </cell>
          <cell r="S41">
            <v>0</v>
          </cell>
          <cell r="T41">
            <v>0</v>
          </cell>
          <cell r="U41">
            <v>0</v>
          </cell>
          <cell r="V41">
            <v>0</v>
          </cell>
          <cell r="W41">
            <v>0</v>
          </cell>
          <cell r="X41">
            <v>0</v>
          </cell>
          <cell r="Y41">
            <v>0</v>
          </cell>
          <cell r="Z41">
            <v>0</v>
          </cell>
          <cell r="AA41">
            <v>0</v>
          </cell>
          <cell r="AB41">
            <v>0</v>
          </cell>
          <cell r="AC41">
            <v>0</v>
          </cell>
          <cell r="AD41">
            <v>5.54633939671813</v>
          </cell>
          <cell r="AE41">
            <v>5.54633939671813</v>
          </cell>
          <cell r="AF41">
            <v>7.6763371968341296</v>
          </cell>
          <cell r="AG41">
            <v>7.74298896856906</v>
          </cell>
          <cell r="AH41">
            <v>7.3063043419922602</v>
          </cell>
          <cell r="AI41">
            <v>7.3839908583720204</v>
          </cell>
          <cell r="AJ41">
            <v>7.3966893876288502</v>
          </cell>
          <cell r="AK41">
            <v>7.4080103956520196</v>
          </cell>
          <cell r="AL41">
            <v>1.69359865239214</v>
          </cell>
          <cell r="AM41">
            <v>1.13928056432793</v>
          </cell>
          <cell r="AN41">
            <v>1.14263306244428</v>
          </cell>
          <cell r="AO41">
            <v>1.10782352608256</v>
          </cell>
        </row>
        <row r="42">
          <cell r="A42">
            <v>10605</v>
          </cell>
          <cell r="B42">
            <v>1</v>
          </cell>
          <cell r="C42" t="str">
            <v>CL-FL</v>
          </cell>
          <cell r="D42">
            <v>8</v>
          </cell>
          <cell r="E42">
            <v>6</v>
          </cell>
          <cell r="F42" t="str">
            <v>O´Higgins</v>
          </cell>
          <cell r="G42">
            <v>5</v>
          </cell>
          <cell r="H42" t="str">
            <v>Areas gestión plantaciones</v>
          </cell>
          <cell r="I42">
            <v>887.26334472327403</v>
          </cell>
          <cell r="J42">
            <v>729.55132545746199</v>
          </cell>
          <cell r="K42">
            <v>1000.41880625383</v>
          </cell>
          <cell r="L42">
            <v>883.799867037529</v>
          </cell>
          <cell r="M42">
            <v>1052.4721012264299</v>
          </cell>
          <cell r="N42">
            <v>933.93572731243</v>
          </cell>
          <cell r="O42">
            <v>1359.9449878793901</v>
          </cell>
          <cell r="P42">
            <v>1488.48342690502</v>
          </cell>
          <cell r="Q42">
            <v>1690.34744761826</v>
          </cell>
          <cell r="R42">
            <v>1897.1879232039901</v>
          </cell>
          <cell r="S42">
            <v>2028.0133562275701</v>
          </cell>
          <cell r="T42">
            <v>2080.3513032491201</v>
          </cell>
          <cell r="U42">
            <v>2350.97990685987</v>
          </cell>
          <cell r="V42">
            <v>3080.50411884598</v>
          </cell>
          <cell r="W42">
            <v>2856.7253998490401</v>
          </cell>
          <cell r="X42">
            <v>2761.78141431313</v>
          </cell>
          <cell r="Y42">
            <v>2864.5736828499898</v>
          </cell>
          <cell r="Z42">
            <v>2672.0027192861498</v>
          </cell>
          <cell r="AA42">
            <v>3101.1881542609799</v>
          </cell>
          <cell r="AB42">
            <v>3157.5692755609002</v>
          </cell>
          <cell r="AC42">
            <v>3630.2488321577098</v>
          </cell>
          <cell r="AD42">
            <v>3500.65452233114</v>
          </cell>
          <cell r="AE42">
            <v>3417.2003901992798</v>
          </cell>
          <cell r="AF42">
            <v>3159.2805375934299</v>
          </cell>
          <cell r="AG42">
            <v>3090.2890433835</v>
          </cell>
          <cell r="AH42">
            <v>3221.1330284222699</v>
          </cell>
          <cell r="AI42">
            <v>3135.9894637472498</v>
          </cell>
          <cell r="AJ42">
            <v>3569.3202923434901</v>
          </cell>
          <cell r="AK42">
            <v>3395.0072796302502</v>
          </cell>
          <cell r="AL42">
            <v>3156.3217650281599</v>
          </cell>
          <cell r="AM42">
            <v>2839.0752973358899</v>
          </cell>
          <cell r="AN42">
            <v>2760.7106852562702</v>
          </cell>
          <cell r="AO42">
            <v>2775.37739210278</v>
          </cell>
        </row>
        <row r="43">
          <cell r="A43">
            <v>10701</v>
          </cell>
          <cell r="B43">
            <v>1</v>
          </cell>
          <cell r="C43" t="str">
            <v>CL-FL</v>
          </cell>
          <cell r="D43">
            <v>9</v>
          </cell>
          <cell r="E43">
            <v>7</v>
          </cell>
          <cell r="F43" t="str">
            <v>Maule</v>
          </cell>
          <cell r="G43">
            <v>1</v>
          </cell>
          <cell r="H43" t="str">
            <v>Pinus radiata</v>
          </cell>
          <cell r="I43">
            <v>43613.701898714004</v>
          </cell>
          <cell r="J43">
            <v>44196.097844247699</v>
          </cell>
          <cell r="K43">
            <v>45069.0777390656</v>
          </cell>
          <cell r="L43">
            <v>45461.954713373903</v>
          </cell>
          <cell r="M43">
            <v>44938.071385183597</v>
          </cell>
          <cell r="N43">
            <v>43609.687101077201</v>
          </cell>
          <cell r="O43">
            <v>41535.886941883298</v>
          </cell>
          <cell r="P43">
            <v>41634.237329483498</v>
          </cell>
          <cell r="Q43">
            <v>40603.267837302701</v>
          </cell>
          <cell r="R43">
            <v>40601.893613657601</v>
          </cell>
          <cell r="S43">
            <v>38699.897287197702</v>
          </cell>
          <cell r="T43">
            <v>37673.571780018603</v>
          </cell>
          <cell r="U43">
            <v>36962.013039239799</v>
          </cell>
          <cell r="V43">
            <v>36677.243779230703</v>
          </cell>
          <cell r="W43">
            <v>34579.6379154272</v>
          </cell>
          <cell r="X43">
            <v>32854.093889590396</v>
          </cell>
          <cell r="Y43">
            <v>32493.8422239356</v>
          </cell>
          <cell r="Z43">
            <v>32247.915676509099</v>
          </cell>
          <cell r="AA43">
            <v>31615.102460514099</v>
          </cell>
          <cell r="AB43">
            <v>30554.1249470566</v>
          </cell>
          <cell r="AC43">
            <v>26569.1607890921</v>
          </cell>
          <cell r="AD43">
            <v>25813.641042260198</v>
          </cell>
          <cell r="AE43">
            <v>24470.243052010701</v>
          </cell>
          <cell r="AF43">
            <v>23350.925275019101</v>
          </cell>
          <cell r="AG43">
            <v>22255.1652603986</v>
          </cell>
          <cell r="AH43">
            <v>21352.026599318699</v>
          </cell>
          <cell r="AI43">
            <v>20557.111270623202</v>
          </cell>
          <cell r="AJ43">
            <v>17905.681830008001</v>
          </cell>
          <cell r="AK43">
            <v>16786.450874855102</v>
          </cell>
          <cell r="AL43">
            <v>15343.839139444999</v>
          </cell>
          <cell r="AM43">
            <v>14408.4427908788</v>
          </cell>
          <cell r="AN43">
            <v>13260.372400346299</v>
          </cell>
          <cell r="AO43">
            <v>12032.2937630173</v>
          </cell>
        </row>
        <row r="44">
          <cell r="A44">
            <v>10702</v>
          </cell>
          <cell r="B44">
            <v>1</v>
          </cell>
          <cell r="C44" t="str">
            <v>CL-FL</v>
          </cell>
          <cell r="D44">
            <v>9</v>
          </cell>
          <cell r="E44">
            <v>7</v>
          </cell>
          <cell r="F44" t="str">
            <v>Maule</v>
          </cell>
          <cell r="G44">
            <v>2</v>
          </cell>
          <cell r="H44" t="str">
            <v>Eucaliptus sp</v>
          </cell>
          <cell r="I44">
            <v>1449.5205876800201</v>
          </cell>
          <cell r="J44">
            <v>1813.92983152599</v>
          </cell>
          <cell r="K44">
            <v>2178.8359970681099</v>
          </cell>
          <cell r="L44">
            <v>2756.92157026012</v>
          </cell>
          <cell r="M44">
            <v>2991.1373297138398</v>
          </cell>
          <cell r="N44">
            <v>3506.7764097558802</v>
          </cell>
          <cell r="O44">
            <v>2716.50527230629</v>
          </cell>
          <cell r="P44">
            <v>2751.95235329858</v>
          </cell>
          <cell r="Q44">
            <v>2787.87971746225</v>
          </cell>
          <cell r="R44">
            <v>3628.81714912815</v>
          </cell>
          <cell r="S44">
            <v>3477.72947402606</v>
          </cell>
          <cell r="T44">
            <v>3571.66423865563</v>
          </cell>
          <cell r="U44">
            <v>3528.18068741151</v>
          </cell>
          <cell r="V44">
            <v>2925.4359750235399</v>
          </cell>
          <cell r="W44">
            <v>3349.44996207854</v>
          </cell>
          <cell r="X44">
            <v>4087.0315491780698</v>
          </cell>
          <cell r="Y44">
            <v>5095.8019514447597</v>
          </cell>
          <cell r="Z44">
            <v>5891.2081690966397</v>
          </cell>
          <cell r="AA44">
            <v>5610.7289997310099</v>
          </cell>
          <cell r="AB44">
            <v>5602.4469714617799</v>
          </cell>
          <cell r="AC44">
            <v>5459.3666510826297</v>
          </cell>
          <cell r="AD44">
            <v>5237.3420372412002</v>
          </cell>
          <cell r="AE44">
            <v>4946.5186145673197</v>
          </cell>
          <cell r="AF44">
            <v>4406.5452790646304</v>
          </cell>
          <cell r="AG44">
            <v>4200.3487872995902</v>
          </cell>
          <cell r="AH44">
            <v>3730.4297655238202</v>
          </cell>
          <cell r="AI44">
            <v>3755.24089902074</v>
          </cell>
          <cell r="AJ44">
            <v>3750.2202434042701</v>
          </cell>
          <cell r="AK44">
            <v>3708.9314912904401</v>
          </cell>
          <cell r="AL44">
            <v>3699.8383910303701</v>
          </cell>
          <cell r="AM44">
            <v>3656.4747318936502</v>
          </cell>
          <cell r="AN44">
            <v>3559.9375199967499</v>
          </cell>
          <cell r="AO44">
            <v>3372.3993157258701</v>
          </cell>
        </row>
        <row r="45">
          <cell r="A45">
            <v>10703</v>
          </cell>
          <cell r="B45">
            <v>1</v>
          </cell>
          <cell r="C45" t="str">
            <v>CL-FL</v>
          </cell>
          <cell r="D45">
            <v>9</v>
          </cell>
          <cell r="E45">
            <v>7</v>
          </cell>
          <cell r="F45" t="str">
            <v>Maule</v>
          </cell>
          <cell r="G45">
            <v>3</v>
          </cell>
          <cell r="H45" t="str">
            <v>Otras especies</v>
          </cell>
          <cell r="I45">
            <v>624.157404593715</v>
          </cell>
          <cell r="J45">
            <v>637.92554602193104</v>
          </cell>
          <cell r="K45">
            <v>643.31239720001201</v>
          </cell>
          <cell r="L45">
            <v>669.93546950451901</v>
          </cell>
          <cell r="M45">
            <v>705.52803401456003</v>
          </cell>
          <cell r="N45">
            <v>700.39136440742402</v>
          </cell>
          <cell r="O45">
            <v>675.34109124400595</v>
          </cell>
          <cell r="P45">
            <v>632.27053872021804</v>
          </cell>
          <cell r="Q45">
            <v>604.006197239681</v>
          </cell>
          <cell r="R45">
            <v>582.65797621951197</v>
          </cell>
          <cell r="S45">
            <v>425.13686884207402</v>
          </cell>
          <cell r="T45">
            <v>411.141774731743</v>
          </cell>
          <cell r="U45">
            <v>378.02452287678602</v>
          </cell>
          <cell r="V45">
            <v>209.65361050987701</v>
          </cell>
          <cell r="W45">
            <v>589.61639310553096</v>
          </cell>
          <cell r="X45">
            <v>636.06861563669304</v>
          </cell>
          <cell r="Y45">
            <v>265.72184984551899</v>
          </cell>
          <cell r="Z45">
            <v>322.51615521033301</v>
          </cell>
          <cell r="AA45">
            <v>119.103738228162</v>
          </cell>
          <cell r="AB45">
            <v>115.210143406868</v>
          </cell>
          <cell r="AC45">
            <v>111.244463011794</v>
          </cell>
          <cell r="AD45">
            <v>112.20254836543199</v>
          </cell>
          <cell r="AE45">
            <v>127.65328031272399</v>
          </cell>
          <cell r="AF45">
            <v>123.027187276845</v>
          </cell>
          <cell r="AG45">
            <v>125.446963220421</v>
          </cell>
          <cell r="AH45">
            <v>126.098472879032</v>
          </cell>
          <cell r="AI45">
            <v>134.364164373401</v>
          </cell>
          <cell r="AJ45">
            <v>87.655376874247096</v>
          </cell>
          <cell r="AK45">
            <v>118.129740495506</v>
          </cell>
          <cell r="AL45">
            <v>103.564012003946</v>
          </cell>
          <cell r="AM45">
            <v>109.1823782587</v>
          </cell>
          <cell r="AN45">
            <v>71.076075113088905</v>
          </cell>
          <cell r="AO45">
            <v>75.345881531275097</v>
          </cell>
        </row>
        <row r="46">
          <cell r="A46">
            <v>10704</v>
          </cell>
          <cell r="B46">
            <v>1</v>
          </cell>
          <cell r="C46" t="str">
            <v>CL-FL</v>
          </cell>
          <cell r="D46">
            <v>9</v>
          </cell>
          <cell r="E46">
            <v>7</v>
          </cell>
          <cell r="F46" t="str">
            <v>Maule</v>
          </cell>
          <cell r="G46">
            <v>4</v>
          </cell>
          <cell r="H46" t="str">
            <v>Especies nativas</v>
          </cell>
          <cell r="I46">
            <v>10.3386215290408</v>
          </cell>
          <cell r="J46">
            <v>10.3386215290408</v>
          </cell>
          <cell r="K46">
            <v>10.3386215290408</v>
          </cell>
          <cell r="L46">
            <v>10.3386215290408</v>
          </cell>
          <cell r="M46">
            <v>10.3386215290408</v>
          </cell>
          <cell r="N46">
            <v>3.38917160833287</v>
          </cell>
          <cell r="O46">
            <v>3.38917160833287</v>
          </cell>
          <cell r="P46">
            <v>3.38917160833287</v>
          </cell>
          <cell r="Q46">
            <v>3.38917160833287</v>
          </cell>
          <cell r="R46">
            <v>3.38917160833287</v>
          </cell>
          <cell r="S46">
            <v>3.3654850074828802</v>
          </cell>
          <cell r="T46">
            <v>3.3654850074828802</v>
          </cell>
          <cell r="U46">
            <v>3.3654850074828802</v>
          </cell>
          <cell r="V46">
            <v>3.3654850074828802</v>
          </cell>
          <cell r="W46">
            <v>3.3654850074828802</v>
          </cell>
          <cell r="X46">
            <v>3.3654850074828802</v>
          </cell>
          <cell r="Y46">
            <v>0</v>
          </cell>
          <cell r="Z46">
            <v>0</v>
          </cell>
          <cell r="AA46">
            <v>0</v>
          </cell>
          <cell r="AB46">
            <v>0</v>
          </cell>
          <cell r="AC46">
            <v>0</v>
          </cell>
          <cell r="AD46">
            <v>0</v>
          </cell>
          <cell r="AE46">
            <v>0.839797666499567</v>
          </cell>
          <cell r="AF46">
            <v>0.839797666499567</v>
          </cell>
          <cell r="AG46">
            <v>0.97238554687134204</v>
          </cell>
          <cell r="AH46">
            <v>0.97246931239617296</v>
          </cell>
          <cell r="AI46">
            <v>0.99410174987412203</v>
          </cell>
          <cell r="AJ46">
            <v>0.99411788310503502</v>
          </cell>
          <cell r="AK46">
            <v>0.99422455163203804</v>
          </cell>
          <cell r="AL46">
            <v>0.99434588202700502</v>
          </cell>
          <cell r="AM46">
            <v>0.99369907325504203</v>
          </cell>
          <cell r="AN46">
            <v>0.99294629070316798</v>
          </cell>
          <cell r="AO46">
            <v>0.99205916616274903</v>
          </cell>
        </row>
        <row r="47">
          <cell r="A47">
            <v>10705</v>
          </cell>
          <cell r="B47">
            <v>1</v>
          </cell>
          <cell r="C47" t="str">
            <v>CL-FL</v>
          </cell>
          <cell r="D47">
            <v>9</v>
          </cell>
          <cell r="E47">
            <v>7</v>
          </cell>
          <cell r="F47" t="str">
            <v>Maule</v>
          </cell>
          <cell r="G47">
            <v>5</v>
          </cell>
          <cell r="H47" t="str">
            <v>Areas gestión plantaciones</v>
          </cell>
          <cell r="I47">
            <v>3370.7488605891499</v>
          </cell>
          <cell r="J47">
            <v>2564.2947431303101</v>
          </cell>
          <cell r="K47">
            <v>3215.5536202728999</v>
          </cell>
          <cell r="L47">
            <v>2651.4896139252801</v>
          </cell>
          <cell r="M47">
            <v>3098.09450371805</v>
          </cell>
          <cell r="N47">
            <v>2943.20723576103</v>
          </cell>
          <cell r="O47">
            <v>4084.76816140659</v>
          </cell>
          <cell r="P47">
            <v>4587.8304141921099</v>
          </cell>
          <cell r="Q47">
            <v>5284.9932656553501</v>
          </cell>
          <cell r="R47">
            <v>6089.1965843284897</v>
          </cell>
          <cell r="S47">
            <v>6467.5604086077001</v>
          </cell>
          <cell r="T47">
            <v>6649.8605998847997</v>
          </cell>
          <cell r="U47">
            <v>7156.8169150979402</v>
          </cell>
          <cell r="V47">
            <v>9055.7589683004408</v>
          </cell>
          <cell r="W47">
            <v>9388.7404803031095</v>
          </cell>
          <cell r="X47">
            <v>9150.6465768790604</v>
          </cell>
          <cell r="Y47">
            <v>9076.1487566586002</v>
          </cell>
          <cell r="Z47">
            <v>8284.2513712547097</v>
          </cell>
          <cell r="AA47">
            <v>9203.0741404188702</v>
          </cell>
          <cell r="AB47">
            <v>8905.4356462058004</v>
          </cell>
          <cell r="AC47">
            <v>8654.1872444425298</v>
          </cell>
          <cell r="AD47">
            <v>8430.9244210340003</v>
          </cell>
          <cell r="AE47">
            <v>8565.7647352786207</v>
          </cell>
          <cell r="AF47">
            <v>8399.0933696527809</v>
          </cell>
          <cell r="AG47">
            <v>8336.3943892600291</v>
          </cell>
          <cell r="AH47">
            <v>8357.7491671984699</v>
          </cell>
          <cell r="AI47">
            <v>7903.6173190494401</v>
          </cell>
          <cell r="AJ47">
            <v>8570.0108725537903</v>
          </cell>
          <cell r="AK47">
            <v>7991.25761615581</v>
          </cell>
          <cell r="AL47">
            <v>7265.7154302384697</v>
          </cell>
          <cell r="AM47">
            <v>6813.9144092029901</v>
          </cell>
          <cell r="AN47">
            <v>6527.2847773590402</v>
          </cell>
          <cell r="AO47">
            <v>6300.5187473728101</v>
          </cell>
        </row>
        <row r="48">
          <cell r="A48">
            <v>11601</v>
          </cell>
          <cell r="B48">
            <v>1</v>
          </cell>
          <cell r="C48" t="str">
            <v>CL-FL</v>
          </cell>
          <cell r="D48">
            <v>10</v>
          </cell>
          <cell r="E48">
            <v>16</v>
          </cell>
          <cell r="F48" t="str">
            <v>Ñuble</v>
          </cell>
          <cell r="G48">
            <v>1</v>
          </cell>
          <cell r="H48" t="str">
            <v>Pinus radiata</v>
          </cell>
          <cell r="I48">
            <v>101877.284645295</v>
          </cell>
          <cell r="J48">
            <v>106067.83361745501</v>
          </cell>
          <cell r="K48">
            <v>105892.48603920201</v>
          </cell>
          <cell r="L48">
            <v>107353.117393493</v>
          </cell>
          <cell r="M48">
            <v>101501.584542133</v>
          </cell>
          <cell r="N48">
            <v>95147.896943079599</v>
          </cell>
          <cell r="O48">
            <v>84781.855816728304</v>
          </cell>
          <cell r="P48">
            <v>75805.5792217126</v>
          </cell>
          <cell r="Q48">
            <v>69263.426851278695</v>
          </cell>
          <cell r="R48">
            <v>65173.416187715498</v>
          </cell>
          <cell r="S48">
            <v>55894.747709870098</v>
          </cell>
          <cell r="T48">
            <v>50902.799140160198</v>
          </cell>
          <cell r="U48">
            <v>51681.067445159002</v>
          </cell>
          <cell r="V48">
            <v>31023.4704053475</v>
          </cell>
          <cell r="W48">
            <v>29316.4048290479</v>
          </cell>
          <cell r="X48">
            <v>27918.399163065202</v>
          </cell>
          <cell r="Y48">
            <v>27216.2646416684</v>
          </cell>
          <cell r="Z48">
            <v>26899.218398175501</v>
          </cell>
          <cell r="AA48">
            <v>25562.281113218902</v>
          </cell>
          <cell r="AB48">
            <v>24110.740387752499</v>
          </cell>
          <cell r="AC48">
            <v>22624.738864486</v>
          </cell>
          <cell r="AD48">
            <v>18702.6762553587</v>
          </cell>
          <cell r="AE48">
            <v>16164.022017212101</v>
          </cell>
          <cell r="AF48">
            <v>11768.5619950937</v>
          </cell>
          <cell r="AG48">
            <v>11916.2327180229</v>
          </cell>
          <cell r="AH48">
            <v>10386.850189090999</v>
          </cell>
          <cell r="AI48">
            <v>10366.9547075676</v>
          </cell>
          <cell r="AJ48">
            <v>10386.276189422801</v>
          </cell>
          <cell r="AK48">
            <v>9536.1429217019395</v>
          </cell>
          <cell r="AL48">
            <v>8597.4373816695606</v>
          </cell>
          <cell r="AM48">
            <v>8032.7157006605903</v>
          </cell>
          <cell r="AN48">
            <v>7568.93813706929</v>
          </cell>
          <cell r="AO48">
            <v>6791.4273869989802</v>
          </cell>
        </row>
        <row r="49">
          <cell r="A49">
            <v>11602</v>
          </cell>
          <cell r="B49">
            <v>1</v>
          </cell>
          <cell r="C49" t="str">
            <v>CL-FL</v>
          </cell>
          <cell r="D49">
            <v>10</v>
          </cell>
          <cell r="E49">
            <v>16</v>
          </cell>
          <cell r="F49" t="str">
            <v>Ñuble</v>
          </cell>
          <cell r="G49">
            <v>2</v>
          </cell>
          <cell r="H49" t="str">
            <v>Eucaliptus sp</v>
          </cell>
          <cell r="I49">
            <v>6379.2526499045798</v>
          </cell>
          <cell r="J49">
            <v>8037.9117350317001</v>
          </cell>
          <cell r="K49">
            <v>10161.238178838899</v>
          </cell>
          <cell r="L49">
            <v>10831.002455804901</v>
          </cell>
          <cell r="M49">
            <v>12346.2811656043</v>
          </cell>
          <cell r="N49">
            <v>15497.938689652001</v>
          </cell>
          <cell r="O49">
            <v>15713.7380658732</v>
          </cell>
          <cell r="P49">
            <v>15888.5066829444</v>
          </cell>
          <cell r="Q49">
            <v>15844.956604954799</v>
          </cell>
          <cell r="R49">
            <v>15471.949774758999</v>
          </cell>
          <cell r="S49">
            <v>16208.106540436</v>
          </cell>
          <cell r="T49">
            <v>16810.3943238871</v>
          </cell>
          <cell r="U49">
            <v>17379.8218871221</v>
          </cell>
          <cell r="V49">
            <v>18104.785505534001</v>
          </cell>
          <cell r="W49">
            <v>14879.3804598839</v>
          </cell>
          <cell r="X49">
            <v>19641.2659534347</v>
          </cell>
          <cell r="Y49">
            <v>20647.331354677099</v>
          </cell>
          <cell r="Z49">
            <v>21729.5343943519</v>
          </cell>
          <cell r="AA49">
            <v>21436.269100310201</v>
          </cell>
          <cell r="AB49">
            <v>21293.843819364</v>
          </cell>
          <cell r="AC49">
            <v>20362.324509843998</v>
          </cell>
          <cell r="AD49">
            <v>19078.1036049869</v>
          </cell>
          <cell r="AE49">
            <v>17164.567793988001</v>
          </cell>
          <cell r="AF49">
            <v>16676.430028453298</v>
          </cell>
          <cell r="AG49">
            <v>15283.4081343548</v>
          </cell>
          <cell r="AH49">
            <v>12164.443477242499</v>
          </cell>
          <cell r="AI49">
            <v>11752.8085450611</v>
          </cell>
          <cell r="AJ49">
            <v>11417.8528671028</v>
          </cell>
          <cell r="AK49">
            <v>10948.3614347108</v>
          </cell>
          <cell r="AL49">
            <v>10186.191180003099</v>
          </cell>
          <cell r="AM49">
            <v>9352.0834128430997</v>
          </cell>
          <cell r="AN49">
            <v>8867.2565958199593</v>
          </cell>
          <cell r="AO49">
            <v>8260.6556642504493</v>
          </cell>
        </row>
        <row r="50">
          <cell r="A50">
            <v>11603</v>
          </cell>
          <cell r="B50">
            <v>1</v>
          </cell>
          <cell r="C50" t="str">
            <v>CL-FL</v>
          </cell>
          <cell r="D50">
            <v>10</v>
          </cell>
          <cell r="E50">
            <v>16</v>
          </cell>
          <cell r="F50" t="str">
            <v>Ñuble</v>
          </cell>
          <cell r="G50">
            <v>3</v>
          </cell>
          <cell r="H50" t="str">
            <v>Otras especies</v>
          </cell>
          <cell r="I50">
            <v>520.52983059539804</v>
          </cell>
          <cell r="J50">
            <v>524.43004403473401</v>
          </cell>
          <cell r="K50">
            <v>525.74858836186695</v>
          </cell>
          <cell r="L50">
            <v>555.58217410894497</v>
          </cell>
          <cell r="M50">
            <v>610.53875757962601</v>
          </cell>
          <cell r="N50">
            <v>754.77660183556895</v>
          </cell>
          <cell r="O50">
            <v>768.72188456029403</v>
          </cell>
          <cell r="P50">
            <v>749.923970084796</v>
          </cell>
          <cell r="Q50">
            <v>739.40404236109703</v>
          </cell>
          <cell r="R50">
            <v>783.70711947591496</v>
          </cell>
          <cell r="S50">
            <v>700.57329528267303</v>
          </cell>
          <cell r="T50">
            <v>688.09733053777904</v>
          </cell>
          <cell r="U50">
            <v>648.97517990701294</v>
          </cell>
          <cell r="V50">
            <v>123.398710333511</v>
          </cell>
          <cell r="W50">
            <v>66.849341127106101</v>
          </cell>
          <cell r="X50">
            <v>124.827757077897</v>
          </cell>
          <cell r="Y50">
            <v>130.455756345292</v>
          </cell>
          <cell r="Z50">
            <v>447.033676076299</v>
          </cell>
          <cell r="AA50">
            <v>446.83891410215199</v>
          </cell>
          <cell r="AB50">
            <v>414.75845595647297</v>
          </cell>
          <cell r="AC50">
            <v>387.728028870434</v>
          </cell>
          <cell r="AD50">
            <v>390.32482318028502</v>
          </cell>
          <cell r="AE50">
            <v>401.25489381003302</v>
          </cell>
          <cell r="AF50">
            <v>365.760866429158</v>
          </cell>
          <cell r="AG50">
            <v>277.11171763044899</v>
          </cell>
          <cell r="AH50">
            <v>182.9696155897</v>
          </cell>
          <cell r="AI50">
            <v>165.78483340919701</v>
          </cell>
          <cell r="AJ50">
            <v>160.45393904271199</v>
          </cell>
          <cell r="AK50">
            <v>152.87095382137801</v>
          </cell>
          <cell r="AL50">
            <v>95.519951244648098</v>
          </cell>
          <cell r="AM50">
            <v>102.068887438788</v>
          </cell>
          <cell r="AN50">
            <v>89.371112410023301</v>
          </cell>
          <cell r="AO50">
            <v>84.3162224580485</v>
          </cell>
        </row>
        <row r="51">
          <cell r="A51">
            <v>11604</v>
          </cell>
          <cell r="B51">
            <v>1</v>
          </cell>
          <cell r="C51" t="str">
            <v>CL-FL</v>
          </cell>
          <cell r="D51">
            <v>10</v>
          </cell>
          <cell r="E51">
            <v>16</v>
          </cell>
          <cell r="F51" t="str">
            <v>Ñuble</v>
          </cell>
          <cell r="G51">
            <v>4</v>
          </cell>
          <cell r="H51" t="str">
            <v>Especies nativas</v>
          </cell>
          <cell r="I51">
            <v>0</v>
          </cell>
          <cell r="J51">
            <v>0</v>
          </cell>
          <cell r="K51">
            <v>0</v>
          </cell>
          <cell r="L51">
            <v>0</v>
          </cell>
          <cell r="M51">
            <v>0</v>
          </cell>
          <cell r="N51">
            <v>0</v>
          </cell>
          <cell r="O51">
            <v>0</v>
          </cell>
          <cell r="P51">
            <v>0</v>
          </cell>
          <cell r="Q51">
            <v>0</v>
          </cell>
          <cell r="R51">
            <v>0</v>
          </cell>
          <cell r="S51">
            <v>0</v>
          </cell>
          <cell r="T51">
            <v>0</v>
          </cell>
          <cell r="U51">
            <v>0</v>
          </cell>
          <cell r="V51">
            <v>0</v>
          </cell>
          <cell r="W51">
            <v>0</v>
          </cell>
          <cell r="X51">
            <v>0</v>
          </cell>
          <cell r="Y51">
            <v>0</v>
          </cell>
          <cell r="Z51">
            <v>0</v>
          </cell>
          <cell r="AA51">
            <v>0</v>
          </cell>
          <cell r="AB51">
            <v>0</v>
          </cell>
          <cell r="AC51">
            <v>0</v>
          </cell>
          <cell r="AD51">
            <v>0</v>
          </cell>
          <cell r="AE51">
            <v>0</v>
          </cell>
          <cell r="AF51">
            <v>0</v>
          </cell>
          <cell r="AG51">
            <v>0</v>
          </cell>
          <cell r="AH51">
            <v>0</v>
          </cell>
          <cell r="AI51">
            <v>0</v>
          </cell>
          <cell r="AJ51">
            <v>0</v>
          </cell>
          <cell r="AK51">
            <v>0.29750705798189397</v>
          </cell>
          <cell r="AL51">
            <v>0.29727499691116999</v>
          </cell>
          <cell r="AM51">
            <v>0.29697731062661398</v>
          </cell>
          <cell r="AN51">
            <v>0.29663083907319898</v>
          </cell>
          <cell r="AO51">
            <v>0.29622251936532601</v>
          </cell>
        </row>
        <row r="52">
          <cell r="A52">
            <v>11605</v>
          </cell>
          <cell r="B52">
            <v>1</v>
          </cell>
          <cell r="C52" t="str">
            <v>CL-FL</v>
          </cell>
          <cell r="D52">
            <v>10</v>
          </cell>
          <cell r="E52">
            <v>16</v>
          </cell>
          <cell r="F52" t="str">
            <v>Ñuble</v>
          </cell>
          <cell r="G52">
            <v>5</v>
          </cell>
          <cell r="H52" t="str">
            <v>Areas gestión plantaciones</v>
          </cell>
          <cell r="I52">
            <v>8023.5991425276898</v>
          </cell>
          <cell r="J52">
            <v>6299.9639412530096</v>
          </cell>
          <cell r="K52">
            <v>7825.7891522025502</v>
          </cell>
          <cell r="L52">
            <v>6438.4980978881604</v>
          </cell>
          <cell r="M52">
            <v>7289.5961426304902</v>
          </cell>
          <cell r="N52">
            <v>6856.4076685968403</v>
          </cell>
          <cell r="O52">
            <v>9206.1188354170408</v>
          </cell>
          <cell r="P52">
            <v>9420.2580709204703</v>
          </cell>
          <cell r="Q52">
            <v>10311.818270645301</v>
          </cell>
          <cell r="R52">
            <v>11063.6658426874</v>
          </cell>
          <cell r="S52">
            <v>11051.474878956</v>
          </cell>
          <cell r="T52">
            <v>10918.431388219</v>
          </cell>
          <cell r="U52">
            <v>12206.542832556101</v>
          </cell>
          <cell r="V52">
            <v>11201.890860249499</v>
          </cell>
          <cell r="W52">
            <v>10787.852058636799</v>
          </cell>
          <cell r="X52">
            <v>11610.895282871001</v>
          </cell>
          <cell r="Y52">
            <v>11506.9856371728</v>
          </cell>
          <cell r="Z52">
            <v>10570.4320288814</v>
          </cell>
          <cell r="AA52">
            <v>11692.172752262901</v>
          </cell>
          <cell r="AB52">
            <v>11249.5494911394</v>
          </cell>
          <cell r="AC52">
            <v>11679.4097861882</v>
          </cell>
          <cell r="AD52">
            <v>10326.854978728699</v>
          </cell>
          <cell r="AE52">
            <v>9778.9616910927107</v>
          </cell>
          <cell r="AF52">
            <v>8679.0744251126707</v>
          </cell>
          <cell r="AG52">
            <v>8617.0197834503397</v>
          </cell>
          <cell r="AH52">
            <v>7537.1214897134596</v>
          </cell>
          <cell r="AI52">
            <v>7204.6191924634804</v>
          </cell>
          <cell r="AJ52">
            <v>8656.7301465382607</v>
          </cell>
          <cell r="AK52">
            <v>8000.23815420543</v>
          </cell>
          <cell r="AL52">
            <v>7163.7241871965598</v>
          </cell>
          <cell r="AM52">
            <v>6556.0072505345497</v>
          </cell>
          <cell r="AN52">
            <v>6385.6613059185902</v>
          </cell>
          <cell r="AO52">
            <v>6160.3799919713902</v>
          </cell>
        </row>
        <row r="53">
          <cell r="A53">
            <v>10801</v>
          </cell>
          <cell r="B53">
            <v>1</v>
          </cell>
          <cell r="C53" t="str">
            <v>CL-FL</v>
          </cell>
          <cell r="D53">
            <v>11</v>
          </cell>
          <cell r="E53">
            <v>8</v>
          </cell>
          <cell r="F53" t="str">
            <v>Biobio</v>
          </cell>
          <cell r="G53">
            <v>1</v>
          </cell>
          <cell r="H53" t="str">
            <v>Pinus radiata</v>
          </cell>
          <cell r="I53">
            <v>184758.12996554299</v>
          </cell>
          <cell r="J53">
            <v>187458.97817954401</v>
          </cell>
          <cell r="K53">
            <v>187107.036114455</v>
          </cell>
          <cell r="L53">
            <v>190038.68547217699</v>
          </cell>
          <cell r="M53">
            <v>176886.712191748</v>
          </cell>
          <cell r="N53">
            <v>164134.155487957</v>
          </cell>
          <cell r="O53">
            <v>143328.359610093</v>
          </cell>
          <cell r="P53">
            <v>125311.97550523101</v>
          </cell>
          <cell r="Q53">
            <v>112181.149072841</v>
          </cell>
          <cell r="R53">
            <v>103972.04340104701</v>
          </cell>
          <cell r="S53">
            <v>85348.7252012307</v>
          </cell>
          <cell r="T53">
            <v>75329.329975202098</v>
          </cell>
          <cell r="U53">
            <v>102322.345555641</v>
          </cell>
          <cell r="V53">
            <v>60860.253895122303</v>
          </cell>
          <cell r="W53">
            <v>57622.379110934999</v>
          </cell>
          <cell r="X53">
            <v>54986.145571516099</v>
          </cell>
          <cell r="Y53">
            <v>53679.198299169497</v>
          </cell>
          <cell r="Z53">
            <v>53168.302367413096</v>
          </cell>
          <cell r="AA53">
            <v>50532.951675742297</v>
          </cell>
          <cell r="AB53">
            <v>47633.3639194262</v>
          </cell>
          <cell r="AC53">
            <v>44664.005931910498</v>
          </cell>
          <cell r="AD53">
            <v>36790.622001370903</v>
          </cell>
          <cell r="AE53">
            <v>31683.510126875899</v>
          </cell>
          <cell r="AF53">
            <v>22846.714766557099</v>
          </cell>
          <cell r="AG53">
            <v>24554.5915348075</v>
          </cell>
          <cell r="AH53">
            <v>21495.243149098402</v>
          </cell>
          <cell r="AI53">
            <v>21477.1285917401</v>
          </cell>
          <cell r="AJ53">
            <v>21070.6025216616</v>
          </cell>
          <cell r="AK53">
            <v>19261.340003830799</v>
          </cell>
          <cell r="AL53">
            <v>17295.6939680531</v>
          </cell>
          <cell r="AM53">
            <v>16176.959490364099</v>
          </cell>
          <cell r="AN53">
            <v>15240.173365373001</v>
          </cell>
          <cell r="AO53">
            <v>13695.9727583313</v>
          </cell>
        </row>
        <row r="54">
          <cell r="A54">
            <v>10802</v>
          </cell>
          <cell r="B54">
            <v>1</v>
          </cell>
          <cell r="C54" t="str">
            <v>CL-FL</v>
          </cell>
          <cell r="D54">
            <v>11</v>
          </cell>
          <cell r="E54">
            <v>8</v>
          </cell>
          <cell r="F54" t="str">
            <v>Biobio</v>
          </cell>
          <cell r="G54">
            <v>2</v>
          </cell>
          <cell r="H54" t="str">
            <v>Eucaliptus sp</v>
          </cell>
          <cell r="I54">
            <v>15957.028822099401</v>
          </cell>
          <cell r="J54">
            <v>20293.488820856201</v>
          </cell>
          <cell r="K54">
            <v>25961.250547014199</v>
          </cell>
          <cell r="L54">
            <v>28413.084847478</v>
          </cell>
          <cell r="M54">
            <v>33092.179551276298</v>
          </cell>
          <cell r="N54">
            <v>41406.896342702101</v>
          </cell>
          <cell r="O54">
            <v>42894.341067822301</v>
          </cell>
          <cell r="P54">
            <v>44259.982736100501</v>
          </cell>
          <cell r="Q54">
            <v>44147.871631983697</v>
          </cell>
          <cell r="R54">
            <v>43214.834320730297</v>
          </cell>
          <cell r="S54">
            <v>45055.852106995699</v>
          </cell>
          <cell r="T54">
            <v>46562.4115814619</v>
          </cell>
          <cell r="U54">
            <v>47985.249064043797</v>
          </cell>
          <cell r="V54">
            <v>49802.361448790602</v>
          </cell>
          <cell r="W54">
            <v>52443.061315694998</v>
          </cell>
          <cell r="X54">
            <v>55937.448179448897</v>
          </cell>
          <cell r="Y54">
            <v>58600.437827565198</v>
          </cell>
          <cell r="Z54">
            <v>61253.510491589797</v>
          </cell>
          <cell r="AA54">
            <v>60502.246307396897</v>
          </cell>
          <cell r="AB54">
            <v>59968.008860733098</v>
          </cell>
          <cell r="AC54">
            <v>57514.937699373302</v>
          </cell>
          <cell r="AD54">
            <v>55518.724633575403</v>
          </cell>
          <cell r="AE54">
            <v>51245.449551773199</v>
          </cell>
          <cell r="AF54">
            <v>49400.398569489204</v>
          </cell>
          <cell r="AG54">
            <v>45113.932949246097</v>
          </cell>
          <cell r="AH54">
            <v>36820.413430476001</v>
          </cell>
          <cell r="AI54">
            <v>34812.781983904599</v>
          </cell>
          <cell r="AJ54">
            <v>32356.3327894922</v>
          </cell>
          <cell r="AK54">
            <v>30845.411631275401</v>
          </cell>
          <cell r="AL54">
            <v>28626.448720508899</v>
          </cell>
          <cell r="AM54">
            <v>26523.5673661117</v>
          </cell>
          <cell r="AN54">
            <v>25303.757212656499</v>
          </cell>
          <cell r="AO54">
            <v>23738.4314880864</v>
          </cell>
        </row>
        <row r="55">
          <cell r="A55">
            <v>10803</v>
          </cell>
          <cell r="B55">
            <v>1</v>
          </cell>
          <cell r="C55" t="str">
            <v>CL-FL</v>
          </cell>
          <cell r="D55">
            <v>11</v>
          </cell>
          <cell r="E55">
            <v>8</v>
          </cell>
          <cell r="F55" t="str">
            <v>Biobio</v>
          </cell>
          <cell r="G55">
            <v>3</v>
          </cell>
          <cell r="H55" t="str">
            <v>Otras especies</v>
          </cell>
          <cell r="I55">
            <v>2255.85107114025</v>
          </cell>
          <cell r="J55">
            <v>2272.2850751297001</v>
          </cell>
          <cell r="K55">
            <v>2277.93456928863</v>
          </cell>
          <cell r="L55">
            <v>2408.5637693727999</v>
          </cell>
          <cell r="M55">
            <v>2647.0991755939099</v>
          </cell>
          <cell r="N55">
            <v>3209.45040040101</v>
          </cell>
          <cell r="O55">
            <v>3179.9731620079401</v>
          </cell>
          <cell r="P55">
            <v>3090.4933977466599</v>
          </cell>
          <cell r="Q55">
            <v>3045.4548209669902</v>
          </cell>
          <cell r="R55">
            <v>3238.7025509834998</v>
          </cell>
          <cell r="S55">
            <v>2877.42945628092</v>
          </cell>
          <cell r="T55">
            <v>2818.2469631034501</v>
          </cell>
          <cell r="U55">
            <v>2641.1858158339601</v>
          </cell>
          <cell r="V55">
            <v>377.239409993587</v>
          </cell>
          <cell r="W55">
            <v>121.75144636889399</v>
          </cell>
          <cell r="X55">
            <v>447.57177656438802</v>
          </cell>
          <cell r="Y55">
            <v>358.11820066397001</v>
          </cell>
          <cell r="Z55">
            <v>1742.11859521209</v>
          </cell>
          <cell r="AA55">
            <v>1850.7404500119301</v>
          </cell>
          <cell r="AB55">
            <v>1786.0083440804699</v>
          </cell>
          <cell r="AC55">
            <v>1690.07326229354</v>
          </cell>
          <cell r="AD55">
            <v>1706.9445031949399</v>
          </cell>
          <cell r="AE55">
            <v>1785.0657348679699</v>
          </cell>
          <cell r="AF55">
            <v>1655.96610147813</v>
          </cell>
          <cell r="AG55">
            <v>1434.5598833383999</v>
          </cell>
          <cell r="AH55">
            <v>779.44584250676598</v>
          </cell>
          <cell r="AI55">
            <v>695.53591620526595</v>
          </cell>
          <cell r="AJ55">
            <v>666.16762005714895</v>
          </cell>
          <cell r="AK55">
            <v>618.21051885222596</v>
          </cell>
          <cell r="AL55">
            <v>375.39703913251401</v>
          </cell>
          <cell r="AM55">
            <v>381.34632965049701</v>
          </cell>
          <cell r="AN55">
            <v>332.17720593536501</v>
          </cell>
          <cell r="AO55">
            <v>312.95768974140998</v>
          </cell>
        </row>
        <row r="56">
          <cell r="A56">
            <v>10804</v>
          </cell>
          <cell r="B56">
            <v>1</v>
          </cell>
          <cell r="C56" t="str">
            <v>CL-FL</v>
          </cell>
          <cell r="D56">
            <v>11</v>
          </cell>
          <cell r="E56">
            <v>8</v>
          </cell>
          <cell r="F56" t="str">
            <v>Biobio</v>
          </cell>
          <cell r="G56">
            <v>4</v>
          </cell>
          <cell r="H56" t="str">
            <v>Especies nativas</v>
          </cell>
          <cell r="I56">
            <v>18.444757149078601</v>
          </cell>
          <cell r="J56">
            <v>18.444757149078601</v>
          </cell>
          <cell r="K56">
            <v>18.444757149078601</v>
          </cell>
          <cell r="L56">
            <v>20.644168568170301</v>
          </cell>
          <cell r="M56">
            <v>28.589476390040101</v>
          </cell>
          <cell r="N56">
            <v>28.916487200552499</v>
          </cell>
          <cell r="O56">
            <v>28.916487200552499</v>
          </cell>
          <cell r="P56">
            <v>30.574748471925201</v>
          </cell>
          <cell r="Q56">
            <v>30.574748471925201</v>
          </cell>
          <cell r="R56">
            <v>30.574748471925201</v>
          </cell>
          <cell r="S56">
            <v>30.574748471925201</v>
          </cell>
          <cell r="T56">
            <v>30.574748471925201</v>
          </cell>
          <cell r="U56">
            <v>30.574748471925201</v>
          </cell>
          <cell r="V56">
            <v>30.574748471925201</v>
          </cell>
          <cell r="W56">
            <v>29.259848551590601</v>
          </cell>
          <cell r="X56">
            <v>28.486626215766002</v>
          </cell>
          <cell r="Y56">
            <v>28.486626215766002</v>
          </cell>
          <cell r="Z56">
            <v>28.486626215766002</v>
          </cell>
          <cell r="AA56">
            <v>27.3025306196363</v>
          </cell>
          <cell r="AB56">
            <v>27.3025306196363</v>
          </cell>
          <cell r="AC56">
            <v>12.129991322846699</v>
          </cell>
          <cell r="AD56">
            <v>37.816163051807102</v>
          </cell>
          <cell r="AE56">
            <v>69.836850642467994</v>
          </cell>
          <cell r="AF56">
            <v>68.497161192949306</v>
          </cell>
          <cell r="AG56">
            <v>81.267130165767</v>
          </cell>
          <cell r="AH56">
            <v>95.685443038716997</v>
          </cell>
          <cell r="AI56">
            <v>76.020908827471899</v>
          </cell>
          <cell r="AJ56">
            <v>81.205617894778698</v>
          </cell>
          <cell r="AK56">
            <v>107.80571629065101</v>
          </cell>
          <cell r="AL56">
            <v>106.43277282390299</v>
          </cell>
          <cell r="AM56">
            <v>105.941435426521</v>
          </cell>
          <cell r="AN56">
            <v>105.37569692771601</v>
          </cell>
          <cell r="AO56">
            <v>104.717273662773</v>
          </cell>
        </row>
        <row r="57">
          <cell r="A57">
            <v>10805</v>
          </cell>
          <cell r="B57">
            <v>1</v>
          </cell>
          <cell r="C57" t="str">
            <v>CL-FL</v>
          </cell>
          <cell r="D57">
            <v>11</v>
          </cell>
          <cell r="E57">
            <v>8</v>
          </cell>
          <cell r="F57" t="str">
            <v>Biobio</v>
          </cell>
          <cell r="G57">
            <v>5</v>
          </cell>
          <cell r="H57" t="str">
            <v>Areas gestión plantaciones</v>
          </cell>
          <cell r="I57">
            <v>14972.8803784997</v>
          </cell>
          <cell r="J57">
            <v>11543.771625351201</v>
          </cell>
          <cell r="K57">
            <v>14457.0774449696</v>
          </cell>
          <cell r="L57">
            <v>11976.9692372217</v>
          </cell>
          <cell r="M57">
            <v>13543.4878391118</v>
          </cell>
          <cell r="N57">
            <v>12849.8109555353</v>
          </cell>
          <cell r="O57">
            <v>17221.562388703402</v>
          </cell>
          <cell r="P57">
            <v>17597.8181585077</v>
          </cell>
          <cell r="Q57">
            <v>19147.329916664399</v>
          </cell>
          <cell r="R57">
            <v>20442.2887321245</v>
          </cell>
          <cell r="S57">
            <v>20236.693453984699</v>
          </cell>
          <cell r="T57">
            <v>19911.485083844</v>
          </cell>
          <cell r="U57">
            <v>26787.443421636701</v>
          </cell>
          <cell r="V57">
            <v>25262.071673643801</v>
          </cell>
          <cell r="W57">
            <v>26862.358861768102</v>
          </cell>
          <cell r="X57">
            <v>27125.1641311278</v>
          </cell>
          <cell r="Y57">
            <v>27012.697805302701</v>
          </cell>
          <cell r="Z57">
            <v>25026.681098148299</v>
          </cell>
          <cell r="AA57">
            <v>27825.6990540191</v>
          </cell>
          <cell r="AB57">
            <v>26863.456071024899</v>
          </cell>
          <cell r="AC57">
            <v>27971.788319388499</v>
          </cell>
          <cell r="AD57">
            <v>25445.507388535301</v>
          </cell>
          <cell r="AE57">
            <v>24580.5502027984</v>
          </cell>
          <cell r="AF57">
            <v>22283.5141134599</v>
          </cell>
          <cell r="AG57">
            <v>22324.216210181999</v>
          </cell>
          <cell r="AH57">
            <v>19623.603091022502</v>
          </cell>
          <cell r="AI57">
            <v>18447.208100868302</v>
          </cell>
          <cell r="AJ57">
            <v>21351.298591898201</v>
          </cell>
          <cell r="AK57">
            <v>19705.431547431399</v>
          </cell>
          <cell r="AL57">
            <v>17607.787003830999</v>
          </cell>
          <cell r="AM57">
            <v>16191.2823574177</v>
          </cell>
          <cell r="AN57">
            <v>15835.4139580271</v>
          </cell>
          <cell r="AO57">
            <v>15405.158376663499</v>
          </cell>
        </row>
        <row r="58">
          <cell r="A58">
            <v>10901</v>
          </cell>
          <cell r="B58">
            <v>1</v>
          </cell>
          <cell r="C58" t="str">
            <v>CL-FL</v>
          </cell>
          <cell r="D58">
            <v>12</v>
          </cell>
          <cell r="E58">
            <v>9</v>
          </cell>
          <cell r="F58" t="str">
            <v>Araucanía</v>
          </cell>
          <cell r="G58">
            <v>1</v>
          </cell>
          <cell r="H58" t="str">
            <v>Pinus radiata</v>
          </cell>
          <cell r="I58">
            <v>110121.971725165</v>
          </cell>
          <cell r="J58">
            <v>117011.36536330399</v>
          </cell>
          <cell r="K58">
            <v>105901.91628162999</v>
          </cell>
          <cell r="L58">
            <v>111353.83821398699</v>
          </cell>
          <cell r="M58">
            <v>112752.247853365</v>
          </cell>
          <cell r="N58">
            <v>117109.513059816</v>
          </cell>
          <cell r="O58">
            <v>113028.020710251</v>
          </cell>
          <cell r="P58">
            <v>120389.278386085</v>
          </cell>
          <cell r="Q58">
            <v>118442.78544154399</v>
          </cell>
          <cell r="R58">
            <v>118674.205097661</v>
          </cell>
          <cell r="S58">
            <v>116209.71669349499</v>
          </cell>
          <cell r="T58">
            <v>110210.518499885</v>
          </cell>
          <cell r="U58">
            <v>93615.189084263504</v>
          </cell>
          <cell r="V58">
            <v>72072.751111691803</v>
          </cell>
          <cell r="W58">
            <v>79372.668256384699</v>
          </cell>
          <cell r="X58">
            <v>74481.516925689793</v>
          </cell>
          <cell r="Y58">
            <v>69301.409564443893</v>
          </cell>
          <cell r="Z58">
            <v>65206.736928129198</v>
          </cell>
          <cell r="AA58">
            <v>60513.7283641463</v>
          </cell>
          <cell r="AB58">
            <v>54373.542969189097</v>
          </cell>
          <cell r="AC58">
            <v>51964.292609377197</v>
          </cell>
          <cell r="AD58">
            <v>43964.337017788697</v>
          </cell>
          <cell r="AE58">
            <v>44191.885984220004</v>
          </cell>
          <cell r="AF58">
            <v>38941.514269782398</v>
          </cell>
          <cell r="AG58">
            <v>37651.8773503798</v>
          </cell>
          <cell r="AH58">
            <v>33431.650036383602</v>
          </cell>
          <cell r="AI58">
            <v>33471.924650811197</v>
          </cell>
          <cell r="AJ58">
            <v>21641.816471674101</v>
          </cell>
          <cell r="AK58">
            <v>19815.8591347076</v>
          </cell>
          <cell r="AL58">
            <v>17009.936021384801</v>
          </cell>
          <cell r="AM58">
            <v>14598.874254205901</v>
          </cell>
          <cell r="AN58">
            <v>12598.566436491899</v>
          </cell>
          <cell r="AO58">
            <v>11532.709539810699</v>
          </cell>
        </row>
        <row r="59">
          <cell r="A59">
            <v>10902</v>
          </cell>
          <cell r="B59">
            <v>1</v>
          </cell>
          <cell r="C59" t="str">
            <v>CL-FL</v>
          </cell>
          <cell r="D59">
            <v>12</v>
          </cell>
          <cell r="E59">
            <v>9</v>
          </cell>
          <cell r="F59" t="str">
            <v>Araucanía</v>
          </cell>
          <cell r="G59">
            <v>2</v>
          </cell>
          <cell r="H59" t="str">
            <v>Eucaliptus sp</v>
          </cell>
          <cell r="I59">
            <v>3657.5393697581399</v>
          </cell>
          <cell r="J59">
            <v>6201.1443844531896</v>
          </cell>
          <cell r="K59">
            <v>9647.6718674945205</v>
          </cell>
          <cell r="L59">
            <v>13604.7960146901</v>
          </cell>
          <cell r="M59">
            <v>15817.555231693401</v>
          </cell>
          <cell r="N59">
            <v>34672.775232669803</v>
          </cell>
          <cell r="O59">
            <v>34761.627683956503</v>
          </cell>
          <cell r="P59">
            <v>36548.185701632698</v>
          </cell>
          <cell r="Q59">
            <v>35491.803009958203</v>
          </cell>
          <cell r="R59">
            <v>33638.915279128203</v>
          </cell>
          <cell r="S59">
            <v>33847.108063502601</v>
          </cell>
          <cell r="T59">
            <v>36647.284742713302</v>
          </cell>
          <cell r="U59">
            <v>37259.4269241695</v>
          </cell>
          <cell r="V59">
            <v>47048.975208665099</v>
          </cell>
          <cell r="W59">
            <v>57090.947310735501</v>
          </cell>
          <cell r="X59">
            <v>68263.280353563707</v>
          </cell>
          <cell r="Y59">
            <v>68664.204642819197</v>
          </cell>
          <cell r="Z59">
            <v>73520.665929887997</v>
          </cell>
          <cell r="AA59">
            <v>70883.006925587702</v>
          </cell>
          <cell r="AB59">
            <v>79429.931378396403</v>
          </cell>
          <cell r="AC59">
            <v>80735.829238501305</v>
          </cell>
          <cell r="AD59">
            <v>85307.196981041096</v>
          </cell>
          <cell r="AE59">
            <v>83987.654491282607</v>
          </cell>
          <cell r="AF59">
            <v>80211.307614047793</v>
          </cell>
          <cell r="AG59">
            <v>78058.538294912694</v>
          </cell>
          <cell r="AH59">
            <v>59168.655202792499</v>
          </cell>
          <cell r="AI59">
            <v>58584.3190020283</v>
          </cell>
          <cell r="AJ59">
            <v>56194.932859849498</v>
          </cell>
          <cell r="AK59">
            <v>54980.096038518401</v>
          </cell>
          <cell r="AL59">
            <v>53514.524297126598</v>
          </cell>
          <cell r="AM59">
            <v>49266.565885691904</v>
          </cell>
          <cell r="AN59">
            <v>43431.476593216801</v>
          </cell>
          <cell r="AO59">
            <v>39180.5745570449</v>
          </cell>
        </row>
        <row r="60">
          <cell r="A60">
            <v>10903</v>
          </cell>
          <cell r="B60">
            <v>1</v>
          </cell>
          <cell r="C60" t="str">
            <v>CL-FL</v>
          </cell>
          <cell r="D60">
            <v>12</v>
          </cell>
          <cell r="E60">
            <v>9</v>
          </cell>
          <cell r="F60" t="str">
            <v>Araucanía</v>
          </cell>
          <cell r="G60">
            <v>3</v>
          </cell>
          <cell r="H60" t="str">
            <v>Otras especies</v>
          </cell>
          <cell r="I60">
            <v>4247.52366866795</v>
          </cell>
          <cell r="J60">
            <v>4342.6650253972402</v>
          </cell>
          <cell r="K60">
            <v>4439.4457853002004</v>
          </cell>
          <cell r="L60">
            <v>4525.2978420122099</v>
          </cell>
          <cell r="M60">
            <v>4764.1808163856704</v>
          </cell>
          <cell r="N60">
            <v>4586.37201163382</v>
          </cell>
          <cell r="O60">
            <v>4338.8833001580897</v>
          </cell>
          <cell r="P60">
            <v>4078.3014014436599</v>
          </cell>
          <cell r="Q60">
            <v>3865.1232060586799</v>
          </cell>
          <cell r="R60">
            <v>3995.7010744283498</v>
          </cell>
          <cell r="S60">
            <v>3478.1678810605799</v>
          </cell>
          <cell r="T60">
            <v>3589.9825856744501</v>
          </cell>
          <cell r="U60">
            <v>4185.6691145526102</v>
          </cell>
          <cell r="V60">
            <v>2324.49433496848</v>
          </cell>
          <cell r="W60">
            <v>4299.2689011933799</v>
          </cell>
          <cell r="X60">
            <v>5331.0484304933098</v>
          </cell>
          <cell r="Y60">
            <v>1916.9263693763201</v>
          </cell>
          <cell r="Z60">
            <v>3152.5365612743599</v>
          </cell>
          <cell r="AA60">
            <v>4462.1236177485198</v>
          </cell>
          <cell r="AB60">
            <v>4750.7678147392598</v>
          </cell>
          <cell r="AC60">
            <v>4791.2130115242298</v>
          </cell>
          <cell r="AD60">
            <v>4783.4874084224302</v>
          </cell>
          <cell r="AE60">
            <v>4400.91517625901</v>
          </cell>
          <cell r="AF60">
            <v>4288.2457972360198</v>
          </cell>
          <cell r="AG60">
            <v>4208.5585273158404</v>
          </cell>
          <cell r="AH60">
            <v>4124.1162294243504</v>
          </cell>
          <cell r="AI60">
            <v>4527.7487434592604</v>
          </cell>
          <cell r="AJ60">
            <v>5035.2807504811299</v>
          </cell>
          <cell r="AK60">
            <v>4892.5937565165405</v>
          </cell>
          <cell r="AL60">
            <v>5235.41918142145</v>
          </cell>
          <cell r="AM60">
            <v>5390.0600586355504</v>
          </cell>
          <cell r="AN60">
            <v>2670.0668158885801</v>
          </cell>
          <cell r="AO60">
            <v>2505.07350926047</v>
          </cell>
        </row>
        <row r="61">
          <cell r="A61">
            <v>10904</v>
          </cell>
          <cell r="B61">
            <v>1</v>
          </cell>
          <cell r="C61" t="str">
            <v>CL-FL</v>
          </cell>
          <cell r="D61">
            <v>12</v>
          </cell>
          <cell r="E61">
            <v>9</v>
          </cell>
          <cell r="F61" t="str">
            <v>Araucanía</v>
          </cell>
          <cell r="G61">
            <v>4</v>
          </cell>
          <cell r="H61" t="str">
            <v>Especies nativas</v>
          </cell>
          <cell r="I61">
            <v>27.9593354984802</v>
          </cell>
          <cell r="J61">
            <v>46.4372035538182</v>
          </cell>
          <cell r="K61">
            <v>57.743272545805603</v>
          </cell>
          <cell r="L61">
            <v>57.743272545805603</v>
          </cell>
          <cell r="M61">
            <v>69.158755108683195</v>
          </cell>
          <cell r="N61">
            <v>55.357014666390697</v>
          </cell>
          <cell r="O61">
            <v>55.357014666390697</v>
          </cell>
          <cell r="P61">
            <v>55.357014666390697</v>
          </cell>
          <cell r="Q61">
            <v>48.823461433233</v>
          </cell>
          <cell r="R61">
            <v>48.823461433233</v>
          </cell>
          <cell r="S61">
            <v>48.823461433233</v>
          </cell>
          <cell r="T61">
            <v>48.823461433233</v>
          </cell>
          <cell r="U61">
            <v>48.823461433233</v>
          </cell>
          <cell r="V61">
            <v>48.823461433233</v>
          </cell>
          <cell r="W61">
            <v>48.823461433233</v>
          </cell>
          <cell r="X61">
            <v>48.823461433233</v>
          </cell>
          <cell r="Y61">
            <v>48.823461433233</v>
          </cell>
          <cell r="Z61">
            <v>48.823461433233</v>
          </cell>
          <cell r="AA61">
            <v>41.199419610203002</v>
          </cell>
          <cell r="AB61">
            <v>41.199419610203002</v>
          </cell>
          <cell r="AC61">
            <v>41.199419610203002</v>
          </cell>
          <cell r="AD61">
            <v>26.889687588777399</v>
          </cell>
          <cell r="AE61">
            <v>16.438086483742101</v>
          </cell>
          <cell r="AF61">
            <v>16.438086483742101</v>
          </cell>
          <cell r="AG61">
            <v>8.0445025454509498</v>
          </cell>
          <cell r="AH61">
            <v>20.408236056043599</v>
          </cell>
          <cell r="AI61">
            <v>33.6576984738427</v>
          </cell>
          <cell r="AJ61">
            <v>67.205605438269998</v>
          </cell>
          <cell r="AK61">
            <v>165.53565260913101</v>
          </cell>
          <cell r="AL61">
            <v>212.95407151004699</v>
          </cell>
          <cell r="AM61">
            <v>221.89647787604201</v>
          </cell>
          <cell r="AN61">
            <v>247.374311241257</v>
          </cell>
          <cell r="AO61">
            <v>270.07499580037302</v>
          </cell>
        </row>
        <row r="62">
          <cell r="A62">
            <v>10905</v>
          </cell>
          <cell r="B62">
            <v>1</v>
          </cell>
          <cell r="C62" t="str">
            <v>CL-FL</v>
          </cell>
          <cell r="D62">
            <v>12</v>
          </cell>
          <cell r="E62">
            <v>9</v>
          </cell>
          <cell r="F62" t="str">
            <v>Araucanía</v>
          </cell>
          <cell r="G62">
            <v>5</v>
          </cell>
          <cell r="H62" t="str">
            <v>Areas gestión plantaciones</v>
          </cell>
          <cell r="I62">
            <v>8707.9563225321708</v>
          </cell>
          <cell r="J62">
            <v>7012.8615917953102</v>
          </cell>
          <cell r="K62">
            <v>8058.5436201388402</v>
          </cell>
          <cell r="L62">
            <v>7024.22034148489</v>
          </cell>
          <cell r="M62">
            <v>8496.1435437330492</v>
          </cell>
          <cell r="N62">
            <v>9627.47699841145</v>
          </cell>
          <cell r="O62">
            <v>13835.307666647501</v>
          </cell>
          <cell r="P62">
            <v>16413.519316338901</v>
          </cell>
          <cell r="Q62">
            <v>18960.365268135702</v>
          </cell>
          <cell r="R62">
            <v>21244.116748353299</v>
          </cell>
          <cell r="S62">
            <v>23313.843079364298</v>
          </cell>
          <cell r="T62">
            <v>24022.7469920689</v>
          </cell>
          <cell r="U62">
            <v>23658.274658041199</v>
          </cell>
          <cell r="V62">
            <v>27633.0660304536</v>
          </cell>
          <cell r="W62">
            <v>34319.147198673098</v>
          </cell>
          <cell r="X62">
            <v>36067.491104838096</v>
          </cell>
          <cell r="Y62">
            <v>33549.744965756603</v>
          </cell>
          <cell r="Z62">
            <v>30570.031555861398</v>
          </cell>
          <cell r="AA62">
            <v>33490.440024183401</v>
          </cell>
          <cell r="AB62">
            <v>34027.905873447598</v>
          </cell>
          <cell r="AC62">
            <v>37033.004074782599</v>
          </cell>
          <cell r="AD62">
            <v>36274.675900192502</v>
          </cell>
          <cell r="AE62">
            <v>38442.511537314902</v>
          </cell>
          <cell r="AF62">
            <v>37190.867069223197</v>
          </cell>
          <cell r="AG62">
            <v>37610.466879627696</v>
          </cell>
          <cell r="AH62">
            <v>32073.946093754901</v>
          </cell>
          <cell r="AI62">
            <v>31235.192130618001</v>
          </cell>
          <cell r="AJ62">
            <v>32688.195448609</v>
          </cell>
          <cell r="AK62">
            <v>30955.607248002801</v>
          </cell>
          <cell r="AL62">
            <v>28827.563665772799</v>
          </cell>
          <cell r="AM62">
            <v>26047.350552548301</v>
          </cell>
          <cell r="AN62">
            <v>22777.550594111701</v>
          </cell>
          <cell r="AO62">
            <v>21768.890712302102</v>
          </cell>
        </row>
        <row r="63">
          <cell r="A63">
            <v>11401</v>
          </cell>
          <cell r="B63">
            <v>1</v>
          </cell>
          <cell r="C63" t="str">
            <v>CL-FL</v>
          </cell>
          <cell r="D63">
            <v>13</v>
          </cell>
          <cell r="E63">
            <v>14</v>
          </cell>
          <cell r="F63" t="str">
            <v>Los Ríos</v>
          </cell>
          <cell r="G63">
            <v>1</v>
          </cell>
          <cell r="H63" t="str">
            <v>Pinus radiata</v>
          </cell>
          <cell r="I63">
            <v>822.85929498175699</v>
          </cell>
          <cell r="J63">
            <v>894.79349335954203</v>
          </cell>
          <cell r="K63">
            <v>957.47903700028996</v>
          </cell>
          <cell r="L63">
            <v>934.85227377030799</v>
          </cell>
          <cell r="M63">
            <v>971.828823738864</v>
          </cell>
          <cell r="N63">
            <v>938.65431561736705</v>
          </cell>
          <cell r="O63">
            <v>900.50115718471795</v>
          </cell>
          <cell r="P63">
            <v>936.58219912518803</v>
          </cell>
          <cell r="Q63">
            <v>911.58308244273599</v>
          </cell>
          <cell r="R63">
            <v>884.97997822585103</v>
          </cell>
          <cell r="S63">
            <v>836.94300265396805</v>
          </cell>
          <cell r="T63">
            <v>781.81907874967305</v>
          </cell>
          <cell r="U63">
            <v>635.91835481129306</v>
          </cell>
          <cell r="V63">
            <v>616.13915603279702</v>
          </cell>
          <cell r="W63">
            <v>566.11630143828495</v>
          </cell>
          <cell r="X63">
            <v>715.00882056733894</v>
          </cell>
          <cell r="Y63">
            <v>672.11147035947897</v>
          </cell>
          <cell r="Z63">
            <v>621.36177442791404</v>
          </cell>
          <cell r="AA63">
            <v>585.18380974276795</v>
          </cell>
          <cell r="AB63">
            <v>527.64335028640505</v>
          </cell>
          <cell r="AC63">
            <v>458.90727473129999</v>
          </cell>
          <cell r="AD63">
            <v>378.85625259654</v>
          </cell>
          <cell r="AE63">
            <v>300.24969020505898</v>
          </cell>
          <cell r="AF63">
            <v>306.95634276652902</v>
          </cell>
          <cell r="AG63">
            <v>239.706483910304</v>
          </cell>
          <cell r="AH63">
            <v>231.37913332719901</v>
          </cell>
          <cell r="AI63">
            <v>214.689076941742</v>
          </cell>
          <cell r="AJ63">
            <v>131.52187911206499</v>
          </cell>
          <cell r="AK63">
            <v>115.29098254556</v>
          </cell>
          <cell r="AL63">
            <v>113.473649365235</v>
          </cell>
          <cell r="AM63">
            <v>108.999593751737</v>
          </cell>
          <cell r="AN63">
            <v>101.13263152538801</v>
          </cell>
          <cell r="AO63">
            <v>94.312386898414104</v>
          </cell>
        </row>
        <row r="64">
          <cell r="A64">
            <v>11402</v>
          </cell>
          <cell r="B64">
            <v>1</v>
          </cell>
          <cell r="C64" t="str">
            <v>CL-FL</v>
          </cell>
          <cell r="D64">
            <v>13</v>
          </cell>
          <cell r="E64">
            <v>14</v>
          </cell>
          <cell r="F64" t="str">
            <v>Los Ríos</v>
          </cell>
          <cell r="G64">
            <v>2</v>
          </cell>
          <cell r="H64" t="str">
            <v>Eucaliptus sp</v>
          </cell>
          <cell r="I64">
            <v>50.8637216903401</v>
          </cell>
          <cell r="J64">
            <v>85.624139124901205</v>
          </cell>
          <cell r="K64">
            <v>131.18814793039101</v>
          </cell>
          <cell r="L64">
            <v>184.050390109018</v>
          </cell>
          <cell r="M64">
            <v>237.78197621472501</v>
          </cell>
          <cell r="N64">
            <v>262.728857256884</v>
          </cell>
          <cell r="O64">
            <v>287.00816366812597</v>
          </cell>
          <cell r="P64">
            <v>306.23310725313598</v>
          </cell>
          <cell r="Q64">
            <v>356.29712299543002</v>
          </cell>
          <cell r="R64">
            <v>321.67223127723997</v>
          </cell>
          <cell r="S64">
            <v>367.38977995297699</v>
          </cell>
          <cell r="T64">
            <v>391.22965330656399</v>
          </cell>
          <cell r="U64">
            <v>418.282334511687</v>
          </cell>
          <cell r="V64">
            <v>386.28726777499497</v>
          </cell>
          <cell r="W64">
            <v>526.92242136705602</v>
          </cell>
          <cell r="X64">
            <v>543.41290374578398</v>
          </cell>
          <cell r="Y64">
            <v>557.625624331842</v>
          </cell>
          <cell r="Z64">
            <v>614.93195203985499</v>
          </cell>
          <cell r="AA64">
            <v>632.47309636371597</v>
          </cell>
          <cell r="AB64">
            <v>649.45346592475403</v>
          </cell>
          <cell r="AC64">
            <v>672.22527254939996</v>
          </cell>
          <cell r="AD64">
            <v>646.92659420162602</v>
          </cell>
          <cell r="AE64">
            <v>609.54809771681801</v>
          </cell>
          <cell r="AF64">
            <v>558.30578943388696</v>
          </cell>
          <cell r="AG64">
            <v>504.73089787734</v>
          </cell>
          <cell r="AH64">
            <v>479.62460832350502</v>
          </cell>
          <cell r="AI64">
            <v>437.40967147680198</v>
          </cell>
          <cell r="AJ64">
            <v>397.23865221449103</v>
          </cell>
          <cell r="AK64">
            <v>344.37287153866902</v>
          </cell>
          <cell r="AL64">
            <v>312.55576130446599</v>
          </cell>
          <cell r="AM64">
            <v>266.15359645925099</v>
          </cell>
          <cell r="AN64">
            <v>231.46367775167701</v>
          </cell>
          <cell r="AO64">
            <v>204.365071712462</v>
          </cell>
        </row>
        <row r="65">
          <cell r="A65">
            <v>11403</v>
          </cell>
          <cell r="B65">
            <v>1</v>
          </cell>
          <cell r="C65" t="str">
            <v>CL-FL</v>
          </cell>
          <cell r="D65">
            <v>13</v>
          </cell>
          <cell r="E65">
            <v>14</v>
          </cell>
          <cell r="F65" t="str">
            <v>Los Ríos</v>
          </cell>
          <cell r="G65">
            <v>3</v>
          </cell>
          <cell r="H65" t="str">
            <v>Otras especies</v>
          </cell>
          <cell r="I65">
            <v>55.170766950313499</v>
          </cell>
          <cell r="J65">
            <v>56.188820184592203</v>
          </cell>
          <cell r="K65">
            <v>57.421350991961603</v>
          </cell>
          <cell r="L65">
            <v>58.393799683851903</v>
          </cell>
          <cell r="M65">
            <v>60.6639873365014</v>
          </cell>
          <cell r="N65">
            <v>56.744633579681498</v>
          </cell>
          <cell r="O65">
            <v>56.229794867227398</v>
          </cell>
          <cell r="P65">
            <v>59.484925093970801</v>
          </cell>
          <cell r="Q65">
            <v>61.738706108671302</v>
          </cell>
          <cell r="R65">
            <v>60.229316951704597</v>
          </cell>
          <cell r="S65">
            <v>51.039645182928098</v>
          </cell>
          <cell r="T65">
            <v>50.367540668122203</v>
          </cell>
          <cell r="U65">
            <v>51.610617743798301</v>
          </cell>
          <cell r="V65">
            <v>30.457072357388501</v>
          </cell>
          <cell r="W65">
            <v>36.493687445910403</v>
          </cell>
          <cell r="X65">
            <v>24.654571147532099</v>
          </cell>
          <cell r="Y65">
            <v>25.516845935763399</v>
          </cell>
          <cell r="Z65">
            <v>59.729892290547902</v>
          </cell>
          <cell r="AA65">
            <v>59.478373835973699</v>
          </cell>
          <cell r="AB65">
            <v>60.384398314212497</v>
          </cell>
          <cell r="AC65">
            <v>60.776420233459298</v>
          </cell>
          <cell r="AD65">
            <v>59.982207526428901</v>
          </cell>
          <cell r="AE65">
            <v>60.392554268798797</v>
          </cell>
          <cell r="AF65">
            <v>59.453681655995801</v>
          </cell>
          <cell r="AG65">
            <v>57.188643250323999</v>
          </cell>
          <cell r="AH65">
            <v>56.997172096833701</v>
          </cell>
          <cell r="AI65">
            <v>51.592417742833703</v>
          </cell>
          <cell r="AJ65">
            <v>48.426234777284201</v>
          </cell>
          <cell r="AK65">
            <v>42.682853417672902</v>
          </cell>
          <cell r="AL65">
            <v>41.561009262922902</v>
          </cell>
          <cell r="AM65">
            <v>39.442541836491401</v>
          </cell>
          <cell r="AN65">
            <v>31.544579817783401</v>
          </cell>
          <cell r="AO65">
            <v>28.163426492638401</v>
          </cell>
        </row>
        <row r="66">
          <cell r="A66">
            <v>11404</v>
          </cell>
          <cell r="B66">
            <v>1</v>
          </cell>
          <cell r="C66" t="str">
            <v>CL-FL</v>
          </cell>
          <cell r="D66">
            <v>13</v>
          </cell>
          <cell r="E66">
            <v>14</v>
          </cell>
          <cell r="F66" t="str">
            <v>Los Ríos</v>
          </cell>
          <cell r="G66">
            <v>4</v>
          </cell>
          <cell r="H66" t="str">
            <v>Especies nativas</v>
          </cell>
          <cell r="I66">
            <v>3.18883370828951</v>
          </cell>
          <cell r="J66">
            <v>3.7356454390129699</v>
          </cell>
          <cell r="K66">
            <v>4.0039183109201204</v>
          </cell>
          <cell r="L66">
            <v>4.1696050691893598</v>
          </cell>
          <cell r="M66">
            <v>5.3000556919253503</v>
          </cell>
          <cell r="N66">
            <v>4.8971651269310401</v>
          </cell>
          <cell r="O66">
            <v>4.8673943368070098</v>
          </cell>
          <cell r="P66">
            <v>4.7081877618016197</v>
          </cell>
          <cell r="Q66">
            <v>4.7081877618016197</v>
          </cell>
          <cell r="R66">
            <v>4.7081877618016197</v>
          </cell>
          <cell r="S66">
            <v>4.67897657299571</v>
          </cell>
          <cell r="T66">
            <v>4.6766262474596001</v>
          </cell>
          <cell r="U66">
            <v>4.6766262474596001</v>
          </cell>
          <cell r="V66">
            <v>4.6766262474596001</v>
          </cell>
          <cell r="W66">
            <v>4.6296197367374496</v>
          </cell>
          <cell r="X66">
            <v>4.6296197367374496</v>
          </cell>
          <cell r="Y66">
            <v>4.6238446511344398</v>
          </cell>
          <cell r="Z66">
            <v>3.8229640715830899</v>
          </cell>
          <cell r="AA66">
            <v>3.5422792424400198</v>
          </cell>
          <cell r="AB66">
            <v>3.3200055988824002</v>
          </cell>
          <cell r="AC66">
            <v>2.1657719201262702</v>
          </cell>
          <cell r="AD66">
            <v>1.6614898895799901</v>
          </cell>
          <cell r="AE66">
            <v>1.4614883784835799</v>
          </cell>
          <cell r="AF66">
            <v>1.81701428791214</v>
          </cell>
          <cell r="AG66">
            <v>0.68662548871351003</v>
          </cell>
          <cell r="AH66">
            <v>1.37502200370754</v>
          </cell>
          <cell r="AI66">
            <v>1.65349137617621</v>
          </cell>
          <cell r="AJ66">
            <v>1.9718322772935599</v>
          </cell>
          <cell r="AK66">
            <v>2.0948686092031501</v>
          </cell>
          <cell r="AL66">
            <v>2.2477364581144599</v>
          </cell>
          <cell r="AM66">
            <v>2.41218901653825</v>
          </cell>
          <cell r="AN66">
            <v>2.6124494652566899</v>
          </cell>
          <cell r="AO66">
            <v>2.7435015391682298</v>
          </cell>
        </row>
        <row r="67">
          <cell r="A67">
            <v>11405</v>
          </cell>
          <cell r="B67">
            <v>1</v>
          </cell>
          <cell r="C67" t="str">
            <v>CL-FL</v>
          </cell>
          <cell r="D67">
            <v>13</v>
          </cell>
          <cell r="E67">
            <v>14</v>
          </cell>
          <cell r="F67" t="str">
            <v>Los Ríos</v>
          </cell>
          <cell r="G67">
            <v>5</v>
          </cell>
          <cell r="H67" t="str">
            <v>Areas gestión plantaciones</v>
          </cell>
          <cell r="I67">
            <v>68.752150492630307</v>
          </cell>
          <cell r="J67">
            <v>57.176198867153701</v>
          </cell>
          <cell r="K67">
            <v>77.203823586657606</v>
          </cell>
          <cell r="L67">
            <v>64.063383232252093</v>
          </cell>
          <cell r="M67">
            <v>81.238468231974906</v>
          </cell>
          <cell r="N67">
            <v>77.735785531789304</v>
          </cell>
          <cell r="O67">
            <v>113.513035892023</v>
          </cell>
          <cell r="P67">
            <v>133.18717596449801</v>
          </cell>
          <cell r="Q67">
            <v>160.275983372236</v>
          </cell>
          <cell r="R67">
            <v>172.76929669741301</v>
          </cell>
          <cell r="S67">
            <v>191.27432472584499</v>
          </cell>
          <cell r="T67">
            <v>196.03209091551599</v>
          </cell>
          <cell r="U67">
            <v>194.45194188645999</v>
          </cell>
          <cell r="V67">
            <v>235.98466572546599</v>
          </cell>
          <cell r="W67">
            <v>276.42214008030601</v>
          </cell>
          <cell r="X67">
            <v>313.548863277838</v>
          </cell>
          <cell r="Y67">
            <v>302.06650720996402</v>
          </cell>
          <cell r="Z67">
            <v>279.97391260489297</v>
          </cell>
          <cell r="AA67">
            <v>315.602918160402</v>
          </cell>
          <cell r="AB67">
            <v>304.64109529234702</v>
          </cell>
          <cell r="AC67">
            <v>321.525193459717</v>
          </cell>
          <cell r="AD67">
            <v>294.19363980226899</v>
          </cell>
          <cell r="AE67">
            <v>281.70144604325901</v>
          </cell>
          <cell r="AF67">
            <v>279.11271196152899</v>
          </cell>
          <cell r="AG67">
            <v>251.614304291813</v>
          </cell>
          <cell r="AH67">
            <v>255.07225930782701</v>
          </cell>
          <cell r="AI67">
            <v>228.028480043549</v>
          </cell>
          <cell r="AJ67">
            <v>228.25927081085001</v>
          </cell>
          <cell r="AK67">
            <v>195.54785946553801</v>
          </cell>
          <cell r="AL67">
            <v>178.278059791289</v>
          </cell>
          <cell r="AM67">
            <v>156.337917405474</v>
          </cell>
          <cell r="AN67">
            <v>141.715000124276</v>
          </cell>
          <cell r="AO67">
            <v>134.135291394734</v>
          </cell>
        </row>
        <row r="68">
          <cell r="A68">
            <v>11001</v>
          </cell>
          <cell r="B68">
            <v>1</v>
          </cell>
          <cell r="C68" t="str">
            <v>CL-FL</v>
          </cell>
          <cell r="D68">
            <v>14</v>
          </cell>
          <cell r="E68">
            <v>10</v>
          </cell>
          <cell r="F68" t="str">
            <v>Los Lagos</v>
          </cell>
          <cell r="G68">
            <v>1</v>
          </cell>
          <cell r="H68" t="str">
            <v>Pinus radiata</v>
          </cell>
          <cell r="I68">
            <v>72.107497023930506</v>
          </cell>
          <cell r="J68">
            <v>79.315675819931798</v>
          </cell>
          <cell r="K68">
            <v>85.898802999427403</v>
          </cell>
          <cell r="L68">
            <v>85.419971683955097</v>
          </cell>
          <cell r="M68">
            <v>91.035795333536996</v>
          </cell>
          <cell r="N68">
            <v>88.819435315966004</v>
          </cell>
          <cell r="O68">
            <v>85.676103146336004</v>
          </cell>
          <cell r="P68">
            <v>88.648719425154994</v>
          </cell>
          <cell r="Q68">
            <v>86.589112018890006</v>
          </cell>
          <cell r="R68">
            <v>84.397356559258199</v>
          </cell>
          <cell r="S68">
            <v>80.439724298920396</v>
          </cell>
          <cell r="T68">
            <v>75.898218157810703</v>
          </cell>
          <cell r="U68">
            <v>63.877864982138398</v>
          </cell>
          <cell r="V68">
            <v>62.248312033862703</v>
          </cell>
          <cell r="W68">
            <v>58.127068746987099</v>
          </cell>
          <cell r="X68">
            <v>58.907579859371801</v>
          </cell>
          <cell r="Y68">
            <v>55.373386978898203</v>
          </cell>
          <cell r="Z68">
            <v>53.670753226755103</v>
          </cell>
          <cell r="AA68">
            <v>49.8558193747212</v>
          </cell>
          <cell r="AB68">
            <v>46.237676963777098</v>
          </cell>
          <cell r="AC68">
            <v>40.886747484787598</v>
          </cell>
          <cell r="AD68">
            <v>34.741041294019503</v>
          </cell>
          <cell r="AE68">
            <v>28.4147927731922</v>
          </cell>
          <cell r="AF68">
            <v>29.2390213227864</v>
          </cell>
          <cell r="AG68">
            <v>23.693389726387299</v>
          </cell>
          <cell r="AH68">
            <v>23.022102280700999</v>
          </cell>
          <cell r="AI68">
            <v>21.6748673616428</v>
          </cell>
          <cell r="AJ68">
            <v>14.846280165756999</v>
          </cell>
          <cell r="AK68">
            <v>13.981723583746801</v>
          </cell>
          <cell r="AL68">
            <v>13.9929279715198</v>
          </cell>
          <cell r="AM68">
            <v>13.6494409051451</v>
          </cell>
          <cell r="AN68">
            <v>12.997724848562701</v>
          </cell>
          <cell r="AO68">
            <v>12.6497208462287</v>
          </cell>
        </row>
        <row r="69">
          <cell r="A69">
            <v>11002</v>
          </cell>
          <cell r="B69">
            <v>1</v>
          </cell>
          <cell r="C69" t="str">
            <v>CL-FL</v>
          </cell>
          <cell r="D69">
            <v>14</v>
          </cell>
          <cell r="E69">
            <v>10</v>
          </cell>
          <cell r="F69" t="str">
            <v>Los Lagos</v>
          </cell>
          <cell r="G69">
            <v>2</v>
          </cell>
          <cell r="H69" t="str">
            <v>Eucaliptus sp</v>
          </cell>
          <cell r="I69">
            <v>19.315039832512699</v>
          </cell>
          <cell r="J69">
            <v>32.319281080836099</v>
          </cell>
          <cell r="K69">
            <v>49.148338836700503</v>
          </cell>
          <cell r="L69">
            <v>67.961934206596794</v>
          </cell>
          <cell r="M69">
            <v>86.889921463540603</v>
          </cell>
          <cell r="N69">
            <v>95.060031140357196</v>
          </cell>
          <cell r="O69">
            <v>101.288693631738</v>
          </cell>
          <cell r="P69">
            <v>105.97218191223</v>
          </cell>
          <cell r="Q69">
            <v>113.85995344245801</v>
          </cell>
          <cell r="R69">
            <v>89.904416557235393</v>
          </cell>
          <cell r="S69">
            <v>97.222251362321202</v>
          </cell>
          <cell r="T69">
            <v>98.382304811512498</v>
          </cell>
          <cell r="U69">
            <v>101.824377946881</v>
          </cell>
          <cell r="V69">
            <v>82.527664810984405</v>
          </cell>
          <cell r="W69">
            <v>148.349805547172</v>
          </cell>
          <cell r="X69">
            <v>145.38946649887899</v>
          </cell>
          <cell r="Y69">
            <v>172.69188610399999</v>
          </cell>
          <cell r="Z69">
            <v>175.41556659392899</v>
          </cell>
          <cell r="AA69">
            <v>176.782672942613</v>
          </cell>
          <cell r="AB69">
            <v>176.542961144488</v>
          </cell>
          <cell r="AC69">
            <v>176.644089559322</v>
          </cell>
          <cell r="AD69">
            <v>194.660386687987</v>
          </cell>
          <cell r="AE69">
            <v>205.017358945995</v>
          </cell>
          <cell r="AF69">
            <v>201.04965505001201</v>
          </cell>
          <cell r="AG69">
            <v>191.12712006508801</v>
          </cell>
          <cell r="AH69">
            <v>190.26741148513099</v>
          </cell>
          <cell r="AI69">
            <v>175.654856835922</v>
          </cell>
          <cell r="AJ69">
            <v>160.39136451768101</v>
          </cell>
          <cell r="AK69">
            <v>157.92649816437299</v>
          </cell>
          <cell r="AL69">
            <v>141.49130550167899</v>
          </cell>
          <cell r="AM69">
            <v>133.38265345468</v>
          </cell>
          <cell r="AN69">
            <v>120.297046118376</v>
          </cell>
          <cell r="AO69">
            <v>110.528487777028</v>
          </cell>
        </row>
        <row r="70">
          <cell r="A70">
            <v>11003</v>
          </cell>
          <cell r="B70">
            <v>1</v>
          </cell>
          <cell r="C70" t="str">
            <v>CL-FL</v>
          </cell>
          <cell r="D70">
            <v>14</v>
          </cell>
          <cell r="E70">
            <v>10</v>
          </cell>
          <cell r="F70" t="str">
            <v>Los Lagos</v>
          </cell>
          <cell r="G70">
            <v>3</v>
          </cell>
          <cell r="H70" t="str">
            <v>Otras especies</v>
          </cell>
          <cell r="I70">
            <v>7.6415779352403002</v>
          </cell>
          <cell r="J70">
            <v>7.7864182164418603</v>
          </cell>
          <cell r="K70">
            <v>7.91555136787031</v>
          </cell>
          <cell r="L70">
            <v>8.1776492863182604</v>
          </cell>
          <cell r="M70">
            <v>8.7656244721723802</v>
          </cell>
          <cell r="N70">
            <v>8.1644173515296803</v>
          </cell>
          <cell r="O70">
            <v>8.3428690545344892</v>
          </cell>
          <cell r="P70">
            <v>9.2919889205138695</v>
          </cell>
          <cell r="Q70">
            <v>10.114719486069401</v>
          </cell>
          <cell r="R70">
            <v>9.9712781284137204</v>
          </cell>
          <cell r="S70">
            <v>8.8796914431143605</v>
          </cell>
          <cell r="T70">
            <v>8.7917632879794105</v>
          </cell>
          <cell r="U70">
            <v>9.0647551075962394</v>
          </cell>
          <cell r="V70">
            <v>4.7697556654763096</v>
          </cell>
          <cell r="W70">
            <v>5.3962032901572003</v>
          </cell>
          <cell r="X70">
            <v>3.4509444394693198</v>
          </cell>
          <cell r="Y70">
            <v>3.9495423135763699</v>
          </cell>
          <cell r="Z70">
            <v>15.213778178259</v>
          </cell>
          <cell r="AA70">
            <v>15.4262023984981</v>
          </cell>
          <cell r="AB70">
            <v>16.0549475801885</v>
          </cell>
          <cell r="AC70">
            <v>16.083473109658701</v>
          </cell>
          <cell r="AD70">
            <v>17.032942156878899</v>
          </cell>
          <cell r="AE70">
            <v>14.286193579694199</v>
          </cell>
          <cell r="AF70">
            <v>13.067586182477999</v>
          </cell>
          <cell r="AG70">
            <v>11.9613344122701</v>
          </cell>
          <cell r="AH70">
            <v>9.6043455820509802</v>
          </cell>
          <cell r="AI70">
            <v>10.085328500478299</v>
          </cell>
          <cell r="AJ70">
            <v>3.14356897751225</v>
          </cell>
          <cell r="AK70">
            <v>11.888377182921401</v>
          </cell>
          <cell r="AL70">
            <v>12.2726932017052</v>
          </cell>
          <cell r="AM70">
            <v>11.689689721241701</v>
          </cell>
          <cell r="AN70">
            <v>4.8228531636727903</v>
          </cell>
          <cell r="AO70">
            <v>4.2473735113702</v>
          </cell>
        </row>
        <row r="71">
          <cell r="A71">
            <v>11004</v>
          </cell>
          <cell r="B71">
            <v>1</v>
          </cell>
          <cell r="C71" t="str">
            <v>CL-FL</v>
          </cell>
          <cell r="D71">
            <v>14</v>
          </cell>
          <cell r="E71">
            <v>10</v>
          </cell>
          <cell r="F71" t="str">
            <v>Los Lagos</v>
          </cell>
          <cell r="G71">
            <v>4</v>
          </cell>
          <cell r="H71" t="str">
            <v>Especies nativas</v>
          </cell>
          <cell r="I71">
            <v>1.1948134937816201E-2</v>
          </cell>
          <cell r="J71">
            <v>1.6317881257811698E-2</v>
          </cell>
          <cell r="K71">
            <v>1.6317881257811698E-2</v>
          </cell>
          <cell r="L71">
            <v>1.6317881257811698E-2</v>
          </cell>
          <cell r="M71">
            <v>1.6317881257811698E-2</v>
          </cell>
          <cell r="N71">
            <v>1.6317881257811698E-2</v>
          </cell>
          <cell r="O71">
            <v>1.6317881257811698E-2</v>
          </cell>
          <cell r="P71">
            <v>1.6317881257811698E-2</v>
          </cell>
          <cell r="Q71">
            <v>1.6317881257811698E-2</v>
          </cell>
          <cell r="R71">
            <v>1.6317881257811698E-2</v>
          </cell>
          <cell r="S71">
            <v>1.6317881257811698E-2</v>
          </cell>
          <cell r="T71">
            <v>1.6317881257811698E-2</v>
          </cell>
          <cell r="U71">
            <v>1.6317881257811698E-2</v>
          </cell>
          <cell r="V71">
            <v>1.6317881257811698E-2</v>
          </cell>
          <cell r="W71">
            <v>1.6317881257811698E-2</v>
          </cell>
          <cell r="X71">
            <v>1.6317881257811698E-2</v>
          </cell>
          <cell r="Y71">
            <v>1.6317881257811698E-2</v>
          </cell>
          <cell r="Z71">
            <v>1.6317881257811698E-2</v>
          </cell>
          <cell r="AA71">
            <v>4.3697463199954701E-3</v>
          </cell>
          <cell r="AB71">
            <v>4.3697463199954701E-3</v>
          </cell>
          <cell r="AC71">
            <v>4.3697463199954701E-3</v>
          </cell>
          <cell r="AD71">
            <v>9.3637421142760094E-2</v>
          </cell>
          <cell r="AE71">
            <v>0.18440329470380901</v>
          </cell>
          <cell r="AF71">
            <v>0.18440329470380901</v>
          </cell>
          <cell r="AG71">
            <v>0.18495121569435399</v>
          </cell>
          <cell r="AH71">
            <v>0.40541521085600002</v>
          </cell>
          <cell r="AI71">
            <v>0.43532909912629802</v>
          </cell>
          <cell r="AJ71">
            <v>0.53635820847318605</v>
          </cell>
          <cell r="AK71">
            <v>0.64506202013727498</v>
          </cell>
          <cell r="AL71">
            <v>0.66021845467236195</v>
          </cell>
          <cell r="AM71">
            <v>0.70211420147699999</v>
          </cell>
          <cell r="AN71">
            <v>0.725195672839965</v>
          </cell>
          <cell r="AO71">
            <v>0.789586221378203</v>
          </cell>
        </row>
        <row r="72">
          <cell r="A72">
            <v>11005</v>
          </cell>
          <cell r="B72">
            <v>1</v>
          </cell>
          <cell r="C72" t="str">
            <v>CL-FL</v>
          </cell>
          <cell r="D72">
            <v>14</v>
          </cell>
          <cell r="E72">
            <v>10</v>
          </cell>
          <cell r="F72" t="str">
            <v>Los Lagos</v>
          </cell>
          <cell r="G72">
            <v>5</v>
          </cell>
          <cell r="H72" t="str">
            <v>Areas gestión plantaciones</v>
          </cell>
          <cell r="I72">
            <v>7.3080349980731496</v>
          </cell>
          <cell r="J72">
            <v>6.5641804744165899</v>
          </cell>
          <cell r="K72">
            <v>9.5979469370374009</v>
          </cell>
          <cell r="L72">
            <v>8.7612309414782601</v>
          </cell>
          <cell r="M72">
            <v>11.890987283118401</v>
          </cell>
          <cell r="N72">
            <v>11.820788174132399</v>
          </cell>
          <cell r="O72">
            <v>17.7572503389198</v>
          </cell>
          <cell r="P72">
            <v>20.780857207214201</v>
          </cell>
          <cell r="Q72">
            <v>25.294347298334898</v>
          </cell>
          <cell r="R72">
            <v>25.039165020576899</v>
          </cell>
          <cell r="S72">
            <v>28.319283226687599</v>
          </cell>
          <cell r="T72">
            <v>29.2251847739971</v>
          </cell>
          <cell r="U72">
            <v>30.605425029834901</v>
          </cell>
          <cell r="V72">
            <v>34.0166798091686</v>
          </cell>
          <cell r="W72">
            <v>51.642462546146703</v>
          </cell>
          <cell r="X72">
            <v>50.589394711302099</v>
          </cell>
          <cell r="Y72">
            <v>55.631454742807897</v>
          </cell>
          <cell r="Z72">
            <v>52.6233047585241</v>
          </cell>
          <cell r="AA72">
            <v>59.654128076733102</v>
          </cell>
          <cell r="AB72">
            <v>58.639904960714297</v>
          </cell>
          <cell r="AC72">
            <v>62.905854022392603</v>
          </cell>
          <cell r="AD72">
            <v>66.695973390733599</v>
          </cell>
          <cell r="AE72">
            <v>71.872002459980806</v>
          </cell>
          <cell r="AF72">
            <v>73.365231812073702</v>
          </cell>
          <cell r="AG72">
            <v>71.179349209208894</v>
          </cell>
          <cell r="AH72">
            <v>74.030714786889206</v>
          </cell>
          <cell r="AI72">
            <v>67.195244383284106</v>
          </cell>
          <cell r="AJ72">
            <v>70.515390092312401</v>
          </cell>
          <cell r="AK72">
            <v>71.499205662872598</v>
          </cell>
          <cell r="AL72">
            <v>63.905158533609402</v>
          </cell>
          <cell r="AM72">
            <v>59.768649426514997</v>
          </cell>
          <cell r="AN72">
            <v>53.649437256524102</v>
          </cell>
          <cell r="AO72">
            <v>52.181412911719399</v>
          </cell>
        </row>
        <row r="73">
          <cell r="A73">
            <v>11101</v>
          </cell>
          <cell r="B73">
            <v>1</v>
          </cell>
          <cell r="C73" t="str">
            <v>CL-FL</v>
          </cell>
          <cell r="D73">
            <v>15</v>
          </cell>
          <cell r="E73">
            <v>11</v>
          </cell>
          <cell r="F73" t="str">
            <v>Aysén</v>
          </cell>
          <cell r="G73">
            <v>1</v>
          </cell>
          <cell r="H73" t="str">
            <v>Pinus radiata</v>
          </cell>
          <cell r="I73">
            <v>0</v>
          </cell>
          <cell r="J73">
            <v>0</v>
          </cell>
          <cell r="K73">
            <v>0</v>
          </cell>
          <cell r="L73">
            <v>0</v>
          </cell>
          <cell r="M73">
            <v>0</v>
          </cell>
          <cell r="N73">
            <v>0</v>
          </cell>
          <cell r="O73">
            <v>0</v>
          </cell>
          <cell r="P73">
            <v>0</v>
          </cell>
          <cell r="Q73">
            <v>0</v>
          </cell>
          <cell r="R73">
            <v>0</v>
          </cell>
          <cell r="S73">
            <v>0</v>
          </cell>
          <cell r="T73">
            <v>0</v>
          </cell>
          <cell r="U73">
            <v>0</v>
          </cell>
          <cell r="V73">
            <v>0</v>
          </cell>
          <cell r="W73">
            <v>0</v>
          </cell>
          <cell r="X73">
            <v>0</v>
          </cell>
          <cell r="Y73">
            <v>0</v>
          </cell>
          <cell r="Z73">
            <v>0</v>
          </cell>
          <cell r="AA73">
            <v>0</v>
          </cell>
          <cell r="AB73">
            <v>0</v>
          </cell>
          <cell r="AC73">
            <v>0</v>
          </cell>
          <cell r="AD73">
            <v>0</v>
          </cell>
          <cell r="AE73">
            <v>0</v>
          </cell>
          <cell r="AF73">
            <v>0</v>
          </cell>
          <cell r="AG73">
            <v>0</v>
          </cell>
          <cell r="AH73">
            <v>0</v>
          </cell>
          <cell r="AI73">
            <v>0</v>
          </cell>
          <cell r="AJ73">
            <v>0</v>
          </cell>
          <cell r="AK73">
            <v>0</v>
          </cell>
          <cell r="AL73">
            <v>0</v>
          </cell>
          <cell r="AM73">
            <v>0</v>
          </cell>
          <cell r="AN73">
            <v>0</v>
          </cell>
          <cell r="AO73">
            <v>0</v>
          </cell>
        </row>
        <row r="74">
          <cell r="A74">
            <v>11102</v>
          </cell>
          <cell r="B74">
            <v>1</v>
          </cell>
          <cell r="C74" t="str">
            <v>CL-FL</v>
          </cell>
          <cell r="D74">
            <v>15</v>
          </cell>
          <cell r="E74">
            <v>11</v>
          </cell>
          <cell r="F74" t="str">
            <v>Aysén</v>
          </cell>
          <cell r="G74">
            <v>2</v>
          </cell>
          <cell r="H74" t="str">
            <v>Eucaliptus sp</v>
          </cell>
          <cell r="I74">
            <v>5.0025721569584903E-4</v>
          </cell>
          <cell r="J74">
            <v>5.0025721569584903E-4</v>
          </cell>
          <cell r="K74">
            <v>5.0025721569584903E-4</v>
          </cell>
          <cell r="L74">
            <v>5.0025721569584903E-4</v>
          </cell>
          <cell r="M74">
            <v>5.0025721569584903E-4</v>
          </cell>
          <cell r="N74">
            <v>0</v>
          </cell>
          <cell r="O74">
            <v>0</v>
          </cell>
          <cell r="P74">
            <v>0</v>
          </cell>
          <cell r="Q74">
            <v>0</v>
          </cell>
          <cell r="R74">
            <v>0</v>
          </cell>
          <cell r="S74">
            <v>0</v>
          </cell>
          <cell r="T74">
            <v>0</v>
          </cell>
          <cell r="U74">
            <v>0</v>
          </cell>
          <cell r="V74">
            <v>0</v>
          </cell>
          <cell r="W74">
            <v>0</v>
          </cell>
          <cell r="X74">
            <v>0</v>
          </cell>
          <cell r="Y74">
            <v>0</v>
          </cell>
          <cell r="Z74">
            <v>0</v>
          </cell>
          <cell r="AA74">
            <v>0</v>
          </cell>
          <cell r="AB74">
            <v>0</v>
          </cell>
          <cell r="AC74">
            <v>0</v>
          </cell>
          <cell r="AD74">
            <v>0</v>
          </cell>
          <cell r="AE74">
            <v>0</v>
          </cell>
          <cell r="AF74">
            <v>0</v>
          </cell>
          <cell r="AG74">
            <v>0</v>
          </cell>
          <cell r="AH74">
            <v>0</v>
          </cell>
          <cell r="AI74">
            <v>0</v>
          </cell>
          <cell r="AJ74">
            <v>0</v>
          </cell>
          <cell r="AK74">
            <v>0</v>
          </cell>
          <cell r="AL74">
            <v>0</v>
          </cell>
          <cell r="AM74">
            <v>0</v>
          </cell>
          <cell r="AN74">
            <v>0</v>
          </cell>
          <cell r="AO74">
            <v>0</v>
          </cell>
        </row>
        <row r="75">
          <cell r="A75">
            <v>11103</v>
          </cell>
          <cell r="B75">
            <v>1</v>
          </cell>
          <cell r="C75" t="str">
            <v>CL-FL</v>
          </cell>
          <cell r="D75">
            <v>15</v>
          </cell>
          <cell r="E75">
            <v>11</v>
          </cell>
          <cell r="F75" t="str">
            <v>Aysén</v>
          </cell>
          <cell r="G75">
            <v>3</v>
          </cell>
          <cell r="H75" t="str">
            <v>Otras especies</v>
          </cell>
          <cell r="I75">
            <v>4.3826173980161602</v>
          </cell>
          <cell r="J75">
            <v>4.4107656828050104</v>
          </cell>
          <cell r="K75">
            <v>4.42056624846931</v>
          </cell>
          <cell r="L75">
            <v>4.6842963557085104</v>
          </cell>
          <cell r="M75">
            <v>5.1810531066694798</v>
          </cell>
          <cell r="N75">
            <v>5.2482110318412003</v>
          </cell>
          <cell r="O75">
            <v>5.4368773316966799</v>
          </cell>
          <cell r="P75">
            <v>5.70657771042129</v>
          </cell>
          <cell r="Q75">
            <v>5.9361717810289596</v>
          </cell>
          <cell r="R75">
            <v>6.3732421850079701</v>
          </cell>
          <cell r="S75">
            <v>6.0693010945338601</v>
          </cell>
          <cell r="T75">
            <v>6.4276601628133596</v>
          </cell>
          <cell r="U75">
            <v>6.7373990276215503</v>
          </cell>
          <cell r="V75">
            <v>6.8744132940597096</v>
          </cell>
          <cell r="W75">
            <v>7.0343725303187901</v>
          </cell>
          <cell r="X75">
            <v>7.15967906720235</v>
          </cell>
          <cell r="Y75">
            <v>7.5478021431089397</v>
          </cell>
          <cell r="Z75">
            <v>8.1224769113568698</v>
          </cell>
          <cell r="AA75">
            <v>8.1204196912829207</v>
          </cell>
          <cell r="AB75">
            <v>8.1039708053705706</v>
          </cell>
          <cell r="AC75">
            <v>8.0458069562146797</v>
          </cell>
          <cell r="AD75">
            <v>8.0176586714258296</v>
          </cell>
          <cell r="AE75">
            <v>8.0193490140060604</v>
          </cell>
          <cell r="AF75">
            <v>7.7617720705199202</v>
          </cell>
          <cell r="AG75">
            <v>7.2698252926878597</v>
          </cell>
          <cell r="AH75">
            <v>7.1824980026468799</v>
          </cell>
          <cell r="AI75">
            <v>6.8856703837137498</v>
          </cell>
          <cell r="AJ75">
            <v>6.4655643791166897</v>
          </cell>
          <cell r="AK75">
            <v>6.1100065630608604</v>
          </cell>
          <cell r="AL75">
            <v>5.6591497474149799</v>
          </cell>
          <cell r="AM75">
            <v>5.2916357839040202</v>
          </cell>
          <cell r="AN75">
            <v>4.6819473022747102</v>
          </cell>
          <cell r="AO75">
            <v>4.03306366779562</v>
          </cell>
        </row>
        <row r="76">
          <cell r="A76">
            <v>11104</v>
          </cell>
          <cell r="B76">
            <v>1</v>
          </cell>
          <cell r="C76" t="str">
            <v>CL-FL</v>
          </cell>
          <cell r="D76">
            <v>15</v>
          </cell>
          <cell r="E76">
            <v>11</v>
          </cell>
          <cell r="F76" t="str">
            <v>Aysén</v>
          </cell>
          <cell r="G76">
            <v>4</v>
          </cell>
          <cell r="H76" t="str">
            <v>Especies nativas</v>
          </cell>
          <cell r="I76">
            <v>0.128115872939707</v>
          </cell>
          <cell r="J76">
            <v>0.128115872939707</v>
          </cell>
          <cell r="K76">
            <v>0.128115872939707</v>
          </cell>
          <cell r="L76">
            <v>0.124514020986697</v>
          </cell>
          <cell r="M76">
            <v>0.124514020986697</v>
          </cell>
          <cell r="N76">
            <v>0.118260805790499</v>
          </cell>
          <cell r="O76">
            <v>0.118260805790499</v>
          </cell>
          <cell r="P76">
            <v>0.108805944413847</v>
          </cell>
          <cell r="Q76">
            <v>0.108530802945215</v>
          </cell>
          <cell r="R76">
            <v>3.3992477806533E-2</v>
          </cell>
          <cell r="S76">
            <v>3.3992477806533E-2</v>
          </cell>
          <cell r="T76">
            <v>3.0340600131953301E-2</v>
          </cell>
          <cell r="U76">
            <v>3.0340600131953301E-2</v>
          </cell>
          <cell r="V76">
            <v>1.3306841937509599E-2</v>
          </cell>
          <cell r="W76">
            <v>1.3306841937509599E-2</v>
          </cell>
          <cell r="X76">
            <v>1.3306841937509599E-2</v>
          </cell>
          <cell r="Y76">
            <v>3.00154329417521E-4</v>
          </cell>
          <cell r="Z76">
            <v>3.00154329417521E-4</v>
          </cell>
          <cell r="AA76">
            <v>3.00154329417521E-4</v>
          </cell>
          <cell r="AB76">
            <v>3.00154329417521E-4</v>
          </cell>
          <cell r="AC76">
            <v>3.00154329417521E-4</v>
          </cell>
          <cell r="AD76">
            <v>3.00154329417521E-4</v>
          </cell>
          <cell r="AE76">
            <v>3.00154329417521E-4</v>
          </cell>
          <cell r="AF76">
            <v>3.00154329417521E-4</v>
          </cell>
          <cell r="AG76">
            <v>3.00154329417521E-4</v>
          </cell>
          <cell r="AH76">
            <v>0</v>
          </cell>
          <cell r="AI76">
            <v>5.3277393471607901E-4</v>
          </cell>
          <cell r="AJ76">
            <v>2.0035301488618802E-3</v>
          </cell>
          <cell r="AK76">
            <v>3.00404458025357E-3</v>
          </cell>
          <cell r="AL76">
            <v>3.8544818469365199E-3</v>
          </cell>
          <cell r="AM76">
            <v>3.8544818469365199E-3</v>
          </cell>
          <cell r="AN76">
            <v>3.8544818469365199E-3</v>
          </cell>
          <cell r="AO76">
            <v>3.8544818469365199E-3</v>
          </cell>
        </row>
        <row r="77">
          <cell r="A77">
            <v>11105</v>
          </cell>
          <cell r="B77">
            <v>1</v>
          </cell>
          <cell r="C77" t="str">
            <v>CL-FL</v>
          </cell>
          <cell r="D77">
            <v>15</v>
          </cell>
          <cell r="E77">
            <v>11</v>
          </cell>
          <cell r="F77" t="str">
            <v>Aysén</v>
          </cell>
          <cell r="G77">
            <v>5</v>
          </cell>
          <cell r="H77" t="str">
            <v>Areas gestión plantaciones</v>
          </cell>
          <cell r="I77">
            <v>0.33275699028105299</v>
          </cell>
          <cell r="J77">
            <v>0.249480048672229</v>
          </cell>
          <cell r="K77">
            <v>0.305379165414077</v>
          </cell>
          <cell r="L77">
            <v>0.26077829774648398</v>
          </cell>
          <cell r="M77">
            <v>0.33793139544435902</v>
          </cell>
          <cell r="N77">
            <v>0.33029188909098101</v>
          </cell>
          <cell r="O77">
            <v>0.50502747639606804</v>
          </cell>
          <cell r="P77">
            <v>0.59260102286981997</v>
          </cell>
          <cell r="Q77">
            <v>0.72607432715796205</v>
          </cell>
          <cell r="R77">
            <v>0.87054292284184998</v>
          </cell>
          <cell r="S77">
            <v>0.92647280310225399</v>
          </cell>
          <cell r="T77">
            <v>1.0308466026911001</v>
          </cell>
          <cell r="U77">
            <v>1.1850647569587101</v>
          </cell>
          <cell r="V77">
            <v>1.5665562879617301</v>
          </cell>
          <cell r="W77">
            <v>1.7176863297914799</v>
          </cell>
          <cell r="X77">
            <v>1.74658014036846</v>
          </cell>
          <cell r="Y77">
            <v>1.8097222791710801</v>
          </cell>
          <cell r="Z77">
            <v>1.74956468427712</v>
          </cell>
          <cell r="AA77">
            <v>2.0012241664244899</v>
          </cell>
          <cell r="AB77">
            <v>1.9897578610228399</v>
          </cell>
          <cell r="AC77">
            <v>2.1665529467116502</v>
          </cell>
          <cell r="AD77">
            <v>2.1691878897790402</v>
          </cell>
          <cell r="AE77">
            <v>2.3250579028461198</v>
          </cell>
          <cell r="AF77">
            <v>2.3382798356514201</v>
          </cell>
          <cell r="AG77">
            <v>2.27999341062942</v>
          </cell>
          <cell r="AH77">
            <v>2.38122341481894</v>
          </cell>
          <cell r="AI77">
            <v>2.2262172436261198</v>
          </cell>
          <cell r="AJ77">
            <v>2.5490122032464302</v>
          </cell>
          <cell r="AK77">
            <v>2.3697216800207999</v>
          </cell>
          <cell r="AL77">
            <v>2.1488025032668001</v>
          </cell>
          <cell r="AM77">
            <v>1.98530022565536</v>
          </cell>
          <cell r="AN77">
            <v>1.8106131031450901</v>
          </cell>
          <cell r="AO77">
            <v>1.6429576590533499</v>
          </cell>
        </row>
        <row r="78">
          <cell r="A78">
            <v>11201</v>
          </cell>
          <cell r="B78">
            <v>1</v>
          </cell>
          <cell r="C78" t="str">
            <v>CL-FL</v>
          </cell>
          <cell r="D78">
            <v>16</v>
          </cell>
          <cell r="E78">
            <v>12</v>
          </cell>
          <cell r="F78" t="str">
            <v>Magallanes</v>
          </cell>
          <cell r="G78">
            <v>1</v>
          </cell>
          <cell r="H78" t="str">
            <v>Pinus radiata</v>
          </cell>
          <cell r="I78">
            <v>0</v>
          </cell>
          <cell r="J78">
            <v>0</v>
          </cell>
          <cell r="K78">
            <v>0</v>
          </cell>
          <cell r="L78">
            <v>0</v>
          </cell>
          <cell r="M78">
            <v>0</v>
          </cell>
          <cell r="N78">
            <v>0</v>
          </cell>
          <cell r="O78">
            <v>0</v>
          </cell>
          <cell r="P78">
            <v>0</v>
          </cell>
          <cell r="Q78">
            <v>0</v>
          </cell>
          <cell r="R78">
            <v>0</v>
          </cell>
          <cell r="S78">
            <v>0</v>
          </cell>
          <cell r="T78">
            <v>0</v>
          </cell>
          <cell r="U78">
            <v>0</v>
          </cell>
          <cell r="V78">
            <v>0</v>
          </cell>
          <cell r="W78">
            <v>0</v>
          </cell>
          <cell r="X78">
            <v>0</v>
          </cell>
          <cell r="Y78">
            <v>0</v>
          </cell>
          <cell r="Z78">
            <v>0</v>
          </cell>
          <cell r="AA78">
            <v>0</v>
          </cell>
          <cell r="AB78">
            <v>0</v>
          </cell>
          <cell r="AC78">
            <v>0</v>
          </cell>
          <cell r="AD78">
            <v>0</v>
          </cell>
          <cell r="AE78">
            <v>0</v>
          </cell>
          <cell r="AF78">
            <v>0</v>
          </cell>
          <cell r="AG78">
            <v>0</v>
          </cell>
          <cell r="AH78">
            <v>0</v>
          </cell>
          <cell r="AI78">
            <v>0</v>
          </cell>
          <cell r="AJ78">
            <v>0</v>
          </cell>
          <cell r="AK78">
            <v>0</v>
          </cell>
          <cell r="AL78">
            <v>0</v>
          </cell>
          <cell r="AM78">
            <v>0</v>
          </cell>
          <cell r="AN78">
            <v>0</v>
          </cell>
          <cell r="AO78">
            <v>0</v>
          </cell>
        </row>
        <row r="79">
          <cell r="A79">
            <v>11202</v>
          </cell>
          <cell r="B79">
            <v>1</v>
          </cell>
          <cell r="C79" t="str">
            <v>CL-FL</v>
          </cell>
          <cell r="D79">
            <v>16</v>
          </cell>
          <cell r="E79">
            <v>12</v>
          </cell>
          <cell r="F79" t="str">
            <v>Magallanes</v>
          </cell>
          <cell r="G79">
            <v>2</v>
          </cell>
          <cell r="H79" t="str">
            <v>Eucaliptus sp</v>
          </cell>
          <cell r="I79">
            <v>0</v>
          </cell>
          <cell r="J79">
            <v>0</v>
          </cell>
          <cell r="K79">
            <v>0</v>
          </cell>
          <cell r="L79">
            <v>0</v>
          </cell>
          <cell r="M79">
            <v>0</v>
          </cell>
          <cell r="N79">
            <v>0</v>
          </cell>
          <cell r="O79">
            <v>0</v>
          </cell>
          <cell r="P79">
            <v>0</v>
          </cell>
          <cell r="Q79">
            <v>0</v>
          </cell>
          <cell r="R79">
            <v>0</v>
          </cell>
          <cell r="S79">
            <v>0</v>
          </cell>
          <cell r="T79">
            <v>0</v>
          </cell>
          <cell r="U79">
            <v>0</v>
          </cell>
          <cell r="V79">
            <v>0</v>
          </cell>
          <cell r="W79">
            <v>0</v>
          </cell>
          <cell r="X79">
            <v>0</v>
          </cell>
          <cell r="Y79">
            <v>0</v>
          </cell>
          <cell r="Z79">
            <v>0</v>
          </cell>
          <cell r="AA79">
            <v>0</v>
          </cell>
          <cell r="AB79">
            <v>0</v>
          </cell>
          <cell r="AC79">
            <v>0</v>
          </cell>
          <cell r="AD79">
            <v>0</v>
          </cell>
          <cell r="AE79">
            <v>0</v>
          </cell>
          <cell r="AF79">
            <v>0</v>
          </cell>
          <cell r="AG79">
            <v>0</v>
          </cell>
          <cell r="AH79">
            <v>0</v>
          </cell>
          <cell r="AI79">
            <v>0</v>
          </cell>
          <cell r="AJ79">
            <v>0</v>
          </cell>
          <cell r="AK79">
            <v>0</v>
          </cell>
          <cell r="AL79">
            <v>0</v>
          </cell>
          <cell r="AM79">
            <v>0</v>
          </cell>
          <cell r="AN79">
            <v>0</v>
          </cell>
          <cell r="AO79">
            <v>0</v>
          </cell>
        </row>
        <row r="80">
          <cell r="A80">
            <v>11203</v>
          </cell>
          <cell r="B80">
            <v>1</v>
          </cell>
          <cell r="C80" t="str">
            <v>CL-FL</v>
          </cell>
          <cell r="D80">
            <v>16</v>
          </cell>
          <cell r="E80">
            <v>12</v>
          </cell>
          <cell r="F80" t="str">
            <v>Magallanes</v>
          </cell>
          <cell r="G80">
            <v>3</v>
          </cell>
          <cell r="H80" t="str">
            <v>Otras especies</v>
          </cell>
          <cell r="I80">
            <v>0</v>
          </cell>
          <cell r="J80">
            <v>0</v>
          </cell>
          <cell r="K80">
            <v>0</v>
          </cell>
          <cell r="L80">
            <v>0</v>
          </cell>
          <cell r="M80">
            <v>0</v>
          </cell>
          <cell r="N80">
            <v>0</v>
          </cell>
          <cell r="O80">
            <v>0</v>
          </cell>
          <cell r="P80">
            <v>0</v>
          </cell>
          <cell r="Q80">
            <v>0</v>
          </cell>
          <cell r="R80">
            <v>0</v>
          </cell>
          <cell r="S80">
            <v>0</v>
          </cell>
          <cell r="T80">
            <v>0</v>
          </cell>
          <cell r="U80">
            <v>0</v>
          </cell>
          <cell r="V80">
            <v>0</v>
          </cell>
          <cell r="W80">
            <v>0</v>
          </cell>
          <cell r="X80">
            <v>0</v>
          </cell>
          <cell r="Y80">
            <v>0</v>
          </cell>
          <cell r="Z80">
            <v>0</v>
          </cell>
          <cell r="AA80">
            <v>0</v>
          </cell>
          <cell r="AB80">
            <v>0</v>
          </cell>
          <cell r="AC80">
            <v>0</v>
          </cell>
          <cell r="AD80">
            <v>0</v>
          </cell>
          <cell r="AE80">
            <v>0</v>
          </cell>
          <cell r="AF80">
            <v>0</v>
          </cell>
          <cell r="AG80">
            <v>0</v>
          </cell>
          <cell r="AH80">
            <v>0</v>
          </cell>
          <cell r="AI80">
            <v>0</v>
          </cell>
          <cell r="AJ80">
            <v>0</v>
          </cell>
          <cell r="AK80">
            <v>0</v>
          </cell>
          <cell r="AL80">
            <v>0</v>
          </cell>
          <cell r="AM80">
            <v>0</v>
          </cell>
          <cell r="AN80">
            <v>0</v>
          </cell>
          <cell r="AO80">
            <v>0</v>
          </cell>
        </row>
        <row r="81">
          <cell r="A81">
            <v>11204</v>
          </cell>
          <cell r="B81">
            <v>1</v>
          </cell>
          <cell r="C81" t="str">
            <v>CL-FL</v>
          </cell>
          <cell r="D81">
            <v>16</v>
          </cell>
          <cell r="E81">
            <v>12</v>
          </cell>
          <cell r="F81" t="str">
            <v>Magallanes</v>
          </cell>
          <cell r="G81">
            <v>4</v>
          </cell>
          <cell r="H81" t="str">
            <v>Especies nativas</v>
          </cell>
          <cell r="I81">
            <v>0</v>
          </cell>
          <cell r="J81">
            <v>0</v>
          </cell>
          <cell r="K81">
            <v>0</v>
          </cell>
          <cell r="L81">
            <v>0</v>
          </cell>
          <cell r="M81">
            <v>0</v>
          </cell>
          <cell r="N81">
            <v>0</v>
          </cell>
          <cell r="O81">
            <v>0</v>
          </cell>
          <cell r="P81">
            <v>0</v>
          </cell>
          <cell r="Q81">
            <v>0</v>
          </cell>
          <cell r="R81">
            <v>0</v>
          </cell>
          <cell r="S81">
            <v>0</v>
          </cell>
          <cell r="T81">
            <v>0</v>
          </cell>
          <cell r="U81">
            <v>0</v>
          </cell>
          <cell r="V81">
            <v>0</v>
          </cell>
          <cell r="W81">
            <v>0</v>
          </cell>
          <cell r="X81">
            <v>0</v>
          </cell>
          <cell r="Y81">
            <v>0</v>
          </cell>
          <cell r="Z81">
            <v>0</v>
          </cell>
          <cell r="AA81">
            <v>0</v>
          </cell>
          <cell r="AB81">
            <v>0</v>
          </cell>
          <cell r="AC81">
            <v>0</v>
          </cell>
          <cell r="AD81">
            <v>0</v>
          </cell>
          <cell r="AE81">
            <v>0</v>
          </cell>
          <cell r="AF81">
            <v>0</v>
          </cell>
          <cell r="AG81">
            <v>0</v>
          </cell>
          <cell r="AH81">
            <v>0</v>
          </cell>
          <cell r="AI81">
            <v>0</v>
          </cell>
          <cell r="AJ81">
            <v>0</v>
          </cell>
          <cell r="AK81">
            <v>0</v>
          </cell>
          <cell r="AL81">
            <v>0</v>
          </cell>
          <cell r="AM81">
            <v>0</v>
          </cell>
          <cell r="AN81">
            <v>0</v>
          </cell>
          <cell r="AO81">
            <v>0</v>
          </cell>
        </row>
        <row r="82">
          <cell r="A82">
            <v>11205</v>
          </cell>
          <cell r="B82">
            <v>1</v>
          </cell>
          <cell r="C82" t="str">
            <v>CL-FL</v>
          </cell>
          <cell r="D82">
            <v>16</v>
          </cell>
          <cell r="E82">
            <v>12</v>
          </cell>
          <cell r="F82" t="str">
            <v>Magallanes</v>
          </cell>
          <cell r="G82">
            <v>5</v>
          </cell>
          <cell r="H82" t="str">
            <v>Areas gestión plantaciones</v>
          </cell>
          <cell r="I82">
            <v>0</v>
          </cell>
          <cell r="J82">
            <v>0</v>
          </cell>
          <cell r="K82">
            <v>0</v>
          </cell>
          <cell r="L82">
            <v>0</v>
          </cell>
          <cell r="M82">
            <v>0</v>
          </cell>
          <cell r="N82">
            <v>0</v>
          </cell>
          <cell r="O82">
            <v>0</v>
          </cell>
          <cell r="P82">
            <v>0</v>
          </cell>
          <cell r="Q82">
            <v>0</v>
          </cell>
          <cell r="R82">
            <v>0</v>
          </cell>
          <cell r="S82">
            <v>0</v>
          </cell>
          <cell r="T82">
            <v>0</v>
          </cell>
          <cell r="U82">
            <v>0</v>
          </cell>
          <cell r="V82">
            <v>0</v>
          </cell>
          <cell r="W82">
            <v>0</v>
          </cell>
          <cell r="X82">
            <v>0</v>
          </cell>
          <cell r="Y82">
            <v>0</v>
          </cell>
          <cell r="Z82">
            <v>0</v>
          </cell>
          <cell r="AA82">
            <v>0</v>
          </cell>
          <cell r="AB82">
            <v>0</v>
          </cell>
          <cell r="AC82">
            <v>0</v>
          </cell>
          <cell r="AD82">
            <v>0</v>
          </cell>
          <cell r="AE82">
            <v>0</v>
          </cell>
          <cell r="AF82">
            <v>0</v>
          </cell>
          <cell r="AG82">
            <v>0</v>
          </cell>
          <cell r="AH82">
            <v>0</v>
          </cell>
          <cell r="AI82">
            <v>0</v>
          </cell>
          <cell r="AJ82">
            <v>0</v>
          </cell>
          <cell r="AK82">
            <v>0</v>
          </cell>
          <cell r="AL82">
            <v>0</v>
          </cell>
          <cell r="AM82">
            <v>0</v>
          </cell>
          <cell r="AN82">
            <v>0</v>
          </cell>
          <cell r="AO82">
            <v>0</v>
          </cell>
        </row>
        <row r="83">
          <cell r="A83">
            <v>110001</v>
          </cell>
          <cell r="B83">
            <v>1</v>
          </cell>
          <cell r="C83" t="str">
            <v>CL-FL</v>
          </cell>
          <cell r="E83">
            <v>100</v>
          </cell>
          <cell r="F83" t="str">
            <v>País</v>
          </cell>
          <cell r="G83">
            <v>1</v>
          </cell>
          <cell r="H83" t="str">
            <v>Pinus radiata</v>
          </cell>
          <cell r="I83">
            <v>452286.77216135903</v>
          </cell>
          <cell r="J83">
            <v>467555.92117705703</v>
          </cell>
          <cell r="K83">
            <v>457674.15823495801</v>
          </cell>
          <cell r="L83">
            <v>468627.81379932002</v>
          </cell>
          <cell r="M83">
            <v>450228.02026018</v>
          </cell>
          <cell r="N83">
            <v>432448.01710019901</v>
          </cell>
          <cell r="O83">
            <v>394728.84689370001</v>
          </cell>
          <cell r="P83">
            <v>374704.94046600902</v>
          </cell>
          <cell r="Q83">
            <v>351449.34713498701</v>
          </cell>
          <cell r="R83">
            <v>339061.06424863997</v>
          </cell>
          <cell r="S83">
            <v>306098.64061891899</v>
          </cell>
          <cell r="T83">
            <v>283240.84237014898</v>
          </cell>
          <cell r="U83">
            <v>293622.31051129499</v>
          </cell>
          <cell r="V83">
            <v>208993.59491918399</v>
          </cell>
          <cell r="W83">
            <v>208546.34056536201</v>
          </cell>
          <cell r="X83">
            <v>197271.61438470599</v>
          </cell>
          <cell r="Y83">
            <v>189503.51213122299</v>
          </cell>
          <cell r="Z83">
            <v>184343.74385359901</v>
          </cell>
          <cell r="AA83">
            <v>175068.50206106101</v>
          </cell>
          <cell r="AB83">
            <v>163549.246956444</v>
          </cell>
          <cell r="AC83">
            <v>152618.89935552701</v>
          </cell>
          <cell r="AD83">
            <v>131393.50204769801</v>
          </cell>
          <cell r="AE83">
            <v>121991.976527665</v>
          </cell>
          <cell r="AF83">
            <v>101655.81534989701</v>
          </cell>
          <cell r="AG83">
            <v>100819.683814627</v>
          </cell>
          <cell r="AH83">
            <v>91157.851781933306</v>
          </cell>
          <cell r="AI83">
            <v>90426.961303769</v>
          </cell>
          <cell r="AJ83">
            <v>75011.190187599103</v>
          </cell>
          <cell r="AK83">
            <v>69151.1448223279</v>
          </cell>
          <cell r="AL83">
            <v>61745.632725846997</v>
          </cell>
          <cell r="AM83">
            <v>56256.123347891698</v>
          </cell>
          <cell r="AN83">
            <v>51590.814678279799</v>
          </cell>
          <cell r="AO83">
            <v>46873.262630792102</v>
          </cell>
        </row>
        <row r="84">
          <cell r="A84">
            <v>110002</v>
          </cell>
          <cell r="B84">
            <v>1</v>
          </cell>
          <cell r="C84" t="str">
            <v>CL-FL</v>
          </cell>
          <cell r="E84">
            <v>100</v>
          </cell>
          <cell r="F84" t="str">
            <v>País</v>
          </cell>
          <cell r="G84">
            <v>2</v>
          </cell>
          <cell r="H84" t="str">
            <v>Eucaliptus sp</v>
          </cell>
          <cell r="I84">
            <v>31180.791302080201</v>
          </cell>
          <cell r="J84">
            <v>40661.473273285301</v>
          </cell>
          <cell r="K84">
            <v>53919.936587455901</v>
          </cell>
          <cell r="L84">
            <v>63671.936752090798</v>
          </cell>
          <cell r="M84">
            <v>73331.952289401394</v>
          </cell>
          <cell r="N84">
            <v>104737.014110584</v>
          </cell>
          <cell r="O84">
            <v>106377.360814321</v>
          </cell>
          <cell r="P84">
            <v>110153.987609962</v>
          </cell>
          <cell r="Q84">
            <v>109269.464911802</v>
          </cell>
          <cell r="R84">
            <v>107079.793799529</v>
          </cell>
          <cell r="S84">
            <v>109526.587762304</v>
          </cell>
          <cell r="T84">
            <v>114903.260608743</v>
          </cell>
          <cell r="U84">
            <v>117271.989382837</v>
          </cell>
          <cell r="V84">
            <v>129641.494141724</v>
          </cell>
          <cell r="W84">
            <v>137446.768104346</v>
          </cell>
          <cell r="X84">
            <v>157642.25264095599</v>
          </cell>
          <cell r="Y84">
            <v>163807.914823575</v>
          </cell>
          <cell r="Z84">
            <v>173843.10388295501</v>
          </cell>
          <cell r="AA84">
            <v>170019.63360029701</v>
          </cell>
          <cell r="AB84">
            <v>177015.46801985399</v>
          </cell>
          <cell r="AC84">
            <v>175450.589690038</v>
          </cell>
          <cell r="AD84">
            <v>176597.49620882599</v>
          </cell>
          <cell r="AE84">
            <v>168192.547501714</v>
          </cell>
          <cell r="AF84">
            <v>159565.95425659299</v>
          </cell>
          <cell r="AG84">
            <v>150622.120625354</v>
          </cell>
          <cell r="AH84">
            <v>119359.103453848</v>
          </cell>
          <cell r="AI84">
            <v>115731.66112898799</v>
          </cell>
          <cell r="AJ84">
            <v>110054.40370079799</v>
          </cell>
          <cell r="AK84">
            <v>106452.684140367</v>
          </cell>
          <cell r="AL84">
            <v>101681.87896222901</v>
          </cell>
          <cell r="AM84">
            <v>94045.232967538002</v>
          </cell>
          <cell r="AN84">
            <v>86013.260404594606</v>
          </cell>
          <cell r="AO84">
            <v>79119.034756284804</v>
          </cell>
        </row>
        <row r="85">
          <cell r="A85">
            <v>110003</v>
          </cell>
          <cell r="B85">
            <v>1</v>
          </cell>
          <cell r="C85" t="str">
            <v>CL-FL</v>
          </cell>
          <cell r="E85">
            <v>100</v>
          </cell>
          <cell r="F85" t="str">
            <v>País</v>
          </cell>
          <cell r="G85">
            <v>3</v>
          </cell>
          <cell r="H85" t="str">
            <v>Otras especies</v>
          </cell>
          <cell r="I85">
            <v>8832.5033461956991</v>
          </cell>
          <cell r="J85">
            <v>8973.3196587082693</v>
          </cell>
          <cell r="K85">
            <v>9086.5068655040104</v>
          </cell>
          <cell r="L85">
            <v>9423.9267251388392</v>
          </cell>
          <cell r="M85">
            <v>10104.6359088135</v>
          </cell>
          <cell r="N85">
            <v>10519.5311231872</v>
          </cell>
          <cell r="O85">
            <v>10490.722938422299</v>
          </cell>
          <cell r="P85">
            <v>10067.109333988299</v>
          </cell>
          <cell r="Q85">
            <v>9840.3149892062193</v>
          </cell>
          <cell r="R85">
            <v>10590.2968535007</v>
          </cell>
          <cell r="S85">
            <v>9288.1728578452894</v>
          </cell>
          <cell r="T85">
            <v>9311.9574028445004</v>
          </cell>
          <cell r="U85">
            <v>9885.90731650405</v>
          </cell>
          <cell r="V85">
            <v>4962.0583663952302</v>
          </cell>
          <cell r="W85">
            <v>7000.4159169903596</v>
          </cell>
          <cell r="X85">
            <v>8260.9508422259696</v>
          </cell>
          <cell r="Y85">
            <v>4158.1351353666996</v>
          </cell>
          <cell r="Z85">
            <v>7033.35090253622</v>
          </cell>
          <cell r="AA85">
            <v>8236.8297685643392</v>
          </cell>
          <cell r="AB85">
            <v>8419.7775775605805</v>
          </cell>
          <cell r="AC85">
            <v>7606.3593107356601</v>
          </cell>
          <cell r="AD85">
            <v>7405.9017971606299</v>
          </cell>
          <cell r="AE85">
            <v>7132.8003379351003</v>
          </cell>
          <cell r="AF85">
            <v>6839.5079437187196</v>
          </cell>
          <cell r="AG85">
            <v>6520.6479920359798</v>
          </cell>
          <cell r="AH85">
            <v>5679.5038668986399</v>
          </cell>
          <cell r="AI85">
            <v>5979.3853803468701</v>
          </cell>
          <cell r="AJ85">
            <v>6516.7503964676398</v>
          </cell>
          <cell r="AK85">
            <v>6204.4205665665304</v>
          </cell>
          <cell r="AL85">
            <v>6228.9640955490304</v>
          </cell>
          <cell r="AM85">
            <v>6393.4974324084797</v>
          </cell>
          <cell r="AN85">
            <v>3543.4868198041099</v>
          </cell>
          <cell r="AO85">
            <v>3311.4013307540699</v>
          </cell>
        </row>
        <row r="86">
          <cell r="A86">
            <v>110004</v>
          </cell>
          <cell r="B86">
            <v>1</v>
          </cell>
          <cell r="C86" t="str">
            <v>CL-FL</v>
          </cell>
          <cell r="E86">
            <v>100</v>
          </cell>
          <cell r="F86" t="str">
            <v>País</v>
          </cell>
          <cell r="G86">
            <v>4</v>
          </cell>
          <cell r="H86" t="str">
            <v>Especies nativas</v>
          </cell>
          <cell r="I86">
            <v>60.117104495830397</v>
          </cell>
          <cell r="J86">
            <v>79.146154028211797</v>
          </cell>
          <cell r="K86">
            <v>90.7204958921063</v>
          </cell>
          <cell r="L86">
            <v>93.085245077004203</v>
          </cell>
          <cell r="M86">
            <v>113.665620180442</v>
          </cell>
          <cell r="N86">
            <v>92.854186149368203</v>
          </cell>
          <cell r="O86">
            <v>93.086411234871406</v>
          </cell>
          <cell r="P86">
            <v>94.779699258035095</v>
          </cell>
          <cell r="Q86">
            <v>88.295004828036795</v>
          </cell>
          <cell r="R86">
            <v>88.760317945140102</v>
          </cell>
          <cell r="S86">
            <v>89.058821151874398</v>
          </cell>
          <cell r="T86">
            <v>90.230373261145004</v>
          </cell>
          <cell r="U86">
            <v>91.763476723272106</v>
          </cell>
          <cell r="V86">
            <v>93.077106713351995</v>
          </cell>
          <cell r="W86">
            <v>102.552655790435</v>
          </cell>
          <cell r="X86">
            <v>102.36912296390901</v>
          </cell>
          <cell r="Y86">
            <v>101.085047445817</v>
          </cell>
          <cell r="Z86">
            <v>99.959729728869604</v>
          </cell>
          <cell r="AA86">
            <v>90.858959345629003</v>
          </cell>
          <cell r="AB86">
            <v>90.838819018579002</v>
          </cell>
          <cell r="AC86">
            <v>74.309912726525596</v>
          </cell>
          <cell r="AD86">
            <v>90.843036571527804</v>
          </cell>
          <cell r="AE86">
            <v>113.144687204448</v>
          </cell>
          <cell r="AF86">
            <v>137.76492771582099</v>
          </cell>
          <cell r="AG86">
            <v>162.90040188287301</v>
          </cell>
          <cell r="AH86">
            <v>206.656906421233</v>
          </cell>
          <cell r="AI86">
            <v>211.512162704247</v>
          </cell>
          <cell r="AJ86">
            <v>201.05295501190099</v>
          </cell>
          <cell r="AK86">
            <v>391.59635985776902</v>
          </cell>
          <cell r="AL86">
            <v>443.66138322811099</v>
          </cell>
          <cell r="AM86">
            <v>451.44074019905997</v>
          </cell>
          <cell r="AN86">
            <v>475.94896470681499</v>
          </cell>
          <cell r="AO86">
            <v>496.54985413044602</v>
          </cell>
        </row>
        <row r="87">
          <cell r="A87">
            <v>110005</v>
          </cell>
          <cell r="B87">
            <v>1</v>
          </cell>
          <cell r="C87" t="str">
            <v>CL-FL</v>
          </cell>
          <cell r="E87">
            <v>100</v>
          </cell>
          <cell r="F87" t="str">
            <v>País</v>
          </cell>
          <cell r="G87">
            <v>5</v>
          </cell>
          <cell r="H87" t="str">
            <v>Areas gestión plantaciones</v>
          </cell>
          <cell r="I87">
            <v>36317.404521484903</v>
          </cell>
          <cell r="J87">
            <v>28428.652894247301</v>
          </cell>
          <cell r="K87">
            <v>34958.52628097</v>
          </cell>
          <cell r="L87">
            <v>29379.2736166018</v>
          </cell>
          <cell r="M87">
            <v>33995.127451931199</v>
          </cell>
          <cell r="N87">
            <v>33715.455706451197</v>
          </cell>
          <cell r="O87">
            <v>46518.648432492999</v>
          </cell>
          <cell r="P87">
            <v>50443.7643278916</v>
          </cell>
          <cell r="Q87">
            <v>56532.973382827498</v>
          </cell>
          <cell r="R87">
            <v>62067.547879222097</v>
          </cell>
          <cell r="S87">
            <v>64514.874768895497</v>
          </cell>
          <cell r="T87">
            <v>65053.833947295097</v>
          </cell>
          <cell r="U87">
            <v>73696.768357932102</v>
          </cell>
          <cell r="V87">
            <v>78169.564344064405</v>
          </cell>
          <cell r="W87">
            <v>86057.874223107094</v>
          </cell>
          <cell r="X87">
            <v>88455.871555340302</v>
          </cell>
          <cell r="Y87">
            <v>85730.630164109505</v>
          </cell>
          <cell r="Z87">
            <v>78686.296862267496</v>
          </cell>
          <cell r="AA87">
            <v>87093.792423682098</v>
          </cell>
          <cell r="AB87">
            <v>85704.857123144204</v>
          </cell>
          <cell r="AC87">
            <v>90406.513952991096</v>
          </cell>
          <cell r="AD87">
            <v>85352.420305132095</v>
          </cell>
          <cell r="AE87">
            <v>86231.086685550094</v>
          </cell>
          <cell r="AF87">
            <v>80793.426652162001</v>
          </cell>
          <cell r="AG87">
            <v>80951.024554760806</v>
          </cell>
          <cell r="AH87">
            <v>71744.421883688905</v>
          </cell>
          <cell r="AI87">
            <v>68649.755492736207</v>
          </cell>
          <cell r="AJ87">
            <v>75586.097711344701</v>
          </cell>
          <cell r="AK87">
            <v>70630.161243332797</v>
          </cell>
          <cell r="AL87">
            <v>64543.7625953881</v>
          </cell>
          <cell r="AM87">
            <v>58914.766764047999</v>
          </cell>
          <cell r="AN87">
            <v>54723.9077331066</v>
          </cell>
          <cell r="AO87">
            <v>52826.513848742499</v>
          </cell>
        </row>
        <row r="88">
          <cell r="A88">
            <v>21501</v>
          </cell>
          <cell r="B88">
            <v>2</v>
          </cell>
          <cell r="C88" t="str">
            <v>PA-FL</v>
          </cell>
          <cell r="D88">
            <v>1</v>
          </cell>
          <cell r="E88">
            <v>15</v>
          </cell>
          <cell r="F88" t="str">
            <v>Arica y Parinacota</v>
          </cell>
          <cell r="G88">
            <v>1</v>
          </cell>
          <cell r="H88" t="str">
            <v>Pinus radiata</v>
          </cell>
          <cell r="I88">
            <v>0</v>
          </cell>
          <cell r="J88">
            <v>0</v>
          </cell>
          <cell r="K88">
            <v>0</v>
          </cell>
          <cell r="L88">
            <v>0</v>
          </cell>
          <cell r="M88">
            <v>0</v>
          </cell>
          <cell r="N88">
            <v>0</v>
          </cell>
          <cell r="O88">
            <v>0</v>
          </cell>
          <cell r="P88">
            <v>0</v>
          </cell>
          <cell r="Q88">
            <v>0</v>
          </cell>
          <cell r="R88">
            <v>0</v>
          </cell>
          <cell r="S88">
            <v>0</v>
          </cell>
          <cell r="T88">
            <v>0</v>
          </cell>
          <cell r="U88">
            <v>0</v>
          </cell>
          <cell r="V88">
            <v>0</v>
          </cell>
          <cell r="W88">
            <v>0</v>
          </cell>
          <cell r="X88">
            <v>0</v>
          </cell>
          <cell r="Y88">
            <v>0</v>
          </cell>
          <cell r="Z88">
            <v>0</v>
          </cell>
          <cell r="AA88">
            <v>0</v>
          </cell>
          <cell r="AB88">
            <v>0</v>
          </cell>
          <cell r="AC88">
            <v>0</v>
          </cell>
          <cell r="AD88">
            <v>0</v>
          </cell>
          <cell r="AE88">
            <v>0</v>
          </cell>
          <cell r="AF88">
            <v>0</v>
          </cell>
          <cell r="AG88">
            <v>0</v>
          </cell>
          <cell r="AH88">
            <v>0</v>
          </cell>
          <cell r="AI88">
            <v>0</v>
          </cell>
          <cell r="AJ88">
            <v>0</v>
          </cell>
          <cell r="AK88">
            <v>0</v>
          </cell>
          <cell r="AL88">
            <v>0</v>
          </cell>
          <cell r="AM88">
            <v>0</v>
          </cell>
          <cell r="AN88">
            <v>0</v>
          </cell>
          <cell r="AO88">
            <v>0</v>
          </cell>
        </row>
        <row r="89">
          <cell r="A89">
            <v>21502</v>
          </cell>
          <cell r="B89">
            <v>2</v>
          </cell>
          <cell r="C89" t="str">
            <v>PA-FL</v>
          </cell>
          <cell r="D89">
            <v>1</v>
          </cell>
          <cell r="E89">
            <v>15</v>
          </cell>
          <cell r="F89" t="str">
            <v>Arica y Parinacota</v>
          </cell>
          <cell r="G89">
            <v>2</v>
          </cell>
          <cell r="H89" t="str">
            <v>Eucaliptus sp</v>
          </cell>
          <cell r="I89">
            <v>0</v>
          </cell>
          <cell r="J89">
            <v>0</v>
          </cell>
          <cell r="K89">
            <v>0</v>
          </cell>
          <cell r="L89">
            <v>0</v>
          </cell>
          <cell r="M89">
            <v>0</v>
          </cell>
          <cell r="N89">
            <v>0</v>
          </cell>
          <cell r="O89">
            <v>0</v>
          </cell>
          <cell r="P89">
            <v>0</v>
          </cell>
          <cell r="Q89">
            <v>0</v>
          </cell>
          <cell r="R89">
            <v>0</v>
          </cell>
          <cell r="S89">
            <v>0</v>
          </cell>
          <cell r="T89">
            <v>0</v>
          </cell>
          <cell r="U89">
            <v>0</v>
          </cell>
          <cell r="V89">
            <v>0</v>
          </cell>
          <cell r="W89">
            <v>0</v>
          </cell>
          <cell r="X89">
            <v>0</v>
          </cell>
          <cell r="Y89">
            <v>0</v>
          </cell>
          <cell r="Z89">
            <v>0</v>
          </cell>
          <cell r="AA89">
            <v>0</v>
          </cell>
          <cell r="AB89">
            <v>0</v>
          </cell>
          <cell r="AC89">
            <v>0</v>
          </cell>
          <cell r="AD89">
            <v>0</v>
          </cell>
          <cell r="AE89">
            <v>0</v>
          </cell>
          <cell r="AF89">
            <v>0</v>
          </cell>
          <cell r="AG89">
            <v>0</v>
          </cell>
          <cell r="AH89">
            <v>0</v>
          </cell>
          <cell r="AI89">
            <v>0</v>
          </cell>
          <cell r="AJ89">
            <v>0</v>
          </cell>
          <cell r="AK89">
            <v>0</v>
          </cell>
          <cell r="AL89">
            <v>0</v>
          </cell>
          <cell r="AM89">
            <v>0</v>
          </cell>
          <cell r="AN89">
            <v>0</v>
          </cell>
          <cell r="AO89">
            <v>0</v>
          </cell>
        </row>
        <row r="90">
          <cell r="A90">
            <v>21503</v>
          </cell>
          <cell r="B90">
            <v>2</v>
          </cell>
          <cell r="C90" t="str">
            <v>PA-FL</v>
          </cell>
          <cell r="D90">
            <v>1</v>
          </cell>
          <cell r="E90">
            <v>15</v>
          </cell>
          <cell r="F90" t="str">
            <v>Arica y Parinacota</v>
          </cell>
          <cell r="G90">
            <v>3</v>
          </cell>
          <cell r="H90" t="str">
            <v>Otras especies</v>
          </cell>
          <cell r="I90">
            <v>0</v>
          </cell>
          <cell r="J90">
            <v>0</v>
          </cell>
          <cell r="K90">
            <v>0</v>
          </cell>
          <cell r="L90">
            <v>0</v>
          </cell>
          <cell r="M90">
            <v>0</v>
          </cell>
          <cell r="N90">
            <v>0</v>
          </cell>
          <cell r="O90">
            <v>0</v>
          </cell>
          <cell r="P90">
            <v>0</v>
          </cell>
          <cell r="Q90">
            <v>0</v>
          </cell>
          <cell r="R90">
            <v>0</v>
          </cell>
          <cell r="S90">
            <v>0</v>
          </cell>
          <cell r="T90">
            <v>0</v>
          </cell>
          <cell r="U90">
            <v>0</v>
          </cell>
          <cell r="V90">
            <v>0</v>
          </cell>
          <cell r="W90">
            <v>0</v>
          </cell>
          <cell r="X90">
            <v>0</v>
          </cell>
          <cell r="Y90">
            <v>0</v>
          </cell>
          <cell r="Z90">
            <v>0</v>
          </cell>
          <cell r="AA90">
            <v>0</v>
          </cell>
          <cell r="AB90">
            <v>0</v>
          </cell>
          <cell r="AC90">
            <v>0</v>
          </cell>
          <cell r="AD90">
            <v>0</v>
          </cell>
          <cell r="AE90">
            <v>0</v>
          </cell>
          <cell r="AF90">
            <v>0</v>
          </cell>
          <cell r="AG90">
            <v>0</v>
          </cell>
          <cell r="AH90">
            <v>0</v>
          </cell>
          <cell r="AI90">
            <v>0</v>
          </cell>
          <cell r="AJ90">
            <v>0</v>
          </cell>
          <cell r="AK90">
            <v>0</v>
          </cell>
          <cell r="AL90">
            <v>0</v>
          </cell>
          <cell r="AM90">
            <v>0</v>
          </cell>
          <cell r="AN90">
            <v>0</v>
          </cell>
          <cell r="AO90">
            <v>0</v>
          </cell>
        </row>
        <row r="91">
          <cell r="A91">
            <v>21504</v>
          </cell>
          <cell r="B91">
            <v>2</v>
          </cell>
          <cell r="C91" t="str">
            <v>PA-FL</v>
          </cell>
          <cell r="D91">
            <v>1</v>
          </cell>
          <cell r="E91">
            <v>15</v>
          </cell>
          <cell r="F91" t="str">
            <v>Arica y Parinacota</v>
          </cell>
          <cell r="G91">
            <v>4</v>
          </cell>
          <cell r="H91" t="str">
            <v>Especies nativas</v>
          </cell>
          <cell r="I91">
            <v>0</v>
          </cell>
          <cell r="J91">
            <v>0</v>
          </cell>
          <cell r="K91">
            <v>0</v>
          </cell>
          <cell r="L91">
            <v>0</v>
          </cell>
          <cell r="M91">
            <v>0</v>
          </cell>
          <cell r="N91">
            <v>0</v>
          </cell>
          <cell r="O91">
            <v>0</v>
          </cell>
          <cell r="P91">
            <v>0</v>
          </cell>
          <cell r="Q91">
            <v>0</v>
          </cell>
          <cell r="R91">
            <v>0</v>
          </cell>
          <cell r="S91">
            <v>0</v>
          </cell>
          <cell r="T91">
            <v>0</v>
          </cell>
          <cell r="U91">
            <v>0</v>
          </cell>
          <cell r="V91">
            <v>0</v>
          </cell>
          <cell r="W91">
            <v>0</v>
          </cell>
          <cell r="X91">
            <v>0</v>
          </cell>
          <cell r="Y91">
            <v>0</v>
          </cell>
          <cell r="Z91">
            <v>0</v>
          </cell>
          <cell r="AA91">
            <v>0</v>
          </cell>
          <cell r="AB91">
            <v>0</v>
          </cell>
          <cell r="AC91">
            <v>0</v>
          </cell>
          <cell r="AD91">
            <v>0</v>
          </cell>
          <cell r="AE91">
            <v>0</v>
          </cell>
          <cell r="AF91">
            <v>0</v>
          </cell>
          <cell r="AG91">
            <v>0</v>
          </cell>
          <cell r="AH91">
            <v>0</v>
          </cell>
          <cell r="AI91">
            <v>0</v>
          </cell>
          <cell r="AJ91">
            <v>0</v>
          </cell>
          <cell r="AK91">
            <v>0</v>
          </cell>
          <cell r="AL91">
            <v>0</v>
          </cell>
          <cell r="AM91">
            <v>0</v>
          </cell>
          <cell r="AN91">
            <v>0</v>
          </cell>
          <cell r="AO91">
            <v>0</v>
          </cell>
        </row>
        <row r="92">
          <cell r="A92">
            <v>21505</v>
          </cell>
          <cell r="B92">
            <v>2</v>
          </cell>
          <cell r="C92" t="str">
            <v>PA-FL</v>
          </cell>
          <cell r="D92">
            <v>1</v>
          </cell>
          <cell r="E92">
            <v>15</v>
          </cell>
          <cell r="F92" t="str">
            <v>Arica y Parinacota</v>
          </cell>
          <cell r="G92">
            <v>5</v>
          </cell>
          <cell r="H92" t="str">
            <v>Areas gestión plantaciones</v>
          </cell>
          <cell r="I92">
            <v>0</v>
          </cell>
          <cell r="J92">
            <v>0</v>
          </cell>
          <cell r="K92">
            <v>0</v>
          </cell>
          <cell r="L92">
            <v>0</v>
          </cell>
          <cell r="M92">
            <v>0</v>
          </cell>
          <cell r="N92">
            <v>0</v>
          </cell>
          <cell r="O92">
            <v>0</v>
          </cell>
          <cell r="P92">
            <v>0</v>
          </cell>
          <cell r="Q92">
            <v>0</v>
          </cell>
          <cell r="R92">
            <v>0</v>
          </cell>
          <cell r="S92">
            <v>0</v>
          </cell>
          <cell r="T92">
            <v>0</v>
          </cell>
          <cell r="U92">
            <v>0</v>
          </cell>
          <cell r="V92">
            <v>0</v>
          </cell>
          <cell r="W92">
            <v>0</v>
          </cell>
          <cell r="X92">
            <v>0</v>
          </cell>
          <cell r="Y92">
            <v>0</v>
          </cell>
          <cell r="Z92">
            <v>0</v>
          </cell>
          <cell r="AA92">
            <v>0</v>
          </cell>
          <cell r="AB92">
            <v>0</v>
          </cell>
          <cell r="AC92">
            <v>0</v>
          </cell>
          <cell r="AD92">
            <v>0</v>
          </cell>
          <cell r="AE92">
            <v>0</v>
          </cell>
          <cell r="AF92">
            <v>0</v>
          </cell>
          <cell r="AG92">
            <v>0</v>
          </cell>
          <cell r="AH92">
            <v>0</v>
          </cell>
          <cell r="AI92">
            <v>0</v>
          </cell>
          <cell r="AJ92">
            <v>0</v>
          </cell>
          <cell r="AK92">
            <v>0</v>
          </cell>
          <cell r="AL92">
            <v>0</v>
          </cell>
          <cell r="AM92">
            <v>0</v>
          </cell>
          <cell r="AN92">
            <v>0</v>
          </cell>
          <cell r="AO92">
            <v>0</v>
          </cell>
        </row>
        <row r="93">
          <cell r="A93">
            <v>20101</v>
          </cell>
          <cell r="B93">
            <v>2</v>
          </cell>
          <cell r="C93" t="str">
            <v>PA-FL</v>
          </cell>
          <cell r="D93">
            <v>2</v>
          </cell>
          <cell r="E93">
            <v>1</v>
          </cell>
          <cell r="F93" t="str">
            <v>Tarapaca</v>
          </cell>
          <cell r="G93">
            <v>1</v>
          </cell>
          <cell r="H93" t="str">
            <v>Pinus radiata</v>
          </cell>
          <cell r="I93">
            <v>0</v>
          </cell>
          <cell r="J93">
            <v>0</v>
          </cell>
          <cell r="K93">
            <v>0</v>
          </cell>
          <cell r="L93">
            <v>0</v>
          </cell>
          <cell r="M93">
            <v>0</v>
          </cell>
          <cell r="N93">
            <v>0</v>
          </cell>
          <cell r="O93">
            <v>0</v>
          </cell>
          <cell r="P93">
            <v>0</v>
          </cell>
          <cell r="Q93">
            <v>0</v>
          </cell>
          <cell r="R93">
            <v>0</v>
          </cell>
          <cell r="S93">
            <v>0</v>
          </cell>
          <cell r="T93">
            <v>0</v>
          </cell>
          <cell r="U93">
            <v>0</v>
          </cell>
          <cell r="V93">
            <v>0</v>
          </cell>
          <cell r="W93">
            <v>0</v>
          </cell>
          <cell r="X93">
            <v>0</v>
          </cell>
          <cell r="Y93">
            <v>0</v>
          </cell>
          <cell r="Z93">
            <v>0</v>
          </cell>
          <cell r="AA93">
            <v>0</v>
          </cell>
          <cell r="AB93">
            <v>0</v>
          </cell>
          <cell r="AC93">
            <v>0</v>
          </cell>
          <cell r="AD93">
            <v>0</v>
          </cell>
          <cell r="AE93">
            <v>0</v>
          </cell>
          <cell r="AF93">
            <v>0</v>
          </cell>
          <cell r="AG93">
            <v>0</v>
          </cell>
          <cell r="AH93">
            <v>0</v>
          </cell>
          <cell r="AI93">
            <v>0</v>
          </cell>
          <cell r="AJ93">
            <v>0</v>
          </cell>
          <cell r="AK93">
            <v>0</v>
          </cell>
          <cell r="AL93">
            <v>0</v>
          </cell>
          <cell r="AM93">
            <v>0</v>
          </cell>
          <cell r="AN93">
            <v>0</v>
          </cell>
          <cell r="AO93">
            <v>0</v>
          </cell>
        </row>
        <row r="94">
          <cell r="A94">
            <v>20102</v>
          </cell>
          <cell r="B94">
            <v>2</v>
          </cell>
          <cell r="C94" t="str">
            <v>PA-FL</v>
          </cell>
          <cell r="D94">
            <v>2</v>
          </cell>
          <cell r="E94">
            <v>1</v>
          </cell>
          <cell r="F94" t="str">
            <v>Tarapaca</v>
          </cell>
          <cell r="G94">
            <v>2</v>
          </cell>
          <cell r="H94" t="str">
            <v>Eucaliptus sp</v>
          </cell>
          <cell r="I94">
            <v>36</v>
          </cell>
          <cell r="J94">
            <v>36</v>
          </cell>
          <cell r="K94">
            <v>51</v>
          </cell>
          <cell r="L94">
            <v>72</v>
          </cell>
          <cell r="M94">
            <v>162</v>
          </cell>
          <cell r="N94">
            <v>172</v>
          </cell>
          <cell r="O94">
            <v>178</v>
          </cell>
          <cell r="P94">
            <v>196</v>
          </cell>
          <cell r="Q94">
            <v>200</v>
          </cell>
          <cell r="R94">
            <v>210</v>
          </cell>
          <cell r="S94">
            <v>210</v>
          </cell>
          <cell r="T94">
            <v>212</v>
          </cell>
          <cell r="U94">
            <v>221.6</v>
          </cell>
          <cell r="V94">
            <v>240</v>
          </cell>
          <cell r="W94">
            <v>288</v>
          </cell>
          <cell r="X94">
            <v>305.39999999999998</v>
          </cell>
          <cell r="Y94">
            <v>311.5</v>
          </cell>
          <cell r="Z94">
            <v>306.5</v>
          </cell>
          <cell r="AA94">
            <v>306.5</v>
          </cell>
          <cell r="AB94">
            <v>306.5</v>
          </cell>
          <cell r="AC94">
            <v>306.5</v>
          </cell>
          <cell r="AD94">
            <v>306.5</v>
          </cell>
          <cell r="AE94">
            <v>291.5</v>
          </cell>
          <cell r="AF94">
            <v>270.5</v>
          </cell>
          <cell r="AG94">
            <v>180.5</v>
          </cell>
          <cell r="AH94">
            <v>170.5</v>
          </cell>
          <cell r="AI94">
            <v>164.5</v>
          </cell>
          <cell r="AJ94">
            <v>146.5</v>
          </cell>
          <cell r="AK94">
            <v>143.30000000000001</v>
          </cell>
          <cell r="AL94">
            <v>133.5</v>
          </cell>
          <cell r="AM94">
            <v>133.5</v>
          </cell>
          <cell r="AN94">
            <v>130.69999999999999</v>
          </cell>
          <cell r="AO94">
            <v>115.9</v>
          </cell>
        </row>
        <row r="95">
          <cell r="A95">
            <v>20103</v>
          </cell>
          <cell r="B95">
            <v>2</v>
          </cell>
          <cell r="C95" t="str">
            <v>PA-FL</v>
          </cell>
          <cell r="D95">
            <v>2</v>
          </cell>
          <cell r="E95">
            <v>1</v>
          </cell>
          <cell r="F95" t="str">
            <v>Tarapaca</v>
          </cell>
          <cell r="G95">
            <v>3</v>
          </cell>
          <cell r="H95" t="str">
            <v>Otras especies</v>
          </cell>
          <cell r="I95">
            <v>382.70332949154999</v>
          </cell>
          <cell r="J95">
            <v>384.381809815309</v>
          </cell>
          <cell r="K95">
            <v>384.381809815309</v>
          </cell>
          <cell r="L95">
            <v>408.13574188254802</v>
          </cell>
          <cell r="M95">
            <v>452.07070053253</v>
          </cell>
          <cell r="N95">
            <v>462</v>
          </cell>
          <cell r="O95">
            <v>476.47659388551801</v>
          </cell>
          <cell r="P95">
            <v>486.042279319768</v>
          </cell>
          <cell r="Q95">
            <v>491.92546362120299</v>
          </cell>
          <cell r="R95">
            <v>497.27401777362201</v>
          </cell>
          <cell r="S95">
            <v>444.56459531072699</v>
          </cell>
          <cell r="T95">
            <v>489.18545705540703</v>
          </cell>
          <cell r="U95">
            <v>467.83843383155801</v>
          </cell>
          <cell r="V95">
            <v>425.27065714704003</v>
          </cell>
          <cell r="W95">
            <v>370.50563861377702</v>
          </cell>
          <cell r="X95">
            <v>333.67634494606801</v>
          </cell>
          <cell r="Y95">
            <v>319.81868129548502</v>
          </cell>
          <cell r="Z95">
            <v>319.81868129548502</v>
          </cell>
          <cell r="AA95">
            <v>319.81868129548502</v>
          </cell>
          <cell r="AB95">
            <v>301.89525982656897</v>
          </cell>
          <cell r="AC95">
            <v>273.59667050845002</v>
          </cell>
          <cell r="AD95">
            <v>273.118190184691</v>
          </cell>
          <cell r="AE95">
            <v>273.118190184691</v>
          </cell>
          <cell r="AF95">
            <v>249.36425811745201</v>
          </cell>
          <cell r="AG95">
            <v>205.42929946747</v>
          </cell>
          <cell r="AH95">
            <v>195.5</v>
          </cell>
          <cell r="AI95">
            <v>180.5</v>
          </cell>
          <cell r="AJ95">
            <v>155.87</v>
          </cell>
          <cell r="AK95">
            <v>138.24</v>
          </cell>
          <cell r="AL95">
            <v>128.57</v>
          </cell>
          <cell r="AM95">
            <v>131.57</v>
          </cell>
          <cell r="AN95">
            <v>79.37</v>
          </cell>
          <cell r="AO95">
            <v>82.97</v>
          </cell>
        </row>
        <row r="96">
          <cell r="A96">
            <v>20104</v>
          </cell>
          <cell r="B96">
            <v>2</v>
          </cell>
          <cell r="C96" t="str">
            <v>PA-FL</v>
          </cell>
          <cell r="D96">
            <v>2</v>
          </cell>
          <cell r="E96">
            <v>1</v>
          </cell>
          <cell r="F96" t="str">
            <v>Tarapaca</v>
          </cell>
          <cell r="G96">
            <v>4</v>
          </cell>
          <cell r="H96" t="str">
            <v>Especies nativas</v>
          </cell>
          <cell r="I96">
            <v>4145.1710443634502</v>
          </cell>
          <cell r="J96">
            <v>4145.1710443634502</v>
          </cell>
          <cell r="K96">
            <v>4145.1710443634502</v>
          </cell>
          <cell r="L96">
            <v>4158.14653763981</v>
          </cell>
          <cell r="M96">
            <v>4204.0598215407799</v>
          </cell>
          <cell r="N96">
            <v>4210.0390850823196</v>
          </cell>
          <cell r="O96">
            <v>4220.0390850823196</v>
          </cell>
          <cell r="P96">
            <v>4221.0390850823196</v>
          </cell>
          <cell r="Q96">
            <v>4221.0390850823196</v>
          </cell>
          <cell r="R96">
            <v>4230.7390850823203</v>
          </cell>
          <cell r="S96">
            <v>4248.7390850823203</v>
          </cell>
          <cell r="T96">
            <v>4265.9390850823202</v>
          </cell>
          <cell r="U96">
            <v>4268.0390850823196</v>
          </cell>
          <cell r="V96">
            <v>576.91407565665395</v>
          </cell>
          <cell r="W96">
            <v>580.51407565665397</v>
          </cell>
          <cell r="X96">
            <v>202.04550710066599</v>
          </cell>
          <cell r="Y96">
            <v>163.92091240417099</v>
          </cell>
          <cell r="Z96">
            <v>163.92091240417099</v>
          </cell>
          <cell r="AA96">
            <v>138.968040718862</v>
          </cell>
          <cell r="AB96">
            <v>139.968040718862</v>
          </cell>
          <cell r="AC96">
            <v>145.76804071886201</v>
          </cell>
          <cell r="AD96">
            <v>149.26804071886201</v>
          </cell>
          <cell r="AE96">
            <v>149.26804071886201</v>
          </cell>
          <cell r="AF96">
            <v>136.292547442505</v>
          </cell>
          <cell r="AG96">
            <v>90.379263541536105</v>
          </cell>
          <cell r="AH96">
            <v>84.4</v>
          </cell>
          <cell r="AI96">
            <v>79.400000000000006</v>
          </cell>
          <cell r="AJ96">
            <v>82.04</v>
          </cell>
          <cell r="AK96">
            <v>86.68</v>
          </cell>
          <cell r="AL96">
            <v>82.72</v>
          </cell>
          <cell r="AM96">
            <v>64.72</v>
          </cell>
          <cell r="AN96">
            <v>47.52</v>
          </cell>
          <cell r="AO96">
            <v>45.42</v>
          </cell>
        </row>
        <row r="97">
          <cell r="A97">
            <v>20105</v>
          </cell>
          <cell r="B97">
            <v>2</v>
          </cell>
          <cell r="C97" t="str">
            <v>PA-FL</v>
          </cell>
          <cell r="D97">
            <v>2</v>
          </cell>
          <cell r="E97">
            <v>1</v>
          </cell>
          <cell r="F97" t="str">
            <v>Tarapaca</v>
          </cell>
          <cell r="G97">
            <v>5</v>
          </cell>
          <cell r="H97" t="str">
            <v>Areas gestión plantaciones</v>
          </cell>
          <cell r="I97">
            <v>336.63987713807001</v>
          </cell>
          <cell r="J97">
            <v>250.91838386983699</v>
          </cell>
          <cell r="K97">
            <v>307.48501408006001</v>
          </cell>
          <cell r="L97">
            <v>251.50451892060701</v>
          </cell>
          <cell r="M97">
            <v>306.85580349006602</v>
          </cell>
          <cell r="N97">
            <v>298.13756014202102</v>
          </cell>
          <cell r="O97">
            <v>443.15087961354499</v>
          </cell>
          <cell r="P97">
            <v>499.63531285555399</v>
          </cell>
          <cell r="Q97">
            <v>590.13282779341296</v>
          </cell>
          <cell r="R97">
            <v>670.921635591111</v>
          </cell>
          <cell r="S97">
            <v>744.31574548909498</v>
          </cell>
          <cell r="T97">
            <v>792.86820292523805</v>
          </cell>
          <cell r="U97">
            <v>868.07888811024895</v>
          </cell>
          <cell r="V97">
            <v>282.52487986751697</v>
          </cell>
          <cell r="W97">
            <v>301.97844043848801</v>
          </cell>
          <cell r="X97">
            <v>204.80825433420199</v>
          </cell>
          <cell r="Y97">
            <v>190.66551475933801</v>
          </cell>
          <cell r="Z97">
            <v>170.20968002371299</v>
          </cell>
          <cell r="AA97">
            <v>188.59292174281501</v>
          </cell>
          <cell r="AB97">
            <v>183.73790407131099</v>
          </cell>
          <cell r="AC97">
            <v>195.451577690617</v>
          </cell>
          <cell r="AD97">
            <v>197.193727164563</v>
          </cell>
          <cell r="AE97">
            <v>206.970004305044</v>
          </cell>
          <cell r="AF97">
            <v>197.66348251108701</v>
          </cell>
          <cell r="AG97">
            <v>149.37574227587001</v>
          </cell>
          <cell r="AH97">
            <v>149.321729799189</v>
          </cell>
          <cell r="AI97">
            <v>137.202835374605</v>
          </cell>
          <cell r="AJ97">
            <v>151.50452145174799</v>
          </cell>
          <cell r="AK97">
            <v>142.74127316686801</v>
          </cell>
          <cell r="AL97">
            <v>130.829076777491</v>
          </cell>
          <cell r="AM97">
            <v>123.63957415868001</v>
          </cell>
          <cell r="AN97">
            <v>99.533836625266105</v>
          </cell>
          <cell r="AO97">
            <v>99.421913363707901</v>
          </cell>
        </row>
        <row r="98">
          <cell r="A98">
            <v>20201</v>
          </cell>
          <cell r="B98">
            <v>2</v>
          </cell>
          <cell r="C98" t="str">
            <v>PA-FL</v>
          </cell>
          <cell r="D98">
            <v>3</v>
          </cell>
          <cell r="E98">
            <v>2</v>
          </cell>
          <cell r="F98" t="str">
            <v>Antofagasta</v>
          </cell>
          <cell r="G98">
            <v>1</v>
          </cell>
          <cell r="H98" t="str">
            <v>Pinus radiata</v>
          </cell>
          <cell r="I98">
            <v>0</v>
          </cell>
          <cell r="J98">
            <v>0</v>
          </cell>
          <cell r="K98">
            <v>0</v>
          </cell>
          <cell r="L98">
            <v>0</v>
          </cell>
          <cell r="M98">
            <v>0</v>
          </cell>
          <cell r="N98">
            <v>0</v>
          </cell>
          <cell r="O98">
            <v>0</v>
          </cell>
          <cell r="P98">
            <v>0</v>
          </cell>
          <cell r="Q98">
            <v>0</v>
          </cell>
          <cell r="R98">
            <v>0</v>
          </cell>
          <cell r="S98">
            <v>0</v>
          </cell>
          <cell r="T98">
            <v>0</v>
          </cell>
          <cell r="U98">
            <v>0</v>
          </cell>
          <cell r="V98">
            <v>0</v>
          </cell>
          <cell r="W98">
            <v>0</v>
          </cell>
          <cell r="X98">
            <v>0</v>
          </cell>
          <cell r="Y98">
            <v>0</v>
          </cell>
          <cell r="Z98">
            <v>0</v>
          </cell>
          <cell r="AA98">
            <v>0</v>
          </cell>
          <cell r="AB98">
            <v>0</v>
          </cell>
          <cell r="AC98">
            <v>0</v>
          </cell>
          <cell r="AD98">
            <v>0</v>
          </cell>
          <cell r="AE98">
            <v>0</v>
          </cell>
          <cell r="AF98">
            <v>0</v>
          </cell>
          <cell r="AG98">
            <v>0</v>
          </cell>
          <cell r="AH98">
            <v>0</v>
          </cell>
          <cell r="AI98">
            <v>0</v>
          </cell>
          <cell r="AJ98">
            <v>0</v>
          </cell>
          <cell r="AK98">
            <v>0</v>
          </cell>
          <cell r="AL98">
            <v>0</v>
          </cell>
          <cell r="AM98">
            <v>0</v>
          </cell>
          <cell r="AN98">
            <v>0</v>
          </cell>
          <cell r="AO98">
            <v>0</v>
          </cell>
        </row>
        <row r="99">
          <cell r="A99">
            <v>20202</v>
          </cell>
          <cell r="B99">
            <v>2</v>
          </cell>
          <cell r="C99" t="str">
            <v>PA-FL</v>
          </cell>
          <cell r="D99">
            <v>3</v>
          </cell>
          <cell r="E99">
            <v>2</v>
          </cell>
          <cell r="F99" t="str">
            <v>Antofagasta</v>
          </cell>
          <cell r="G99">
            <v>2</v>
          </cell>
          <cell r="H99" t="str">
            <v>Eucaliptus sp</v>
          </cell>
          <cell r="I99">
            <v>0.99515996580322796</v>
          </cell>
          <cell r="J99">
            <v>0.99515996580322796</v>
          </cell>
          <cell r="K99">
            <v>0.99515996580322796</v>
          </cell>
          <cell r="L99">
            <v>0.99515996580322796</v>
          </cell>
          <cell r="M99">
            <v>0.99515996580322796</v>
          </cell>
          <cell r="N99">
            <v>0.97982655834149601</v>
          </cell>
          <cell r="O99">
            <v>0.959784875108042</v>
          </cell>
          <cell r="P99">
            <v>0.94246356616850002</v>
          </cell>
          <cell r="Q99">
            <v>0.92807977067241298</v>
          </cell>
          <cell r="R99">
            <v>0.91837060181614105</v>
          </cell>
          <cell r="S99">
            <v>0.85601331959424498</v>
          </cell>
          <cell r="T99">
            <v>0.87206002795271698</v>
          </cell>
          <cell r="U99">
            <v>0.82305251323630102</v>
          </cell>
          <cell r="V99">
            <v>1</v>
          </cell>
          <cell r="W99">
            <v>1</v>
          </cell>
          <cell r="X99">
            <v>1</v>
          </cell>
          <cell r="Y99">
            <v>1</v>
          </cell>
          <cell r="Z99">
            <v>0</v>
          </cell>
          <cell r="AA99">
            <v>0</v>
          </cell>
          <cell r="AB99">
            <v>0</v>
          </cell>
          <cell r="AC99">
            <v>0</v>
          </cell>
          <cell r="AD99">
            <v>0</v>
          </cell>
          <cell r="AE99">
            <v>0</v>
          </cell>
          <cell r="AF99">
            <v>0</v>
          </cell>
          <cell r="AG99">
            <v>0</v>
          </cell>
          <cell r="AH99">
            <v>0</v>
          </cell>
          <cell r="AI99">
            <v>0</v>
          </cell>
          <cell r="AJ99">
            <v>0</v>
          </cell>
          <cell r="AK99">
            <v>0</v>
          </cell>
          <cell r="AL99">
            <v>0</v>
          </cell>
          <cell r="AM99">
            <v>0</v>
          </cell>
          <cell r="AN99">
            <v>0</v>
          </cell>
          <cell r="AO99">
            <v>0</v>
          </cell>
        </row>
        <row r="100">
          <cell r="A100">
            <v>20203</v>
          </cell>
          <cell r="B100">
            <v>2</v>
          </cell>
          <cell r="C100" t="str">
            <v>PA-FL</v>
          </cell>
          <cell r="D100">
            <v>3</v>
          </cell>
          <cell r="E100">
            <v>2</v>
          </cell>
          <cell r="F100" t="str">
            <v>Antofagasta</v>
          </cell>
          <cell r="G100">
            <v>3</v>
          </cell>
          <cell r="H100" t="str">
            <v>Otras especies</v>
          </cell>
          <cell r="I100">
            <v>462.178461814076</v>
          </cell>
          <cell r="J100">
            <v>464.205508339255</v>
          </cell>
          <cell r="K100">
            <v>464.205508339255</v>
          </cell>
          <cell r="L100">
            <v>492.89236559617598</v>
          </cell>
          <cell r="M100">
            <v>545.95119744823103</v>
          </cell>
          <cell r="N100">
            <v>555</v>
          </cell>
          <cell r="O100">
            <v>578.36789932500199</v>
          </cell>
          <cell r="P100">
            <v>572.72837566412898</v>
          </cell>
          <cell r="Q100">
            <v>557.24992092273101</v>
          </cell>
          <cell r="R100">
            <v>546.80184894066804</v>
          </cell>
          <cell r="S100">
            <v>479.161076765031</v>
          </cell>
          <cell r="T100">
            <v>452.73834749822299</v>
          </cell>
          <cell r="U100">
            <v>417.17612775824</v>
          </cell>
          <cell r="V100">
            <v>350.79331757693598</v>
          </cell>
          <cell r="W100">
            <v>271.371026824306</v>
          </cell>
          <cell r="X100">
            <v>212.159930957233</v>
          </cell>
          <cell r="Y100">
            <v>185.642369104452</v>
          </cell>
          <cell r="Z100">
            <v>185.642369104452</v>
          </cell>
          <cell r="AA100">
            <v>185.642369104452</v>
          </cell>
          <cell r="AB100">
            <v>163.99683135604801</v>
          </cell>
          <cell r="AC100">
            <v>129.821538185924</v>
          </cell>
          <cell r="AD100">
            <v>127.794491660745</v>
          </cell>
          <cell r="AE100">
            <v>127.794491660745</v>
          </cell>
          <cell r="AF100">
            <v>99.107634403824406</v>
          </cell>
          <cell r="AG100">
            <v>46.048802551768503</v>
          </cell>
          <cell r="AH100">
            <v>37</v>
          </cell>
          <cell r="AI100">
            <v>13</v>
          </cell>
          <cell r="AJ100">
            <v>0</v>
          </cell>
          <cell r="AK100">
            <v>0</v>
          </cell>
          <cell r="AL100">
            <v>0</v>
          </cell>
          <cell r="AM100">
            <v>0</v>
          </cell>
          <cell r="AN100">
            <v>0</v>
          </cell>
          <cell r="AO100">
            <v>0</v>
          </cell>
        </row>
        <row r="101">
          <cell r="A101">
            <v>20204</v>
          </cell>
          <cell r="B101">
            <v>2</v>
          </cell>
          <cell r="C101" t="str">
            <v>PA-FL</v>
          </cell>
          <cell r="D101">
            <v>3</v>
          </cell>
          <cell r="E101">
            <v>2</v>
          </cell>
          <cell r="F101" t="str">
            <v>Antofagasta</v>
          </cell>
          <cell r="G101">
            <v>4</v>
          </cell>
          <cell r="H101" t="str">
            <v>Especies nativas</v>
          </cell>
          <cell r="I101">
            <v>3.5030790498931799</v>
          </cell>
          <cell r="J101">
            <v>3.5030790498931799</v>
          </cell>
          <cell r="K101">
            <v>3.5030790498931799</v>
          </cell>
          <cell r="L101">
            <v>3.5150601147836298</v>
          </cell>
          <cell r="M101">
            <v>3.5574546520883099</v>
          </cell>
          <cell r="N101">
            <v>3.56759247622638</v>
          </cell>
          <cell r="O101">
            <v>3.56759247622638</v>
          </cell>
          <cell r="P101">
            <v>42.567592476226402</v>
          </cell>
          <cell r="Q101">
            <v>42.567592476226402</v>
          </cell>
          <cell r="R101">
            <v>42.567592476226402</v>
          </cell>
          <cell r="S101">
            <v>42.567592476226402</v>
          </cell>
          <cell r="T101">
            <v>42.8901596078924</v>
          </cell>
          <cell r="U101">
            <v>42.8901596078924</v>
          </cell>
          <cell r="V101">
            <v>39.4801642159943</v>
          </cell>
          <cell r="W101">
            <v>39.4801642159943</v>
          </cell>
          <cell r="X101">
            <v>39.122575510033101</v>
          </cell>
          <cell r="Y101">
            <v>39.0857106949856</v>
          </cell>
          <cell r="Z101">
            <v>39.087553935737901</v>
          </cell>
          <cell r="AA101">
            <v>39.0645134263332</v>
          </cell>
          <cell r="AB101">
            <v>39.0645134263332</v>
          </cell>
          <cell r="AC101">
            <v>39.0645134263332</v>
          </cell>
          <cell r="AD101">
            <v>39.0645134263332</v>
          </cell>
          <cell r="AE101">
            <v>39.0645134263332</v>
          </cell>
          <cell r="AF101">
            <v>39.0525323614428</v>
          </cell>
          <cell r="AG101">
            <v>39.010137824138098</v>
          </cell>
          <cell r="AH101">
            <v>39</v>
          </cell>
          <cell r="AI101">
            <v>39</v>
          </cell>
          <cell r="AJ101">
            <v>0</v>
          </cell>
          <cell r="AK101">
            <v>0</v>
          </cell>
          <cell r="AL101">
            <v>0</v>
          </cell>
          <cell r="AM101">
            <v>0</v>
          </cell>
          <cell r="AN101">
            <v>0</v>
          </cell>
          <cell r="AO101">
            <v>0</v>
          </cell>
        </row>
        <row r="102">
          <cell r="A102">
            <v>20205</v>
          </cell>
          <cell r="B102">
            <v>2</v>
          </cell>
          <cell r="C102" t="str">
            <v>PA-FL</v>
          </cell>
          <cell r="D102">
            <v>3</v>
          </cell>
          <cell r="E102">
            <v>2</v>
          </cell>
          <cell r="F102" t="str">
            <v>Antofagasta</v>
          </cell>
          <cell r="G102">
            <v>5</v>
          </cell>
          <cell r="H102" t="str">
            <v>Areas gestión plantaciones</v>
          </cell>
          <cell r="I102">
            <v>34.422942956213298</v>
          </cell>
          <cell r="J102">
            <v>25.759506144452502</v>
          </cell>
          <cell r="K102">
            <v>31.4633152247848</v>
          </cell>
          <cell r="L102">
            <v>26.9709755641226</v>
          </cell>
          <cell r="M102">
            <v>35.060339026100799</v>
          </cell>
          <cell r="N102">
            <v>34.4386367171305</v>
          </cell>
          <cell r="O102">
            <v>52.992045075623899</v>
          </cell>
          <cell r="P102">
            <v>62.796119161863302</v>
          </cell>
          <cell r="Q102">
            <v>72.160035385392604</v>
          </cell>
          <cell r="R102">
            <v>80.201663312728101</v>
          </cell>
          <cell r="S102">
            <v>79.3277416483172</v>
          </cell>
          <cell r="T102">
            <v>79.252998203570101</v>
          </cell>
          <cell r="U102">
            <v>80.704008072234899</v>
          </cell>
          <cell r="V102">
            <v>88.991991705924804</v>
          </cell>
          <cell r="W102">
            <v>76.005518907086994</v>
          </cell>
          <cell r="X102">
            <v>61.4293156489612</v>
          </cell>
          <cell r="Y102">
            <v>54.120243599001697</v>
          </cell>
          <cell r="Z102">
            <v>48.404570711705297</v>
          </cell>
          <cell r="AA102">
            <v>55.375490379154499</v>
          </cell>
          <cell r="AB102">
            <v>49.855552591934703</v>
          </cell>
          <cell r="AC102">
            <v>45.4754787317625</v>
          </cell>
          <cell r="AD102">
            <v>45.142228963912899</v>
          </cell>
          <cell r="AE102">
            <v>48.375788054488403</v>
          </cell>
          <cell r="AF102">
            <v>41.619959551939502</v>
          </cell>
          <cell r="AG102">
            <v>26.675443908846599</v>
          </cell>
          <cell r="AH102">
            <v>25.1963842467547</v>
          </cell>
          <cell r="AI102">
            <v>16.8109034860496</v>
          </cell>
          <cell r="AJ102">
            <v>0</v>
          </cell>
          <cell r="AK102">
            <v>0</v>
          </cell>
          <cell r="AL102">
            <v>0</v>
          </cell>
          <cell r="AM102">
            <v>0</v>
          </cell>
          <cell r="AN102">
            <v>0</v>
          </cell>
          <cell r="AO102">
            <v>0</v>
          </cell>
        </row>
        <row r="103">
          <cell r="A103">
            <v>20301</v>
          </cell>
          <cell r="B103">
            <v>2</v>
          </cell>
          <cell r="C103" t="str">
            <v>PA-FL</v>
          </cell>
          <cell r="D103">
            <v>4</v>
          </cell>
          <cell r="E103">
            <v>3</v>
          </cell>
          <cell r="F103" t="str">
            <v>Atacama</v>
          </cell>
          <cell r="G103">
            <v>1</v>
          </cell>
          <cell r="H103" t="str">
            <v>Pinus radiata</v>
          </cell>
          <cell r="I103">
            <v>0</v>
          </cell>
          <cell r="J103">
            <v>0</v>
          </cell>
          <cell r="K103">
            <v>0</v>
          </cell>
          <cell r="L103">
            <v>0</v>
          </cell>
          <cell r="M103">
            <v>0</v>
          </cell>
          <cell r="N103">
            <v>0</v>
          </cell>
          <cell r="O103">
            <v>1</v>
          </cell>
          <cell r="P103">
            <v>1</v>
          </cell>
          <cell r="Q103">
            <v>1</v>
          </cell>
          <cell r="R103">
            <v>1</v>
          </cell>
          <cell r="S103">
            <v>1</v>
          </cell>
          <cell r="T103">
            <v>1</v>
          </cell>
          <cell r="U103">
            <v>1</v>
          </cell>
          <cell r="V103">
            <v>1</v>
          </cell>
          <cell r="W103">
            <v>1</v>
          </cell>
          <cell r="X103">
            <v>1</v>
          </cell>
          <cell r="Y103">
            <v>0</v>
          </cell>
          <cell r="Z103">
            <v>0</v>
          </cell>
          <cell r="AA103">
            <v>0</v>
          </cell>
          <cell r="AB103">
            <v>0</v>
          </cell>
          <cell r="AC103">
            <v>0</v>
          </cell>
          <cell r="AD103">
            <v>0</v>
          </cell>
          <cell r="AE103">
            <v>0</v>
          </cell>
          <cell r="AF103">
            <v>0</v>
          </cell>
          <cell r="AG103">
            <v>0</v>
          </cell>
          <cell r="AH103">
            <v>0</v>
          </cell>
          <cell r="AI103">
            <v>0</v>
          </cell>
          <cell r="AJ103">
            <v>0</v>
          </cell>
          <cell r="AK103">
            <v>0</v>
          </cell>
          <cell r="AL103">
            <v>0</v>
          </cell>
          <cell r="AM103">
            <v>0</v>
          </cell>
          <cell r="AN103">
            <v>0</v>
          </cell>
          <cell r="AO103">
            <v>0</v>
          </cell>
        </row>
        <row r="104">
          <cell r="A104">
            <v>20302</v>
          </cell>
          <cell r="B104">
            <v>2</v>
          </cell>
          <cell r="C104" t="str">
            <v>PA-FL</v>
          </cell>
          <cell r="D104">
            <v>4</v>
          </cell>
          <cell r="E104">
            <v>3</v>
          </cell>
          <cell r="F104" t="str">
            <v>Atacama</v>
          </cell>
          <cell r="G104">
            <v>2</v>
          </cell>
          <cell r="H104" t="str">
            <v>Eucaliptus sp</v>
          </cell>
          <cell r="I104">
            <v>323</v>
          </cell>
          <cell r="J104">
            <v>354</v>
          </cell>
          <cell r="K104">
            <v>518</v>
          </cell>
          <cell r="L104">
            <v>649</v>
          </cell>
          <cell r="M104">
            <v>741</v>
          </cell>
          <cell r="N104">
            <v>829</v>
          </cell>
          <cell r="O104">
            <v>829</v>
          </cell>
          <cell r="P104">
            <v>849</v>
          </cell>
          <cell r="Q104">
            <v>880.37031764371102</v>
          </cell>
          <cell r="R104">
            <v>872.32141666186203</v>
          </cell>
          <cell r="S104">
            <v>820.62722969990898</v>
          </cell>
          <cell r="T104">
            <v>820.62722969990898</v>
          </cell>
          <cell r="U104">
            <v>780</v>
          </cell>
          <cell r="V104">
            <v>780</v>
          </cell>
          <cell r="W104">
            <v>701</v>
          </cell>
          <cell r="X104">
            <v>608</v>
          </cell>
          <cell r="Y104">
            <v>608</v>
          </cell>
          <cell r="Z104">
            <v>605</v>
          </cell>
          <cell r="AA104">
            <v>597</v>
          </cell>
          <cell r="AB104">
            <v>584</v>
          </cell>
          <cell r="AC104">
            <v>526</v>
          </cell>
          <cell r="AD104">
            <v>495</v>
          </cell>
          <cell r="AE104">
            <v>331</v>
          </cell>
          <cell r="AF104">
            <v>200</v>
          </cell>
          <cell r="AG104">
            <v>108</v>
          </cell>
          <cell r="AH104">
            <v>20</v>
          </cell>
          <cell r="AI104">
            <v>20</v>
          </cell>
          <cell r="AJ104">
            <v>0</v>
          </cell>
          <cell r="AK104">
            <v>0</v>
          </cell>
          <cell r="AL104">
            <v>0</v>
          </cell>
          <cell r="AM104">
            <v>0</v>
          </cell>
          <cell r="AN104">
            <v>0</v>
          </cell>
          <cell r="AO104">
            <v>0</v>
          </cell>
        </row>
        <row r="105">
          <cell r="A105">
            <v>20303</v>
          </cell>
          <cell r="B105">
            <v>2</v>
          </cell>
          <cell r="C105" t="str">
            <v>PA-FL</v>
          </cell>
          <cell r="D105">
            <v>4</v>
          </cell>
          <cell r="E105">
            <v>3</v>
          </cell>
          <cell r="F105" t="str">
            <v>Atacama</v>
          </cell>
          <cell r="G105">
            <v>3</v>
          </cell>
          <cell r="H105" t="str">
            <v>Otras especies</v>
          </cell>
          <cell r="I105">
            <v>685.11639709829103</v>
          </cell>
          <cell r="J105">
            <v>688.121216506427</v>
          </cell>
          <cell r="K105">
            <v>688.121216506427</v>
          </cell>
          <cell r="L105">
            <v>730.64556134671204</v>
          </cell>
          <cell r="M105">
            <v>809.29802725791603</v>
          </cell>
          <cell r="N105">
            <v>791</v>
          </cell>
          <cell r="O105">
            <v>890</v>
          </cell>
          <cell r="P105">
            <v>879.73047830853397</v>
          </cell>
          <cell r="Q105">
            <v>856.78578481621605</v>
          </cell>
          <cell r="R105">
            <v>841.29794619024699</v>
          </cell>
          <cell r="S105">
            <v>741.02974687168899</v>
          </cell>
          <cell r="T105">
            <v>701.86166230598803</v>
          </cell>
          <cell r="U105">
            <v>649.14553233869299</v>
          </cell>
          <cell r="V105">
            <v>550.74208973307498</v>
          </cell>
          <cell r="W105">
            <v>433.009399472783</v>
          </cell>
          <cell r="X105">
            <v>345.23704307723602</v>
          </cell>
          <cell r="Y105">
            <v>305.92838216495602</v>
          </cell>
          <cell r="Z105">
            <v>305.92838216495602</v>
          </cell>
          <cell r="AA105">
            <v>305.92838216495602</v>
          </cell>
          <cell r="AB105">
            <v>273.84183105819602</v>
          </cell>
          <cell r="AC105">
            <v>223.181630159625</v>
          </cell>
          <cell r="AD105">
            <v>220.176810751489</v>
          </cell>
          <cell r="AE105">
            <v>220.176810751489</v>
          </cell>
          <cell r="AF105">
            <v>177.65246591120399</v>
          </cell>
          <cell r="AG105">
            <v>99</v>
          </cell>
          <cell r="AH105">
            <v>99</v>
          </cell>
          <cell r="AI105">
            <v>0</v>
          </cell>
          <cell r="AJ105">
            <v>0</v>
          </cell>
          <cell r="AK105">
            <v>0</v>
          </cell>
          <cell r="AL105">
            <v>0</v>
          </cell>
          <cell r="AM105">
            <v>0</v>
          </cell>
          <cell r="AN105">
            <v>0</v>
          </cell>
          <cell r="AO105">
            <v>0</v>
          </cell>
        </row>
        <row r="106">
          <cell r="A106">
            <v>20304</v>
          </cell>
          <cell r="B106">
            <v>2</v>
          </cell>
          <cell r="C106" t="str">
            <v>PA-FL</v>
          </cell>
          <cell r="D106">
            <v>4</v>
          </cell>
          <cell r="E106">
            <v>3</v>
          </cell>
          <cell r="F106" t="str">
            <v>Atacama</v>
          </cell>
          <cell r="G106">
            <v>4</v>
          </cell>
          <cell r="H106" t="str">
            <v>Especies nativas</v>
          </cell>
          <cell r="I106">
            <v>0</v>
          </cell>
          <cell r="J106">
            <v>0</v>
          </cell>
          <cell r="K106">
            <v>0</v>
          </cell>
          <cell r="L106">
            <v>0</v>
          </cell>
          <cell r="M106">
            <v>0</v>
          </cell>
          <cell r="N106">
            <v>0</v>
          </cell>
          <cell r="O106">
            <v>0</v>
          </cell>
          <cell r="P106">
            <v>22</v>
          </cell>
          <cell r="Q106">
            <v>22</v>
          </cell>
          <cell r="R106">
            <v>22</v>
          </cell>
          <cell r="S106">
            <v>22</v>
          </cell>
          <cell r="T106">
            <v>22</v>
          </cell>
          <cell r="U106">
            <v>22</v>
          </cell>
          <cell r="V106">
            <v>22</v>
          </cell>
          <cell r="W106">
            <v>22</v>
          </cell>
          <cell r="X106">
            <v>22</v>
          </cell>
          <cell r="Y106">
            <v>22</v>
          </cell>
          <cell r="Z106">
            <v>22</v>
          </cell>
          <cell r="AA106">
            <v>22</v>
          </cell>
          <cell r="AB106">
            <v>22</v>
          </cell>
          <cell r="AC106">
            <v>22</v>
          </cell>
          <cell r="AD106">
            <v>22</v>
          </cell>
          <cell r="AE106">
            <v>22</v>
          </cell>
          <cell r="AF106">
            <v>22</v>
          </cell>
          <cell r="AG106">
            <v>22</v>
          </cell>
          <cell r="AH106">
            <v>22</v>
          </cell>
          <cell r="AI106">
            <v>22</v>
          </cell>
          <cell r="AJ106">
            <v>0</v>
          </cell>
          <cell r="AK106">
            <v>0</v>
          </cell>
          <cell r="AL106">
            <v>0</v>
          </cell>
          <cell r="AM106">
            <v>0</v>
          </cell>
          <cell r="AN106">
            <v>0</v>
          </cell>
          <cell r="AO106">
            <v>0</v>
          </cell>
        </row>
        <row r="107">
          <cell r="A107">
            <v>20305</v>
          </cell>
          <cell r="B107">
            <v>2</v>
          </cell>
          <cell r="C107" t="str">
            <v>PA-FL</v>
          </cell>
          <cell r="D107">
            <v>4</v>
          </cell>
          <cell r="E107">
            <v>3</v>
          </cell>
          <cell r="F107" t="str">
            <v>Atacama</v>
          </cell>
          <cell r="G107">
            <v>5</v>
          </cell>
          <cell r="H107" t="str">
            <v>Areas gestión plantaciones</v>
          </cell>
          <cell r="I107">
            <v>74.360543752956701</v>
          </cell>
          <cell r="J107">
            <v>57.273977499335302</v>
          </cell>
          <cell r="K107">
            <v>80.964942670927698</v>
          </cell>
          <cell r="L107">
            <v>74.809395434895293</v>
          </cell>
          <cell r="M107">
            <v>98.734964655665706</v>
          </cell>
          <cell r="N107">
            <v>99.706637156885506</v>
          </cell>
          <cell r="O107">
            <v>156.36825546054999</v>
          </cell>
          <cell r="P107">
            <v>178.505380702575</v>
          </cell>
          <cell r="Q107">
            <v>211.42548207000999</v>
          </cell>
          <cell r="R107">
            <v>235.95229074018999</v>
          </cell>
          <cell r="S107">
            <v>240.54906971758999</v>
          </cell>
          <cell r="T107">
            <v>246.695847879479</v>
          </cell>
          <cell r="U107">
            <v>254.277881095266</v>
          </cell>
          <cell r="V107">
            <v>307.89769924976201</v>
          </cell>
          <cell r="W107">
            <v>281.990584977249</v>
          </cell>
          <cell r="X107">
            <v>237.70801355654501</v>
          </cell>
          <cell r="Y107">
            <v>224.39685872928499</v>
          </cell>
          <cell r="Z107">
            <v>200.94341346516899</v>
          </cell>
          <cell r="AA107">
            <v>227.934107541034</v>
          </cell>
          <cell r="AB107">
            <v>216.01846834962899</v>
          </cell>
          <cell r="AC107">
            <v>207.65393877030399</v>
          </cell>
          <cell r="AD107">
            <v>199.43667026220299</v>
          </cell>
          <cell r="AE107">
            <v>166.17550787978999</v>
          </cell>
          <cell r="AF107">
            <v>120.39301815781199</v>
          </cell>
          <cell r="AG107">
            <v>71.816985117959206</v>
          </cell>
          <cell r="AH107">
            <v>46.745923405163403</v>
          </cell>
          <cell r="AI107">
            <v>13.5780374310401</v>
          </cell>
          <cell r="AJ107">
            <v>0</v>
          </cell>
          <cell r="AK107">
            <v>0</v>
          </cell>
          <cell r="AL107">
            <v>0</v>
          </cell>
          <cell r="AM107">
            <v>0</v>
          </cell>
          <cell r="AN107">
            <v>0</v>
          </cell>
          <cell r="AO107">
            <v>0</v>
          </cell>
        </row>
        <row r="108">
          <cell r="A108">
            <v>20401</v>
          </cell>
          <cell r="B108">
            <v>2</v>
          </cell>
          <cell r="C108" t="str">
            <v>PA-FL</v>
          </cell>
          <cell r="D108">
            <v>5</v>
          </cell>
          <cell r="E108">
            <v>4</v>
          </cell>
          <cell r="F108" t="str">
            <v>Coquimbo</v>
          </cell>
          <cell r="G108">
            <v>1</v>
          </cell>
          <cell r="H108" t="str">
            <v>Pinus radiata</v>
          </cell>
          <cell r="I108">
            <v>0</v>
          </cell>
          <cell r="J108">
            <v>0</v>
          </cell>
          <cell r="K108">
            <v>0</v>
          </cell>
          <cell r="L108">
            <v>0</v>
          </cell>
          <cell r="M108">
            <v>0</v>
          </cell>
          <cell r="N108">
            <v>0</v>
          </cell>
          <cell r="O108">
            <v>636.84951541961198</v>
          </cell>
          <cell r="P108">
            <v>636.84951541961198</v>
          </cell>
          <cell r="Q108">
            <v>636.84951541961198</v>
          </cell>
          <cell r="R108">
            <v>636.84951541961198</v>
          </cell>
          <cell r="S108">
            <v>636.84951541961198</v>
          </cell>
          <cell r="T108">
            <v>636.84951541961198</v>
          </cell>
          <cell r="U108">
            <v>5.8337360191109502</v>
          </cell>
          <cell r="V108">
            <v>5.8337360191109502</v>
          </cell>
          <cell r="W108">
            <v>5.8337360191109502</v>
          </cell>
          <cell r="X108">
            <v>5.8337360191109502</v>
          </cell>
          <cell r="Y108">
            <v>0</v>
          </cell>
          <cell r="Z108">
            <v>0</v>
          </cell>
          <cell r="AA108">
            <v>0</v>
          </cell>
          <cell r="AB108">
            <v>0.388915734607374</v>
          </cell>
          <cell r="AC108">
            <v>0.388915734607374</v>
          </cell>
          <cell r="AD108">
            <v>0.388915734607374</v>
          </cell>
          <cell r="AE108">
            <v>0</v>
          </cell>
          <cell r="AF108">
            <v>0</v>
          </cell>
          <cell r="AG108">
            <v>0</v>
          </cell>
          <cell r="AH108">
            <v>0</v>
          </cell>
          <cell r="AI108">
            <v>0</v>
          </cell>
          <cell r="AJ108">
            <v>0</v>
          </cell>
          <cell r="AK108">
            <v>0</v>
          </cell>
          <cell r="AL108">
            <v>0</v>
          </cell>
          <cell r="AM108">
            <v>0</v>
          </cell>
          <cell r="AN108">
            <v>0</v>
          </cell>
          <cell r="AO108">
            <v>0</v>
          </cell>
        </row>
        <row r="109">
          <cell r="A109">
            <v>20402</v>
          </cell>
          <cell r="B109">
            <v>2</v>
          </cell>
          <cell r="C109" t="str">
            <v>PA-FL</v>
          </cell>
          <cell r="D109">
            <v>5</v>
          </cell>
          <cell r="E109">
            <v>4</v>
          </cell>
          <cell r="F109" t="str">
            <v>Coquimbo</v>
          </cell>
          <cell r="G109">
            <v>2</v>
          </cell>
          <cell r="H109" t="str">
            <v>Eucaliptus sp</v>
          </cell>
          <cell r="I109">
            <v>1209.5279346289999</v>
          </cell>
          <cell r="J109">
            <v>1219.2508279941901</v>
          </cell>
          <cell r="K109">
            <v>1441.90508605692</v>
          </cell>
          <cell r="L109">
            <v>1642.1966893797301</v>
          </cell>
          <cell r="M109">
            <v>1888.18589151891</v>
          </cell>
          <cell r="N109">
            <v>2067.25525525169</v>
          </cell>
          <cell r="O109">
            <v>2033.3523423860699</v>
          </cell>
          <cell r="P109">
            <v>2022.6082731499</v>
          </cell>
          <cell r="Q109">
            <v>2028.9602991168699</v>
          </cell>
          <cell r="R109">
            <v>2071.18885496353</v>
          </cell>
          <cell r="S109">
            <v>1960.3651514170899</v>
          </cell>
          <cell r="T109">
            <v>2003.2431111575499</v>
          </cell>
          <cell r="U109">
            <v>1762.76056710802</v>
          </cell>
          <cell r="V109">
            <v>1763.7328564445399</v>
          </cell>
          <cell r="W109">
            <v>1773.26129194242</v>
          </cell>
          <cell r="X109">
            <v>1606.02752606124</v>
          </cell>
          <cell r="Y109">
            <v>1375.78941117367</v>
          </cell>
          <cell r="Z109">
            <v>1293.04758863594</v>
          </cell>
          <cell r="AA109">
            <v>1426.7373724072299</v>
          </cell>
          <cell r="AB109">
            <v>1414.00038209884</v>
          </cell>
          <cell r="AC109">
            <v>1358.09374524903</v>
          </cell>
          <cell r="AD109">
            <v>1349.3431412203599</v>
          </cell>
          <cell r="AE109">
            <v>1128.70152208422</v>
          </cell>
          <cell r="AF109">
            <v>929.86835276618899</v>
          </cell>
          <cell r="AG109">
            <v>693.47564637844903</v>
          </cell>
          <cell r="AH109">
            <v>506.23216595171698</v>
          </cell>
          <cell r="AI109">
            <v>498.58024887331698</v>
          </cell>
          <cell r="AJ109">
            <v>473.300726123836</v>
          </cell>
          <cell r="AK109">
            <v>455.46893969208702</v>
          </cell>
          <cell r="AL109">
            <v>393.0479642876</v>
          </cell>
          <cell r="AM109">
            <v>374.18555115914103</v>
          </cell>
          <cell r="AN109">
            <v>331.307591418676</v>
          </cell>
          <cell r="AO109">
            <v>298.93035651260999</v>
          </cell>
        </row>
        <row r="110">
          <cell r="A110">
            <v>20403</v>
          </cell>
          <cell r="B110">
            <v>2</v>
          </cell>
          <cell r="C110" t="str">
            <v>PA-FL</v>
          </cell>
          <cell r="D110">
            <v>5</v>
          </cell>
          <cell r="E110">
            <v>4</v>
          </cell>
          <cell r="F110" t="str">
            <v>Coquimbo</v>
          </cell>
          <cell r="G110">
            <v>3</v>
          </cell>
          <cell r="H110" t="str">
            <v>Otras especies</v>
          </cell>
          <cell r="I110">
            <v>2109.7880487155599</v>
          </cell>
          <cell r="J110">
            <v>2119.6557292216899</v>
          </cell>
          <cell r="K110">
            <v>2119.82999354814</v>
          </cell>
          <cell r="L110">
            <v>2253.7287822508501</v>
          </cell>
          <cell r="M110">
            <v>2484.0771570352699</v>
          </cell>
          <cell r="N110">
            <v>2530.2588674509302</v>
          </cell>
          <cell r="O110">
            <v>2563.4225979103899</v>
          </cell>
          <cell r="P110">
            <v>3962.2388937073902</v>
          </cell>
          <cell r="Q110">
            <v>3928.7773131300901</v>
          </cell>
          <cell r="R110">
            <v>4077.4346607001999</v>
          </cell>
          <cell r="S110">
            <v>3985.8485373231301</v>
          </cell>
          <cell r="T110">
            <v>5036.5680269618097</v>
          </cell>
          <cell r="U110">
            <v>7033.1625288413497</v>
          </cell>
          <cell r="V110">
            <v>8797.3504166953808</v>
          </cell>
          <cell r="W110">
            <v>11604.6404640662</v>
          </cell>
          <cell r="X110">
            <v>12691.362375517499</v>
          </cell>
          <cell r="Y110">
            <v>15297.389484187999</v>
          </cell>
          <cell r="Z110">
            <v>16013.7317890585</v>
          </cell>
          <cell r="AA110">
            <v>16013.7317890585</v>
          </cell>
          <cell r="AB110">
            <v>15970.706015121599</v>
          </cell>
          <cell r="AC110">
            <v>15819.587176246299</v>
          </cell>
          <cell r="AD110">
            <v>15829.859579956699</v>
          </cell>
          <cell r="AE110">
            <v>15840.924232606299</v>
          </cell>
          <cell r="AF110">
            <v>15719.662497532399</v>
          </cell>
          <cell r="AG110">
            <v>15549.566892932</v>
          </cell>
          <cell r="AH110">
            <v>15511.320701214099</v>
          </cell>
          <cell r="AI110">
            <v>15487.0134678011</v>
          </cell>
          <cell r="AJ110">
            <v>13761.558706363599</v>
          </cell>
          <cell r="AK110">
            <v>13761.6559352972</v>
          </cell>
          <cell r="AL110">
            <v>13761.6559352972</v>
          </cell>
          <cell r="AM110">
            <v>13586.673959575701</v>
          </cell>
          <cell r="AN110">
            <v>11994.744628893999</v>
          </cell>
          <cell r="AO110">
            <v>9844.3323033160705</v>
          </cell>
        </row>
        <row r="111">
          <cell r="A111">
            <v>20404</v>
          </cell>
          <cell r="B111">
            <v>2</v>
          </cell>
          <cell r="C111" t="str">
            <v>PA-FL</v>
          </cell>
          <cell r="D111">
            <v>5</v>
          </cell>
          <cell r="E111">
            <v>4</v>
          </cell>
          <cell r="F111" t="str">
            <v>Coquimbo</v>
          </cell>
          <cell r="G111">
            <v>4</v>
          </cell>
          <cell r="H111" t="str">
            <v>Especies nativas</v>
          </cell>
          <cell r="I111">
            <v>2.7051890819074198</v>
          </cell>
          <cell r="J111">
            <v>2.7051890819074198</v>
          </cell>
          <cell r="K111">
            <v>2.7051890819074198</v>
          </cell>
          <cell r="L111">
            <v>2.9081189940352101</v>
          </cell>
          <cell r="M111">
            <v>8.4801462169527806</v>
          </cell>
          <cell r="N111">
            <v>9.8485199413913502</v>
          </cell>
          <cell r="O111">
            <v>26.2315952617279</v>
          </cell>
          <cell r="P111">
            <v>38.968585570120197</v>
          </cell>
          <cell r="Q111">
            <v>42.0410198735186</v>
          </cell>
          <cell r="R111">
            <v>75.798905637440598</v>
          </cell>
          <cell r="S111">
            <v>97.772644642758493</v>
          </cell>
          <cell r="T111">
            <v>171.39439320393899</v>
          </cell>
          <cell r="U111">
            <v>267.26212178466199</v>
          </cell>
          <cell r="V111">
            <v>350.606766969506</v>
          </cell>
          <cell r="W111">
            <v>1028.2924345228901</v>
          </cell>
          <cell r="X111">
            <v>1065.1810292246901</v>
          </cell>
          <cell r="Y111">
            <v>1196.51125075811</v>
          </cell>
          <cell r="Z111">
            <v>1176.22702485324</v>
          </cell>
          <cell r="AA111">
            <v>1176.22702485324</v>
          </cell>
          <cell r="AB111">
            <v>1188.8667862279899</v>
          </cell>
          <cell r="AC111">
            <v>1176.22702485324</v>
          </cell>
          <cell r="AD111">
            <v>1177.1993141897599</v>
          </cell>
          <cell r="AE111">
            <v>1177.1993141897599</v>
          </cell>
          <cell r="AF111">
            <v>1177.1506997229401</v>
          </cell>
          <cell r="AG111">
            <v>1159.8439495329101</v>
          </cell>
          <cell r="AH111">
            <v>1135.8284029209001</v>
          </cell>
          <cell r="AI111">
            <v>1120.9037616053399</v>
          </cell>
          <cell r="AJ111">
            <v>1150.1307790610899</v>
          </cell>
          <cell r="AK111">
            <v>1151.1030683976101</v>
          </cell>
          <cell r="AL111">
            <v>1140.2328736153299</v>
          </cell>
          <cell r="AM111">
            <v>1123.1205812926</v>
          </cell>
          <cell r="AN111">
            <v>1087.34033370872</v>
          </cell>
          <cell r="AO111">
            <v>991.47260512800096</v>
          </cell>
        </row>
        <row r="112">
          <cell r="A112">
            <v>20405</v>
          </cell>
          <cell r="B112">
            <v>2</v>
          </cell>
          <cell r="C112" t="str">
            <v>PA-FL</v>
          </cell>
          <cell r="D112">
            <v>5</v>
          </cell>
          <cell r="E112">
            <v>4</v>
          </cell>
          <cell r="F112" t="str">
            <v>Coquimbo</v>
          </cell>
          <cell r="G112">
            <v>5</v>
          </cell>
          <cell r="H112" t="str">
            <v>Areas gestión plantaciones</v>
          </cell>
          <cell r="I112">
            <v>245.038471203819</v>
          </cell>
          <cell r="J112">
            <v>183.65176040708101</v>
          </cell>
          <cell r="K112">
            <v>239.275039737806</v>
          </cell>
          <cell r="L112">
            <v>211.408924137865</v>
          </cell>
          <cell r="M112">
            <v>278.99959678482998</v>
          </cell>
          <cell r="N112">
            <v>283.57076250635498</v>
          </cell>
          <cell r="O112">
            <v>478.18285736337998</v>
          </cell>
          <cell r="P112">
            <v>678.73717109581196</v>
          </cell>
          <cell r="Q112">
            <v>797.17492298101695</v>
          </cell>
          <cell r="R112">
            <v>932.23239674226295</v>
          </cell>
          <cell r="S112">
            <v>1014.14304302139</v>
          </cell>
          <cell r="T112">
            <v>1252.7314845001699</v>
          </cell>
          <cell r="U112">
            <v>1588.0301745371501</v>
          </cell>
          <cell r="V112">
            <v>2483.1025626434898</v>
          </cell>
          <cell r="W112">
            <v>3512.5524369709701</v>
          </cell>
          <cell r="X112">
            <v>3742.1167028943501</v>
          </cell>
          <cell r="Y112">
            <v>4284.4115123203801</v>
          </cell>
          <cell r="Z112">
            <v>3981.0541394482002</v>
          </cell>
          <cell r="AA112">
            <v>4587.7930793504602</v>
          </cell>
          <cell r="AB112">
            <v>4560.2728833930496</v>
          </cell>
          <cell r="AC112">
            <v>4942.2106125402597</v>
          </cell>
          <cell r="AD112">
            <v>4966.26753662383</v>
          </cell>
          <cell r="AE112">
            <v>5261.1302754436301</v>
          </cell>
          <cell r="AF112">
            <v>5370.1857954308998</v>
          </cell>
          <cell r="AG112">
            <v>5457.7416592960699</v>
          </cell>
          <cell r="AH112">
            <v>5686.8840212130399</v>
          </cell>
          <cell r="AI112">
            <v>5530.3015017637099</v>
          </cell>
          <cell r="AJ112">
            <v>6063.5664512902504</v>
          </cell>
          <cell r="AK112">
            <v>5957.5265410832599</v>
          </cell>
          <cell r="AL112">
            <v>5803.5977186341497</v>
          </cell>
          <cell r="AM112">
            <v>5655.0437405508901</v>
          </cell>
          <cell r="AN112">
            <v>5182.9901124365397</v>
          </cell>
          <cell r="AO112">
            <v>4531.64961660463</v>
          </cell>
        </row>
        <row r="113">
          <cell r="A113">
            <v>20501</v>
          </cell>
          <cell r="B113">
            <v>2</v>
          </cell>
          <cell r="C113" t="str">
            <v>PA-FL</v>
          </cell>
          <cell r="D113">
            <v>6</v>
          </cell>
          <cell r="E113">
            <v>5</v>
          </cell>
          <cell r="F113" t="str">
            <v>Valparaíso</v>
          </cell>
          <cell r="G113">
            <v>1</v>
          </cell>
          <cell r="H113" t="str">
            <v>Pinus radiata</v>
          </cell>
          <cell r="I113">
            <v>22275.223619744898</v>
          </cell>
          <cell r="J113">
            <v>21784.868860377301</v>
          </cell>
          <cell r="K113">
            <v>21380.563153159601</v>
          </cell>
          <cell r="L113">
            <v>20955.384296516098</v>
          </cell>
          <cell r="M113">
            <v>20281.876445422698</v>
          </cell>
          <cell r="N113">
            <v>15639.7315846562</v>
          </cell>
          <cell r="O113">
            <v>15675.328116049501</v>
          </cell>
          <cell r="P113">
            <v>14662.804556418299</v>
          </cell>
          <cell r="Q113">
            <v>14477.730861079801</v>
          </cell>
          <cell r="R113">
            <v>13632.4882053571</v>
          </cell>
          <cell r="S113">
            <v>11979.221606379901</v>
          </cell>
          <cell r="T113">
            <v>10786.7378047047</v>
          </cell>
          <cell r="U113">
            <v>1709.7211786703599</v>
          </cell>
          <cell r="V113">
            <v>1388.3636035920699</v>
          </cell>
          <cell r="W113">
            <v>1496.8341450877299</v>
          </cell>
          <cell r="X113">
            <v>1496.8341450877299</v>
          </cell>
          <cell r="Y113">
            <v>1496.8341450877299</v>
          </cell>
          <cell r="Z113">
            <v>2111.86310416064</v>
          </cell>
          <cell r="AA113">
            <v>2015.9502279065</v>
          </cell>
          <cell r="AB113">
            <v>1758.8641678438701</v>
          </cell>
          <cell r="AC113">
            <v>1758.8641678438701</v>
          </cell>
          <cell r="AD113">
            <v>1760.64399441354</v>
          </cell>
          <cell r="AE113">
            <v>1622.2130389951999</v>
          </cell>
          <cell r="AF113">
            <v>1517.4010298927401</v>
          </cell>
          <cell r="AG113">
            <v>1208.0374673093199</v>
          </cell>
          <cell r="AH113">
            <v>1208.1774474168001</v>
          </cell>
          <cell r="AI113">
            <v>1173.5128711761399</v>
          </cell>
          <cell r="AJ113">
            <v>1151.38614023992</v>
          </cell>
          <cell r="AK113">
            <v>1150.1669183768099</v>
          </cell>
          <cell r="AL113">
            <v>1148.58545257981</v>
          </cell>
          <cell r="AM113">
            <v>1146.7758454355001</v>
          </cell>
          <cell r="AN113">
            <v>1023.13363003853</v>
          </cell>
          <cell r="AO113">
            <v>865.86942167682298</v>
          </cell>
        </row>
        <row r="114">
          <cell r="A114">
            <v>20502</v>
          </cell>
          <cell r="B114">
            <v>2</v>
          </cell>
          <cell r="C114" t="str">
            <v>PA-FL</v>
          </cell>
          <cell r="D114">
            <v>6</v>
          </cell>
          <cell r="E114">
            <v>5</v>
          </cell>
          <cell r="F114" t="str">
            <v>Valparaíso</v>
          </cell>
          <cell r="G114">
            <v>2</v>
          </cell>
          <cell r="H114" t="str">
            <v>Eucaliptus sp</v>
          </cell>
          <cell r="I114">
            <v>23766.617460251498</v>
          </cell>
          <cell r="J114">
            <v>27033.588008124301</v>
          </cell>
          <cell r="K114">
            <v>31315.059700705799</v>
          </cell>
          <cell r="L114">
            <v>35584.665882822803</v>
          </cell>
          <cell r="M114">
            <v>38196.066977535898</v>
          </cell>
          <cell r="N114">
            <v>34997.323114833598</v>
          </cell>
          <cell r="O114">
            <v>35454.145267714099</v>
          </cell>
          <cell r="P114">
            <v>35559.946069355297</v>
          </cell>
          <cell r="Q114">
            <v>36081.0397372515</v>
          </cell>
          <cell r="R114">
            <v>37399.907713459303</v>
          </cell>
          <cell r="S114">
            <v>35624.255648746097</v>
          </cell>
          <cell r="T114">
            <v>36197.458683431898</v>
          </cell>
          <cell r="U114">
            <v>35280.163051822798</v>
          </cell>
          <cell r="V114">
            <v>27924.6878440029</v>
          </cell>
          <cell r="W114">
            <v>27018.459482282102</v>
          </cell>
          <cell r="X114">
            <v>25581.842802801399</v>
          </cell>
          <cell r="Y114">
            <v>24356.926605856799</v>
          </cell>
          <cell r="Z114">
            <v>24039.524200933301</v>
          </cell>
          <cell r="AA114">
            <v>23657.6525224865</v>
          </cell>
          <cell r="AB114">
            <v>22653.7314579419</v>
          </cell>
          <cell r="AC114">
            <v>20039.166227104899</v>
          </cell>
          <cell r="AD114">
            <v>17003.177616272998</v>
          </cell>
          <cell r="AE114">
            <v>12899.8863391657</v>
          </cell>
          <cell r="AF114">
            <v>8839.95361488048</v>
          </cell>
          <cell r="AG114">
            <v>6431.8699495556502</v>
          </cell>
          <cell r="AH114">
            <v>6434.1086445155797</v>
          </cell>
          <cell r="AI114">
            <v>5981.3844216984999</v>
          </cell>
          <cell r="AJ114">
            <v>5766.1212159906099</v>
          </cell>
          <cell r="AK114">
            <v>5176.8755352857097</v>
          </cell>
          <cell r="AL114">
            <v>4823.97565457373</v>
          </cell>
          <cell r="AM114">
            <v>4404.9556600635497</v>
          </cell>
          <cell r="AN114">
            <v>3837.69168788566</v>
          </cell>
          <cell r="AO114">
            <v>3041.8731700845801</v>
          </cell>
        </row>
        <row r="115">
          <cell r="A115">
            <v>20503</v>
          </cell>
          <cell r="B115">
            <v>2</v>
          </cell>
          <cell r="C115" t="str">
            <v>PA-FL</v>
          </cell>
          <cell r="D115">
            <v>6</v>
          </cell>
          <cell r="E115">
            <v>5</v>
          </cell>
          <cell r="F115" t="str">
            <v>Valparaíso</v>
          </cell>
          <cell r="G115">
            <v>3</v>
          </cell>
          <cell r="H115" t="str">
            <v>Otras especies</v>
          </cell>
          <cell r="I115">
            <v>3641.4810241990899</v>
          </cell>
          <cell r="J115">
            <v>3657.45202256114</v>
          </cell>
          <cell r="K115">
            <v>3657.45202256114</v>
          </cell>
          <cell r="L115">
            <v>3883.47433856211</v>
          </cell>
          <cell r="M115">
            <v>4301.52222551266</v>
          </cell>
          <cell r="N115">
            <v>4225.1105178754597</v>
          </cell>
          <cell r="O115">
            <v>4704.6385721819397</v>
          </cell>
          <cell r="P115">
            <v>4600.2967750880298</v>
          </cell>
          <cell r="Q115">
            <v>4478.3428030152299</v>
          </cell>
          <cell r="R115">
            <v>4396.0229655376997</v>
          </cell>
          <cell r="S115">
            <v>3912.3265672769999</v>
          </cell>
          <cell r="T115">
            <v>3757.8346375144301</v>
          </cell>
          <cell r="U115">
            <v>3534.0028585002601</v>
          </cell>
          <cell r="V115">
            <v>3074.1598547789499</v>
          </cell>
          <cell r="W115">
            <v>2517.5121899257801</v>
          </cell>
          <cell r="X115">
            <v>2149.1780210747902</v>
          </cell>
          <cell r="Y115">
            <v>727.45467072337397</v>
          </cell>
          <cell r="Z115">
            <v>1741.95581543206</v>
          </cell>
          <cell r="AA115">
            <v>1450.2620165148501</v>
          </cell>
          <cell r="AB115">
            <v>1401.21790659521</v>
          </cell>
          <cell r="AC115">
            <v>964.17160448873403</v>
          </cell>
          <cell r="AD115">
            <v>1072.24662896891</v>
          </cell>
          <cell r="AE115">
            <v>1063.34749612059</v>
          </cell>
          <cell r="AF115">
            <v>1072.24662896891</v>
          </cell>
          <cell r="AG115">
            <v>1072.0640293959</v>
          </cell>
          <cell r="AH115">
            <v>1072.18825372016</v>
          </cell>
          <cell r="AI115">
            <v>827.84883884200804</v>
          </cell>
          <cell r="AJ115">
            <v>775.80755268694395</v>
          </cell>
          <cell r="AK115">
            <v>780.84913316995699</v>
          </cell>
          <cell r="AL115">
            <v>781.50815873757597</v>
          </cell>
          <cell r="AM115">
            <v>736.78642276644598</v>
          </cell>
          <cell r="AN115">
            <v>685.37547266323395</v>
          </cell>
          <cell r="AO115">
            <v>645.02208463642603</v>
          </cell>
        </row>
        <row r="116">
          <cell r="A116">
            <v>20504</v>
          </cell>
          <cell r="B116">
            <v>2</v>
          </cell>
          <cell r="C116" t="str">
            <v>PA-FL</v>
          </cell>
          <cell r="D116">
            <v>6</v>
          </cell>
          <cell r="E116">
            <v>5</v>
          </cell>
          <cell r="F116" t="str">
            <v>Valparaíso</v>
          </cell>
          <cell r="G116">
            <v>4</v>
          </cell>
          <cell r="H116" t="str">
            <v>Especies nativas</v>
          </cell>
          <cell r="I116">
            <v>1.10212404496064</v>
          </cell>
          <cell r="J116">
            <v>1.10212404496064</v>
          </cell>
          <cell r="K116">
            <v>1.10212404496064</v>
          </cell>
          <cell r="L116">
            <v>1.1058934773690801</v>
          </cell>
          <cell r="M116">
            <v>1.1192314689681799</v>
          </cell>
          <cell r="N116">
            <v>1.1224209886984</v>
          </cell>
          <cell r="O116">
            <v>1.1224209886984</v>
          </cell>
          <cell r="P116">
            <v>1.1224209886984</v>
          </cell>
          <cell r="Q116">
            <v>1.1224209886984</v>
          </cell>
          <cell r="R116">
            <v>1.1224209886984</v>
          </cell>
          <cell r="S116">
            <v>1.1224209886984</v>
          </cell>
          <cell r="T116">
            <v>1.2239057073872299</v>
          </cell>
          <cell r="U116">
            <v>1.2239057073872299</v>
          </cell>
          <cell r="V116">
            <v>0.15106725267679399</v>
          </cell>
          <cell r="W116">
            <v>0.151067252676793</v>
          </cell>
          <cell r="X116">
            <v>3.8564193101753498E-2</v>
          </cell>
          <cell r="Y116">
            <v>2.69659395373156E-2</v>
          </cell>
          <cell r="Z116">
            <v>0</v>
          </cell>
          <cell r="AA116">
            <v>0</v>
          </cell>
          <cell r="AB116">
            <v>0</v>
          </cell>
          <cell r="AC116">
            <v>0</v>
          </cell>
          <cell r="AD116">
            <v>4.84508343964188</v>
          </cell>
          <cell r="AE116">
            <v>5.8338759783442997</v>
          </cell>
          <cell r="AF116">
            <v>5.8338759783442997</v>
          </cell>
          <cell r="AG116">
            <v>5.9333863816764101</v>
          </cell>
          <cell r="AH116">
            <v>7.96154915823936</v>
          </cell>
          <cell r="AI116">
            <v>15.895441537256</v>
          </cell>
          <cell r="AJ116">
            <v>16.275072127295498</v>
          </cell>
          <cell r="AK116">
            <v>19.580114068340599</v>
          </cell>
          <cell r="AL116">
            <v>19.553191644989901</v>
          </cell>
          <cell r="AM116">
            <v>19.522385408313902</v>
          </cell>
          <cell r="AN116">
            <v>19.4867896120785</v>
          </cell>
          <cell r="AO116">
            <v>19.445193131444601</v>
          </cell>
        </row>
        <row r="117">
          <cell r="A117">
            <v>20505</v>
          </cell>
          <cell r="B117">
            <v>2</v>
          </cell>
          <cell r="C117" t="str">
            <v>PA-FL</v>
          </cell>
          <cell r="D117">
            <v>6</v>
          </cell>
          <cell r="E117">
            <v>5</v>
          </cell>
          <cell r="F117" t="str">
            <v>Valparaíso</v>
          </cell>
          <cell r="G117">
            <v>5</v>
          </cell>
          <cell r="H117" t="str">
            <v>Areas gestión plantaciones</v>
          </cell>
          <cell r="I117">
            <v>3664.8157021339598</v>
          </cell>
          <cell r="J117">
            <v>2884.0859398174498</v>
          </cell>
          <cell r="K117">
            <v>3782.96364218395</v>
          </cell>
          <cell r="L117">
            <v>3276.4430206550901</v>
          </cell>
          <cell r="M117">
            <v>3998.3530393486599</v>
          </cell>
          <cell r="N117">
            <v>3376.6876011056802</v>
          </cell>
          <cell r="O117">
            <v>5076.0803446233303</v>
          </cell>
          <cell r="P117">
            <v>5586.7095006543004</v>
          </cell>
          <cell r="Q117">
            <v>6611.0531473642504</v>
          </cell>
          <cell r="R117">
            <v>7531.14212903509</v>
          </cell>
          <cell r="S117">
            <v>7820.2089573785297</v>
          </cell>
          <cell r="T117">
            <v>8099.7996096097704</v>
          </cell>
          <cell r="U117">
            <v>7096.1478208642702</v>
          </cell>
          <cell r="V117">
            <v>7366.2438613714003</v>
          </cell>
          <cell r="W117">
            <v>7563.4663551005797</v>
          </cell>
          <cell r="X117">
            <v>7116.8212284885303</v>
          </cell>
          <cell r="Y117">
            <v>6373.0808965354599</v>
          </cell>
          <cell r="Z117">
            <v>6007.9462547669</v>
          </cell>
          <cell r="AA117">
            <v>6684.2514814365704</v>
          </cell>
          <cell r="AB117">
            <v>6337.7987550571897</v>
          </cell>
          <cell r="AC117">
            <v>6129.1150040621897</v>
          </cell>
          <cell r="AD117">
            <v>5367.7837262477597</v>
          </cell>
          <cell r="AE117">
            <v>4520.2264791102098</v>
          </cell>
          <cell r="AF117">
            <v>3444.8593942334601</v>
          </cell>
          <cell r="AG117">
            <v>2734.0333695444301</v>
          </cell>
          <cell r="AH117">
            <v>2891.76113649129</v>
          </cell>
          <cell r="AI117">
            <v>2585.8536828360702</v>
          </cell>
          <cell r="AJ117">
            <v>3038.5206957867399</v>
          </cell>
          <cell r="AK117">
            <v>2762.97969976482</v>
          </cell>
          <cell r="AL117">
            <v>2570.2217945959201</v>
          </cell>
          <cell r="AM117">
            <v>2364.9092396931801</v>
          </cell>
          <cell r="AN117">
            <v>2150.6045976740102</v>
          </cell>
          <cell r="AO117">
            <v>1860.8123686152901</v>
          </cell>
        </row>
        <row r="118">
          <cell r="A118">
            <v>21301</v>
          </cell>
          <cell r="B118">
            <v>2</v>
          </cell>
          <cell r="C118" t="str">
            <v>PA-FL</v>
          </cell>
          <cell r="D118">
            <v>7</v>
          </cell>
          <cell r="E118">
            <v>13</v>
          </cell>
          <cell r="F118" t="str">
            <v>Metropolitana</v>
          </cell>
          <cell r="G118">
            <v>1</v>
          </cell>
          <cell r="H118" t="str">
            <v>Pinus radiata</v>
          </cell>
          <cell r="I118">
            <v>216.41929209947301</v>
          </cell>
          <cell r="J118">
            <v>209.88530886515801</v>
          </cell>
          <cell r="K118">
            <v>202.65333612182201</v>
          </cell>
          <cell r="L118">
            <v>200.90467859201101</v>
          </cell>
          <cell r="M118">
            <v>187.806192555396</v>
          </cell>
          <cell r="N118">
            <v>172.79132100960001</v>
          </cell>
          <cell r="O118">
            <v>149.54248756177</v>
          </cell>
          <cell r="P118">
            <v>129.44935356982899</v>
          </cell>
          <cell r="Q118">
            <v>112.99482641017801</v>
          </cell>
          <cell r="R118">
            <v>101.731957566929</v>
          </cell>
          <cell r="S118">
            <v>79.702159684470601</v>
          </cell>
          <cell r="T118">
            <v>44.818026025470402</v>
          </cell>
          <cell r="U118">
            <v>44.818026025470402</v>
          </cell>
          <cell r="V118">
            <v>8.3167470975099693</v>
          </cell>
          <cell r="W118">
            <v>8.3167470975099693</v>
          </cell>
          <cell r="X118">
            <v>8.3167470975099693</v>
          </cell>
          <cell r="Y118">
            <v>0</v>
          </cell>
          <cell r="Z118">
            <v>0</v>
          </cell>
          <cell r="AA118">
            <v>0</v>
          </cell>
          <cell r="AB118">
            <v>0</v>
          </cell>
          <cell r="AC118">
            <v>5.7986208929861203</v>
          </cell>
          <cell r="AD118">
            <v>3.9735569465881002</v>
          </cell>
          <cell r="AE118">
            <v>3.9735569465881002</v>
          </cell>
          <cell r="AF118">
            <v>3.0032697852119399</v>
          </cell>
          <cell r="AG118">
            <v>3.0191457780508202</v>
          </cell>
          <cell r="AH118">
            <v>0.23359436405855599</v>
          </cell>
          <cell r="AI118">
            <v>0.23510022183925799</v>
          </cell>
          <cell r="AJ118">
            <v>0.23535375198779801</v>
          </cell>
          <cell r="AK118">
            <v>0</v>
          </cell>
          <cell r="AL118">
            <v>0</v>
          </cell>
          <cell r="AM118">
            <v>0</v>
          </cell>
          <cell r="AN118">
            <v>0</v>
          </cell>
          <cell r="AO118">
            <v>0</v>
          </cell>
        </row>
        <row r="119">
          <cell r="A119">
            <v>21302</v>
          </cell>
          <cell r="B119">
            <v>2</v>
          </cell>
          <cell r="C119" t="str">
            <v>PA-FL</v>
          </cell>
          <cell r="D119">
            <v>7</v>
          </cell>
          <cell r="E119">
            <v>13</v>
          </cell>
          <cell r="F119" t="str">
            <v>Metropolitana</v>
          </cell>
          <cell r="G119">
            <v>2</v>
          </cell>
          <cell r="H119" t="str">
            <v>Eucaliptus sp</v>
          </cell>
          <cell r="I119">
            <v>917.61442975859995</v>
          </cell>
          <cell r="J119">
            <v>967.97695384907797</v>
          </cell>
          <cell r="K119">
            <v>1275.6965964569499</v>
          </cell>
          <cell r="L119">
            <v>1813.5129087625901</v>
          </cell>
          <cell r="M119">
            <v>1990.9368468427999</v>
          </cell>
          <cell r="N119">
            <v>2096.97537233606</v>
          </cell>
          <cell r="O119">
            <v>2293.3430121383699</v>
          </cell>
          <cell r="P119">
            <v>2393.3749980612001</v>
          </cell>
          <cell r="Q119">
            <v>2476.1369867200401</v>
          </cell>
          <cell r="R119">
            <v>2488.7838661043802</v>
          </cell>
          <cell r="S119">
            <v>2377.93574366231</v>
          </cell>
          <cell r="T119">
            <v>2388.4933920611002</v>
          </cell>
          <cell r="U119">
            <v>2287.59059539593</v>
          </cell>
          <cell r="V119">
            <v>2294.7522387299</v>
          </cell>
          <cell r="W119">
            <v>1887.0006101992001</v>
          </cell>
          <cell r="X119">
            <v>1744.8304389823199</v>
          </cell>
          <cell r="Y119">
            <v>1721.3818325824</v>
          </cell>
          <cell r="Z119">
            <v>1723.18379445353</v>
          </cell>
          <cell r="AA119">
            <v>1720.31913711994</v>
          </cell>
          <cell r="AB119">
            <v>1304.7359050724201</v>
          </cell>
          <cell r="AC119">
            <v>1304.7359050724201</v>
          </cell>
          <cell r="AD119">
            <v>1325.5970790420099</v>
          </cell>
          <cell r="AE119">
            <v>1339.7817532583199</v>
          </cell>
          <cell r="AF119">
            <v>807.064068964949</v>
          </cell>
          <cell r="AG119">
            <v>640.49784229450597</v>
          </cell>
          <cell r="AH119">
            <v>541.39464974759301</v>
          </cell>
          <cell r="AI119">
            <v>346.815145252837</v>
          </cell>
          <cell r="AJ119">
            <v>248.02755153234099</v>
          </cell>
          <cell r="AK119">
            <v>150.27290394315</v>
          </cell>
          <cell r="AL119">
            <v>117.092422510753</v>
          </cell>
          <cell r="AM119">
            <v>91.281841542442294</v>
          </cell>
          <cell r="AN119">
            <v>80.630795788549094</v>
          </cell>
          <cell r="AO119">
            <v>73.949668413200399</v>
          </cell>
        </row>
        <row r="120">
          <cell r="A120">
            <v>21303</v>
          </cell>
          <cell r="B120">
            <v>2</v>
          </cell>
          <cell r="C120" t="str">
            <v>PA-FL</v>
          </cell>
          <cell r="D120">
            <v>7</v>
          </cell>
          <cell r="E120">
            <v>13</v>
          </cell>
          <cell r="F120" t="str">
            <v>Metropolitana</v>
          </cell>
          <cell r="G120">
            <v>3</v>
          </cell>
          <cell r="H120" t="str">
            <v>Otras especies</v>
          </cell>
          <cell r="I120">
            <v>281.71452017011899</v>
          </cell>
          <cell r="J120">
            <v>282.95007848013199</v>
          </cell>
          <cell r="K120">
            <v>282.95007848013199</v>
          </cell>
          <cell r="L120">
            <v>300.43575748733099</v>
          </cell>
          <cell r="M120">
            <v>332.77703816345598</v>
          </cell>
          <cell r="N120">
            <v>291.31716916555803</v>
          </cell>
          <cell r="O120">
            <v>399.51163467212598</v>
          </cell>
          <cell r="P120">
            <v>388.38119032385998</v>
          </cell>
          <cell r="Q120">
            <v>422.49075255350698</v>
          </cell>
          <cell r="R120">
            <v>579.81588514807004</v>
          </cell>
          <cell r="S120">
            <v>540.79194550622503</v>
          </cell>
          <cell r="T120">
            <v>524.68633455290001</v>
          </cell>
          <cell r="U120">
            <v>503.47191447914503</v>
          </cell>
          <cell r="V120">
            <v>463.35571732708502</v>
          </cell>
          <cell r="W120">
            <v>416.44658802620597</v>
          </cell>
          <cell r="X120">
            <v>332.854700502566</v>
          </cell>
          <cell r="Y120">
            <v>364.19186464601398</v>
          </cell>
          <cell r="Z120">
            <v>368.23472781841502</v>
          </cell>
          <cell r="AA120">
            <v>368.23472781841502</v>
          </cell>
          <cell r="AB120">
            <v>366.38410716188503</v>
          </cell>
          <cell r="AC120">
            <v>82.474408716973898</v>
          </cell>
          <cell r="AD120">
            <v>0</v>
          </cell>
          <cell r="AE120">
            <v>0</v>
          </cell>
          <cell r="AF120">
            <v>3.1187801615662401</v>
          </cell>
          <cell r="AG120">
            <v>34.696952249291698</v>
          </cell>
          <cell r="AH120">
            <v>34.828919681130699</v>
          </cell>
          <cell r="AI120">
            <v>34.392167513357499</v>
          </cell>
          <cell r="AJ120">
            <v>94.1969381360461</v>
          </cell>
          <cell r="AK120">
            <v>34.087287255915101</v>
          </cell>
          <cell r="AL120">
            <v>33.671275362387803</v>
          </cell>
          <cell r="AM120">
            <v>33.634636130183999</v>
          </cell>
          <cell r="AN120">
            <v>38.631650147001203</v>
          </cell>
          <cell r="AO120">
            <v>36.663143754563499</v>
          </cell>
        </row>
        <row r="121">
          <cell r="A121">
            <v>21304</v>
          </cell>
          <cell r="B121">
            <v>2</v>
          </cell>
          <cell r="C121" t="str">
            <v>PA-FL</v>
          </cell>
          <cell r="D121">
            <v>7</v>
          </cell>
          <cell r="E121">
            <v>13</v>
          </cell>
          <cell r="F121" t="str">
            <v>Metropolitana</v>
          </cell>
          <cell r="G121">
            <v>4</v>
          </cell>
          <cell r="H121" t="str">
            <v>Especies nativas</v>
          </cell>
          <cell r="I121">
            <v>0</v>
          </cell>
          <cell r="J121">
            <v>0</v>
          </cell>
          <cell r="K121">
            <v>0</v>
          </cell>
          <cell r="L121">
            <v>0</v>
          </cell>
          <cell r="M121">
            <v>0</v>
          </cell>
          <cell r="N121">
            <v>0</v>
          </cell>
          <cell r="O121">
            <v>0</v>
          </cell>
          <cell r="P121">
            <v>0</v>
          </cell>
          <cell r="Q121">
            <v>0</v>
          </cell>
          <cell r="R121">
            <v>0</v>
          </cell>
          <cell r="S121">
            <v>0</v>
          </cell>
          <cell r="T121">
            <v>0</v>
          </cell>
          <cell r="U121">
            <v>0</v>
          </cell>
          <cell r="V121">
            <v>0</v>
          </cell>
          <cell r="W121">
            <v>0</v>
          </cell>
          <cell r="X121">
            <v>0</v>
          </cell>
          <cell r="Y121">
            <v>0</v>
          </cell>
          <cell r="Z121">
            <v>0</v>
          </cell>
          <cell r="AA121">
            <v>0</v>
          </cell>
          <cell r="AB121">
            <v>0</v>
          </cell>
          <cell r="AC121">
            <v>0</v>
          </cell>
          <cell r="AD121">
            <v>0</v>
          </cell>
          <cell r="AE121">
            <v>0</v>
          </cell>
          <cell r="AF121">
            <v>9.1738340900589197</v>
          </cell>
          <cell r="AG121">
            <v>17.880310265548701</v>
          </cell>
          <cell r="AH121">
            <v>24.709611830114</v>
          </cell>
          <cell r="AI121">
            <v>29.349911694412999</v>
          </cell>
          <cell r="AJ121">
            <v>9.3351773633861601</v>
          </cell>
          <cell r="AK121">
            <v>35.435675994120999</v>
          </cell>
          <cell r="AL121">
            <v>40.216157286098301</v>
          </cell>
          <cell r="AM121">
            <v>40.280576495464899</v>
          </cell>
          <cell r="AN121">
            <v>40.355651727482801</v>
          </cell>
          <cell r="AO121">
            <v>40.444265411917499</v>
          </cell>
        </row>
        <row r="122">
          <cell r="A122">
            <v>21305</v>
          </cell>
          <cell r="B122">
            <v>2</v>
          </cell>
          <cell r="C122" t="str">
            <v>PA-FL</v>
          </cell>
          <cell r="D122">
            <v>7</v>
          </cell>
          <cell r="E122">
            <v>13</v>
          </cell>
          <cell r="F122" t="str">
            <v>Metropolitana</v>
          </cell>
          <cell r="G122">
            <v>5</v>
          </cell>
          <cell r="H122" t="str">
            <v>Areas gestión plantaciones</v>
          </cell>
          <cell r="I122">
            <v>104.428228126761</v>
          </cell>
          <cell r="J122">
            <v>80.284838112017795</v>
          </cell>
          <cell r="K122">
            <v>118.233186242047</v>
          </cell>
          <cell r="L122">
            <v>125.519759639593</v>
          </cell>
          <cell r="M122">
            <v>159.95301660071701</v>
          </cell>
          <cell r="N122">
            <v>157.62781444923499</v>
          </cell>
          <cell r="O122">
            <v>258.40737280689399</v>
          </cell>
          <cell r="P122">
            <v>296.65856705986602</v>
          </cell>
          <cell r="Q122">
            <v>361.74845621517699</v>
          </cell>
          <cell r="R122">
            <v>430.748985703838</v>
          </cell>
          <cell r="S122">
            <v>455.15813290742</v>
          </cell>
          <cell r="T122">
            <v>472.16500059464698</v>
          </cell>
          <cell r="U122">
            <v>496.57673948613001</v>
          </cell>
          <cell r="V122">
            <v>629.20094433713302</v>
          </cell>
          <cell r="W122">
            <v>563.43160873885097</v>
          </cell>
          <cell r="X122">
            <v>507.92926600253702</v>
          </cell>
          <cell r="Y122">
            <v>500.03418554732099</v>
          </cell>
          <cell r="Z122">
            <v>450.47056653411499</v>
          </cell>
          <cell r="AA122">
            <v>514.69137550068206</v>
          </cell>
          <cell r="AB122">
            <v>410.29281937765802</v>
          </cell>
          <cell r="AC122">
            <v>375.09165249326202</v>
          </cell>
          <cell r="AD122">
            <v>359.70358352652403</v>
          </cell>
          <cell r="AE122">
            <v>389.58174327865402</v>
          </cell>
          <cell r="AF122">
            <v>247.73122950278301</v>
          </cell>
          <cell r="AG122">
            <v>218.30301500057701</v>
          </cell>
          <cell r="AH122">
            <v>199.30564572338301</v>
          </cell>
          <cell r="AI122">
            <v>132.80365621243399</v>
          </cell>
          <cell r="AJ122">
            <v>138.65023353438099</v>
          </cell>
          <cell r="AK122">
            <v>85.204339579520607</v>
          </cell>
          <cell r="AL122">
            <v>72.466481433864601</v>
          </cell>
          <cell r="AM122">
            <v>61.933028380518202</v>
          </cell>
          <cell r="AN122">
            <v>61.677090163547099</v>
          </cell>
          <cell r="AO122">
            <v>61.477685046878598</v>
          </cell>
        </row>
        <row r="123">
          <cell r="A123">
            <v>20601</v>
          </cell>
          <cell r="B123">
            <v>2</v>
          </cell>
          <cell r="C123" t="str">
            <v>PA-FL</v>
          </cell>
          <cell r="D123">
            <v>8</v>
          </cell>
          <cell r="E123">
            <v>6</v>
          </cell>
          <cell r="F123" t="str">
            <v>O´Higgins</v>
          </cell>
          <cell r="G123">
            <v>1</v>
          </cell>
          <cell r="H123" t="str">
            <v>Pinus radiata</v>
          </cell>
          <cell r="I123">
            <v>42917.833636916599</v>
          </cell>
          <cell r="J123">
            <v>46395.685056649701</v>
          </cell>
          <cell r="K123">
            <v>49822.139657371998</v>
          </cell>
          <cell r="L123">
            <v>52890.178095042203</v>
          </cell>
          <cell r="M123">
            <v>51743.193478661</v>
          </cell>
          <cell r="N123">
            <v>45074.265391066801</v>
          </cell>
          <cell r="O123">
            <v>43832.629594622602</v>
          </cell>
          <cell r="P123">
            <v>41870.611056349699</v>
          </cell>
          <cell r="Q123">
            <v>39664.916465448703</v>
          </cell>
          <cell r="R123">
            <v>38594.690700928397</v>
          </cell>
          <cell r="S123">
            <v>36196.991913886799</v>
          </cell>
          <cell r="T123">
            <v>33439.5898180273</v>
          </cell>
          <cell r="U123">
            <v>33865.6619988128</v>
          </cell>
          <cell r="V123">
            <v>31533.3637378733</v>
          </cell>
          <cell r="W123">
            <v>28853.7272638215</v>
          </cell>
          <cell r="X123">
            <v>25668.539759876101</v>
          </cell>
          <cell r="Y123">
            <v>25047.308643136501</v>
          </cell>
          <cell r="Z123">
            <v>25294.311326962499</v>
          </cell>
          <cell r="AA123">
            <v>25553.976995182398</v>
          </cell>
          <cell r="AB123">
            <v>25943.9969145168</v>
          </cell>
          <cell r="AC123">
            <v>25855.356023758999</v>
          </cell>
          <cell r="AD123">
            <v>23451.996073926301</v>
          </cell>
          <cell r="AE123">
            <v>21167.735216726</v>
          </cell>
          <cell r="AF123">
            <v>18124.261405778001</v>
          </cell>
          <cell r="AG123">
            <v>16989.9024340539</v>
          </cell>
          <cell r="AH123">
            <v>17067.745190714799</v>
          </cell>
          <cell r="AI123">
            <v>17177.007238851202</v>
          </cell>
          <cell r="AJ123">
            <v>15326.183977254799</v>
          </cell>
          <cell r="AK123">
            <v>14348.120939009101</v>
          </cell>
          <cell r="AL123">
            <v>13318.654684470201</v>
          </cell>
          <cell r="AM123">
            <v>11485.812968032</v>
          </cell>
          <cell r="AN123">
            <v>11022.7842185304</v>
          </cell>
          <cell r="AO123">
            <v>10607.952578315801</v>
          </cell>
        </row>
        <row r="124">
          <cell r="A124">
            <v>20602</v>
          </cell>
          <cell r="B124">
            <v>2</v>
          </cell>
          <cell r="C124" t="str">
            <v>PA-FL</v>
          </cell>
          <cell r="D124">
            <v>8</v>
          </cell>
          <cell r="E124">
            <v>6</v>
          </cell>
          <cell r="F124" t="str">
            <v>O´Higgins</v>
          </cell>
          <cell r="G124">
            <v>2</v>
          </cell>
          <cell r="H124" t="str">
            <v>Eucaliptus sp</v>
          </cell>
          <cell r="I124">
            <v>5154.5795297822297</v>
          </cell>
          <cell r="J124">
            <v>6777.6761765156898</v>
          </cell>
          <cell r="K124">
            <v>10046.9607944657</v>
          </cell>
          <cell r="L124">
            <v>12663.729275408599</v>
          </cell>
          <cell r="M124">
            <v>14651.8178252625</v>
          </cell>
          <cell r="N124">
            <v>15751.262823233399</v>
          </cell>
          <cell r="O124">
            <v>16184.2366892353</v>
          </cell>
          <cell r="P124">
            <v>16737.236418826</v>
          </cell>
          <cell r="Q124">
            <v>16822.494348269502</v>
          </cell>
          <cell r="R124">
            <v>17445.129274007199</v>
          </cell>
          <cell r="S124">
            <v>17644.851731841201</v>
          </cell>
          <cell r="T124">
            <v>18962.0255732449</v>
          </cell>
          <cell r="U124">
            <v>19131.758239419902</v>
          </cell>
          <cell r="V124">
            <v>21966.9259570871</v>
          </cell>
          <cell r="W124">
            <v>16871.3216693252</v>
          </cell>
          <cell r="X124">
            <v>18457.415502351399</v>
          </cell>
          <cell r="Y124">
            <v>23034.917307663101</v>
          </cell>
          <cell r="Z124">
            <v>25445.519020049102</v>
          </cell>
          <cell r="AA124">
            <v>25965.446261636898</v>
          </cell>
          <cell r="AB124">
            <v>26718.2234397869</v>
          </cell>
          <cell r="AC124">
            <v>29354.6567906122</v>
          </cell>
          <cell r="AD124">
            <v>29511.904499734101</v>
          </cell>
          <cell r="AE124">
            <v>27019.5982577553</v>
          </cell>
          <cell r="AF124">
            <v>24765.825397687098</v>
          </cell>
          <cell r="AG124">
            <v>22899.809750914101</v>
          </cell>
          <cell r="AH124">
            <v>21840.489000544902</v>
          </cell>
          <cell r="AI124">
            <v>21204.739871460901</v>
          </cell>
          <cell r="AJ124">
            <v>20417.495585014301</v>
          </cell>
          <cell r="AK124">
            <v>20117.537232670002</v>
          </cell>
          <cell r="AL124">
            <v>19345.473116212499</v>
          </cell>
          <cell r="AM124">
            <v>18151.5585172434</v>
          </cell>
          <cell r="AN124">
            <v>16833.926130101601</v>
          </cell>
          <cell r="AO124">
            <v>15873.2986892341</v>
          </cell>
        </row>
        <row r="125">
          <cell r="A125">
            <v>20603</v>
          </cell>
          <cell r="B125">
            <v>2</v>
          </cell>
          <cell r="C125" t="str">
            <v>PA-FL</v>
          </cell>
          <cell r="D125">
            <v>8</v>
          </cell>
          <cell r="E125">
            <v>6</v>
          </cell>
          <cell r="F125" t="str">
            <v>O´Higgins</v>
          </cell>
          <cell r="G125">
            <v>3</v>
          </cell>
          <cell r="H125" t="str">
            <v>Otras especies</v>
          </cell>
          <cell r="I125">
            <v>1462.93226703406</v>
          </cell>
          <cell r="J125">
            <v>1491.88115538278</v>
          </cell>
          <cell r="K125">
            <v>1502.9065090128399</v>
          </cell>
          <cell r="L125">
            <v>1567.31376159712</v>
          </cell>
          <cell r="M125">
            <v>1658.3131873668999</v>
          </cell>
          <cell r="N125">
            <v>1663.31270886265</v>
          </cell>
          <cell r="O125">
            <v>1585.2639882972401</v>
          </cell>
          <cell r="P125">
            <v>1544.7675526677899</v>
          </cell>
          <cell r="Q125">
            <v>1464.04793250379</v>
          </cell>
          <cell r="R125">
            <v>1462.49463463753</v>
          </cell>
          <cell r="S125">
            <v>1175.1595274445001</v>
          </cell>
          <cell r="T125">
            <v>1268.8376650360401</v>
          </cell>
          <cell r="U125">
            <v>2292.3787082706899</v>
          </cell>
          <cell r="V125">
            <v>2275.51133626721</v>
          </cell>
          <cell r="W125">
            <v>2543.61846783484</v>
          </cell>
          <cell r="X125">
            <v>2582.4776505550799</v>
          </cell>
          <cell r="Y125">
            <v>1119.5043694292101</v>
          </cell>
          <cell r="Z125">
            <v>346.64735838620601</v>
          </cell>
          <cell r="AA125">
            <v>303.444235159708</v>
          </cell>
          <cell r="AB125">
            <v>299.38555252338</v>
          </cell>
          <cell r="AC125">
            <v>309.72815562096201</v>
          </cell>
          <cell r="AD125">
            <v>298.929951157755</v>
          </cell>
          <cell r="AE125">
            <v>328.35165944491803</v>
          </cell>
          <cell r="AF125">
            <v>266.38382555544098</v>
          </cell>
          <cell r="AG125">
            <v>242.74196434381199</v>
          </cell>
          <cell r="AH125">
            <v>221.91316612590501</v>
          </cell>
          <cell r="AI125">
            <v>207.32561977015601</v>
          </cell>
          <cell r="AJ125">
            <v>207.759640329614</v>
          </cell>
          <cell r="AK125">
            <v>219.25437931025701</v>
          </cell>
          <cell r="AL125">
            <v>213.97180559223401</v>
          </cell>
          <cell r="AM125">
            <v>205.37073444333299</v>
          </cell>
          <cell r="AN125">
            <v>199.525726751235</v>
          </cell>
          <cell r="AO125">
            <v>187.392048716765</v>
          </cell>
        </row>
        <row r="126">
          <cell r="A126">
            <v>20604</v>
          </cell>
          <cell r="B126">
            <v>2</v>
          </cell>
          <cell r="C126" t="str">
            <v>PA-FL</v>
          </cell>
          <cell r="D126">
            <v>8</v>
          </cell>
          <cell r="E126">
            <v>6</v>
          </cell>
          <cell r="F126" t="str">
            <v>O´Higgins</v>
          </cell>
          <cell r="G126">
            <v>4</v>
          </cell>
          <cell r="H126" t="str">
            <v>Especies nativas</v>
          </cell>
          <cell r="I126">
            <v>0</v>
          </cell>
          <cell r="J126">
            <v>0</v>
          </cell>
          <cell r="K126">
            <v>0</v>
          </cell>
          <cell r="L126">
            <v>0</v>
          </cell>
          <cell r="M126">
            <v>0</v>
          </cell>
          <cell r="N126">
            <v>0</v>
          </cell>
          <cell r="O126">
            <v>0</v>
          </cell>
          <cell r="P126">
            <v>0</v>
          </cell>
          <cell r="Q126">
            <v>0</v>
          </cell>
          <cell r="R126">
            <v>0</v>
          </cell>
          <cell r="S126">
            <v>0</v>
          </cell>
          <cell r="T126">
            <v>0</v>
          </cell>
          <cell r="U126">
            <v>0</v>
          </cell>
          <cell r="V126">
            <v>0</v>
          </cell>
          <cell r="W126">
            <v>0</v>
          </cell>
          <cell r="X126">
            <v>0</v>
          </cell>
          <cell r="Y126">
            <v>0</v>
          </cell>
          <cell r="Z126">
            <v>0</v>
          </cell>
          <cell r="AA126">
            <v>0</v>
          </cell>
          <cell r="AB126">
            <v>0</v>
          </cell>
          <cell r="AC126">
            <v>0</v>
          </cell>
          <cell r="AD126">
            <v>22.840256452221301</v>
          </cell>
          <cell r="AE126">
            <v>22.840256452221301</v>
          </cell>
          <cell r="AF126">
            <v>31.611752842453601</v>
          </cell>
          <cell r="AG126">
            <v>31.560097629025599</v>
          </cell>
          <cell r="AH126">
            <v>29.447736663004498</v>
          </cell>
          <cell r="AI126">
            <v>29.3967503751288</v>
          </cell>
          <cell r="AJ126">
            <v>29.386908997744399</v>
          </cell>
          <cell r="AK126">
            <v>29.3637272386745</v>
          </cell>
          <cell r="AL126">
            <v>6.6953607661071999</v>
          </cell>
          <cell r="AM126">
            <v>4.4903259237995101</v>
          </cell>
          <cell r="AN126">
            <v>4.4877277755876399</v>
          </cell>
          <cell r="AO126">
            <v>4.3330773865993502</v>
          </cell>
        </row>
        <row r="127">
          <cell r="A127">
            <v>20605</v>
          </cell>
          <cell r="B127">
            <v>2</v>
          </cell>
          <cell r="C127" t="str">
            <v>PA-FL</v>
          </cell>
          <cell r="D127">
            <v>8</v>
          </cell>
          <cell r="E127">
            <v>6</v>
          </cell>
          <cell r="F127" t="str">
            <v>O´Higgins</v>
          </cell>
          <cell r="G127">
            <v>5</v>
          </cell>
          <cell r="H127" t="str">
            <v>Areas gestión plantaciones</v>
          </cell>
          <cell r="I127">
            <v>3653.8193724903599</v>
          </cell>
          <cell r="J127">
            <v>3004.3490267411798</v>
          </cell>
          <cell r="K127">
            <v>4119.8023525179997</v>
          </cell>
          <cell r="L127">
            <v>3639.5565023519498</v>
          </cell>
          <cell r="M127">
            <v>4334.16186449824</v>
          </cell>
          <cell r="N127">
            <v>3846.01986930873</v>
          </cell>
          <cell r="O127">
            <v>5600.3590949479103</v>
          </cell>
          <cell r="P127">
            <v>6129.6903711858504</v>
          </cell>
          <cell r="Q127">
            <v>6960.9820884390601</v>
          </cell>
          <cell r="R127">
            <v>7812.7672334074396</v>
          </cell>
          <cell r="S127">
            <v>8351.5165285731</v>
          </cell>
          <cell r="T127">
            <v>8567.0482598015296</v>
          </cell>
          <cell r="U127">
            <v>9681.5178707729501</v>
          </cell>
          <cell r="V127">
            <v>12685.755242133</v>
          </cell>
          <cell r="W127">
            <v>11764.217095105099</v>
          </cell>
          <cell r="X127">
            <v>11373.230387815</v>
          </cell>
          <cell r="Y127">
            <v>11796.536934125001</v>
          </cell>
          <cell r="Z127">
            <v>11003.514748059</v>
          </cell>
          <cell r="AA127">
            <v>12770.933706621699</v>
          </cell>
          <cell r="AB127">
            <v>13003.1155435854</v>
          </cell>
          <cell r="AC127">
            <v>14949.646673429699</v>
          </cell>
          <cell r="AD127">
            <v>14415.9672392178</v>
          </cell>
          <cell r="AE127">
            <v>14072.296640729501</v>
          </cell>
          <cell r="AF127">
            <v>13010.162653559</v>
          </cell>
          <cell r="AG127">
            <v>12595.888268340799</v>
          </cell>
          <cell r="AH127">
            <v>12982.6342754866</v>
          </cell>
          <cell r="AI127">
            <v>12484.8339079793</v>
          </cell>
          <cell r="AJ127">
            <v>14180.8429579771</v>
          </cell>
          <cell r="AK127">
            <v>13457.063692957099</v>
          </cell>
          <cell r="AL127">
            <v>12477.993461397</v>
          </cell>
          <cell r="AM127">
            <v>11189.845422112099</v>
          </cell>
          <cell r="AN127">
            <v>10842.779217400999</v>
          </cell>
          <cell r="AO127">
            <v>10855.451914372299</v>
          </cell>
        </row>
        <row r="128">
          <cell r="A128">
            <v>20701</v>
          </cell>
          <cell r="B128">
            <v>2</v>
          </cell>
          <cell r="C128" t="str">
            <v>PA-FL</v>
          </cell>
          <cell r="D128">
            <v>9</v>
          </cell>
          <cell r="E128">
            <v>7</v>
          </cell>
          <cell r="F128" t="str">
            <v>Maule</v>
          </cell>
          <cell r="G128">
            <v>1</v>
          </cell>
          <cell r="H128" t="str">
            <v>Pinus radiata</v>
          </cell>
          <cell r="I128">
            <v>185245.53589248299</v>
          </cell>
          <cell r="J128">
            <v>187719.21375827299</v>
          </cell>
          <cell r="K128">
            <v>191427.122543784</v>
          </cell>
          <cell r="L128">
            <v>193095.834496155</v>
          </cell>
          <cell r="M128">
            <v>190870.684058315</v>
          </cell>
          <cell r="N128">
            <v>185228.48337670599</v>
          </cell>
          <cell r="O128">
            <v>176420.191369851</v>
          </cell>
          <cell r="P128">
            <v>176837.92638116801</v>
          </cell>
          <cell r="Q128">
            <v>172458.97004970699</v>
          </cell>
          <cell r="R128">
            <v>172453.13315018901</v>
          </cell>
          <cell r="S128">
            <v>164374.56349382701</v>
          </cell>
          <cell r="T128">
            <v>160015.33209863299</v>
          </cell>
          <cell r="U128">
            <v>156993.04610785199</v>
          </cell>
          <cell r="V128">
            <v>155783.512592477</v>
          </cell>
          <cell r="W128">
            <v>146874.107854628</v>
          </cell>
          <cell r="X128">
            <v>139545.00452571199</v>
          </cell>
          <cell r="Y128">
            <v>138014.86583179099</v>
          </cell>
          <cell r="Z128">
            <v>136970.31347588199</v>
          </cell>
          <cell r="AA128">
            <v>134282.492488132</v>
          </cell>
          <cell r="AB128">
            <v>129776.079606539</v>
          </cell>
          <cell r="AC128">
            <v>112850.279025134</v>
          </cell>
          <cell r="AD128">
            <v>109641.272353234</v>
          </cell>
          <cell r="AE128">
            <v>103935.30221571701</v>
          </cell>
          <cell r="AF128">
            <v>99181.093964504398</v>
          </cell>
          <cell r="AG128">
            <v>94522.202198412895</v>
          </cell>
          <cell r="AH128">
            <v>90681.336236854404</v>
          </cell>
          <cell r="AI128">
            <v>87299.924759918198</v>
          </cell>
          <cell r="AJ128">
            <v>76039.295972172098</v>
          </cell>
          <cell r="AK128">
            <v>71218.321442677101</v>
          </cell>
          <cell r="AL128">
            <v>65027.219195089201</v>
          </cell>
          <cell r="AM128">
            <v>61068.267600691397</v>
          </cell>
          <cell r="AN128">
            <v>56207.965854593996</v>
          </cell>
          <cell r="AO128">
            <v>51008.438360130502</v>
          </cell>
        </row>
        <row r="129">
          <cell r="A129">
            <v>20702</v>
          </cell>
          <cell r="B129">
            <v>2</v>
          </cell>
          <cell r="C129" t="str">
            <v>PA-FL</v>
          </cell>
          <cell r="D129">
            <v>9</v>
          </cell>
          <cell r="E129">
            <v>7</v>
          </cell>
          <cell r="F129" t="str">
            <v>Maule</v>
          </cell>
          <cell r="G129">
            <v>2</v>
          </cell>
          <cell r="H129" t="str">
            <v>Eucaliptus sp</v>
          </cell>
          <cell r="I129">
            <v>6156.7169573351503</v>
          </cell>
          <cell r="J129">
            <v>7704.5146154470604</v>
          </cell>
          <cell r="K129">
            <v>9254.4229067291199</v>
          </cell>
          <cell r="L129">
            <v>11709.792828006601</v>
          </cell>
          <cell r="M129">
            <v>12704.6045955386</v>
          </cell>
          <cell r="N129">
            <v>14894.7382817669</v>
          </cell>
          <cell r="O129">
            <v>11538.127996834201</v>
          </cell>
          <cell r="P129">
            <v>11688.686496305099</v>
          </cell>
          <cell r="Q129">
            <v>11841.284958209601</v>
          </cell>
          <cell r="R129">
            <v>15413.096072587699</v>
          </cell>
          <cell r="S129">
            <v>14771.3638617784</v>
          </cell>
          <cell r="T129">
            <v>15170.3438853763</v>
          </cell>
          <cell r="U129">
            <v>14985.651153458401</v>
          </cell>
          <cell r="V129">
            <v>12425.5436094583</v>
          </cell>
          <cell r="W129">
            <v>14226.5074084113</v>
          </cell>
          <cell r="X129">
            <v>17359.323253394901</v>
          </cell>
          <cell r="Y129">
            <v>21643.9908148494</v>
          </cell>
          <cell r="Z129">
            <v>25022.411921668601</v>
          </cell>
          <cell r="AA129">
            <v>23831.100205995401</v>
          </cell>
          <cell r="AB129">
            <v>23795.9229864929</v>
          </cell>
          <cell r="AC129">
            <v>23188.201342366901</v>
          </cell>
          <cell r="AD129">
            <v>22245.170441942799</v>
          </cell>
          <cell r="AE129">
            <v>21009.9223791109</v>
          </cell>
          <cell r="AF129">
            <v>18716.430986540199</v>
          </cell>
          <cell r="AG129">
            <v>17839.733505977099</v>
          </cell>
          <cell r="AH129">
            <v>15843.009294781899</v>
          </cell>
          <cell r="AI129">
            <v>15947.388892541599</v>
          </cell>
          <cell r="AJ129">
            <v>15925.900491046599</v>
          </cell>
          <cell r="AK129">
            <v>15735.5403548262</v>
          </cell>
          <cell r="AL129">
            <v>15679.9220751373</v>
          </cell>
          <cell r="AM129">
            <v>15497.4816254122</v>
          </cell>
          <cell r="AN129">
            <v>15089.836131845001</v>
          </cell>
          <cell r="AO129">
            <v>14296.5943160959</v>
          </cell>
        </row>
        <row r="130">
          <cell r="A130">
            <v>20703</v>
          </cell>
          <cell r="B130">
            <v>2</v>
          </cell>
          <cell r="C130" t="str">
            <v>PA-FL</v>
          </cell>
          <cell r="D130">
            <v>9</v>
          </cell>
          <cell r="E130">
            <v>7</v>
          </cell>
          <cell r="F130" t="str">
            <v>Maule</v>
          </cell>
          <cell r="G130">
            <v>3</v>
          </cell>
          <cell r="H130" t="str">
            <v>Otras especies</v>
          </cell>
          <cell r="I130">
            <v>2651.0561557865199</v>
          </cell>
          <cell r="J130">
            <v>2709.53518017745</v>
          </cell>
          <cell r="K130">
            <v>2732.4153781384898</v>
          </cell>
          <cell r="L130">
            <v>2845.4946417975598</v>
          </cell>
          <cell r="M130">
            <v>2996.6710702915798</v>
          </cell>
          <cell r="N130">
            <v>2974.85349754147</v>
          </cell>
          <cell r="O130">
            <v>2868.4545661417201</v>
          </cell>
          <cell r="P130">
            <v>2685.5160116025199</v>
          </cell>
          <cell r="Q130">
            <v>2565.4655949612202</v>
          </cell>
          <cell r="R130">
            <v>2474.7908191208999</v>
          </cell>
          <cell r="S130">
            <v>1805.7331450377201</v>
          </cell>
          <cell r="T130">
            <v>1746.2901581902599</v>
          </cell>
          <cell r="U130">
            <v>1605.62741230813</v>
          </cell>
          <cell r="V130">
            <v>890.48610275939996</v>
          </cell>
          <cell r="W130">
            <v>2504.3461104375501</v>
          </cell>
          <cell r="X130">
            <v>2701.6480243215301</v>
          </cell>
          <cell r="Y130">
            <v>1128.6312404136099</v>
          </cell>
          <cell r="Z130">
            <v>1369.8602825476501</v>
          </cell>
          <cell r="AA130">
            <v>505.88312512688901</v>
          </cell>
          <cell r="AB130">
            <v>489.34540812928299</v>
          </cell>
          <cell r="AC130">
            <v>472.50151371119603</v>
          </cell>
          <cell r="AD130">
            <v>476.57090078541302</v>
          </cell>
          <cell r="AE130">
            <v>542.19658709276496</v>
          </cell>
          <cell r="AF130">
            <v>522.547645447999</v>
          </cell>
          <cell r="AG130">
            <v>532.79870465833301</v>
          </cell>
          <cell r="AH130">
            <v>535.53595790585302</v>
          </cell>
          <cell r="AI130">
            <v>570.60456042721</v>
          </cell>
          <cell r="AJ130">
            <v>372.24235351501198</v>
          </cell>
          <cell r="AK130">
            <v>501.17811640285601</v>
          </cell>
          <cell r="AL130">
            <v>438.90447808403201</v>
          </cell>
          <cell r="AM130">
            <v>462.754982585839</v>
          </cell>
          <cell r="AN130">
            <v>301.27672756239701</v>
          </cell>
          <cell r="AO130">
            <v>319.41339111836601</v>
          </cell>
        </row>
        <row r="131">
          <cell r="A131">
            <v>20704</v>
          </cell>
          <cell r="B131">
            <v>2</v>
          </cell>
          <cell r="C131" t="str">
            <v>PA-FL</v>
          </cell>
          <cell r="D131">
            <v>9</v>
          </cell>
          <cell r="E131">
            <v>7</v>
          </cell>
          <cell r="F131" t="str">
            <v>Maule</v>
          </cell>
          <cell r="G131">
            <v>4</v>
          </cell>
          <cell r="H131" t="str">
            <v>Especies nativas</v>
          </cell>
          <cell r="I131">
            <v>43.912426649415004</v>
          </cell>
          <cell r="J131">
            <v>43.912426649415004</v>
          </cell>
          <cell r="K131">
            <v>43.912426649415004</v>
          </cell>
          <cell r="L131">
            <v>43.912426649415004</v>
          </cell>
          <cell r="M131">
            <v>43.912426649415004</v>
          </cell>
          <cell r="N131">
            <v>14.395221764830801</v>
          </cell>
          <cell r="O131">
            <v>14.395221764830801</v>
          </cell>
          <cell r="P131">
            <v>14.395221764830801</v>
          </cell>
          <cell r="Q131">
            <v>14.395221764830801</v>
          </cell>
          <cell r="R131">
            <v>14.395221764830801</v>
          </cell>
          <cell r="S131">
            <v>14.294614917053501</v>
          </cell>
          <cell r="T131">
            <v>14.294614917053501</v>
          </cell>
          <cell r="U131">
            <v>14.294614917053501</v>
          </cell>
          <cell r="V131">
            <v>14.294614917053501</v>
          </cell>
          <cell r="W131">
            <v>14.294614917053501</v>
          </cell>
          <cell r="X131">
            <v>14.294614917053501</v>
          </cell>
          <cell r="Y131">
            <v>0</v>
          </cell>
          <cell r="Z131">
            <v>0</v>
          </cell>
          <cell r="AA131">
            <v>0</v>
          </cell>
          <cell r="AB131">
            <v>0</v>
          </cell>
          <cell r="AC131">
            <v>0</v>
          </cell>
          <cell r="AD131">
            <v>0</v>
          </cell>
          <cell r="AE131">
            <v>3.5669700575579002</v>
          </cell>
          <cell r="AF131">
            <v>3.5669700575579002</v>
          </cell>
          <cell r="AG131">
            <v>4.1299187042990804</v>
          </cell>
          <cell r="AH131">
            <v>4.1300443443730899</v>
          </cell>
          <cell r="AI131">
            <v>4.2216538513235804</v>
          </cell>
          <cell r="AJ131">
            <v>4.2216780495880801</v>
          </cell>
          <cell r="AK131">
            <v>4.21810448392017</v>
          </cell>
          <cell r="AL131">
            <v>4.2140397223066399</v>
          </cell>
          <cell r="AM131">
            <v>4.21166130169967</v>
          </cell>
          <cell r="AN131">
            <v>4.2088931983412401</v>
          </cell>
          <cell r="AO131">
            <v>4.2056310977338702</v>
          </cell>
        </row>
        <row r="132">
          <cell r="A132">
            <v>20705</v>
          </cell>
          <cell r="B132">
            <v>2</v>
          </cell>
          <cell r="C132" t="str">
            <v>PA-FL</v>
          </cell>
          <cell r="D132">
            <v>9</v>
          </cell>
          <cell r="E132">
            <v>7</v>
          </cell>
          <cell r="F132" t="str">
            <v>Maule</v>
          </cell>
          <cell r="G132">
            <v>5</v>
          </cell>
          <cell r="H132" t="str">
            <v>Areas gestión plantaciones</v>
          </cell>
          <cell r="I132">
            <v>14316.9726910346</v>
          </cell>
          <cell r="J132">
            <v>10891.626557649701</v>
          </cell>
          <cell r="K132">
            <v>13657.7939419545</v>
          </cell>
          <cell r="L132">
            <v>11261.979448239001</v>
          </cell>
          <cell r="M132">
            <v>13158.8962092605</v>
          </cell>
          <cell r="N132">
            <v>12501.025546911</v>
          </cell>
          <cell r="O132">
            <v>17349.709703927401</v>
          </cell>
          <cell r="P132">
            <v>19486.4243726559</v>
          </cell>
          <cell r="Q132">
            <v>22447.565032615501</v>
          </cell>
          <cell r="R132">
            <v>25863.351087192801</v>
          </cell>
          <cell r="S132">
            <v>27470.419653711298</v>
          </cell>
          <cell r="T132">
            <v>28244.7244055724</v>
          </cell>
          <cell r="U132">
            <v>30397.978777417102</v>
          </cell>
          <cell r="V132">
            <v>38463.5756646339</v>
          </cell>
          <cell r="W132">
            <v>39877.886671217901</v>
          </cell>
          <cell r="X132">
            <v>38866.602812880199</v>
          </cell>
          <cell r="Y132">
            <v>38550.179578236901</v>
          </cell>
          <cell r="Z132">
            <v>35186.661941699698</v>
          </cell>
          <cell r="AA132">
            <v>39089.284485855896</v>
          </cell>
          <cell r="AB132">
            <v>37825.089979029202</v>
          </cell>
          <cell r="AC132">
            <v>36757.933493783901</v>
          </cell>
          <cell r="AD132">
            <v>35809.643402215203</v>
          </cell>
          <cell r="AE132">
            <v>36382.3663123265</v>
          </cell>
          <cell r="AF132">
            <v>35674.443684823003</v>
          </cell>
          <cell r="AG132">
            <v>35406.358337382997</v>
          </cell>
          <cell r="AH132">
            <v>35495.078600089299</v>
          </cell>
          <cell r="AI132">
            <v>33564.3071733631</v>
          </cell>
          <cell r="AJ132">
            <v>36393.899959215298</v>
          </cell>
          <cell r="AK132">
            <v>33903.7690504985</v>
          </cell>
          <cell r="AL132">
            <v>30792.115688743401</v>
          </cell>
          <cell r="AM132">
            <v>28879.869572916901</v>
          </cell>
          <cell r="AN132">
            <v>27667.805157525301</v>
          </cell>
          <cell r="AO132">
            <v>26709.755304513099</v>
          </cell>
        </row>
        <row r="133">
          <cell r="A133">
            <v>21601</v>
          </cell>
          <cell r="B133">
            <v>2</v>
          </cell>
          <cell r="C133" t="str">
            <v>PA-FL</v>
          </cell>
          <cell r="D133">
            <v>10</v>
          </cell>
          <cell r="E133">
            <v>16</v>
          </cell>
          <cell r="F133" t="str">
            <v>Ñuble</v>
          </cell>
          <cell r="G133">
            <v>1</v>
          </cell>
          <cell r="H133" t="str">
            <v>Pinus radiata</v>
          </cell>
          <cell r="I133">
            <v>68294.772408647696</v>
          </cell>
          <cell r="J133">
            <v>71103.961810558103</v>
          </cell>
          <cell r="K133">
            <v>70986.415264329495</v>
          </cell>
          <cell r="L133">
            <v>71965.568627726898</v>
          </cell>
          <cell r="M133">
            <v>68042.916922622098</v>
          </cell>
          <cell r="N133">
            <v>63783.639203905797</v>
          </cell>
          <cell r="O133">
            <v>56834.627734198002</v>
          </cell>
          <cell r="P133">
            <v>50817.263124726298</v>
          </cell>
          <cell r="Q133">
            <v>46431.645577526499</v>
          </cell>
          <cell r="R133">
            <v>43689.853347889402</v>
          </cell>
          <cell r="S133">
            <v>37469.776378268201</v>
          </cell>
          <cell r="T133">
            <v>34123.358257378903</v>
          </cell>
          <cell r="U133">
            <v>34645.080611363999</v>
          </cell>
          <cell r="V133">
            <v>20796.9898102058</v>
          </cell>
          <cell r="W133">
            <v>19652.636037665401</v>
          </cell>
          <cell r="X133">
            <v>18715.464624855202</v>
          </cell>
          <cell r="Y133">
            <v>18244.7795501008</v>
          </cell>
          <cell r="Z133">
            <v>18032.243447300702</v>
          </cell>
          <cell r="AA133">
            <v>17136.0100237398</v>
          </cell>
          <cell r="AB133">
            <v>16162.950682467001</v>
          </cell>
          <cell r="AC133">
            <v>15166.7900939341</v>
          </cell>
          <cell r="AD133">
            <v>12537.5840427971</v>
          </cell>
          <cell r="AE133">
            <v>10835.7639165333</v>
          </cell>
          <cell r="AF133">
            <v>7889.2097078395</v>
          </cell>
          <cell r="AG133">
            <v>8034.8151363522102</v>
          </cell>
          <cell r="AH133">
            <v>7048.7093844418596</v>
          </cell>
          <cell r="AI133">
            <v>7085.5052635000502</v>
          </cell>
          <cell r="AJ133">
            <v>7107.2110338483499</v>
          </cell>
          <cell r="AK133">
            <v>6534.3183411892696</v>
          </cell>
          <cell r="AL133">
            <v>5900.21330052947</v>
          </cell>
          <cell r="AM133">
            <v>5523.8669593667801</v>
          </cell>
          <cell r="AN133">
            <v>5217.25935937143</v>
          </cell>
          <cell r="AO133">
            <v>4694.38193421289</v>
          </cell>
        </row>
        <row r="134">
          <cell r="A134">
            <v>21602</v>
          </cell>
          <cell r="B134">
            <v>2</v>
          </cell>
          <cell r="C134" t="str">
            <v>PA-FL</v>
          </cell>
          <cell r="D134">
            <v>10</v>
          </cell>
          <cell r="E134">
            <v>16</v>
          </cell>
          <cell r="F134" t="str">
            <v>Ñuble</v>
          </cell>
          <cell r="G134">
            <v>2</v>
          </cell>
          <cell r="H134" t="str">
            <v>Eucaliptus sp</v>
          </cell>
          <cell r="I134">
            <v>4276.4155854699502</v>
          </cell>
          <cell r="J134">
            <v>5388.3194325021004</v>
          </cell>
          <cell r="K134">
            <v>6811.7191308152496</v>
          </cell>
          <cell r="L134">
            <v>7260.7043881480504</v>
          </cell>
          <cell r="M134">
            <v>8276.4913222199903</v>
          </cell>
          <cell r="N134">
            <v>10389.2462318571</v>
          </cell>
          <cell r="O134">
            <v>10533.910170793701</v>
          </cell>
          <cell r="P134">
            <v>10651.068602809301</v>
          </cell>
          <cell r="Q134">
            <v>10621.8742374998</v>
          </cell>
          <cell r="R134">
            <v>10371.824222290001</v>
          </cell>
          <cell r="S134">
            <v>10865.3165542072</v>
          </cell>
          <cell r="T134">
            <v>11269.068060134199</v>
          </cell>
          <cell r="U134">
            <v>11650.791286953099</v>
          </cell>
          <cell r="V134">
            <v>12136.7801459649</v>
          </cell>
          <cell r="W134">
            <v>9974.5876190899107</v>
          </cell>
          <cell r="X134">
            <v>13166.7799429271</v>
          </cell>
          <cell r="Y134">
            <v>13841.2090646425</v>
          </cell>
          <cell r="Z134">
            <v>14566.6780497245</v>
          </cell>
          <cell r="AA134">
            <v>14370.0838179321</v>
          </cell>
          <cell r="AB134">
            <v>14274.607165002801</v>
          </cell>
          <cell r="AC134">
            <v>13650.150992467101</v>
          </cell>
          <cell r="AD134">
            <v>12789.2566849185</v>
          </cell>
          <cell r="AE134">
            <v>11506.4928856774</v>
          </cell>
          <cell r="AF134">
            <v>11179.2633396866</v>
          </cell>
          <cell r="AG134">
            <v>10305.2165830257</v>
          </cell>
          <cell r="AH134">
            <v>8255.0171932397807</v>
          </cell>
          <cell r="AI134">
            <v>8032.6951506937003</v>
          </cell>
          <cell r="AJ134">
            <v>7813.1072580729697</v>
          </cell>
          <cell r="AK134">
            <v>7501.9931555337698</v>
          </cell>
          <cell r="AL134">
            <v>6990.5365999094001</v>
          </cell>
          <cell r="AM134">
            <v>6431.1580903078402</v>
          </cell>
          <cell r="AN134">
            <v>6112.1886093790699</v>
          </cell>
          <cell r="AO134">
            <v>5709.9443909605598</v>
          </cell>
        </row>
        <row r="135">
          <cell r="A135">
            <v>21603</v>
          </cell>
          <cell r="B135">
            <v>2</v>
          </cell>
          <cell r="C135" t="str">
            <v>PA-FL</v>
          </cell>
          <cell r="D135">
            <v>10</v>
          </cell>
          <cell r="E135">
            <v>16</v>
          </cell>
          <cell r="F135" t="str">
            <v>Ñuble</v>
          </cell>
          <cell r="G135">
            <v>3</v>
          </cell>
          <cell r="H135" t="str">
            <v>Otras especies</v>
          </cell>
          <cell r="I135">
            <v>348.94399115756698</v>
          </cell>
          <cell r="J135">
            <v>351.55855033149902</v>
          </cell>
          <cell r="K135">
            <v>352.44245379482498</v>
          </cell>
          <cell r="L135">
            <v>372.441788836238</v>
          </cell>
          <cell r="M135">
            <v>409.28265452631501</v>
          </cell>
          <cell r="N135">
            <v>505.974383015846</v>
          </cell>
          <cell r="O135">
            <v>515.32278598099504</v>
          </cell>
          <cell r="P135">
            <v>502.72135774965602</v>
          </cell>
          <cell r="Q135">
            <v>495.669186383419</v>
          </cell>
          <cell r="R135">
            <v>525.36833452123801</v>
          </cell>
          <cell r="S135">
            <v>469.63848637593497</v>
          </cell>
          <cell r="T135">
            <v>461.27505996741502</v>
          </cell>
          <cell r="U135">
            <v>435.04901377107598</v>
          </cell>
          <cell r="V135">
            <v>82.721942060879499</v>
          </cell>
          <cell r="W135">
            <v>44.813331586518999</v>
          </cell>
          <cell r="X135">
            <v>83.679922267251996</v>
          </cell>
          <cell r="Y135">
            <v>87.452725305937307</v>
          </cell>
          <cell r="Z135">
            <v>299.67488113693099</v>
          </cell>
          <cell r="AA135">
            <v>299.54431989607599</v>
          </cell>
          <cell r="AB135">
            <v>278.038764507037</v>
          </cell>
          <cell r="AC135">
            <v>259.91856359692298</v>
          </cell>
          <cell r="AD135">
            <v>261.65935868192003</v>
          </cell>
          <cell r="AE135">
            <v>268.986474718316</v>
          </cell>
          <cell r="AF135">
            <v>245.19258847289001</v>
          </cell>
          <cell r="AG135">
            <v>186.849441091405</v>
          </cell>
          <cell r="AH135">
            <v>124.16657822112199</v>
          </cell>
          <cell r="AI135">
            <v>113.30900373972599</v>
          </cell>
          <cell r="AJ135">
            <v>109.79681121421901</v>
          </cell>
          <cell r="AK135">
            <v>104.749633640333</v>
          </cell>
          <cell r="AL135">
            <v>65.553031883804707</v>
          </cell>
          <cell r="AM135">
            <v>70.189830676577202</v>
          </cell>
          <cell r="AN135">
            <v>61.603393267945599</v>
          </cell>
          <cell r="AO135">
            <v>58.281202008557699</v>
          </cell>
        </row>
        <row r="136">
          <cell r="A136">
            <v>21604</v>
          </cell>
          <cell r="B136">
            <v>2</v>
          </cell>
          <cell r="C136" t="str">
            <v>PA-FL</v>
          </cell>
          <cell r="D136">
            <v>10</v>
          </cell>
          <cell r="E136">
            <v>16</v>
          </cell>
          <cell r="F136" t="str">
            <v>Ñuble</v>
          </cell>
          <cell r="G136">
            <v>4</v>
          </cell>
          <cell r="H136" t="str">
            <v>Especies nativas</v>
          </cell>
          <cell r="I136">
            <v>0</v>
          </cell>
          <cell r="J136">
            <v>0</v>
          </cell>
          <cell r="K136">
            <v>0</v>
          </cell>
          <cell r="L136">
            <v>0</v>
          </cell>
          <cell r="M136">
            <v>0</v>
          </cell>
          <cell r="N136">
            <v>0</v>
          </cell>
          <cell r="O136">
            <v>0</v>
          </cell>
          <cell r="P136">
            <v>0</v>
          </cell>
          <cell r="Q136">
            <v>0</v>
          </cell>
          <cell r="R136">
            <v>0</v>
          </cell>
          <cell r="S136">
            <v>0</v>
          </cell>
          <cell r="T136">
            <v>0</v>
          </cell>
          <cell r="U136">
            <v>0</v>
          </cell>
          <cell r="V136">
            <v>0</v>
          </cell>
          <cell r="W136">
            <v>0</v>
          </cell>
          <cell r="X136">
            <v>0</v>
          </cell>
          <cell r="Y136">
            <v>0</v>
          </cell>
          <cell r="Z136">
            <v>0</v>
          </cell>
          <cell r="AA136">
            <v>0</v>
          </cell>
          <cell r="AB136">
            <v>0</v>
          </cell>
          <cell r="AC136">
            <v>0</v>
          </cell>
          <cell r="AD136">
            <v>0</v>
          </cell>
          <cell r="AE136">
            <v>0</v>
          </cell>
          <cell r="AF136">
            <v>0</v>
          </cell>
          <cell r="AG136">
            <v>0</v>
          </cell>
          <cell r="AH136">
            <v>0</v>
          </cell>
          <cell r="AI136">
            <v>0</v>
          </cell>
          <cell r="AJ136">
            <v>0</v>
          </cell>
          <cell r="AK136">
            <v>0.20385661598886801</v>
          </cell>
          <cell r="AL136">
            <v>0.204012639211515</v>
          </cell>
          <cell r="AM136">
            <v>0.20422273300635399</v>
          </cell>
          <cell r="AN136">
            <v>0.20446725728321</v>
          </cell>
          <cell r="AO136">
            <v>0.204755431248171</v>
          </cell>
        </row>
        <row r="137">
          <cell r="A137">
            <v>21605</v>
          </cell>
          <cell r="B137">
            <v>2</v>
          </cell>
          <cell r="C137" t="str">
            <v>PA-FL</v>
          </cell>
          <cell r="D137">
            <v>10</v>
          </cell>
          <cell r="E137">
            <v>16</v>
          </cell>
          <cell r="F137" t="str">
            <v>Ñuble</v>
          </cell>
          <cell r="G137">
            <v>5</v>
          </cell>
          <cell r="H137" t="str">
            <v>Areas gestión plantaciones</v>
          </cell>
          <cell r="I137">
            <v>5378.7247986144603</v>
          </cell>
          <cell r="J137">
            <v>4223.26336090107</v>
          </cell>
          <cell r="K137">
            <v>5246.1202801837999</v>
          </cell>
          <cell r="L137">
            <v>4316.1315476726504</v>
          </cell>
          <cell r="M137">
            <v>4886.6762718032396</v>
          </cell>
          <cell r="N137">
            <v>4596.2827032351197</v>
          </cell>
          <cell r="O137">
            <v>6171.44236638045</v>
          </cell>
          <cell r="P137">
            <v>6314.9934082381797</v>
          </cell>
          <cell r="Q137">
            <v>6912.6624680370696</v>
          </cell>
          <cell r="R137">
            <v>7416.6733375590302</v>
          </cell>
          <cell r="S137">
            <v>7408.5009653135403</v>
          </cell>
          <cell r="T137">
            <v>7319.3135183574004</v>
          </cell>
          <cell r="U137">
            <v>8182.8159000146097</v>
          </cell>
          <cell r="V137">
            <v>7509.3342889031001</v>
          </cell>
          <cell r="W137">
            <v>7231.7779541132304</v>
          </cell>
          <cell r="X137">
            <v>7783.5157617831201</v>
          </cell>
          <cell r="Y137">
            <v>7713.8585695176598</v>
          </cell>
          <cell r="Z137">
            <v>7086.0275888485703</v>
          </cell>
          <cell r="AA137">
            <v>7838.0011781681196</v>
          </cell>
          <cell r="AB137">
            <v>7541.2828764735395</v>
          </cell>
          <cell r="AC137">
            <v>7829.4453566582697</v>
          </cell>
          <cell r="AD137">
            <v>6922.74252228966</v>
          </cell>
          <cell r="AE137">
            <v>6555.4550792290602</v>
          </cell>
          <cell r="AF137">
            <v>5818.13124137051</v>
          </cell>
          <cell r="AG137">
            <v>5810.2390767843699</v>
          </cell>
          <cell r="AH137">
            <v>5114.8305799211003</v>
          </cell>
          <cell r="AI137">
            <v>4924.1429763795304</v>
          </cell>
          <cell r="AJ137">
            <v>5923.7022867907799</v>
          </cell>
          <cell r="AK137">
            <v>5481.89171808017</v>
          </cell>
          <cell r="AL137">
            <v>4916.2906171017403</v>
          </cell>
          <cell r="AM137">
            <v>4508.3771399526404</v>
          </cell>
          <cell r="AN137">
            <v>4401.6281558590799</v>
          </cell>
          <cell r="AO137">
            <v>4258.1882856552202</v>
          </cell>
        </row>
        <row r="138">
          <cell r="A138">
            <v>20801</v>
          </cell>
          <cell r="B138">
            <v>2</v>
          </cell>
          <cell r="C138" t="str">
            <v>PA-FL</v>
          </cell>
          <cell r="D138">
            <v>11</v>
          </cell>
          <cell r="E138">
            <v>8</v>
          </cell>
          <cell r="F138" t="str">
            <v>Biobio</v>
          </cell>
          <cell r="G138">
            <v>1</v>
          </cell>
          <cell r="H138" t="str">
            <v>Pinus radiata</v>
          </cell>
          <cell r="I138">
            <v>145626.65973214401</v>
          </cell>
          <cell r="J138">
            <v>147755.47270466</v>
          </cell>
          <cell r="K138">
            <v>147478.071394267</v>
          </cell>
          <cell r="L138">
            <v>149788.80220514099</v>
          </cell>
          <cell r="M138">
            <v>139422.39538952499</v>
          </cell>
          <cell r="N138">
            <v>129370.809371827</v>
          </cell>
          <cell r="O138">
            <v>112971.647086913</v>
          </cell>
          <cell r="P138">
            <v>98771.1037163359</v>
          </cell>
          <cell r="Q138">
            <v>88421.364880875495</v>
          </cell>
          <cell r="R138">
            <v>81950.934385640707</v>
          </cell>
          <cell r="S138">
            <v>67272.004570352598</v>
          </cell>
          <cell r="T138">
            <v>59374.700892431501</v>
          </cell>
          <cell r="U138">
            <v>80650.639850084597</v>
          </cell>
          <cell r="V138">
            <v>47970.151499421001</v>
          </cell>
          <cell r="W138">
            <v>45418.0533073681</v>
          </cell>
          <cell r="X138">
            <v>43340.169726867403</v>
          </cell>
          <cell r="Y138">
            <v>42310.0317526773</v>
          </cell>
          <cell r="Z138">
            <v>41907.342745020003</v>
          </cell>
          <cell r="AA138">
            <v>39830.155026556</v>
          </cell>
          <cell r="AB138">
            <v>37544.695222263297</v>
          </cell>
          <cell r="AC138">
            <v>35204.2424078107</v>
          </cell>
          <cell r="AD138">
            <v>28998.428337236001</v>
          </cell>
          <cell r="AE138">
            <v>24972.9944183076</v>
          </cell>
          <cell r="AF138">
            <v>18007.8178856175</v>
          </cell>
          <cell r="AG138">
            <v>19400.5268945036</v>
          </cell>
          <cell r="AH138">
            <v>17028.627775602501</v>
          </cell>
          <cell r="AI138">
            <v>17064.846904502399</v>
          </cell>
          <cell r="AJ138">
            <v>17283.952516688099</v>
          </cell>
          <cell r="AK138">
            <v>15954.989303952199</v>
          </cell>
          <cell r="AL138">
            <v>14483.8645549135</v>
          </cell>
          <cell r="AM138">
            <v>13613.8296643884</v>
          </cell>
          <cell r="AN138">
            <v>12898.6836836944</v>
          </cell>
          <cell r="AO138">
            <v>11669.201724295101</v>
          </cell>
        </row>
        <row r="139">
          <cell r="A139">
            <v>20802</v>
          </cell>
          <cell r="B139">
            <v>2</v>
          </cell>
          <cell r="C139" t="str">
            <v>PA-FL</v>
          </cell>
          <cell r="D139">
            <v>11</v>
          </cell>
          <cell r="E139">
            <v>8</v>
          </cell>
          <cell r="F139" t="str">
            <v>Biobio</v>
          </cell>
          <cell r="G139">
            <v>2</v>
          </cell>
          <cell r="H139" t="str">
            <v>Eucaliptus sp</v>
          </cell>
          <cell r="I139">
            <v>12577.3561739624</v>
          </cell>
          <cell r="J139">
            <v>15995.361026029201</v>
          </cell>
          <cell r="K139">
            <v>20462.700073528798</v>
          </cell>
          <cell r="L139">
            <v>22395.239872777802</v>
          </cell>
          <cell r="M139">
            <v>26083.309958849699</v>
          </cell>
          <cell r="N139">
            <v>32636.983311031399</v>
          </cell>
          <cell r="O139">
            <v>33809.389672233803</v>
          </cell>
          <cell r="P139">
            <v>34885.790665139903</v>
          </cell>
          <cell r="Q139">
            <v>34797.424509807701</v>
          </cell>
          <cell r="R139">
            <v>34062.002977512297</v>
          </cell>
          <cell r="S139">
            <v>35513.0962028621</v>
          </cell>
          <cell r="T139">
            <v>36700.568840711603</v>
          </cell>
          <cell r="U139">
            <v>37822.051667847503</v>
          </cell>
          <cell r="V139">
            <v>39254.302616685003</v>
          </cell>
          <cell r="W139">
            <v>41335.706563802902</v>
          </cell>
          <cell r="X139">
            <v>44089.987995831099</v>
          </cell>
          <cell r="Y139">
            <v>46188.960784897499</v>
          </cell>
          <cell r="Z139">
            <v>48280.116990909097</v>
          </cell>
          <cell r="AA139">
            <v>47687.9693341819</v>
          </cell>
          <cell r="AB139">
            <v>47266.882506360103</v>
          </cell>
          <cell r="AC139">
            <v>45333.367811333097</v>
          </cell>
          <cell r="AD139">
            <v>43759.949413235998</v>
          </cell>
          <cell r="AE139">
            <v>40391.747015888097</v>
          </cell>
          <cell r="AF139">
            <v>38937.474818850598</v>
          </cell>
          <cell r="AG139">
            <v>35644.415760611999</v>
          </cell>
          <cell r="AH139">
            <v>29169.296225321901</v>
          </cell>
          <cell r="AI139">
            <v>27660.811003554201</v>
          </cell>
          <cell r="AJ139">
            <v>26541.4963322861</v>
          </cell>
          <cell r="AK139">
            <v>25550.569823030099</v>
          </cell>
          <cell r="AL139">
            <v>23972.5336677368</v>
          </cell>
          <cell r="AM139">
            <v>22321.087496649801</v>
          </cell>
          <cell r="AN139">
            <v>21416.105477949</v>
          </cell>
          <cell r="AO139">
            <v>20225.5473591195</v>
          </cell>
        </row>
        <row r="140">
          <cell r="A140">
            <v>20803</v>
          </cell>
          <cell r="B140">
            <v>2</v>
          </cell>
          <cell r="C140" t="str">
            <v>PA-FL</v>
          </cell>
          <cell r="D140">
            <v>11</v>
          </cell>
          <cell r="E140">
            <v>8</v>
          </cell>
          <cell r="F140" t="str">
            <v>Biobio</v>
          </cell>
          <cell r="G140">
            <v>3</v>
          </cell>
          <cell r="H140" t="str">
            <v>Otras especies</v>
          </cell>
          <cell r="I140">
            <v>1778.0654978733501</v>
          </cell>
          <cell r="J140">
            <v>1791.01880665307</v>
          </cell>
          <cell r="K140">
            <v>1795.4717471742499</v>
          </cell>
          <cell r="L140">
            <v>1898.43389598626</v>
          </cell>
          <cell r="M140">
            <v>2086.44789267646</v>
          </cell>
          <cell r="N140">
            <v>2529.6940463380702</v>
          </cell>
          <cell r="O140">
            <v>2506.4600389029802</v>
          </cell>
          <cell r="P140">
            <v>2435.9319425998901</v>
          </cell>
          <cell r="Q140">
            <v>2400.4324628382401</v>
          </cell>
          <cell r="R140">
            <v>2552.7506391932998</v>
          </cell>
          <cell r="S140">
            <v>2267.99459602246</v>
          </cell>
          <cell r="T140">
            <v>2221.34685826033</v>
          </cell>
          <cell r="U140">
            <v>2081.7869728576902</v>
          </cell>
          <cell r="V140">
            <v>297.340718954755</v>
          </cell>
          <cell r="W140">
            <v>95.964688837053103</v>
          </cell>
          <cell r="X140">
            <v>352.776805132248</v>
          </cell>
          <cell r="Y140">
            <v>282.26935053794602</v>
          </cell>
          <cell r="Z140">
            <v>1373.1407214681401</v>
          </cell>
          <cell r="AA140">
            <v>1458.7566447910301</v>
          </cell>
          <cell r="AB140">
            <v>1407.73469319418</v>
          </cell>
          <cell r="AC140">
            <v>1332.11850507642</v>
          </cell>
          <cell r="AD140">
            <v>1345.4164447041201</v>
          </cell>
          <cell r="AE140">
            <v>1406.9917270737001</v>
          </cell>
          <cell r="AF140">
            <v>1305.23518522781</v>
          </cell>
          <cell r="AG140">
            <v>1133.4424992991701</v>
          </cell>
          <cell r="AH140">
            <v>617.480483064243</v>
          </cell>
          <cell r="AI140">
            <v>552.64435727178704</v>
          </cell>
          <cell r="AJ140">
            <v>546.44899221016203</v>
          </cell>
          <cell r="AK140">
            <v>512.09013567676504</v>
          </cell>
          <cell r="AL140">
            <v>314.36725691111002</v>
          </cell>
          <cell r="AM140">
            <v>320.92458277428301</v>
          </cell>
          <cell r="AN140">
            <v>281.14173005595802</v>
          </cell>
          <cell r="AO140">
            <v>266.64527428622301</v>
          </cell>
        </row>
        <row r="141">
          <cell r="A141">
            <v>20804</v>
          </cell>
          <cell r="B141">
            <v>2</v>
          </cell>
          <cell r="C141" t="str">
            <v>PA-FL</v>
          </cell>
          <cell r="D141">
            <v>11</v>
          </cell>
          <cell r="E141">
            <v>8</v>
          </cell>
          <cell r="F141" t="str">
            <v>Biobio</v>
          </cell>
          <cell r="G141">
            <v>4</v>
          </cell>
          <cell r="H141" t="str">
            <v>Especies nativas</v>
          </cell>
          <cell r="I141">
            <v>14.538187703522601</v>
          </cell>
          <cell r="J141">
            <v>14.538187703522601</v>
          </cell>
          <cell r="K141">
            <v>14.538187703522601</v>
          </cell>
          <cell r="L141">
            <v>16.271767375490398</v>
          </cell>
          <cell r="M141">
            <v>22.534271974656601</v>
          </cell>
          <cell r="N141">
            <v>22.792022429481602</v>
          </cell>
          <cell r="O141">
            <v>22.792022429481602</v>
          </cell>
          <cell r="P141">
            <v>24.099066671368099</v>
          </cell>
          <cell r="Q141">
            <v>24.099066671368099</v>
          </cell>
          <cell r="R141">
            <v>24.099066671368099</v>
          </cell>
          <cell r="S141">
            <v>24.099066671368099</v>
          </cell>
          <cell r="T141">
            <v>24.099066671368099</v>
          </cell>
          <cell r="U141">
            <v>24.099066671368099</v>
          </cell>
          <cell r="V141">
            <v>24.099066671368099</v>
          </cell>
          <cell r="W141">
            <v>23.062660407047801</v>
          </cell>
          <cell r="X141">
            <v>22.453205299348799</v>
          </cell>
          <cell r="Y141">
            <v>22.453205299348799</v>
          </cell>
          <cell r="Z141">
            <v>22.453205299348799</v>
          </cell>
          <cell r="AA141">
            <v>21.5198992169585</v>
          </cell>
          <cell r="AB141">
            <v>21.5198992169585</v>
          </cell>
          <cell r="AC141">
            <v>9.5608789678455697</v>
          </cell>
          <cell r="AD141">
            <v>29.806761467805501</v>
          </cell>
          <cell r="AE141">
            <v>55.045519713648801</v>
          </cell>
          <cell r="AF141">
            <v>53.989574301946597</v>
          </cell>
          <cell r="AG141">
            <v>64.208974610110403</v>
          </cell>
          <cell r="AH141">
            <v>75.802435997020794</v>
          </cell>
          <cell r="AI141">
            <v>60.403101147370002</v>
          </cell>
          <cell r="AJ141">
            <v>66.611955796648402</v>
          </cell>
          <cell r="AK141">
            <v>89.300072060415005</v>
          </cell>
          <cell r="AL141">
            <v>89.129575756410603</v>
          </cell>
          <cell r="AM141">
            <v>89.155731468361495</v>
          </cell>
          <cell r="AN141">
            <v>89.185847826882394</v>
          </cell>
          <cell r="AO141">
            <v>89.220898139257201</v>
          </cell>
        </row>
        <row r="142">
          <cell r="A142">
            <v>20805</v>
          </cell>
          <cell r="B142">
            <v>2</v>
          </cell>
          <cell r="C142" t="str">
            <v>PA-FL</v>
          </cell>
          <cell r="D142">
            <v>11</v>
          </cell>
          <cell r="E142">
            <v>8</v>
          </cell>
          <cell r="F142" t="str">
            <v>Biobio</v>
          </cell>
          <cell r="G142">
            <v>5</v>
          </cell>
          <cell r="H142" t="str">
            <v>Areas gestión plantaciones</v>
          </cell>
          <cell r="I142">
            <v>11801.648763691799</v>
          </cell>
          <cell r="J142">
            <v>9098.8196450359301</v>
          </cell>
          <cell r="K142">
            <v>11395.0920492239</v>
          </cell>
          <cell r="L142">
            <v>9440.2667100847393</v>
          </cell>
          <cell r="M142">
            <v>10674.999230077599</v>
          </cell>
          <cell r="N142">
            <v>10128.241977731001</v>
          </cell>
          <cell r="O142">
            <v>13574.0635960286</v>
          </cell>
          <cell r="P142">
            <v>13870.6290081799</v>
          </cell>
          <cell r="Q142">
            <v>15091.956706171501</v>
          </cell>
          <cell r="R142">
            <v>16112.645359067599</v>
          </cell>
          <cell r="S142">
            <v>15950.5948251193</v>
          </cell>
          <cell r="T142">
            <v>15694.265056738601</v>
          </cell>
          <cell r="U142">
            <v>21113.906646404401</v>
          </cell>
          <cell r="V142">
            <v>19911.6061438424</v>
          </cell>
          <cell r="W142">
            <v>21172.955118646099</v>
          </cell>
          <cell r="X142">
            <v>21380.098661092601</v>
          </cell>
          <cell r="Y142">
            <v>21291.452519429899</v>
          </cell>
          <cell r="Z142">
            <v>19726.070907865302</v>
          </cell>
          <cell r="AA142">
            <v>21932.261431225699</v>
          </cell>
          <cell r="AB142">
            <v>21173.819940773901</v>
          </cell>
          <cell r="AC142">
            <v>22047.409228740398</v>
          </cell>
          <cell r="AD142">
            <v>20056.1904738538</v>
          </cell>
          <cell r="AE142">
            <v>19374.429807659199</v>
          </cell>
          <cell r="AF142">
            <v>17563.902211190602</v>
          </cell>
          <cell r="AG142">
            <v>17638.312426024499</v>
          </cell>
          <cell r="AH142">
            <v>15545.9061493427</v>
          </cell>
          <cell r="AI142">
            <v>14657.3961557359</v>
          </cell>
          <cell r="AJ142">
            <v>17514.204003070801</v>
          </cell>
          <cell r="AK142">
            <v>16322.849267314799</v>
          </cell>
          <cell r="AL142">
            <v>14745.2193908101</v>
          </cell>
          <cell r="AM142">
            <v>13625.8831700234</v>
          </cell>
          <cell r="AN142">
            <v>13402.4719239112</v>
          </cell>
          <cell r="AO142">
            <v>13125.4569400811</v>
          </cell>
        </row>
        <row r="143">
          <cell r="A143">
            <v>20901</v>
          </cell>
          <cell r="B143">
            <v>2</v>
          </cell>
          <cell r="C143" t="str">
            <v>PA-FL</v>
          </cell>
          <cell r="D143">
            <v>12</v>
          </cell>
          <cell r="E143">
            <v>9</v>
          </cell>
          <cell r="F143" t="str">
            <v>Araucanía</v>
          </cell>
          <cell r="G143">
            <v>1</v>
          </cell>
          <cell r="H143" t="str">
            <v>Pinus radiata</v>
          </cell>
          <cell r="I143">
            <v>73347.105040354494</v>
          </cell>
          <cell r="J143">
            <v>77935.808556325603</v>
          </cell>
          <cell r="K143">
            <v>70536.323095170694</v>
          </cell>
          <cell r="L143">
            <v>74167.593806908699</v>
          </cell>
          <cell r="M143">
            <v>75099.009192067795</v>
          </cell>
          <cell r="N143">
            <v>78001.180155587004</v>
          </cell>
          <cell r="O143">
            <v>75282.688619383305</v>
          </cell>
          <cell r="P143">
            <v>80185.678744968798</v>
          </cell>
          <cell r="Q143">
            <v>78889.210653933798</v>
          </cell>
          <cell r="R143">
            <v>79043.3484845567</v>
          </cell>
          <cell r="S143">
            <v>77401.867797103507</v>
          </cell>
          <cell r="T143">
            <v>73406.081913766699</v>
          </cell>
          <cell r="U143">
            <v>62352.707634701699</v>
          </cell>
          <cell r="V143">
            <v>48004.295269338603</v>
          </cell>
          <cell r="W143">
            <v>52866.429330413703</v>
          </cell>
          <cell r="X143">
            <v>49608.6617405262</v>
          </cell>
          <cell r="Y143">
            <v>46158.434026715702</v>
          </cell>
          <cell r="Z143">
            <v>43431.163716743496</v>
          </cell>
          <cell r="AA143">
            <v>40305.369774760598</v>
          </cell>
          <cell r="AB143">
            <v>36215.678897674203</v>
          </cell>
          <cell r="AC143">
            <v>34610.989693137803</v>
          </cell>
          <cell r="AD143">
            <v>29282.5926993131</v>
          </cell>
          <cell r="AE143">
            <v>29434.1524442142</v>
          </cell>
          <cell r="AF143">
            <v>25937.124924575601</v>
          </cell>
          <cell r="AG143">
            <v>25078.1579708471</v>
          </cell>
          <cell r="AH143">
            <v>22267.2615507722</v>
          </cell>
          <cell r="AI143">
            <v>22294.086591484898</v>
          </cell>
          <cell r="AJ143">
            <v>14414.6037447785</v>
          </cell>
          <cell r="AK143">
            <v>13380.3451431795</v>
          </cell>
          <cell r="AL143">
            <v>11664.1649576944</v>
          </cell>
          <cell r="AM143">
            <v>10037.6111630702</v>
          </cell>
          <cell r="AN143">
            <v>8689.2359690020694</v>
          </cell>
          <cell r="AO143">
            <v>7983.2778516955595</v>
          </cell>
        </row>
        <row r="144">
          <cell r="A144">
            <v>20902</v>
          </cell>
          <cell r="B144">
            <v>2</v>
          </cell>
          <cell r="C144" t="str">
            <v>PA-FL</v>
          </cell>
          <cell r="D144">
            <v>12</v>
          </cell>
          <cell r="E144">
            <v>9</v>
          </cell>
          <cell r="F144" t="str">
            <v>Araucanía</v>
          </cell>
          <cell r="G144">
            <v>2</v>
          </cell>
          <cell r="H144" t="str">
            <v>Eucaliptus sp</v>
          </cell>
          <cell r="I144">
            <v>2436.1162458334102</v>
          </cell>
          <cell r="J144">
            <v>4130.2928145169799</v>
          </cell>
          <cell r="K144">
            <v>6425.8638923215403</v>
          </cell>
          <cell r="L144">
            <v>9061.5195742452906</v>
          </cell>
          <cell r="M144">
            <v>10535.3352004639</v>
          </cell>
          <cell r="N144">
            <v>23093.917110186201</v>
          </cell>
          <cell r="O144">
            <v>23153.097580491201</v>
          </cell>
          <cell r="P144">
            <v>24343.0404822604</v>
          </cell>
          <cell r="Q144">
            <v>23639.433281669801</v>
          </cell>
          <cell r="R144">
            <v>22405.3112541388</v>
          </cell>
          <cell r="S144">
            <v>22543.978749688798</v>
          </cell>
          <cell r="T144">
            <v>24409.045727731998</v>
          </cell>
          <cell r="U144">
            <v>24816.765060936101</v>
          </cell>
          <cell r="V144">
            <v>31337.126212047198</v>
          </cell>
          <cell r="W144">
            <v>38025.615085285797</v>
          </cell>
          <cell r="X144">
            <v>45466.984617637499</v>
          </cell>
          <cell r="Y144">
            <v>45734.021572175901</v>
          </cell>
          <cell r="Z144">
            <v>48968.683743282403</v>
          </cell>
          <cell r="AA144">
            <v>47211.862202419703</v>
          </cell>
          <cell r="AB144">
            <v>52904.569623030402</v>
          </cell>
          <cell r="AC144">
            <v>53774.367230324802</v>
          </cell>
          <cell r="AD144">
            <v>56819.141899152601</v>
          </cell>
          <cell r="AE144">
            <v>55940.2562409565</v>
          </cell>
          <cell r="AF144">
            <v>53425.007860146201</v>
          </cell>
          <cell r="AG144">
            <v>51991.148704660503</v>
          </cell>
          <cell r="AH144">
            <v>39409.479327947702</v>
          </cell>
          <cell r="AI144">
            <v>39020.280260541796</v>
          </cell>
          <cell r="AJ144">
            <v>37428.821684139402</v>
          </cell>
          <cell r="AK144">
            <v>37124.439369476</v>
          </cell>
          <cell r="AL144">
            <v>36696.330794512403</v>
          </cell>
          <cell r="AM144">
            <v>33873.751022814999</v>
          </cell>
          <cell r="AN144">
            <v>29954.7056010712</v>
          </cell>
          <cell r="AO144">
            <v>27121.936262958799</v>
          </cell>
        </row>
        <row r="145">
          <cell r="A145">
            <v>20903</v>
          </cell>
          <cell r="B145">
            <v>2</v>
          </cell>
          <cell r="C145" t="str">
            <v>PA-FL</v>
          </cell>
          <cell r="D145">
            <v>12</v>
          </cell>
          <cell r="E145">
            <v>9</v>
          </cell>
          <cell r="F145" t="str">
            <v>Araucanía</v>
          </cell>
          <cell r="G145">
            <v>3</v>
          </cell>
          <cell r="H145" t="str">
            <v>Otras especies</v>
          </cell>
          <cell r="I145">
            <v>2829.07724776949</v>
          </cell>
          <cell r="J145">
            <v>2892.4464644333698</v>
          </cell>
          <cell r="K145">
            <v>2956.90761102638</v>
          </cell>
          <cell r="L145">
            <v>3014.0896585591099</v>
          </cell>
          <cell r="M145">
            <v>3173.1984570961599</v>
          </cell>
          <cell r="N145">
            <v>3054.76831209492</v>
          </cell>
          <cell r="O145">
            <v>2889.9276337767301</v>
          </cell>
          <cell r="P145">
            <v>2716.36619460887</v>
          </cell>
          <cell r="Q145">
            <v>2574.3781494961399</v>
          </cell>
          <cell r="R145">
            <v>2661.34997244133</v>
          </cell>
          <cell r="S145">
            <v>2316.6452699996398</v>
          </cell>
          <cell r="T145">
            <v>2391.11982540296</v>
          </cell>
          <cell r="U145">
            <v>2787.8788165495598</v>
          </cell>
          <cell r="V145">
            <v>1548.2371726702399</v>
          </cell>
          <cell r="W145">
            <v>2863.5423317660998</v>
          </cell>
          <cell r="X145">
            <v>3550.7625143371201</v>
          </cell>
          <cell r="Y145">
            <v>1276.77517544067</v>
          </cell>
          <cell r="Z145">
            <v>2099.7574478636702</v>
          </cell>
          <cell r="AA145">
            <v>2972.0122566535501</v>
          </cell>
          <cell r="AB145">
            <v>3164.2646827979602</v>
          </cell>
          <cell r="AC145">
            <v>3191.2033404562899</v>
          </cell>
          <cell r="AD145">
            <v>3186.0576768495598</v>
          </cell>
          <cell r="AE145">
            <v>2931.2441708941401</v>
          </cell>
          <cell r="AF145">
            <v>2856.2003567617899</v>
          </cell>
          <cell r="AG145">
            <v>2803.1243859482502</v>
          </cell>
          <cell r="AH145">
            <v>2746.88131296048</v>
          </cell>
          <cell r="AI145">
            <v>3015.7220896086401</v>
          </cell>
          <cell r="AJ145">
            <v>3353.7654686654701</v>
          </cell>
          <cell r="AK145">
            <v>3303.6464713707301</v>
          </cell>
          <cell r="AL145">
            <v>3590.06599895521</v>
          </cell>
          <cell r="AM145">
            <v>3705.9930835825799</v>
          </cell>
          <cell r="AN145">
            <v>1841.5460785329001</v>
          </cell>
          <cell r="AO145">
            <v>1734.0849341876899</v>
          </cell>
        </row>
        <row r="146">
          <cell r="A146">
            <v>20904</v>
          </cell>
          <cell r="B146">
            <v>2</v>
          </cell>
          <cell r="C146" t="str">
            <v>PA-FL</v>
          </cell>
          <cell r="D146">
            <v>12</v>
          </cell>
          <cell r="E146">
            <v>9</v>
          </cell>
          <cell r="F146" t="str">
            <v>Araucanía</v>
          </cell>
          <cell r="G146">
            <v>4</v>
          </cell>
          <cell r="H146" t="str">
            <v>Especies nativas</v>
          </cell>
          <cell r="I146">
            <v>18.622408276375801</v>
          </cell>
          <cell r="J146">
            <v>30.929653669321901</v>
          </cell>
          <cell r="K146">
            <v>38.460098474818402</v>
          </cell>
          <cell r="L146">
            <v>38.460098474818402</v>
          </cell>
          <cell r="M146">
            <v>46.063418552625997</v>
          </cell>
          <cell r="N146">
            <v>36.870723488220499</v>
          </cell>
          <cell r="O146">
            <v>36.870723488220499</v>
          </cell>
          <cell r="P146">
            <v>36.870723488220499</v>
          </cell>
          <cell r="Q146">
            <v>32.519028655919797</v>
          </cell>
          <cell r="R146">
            <v>32.519028655919797</v>
          </cell>
          <cell r="S146">
            <v>32.519028655919797</v>
          </cell>
          <cell r="T146">
            <v>32.519028655919797</v>
          </cell>
          <cell r="U146">
            <v>32.519028655919797</v>
          </cell>
          <cell r="V146">
            <v>32.519028655919797</v>
          </cell>
          <cell r="W146">
            <v>32.519028655919797</v>
          </cell>
          <cell r="X146">
            <v>32.519028655919797</v>
          </cell>
          <cell r="Y146">
            <v>32.519028655919797</v>
          </cell>
          <cell r="Z146">
            <v>32.519028655919797</v>
          </cell>
          <cell r="AA146">
            <v>27.4410102762502</v>
          </cell>
          <cell r="AB146">
            <v>27.4410102762502</v>
          </cell>
          <cell r="AC146">
            <v>27.4410102762502</v>
          </cell>
          <cell r="AD146">
            <v>17.909965733256701</v>
          </cell>
          <cell r="AE146">
            <v>10.9486421020006</v>
          </cell>
          <cell r="AF146">
            <v>10.9486421020006</v>
          </cell>
          <cell r="AG146">
            <v>5.3580676404085201</v>
          </cell>
          <cell r="AH146">
            <v>13.592973411580401</v>
          </cell>
          <cell r="AI146">
            <v>22.417821863367301</v>
          </cell>
          <cell r="AJ146">
            <v>44.762516727213203</v>
          </cell>
          <cell r="AK146">
            <v>111.775328556519</v>
          </cell>
          <cell r="AL146">
            <v>146.02826344455599</v>
          </cell>
          <cell r="AM146">
            <v>152.56728187331501</v>
          </cell>
          <cell r="AN146">
            <v>170.61415470403099</v>
          </cell>
          <cell r="AO146">
            <v>186.953787817783</v>
          </cell>
        </row>
        <row r="147">
          <cell r="A147">
            <v>20905</v>
          </cell>
          <cell r="B147">
            <v>2</v>
          </cell>
          <cell r="C147" t="str">
            <v>PA-FL</v>
          </cell>
          <cell r="D147">
            <v>12</v>
          </cell>
          <cell r="E147">
            <v>9</v>
          </cell>
          <cell r="F147" t="str">
            <v>Araucanía</v>
          </cell>
          <cell r="G147">
            <v>5</v>
          </cell>
          <cell r="H147" t="str">
            <v>Areas gestión plantaciones</v>
          </cell>
          <cell r="I147">
            <v>5799.9632323113301</v>
          </cell>
          <cell r="J147">
            <v>4670.9397566056596</v>
          </cell>
          <cell r="K147">
            <v>5367.4197448421601</v>
          </cell>
          <cell r="L147">
            <v>4678.5052895647596</v>
          </cell>
          <cell r="M147">
            <v>5658.8846274508696</v>
          </cell>
          <cell r="N147">
            <v>6412.4130326910199</v>
          </cell>
          <cell r="O147">
            <v>9215.0526256815901</v>
          </cell>
          <cell r="P147">
            <v>10932.279058551299</v>
          </cell>
          <cell r="Q147">
            <v>12628.6142641563</v>
          </cell>
          <cell r="R147">
            <v>14149.714523091299</v>
          </cell>
          <cell r="S147">
            <v>15528.262620507599</v>
          </cell>
          <cell r="T147">
            <v>16000.4304262061</v>
          </cell>
          <cell r="U147">
            <v>15757.672417523199</v>
          </cell>
          <cell r="V147">
            <v>18405.095413484702</v>
          </cell>
          <cell r="W147">
            <v>22858.3819835586</v>
          </cell>
          <cell r="X147">
            <v>24022.8722494266</v>
          </cell>
          <cell r="Y147">
            <v>22345.919070736301</v>
          </cell>
          <cell r="Z147">
            <v>20361.271056885002</v>
          </cell>
          <cell r="AA147">
            <v>22306.418817418598</v>
          </cell>
          <cell r="AB147">
            <v>22664.399731526999</v>
          </cell>
          <cell r="AC147">
            <v>24665.955370032902</v>
          </cell>
          <cell r="AD147">
            <v>24160.868370541699</v>
          </cell>
          <cell r="AE147">
            <v>25604.762497165899</v>
          </cell>
          <cell r="AF147">
            <v>24771.100541825901</v>
          </cell>
          <cell r="AG147">
            <v>25050.576389256701</v>
          </cell>
          <cell r="AH147">
            <v>21362.958330137699</v>
          </cell>
          <cell r="AI147">
            <v>20804.3034670487</v>
          </cell>
          <cell r="AJ147">
            <v>21772.081153182498</v>
          </cell>
          <cell r="AK147">
            <v>20902.2836849661</v>
          </cell>
          <cell r="AL147">
            <v>19767.826140161898</v>
          </cell>
          <cell r="AM147">
            <v>17909.132726404401</v>
          </cell>
          <cell r="AN147">
            <v>15709.6851380522</v>
          </cell>
          <cell r="AO147">
            <v>15069.0609591434</v>
          </cell>
        </row>
        <row r="148">
          <cell r="A148">
            <v>21401</v>
          </cell>
          <cell r="B148">
            <v>2</v>
          </cell>
          <cell r="C148" t="str">
            <v>PA-FL</v>
          </cell>
          <cell r="D148">
            <v>13</v>
          </cell>
          <cell r="E148">
            <v>14</v>
          </cell>
          <cell r="F148" t="str">
            <v>Los Ríos</v>
          </cell>
          <cell r="G148">
            <v>1</v>
          </cell>
          <cell r="H148" t="str">
            <v>Pinus radiata</v>
          </cell>
          <cell r="I148">
            <v>56018.928131881199</v>
          </cell>
          <cell r="J148">
            <v>60916.091855648701</v>
          </cell>
          <cell r="K148">
            <v>65183.6221436755</v>
          </cell>
          <cell r="L148">
            <v>63643.228748392103</v>
          </cell>
          <cell r="M148">
            <v>66160.532384488601</v>
          </cell>
          <cell r="N148">
            <v>63902.065599702699</v>
          </cell>
          <cell r="O148">
            <v>61304.660364959404</v>
          </cell>
          <cell r="P148">
            <v>63760.999264833401</v>
          </cell>
          <cell r="Q148">
            <v>62059.099888675999</v>
          </cell>
          <cell r="R148">
            <v>60248.003638929302</v>
          </cell>
          <cell r="S148">
            <v>56977.724140787497</v>
          </cell>
          <cell r="T148">
            <v>53224.976677917301</v>
          </cell>
          <cell r="U148">
            <v>43292.291687253397</v>
          </cell>
          <cell r="V148">
            <v>41945.755868024098</v>
          </cell>
          <cell r="W148">
            <v>38540.280942273101</v>
          </cell>
          <cell r="X148">
            <v>48676.642504124502</v>
          </cell>
          <cell r="Y148">
            <v>45756.260376830702</v>
          </cell>
          <cell r="Z148">
            <v>42301.303270016702</v>
          </cell>
          <cell r="AA148">
            <v>39838.366026657503</v>
          </cell>
          <cell r="AB148">
            <v>35921.104737128197</v>
          </cell>
          <cell r="AC148">
            <v>31241.664035574999</v>
          </cell>
          <cell r="AD148">
            <v>25791.920096120299</v>
          </cell>
          <cell r="AE148">
            <v>20440.512636598101</v>
          </cell>
          <cell r="AF148">
            <v>20897.090681152898</v>
          </cell>
          <cell r="AG148">
            <v>16319.139011642401</v>
          </cell>
          <cell r="AH148">
            <v>15752.546210943599</v>
          </cell>
          <cell r="AI148">
            <v>14616.6095065596</v>
          </cell>
          <cell r="AJ148">
            <v>8920.8009906513598</v>
          </cell>
          <cell r="AK148">
            <v>7949.4420019960198</v>
          </cell>
          <cell r="AL148">
            <v>7969.5851191392003</v>
          </cell>
          <cell r="AM148">
            <v>7673.1928524914902</v>
          </cell>
          <cell r="AN148">
            <v>7138.6437829874103</v>
          </cell>
          <cell r="AO148">
            <v>6678.3877750071297</v>
          </cell>
        </row>
        <row r="149">
          <cell r="A149">
            <v>21402</v>
          </cell>
          <cell r="B149">
            <v>2</v>
          </cell>
          <cell r="C149" t="str">
            <v>PA-FL</v>
          </cell>
          <cell r="D149">
            <v>13</v>
          </cell>
          <cell r="E149">
            <v>14</v>
          </cell>
          <cell r="F149" t="str">
            <v>Los Ríos</v>
          </cell>
          <cell r="G149">
            <v>2</v>
          </cell>
          <cell r="H149" t="str">
            <v>Eucaliptus sp</v>
          </cell>
          <cell r="I149">
            <v>3462.71979579976</v>
          </cell>
          <cell r="J149">
            <v>5829.1527181428701</v>
          </cell>
          <cell r="K149">
            <v>8931.0766439481104</v>
          </cell>
          <cell r="L149">
            <v>12529.852477865399</v>
          </cell>
          <cell r="M149">
            <v>16187.811838383201</v>
          </cell>
          <cell r="N149">
            <v>17886.155096748302</v>
          </cell>
          <cell r="O149">
            <v>19539.050955418101</v>
          </cell>
          <cell r="P149">
            <v>20847.853978724801</v>
          </cell>
          <cell r="Q149">
            <v>24256.131088753798</v>
          </cell>
          <cell r="R149">
            <v>21898.924537689101</v>
          </cell>
          <cell r="S149">
            <v>25011.301209193702</v>
          </cell>
          <cell r="T149">
            <v>26634.281176986799</v>
          </cell>
          <cell r="U149">
            <v>28475.983899975501</v>
          </cell>
          <cell r="V149">
            <v>26297.811574490301</v>
          </cell>
          <cell r="W149">
            <v>35872.025063886897</v>
          </cell>
          <cell r="X149">
            <v>36994.670396895497</v>
          </cell>
          <cell r="Y149">
            <v>37962.249396032297</v>
          </cell>
          <cell r="Z149">
            <v>41863.5713753245</v>
          </cell>
          <cell r="AA149">
            <v>43057.7440719472</v>
          </cell>
          <cell r="AB149">
            <v>44213.7401309255</v>
          </cell>
          <cell r="AC149">
            <v>45764.007845610999</v>
          </cell>
          <cell r="AD149">
            <v>44041.714796436703</v>
          </cell>
          <cell r="AE149">
            <v>41497.047292490402</v>
          </cell>
          <cell r="AF149">
            <v>38008.553934611002</v>
          </cell>
          <cell r="AG149">
            <v>34361.914419526198</v>
          </cell>
          <cell r="AH149">
            <v>32653.371537344199</v>
          </cell>
          <cell r="AI149">
            <v>29780.026321990601</v>
          </cell>
          <cell r="AJ149">
            <v>26943.706903553299</v>
          </cell>
          <cell r="AK149">
            <v>23744.894083764601</v>
          </cell>
          <cell r="AL149">
            <v>21951.702074688299</v>
          </cell>
          <cell r="AM149">
            <v>18736.288858723201</v>
          </cell>
          <cell r="AN149">
            <v>16338.314540491499</v>
          </cell>
          <cell r="AO149">
            <v>14471.3673510675</v>
          </cell>
        </row>
        <row r="150">
          <cell r="A150">
            <v>21403</v>
          </cell>
          <cell r="B150">
            <v>2</v>
          </cell>
          <cell r="C150" t="str">
            <v>PA-FL</v>
          </cell>
          <cell r="D150">
            <v>13</v>
          </cell>
          <cell r="E150">
            <v>14</v>
          </cell>
          <cell r="F150" t="str">
            <v>Los Ríos</v>
          </cell>
          <cell r="G150">
            <v>3</v>
          </cell>
          <cell r="H150" t="str">
            <v>Otras especies</v>
          </cell>
          <cell r="I150">
            <v>3755.93646157803</v>
          </cell>
          <cell r="J150">
            <v>3825.2438769688401</v>
          </cell>
          <cell r="K150">
            <v>3909.1525781762498</v>
          </cell>
          <cell r="L150">
            <v>3975.3553101805701</v>
          </cell>
          <cell r="M150">
            <v>4129.9060088665201</v>
          </cell>
          <cell r="N150">
            <v>3863.0827527330598</v>
          </cell>
          <cell r="O150">
            <v>3828.0333670016698</v>
          </cell>
          <cell r="P150">
            <v>4049.6373609577599</v>
          </cell>
          <cell r="Q150">
            <v>4203.0711223036897</v>
          </cell>
          <cell r="R150">
            <v>4100.3143530445705</v>
          </cell>
          <cell r="S150">
            <v>3474.6963822563998</v>
          </cell>
          <cell r="T150">
            <v>3428.94059540239</v>
          </cell>
          <cell r="U150">
            <v>3513.56726947579</v>
          </cell>
          <cell r="V150">
            <v>2073.4681590172399</v>
          </cell>
          <cell r="W150">
            <v>2484.4311375799798</v>
          </cell>
          <cell r="X150">
            <v>1678.4432741524399</v>
          </cell>
          <cell r="Y150">
            <v>1737.1455452289699</v>
          </cell>
          <cell r="Z150">
            <v>4066.3143309615102</v>
          </cell>
          <cell r="AA150">
            <v>4049.1913619234701</v>
          </cell>
          <cell r="AB150">
            <v>4110.8720410404403</v>
          </cell>
          <cell r="AC150">
            <v>4137.5602583995196</v>
          </cell>
          <cell r="AD150">
            <v>4083.4915435804801</v>
          </cell>
          <cell r="AE150">
            <v>4111.42728521961</v>
          </cell>
          <cell r="AF150">
            <v>4047.51035830106</v>
          </cell>
          <cell r="AG150">
            <v>3893.3841248886902</v>
          </cell>
          <cell r="AH150">
            <v>3880.4302463991198</v>
          </cell>
          <cell r="AI150">
            <v>3512.5504957615099</v>
          </cell>
          <cell r="AJ150">
            <v>3284.6307100480299</v>
          </cell>
          <cell r="AK150">
            <v>2943.0304108077498</v>
          </cell>
          <cell r="AL150">
            <v>2918.9508120259102</v>
          </cell>
          <cell r="AM150">
            <v>2776.61796422099</v>
          </cell>
          <cell r="AN150">
            <v>2226.6356091667699</v>
          </cell>
          <cell r="AO150">
            <v>1994.2903512063599</v>
          </cell>
        </row>
        <row r="151">
          <cell r="A151">
            <v>21404</v>
          </cell>
          <cell r="B151">
            <v>2</v>
          </cell>
          <cell r="C151" t="str">
            <v>PA-FL</v>
          </cell>
          <cell r="D151">
            <v>13</v>
          </cell>
          <cell r="E151">
            <v>14</v>
          </cell>
          <cell r="F151" t="str">
            <v>Los Ríos</v>
          </cell>
          <cell r="G151">
            <v>4</v>
          </cell>
          <cell r="H151" t="str">
            <v>Especies nativas</v>
          </cell>
          <cell r="I151">
            <v>217.09063435098</v>
          </cell>
          <cell r="J151">
            <v>254.31669138391001</v>
          </cell>
          <cell r="K151">
            <v>272.58027401918099</v>
          </cell>
          <cell r="L151">
            <v>283.85996018240797</v>
          </cell>
          <cell r="M151">
            <v>360.81920774500901</v>
          </cell>
          <cell r="N151">
            <v>333.39107058587302</v>
          </cell>
          <cell r="O151">
            <v>331.36432340982702</v>
          </cell>
          <cell r="P151">
            <v>320.52579762815299</v>
          </cell>
          <cell r="Q151">
            <v>320.52579762815299</v>
          </cell>
          <cell r="R151">
            <v>320.52579762815299</v>
          </cell>
          <cell r="S151">
            <v>318.53714720353702</v>
          </cell>
          <cell r="T151">
            <v>318.37714084753298</v>
          </cell>
          <cell r="U151">
            <v>318.37714084753298</v>
          </cell>
          <cell r="V151">
            <v>318.37714084753298</v>
          </cell>
          <cell r="W151">
            <v>315.17701372746001</v>
          </cell>
          <cell r="X151">
            <v>315.17701372746001</v>
          </cell>
          <cell r="Y151">
            <v>314.78385525270897</v>
          </cell>
          <cell r="Z151">
            <v>260.26120247146798</v>
          </cell>
          <cell r="AA151">
            <v>241.15263388949299</v>
          </cell>
          <cell r="AB151">
            <v>226.02060422172099</v>
          </cell>
          <cell r="AC151">
            <v>147.44224472337001</v>
          </cell>
          <cell r="AD151">
            <v>113.11154079907701</v>
          </cell>
          <cell r="AE151">
            <v>99.495761838196799</v>
          </cell>
          <cell r="AF151">
            <v>123.699389956345</v>
          </cell>
          <cell r="AG151">
            <v>46.7452386621529</v>
          </cell>
          <cell r="AH151">
            <v>93.613012301490201</v>
          </cell>
          <cell r="AI151">
            <v>112.57413796878799</v>
          </cell>
          <cell r="AJ151">
            <v>133.744464810229</v>
          </cell>
          <cell r="AK151">
            <v>144.44353012675299</v>
          </cell>
          <cell r="AL151">
            <v>157.86508258563001</v>
          </cell>
          <cell r="AM151">
            <v>169.809729407958</v>
          </cell>
          <cell r="AN151">
            <v>184.40483405044</v>
          </cell>
          <cell r="AO151">
            <v>194.27105751898301</v>
          </cell>
        </row>
        <row r="152">
          <cell r="A152">
            <v>21405</v>
          </cell>
          <cell r="B152">
            <v>2</v>
          </cell>
          <cell r="C152" t="str">
            <v>PA-FL</v>
          </cell>
          <cell r="D152">
            <v>13</v>
          </cell>
          <cell r="E152">
            <v>14</v>
          </cell>
          <cell r="F152" t="str">
            <v>Los Ríos</v>
          </cell>
          <cell r="G152">
            <v>5</v>
          </cell>
          <cell r="H152" t="str">
            <v>Areas gestión plantaciones</v>
          </cell>
          <cell r="I152">
            <v>4680.5350572655598</v>
          </cell>
          <cell r="J152">
            <v>3892.4630185580399</v>
          </cell>
          <cell r="K152">
            <v>5255.9112735103599</v>
          </cell>
          <cell r="L152">
            <v>4361.3313759216298</v>
          </cell>
          <cell r="M152">
            <v>5530.5833466121403</v>
          </cell>
          <cell r="N152">
            <v>5292.12638119034</v>
          </cell>
          <cell r="O152">
            <v>7727.7836422906903</v>
          </cell>
          <cell r="P152">
            <v>9067.1672349631008</v>
          </cell>
          <cell r="Q152">
            <v>10911.329371317301</v>
          </cell>
          <cell r="R152">
            <v>11761.8539088176</v>
          </cell>
          <cell r="S152">
            <v>13021.6462469793</v>
          </cell>
          <cell r="T152">
            <v>13345.547263681499</v>
          </cell>
          <cell r="U152">
            <v>13237.973276930399</v>
          </cell>
          <cell r="V152">
            <v>16065.453851127701</v>
          </cell>
          <cell r="W152">
            <v>18818.371614265801</v>
          </cell>
          <cell r="X152">
            <v>21345.8988005764</v>
          </cell>
          <cell r="Y152">
            <v>20564.198595846799</v>
          </cell>
          <cell r="Z152">
            <v>19060.170535428901</v>
          </cell>
          <cell r="AA152">
            <v>21485.735530315102</v>
          </cell>
          <cell r="AB152">
            <v>20739.472382794</v>
          </cell>
          <cell r="AC152">
            <v>21888.914441208799</v>
          </cell>
          <cell r="AD152">
            <v>20028.2265333166</v>
          </cell>
          <cell r="AE152">
            <v>19177.778214067799</v>
          </cell>
          <cell r="AF152">
            <v>19001.541390395301</v>
          </cell>
          <cell r="AG152">
            <v>17129.819527920099</v>
          </cell>
          <cell r="AH152">
            <v>17365.600320554098</v>
          </cell>
          <cell r="AI152">
            <v>15524.7919300306</v>
          </cell>
          <cell r="AJ152">
            <v>15482.256966841</v>
          </cell>
          <cell r="AK152">
            <v>13483.243295471701</v>
          </cell>
          <cell r="AL152">
            <v>12520.9877388235</v>
          </cell>
          <cell r="AM152">
            <v>11005.646435172799</v>
          </cell>
          <cell r="AN152">
            <v>10003.229317129601</v>
          </cell>
          <cell r="AO152">
            <v>9498.3015456124904</v>
          </cell>
        </row>
        <row r="153">
          <cell r="A153">
            <v>21001</v>
          </cell>
          <cell r="B153">
            <v>2</v>
          </cell>
          <cell r="C153" t="str">
            <v>PA-FL</v>
          </cell>
          <cell r="D153">
            <v>14</v>
          </cell>
          <cell r="E153">
            <v>10</v>
          </cell>
          <cell r="F153" t="str">
            <v>Los Lagos</v>
          </cell>
          <cell r="G153">
            <v>1</v>
          </cell>
          <cell r="H153" t="str">
            <v>Pinus radiata</v>
          </cell>
          <cell r="I153">
            <v>9617.1119438223195</v>
          </cell>
          <cell r="J153">
            <v>10578.4802516035</v>
          </cell>
          <cell r="K153">
            <v>11456.4842544968</v>
          </cell>
          <cell r="L153">
            <v>11392.6216250454</v>
          </cell>
          <cell r="M153">
            <v>12141.614544282</v>
          </cell>
          <cell r="N153">
            <v>11846.0144572381</v>
          </cell>
          <cell r="O153">
            <v>11426.782357947201</v>
          </cell>
          <cell r="P153">
            <v>11823.245759109799</v>
          </cell>
          <cell r="Q153">
            <v>11548.552061451701</v>
          </cell>
          <cell r="R153">
            <v>11256.233530387301</v>
          </cell>
          <cell r="S153">
            <v>10728.3967027199</v>
          </cell>
          <cell r="T153">
            <v>10122.6875219101</v>
          </cell>
          <cell r="U153">
            <v>8519.5105033491309</v>
          </cell>
          <cell r="V153">
            <v>8302.1739742951195</v>
          </cell>
          <cell r="W153">
            <v>7752.5160375558298</v>
          </cell>
          <cell r="X153">
            <v>7856.6142666027999</v>
          </cell>
          <cell r="Y153">
            <v>7385.2523421791202</v>
          </cell>
          <cell r="Z153">
            <v>7158.1688894244598</v>
          </cell>
          <cell r="AA153">
            <v>6649.3640157632499</v>
          </cell>
          <cell r="AB153">
            <v>6166.8055852134703</v>
          </cell>
          <cell r="AC153">
            <v>5453.1420976864702</v>
          </cell>
          <cell r="AD153">
            <v>4633.4777514002199</v>
          </cell>
          <cell r="AE153">
            <v>3789.7341363771502</v>
          </cell>
          <cell r="AF153">
            <v>3899.6630419126</v>
          </cell>
          <cell r="AG153">
            <v>3149.8110005465001</v>
          </cell>
          <cell r="AH153">
            <v>3049.6255854198998</v>
          </cell>
          <cell r="AI153">
            <v>2859.7528537997</v>
          </cell>
          <cell r="AJ153">
            <v>1958.6337752684799</v>
          </cell>
          <cell r="AK153">
            <v>1843.7231839762401</v>
          </cell>
          <cell r="AL153">
            <v>1844.2283887431199</v>
          </cell>
          <cell r="AM153">
            <v>1797.5222730836799</v>
          </cell>
          <cell r="AN153">
            <v>1710.10586452762</v>
          </cell>
          <cell r="AO153">
            <v>1662.4952226288899</v>
          </cell>
        </row>
        <row r="154">
          <cell r="A154">
            <v>21002</v>
          </cell>
          <cell r="B154">
            <v>2</v>
          </cell>
          <cell r="C154" t="str">
            <v>PA-FL</v>
          </cell>
          <cell r="D154">
            <v>14</v>
          </cell>
          <cell r="E154">
            <v>10</v>
          </cell>
          <cell r="F154" t="str">
            <v>Los Lagos</v>
          </cell>
          <cell r="G154">
            <v>2</v>
          </cell>
          <cell r="H154" t="str">
            <v>Eucaliptus sp</v>
          </cell>
          <cell r="I154">
            <v>2576.08304178156</v>
          </cell>
          <cell r="J154">
            <v>4310.48305552899</v>
          </cell>
          <cell r="K154">
            <v>6555.0060112139699</v>
          </cell>
          <cell r="L154">
            <v>9064.2104657525106</v>
          </cell>
          <cell r="M154">
            <v>11588.6715805359</v>
          </cell>
          <cell r="N154">
            <v>12678.3344117</v>
          </cell>
          <cell r="O154">
            <v>13509.0627951857</v>
          </cell>
          <cell r="P154">
            <v>14133.708399874</v>
          </cell>
          <cell r="Q154">
            <v>15185.715263575399</v>
          </cell>
          <cell r="R154">
            <v>11990.720437682399</v>
          </cell>
          <cell r="S154">
            <v>12966.713772793601</v>
          </cell>
          <cell r="T154">
            <v>13121.4322742275</v>
          </cell>
          <cell r="U154">
            <v>13580.508015695499</v>
          </cell>
          <cell r="V154">
            <v>11006.8692397697</v>
          </cell>
          <cell r="W154">
            <v>19785.6914422913</v>
          </cell>
          <cell r="X154">
            <v>19390.8654783606</v>
          </cell>
          <cell r="Y154">
            <v>23032.240321707599</v>
          </cell>
          <cell r="Z154">
            <v>23395.502690420199</v>
          </cell>
          <cell r="AA154">
            <v>23577.836224893599</v>
          </cell>
          <cell r="AB154">
            <v>23545.865413369502</v>
          </cell>
          <cell r="AC154">
            <v>23559.353099481199</v>
          </cell>
          <cell r="AD154">
            <v>25962.220394154301</v>
          </cell>
          <cell r="AE154">
            <v>27343.549184020299</v>
          </cell>
          <cell r="AF154">
            <v>26814.369083441401</v>
          </cell>
          <cell r="AG154">
            <v>25408.534288925501</v>
          </cell>
          <cell r="AH154">
            <v>25203.7958593851</v>
          </cell>
          <cell r="AI154">
            <v>23175.665610266198</v>
          </cell>
          <cell r="AJ154">
            <v>21160.044152360399</v>
          </cell>
          <cell r="AK154">
            <v>20825.239770031701</v>
          </cell>
          <cell r="AL154">
            <v>18648.154474719398</v>
          </cell>
          <cell r="AM154">
            <v>17565.429389669302</v>
          </cell>
          <cell r="AN154">
            <v>15827.4379900521</v>
          </cell>
          <cell r="AO154">
            <v>14526.2559646513</v>
          </cell>
        </row>
        <row r="155">
          <cell r="A155">
            <v>21003</v>
          </cell>
          <cell r="B155">
            <v>2</v>
          </cell>
          <cell r="C155" t="str">
            <v>PA-FL</v>
          </cell>
          <cell r="D155">
            <v>14</v>
          </cell>
          <cell r="E155">
            <v>10</v>
          </cell>
          <cell r="F155" t="str">
            <v>Los Lagos</v>
          </cell>
          <cell r="G155">
            <v>3</v>
          </cell>
          <cell r="H155" t="str">
            <v>Otras especies</v>
          </cell>
          <cell r="I155">
            <v>1019.17156278853</v>
          </cell>
          <cell r="J155">
            <v>1038.4891823951</v>
          </cell>
          <cell r="K155">
            <v>1055.7119126825501</v>
          </cell>
          <cell r="L155">
            <v>1090.66840300588</v>
          </cell>
          <cell r="M155">
            <v>1169.0877548892499</v>
          </cell>
          <cell r="N155">
            <v>1088.9036350781701</v>
          </cell>
          <cell r="O155">
            <v>1112.7040729687501</v>
          </cell>
          <cell r="P155">
            <v>1239.2899673064801</v>
          </cell>
          <cell r="Q155">
            <v>1349.01908390479</v>
          </cell>
          <cell r="R155">
            <v>1329.88804135188</v>
          </cell>
          <cell r="S155">
            <v>1184.3010804645</v>
          </cell>
          <cell r="T155">
            <v>1172.5739377144801</v>
          </cell>
          <cell r="U155">
            <v>1208.98336804225</v>
          </cell>
          <cell r="V155">
            <v>636.15124741249804</v>
          </cell>
          <cell r="W155">
            <v>719.70174052555501</v>
          </cell>
          <cell r="X155">
            <v>460.25892391291001</v>
          </cell>
          <cell r="Y155">
            <v>526.75785631446001</v>
          </cell>
          <cell r="Z155">
            <v>2029.0900928129699</v>
          </cell>
          <cell r="AA155">
            <v>2057.42150896157</v>
          </cell>
          <cell r="AB155">
            <v>2141.27843155657</v>
          </cell>
          <cell r="AC155">
            <v>2145.0829348536499</v>
          </cell>
          <cell r="AD155">
            <v>2271.7154001475201</v>
          </cell>
          <cell r="AE155">
            <v>1905.37639742839</v>
          </cell>
          <cell r="AF155">
            <v>1742.8484462680699</v>
          </cell>
          <cell r="AG155">
            <v>1590.1457388777201</v>
          </cell>
          <cell r="AH155">
            <v>1272.2408084682299</v>
          </cell>
          <cell r="AI155">
            <v>1330.6446807508501</v>
          </cell>
          <cell r="AJ155">
            <v>414.72343950797102</v>
          </cell>
          <cell r="AK155">
            <v>1567.6805867830201</v>
          </cell>
          <cell r="AL155">
            <v>1617.50630425501</v>
          </cell>
          <cell r="AM155">
            <v>1539.4387056138501</v>
          </cell>
          <cell r="AN155">
            <v>634.54101198830006</v>
          </cell>
          <cell r="AO155">
            <v>558.21296431838903</v>
          </cell>
        </row>
        <row r="156">
          <cell r="A156">
            <v>21004</v>
          </cell>
          <cell r="B156">
            <v>2</v>
          </cell>
          <cell r="C156" t="str">
            <v>PA-FL</v>
          </cell>
          <cell r="D156">
            <v>14</v>
          </cell>
          <cell r="E156">
            <v>10</v>
          </cell>
          <cell r="F156" t="str">
            <v>Los Lagos</v>
          </cell>
          <cell r="G156">
            <v>4</v>
          </cell>
          <cell r="H156" t="str">
            <v>Especies nativas</v>
          </cell>
          <cell r="I156">
            <v>1.59354513690495</v>
          </cell>
          <cell r="J156">
            <v>2.1763463886465799</v>
          </cell>
          <cell r="K156">
            <v>2.1763463886465799</v>
          </cell>
          <cell r="L156">
            <v>2.1763463886465799</v>
          </cell>
          <cell r="M156">
            <v>2.1763463886465799</v>
          </cell>
          <cell r="N156">
            <v>2.1763463886465799</v>
          </cell>
          <cell r="O156">
            <v>2.1763463886465799</v>
          </cell>
          <cell r="P156">
            <v>2.1763463886465799</v>
          </cell>
          <cell r="Q156">
            <v>2.1763463886465799</v>
          </cell>
          <cell r="R156">
            <v>2.1763463886465799</v>
          </cell>
          <cell r="S156">
            <v>2.1763463886465799</v>
          </cell>
          <cell r="T156">
            <v>2.1763463886465799</v>
          </cell>
          <cell r="U156">
            <v>2.1763463886465799</v>
          </cell>
          <cell r="V156">
            <v>2.1763463886465799</v>
          </cell>
          <cell r="W156">
            <v>2.1763463886465799</v>
          </cell>
          <cell r="X156">
            <v>2.1763463886465799</v>
          </cell>
          <cell r="Y156">
            <v>2.1763463886465799</v>
          </cell>
          <cell r="Z156">
            <v>2.1763463886465799</v>
          </cell>
          <cell r="AA156">
            <v>0.58280125174162301</v>
          </cell>
          <cell r="AB156">
            <v>0.58280125174162301</v>
          </cell>
          <cell r="AC156">
            <v>0.58280125174162301</v>
          </cell>
          <cell r="AD156">
            <v>12.4885982516062</v>
          </cell>
          <cell r="AE156">
            <v>24.594212823496498</v>
          </cell>
          <cell r="AF156">
            <v>24.594212823496498</v>
          </cell>
          <cell r="AG156">
            <v>24.587506493835502</v>
          </cell>
          <cell r="AH156">
            <v>53.703375333419601</v>
          </cell>
          <cell r="AI156">
            <v>57.436735957683403</v>
          </cell>
          <cell r="AJ156">
            <v>70.760439047966301</v>
          </cell>
          <cell r="AK156">
            <v>85.062173808969305</v>
          </cell>
          <cell r="AL156">
            <v>87.014927780453803</v>
          </cell>
          <cell r="AM156">
            <v>92.462828636998907</v>
          </cell>
          <cell r="AN156">
            <v>95.413727210175296</v>
          </cell>
          <cell r="AO156">
            <v>103.771722463442</v>
          </cell>
        </row>
        <row r="157">
          <cell r="A157">
            <v>21005</v>
          </cell>
          <cell r="B157">
            <v>2</v>
          </cell>
          <cell r="C157" t="str">
            <v>PA-FL</v>
          </cell>
          <cell r="D157">
            <v>14</v>
          </cell>
          <cell r="E157">
            <v>10</v>
          </cell>
          <cell r="F157" t="str">
            <v>Los Lagos</v>
          </cell>
          <cell r="G157">
            <v>5</v>
          </cell>
          <cell r="H157" t="str">
            <v>Areas gestión plantaciones</v>
          </cell>
          <cell r="I157">
            <v>974.68631649377596</v>
          </cell>
          <cell r="J157">
            <v>875.477045347537</v>
          </cell>
          <cell r="K157">
            <v>1280.09616106522</v>
          </cell>
          <cell r="L157">
            <v>1168.5017814709799</v>
          </cell>
          <cell r="M157">
            <v>1585.9232471537</v>
          </cell>
          <cell r="N157">
            <v>1576.5606604971199</v>
          </cell>
          <cell r="O157">
            <v>2368.3177390999099</v>
          </cell>
          <cell r="P157">
            <v>2771.5818506921801</v>
          </cell>
          <cell r="Q157">
            <v>3373.5544784375902</v>
          </cell>
          <cell r="R157">
            <v>3339.5203400668802</v>
          </cell>
          <cell r="S157">
            <v>3776.99584925932</v>
          </cell>
          <cell r="T157">
            <v>3897.8176354830998</v>
          </cell>
          <cell r="U157">
            <v>4081.90286375495</v>
          </cell>
          <cell r="V157">
            <v>4536.8683033522202</v>
          </cell>
          <cell r="W157">
            <v>6887.6519621270299</v>
          </cell>
          <cell r="X157">
            <v>6747.2023324750999</v>
          </cell>
          <cell r="Y157">
            <v>7419.6713232427401</v>
          </cell>
          <cell r="Z157">
            <v>7018.4687252235099</v>
          </cell>
          <cell r="AA157">
            <v>7956.1828007240401</v>
          </cell>
          <cell r="AB157">
            <v>7820.9139639825798</v>
          </cell>
          <cell r="AC157">
            <v>8389.8715809580899</v>
          </cell>
          <cell r="AD157">
            <v>8895.3669004487601</v>
          </cell>
          <cell r="AE157">
            <v>9585.7035927195993</v>
          </cell>
          <cell r="AF157">
            <v>9784.8583884007203</v>
          </cell>
          <cell r="AG157">
            <v>9462.6180441042397</v>
          </cell>
          <cell r="AH157">
            <v>9806.4876599160998</v>
          </cell>
          <cell r="AI157">
            <v>8865.6501874113892</v>
          </cell>
          <cell r="AJ157">
            <v>9302.9245823877009</v>
          </cell>
          <cell r="AK157">
            <v>9428.3614124487303</v>
          </cell>
          <cell r="AL157">
            <v>8422.5194180008293</v>
          </cell>
          <cell r="AM157">
            <v>7871.0534243050097</v>
          </cell>
          <cell r="AN157">
            <v>7058.6366729507999</v>
          </cell>
          <cell r="AO157">
            <v>6857.96554171567</v>
          </cell>
        </row>
        <row r="158">
          <cell r="A158">
            <v>21101</v>
          </cell>
          <cell r="B158">
            <v>2</v>
          </cell>
          <cell r="C158" t="str">
            <v>PA-FL</v>
          </cell>
          <cell r="D158">
            <v>15</v>
          </cell>
          <cell r="E158">
            <v>11</v>
          </cell>
          <cell r="F158" t="str">
            <v>Aysén</v>
          </cell>
          <cell r="G158">
            <v>1</v>
          </cell>
          <cell r="H158" t="str">
            <v>Pinus radiata</v>
          </cell>
          <cell r="I158">
            <v>0</v>
          </cell>
          <cell r="J158">
            <v>0</v>
          </cell>
          <cell r="K158">
            <v>0</v>
          </cell>
          <cell r="L158">
            <v>0</v>
          </cell>
          <cell r="M158">
            <v>0</v>
          </cell>
          <cell r="N158">
            <v>0</v>
          </cell>
          <cell r="O158">
            <v>0</v>
          </cell>
          <cell r="P158">
            <v>0</v>
          </cell>
          <cell r="Q158">
            <v>0</v>
          </cell>
          <cell r="R158">
            <v>0</v>
          </cell>
          <cell r="S158">
            <v>0</v>
          </cell>
          <cell r="T158">
            <v>0</v>
          </cell>
          <cell r="U158">
            <v>0</v>
          </cell>
          <cell r="V158">
            <v>0</v>
          </cell>
          <cell r="W158">
            <v>0</v>
          </cell>
          <cell r="X158">
            <v>0</v>
          </cell>
          <cell r="Y158">
            <v>0</v>
          </cell>
          <cell r="Z158">
            <v>0</v>
          </cell>
          <cell r="AA158">
            <v>0</v>
          </cell>
          <cell r="AB158">
            <v>0</v>
          </cell>
          <cell r="AC158">
            <v>0</v>
          </cell>
          <cell r="AD158">
            <v>0</v>
          </cell>
          <cell r="AE158">
            <v>0</v>
          </cell>
          <cell r="AF158">
            <v>0</v>
          </cell>
          <cell r="AG158">
            <v>0</v>
          </cell>
          <cell r="AH158">
            <v>0</v>
          </cell>
          <cell r="AI158">
            <v>0</v>
          </cell>
          <cell r="AJ158">
            <v>0</v>
          </cell>
          <cell r="AK158">
            <v>0</v>
          </cell>
          <cell r="AL158">
            <v>0</v>
          </cell>
          <cell r="AM158">
            <v>0</v>
          </cell>
          <cell r="AN158">
            <v>0</v>
          </cell>
          <cell r="AO158">
            <v>0</v>
          </cell>
        </row>
        <row r="159">
          <cell r="A159">
            <v>21102</v>
          </cell>
          <cell r="B159">
            <v>2</v>
          </cell>
          <cell r="C159" t="str">
            <v>PA-FL</v>
          </cell>
          <cell r="D159">
            <v>15</v>
          </cell>
          <cell r="E159">
            <v>11</v>
          </cell>
          <cell r="F159" t="str">
            <v>Aysén</v>
          </cell>
          <cell r="G159">
            <v>2</v>
          </cell>
          <cell r="H159" t="str">
            <v>Eucaliptus sp</v>
          </cell>
          <cell r="I159">
            <v>1.93609150222421</v>
          </cell>
          <cell r="J159">
            <v>1.93609150222421</v>
          </cell>
          <cell r="K159">
            <v>1.93609150222421</v>
          </cell>
          <cell r="L159">
            <v>1.93609150222421</v>
          </cell>
          <cell r="M159">
            <v>1.93609150222421</v>
          </cell>
          <cell r="N159">
            <v>0</v>
          </cell>
          <cell r="O159">
            <v>0</v>
          </cell>
          <cell r="P159">
            <v>0</v>
          </cell>
          <cell r="Q159">
            <v>0</v>
          </cell>
          <cell r="R159">
            <v>0</v>
          </cell>
          <cell r="S159">
            <v>0</v>
          </cell>
          <cell r="T159">
            <v>0</v>
          </cell>
          <cell r="U159">
            <v>0</v>
          </cell>
          <cell r="V159">
            <v>0</v>
          </cell>
          <cell r="W159">
            <v>0</v>
          </cell>
          <cell r="X159">
            <v>0</v>
          </cell>
          <cell r="Y159">
            <v>0</v>
          </cell>
          <cell r="Z159">
            <v>0</v>
          </cell>
          <cell r="AA159">
            <v>0</v>
          </cell>
          <cell r="AB159">
            <v>0</v>
          </cell>
          <cell r="AC159">
            <v>0</v>
          </cell>
          <cell r="AD159">
            <v>0</v>
          </cell>
          <cell r="AE159">
            <v>0</v>
          </cell>
          <cell r="AF159">
            <v>0</v>
          </cell>
          <cell r="AG159">
            <v>0</v>
          </cell>
          <cell r="AH159">
            <v>0</v>
          </cell>
          <cell r="AI159">
            <v>0</v>
          </cell>
          <cell r="AJ159">
            <v>0</v>
          </cell>
          <cell r="AK159">
            <v>0</v>
          </cell>
          <cell r="AL159">
            <v>0</v>
          </cell>
          <cell r="AM159">
            <v>0</v>
          </cell>
          <cell r="AN159">
            <v>0</v>
          </cell>
          <cell r="AO159">
            <v>0</v>
          </cell>
        </row>
        <row r="160">
          <cell r="A160">
            <v>21103</v>
          </cell>
          <cell r="B160">
            <v>2</v>
          </cell>
          <cell r="C160" t="str">
            <v>PA-FL</v>
          </cell>
          <cell r="D160">
            <v>15</v>
          </cell>
          <cell r="E160">
            <v>11</v>
          </cell>
          <cell r="F160" t="str">
            <v>Aysén</v>
          </cell>
          <cell r="G160">
            <v>3</v>
          </cell>
          <cell r="H160" t="str">
            <v>Otras especies</v>
          </cell>
          <cell r="I160">
            <v>16961.571039003102</v>
          </cell>
          <cell r="J160">
            <v>17070.510307187498</v>
          </cell>
          <cell r="K160">
            <v>17108.4403785674</v>
          </cell>
          <cell r="L160">
            <v>18129.126544575502</v>
          </cell>
          <cell r="M160">
            <v>20051.670575989901</v>
          </cell>
          <cell r="N160">
            <v>20311.5846444979</v>
          </cell>
          <cell r="O160">
            <v>21041.7594594642</v>
          </cell>
          <cell r="P160">
            <v>22085.5517227483</v>
          </cell>
          <cell r="Q160">
            <v>22974.124870956199</v>
          </cell>
          <cell r="R160">
            <v>24665.671276419602</v>
          </cell>
          <cell r="S160">
            <v>23489.3608825253</v>
          </cell>
          <cell r="T160">
            <v>24876.2793018345</v>
          </cell>
          <cell r="U160">
            <v>26075.028195899999</v>
          </cell>
          <cell r="V160">
            <v>26605.299721449999</v>
          </cell>
          <cell r="W160">
            <v>27224.372686929699</v>
          </cell>
          <cell r="X160">
            <v>27709.3330505618</v>
          </cell>
          <cell r="Y160">
            <v>29211.4438957489</v>
          </cell>
          <cell r="Z160">
            <v>31435.5456186993</v>
          </cell>
          <cell r="AA160">
            <v>31427.5837819113</v>
          </cell>
          <cell r="AB160">
            <v>31363.923434320601</v>
          </cell>
          <cell r="AC160">
            <v>31138.818167361602</v>
          </cell>
          <cell r="AD160">
            <v>31029.878899177202</v>
          </cell>
          <cell r="AE160">
            <v>31036.420849603401</v>
          </cell>
          <cell r="AF160">
            <v>30039.548609072699</v>
          </cell>
          <cell r="AG160">
            <v>28135.620097452102</v>
          </cell>
          <cell r="AH160">
            <v>27797.646713249302</v>
          </cell>
          <cell r="AI160">
            <v>26648.866820404601</v>
          </cell>
          <cell r="AJ160">
            <v>25022.9758986667</v>
          </cell>
          <cell r="AK160">
            <v>23646.898863460901</v>
          </cell>
          <cell r="AL160">
            <v>21901.996397081301</v>
          </cell>
          <cell r="AM160">
            <v>20479.646774972302</v>
          </cell>
          <cell r="AN160">
            <v>18120.0352566365</v>
          </cell>
          <cell r="AO160">
            <v>15608.7309691015</v>
          </cell>
        </row>
        <row r="161">
          <cell r="A161">
            <v>21104</v>
          </cell>
          <cell r="B161">
            <v>2</v>
          </cell>
          <cell r="C161" t="str">
            <v>PA-FL</v>
          </cell>
          <cell r="D161">
            <v>15</v>
          </cell>
          <cell r="E161">
            <v>11</v>
          </cell>
          <cell r="F161" t="str">
            <v>Aysén</v>
          </cell>
          <cell r="G161">
            <v>4</v>
          </cell>
          <cell r="H161" t="str">
            <v>Especies nativas</v>
          </cell>
          <cell r="I161">
            <v>495.83303371962</v>
          </cell>
          <cell r="J161">
            <v>495.83303371962</v>
          </cell>
          <cell r="K161">
            <v>495.83303371962</v>
          </cell>
          <cell r="L161">
            <v>481.89317490360497</v>
          </cell>
          <cell r="M161">
            <v>481.89317490360497</v>
          </cell>
          <cell r="N161">
            <v>457.692031125803</v>
          </cell>
          <cell r="O161">
            <v>457.692031125803</v>
          </cell>
          <cell r="P161">
            <v>421.09990173376502</v>
          </cell>
          <cell r="Q161">
            <v>420.03505140754203</v>
          </cell>
          <cell r="R161">
            <v>131.55741757613501</v>
          </cell>
          <cell r="S161">
            <v>131.55741757613501</v>
          </cell>
          <cell r="T161">
            <v>117.423949609898</v>
          </cell>
          <cell r="U161">
            <v>117.423949609898</v>
          </cell>
          <cell r="V161">
            <v>51.500033959164</v>
          </cell>
          <cell r="W161">
            <v>51.500033959164</v>
          </cell>
          <cell r="X161">
            <v>51.500033959164</v>
          </cell>
          <cell r="Y161">
            <v>1.1616549013345701</v>
          </cell>
          <cell r="Z161">
            <v>1.1616549013345701</v>
          </cell>
          <cell r="AA161">
            <v>1.1616549013345701</v>
          </cell>
          <cell r="AB161">
            <v>1.1616549013345701</v>
          </cell>
          <cell r="AC161">
            <v>1.1616549013345701</v>
          </cell>
          <cell r="AD161">
            <v>1.1616549013345701</v>
          </cell>
          <cell r="AE161">
            <v>1.1616549013345701</v>
          </cell>
          <cell r="AF161">
            <v>1.1616549013345701</v>
          </cell>
          <cell r="AG161">
            <v>1.1616549013345701</v>
          </cell>
          <cell r="AH161">
            <v>0</v>
          </cell>
          <cell r="AI161">
            <v>2.0619374498687799</v>
          </cell>
          <cell r="AJ161">
            <v>7.7540464664079503</v>
          </cell>
          <cell r="AK161">
            <v>11.6262294708564</v>
          </cell>
          <cell r="AL161">
            <v>14.9175850246375</v>
          </cell>
          <cell r="AM161">
            <v>14.9175850246375</v>
          </cell>
          <cell r="AN161">
            <v>14.9175850246375</v>
          </cell>
          <cell r="AO161">
            <v>14.9175850246375</v>
          </cell>
        </row>
        <row r="162">
          <cell r="A162">
            <v>21105</v>
          </cell>
          <cell r="B162">
            <v>2</v>
          </cell>
          <cell r="C162" t="str">
            <v>PA-FL</v>
          </cell>
          <cell r="D162">
            <v>15</v>
          </cell>
          <cell r="E162">
            <v>11</v>
          </cell>
          <cell r="F162" t="str">
            <v>Aysén</v>
          </cell>
          <cell r="G162">
            <v>5</v>
          </cell>
          <cell r="H162" t="str">
            <v>Areas gestión plantaciones</v>
          </cell>
          <cell r="I162">
            <v>1287.8334604183799</v>
          </cell>
          <cell r="J162">
            <v>965.53570254237695</v>
          </cell>
          <cell r="K162">
            <v>1181.8760201031901</v>
          </cell>
          <cell r="L162">
            <v>1009.2620963581101</v>
          </cell>
          <cell r="M162">
            <v>1307.8594021767799</v>
          </cell>
          <cell r="N162">
            <v>1278.29304537493</v>
          </cell>
          <cell r="O162">
            <v>1954.55332729202</v>
          </cell>
          <cell r="P162">
            <v>2293.47977118474</v>
          </cell>
          <cell r="Q162">
            <v>2810.0470931505101</v>
          </cell>
          <cell r="R162">
            <v>3369.1683045312898</v>
          </cell>
          <cell r="S162">
            <v>3585.6276828172499</v>
          </cell>
          <cell r="T162">
            <v>3989.57433285753</v>
          </cell>
          <cell r="U162">
            <v>4586.4282084201104</v>
          </cell>
          <cell r="V162">
            <v>6062.8737012014099</v>
          </cell>
          <cell r="W162">
            <v>6647.7759885384403</v>
          </cell>
          <cell r="X162">
            <v>6759.6005847057504</v>
          </cell>
          <cell r="Y162">
            <v>7003.9727887087802</v>
          </cell>
          <cell r="Z162">
            <v>6771.1513428323096</v>
          </cell>
          <cell r="AA162">
            <v>7745.1218714971201</v>
          </cell>
          <cell r="AB162">
            <v>7700.74506741811</v>
          </cell>
          <cell r="AC162">
            <v>8384.9760036195894</v>
          </cell>
          <cell r="AD162">
            <v>8395.1737393474505</v>
          </cell>
          <cell r="AE162">
            <v>8998.4206257136302</v>
          </cell>
          <cell r="AF162">
            <v>9049.59204502385</v>
          </cell>
          <cell r="AG162">
            <v>8824.0123859215491</v>
          </cell>
          <cell r="AH162">
            <v>9215.7919439811594</v>
          </cell>
          <cell r="AI162">
            <v>8615.8882915745198</v>
          </cell>
          <cell r="AJ162">
            <v>9865.1667800664309</v>
          </cell>
          <cell r="AK162">
            <v>9171.2780213333208</v>
          </cell>
          <cell r="AL162">
            <v>8316.2783784059702</v>
          </cell>
          <cell r="AM162">
            <v>7683.4931624296396</v>
          </cell>
          <cell r="AN162">
            <v>7007.4204485764503</v>
          </cell>
          <cell r="AO162">
            <v>6358.5616806801299</v>
          </cell>
        </row>
        <row r="163">
          <cell r="A163">
            <v>21201</v>
          </cell>
          <cell r="B163">
            <v>2</v>
          </cell>
          <cell r="C163" t="str">
            <v>PA-FL</v>
          </cell>
          <cell r="D163">
            <v>16</v>
          </cell>
          <cell r="E163">
            <v>12</v>
          </cell>
          <cell r="F163" t="str">
            <v>Magallanes</v>
          </cell>
          <cell r="G163">
            <v>1</v>
          </cell>
          <cell r="H163" t="str">
            <v>Pinus radiata</v>
          </cell>
          <cell r="I163">
            <v>0</v>
          </cell>
          <cell r="J163">
            <v>0</v>
          </cell>
          <cell r="K163">
            <v>0</v>
          </cell>
          <cell r="L163">
            <v>0</v>
          </cell>
          <cell r="M163">
            <v>0</v>
          </cell>
          <cell r="N163">
            <v>0</v>
          </cell>
          <cell r="O163">
            <v>0</v>
          </cell>
          <cell r="P163">
            <v>0</v>
          </cell>
          <cell r="Q163">
            <v>0</v>
          </cell>
          <cell r="R163">
            <v>0</v>
          </cell>
          <cell r="S163">
            <v>0</v>
          </cell>
          <cell r="T163">
            <v>0</v>
          </cell>
          <cell r="U163">
            <v>0</v>
          </cell>
          <cell r="V163">
            <v>0</v>
          </cell>
          <cell r="W163">
            <v>0</v>
          </cell>
          <cell r="X163">
            <v>0</v>
          </cell>
          <cell r="Y163">
            <v>0</v>
          </cell>
          <cell r="Z163">
            <v>0</v>
          </cell>
          <cell r="AA163">
            <v>0</v>
          </cell>
          <cell r="AB163">
            <v>0</v>
          </cell>
          <cell r="AC163">
            <v>0</v>
          </cell>
          <cell r="AD163">
            <v>0</v>
          </cell>
          <cell r="AE163">
            <v>0</v>
          </cell>
          <cell r="AF163">
            <v>0</v>
          </cell>
          <cell r="AG163">
            <v>0</v>
          </cell>
          <cell r="AH163">
            <v>0</v>
          </cell>
          <cell r="AI163">
            <v>0</v>
          </cell>
          <cell r="AJ163">
            <v>0</v>
          </cell>
          <cell r="AK163">
            <v>0</v>
          </cell>
          <cell r="AL163">
            <v>0</v>
          </cell>
          <cell r="AM163">
            <v>0</v>
          </cell>
          <cell r="AN163">
            <v>0</v>
          </cell>
          <cell r="AO163">
            <v>0</v>
          </cell>
        </row>
        <row r="164">
          <cell r="A164">
            <v>21202</v>
          </cell>
          <cell r="B164">
            <v>2</v>
          </cell>
          <cell r="C164" t="str">
            <v>PA-FL</v>
          </cell>
          <cell r="D164">
            <v>16</v>
          </cell>
          <cell r="E164">
            <v>12</v>
          </cell>
          <cell r="F164" t="str">
            <v>Magallanes</v>
          </cell>
          <cell r="G164">
            <v>2</v>
          </cell>
          <cell r="H164" t="str">
            <v>Eucaliptus sp</v>
          </cell>
          <cell r="I164">
            <v>0</v>
          </cell>
          <cell r="J164">
            <v>0</v>
          </cell>
          <cell r="K164">
            <v>0</v>
          </cell>
          <cell r="L164">
            <v>0</v>
          </cell>
          <cell r="M164">
            <v>0</v>
          </cell>
          <cell r="N164">
            <v>0</v>
          </cell>
          <cell r="O164">
            <v>0</v>
          </cell>
          <cell r="P164">
            <v>0</v>
          </cell>
          <cell r="Q164">
            <v>0</v>
          </cell>
          <cell r="R164">
            <v>0</v>
          </cell>
          <cell r="S164">
            <v>0</v>
          </cell>
          <cell r="T164">
            <v>0</v>
          </cell>
          <cell r="U164">
            <v>0</v>
          </cell>
          <cell r="V164">
            <v>0</v>
          </cell>
          <cell r="W164">
            <v>0</v>
          </cell>
          <cell r="X164">
            <v>0</v>
          </cell>
          <cell r="Y164">
            <v>0</v>
          </cell>
          <cell r="Z164">
            <v>0</v>
          </cell>
          <cell r="AA164">
            <v>0</v>
          </cell>
          <cell r="AB164">
            <v>0</v>
          </cell>
          <cell r="AC164">
            <v>0</v>
          </cell>
          <cell r="AD164">
            <v>0</v>
          </cell>
          <cell r="AE164">
            <v>0</v>
          </cell>
          <cell r="AF164">
            <v>0</v>
          </cell>
          <cell r="AG164">
            <v>0</v>
          </cell>
          <cell r="AH164">
            <v>0</v>
          </cell>
          <cell r="AI164">
            <v>0</v>
          </cell>
          <cell r="AJ164">
            <v>0</v>
          </cell>
          <cell r="AK164">
            <v>0</v>
          </cell>
          <cell r="AL164">
            <v>0</v>
          </cell>
          <cell r="AM164">
            <v>0</v>
          </cell>
          <cell r="AN164">
            <v>0</v>
          </cell>
          <cell r="AO164">
            <v>0</v>
          </cell>
        </row>
        <row r="165">
          <cell r="A165">
            <v>21203</v>
          </cell>
          <cell r="B165">
            <v>2</v>
          </cell>
          <cell r="C165" t="str">
            <v>PA-FL</v>
          </cell>
          <cell r="D165">
            <v>16</v>
          </cell>
          <cell r="E165">
            <v>12</v>
          </cell>
          <cell r="F165" t="str">
            <v>Magallanes</v>
          </cell>
          <cell r="G165">
            <v>3</v>
          </cell>
          <cell r="H165" t="str">
            <v>Otras especies</v>
          </cell>
          <cell r="I165">
            <v>36.6808303027045</v>
          </cell>
          <cell r="J165">
            <v>36.841707011052002</v>
          </cell>
          <cell r="K165">
            <v>36.841707011052002</v>
          </cell>
          <cell r="L165">
            <v>36.939550155310201</v>
          </cell>
          <cell r="M165">
            <v>36.939550155310201</v>
          </cell>
          <cell r="N165">
            <v>35.629999707882703</v>
          </cell>
          <cell r="O165">
            <v>33.918338727694803</v>
          </cell>
          <cell r="P165">
            <v>32.439011453022196</v>
          </cell>
          <cell r="Q165">
            <v>31.2105626640225</v>
          </cell>
          <cell r="R165">
            <v>30.381350601954001</v>
          </cell>
          <cell r="S165">
            <v>25.013035349919299</v>
          </cell>
          <cell r="T165">
            <v>22.9159933446171</v>
          </cell>
          <cell r="U165">
            <v>20.093594952554898</v>
          </cell>
          <cell r="V165">
            <v>14.825117954038801</v>
          </cell>
          <cell r="W165">
            <v>8.5217615450998192</v>
          </cell>
          <cell r="X165">
            <v>3.8224682223162501</v>
          </cell>
          <cell r="Y165">
            <v>1.7178998213018599</v>
          </cell>
          <cell r="Z165">
            <v>1.7178998213018599</v>
          </cell>
          <cell r="AA165">
            <v>1.7178998213018599</v>
          </cell>
          <cell r="AB165">
            <v>0</v>
          </cell>
          <cell r="AC165">
            <v>0</v>
          </cell>
          <cell r="AD165">
            <v>0</v>
          </cell>
          <cell r="AE165">
            <v>0</v>
          </cell>
          <cell r="AF165">
            <v>0</v>
          </cell>
          <cell r="AG165">
            <v>0</v>
          </cell>
          <cell r="AH165">
            <v>0</v>
          </cell>
          <cell r="AI165">
            <v>0</v>
          </cell>
          <cell r="AJ165">
            <v>0</v>
          </cell>
          <cell r="AK165">
            <v>0</v>
          </cell>
          <cell r="AL165">
            <v>0</v>
          </cell>
          <cell r="AM165">
            <v>0</v>
          </cell>
          <cell r="AN165">
            <v>0</v>
          </cell>
          <cell r="AO165">
            <v>0</v>
          </cell>
        </row>
        <row r="166">
          <cell r="A166">
            <v>21204</v>
          </cell>
          <cell r="B166">
            <v>2</v>
          </cell>
          <cell r="C166" t="str">
            <v>PA-FL</v>
          </cell>
          <cell r="D166">
            <v>16</v>
          </cell>
          <cell r="E166">
            <v>12</v>
          </cell>
          <cell r="F166" t="str">
            <v>Magallanes</v>
          </cell>
          <cell r="G166">
            <v>4</v>
          </cell>
          <cell r="H166" t="str">
            <v>Especies nativas</v>
          </cell>
          <cell r="I166">
            <v>0</v>
          </cell>
          <cell r="J166">
            <v>0</v>
          </cell>
          <cell r="K166">
            <v>0</v>
          </cell>
          <cell r="L166">
            <v>0</v>
          </cell>
          <cell r="M166">
            <v>0</v>
          </cell>
          <cell r="N166">
            <v>0</v>
          </cell>
          <cell r="O166">
            <v>0</v>
          </cell>
          <cell r="P166">
            <v>0</v>
          </cell>
          <cell r="Q166">
            <v>0</v>
          </cell>
          <cell r="R166">
            <v>0</v>
          </cell>
          <cell r="S166">
            <v>0</v>
          </cell>
          <cell r="T166">
            <v>0</v>
          </cell>
          <cell r="U166">
            <v>0</v>
          </cell>
          <cell r="V166">
            <v>0</v>
          </cell>
          <cell r="W166">
            <v>0</v>
          </cell>
          <cell r="X166">
            <v>0</v>
          </cell>
          <cell r="Y166">
            <v>0</v>
          </cell>
          <cell r="Z166">
            <v>0</v>
          </cell>
          <cell r="AA166">
            <v>0</v>
          </cell>
          <cell r="AB166">
            <v>0</v>
          </cell>
          <cell r="AC166">
            <v>0</v>
          </cell>
          <cell r="AD166">
            <v>0</v>
          </cell>
          <cell r="AE166">
            <v>0</v>
          </cell>
          <cell r="AF166">
            <v>0</v>
          </cell>
          <cell r="AG166">
            <v>0</v>
          </cell>
          <cell r="AH166">
            <v>0</v>
          </cell>
          <cell r="AI166">
            <v>0</v>
          </cell>
          <cell r="AJ166">
            <v>0</v>
          </cell>
          <cell r="AK166">
            <v>0</v>
          </cell>
          <cell r="AL166">
            <v>0</v>
          </cell>
          <cell r="AM166">
            <v>0</v>
          </cell>
          <cell r="AN166">
            <v>0</v>
          </cell>
          <cell r="AO166">
            <v>0</v>
          </cell>
        </row>
        <row r="167">
          <cell r="A167">
            <v>21205</v>
          </cell>
          <cell r="B167">
            <v>2</v>
          </cell>
          <cell r="C167" t="str">
            <v>PA-FL</v>
          </cell>
          <cell r="D167">
            <v>16</v>
          </cell>
          <cell r="E167">
            <v>12</v>
          </cell>
          <cell r="F167" t="str">
            <v>Magallanes</v>
          </cell>
          <cell r="G167">
            <v>5</v>
          </cell>
          <cell r="H167" t="str">
            <v>Areas gestión plantaciones</v>
          </cell>
          <cell r="I167">
            <v>2.7056463861415501</v>
          </cell>
          <cell r="J167">
            <v>2.0247847035125401</v>
          </cell>
          <cell r="K167">
            <v>2.4731234765017902</v>
          </cell>
          <cell r="L167">
            <v>2.0029966334674301</v>
          </cell>
          <cell r="M167">
            <v>2.3525961556125798</v>
          </cell>
          <cell r="N167">
            <v>2.1929305264035799</v>
          </cell>
          <cell r="O167">
            <v>3.08357642730792</v>
          </cell>
          <cell r="P167">
            <v>3.3056101727636999</v>
          </cell>
          <cell r="Q167">
            <v>3.7489335449822301</v>
          </cell>
          <cell r="R167">
            <v>4.1278759316254101</v>
          </cell>
          <cell r="S167">
            <v>3.7969494175665499</v>
          </cell>
          <cell r="T167">
            <v>3.6579236754095201</v>
          </cell>
          <cell r="U167">
            <v>3.5184880814896902</v>
          </cell>
          <cell r="V167">
            <v>3.3718532826699001</v>
          </cell>
          <cell r="W167">
            <v>2.0769550569203101</v>
          </cell>
          <cell r="X167">
            <v>0.93074866852591398</v>
          </cell>
          <cell r="Y167">
            <v>0.41188121960788598</v>
          </cell>
          <cell r="Z167">
            <v>0.37001838585136299</v>
          </cell>
          <cell r="AA167">
            <v>0.423349494040619</v>
          </cell>
          <cell r="AB167">
            <v>0</v>
          </cell>
          <cell r="AC167">
            <v>0</v>
          </cell>
          <cell r="AD167">
            <v>0</v>
          </cell>
          <cell r="AE167">
            <v>0</v>
          </cell>
          <cell r="AF167">
            <v>0</v>
          </cell>
          <cell r="AG167">
            <v>0</v>
          </cell>
          <cell r="AH167">
            <v>0</v>
          </cell>
          <cell r="AI167">
            <v>0</v>
          </cell>
          <cell r="AJ167">
            <v>0</v>
          </cell>
          <cell r="AK167">
            <v>0</v>
          </cell>
          <cell r="AL167">
            <v>0</v>
          </cell>
          <cell r="AM167">
            <v>0</v>
          </cell>
          <cell r="AN167">
            <v>0</v>
          </cell>
          <cell r="AO167">
            <v>0</v>
          </cell>
        </row>
        <row r="168">
          <cell r="A168">
            <v>210001</v>
          </cell>
          <cell r="B168">
            <v>2</v>
          </cell>
          <cell r="C168" t="str">
            <v>PA-FL</v>
          </cell>
          <cell r="E168">
            <v>100</v>
          </cell>
          <cell r="F168" t="str">
            <v>País</v>
          </cell>
          <cell r="G168">
            <v>1</v>
          </cell>
          <cell r="H168" t="str">
            <v>Pinus radiata</v>
          </cell>
          <cell r="I168">
            <v>603559.58969809301</v>
          </cell>
          <cell r="J168">
            <v>624399.46816296095</v>
          </cell>
          <cell r="K168">
            <v>628473.394842376</v>
          </cell>
          <cell r="L168">
            <v>638100.11657952005</v>
          </cell>
          <cell r="M168">
            <v>623950.028607941</v>
          </cell>
          <cell r="N168">
            <v>593018.98046169896</v>
          </cell>
          <cell r="O168">
            <v>554535.94724690495</v>
          </cell>
          <cell r="P168">
            <v>539496.93147289904</v>
          </cell>
          <cell r="Q168">
            <v>514702.33478052798</v>
          </cell>
          <cell r="R168">
            <v>501608.26691686502</v>
          </cell>
          <cell r="S168">
            <v>463118.09827842901</v>
          </cell>
          <cell r="T168">
            <v>435176.132526214</v>
          </cell>
          <cell r="U168">
            <v>422080.31133413297</v>
          </cell>
          <cell r="V168">
            <v>355739.75683834299</v>
          </cell>
          <cell r="W168">
            <v>341469.73540193</v>
          </cell>
          <cell r="X168">
            <v>334923.08177676902</v>
          </cell>
          <cell r="Y168">
            <v>324413.76666851901</v>
          </cell>
          <cell r="Z168">
            <v>317206.70997551101</v>
          </cell>
          <cell r="AA168">
            <v>305611.68457869801</v>
          </cell>
          <cell r="AB168">
            <v>289490.564729381</v>
          </cell>
          <cell r="AC168">
            <v>262147.51508150902</v>
          </cell>
          <cell r="AD168">
            <v>236102.277821122</v>
          </cell>
          <cell r="AE168">
            <v>216202.38158041501</v>
          </cell>
          <cell r="AF168">
            <v>195456.66591105799</v>
          </cell>
          <cell r="AG168">
            <v>184705.61125944601</v>
          </cell>
          <cell r="AH168">
            <v>174104.26297653001</v>
          </cell>
          <cell r="AI168">
            <v>169571.48109001399</v>
          </cell>
          <cell r="AJ168">
            <v>142202.303504654</v>
          </cell>
          <cell r="AK168">
            <v>132379.42727435601</v>
          </cell>
          <cell r="AL168">
            <v>121356.515653159</v>
          </cell>
          <cell r="AM168">
            <v>112346.87932656</v>
          </cell>
          <cell r="AN168">
            <v>103907.812362746</v>
          </cell>
          <cell r="AO168">
            <v>95170.004867962707</v>
          </cell>
        </row>
        <row r="169">
          <cell r="A169">
            <v>210002</v>
          </cell>
          <cell r="B169">
            <v>2</v>
          </cell>
          <cell r="C169" t="str">
            <v>PA-FL</v>
          </cell>
          <cell r="E169">
            <v>100</v>
          </cell>
          <cell r="F169" t="str">
            <v>País</v>
          </cell>
          <cell r="G169">
            <v>2</v>
          </cell>
          <cell r="H169" t="str">
            <v>Eucaliptus sp</v>
          </cell>
          <cell r="I169">
            <v>62895.678406071602</v>
          </cell>
          <cell r="J169">
            <v>79749.546880118403</v>
          </cell>
          <cell r="K169">
            <v>103092.34208771</v>
          </cell>
          <cell r="L169">
            <v>124449.355614638</v>
          </cell>
          <cell r="M169">
            <v>143009.16328861899</v>
          </cell>
          <cell r="N169">
            <v>167494.170835503</v>
          </cell>
          <cell r="O169">
            <v>169055.676267306</v>
          </cell>
          <cell r="P169">
            <v>174309.25684807199</v>
          </cell>
          <cell r="Q169">
            <v>178831.79310828799</v>
          </cell>
          <cell r="R169">
            <v>176630.12899769799</v>
          </cell>
          <cell r="S169">
            <v>180310.66186920999</v>
          </cell>
          <cell r="T169">
            <v>187889.46001479201</v>
          </cell>
          <cell r="U169">
            <v>190796.446591126</v>
          </cell>
          <cell r="V169">
            <v>187429.53229467999</v>
          </cell>
          <cell r="W169">
            <v>207760.176236517</v>
          </cell>
          <cell r="X169">
            <v>224773.12795524299</v>
          </cell>
          <cell r="Y169">
            <v>239812.18711158101</v>
          </cell>
          <cell r="Z169">
            <v>255509.739375401</v>
          </cell>
          <cell r="AA169">
            <v>253410.25115102</v>
          </cell>
          <cell r="AB169">
            <v>258982.77901008099</v>
          </cell>
          <cell r="AC169">
            <v>258158.600989623</v>
          </cell>
          <cell r="AD169">
            <v>255608.97596611001</v>
          </cell>
          <cell r="AE169">
            <v>240699.482870407</v>
          </cell>
          <cell r="AF169">
            <v>222894.31145757501</v>
          </cell>
          <cell r="AG169">
            <v>206505.11645187001</v>
          </cell>
          <cell r="AH169">
            <v>180046.69389878001</v>
          </cell>
          <cell r="AI169">
            <v>171832.88692687399</v>
          </cell>
          <cell r="AJ169">
            <v>162864.52190011999</v>
          </cell>
          <cell r="AK169">
            <v>156526.13116825299</v>
          </cell>
          <cell r="AL169">
            <v>148752.26884428799</v>
          </cell>
          <cell r="AM169">
            <v>137580.67805358599</v>
          </cell>
          <cell r="AN169">
            <v>125952.844555982</v>
          </cell>
          <cell r="AO169">
            <v>115755.597529098</v>
          </cell>
        </row>
        <row r="170">
          <cell r="A170">
            <v>210003</v>
          </cell>
          <cell r="B170">
            <v>2</v>
          </cell>
          <cell r="C170" t="str">
            <v>PA-FL</v>
          </cell>
          <cell r="E170">
            <v>100</v>
          </cell>
          <cell r="F170" t="str">
            <v>País</v>
          </cell>
          <cell r="G170">
            <v>3</v>
          </cell>
          <cell r="H170" t="str">
            <v>Otras especies</v>
          </cell>
          <cell r="I170">
            <v>38406.416834782103</v>
          </cell>
          <cell r="J170">
            <v>38804.291595464601</v>
          </cell>
          <cell r="K170">
            <v>39047.230904834498</v>
          </cell>
          <cell r="L170">
            <v>40999.176101819299</v>
          </cell>
          <cell r="M170">
            <v>44637.213497808501</v>
          </cell>
          <cell r="N170">
            <v>44882.490534361903</v>
          </cell>
          <cell r="O170">
            <v>45994.261549237002</v>
          </cell>
          <cell r="P170">
            <v>48181.639114106001</v>
          </cell>
          <cell r="Q170">
            <v>48792.9910040705</v>
          </cell>
          <cell r="R170">
            <v>50741.6567456228</v>
          </cell>
          <cell r="S170">
            <v>46312.264874530199</v>
          </cell>
          <cell r="T170">
            <v>48552.453861041802</v>
          </cell>
          <cell r="U170">
            <v>52625.190747877001</v>
          </cell>
          <cell r="V170">
            <v>48085.713571804699</v>
          </cell>
          <cell r="W170">
            <v>54102.797563971399</v>
          </cell>
          <cell r="X170">
            <v>55187.671049538098</v>
          </cell>
          <cell r="Y170">
            <v>52572.123510363301</v>
          </cell>
          <cell r="Z170">
            <v>61957.060398571601</v>
          </cell>
          <cell r="AA170">
            <v>61719.173100201602</v>
          </cell>
          <cell r="AB170">
            <v>61732.884959188901</v>
          </cell>
          <cell r="AC170">
            <v>60479.7644673826</v>
          </cell>
          <cell r="AD170">
            <v>60476.915876606501</v>
          </cell>
          <cell r="AE170">
            <v>60056.356372798997</v>
          </cell>
          <cell r="AF170">
            <v>58346.6192802031</v>
          </cell>
          <cell r="AG170">
            <v>55524.912933156003</v>
          </cell>
          <cell r="AH170">
            <v>54146.133141009603</v>
          </cell>
          <cell r="AI170">
            <v>52494.422101891003</v>
          </cell>
          <cell r="AJ170">
            <v>48099.7765113438</v>
          </cell>
          <cell r="AK170">
            <v>47513.360953175703</v>
          </cell>
          <cell r="AL170">
            <v>45766.721454185797</v>
          </cell>
          <cell r="AM170">
            <v>44049.6016773421</v>
          </cell>
          <cell r="AN170">
            <v>36464.427285666301</v>
          </cell>
          <cell r="AO170">
            <v>31336.0386666509</v>
          </cell>
        </row>
        <row r="171">
          <cell r="A171">
            <v>210004</v>
          </cell>
          <cell r="B171">
            <v>2</v>
          </cell>
          <cell r="C171" t="str">
            <v>PA-FL</v>
          </cell>
          <cell r="E171">
            <v>100</v>
          </cell>
          <cell r="F171" t="str">
            <v>País</v>
          </cell>
          <cell r="G171">
            <v>4</v>
          </cell>
          <cell r="H171" t="str">
            <v>Especies nativas</v>
          </cell>
          <cell r="I171">
            <v>4944.0716723770302</v>
          </cell>
          <cell r="J171">
            <v>4994.1877760546504</v>
          </cell>
          <cell r="K171">
            <v>5019.9818034954196</v>
          </cell>
          <cell r="L171">
            <v>5032.2493842003796</v>
          </cell>
          <cell r="M171">
            <v>5174.6155000927502</v>
          </cell>
          <cell r="N171">
            <v>5091.8950342714897</v>
          </cell>
          <cell r="O171">
            <v>5116.25136241578</v>
          </cell>
          <cell r="P171">
            <v>5144.8647417923503</v>
          </cell>
          <cell r="Q171">
            <v>5142.5206309372197</v>
          </cell>
          <cell r="R171">
            <v>4897.5008828697401</v>
          </cell>
          <cell r="S171">
            <v>4935.38536460266</v>
          </cell>
          <cell r="T171">
            <v>5012.3376906919502</v>
          </cell>
          <cell r="U171">
            <v>5110.3054192726804</v>
          </cell>
          <cell r="V171">
            <v>1432.11830553452</v>
          </cell>
          <cell r="W171">
            <v>2109.1674397035099</v>
          </cell>
          <cell r="X171">
            <v>1766.50791897608</v>
          </cell>
          <cell r="Y171">
            <v>1794.63893029476</v>
          </cell>
          <cell r="Z171">
            <v>1719.8069289098701</v>
          </cell>
          <cell r="AA171">
            <v>1668.11757853422</v>
          </cell>
          <cell r="AB171">
            <v>1666.6253102411899</v>
          </cell>
          <cell r="AC171">
            <v>1569.2481691189801</v>
          </cell>
          <cell r="AD171">
            <v>1589.6957293799001</v>
          </cell>
          <cell r="AE171">
            <v>1611.01876220176</v>
          </cell>
          <cell r="AF171">
            <v>1639.0756865804201</v>
          </cell>
          <cell r="AG171">
            <v>1512.7985061869699</v>
          </cell>
          <cell r="AH171">
            <v>1584.18914196014</v>
          </cell>
          <cell r="AI171">
            <v>1595.0612534505401</v>
          </cell>
          <cell r="AJ171">
            <v>1615.0230384475699</v>
          </cell>
          <cell r="AK171">
            <v>1768.79188082216</v>
          </cell>
          <cell r="AL171">
            <v>1788.79107026573</v>
          </cell>
          <cell r="AM171">
            <v>1775.4629095661601</v>
          </cell>
          <cell r="AN171">
            <v>1758.14001209566</v>
          </cell>
          <cell r="AO171">
            <v>1694.6605785510501</v>
          </cell>
        </row>
        <row r="172">
          <cell r="A172">
            <v>210005</v>
          </cell>
          <cell r="B172">
            <v>2</v>
          </cell>
          <cell r="C172" t="str">
            <v>PA-FL</v>
          </cell>
          <cell r="E172">
            <v>100</v>
          </cell>
          <cell r="F172" t="str">
            <v>País</v>
          </cell>
          <cell r="G172">
            <v>5</v>
          </cell>
          <cell r="H172" t="str">
            <v>Areas gestión plantaciones</v>
          </cell>
          <cell r="I172">
            <v>52356.595104018197</v>
          </cell>
          <cell r="J172">
            <v>41106.4733039352</v>
          </cell>
          <cell r="K172">
            <v>52066.970087017202</v>
          </cell>
          <cell r="L172">
            <v>43844.194342649498</v>
          </cell>
          <cell r="M172">
            <v>52018.293555094802</v>
          </cell>
          <cell r="N172">
            <v>49883.325159542997</v>
          </cell>
          <cell r="O172">
            <v>70429.547427019206</v>
          </cell>
          <cell r="P172">
            <v>78172.592737353902</v>
          </cell>
          <cell r="Q172">
            <v>89784.155307679001</v>
          </cell>
          <cell r="R172">
            <v>99711.021070790899</v>
          </cell>
          <cell r="S172">
            <v>105451.064011861</v>
          </cell>
          <cell r="T172">
            <v>108005.891966086</v>
          </cell>
          <cell r="U172">
            <v>117427.52996148499</v>
          </cell>
          <cell r="V172">
            <v>134801.89640113601</v>
          </cell>
          <cell r="W172">
            <v>147560.52028776199</v>
          </cell>
          <cell r="X172">
            <v>150150.76512034799</v>
          </cell>
          <cell r="Y172">
            <v>148312.91047255401</v>
          </cell>
          <cell r="Z172">
            <v>137072.73549017799</v>
          </cell>
          <cell r="AA172">
            <v>153383.00162727101</v>
          </cell>
          <cell r="AB172">
            <v>150226.81586842501</v>
          </cell>
          <cell r="AC172">
            <v>156809.15041271999</v>
          </cell>
          <cell r="AD172">
            <v>149819.70665402</v>
          </cell>
          <cell r="AE172">
            <v>150343.67256768301</v>
          </cell>
          <cell r="AF172">
            <v>144096.18503597699</v>
          </cell>
          <cell r="AG172">
            <v>140575.77067087899</v>
          </cell>
          <cell r="AH172">
            <v>135888.50270030799</v>
          </cell>
          <cell r="AI172">
            <v>127857.86470662701</v>
          </cell>
          <cell r="AJ172">
            <v>139827.32059159499</v>
          </cell>
          <cell r="AK172">
            <v>131099.191996665</v>
          </cell>
          <cell r="AL172">
            <v>120536.34590488599</v>
          </cell>
          <cell r="AM172">
            <v>110878.8266361</v>
          </cell>
          <cell r="AN172">
            <v>103588.461668305</v>
          </cell>
          <cell r="AO172">
            <v>99286.103755403907</v>
          </cell>
        </row>
        <row r="173">
          <cell r="A173">
            <v>31501</v>
          </cell>
          <cell r="B173">
            <v>3</v>
          </cell>
          <cell r="C173" t="str">
            <v>HU-FL</v>
          </cell>
          <cell r="D173">
            <v>1</v>
          </cell>
          <cell r="E173">
            <v>15</v>
          </cell>
          <cell r="F173" t="str">
            <v>Arica y Parinacota</v>
          </cell>
          <cell r="G173">
            <v>1</v>
          </cell>
          <cell r="H173" t="str">
            <v>Pinus radiata</v>
          </cell>
          <cell r="I173">
            <v>0</v>
          </cell>
          <cell r="J173">
            <v>0</v>
          </cell>
          <cell r="K173">
            <v>0</v>
          </cell>
          <cell r="L173">
            <v>0</v>
          </cell>
          <cell r="M173">
            <v>0</v>
          </cell>
          <cell r="N173">
            <v>0</v>
          </cell>
          <cell r="O173">
            <v>0</v>
          </cell>
          <cell r="P173">
            <v>0</v>
          </cell>
          <cell r="Q173">
            <v>0</v>
          </cell>
          <cell r="R173">
            <v>0</v>
          </cell>
          <cell r="S173">
            <v>0</v>
          </cell>
          <cell r="T173">
            <v>0</v>
          </cell>
          <cell r="U173">
            <v>0</v>
          </cell>
          <cell r="V173">
            <v>0</v>
          </cell>
          <cell r="W173">
            <v>0</v>
          </cell>
          <cell r="X173">
            <v>0</v>
          </cell>
          <cell r="Y173">
            <v>0</v>
          </cell>
          <cell r="Z173">
            <v>0</v>
          </cell>
          <cell r="AA173">
            <v>0</v>
          </cell>
          <cell r="AB173">
            <v>0</v>
          </cell>
          <cell r="AC173">
            <v>0</v>
          </cell>
          <cell r="AD173">
            <v>0</v>
          </cell>
          <cell r="AE173">
            <v>0</v>
          </cell>
          <cell r="AF173">
            <v>0</v>
          </cell>
          <cell r="AG173">
            <v>0</v>
          </cell>
          <cell r="AH173">
            <v>0</v>
          </cell>
          <cell r="AI173">
            <v>0</v>
          </cell>
          <cell r="AJ173">
            <v>0</v>
          </cell>
          <cell r="AK173">
            <v>0</v>
          </cell>
          <cell r="AL173">
            <v>0</v>
          </cell>
          <cell r="AM173">
            <v>0</v>
          </cell>
          <cell r="AN173">
            <v>0</v>
          </cell>
          <cell r="AO173">
            <v>0</v>
          </cell>
        </row>
        <row r="174">
          <cell r="A174">
            <v>31502</v>
          </cell>
          <cell r="B174">
            <v>3</v>
          </cell>
          <cell r="C174" t="str">
            <v>HU-FL</v>
          </cell>
          <cell r="D174">
            <v>1</v>
          </cell>
          <cell r="E174">
            <v>15</v>
          </cell>
          <cell r="F174" t="str">
            <v>Arica y Parinacota</v>
          </cell>
          <cell r="G174">
            <v>2</v>
          </cell>
          <cell r="H174" t="str">
            <v>Eucaliptus sp</v>
          </cell>
          <cell r="I174">
            <v>0</v>
          </cell>
          <cell r="J174">
            <v>0</v>
          </cell>
          <cell r="K174">
            <v>0</v>
          </cell>
          <cell r="L174">
            <v>0</v>
          </cell>
          <cell r="M174">
            <v>0</v>
          </cell>
          <cell r="N174">
            <v>0</v>
          </cell>
          <cell r="O174">
            <v>0</v>
          </cell>
          <cell r="P174">
            <v>0</v>
          </cell>
          <cell r="Q174">
            <v>0</v>
          </cell>
          <cell r="R174">
            <v>0</v>
          </cell>
          <cell r="S174">
            <v>0</v>
          </cell>
          <cell r="T174">
            <v>0</v>
          </cell>
          <cell r="U174">
            <v>0</v>
          </cell>
          <cell r="V174">
            <v>0</v>
          </cell>
          <cell r="W174">
            <v>0</v>
          </cell>
          <cell r="X174">
            <v>0</v>
          </cell>
          <cell r="Y174">
            <v>0</v>
          </cell>
          <cell r="Z174">
            <v>0</v>
          </cell>
          <cell r="AA174">
            <v>0</v>
          </cell>
          <cell r="AB174">
            <v>0</v>
          </cell>
          <cell r="AC174">
            <v>0</v>
          </cell>
          <cell r="AD174">
            <v>0</v>
          </cell>
          <cell r="AE174">
            <v>0</v>
          </cell>
          <cell r="AF174">
            <v>0</v>
          </cell>
          <cell r="AG174">
            <v>0</v>
          </cell>
          <cell r="AH174">
            <v>0</v>
          </cell>
          <cell r="AI174">
            <v>0</v>
          </cell>
          <cell r="AJ174">
            <v>0</v>
          </cell>
          <cell r="AK174">
            <v>0</v>
          </cell>
          <cell r="AL174">
            <v>0</v>
          </cell>
          <cell r="AM174">
            <v>0</v>
          </cell>
          <cell r="AN174">
            <v>0</v>
          </cell>
          <cell r="AO174">
            <v>0</v>
          </cell>
        </row>
        <row r="175">
          <cell r="A175">
            <v>31503</v>
          </cell>
          <cell r="B175">
            <v>3</v>
          </cell>
          <cell r="C175" t="str">
            <v>HU-FL</v>
          </cell>
          <cell r="D175">
            <v>1</v>
          </cell>
          <cell r="E175">
            <v>15</v>
          </cell>
          <cell r="F175" t="str">
            <v>Arica y Parinacota</v>
          </cell>
          <cell r="G175">
            <v>3</v>
          </cell>
          <cell r="H175" t="str">
            <v>Otras especies</v>
          </cell>
          <cell r="I175">
            <v>0</v>
          </cell>
          <cell r="J175">
            <v>0</v>
          </cell>
          <cell r="K175">
            <v>0</v>
          </cell>
          <cell r="L175">
            <v>0</v>
          </cell>
          <cell r="M175">
            <v>0</v>
          </cell>
          <cell r="N175">
            <v>0</v>
          </cell>
          <cell r="O175">
            <v>0</v>
          </cell>
          <cell r="P175">
            <v>0</v>
          </cell>
          <cell r="Q175">
            <v>0</v>
          </cell>
          <cell r="R175">
            <v>0</v>
          </cell>
          <cell r="S175">
            <v>0</v>
          </cell>
          <cell r="T175">
            <v>0</v>
          </cell>
          <cell r="U175">
            <v>0</v>
          </cell>
          <cell r="V175">
            <v>0</v>
          </cell>
          <cell r="W175">
            <v>0</v>
          </cell>
          <cell r="X175">
            <v>0</v>
          </cell>
          <cell r="Y175">
            <v>0</v>
          </cell>
          <cell r="Z175">
            <v>0</v>
          </cell>
          <cell r="AA175">
            <v>0</v>
          </cell>
          <cell r="AB175">
            <v>0</v>
          </cell>
          <cell r="AC175">
            <v>0</v>
          </cell>
          <cell r="AD175">
            <v>0</v>
          </cell>
          <cell r="AE175">
            <v>0</v>
          </cell>
          <cell r="AF175">
            <v>0</v>
          </cell>
          <cell r="AG175">
            <v>0</v>
          </cell>
          <cell r="AH175">
            <v>0</v>
          </cell>
          <cell r="AI175">
            <v>0</v>
          </cell>
          <cell r="AJ175">
            <v>0</v>
          </cell>
          <cell r="AK175">
            <v>0</v>
          </cell>
          <cell r="AL175">
            <v>0</v>
          </cell>
          <cell r="AM175">
            <v>0</v>
          </cell>
          <cell r="AN175">
            <v>0</v>
          </cell>
          <cell r="AO175">
            <v>0</v>
          </cell>
        </row>
        <row r="176">
          <cell r="A176">
            <v>31504</v>
          </cell>
          <cell r="B176">
            <v>3</v>
          </cell>
          <cell r="C176" t="str">
            <v>HU-FL</v>
          </cell>
          <cell r="D176">
            <v>1</v>
          </cell>
          <cell r="E176">
            <v>15</v>
          </cell>
          <cell r="F176" t="str">
            <v>Arica y Parinacota</v>
          </cell>
          <cell r="G176">
            <v>4</v>
          </cell>
          <cell r="H176" t="str">
            <v>Especies nativas</v>
          </cell>
          <cell r="I176">
            <v>0</v>
          </cell>
          <cell r="J176">
            <v>0</v>
          </cell>
          <cell r="K176">
            <v>0</v>
          </cell>
          <cell r="L176">
            <v>0</v>
          </cell>
          <cell r="M176">
            <v>0</v>
          </cell>
          <cell r="N176">
            <v>0</v>
          </cell>
          <cell r="O176">
            <v>0</v>
          </cell>
          <cell r="P176">
            <v>0</v>
          </cell>
          <cell r="Q176">
            <v>0</v>
          </cell>
          <cell r="R176">
            <v>0</v>
          </cell>
          <cell r="S176">
            <v>0</v>
          </cell>
          <cell r="T176">
            <v>0</v>
          </cell>
          <cell r="U176">
            <v>0</v>
          </cell>
          <cell r="V176">
            <v>0</v>
          </cell>
          <cell r="W176">
            <v>0</v>
          </cell>
          <cell r="X176">
            <v>0</v>
          </cell>
          <cell r="Y176">
            <v>0</v>
          </cell>
          <cell r="Z176">
            <v>0</v>
          </cell>
          <cell r="AA176">
            <v>0</v>
          </cell>
          <cell r="AB176">
            <v>0</v>
          </cell>
          <cell r="AC176">
            <v>0</v>
          </cell>
          <cell r="AD176">
            <v>0</v>
          </cell>
          <cell r="AE176">
            <v>0</v>
          </cell>
          <cell r="AF176">
            <v>0</v>
          </cell>
          <cell r="AG176">
            <v>0</v>
          </cell>
          <cell r="AH176">
            <v>0</v>
          </cell>
          <cell r="AI176">
            <v>0</v>
          </cell>
          <cell r="AJ176">
            <v>0</v>
          </cell>
          <cell r="AK176">
            <v>0</v>
          </cell>
          <cell r="AL176">
            <v>0</v>
          </cell>
          <cell r="AM176">
            <v>0</v>
          </cell>
          <cell r="AN176">
            <v>0</v>
          </cell>
          <cell r="AO176">
            <v>0</v>
          </cell>
        </row>
        <row r="177">
          <cell r="A177">
            <v>31505</v>
          </cell>
          <cell r="B177">
            <v>3</v>
          </cell>
          <cell r="C177" t="str">
            <v>HU-FL</v>
          </cell>
          <cell r="D177">
            <v>1</v>
          </cell>
          <cell r="E177">
            <v>15</v>
          </cell>
          <cell r="F177" t="str">
            <v>Arica y Parinacota</v>
          </cell>
          <cell r="G177">
            <v>5</v>
          </cell>
          <cell r="H177" t="str">
            <v>Areas gestión plantaciones</v>
          </cell>
          <cell r="I177">
            <v>0</v>
          </cell>
          <cell r="J177">
            <v>0</v>
          </cell>
          <cell r="K177">
            <v>0</v>
          </cell>
          <cell r="L177">
            <v>0</v>
          </cell>
          <cell r="M177">
            <v>0</v>
          </cell>
          <cell r="N177">
            <v>0</v>
          </cell>
          <cell r="O177">
            <v>0</v>
          </cell>
          <cell r="P177">
            <v>0</v>
          </cell>
          <cell r="Q177">
            <v>0</v>
          </cell>
          <cell r="R177">
            <v>0</v>
          </cell>
          <cell r="S177">
            <v>0</v>
          </cell>
          <cell r="T177">
            <v>0</v>
          </cell>
          <cell r="U177">
            <v>0</v>
          </cell>
          <cell r="V177">
            <v>0</v>
          </cell>
          <cell r="W177">
            <v>0</v>
          </cell>
          <cell r="X177">
            <v>0</v>
          </cell>
          <cell r="Y177">
            <v>0</v>
          </cell>
          <cell r="Z177">
            <v>0</v>
          </cell>
          <cell r="AA177">
            <v>0</v>
          </cell>
          <cell r="AB177">
            <v>0</v>
          </cell>
          <cell r="AC177">
            <v>0</v>
          </cell>
          <cell r="AD177">
            <v>0</v>
          </cell>
          <cell r="AE177">
            <v>0</v>
          </cell>
          <cell r="AF177">
            <v>0</v>
          </cell>
          <cell r="AG177">
            <v>0</v>
          </cell>
          <cell r="AH177">
            <v>0</v>
          </cell>
          <cell r="AI177">
            <v>0</v>
          </cell>
          <cell r="AJ177">
            <v>0</v>
          </cell>
          <cell r="AK177">
            <v>0</v>
          </cell>
          <cell r="AL177">
            <v>0</v>
          </cell>
          <cell r="AM177">
            <v>0</v>
          </cell>
          <cell r="AN177">
            <v>0</v>
          </cell>
          <cell r="AO177">
            <v>0</v>
          </cell>
        </row>
        <row r="178">
          <cell r="A178">
            <v>30101</v>
          </cell>
          <cell r="B178">
            <v>3</v>
          </cell>
          <cell r="C178" t="str">
            <v>HU-FL</v>
          </cell>
          <cell r="D178">
            <v>2</v>
          </cell>
          <cell r="E178">
            <v>1</v>
          </cell>
          <cell r="F178" t="str">
            <v>Tarapaca</v>
          </cell>
          <cell r="G178">
            <v>1</v>
          </cell>
          <cell r="H178" t="str">
            <v>Pinus radiata</v>
          </cell>
          <cell r="I178">
            <v>0</v>
          </cell>
          <cell r="J178">
            <v>0</v>
          </cell>
          <cell r="K178">
            <v>0</v>
          </cell>
          <cell r="L178">
            <v>0</v>
          </cell>
          <cell r="M178">
            <v>0</v>
          </cell>
          <cell r="N178">
            <v>0</v>
          </cell>
          <cell r="O178">
            <v>0</v>
          </cell>
          <cell r="P178">
            <v>0</v>
          </cell>
          <cell r="Q178">
            <v>0</v>
          </cell>
          <cell r="R178">
            <v>0</v>
          </cell>
          <cell r="S178">
            <v>0</v>
          </cell>
          <cell r="T178">
            <v>0</v>
          </cell>
          <cell r="U178">
            <v>0</v>
          </cell>
          <cell r="V178">
            <v>0</v>
          </cell>
          <cell r="W178">
            <v>0</v>
          </cell>
          <cell r="X178">
            <v>0</v>
          </cell>
          <cell r="Y178">
            <v>0</v>
          </cell>
          <cell r="Z178">
            <v>0</v>
          </cell>
          <cell r="AA178">
            <v>0</v>
          </cell>
          <cell r="AB178">
            <v>0</v>
          </cell>
          <cell r="AC178">
            <v>0</v>
          </cell>
          <cell r="AD178">
            <v>0</v>
          </cell>
          <cell r="AE178">
            <v>0</v>
          </cell>
          <cell r="AF178">
            <v>0</v>
          </cell>
          <cell r="AG178">
            <v>0</v>
          </cell>
          <cell r="AH178">
            <v>0</v>
          </cell>
          <cell r="AI178">
            <v>0</v>
          </cell>
          <cell r="AJ178">
            <v>0</v>
          </cell>
          <cell r="AK178">
            <v>0</v>
          </cell>
          <cell r="AL178">
            <v>0</v>
          </cell>
          <cell r="AM178">
            <v>0</v>
          </cell>
          <cell r="AN178">
            <v>0</v>
          </cell>
          <cell r="AO178">
            <v>0</v>
          </cell>
        </row>
        <row r="179">
          <cell r="A179">
            <v>30102</v>
          </cell>
          <cell r="B179">
            <v>3</v>
          </cell>
          <cell r="C179" t="str">
            <v>HU-FL</v>
          </cell>
          <cell r="D179">
            <v>2</v>
          </cell>
          <cell r="E179">
            <v>1</v>
          </cell>
          <cell r="F179" t="str">
            <v>Tarapaca</v>
          </cell>
          <cell r="G179">
            <v>2</v>
          </cell>
          <cell r="H179" t="str">
            <v>Eucaliptus sp</v>
          </cell>
          <cell r="I179">
            <v>0</v>
          </cell>
          <cell r="J179">
            <v>0</v>
          </cell>
          <cell r="K179">
            <v>0</v>
          </cell>
          <cell r="L179">
            <v>0</v>
          </cell>
          <cell r="M179">
            <v>0</v>
          </cell>
          <cell r="N179">
            <v>0</v>
          </cell>
          <cell r="O179">
            <v>0</v>
          </cell>
          <cell r="P179">
            <v>0</v>
          </cell>
          <cell r="Q179">
            <v>0</v>
          </cell>
          <cell r="R179">
            <v>0</v>
          </cell>
          <cell r="S179">
            <v>0</v>
          </cell>
          <cell r="T179">
            <v>0</v>
          </cell>
          <cell r="U179">
            <v>0</v>
          </cell>
          <cell r="V179">
            <v>0</v>
          </cell>
          <cell r="W179">
            <v>0</v>
          </cell>
          <cell r="X179">
            <v>0</v>
          </cell>
          <cell r="Y179">
            <v>0</v>
          </cell>
          <cell r="Z179">
            <v>0</v>
          </cell>
          <cell r="AA179">
            <v>0</v>
          </cell>
          <cell r="AB179">
            <v>0</v>
          </cell>
          <cell r="AC179">
            <v>0</v>
          </cell>
          <cell r="AD179">
            <v>0</v>
          </cell>
          <cell r="AE179">
            <v>0</v>
          </cell>
          <cell r="AF179">
            <v>0</v>
          </cell>
          <cell r="AG179">
            <v>0</v>
          </cell>
          <cell r="AH179">
            <v>0</v>
          </cell>
          <cell r="AI179">
            <v>0</v>
          </cell>
          <cell r="AJ179">
            <v>0</v>
          </cell>
          <cell r="AK179">
            <v>0</v>
          </cell>
          <cell r="AL179">
            <v>0</v>
          </cell>
          <cell r="AM179">
            <v>0</v>
          </cell>
          <cell r="AN179">
            <v>0</v>
          </cell>
          <cell r="AO179">
            <v>0</v>
          </cell>
        </row>
        <row r="180">
          <cell r="A180">
            <v>30103</v>
          </cell>
          <cell r="B180">
            <v>3</v>
          </cell>
          <cell r="C180" t="str">
            <v>HU-FL</v>
          </cell>
          <cell r="D180">
            <v>2</v>
          </cell>
          <cell r="E180">
            <v>1</v>
          </cell>
          <cell r="F180" t="str">
            <v>Tarapaca</v>
          </cell>
          <cell r="G180">
            <v>3</v>
          </cell>
          <cell r="H180" t="str">
            <v>Otras especies</v>
          </cell>
          <cell r="I180">
            <v>0</v>
          </cell>
          <cell r="J180">
            <v>0</v>
          </cell>
          <cell r="K180">
            <v>0</v>
          </cell>
          <cell r="L180">
            <v>0</v>
          </cell>
          <cell r="M180">
            <v>0</v>
          </cell>
          <cell r="N180">
            <v>0</v>
          </cell>
          <cell r="O180">
            <v>0</v>
          </cell>
          <cell r="P180">
            <v>0</v>
          </cell>
          <cell r="Q180">
            <v>0</v>
          </cell>
          <cell r="R180">
            <v>0</v>
          </cell>
          <cell r="S180">
            <v>0</v>
          </cell>
          <cell r="T180">
            <v>0</v>
          </cell>
          <cell r="U180">
            <v>0</v>
          </cell>
          <cell r="V180">
            <v>0</v>
          </cell>
          <cell r="W180">
            <v>0</v>
          </cell>
          <cell r="X180">
            <v>0</v>
          </cell>
          <cell r="Y180">
            <v>0</v>
          </cell>
          <cell r="Z180">
            <v>0</v>
          </cell>
          <cell r="AA180">
            <v>0</v>
          </cell>
          <cell r="AB180">
            <v>0</v>
          </cell>
          <cell r="AC180">
            <v>0</v>
          </cell>
          <cell r="AD180">
            <v>0</v>
          </cell>
          <cell r="AE180">
            <v>0</v>
          </cell>
          <cell r="AF180">
            <v>0</v>
          </cell>
          <cell r="AG180">
            <v>0</v>
          </cell>
          <cell r="AH180">
            <v>0</v>
          </cell>
          <cell r="AI180">
            <v>0</v>
          </cell>
          <cell r="AJ180">
            <v>0</v>
          </cell>
          <cell r="AK180">
            <v>0</v>
          </cell>
          <cell r="AL180">
            <v>0</v>
          </cell>
          <cell r="AM180">
            <v>0</v>
          </cell>
          <cell r="AN180">
            <v>0</v>
          </cell>
          <cell r="AO180">
            <v>0</v>
          </cell>
        </row>
        <row r="181">
          <cell r="A181">
            <v>30104</v>
          </cell>
          <cell r="B181">
            <v>3</v>
          </cell>
          <cell r="C181" t="str">
            <v>HU-FL</v>
          </cell>
          <cell r="D181">
            <v>2</v>
          </cell>
          <cell r="E181">
            <v>1</v>
          </cell>
          <cell r="F181" t="str">
            <v>Tarapaca</v>
          </cell>
          <cell r="G181">
            <v>4</v>
          </cell>
          <cell r="H181" t="str">
            <v>Especies nativas</v>
          </cell>
          <cell r="I181">
            <v>0</v>
          </cell>
          <cell r="J181">
            <v>0</v>
          </cell>
          <cell r="K181">
            <v>0</v>
          </cell>
          <cell r="L181">
            <v>0</v>
          </cell>
          <cell r="M181">
            <v>0</v>
          </cell>
          <cell r="N181">
            <v>0</v>
          </cell>
          <cell r="O181">
            <v>0</v>
          </cell>
          <cell r="P181">
            <v>0</v>
          </cell>
          <cell r="Q181">
            <v>0</v>
          </cell>
          <cell r="R181">
            <v>0</v>
          </cell>
          <cell r="S181">
            <v>0</v>
          </cell>
          <cell r="T181">
            <v>0</v>
          </cell>
          <cell r="U181">
            <v>0</v>
          </cell>
          <cell r="V181">
            <v>0</v>
          </cell>
          <cell r="W181">
            <v>0</v>
          </cell>
          <cell r="X181">
            <v>0</v>
          </cell>
          <cell r="Y181">
            <v>0</v>
          </cell>
          <cell r="Z181">
            <v>0</v>
          </cell>
          <cell r="AA181">
            <v>0</v>
          </cell>
          <cell r="AB181">
            <v>0</v>
          </cell>
          <cell r="AC181">
            <v>0</v>
          </cell>
          <cell r="AD181">
            <v>0</v>
          </cell>
          <cell r="AE181">
            <v>0</v>
          </cell>
          <cell r="AF181">
            <v>0</v>
          </cell>
          <cell r="AG181">
            <v>0</v>
          </cell>
          <cell r="AH181">
            <v>0</v>
          </cell>
          <cell r="AI181">
            <v>0</v>
          </cell>
          <cell r="AJ181">
            <v>0</v>
          </cell>
          <cell r="AK181">
            <v>0</v>
          </cell>
          <cell r="AL181">
            <v>0</v>
          </cell>
          <cell r="AM181">
            <v>0</v>
          </cell>
          <cell r="AN181">
            <v>0</v>
          </cell>
          <cell r="AO181">
            <v>0</v>
          </cell>
        </row>
        <row r="182">
          <cell r="A182">
            <v>30105</v>
          </cell>
          <cell r="B182">
            <v>3</v>
          </cell>
          <cell r="C182" t="str">
            <v>HU-FL</v>
          </cell>
          <cell r="D182">
            <v>2</v>
          </cell>
          <cell r="E182">
            <v>1</v>
          </cell>
          <cell r="F182" t="str">
            <v>Tarapaca</v>
          </cell>
          <cell r="G182">
            <v>5</v>
          </cell>
          <cell r="H182" t="str">
            <v>Areas gestión plantaciones</v>
          </cell>
          <cell r="I182">
            <v>0</v>
          </cell>
          <cell r="J182">
            <v>0</v>
          </cell>
          <cell r="K182">
            <v>0</v>
          </cell>
          <cell r="L182">
            <v>0</v>
          </cell>
          <cell r="M182">
            <v>0</v>
          </cell>
          <cell r="N182">
            <v>0</v>
          </cell>
          <cell r="O182">
            <v>0</v>
          </cell>
          <cell r="P182">
            <v>0</v>
          </cell>
          <cell r="Q182">
            <v>0</v>
          </cell>
          <cell r="R182">
            <v>0</v>
          </cell>
          <cell r="S182">
            <v>0</v>
          </cell>
          <cell r="T182">
            <v>0</v>
          </cell>
          <cell r="U182">
            <v>0</v>
          </cell>
          <cell r="V182">
            <v>0</v>
          </cell>
          <cell r="W182">
            <v>0</v>
          </cell>
          <cell r="X182">
            <v>0</v>
          </cell>
          <cell r="Y182">
            <v>0</v>
          </cell>
          <cell r="Z182">
            <v>0</v>
          </cell>
          <cell r="AA182">
            <v>0</v>
          </cell>
          <cell r="AB182">
            <v>0</v>
          </cell>
          <cell r="AC182">
            <v>0</v>
          </cell>
          <cell r="AD182">
            <v>0</v>
          </cell>
          <cell r="AE182">
            <v>0</v>
          </cell>
          <cell r="AF182">
            <v>0</v>
          </cell>
          <cell r="AG182">
            <v>0</v>
          </cell>
          <cell r="AH182">
            <v>0</v>
          </cell>
          <cell r="AI182">
            <v>0</v>
          </cell>
          <cell r="AJ182">
            <v>0</v>
          </cell>
          <cell r="AK182">
            <v>0</v>
          </cell>
          <cell r="AL182">
            <v>0</v>
          </cell>
          <cell r="AM182">
            <v>0</v>
          </cell>
          <cell r="AN182">
            <v>0</v>
          </cell>
          <cell r="AO182">
            <v>0</v>
          </cell>
        </row>
        <row r="183">
          <cell r="A183">
            <v>30201</v>
          </cell>
          <cell r="B183">
            <v>3</v>
          </cell>
          <cell r="C183" t="str">
            <v>HU-FL</v>
          </cell>
          <cell r="D183">
            <v>3</v>
          </cell>
          <cell r="E183">
            <v>2</v>
          </cell>
          <cell r="F183" t="str">
            <v>Antofagasta</v>
          </cell>
          <cell r="G183">
            <v>1</v>
          </cell>
          <cell r="H183" t="str">
            <v>Pinus radiata</v>
          </cell>
          <cell r="I183">
            <v>0</v>
          </cell>
          <cell r="J183">
            <v>0</v>
          </cell>
          <cell r="K183">
            <v>0</v>
          </cell>
          <cell r="L183">
            <v>0</v>
          </cell>
          <cell r="M183">
            <v>0</v>
          </cell>
          <cell r="N183">
            <v>0</v>
          </cell>
          <cell r="O183">
            <v>0</v>
          </cell>
          <cell r="P183">
            <v>0</v>
          </cell>
          <cell r="Q183">
            <v>0</v>
          </cell>
          <cell r="R183">
            <v>0</v>
          </cell>
          <cell r="S183">
            <v>0</v>
          </cell>
          <cell r="T183">
            <v>0</v>
          </cell>
          <cell r="U183">
            <v>0</v>
          </cell>
          <cell r="V183">
            <v>0</v>
          </cell>
          <cell r="W183">
            <v>0</v>
          </cell>
          <cell r="X183">
            <v>0</v>
          </cell>
          <cell r="Y183">
            <v>0</v>
          </cell>
          <cell r="Z183">
            <v>0</v>
          </cell>
          <cell r="AA183">
            <v>0</v>
          </cell>
          <cell r="AB183">
            <v>0</v>
          </cell>
          <cell r="AC183">
            <v>0</v>
          </cell>
          <cell r="AD183">
            <v>0</v>
          </cell>
          <cell r="AE183">
            <v>0</v>
          </cell>
          <cell r="AF183">
            <v>0</v>
          </cell>
          <cell r="AG183">
            <v>0</v>
          </cell>
          <cell r="AH183">
            <v>0</v>
          </cell>
          <cell r="AI183">
            <v>0</v>
          </cell>
          <cell r="AJ183">
            <v>0</v>
          </cell>
          <cell r="AK183">
            <v>0</v>
          </cell>
          <cell r="AL183">
            <v>0</v>
          </cell>
          <cell r="AM183">
            <v>0</v>
          </cell>
          <cell r="AN183">
            <v>0</v>
          </cell>
          <cell r="AO183">
            <v>0</v>
          </cell>
        </row>
        <row r="184">
          <cell r="A184">
            <v>30202</v>
          </cell>
          <cell r="B184">
            <v>3</v>
          </cell>
          <cell r="C184" t="str">
            <v>HU-FL</v>
          </cell>
          <cell r="D184">
            <v>3</v>
          </cell>
          <cell r="E184">
            <v>2</v>
          </cell>
          <cell r="F184" t="str">
            <v>Antofagasta</v>
          </cell>
          <cell r="G184">
            <v>2</v>
          </cell>
          <cell r="H184" t="str">
            <v>Eucaliptus sp</v>
          </cell>
          <cell r="I184">
            <v>0</v>
          </cell>
          <cell r="J184">
            <v>0</v>
          </cell>
          <cell r="K184">
            <v>0</v>
          </cell>
          <cell r="L184">
            <v>0</v>
          </cell>
          <cell r="M184">
            <v>0</v>
          </cell>
          <cell r="N184">
            <v>0</v>
          </cell>
          <cell r="O184">
            <v>0</v>
          </cell>
          <cell r="P184">
            <v>0</v>
          </cell>
          <cell r="Q184">
            <v>0</v>
          </cell>
          <cell r="R184">
            <v>0</v>
          </cell>
          <cell r="S184">
            <v>0</v>
          </cell>
          <cell r="T184">
            <v>0</v>
          </cell>
          <cell r="U184">
            <v>0</v>
          </cell>
          <cell r="V184">
            <v>0</v>
          </cell>
          <cell r="W184">
            <v>0</v>
          </cell>
          <cell r="X184">
            <v>0</v>
          </cell>
          <cell r="Y184">
            <v>0</v>
          </cell>
          <cell r="Z184">
            <v>0</v>
          </cell>
          <cell r="AA184">
            <v>0</v>
          </cell>
          <cell r="AB184">
            <v>0</v>
          </cell>
          <cell r="AC184">
            <v>0</v>
          </cell>
          <cell r="AD184">
            <v>0</v>
          </cell>
          <cell r="AE184">
            <v>0</v>
          </cell>
          <cell r="AF184">
            <v>0</v>
          </cell>
          <cell r="AG184">
            <v>0</v>
          </cell>
          <cell r="AH184">
            <v>0</v>
          </cell>
          <cell r="AI184">
            <v>0</v>
          </cell>
          <cell r="AJ184">
            <v>0</v>
          </cell>
          <cell r="AK184">
            <v>0</v>
          </cell>
          <cell r="AL184">
            <v>0</v>
          </cell>
          <cell r="AM184">
            <v>0</v>
          </cell>
          <cell r="AN184">
            <v>0</v>
          </cell>
          <cell r="AO184">
            <v>0</v>
          </cell>
        </row>
        <row r="185">
          <cell r="A185">
            <v>30203</v>
          </cell>
          <cell r="B185">
            <v>3</v>
          </cell>
          <cell r="C185" t="str">
            <v>HU-FL</v>
          </cell>
          <cell r="D185">
            <v>3</v>
          </cell>
          <cell r="E185">
            <v>2</v>
          </cell>
          <cell r="F185" t="str">
            <v>Antofagasta</v>
          </cell>
          <cell r="G185">
            <v>3</v>
          </cell>
          <cell r="H185" t="str">
            <v>Otras especies</v>
          </cell>
          <cell r="I185">
            <v>0</v>
          </cell>
          <cell r="J185">
            <v>0</v>
          </cell>
          <cell r="K185">
            <v>0</v>
          </cell>
          <cell r="L185">
            <v>0</v>
          </cell>
          <cell r="M185">
            <v>0</v>
          </cell>
          <cell r="N185">
            <v>0</v>
          </cell>
          <cell r="O185">
            <v>0</v>
          </cell>
          <cell r="P185">
            <v>0</v>
          </cell>
          <cell r="Q185">
            <v>0</v>
          </cell>
          <cell r="R185">
            <v>0</v>
          </cell>
          <cell r="S185">
            <v>0</v>
          </cell>
          <cell r="T185">
            <v>0</v>
          </cell>
          <cell r="U185">
            <v>0</v>
          </cell>
          <cell r="V185">
            <v>0</v>
          </cell>
          <cell r="W185">
            <v>0</v>
          </cell>
          <cell r="X185">
            <v>0</v>
          </cell>
          <cell r="Y185">
            <v>0</v>
          </cell>
          <cell r="Z185">
            <v>0</v>
          </cell>
          <cell r="AA185">
            <v>0</v>
          </cell>
          <cell r="AB185">
            <v>0</v>
          </cell>
          <cell r="AC185">
            <v>0</v>
          </cell>
          <cell r="AD185">
            <v>0</v>
          </cell>
          <cell r="AE185">
            <v>0</v>
          </cell>
          <cell r="AF185">
            <v>0</v>
          </cell>
          <cell r="AG185">
            <v>0</v>
          </cell>
          <cell r="AH185">
            <v>0</v>
          </cell>
          <cell r="AI185">
            <v>0</v>
          </cell>
          <cell r="AJ185">
            <v>0</v>
          </cell>
          <cell r="AK185">
            <v>0</v>
          </cell>
          <cell r="AL185">
            <v>0</v>
          </cell>
          <cell r="AM185">
            <v>0</v>
          </cell>
          <cell r="AN185">
            <v>0</v>
          </cell>
          <cell r="AO185">
            <v>0</v>
          </cell>
        </row>
        <row r="186">
          <cell r="A186">
            <v>30204</v>
          </cell>
          <cell r="B186">
            <v>3</v>
          </cell>
          <cell r="C186" t="str">
            <v>HU-FL</v>
          </cell>
          <cell r="D186">
            <v>3</v>
          </cell>
          <cell r="E186">
            <v>2</v>
          </cell>
          <cell r="F186" t="str">
            <v>Antofagasta</v>
          </cell>
          <cell r="G186">
            <v>4</v>
          </cell>
          <cell r="H186" t="str">
            <v>Especies nativas</v>
          </cell>
          <cell r="I186">
            <v>0</v>
          </cell>
          <cell r="J186">
            <v>0</v>
          </cell>
          <cell r="K186">
            <v>0</v>
          </cell>
          <cell r="L186">
            <v>0</v>
          </cell>
          <cell r="M186">
            <v>0</v>
          </cell>
          <cell r="N186">
            <v>0</v>
          </cell>
          <cell r="O186">
            <v>0</v>
          </cell>
          <cell r="P186">
            <v>0</v>
          </cell>
          <cell r="Q186">
            <v>0</v>
          </cell>
          <cell r="R186">
            <v>0</v>
          </cell>
          <cell r="S186">
            <v>0</v>
          </cell>
          <cell r="T186">
            <v>0</v>
          </cell>
          <cell r="U186">
            <v>0</v>
          </cell>
          <cell r="V186">
            <v>0</v>
          </cell>
          <cell r="W186">
            <v>0</v>
          </cell>
          <cell r="X186">
            <v>0</v>
          </cell>
          <cell r="Y186">
            <v>0</v>
          </cell>
          <cell r="Z186">
            <v>0</v>
          </cell>
          <cell r="AA186">
            <v>0</v>
          </cell>
          <cell r="AB186">
            <v>0</v>
          </cell>
          <cell r="AC186">
            <v>0</v>
          </cell>
          <cell r="AD186">
            <v>0</v>
          </cell>
          <cell r="AE186">
            <v>0</v>
          </cell>
          <cell r="AF186">
            <v>0</v>
          </cell>
          <cell r="AG186">
            <v>0</v>
          </cell>
          <cell r="AH186">
            <v>0</v>
          </cell>
          <cell r="AI186">
            <v>0</v>
          </cell>
          <cell r="AJ186">
            <v>0</v>
          </cell>
          <cell r="AK186">
            <v>0</v>
          </cell>
          <cell r="AL186">
            <v>0</v>
          </cell>
          <cell r="AM186">
            <v>0</v>
          </cell>
          <cell r="AN186">
            <v>0</v>
          </cell>
          <cell r="AO186">
            <v>0</v>
          </cell>
        </row>
        <row r="187">
          <cell r="A187">
            <v>30205</v>
          </cell>
          <cell r="B187">
            <v>3</v>
          </cell>
          <cell r="C187" t="str">
            <v>HU-FL</v>
          </cell>
          <cell r="D187">
            <v>3</v>
          </cell>
          <cell r="E187">
            <v>2</v>
          </cell>
          <cell r="F187" t="str">
            <v>Antofagasta</v>
          </cell>
          <cell r="G187">
            <v>5</v>
          </cell>
          <cell r="H187" t="str">
            <v>Areas gestión plantaciones</v>
          </cell>
          <cell r="I187">
            <v>0</v>
          </cell>
          <cell r="J187">
            <v>0</v>
          </cell>
          <cell r="K187">
            <v>0</v>
          </cell>
          <cell r="L187">
            <v>0</v>
          </cell>
          <cell r="M187">
            <v>0</v>
          </cell>
          <cell r="N187">
            <v>0</v>
          </cell>
          <cell r="O187">
            <v>0</v>
          </cell>
          <cell r="P187">
            <v>0</v>
          </cell>
          <cell r="Q187">
            <v>0</v>
          </cell>
          <cell r="R187">
            <v>0</v>
          </cell>
          <cell r="S187">
            <v>0</v>
          </cell>
          <cell r="T187">
            <v>0</v>
          </cell>
          <cell r="U187">
            <v>0</v>
          </cell>
          <cell r="V187">
            <v>0</v>
          </cell>
          <cell r="W187">
            <v>0</v>
          </cell>
          <cell r="X187">
            <v>0</v>
          </cell>
          <cell r="Y187">
            <v>0</v>
          </cell>
          <cell r="Z187">
            <v>0</v>
          </cell>
          <cell r="AA187">
            <v>0</v>
          </cell>
          <cell r="AB187">
            <v>0</v>
          </cell>
          <cell r="AC187">
            <v>0</v>
          </cell>
          <cell r="AD187">
            <v>0</v>
          </cell>
          <cell r="AE187">
            <v>0</v>
          </cell>
          <cell r="AF187">
            <v>0</v>
          </cell>
          <cell r="AG187">
            <v>0</v>
          </cell>
          <cell r="AH187">
            <v>0</v>
          </cell>
          <cell r="AI187">
            <v>0</v>
          </cell>
          <cell r="AJ187">
            <v>0</v>
          </cell>
          <cell r="AK187">
            <v>0</v>
          </cell>
          <cell r="AL187">
            <v>0</v>
          </cell>
          <cell r="AM187">
            <v>0</v>
          </cell>
          <cell r="AN187">
            <v>0</v>
          </cell>
          <cell r="AO187">
            <v>0</v>
          </cell>
        </row>
        <row r="188">
          <cell r="A188">
            <v>30301</v>
          </cell>
          <cell r="B188">
            <v>3</v>
          </cell>
          <cell r="C188" t="str">
            <v>HU-FL</v>
          </cell>
          <cell r="D188">
            <v>4</v>
          </cell>
          <cell r="E188">
            <v>3</v>
          </cell>
          <cell r="F188" t="str">
            <v>Atacama</v>
          </cell>
          <cell r="G188">
            <v>1</v>
          </cell>
          <cell r="H188" t="str">
            <v>Pinus radiata</v>
          </cell>
          <cell r="I188">
            <v>0</v>
          </cell>
          <cell r="J188">
            <v>0</v>
          </cell>
          <cell r="K188">
            <v>0</v>
          </cell>
          <cell r="L188">
            <v>0</v>
          </cell>
          <cell r="M188">
            <v>0</v>
          </cell>
          <cell r="N188">
            <v>0</v>
          </cell>
          <cell r="O188">
            <v>0</v>
          </cell>
          <cell r="P188">
            <v>0</v>
          </cell>
          <cell r="Q188">
            <v>0</v>
          </cell>
          <cell r="R188">
            <v>0</v>
          </cell>
          <cell r="S188">
            <v>0</v>
          </cell>
          <cell r="T188">
            <v>0</v>
          </cell>
          <cell r="U188">
            <v>0</v>
          </cell>
          <cell r="V188">
            <v>0</v>
          </cell>
          <cell r="W188">
            <v>0</v>
          </cell>
          <cell r="X188">
            <v>0</v>
          </cell>
          <cell r="Y188">
            <v>0</v>
          </cell>
          <cell r="Z188">
            <v>0</v>
          </cell>
          <cell r="AA188">
            <v>0</v>
          </cell>
          <cell r="AB188">
            <v>0</v>
          </cell>
          <cell r="AC188">
            <v>0</v>
          </cell>
          <cell r="AD188">
            <v>0</v>
          </cell>
          <cell r="AE188">
            <v>0</v>
          </cell>
          <cell r="AF188">
            <v>0</v>
          </cell>
          <cell r="AG188">
            <v>0</v>
          </cell>
          <cell r="AH188">
            <v>0</v>
          </cell>
          <cell r="AI188">
            <v>0</v>
          </cell>
          <cell r="AJ188">
            <v>0</v>
          </cell>
          <cell r="AK188">
            <v>0</v>
          </cell>
          <cell r="AL188">
            <v>0</v>
          </cell>
          <cell r="AM188">
            <v>0</v>
          </cell>
          <cell r="AN188">
            <v>0</v>
          </cell>
          <cell r="AO188">
            <v>0</v>
          </cell>
        </row>
        <row r="189">
          <cell r="A189">
            <v>30302</v>
          </cell>
          <cell r="B189">
            <v>3</v>
          </cell>
          <cell r="C189" t="str">
            <v>HU-FL</v>
          </cell>
          <cell r="D189">
            <v>4</v>
          </cell>
          <cell r="E189">
            <v>3</v>
          </cell>
          <cell r="F189" t="str">
            <v>Atacama</v>
          </cell>
          <cell r="G189">
            <v>2</v>
          </cell>
          <cell r="H189" t="str">
            <v>Eucaliptus sp</v>
          </cell>
          <cell r="I189">
            <v>0</v>
          </cell>
          <cell r="J189">
            <v>0</v>
          </cell>
          <cell r="K189">
            <v>0</v>
          </cell>
          <cell r="L189">
            <v>0</v>
          </cell>
          <cell r="M189">
            <v>0</v>
          </cell>
          <cell r="N189">
            <v>0</v>
          </cell>
          <cell r="O189">
            <v>0</v>
          </cell>
          <cell r="P189">
            <v>0</v>
          </cell>
          <cell r="Q189">
            <v>0</v>
          </cell>
          <cell r="R189">
            <v>0</v>
          </cell>
          <cell r="S189">
            <v>0</v>
          </cell>
          <cell r="T189">
            <v>0</v>
          </cell>
          <cell r="U189">
            <v>0</v>
          </cell>
          <cell r="V189">
            <v>0</v>
          </cell>
          <cell r="W189">
            <v>0</v>
          </cell>
          <cell r="X189">
            <v>0</v>
          </cell>
          <cell r="Y189">
            <v>0</v>
          </cell>
          <cell r="Z189">
            <v>0</v>
          </cell>
          <cell r="AA189">
            <v>0</v>
          </cell>
          <cell r="AB189">
            <v>0</v>
          </cell>
          <cell r="AC189">
            <v>0</v>
          </cell>
          <cell r="AD189">
            <v>0</v>
          </cell>
          <cell r="AE189">
            <v>0</v>
          </cell>
          <cell r="AF189">
            <v>0</v>
          </cell>
          <cell r="AG189">
            <v>0</v>
          </cell>
          <cell r="AH189">
            <v>0</v>
          </cell>
          <cell r="AI189">
            <v>0</v>
          </cell>
          <cell r="AJ189">
            <v>0</v>
          </cell>
          <cell r="AK189">
            <v>0</v>
          </cell>
          <cell r="AL189">
            <v>0</v>
          </cell>
          <cell r="AM189">
            <v>0</v>
          </cell>
          <cell r="AN189">
            <v>0</v>
          </cell>
          <cell r="AO189">
            <v>0</v>
          </cell>
        </row>
        <row r="190">
          <cell r="A190">
            <v>30303</v>
          </cell>
          <cell r="B190">
            <v>3</v>
          </cell>
          <cell r="C190" t="str">
            <v>HU-FL</v>
          </cell>
          <cell r="D190">
            <v>4</v>
          </cell>
          <cell r="E190">
            <v>3</v>
          </cell>
          <cell r="F190" t="str">
            <v>Atacama</v>
          </cell>
          <cell r="G190">
            <v>3</v>
          </cell>
          <cell r="H190" t="str">
            <v>Otras especies</v>
          </cell>
          <cell r="I190">
            <v>0</v>
          </cell>
          <cell r="J190">
            <v>0</v>
          </cell>
          <cell r="K190">
            <v>0</v>
          </cell>
          <cell r="L190">
            <v>0</v>
          </cell>
          <cell r="M190">
            <v>0</v>
          </cell>
          <cell r="N190">
            <v>0</v>
          </cell>
          <cell r="O190">
            <v>0</v>
          </cell>
          <cell r="P190">
            <v>0</v>
          </cell>
          <cell r="Q190">
            <v>0</v>
          </cell>
          <cell r="R190">
            <v>0</v>
          </cell>
          <cell r="S190">
            <v>0</v>
          </cell>
          <cell r="T190">
            <v>0</v>
          </cell>
          <cell r="U190">
            <v>0</v>
          </cell>
          <cell r="V190">
            <v>0</v>
          </cell>
          <cell r="W190">
            <v>0</v>
          </cell>
          <cell r="X190">
            <v>0</v>
          </cell>
          <cell r="Y190">
            <v>0</v>
          </cell>
          <cell r="Z190">
            <v>0</v>
          </cell>
          <cell r="AA190">
            <v>0</v>
          </cell>
          <cell r="AB190">
            <v>0</v>
          </cell>
          <cell r="AC190">
            <v>0</v>
          </cell>
          <cell r="AD190">
            <v>0</v>
          </cell>
          <cell r="AE190">
            <v>0</v>
          </cell>
          <cell r="AF190">
            <v>0</v>
          </cell>
          <cell r="AG190">
            <v>0</v>
          </cell>
          <cell r="AH190">
            <v>0</v>
          </cell>
          <cell r="AI190">
            <v>0</v>
          </cell>
          <cell r="AJ190">
            <v>0</v>
          </cell>
          <cell r="AK190">
            <v>0</v>
          </cell>
          <cell r="AL190">
            <v>0</v>
          </cell>
          <cell r="AM190">
            <v>0</v>
          </cell>
          <cell r="AN190">
            <v>0</v>
          </cell>
          <cell r="AO190">
            <v>0</v>
          </cell>
        </row>
        <row r="191">
          <cell r="A191">
            <v>30304</v>
          </cell>
          <cell r="B191">
            <v>3</v>
          </cell>
          <cell r="C191" t="str">
            <v>HU-FL</v>
          </cell>
          <cell r="D191">
            <v>4</v>
          </cell>
          <cell r="E191">
            <v>3</v>
          </cell>
          <cell r="F191" t="str">
            <v>Atacama</v>
          </cell>
          <cell r="G191">
            <v>4</v>
          </cell>
          <cell r="H191" t="str">
            <v>Especies nativas</v>
          </cell>
          <cell r="I191">
            <v>0</v>
          </cell>
          <cell r="J191">
            <v>0</v>
          </cell>
          <cell r="K191">
            <v>0</v>
          </cell>
          <cell r="L191">
            <v>0</v>
          </cell>
          <cell r="M191">
            <v>0</v>
          </cell>
          <cell r="N191">
            <v>0</v>
          </cell>
          <cell r="O191">
            <v>0</v>
          </cell>
          <cell r="P191">
            <v>0</v>
          </cell>
          <cell r="Q191">
            <v>0</v>
          </cell>
          <cell r="R191">
            <v>0</v>
          </cell>
          <cell r="S191">
            <v>0</v>
          </cell>
          <cell r="T191">
            <v>0</v>
          </cell>
          <cell r="U191">
            <v>0</v>
          </cell>
          <cell r="V191">
            <v>0</v>
          </cell>
          <cell r="W191">
            <v>0</v>
          </cell>
          <cell r="X191">
            <v>0</v>
          </cell>
          <cell r="Y191">
            <v>0</v>
          </cell>
          <cell r="Z191">
            <v>0</v>
          </cell>
          <cell r="AA191">
            <v>0</v>
          </cell>
          <cell r="AB191">
            <v>0</v>
          </cell>
          <cell r="AC191">
            <v>0</v>
          </cell>
          <cell r="AD191">
            <v>0</v>
          </cell>
          <cell r="AE191">
            <v>0</v>
          </cell>
          <cell r="AF191">
            <v>0</v>
          </cell>
          <cell r="AG191">
            <v>0</v>
          </cell>
          <cell r="AH191">
            <v>0</v>
          </cell>
          <cell r="AI191">
            <v>0</v>
          </cell>
          <cell r="AJ191">
            <v>0</v>
          </cell>
          <cell r="AK191">
            <v>0</v>
          </cell>
          <cell r="AL191">
            <v>0</v>
          </cell>
          <cell r="AM191">
            <v>0</v>
          </cell>
          <cell r="AN191">
            <v>0</v>
          </cell>
          <cell r="AO191">
            <v>0</v>
          </cell>
        </row>
        <row r="192">
          <cell r="A192">
            <v>30305</v>
          </cell>
          <cell r="B192">
            <v>3</v>
          </cell>
          <cell r="C192" t="str">
            <v>HU-FL</v>
          </cell>
          <cell r="D192">
            <v>4</v>
          </cell>
          <cell r="E192">
            <v>3</v>
          </cell>
          <cell r="F192" t="str">
            <v>Atacama</v>
          </cell>
          <cell r="G192">
            <v>5</v>
          </cell>
          <cell r="H192" t="str">
            <v>Areas gestión plantaciones</v>
          </cell>
          <cell r="I192">
            <v>0</v>
          </cell>
          <cell r="J192">
            <v>0</v>
          </cell>
          <cell r="K192">
            <v>0</v>
          </cell>
          <cell r="L192">
            <v>0</v>
          </cell>
          <cell r="M192">
            <v>0</v>
          </cell>
          <cell r="N192">
            <v>0</v>
          </cell>
          <cell r="O192">
            <v>0</v>
          </cell>
          <cell r="P192">
            <v>0</v>
          </cell>
          <cell r="Q192">
            <v>0</v>
          </cell>
          <cell r="R192">
            <v>0</v>
          </cell>
          <cell r="S192">
            <v>0</v>
          </cell>
          <cell r="T192">
            <v>0</v>
          </cell>
          <cell r="U192">
            <v>0</v>
          </cell>
          <cell r="V192">
            <v>0</v>
          </cell>
          <cell r="W192">
            <v>0</v>
          </cell>
          <cell r="X192">
            <v>0</v>
          </cell>
          <cell r="Y192">
            <v>0</v>
          </cell>
          <cell r="Z192">
            <v>0</v>
          </cell>
          <cell r="AA192">
            <v>0</v>
          </cell>
          <cell r="AB192">
            <v>0</v>
          </cell>
          <cell r="AC192">
            <v>0</v>
          </cell>
          <cell r="AD192">
            <v>0</v>
          </cell>
          <cell r="AE192">
            <v>0</v>
          </cell>
          <cell r="AF192">
            <v>0</v>
          </cell>
          <cell r="AG192">
            <v>0</v>
          </cell>
          <cell r="AH192">
            <v>0</v>
          </cell>
          <cell r="AI192">
            <v>0</v>
          </cell>
          <cell r="AJ192">
            <v>0</v>
          </cell>
          <cell r="AK192">
            <v>0</v>
          </cell>
          <cell r="AL192">
            <v>0</v>
          </cell>
          <cell r="AM192">
            <v>0</v>
          </cell>
          <cell r="AN192">
            <v>0</v>
          </cell>
          <cell r="AO192">
            <v>0</v>
          </cell>
        </row>
        <row r="193">
          <cell r="A193">
            <v>30401</v>
          </cell>
          <cell r="B193">
            <v>3</v>
          </cell>
          <cell r="C193" t="str">
            <v>HU-FL</v>
          </cell>
          <cell r="D193">
            <v>5</v>
          </cell>
          <cell r="E193">
            <v>4</v>
          </cell>
          <cell r="F193" t="str">
            <v>Coquimbo</v>
          </cell>
          <cell r="G193">
            <v>1</v>
          </cell>
          <cell r="H193" t="str">
            <v>Pinus radiata</v>
          </cell>
          <cell r="I193">
            <v>0</v>
          </cell>
          <cell r="J193">
            <v>0</v>
          </cell>
          <cell r="K193">
            <v>0</v>
          </cell>
          <cell r="L193">
            <v>0</v>
          </cell>
          <cell r="M193">
            <v>0</v>
          </cell>
          <cell r="N193">
            <v>0</v>
          </cell>
          <cell r="O193">
            <v>0</v>
          </cell>
          <cell r="P193">
            <v>0</v>
          </cell>
          <cell r="Q193">
            <v>0</v>
          </cell>
          <cell r="R193">
            <v>0</v>
          </cell>
          <cell r="S193">
            <v>0</v>
          </cell>
          <cell r="T193">
            <v>0</v>
          </cell>
          <cell r="U193">
            <v>0</v>
          </cell>
          <cell r="V193">
            <v>0</v>
          </cell>
          <cell r="W193">
            <v>0</v>
          </cell>
          <cell r="X193">
            <v>0</v>
          </cell>
          <cell r="Y193">
            <v>0</v>
          </cell>
          <cell r="Z193">
            <v>0</v>
          </cell>
          <cell r="AA193">
            <v>0</v>
          </cell>
          <cell r="AB193">
            <v>0</v>
          </cell>
          <cell r="AC193">
            <v>0</v>
          </cell>
          <cell r="AD193">
            <v>0</v>
          </cell>
          <cell r="AE193">
            <v>0</v>
          </cell>
          <cell r="AF193">
            <v>0</v>
          </cell>
          <cell r="AG193">
            <v>0</v>
          </cell>
          <cell r="AH193">
            <v>0</v>
          </cell>
          <cell r="AI193">
            <v>0</v>
          </cell>
          <cell r="AJ193">
            <v>0</v>
          </cell>
          <cell r="AK193">
            <v>0</v>
          </cell>
          <cell r="AL193">
            <v>0</v>
          </cell>
          <cell r="AM193">
            <v>0</v>
          </cell>
          <cell r="AN193">
            <v>0</v>
          </cell>
          <cell r="AO193">
            <v>0</v>
          </cell>
        </row>
        <row r="194">
          <cell r="A194">
            <v>30402</v>
          </cell>
          <cell r="B194">
            <v>3</v>
          </cell>
          <cell r="C194" t="str">
            <v>HU-FL</v>
          </cell>
          <cell r="D194">
            <v>5</v>
          </cell>
          <cell r="E194">
            <v>4</v>
          </cell>
          <cell r="F194" t="str">
            <v>Coquimbo</v>
          </cell>
          <cell r="G194">
            <v>2</v>
          </cell>
          <cell r="H194" t="str">
            <v>Eucaliptus sp</v>
          </cell>
          <cell r="I194">
            <v>0</v>
          </cell>
          <cell r="J194">
            <v>0</v>
          </cell>
          <cell r="K194">
            <v>0</v>
          </cell>
          <cell r="L194">
            <v>0</v>
          </cell>
          <cell r="M194">
            <v>0</v>
          </cell>
          <cell r="N194">
            <v>0</v>
          </cell>
          <cell r="O194">
            <v>0</v>
          </cell>
          <cell r="P194">
            <v>0</v>
          </cell>
          <cell r="Q194">
            <v>0</v>
          </cell>
          <cell r="R194">
            <v>0</v>
          </cell>
          <cell r="S194">
            <v>0</v>
          </cell>
          <cell r="T194">
            <v>0</v>
          </cell>
          <cell r="U194">
            <v>0</v>
          </cell>
          <cell r="V194">
            <v>0</v>
          </cell>
          <cell r="W194">
            <v>0</v>
          </cell>
          <cell r="X194">
            <v>0</v>
          </cell>
          <cell r="Y194">
            <v>0</v>
          </cell>
          <cell r="Z194">
            <v>0</v>
          </cell>
          <cell r="AA194">
            <v>0</v>
          </cell>
          <cell r="AB194">
            <v>0</v>
          </cell>
          <cell r="AC194">
            <v>0</v>
          </cell>
          <cell r="AD194">
            <v>0</v>
          </cell>
          <cell r="AE194">
            <v>0</v>
          </cell>
          <cell r="AF194">
            <v>0</v>
          </cell>
          <cell r="AG194">
            <v>0</v>
          </cell>
          <cell r="AH194">
            <v>0</v>
          </cell>
          <cell r="AI194">
            <v>0</v>
          </cell>
          <cell r="AJ194">
            <v>0</v>
          </cell>
          <cell r="AK194">
            <v>0</v>
          </cell>
          <cell r="AL194">
            <v>0</v>
          </cell>
          <cell r="AM194">
            <v>0</v>
          </cell>
          <cell r="AN194">
            <v>0</v>
          </cell>
          <cell r="AO194">
            <v>0</v>
          </cell>
        </row>
        <row r="195">
          <cell r="A195">
            <v>30403</v>
          </cell>
          <cell r="B195">
            <v>3</v>
          </cell>
          <cell r="C195" t="str">
            <v>HU-FL</v>
          </cell>
          <cell r="D195">
            <v>5</v>
          </cell>
          <cell r="E195">
            <v>4</v>
          </cell>
          <cell r="F195" t="str">
            <v>Coquimbo</v>
          </cell>
          <cell r="G195">
            <v>3</v>
          </cell>
          <cell r="H195" t="str">
            <v>Otras especies</v>
          </cell>
          <cell r="I195">
            <v>0</v>
          </cell>
          <cell r="J195">
            <v>0</v>
          </cell>
          <cell r="K195">
            <v>0</v>
          </cell>
          <cell r="L195">
            <v>0</v>
          </cell>
          <cell r="M195">
            <v>0</v>
          </cell>
          <cell r="N195">
            <v>0</v>
          </cell>
          <cell r="O195">
            <v>0</v>
          </cell>
          <cell r="P195">
            <v>0</v>
          </cell>
          <cell r="Q195">
            <v>0</v>
          </cell>
          <cell r="R195">
            <v>0</v>
          </cell>
          <cell r="S195">
            <v>0</v>
          </cell>
          <cell r="T195">
            <v>0</v>
          </cell>
          <cell r="U195">
            <v>0</v>
          </cell>
          <cell r="V195">
            <v>0</v>
          </cell>
          <cell r="W195">
            <v>0</v>
          </cell>
          <cell r="X195">
            <v>0</v>
          </cell>
          <cell r="Y195">
            <v>0</v>
          </cell>
          <cell r="Z195">
            <v>0</v>
          </cell>
          <cell r="AA195">
            <v>0</v>
          </cell>
          <cell r="AB195">
            <v>0</v>
          </cell>
          <cell r="AC195">
            <v>0</v>
          </cell>
          <cell r="AD195">
            <v>0</v>
          </cell>
          <cell r="AE195">
            <v>0</v>
          </cell>
          <cell r="AF195">
            <v>0</v>
          </cell>
          <cell r="AG195">
            <v>0</v>
          </cell>
          <cell r="AH195">
            <v>0</v>
          </cell>
          <cell r="AI195">
            <v>0</v>
          </cell>
          <cell r="AJ195">
            <v>0</v>
          </cell>
          <cell r="AK195">
            <v>0</v>
          </cell>
          <cell r="AL195">
            <v>0</v>
          </cell>
          <cell r="AM195">
            <v>0</v>
          </cell>
          <cell r="AN195">
            <v>0</v>
          </cell>
          <cell r="AO195">
            <v>0</v>
          </cell>
        </row>
        <row r="196">
          <cell r="A196">
            <v>30404</v>
          </cell>
          <cell r="B196">
            <v>3</v>
          </cell>
          <cell r="C196" t="str">
            <v>HU-FL</v>
          </cell>
          <cell r="D196">
            <v>5</v>
          </cell>
          <cell r="E196">
            <v>4</v>
          </cell>
          <cell r="F196" t="str">
            <v>Coquimbo</v>
          </cell>
          <cell r="G196">
            <v>4</v>
          </cell>
          <cell r="H196" t="str">
            <v>Especies nativas</v>
          </cell>
          <cell r="I196">
            <v>0</v>
          </cell>
          <cell r="J196">
            <v>0</v>
          </cell>
          <cell r="K196">
            <v>0</v>
          </cell>
          <cell r="L196">
            <v>0</v>
          </cell>
          <cell r="M196">
            <v>0</v>
          </cell>
          <cell r="N196">
            <v>0</v>
          </cell>
          <cell r="O196">
            <v>0</v>
          </cell>
          <cell r="P196">
            <v>0</v>
          </cell>
          <cell r="Q196">
            <v>0</v>
          </cell>
          <cell r="R196">
            <v>0</v>
          </cell>
          <cell r="S196">
            <v>0</v>
          </cell>
          <cell r="T196">
            <v>0</v>
          </cell>
          <cell r="U196">
            <v>0</v>
          </cell>
          <cell r="V196">
            <v>0</v>
          </cell>
          <cell r="W196">
            <v>0</v>
          </cell>
          <cell r="X196">
            <v>0</v>
          </cell>
          <cell r="Y196">
            <v>0</v>
          </cell>
          <cell r="Z196">
            <v>0</v>
          </cell>
          <cell r="AA196">
            <v>0</v>
          </cell>
          <cell r="AB196">
            <v>0</v>
          </cell>
          <cell r="AC196">
            <v>0</v>
          </cell>
          <cell r="AD196">
            <v>0</v>
          </cell>
          <cell r="AE196">
            <v>0</v>
          </cell>
          <cell r="AF196">
            <v>0</v>
          </cell>
          <cell r="AG196">
            <v>0</v>
          </cell>
          <cell r="AH196">
            <v>0</v>
          </cell>
          <cell r="AI196">
            <v>0</v>
          </cell>
          <cell r="AJ196">
            <v>0</v>
          </cell>
          <cell r="AK196">
            <v>0</v>
          </cell>
          <cell r="AL196">
            <v>0</v>
          </cell>
          <cell r="AM196">
            <v>0</v>
          </cell>
          <cell r="AN196">
            <v>0</v>
          </cell>
          <cell r="AO196">
            <v>0</v>
          </cell>
        </row>
        <row r="197">
          <cell r="A197">
            <v>30405</v>
          </cell>
          <cell r="B197">
            <v>3</v>
          </cell>
          <cell r="C197" t="str">
            <v>HU-FL</v>
          </cell>
          <cell r="D197">
            <v>5</v>
          </cell>
          <cell r="E197">
            <v>4</v>
          </cell>
          <cell r="F197" t="str">
            <v>Coquimbo</v>
          </cell>
          <cell r="G197">
            <v>5</v>
          </cell>
          <cell r="H197" t="str">
            <v>Areas gestión plantaciones</v>
          </cell>
          <cell r="I197">
            <v>0</v>
          </cell>
          <cell r="J197">
            <v>0</v>
          </cell>
          <cell r="K197">
            <v>0</v>
          </cell>
          <cell r="L197">
            <v>0</v>
          </cell>
          <cell r="M197">
            <v>0</v>
          </cell>
          <cell r="N197">
            <v>0</v>
          </cell>
          <cell r="O197">
            <v>0</v>
          </cell>
          <cell r="P197">
            <v>0</v>
          </cell>
          <cell r="Q197">
            <v>0</v>
          </cell>
          <cell r="R197">
            <v>0</v>
          </cell>
          <cell r="S197">
            <v>0</v>
          </cell>
          <cell r="T197">
            <v>0</v>
          </cell>
          <cell r="U197">
            <v>0</v>
          </cell>
          <cell r="V197">
            <v>0</v>
          </cell>
          <cell r="W197">
            <v>0</v>
          </cell>
          <cell r="X197">
            <v>0</v>
          </cell>
          <cell r="Y197">
            <v>0</v>
          </cell>
          <cell r="Z197">
            <v>0</v>
          </cell>
          <cell r="AA197">
            <v>0</v>
          </cell>
          <cell r="AB197">
            <v>0</v>
          </cell>
          <cell r="AC197">
            <v>0</v>
          </cell>
          <cell r="AD197">
            <v>0</v>
          </cell>
          <cell r="AE197">
            <v>0</v>
          </cell>
          <cell r="AF197">
            <v>0</v>
          </cell>
          <cell r="AG197">
            <v>0</v>
          </cell>
          <cell r="AH197">
            <v>0</v>
          </cell>
          <cell r="AI197">
            <v>0</v>
          </cell>
          <cell r="AJ197">
            <v>0</v>
          </cell>
          <cell r="AK197">
            <v>0</v>
          </cell>
          <cell r="AL197">
            <v>0</v>
          </cell>
          <cell r="AM197">
            <v>0</v>
          </cell>
          <cell r="AN197">
            <v>0</v>
          </cell>
          <cell r="AO197">
            <v>0</v>
          </cell>
        </row>
        <row r="198">
          <cell r="A198">
            <v>30501</v>
          </cell>
          <cell r="B198">
            <v>3</v>
          </cell>
          <cell r="C198" t="str">
            <v>HU-FL</v>
          </cell>
          <cell r="D198">
            <v>6</v>
          </cell>
          <cell r="E198">
            <v>5</v>
          </cell>
          <cell r="F198" t="str">
            <v>Valparaíso</v>
          </cell>
          <cell r="G198">
            <v>1</v>
          </cell>
          <cell r="H198" t="str">
            <v>Pinus radiata</v>
          </cell>
          <cell r="I198">
            <v>0</v>
          </cell>
          <cell r="J198">
            <v>0</v>
          </cell>
          <cell r="K198">
            <v>0</v>
          </cell>
          <cell r="L198">
            <v>0</v>
          </cell>
          <cell r="M198">
            <v>0</v>
          </cell>
          <cell r="N198">
            <v>0</v>
          </cell>
          <cell r="O198">
            <v>0</v>
          </cell>
          <cell r="P198">
            <v>0</v>
          </cell>
          <cell r="Q198">
            <v>0</v>
          </cell>
          <cell r="R198">
            <v>0</v>
          </cell>
          <cell r="S198">
            <v>0</v>
          </cell>
          <cell r="T198">
            <v>0</v>
          </cell>
          <cell r="U198">
            <v>0</v>
          </cell>
          <cell r="V198">
            <v>0</v>
          </cell>
          <cell r="W198">
            <v>0</v>
          </cell>
          <cell r="X198">
            <v>0</v>
          </cell>
          <cell r="Y198">
            <v>0</v>
          </cell>
          <cell r="Z198">
            <v>0</v>
          </cell>
          <cell r="AA198">
            <v>0</v>
          </cell>
          <cell r="AB198">
            <v>0</v>
          </cell>
          <cell r="AC198">
            <v>0</v>
          </cell>
          <cell r="AD198">
            <v>0</v>
          </cell>
          <cell r="AE198">
            <v>0</v>
          </cell>
          <cell r="AF198">
            <v>0</v>
          </cell>
          <cell r="AG198">
            <v>0</v>
          </cell>
          <cell r="AH198">
            <v>0</v>
          </cell>
          <cell r="AI198">
            <v>0</v>
          </cell>
          <cell r="AJ198">
            <v>0</v>
          </cell>
          <cell r="AK198">
            <v>0</v>
          </cell>
          <cell r="AL198">
            <v>0</v>
          </cell>
          <cell r="AM198">
            <v>0</v>
          </cell>
          <cell r="AN198">
            <v>0</v>
          </cell>
          <cell r="AO198">
            <v>0</v>
          </cell>
        </row>
        <row r="199">
          <cell r="A199">
            <v>30502</v>
          </cell>
          <cell r="B199">
            <v>3</v>
          </cell>
          <cell r="C199" t="str">
            <v>HU-FL</v>
          </cell>
          <cell r="D199">
            <v>6</v>
          </cell>
          <cell r="E199">
            <v>5</v>
          </cell>
          <cell r="F199" t="str">
            <v>Valparaíso</v>
          </cell>
          <cell r="G199">
            <v>2</v>
          </cell>
          <cell r="H199" t="str">
            <v>Eucaliptus sp</v>
          </cell>
          <cell r="I199">
            <v>0</v>
          </cell>
          <cell r="J199">
            <v>0</v>
          </cell>
          <cell r="K199">
            <v>0</v>
          </cell>
          <cell r="L199">
            <v>0</v>
          </cell>
          <cell r="M199">
            <v>0</v>
          </cell>
          <cell r="N199">
            <v>0</v>
          </cell>
          <cell r="O199">
            <v>0</v>
          </cell>
          <cell r="P199">
            <v>0</v>
          </cell>
          <cell r="Q199">
            <v>0</v>
          </cell>
          <cell r="R199">
            <v>0</v>
          </cell>
          <cell r="S199">
            <v>0</v>
          </cell>
          <cell r="T199">
            <v>0</v>
          </cell>
          <cell r="U199">
            <v>0</v>
          </cell>
          <cell r="V199">
            <v>0</v>
          </cell>
          <cell r="W199">
            <v>0</v>
          </cell>
          <cell r="X199">
            <v>0</v>
          </cell>
          <cell r="Y199">
            <v>0</v>
          </cell>
          <cell r="Z199">
            <v>0</v>
          </cell>
          <cell r="AA199">
            <v>0</v>
          </cell>
          <cell r="AB199">
            <v>0</v>
          </cell>
          <cell r="AC199">
            <v>0</v>
          </cell>
          <cell r="AD199">
            <v>0</v>
          </cell>
          <cell r="AE199">
            <v>0</v>
          </cell>
          <cell r="AF199">
            <v>0</v>
          </cell>
          <cell r="AG199">
            <v>0</v>
          </cell>
          <cell r="AH199">
            <v>0</v>
          </cell>
          <cell r="AI199">
            <v>0</v>
          </cell>
          <cell r="AJ199">
            <v>0</v>
          </cell>
          <cell r="AK199">
            <v>0</v>
          </cell>
          <cell r="AL199">
            <v>0</v>
          </cell>
          <cell r="AM199">
            <v>0</v>
          </cell>
          <cell r="AN199">
            <v>0</v>
          </cell>
          <cell r="AO199">
            <v>0</v>
          </cell>
        </row>
        <row r="200">
          <cell r="A200">
            <v>30503</v>
          </cell>
          <cell r="B200">
            <v>3</v>
          </cell>
          <cell r="C200" t="str">
            <v>HU-FL</v>
          </cell>
          <cell r="D200">
            <v>6</v>
          </cell>
          <cell r="E200">
            <v>5</v>
          </cell>
          <cell r="F200" t="str">
            <v>Valparaíso</v>
          </cell>
          <cell r="G200">
            <v>3</v>
          </cell>
          <cell r="H200" t="str">
            <v>Otras especies</v>
          </cell>
          <cell r="I200">
            <v>0</v>
          </cell>
          <cell r="J200">
            <v>0</v>
          </cell>
          <cell r="K200">
            <v>0</v>
          </cell>
          <cell r="L200">
            <v>0</v>
          </cell>
          <cell r="M200">
            <v>0</v>
          </cell>
          <cell r="N200">
            <v>0</v>
          </cell>
          <cell r="O200">
            <v>0</v>
          </cell>
          <cell r="P200">
            <v>0</v>
          </cell>
          <cell r="Q200">
            <v>0</v>
          </cell>
          <cell r="R200">
            <v>0</v>
          </cell>
          <cell r="S200">
            <v>0</v>
          </cell>
          <cell r="T200">
            <v>0</v>
          </cell>
          <cell r="U200">
            <v>0</v>
          </cell>
          <cell r="V200">
            <v>0</v>
          </cell>
          <cell r="W200">
            <v>0</v>
          </cell>
          <cell r="X200">
            <v>0</v>
          </cell>
          <cell r="Y200">
            <v>0</v>
          </cell>
          <cell r="Z200">
            <v>0</v>
          </cell>
          <cell r="AA200">
            <v>0</v>
          </cell>
          <cell r="AB200">
            <v>0</v>
          </cell>
          <cell r="AC200">
            <v>0</v>
          </cell>
          <cell r="AD200">
            <v>0</v>
          </cell>
          <cell r="AE200">
            <v>0</v>
          </cell>
          <cell r="AF200">
            <v>0</v>
          </cell>
          <cell r="AG200">
            <v>0</v>
          </cell>
          <cell r="AH200">
            <v>0</v>
          </cell>
          <cell r="AI200">
            <v>0</v>
          </cell>
          <cell r="AJ200">
            <v>0</v>
          </cell>
          <cell r="AK200">
            <v>0</v>
          </cell>
          <cell r="AL200">
            <v>0</v>
          </cell>
          <cell r="AM200">
            <v>0</v>
          </cell>
          <cell r="AN200">
            <v>0</v>
          </cell>
          <cell r="AO200">
            <v>0</v>
          </cell>
        </row>
        <row r="201">
          <cell r="A201">
            <v>30504</v>
          </cell>
          <cell r="B201">
            <v>3</v>
          </cell>
          <cell r="C201" t="str">
            <v>HU-FL</v>
          </cell>
          <cell r="D201">
            <v>6</v>
          </cell>
          <cell r="E201">
            <v>5</v>
          </cell>
          <cell r="F201" t="str">
            <v>Valparaíso</v>
          </cell>
          <cell r="G201">
            <v>4</v>
          </cell>
          <cell r="H201" t="str">
            <v>Especies nativas</v>
          </cell>
          <cell r="I201">
            <v>0</v>
          </cell>
          <cell r="J201">
            <v>0</v>
          </cell>
          <cell r="K201">
            <v>0</v>
          </cell>
          <cell r="L201">
            <v>0</v>
          </cell>
          <cell r="M201">
            <v>0</v>
          </cell>
          <cell r="N201">
            <v>0</v>
          </cell>
          <cell r="O201">
            <v>0</v>
          </cell>
          <cell r="P201">
            <v>0</v>
          </cell>
          <cell r="Q201">
            <v>0</v>
          </cell>
          <cell r="R201">
            <v>0</v>
          </cell>
          <cell r="S201">
            <v>0</v>
          </cell>
          <cell r="T201">
            <v>0</v>
          </cell>
          <cell r="U201">
            <v>0</v>
          </cell>
          <cell r="V201">
            <v>0</v>
          </cell>
          <cell r="W201">
            <v>0</v>
          </cell>
          <cell r="X201">
            <v>0</v>
          </cell>
          <cell r="Y201">
            <v>0</v>
          </cell>
          <cell r="Z201">
            <v>0</v>
          </cell>
          <cell r="AA201">
            <v>0</v>
          </cell>
          <cell r="AB201">
            <v>0</v>
          </cell>
          <cell r="AC201">
            <v>0</v>
          </cell>
          <cell r="AD201">
            <v>0</v>
          </cell>
          <cell r="AE201">
            <v>0</v>
          </cell>
          <cell r="AF201">
            <v>0</v>
          </cell>
          <cell r="AG201">
            <v>0</v>
          </cell>
          <cell r="AH201">
            <v>0</v>
          </cell>
          <cell r="AI201">
            <v>0</v>
          </cell>
          <cell r="AJ201">
            <v>0</v>
          </cell>
          <cell r="AK201">
            <v>0</v>
          </cell>
          <cell r="AL201">
            <v>0</v>
          </cell>
          <cell r="AM201">
            <v>0</v>
          </cell>
          <cell r="AN201">
            <v>0</v>
          </cell>
          <cell r="AO201">
            <v>0</v>
          </cell>
        </row>
        <row r="202">
          <cell r="A202">
            <v>30505</v>
          </cell>
          <cell r="B202">
            <v>3</v>
          </cell>
          <cell r="C202" t="str">
            <v>HU-FL</v>
          </cell>
          <cell r="D202">
            <v>6</v>
          </cell>
          <cell r="E202">
            <v>5</v>
          </cell>
          <cell r="F202" t="str">
            <v>Valparaíso</v>
          </cell>
          <cell r="G202">
            <v>5</v>
          </cell>
          <cell r="H202" t="str">
            <v>Areas gestión plantaciones</v>
          </cell>
          <cell r="I202">
            <v>0</v>
          </cell>
          <cell r="J202">
            <v>0</v>
          </cell>
          <cell r="K202">
            <v>0</v>
          </cell>
          <cell r="L202">
            <v>0</v>
          </cell>
          <cell r="M202">
            <v>0</v>
          </cell>
          <cell r="N202">
            <v>0</v>
          </cell>
          <cell r="O202">
            <v>0</v>
          </cell>
          <cell r="P202">
            <v>0</v>
          </cell>
          <cell r="Q202">
            <v>0</v>
          </cell>
          <cell r="R202">
            <v>0</v>
          </cell>
          <cell r="S202">
            <v>0</v>
          </cell>
          <cell r="T202">
            <v>0</v>
          </cell>
          <cell r="U202">
            <v>0</v>
          </cell>
          <cell r="V202">
            <v>0</v>
          </cell>
          <cell r="W202">
            <v>0</v>
          </cell>
          <cell r="X202">
            <v>0</v>
          </cell>
          <cell r="Y202">
            <v>0</v>
          </cell>
          <cell r="Z202">
            <v>0</v>
          </cell>
          <cell r="AA202">
            <v>0</v>
          </cell>
          <cell r="AB202">
            <v>0</v>
          </cell>
          <cell r="AC202">
            <v>0</v>
          </cell>
          <cell r="AD202">
            <v>0</v>
          </cell>
          <cell r="AE202">
            <v>0</v>
          </cell>
          <cell r="AF202">
            <v>0</v>
          </cell>
          <cell r="AG202">
            <v>0</v>
          </cell>
          <cell r="AH202">
            <v>0</v>
          </cell>
          <cell r="AI202">
            <v>0</v>
          </cell>
          <cell r="AJ202">
            <v>0</v>
          </cell>
          <cell r="AK202">
            <v>0</v>
          </cell>
          <cell r="AL202">
            <v>0</v>
          </cell>
          <cell r="AM202">
            <v>0</v>
          </cell>
          <cell r="AN202">
            <v>0</v>
          </cell>
          <cell r="AO202">
            <v>0</v>
          </cell>
        </row>
        <row r="203">
          <cell r="A203">
            <v>31301</v>
          </cell>
          <cell r="B203">
            <v>3</v>
          </cell>
          <cell r="C203" t="str">
            <v>HU-FL</v>
          </cell>
          <cell r="D203">
            <v>7</v>
          </cell>
          <cell r="E203">
            <v>13</v>
          </cell>
          <cell r="F203" t="str">
            <v>Metropolitana</v>
          </cell>
          <cell r="G203">
            <v>1</v>
          </cell>
          <cell r="H203" t="str">
            <v>Pinus radiata</v>
          </cell>
          <cell r="I203">
            <v>0</v>
          </cell>
          <cell r="J203">
            <v>0</v>
          </cell>
          <cell r="K203">
            <v>0</v>
          </cell>
          <cell r="L203">
            <v>0</v>
          </cell>
          <cell r="M203">
            <v>0</v>
          </cell>
          <cell r="N203">
            <v>0</v>
          </cell>
          <cell r="O203">
            <v>0</v>
          </cell>
          <cell r="P203">
            <v>0</v>
          </cell>
          <cell r="Q203">
            <v>0</v>
          </cell>
          <cell r="R203">
            <v>0</v>
          </cell>
          <cell r="S203">
            <v>0</v>
          </cell>
          <cell r="T203">
            <v>0</v>
          </cell>
          <cell r="U203">
            <v>0</v>
          </cell>
          <cell r="V203">
            <v>0</v>
          </cell>
          <cell r="W203">
            <v>0</v>
          </cell>
          <cell r="X203">
            <v>0</v>
          </cell>
          <cell r="Y203">
            <v>0</v>
          </cell>
          <cell r="Z203">
            <v>0</v>
          </cell>
          <cell r="AA203">
            <v>0</v>
          </cell>
          <cell r="AB203">
            <v>0</v>
          </cell>
          <cell r="AC203">
            <v>0</v>
          </cell>
          <cell r="AD203">
            <v>0</v>
          </cell>
          <cell r="AE203">
            <v>0</v>
          </cell>
          <cell r="AF203">
            <v>0</v>
          </cell>
          <cell r="AG203">
            <v>0</v>
          </cell>
          <cell r="AH203">
            <v>0</v>
          </cell>
          <cell r="AI203">
            <v>0</v>
          </cell>
          <cell r="AJ203">
            <v>0</v>
          </cell>
          <cell r="AK203">
            <v>0</v>
          </cell>
          <cell r="AL203">
            <v>0</v>
          </cell>
          <cell r="AM203">
            <v>0</v>
          </cell>
          <cell r="AN203">
            <v>0</v>
          </cell>
          <cell r="AO203">
            <v>0</v>
          </cell>
        </row>
        <row r="204">
          <cell r="A204">
            <v>31302</v>
          </cell>
          <cell r="B204">
            <v>3</v>
          </cell>
          <cell r="C204" t="str">
            <v>HU-FL</v>
          </cell>
          <cell r="D204">
            <v>7</v>
          </cell>
          <cell r="E204">
            <v>13</v>
          </cell>
          <cell r="F204" t="str">
            <v>Metropolitana</v>
          </cell>
          <cell r="G204">
            <v>2</v>
          </cell>
          <cell r="H204" t="str">
            <v>Eucaliptus sp</v>
          </cell>
          <cell r="I204">
            <v>0</v>
          </cell>
          <cell r="J204">
            <v>0</v>
          </cell>
          <cell r="K204">
            <v>0</v>
          </cell>
          <cell r="L204">
            <v>0</v>
          </cell>
          <cell r="M204">
            <v>0</v>
          </cell>
          <cell r="N204">
            <v>0</v>
          </cell>
          <cell r="O204">
            <v>0</v>
          </cell>
          <cell r="P204">
            <v>0</v>
          </cell>
          <cell r="Q204">
            <v>0</v>
          </cell>
          <cell r="R204">
            <v>0</v>
          </cell>
          <cell r="S204">
            <v>0</v>
          </cell>
          <cell r="T204">
            <v>0</v>
          </cell>
          <cell r="U204">
            <v>0</v>
          </cell>
          <cell r="V204">
            <v>0</v>
          </cell>
          <cell r="W204">
            <v>0</v>
          </cell>
          <cell r="X204">
            <v>0</v>
          </cell>
          <cell r="Y204">
            <v>0</v>
          </cell>
          <cell r="Z204">
            <v>0</v>
          </cell>
          <cell r="AA204">
            <v>0</v>
          </cell>
          <cell r="AB204">
            <v>0</v>
          </cell>
          <cell r="AC204">
            <v>0</v>
          </cell>
          <cell r="AD204">
            <v>0</v>
          </cell>
          <cell r="AE204">
            <v>0</v>
          </cell>
          <cell r="AF204">
            <v>0</v>
          </cell>
          <cell r="AG204">
            <v>0</v>
          </cell>
          <cell r="AH204">
            <v>0</v>
          </cell>
          <cell r="AI204">
            <v>0</v>
          </cell>
          <cell r="AJ204">
            <v>0</v>
          </cell>
          <cell r="AK204">
            <v>0</v>
          </cell>
          <cell r="AL204">
            <v>0</v>
          </cell>
          <cell r="AM204">
            <v>0</v>
          </cell>
          <cell r="AN204">
            <v>0</v>
          </cell>
          <cell r="AO204">
            <v>0</v>
          </cell>
        </row>
        <row r="205">
          <cell r="A205">
            <v>31303</v>
          </cell>
          <cell r="B205">
            <v>3</v>
          </cell>
          <cell r="C205" t="str">
            <v>HU-FL</v>
          </cell>
          <cell r="D205">
            <v>7</v>
          </cell>
          <cell r="E205">
            <v>13</v>
          </cell>
          <cell r="F205" t="str">
            <v>Metropolitana</v>
          </cell>
          <cell r="G205">
            <v>3</v>
          </cell>
          <cell r="H205" t="str">
            <v>Otras especies</v>
          </cell>
          <cell r="I205">
            <v>0</v>
          </cell>
          <cell r="J205">
            <v>0</v>
          </cell>
          <cell r="K205">
            <v>0</v>
          </cell>
          <cell r="L205">
            <v>0</v>
          </cell>
          <cell r="M205">
            <v>0</v>
          </cell>
          <cell r="N205">
            <v>0</v>
          </cell>
          <cell r="O205">
            <v>0</v>
          </cell>
          <cell r="P205">
            <v>0</v>
          </cell>
          <cell r="Q205">
            <v>0</v>
          </cell>
          <cell r="R205">
            <v>0</v>
          </cell>
          <cell r="S205">
            <v>0</v>
          </cell>
          <cell r="T205">
            <v>0</v>
          </cell>
          <cell r="U205">
            <v>0</v>
          </cell>
          <cell r="V205">
            <v>0</v>
          </cell>
          <cell r="W205">
            <v>0</v>
          </cell>
          <cell r="X205">
            <v>0</v>
          </cell>
          <cell r="Y205">
            <v>0</v>
          </cell>
          <cell r="Z205">
            <v>0</v>
          </cell>
          <cell r="AA205">
            <v>0</v>
          </cell>
          <cell r="AB205">
            <v>0</v>
          </cell>
          <cell r="AC205">
            <v>0</v>
          </cell>
          <cell r="AD205">
            <v>0</v>
          </cell>
          <cell r="AE205">
            <v>0</v>
          </cell>
          <cell r="AF205">
            <v>0</v>
          </cell>
          <cell r="AG205">
            <v>0</v>
          </cell>
          <cell r="AH205">
            <v>0</v>
          </cell>
          <cell r="AI205">
            <v>0</v>
          </cell>
          <cell r="AJ205">
            <v>0</v>
          </cell>
          <cell r="AK205">
            <v>0</v>
          </cell>
          <cell r="AL205">
            <v>0</v>
          </cell>
          <cell r="AM205">
            <v>0</v>
          </cell>
          <cell r="AN205">
            <v>0</v>
          </cell>
          <cell r="AO205">
            <v>0</v>
          </cell>
        </row>
        <row r="206">
          <cell r="A206">
            <v>31304</v>
          </cell>
          <cell r="B206">
            <v>3</v>
          </cell>
          <cell r="C206" t="str">
            <v>HU-FL</v>
          </cell>
          <cell r="D206">
            <v>7</v>
          </cell>
          <cell r="E206">
            <v>13</v>
          </cell>
          <cell r="F206" t="str">
            <v>Metropolitana</v>
          </cell>
          <cell r="G206">
            <v>4</v>
          </cell>
          <cell r="H206" t="str">
            <v>Especies nativas</v>
          </cell>
          <cell r="I206">
            <v>0</v>
          </cell>
          <cell r="J206">
            <v>0</v>
          </cell>
          <cell r="K206">
            <v>0</v>
          </cell>
          <cell r="L206">
            <v>0</v>
          </cell>
          <cell r="M206">
            <v>0</v>
          </cell>
          <cell r="N206">
            <v>0</v>
          </cell>
          <cell r="O206">
            <v>0</v>
          </cell>
          <cell r="P206">
            <v>0</v>
          </cell>
          <cell r="Q206">
            <v>0</v>
          </cell>
          <cell r="R206">
            <v>0</v>
          </cell>
          <cell r="S206">
            <v>0</v>
          </cell>
          <cell r="T206">
            <v>0</v>
          </cell>
          <cell r="U206">
            <v>0</v>
          </cell>
          <cell r="V206">
            <v>0</v>
          </cell>
          <cell r="W206">
            <v>0</v>
          </cell>
          <cell r="X206">
            <v>0</v>
          </cell>
          <cell r="Y206">
            <v>0</v>
          </cell>
          <cell r="Z206">
            <v>0</v>
          </cell>
          <cell r="AA206">
            <v>0</v>
          </cell>
          <cell r="AB206">
            <v>0</v>
          </cell>
          <cell r="AC206">
            <v>0</v>
          </cell>
          <cell r="AD206">
            <v>0</v>
          </cell>
          <cell r="AE206">
            <v>0</v>
          </cell>
          <cell r="AF206">
            <v>0</v>
          </cell>
          <cell r="AG206">
            <v>0</v>
          </cell>
          <cell r="AH206">
            <v>0</v>
          </cell>
          <cell r="AI206">
            <v>0</v>
          </cell>
          <cell r="AJ206">
            <v>0</v>
          </cell>
          <cell r="AK206">
            <v>0</v>
          </cell>
          <cell r="AL206">
            <v>0</v>
          </cell>
          <cell r="AM206">
            <v>0</v>
          </cell>
          <cell r="AN206">
            <v>0</v>
          </cell>
          <cell r="AO206">
            <v>0</v>
          </cell>
        </row>
        <row r="207">
          <cell r="A207">
            <v>31305</v>
          </cell>
          <cell r="B207">
            <v>3</v>
          </cell>
          <cell r="C207" t="str">
            <v>HU-FL</v>
          </cell>
          <cell r="D207">
            <v>7</v>
          </cell>
          <cell r="E207">
            <v>13</v>
          </cell>
          <cell r="F207" t="str">
            <v>Metropolitana</v>
          </cell>
          <cell r="G207">
            <v>5</v>
          </cell>
          <cell r="H207" t="str">
            <v>Areas gestión plantaciones</v>
          </cell>
          <cell r="I207">
            <v>0</v>
          </cell>
          <cell r="J207">
            <v>0</v>
          </cell>
          <cell r="K207">
            <v>0</v>
          </cell>
          <cell r="L207">
            <v>0</v>
          </cell>
          <cell r="M207">
            <v>0</v>
          </cell>
          <cell r="N207">
            <v>0</v>
          </cell>
          <cell r="O207">
            <v>0</v>
          </cell>
          <cell r="P207">
            <v>0</v>
          </cell>
          <cell r="Q207">
            <v>0</v>
          </cell>
          <cell r="R207">
            <v>0</v>
          </cell>
          <cell r="S207">
            <v>0</v>
          </cell>
          <cell r="T207">
            <v>0</v>
          </cell>
          <cell r="U207">
            <v>0</v>
          </cell>
          <cell r="V207">
            <v>0</v>
          </cell>
          <cell r="W207">
            <v>0</v>
          </cell>
          <cell r="X207">
            <v>0</v>
          </cell>
          <cell r="Y207">
            <v>0</v>
          </cell>
          <cell r="Z207">
            <v>0</v>
          </cell>
          <cell r="AA207">
            <v>0</v>
          </cell>
          <cell r="AB207">
            <v>0</v>
          </cell>
          <cell r="AC207">
            <v>0</v>
          </cell>
          <cell r="AD207">
            <v>0</v>
          </cell>
          <cell r="AE207">
            <v>0</v>
          </cell>
          <cell r="AF207">
            <v>0</v>
          </cell>
          <cell r="AG207">
            <v>0</v>
          </cell>
          <cell r="AH207">
            <v>0</v>
          </cell>
          <cell r="AI207">
            <v>0</v>
          </cell>
          <cell r="AJ207">
            <v>0</v>
          </cell>
          <cell r="AK207">
            <v>0</v>
          </cell>
          <cell r="AL207">
            <v>0</v>
          </cell>
          <cell r="AM207">
            <v>0</v>
          </cell>
          <cell r="AN207">
            <v>0</v>
          </cell>
          <cell r="AO207">
            <v>0</v>
          </cell>
        </row>
        <row r="208">
          <cell r="A208">
            <v>30601</v>
          </cell>
          <cell r="B208">
            <v>3</v>
          </cell>
          <cell r="C208" t="str">
            <v>HU-FL</v>
          </cell>
          <cell r="D208">
            <v>8</v>
          </cell>
          <cell r="E208">
            <v>6</v>
          </cell>
          <cell r="F208" t="str">
            <v>O´Higgins</v>
          </cell>
          <cell r="G208">
            <v>1</v>
          </cell>
          <cell r="H208" t="str">
            <v>Pinus radiata</v>
          </cell>
          <cell r="I208">
            <v>9.4894974057062207</v>
          </cell>
          <cell r="J208">
            <v>10.2584798828786</v>
          </cell>
          <cell r="K208">
            <v>11.0160980869894</v>
          </cell>
          <cell r="L208">
            <v>11.694467434361</v>
          </cell>
          <cell r="M208">
            <v>11.440859397347401</v>
          </cell>
          <cell r="N208">
            <v>9.96630277546722</v>
          </cell>
          <cell r="O208">
            <v>9.6917665589175002</v>
          </cell>
          <cell r="P208">
            <v>9.2579476018284392</v>
          </cell>
          <cell r="Q208">
            <v>8.7702498006017997</v>
          </cell>
          <cell r="R208">
            <v>8.5336137974462503</v>
          </cell>
          <cell r="S208">
            <v>8.0034622382649196</v>
          </cell>
          <cell r="T208">
            <v>7.3937772234872803</v>
          </cell>
          <cell r="U208">
            <v>7.4879854001723496</v>
          </cell>
          <cell r="V208">
            <v>6.9722944525873203</v>
          </cell>
          <cell r="W208">
            <v>6.3798040770508004</v>
          </cell>
          <cell r="X208">
            <v>5.6755320764860304</v>
          </cell>
          <cell r="Y208">
            <v>5.5381726020885598</v>
          </cell>
          <cell r="Z208">
            <v>5.59278699262837</v>
          </cell>
          <cell r="AA208">
            <v>5.6502012765311997</v>
          </cell>
          <cell r="AB208">
            <v>5.7364379921121502</v>
          </cell>
          <cell r="AC208">
            <v>5.7168387385710302</v>
          </cell>
          <cell r="AD208">
            <v>5.1854354482311802</v>
          </cell>
          <cell r="AE208">
            <v>4.6803659784685596</v>
          </cell>
          <cell r="AF208">
            <v>4.0074280786281502</v>
          </cell>
          <cell r="AG208">
            <v>3.7448495360930498</v>
          </cell>
          <cell r="AH208">
            <v>3.7489648950547401</v>
          </cell>
          <cell r="AI208">
            <v>3.7584016469816901</v>
          </cell>
          <cell r="AJ208">
            <v>3.3512509029303299</v>
          </cell>
          <cell r="AK208">
            <v>3.13507312159811</v>
          </cell>
          <cell r="AL208">
            <v>2.9076844817295</v>
          </cell>
          <cell r="AM208">
            <v>2.5051114388492</v>
          </cell>
          <cell r="AN208">
            <v>2.40140413759856</v>
          </cell>
          <cell r="AO208">
            <v>2.3079454231404299</v>
          </cell>
        </row>
        <row r="209">
          <cell r="A209">
            <v>30602</v>
          </cell>
          <cell r="B209">
            <v>3</v>
          </cell>
          <cell r="C209" t="str">
            <v>HU-FL</v>
          </cell>
          <cell r="D209">
            <v>8</v>
          </cell>
          <cell r="E209">
            <v>6</v>
          </cell>
          <cell r="F209" t="str">
            <v>O´Higgins</v>
          </cell>
          <cell r="G209">
            <v>2</v>
          </cell>
          <cell r="H209" t="str">
            <v>Eucaliptus sp</v>
          </cell>
          <cell r="I209">
            <v>1.1397212983578999</v>
          </cell>
          <cell r="J209">
            <v>1.4986017476529601</v>
          </cell>
          <cell r="K209">
            <v>2.2214683341403698</v>
          </cell>
          <cell r="L209">
            <v>2.8000580626275502</v>
          </cell>
          <cell r="M209">
            <v>3.2396413206213701</v>
          </cell>
          <cell r="N209">
            <v>3.48273794437516</v>
          </cell>
          <cell r="O209">
            <v>3.5784721422594901</v>
          </cell>
          <cell r="P209">
            <v>3.7007450776481501</v>
          </cell>
          <cell r="Q209">
            <v>3.7195963297200501</v>
          </cell>
          <cell r="R209">
            <v>3.8572661982058598</v>
          </cell>
          <cell r="S209">
            <v>3.9014265293518999</v>
          </cell>
          <cell r="T209">
            <v>4.19266484898864</v>
          </cell>
          <cell r="U209">
            <v>4.2301941825742402</v>
          </cell>
          <cell r="V209">
            <v>4.8570738365930097</v>
          </cell>
          <cell r="W209">
            <v>3.73039246496782</v>
          </cell>
          <cell r="X209">
            <v>4.08109127798439</v>
          </cell>
          <cell r="Y209">
            <v>5.0932157918544503</v>
          </cell>
          <cell r="Z209">
            <v>5.6262202973801303</v>
          </cell>
          <cell r="AA209">
            <v>5.7411806248734596</v>
          </cell>
          <cell r="AB209">
            <v>5.9076260503243896</v>
          </cell>
          <cell r="AC209">
            <v>6.4905638485047303</v>
          </cell>
          <cell r="AD209">
            <v>6.5253326520839003</v>
          </cell>
          <cell r="AE209">
            <v>5.9742625813629902</v>
          </cell>
          <cell r="AF209">
            <v>5.4759342666208601</v>
          </cell>
          <cell r="AG209">
            <v>5.0474887807738602</v>
          </cell>
          <cell r="AH209">
            <v>4.7973077661374903</v>
          </cell>
          <cell r="AI209">
            <v>4.6396865384360702</v>
          </cell>
          <cell r="AJ209">
            <v>4.4645262393040204</v>
          </cell>
          <cell r="AK209">
            <v>4.3956940786177103</v>
          </cell>
          <cell r="AL209">
            <v>4.2234394767600199</v>
          </cell>
          <cell r="AM209">
            <v>3.9589428280824799</v>
          </cell>
          <cell r="AN209">
            <v>3.6674091644555502</v>
          </cell>
          <cell r="AO209">
            <v>3.4535134644969601</v>
          </cell>
        </row>
        <row r="210">
          <cell r="A210">
            <v>30603</v>
          </cell>
          <cell r="B210">
            <v>3</v>
          </cell>
          <cell r="C210" t="str">
            <v>HU-FL</v>
          </cell>
          <cell r="D210">
            <v>8</v>
          </cell>
          <cell r="E210">
            <v>6</v>
          </cell>
          <cell r="F210" t="str">
            <v>O´Higgins</v>
          </cell>
          <cell r="G210">
            <v>3</v>
          </cell>
          <cell r="H210" t="str">
            <v>Otras especies</v>
          </cell>
          <cell r="I210">
            <v>0.323466745087578</v>
          </cell>
          <cell r="J210">
            <v>0.32986759008845501</v>
          </cell>
          <cell r="K210">
            <v>0.332305389385469</v>
          </cell>
          <cell r="L210">
            <v>0.34654637977370301</v>
          </cell>
          <cell r="M210">
            <v>0.36666712543082702</v>
          </cell>
          <cell r="N210">
            <v>0.367772562081357</v>
          </cell>
          <cell r="O210">
            <v>0.35051532730128998</v>
          </cell>
          <cell r="P210">
            <v>0.34156122155361601</v>
          </cell>
          <cell r="Q210">
            <v>0.32371342819535698</v>
          </cell>
          <cell r="R210">
            <v>0.323369980849042</v>
          </cell>
          <cell r="S210">
            <v>0.25983774906530299</v>
          </cell>
          <cell r="T210">
            <v>0.28055078064948802</v>
          </cell>
          <cell r="U210">
            <v>0.50686439555791396</v>
          </cell>
          <cell r="V210">
            <v>0.50313487639759902</v>
          </cell>
          <cell r="W210">
            <v>0.56241563951780404</v>
          </cell>
          <cell r="X210">
            <v>0.57100773474635702</v>
          </cell>
          <cell r="Y210">
            <v>0.247531921094854</v>
          </cell>
          <cell r="Z210">
            <v>7.6646674105919493E-2</v>
          </cell>
          <cell r="AA210">
            <v>6.7094096749740595E-2</v>
          </cell>
          <cell r="AB210">
            <v>6.6196687559103101E-2</v>
          </cell>
          <cell r="AC210">
            <v>6.8483524916577096E-2</v>
          </cell>
          <cell r="AD210">
            <v>6.6095950228936204E-2</v>
          </cell>
          <cell r="AE210">
            <v>7.2601339732620701E-2</v>
          </cell>
          <cell r="AF210">
            <v>5.8899725529391003E-2</v>
          </cell>
          <cell r="AG210">
            <v>5.3504258549549502E-2</v>
          </cell>
          <cell r="AH210">
            <v>4.8743677636402902E-2</v>
          </cell>
          <cell r="AI210">
            <v>4.5363720231963299E-2</v>
          </cell>
          <cell r="AJ210">
            <v>4.5429095936757098E-2</v>
          </cell>
          <cell r="AK210">
            <v>4.7907214769806403E-2</v>
          </cell>
          <cell r="AL210">
            <v>4.6713614354281001E-2</v>
          </cell>
          <cell r="AM210">
            <v>4.4792351877117997E-2</v>
          </cell>
          <cell r="AN210">
            <v>4.3468319462544702E-2</v>
          </cell>
          <cell r="AO210">
            <v>4.07704142694644E-2</v>
          </cell>
        </row>
        <row r="211">
          <cell r="A211">
            <v>30604</v>
          </cell>
          <cell r="B211">
            <v>3</v>
          </cell>
          <cell r="C211" t="str">
            <v>HU-FL</v>
          </cell>
          <cell r="D211">
            <v>8</v>
          </cell>
          <cell r="E211">
            <v>6</v>
          </cell>
          <cell r="F211" t="str">
            <v>O´Higgins</v>
          </cell>
          <cell r="G211">
            <v>4</v>
          </cell>
          <cell r="H211" t="str">
            <v>Especies nativas</v>
          </cell>
          <cell r="I211">
            <v>0</v>
          </cell>
          <cell r="J211">
            <v>0</v>
          </cell>
          <cell r="K211">
            <v>0</v>
          </cell>
          <cell r="L211">
            <v>0</v>
          </cell>
          <cell r="M211">
            <v>0</v>
          </cell>
          <cell r="N211">
            <v>0</v>
          </cell>
          <cell r="O211">
            <v>0</v>
          </cell>
          <cell r="P211">
            <v>0</v>
          </cell>
          <cell r="Q211">
            <v>0</v>
          </cell>
          <cell r="R211">
            <v>0</v>
          </cell>
          <cell r="S211">
            <v>0</v>
          </cell>
          <cell r="T211">
            <v>0</v>
          </cell>
          <cell r="U211">
            <v>0</v>
          </cell>
          <cell r="V211">
            <v>0</v>
          </cell>
          <cell r="W211">
            <v>0</v>
          </cell>
          <cell r="X211">
            <v>0</v>
          </cell>
          <cell r="Y211">
            <v>0</v>
          </cell>
          <cell r="Z211">
            <v>0</v>
          </cell>
          <cell r="AA211">
            <v>0</v>
          </cell>
          <cell r="AB211">
            <v>0</v>
          </cell>
          <cell r="AC211">
            <v>0</v>
          </cell>
          <cell r="AD211">
            <v>5.0501746239722404E-3</v>
          </cell>
          <cell r="AE211">
            <v>5.0501746239722404E-3</v>
          </cell>
          <cell r="AF211">
            <v>6.9896269491630802E-3</v>
          </cell>
          <cell r="AG211">
            <v>6.9563564254622699E-3</v>
          </cell>
          <cell r="AH211">
            <v>6.4682551652153301E-3</v>
          </cell>
          <cell r="AI211">
            <v>6.4321329955487E-3</v>
          </cell>
          <cell r="AJ211">
            <v>6.4257942785482802E-3</v>
          </cell>
          <cell r="AK211">
            <v>6.4159921990638502E-3</v>
          </cell>
          <cell r="AL211">
            <v>1.4617089383577499E-3</v>
          </cell>
          <cell r="AM211">
            <v>9.7936183247798411E-4</v>
          </cell>
          <cell r="AN211">
            <v>9.776883802728501E-4</v>
          </cell>
          <cell r="AO211">
            <v>9.4273669199443604E-4</v>
          </cell>
        </row>
        <row r="212">
          <cell r="A212">
            <v>30605</v>
          </cell>
          <cell r="B212">
            <v>3</v>
          </cell>
          <cell r="C212" t="str">
            <v>HU-FL</v>
          </cell>
          <cell r="D212">
            <v>8</v>
          </cell>
          <cell r="E212">
            <v>6</v>
          </cell>
          <cell r="F212" t="str">
            <v>O´Higgins</v>
          </cell>
          <cell r="G212">
            <v>5</v>
          </cell>
          <cell r="H212" t="str">
            <v>Areas gestión plantaciones</v>
          </cell>
          <cell r="I212">
            <v>0.80789048556126997</v>
          </cell>
          <cell r="J212">
            <v>0.66428707786809704</v>
          </cell>
          <cell r="K212">
            <v>0.91092327881651702</v>
          </cell>
          <cell r="L212">
            <v>0.804736843876523</v>
          </cell>
          <cell r="M212">
            <v>0.95831998690840003</v>
          </cell>
          <cell r="N212">
            <v>0.85038764726247296</v>
          </cell>
          <cell r="O212">
            <v>1.23828694505256</v>
          </cell>
          <cell r="P212">
            <v>1.35532658445082</v>
          </cell>
          <cell r="Q212">
            <v>1.5391322411155099</v>
          </cell>
          <cell r="R212">
            <v>1.7274691686449499</v>
          </cell>
          <cell r="S212">
            <v>1.84659121199065</v>
          </cell>
          <cell r="T212">
            <v>1.89424710771089</v>
          </cell>
          <cell r="U212">
            <v>2.1406658009637298</v>
          </cell>
          <cell r="V212">
            <v>2.8049281908790702</v>
          </cell>
          <cell r="W212">
            <v>2.60116828236499</v>
          </cell>
          <cell r="X212">
            <v>2.51471780175864</v>
          </cell>
          <cell r="Y212">
            <v>2.60831447317989</v>
          </cell>
          <cell r="Z212">
            <v>2.4329705347834398</v>
          </cell>
          <cell r="AA212">
            <v>2.8237618725747899</v>
          </cell>
          <cell r="AB212">
            <v>2.87509924803877</v>
          </cell>
          <cell r="AC212">
            <v>3.3054938076303002</v>
          </cell>
          <cell r="AD212">
            <v>3.1874927535865099</v>
          </cell>
          <cell r="AE212">
            <v>3.1115042663678301</v>
          </cell>
          <cell r="AF212">
            <v>2.8766574238865599</v>
          </cell>
          <cell r="AG212">
            <v>2.7763376818357099</v>
          </cell>
          <cell r="AH212">
            <v>2.8516619858264498</v>
          </cell>
          <cell r="AI212">
            <v>2.7317343277303201</v>
          </cell>
          <cell r="AJ212">
            <v>3.1008085794717299</v>
          </cell>
          <cell r="AK212">
            <v>2.9403765732641798</v>
          </cell>
          <cell r="AL212">
            <v>2.7241541139385199</v>
          </cell>
          <cell r="AM212">
            <v>2.4405594835913602</v>
          </cell>
          <cell r="AN212">
            <v>2.3621885686523898</v>
          </cell>
          <cell r="AO212">
            <v>2.3617932279514799</v>
          </cell>
        </row>
        <row r="213">
          <cell r="A213">
            <v>30701</v>
          </cell>
          <cell r="B213">
            <v>3</v>
          </cell>
          <cell r="C213" t="str">
            <v>HU-FL</v>
          </cell>
          <cell r="D213">
            <v>9</v>
          </cell>
          <cell r="E213">
            <v>7</v>
          </cell>
          <cell r="F213" t="str">
            <v>Maule</v>
          </cell>
          <cell r="G213">
            <v>1</v>
          </cell>
          <cell r="H213" t="str">
            <v>Pinus radiata</v>
          </cell>
          <cell r="I213">
            <v>0</v>
          </cell>
          <cell r="J213">
            <v>0</v>
          </cell>
          <cell r="K213">
            <v>0</v>
          </cell>
          <cell r="L213">
            <v>0</v>
          </cell>
          <cell r="M213">
            <v>0</v>
          </cell>
          <cell r="N213">
            <v>0</v>
          </cell>
          <cell r="O213">
            <v>0</v>
          </cell>
          <cell r="P213">
            <v>0</v>
          </cell>
          <cell r="Q213">
            <v>0</v>
          </cell>
          <cell r="R213">
            <v>0</v>
          </cell>
          <cell r="S213">
            <v>0</v>
          </cell>
          <cell r="T213">
            <v>0</v>
          </cell>
          <cell r="U213">
            <v>0</v>
          </cell>
          <cell r="V213">
            <v>0</v>
          </cell>
          <cell r="W213">
            <v>0</v>
          </cell>
          <cell r="X213">
            <v>0</v>
          </cell>
          <cell r="Y213">
            <v>0</v>
          </cell>
          <cell r="Z213">
            <v>0</v>
          </cell>
          <cell r="AA213">
            <v>0</v>
          </cell>
          <cell r="AB213">
            <v>0</v>
          </cell>
          <cell r="AC213">
            <v>0</v>
          </cell>
          <cell r="AD213">
            <v>0</v>
          </cell>
          <cell r="AE213">
            <v>0</v>
          </cell>
          <cell r="AF213">
            <v>0</v>
          </cell>
          <cell r="AG213">
            <v>0</v>
          </cell>
          <cell r="AH213">
            <v>0</v>
          </cell>
          <cell r="AI213">
            <v>0</v>
          </cell>
          <cell r="AJ213">
            <v>0</v>
          </cell>
          <cell r="AK213">
            <v>0</v>
          </cell>
          <cell r="AL213">
            <v>0</v>
          </cell>
          <cell r="AM213">
            <v>0</v>
          </cell>
          <cell r="AN213">
            <v>0</v>
          </cell>
          <cell r="AO213">
            <v>0</v>
          </cell>
        </row>
        <row r="214">
          <cell r="A214">
            <v>30702</v>
          </cell>
          <cell r="B214">
            <v>3</v>
          </cell>
          <cell r="C214" t="str">
            <v>HU-FL</v>
          </cell>
          <cell r="D214">
            <v>9</v>
          </cell>
          <cell r="E214">
            <v>7</v>
          </cell>
          <cell r="F214" t="str">
            <v>Maule</v>
          </cell>
          <cell r="G214">
            <v>2</v>
          </cell>
          <cell r="H214" t="str">
            <v>Eucaliptus sp</v>
          </cell>
          <cell r="I214">
            <v>0</v>
          </cell>
          <cell r="J214">
            <v>0</v>
          </cell>
          <cell r="K214">
            <v>0</v>
          </cell>
          <cell r="L214">
            <v>0</v>
          </cell>
          <cell r="M214">
            <v>0</v>
          </cell>
          <cell r="N214">
            <v>0</v>
          </cell>
          <cell r="O214">
            <v>0</v>
          </cell>
          <cell r="P214">
            <v>0</v>
          </cell>
          <cell r="Q214">
            <v>0</v>
          </cell>
          <cell r="R214">
            <v>0</v>
          </cell>
          <cell r="S214">
            <v>0</v>
          </cell>
          <cell r="T214">
            <v>0</v>
          </cell>
          <cell r="U214">
            <v>0</v>
          </cell>
          <cell r="V214">
            <v>0</v>
          </cell>
          <cell r="W214">
            <v>0</v>
          </cell>
          <cell r="X214">
            <v>0</v>
          </cell>
          <cell r="Y214">
            <v>0</v>
          </cell>
          <cell r="Z214">
            <v>0</v>
          </cell>
          <cell r="AA214">
            <v>0</v>
          </cell>
          <cell r="AB214">
            <v>0</v>
          </cell>
          <cell r="AC214">
            <v>0</v>
          </cell>
          <cell r="AD214">
            <v>0</v>
          </cell>
          <cell r="AE214">
            <v>0</v>
          </cell>
          <cell r="AF214">
            <v>0</v>
          </cell>
          <cell r="AG214">
            <v>0</v>
          </cell>
          <cell r="AH214">
            <v>0</v>
          </cell>
          <cell r="AI214">
            <v>0</v>
          </cell>
          <cell r="AJ214">
            <v>0</v>
          </cell>
          <cell r="AK214">
            <v>0</v>
          </cell>
          <cell r="AL214">
            <v>0</v>
          </cell>
          <cell r="AM214">
            <v>0</v>
          </cell>
          <cell r="AN214">
            <v>0</v>
          </cell>
          <cell r="AO214">
            <v>0</v>
          </cell>
        </row>
        <row r="215">
          <cell r="A215">
            <v>30703</v>
          </cell>
          <cell r="B215">
            <v>3</v>
          </cell>
          <cell r="C215" t="str">
            <v>HU-FL</v>
          </cell>
          <cell r="D215">
            <v>9</v>
          </cell>
          <cell r="E215">
            <v>7</v>
          </cell>
          <cell r="F215" t="str">
            <v>Maule</v>
          </cell>
          <cell r="G215">
            <v>3</v>
          </cell>
          <cell r="H215" t="str">
            <v>Otras especies</v>
          </cell>
          <cell r="I215">
            <v>0</v>
          </cell>
          <cell r="J215">
            <v>0</v>
          </cell>
          <cell r="K215">
            <v>0</v>
          </cell>
          <cell r="L215">
            <v>0</v>
          </cell>
          <cell r="M215">
            <v>0</v>
          </cell>
          <cell r="N215">
            <v>0</v>
          </cell>
          <cell r="O215">
            <v>0</v>
          </cell>
          <cell r="P215">
            <v>0</v>
          </cell>
          <cell r="Q215">
            <v>0</v>
          </cell>
          <cell r="R215">
            <v>0</v>
          </cell>
          <cell r="S215">
            <v>0</v>
          </cell>
          <cell r="T215">
            <v>0</v>
          </cell>
          <cell r="U215">
            <v>0</v>
          </cell>
          <cell r="V215">
            <v>0</v>
          </cell>
          <cell r="W215">
            <v>0</v>
          </cell>
          <cell r="X215">
            <v>0</v>
          </cell>
          <cell r="Y215">
            <v>0</v>
          </cell>
          <cell r="Z215">
            <v>0</v>
          </cell>
          <cell r="AA215">
            <v>0</v>
          </cell>
          <cell r="AB215">
            <v>0</v>
          </cell>
          <cell r="AC215">
            <v>0</v>
          </cell>
          <cell r="AD215">
            <v>0</v>
          </cell>
          <cell r="AE215">
            <v>0</v>
          </cell>
          <cell r="AF215">
            <v>0</v>
          </cell>
          <cell r="AG215">
            <v>0</v>
          </cell>
          <cell r="AH215">
            <v>0</v>
          </cell>
          <cell r="AI215">
            <v>0</v>
          </cell>
          <cell r="AJ215">
            <v>0</v>
          </cell>
          <cell r="AK215">
            <v>0</v>
          </cell>
          <cell r="AL215">
            <v>0</v>
          </cell>
          <cell r="AM215">
            <v>0</v>
          </cell>
          <cell r="AN215">
            <v>0</v>
          </cell>
          <cell r="AO215">
            <v>0</v>
          </cell>
        </row>
        <row r="216">
          <cell r="A216">
            <v>30704</v>
          </cell>
          <cell r="B216">
            <v>3</v>
          </cell>
          <cell r="C216" t="str">
            <v>HU-FL</v>
          </cell>
          <cell r="D216">
            <v>9</v>
          </cell>
          <cell r="E216">
            <v>7</v>
          </cell>
          <cell r="F216" t="str">
            <v>Maule</v>
          </cell>
          <cell r="G216">
            <v>4</v>
          </cell>
          <cell r="H216" t="str">
            <v>Especies nativas</v>
          </cell>
          <cell r="I216">
            <v>0</v>
          </cell>
          <cell r="J216">
            <v>0</v>
          </cell>
          <cell r="K216">
            <v>0</v>
          </cell>
          <cell r="L216">
            <v>0</v>
          </cell>
          <cell r="M216">
            <v>0</v>
          </cell>
          <cell r="N216">
            <v>0</v>
          </cell>
          <cell r="O216">
            <v>0</v>
          </cell>
          <cell r="P216">
            <v>0</v>
          </cell>
          <cell r="Q216">
            <v>0</v>
          </cell>
          <cell r="R216">
            <v>0</v>
          </cell>
          <cell r="S216">
            <v>0</v>
          </cell>
          <cell r="T216">
            <v>0</v>
          </cell>
          <cell r="U216">
            <v>0</v>
          </cell>
          <cell r="V216">
            <v>0</v>
          </cell>
          <cell r="W216">
            <v>0</v>
          </cell>
          <cell r="X216">
            <v>0</v>
          </cell>
          <cell r="Y216">
            <v>0</v>
          </cell>
          <cell r="Z216">
            <v>0</v>
          </cell>
          <cell r="AA216">
            <v>0</v>
          </cell>
          <cell r="AB216">
            <v>0</v>
          </cell>
          <cell r="AC216">
            <v>0</v>
          </cell>
          <cell r="AD216">
            <v>0</v>
          </cell>
          <cell r="AE216">
            <v>0</v>
          </cell>
          <cell r="AF216">
            <v>0</v>
          </cell>
          <cell r="AG216">
            <v>0</v>
          </cell>
          <cell r="AH216">
            <v>0</v>
          </cell>
          <cell r="AI216">
            <v>0</v>
          </cell>
          <cell r="AJ216">
            <v>0</v>
          </cell>
          <cell r="AK216">
            <v>0</v>
          </cell>
          <cell r="AL216">
            <v>0</v>
          </cell>
          <cell r="AM216">
            <v>0</v>
          </cell>
          <cell r="AN216">
            <v>0</v>
          </cell>
          <cell r="AO216">
            <v>0</v>
          </cell>
        </row>
        <row r="217">
          <cell r="A217">
            <v>30705</v>
          </cell>
          <cell r="B217">
            <v>3</v>
          </cell>
          <cell r="C217" t="str">
            <v>HU-FL</v>
          </cell>
          <cell r="D217">
            <v>9</v>
          </cell>
          <cell r="E217">
            <v>7</v>
          </cell>
          <cell r="F217" t="str">
            <v>Maule</v>
          </cell>
          <cell r="G217">
            <v>5</v>
          </cell>
          <cell r="H217" t="str">
            <v>Areas gestión plantaciones</v>
          </cell>
          <cell r="I217">
            <v>0</v>
          </cell>
          <cell r="J217">
            <v>0</v>
          </cell>
          <cell r="K217">
            <v>0</v>
          </cell>
          <cell r="L217">
            <v>0</v>
          </cell>
          <cell r="M217">
            <v>0</v>
          </cell>
          <cell r="N217">
            <v>0</v>
          </cell>
          <cell r="O217">
            <v>0</v>
          </cell>
          <cell r="P217">
            <v>0</v>
          </cell>
          <cell r="Q217">
            <v>0</v>
          </cell>
          <cell r="R217">
            <v>0</v>
          </cell>
          <cell r="S217">
            <v>0</v>
          </cell>
          <cell r="T217">
            <v>0</v>
          </cell>
          <cell r="U217">
            <v>0</v>
          </cell>
          <cell r="V217">
            <v>0</v>
          </cell>
          <cell r="W217">
            <v>0</v>
          </cell>
          <cell r="X217">
            <v>0</v>
          </cell>
          <cell r="Y217">
            <v>0</v>
          </cell>
          <cell r="Z217">
            <v>0</v>
          </cell>
          <cell r="AA217">
            <v>0</v>
          </cell>
          <cell r="AB217">
            <v>0</v>
          </cell>
          <cell r="AC217">
            <v>0</v>
          </cell>
          <cell r="AD217">
            <v>0</v>
          </cell>
          <cell r="AE217">
            <v>0</v>
          </cell>
          <cell r="AF217">
            <v>0</v>
          </cell>
          <cell r="AG217">
            <v>0</v>
          </cell>
          <cell r="AH217">
            <v>0</v>
          </cell>
          <cell r="AI217">
            <v>0</v>
          </cell>
          <cell r="AJ217">
            <v>0</v>
          </cell>
          <cell r="AK217">
            <v>0</v>
          </cell>
          <cell r="AL217">
            <v>0</v>
          </cell>
          <cell r="AM217">
            <v>0</v>
          </cell>
          <cell r="AN217">
            <v>0</v>
          </cell>
          <cell r="AO217">
            <v>0</v>
          </cell>
        </row>
        <row r="218">
          <cell r="A218">
            <v>31601</v>
          </cell>
          <cell r="B218">
            <v>3</v>
          </cell>
          <cell r="C218" t="str">
            <v>HU-FL</v>
          </cell>
          <cell r="D218">
            <v>10</v>
          </cell>
          <cell r="E218">
            <v>16</v>
          </cell>
          <cell r="F218" t="str">
            <v>Ñuble</v>
          </cell>
          <cell r="G218">
            <v>1</v>
          </cell>
          <cell r="H218" t="str">
            <v>Pinus radiata</v>
          </cell>
          <cell r="I218">
            <v>0.49138049461059102</v>
          </cell>
          <cell r="J218">
            <v>0.51159259619731201</v>
          </cell>
          <cell r="K218">
            <v>0.51074684947339</v>
          </cell>
          <cell r="L218">
            <v>0.51779185229039804</v>
          </cell>
          <cell r="M218">
            <v>0.48956839583744999</v>
          </cell>
          <cell r="N218">
            <v>0.45892291715302802</v>
          </cell>
          <cell r="O218">
            <v>0.40892481960307098</v>
          </cell>
          <cell r="P218">
            <v>0.36562991585316001</v>
          </cell>
          <cell r="Q218">
            <v>0.33407542282957597</v>
          </cell>
          <cell r="R218">
            <v>0.31434824350965601</v>
          </cell>
          <cell r="S218">
            <v>0.26959482549458302</v>
          </cell>
          <cell r="T218">
            <v>0.24551736636524901</v>
          </cell>
          <cell r="U218">
            <v>0.249271155700933</v>
          </cell>
          <cell r="V218">
            <v>0.14963422204854401</v>
          </cell>
          <cell r="W218">
            <v>0.14140060323807699</v>
          </cell>
          <cell r="X218">
            <v>0.13465766031404</v>
          </cell>
          <cell r="Y218">
            <v>0.131271083908826</v>
          </cell>
          <cell r="Z218">
            <v>0.12974188787180499</v>
          </cell>
          <cell r="AA218">
            <v>0.123293493544919</v>
          </cell>
          <cell r="AB218">
            <v>0.116292337182041</v>
          </cell>
          <cell r="AC218">
            <v>0.109124967478018</v>
          </cell>
          <cell r="AD218">
            <v>9.0207845064747494E-2</v>
          </cell>
          <cell r="AE218">
            <v>7.7963259046097994E-2</v>
          </cell>
          <cell r="AF218">
            <v>5.676281846477E-2</v>
          </cell>
          <cell r="AG218">
            <v>5.7459321018915099E-2</v>
          </cell>
          <cell r="AH218">
            <v>5.00694884890623E-2</v>
          </cell>
          <cell r="AI218">
            <v>4.9956586179251999E-2</v>
          </cell>
          <cell r="AJ218">
            <v>5.0046820697547102E-2</v>
          </cell>
          <cell r="AK218">
            <v>0.110061563601475</v>
          </cell>
          <cell r="AL218">
            <v>0.16527572317494299</v>
          </cell>
          <cell r="AM218">
            <v>0.16330440928852999</v>
          </cell>
          <cell r="AN218">
            <v>0.16364082827505499</v>
          </cell>
          <cell r="AO218">
            <v>0.15718326837882901</v>
          </cell>
        </row>
        <row r="219">
          <cell r="A219">
            <v>31602</v>
          </cell>
          <cell r="B219">
            <v>3</v>
          </cell>
          <cell r="C219" t="str">
            <v>HU-FL</v>
          </cell>
          <cell r="D219">
            <v>10</v>
          </cell>
          <cell r="E219">
            <v>16</v>
          </cell>
          <cell r="F219" t="str">
            <v>Ñuble</v>
          </cell>
          <cell r="G219">
            <v>2</v>
          </cell>
          <cell r="H219" t="str">
            <v>Eucaliptus sp</v>
          </cell>
          <cell r="I219">
            <v>3.07687855371283E-2</v>
          </cell>
          <cell r="J219">
            <v>3.87689273202333E-2</v>
          </cell>
          <cell r="K219">
            <v>4.9010279961407402E-2</v>
          </cell>
          <cell r="L219">
            <v>5.2240726305103201E-2</v>
          </cell>
          <cell r="M219">
            <v>5.9549307452377701E-2</v>
          </cell>
          <cell r="N219">
            <v>7.4750566873471605E-2</v>
          </cell>
          <cell r="O219">
            <v>7.5791423081933096E-2</v>
          </cell>
          <cell r="P219">
            <v>7.6634377326324596E-2</v>
          </cell>
          <cell r="Q219">
            <v>7.6424324035864799E-2</v>
          </cell>
          <cell r="R219">
            <v>7.4625215614857507E-2</v>
          </cell>
          <cell r="S219">
            <v>7.8175890104158499E-2</v>
          </cell>
          <cell r="T219">
            <v>8.1080879866699901E-2</v>
          </cell>
          <cell r="U219">
            <v>8.3827376287776395E-2</v>
          </cell>
          <cell r="V219">
            <v>8.7324063332687593E-2</v>
          </cell>
          <cell r="W219">
            <v>7.1767100539959605E-2</v>
          </cell>
          <cell r="X219">
            <v>9.4734905946697395E-2</v>
          </cell>
          <cell r="Y219">
            <v>9.9587419597746696E-2</v>
          </cell>
          <cell r="Z219">
            <v>0.104807164772109</v>
          </cell>
          <cell r="AA219">
            <v>0.10339267040528299</v>
          </cell>
          <cell r="AB219">
            <v>0.102705716436692</v>
          </cell>
          <cell r="AC219">
            <v>9.8212757867517694E-2</v>
          </cell>
          <cell r="AD219">
            <v>9.2018628277049999E-2</v>
          </cell>
          <cell r="AE219">
            <v>8.2789150120683205E-2</v>
          </cell>
          <cell r="AF219">
            <v>8.0434735419685904E-2</v>
          </cell>
          <cell r="AG219">
            <v>7.3695628059259194E-2</v>
          </cell>
          <cell r="AH219">
            <v>5.8638321682864897E-2</v>
          </cell>
          <cell r="AI219">
            <v>5.6634779401612503E-2</v>
          </cell>
          <cell r="AJ219">
            <v>5.5017527434211497E-2</v>
          </cell>
          <cell r="AK219">
            <v>0.12636070875532801</v>
          </cell>
          <cell r="AL219">
            <v>0.19581766507106699</v>
          </cell>
          <cell r="AM219">
            <v>0.19012703975391601</v>
          </cell>
          <cell r="AN219">
            <v>0.19171053952216199</v>
          </cell>
          <cell r="AO219">
            <v>0.19118762261149999</v>
          </cell>
        </row>
        <row r="220">
          <cell r="A220">
            <v>31603</v>
          </cell>
          <cell r="B220">
            <v>3</v>
          </cell>
          <cell r="C220" t="str">
            <v>HU-FL</v>
          </cell>
          <cell r="D220">
            <v>10</v>
          </cell>
          <cell r="E220">
            <v>16</v>
          </cell>
          <cell r="F220" t="str">
            <v>Ñuble</v>
          </cell>
          <cell r="G220">
            <v>3</v>
          </cell>
          <cell r="H220" t="str">
            <v>Otras especies</v>
          </cell>
          <cell r="I220">
            <v>2.5106500090582001E-3</v>
          </cell>
          <cell r="J220">
            <v>2.5294617472742401E-3</v>
          </cell>
          <cell r="K220">
            <v>2.53582142760816E-3</v>
          </cell>
          <cell r="L220">
            <v>2.6797165281837901E-3</v>
          </cell>
          <cell r="M220">
            <v>2.9447863448946901E-3</v>
          </cell>
          <cell r="N220">
            <v>3.64048277515211E-3</v>
          </cell>
          <cell r="O220">
            <v>3.7077444807091199E-3</v>
          </cell>
          <cell r="P220">
            <v>3.6170772770750801E-3</v>
          </cell>
          <cell r="Q220">
            <v>3.5663369446630399E-3</v>
          </cell>
          <cell r="R220">
            <v>3.7800221446685702E-3</v>
          </cell>
          <cell r="S220">
            <v>3.3790462078522902E-3</v>
          </cell>
          <cell r="T220">
            <v>3.31887140295408E-3</v>
          </cell>
          <cell r="U220">
            <v>3.1301751514382801E-3</v>
          </cell>
          <cell r="V220">
            <v>5.9518389726527098E-4</v>
          </cell>
          <cell r="W220">
            <v>3.2243166297372201E-4</v>
          </cell>
          <cell r="X220">
            <v>6.0207655933928496E-4</v>
          </cell>
          <cell r="Y220">
            <v>6.29221855499358E-4</v>
          </cell>
          <cell r="Z220">
            <v>2.1561590458831301E-3</v>
          </cell>
          <cell r="AA220">
            <v>2.1552196585062399E-3</v>
          </cell>
          <cell r="AB220">
            <v>2.0004873111940601E-3</v>
          </cell>
          <cell r="AC220">
            <v>1.87011256988329E-3</v>
          </cell>
          <cell r="AD220">
            <v>1.88263758050582E-3</v>
          </cell>
          <cell r="AE220">
            <v>1.93535613823803E-3</v>
          </cell>
          <cell r="AF220">
            <v>1.7641592635778899E-3</v>
          </cell>
          <cell r="AG220">
            <v>1.3362151879887699E-3</v>
          </cell>
          <cell r="AH220">
            <v>8.8199934482913796E-4</v>
          </cell>
          <cell r="AI220">
            <v>7.9888883004126802E-4</v>
          </cell>
          <cell r="AJ220">
            <v>7.7315578471363997E-4</v>
          </cell>
          <cell r="AK220">
            <v>1.7643628398794E-3</v>
          </cell>
          <cell r="AL220">
            <v>1.8362598433405201E-3</v>
          </cell>
          <cell r="AM220">
            <v>2.0750515754663201E-3</v>
          </cell>
          <cell r="AN220">
            <v>1.9322080051115301E-3</v>
          </cell>
          <cell r="AO220">
            <v>1.95144535428344E-3</v>
          </cell>
        </row>
        <row r="221">
          <cell r="A221">
            <v>31604</v>
          </cell>
          <cell r="B221">
            <v>3</v>
          </cell>
          <cell r="C221" t="str">
            <v>HU-FL</v>
          </cell>
          <cell r="D221">
            <v>10</v>
          </cell>
          <cell r="E221">
            <v>16</v>
          </cell>
          <cell r="F221" t="str">
            <v>Ñuble</v>
          </cell>
          <cell r="G221">
            <v>4</v>
          </cell>
          <cell r="H221" t="str">
            <v>Especies nativas</v>
          </cell>
          <cell r="I221">
            <v>0</v>
          </cell>
          <cell r="J221">
            <v>0</v>
          </cell>
          <cell r="K221">
            <v>0</v>
          </cell>
          <cell r="L221">
            <v>0</v>
          </cell>
          <cell r="M221">
            <v>0</v>
          </cell>
          <cell r="N221">
            <v>0</v>
          </cell>
          <cell r="O221">
            <v>0</v>
          </cell>
          <cell r="P221">
            <v>0</v>
          </cell>
          <cell r="Q221">
            <v>0</v>
          </cell>
          <cell r="R221">
            <v>0</v>
          </cell>
          <cell r="S221">
            <v>0</v>
          </cell>
          <cell r="T221">
            <v>0</v>
          </cell>
          <cell r="U221">
            <v>0</v>
          </cell>
          <cell r="V221">
            <v>0</v>
          </cell>
          <cell r="W221">
            <v>0</v>
          </cell>
          <cell r="X221">
            <v>0</v>
          </cell>
          <cell r="Y221">
            <v>0</v>
          </cell>
          <cell r="Z221">
            <v>0</v>
          </cell>
          <cell r="AA221">
            <v>0</v>
          </cell>
          <cell r="AB221">
            <v>0</v>
          </cell>
          <cell r="AC221">
            <v>0</v>
          </cell>
          <cell r="AD221">
            <v>0</v>
          </cell>
          <cell r="AE221">
            <v>0</v>
          </cell>
          <cell r="AF221">
            <v>0</v>
          </cell>
          <cell r="AG221">
            <v>0</v>
          </cell>
          <cell r="AH221">
            <v>0</v>
          </cell>
          <cell r="AI221">
            <v>0</v>
          </cell>
          <cell r="AJ221">
            <v>0</v>
          </cell>
          <cell r="AK221">
            <v>3.4336830155349798E-6</v>
          </cell>
          <cell r="AL221">
            <v>5.7147656813502001E-6</v>
          </cell>
          <cell r="AM221">
            <v>6.0375228118663801E-6</v>
          </cell>
          <cell r="AN221">
            <v>6.4131738585801004E-6</v>
          </cell>
          <cell r="AO221">
            <v>6.8558818504613999E-6</v>
          </cell>
        </row>
        <row r="222">
          <cell r="A222">
            <v>31605</v>
          </cell>
          <cell r="B222">
            <v>3</v>
          </cell>
          <cell r="C222" t="str">
            <v>HU-FL</v>
          </cell>
          <cell r="D222">
            <v>10</v>
          </cell>
          <cell r="E222">
            <v>16</v>
          </cell>
          <cell r="F222" t="str">
            <v>Ñuble</v>
          </cell>
          <cell r="G222">
            <v>5</v>
          </cell>
          <cell r="H222" t="str">
            <v>Areas gestión plantaciones</v>
          </cell>
          <cell r="I222">
            <v>3.86998939846055E-2</v>
          </cell>
          <cell r="J222">
            <v>3.0386355587116401E-2</v>
          </cell>
          <cell r="K222">
            <v>3.7745805237311997E-2</v>
          </cell>
          <cell r="L222">
            <v>3.10545416567083E-2</v>
          </cell>
          <cell r="M222">
            <v>3.51596076647364E-2</v>
          </cell>
          <cell r="N222">
            <v>3.3070227609394501E-2</v>
          </cell>
          <cell r="O222">
            <v>4.4403492324528102E-2</v>
          </cell>
          <cell r="P222">
            <v>4.54363412449088E-2</v>
          </cell>
          <cell r="Q222">
            <v>4.9736566692036001E-2</v>
          </cell>
          <cell r="R222">
            <v>5.3362921998894801E-2</v>
          </cell>
          <cell r="S222">
            <v>5.3304121827600602E-2</v>
          </cell>
          <cell r="T222">
            <v>5.26624186598071E-2</v>
          </cell>
          <cell r="U222">
            <v>5.8875313328483302E-2</v>
          </cell>
          <cell r="V222">
            <v>5.4029617010777901E-2</v>
          </cell>
          <cell r="W222">
            <v>5.2032600778623699E-2</v>
          </cell>
          <cell r="X222">
            <v>5.60023511309048E-2</v>
          </cell>
          <cell r="Y222">
            <v>5.5501168033262001E-2</v>
          </cell>
          <cell r="Z222">
            <v>5.0983927738981902E-2</v>
          </cell>
          <cell r="AA222">
            <v>5.6394373388364498E-2</v>
          </cell>
          <cell r="AB222">
            <v>5.42594869145612E-2</v>
          </cell>
          <cell r="AC222">
            <v>5.6332814301818898E-2</v>
          </cell>
          <cell r="AD222">
            <v>4.9809092624397297E-2</v>
          </cell>
          <cell r="AE222">
            <v>4.71664615844185E-2</v>
          </cell>
          <cell r="AF222">
            <v>4.1861420812524301E-2</v>
          </cell>
          <cell r="AG222">
            <v>4.1550724770148997E-2</v>
          </cell>
          <cell r="AH222">
            <v>3.6332459869905902E-2</v>
          </cell>
          <cell r="AI222">
            <v>3.4717830812385601E-2</v>
          </cell>
          <cell r="AJ222">
            <v>4.1712911689375E-2</v>
          </cell>
          <cell r="AK222">
            <v>9.2334891335592806E-2</v>
          </cell>
          <cell r="AL222">
            <v>0.13771425636540299</v>
          </cell>
          <cell r="AM222">
            <v>0.133283055349739</v>
          </cell>
          <cell r="AN222">
            <v>0.13805832287976599</v>
          </cell>
          <cell r="AO222">
            <v>0.14257807768765501</v>
          </cell>
        </row>
        <row r="223">
          <cell r="A223">
            <v>30801</v>
          </cell>
          <cell r="B223">
            <v>3</v>
          </cell>
          <cell r="C223" t="str">
            <v>HU-FL</v>
          </cell>
          <cell r="D223">
            <v>11</v>
          </cell>
          <cell r="E223">
            <v>8</v>
          </cell>
          <cell r="F223" t="str">
            <v>Biobio</v>
          </cell>
          <cell r="G223">
            <v>1</v>
          </cell>
          <cell r="H223" t="str">
            <v>Pinus radiata</v>
          </cell>
          <cell r="I223">
            <v>611.82578872657302</v>
          </cell>
          <cell r="J223">
            <v>620.76963649700701</v>
          </cell>
          <cell r="K223">
            <v>619.60418179360795</v>
          </cell>
          <cell r="L223">
            <v>629.31232660375701</v>
          </cell>
          <cell r="M223">
            <v>585.75962109028706</v>
          </cell>
          <cell r="N223">
            <v>543.52958193026495</v>
          </cell>
          <cell r="O223">
            <v>474.631274313532</v>
          </cell>
          <cell r="P223">
            <v>414.97009232920499</v>
          </cell>
          <cell r="Q223">
            <v>371.48741451618099</v>
          </cell>
          <cell r="R223">
            <v>344.30299479228597</v>
          </cell>
          <cell r="S223">
            <v>282.63195304471299</v>
          </cell>
          <cell r="T223">
            <v>249.45276689538699</v>
          </cell>
          <cell r="U223">
            <v>338.84002715121801</v>
          </cell>
          <cell r="V223">
            <v>201.53848086916099</v>
          </cell>
          <cell r="W223">
            <v>190.81627181669501</v>
          </cell>
          <cell r="X223">
            <v>182.08639527581801</v>
          </cell>
          <cell r="Y223">
            <v>177.75844475003299</v>
          </cell>
          <cell r="Z223">
            <v>176.06661496986399</v>
          </cell>
          <cell r="AA223">
            <v>167.33966197568</v>
          </cell>
          <cell r="AB223">
            <v>157.73768902693399</v>
          </cell>
          <cell r="AC223">
            <v>147.904672244062</v>
          </cell>
          <cell r="AD223">
            <v>121.83199368779</v>
          </cell>
          <cell r="AE223">
            <v>104.919813686236</v>
          </cell>
          <cell r="AF223">
            <v>75.656802136213102</v>
          </cell>
          <cell r="AG223">
            <v>82.466777506818303</v>
          </cell>
          <cell r="AH223">
            <v>73.314727238543995</v>
          </cell>
          <cell r="AI223">
            <v>74.506760082667398</v>
          </cell>
          <cell r="AJ223">
            <v>72.878820894084001</v>
          </cell>
          <cell r="AK223">
            <v>68.792339608529005</v>
          </cell>
          <cell r="AL223">
            <v>63.970678347546702</v>
          </cell>
          <cell r="AM223">
            <v>60.304774373114903</v>
          </cell>
          <cell r="AN223">
            <v>57.3296338845553</v>
          </cell>
          <cell r="AO223">
            <v>52.067830683584098</v>
          </cell>
        </row>
        <row r="224">
          <cell r="A224">
            <v>30802</v>
          </cell>
          <cell r="B224">
            <v>3</v>
          </cell>
          <cell r="C224" t="str">
            <v>HU-FL</v>
          </cell>
          <cell r="D224">
            <v>11</v>
          </cell>
          <cell r="E224">
            <v>8</v>
          </cell>
          <cell r="F224" t="str">
            <v>Biobio</v>
          </cell>
          <cell r="G224">
            <v>2</v>
          </cell>
          <cell r="H224" t="str">
            <v>Eucaliptus sp</v>
          </cell>
          <cell r="I224">
            <v>52.841635421588002</v>
          </cell>
          <cell r="J224">
            <v>67.201804901087499</v>
          </cell>
          <cell r="K224">
            <v>85.970574584281493</v>
          </cell>
          <cell r="L224">
            <v>94.089813802538998</v>
          </cell>
          <cell r="M224">
            <v>109.584616700856</v>
          </cell>
          <cell r="N224">
            <v>137.11876721375</v>
          </cell>
          <cell r="O224">
            <v>142.044434313236</v>
          </cell>
          <cell r="P224">
            <v>146.56675109013801</v>
          </cell>
          <cell r="Q224">
            <v>146.19549562920599</v>
          </cell>
          <cell r="R224">
            <v>143.10574640423101</v>
          </cell>
          <cell r="S224">
            <v>149.20226924385699</v>
          </cell>
          <cell r="T224">
            <v>154.191234757313</v>
          </cell>
          <cell r="U224">
            <v>158.902955238424</v>
          </cell>
          <cell r="V224">
            <v>164.92031543908101</v>
          </cell>
          <cell r="W224">
            <v>173.66498220508601</v>
          </cell>
          <cell r="X224">
            <v>185.236629955746</v>
          </cell>
          <cell r="Y224">
            <v>194.05510924070899</v>
          </cell>
          <cell r="Z224">
            <v>202.84074847357201</v>
          </cell>
          <cell r="AA224">
            <v>200.35294021246</v>
          </cell>
          <cell r="AB224">
            <v>198.58381510152</v>
          </cell>
          <cell r="AC224">
            <v>190.460480023484</v>
          </cell>
          <cell r="AD224">
            <v>183.85002865294999</v>
          </cell>
          <cell r="AE224">
            <v>169.69909576649599</v>
          </cell>
          <cell r="AF224">
            <v>163.589217014816</v>
          </cell>
          <cell r="AG224">
            <v>151.51547789785599</v>
          </cell>
          <cell r="AH224">
            <v>125.584928197428</v>
          </cell>
          <cell r="AI224">
            <v>120.769756720763</v>
          </cell>
          <cell r="AJ224">
            <v>111.91380881161599</v>
          </cell>
          <cell r="AK224">
            <v>110.16513035342</v>
          </cell>
          <cell r="AL224">
            <v>105.87914811135801</v>
          </cell>
          <cell r="AM224">
            <v>98.875054149466905</v>
          </cell>
          <cell r="AN224">
            <v>95.186262132771304</v>
          </cell>
          <cell r="AO224">
            <v>90.246136818845599</v>
          </cell>
        </row>
        <row r="225">
          <cell r="A225">
            <v>30803</v>
          </cell>
          <cell r="B225">
            <v>3</v>
          </cell>
          <cell r="C225" t="str">
            <v>HU-FL</v>
          </cell>
          <cell r="D225">
            <v>11</v>
          </cell>
          <cell r="E225">
            <v>8</v>
          </cell>
          <cell r="F225" t="str">
            <v>Biobio</v>
          </cell>
          <cell r="G225">
            <v>3</v>
          </cell>
          <cell r="H225" t="str">
            <v>Otras especies</v>
          </cell>
          <cell r="I225">
            <v>7.4702415590992697</v>
          </cell>
          <cell r="J225">
            <v>7.5246626958289804</v>
          </cell>
          <cell r="K225">
            <v>7.5433709725383</v>
          </cell>
          <cell r="L225">
            <v>7.9759490322270699</v>
          </cell>
          <cell r="M225">
            <v>8.7658580504535504</v>
          </cell>
          <cell r="N225">
            <v>10.628081822274201</v>
          </cell>
          <cell r="O225">
            <v>10.530468068375001</v>
          </cell>
          <cell r="P225">
            <v>10.2341561964459</v>
          </cell>
          <cell r="Q225">
            <v>10.085011134377501</v>
          </cell>
          <cell r="R225">
            <v>10.724950198812801</v>
          </cell>
          <cell r="S225">
            <v>9.5285958291657895</v>
          </cell>
          <cell r="T225">
            <v>9.3326132460239108</v>
          </cell>
          <cell r="U225">
            <v>8.7462759838899409</v>
          </cell>
          <cell r="V225">
            <v>1.2492267571722899</v>
          </cell>
          <cell r="W225">
            <v>0.40317941471447899</v>
          </cell>
          <cell r="X225">
            <v>1.48213210027255</v>
          </cell>
          <cell r="Y225">
            <v>1.1859069509928299</v>
          </cell>
          <cell r="Z225">
            <v>5.76901857455284</v>
          </cell>
          <cell r="AA225">
            <v>6.1287194006991603</v>
          </cell>
          <cell r="AB225">
            <v>5.9143592977102601</v>
          </cell>
          <cell r="AC225">
            <v>5.5966706683017202</v>
          </cell>
          <cell r="AD225">
            <v>5.6525397132700004</v>
          </cell>
          <cell r="AE225">
            <v>5.9112378511736301</v>
          </cell>
          <cell r="AF225">
            <v>5.4837249453124297</v>
          </cell>
          <cell r="AG225">
            <v>4.8179799917165402</v>
          </cell>
          <cell r="AH225">
            <v>2.6584886220744002</v>
          </cell>
          <cell r="AI225">
            <v>2.4128983265255699</v>
          </cell>
          <cell r="AJ225">
            <v>2.3041349015849</v>
          </cell>
          <cell r="AK225">
            <v>2.2079537536842699</v>
          </cell>
          <cell r="AL225">
            <v>1.38846138740223</v>
          </cell>
          <cell r="AM225">
            <v>1.42159003249572</v>
          </cell>
          <cell r="AN225">
            <v>1.2495656804231501</v>
          </cell>
          <cell r="AO225">
            <v>1.18976784549087</v>
          </cell>
        </row>
        <row r="226">
          <cell r="A226">
            <v>30804</v>
          </cell>
          <cell r="B226">
            <v>3</v>
          </cell>
          <cell r="C226" t="str">
            <v>HU-FL</v>
          </cell>
          <cell r="D226">
            <v>11</v>
          </cell>
          <cell r="E226">
            <v>8</v>
          </cell>
          <cell r="F226" t="str">
            <v>Biobio</v>
          </cell>
          <cell r="G226">
            <v>4</v>
          </cell>
          <cell r="H226" t="str">
            <v>Especies nativas</v>
          </cell>
          <cell r="I226">
            <v>6.1079737561262802E-2</v>
          </cell>
          <cell r="J226">
            <v>6.1079737561262802E-2</v>
          </cell>
          <cell r="K226">
            <v>6.1079737561262802E-2</v>
          </cell>
          <cell r="L226">
            <v>6.8363079444355906E-2</v>
          </cell>
          <cell r="M226">
            <v>9.4673933671433702E-2</v>
          </cell>
          <cell r="N226">
            <v>9.5756828627672999E-2</v>
          </cell>
          <cell r="O226">
            <v>9.5756828627672999E-2</v>
          </cell>
          <cell r="P226">
            <v>0.10124815401866701</v>
          </cell>
          <cell r="Q226">
            <v>0.10124815401866701</v>
          </cell>
          <cell r="R226">
            <v>0.10124815401866701</v>
          </cell>
          <cell r="S226">
            <v>0.10124815401866701</v>
          </cell>
          <cell r="T226">
            <v>0.10124815401866701</v>
          </cell>
          <cell r="U226">
            <v>0.10124815401866701</v>
          </cell>
          <cell r="V226">
            <v>0.10124815401866701</v>
          </cell>
          <cell r="W226">
            <v>9.6893868331724198E-2</v>
          </cell>
          <cell r="X226">
            <v>9.4333345741648797E-2</v>
          </cell>
          <cell r="Y226">
            <v>9.4333345741648797E-2</v>
          </cell>
          <cell r="Z226">
            <v>9.4333345741648797E-2</v>
          </cell>
          <cell r="AA226">
            <v>9.04122180372018E-2</v>
          </cell>
          <cell r="AB226">
            <v>9.04122180372018E-2</v>
          </cell>
          <cell r="AC226">
            <v>4.0168416457404099E-2</v>
          </cell>
          <cell r="AD226">
            <v>0.12522806866523001</v>
          </cell>
          <cell r="AE226">
            <v>0.23126444413827099</v>
          </cell>
          <cell r="AF226">
            <v>0.22682806802722599</v>
          </cell>
          <cell r="AG226">
            <v>0.27293625847930397</v>
          </cell>
          <cell r="AH226">
            <v>0.326358353260918</v>
          </cell>
          <cell r="AI226">
            <v>0.26372573927099102</v>
          </cell>
          <cell r="AJ226">
            <v>0.28087330089696499</v>
          </cell>
          <cell r="AK226">
            <v>0.38503071153576102</v>
          </cell>
          <cell r="AL226">
            <v>0.39365732814950999</v>
          </cell>
          <cell r="AM226">
            <v>0.39493047899179001</v>
          </cell>
          <cell r="AN226">
            <v>0.39639641757106597</v>
          </cell>
          <cell r="AO226">
            <v>0.39810252042178601</v>
          </cell>
        </row>
        <row r="227">
          <cell r="A227">
            <v>30805</v>
          </cell>
          <cell r="B227">
            <v>3</v>
          </cell>
          <cell r="C227" t="str">
            <v>HU-FL</v>
          </cell>
          <cell r="D227">
            <v>11</v>
          </cell>
          <cell r="E227">
            <v>8</v>
          </cell>
          <cell r="F227" t="str">
            <v>Biobio</v>
          </cell>
          <cell r="G227">
            <v>5</v>
          </cell>
          <cell r="H227" t="str">
            <v>Areas gestión plantaciones</v>
          </cell>
          <cell r="I227">
            <v>49.582631891720602</v>
          </cell>
          <cell r="J227">
            <v>38.227152336284703</v>
          </cell>
          <cell r="K227">
            <v>47.874552595327003</v>
          </cell>
          <cell r="L227">
            <v>39.661684449196599</v>
          </cell>
          <cell r="M227">
            <v>44.8492043669129</v>
          </cell>
          <cell r="N227">
            <v>42.552096215327097</v>
          </cell>
          <cell r="O227">
            <v>57.029133134966102</v>
          </cell>
          <cell r="P227">
            <v>58.275102571690702</v>
          </cell>
          <cell r="Q227">
            <v>63.406304396217202</v>
          </cell>
          <cell r="R227">
            <v>67.694555196249993</v>
          </cell>
          <cell r="S227">
            <v>67.013727276905797</v>
          </cell>
          <cell r="T227">
            <v>65.9368010945565</v>
          </cell>
          <cell r="U227">
            <v>88.706508896078702</v>
          </cell>
          <cell r="V227">
            <v>83.655246616085407</v>
          </cell>
          <cell r="W227">
            <v>88.954591068455699</v>
          </cell>
          <cell r="X227">
            <v>89.824869638808494</v>
          </cell>
          <cell r="Y227">
            <v>89.452437862648196</v>
          </cell>
          <cell r="Z227">
            <v>82.875751691893598</v>
          </cell>
          <cell r="AA227">
            <v>92.144688159424902</v>
          </cell>
          <cell r="AB227">
            <v>88.958224472404197</v>
          </cell>
          <cell r="AC227">
            <v>92.628462161823606</v>
          </cell>
          <cell r="AD227">
            <v>84.262693232724502</v>
          </cell>
          <cell r="AE227">
            <v>81.398391063846404</v>
          </cell>
          <cell r="AF227">
            <v>73.791765486097702</v>
          </cell>
          <cell r="AG227">
            <v>74.976045462188196</v>
          </cell>
          <cell r="AH227">
            <v>66.931046002897105</v>
          </cell>
          <cell r="AI227">
            <v>63.995598959864601</v>
          </cell>
          <cell r="AJ227">
            <v>73.849690075799202</v>
          </cell>
          <cell r="AK227">
            <v>70.378423249572293</v>
          </cell>
          <cell r="AL227">
            <v>65.125000529884801</v>
          </cell>
          <cell r="AM227">
            <v>60.358167426770002</v>
          </cell>
          <cell r="AN227">
            <v>59.568776736277698</v>
          </cell>
          <cell r="AO227">
            <v>58.565623060398202</v>
          </cell>
        </row>
        <row r="228">
          <cell r="A228">
            <v>30901</v>
          </cell>
          <cell r="B228">
            <v>3</v>
          </cell>
          <cell r="C228" t="str">
            <v>HU-FL</v>
          </cell>
          <cell r="D228">
            <v>12</v>
          </cell>
          <cell r="E228">
            <v>9</v>
          </cell>
          <cell r="F228" t="str">
            <v>Araucanía</v>
          </cell>
          <cell r="G228">
            <v>1</v>
          </cell>
          <cell r="H228" t="str">
            <v>Pinus radiata</v>
          </cell>
          <cell r="I228">
            <v>0</v>
          </cell>
          <cell r="J228">
            <v>0</v>
          </cell>
          <cell r="K228">
            <v>0</v>
          </cell>
          <cell r="L228">
            <v>0</v>
          </cell>
          <cell r="M228">
            <v>0</v>
          </cell>
          <cell r="N228">
            <v>0</v>
          </cell>
          <cell r="O228">
            <v>0</v>
          </cell>
          <cell r="P228">
            <v>0</v>
          </cell>
          <cell r="Q228">
            <v>0</v>
          </cell>
          <cell r="R228">
            <v>0</v>
          </cell>
          <cell r="S228">
            <v>0</v>
          </cell>
          <cell r="T228">
            <v>0</v>
          </cell>
          <cell r="U228">
            <v>0</v>
          </cell>
          <cell r="V228">
            <v>0</v>
          </cell>
          <cell r="W228">
            <v>0</v>
          </cell>
          <cell r="X228">
            <v>0</v>
          </cell>
          <cell r="Y228">
            <v>0</v>
          </cell>
          <cell r="Z228">
            <v>0</v>
          </cell>
          <cell r="AA228">
            <v>0</v>
          </cell>
          <cell r="AB228">
            <v>0</v>
          </cell>
          <cell r="AC228">
            <v>0</v>
          </cell>
          <cell r="AD228">
            <v>0</v>
          </cell>
          <cell r="AE228">
            <v>0</v>
          </cell>
          <cell r="AF228">
            <v>0</v>
          </cell>
          <cell r="AG228">
            <v>0</v>
          </cell>
          <cell r="AH228">
            <v>0</v>
          </cell>
          <cell r="AI228">
            <v>0</v>
          </cell>
          <cell r="AJ228">
            <v>0</v>
          </cell>
          <cell r="AK228">
            <v>0</v>
          </cell>
          <cell r="AL228">
            <v>0</v>
          </cell>
          <cell r="AM228">
            <v>0</v>
          </cell>
          <cell r="AN228">
            <v>0</v>
          </cell>
          <cell r="AO228">
            <v>0</v>
          </cell>
        </row>
        <row r="229">
          <cell r="A229">
            <v>30902</v>
          </cell>
          <cell r="B229">
            <v>3</v>
          </cell>
          <cell r="C229" t="str">
            <v>HU-FL</v>
          </cell>
          <cell r="D229">
            <v>12</v>
          </cell>
          <cell r="E229">
            <v>9</v>
          </cell>
          <cell r="F229" t="str">
            <v>Araucanía</v>
          </cell>
          <cell r="G229">
            <v>2</v>
          </cell>
          <cell r="H229" t="str">
            <v>Eucaliptus sp</v>
          </cell>
          <cell r="I229">
            <v>0</v>
          </cell>
          <cell r="J229">
            <v>0</v>
          </cell>
          <cell r="K229">
            <v>0</v>
          </cell>
          <cell r="L229">
            <v>0</v>
          </cell>
          <cell r="M229">
            <v>0</v>
          </cell>
          <cell r="N229">
            <v>0</v>
          </cell>
          <cell r="O229">
            <v>0</v>
          </cell>
          <cell r="P229">
            <v>0</v>
          </cell>
          <cell r="Q229">
            <v>0</v>
          </cell>
          <cell r="R229">
            <v>0</v>
          </cell>
          <cell r="S229">
            <v>0</v>
          </cell>
          <cell r="T229">
            <v>0</v>
          </cell>
          <cell r="U229">
            <v>0</v>
          </cell>
          <cell r="V229">
            <v>0</v>
          </cell>
          <cell r="W229">
            <v>0</v>
          </cell>
          <cell r="X229">
            <v>0</v>
          </cell>
          <cell r="Y229">
            <v>0</v>
          </cell>
          <cell r="Z229">
            <v>0</v>
          </cell>
          <cell r="AA229">
            <v>0</v>
          </cell>
          <cell r="AB229">
            <v>0</v>
          </cell>
          <cell r="AC229">
            <v>0</v>
          </cell>
          <cell r="AD229">
            <v>0</v>
          </cell>
          <cell r="AE229">
            <v>0</v>
          </cell>
          <cell r="AF229">
            <v>0</v>
          </cell>
          <cell r="AG229">
            <v>0</v>
          </cell>
          <cell r="AH229">
            <v>0</v>
          </cell>
          <cell r="AI229">
            <v>0</v>
          </cell>
          <cell r="AJ229">
            <v>0</v>
          </cell>
          <cell r="AK229">
            <v>0</v>
          </cell>
          <cell r="AL229">
            <v>0</v>
          </cell>
          <cell r="AM229">
            <v>0</v>
          </cell>
          <cell r="AN229">
            <v>0</v>
          </cell>
          <cell r="AO229">
            <v>0</v>
          </cell>
        </row>
        <row r="230">
          <cell r="A230">
            <v>30903</v>
          </cell>
          <cell r="B230">
            <v>3</v>
          </cell>
          <cell r="C230" t="str">
            <v>HU-FL</v>
          </cell>
          <cell r="D230">
            <v>12</v>
          </cell>
          <cell r="E230">
            <v>9</v>
          </cell>
          <cell r="F230" t="str">
            <v>Araucanía</v>
          </cell>
          <cell r="G230">
            <v>3</v>
          </cell>
          <cell r="H230" t="str">
            <v>Otras especies</v>
          </cell>
          <cell r="I230">
            <v>0</v>
          </cell>
          <cell r="J230">
            <v>0</v>
          </cell>
          <cell r="K230">
            <v>0</v>
          </cell>
          <cell r="L230">
            <v>0</v>
          </cell>
          <cell r="M230">
            <v>0</v>
          </cell>
          <cell r="N230">
            <v>0</v>
          </cell>
          <cell r="O230">
            <v>0</v>
          </cell>
          <cell r="P230">
            <v>0</v>
          </cell>
          <cell r="Q230">
            <v>0</v>
          </cell>
          <cell r="R230">
            <v>0</v>
          </cell>
          <cell r="S230">
            <v>0</v>
          </cell>
          <cell r="T230">
            <v>0</v>
          </cell>
          <cell r="U230">
            <v>0</v>
          </cell>
          <cell r="V230">
            <v>0</v>
          </cell>
          <cell r="W230">
            <v>0</v>
          </cell>
          <cell r="X230">
            <v>0</v>
          </cell>
          <cell r="Y230">
            <v>0</v>
          </cell>
          <cell r="Z230">
            <v>0</v>
          </cell>
          <cell r="AA230">
            <v>0</v>
          </cell>
          <cell r="AB230">
            <v>0</v>
          </cell>
          <cell r="AC230">
            <v>0</v>
          </cell>
          <cell r="AD230">
            <v>0</v>
          </cell>
          <cell r="AE230">
            <v>0</v>
          </cell>
          <cell r="AF230">
            <v>0</v>
          </cell>
          <cell r="AG230">
            <v>0</v>
          </cell>
          <cell r="AH230">
            <v>0</v>
          </cell>
          <cell r="AI230">
            <v>0</v>
          </cell>
          <cell r="AJ230">
            <v>0</v>
          </cell>
          <cell r="AK230">
            <v>0</v>
          </cell>
          <cell r="AL230">
            <v>0</v>
          </cell>
          <cell r="AM230">
            <v>0</v>
          </cell>
          <cell r="AN230">
            <v>0</v>
          </cell>
          <cell r="AO230">
            <v>0</v>
          </cell>
        </row>
        <row r="231">
          <cell r="A231">
            <v>30904</v>
          </cell>
          <cell r="B231">
            <v>3</v>
          </cell>
          <cell r="C231" t="str">
            <v>HU-FL</v>
          </cell>
          <cell r="D231">
            <v>12</v>
          </cell>
          <cell r="E231">
            <v>9</v>
          </cell>
          <cell r="F231" t="str">
            <v>Araucanía</v>
          </cell>
          <cell r="G231">
            <v>4</v>
          </cell>
          <cell r="H231" t="str">
            <v>Especies nativas</v>
          </cell>
          <cell r="I231">
            <v>0</v>
          </cell>
          <cell r="J231">
            <v>0</v>
          </cell>
          <cell r="K231">
            <v>0</v>
          </cell>
          <cell r="L231">
            <v>0</v>
          </cell>
          <cell r="M231">
            <v>0</v>
          </cell>
          <cell r="N231">
            <v>0</v>
          </cell>
          <cell r="O231">
            <v>0</v>
          </cell>
          <cell r="P231">
            <v>0</v>
          </cell>
          <cell r="Q231">
            <v>0</v>
          </cell>
          <cell r="R231">
            <v>0</v>
          </cell>
          <cell r="S231">
            <v>0</v>
          </cell>
          <cell r="T231">
            <v>0</v>
          </cell>
          <cell r="U231">
            <v>0</v>
          </cell>
          <cell r="V231">
            <v>0</v>
          </cell>
          <cell r="W231">
            <v>0</v>
          </cell>
          <cell r="X231">
            <v>0</v>
          </cell>
          <cell r="Y231">
            <v>0</v>
          </cell>
          <cell r="Z231">
            <v>0</v>
          </cell>
          <cell r="AA231">
            <v>0</v>
          </cell>
          <cell r="AB231">
            <v>0</v>
          </cell>
          <cell r="AC231">
            <v>0</v>
          </cell>
          <cell r="AD231">
            <v>0</v>
          </cell>
          <cell r="AE231">
            <v>0</v>
          </cell>
          <cell r="AF231">
            <v>0</v>
          </cell>
          <cell r="AG231">
            <v>0</v>
          </cell>
          <cell r="AH231">
            <v>0</v>
          </cell>
          <cell r="AI231">
            <v>0</v>
          </cell>
          <cell r="AJ231">
            <v>0</v>
          </cell>
          <cell r="AK231">
            <v>0</v>
          </cell>
          <cell r="AL231">
            <v>0</v>
          </cell>
          <cell r="AM231">
            <v>0</v>
          </cell>
          <cell r="AN231">
            <v>0</v>
          </cell>
          <cell r="AO231">
            <v>0</v>
          </cell>
        </row>
        <row r="232">
          <cell r="A232">
            <v>30905</v>
          </cell>
          <cell r="B232">
            <v>3</v>
          </cell>
          <cell r="C232" t="str">
            <v>HU-FL</v>
          </cell>
          <cell r="D232">
            <v>12</v>
          </cell>
          <cell r="E232">
            <v>9</v>
          </cell>
          <cell r="F232" t="str">
            <v>Araucanía</v>
          </cell>
          <cell r="G232">
            <v>5</v>
          </cell>
          <cell r="H232" t="str">
            <v>Areas gestión plantaciones</v>
          </cell>
          <cell r="I232">
            <v>0</v>
          </cell>
          <cell r="J232">
            <v>0</v>
          </cell>
          <cell r="K232">
            <v>0</v>
          </cell>
          <cell r="L232">
            <v>0</v>
          </cell>
          <cell r="M232">
            <v>0</v>
          </cell>
          <cell r="N232">
            <v>0</v>
          </cell>
          <cell r="O232">
            <v>0</v>
          </cell>
          <cell r="P232">
            <v>0</v>
          </cell>
          <cell r="Q232">
            <v>0</v>
          </cell>
          <cell r="R232">
            <v>0</v>
          </cell>
          <cell r="S232">
            <v>0</v>
          </cell>
          <cell r="T232">
            <v>0</v>
          </cell>
          <cell r="U232">
            <v>0</v>
          </cell>
          <cell r="V232">
            <v>0</v>
          </cell>
          <cell r="W232">
            <v>0</v>
          </cell>
          <cell r="X232">
            <v>0</v>
          </cell>
          <cell r="Y232">
            <v>0</v>
          </cell>
          <cell r="Z232">
            <v>0</v>
          </cell>
          <cell r="AA232">
            <v>0</v>
          </cell>
          <cell r="AB232">
            <v>0</v>
          </cell>
          <cell r="AC232">
            <v>0</v>
          </cell>
          <cell r="AD232">
            <v>0</v>
          </cell>
          <cell r="AE232">
            <v>0</v>
          </cell>
          <cell r="AF232">
            <v>0</v>
          </cell>
          <cell r="AG232">
            <v>0</v>
          </cell>
          <cell r="AH232">
            <v>0</v>
          </cell>
          <cell r="AI232">
            <v>0</v>
          </cell>
          <cell r="AJ232">
            <v>0</v>
          </cell>
          <cell r="AK232">
            <v>0</v>
          </cell>
          <cell r="AL232">
            <v>0</v>
          </cell>
          <cell r="AM232">
            <v>0</v>
          </cell>
          <cell r="AN232">
            <v>0</v>
          </cell>
          <cell r="AO232">
            <v>0</v>
          </cell>
        </row>
        <row r="233">
          <cell r="A233">
            <v>31401</v>
          </cell>
          <cell r="B233">
            <v>3</v>
          </cell>
          <cell r="C233" t="str">
            <v>HU-FL</v>
          </cell>
          <cell r="D233">
            <v>13</v>
          </cell>
          <cell r="E233">
            <v>14</v>
          </cell>
          <cell r="F233" t="str">
            <v>Los Ríos</v>
          </cell>
          <cell r="G233">
            <v>1</v>
          </cell>
          <cell r="H233" t="str">
            <v>Pinus radiata</v>
          </cell>
          <cell r="I233">
            <v>509.02793110363302</v>
          </cell>
          <cell r="J233">
            <v>553.52705312747003</v>
          </cell>
          <cell r="K233">
            <v>592.30487672884794</v>
          </cell>
          <cell r="L233">
            <v>578.30776380228804</v>
          </cell>
          <cell r="M233">
            <v>601.18177986388105</v>
          </cell>
          <cell r="N233">
            <v>580.65974002371502</v>
          </cell>
          <cell r="O233">
            <v>557.05786371207796</v>
          </cell>
          <cell r="P233">
            <v>579.37791070313494</v>
          </cell>
          <cell r="Q233">
            <v>563.91323925579002</v>
          </cell>
          <cell r="R233">
            <v>547.45632714087606</v>
          </cell>
          <cell r="S233">
            <v>517.74023540933194</v>
          </cell>
          <cell r="T233">
            <v>483.64009567652499</v>
          </cell>
          <cell r="U233">
            <v>393.38463632180901</v>
          </cell>
          <cell r="V233">
            <v>381.14905158149401</v>
          </cell>
          <cell r="W233">
            <v>350.20447777959401</v>
          </cell>
          <cell r="X233">
            <v>442.31068771278899</v>
          </cell>
          <cell r="Y233">
            <v>415.77401302332203</v>
          </cell>
          <cell r="Z233">
            <v>384.37980883589</v>
          </cell>
          <cell r="AA233">
            <v>361.99980459029399</v>
          </cell>
          <cell r="AB233">
            <v>326.40477490484301</v>
          </cell>
          <cell r="AC233">
            <v>283.88403953079097</v>
          </cell>
          <cell r="AD233">
            <v>234.36377959267901</v>
          </cell>
          <cell r="AE233">
            <v>185.73707504024301</v>
          </cell>
          <cell r="AF233">
            <v>189.88586876331999</v>
          </cell>
          <cell r="AG233">
            <v>147.93146896316</v>
          </cell>
          <cell r="AH233">
            <v>142.41572546662599</v>
          </cell>
          <cell r="AI233">
            <v>131.75458686968199</v>
          </cell>
          <cell r="AJ233">
            <v>80.367574412880003</v>
          </cell>
          <cell r="AK233">
            <v>70.392301592784506</v>
          </cell>
          <cell r="AL233">
            <v>69.218433204188599</v>
          </cell>
          <cell r="AM233">
            <v>66.418189127495594</v>
          </cell>
          <cell r="AN233">
            <v>61.547740968310698</v>
          </cell>
          <cell r="AO233">
            <v>57.312680574261798</v>
          </cell>
        </row>
        <row r="234">
          <cell r="A234">
            <v>31402</v>
          </cell>
          <cell r="B234">
            <v>3</v>
          </cell>
          <cell r="C234" t="str">
            <v>HU-FL</v>
          </cell>
          <cell r="D234">
            <v>13</v>
          </cell>
          <cell r="E234">
            <v>14</v>
          </cell>
          <cell r="F234" t="str">
            <v>Los Ríos</v>
          </cell>
          <cell r="G234">
            <v>2</v>
          </cell>
          <cell r="H234" t="str">
            <v>Eucaliptus sp</v>
          </cell>
          <cell r="I234">
            <v>31.464741515545199</v>
          </cell>
          <cell r="J234">
            <v>52.967838677989697</v>
          </cell>
          <cell r="K234">
            <v>81.154131615909904</v>
          </cell>
          <cell r="L234">
            <v>113.855175322638</v>
          </cell>
          <cell r="M234">
            <v>147.09400275899901</v>
          </cell>
          <cell r="N234">
            <v>162.526360784025</v>
          </cell>
          <cell r="O234">
            <v>177.54575132444501</v>
          </cell>
          <cell r="P234">
            <v>189.43846897173</v>
          </cell>
          <cell r="Q234">
            <v>220.40850541836701</v>
          </cell>
          <cell r="R234">
            <v>198.98924564517799</v>
          </cell>
          <cell r="S234">
            <v>227.27051968493501</v>
          </cell>
          <cell r="T234">
            <v>242.01807310622601</v>
          </cell>
          <cell r="U234">
            <v>258.753097464132</v>
          </cell>
          <cell r="V234">
            <v>238.96067034345199</v>
          </cell>
          <cell r="W234">
            <v>325.95880199242998</v>
          </cell>
          <cell r="X234">
            <v>336.15995810664901</v>
          </cell>
          <cell r="Y234">
            <v>344.95207092520201</v>
          </cell>
          <cell r="Z234">
            <v>380.40226467066299</v>
          </cell>
          <cell r="AA234">
            <v>391.25336942067202</v>
          </cell>
          <cell r="AB234">
            <v>401.75757401523998</v>
          </cell>
          <cell r="AC234">
            <v>415.84441204979402</v>
          </cell>
          <cell r="AD234">
            <v>400.19442914559801</v>
          </cell>
          <cell r="AE234">
            <v>377.07176546608201</v>
          </cell>
          <cell r="AF234">
            <v>345.37282698497398</v>
          </cell>
          <cell r="AG234">
            <v>311.48754066255799</v>
          </cell>
          <cell r="AH234">
            <v>295.212820464</v>
          </cell>
          <cell r="AI234">
            <v>268.43811235849802</v>
          </cell>
          <cell r="AJ234">
            <v>242.736091949524</v>
          </cell>
          <cell r="AK234">
            <v>210.261015202501</v>
          </cell>
          <cell r="AL234">
            <v>190.65765671114099</v>
          </cell>
          <cell r="AM234">
            <v>162.17895221570001</v>
          </cell>
          <cell r="AN234">
            <v>140.86518136588299</v>
          </cell>
          <cell r="AO234">
            <v>124.190580482375</v>
          </cell>
        </row>
        <row r="235">
          <cell r="A235">
            <v>31403</v>
          </cell>
          <cell r="B235">
            <v>3</v>
          </cell>
          <cell r="C235" t="str">
            <v>HU-FL</v>
          </cell>
          <cell r="D235">
            <v>13</v>
          </cell>
          <cell r="E235">
            <v>14</v>
          </cell>
          <cell r="F235" t="str">
            <v>Los Ríos</v>
          </cell>
          <cell r="G235">
            <v>3</v>
          </cell>
          <cell r="H235" t="str">
            <v>Otras especies</v>
          </cell>
          <cell r="I235">
            <v>34.129117249312202</v>
          </cell>
          <cell r="J235">
            <v>34.7588938523823</v>
          </cell>
          <cell r="K235">
            <v>35.521348151340703</v>
          </cell>
          <cell r="L235">
            <v>36.122913387045202</v>
          </cell>
          <cell r="M235">
            <v>37.527271253684901</v>
          </cell>
          <cell r="N235">
            <v>35.102724862504402</v>
          </cell>
          <cell r="O235">
            <v>34.784241148155203</v>
          </cell>
          <cell r="P235">
            <v>36.797893074914903</v>
          </cell>
          <cell r="Q235">
            <v>38.192101652335303</v>
          </cell>
          <cell r="R235">
            <v>37.2583803654923</v>
          </cell>
          <cell r="S235">
            <v>31.5735693212354</v>
          </cell>
          <cell r="T235">
            <v>31.157799610978099</v>
          </cell>
          <cell r="U235">
            <v>31.926777923422001</v>
          </cell>
          <cell r="V235">
            <v>18.841010394005199</v>
          </cell>
          <cell r="W235">
            <v>22.5753130969326</v>
          </cell>
          <cell r="X235">
            <v>15.251532576725401</v>
          </cell>
          <cell r="Y235">
            <v>15.7849432754597</v>
          </cell>
          <cell r="Z235">
            <v>36.949431917609303</v>
          </cell>
          <cell r="AA235">
            <v>36.793840409623598</v>
          </cell>
          <cell r="AB235">
            <v>37.354315047875502</v>
          </cell>
          <cell r="AC235">
            <v>37.596823223596999</v>
          </cell>
          <cell r="AD235">
            <v>37.105516321455397</v>
          </cell>
          <cell r="AE235">
            <v>37.359360392461802</v>
          </cell>
          <cell r="AF235">
            <v>36.778565611896603</v>
          </cell>
          <cell r="AG235">
            <v>35.293162980089399</v>
          </cell>
          <cell r="AH235">
            <v>35.082219805179498</v>
          </cell>
          <cell r="AI235">
            <v>31.662242821788698</v>
          </cell>
          <cell r="AJ235">
            <v>29.591266892429701</v>
          </cell>
          <cell r="AK235">
            <v>26.060531572190602</v>
          </cell>
          <cell r="AL235">
            <v>25.352035117023799</v>
          </cell>
          <cell r="AM235">
            <v>24.034054744571002</v>
          </cell>
          <cell r="AN235">
            <v>19.197538898132599</v>
          </cell>
          <cell r="AO235">
            <v>17.114628518392799</v>
          </cell>
        </row>
        <row r="236">
          <cell r="A236">
            <v>31404</v>
          </cell>
          <cell r="B236">
            <v>3</v>
          </cell>
          <cell r="C236" t="str">
            <v>HU-FL</v>
          </cell>
          <cell r="D236">
            <v>13</v>
          </cell>
          <cell r="E236">
            <v>14</v>
          </cell>
          <cell r="F236" t="str">
            <v>Los Ríos</v>
          </cell>
          <cell r="G236">
            <v>4</v>
          </cell>
          <cell r="H236" t="str">
            <v>Especies nativas</v>
          </cell>
          <cell r="I236">
            <v>1.97264032266916</v>
          </cell>
          <cell r="J236">
            <v>2.3109028247650198</v>
          </cell>
          <cell r="K236">
            <v>2.4768587613278501</v>
          </cell>
          <cell r="L236">
            <v>2.57935403395514</v>
          </cell>
          <cell r="M236">
            <v>3.2786606410693899</v>
          </cell>
          <cell r="N236">
            <v>3.0294290263681498</v>
          </cell>
          <cell r="O236">
            <v>3.0110125561446601</v>
          </cell>
          <cell r="P236">
            <v>2.9125259813592499</v>
          </cell>
          <cell r="Q236">
            <v>2.9125259813592499</v>
          </cell>
          <cell r="R236">
            <v>2.9125259813592499</v>
          </cell>
          <cell r="S236">
            <v>2.8944556853880798</v>
          </cell>
          <cell r="T236">
            <v>2.8930017535283299</v>
          </cell>
          <cell r="U236">
            <v>2.8930017535283299</v>
          </cell>
          <cell r="V236">
            <v>2.8930017535283299</v>
          </cell>
          <cell r="W236">
            <v>2.8639231163333401</v>
          </cell>
          <cell r="X236">
            <v>2.8639231163333401</v>
          </cell>
          <cell r="Y236">
            <v>2.8603505980493802</v>
          </cell>
          <cell r="Z236">
            <v>2.36491889185575</v>
          </cell>
          <cell r="AA236">
            <v>2.19128481037643</v>
          </cell>
          <cell r="AB236">
            <v>2.0537843973544101</v>
          </cell>
          <cell r="AC236">
            <v>1.3397653845165101</v>
          </cell>
          <cell r="AD236">
            <v>1.02781212559707</v>
          </cell>
          <cell r="AE236">
            <v>0.90408944781743705</v>
          </cell>
          <cell r="AF236">
            <v>1.1240208738021999</v>
          </cell>
          <cell r="AG236">
            <v>0.42374121682476001</v>
          </cell>
          <cell r="AH236">
            <v>0.84633714965844298</v>
          </cell>
          <cell r="AI236">
            <v>1.01474689007953</v>
          </cell>
          <cell r="AJ236">
            <v>1.20490505720407</v>
          </cell>
          <cell r="AK236">
            <v>1.27904732599544</v>
          </cell>
          <cell r="AL236">
            <v>1.37110947569719</v>
          </cell>
          <cell r="AM236">
            <v>1.46985159115927</v>
          </cell>
          <cell r="AN236">
            <v>1.58989596686265</v>
          </cell>
          <cell r="AO236">
            <v>1.6671980483190201</v>
          </cell>
        </row>
        <row r="237">
          <cell r="A237">
            <v>31405</v>
          </cell>
          <cell r="B237">
            <v>3</v>
          </cell>
          <cell r="C237" t="str">
            <v>HU-FL</v>
          </cell>
          <cell r="D237">
            <v>13</v>
          </cell>
          <cell r="E237">
            <v>14</v>
          </cell>
          <cell r="F237" t="str">
            <v>Los Ríos</v>
          </cell>
          <cell r="G237">
            <v>5</v>
          </cell>
          <cell r="H237" t="str">
            <v>Areas gestión plantaciones</v>
          </cell>
          <cell r="I237">
            <v>42.5306794704982</v>
          </cell>
          <cell r="J237">
            <v>35.3696949104311</v>
          </cell>
          <cell r="K237">
            <v>47.758958102888599</v>
          </cell>
          <cell r="L237">
            <v>39.630167180569302</v>
          </cell>
          <cell r="M237">
            <v>50.254824442454897</v>
          </cell>
          <cell r="N237">
            <v>48.088034398201401</v>
          </cell>
          <cell r="O237">
            <v>70.220153270176993</v>
          </cell>
          <cell r="P237">
            <v>82.390747779359899</v>
          </cell>
          <cell r="Q237">
            <v>99.148120121044897</v>
          </cell>
          <cell r="R237">
            <v>106.876592623364</v>
          </cell>
          <cell r="S237">
            <v>118.323964233277</v>
          </cell>
          <cell r="T237">
            <v>121.267159862193</v>
          </cell>
          <cell r="U237">
            <v>120.289665901803</v>
          </cell>
          <cell r="V237">
            <v>145.982170826763</v>
          </cell>
          <cell r="W237">
            <v>170.997144875706</v>
          </cell>
          <cell r="X237">
            <v>193.964059405505</v>
          </cell>
          <cell r="Y237">
            <v>186.86097387305699</v>
          </cell>
          <cell r="Z237">
            <v>173.194302313153</v>
          </cell>
          <cell r="AA237">
            <v>195.23471565697099</v>
          </cell>
          <cell r="AB237">
            <v>188.45363649838299</v>
          </cell>
          <cell r="AC237">
            <v>198.89828676982199</v>
          </cell>
          <cell r="AD237">
            <v>181.99074948252999</v>
          </cell>
          <cell r="AE237">
            <v>174.26296955359899</v>
          </cell>
          <cell r="AF237">
            <v>172.661556089795</v>
          </cell>
          <cell r="AG237">
            <v>155.280212027804</v>
          </cell>
          <cell r="AH237">
            <v>156.99903588266</v>
          </cell>
          <cell r="AI237">
            <v>139.94097236168199</v>
          </cell>
          <cell r="AJ237">
            <v>139.479788885087</v>
          </cell>
          <cell r="AK237">
            <v>119.394106940515</v>
          </cell>
          <cell r="AL237">
            <v>108.748842065674</v>
          </cell>
          <cell r="AM237">
            <v>95.263486850106801</v>
          </cell>
          <cell r="AN237">
            <v>86.245537047886501</v>
          </cell>
          <cell r="AO237">
            <v>81.512655572193907</v>
          </cell>
        </row>
        <row r="238">
          <cell r="A238">
            <v>31001</v>
          </cell>
          <cell r="B238">
            <v>3</v>
          </cell>
          <cell r="C238" t="str">
            <v>HU-FL</v>
          </cell>
          <cell r="D238">
            <v>14</v>
          </cell>
          <cell r="E238">
            <v>10</v>
          </cell>
          <cell r="F238" t="str">
            <v>Los Lagos</v>
          </cell>
          <cell r="G238">
            <v>1</v>
          </cell>
          <cell r="H238" t="str">
            <v>Pinus radiata</v>
          </cell>
          <cell r="I238">
            <v>0</v>
          </cell>
          <cell r="J238">
            <v>0</v>
          </cell>
          <cell r="K238">
            <v>0</v>
          </cell>
          <cell r="L238">
            <v>0</v>
          </cell>
          <cell r="M238">
            <v>0</v>
          </cell>
          <cell r="N238">
            <v>0</v>
          </cell>
          <cell r="O238">
            <v>0</v>
          </cell>
          <cell r="P238">
            <v>0</v>
          </cell>
          <cell r="Q238">
            <v>0</v>
          </cell>
          <cell r="R238">
            <v>0</v>
          </cell>
          <cell r="S238">
            <v>0</v>
          </cell>
          <cell r="T238">
            <v>0</v>
          </cell>
          <cell r="U238">
            <v>0</v>
          </cell>
          <cell r="V238">
            <v>0</v>
          </cell>
          <cell r="W238">
            <v>0</v>
          </cell>
          <cell r="X238">
            <v>0</v>
          </cell>
          <cell r="Y238">
            <v>0</v>
          </cell>
          <cell r="Z238">
            <v>0</v>
          </cell>
          <cell r="AA238">
            <v>0</v>
          </cell>
          <cell r="AB238">
            <v>0</v>
          </cell>
          <cell r="AC238">
            <v>0</v>
          </cell>
          <cell r="AD238">
            <v>0</v>
          </cell>
          <cell r="AE238">
            <v>0</v>
          </cell>
          <cell r="AF238">
            <v>0</v>
          </cell>
          <cell r="AG238">
            <v>0</v>
          </cell>
          <cell r="AH238">
            <v>0</v>
          </cell>
          <cell r="AI238">
            <v>0</v>
          </cell>
          <cell r="AJ238">
            <v>0</v>
          </cell>
          <cell r="AK238">
            <v>0</v>
          </cell>
          <cell r="AL238">
            <v>0</v>
          </cell>
          <cell r="AM238">
            <v>0</v>
          </cell>
          <cell r="AN238">
            <v>0</v>
          </cell>
          <cell r="AO238">
            <v>0</v>
          </cell>
        </row>
        <row r="239">
          <cell r="A239">
            <v>31002</v>
          </cell>
          <cell r="B239">
            <v>3</v>
          </cell>
          <cell r="C239" t="str">
            <v>HU-FL</v>
          </cell>
          <cell r="D239">
            <v>14</v>
          </cell>
          <cell r="E239">
            <v>10</v>
          </cell>
          <cell r="F239" t="str">
            <v>Los Lagos</v>
          </cell>
          <cell r="G239">
            <v>2</v>
          </cell>
          <cell r="H239" t="str">
            <v>Eucaliptus sp</v>
          </cell>
          <cell r="I239">
            <v>0</v>
          </cell>
          <cell r="J239">
            <v>0</v>
          </cell>
          <cell r="K239">
            <v>0</v>
          </cell>
          <cell r="L239">
            <v>0</v>
          </cell>
          <cell r="M239">
            <v>0</v>
          </cell>
          <cell r="N239">
            <v>0</v>
          </cell>
          <cell r="O239">
            <v>0</v>
          </cell>
          <cell r="P239">
            <v>0</v>
          </cell>
          <cell r="Q239">
            <v>0</v>
          </cell>
          <cell r="R239">
            <v>0</v>
          </cell>
          <cell r="S239">
            <v>0</v>
          </cell>
          <cell r="T239">
            <v>0</v>
          </cell>
          <cell r="U239">
            <v>0</v>
          </cell>
          <cell r="V239">
            <v>0</v>
          </cell>
          <cell r="W239">
            <v>0</v>
          </cell>
          <cell r="X239">
            <v>0</v>
          </cell>
          <cell r="Y239">
            <v>0</v>
          </cell>
          <cell r="Z239">
            <v>0</v>
          </cell>
          <cell r="AA239">
            <v>0</v>
          </cell>
          <cell r="AB239">
            <v>0</v>
          </cell>
          <cell r="AC239">
            <v>0</v>
          </cell>
          <cell r="AD239">
            <v>0</v>
          </cell>
          <cell r="AE239">
            <v>0</v>
          </cell>
          <cell r="AF239">
            <v>0</v>
          </cell>
          <cell r="AG239">
            <v>0</v>
          </cell>
          <cell r="AH239">
            <v>0</v>
          </cell>
          <cell r="AI239">
            <v>0</v>
          </cell>
          <cell r="AJ239">
            <v>0</v>
          </cell>
          <cell r="AK239">
            <v>0</v>
          </cell>
          <cell r="AL239">
            <v>0</v>
          </cell>
          <cell r="AM239">
            <v>0</v>
          </cell>
          <cell r="AN239">
            <v>0</v>
          </cell>
          <cell r="AO239">
            <v>0</v>
          </cell>
        </row>
        <row r="240">
          <cell r="A240">
            <v>31003</v>
          </cell>
          <cell r="B240">
            <v>3</v>
          </cell>
          <cell r="C240" t="str">
            <v>HU-FL</v>
          </cell>
          <cell r="D240">
            <v>14</v>
          </cell>
          <cell r="E240">
            <v>10</v>
          </cell>
          <cell r="F240" t="str">
            <v>Los Lagos</v>
          </cell>
          <cell r="G240">
            <v>3</v>
          </cell>
          <cell r="H240" t="str">
            <v>Otras especies</v>
          </cell>
          <cell r="I240">
            <v>0</v>
          </cell>
          <cell r="J240">
            <v>0</v>
          </cell>
          <cell r="K240">
            <v>0</v>
          </cell>
          <cell r="L240">
            <v>0</v>
          </cell>
          <cell r="M240">
            <v>0</v>
          </cell>
          <cell r="N240">
            <v>0</v>
          </cell>
          <cell r="O240">
            <v>0</v>
          </cell>
          <cell r="P240">
            <v>0</v>
          </cell>
          <cell r="Q240">
            <v>0</v>
          </cell>
          <cell r="R240">
            <v>0</v>
          </cell>
          <cell r="S240">
            <v>0</v>
          </cell>
          <cell r="T240">
            <v>0</v>
          </cell>
          <cell r="U240">
            <v>0</v>
          </cell>
          <cell r="V240">
            <v>0</v>
          </cell>
          <cell r="W240">
            <v>0</v>
          </cell>
          <cell r="X240">
            <v>0</v>
          </cell>
          <cell r="Y240">
            <v>0</v>
          </cell>
          <cell r="Z240">
            <v>0</v>
          </cell>
          <cell r="AA240">
            <v>0</v>
          </cell>
          <cell r="AB240">
            <v>0</v>
          </cell>
          <cell r="AC240">
            <v>0</v>
          </cell>
          <cell r="AD240">
            <v>0</v>
          </cell>
          <cell r="AE240">
            <v>0</v>
          </cell>
          <cell r="AF240">
            <v>0</v>
          </cell>
          <cell r="AG240">
            <v>0</v>
          </cell>
          <cell r="AH240">
            <v>0</v>
          </cell>
          <cell r="AI240">
            <v>0</v>
          </cell>
          <cell r="AJ240">
            <v>0</v>
          </cell>
          <cell r="AK240">
            <v>0</v>
          </cell>
          <cell r="AL240">
            <v>0</v>
          </cell>
          <cell r="AM240">
            <v>0</v>
          </cell>
          <cell r="AN240">
            <v>0</v>
          </cell>
          <cell r="AO240">
            <v>0</v>
          </cell>
        </row>
        <row r="241">
          <cell r="A241">
            <v>31004</v>
          </cell>
          <cell r="B241">
            <v>3</v>
          </cell>
          <cell r="C241" t="str">
            <v>HU-FL</v>
          </cell>
          <cell r="D241">
            <v>14</v>
          </cell>
          <cell r="E241">
            <v>10</v>
          </cell>
          <cell r="F241" t="str">
            <v>Los Lagos</v>
          </cell>
          <cell r="G241">
            <v>4</v>
          </cell>
          <cell r="H241" t="str">
            <v>Especies nativas</v>
          </cell>
          <cell r="I241">
            <v>0</v>
          </cell>
          <cell r="J241">
            <v>0</v>
          </cell>
          <cell r="K241">
            <v>0</v>
          </cell>
          <cell r="L241">
            <v>0</v>
          </cell>
          <cell r="M241">
            <v>0</v>
          </cell>
          <cell r="N241">
            <v>0</v>
          </cell>
          <cell r="O241">
            <v>0</v>
          </cell>
          <cell r="P241">
            <v>0</v>
          </cell>
          <cell r="Q241">
            <v>0</v>
          </cell>
          <cell r="R241">
            <v>0</v>
          </cell>
          <cell r="S241">
            <v>0</v>
          </cell>
          <cell r="T241">
            <v>0</v>
          </cell>
          <cell r="U241">
            <v>0</v>
          </cell>
          <cell r="V241">
            <v>0</v>
          </cell>
          <cell r="W241">
            <v>0</v>
          </cell>
          <cell r="X241">
            <v>0</v>
          </cell>
          <cell r="Y241">
            <v>0</v>
          </cell>
          <cell r="Z241">
            <v>0</v>
          </cell>
          <cell r="AA241">
            <v>0</v>
          </cell>
          <cell r="AB241">
            <v>0</v>
          </cell>
          <cell r="AC241">
            <v>0</v>
          </cell>
          <cell r="AD241">
            <v>0</v>
          </cell>
          <cell r="AE241">
            <v>0</v>
          </cell>
          <cell r="AF241">
            <v>0</v>
          </cell>
          <cell r="AG241">
            <v>0</v>
          </cell>
          <cell r="AH241">
            <v>0</v>
          </cell>
          <cell r="AI241">
            <v>0</v>
          </cell>
          <cell r="AJ241">
            <v>0</v>
          </cell>
          <cell r="AK241">
            <v>0</v>
          </cell>
          <cell r="AL241">
            <v>0</v>
          </cell>
          <cell r="AM241">
            <v>0</v>
          </cell>
          <cell r="AN241">
            <v>0</v>
          </cell>
          <cell r="AO241">
            <v>0</v>
          </cell>
        </row>
        <row r="242">
          <cell r="A242">
            <v>31005</v>
          </cell>
          <cell r="B242">
            <v>3</v>
          </cell>
          <cell r="C242" t="str">
            <v>HU-FL</v>
          </cell>
          <cell r="D242">
            <v>14</v>
          </cell>
          <cell r="E242">
            <v>10</v>
          </cell>
          <cell r="F242" t="str">
            <v>Los Lagos</v>
          </cell>
          <cell r="G242">
            <v>5</v>
          </cell>
          <cell r="H242" t="str">
            <v>Areas gestión plantaciones</v>
          </cell>
          <cell r="I242">
            <v>0</v>
          </cell>
          <cell r="J242">
            <v>0</v>
          </cell>
          <cell r="K242">
            <v>0</v>
          </cell>
          <cell r="L242">
            <v>0</v>
          </cell>
          <cell r="M242">
            <v>0</v>
          </cell>
          <cell r="N242">
            <v>0</v>
          </cell>
          <cell r="O242">
            <v>0</v>
          </cell>
          <cell r="P242">
            <v>0</v>
          </cell>
          <cell r="Q242">
            <v>0</v>
          </cell>
          <cell r="R242">
            <v>0</v>
          </cell>
          <cell r="S242">
            <v>0</v>
          </cell>
          <cell r="T242">
            <v>0</v>
          </cell>
          <cell r="U242">
            <v>0</v>
          </cell>
          <cell r="V242">
            <v>0</v>
          </cell>
          <cell r="W242">
            <v>0</v>
          </cell>
          <cell r="X242">
            <v>0</v>
          </cell>
          <cell r="Y242">
            <v>0</v>
          </cell>
          <cell r="Z242">
            <v>0</v>
          </cell>
          <cell r="AA242">
            <v>0</v>
          </cell>
          <cell r="AB242">
            <v>0</v>
          </cell>
          <cell r="AC242">
            <v>0</v>
          </cell>
          <cell r="AD242">
            <v>0</v>
          </cell>
          <cell r="AE242">
            <v>0</v>
          </cell>
          <cell r="AF242">
            <v>0</v>
          </cell>
          <cell r="AG242">
            <v>0</v>
          </cell>
          <cell r="AH242">
            <v>0</v>
          </cell>
          <cell r="AI242">
            <v>0</v>
          </cell>
          <cell r="AJ242">
            <v>0</v>
          </cell>
          <cell r="AK242">
            <v>0</v>
          </cell>
          <cell r="AL242">
            <v>0</v>
          </cell>
          <cell r="AM242">
            <v>0</v>
          </cell>
          <cell r="AN242">
            <v>0</v>
          </cell>
          <cell r="AO242">
            <v>0</v>
          </cell>
        </row>
        <row r="243">
          <cell r="A243">
            <v>31101</v>
          </cell>
          <cell r="B243">
            <v>3</v>
          </cell>
          <cell r="C243" t="str">
            <v>HU-FL</v>
          </cell>
          <cell r="D243">
            <v>15</v>
          </cell>
          <cell r="E243">
            <v>11</v>
          </cell>
          <cell r="F243" t="str">
            <v>Aysén</v>
          </cell>
          <cell r="G243">
            <v>1</v>
          </cell>
          <cell r="H243" t="str">
            <v>Pinus radiata</v>
          </cell>
          <cell r="I243">
            <v>0</v>
          </cell>
          <cell r="J243">
            <v>0</v>
          </cell>
          <cell r="K243">
            <v>0</v>
          </cell>
          <cell r="L243">
            <v>0</v>
          </cell>
          <cell r="M243">
            <v>0</v>
          </cell>
          <cell r="N243">
            <v>0</v>
          </cell>
          <cell r="O243">
            <v>0</v>
          </cell>
          <cell r="P243">
            <v>0</v>
          </cell>
          <cell r="Q243">
            <v>0</v>
          </cell>
          <cell r="R243">
            <v>0</v>
          </cell>
          <cell r="S243">
            <v>0</v>
          </cell>
          <cell r="T243">
            <v>0</v>
          </cell>
          <cell r="U243">
            <v>0</v>
          </cell>
          <cell r="V243">
            <v>0</v>
          </cell>
          <cell r="W243">
            <v>0</v>
          </cell>
          <cell r="X243">
            <v>0</v>
          </cell>
          <cell r="Y243">
            <v>0</v>
          </cell>
          <cell r="Z243">
            <v>0</v>
          </cell>
          <cell r="AA243">
            <v>0</v>
          </cell>
          <cell r="AB243">
            <v>0</v>
          </cell>
          <cell r="AC243">
            <v>0</v>
          </cell>
          <cell r="AD243">
            <v>0</v>
          </cell>
          <cell r="AE243">
            <v>0</v>
          </cell>
          <cell r="AF243">
            <v>0</v>
          </cell>
          <cell r="AG243">
            <v>0</v>
          </cell>
          <cell r="AH243">
            <v>0</v>
          </cell>
          <cell r="AI243">
            <v>0</v>
          </cell>
          <cell r="AJ243">
            <v>0</v>
          </cell>
          <cell r="AK243">
            <v>0</v>
          </cell>
          <cell r="AL243">
            <v>0</v>
          </cell>
          <cell r="AM243">
            <v>0</v>
          </cell>
          <cell r="AN243">
            <v>0</v>
          </cell>
          <cell r="AO243">
            <v>0</v>
          </cell>
        </row>
        <row r="244">
          <cell r="A244">
            <v>31102</v>
          </cell>
          <cell r="B244">
            <v>3</v>
          </cell>
          <cell r="C244" t="str">
            <v>HU-FL</v>
          </cell>
          <cell r="D244">
            <v>15</v>
          </cell>
          <cell r="E244">
            <v>11</v>
          </cell>
          <cell r="F244" t="str">
            <v>Aysén</v>
          </cell>
          <cell r="G244">
            <v>2</v>
          </cell>
          <cell r="H244" t="str">
            <v>Eucaliptus sp</v>
          </cell>
          <cell r="I244">
            <v>1.64735970979485E-3</v>
          </cell>
          <cell r="J244">
            <v>1.64735970979485E-3</v>
          </cell>
          <cell r="K244">
            <v>1.64735970979485E-3</v>
          </cell>
          <cell r="L244">
            <v>1.64735970979485E-3</v>
          </cell>
          <cell r="M244">
            <v>1.64735970979485E-3</v>
          </cell>
          <cell r="N244">
            <v>0</v>
          </cell>
          <cell r="O244">
            <v>0</v>
          </cell>
          <cell r="P244">
            <v>0</v>
          </cell>
          <cell r="Q244">
            <v>0</v>
          </cell>
          <cell r="R244">
            <v>0</v>
          </cell>
          <cell r="S244">
            <v>0</v>
          </cell>
          <cell r="T244">
            <v>0</v>
          </cell>
          <cell r="U244">
            <v>0</v>
          </cell>
          <cell r="V244">
            <v>0</v>
          </cell>
          <cell r="W244">
            <v>0</v>
          </cell>
          <cell r="X244">
            <v>0</v>
          </cell>
          <cell r="Y244">
            <v>0</v>
          </cell>
          <cell r="Z244">
            <v>0</v>
          </cell>
          <cell r="AA244">
            <v>0</v>
          </cell>
          <cell r="AB244">
            <v>0</v>
          </cell>
          <cell r="AC244">
            <v>0</v>
          </cell>
          <cell r="AD244">
            <v>0</v>
          </cell>
          <cell r="AE244">
            <v>0</v>
          </cell>
          <cell r="AF244">
            <v>0</v>
          </cell>
          <cell r="AG244">
            <v>0</v>
          </cell>
          <cell r="AH244">
            <v>0</v>
          </cell>
          <cell r="AI244">
            <v>0</v>
          </cell>
          <cell r="AJ244">
            <v>0</v>
          </cell>
          <cell r="AK244">
            <v>0</v>
          </cell>
          <cell r="AL244">
            <v>0</v>
          </cell>
          <cell r="AM244">
            <v>0</v>
          </cell>
          <cell r="AN244">
            <v>0</v>
          </cell>
          <cell r="AO244">
            <v>0</v>
          </cell>
        </row>
        <row r="245">
          <cell r="A245">
            <v>31103</v>
          </cell>
          <cell r="B245">
            <v>3</v>
          </cell>
          <cell r="C245" t="str">
            <v>HU-FL</v>
          </cell>
          <cell r="D245">
            <v>15</v>
          </cell>
          <cell r="E245">
            <v>11</v>
          </cell>
          <cell r="F245" t="str">
            <v>Aysén</v>
          </cell>
          <cell r="G245">
            <v>3</v>
          </cell>
          <cell r="H245" t="str">
            <v>Otras especies</v>
          </cell>
          <cell r="I245">
            <v>14.432070339845501</v>
          </cell>
          <cell r="J245">
            <v>14.5247633561701</v>
          </cell>
          <cell r="K245">
            <v>14.5570368676798</v>
          </cell>
          <cell r="L245">
            <v>15.425506805332599</v>
          </cell>
          <cell r="M245">
            <v>17.0613393958998</v>
          </cell>
          <cell r="N245">
            <v>17.2824921482243</v>
          </cell>
          <cell r="O245">
            <v>17.9037750627459</v>
          </cell>
          <cell r="P245">
            <v>18.791905255949299</v>
          </cell>
          <cell r="Q245">
            <v>19.5479643584667</v>
          </cell>
          <cell r="R245">
            <v>20.9872482933466</v>
          </cell>
          <cell r="S245">
            <v>19.9863625671873</v>
          </cell>
          <cell r="T245">
            <v>21.166448075603402</v>
          </cell>
          <cell r="U245">
            <v>22.1864260198153</v>
          </cell>
          <cell r="V245">
            <v>22.6376174771606</v>
          </cell>
          <cell r="W245">
            <v>23.1643673025604</v>
          </cell>
          <cell r="X245">
            <v>23.577004909293901</v>
          </cell>
          <cell r="Y245">
            <v>24.855104050354299</v>
          </cell>
          <cell r="Z245">
            <v>26.7475226497153</v>
          </cell>
          <cell r="AA245">
            <v>26.740748171791399</v>
          </cell>
          <cell r="AB245">
            <v>26.6865815729441</v>
          </cell>
          <cell r="AC245">
            <v>26.495046541245099</v>
          </cell>
          <cell r="AD245">
            <v>26.4023535249205</v>
          </cell>
          <cell r="AE245">
            <v>26.407919865944798</v>
          </cell>
          <cell r="AF245">
            <v>25.559712452722501</v>
          </cell>
          <cell r="AG245">
            <v>23.9397192257649</v>
          </cell>
          <cell r="AH245">
            <v>23.6521482429476</v>
          </cell>
          <cell r="AI245">
            <v>22.674687359140901</v>
          </cell>
          <cell r="AJ245">
            <v>21.2912676220493</v>
          </cell>
          <cell r="AK245">
            <v>20.120406708312601</v>
          </cell>
          <cell r="AL245">
            <v>18.63572376986</v>
          </cell>
          <cell r="AM245">
            <v>17.4254909590592</v>
          </cell>
          <cell r="AN245">
            <v>15.417771312746799</v>
          </cell>
          <cell r="AO245">
            <v>13.2809810331719</v>
          </cell>
        </row>
        <row r="246">
          <cell r="A246">
            <v>31104</v>
          </cell>
          <cell r="B246">
            <v>3</v>
          </cell>
          <cell r="C246" t="str">
            <v>HU-FL</v>
          </cell>
          <cell r="D246">
            <v>15</v>
          </cell>
          <cell r="E246">
            <v>11</v>
          </cell>
          <cell r="F246" t="str">
            <v>Aysén</v>
          </cell>
          <cell r="G246">
            <v>4</v>
          </cell>
          <cell r="H246" t="str">
            <v>Especies nativas</v>
          </cell>
          <cell r="I246">
            <v>0.42188882167846098</v>
          </cell>
          <cell r="J246">
            <v>0.42188882167846098</v>
          </cell>
          <cell r="K246">
            <v>0.42188882167846098</v>
          </cell>
          <cell r="L246">
            <v>0.410027831767938</v>
          </cell>
          <cell r="M246">
            <v>0.410027831767938</v>
          </cell>
          <cell r="N246">
            <v>0.38943583539550303</v>
          </cell>
          <cell r="O246">
            <v>0.38943583539550303</v>
          </cell>
          <cell r="P246">
            <v>0.35830073688038</v>
          </cell>
          <cell r="Q246">
            <v>0.357394689039993</v>
          </cell>
          <cell r="R246">
            <v>0.11193809228055999</v>
          </cell>
          <cell r="S246">
            <v>0.11193809228055999</v>
          </cell>
          <cell r="T246">
            <v>9.9912366399057803E-2</v>
          </cell>
          <cell r="U246">
            <v>9.9912366399057706E-2</v>
          </cell>
          <cell r="V246">
            <v>4.3819768280543098E-2</v>
          </cell>
          <cell r="W246">
            <v>4.3819768280543098E-2</v>
          </cell>
          <cell r="X246">
            <v>4.3819768280543098E-2</v>
          </cell>
          <cell r="Y246">
            <v>9.8841582587694699E-4</v>
          </cell>
          <cell r="Z246">
            <v>9.8841582587694699E-4</v>
          </cell>
          <cell r="AA246">
            <v>9.8841582587694699E-4</v>
          </cell>
          <cell r="AB246">
            <v>9.8841582587694699E-4</v>
          </cell>
          <cell r="AC246">
            <v>9.8841582587694699E-4</v>
          </cell>
          <cell r="AD246">
            <v>9.8841582587694699E-4</v>
          </cell>
          <cell r="AE246">
            <v>9.8841582587694699E-4</v>
          </cell>
          <cell r="AF246">
            <v>9.8841582587694699E-4</v>
          </cell>
          <cell r="AG246">
            <v>9.8841582587694699E-4</v>
          </cell>
          <cell r="AH246">
            <v>0</v>
          </cell>
          <cell r="AI246">
            <v>1.75443809093151E-3</v>
          </cell>
          <cell r="AJ246">
            <v>6.59767563772837E-3</v>
          </cell>
          <cell r="AK246">
            <v>9.8923950573180704E-3</v>
          </cell>
          <cell r="AL246">
            <v>1.26929065639693E-2</v>
          </cell>
          <cell r="AM246">
            <v>1.26929065639693E-2</v>
          </cell>
          <cell r="AN246">
            <v>1.26929065639693E-2</v>
          </cell>
          <cell r="AO246">
            <v>1.26929065639693E-2</v>
          </cell>
        </row>
        <row r="247">
          <cell r="A247">
            <v>31105</v>
          </cell>
          <cell r="B247">
            <v>3</v>
          </cell>
          <cell r="C247" t="str">
            <v>HU-FL</v>
          </cell>
          <cell r="D247">
            <v>15</v>
          </cell>
          <cell r="E247">
            <v>11</v>
          </cell>
          <cell r="F247" t="str">
            <v>Aysén</v>
          </cell>
          <cell r="G247">
            <v>5</v>
          </cell>
          <cell r="H247" t="str">
            <v>Areas gestión plantaciones</v>
          </cell>
          <cell r="I247">
            <v>1.09577721568515</v>
          </cell>
          <cell r="J247">
            <v>0.82154413306886198</v>
          </cell>
          <cell r="K247">
            <v>1.00562134344063</v>
          </cell>
          <cell r="L247">
            <v>0.85874955406466702</v>
          </cell>
          <cell r="M247">
            <v>1.1128166632348</v>
          </cell>
          <cell r="N247">
            <v>1.08765957489222</v>
          </cell>
          <cell r="O247">
            <v>1.66306829936877</v>
          </cell>
          <cell r="P247">
            <v>1.9514502108701099</v>
          </cell>
          <cell r="Q247">
            <v>2.3909811899717801</v>
          </cell>
          <cell r="R247">
            <v>2.86671994274367</v>
          </cell>
          <cell r="S247">
            <v>3.0508984581629401</v>
          </cell>
          <cell r="T247">
            <v>3.3946040296292099</v>
          </cell>
          <cell r="U247">
            <v>3.9024483262996701</v>
          </cell>
          <cell r="V247">
            <v>5.1587096216578301</v>
          </cell>
          <cell r="W247">
            <v>5.65638468568189</v>
          </cell>
          <cell r="X247">
            <v>5.7515327373511802</v>
          </cell>
          <cell r="Y247">
            <v>5.9594614032256503</v>
          </cell>
          <cell r="Z247">
            <v>5.7613609162019399</v>
          </cell>
          <cell r="AA247">
            <v>6.5900819790270901</v>
          </cell>
          <cell r="AB247">
            <v>6.5523231442792298</v>
          </cell>
          <cell r="AC247">
            <v>7.13451384921163</v>
          </cell>
          <cell r="AD247">
            <v>7.1431907836178299</v>
          </cell>
          <cell r="AE247">
            <v>7.6564746932456504</v>
          </cell>
          <cell r="AF247">
            <v>7.7000148535985202</v>
          </cell>
          <cell r="AG247">
            <v>7.5080761764608601</v>
          </cell>
          <cell r="AH247">
            <v>7.8414291498751698</v>
          </cell>
          <cell r="AI247">
            <v>7.3309898934670201</v>
          </cell>
          <cell r="AJ247">
            <v>8.3939618893105603</v>
          </cell>
          <cell r="AK247">
            <v>7.8035536452253602</v>
          </cell>
          <cell r="AL247">
            <v>7.0760611883712201</v>
          </cell>
          <cell r="AM247">
            <v>6.5376440378616998</v>
          </cell>
          <cell r="AN247">
            <v>5.9623949091847104</v>
          </cell>
          <cell r="AO247">
            <v>5.4103012760317597</v>
          </cell>
        </row>
        <row r="248">
          <cell r="A248">
            <v>31201</v>
          </cell>
          <cell r="B248">
            <v>3</v>
          </cell>
          <cell r="C248" t="str">
            <v>HU-FL</v>
          </cell>
          <cell r="D248">
            <v>16</v>
          </cell>
          <cell r="E248">
            <v>12</v>
          </cell>
          <cell r="F248" t="str">
            <v>Magallanes</v>
          </cell>
          <cell r="G248">
            <v>1</v>
          </cell>
          <cell r="H248" t="str">
            <v>Pinus radiata</v>
          </cell>
          <cell r="I248">
            <v>0</v>
          </cell>
          <cell r="J248">
            <v>0</v>
          </cell>
          <cell r="K248">
            <v>0</v>
          </cell>
          <cell r="L248">
            <v>0</v>
          </cell>
          <cell r="M248">
            <v>0</v>
          </cell>
          <cell r="N248">
            <v>0</v>
          </cell>
          <cell r="O248">
            <v>0</v>
          </cell>
          <cell r="P248">
            <v>0</v>
          </cell>
          <cell r="Q248">
            <v>0</v>
          </cell>
          <cell r="R248">
            <v>0</v>
          </cell>
          <cell r="S248">
            <v>0</v>
          </cell>
          <cell r="T248">
            <v>0</v>
          </cell>
          <cell r="U248">
            <v>0</v>
          </cell>
          <cell r="V248">
            <v>0</v>
          </cell>
          <cell r="W248">
            <v>0</v>
          </cell>
          <cell r="X248">
            <v>0</v>
          </cell>
          <cell r="Y248">
            <v>0</v>
          </cell>
          <cell r="Z248">
            <v>0</v>
          </cell>
          <cell r="AA248">
            <v>0</v>
          </cell>
          <cell r="AB248">
            <v>0</v>
          </cell>
          <cell r="AC248">
            <v>0</v>
          </cell>
          <cell r="AD248">
            <v>0</v>
          </cell>
          <cell r="AE248">
            <v>0</v>
          </cell>
          <cell r="AF248">
            <v>0</v>
          </cell>
          <cell r="AG248">
            <v>0</v>
          </cell>
          <cell r="AH248">
            <v>0</v>
          </cell>
          <cell r="AI248">
            <v>0</v>
          </cell>
          <cell r="AJ248">
            <v>0</v>
          </cell>
          <cell r="AK248">
            <v>0</v>
          </cell>
          <cell r="AL248">
            <v>0</v>
          </cell>
          <cell r="AM248">
            <v>0</v>
          </cell>
          <cell r="AN248">
            <v>0</v>
          </cell>
          <cell r="AO248">
            <v>0</v>
          </cell>
        </row>
        <row r="249">
          <cell r="A249">
            <v>31202</v>
          </cell>
          <cell r="B249">
            <v>3</v>
          </cell>
          <cell r="C249" t="str">
            <v>HU-FL</v>
          </cell>
          <cell r="D249">
            <v>16</v>
          </cell>
          <cell r="E249">
            <v>12</v>
          </cell>
          <cell r="F249" t="str">
            <v>Magallanes</v>
          </cell>
          <cell r="G249">
            <v>2</v>
          </cell>
          <cell r="H249" t="str">
            <v>Eucaliptus sp</v>
          </cell>
          <cell r="I249">
            <v>0</v>
          </cell>
          <cell r="J249">
            <v>0</v>
          </cell>
          <cell r="K249">
            <v>0</v>
          </cell>
          <cell r="L249">
            <v>0</v>
          </cell>
          <cell r="M249">
            <v>0</v>
          </cell>
          <cell r="N249">
            <v>0</v>
          </cell>
          <cell r="O249">
            <v>0</v>
          </cell>
          <cell r="P249">
            <v>0</v>
          </cell>
          <cell r="Q249">
            <v>0</v>
          </cell>
          <cell r="R249">
            <v>0</v>
          </cell>
          <cell r="S249">
            <v>0</v>
          </cell>
          <cell r="T249">
            <v>0</v>
          </cell>
          <cell r="U249">
            <v>0</v>
          </cell>
          <cell r="V249">
            <v>0</v>
          </cell>
          <cell r="W249">
            <v>0</v>
          </cell>
          <cell r="X249">
            <v>0</v>
          </cell>
          <cell r="Y249">
            <v>0</v>
          </cell>
          <cell r="Z249">
            <v>0</v>
          </cell>
          <cell r="AA249">
            <v>0</v>
          </cell>
          <cell r="AB249">
            <v>0</v>
          </cell>
          <cell r="AC249">
            <v>0</v>
          </cell>
          <cell r="AD249">
            <v>0</v>
          </cell>
          <cell r="AE249">
            <v>0</v>
          </cell>
          <cell r="AF249">
            <v>0</v>
          </cell>
          <cell r="AG249">
            <v>0</v>
          </cell>
          <cell r="AH249">
            <v>0</v>
          </cell>
          <cell r="AI249">
            <v>0</v>
          </cell>
          <cell r="AJ249">
            <v>0</v>
          </cell>
          <cell r="AK249">
            <v>0</v>
          </cell>
          <cell r="AL249">
            <v>0</v>
          </cell>
          <cell r="AM249">
            <v>0</v>
          </cell>
          <cell r="AN249">
            <v>0</v>
          </cell>
          <cell r="AO249">
            <v>0</v>
          </cell>
        </row>
        <row r="250">
          <cell r="A250">
            <v>31203</v>
          </cell>
          <cell r="B250">
            <v>3</v>
          </cell>
          <cell r="C250" t="str">
            <v>HU-FL</v>
          </cell>
          <cell r="D250">
            <v>16</v>
          </cell>
          <cell r="E250">
            <v>12</v>
          </cell>
          <cell r="F250" t="str">
            <v>Magallanes</v>
          </cell>
          <cell r="G250">
            <v>3</v>
          </cell>
          <cell r="H250" t="str">
            <v>Otras especies</v>
          </cell>
          <cell r="I250">
            <v>0</v>
          </cell>
          <cell r="J250">
            <v>0</v>
          </cell>
          <cell r="K250">
            <v>0</v>
          </cell>
          <cell r="L250">
            <v>0</v>
          </cell>
          <cell r="M250">
            <v>0</v>
          </cell>
          <cell r="N250">
            <v>0</v>
          </cell>
          <cell r="O250">
            <v>0</v>
          </cell>
          <cell r="P250">
            <v>0</v>
          </cell>
          <cell r="Q250">
            <v>0</v>
          </cell>
          <cell r="R250">
            <v>0</v>
          </cell>
          <cell r="S250">
            <v>0</v>
          </cell>
          <cell r="T250">
            <v>0</v>
          </cell>
          <cell r="U250">
            <v>0</v>
          </cell>
          <cell r="V250">
            <v>0</v>
          </cell>
          <cell r="W250">
            <v>0</v>
          </cell>
          <cell r="X250">
            <v>0</v>
          </cell>
          <cell r="Y250">
            <v>0</v>
          </cell>
          <cell r="Z250">
            <v>0</v>
          </cell>
          <cell r="AA250">
            <v>0</v>
          </cell>
          <cell r="AB250">
            <v>0</v>
          </cell>
          <cell r="AC250">
            <v>0</v>
          </cell>
          <cell r="AD250">
            <v>0</v>
          </cell>
          <cell r="AE250">
            <v>0</v>
          </cell>
          <cell r="AF250">
            <v>0</v>
          </cell>
          <cell r="AG250">
            <v>0</v>
          </cell>
          <cell r="AH250">
            <v>0</v>
          </cell>
          <cell r="AI250">
            <v>0</v>
          </cell>
          <cell r="AJ250">
            <v>0</v>
          </cell>
          <cell r="AK250">
            <v>0</v>
          </cell>
          <cell r="AL250">
            <v>0</v>
          </cell>
          <cell r="AM250">
            <v>0</v>
          </cell>
          <cell r="AN250">
            <v>0</v>
          </cell>
          <cell r="AO250">
            <v>0</v>
          </cell>
        </row>
        <row r="251">
          <cell r="A251">
            <v>31204</v>
          </cell>
          <cell r="B251">
            <v>3</v>
          </cell>
          <cell r="C251" t="str">
            <v>HU-FL</v>
          </cell>
          <cell r="D251">
            <v>16</v>
          </cell>
          <cell r="E251">
            <v>12</v>
          </cell>
          <cell r="F251" t="str">
            <v>Magallanes</v>
          </cell>
          <cell r="G251">
            <v>4</v>
          </cell>
          <cell r="H251" t="str">
            <v>Especies nativas</v>
          </cell>
          <cell r="I251">
            <v>0</v>
          </cell>
          <cell r="J251">
            <v>0</v>
          </cell>
          <cell r="K251">
            <v>0</v>
          </cell>
          <cell r="L251">
            <v>0</v>
          </cell>
          <cell r="M251">
            <v>0</v>
          </cell>
          <cell r="N251">
            <v>0</v>
          </cell>
          <cell r="O251">
            <v>0</v>
          </cell>
          <cell r="P251">
            <v>0</v>
          </cell>
          <cell r="Q251">
            <v>0</v>
          </cell>
          <cell r="R251">
            <v>0</v>
          </cell>
          <cell r="S251">
            <v>0</v>
          </cell>
          <cell r="T251">
            <v>0</v>
          </cell>
          <cell r="U251">
            <v>0</v>
          </cell>
          <cell r="V251">
            <v>0</v>
          </cell>
          <cell r="W251">
            <v>0</v>
          </cell>
          <cell r="X251">
            <v>0</v>
          </cell>
          <cell r="Y251">
            <v>0</v>
          </cell>
          <cell r="Z251">
            <v>0</v>
          </cell>
          <cell r="AA251">
            <v>0</v>
          </cell>
          <cell r="AB251">
            <v>0</v>
          </cell>
          <cell r="AC251">
            <v>0</v>
          </cell>
          <cell r="AD251">
            <v>0</v>
          </cell>
          <cell r="AE251">
            <v>0</v>
          </cell>
          <cell r="AF251">
            <v>0</v>
          </cell>
          <cell r="AG251">
            <v>0</v>
          </cell>
          <cell r="AH251">
            <v>0</v>
          </cell>
          <cell r="AI251">
            <v>0</v>
          </cell>
          <cell r="AJ251">
            <v>0</v>
          </cell>
          <cell r="AK251">
            <v>0</v>
          </cell>
          <cell r="AL251">
            <v>0</v>
          </cell>
          <cell r="AM251">
            <v>0</v>
          </cell>
          <cell r="AN251">
            <v>0</v>
          </cell>
          <cell r="AO251">
            <v>0</v>
          </cell>
        </row>
        <row r="252">
          <cell r="A252">
            <v>31205</v>
          </cell>
          <cell r="B252">
            <v>3</v>
          </cell>
          <cell r="C252" t="str">
            <v>HU-FL</v>
          </cell>
          <cell r="D252">
            <v>16</v>
          </cell>
          <cell r="E252">
            <v>12</v>
          </cell>
          <cell r="F252" t="str">
            <v>Magallanes</v>
          </cell>
          <cell r="G252">
            <v>5</v>
          </cell>
          <cell r="H252" t="str">
            <v>Areas gestión plantaciones</v>
          </cell>
          <cell r="I252">
            <v>0</v>
          </cell>
          <cell r="J252">
            <v>0</v>
          </cell>
          <cell r="K252">
            <v>0</v>
          </cell>
          <cell r="L252">
            <v>0</v>
          </cell>
          <cell r="M252">
            <v>0</v>
          </cell>
          <cell r="N252">
            <v>0</v>
          </cell>
          <cell r="O252">
            <v>0</v>
          </cell>
          <cell r="P252">
            <v>0</v>
          </cell>
          <cell r="Q252">
            <v>0</v>
          </cell>
          <cell r="R252">
            <v>0</v>
          </cell>
          <cell r="S252">
            <v>0</v>
          </cell>
          <cell r="T252">
            <v>0</v>
          </cell>
          <cell r="U252">
            <v>0</v>
          </cell>
          <cell r="V252">
            <v>0</v>
          </cell>
          <cell r="W252">
            <v>0</v>
          </cell>
          <cell r="X252">
            <v>0</v>
          </cell>
          <cell r="Y252">
            <v>0</v>
          </cell>
          <cell r="Z252">
            <v>0</v>
          </cell>
          <cell r="AA252">
            <v>0</v>
          </cell>
          <cell r="AB252">
            <v>0</v>
          </cell>
          <cell r="AC252">
            <v>0</v>
          </cell>
          <cell r="AD252">
            <v>0</v>
          </cell>
          <cell r="AE252">
            <v>0</v>
          </cell>
          <cell r="AF252">
            <v>0</v>
          </cell>
          <cell r="AG252">
            <v>0</v>
          </cell>
          <cell r="AH252">
            <v>0</v>
          </cell>
          <cell r="AI252">
            <v>0</v>
          </cell>
          <cell r="AJ252">
            <v>0</v>
          </cell>
          <cell r="AK252">
            <v>0</v>
          </cell>
          <cell r="AL252">
            <v>0</v>
          </cell>
          <cell r="AM252">
            <v>0</v>
          </cell>
          <cell r="AN252">
            <v>0</v>
          </cell>
          <cell r="AO252">
            <v>0</v>
          </cell>
        </row>
        <row r="253">
          <cell r="A253">
            <v>310001</v>
          </cell>
          <cell r="B253">
            <v>3</v>
          </cell>
          <cell r="C253" t="str">
            <v>HU-FL</v>
          </cell>
          <cell r="E253">
            <v>100</v>
          </cell>
          <cell r="F253" t="str">
            <v>País</v>
          </cell>
          <cell r="G253">
            <v>1</v>
          </cell>
          <cell r="H253" t="str">
            <v>Pinus radiata</v>
          </cell>
          <cell r="I253">
            <v>1130.83459773052</v>
          </cell>
          <cell r="J253">
            <v>1185.06676210355</v>
          </cell>
          <cell r="K253">
            <v>1223.4359034589199</v>
          </cell>
          <cell r="L253">
            <v>1219.8323496927001</v>
          </cell>
          <cell r="M253">
            <v>1198.87182874735</v>
          </cell>
          <cell r="N253">
            <v>1134.6145476465999</v>
          </cell>
          <cell r="O253">
            <v>1041.7898294041299</v>
          </cell>
          <cell r="P253">
            <v>1003.97158055002</v>
          </cell>
          <cell r="Q253">
            <v>944.50497899540301</v>
          </cell>
          <cell r="R253">
            <v>900.60728397411799</v>
          </cell>
          <cell r="S253">
            <v>808.64524551780403</v>
          </cell>
          <cell r="T253">
            <v>740.73215716176401</v>
          </cell>
          <cell r="U253">
            <v>739.96192002889995</v>
          </cell>
          <cell r="V253">
            <v>589.80946112529102</v>
          </cell>
          <cell r="W253">
            <v>547.54195427657703</v>
          </cell>
          <cell r="X253">
            <v>630.20727272540705</v>
          </cell>
          <cell r="Y253">
            <v>599.20190145935203</v>
          </cell>
          <cell r="Z253">
            <v>566.16895268625399</v>
          </cell>
          <cell r="AA253">
            <v>535.11296133605094</v>
          </cell>
          <cell r="AB253">
            <v>489.99519426107202</v>
          </cell>
          <cell r="AC253">
            <v>437.61467548090201</v>
          </cell>
          <cell r="AD253">
            <v>361.471416573765</v>
          </cell>
          <cell r="AE253">
            <v>295.41521796399297</v>
          </cell>
          <cell r="AF253">
            <v>269.60686179662599</v>
          </cell>
          <cell r="AG253">
            <v>234.20055532709</v>
          </cell>
          <cell r="AH253">
            <v>219.52948708871401</v>
          </cell>
          <cell r="AI253">
            <v>210.06970518551</v>
          </cell>
          <cell r="AJ253">
            <v>156.647693030592</v>
          </cell>
          <cell r="AK253">
            <v>142.429775886513</v>
          </cell>
          <cell r="AL253">
            <v>136.26207175664001</v>
          </cell>
          <cell r="AM253">
            <v>129.39137934874799</v>
          </cell>
          <cell r="AN253">
            <v>121.44241981874001</v>
          </cell>
          <cell r="AO253">
            <v>111.84563994936499</v>
          </cell>
        </row>
        <row r="254">
          <cell r="A254">
            <v>310002</v>
          </cell>
          <cell r="B254">
            <v>3</v>
          </cell>
          <cell r="C254" t="str">
            <v>HU-FL</v>
          </cell>
          <cell r="E254">
            <v>100</v>
          </cell>
          <cell r="F254" t="str">
            <v>País</v>
          </cell>
          <cell r="G254">
            <v>2</v>
          </cell>
          <cell r="H254" t="str">
            <v>Eucaliptus sp</v>
          </cell>
          <cell r="I254">
            <v>85.478514380738105</v>
          </cell>
          <cell r="J254">
            <v>121.70866161376</v>
          </cell>
          <cell r="K254">
            <v>169.39683217400301</v>
          </cell>
          <cell r="L254">
            <v>210.79893527381901</v>
          </cell>
          <cell r="M254">
            <v>259.97945744763899</v>
          </cell>
          <cell r="N254">
            <v>303.20261650902398</v>
          </cell>
          <cell r="O254">
            <v>323.24444920302301</v>
          </cell>
          <cell r="P254">
            <v>339.78259951684203</v>
          </cell>
          <cell r="Q254">
            <v>370.40002170132902</v>
          </cell>
          <cell r="R254">
            <v>346.02688346322998</v>
          </cell>
          <cell r="S254">
            <v>380.45239134824698</v>
          </cell>
          <cell r="T254">
            <v>400.48305359239401</v>
          </cell>
          <cell r="U254">
            <v>421.97007426141801</v>
          </cell>
          <cell r="V254">
            <v>408.82538368245798</v>
          </cell>
          <cell r="W254">
            <v>503.42594376302401</v>
          </cell>
          <cell r="X254">
            <v>525.57241424632605</v>
          </cell>
          <cell r="Y254">
            <v>544.19998337736297</v>
          </cell>
          <cell r="Z254">
            <v>588.97404060638803</v>
          </cell>
          <cell r="AA254">
            <v>597.45088292841103</v>
          </cell>
          <cell r="AB254">
            <v>606.35172088352203</v>
          </cell>
          <cell r="AC254">
            <v>612.893668679651</v>
          </cell>
          <cell r="AD254">
            <v>590.66180907890896</v>
          </cell>
          <cell r="AE254">
            <v>552.82791296406197</v>
          </cell>
          <cell r="AF254">
            <v>514.51841300183003</v>
          </cell>
          <cell r="AG254">
            <v>468.12420296924699</v>
          </cell>
          <cell r="AH254">
            <v>425.65369474924898</v>
          </cell>
          <cell r="AI254">
            <v>393.90419039709798</v>
          </cell>
          <cell r="AJ254">
            <v>359.169444527878</v>
          </cell>
          <cell r="AK254">
            <v>324.94820034329399</v>
          </cell>
          <cell r="AL254">
            <v>300.95606196432999</v>
          </cell>
          <cell r="AM254">
            <v>265.203076233003</v>
          </cell>
          <cell r="AN254">
            <v>239.91056320263201</v>
          </cell>
          <cell r="AO254">
            <v>218.08141838832901</v>
          </cell>
        </row>
        <row r="255">
          <cell r="A255">
            <v>310003</v>
          </cell>
          <cell r="B255">
            <v>3</v>
          </cell>
          <cell r="C255" t="str">
            <v>HU-FL</v>
          </cell>
          <cell r="E255">
            <v>100</v>
          </cell>
          <cell r="F255" t="str">
            <v>País</v>
          </cell>
          <cell r="G255">
            <v>3</v>
          </cell>
          <cell r="H255" t="str">
            <v>Otras especies</v>
          </cell>
          <cell r="I255">
            <v>56.357406543353598</v>
          </cell>
          <cell r="J255">
            <v>57.140716956217098</v>
          </cell>
          <cell r="K255">
            <v>57.956597202371903</v>
          </cell>
          <cell r="L255">
            <v>59.873595320906702</v>
          </cell>
          <cell r="M255">
            <v>63.724080611813903</v>
          </cell>
          <cell r="N255">
            <v>63.384711877859402</v>
          </cell>
          <cell r="O255">
            <v>63.572707351058199</v>
          </cell>
          <cell r="P255">
            <v>66.169132826140697</v>
          </cell>
          <cell r="Q255">
            <v>68.152356910319497</v>
          </cell>
          <cell r="R255">
            <v>69.297728860645506</v>
          </cell>
          <cell r="S255">
            <v>61.3517445128617</v>
          </cell>
          <cell r="T255">
            <v>61.940730584657899</v>
          </cell>
          <cell r="U255">
            <v>63.369474497836499</v>
          </cell>
          <cell r="V255">
            <v>43.231584688632999</v>
          </cell>
          <cell r="W255">
            <v>46.705597885388201</v>
          </cell>
          <cell r="X255">
            <v>40.8822793975975</v>
          </cell>
          <cell r="Y255">
            <v>42.074115419757199</v>
          </cell>
          <cell r="Z255">
            <v>69.544775975029197</v>
          </cell>
          <cell r="AA255">
            <v>69.732557298522295</v>
          </cell>
          <cell r="AB255">
            <v>70.023453093400207</v>
          </cell>
          <cell r="AC255">
            <v>69.758894070630205</v>
          </cell>
          <cell r="AD255">
            <v>69.228388147455306</v>
          </cell>
          <cell r="AE255">
            <v>69.7530548054511</v>
          </cell>
          <cell r="AF255">
            <v>67.882666894724494</v>
          </cell>
          <cell r="AG255">
            <v>64.105702671308293</v>
          </cell>
          <cell r="AH255">
            <v>61.442482347182697</v>
          </cell>
          <cell r="AI255">
            <v>56.795991116517101</v>
          </cell>
          <cell r="AJ255">
            <v>53.232871667785403</v>
          </cell>
          <cell r="AK255">
            <v>48.4385636117972</v>
          </cell>
          <cell r="AL255">
            <v>45.424770148483702</v>
          </cell>
          <cell r="AM255">
            <v>42.9280031395786</v>
          </cell>
          <cell r="AN255">
            <v>35.910276418770103</v>
          </cell>
          <cell r="AO255">
            <v>31.628099256679199</v>
          </cell>
        </row>
        <row r="256">
          <cell r="A256">
            <v>310004</v>
          </cell>
          <cell r="B256">
            <v>3</v>
          </cell>
          <cell r="C256" t="str">
            <v>HU-FL</v>
          </cell>
          <cell r="E256">
            <v>100</v>
          </cell>
          <cell r="F256" t="str">
            <v>País</v>
          </cell>
          <cell r="G256">
            <v>4</v>
          </cell>
          <cell r="H256" t="str">
            <v>Especies nativas</v>
          </cell>
          <cell r="I256">
            <v>2.4556088819088902</v>
          </cell>
          <cell r="J256">
            <v>2.7938713840047402</v>
          </cell>
          <cell r="K256">
            <v>2.95982732056757</v>
          </cell>
          <cell r="L256">
            <v>3.0577449451674301</v>
          </cell>
          <cell r="M256">
            <v>3.7833624065087599</v>
          </cell>
          <cell r="N256">
            <v>3.5146216903913299</v>
          </cell>
          <cell r="O256">
            <v>3.49620522016783</v>
          </cell>
          <cell r="P256">
            <v>3.3720748722582998</v>
          </cell>
          <cell r="Q256">
            <v>3.3711688244179099</v>
          </cell>
          <cell r="R256">
            <v>3.1257122276584801</v>
          </cell>
          <cell r="S256">
            <v>3.1076419316873101</v>
          </cell>
          <cell r="T256">
            <v>3.0941622739460501</v>
          </cell>
          <cell r="U256">
            <v>3.0941622739460501</v>
          </cell>
          <cell r="V256">
            <v>3.0380696758275398</v>
          </cell>
          <cell r="W256">
            <v>3.0046367529456099</v>
          </cell>
          <cell r="X256">
            <v>3.00207623035553</v>
          </cell>
          <cell r="Y256">
            <v>2.9556723596169099</v>
          </cell>
          <cell r="Z256">
            <v>2.4602406534232699</v>
          </cell>
          <cell r="AA256">
            <v>2.2826854442395099</v>
          </cell>
          <cell r="AB256">
            <v>2.14518503121749</v>
          </cell>
          <cell r="AC256">
            <v>1.3809222167997901</v>
          </cell>
          <cell r="AD256">
            <v>1.15907878471215</v>
          </cell>
          <cell r="AE256">
            <v>1.1413924824055599</v>
          </cell>
          <cell r="AF256">
            <v>1.35882698460447</v>
          </cell>
          <cell r="AG256">
            <v>0.70462224755540304</v>
          </cell>
          <cell r="AH256">
            <v>1.17916375808458</v>
          </cell>
          <cell r="AI256">
            <v>1.2866592004370001</v>
          </cell>
          <cell r="AJ256">
            <v>1.4988018280173101</v>
          </cell>
          <cell r="AK256">
            <v>1.6803898584706001</v>
          </cell>
          <cell r="AL256">
            <v>1.7789271341147099</v>
          </cell>
          <cell r="AM256">
            <v>1.87846037607032</v>
          </cell>
          <cell r="AN256">
            <v>1.99996939255182</v>
          </cell>
          <cell r="AO256">
            <v>2.0789430678786198</v>
          </cell>
        </row>
        <row r="257">
          <cell r="A257">
            <v>310005</v>
          </cell>
          <cell r="B257">
            <v>3</v>
          </cell>
          <cell r="C257" t="str">
            <v>HU-FL</v>
          </cell>
          <cell r="E257">
            <v>100</v>
          </cell>
          <cell r="F257" t="str">
            <v>País</v>
          </cell>
          <cell r="G257">
            <v>5</v>
          </cell>
          <cell r="H257" t="str">
            <v>Areas gestión plantaciones</v>
          </cell>
          <cell r="I257">
            <v>94.0556789574498</v>
          </cell>
          <cell r="J257">
            <v>75.113064813239802</v>
          </cell>
          <cell r="K257">
            <v>97.587801125710001</v>
          </cell>
          <cell r="L257">
            <v>80.9863925693639</v>
          </cell>
          <cell r="M257">
            <v>97.210325067175702</v>
          </cell>
          <cell r="N257">
            <v>92.611248063292507</v>
          </cell>
          <cell r="O257">
            <v>130.19504514188901</v>
          </cell>
          <cell r="P257">
            <v>144.01806348761599</v>
          </cell>
          <cell r="Q257">
            <v>166.53427451504101</v>
          </cell>
          <cell r="R257">
            <v>179.21869985300199</v>
          </cell>
          <cell r="S257">
            <v>190.28848530216399</v>
          </cell>
          <cell r="T257">
            <v>192.54547451274999</v>
          </cell>
          <cell r="U257">
            <v>215.098164238473</v>
          </cell>
          <cell r="V257">
            <v>237.655084872396</v>
          </cell>
          <cell r="W257">
            <v>268.26132151298702</v>
          </cell>
          <cell r="X257">
            <v>292.111181934554</v>
          </cell>
          <cell r="Y257">
            <v>284.93668878014398</v>
          </cell>
          <cell r="Z257">
            <v>264.31536938377002</v>
          </cell>
          <cell r="AA257">
            <v>296.84964204138601</v>
          </cell>
          <cell r="AB257">
            <v>286.89354285002003</v>
          </cell>
          <cell r="AC257">
            <v>302.02308940278999</v>
          </cell>
          <cell r="AD257">
            <v>276.63393534508401</v>
          </cell>
          <cell r="AE257">
            <v>266.47650603864298</v>
          </cell>
          <cell r="AF257">
            <v>257.07185527419</v>
          </cell>
          <cell r="AG257">
            <v>240.582222073059</v>
          </cell>
          <cell r="AH257">
            <v>234.65950548112801</v>
          </cell>
          <cell r="AI257">
            <v>214.03401337355601</v>
          </cell>
          <cell r="AJ257">
            <v>224.865962341358</v>
          </cell>
          <cell r="AK257">
            <v>200.608795299912</v>
          </cell>
          <cell r="AL257">
            <v>183.81177215423401</v>
          </cell>
          <cell r="AM257">
            <v>164.73314085368</v>
          </cell>
          <cell r="AN257">
            <v>154.27695558488099</v>
          </cell>
          <cell r="AO257">
            <v>147.992951214263</v>
          </cell>
        </row>
        <row r="258">
          <cell r="A258">
            <v>41501</v>
          </cell>
          <cell r="B258">
            <v>4</v>
          </cell>
          <cell r="C258" t="str">
            <v>AS-FL</v>
          </cell>
          <cell r="D258">
            <v>1</v>
          </cell>
          <cell r="E258">
            <v>15</v>
          </cell>
          <cell r="F258" t="str">
            <v>Arica y Parinacota</v>
          </cell>
          <cell r="G258">
            <v>1</v>
          </cell>
          <cell r="H258" t="str">
            <v>Pinus radiata</v>
          </cell>
          <cell r="I258">
            <v>0</v>
          </cell>
          <cell r="J258">
            <v>0</v>
          </cell>
          <cell r="K258">
            <v>0</v>
          </cell>
          <cell r="L258">
            <v>0</v>
          </cell>
          <cell r="M258">
            <v>0</v>
          </cell>
          <cell r="N258">
            <v>0</v>
          </cell>
          <cell r="O258">
            <v>0</v>
          </cell>
          <cell r="P258">
            <v>0</v>
          </cell>
          <cell r="Q258">
            <v>0</v>
          </cell>
          <cell r="R258">
            <v>0</v>
          </cell>
          <cell r="S258">
            <v>0</v>
          </cell>
          <cell r="T258">
            <v>0</v>
          </cell>
          <cell r="U258">
            <v>0</v>
          </cell>
          <cell r="V258">
            <v>0</v>
          </cell>
          <cell r="W258">
            <v>0</v>
          </cell>
          <cell r="X258">
            <v>0</v>
          </cell>
          <cell r="Y258">
            <v>0</v>
          </cell>
          <cell r="Z258">
            <v>0</v>
          </cell>
          <cell r="AA258">
            <v>0</v>
          </cell>
          <cell r="AB258">
            <v>0</v>
          </cell>
          <cell r="AC258">
            <v>0</v>
          </cell>
          <cell r="AD258">
            <v>0</v>
          </cell>
          <cell r="AE258">
            <v>0</v>
          </cell>
          <cell r="AF258">
            <v>0</v>
          </cell>
          <cell r="AG258">
            <v>0</v>
          </cell>
          <cell r="AH258">
            <v>0</v>
          </cell>
          <cell r="AI258">
            <v>0</v>
          </cell>
          <cell r="AJ258">
            <v>0</v>
          </cell>
          <cell r="AK258">
            <v>0</v>
          </cell>
          <cell r="AL258">
            <v>0</v>
          </cell>
          <cell r="AM258">
            <v>0</v>
          </cell>
          <cell r="AN258">
            <v>0</v>
          </cell>
          <cell r="AO258">
            <v>0</v>
          </cell>
        </row>
        <row r="259">
          <cell r="A259">
            <v>41502</v>
          </cell>
          <cell r="B259">
            <v>4</v>
          </cell>
          <cell r="C259" t="str">
            <v>AS-FL</v>
          </cell>
          <cell r="D259">
            <v>1</v>
          </cell>
          <cell r="E259">
            <v>15</v>
          </cell>
          <cell r="F259" t="str">
            <v>Arica y Parinacota</v>
          </cell>
          <cell r="G259">
            <v>2</v>
          </cell>
          <cell r="H259" t="str">
            <v>Eucaliptus sp</v>
          </cell>
          <cell r="I259">
            <v>0</v>
          </cell>
          <cell r="J259">
            <v>0</v>
          </cell>
          <cell r="K259">
            <v>0</v>
          </cell>
          <cell r="L259">
            <v>0</v>
          </cell>
          <cell r="M259">
            <v>0</v>
          </cell>
          <cell r="N259">
            <v>0</v>
          </cell>
          <cell r="O259">
            <v>0</v>
          </cell>
          <cell r="P259">
            <v>0</v>
          </cell>
          <cell r="Q259">
            <v>0</v>
          </cell>
          <cell r="R259">
            <v>0</v>
          </cell>
          <cell r="S259">
            <v>0</v>
          </cell>
          <cell r="T259">
            <v>0</v>
          </cell>
          <cell r="U259">
            <v>0</v>
          </cell>
          <cell r="V259">
            <v>0</v>
          </cell>
          <cell r="W259">
            <v>0</v>
          </cell>
          <cell r="X259">
            <v>0</v>
          </cell>
          <cell r="Y259">
            <v>0</v>
          </cell>
          <cell r="Z259">
            <v>0</v>
          </cell>
          <cell r="AA259">
            <v>0</v>
          </cell>
          <cell r="AB259">
            <v>0</v>
          </cell>
          <cell r="AC259">
            <v>0</v>
          </cell>
          <cell r="AD259">
            <v>0</v>
          </cell>
          <cell r="AE259">
            <v>0</v>
          </cell>
          <cell r="AF259">
            <v>0</v>
          </cell>
          <cell r="AG259">
            <v>0</v>
          </cell>
          <cell r="AH259">
            <v>0</v>
          </cell>
          <cell r="AI259">
            <v>0</v>
          </cell>
          <cell r="AJ259">
            <v>0</v>
          </cell>
          <cell r="AK259">
            <v>0</v>
          </cell>
          <cell r="AL259">
            <v>0</v>
          </cell>
          <cell r="AM259">
            <v>0</v>
          </cell>
          <cell r="AN259">
            <v>0</v>
          </cell>
          <cell r="AO259">
            <v>0</v>
          </cell>
        </row>
        <row r="260">
          <cell r="A260">
            <v>41503</v>
          </cell>
          <cell r="B260">
            <v>4</v>
          </cell>
          <cell r="C260" t="str">
            <v>AS-FL</v>
          </cell>
          <cell r="D260">
            <v>1</v>
          </cell>
          <cell r="E260">
            <v>15</v>
          </cell>
          <cell r="F260" t="str">
            <v>Arica y Parinacota</v>
          </cell>
          <cell r="G260">
            <v>3</v>
          </cell>
          <cell r="H260" t="str">
            <v>Otras especies</v>
          </cell>
          <cell r="I260">
            <v>0</v>
          </cell>
          <cell r="J260">
            <v>0</v>
          </cell>
          <cell r="K260">
            <v>0</v>
          </cell>
          <cell r="L260">
            <v>0</v>
          </cell>
          <cell r="M260">
            <v>0</v>
          </cell>
          <cell r="N260">
            <v>0</v>
          </cell>
          <cell r="O260">
            <v>0</v>
          </cell>
          <cell r="P260">
            <v>0</v>
          </cell>
          <cell r="Q260">
            <v>0</v>
          </cell>
          <cell r="R260">
            <v>0</v>
          </cell>
          <cell r="S260">
            <v>0</v>
          </cell>
          <cell r="T260">
            <v>0</v>
          </cell>
          <cell r="U260">
            <v>0</v>
          </cell>
          <cell r="V260">
            <v>0</v>
          </cell>
          <cell r="W260">
            <v>0</v>
          </cell>
          <cell r="X260">
            <v>0</v>
          </cell>
          <cell r="Y260">
            <v>0</v>
          </cell>
          <cell r="Z260">
            <v>0</v>
          </cell>
          <cell r="AA260">
            <v>0</v>
          </cell>
          <cell r="AB260">
            <v>0</v>
          </cell>
          <cell r="AC260">
            <v>0</v>
          </cell>
          <cell r="AD260">
            <v>0</v>
          </cell>
          <cell r="AE260">
            <v>0</v>
          </cell>
          <cell r="AF260">
            <v>0</v>
          </cell>
          <cell r="AG260">
            <v>0</v>
          </cell>
          <cell r="AH260">
            <v>0</v>
          </cell>
          <cell r="AI260">
            <v>0</v>
          </cell>
          <cell r="AJ260">
            <v>0</v>
          </cell>
          <cell r="AK260">
            <v>0</v>
          </cell>
          <cell r="AL260">
            <v>0</v>
          </cell>
          <cell r="AM260">
            <v>0</v>
          </cell>
          <cell r="AN260">
            <v>0</v>
          </cell>
          <cell r="AO260">
            <v>0</v>
          </cell>
        </row>
        <row r="261">
          <cell r="A261">
            <v>41504</v>
          </cell>
          <cell r="B261">
            <v>4</v>
          </cell>
          <cell r="C261" t="str">
            <v>AS-FL</v>
          </cell>
          <cell r="D261">
            <v>1</v>
          </cell>
          <cell r="E261">
            <v>15</v>
          </cell>
          <cell r="F261" t="str">
            <v>Arica y Parinacota</v>
          </cell>
          <cell r="G261">
            <v>4</v>
          </cell>
          <cell r="H261" t="str">
            <v>Especies nativas</v>
          </cell>
          <cell r="I261">
            <v>0</v>
          </cell>
          <cell r="J261">
            <v>0</v>
          </cell>
          <cell r="K261">
            <v>0</v>
          </cell>
          <cell r="L261">
            <v>0</v>
          </cell>
          <cell r="M261">
            <v>0</v>
          </cell>
          <cell r="N261">
            <v>0</v>
          </cell>
          <cell r="O261">
            <v>0</v>
          </cell>
          <cell r="P261">
            <v>0</v>
          </cell>
          <cell r="Q261">
            <v>0</v>
          </cell>
          <cell r="R261">
            <v>0</v>
          </cell>
          <cell r="S261">
            <v>0</v>
          </cell>
          <cell r="T261">
            <v>0</v>
          </cell>
          <cell r="U261">
            <v>0</v>
          </cell>
          <cell r="V261">
            <v>0</v>
          </cell>
          <cell r="W261">
            <v>0</v>
          </cell>
          <cell r="X261">
            <v>0</v>
          </cell>
          <cell r="Y261">
            <v>0</v>
          </cell>
          <cell r="Z261">
            <v>0</v>
          </cell>
          <cell r="AA261">
            <v>0</v>
          </cell>
          <cell r="AB261">
            <v>0</v>
          </cell>
          <cell r="AC261">
            <v>0</v>
          </cell>
          <cell r="AD261">
            <v>0</v>
          </cell>
          <cell r="AE261">
            <v>0</v>
          </cell>
          <cell r="AF261">
            <v>0</v>
          </cell>
          <cell r="AG261">
            <v>0</v>
          </cell>
          <cell r="AH261">
            <v>0</v>
          </cell>
          <cell r="AI261">
            <v>0</v>
          </cell>
          <cell r="AJ261">
            <v>0</v>
          </cell>
          <cell r="AK261">
            <v>0</v>
          </cell>
          <cell r="AL261">
            <v>0</v>
          </cell>
          <cell r="AM261">
            <v>0</v>
          </cell>
          <cell r="AN261">
            <v>0</v>
          </cell>
          <cell r="AO261">
            <v>0</v>
          </cell>
        </row>
        <row r="262">
          <cell r="A262">
            <v>41505</v>
          </cell>
          <cell r="B262">
            <v>4</v>
          </cell>
          <cell r="C262" t="str">
            <v>AS-FL</v>
          </cell>
          <cell r="D262">
            <v>1</v>
          </cell>
          <cell r="E262">
            <v>15</v>
          </cell>
          <cell r="F262" t="str">
            <v>Arica y Parinacota</v>
          </cell>
          <cell r="G262">
            <v>5</v>
          </cell>
          <cell r="H262" t="str">
            <v>Areas gestión plantaciones</v>
          </cell>
          <cell r="I262">
            <v>0</v>
          </cell>
          <cell r="J262">
            <v>0</v>
          </cell>
          <cell r="K262">
            <v>0</v>
          </cell>
          <cell r="L262">
            <v>0</v>
          </cell>
          <cell r="M262">
            <v>0</v>
          </cell>
          <cell r="N262">
            <v>0</v>
          </cell>
          <cell r="O262">
            <v>0</v>
          </cell>
          <cell r="P262">
            <v>0</v>
          </cell>
          <cell r="Q262">
            <v>0</v>
          </cell>
          <cell r="R262">
            <v>0</v>
          </cell>
          <cell r="S262">
            <v>0</v>
          </cell>
          <cell r="T262">
            <v>0</v>
          </cell>
          <cell r="U262">
            <v>0</v>
          </cell>
          <cell r="V262">
            <v>0</v>
          </cell>
          <cell r="W262">
            <v>0</v>
          </cell>
          <cell r="X262">
            <v>0</v>
          </cell>
          <cell r="Y262">
            <v>0</v>
          </cell>
          <cell r="Z262">
            <v>0</v>
          </cell>
          <cell r="AA262">
            <v>0</v>
          </cell>
          <cell r="AB262">
            <v>0</v>
          </cell>
          <cell r="AC262">
            <v>0</v>
          </cell>
          <cell r="AD262">
            <v>0</v>
          </cell>
          <cell r="AE262">
            <v>0</v>
          </cell>
          <cell r="AF262">
            <v>0</v>
          </cell>
          <cell r="AG262">
            <v>0</v>
          </cell>
          <cell r="AH262">
            <v>0</v>
          </cell>
          <cell r="AI262">
            <v>0</v>
          </cell>
          <cell r="AJ262">
            <v>0</v>
          </cell>
          <cell r="AK262">
            <v>0</v>
          </cell>
          <cell r="AL262">
            <v>0</v>
          </cell>
          <cell r="AM262">
            <v>0</v>
          </cell>
          <cell r="AN262">
            <v>0</v>
          </cell>
          <cell r="AO262">
            <v>0</v>
          </cell>
        </row>
        <row r="263">
          <cell r="A263">
            <v>40101</v>
          </cell>
          <cell r="B263">
            <v>4</v>
          </cell>
          <cell r="C263" t="str">
            <v>AS-FL</v>
          </cell>
          <cell r="D263">
            <v>2</v>
          </cell>
          <cell r="E263">
            <v>1</v>
          </cell>
          <cell r="F263" t="str">
            <v>Tarapaca</v>
          </cell>
          <cell r="G263">
            <v>1</v>
          </cell>
          <cell r="H263" t="str">
            <v>Pinus radiata</v>
          </cell>
          <cell r="I263">
            <v>0</v>
          </cell>
          <cell r="J263">
            <v>0</v>
          </cell>
          <cell r="K263">
            <v>0</v>
          </cell>
          <cell r="L263">
            <v>0</v>
          </cell>
          <cell r="M263">
            <v>0</v>
          </cell>
          <cell r="N263">
            <v>0</v>
          </cell>
          <cell r="O263">
            <v>0</v>
          </cell>
          <cell r="P263">
            <v>0</v>
          </cell>
          <cell r="Q263">
            <v>0</v>
          </cell>
          <cell r="R263">
            <v>0</v>
          </cell>
          <cell r="S263">
            <v>0</v>
          </cell>
          <cell r="T263">
            <v>0</v>
          </cell>
          <cell r="U263">
            <v>0</v>
          </cell>
          <cell r="V263">
            <v>0</v>
          </cell>
          <cell r="W263">
            <v>0</v>
          </cell>
          <cell r="X263">
            <v>0</v>
          </cell>
          <cell r="Y263">
            <v>0</v>
          </cell>
          <cell r="Z263">
            <v>0</v>
          </cell>
          <cell r="AA263">
            <v>0</v>
          </cell>
          <cell r="AB263">
            <v>0</v>
          </cell>
          <cell r="AC263">
            <v>0</v>
          </cell>
          <cell r="AD263">
            <v>0</v>
          </cell>
          <cell r="AE263">
            <v>0</v>
          </cell>
          <cell r="AF263">
            <v>0</v>
          </cell>
          <cell r="AG263">
            <v>0</v>
          </cell>
          <cell r="AH263">
            <v>0</v>
          </cell>
          <cell r="AI263">
            <v>0</v>
          </cell>
          <cell r="AJ263">
            <v>0</v>
          </cell>
          <cell r="AK263">
            <v>0</v>
          </cell>
          <cell r="AL263">
            <v>0</v>
          </cell>
          <cell r="AM263">
            <v>0</v>
          </cell>
          <cell r="AN263">
            <v>0</v>
          </cell>
          <cell r="AO263">
            <v>0</v>
          </cell>
        </row>
        <row r="264">
          <cell r="A264">
            <v>40102</v>
          </cell>
          <cell r="B264">
            <v>4</v>
          </cell>
          <cell r="C264" t="str">
            <v>AS-FL</v>
          </cell>
          <cell r="D264">
            <v>2</v>
          </cell>
          <cell r="E264">
            <v>1</v>
          </cell>
          <cell r="F264" t="str">
            <v>Tarapaca</v>
          </cell>
          <cell r="G264">
            <v>2</v>
          </cell>
          <cell r="H264" t="str">
            <v>Eucaliptus sp</v>
          </cell>
          <cell r="I264">
            <v>0</v>
          </cell>
          <cell r="J264">
            <v>0</v>
          </cell>
          <cell r="K264">
            <v>0</v>
          </cell>
          <cell r="L264">
            <v>0</v>
          </cell>
          <cell r="M264">
            <v>0</v>
          </cell>
          <cell r="N264">
            <v>0</v>
          </cell>
          <cell r="O264">
            <v>0</v>
          </cell>
          <cell r="P264">
            <v>0</v>
          </cell>
          <cell r="Q264">
            <v>0</v>
          </cell>
          <cell r="R264">
            <v>0</v>
          </cell>
          <cell r="S264">
            <v>0</v>
          </cell>
          <cell r="T264">
            <v>0</v>
          </cell>
          <cell r="U264">
            <v>0</v>
          </cell>
          <cell r="V264">
            <v>0</v>
          </cell>
          <cell r="W264">
            <v>0</v>
          </cell>
          <cell r="X264">
            <v>0</v>
          </cell>
          <cell r="Y264">
            <v>0</v>
          </cell>
          <cell r="Z264">
            <v>0</v>
          </cell>
          <cell r="AA264">
            <v>0</v>
          </cell>
          <cell r="AB264">
            <v>0</v>
          </cell>
          <cell r="AC264">
            <v>0</v>
          </cell>
          <cell r="AD264">
            <v>0</v>
          </cell>
          <cell r="AE264">
            <v>0</v>
          </cell>
          <cell r="AF264">
            <v>0</v>
          </cell>
          <cell r="AG264">
            <v>0</v>
          </cell>
          <cell r="AH264">
            <v>0</v>
          </cell>
          <cell r="AI264">
            <v>0</v>
          </cell>
          <cell r="AJ264">
            <v>0</v>
          </cell>
          <cell r="AK264">
            <v>0</v>
          </cell>
          <cell r="AL264">
            <v>0</v>
          </cell>
          <cell r="AM264">
            <v>0</v>
          </cell>
          <cell r="AN264">
            <v>0</v>
          </cell>
          <cell r="AO264">
            <v>0</v>
          </cell>
        </row>
        <row r="265">
          <cell r="A265">
            <v>40103</v>
          </cell>
          <cell r="B265">
            <v>4</v>
          </cell>
          <cell r="C265" t="str">
            <v>AS-FL</v>
          </cell>
          <cell r="D265">
            <v>2</v>
          </cell>
          <cell r="E265">
            <v>1</v>
          </cell>
          <cell r="F265" t="str">
            <v>Tarapaca</v>
          </cell>
          <cell r="G265">
            <v>3</v>
          </cell>
          <cell r="H265" t="str">
            <v>Otras especies</v>
          </cell>
          <cell r="I265">
            <v>0</v>
          </cell>
          <cell r="J265">
            <v>0</v>
          </cell>
          <cell r="K265">
            <v>0</v>
          </cell>
          <cell r="L265">
            <v>0</v>
          </cell>
          <cell r="M265">
            <v>0</v>
          </cell>
          <cell r="N265">
            <v>0</v>
          </cell>
          <cell r="O265">
            <v>0</v>
          </cell>
          <cell r="P265">
            <v>0</v>
          </cell>
          <cell r="Q265">
            <v>0</v>
          </cell>
          <cell r="R265">
            <v>0</v>
          </cell>
          <cell r="S265">
            <v>0</v>
          </cell>
          <cell r="T265">
            <v>0</v>
          </cell>
          <cell r="U265">
            <v>0</v>
          </cell>
          <cell r="V265">
            <v>0</v>
          </cell>
          <cell r="W265">
            <v>0</v>
          </cell>
          <cell r="X265">
            <v>0</v>
          </cell>
          <cell r="Y265">
            <v>0</v>
          </cell>
          <cell r="Z265">
            <v>0</v>
          </cell>
          <cell r="AA265">
            <v>0</v>
          </cell>
          <cell r="AB265">
            <v>0</v>
          </cell>
          <cell r="AC265">
            <v>0</v>
          </cell>
          <cell r="AD265">
            <v>0</v>
          </cell>
          <cell r="AE265">
            <v>0</v>
          </cell>
          <cell r="AF265">
            <v>0</v>
          </cell>
          <cell r="AG265">
            <v>0</v>
          </cell>
          <cell r="AH265">
            <v>0</v>
          </cell>
          <cell r="AI265">
            <v>0</v>
          </cell>
          <cell r="AJ265">
            <v>0</v>
          </cell>
          <cell r="AK265">
            <v>0</v>
          </cell>
          <cell r="AL265">
            <v>0</v>
          </cell>
          <cell r="AM265">
            <v>0</v>
          </cell>
          <cell r="AN265">
            <v>0</v>
          </cell>
          <cell r="AO265">
            <v>0</v>
          </cell>
        </row>
        <row r="266">
          <cell r="A266">
            <v>40104</v>
          </cell>
          <cell r="B266">
            <v>4</v>
          </cell>
          <cell r="C266" t="str">
            <v>AS-FL</v>
          </cell>
          <cell r="D266">
            <v>2</v>
          </cell>
          <cell r="E266">
            <v>1</v>
          </cell>
          <cell r="F266" t="str">
            <v>Tarapaca</v>
          </cell>
          <cell r="G266">
            <v>4</v>
          </cell>
          <cell r="H266" t="str">
            <v>Especies nativas</v>
          </cell>
          <cell r="I266">
            <v>0</v>
          </cell>
          <cell r="J266">
            <v>0</v>
          </cell>
          <cell r="K266">
            <v>0</v>
          </cell>
          <cell r="L266">
            <v>0</v>
          </cell>
          <cell r="M266">
            <v>0</v>
          </cell>
          <cell r="N266">
            <v>0</v>
          </cell>
          <cell r="O266">
            <v>0</v>
          </cell>
          <cell r="P266">
            <v>0</v>
          </cell>
          <cell r="Q266">
            <v>0</v>
          </cell>
          <cell r="R266">
            <v>0</v>
          </cell>
          <cell r="S266">
            <v>0</v>
          </cell>
          <cell r="T266">
            <v>0</v>
          </cell>
          <cell r="U266">
            <v>0</v>
          </cell>
          <cell r="V266">
            <v>0</v>
          </cell>
          <cell r="W266">
            <v>0</v>
          </cell>
          <cell r="X266">
            <v>0</v>
          </cell>
          <cell r="Y266">
            <v>0</v>
          </cell>
          <cell r="Z266">
            <v>0</v>
          </cell>
          <cell r="AA266">
            <v>0</v>
          </cell>
          <cell r="AB266">
            <v>0</v>
          </cell>
          <cell r="AC266">
            <v>0</v>
          </cell>
          <cell r="AD266">
            <v>0</v>
          </cell>
          <cell r="AE266">
            <v>0</v>
          </cell>
          <cell r="AF266">
            <v>0</v>
          </cell>
          <cell r="AG266">
            <v>0</v>
          </cell>
          <cell r="AH266">
            <v>0</v>
          </cell>
          <cell r="AI266">
            <v>0</v>
          </cell>
          <cell r="AJ266">
            <v>0</v>
          </cell>
          <cell r="AK266">
            <v>0</v>
          </cell>
          <cell r="AL266">
            <v>0</v>
          </cell>
          <cell r="AM266">
            <v>0</v>
          </cell>
          <cell r="AN266">
            <v>0</v>
          </cell>
          <cell r="AO266">
            <v>0</v>
          </cell>
        </row>
        <row r="267">
          <cell r="A267">
            <v>40105</v>
          </cell>
          <cell r="B267">
            <v>4</v>
          </cell>
          <cell r="C267" t="str">
            <v>AS-FL</v>
          </cell>
          <cell r="D267">
            <v>2</v>
          </cell>
          <cell r="E267">
            <v>1</v>
          </cell>
          <cell r="F267" t="str">
            <v>Tarapaca</v>
          </cell>
          <cell r="G267">
            <v>5</v>
          </cell>
          <cell r="H267" t="str">
            <v>Areas gestión plantaciones</v>
          </cell>
          <cell r="I267">
            <v>0</v>
          </cell>
          <cell r="J267">
            <v>0</v>
          </cell>
          <cell r="K267">
            <v>0</v>
          </cell>
          <cell r="L267">
            <v>0</v>
          </cell>
          <cell r="M267">
            <v>0</v>
          </cell>
          <cell r="N267">
            <v>0</v>
          </cell>
          <cell r="O267">
            <v>0</v>
          </cell>
          <cell r="P267">
            <v>0</v>
          </cell>
          <cell r="Q267">
            <v>0</v>
          </cell>
          <cell r="R267">
            <v>0</v>
          </cell>
          <cell r="S267">
            <v>0</v>
          </cell>
          <cell r="T267">
            <v>0</v>
          </cell>
          <cell r="U267">
            <v>0</v>
          </cell>
          <cell r="V267">
            <v>0</v>
          </cell>
          <cell r="W267">
            <v>0</v>
          </cell>
          <cell r="X267">
            <v>0</v>
          </cell>
          <cell r="Y267">
            <v>0</v>
          </cell>
          <cell r="Z267">
            <v>0</v>
          </cell>
          <cell r="AA267">
            <v>0</v>
          </cell>
          <cell r="AB267">
            <v>0</v>
          </cell>
          <cell r="AC267">
            <v>0</v>
          </cell>
          <cell r="AD267">
            <v>0</v>
          </cell>
          <cell r="AE267">
            <v>0</v>
          </cell>
          <cell r="AF267">
            <v>0</v>
          </cell>
          <cell r="AG267">
            <v>0</v>
          </cell>
          <cell r="AH267">
            <v>0</v>
          </cell>
          <cell r="AI267">
            <v>0</v>
          </cell>
          <cell r="AJ267">
            <v>0</v>
          </cell>
          <cell r="AK267">
            <v>0</v>
          </cell>
          <cell r="AL267">
            <v>0</v>
          </cell>
          <cell r="AM267">
            <v>0</v>
          </cell>
          <cell r="AN267">
            <v>0</v>
          </cell>
          <cell r="AO267">
            <v>0</v>
          </cell>
        </row>
        <row r="268">
          <cell r="A268">
            <v>40201</v>
          </cell>
          <cell r="B268">
            <v>4</v>
          </cell>
          <cell r="C268" t="str">
            <v>AS-FL</v>
          </cell>
          <cell r="D268">
            <v>3</v>
          </cell>
          <cell r="E268">
            <v>2</v>
          </cell>
          <cell r="F268" t="str">
            <v>Antofagasta</v>
          </cell>
          <cell r="G268">
            <v>1</v>
          </cell>
          <cell r="H268" t="str">
            <v>Pinus radiata</v>
          </cell>
          <cell r="I268">
            <v>0</v>
          </cell>
          <cell r="J268">
            <v>0</v>
          </cell>
          <cell r="K268">
            <v>0</v>
          </cell>
          <cell r="L268">
            <v>0</v>
          </cell>
          <cell r="M268">
            <v>0</v>
          </cell>
          <cell r="N268">
            <v>0</v>
          </cell>
          <cell r="O268">
            <v>0</v>
          </cell>
          <cell r="P268">
            <v>0</v>
          </cell>
          <cell r="Q268">
            <v>0</v>
          </cell>
          <cell r="R268">
            <v>0</v>
          </cell>
          <cell r="S268">
            <v>0</v>
          </cell>
          <cell r="T268">
            <v>0</v>
          </cell>
          <cell r="U268">
            <v>0</v>
          </cell>
          <cell r="V268">
            <v>0</v>
          </cell>
          <cell r="W268">
            <v>0</v>
          </cell>
          <cell r="X268">
            <v>0</v>
          </cell>
          <cell r="Y268">
            <v>0</v>
          </cell>
          <cell r="Z268">
            <v>0</v>
          </cell>
          <cell r="AA268">
            <v>0</v>
          </cell>
          <cell r="AB268">
            <v>0</v>
          </cell>
          <cell r="AC268">
            <v>0</v>
          </cell>
          <cell r="AD268">
            <v>0</v>
          </cell>
          <cell r="AE268">
            <v>0</v>
          </cell>
          <cell r="AF268">
            <v>0</v>
          </cell>
          <cell r="AG268">
            <v>0</v>
          </cell>
          <cell r="AH268">
            <v>0</v>
          </cell>
          <cell r="AI268">
            <v>0</v>
          </cell>
          <cell r="AJ268">
            <v>0</v>
          </cell>
          <cell r="AK268">
            <v>0</v>
          </cell>
          <cell r="AL268">
            <v>0</v>
          </cell>
          <cell r="AM268">
            <v>0</v>
          </cell>
          <cell r="AN268">
            <v>0</v>
          </cell>
          <cell r="AO268">
            <v>0</v>
          </cell>
        </row>
        <row r="269">
          <cell r="A269">
            <v>40202</v>
          </cell>
          <cell r="B269">
            <v>4</v>
          </cell>
          <cell r="C269" t="str">
            <v>AS-FL</v>
          </cell>
          <cell r="D269">
            <v>3</v>
          </cell>
          <cell r="E269">
            <v>2</v>
          </cell>
          <cell r="F269" t="str">
            <v>Antofagasta</v>
          </cell>
          <cell r="G269">
            <v>2</v>
          </cell>
          <cell r="H269" t="str">
            <v>Eucaliptus sp</v>
          </cell>
          <cell r="I269">
            <v>0</v>
          </cell>
          <cell r="J269">
            <v>0</v>
          </cell>
          <cell r="K269">
            <v>0</v>
          </cell>
          <cell r="L269">
            <v>0</v>
          </cell>
          <cell r="M269">
            <v>0</v>
          </cell>
          <cell r="N269">
            <v>0</v>
          </cell>
          <cell r="O269">
            <v>0</v>
          </cell>
          <cell r="P269">
            <v>0</v>
          </cell>
          <cell r="Q269">
            <v>0</v>
          </cell>
          <cell r="R269">
            <v>0</v>
          </cell>
          <cell r="S269">
            <v>0</v>
          </cell>
          <cell r="T269">
            <v>0</v>
          </cell>
          <cell r="U269">
            <v>0</v>
          </cell>
          <cell r="V269">
            <v>0</v>
          </cell>
          <cell r="W269">
            <v>0</v>
          </cell>
          <cell r="X269">
            <v>0</v>
          </cell>
          <cell r="Y269">
            <v>0</v>
          </cell>
          <cell r="Z269">
            <v>0</v>
          </cell>
          <cell r="AA269">
            <v>0</v>
          </cell>
          <cell r="AB269">
            <v>0</v>
          </cell>
          <cell r="AC269">
            <v>0</v>
          </cell>
          <cell r="AD269">
            <v>0</v>
          </cell>
          <cell r="AE269">
            <v>0</v>
          </cell>
          <cell r="AF269">
            <v>0</v>
          </cell>
          <cell r="AG269">
            <v>0</v>
          </cell>
          <cell r="AH269">
            <v>0</v>
          </cell>
          <cell r="AI269">
            <v>0</v>
          </cell>
          <cell r="AJ269">
            <v>0</v>
          </cell>
          <cell r="AK269">
            <v>0</v>
          </cell>
          <cell r="AL269">
            <v>0</v>
          </cell>
          <cell r="AM269">
            <v>0</v>
          </cell>
          <cell r="AN269">
            <v>0</v>
          </cell>
          <cell r="AO269">
            <v>0</v>
          </cell>
        </row>
        <row r="270">
          <cell r="A270">
            <v>40203</v>
          </cell>
          <cell r="B270">
            <v>4</v>
          </cell>
          <cell r="C270" t="str">
            <v>AS-FL</v>
          </cell>
          <cell r="D270">
            <v>3</v>
          </cell>
          <cell r="E270">
            <v>2</v>
          </cell>
          <cell r="F270" t="str">
            <v>Antofagasta</v>
          </cell>
          <cell r="G270">
            <v>3</v>
          </cell>
          <cell r="H270" t="str">
            <v>Otras especies</v>
          </cell>
          <cell r="I270">
            <v>0</v>
          </cell>
          <cell r="J270">
            <v>0</v>
          </cell>
          <cell r="K270">
            <v>0</v>
          </cell>
          <cell r="L270">
            <v>0</v>
          </cell>
          <cell r="M270">
            <v>0</v>
          </cell>
          <cell r="N270">
            <v>0</v>
          </cell>
          <cell r="O270">
            <v>0</v>
          </cell>
          <cell r="P270">
            <v>0</v>
          </cell>
          <cell r="Q270">
            <v>0</v>
          </cell>
          <cell r="R270">
            <v>0</v>
          </cell>
          <cell r="S270">
            <v>0</v>
          </cell>
          <cell r="T270">
            <v>0</v>
          </cell>
          <cell r="U270">
            <v>0</v>
          </cell>
          <cell r="V270">
            <v>0</v>
          </cell>
          <cell r="W270">
            <v>0</v>
          </cell>
          <cell r="X270">
            <v>0</v>
          </cell>
          <cell r="Y270">
            <v>0</v>
          </cell>
          <cell r="Z270">
            <v>0</v>
          </cell>
          <cell r="AA270">
            <v>0</v>
          </cell>
          <cell r="AB270">
            <v>0</v>
          </cell>
          <cell r="AC270">
            <v>0</v>
          </cell>
          <cell r="AD270">
            <v>0</v>
          </cell>
          <cell r="AE270">
            <v>0</v>
          </cell>
          <cell r="AF270">
            <v>0</v>
          </cell>
          <cell r="AG270">
            <v>0</v>
          </cell>
          <cell r="AH270">
            <v>0</v>
          </cell>
          <cell r="AI270">
            <v>0</v>
          </cell>
          <cell r="AJ270">
            <v>0</v>
          </cell>
          <cell r="AK270">
            <v>0</v>
          </cell>
          <cell r="AL270">
            <v>0</v>
          </cell>
          <cell r="AM270">
            <v>0</v>
          </cell>
          <cell r="AN270">
            <v>0</v>
          </cell>
          <cell r="AO270">
            <v>0</v>
          </cell>
        </row>
        <row r="271">
          <cell r="A271">
            <v>40204</v>
          </cell>
          <cell r="B271">
            <v>4</v>
          </cell>
          <cell r="C271" t="str">
            <v>AS-FL</v>
          </cell>
          <cell r="D271">
            <v>3</v>
          </cell>
          <cell r="E271">
            <v>2</v>
          </cell>
          <cell r="F271" t="str">
            <v>Antofagasta</v>
          </cell>
          <cell r="G271">
            <v>4</v>
          </cell>
          <cell r="H271" t="str">
            <v>Especies nativas</v>
          </cell>
          <cell r="I271">
            <v>0</v>
          </cell>
          <cell r="J271">
            <v>0</v>
          </cell>
          <cell r="K271">
            <v>0</v>
          </cell>
          <cell r="L271">
            <v>0</v>
          </cell>
          <cell r="M271">
            <v>0</v>
          </cell>
          <cell r="N271">
            <v>0</v>
          </cell>
          <cell r="O271">
            <v>0</v>
          </cell>
          <cell r="P271">
            <v>0</v>
          </cell>
          <cell r="Q271">
            <v>0</v>
          </cell>
          <cell r="R271">
            <v>0</v>
          </cell>
          <cell r="S271">
            <v>0</v>
          </cell>
          <cell r="T271">
            <v>0</v>
          </cell>
          <cell r="U271">
            <v>0</v>
          </cell>
          <cell r="V271">
            <v>0</v>
          </cell>
          <cell r="W271">
            <v>0</v>
          </cell>
          <cell r="X271">
            <v>0</v>
          </cell>
          <cell r="Y271">
            <v>0</v>
          </cell>
          <cell r="Z271">
            <v>0</v>
          </cell>
          <cell r="AA271">
            <v>0</v>
          </cell>
          <cell r="AB271">
            <v>0</v>
          </cell>
          <cell r="AC271">
            <v>0</v>
          </cell>
          <cell r="AD271">
            <v>0</v>
          </cell>
          <cell r="AE271">
            <v>0</v>
          </cell>
          <cell r="AF271">
            <v>0</v>
          </cell>
          <cell r="AG271">
            <v>0</v>
          </cell>
          <cell r="AH271">
            <v>0</v>
          </cell>
          <cell r="AI271">
            <v>0</v>
          </cell>
          <cell r="AJ271">
            <v>0</v>
          </cell>
          <cell r="AK271">
            <v>0</v>
          </cell>
          <cell r="AL271">
            <v>0</v>
          </cell>
          <cell r="AM271">
            <v>0</v>
          </cell>
          <cell r="AN271">
            <v>0</v>
          </cell>
          <cell r="AO271">
            <v>0</v>
          </cell>
        </row>
        <row r="272">
          <cell r="A272">
            <v>40205</v>
          </cell>
          <cell r="B272">
            <v>4</v>
          </cell>
          <cell r="C272" t="str">
            <v>AS-FL</v>
          </cell>
          <cell r="D272">
            <v>3</v>
          </cell>
          <cell r="E272">
            <v>2</v>
          </cell>
          <cell r="F272" t="str">
            <v>Antofagasta</v>
          </cell>
          <cell r="G272">
            <v>5</v>
          </cell>
          <cell r="H272" t="str">
            <v>Areas gestión plantaciones</v>
          </cell>
          <cell r="I272">
            <v>0</v>
          </cell>
          <cell r="J272">
            <v>0</v>
          </cell>
          <cell r="K272">
            <v>0</v>
          </cell>
          <cell r="L272">
            <v>0</v>
          </cell>
          <cell r="M272">
            <v>0</v>
          </cell>
          <cell r="N272">
            <v>0</v>
          </cell>
          <cell r="O272">
            <v>0</v>
          </cell>
          <cell r="P272">
            <v>0</v>
          </cell>
          <cell r="Q272">
            <v>0</v>
          </cell>
          <cell r="R272">
            <v>0</v>
          </cell>
          <cell r="S272">
            <v>0</v>
          </cell>
          <cell r="T272">
            <v>0</v>
          </cell>
          <cell r="U272">
            <v>0</v>
          </cell>
          <cell r="V272">
            <v>0</v>
          </cell>
          <cell r="W272">
            <v>0</v>
          </cell>
          <cell r="X272">
            <v>0</v>
          </cell>
          <cell r="Y272">
            <v>0</v>
          </cell>
          <cell r="Z272">
            <v>0</v>
          </cell>
          <cell r="AA272">
            <v>0</v>
          </cell>
          <cell r="AB272">
            <v>0</v>
          </cell>
          <cell r="AC272">
            <v>0</v>
          </cell>
          <cell r="AD272">
            <v>0</v>
          </cell>
          <cell r="AE272">
            <v>0</v>
          </cell>
          <cell r="AF272">
            <v>0</v>
          </cell>
          <cell r="AG272">
            <v>0</v>
          </cell>
          <cell r="AH272">
            <v>0</v>
          </cell>
          <cell r="AI272">
            <v>0</v>
          </cell>
          <cell r="AJ272">
            <v>0</v>
          </cell>
          <cell r="AK272">
            <v>0</v>
          </cell>
          <cell r="AL272">
            <v>0</v>
          </cell>
          <cell r="AM272">
            <v>0</v>
          </cell>
          <cell r="AN272">
            <v>0</v>
          </cell>
          <cell r="AO272">
            <v>0</v>
          </cell>
        </row>
        <row r="273">
          <cell r="A273">
            <v>40301</v>
          </cell>
          <cell r="B273">
            <v>4</v>
          </cell>
          <cell r="C273" t="str">
            <v>AS-FL</v>
          </cell>
          <cell r="D273">
            <v>4</v>
          </cell>
          <cell r="E273">
            <v>3</v>
          </cell>
          <cell r="F273" t="str">
            <v>Atacama</v>
          </cell>
          <cell r="G273">
            <v>1</v>
          </cell>
          <cell r="H273" t="str">
            <v>Pinus radiata</v>
          </cell>
          <cell r="I273">
            <v>0</v>
          </cell>
          <cell r="J273">
            <v>0</v>
          </cell>
          <cell r="K273">
            <v>0</v>
          </cell>
          <cell r="L273">
            <v>0</v>
          </cell>
          <cell r="M273">
            <v>0</v>
          </cell>
          <cell r="N273">
            <v>0</v>
          </cell>
          <cell r="O273">
            <v>0</v>
          </cell>
          <cell r="P273">
            <v>0</v>
          </cell>
          <cell r="Q273">
            <v>0</v>
          </cell>
          <cell r="R273">
            <v>0</v>
          </cell>
          <cell r="S273">
            <v>0</v>
          </cell>
          <cell r="T273">
            <v>0</v>
          </cell>
          <cell r="U273">
            <v>0</v>
          </cell>
          <cell r="V273">
            <v>0</v>
          </cell>
          <cell r="W273">
            <v>0</v>
          </cell>
          <cell r="X273">
            <v>0</v>
          </cell>
          <cell r="Y273">
            <v>0</v>
          </cell>
          <cell r="Z273">
            <v>0</v>
          </cell>
          <cell r="AA273">
            <v>0</v>
          </cell>
          <cell r="AB273">
            <v>0</v>
          </cell>
          <cell r="AC273">
            <v>0</v>
          </cell>
          <cell r="AD273">
            <v>0</v>
          </cell>
          <cell r="AE273">
            <v>0</v>
          </cell>
          <cell r="AF273">
            <v>0</v>
          </cell>
          <cell r="AG273">
            <v>0</v>
          </cell>
          <cell r="AH273">
            <v>0</v>
          </cell>
          <cell r="AI273">
            <v>0</v>
          </cell>
          <cell r="AJ273">
            <v>0</v>
          </cell>
          <cell r="AK273">
            <v>0</v>
          </cell>
          <cell r="AL273">
            <v>0</v>
          </cell>
          <cell r="AM273">
            <v>0</v>
          </cell>
          <cell r="AN273">
            <v>0</v>
          </cell>
          <cell r="AO273">
            <v>0</v>
          </cell>
        </row>
        <row r="274">
          <cell r="A274">
            <v>40302</v>
          </cell>
          <cell r="B274">
            <v>4</v>
          </cell>
          <cell r="C274" t="str">
            <v>AS-FL</v>
          </cell>
          <cell r="D274">
            <v>4</v>
          </cell>
          <cell r="E274">
            <v>3</v>
          </cell>
          <cell r="F274" t="str">
            <v>Atacama</v>
          </cell>
          <cell r="G274">
            <v>2</v>
          </cell>
          <cell r="H274" t="str">
            <v>Eucaliptus sp</v>
          </cell>
          <cell r="I274">
            <v>0</v>
          </cell>
          <cell r="J274">
            <v>0</v>
          </cell>
          <cell r="K274">
            <v>0</v>
          </cell>
          <cell r="L274">
            <v>0</v>
          </cell>
          <cell r="M274">
            <v>0</v>
          </cell>
          <cell r="N274">
            <v>0</v>
          </cell>
          <cell r="O274">
            <v>0</v>
          </cell>
          <cell r="P274">
            <v>0</v>
          </cell>
          <cell r="Q274">
            <v>0</v>
          </cell>
          <cell r="R274">
            <v>0</v>
          </cell>
          <cell r="S274">
            <v>0</v>
          </cell>
          <cell r="T274">
            <v>0</v>
          </cell>
          <cell r="U274">
            <v>0</v>
          </cell>
          <cell r="V274">
            <v>0</v>
          </cell>
          <cell r="W274">
            <v>0</v>
          </cell>
          <cell r="X274">
            <v>0</v>
          </cell>
          <cell r="Y274">
            <v>0</v>
          </cell>
          <cell r="Z274">
            <v>0</v>
          </cell>
          <cell r="AA274">
            <v>0</v>
          </cell>
          <cell r="AB274">
            <v>0</v>
          </cell>
          <cell r="AC274">
            <v>0</v>
          </cell>
          <cell r="AD274">
            <v>0</v>
          </cell>
          <cell r="AE274">
            <v>0</v>
          </cell>
          <cell r="AF274">
            <v>0</v>
          </cell>
          <cell r="AG274">
            <v>0</v>
          </cell>
          <cell r="AH274">
            <v>0</v>
          </cell>
          <cell r="AI274">
            <v>0</v>
          </cell>
          <cell r="AJ274">
            <v>0</v>
          </cell>
          <cell r="AK274">
            <v>0</v>
          </cell>
          <cell r="AL274">
            <v>0</v>
          </cell>
          <cell r="AM274">
            <v>0</v>
          </cell>
          <cell r="AN274">
            <v>0</v>
          </cell>
          <cell r="AO274">
            <v>0</v>
          </cell>
        </row>
        <row r="275">
          <cell r="A275">
            <v>40303</v>
          </cell>
          <cell r="B275">
            <v>4</v>
          </cell>
          <cell r="C275" t="str">
            <v>AS-FL</v>
          </cell>
          <cell r="D275">
            <v>4</v>
          </cell>
          <cell r="E275">
            <v>3</v>
          </cell>
          <cell r="F275" t="str">
            <v>Atacama</v>
          </cell>
          <cell r="G275">
            <v>3</v>
          </cell>
          <cell r="H275" t="str">
            <v>Otras especies</v>
          </cell>
          <cell r="I275">
            <v>0</v>
          </cell>
          <cell r="J275">
            <v>0</v>
          </cell>
          <cell r="K275">
            <v>0</v>
          </cell>
          <cell r="L275">
            <v>0</v>
          </cell>
          <cell r="M275">
            <v>0</v>
          </cell>
          <cell r="N275">
            <v>0</v>
          </cell>
          <cell r="O275">
            <v>0</v>
          </cell>
          <cell r="P275">
            <v>0</v>
          </cell>
          <cell r="Q275">
            <v>0</v>
          </cell>
          <cell r="R275">
            <v>0</v>
          </cell>
          <cell r="S275">
            <v>0</v>
          </cell>
          <cell r="T275">
            <v>0</v>
          </cell>
          <cell r="U275">
            <v>0</v>
          </cell>
          <cell r="V275">
            <v>0</v>
          </cell>
          <cell r="W275">
            <v>0</v>
          </cell>
          <cell r="X275">
            <v>0</v>
          </cell>
          <cell r="Y275">
            <v>0</v>
          </cell>
          <cell r="Z275">
            <v>0</v>
          </cell>
          <cell r="AA275">
            <v>0</v>
          </cell>
          <cell r="AB275">
            <v>0</v>
          </cell>
          <cell r="AC275">
            <v>0</v>
          </cell>
          <cell r="AD275">
            <v>0</v>
          </cell>
          <cell r="AE275">
            <v>0</v>
          </cell>
          <cell r="AF275">
            <v>0</v>
          </cell>
          <cell r="AG275">
            <v>0</v>
          </cell>
          <cell r="AH275">
            <v>0</v>
          </cell>
          <cell r="AI275">
            <v>0</v>
          </cell>
          <cell r="AJ275">
            <v>0</v>
          </cell>
          <cell r="AK275">
            <v>0</v>
          </cell>
          <cell r="AL275">
            <v>0</v>
          </cell>
          <cell r="AM275">
            <v>0</v>
          </cell>
          <cell r="AN275">
            <v>0</v>
          </cell>
          <cell r="AO275">
            <v>0</v>
          </cell>
        </row>
        <row r="276">
          <cell r="A276">
            <v>40304</v>
          </cell>
          <cell r="B276">
            <v>4</v>
          </cell>
          <cell r="C276" t="str">
            <v>AS-FL</v>
          </cell>
          <cell r="D276">
            <v>4</v>
          </cell>
          <cell r="E276">
            <v>3</v>
          </cell>
          <cell r="F276" t="str">
            <v>Atacama</v>
          </cell>
          <cell r="G276">
            <v>4</v>
          </cell>
          <cell r="H276" t="str">
            <v>Especies nativas</v>
          </cell>
          <cell r="I276">
            <v>0</v>
          </cell>
          <cell r="J276">
            <v>0</v>
          </cell>
          <cell r="K276">
            <v>0</v>
          </cell>
          <cell r="L276">
            <v>0</v>
          </cell>
          <cell r="M276">
            <v>0</v>
          </cell>
          <cell r="N276">
            <v>0</v>
          </cell>
          <cell r="O276">
            <v>0</v>
          </cell>
          <cell r="P276">
            <v>0</v>
          </cell>
          <cell r="Q276">
            <v>0</v>
          </cell>
          <cell r="R276">
            <v>0</v>
          </cell>
          <cell r="S276">
            <v>0</v>
          </cell>
          <cell r="T276">
            <v>0</v>
          </cell>
          <cell r="U276">
            <v>0</v>
          </cell>
          <cell r="V276">
            <v>0</v>
          </cell>
          <cell r="W276">
            <v>0</v>
          </cell>
          <cell r="X276">
            <v>0</v>
          </cell>
          <cell r="Y276">
            <v>0</v>
          </cell>
          <cell r="Z276">
            <v>0</v>
          </cell>
          <cell r="AA276">
            <v>0</v>
          </cell>
          <cell r="AB276">
            <v>0</v>
          </cell>
          <cell r="AC276">
            <v>0</v>
          </cell>
          <cell r="AD276">
            <v>0</v>
          </cell>
          <cell r="AE276">
            <v>0</v>
          </cell>
          <cell r="AF276">
            <v>0</v>
          </cell>
          <cell r="AG276">
            <v>0</v>
          </cell>
          <cell r="AH276">
            <v>0</v>
          </cell>
          <cell r="AI276">
            <v>0</v>
          </cell>
          <cell r="AJ276">
            <v>0</v>
          </cell>
          <cell r="AK276">
            <v>0</v>
          </cell>
          <cell r="AL276">
            <v>0</v>
          </cell>
          <cell r="AM276">
            <v>0</v>
          </cell>
          <cell r="AN276">
            <v>0</v>
          </cell>
          <cell r="AO276">
            <v>0</v>
          </cell>
        </row>
        <row r="277">
          <cell r="A277">
            <v>40305</v>
          </cell>
          <cell r="B277">
            <v>4</v>
          </cell>
          <cell r="C277" t="str">
            <v>AS-FL</v>
          </cell>
          <cell r="D277">
            <v>4</v>
          </cell>
          <cell r="E277">
            <v>3</v>
          </cell>
          <cell r="F277" t="str">
            <v>Atacama</v>
          </cell>
          <cell r="G277">
            <v>5</v>
          </cell>
          <cell r="H277" t="str">
            <v>Areas gestión plantaciones</v>
          </cell>
          <cell r="I277">
            <v>0</v>
          </cell>
          <cell r="J277">
            <v>0</v>
          </cell>
          <cell r="K277">
            <v>0</v>
          </cell>
          <cell r="L277">
            <v>0</v>
          </cell>
          <cell r="M277">
            <v>0</v>
          </cell>
          <cell r="N277">
            <v>0</v>
          </cell>
          <cell r="O277">
            <v>0</v>
          </cell>
          <cell r="P277">
            <v>0</v>
          </cell>
          <cell r="Q277">
            <v>0</v>
          </cell>
          <cell r="R277">
            <v>0</v>
          </cell>
          <cell r="S277">
            <v>0</v>
          </cell>
          <cell r="T277">
            <v>0</v>
          </cell>
          <cell r="U277">
            <v>0</v>
          </cell>
          <cell r="V277">
            <v>0</v>
          </cell>
          <cell r="W277">
            <v>0</v>
          </cell>
          <cell r="X277">
            <v>0</v>
          </cell>
          <cell r="Y277">
            <v>0</v>
          </cell>
          <cell r="Z277">
            <v>0</v>
          </cell>
          <cell r="AA277">
            <v>0</v>
          </cell>
          <cell r="AB277">
            <v>0</v>
          </cell>
          <cell r="AC277">
            <v>0</v>
          </cell>
          <cell r="AD277">
            <v>0</v>
          </cell>
          <cell r="AE277">
            <v>0</v>
          </cell>
          <cell r="AF277">
            <v>0</v>
          </cell>
          <cell r="AG277">
            <v>0</v>
          </cell>
          <cell r="AH277">
            <v>0</v>
          </cell>
          <cell r="AI277">
            <v>0</v>
          </cell>
          <cell r="AJ277">
            <v>0</v>
          </cell>
          <cell r="AK277">
            <v>0</v>
          </cell>
          <cell r="AL277">
            <v>0</v>
          </cell>
          <cell r="AM277">
            <v>0</v>
          </cell>
          <cell r="AN277">
            <v>0</v>
          </cell>
          <cell r="AO277">
            <v>0</v>
          </cell>
        </row>
        <row r="278">
          <cell r="A278">
            <v>40401</v>
          </cell>
          <cell r="B278">
            <v>4</v>
          </cell>
          <cell r="C278" t="str">
            <v>AS-FL</v>
          </cell>
          <cell r="D278">
            <v>5</v>
          </cell>
          <cell r="E278">
            <v>4</v>
          </cell>
          <cell r="F278" t="str">
            <v>Coquimbo</v>
          </cell>
          <cell r="G278">
            <v>1</v>
          </cell>
          <cell r="H278" t="str">
            <v>Pinus radiata</v>
          </cell>
          <cell r="I278">
            <v>0</v>
          </cell>
          <cell r="J278">
            <v>0</v>
          </cell>
          <cell r="K278">
            <v>0</v>
          </cell>
          <cell r="L278">
            <v>0</v>
          </cell>
          <cell r="M278">
            <v>0</v>
          </cell>
          <cell r="N278">
            <v>0</v>
          </cell>
          <cell r="O278">
            <v>0</v>
          </cell>
          <cell r="P278">
            <v>0</v>
          </cell>
          <cell r="Q278">
            <v>0</v>
          </cell>
          <cell r="R278">
            <v>0</v>
          </cell>
          <cell r="S278">
            <v>0</v>
          </cell>
          <cell r="T278">
            <v>0</v>
          </cell>
          <cell r="U278">
            <v>0</v>
          </cell>
          <cell r="V278">
            <v>0</v>
          </cell>
          <cell r="W278">
            <v>0</v>
          </cell>
          <cell r="X278">
            <v>0</v>
          </cell>
          <cell r="Y278">
            <v>0</v>
          </cell>
          <cell r="Z278">
            <v>0</v>
          </cell>
          <cell r="AA278">
            <v>0</v>
          </cell>
          <cell r="AB278">
            <v>0</v>
          </cell>
          <cell r="AC278">
            <v>0</v>
          </cell>
          <cell r="AD278">
            <v>0</v>
          </cell>
          <cell r="AE278">
            <v>0</v>
          </cell>
          <cell r="AF278">
            <v>0</v>
          </cell>
          <cell r="AG278">
            <v>0</v>
          </cell>
          <cell r="AH278">
            <v>0</v>
          </cell>
          <cell r="AI278">
            <v>0</v>
          </cell>
          <cell r="AJ278">
            <v>0</v>
          </cell>
          <cell r="AK278">
            <v>0</v>
          </cell>
          <cell r="AL278">
            <v>0</v>
          </cell>
          <cell r="AM278">
            <v>0</v>
          </cell>
          <cell r="AN278">
            <v>0</v>
          </cell>
          <cell r="AO278">
            <v>0</v>
          </cell>
        </row>
        <row r="279">
          <cell r="A279">
            <v>40402</v>
          </cell>
          <cell r="B279">
            <v>4</v>
          </cell>
          <cell r="C279" t="str">
            <v>AS-FL</v>
          </cell>
          <cell r="D279">
            <v>5</v>
          </cell>
          <cell r="E279">
            <v>4</v>
          </cell>
          <cell r="F279" t="str">
            <v>Coquimbo</v>
          </cell>
          <cell r="G279">
            <v>2</v>
          </cell>
          <cell r="H279" t="str">
            <v>Eucaliptus sp</v>
          </cell>
          <cell r="I279">
            <v>0</v>
          </cell>
          <cell r="J279">
            <v>0</v>
          </cell>
          <cell r="K279">
            <v>0</v>
          </cell>
          <cell r="L279">
            <v>0</v>
          </cell>
          <cell r="M279">
            <v>0</v>
          </cell>
          <cell r="N279">
            <v>0</v>
          </cell>
          <cell r="O279">
            <v>0</v>
          </cell>
          <cell r="P279">
            <v>0</v>
          </cell>
          <cell r="Q279">
            <v>0</v>
          </cell>
          <cell r="R279">
            <v>0</v>
          </cell>
          <cell r="S279">
            <v>0</v>
          </cell>
          <cell r="T279">
            <v>0</v>
          </cell>
          <cell r="U279">
            <v>0</v>
          </cell>
          <cell r="V279">
            <v>0</v>
          </cell>
          <cell r="W279">
            <v>0</v>
          </cell>
          <cell r="X279">
            <v>0</v>
          </cell>
          <cell r="Y279">
            <v>0</v>
          </cell>
          <cell r="Z279">
            <v>0</v>
          </cell>
          <cell r="AA279">
            <v>0</v>
          </cell>
          <cell r="AB279">
            <v>0</v>
          </cell>
          <cell r="AC279">
            <v>0</v>
          </cell>
          <cell r="AD279">
            <v>0</v>
          </cell>
          <cell r="AE279">
            <v>0</v>
          </cell>
          <cell r="AF279">
            <v>0</v>
          </cell>
          <cell r="AG279">
            <v>0</v>
          </cell>
          <cell r="AH279">
            <v>0</v>
          </cell>
          <cell r="AI279">
            <v>0</v>
          </cell>
          <cell r="AJ279">
            <v>0</v>
          </cell>
          <cell r="AK279">
            <v>0</v>
          </cell>
          <cell r="AL279">
            <v>0</v>
          </cell>
          <cell r="AM279">
            <v>0</v>
          </cell>
          <cell r="AN279">
            <v>0</v>
          </cell>
          <cell r="AO279">
            <v>0</v>
          </cell>
        </row>
        <row r="280">
          <cell r="A280">
            <v>40403</v>
          </cell>
          <cell r="B280">
            <v>4</v>
          </cell>
          <cell r="C280" t="str">
            <v>AS-FL</v>
          </cell>
          <cell r="D280">
            <v>5</v>
          </cell>
          <cell r="E280">
            <v>4</v>
          </cell>
          <cell r="F280" t="str">
            <v>Coquimbo</v>
          </cell>
          <cell r="G280">
            <v>3</v>
          </cell>
          <cell r="H280" t="str">
            <v>Otras especies</v>
          </cell>
          <cell r="I280">
            <v>0</v>
          </cell>
          <cell r="J280">
            <v>0</v>
          </cell>
          <cell r="K280">
            <v>0</v>
          </cell>
          <cell r="L280">
            <v>0</v>
          </cell>
          <cell r="M280">
            <v>0</v>
          </cell>
          <cell r="N280">
            <v>0</v>
          </cell>
          <cell r="O280">
            <v>0</v>
          </cell>
          <cell r="P280">
            <v>0</v>
          </cell>
          <cell r="Q280">
            <v>0</v>
          </cell>
          <cell r="R280">
            <v>0</v>
          </cell>
          <cell r="S280">
            <v>0</v>
          </cell>
          <cell r="T280">
            <v>0</v>
          </cell>
          <cell r="U280">
            <v>0</v>
          </cell>
          <cell r="V280">
            <v>0</v>
          </cell>
          <cell r="W280">
            <v>0</v>
          </cell>
          <cell r="X280">
            <v>0</v>
          </cell>
          <cell r="Y280">
            <v>0</v>
          </cell>
          <cell r="Z280">
            <v>0</v>
          </cell>
          <cell r="AA280">
            <v>0</v>
          </cell>
          <cell r="AB280">
            <v>0</v>
          </cell>
          <cell r="AC280">
            <v>0</v>
          </cell>
          <cell r="AD280">
            <v>0</v>
          </cell>
          <cell r="AE280">
            <v>0</v>
          </cell>
          <cell r="AF280">
            <v>0</v>
          </cell>
          <cell r="AG280">
            <v>0</v>
          </cell>
          <cell r="AH280">
            <v>0</v>
          </cell>
          <cell r="AI280">
            <v>0</v>
          </cell>
          <cell r="AJ280">
            <v>0</v>
          </cell>
          <cell r="AK280">
            <v>0</v>
          </cell>
          <cell r="AL280">
            <v>0</v>
          </cell>
          <cell r="AM280">
            <v>0</v>
          </cell>
          <cell r="AN280">
            <v>0</v>
          </cell>
          <cell r="AO280">
            <v>0</v>
          </cell>
        </row>
        <row r="281">
          <cell r="A281">
            <v>40404</v>
          </cell>
          <cell r="B281">
            <v>4</v>
          </cell>
          <cell r="C281" t="str">
            <v>AS-FL</v>
          </cell>
          <cell r="D281">
            <v>5</v>
          </cell>
          <cell r="E281">
            <v>4</v>
          </cell>
          <cell r="F281" t="str">
            <v>Coquimbo</v>
          </cell>
          <cell r="G281">
            <v>4</v>
          </cell>
          <cell r="H281" t="str">
            <v>Especies nativas</v>
          </cell>
          <cell r="I281">
            <v>0</v>
          </cell>
          <cell r="J281">
            <v>0</v>
          </cell>
          <cell r="K281">
            <v>0</v>
          </cell>
          <cell r="L281">
            <v>0</v>
          </cell>
          <cell r="M281">
            <v>0</v>
          </cell>
          <cell r="N281">
            <v>0</v>
          </cell>
          <cell r="O281">
            <v>0</v>
          </cell>
          <cell r="P281">
            <v>0</v>
          </cell>
          <cell r="Q281">
            <v>0</v>
          </cell>
          <cell r="R281">
            <v>0</v>
          </cell>
          <cell r="S281">
            <v>0</v>
          </cell>
          <cell r="T281">
            <v>0</v>
          </cell>
          <cell r="U281">
            <v>0</v>
          </cell>
          <cell r="V281">
            <v>0</v>
          </cell>
          <cell r="W281">
            <v>0</v>
          </cell>
          <cell r="X281">
            <v>0</v>
          </cell>
          <cell r="Y281">
            <v>0</v>
          </cell>
          <cell r="Z281">
            <v>0</v>
          </cell>
          <cell r="AA281">
            <v>0</v>
          </cell>
          <cell r="AB281">
            <v>0</v>
          </cell>
          <cell r="AC281">
            <v>0</v>
          </cell>
          <cell r="AD281">
            <v>0</v>
          </cell>
          <cell r="AE281">
            <v>0</v>
          </cell>
          <cell r="AF281">
            <v>0</v>
          </cell>
          <cell r="AG281">
            <v>0</v>
          </cell>
          <cell r="AH281">
            <v>0</v>
          </cell>
          <cell r="AI281">
            <v>0</v>
          </cell>
          <cell r="AJ281">
            <v>0</v>
          </cell>
          <cell r="AK281">
            <v>0</v>
          </cell>
          <cell r="AL281">
            <v>0</v>
          </cell>
          <cell r="AM281">
            <v>0</v>
          </cell>
          <cell r="AN281">
            <v>0</v>
          </cell>
          <cell r="AO281">
            <v>0</v>
          </cell>
        </row>
        <row r="282">
          <cell r="A282">
            <v>40405</v>
          </cell>
          <cell r="B282">
            <v>4</v>
          </cell>
          <cell r="C282" t="str">
            <v>AS-FL</v>
          </cell>
          <cell r="D282">
            <v>5</v>
          </cell>
          <cell r="E282">
            <v>4</v>
          </cell>
          <cell r="F282" t="str">
            <v>Coquimbo</v>
          </cell>
          <cell r="G282">
            <v>5</v>
          </cell>
          <cell r="H282" t="str">
            <v>Areas gestión plantaciones</v>
          </cell>
          <cell r="I282">
            <v>0</v>
          </cell>
          <cell r="J282">
            <v>0</v>
          </cell>
          <cell r="K282">
            <v>0</v>
          </cell>
          <cell r="L282">
            <v>0</v>
          </cell>
          <cell r="M282">
            <v>0</v>
          </cell>
          <cell r="N282">
            <v>0</v>
          </cell>
          <cell r="O282">
            <v>0</v>
          </cell>
          <cell r="P282">
            <v>0</v>
          </cell>
          <cell r="Q282">
            <v>0</v>
          </cell>
          <cell r="R282">
            <v>0</v>
          </cell>
          <cell r="S282">
            <v>0</v>
          </cell>
          <cell r="T282">
            <v>0</v>
          </cell>
          <cell r="U282">
            <v>0</v>
          </cell>
          <cell r="V282">
            <v>0</v>
          </cell>
          <cell r="W282">
            <v>0</v>
          </cell>
          <cell r="X282">
            <v>0</v>
          </cell>
          <cell r="Y282">
            <v>0</v>
          </cell>
          <cell r="Z282">
            <v>0</v>
          </cell>
          <cell r="AA282">
            <v>0</v>
          </cell>
          <cell r="AB282">
            <v>0</v>
          </cell>
          <cell r="AC282">
            <v>0</v>
          </cell>
          <cell r="AD282">
            <v>0</v>
          </cell>
          <cell r="AE282">
            <v>0</v>
          </cell>
          <cell r="AF282">
            <v>0</v>
          </cell>
          <cell r="AG282">
            <v>0</v>
          </cell>
          <cell r="AH282">
            <v>0</v>
          </cell>
          <cell r="AI282">
            <v>0</v>
          </cell>
          <cell r="AJ282">
            <v>0</v>
          </cell>
          <cell r="AK282">
            <v>0</v>
          </cell>
          <cell r="AL282">
            <v>0</v>
          </cell>
          <cell r="AM282">
            <v>0</v>
          </cell>
          <cell r="AN282">
            <v>0</v>
          </cell>
          <cell r="AO282">
            <v>0</v>
          </cell>
        </row>
        <row r="283">
          <cell r="A283">
            <v>40501</v>
          </cell>
          <cell r="B283">
            <v>4</v>
          </cell>
          <cell r="C283" t="str">
            <v>AS-FL</v>
          </cell>
          <cell r="D283">
            <v>6</v>
          </cell>
          <cell r="E283">
            <v>5</v>
          </cell>
          <cell r="F283" t="str">
            <v>Valparaíso</v>
          </cell>
          <cell r="G283">
            <v>1</v>
          </cell>
          <cell r="H283" t="str">
            <v>Pinus radiata</v>
          </cell>
          <cell r="I283">
            <v>0</v>
          </cell>
          <cell r="J283">
            <v>0</v>
          </cell>
          <cell r="K283">
            <v>0</v>
          </cell>
          <cell r="L283">
            <v>0</v>
          </cell>
          <cell r="M283">
            <v>0</v>
          </cell>
          <cell r="N283">
            <v>0</v>
          </cell>
          <cell r="O283">
            <v>0</v>
          </cell>
          <cell r="P283">
            <v>0</v>
          </cell>
          <cell r="Q283">
            <v>0</v>
          </cell>
          <cell r="R283">
            <v>0</v>
          </cell>
          <cell r="S283">
            <v>0</v>
          </cell>
          <cell r="T283">
            <v>0</v>
          </cell>
          <cell r="U283">
            <v>0</v>
          </cell>
          <cell r="V283">
            <v>0</v>
          </cell>
          <cell r="W283">
            <v>0</v>
          </cell>
          <cell r="X283">
            <v>0</v>
          </cell>
          <cell r="Y283">
            <v>0</v>
          </cell>
          <cell r="Z283">
            <v>0</v>
          </cell>
          <cell r="AA283">
            <v>0</v>
          </cell>
          <cell r="AB283">
            <v>0</v>
          </cell>
          <cell r="AC283">
            <v>0</v>
          </cell>
          <cell r="AD283">
            <v>0</v>
          </cell>
          <cell r="AE283">
            <v>0</v>
          </cell>
          <cell r="AF283">
            <v>0</v>
          </cell>
          <cell r="AG283">
            <v>0</v>
          </cell>
          <cell r="AH283">
            <v>0</v>
          </cell>
          <cell r="AI283">
            <v>0</v>
          </cell>
          <cell r="AJ283">
            <v>0</v>
          </cell>
          <cell r="AK283">
            <v>0</v>
          </cell>
          <cell r="AL283">
            <v>0</v>
          </cell>
          <cell r="AM283">
            <v>0</v>
          </cell>
          <cell r="AN283">
            <v>0</v>
          </cell>
          <cell r="AO283">
            <v>0</v>
          </cell>
        </row>
        <row r="284">
          <cell r="A284">
            <v>40502</v>
          </cell>
          <cell r="B284">
            <v>4</v>
          </cell>
          <cell r="C284" t="str">
            <v>AS-FL</v>
          </cell>
          <cell r="D284">
            <v>6</v>
          </cell>
          <cell r="E284">
            <v>5</v>
          </cell>
          <cell r="F284" t="str">
            <v>Valparaíso</v>
          </cell>
          <cell r="G284">
            <v>2</v>
          </cell>
          <cell r="H284" t="str">
            <v>Eucaliptus sp</v>
          </cell>
          <cell r="I284">
            <v>0</v>
          </cell>
          <cell r="J284">
            <v>0</v>
          </cell>
          <cell r="K284">
            <v>0</v>
          </cell>
          <cell r="L284">
            <v>0</v>
          </cell>
          <cell r="M284">
            <v>0</v>
          </cell>
          <cell r="N284">
            <v>0</v>
          </cell>
          <cell r="O284">
            <v>0</v>
          </cell>
          <cell r="P284">
            <v>0</v>
          </cell>
          <cell r="Q284">
            <v>0</v>
          </cell>
          <cell r="R284">
            <v>0</v>
          </cell>
          <cell r="S284">
            <v>0</v>
          </cell>
          <cell r="T284">
            <v>0</v>
          </cell>
          <cell r="U284">
            <v>0</v>
          </cell>
          <cell r="V284">
            <v>0</v>
          </cell>
          <cell r="W284">
            <v>0</v>
          </cell>
          <cell r="X284">
            <v>0</v>
          </cell>
          <cell r="Y284">
            <v>0</v>
          </cell>
          <cell r="Z284">
            <v>0</v>
          </cell>
          <cell r="AA284">
            <v>0</v>
          </cell>
          <cell r="AB284">
            <v>0</v>
          </cell>
          <cell r="AC284">
            <v>0</v>
          </cell>
          <cell r="AD284">
            <v>0</v>
          </cell>
          <cell r="AE284">
            <v>0</v>
          </cell>
          <cell r="AF284">
            <v>0</v>
          </cell>
          <cell r="AG284">
            <v>0</v>
          </cell>
          <cell r="AH284">
            <v>0</v>
          </cell>
          <cell r="AI284">
            <v>0</v>
          </cell>
          <cell r="AJ284">
            <v>0</v>
          </cell>
          <cell r="AK284">
            <v>0</v>
          </cell>
          <cell r="AL284">
            <v>0</v>
          </cell>
          <cell r="AM284">
            <v>0</v>
          </cell>
          <cell r="AN284">
            <v>0</v>
          </cell>
          <cell r="AO284">
            <v>0</v>
          </cell>
        </row>
        <row r="285">
          <cell r="A285">
            <v>40503</v>
          </cell>
          <cell r="B285">
            <v>4</v>
          </cell>
          <cell r="C285" t="str">
            <v>AS-FL</v>
          </cell>
          <cell r="D285">
            <v>6</v>
          </cell>
          <cell r="E285">
            <v>5</v>
          </cell>
          <cell r="F285" t="str">
            <v>Valparaíso</v>
          </cell>
          <cell r="G285">
            <v>3</v>
          </cell>
          <cell r="H285" t="str">
            <v>Otras especies</v>
          </cell>
          <cell r="I285">
            <v>0</v>
          </cell>
          <cell r="J285">
            <v>0</v>
          </cell>
          <cell r="K285">
            <v>0</v>
          </cell>
          <cell r="L285">
            <v>0</v>
          </cell>
          <cell r="M285">
            <v>0</v>
          </cell>
          <cell r="N285">
            <v>0</v>
          </cell>
          <cell r="O285">
            <v>0</v>
          </cell>
          <cell r="P285">
            <v>0</v>
          </cell>
          <cell r="Q285">
            <v>0</v>
          </cell>
          <cell r="R285">
            <v>0</v>
          </cell>
          <cell r="S285">
            <v>0</v>
          </cell>
          <cell r="T285">
            <v>0</v>
          </cell>
          <cell r="U285">
            <v>0</v>
          </cell>
          <cell r="V285">
            <v>0</v>
          </cell>
          <cell r="W285">
            <v>0</v>
          </cell>
          <cell r="X285">
            <v>0</v>
          </cell>
          <cell r="Y285">
            <v>0</v>
          </cell>
          <cell r="Z285">
            <v>0</v>
          </cell>
          <cell r="AA285">
            <v>0</v>
          </cell>
          <cell r="AB285">
            <v>0</v>
          </cell>
          <cell r="AC285">
            <v>0</v>
          </cell>
          <cell r="AD285">
            <v>0</v>
          </cell>
          <cell r="AE285">
            <v>0</v>
          </cell>
          <cell r="AF285">
            <v>0</v>
          </cell>
          <cell r="AG285">
            <v>0</v>
          </cell>
          <cell r="AH285">
            <v>0</v>
          </cell>
          <cell r="AI285">
            <v>0</v>
          </cell>
          <cell r="AJ285">
            <v>0</v>
          </cell>
          <cell r="AK285">
            <v>0</v>
          </cell>
          <cell r="AL285">
            <v>0</v>
          </cell>
          <cell r="AM285">
            <v>0</v>
          </cell>
          <cell r="AN285">
            <v>0</v>
          </cell>
          <cell r="AO285">
            <v>0</v>
          </cell>
        </row>
        <row r="286">
          <cell r="A286">
            <v>40504</v>
          </cell>
          <cell r="B286">
            <v>4</v>
          </cell>
          <cell r="C286" t="str">
            <v>AS-FL</v>
          </cell>
          <cell r="D286">
            <v>6</v>
          </cell>
          <cell r="E286">
            <v>5</v>
          </cell>
          <cell r="F286" t="str">
            <v>Valparaíso</v>
          </cell>
          <cell r="G286">
            <v>4</v>
          </cell>
          <cell r="H286" t="str">
            <v>Especies nativas</v>
          </cell>
          <cell r="I286">
            <v>0</v>
          </cell>
          <cell r="J286">
            <v>0</v>
          </cell>
          <cell r="K286">
            <v>0</v>
          </cell>
          <cell r="L286">
            <v>0</v>
          </cell>
          <cell r="M286">
            <v>0</v>
          </cell>
          <cell r="N286">
            <v>0</v>
          </cell>
          <cell r="O286">
            <v>0</v>
          </cell>
          <cell r="P286">
            <v>0</v>
          </cell>
          <cell r="Q286">
            <v>0</v>
          </cell>
          <cell r="R286">
            <v>0</v>
          </cell>
          <cell r="S286">
            <v>0</v>
          </cell>
          <cell r="T286">
            <v>0</v>
          </cell>
          <cell r="U286">
            <v>0</v>
          </cell>
          <cell r="V286">
            <v>0</v>
          </cell>
          <cell r="W286">
            <v>0</v>
          </cell>
          <cell r="X286">
            <v>0</v>
          </cell>
          <cell r="Y286">
            <v>0</v>
          </cell>
          <cell r="Z286">
            <v>0</v>
          </cell>
          <cell r="AA286">
            <v>0</v>
          </cell>
          <cell r="AB286">
            <v>0</v>
          </cell>
          <cell r="AC286">
            <v>0</v>
          </cell>
          <cell r="AD286">
            <v>0</v>
          </cell>
          <cell r="AE286">
            <v>0</v>
          </cell>
          <cell r="AF286">
            <v>0</v>
          </cell>
          <cell r="AG286">
            <v>0</v>
          </cell>
          <cell r="AH286">
            <v>0</v>
          </cell>
          <cell r="AI286">
            <v>0</v>
          </cell>
          <cell r="AJ286">
            <v>0</v>
          </cell>
          <cell r="AK286">
            <v>0</v>
          </cell>
          <cell r="AL286">
            <v>0</v>
          </cell>
          <cell r="AM286">
            <v>0</v>
          </cell>
          <cell r="AN286">
            <v>0</v>
          </cell>
          <cell r="AO286">
            <v>0</v>
          </cell>
        </row>
        <row r="287">
          <cell r="A287">
            <v>40505</v>
          </cell>
          <cell r="B287">
            <v>4</v>
          </cell>
          <cell r="C287" t="str">
            <v>AS-FL</v>
          </cell>
          <cell r="D287">
            <v>6</v>
          </cell>
          <cell r="E287">
            <v>5</v>
          </cell>
          <cell r="F287" t="str">
            <v>Valparaíso</v>
          </cell>
          <cell r="G287">
            <v>5</v>
          </cell>
          <cell r="H287" t="str">
            <v>Areas gestión plantaciones</v>
          </cell>
          <cell r="I287">
            <v>0</v>
          </cell>
          <cell r="J287">
            <v>0</v>
          </cell>
          <cell r="K287">
            <v>0</v>
          </cell>
          <cell r="L287">
            <v>0</v>
          </cell>
          <cell r="M287">
            <v>0</v>
          </cell>
          <cell r="N287">
            <v>0</v>
          </cell>
          <cell r="O287">
            <v>0</v>
          </cell>
          <cell r="P287">
            <v>0</v>
          </cell>
          <cell r="Q287">
            <v>0</v>
          </cell>
          <cell r="R287">
            <v>0</v>
          </cell>
          <cell r="S287">
            <v>0</v>
          </cell>
          <cell r="T287">
            <v>0</v>
          </cell>
          <cell r="U287">
            <v>0</v>
          </cell>
          <cell r="V287">
            <v>0</v>
          </cell>
          <cell r="W287">
            <v>0</v>
          </cell>
          <cell r="X287">
            <v>0</v>
          </cell>
          <cell r="Y287">
            <v>0</v>
          </cell>
          <cell r="Z287">
            <v>0</v>
          </cell>
          <cell r="AA287">
            <v>0</v>
          </cell>
          <cell r="AB287">
            <v>0</v>
          </cell>
          <cell r="AC287">
            <v>0</v>
          </cell>
          <cell r="AD287">
            <v>0</v>
          </cell>
          <cell r="AE287">
            <v>0</v>
          </cell>
          <cell r="AF287">
            <v>0</v>
          </cell>
          <cell r="AG287">
            <v>0</v>
          </cell>
          <cell r="AH287">
            <v>0</v>
          </cell>
          <cell r="AI287">
            <v>0</v>
          </cell>
          <cell r="AJ287">
            <v>0</v>
          </cell>
          <cell r="AK287">
            <v>0</v>
          </cell>
          <cell r="AL287">
            <v>0</v>
          </cell>
          <cell r="AM287">
            <v>0</v>
          </cell>
          <cell r="AN287">
            <v>0</v>
          </cell>
          <cell r="AO287">
            <v>0</v>
          </cell>
        </row>
        <row r="288">
          <cell r="A288">
            <v>41301</v>
          </cell>
          <cell r="B288">
            <v>4</v>
          </cell>
          <cell r="C288" t="str">
            <v>AS-FL</v>
          </cell>
          <cell r="D288">
            <v>7</v>
          </cell>
          <cell r="E288">
            <v>13</v>
          </cell>
          <cell r="F288" t="str">
            <v>Metropolitana</v>
          </cell>
          <cell r="G288">
            <v>1</v>
          </cell>
          <cell r="H288" t="str">
            <v>Pinus radiata</v>
          </cell>
          <cell r="I288">
            <v>0</v>
          </cell>
          <cell r="J288">
            <v>0</v>
          </cell>
          <cell r="K288">
            <v>0</v>
          </cell>
          <cell r="L288">
            <v>0</v>
          </cell>
          <cell r="M288">
            <v>0</v>
          </cell>
          <cell r="N288">
            <v>0</v>
          </cell>
          <cell r="O288">
            <v>0</v>
          </cell>
          <cell r="P288">
            <v>0</v>
          </cell>
          <cell r="Q288">
            <v>0</v>
          </cell>
          <cell r="R288">
            <v>0</v>
          </cell>
          <cell r="S288">
            <v>0</v>
          </cell>
          <cell r="T288">
            <v>0</v>
          </cell>
          <cell r="U288">
            <v>0</v>
          </cell>
          <cell r="V288">
            <v>0</v>
          </cell>
          <cell r="W288">
            <v>0</v>
          </cell>
          <cell r="X288">
            <v>0</v>
          </cell>
          <cell r="Y288">
            <v>0</v>
          </cell>
          <cell r="Z288">
            <v>0</v>
          </cell>
          <cell r="AA288">
            <v>0</v>
          </cell>
          <cell r="AB288">
            <v>0</v>
          </cell>
          <cell r="AC288">
            <v>0</v>
          </cell>
          <cell r="AD288">
            <v>0</v>
          </cell>
          <cell r="AE288">
            <v>0</v>
          </cell>
          <cell r="AF288">
            <v>0</v>
          </cell>
          <cell r="AG288">
            <v>0</v>
          </cell>
          <cell r="AH288">
            <v>0</v>
          </cell>
          <cell r="AI288">
            <v>0</v>
          </cell>
          <cell r="AJ288">
            <v>0</v>
          </cell>
          <cell r="AK288">
            <v>0</v>
          </cell>
          <cell r="AL288">
            <v>0</v>
          </cell>
          <cell r="AM288">
            <v>0</v>
          </cell>
          <cell r="AN288">
            <v>0</v>
          </cell>
          <cell r="AO288">
            <v>0</v>
          </cell>
        </row>
        <row r="289">
          <cell r="A289">
            <v>41302</v>
          </cell>
          <cell r="B289">
            <v>4</v>
          </cell>
          <cell r="C289" t="str">
            <v>AS-FL</v>
          </cell>
          <cell r="D289">
            <v>7</v>
          </cell>
          <cell r="E289">
            <v>13</v>
          </cell>
          <cell r="F289" t="str">
            <v>Metropolitana</v>
          </cell>
          <cell r="G289">
            <v>2</v>
          </cell>
          <cell r="H289" t="str">
            <v>Eucaliptus sp</v>
          </cell>
          <cell r="I289">
            <v>0</v>
          </cell>
          <cell r="J289">
            <v>0</v>
          </cell>
          <cell r="K289">
            <v>0</v>
          </cell>
          <cell r="L289">
            <v>0</v>
          </cell>
          <cell r="M289">
            <v>0</v>
          </cell>
          <cell r="N289">
            <v>0</v>
          </cell>
          <cell r="O289">
            <v>0</v>
          </cell>
          <cell r="P289">
            <v>0</v>
          </cell>
          <cell r="Q289">
            <v>0</v>
          </cell>
          <cell r="R289">
            <v>0</v>
          </cell>
          <cell r="S289">
            <v>0</v>
          </cell>
          <cell r="T289">
            <v>0</v>
          </cell>
          <cell r="U289">
            <v>0</v>
          </cell>
          <cell r="V289">
            <v>0</v>
          </cell>
          <cell r="W289">
            <v>0</v>
          </cell>
          <cell r="X289">
            <v>0</v>
          </cell>
          <cell r="Y289">
            <v>0</v>
          </cell>
          <cell r="Z289">
            <v>0</v>
          </cell>
          <cell r="AA289">
            <v>0</v>
          </cell>
          <cell r="AB289">
            <v>0</v>
          </cell>
          <cell r="AC289">
            <v>0</v>
          </cell>
          <cell r="AD289">
            <v>0</v>
          </cell>
          <cell r="AE289">
            <v>0</v>
          </cell>
          <cell r="AF289">
            <v>0</v>
          </cell>
          <cell r="AG289">
            <v>0</v>
          </cell>
          <cell r="AH289">
            <v>0</v>
          </cell>
          <cell r="AI289">
            <v>0</v>
          </cell>
          <cell r="AJ289">
            <v>0</v>
          </cell>
          <cell r="AK289">
            <v>0</v>
          </cell>
          <cell r="AL289">
            <v>0</v>
          </cell>
          <cell r="AM289">
            <v>0</v>
          </cell>
          <cell r="AN289">
            <v>0</v>
          </cell>
          <cell r="AO289">
            <v>0</v>
          </cell>
        </row>
        <row r="290">
          <cell r="A290">
            <v>41303</v>
          </cell>
          <cell r="B290">
            <v>4</v>
          </cell>
          <cell r="C290" t="str">
            <v>AS-FL</v>
          </cell>
          <cell r="D290">
            <v>7</v>
          </cell>
          <cell r="E290">
            <v>13</v>
          </cell>
          <cell r="F290" t="str">
            <v>Metropolitana</v>
          </cell>
          <cell r="G290">
            <v>3</v>
          </cell>
          <cell r="H290" t="str">
            <v>Otras especies</v>
          </cell>
          <cell r="I290">
            <v>0</v>
          </cell>
          <cell r="J290">
            <v>0</v>
          </cell>
          <cell r="K290">
            <v>0</v>
          </cell>
          <cell r="L290">
            <v>0</v>
          </cell>
          <cell r="M290">
            <v>0</v>
          </cell>
          <cell r="N290">
            <v>0</v>
          </cell>
          <cell r="O290">
            <v>0</v>
          </cell>
          <cell r="P290">
            <v>0</v>
          </cell>
          <cell r="Q290">
            <v>0</v>
          </cell>
          <cell r="R290">
            <v>0</v>
          </cell>
          <cell r="S290">
            <v>0</v>
          </cell>
          <cell r="T290">
            <v>0</v>
          </cell>
          <cell r="U290">
            <v>0</v>
          </cell>
          <cell r="V290">
            <v>0</v>
          </cell>
          <cell r="W290">
            <v>0</v>
          </cell>
          <cell r="X290">
            <v>0</v>
          </cell>
          <cell r="Y290">
            <v>0</v>
          </cell>
          <cell r="Z290">
            <v>0</v>
          </cell>
          <cell r="AA290">
            <v>0</v>
          </cell>
          <cell r="AB290">
            <v>0</v>
          </cell>
          <cell r="AC290">
            <v>0</v>
          </cell>
          <cell r="AD290">
            <v>0</v>
          </cell>
          <cell r="AE290">
            <v>0</v>
          </cell>
          <cell r="AF290">
            <v>0</v>
          </cell>
          <cell r="AG290">
            <v>0</v>
          </cell>
          <cell r="AH290">
            <v>0</v>
          </cell>
          <cell r="AI290">
            <v>0</v>
          </cell>
          <cell r="AJ290">
            <v>0</v>
          </cell>
          <cell r="AK290">
            <v>0</v>
          </cell>
          <cell r="AL290">
            <v>0</v>
          </cell>
          <cell r="AM290">
            <v>0</v>
          </cell>
          <cell r="AN290">
            <v>0</v>
          </cell>
          <cell r="AO290">
            <v>0</v>
          </cell>
        </row>
        <row r="291">
          <cell r="A291">
            <v>41304</v>
          </cell>
          <cell r="B291">
            <v>4</v>
          </cell>
          <cell r="C291" t="str">
            <v>AS-FL</v>
          </cell>
          <cell r="D291">
            <v>7</v>
          </cell>
          <cell r="E291">
            <v>13</v>
          </cell>
          <cell r="F291" t="str">
            <v>Metropolitana</v>
          </cell>
          <cell r="G291">
            <v>4</v>
          </cell>
          <cell r="H291" t="str">
            <v>Especies nativas</v>
          </cell>
          <cell r="I291">
            <v>0</v>
          </cell>
          <cell r="J291">
            <v>0</v>
          </cell>
          <cell r="K291">
            <v>0</v>
          </cell>
          <cell r="L291">
            <v>0</v>
          </cell>
          <cell r="M291">
            <v>0</v>
          </cell>
          <cell r="N291">
            <v>0</v>
          </cell>
          <cell r="O291">
            <v>0</v>
          </cell>
          <cell r="P291">
            <v>0</v>
          </cell>
          <cell r="Q291">
            <v>0</v>
          </cell>
          <cell r="R291">
            <v>0</v>
          </cell>
          <cell r="S291">
            <v>0</v>
          </cell>
          <cell r="T291">
            <v>0</v>
          </cell>
          <cell r="U291">
            <v>0</v>
          </cell>
          <cell r="V291">
            <v>0</v>
          </cell>
          <cell r="W291">
            <v>0</v>
          </cell>
          <cell r="X291">
            <v>0</v>
          </cell>
          <cell r="Y291">
            <v>0</v>
          </cell>
          <cell r="Z291">
            <v>0</v>
          </cell>
          <cell r="AA291">
            <v>0</v>
          </cell>
          <cell r="AB291">
            <v>0</v>
          </cell>
          <cell r="AC291">
            <v>0</v>
          </cell>
          <cell r="AD291">
            <v>0</v>
          </cell>
          <cell r="AE291">
            <v>0</v>
          </cell>
          <cell r="AF291">
            <v>0</v>
          </cell>
          <cell r="AG291">
            <v>0</v>
          </cell>
          <cell r="AH291">
            <v>0</v>
          </cell>
          <cell r="AI291">
            <v>0</v>
          </cell>
          <cell r="AJ291">
            <v>0</v>
          </cell>
          <cell r="AK291">
            <v>0</v>
          </cell>
          <cell r="AL291">
            <v>0</v>
          </cell>
          <cell r="AM291">
            <v>0</v>
          </cell>
          <cell r="AN291">
            <v>0</v>
          </cell>
          <cell r="AO291">
            <v>0</v>
          </cell>
        </row>
        <row r="292">
          <cell r="A292">
            <v>41305</v>
          </cell>
          <cell r="B292">
            <v>4</v>
          </cell>
          <cell r="C292" t="str">
            <v>AS-FL</v>
          </cell>
          <cell r="D292">
            <v>7</v>
          </cell>
          <cell r="E292">
            <v>13</v>
          </cell>
          <cell r="F292" t="str">
            <v>Metropolitana</v>
          </cell>
          <cell r="G292">
            <v>5</v>
          </cell>
          <cell r="H292" t="str">
            <v>Areas gestión plantaciones</v>
          </cell>
          <cell r="I292">
            <v>0</v>
          </cell>
          <cell r="J292">
            <v>0</v>
          </cell>
          <cell r="K292">
            <v>0</v>
          </cell>
          <cell r="L292">
            <v>0</v>
          </cell>
          <cell r="M292">
            <v>0</v>
          </cell>
          <cell r="N292">
            <v>0</v>
          </cell>
          <cell r="O292">
            <v>0</v>
          </cell>
          <cell r="P292">
            <v>0</v>
          </cell>
          <cell r="Q292">
            <v>0</v>
          </cell>
          <cell r="R292">
            <v>0</v>
          </cell>
          <cell r="S292">
            <v>0</v>
          </cell>
          <cell r="T292">
            <v>0</v>
          </cell>
          <cell r="U292">
            <v>0</v>
          </cell>
          <cell r="V292">
            <v>0</v>
          </cell>
          <cell r="W292">
            <v>0</v>
          </cell>
          <cell r="X292">
            <v>0</v>
          </cell>
          <cell r="Y292">
            <v>0</v>
          </cell>
          <cell r="Z292">
            <v>0</v>
          </cell>
          <cell r="AA292">
            <v>0</v>
          </cell>
          <cell r="AB292">
            <v>0</v>
          </cell>
          <cell r="AC292">
            <v>0</v>
          </cell>
          <cell r="AD292">
            <v>0</v>
          </cell>
          <cell r="AE292">
            <v>0</v>
          </cell>
          <cell r="AF292">
            <v>0</v>
          </cell>
          <cell r="AG292">
            <v>0</v>
          </cell>
          <cell r="AH292">
            <v>0</v>
          </cell>
          <cell r="AI292">
            <v>0</v>
          </cell>
          <cell r="AJ292">
            <v>0</v>
          </cell>
          <cell r="AK292">
            <v>0</v>
          </cell>
          <cell r="AL292">
            <v>0</v>
          </cell>
          <cell r="AM292">
            <v>0</v>
          </cell>
          <cell r="AN292">
            <v>0</v>
          </cell>
          <cell r="AO292">
            <v>0</v>
          </cell>
        </row>
        <row r="293">
          <cell r="A293">
            <v>40601</v>
          </cell>
          <cell r="B293">
            <v>4</v>
          </cell>
          <cell r="C293" t="str">
            <v>AS-FL</v>
          </cell>
          <cell r="D293">
            <v>8</v>
          </cell>
          <cell r="E293">
            <v>6</v>
          </cell>
          <cell r="F293" t="str">
            <v>O´Higgins</v>
          </cell>
          <cell r="G293">
            <v>1</v>
          </cell>
          <cell r="H293" t="str">
            <v>Pinus radiata</v>
          </cell>
          <cell r="I293">
            <v>0</v>
          </cell>
          <cell r="J293">
            <v>0</v>
          </cell>
          <cell r="K293">
            <v>0</v>
          </cell>
          <cell r="L293">
            <v>0</v>
          </cell>
          <cell r="M293">
            <v>0</v>
          </cell>
          <cell r="N293">
            <v>0</v>
          </cell>
          <cell r="O293">
            <v>0</v>
          </cell>
          <cell r="P293">
            <v>0</v>
          </cell>
          <cell r="Q293">
            <v>0</v>
          </cell>
          <cell r="R293">
            <v>0</v>
          </cell>
          <cell r="S293">
            <v>0</v>
          </cell>
          <cell r="T293">
            <v>0</v>
          </cell>
          <cell r="U293">
            <v>0</v>
          </cell>
          <cell r="V293">
            <v>0</v>
          </cell>
          <cell r="W293">
            <v>0</v>
          </cell>
          <cell r="X293">
            <v>0</v>
          </cell>
          <cell r="Y293">
            <v>0</v>
          </cell>
          <cell r="Z293">
            <v>0</v>
          </cell>
          <cell r="AA293">
            <v>0</v>
          </cell>
          <cell r="AB293">
            <v>0</v>
          </cell>
          <cell r="AC293">
            <v>0</v>
          </cell>
          <cell r="AD293">
            <v>0</v>
          </cell>
          <cell r="AE293">
            <v>0</v>
          </cell>
          <cell r="AF293">
            <v>0</v>
          </cell>
          <cell r="AG293">
            <v>0</v>
          </cell>
          <cell r="AH293">
            <v>0</v>
          </cell>
          <cell r="AI293">
            <v>0</v>
          </cell>
          <cell r="AJ293">
            <v>0</v>
          </cell>
          <cell r="AK293">
            <v>0</v>
          </cell>
          <cell r="AL293">
            <v>0</v>
          </cell>
          <cell r="AM293">
            <v>0</v>
          </cell>
          <cell r="AN293">
            <v>0</v>
          </cell>
          <cell r="AO293">
            <v>0</v>
          </cell>
        </row>
        <row r="294">
          <cell r="A294">
            <v>40602</v>
          </cell>
          <cell r="B294">
            <v>4</v>
          </cell>
          <cell r="C294" t="str">
            <v>AS-FL</v>
          </cell>
          <cell r="D294">
            <v>8</v>
          </cell>
          <cell r="E294">
            <v>6</v>
          </cell>
          <cell r="F294" t="str">
            <v>O´Higgins</v>
          </cell>
          <cell r="G294">
            <v>2</v>
          </cell>
          <cell r="H294" t="str">
            <v>Eucaliptus sp</v>
          </cell>
          <cell r="I294">
            <v>0</v>
          </cell>
          <cell r="J294">
            <v>0</v>
          </cell>
          <cell r="K294">
            <v>0</v>
          </cell>
          <cell r="L294">
            <v>0</v>
          </cell>
          <cell r="M294">
            <v>0</v>
          </cell>
          <cell r="N294">
            <v>0</v>
          </cell>
          <cell r="O294">
            <v>0</v>
          </cell>
          <cell r="P294">
            <v>0</v>
          </cell>
          <cell r="Q294">
            <v>0</v>
          </cell>
          <cell r="R294">
            <v>0</v>
          </cell>
          <cell r="S294">
            <v>0</v>
          </cell>
          <cell r="T294">
            <v>0</v>
          </cell>
          <cell r="U294">
            <v>0</v>
          </cell>
          <cell r="V294">
            <v>0</v>
          </cell>
          <cell r="W294">
            <v>0</v>
          </cell>
          <cell r="X294">
            <v>0</v>
          </cell>
          <cell r="Y294">
            <v>0</v>
          </cell>
          <cell r="Z294">
            <v>0</v>
          </cell>
          <cell r="AA294">
            <v>0</v>
          </cell>
          <cell r="AB294">
            <v>0</v>
          </cell>
          <cell r="AC294">
            <v>0</v>
          </cell>
          <cell r="AD294">
            <v>0</v>
          </cell>
          <cell r="AE294">
            <v>0</v>
          </cell>
          <cell r="AF294">
            <v>0</v>
          </cell>
          <cell r="AG294">
            <v>0</v>
          </cell>
          <cell r="AH294">
            <v>0</v>
          </cell>
          <cell r="AI294">
            <v>0</v>
          </cell>
          <cell r="AJ294">
            <v>0</v>
          </cell>
          <cell r="AK294">
            <v>0</v>
          </cell>
          <cell r="AL294">
            <v>0</v>
          </cell>
          <cell r="AM294">
            <v>0</v>
          </cell>
          <cell r="AN294">
            <v>0</v>
          </cell>
          <cell r="AO294">
            <v>0</v>
          </cell>
        </row>
        <row r="295">
          <cell r="A295">
            <v>40603</v>
          </cell>
          <cell r="B295">
            <v>4</v>
          </cell>
          <cell r="C295" t="str">
            <v>AS-FL</v>
          </cell>
          <cell r="D295">
            <v>8</v>
          </cell>
          <cell r="E295">
            <v>6</v>
          </cell>
          <cell r="F295" t="str">
            <v>O´Higgins</v>
          </cell>
          <cell r="G295">
            <v>3</v>
          </cell>
          <cell r="H295" t="str">
            <v>Otras especies</v>
          </cell>
          <cell r="I295">
            <v>0</v>
          </cell>
          <cell r="J295">
            <v>0</v>
          </cell>
          <cell r="K295">
            <v>0</v>
          </cell>
          <cell r="L295">
            <v>0</v>
          </cell>
          <cell r="M295">
            <v>0</v>
          </cell>
          <cell r="N295">
            <v>0</v>
          </cell>
          <cell r="O295">
            <v>0</v>
          </cell>
          <cell r="P295">
            <v>0</v>
          </cell>
          <cell r="Q295">
            <v>0</v>
          </cell>
          <cell r="R295">
            <v>0</v>
          </cell>
          <cell r="S295">
            <v>0</v>
          </cell>
          <cell r="T295">
            <v>0</v>
          </cell>
          <cell r="U295">
            <v>0</v>
          </cell>
          <cell r="V295">
            <v>0</v>
          </cell>
          <cell r="W295">
            <v>0</v>
          </cell>
          <cell r="X295">
            <v>0</v>
          </cell>
          <cell r="Y295">
            <v>0</v>
          </cell>
          <cell r="Z295">
            <v>0</v>
          </cell>
          <cell r="AA295">
            <v>0</v>
          </cell>
          <cell r="AB295">
            <v>0</v>
          </cell>
          <cell r="AC295">
            <v>0</v>
          </cell>
          <cell r="AD295">
            <v>0</v>
          </cell>
          <cell r="AE295">
            <v>0</v>
          </cell>
          <cell r="AF295">
            <v>0</v>
          </cell>
          <cell r="AG295">
            <v>0</v>
          </cell>
          <cell r="AH295">
            <v>0</v>
          </cell>
          <cell r="AI295">
            <v>0</v>
          </cell>
          <cell r="AJ295">
            <v>0</v>
          </cell>
          <cell r="AK295">
            <v>0</v>
          </cell>
          <cell r="AL295">
            <v>0</v>
          </cell>
          <cell r="AM295">
            <v>0</v>
          </cell>
          <cell r="AN295">
            <v>0</v>
          </cell>
          <cell r="AO295">
            <v>0</v>
          </cell>
        </row>
        <row r="296">
          <cell r="A296">
            <v>40604</v>
          </cell>
          <cell r="B296">
            <v>4</v>
          </cell>
          <cell r="C296" t="str">
            <v>AS-FL</v>
          </cell>
          <cell r="D296">
            <v>8</v>
          </cell>
          <cell r="E296">
            <v>6</v>
          </cell>
          <cell r="F296" t="str">
            <v>O´Higgins</v>
          </cell>
          <cell r="G296">
            <v>4</v>
          </cell>
          <cell r="H296" t="str">
            <v>Especies nativas</v>
          </cell>
          <cell r="I296">
            <v>0</v>
          </cell>
          <cell r="J296">
            <v>0</v>
          </cell>
          <cell r="K296">
            <v>0</v>
          </cell>
          <cell r="L296">
            <v>0</v>
          </cell>
          <cell r="M296">
            <v>0</v>
          </cell>
          <cell r="N296">
            <v>0</v>
          </cell>
          <cell r="O296">
            <v>0</v>
          </cell>
          <cell r="P296">
            <v>0</v>
          </cell>
          <cell r="Q296">
            <v>0</v>
          </cell>
          <cell r="R296">
            <v>0</v>
          </cell>
          <cell r="S296">
            <v>0</v>
          </cell>
          <cell r="T296">
            <v>0</v>
          </cell>
          <cell r="U296">
            <v>0</v>
          </cell>
          <cell r="V296">
            <v>0</v>
          </cell>
          <cell r="W296">
            <v>0</v>
          </cell>
          <cell r="X296">
            <v>0</v>
          </cell>
          <cell r="Y296">
            <v>0</v>
          </cell>
          <cell r="Z296">
            <v>0</v>
          </cell>
          <cell r="AA296">
            <v>0</v>
          </cell>
          <cell r="AB296">
            <v>0</v>
          </cell>
          <cell r="AC296">
            <v>0</v>
          </cell>
          <cell r="AD296">
            <v>0</v>
          </cell>
          <cell r="AE296">
            <v>0</v>
          </cell>
          <cell r="AF296">
            <v>0</v>
          </cell>
          <cell r="AG296">
            <v>0</v>
          </cell>
          <cell r="AH296">
            <v>0</v>
          </cell>
          <cell r="AI296">
            <v>0</v>
          </cell>
          <cell r="AJ296">
            <v>0</v>
          </cell>
          <cell r="AK296">
            <v>0</v>
          </cell>
          <cell r="AL296">
            <v>0</v>
          </cell>
          <cell r="AM296">
            <v>0</v>
          </cell>
          <cell r="AN296">
            <v>0</v>
          </cell>
          <cell r="AO296">
            <v>0</v>
          </cell>
        </row>
        <row r="297">
          <cell r="A297">
            <v>40605</v>
          </cell>
          <cell r="B297">
            <v>4</v>
          </cell>
          <cell r="C297" t="str">
            <v>AS-FL</v>
          </cell>
          <cell r="D297">
            <v>8</v>
          </cell>
          <cell r="E297">
            <v>6</v>
          </cell>
          <cell r="F297" t="str">
            <v>O´Higgins</v>
          </cell>
          <cell r="G297">
            <v>5</v>
          </cell>
          <cell r="H297" t="str">
            <v>Areas gestión plantaciones</v>
          </cell>
          <cell r="I297">
            <v>0</v>
          </cell>
          <cell r="J297">
            <v>0</v>
          </cell>
          <cell r="K297">
            <v>0</v>
          </cell>
          <cell r="L297">
            <v>0</v>
          </cell>
          <cell r="M297">
            <v>0</v>
          </cell>
          <cell r="N297">
            <v>0</v>
          </cell>
          <cell r="O297">
            <v>0</v>
          </cell>
          <cell r="P297">
            <v>0</v>
          </cell>
          <cell r="Q297">
            <v>0</v>
          </cell>
          <cell r="R297">
            <v>0</v>
          </cell>
          <cell r="S297">
            <v>0</v>
          </cell>
          <cell r="T297">
            <v>0</v>
          </cell>
          <cell r="U297">
            <v>0</v>
          </cell>
          <cell r="V297">
            <v>0</v>
          </cell>
          <cell r="W297">
            <v>0</v>
          </cell>
          <cell r="X297">
            <v>0</v>
          </cell>
          <cell r="Y297">
            <v>0</v>
          </cell>
          <cell r="Z297">
            <v>0</v>
          </cell>
          <cell r="AA297">
            <v>0</v>
          </cell>
          <cell r="AB297">
            <v>0</v>
          </cell>
          <cell r="AC297">
            <v>0</v>
          </cell>
          <cell r="AD297">
            <v>0</v>
          </cell>
          <cell r="AE297">
            <v>0</v>
          </cell>
          <cell r="AF297">
            <v>0</v>
          </cell>
          <cell r="AG297">
            <v>0</v>
          </cell>
          <cell r="AH297">
            <v>0</v>
          </cell>
          <cell r="AI297">
            <v>0</v>
          </cell>
          <cell r="AJ297">
            <v>0</v>
          </cell>
          <cell r="AK297">
            <v>0</v>
          </cell>
          <cell r="AL297">
            <v>0</v>
          </cell>
          <cell r="AM297">
            <v>0</v>
          </cell>
          <cell r="AN297">
            <v>0</v>
          </cell>
          <cell r="AO297">
            <v>0</v>
          </cell>
        </row>
        <row r="298">
          <cell r="A298">
            <v>40701</v>
          </cell>
          <cell r="B298">
            <v>4</v>
          </cell>
          <cell r="C298" t="str">
            <v>AS-FL</v>
          </cell>
          <cell r="D298">
            <v>9</v>
          </cell>
          <cell r="E298">
            <v>7</v>
          </cell>
          <cell r="F298" t="str">
            <v>Maule</v>
          </cell>
          <cell r="G298">
            <v>1</v>
          </cell>
          <cell r="H298" t="str">
            <v>Pinus radiata</v>
          </cell>
          <cell r="I298">
            <v>0</v>
          </cell>
          <cell r="J298">
            <v>0</v>
          </cell>
          <cell r="K298">
            <v>0</v>
          </cell>
          <cell r="L298">
            <v>0</v>
          </cell>
          <cell r="M298">
            <v>0</v>
          </cell>
          <cell r="N298">
            <v>0</v>
          </cell>
          <cell r="O298">
            <v>0</v>
          </cell>
          <cell r="P298">
            <v>0</v>
          </cell>
          <cell r="Q298">
            <v>0</v>
          </cell>
          <cell r="R298">
            <v>0</v>
          </cell>
          <cell r="S298">
            <v>0</v>
          </cell>
          <cell r="T298">
            <v>0</v>
          </cell>
          <cell r="U298">
            <v>0</v>
          </cell>
          <cell r="V298">
            <v>0</v>
          </cell>
          <cell r="W298">
            <v>0</v>
          </cell>
          <cell r="X298">
            <v>0</v>
          </cell>
          <cell r="Y298">
            <v>0</v>
          </cell>
          <cell r="Z298">
            <v>0</v>
          </cell>
          <cell r="AA298">
            <v>0</v>
          </cell>
          <cell r="AB298">
            <v>0</v>
          </cell>
          <cell r="AC298">
            <v>0</v>
          </cell>
          <cell r="AD298">
            <v>0</v>
          </cell>
          <cell r="AE298">
            <v>0</v>
          </cell>
          <cell r="AF298">
            <v>0</v>
          </cell>
          <cell r="AG298">
            <v>0</v>
          </cell>
          <cell r="AH298">
            <v>0</v>
          </cell>
          <cell r="AI298">
            <v>0</v>
          </cell>
          <cell r="AJ298">
            <v>0</v>
          </cell>
          <cell r="AK298">
            <v>0</v>
          </cell>
          <cell r="AL298">
            <v>0</v>
          </cell>
          <cell r="AM298">
            <v>0</v>
          </cell>
          <cell r="AN298">
            <v>0</v>
          </cell>
          <cell r="AO298">
            <v>0</v>
          </cell>
        </row>
        <row r="299">
          <cell r="A299">
            <v>40702</v>
          </cell>
          <cell r="B299">
            <v>4</v>
          </cell>
          <cell r="C299" t="str">
            <v>AS-FL</v>
          </cell>
          <cell r="D299">
            <v>9</v>
          </cell>
          <cell r="E299">
            <v>7</v>
          </cell>
          <cell r="F299" t="str">
            <v>Maule</v>
          </cell>
          <cell r="G299">
            <v>2</v>
          </cell>
          <cell r="H299" t="str">
            <v>Eucaliptus sp</v>
          </cell>
          <cell r="I299">
            <v>0</v>
          </cell>
          <cell r="J299">
            <v>0</v>
          </cell>
          <cell r="K299">
            <v>0</v>
          </cell>
          <cell r="L299">
            <v>0</v>
          </cell>
          <cell r="M299">
            <v>0</v>
          </cell>
          <cell r="N299">
            <v>0</v>
          </cell>
          <cell r="O299">
            <v>0</v>
          </cell>
          <cell r="P299">
            <v>0</v>
          </cell>
          <cell r="Q299">
            <v>0</v>
          </cell>
          <cell r="R299">
            <v>0</v>
          </cell>
          <cell r="S299">
            <v>0</v>
          </cell>
          <cell r="T299">
            <v>0</v>
          </cell>
          <cell r="U299">
            <v>0</v>
          </cell>
          <cell r="V299">
            <v>0</v>
          </cell>
          <cell r="W299">
            <v>0</v>
          </cell>
          <cell r="X299">
            <v>0</v>
          </cell>
          <cell r="Y299">
            <v>0</v>
          </cell>
          <cell r="Z299">
            <v>0</v>
          </cell>
          <cell r="AA299">
            <v>0</v>
          </cell>
          <cell r="AB299">
            <v>0</v>
          </cell>
          <cell r="AC299">
            <v>0</v>
          </cell>
          <cell r="AD299">
            <v>0</v>
          </cell>
          <cell r="AE299">
            <v>0</v>
          </cell>
          <cell r="AF299">
            <v>0</v>
          </cell>
          <cell r="AG299">
            <v>0</v>
          </cell>
          <cell r="AH299">
            <v>0</v>
          </cell>
          <cell r="AI299">
            <v>0</v>
          </cell>
          <cell r="AJ299">
            <v>0</v>
          </cell>
          <cell r="AK299">
            <v>0</v>
          </cell>
          <cell r="AL299">
            <v>0</v>
          </cell>
          <cell r="AM299">
            <v>0</v>
          </cell>
          <cell r="AN299">
            <v>0</v>
          </cell>
          <cell r="AO299">
            <v>0</v>
          </cell>
        </row>
        <row r="300">
          <cell r="A300">
            <v>40703</v>
          </cell>
          <cell r="B300">
            <v>4</v>
          </cell>
          <cell r="C300" t="str">
            <v>AS-FL</v>
          </cell>
          <cell r="D300">
            <v>9</v>
          </cell>
          <cell r="E300">
            <v>7</v>
          </cell>
          <cell r="F300" t="str">
            <v>Maule</v>
          </cell>
          <cell r="G300">
            <v>3</v>
          </cell>
          <cell r="H300" t="str">
            <v>Otras especies</v>
          </cell>
          <cell r="I300">
            <v>0</v>
          </cell>
          <cell r="J300">
            <v>0</v>
          </cell>
          <cell r="K300">
            <v>0</v>
          </cell>
          <cell r="L300">
            <v>0</v>
          </cell>
          <cell r="M300">
            <v>0</v>
          </cell>
          <cell r="N300">
            <v>0</v>
          </cell>
          <cell r="O300">
            <v>0</v>
          </cell>
          <cell r="P300">
            <v>0</v>
          </cell>
          <cell r="Q300">
            <v>0</v>
          </cell>
          <cell r="R300">
            <v>0</v>
          </cell>
          <cell r="S300">
            <v>0</v>
          </cell>
          <cell r="T300">
            <v>0</v>
          </cell>
          <cell r="U300">
            <v>0</v>
          </cell>
          <cell r="V300">
            <v>0</v>
          </cell>
          <cell r="W300">
            <v>0</v>
          </cell>
          <cell r="X300">
            <v>0</v>
          </cell>
          <cell r="Y300">
            <v>0</v>
          </cell>
          <cell r="Z300">
            <v>0</v>
          </cell>
          <cell r="AA300">
            <v>0</v>
          </cell>
          <cell r="AB300">
            <v>0</v>
          </cell>
          <cell r="AC300">
            <v>0</v>
          </cell>
          <cell r="AD300">
            <v>0</v>
          </cell>
          <cell r="AE300">
            <v>0</v>
          </cell>
          <cell r="AF300">
            <v>0</v>
          </cell>
          <cell r="AG300">
            <v>0</v>
          </cell>
          <cell r="AH300">
            <v>0</v>
          </cell>
          <cell r="AI300">
            <v>0</v>
          </cell>
          <cell r="AJ300">
            <v>0</v>
          </cell>
          <cell r="AK300">
            <v>0</v>
          </cell>
          <cell r="AL300">
            <v>0</v>
          </cell>
          <cell r="AM300">
            <v>0</v>
          </cell>
          <cell r="AN300">
            <v>0</v>
          </cell>
          <cell r="AO300">
            <v>0</v>
          </cell>
        </row>
        <row r="301">
          <cell r="A301">
            <v>40704</v>
          </cell>
          <cell r="B301">
            <v>4</v>
          </cell>
          <cell r="C301" t="str">
            <v>AS-FL</v>
          </cell>
          <cell r="D301">
            <v>9</v>
          </cell>
          <cell r="E301">
            <v>7</v>
          </cell>
          <cell r="F301" t="str">
            <v>Maule</v>
          </cell>
          <cell r="G301">
            <v>4</v>
          </cell>
          <cell r="H301" t="str">
            <v>Especies nativas</v>
          </cell>
          <cell r="I301">
            <v>0</v>
          </cell>
          <cell r="J301">
            <v>0</v>
          </cell>
          <cell r="K301">
            <v>0</v>
          </cell>
          <cell r="L301">
            <v>0</v>
          </cell>
          <cell r="M301">
            <v>0</v>
          </cell>
          <cell r="N301">
            <v>0</v>
          </cell>
          <cell r="O301">
            <v>0</v>
          </cell>
          <cell r="P301">
            <v>0</v>
          </cell>
          <cell r="Q301">
            <v>0</v>
          </cell>
          <cell r="R301">
            <v>0</v>
          </cell>
          <cell r="S301">
            <v>0</v>
          </cell>
          <cell r="T301">
            <v>0</v>
          </cell>
          <cell r="U301">
            <v>0</v>
          </cell>
          <cell r="V301">
            <v>0</v>
          </cell>
          <cell r="W301">
            <v>0</v>
          </cell>
          <cell r="X301">
            <v>0</v>
          </cell>
          <cell r="Y301">
            <v>0</v>
          </cell>
          <cell r="Z301">
            <v>0</v>
          </cell>
          <cell r="AA301">
            <v>0</v>
          </cell>
          <cell r="AB301">
            <v>0</v>
          </cell>
          <cell r="AC301">
            <v>0</v>
          </cell>
          <cell r="AD301">
            <v>0</v>
          </cell>
          <cell r="AE301">
            <v>0</v>
          </cell>
          <cell r="AF301">
            <v>0</v>
          </cell>
          <cell r="AG301">
            <v>0</v>
          </cell>
          <cell r="AH301">
            <v>0</v>
          </cell>
          <cell r="AI301">
            <v>0</v>
          </cell>
          <cell r="AJ301">
            <v>0</v>
          </cell>
          <cell r="AK301">
            <v>0</v>
          </cell>
          <cell r="AL301">
            <v>0</v>
          </cell>
          <cell r="AM301">
            <v>0</v>
          </cell>
          <cell r="AN301">
            <v>0</v>
          </cell>
          <cell r="AO301">
            <v>0</v>
          </cell>
        </row>
        <row r="302">
          <cell r="A302">
            <v>40705</v>
          </cell>
          <cell r="B302">
            <v>4</v>
          </cell>
          <cell r="C302" t="str">
            <v>AS-FL</v>
          </cell>
          <cell r="D302">
            <v>9</v>
          </cell>
          <cell r="E302">
            <v>7</v>
          </cell>
          <cell r="F302" t="str">
            <v>Maule</v>
          </cell>
          <cell r="G302">
            <v>5</v>
          </cell>
          <cell r="H302" t="str">
            <v>Areas gestión plantaciones</v>
          </cell>
          <cell r="I302">
            <v>0</v>
          </cell>
          <cell r="J302">
            <v>0</v>
          </cell>
          <cell r="K302">
            <v>0</v>
          </cell>
          <cell r="L302">
            <v>0</v>
          </cell>
          <cell r="M302">
            <v>0</v>
          </cell>
          <cell r="N302">
            <v>0</v>
          </cell>
          <cell r="O302">
            <v>0</v>
          </cell>
          <cell r="P302">
            <v>0</v>
          </cell>
          <cell r="Q302">
            <v>0</v>
          </cell>
          <cell r="R302">
            <v>0</v>
          </cell>
          <cell r="S302">
            <v>0</v>
          </cell>
          <cell r="T302">
            <v>0</v>
          </cell>
          <cell r="U302">
            <v>0</v>
          </cell>
          <cell r="V302">
            <v>0</v>
          </cell>
          <cell r="W302">
            <v>0</v>
          </cell>
          <cell r="X302">
            <v>0</v>
          </cell>
          <cell r="Y302">
            <v>0</v>
          </cell>
          <cell r="Z302">
            <v>0</v>
          </cell>
          <cell r="AA302">
            <v>0</v>
          </cell>
          <cell r="AB302">
            <v>0</v>
          </cell>
          <cell r="AC302">
            <v>0</v>
          </cell>
          <cell r="AD302">
            <v>0</v>
          </cell>
          <cell r="AE302">
            <v>0</v>
          </cell>
          <cell r="AF302">
            <v>0</v>
          </cell>
          <cell r="AG302">
            <v>0</v>
          </cell>
          <cell r="AH302">
            <v>0</v>
          </cell>
          <cell r="AI302">
            <v>0</v>
          </cell>
          <cell r="AJ302">
            <v>0</v>
          </cell>
          <cell r="AK302">
            <v>0</v>
          </cell>
          <cell r="AL302">
            <v>0</v>
          </cell>
          <cell r="AM302">
            <v>0</v>
          </cell>
          <cell r="AN302">
            <v>0</v>
          </cell>
          <cell r="AO302">
            <v>0</v>
          </cell>
        </row>
        <row r="303">
          <cell r="A303">
            <v>41601</v>
          </cell>
          <cell r="B303">
            <v>4</v>
          </cell>
          <cell r="C303" t="str">
            <v>AS-FL</v>
          </cell>
          <cell r="D303">
            <v>10</v>
          </cell>
          <cell r="E303">
            <v>16</v>
          </cell>
          <cell r="F303" t="str">
            <v>Ñuble</v>
          </cell>
          <cell r="G303">
            <v>1</v>
          </cell>
          <cell r="H303" t="str">
            <v>Pinus radiata</v>
          </cell>
          <cell r="I303">
            <v>0</v>
          </cell>
          <cell r="J303">
            <v>0</v>
          </cell>
          <cell r="K303">
            <v>0</v>
          </cell>
          <cell r="L303">
            <v>0</v>
          </cell>
          <cell r="M303">
            <v>0</v>
          </cell>
          <cell r="N303">
            <v>0</v>
          </cell>
          <cell r="O303">
            <v>0</v>
          </cell>
          <cell r="P303">
            <v>0</v>
          </cell>
          <cell r="Q303">
            <v>0</v>
          </cell>
          <cell r="R303">
            <v>0</v>
          </cell>
          <cell r="S303">
            <v>0</v>
          </cell>
          <cell r="T303">
            <v>0</v>
          </cell>
          <cell r="U303">
            <v>0</v>
          </cell>
          <cell r="V303">
            <v>0</v>
          </cell>
          <cell r="W303">
            <v>0</v>
          </cell>
          <cell r="X303">
            <v>0</v>
          </cell>
          <cell r="Y303">
            <v>0</v>
          </cell>
          <cell r="Z303">
            <v>0</v>
          </cell>
          <cell r="AA303">
            <v>0</v>
          </cell>
          <cell r="AB303">
            <v>0</v>
          </cell>
          <cell r="AC303">
            <v>0</v>
          </cell>
          <cell r="AD303">
            <v>0</v>
          </cell>
          <cell r="AE303">
            <v>0</v>
          </cell>
          <cell r="AF303">
            <v>0</v>
          </cell>
          <cell r="AG303">
            <v>0</v>
          </cell>
          <cell r="AH303">
            <v>0</v>
          </cell>
          <cell r="AI303">
            <v>0</v>
          </cell>
          <cell r="AJ303">
            <v>0</v>
          </cell>
          <cell r="AK303">
            <v>0</v>
          </cell>
          <cell r="AL303">
            <v>0</v>
          </cell>
          <cell r="AM303">
            <v>0.24870419989800399</v>
          </cell>
          <cell r="AN303">
            <v>0.50768708816643304</v>
          </cell>
          <cell r="AO303">
            <v>0.74531694780475199</v>
          </cell>
        </row>
        <row r="304">
          <cell r="A304">
            <v>41602</v>
          </cell>
          <cell r="B304">
            <v>4</v>
          </cell>
          <cell r="C304" t="str">
            <v>AS-FL</v>
          </cell>
          <cell r="D304">
            <v>10</v>
          </cell>
          <cell r="E304">
            <v>16</v>
          </cell>
          <cell r="F304" t="str">
            <v>Ñuble</v>
          </cell>
          <cell r="G304">
            <v>2</v>
          </cell>
          <cell r="H304" t="str">
            <v>Eucaliptus sp</v>
          </cell>
          <cell r="I304">
            <v>0</v>
          </cell>
          <cell r="J304">
            <v>0</v>
          </cell>
          <cell r="K304">
            <v>0</v>
          </cell>
          <cell r="L304">
            <v>0</v>
          </cell>
          <cell r="M304">
            <v>0</v>
          </cell>
          <cell r="N304">
            <v>0</v>
          </cell>
          <cell r="O304">
            <v>0</v>
          </cell>
          <cell r="P304">
            <v>0</v>
          </cell>
          <cell r="Q304">
            <v>0</v>
          </cell>
          <cell r="R304">
            <v>0</v>
          </cell>
          <cell r="S304">
            <v>0</v>
          </cell>
          <cell r="T304">
            <v>0</v>
          </cell>
          <cell r="U304">
            <v>0</v>
          </cell>
          <cell r="V304">
            <v>0</v>
          </cell>
          <cell r="W304">
            <v>0</v>
          </cell>
          <cell r="X304">
            <v>0</v>
          </cell>
          <cell r="Y304">
            <v>0</v>
          </cell>
          <cell r="Z304">
            <v>0</v>
          </cell>
          <cell r="AA304">
            <v>0</v>
          </cell>
          <cell r="AB304">
            <v>0</v>
          </cell>
          <cell r="AC304">
            <v>0</v>
          </cell>
          <cell r="AD304">
            <v>0</v>
          </cell>
          <cell r="AE304">
            <v>0</v>
          </cell>
          <cell r="AF304">
            <v>0</v>
          </cell>
          <cell r="AG304">
            <v>0</v>
          </cell>
          <cell r="AH304">
            <v>0</v>
          </cell>
          <cell r="AI304">
            <v>0</v>
          </cell>
          <cell r="AJ304">
            <v>0</v>
          </cell>
          <cell r="AK304">
            <v>0</v>
          </cell>
          <cell r="AL304">
            <v>0</v>
          </cell>
          <cell r="AM304">
            <v>0.28955368386550401</v>
          </cell>
          <cell r="AN304">
            <v>0.59477189529514896</v>
          </cell>
          <cell r="AO304">
            <v>0.90655562015303703</v>
          </cell>
        </row>
        <row r="305">
          <cell r="A305">
            <v>41603</v>
          </cell>
          <cell r="B305">
            <v>4</v>
          </cell>
          <cell r="C305" t="str">
            <v>AS-FL</v>
          </cell>
          <cell r="D305">
            <v>10</v>
          </cell>
          <cell r="E305">
            <v>16</v>
          </cell>
          <cell r="F305" t="str">
            <v>Ñuble</v>
          </cell>
          <cell r="G305">
            <v>3</v>
          </cell>
          <cell r="H305" t="str">
            <v>Otras especies</v>
          </cell>
          <cell r="I305">
            <v>0</v>
          </cell>
          <cell r="J305">
            <v>0</v>
          </cell>
          <cell r="K305">
            <v>0</v>
          </cell>
          <cell r="L305">
            <v>0</v>
          </cell>
          <cell r="M305">
            <v>0</v>
          </cell>
          <cell r="N305">
            <v>0</v>
          </cell>
          <cell r="O305">
            <v>0</v>
          </cell>
          <cell r="P305">
            <v>0</v>
          </cell>
          <cell r="Q305">
            <v>0</v>
          </cell>
          <cell r="R305">
            <v>0</v>
          </cell>
          <cell r="S305">
            <v>0</v>
          </cell>
          <cell r="T305">
            <v>0</v>
          </cell>
          <cell r="U305">
            <v>0</v>
          </cell>
          <cell r="V305">
            <v>0</v>
          </cell>
          <cell r="W305">
            <v>0</v>
          </cell>
          <cell r="X305">
            <v>0</v>
          </cell>
          <cell r="Y305">
            <v>0</v>
          </cell>
          <cell r="Z305">
            <v>0</v>
          </cell>
          <cell r="AA305">
            <v>0</v>
          </cell>
          <cell r="AB305">
            <v>0</v>
          </cell>
          <cell r="AC305">
            <v>0</v>
          </cell>
          <cell r="AD305">
            <v>0</v>
          </cell>
          <cell r="AE305">
            <v>0</v>
          </cell>
          <cell r="AF305">
            <v>0</v>
          </cell>
          <cell r="AG305">
            <v>0</v>
          </cell>
          <cell r="AH305">
            <v>0</v>
          </cell>
          <cell r="AI305">
            <v>0</v>
          </cell>
          <cell r="AJ305">
            <v>0</v>
          </cell>
          <cell r="AK305">
            <v>0</v>
          </cell>
          <cell r="AL305">
            <v>0</v>
          </cell>
          <cell r="AM305">
            <v>3.1601966172979E-3</v>
          </cell>
          <cell r="AN305">
            <v>5.9945740081326698E-3</v>
          </cell>
          <cell r="AO305">
            <v>9.2531813994153906E-3</v>
          </cell>
        </row>
        <row r="306">
          <cell r="A306">
            <v>41604</v>
          </cell>
          <cell r="B306">
            <v>4</v>
          </cell>
          <cell r="C306" t="str">
            <v>AS-FL</v>
          </cell>
          <cell r="D306">
            <v>10</v>
          </cell>
          <cell r="E306">
            <v>16</v>
          </cell>
          <cell r="F306" t="str">
            <v>Ñuble</v>
          </cell>
          <cell r="G306">
            <v>4</v>
          </cell>
          <cell r="H306" t="str">
            <v>Especies nativas</v>
          </cell>
          <cell r="I306">
            <v>0</v>
          </cell>
          <cell r="J306">
            <v>0</v>
          </cell>
          <cell r="K306">
            <v>0</v>
          </cell>
          <cell r="L306">
            <v>0</v>
          </cell>
          <cell r="M306">
            <v>0</v>
          </cell>
          <cell r="N306">
            <v>0</v>
          </cell>
          <cell r="O306">
            <v>0</v>
          </cell>
          <cell r="P306">
            <v>0</v>
          </cell>
          <cell r="Q306">
            <v>0</v>
          </cell>
          <cell r="R306">
            <v>0</v>
          </cell>
          <cell r="S306">
            <v>0</v>
          </cell>
          <cell r="T306">
            <v>0</v>
          </cell>
          <cell r="U306">
            <v>0</v>
          </cell>
          <cell r="V306">
            <v>0</v>
          </cell>
          <cell r="W306">
            <v>0</v>
          </cell>
          <cell r="X306">
            <v>0</v>
          </cell>
          <cell r="Y306">
            <v>0</v>
          </cell>
          <cell r="Z306">
            <v>0</v>
          </cell>
          <cell r="AA306">
            <v>0</v>
          </cell>
          <cell r="AB306">
            <v>0</v>
          </cell>
          <cell r="AC306">
            <v>0</v>
          </cell>
          <cell r="AD306">
            <v>0</v>
          </cell>
          <cell r="AE306">
            <v>0</v>
          </cell>
          <cell r="AF306">
            <v>0</v>
          </cell>
          <cell r="AG306">
            <v>0</v>
          </cell>
          <cell r="AH306">
            <v>0</v>
          </cell>
          <cell r="AI306">
            <v>0</v>
          </cell>
          <cell r="AJ306">
            <v>0</v>
          </cell>
          <cell r="AK306">
            <v>0</v>
          </cell>
          <cell r="AL306">
            <v>0</v>
          </cell>
          <cell r="AM306">
            <v>9.1948361151608095E-6</v>
          </cell>
          <cell r="AN306">
            <v>1.9896535580319701E-5</v>
          </cell>
          <cell r="AO306">
            <v>3.2508580512403597E-5</v>
          </cell>
        </row>
        <row r="307">
          <cell r="A307">
            <v>41605</v>
          </cell>
          <cell r="B307">
            <v>4</v>
          </cell>
          <cell r="C307" t="str">
            <v>AS-FL</v>
          </cell>
          <cell r="D307">
            <v>10</v>
          </cell>
          <cell r="E307">
            <v>16</v>
          </cell>
          <cell r="F307" t="str">
            <v>Ñuble</v>
          </cell>
          <cell r="G307">
            <v>5</v>
          </cell>
          <cell r="H307" t="str">
            <v>Areas gestión plantaciones</v>
          </cell>
          <cell r="I307">
            <v>0</v>
          </cell>
          <cell r="J307">
            <v>0</v>
          </cell>
          <cell r="K307">
            <v>0</v>
          </cell>
          <cell r="L307">
            <v>0</v>
          </cell>
          <cell r="M307">
            <v>0</v>
          </cell>
          <cell r="N307">
            <v>0</v>
          </cell>
          <cell r="O307">
            <v>0</v>
          </cell>
          <cell r="P307">
            <v>0</v>
          </cell>
          <cell r="Q307">
            <v>0</v>
          </cell>
          <cell r="R307">
            <v>0</v>
          </cell>
          <cell r="S307">
            <v>0</v>
          </cell>
          <cell r="T307">
            <v>0</v>
          </cell>
          <cell r="U307">
            <v>0</v>
          </cell>
          <cell r="V307">
            <v>0</v>
          </cell>
          <cell r="W307">
            <v>0</v>
          </cell>
          <cell r="X307">
            <v>0</v>
          </cell>
          <cell r="Y307">
            <v>0</v>
          </cell>
          <cell r="Z307">
            <v>0</v>
          </cell>
          <cell r="AA307">
            <v>0</v>
          </cell>
          <cell r="AB307">
            <v>0</v>
          </cell>
          <cell r="AC307">
            <v>0</v>
          </cell>
          <cell r="AD307">
            <v>0</v>
          </cell>
          <cell r="AE307">
            <v>0</v>
          </cell>
          <cell r="AF307">
            <v>0</v>
          </cell>
          <cell r="AG307">
            <v>0</v>
          </cell>
          <cell r="AH307">
            <v>0</v>
          </cell>
          <cell r="AI307">
            <v>0</v>
          </cell>
          <cell r="AJ307">
            <v>0</v>
          </cell>
          <cell r="AK307">
            <v>0</v>
          </cell>
          <cell r="AL307">
            <v>0</v>
          </cell>
          <cell r="AM307">
            <v>0.20298322491802201</v>
          </cell>
          <cell r="AN307">
            <v>0.42831870676038403</v>
          </cell>
          <cell r="AO307">
            <v>0.67606341808543802</v>
          </cell>
        </row>
        <row r="308">
          <cell r="A308">
            <v>40801</v>
          </cell>
          <cell r="B308">
            <v>4</v>
          </cell>
          <cell r="C308" t="str">
            <v>AS-FL</v>
          </cell>
          <cell r="D308">
            <v>11</v>
          </cell>
          <cell r="E308">
            <v>8</v>
          </cell>
          <cell r="F308" t="str">
            <v>Biobio</v>
          </cell>
          <cell r="G308">
            <v>1</v>
          </cell>
          <cell r="H308" t="str">
            <v>Pinus radiata</v>
          </cell>
          <cell r="I308">
            <v>0</v>
          </cell>
          <cell r="J308">
            <v>0</v>
          </cell>
          <cell r="K308">
            <v>0</v>
          </cell>
          <cell r="L308">
            <v>0</v>
          </cell>
          <cell r="M308">
            <v>0</v>
          </cell>
          <cell r="N308">
            <v>0</v>
          </cell>
          <cell r="O308">
            <v>0</v>
          </cell>
          <cell r="P308">
            <v>0</v>
          </cell>
          <cell r="Q308">
            <v>0</v>
          </cell>
          <cell r="R308">
            <v>0</v>
          </cell>
          <cell r="S308">
            <v>0</v>
          </cell>
          <cell r="T308">
            <v>0</v>
          </cell>
          <cell r="U308">
            <v>0</v>
          </cell>
          <cell r="V308">
            <v>0</v>
          </cell>
          <cell r="W308">
            <v>0</v>
          </cell>
          <cell r="X308">
            <v>0</v>
          </cell>
          <cell r="Y308">
            <v>0</v>
          </cell>
          <cell r="Z308">
            <v>0</v>
          </cell>
          <cell r="AA308">
            <v>0</v>
          </cell>
          <cell r="AB308">
            <v>0</v>
          </cell>
          <cell r="AC308">
            <v>0</v>
          </cell>
          <cell r="AD308">
            <v>0</v>
          </cell>
          <cell r="AE308">
            <v>0</v>
          </cell>
          <cell r="AF308">
            <v>0</v>
          </cell>
          <cell r="AG308">
            <v>0</v>
          </cell>
          <cell r="AH308">
            <v>0</v>
          </cell>
          <cell r="AI308">
            <v>0</v>
          </cell>
          <cell r="AJ308">
            <v>0</v>
          </cell>
          <cell r="AK308">
            <v>1.9085296588678899</v>
          </cell>
          <cell r="AL308">
            <v>3.6462956306905698</v>
          </cell>
          <cell r="AM308">
            <v>3.6674133860935898</v>
          </cell>
          <cell r="AN308">
            <v>3.7365828967342001</v>
          </cell>
          <cell r="AO308">
            <v>3.6558874063994602</v>
          </cell>
        </row>
        <row r="309">
          <cell r="A309">
            <v>40802</v>
          </cell>
          <cell r="B309">
            <v>4</v>
          </cell>
          <cell r="C309" t="str">
            <v>AS-FL</v>
          </cell>
          <cell r="D309">
            <v>11</v>
          </cell>
          <cell r="E309">
            <v>8</v>
          </cell>
          <cell r="F309" t="str">
            <v>Biobio</v>
          </cell>
          <cell r="G309">
            <v>2</v>
          </cell>
          <cell r="H309" t="str">
            <v>Eucaliptus sp</v>
          </cell>
          <cell r="I309">
            <v>0</v>
          </cell>
          <cell r="J309">
            <v>0</v>
          </cell>
          <cell r="K309">
            <v>0</v>
          </cell>
          <cell r="L309">
            <v>0</v>
          </cell>
          <cell r="M309">
            <v>0</v>
          </cell>
          <cell r="N309">
            <v>0</v>
          </cell>
          <cell r="O309">
            <v>0</v>
          </cell>
          <cell r="P309">
            <v>0</v>
          </cell>
          <cell r="Q309">
            <v>0</v>
          </cell>
          <cell r="R309">
            <v>0</v>
          </cell>
          <cell r="S309">
            <v>0</v>
          </cell>
          <cell r="T309">
            <v>0</v>
          </cell>
          <cell r="U309">
            <v>0</v>
          </cell>
          <cell r="V309">
            <v>0</v>
          </cell>
          <cell r="W309">
            <v>0</v>
          </cell>
          <cell r="X309">
            <v>0</v>
          </cell>
          <cell r="Y309">
            <v>0</v>
          </cell>
          <cell r="Z309">
            <v>0</v>
          </cell>
          <cell r="AA309">
            <v>0</v>
          </cell>
          <cell r="AB309">
            <v>0</v>
          </cell>
          <cell r="AC309">
            <v>0</v>
          </cell>
          <cell r="AD309">
            <v>0</v>
          </cell>
          <cell r="AE309">
            <v>0</v>
          </cell>
          <cell r="AF309">
            <v>0</v>
          </cell>
          <cell r="AG309">
            <v>0</v>
          </cell>
          <cell r="AH309">
            <v>0</v>
          </cell>
          <cell r="AI309">
            <v>0</v>
          </cell>
          <cell r="AJ309">
            <v>0</v>
          </cell>
          <cell r="AK309">
            <v>3.0563492948345998</v>
          </cell>
          <cell r="AL309">
            <v>6.0350567652607898</v>
          </cell>
          <cell r="AM309">
            <v>6.0130512203714401</v>
          </cell>
          <cell r="AN309">
            <v>6.20397052954476</v>
          </cell>
          <cell r="AO309">
            <v>6.3365366050527703</v>
          </cell>
        </row>
        <row r="310">
          <cell r="A310">
            <v>40803</v>
          </cell>
          <cell r="B310">
            <v>4</v>
          </cell>
          <cell r="C310" t="str">
            <v>AS-FL</v>
          </cell>
          <cell r="D310">
            <v>11</v>
          </cell>
          <cell r="E310">
            <v>8</v>
          </cell>
          <cell r="F310" t="str">
            <v>Biobio</v>
          </cell>
          <cell r="G310">
            <v>3</v>
          </cell>
          <cell r="H310" t="str">
            <v>Otras especies</v>
          </cell>
          <cell r="I310">
            <v>0</v>
          </cell>
          <cell r="J310">
            <v>0</v>
          </cell>
          <cell r="K310">
            <v>0</v>
          </cell>
          <cell r="L310">
            <v>0</v>
          </cell>
          <cell r="M310">
            <v>0</v>
          </cell>
          <cell r="N310">
            <v>0</v>
          </cell>
          <cell r="O310">
            <v>0</v>
          </cell>
          <cell r="P310">
            <v>0</v>
          </cell>
          <cell r="Q310">
            <v>0</v>
          </cell>
          <cell r="R310">
            <v>0</v>
          </cell>
          <cell r="S310">
            <v>0</v>
          </cell>
          <cell r="T310">
            <v>0</v>
          </cell>
          <cell r="U310">
            <v>0</v>
          </cell>
          <cell r="V310">
            <v>0</v>
          </cell>
          <cell r="W310">
            <v>0</v>
          </cell>
          <cell r="X310">
            <v>0</v>
          </cell>
          <cell r="Y310">
            <v>0</v>
          </cell>
          <cell r="Z310">
            <v>0</v>
          </cell>
          <cell r="AA310">
            <v>0</v>
          </cell>
          <cell r="AB310">
            <v>0</v>
          </cell>
          <cell r="AC310">
            <v>0</v>
          </cell>
          <cell r="AD310">
            <v>0</v>
          </cell>
          <cell r="AE310">
            <v>0</v>
          </cell>
          <cell r="AF310">
            <v>0</v>
          </cell>
          <cell r="AG310">
            <v>0</v>
          </cell>
          <cell r="AH310">
            <v>0</v>
          </cell>
          <cell r="AI310">
            <v>0</v>
          </cell>
          <cell r="AJ310">
            <v>0</v>
          </cell>
          <cell r="AK310">
            <v>6.125602426513E-2</v>
          </cell>
          <cell r="AL310">
            <v>7.9141582066113797E-2</v>
          </cell>
          <cell r="AM310">
            <v>8.6453491765924706E-2</v>
          </cell>
          <cell r="AN310">
            <v>8.1443146126091506E-2</v>
          </cell>
          <cell r="AO310">
            <v>8.3538285074750196E-2</v>
          </cell>
        </row>
        <row r="311">
          <cell r="A311">
            <v>40804</v>
          </cell>
          <cell r="B311">
            <v>4</v>
          </cell>
          <cell r="C311" t="str">
            <v>AS-FL</v>
          </cell>
          <cell r="D311">
            <v>11</v>
          </cell>
          <cell r="E311">
            <v>8</v>
          </cell>
          <cell r="F311" t="str">
            <v>Biobio</v>
          </cell>
          <cell r="G311">
            <v>4</v>
          </cell>
          <cell r="H311" t="str">
            <v>Especies nativas</v>
          </cell>
          <cell r="I311">
            <v>0</v>
          </cell>
          <cell r="J311">
            <v>0</v>
          </cell>
          <cell r="K311">
            <v>0</v>
          </cell>
          <cell r="L311">
            <v>0</v>
          </cell>
          <cell r="M311">
            <v>0</v>
          </cell>
          <cell r="N311">
            <v>0</v>
          </cell>
          <cell r="O311">
            <v>0</v>
          </cell>
          <cell r="P311">
            <v>0</v>
          </cell>
          <cell r="Q311">
            <v>0</v>
          </cell>
          <cell r="R311">
            <v>0</v>
          </cell>
          <cell r="S311">
            <v>0</v>
          </cell>
          <cell r="T311">
            <v>0</v>
          </cell>
          <cell r="U311">
            <v>0</v>
          </cell>
          <cell r="V311">
            <v>0</v>
          </cell>
          <cell r="W311">
            <v>0</v>
          </cell>
          <cell r="X311">
            <v>0</v>
          </cell>
          <cell r="Y311">
            <v>0</v>
          </cell>
          <cell r="Z311">
            <v>0</v>
          </cell>
          <cell r="AA311">
            <v>0</v>
          </cell>
          <cell r="AB311">
            <v>0</v>
          </cell>
          <cell r="AC311">
            <v>0</v>
          </cell>
          <cell r="AD311">
            <v>0</v>
          </cell>
          <cell r="AE311">
            <v>0</v>
          </cell>
          <cell r="AF311">
            <v>0</v>
          </cell>
          <cell r="AG311">
            <v>0</v>
          </cell>
          <cell r="AH311">
            <v>0</v>
          </cell>
          <cell r="AI311">
            <v>0</v>
          </cell>
          <cell r="AJ311">
            <v>0</v>
          </cell>
          <cell r="AK311">
            <v>1.0682040132996101E-2</v>
          </cell>
          <cell r="AL311">
            <v>2.2438264415808401E-2</v>
          </cell>
          <cell r="AM311">
            <v>2.4017556491788401E-2</v>
          </cell>
          <cell r="AN311">
            <v>2.5835993950447701E-2</v>
          </cell>
          <cell r="AO311">
            <v>2.79523454647162E-2</v>
          </cell>
        </row>
        <row r="312">
          <cell r="A312">
            <v>40805</v>
          </cell>
          <cell r="B312">
            <v>4</v>
          </cell>
          <cell r="C312" t="str">
            <v>AS-FL</v>
          </cell>
          <cell r="D312">
            <v>11</v>
          </cell>
          <cell r="E312">
            <v>8</v>
          </cell>
          <cell r="F312" t="str">
            <v>Biobio</v>
          </cell>
          <cell r="G312">
            <v>5</v>
          </cell>
          <cell r="H312" t="str">
            <v>Areas gestión plantaciones</v>
          </cell>
          <cell r="I312">
            <v>0</v>
          </cell>
          <cell r="J312">
            <v>0</v>
          </cell>
          <cell r="K312">
            <v>0</v>
          </cell>
          <cell r="L312">
            <v>0</v>
          </cell>
          <cell r="M312">
            <v>0</v>
          </cell>
          <cell r="N312">
            <v>0</v>
          </cell>
          <cell r="O312">
            <v>0</v>
          </cell>
          <cell r="P312">
            <v>0</v>
          </cell>
          <cell r="Q312">
            <v>0</v>
          </cell>
          <cell r="R312">
            <v>0</v>
          </cell>
          <cell r="S312">
            <v>0</v>
          </cell>
          <cell r="T312">
            <v>0</v>
          </cell>
          <cell r="U312">
            <v>0</v>
          </cell>
          <cell r="V312">
            <v>0</v>
          </cell>
          <cell r="W312">
            <v>0</v>
          </cell>
          <cell r="X312">
            <v>0</v>
          </cell>
          <cell r="Y312">
            <v>0</v>
          </cell>
          <cell r="Z312">
            <v>0</v>
          </cell>
          <cell r="AA312">
            <v>0</v>
          </cell>
          <cell r="AB312">
            <v>0</v>
          </cell>
          <cell r="AC312">
            <v>0</v>
          </cell>
          <cell r="AD312">
            <v>0</v>
          </cell>
          <cell r="AE312">
            <v>0</v>
          </cell>
          <cell r="AF312">
            <v>0</v>
          </cell>
          <cell r="AG312">
            <v>0</v>
          </cell>
          <cell r="AH312">
            <v>0</v>
          </cell>
          <cell r="AI312">
            <v>0</v>
          </cell>
          <cell r="AJ312">
            <v>0</v>
          </cell>
          <cell r="AK312">
            <v>1.9525329256211701</v>
          </cell>
          <cell r="AL312">
            <v>3.7120913989799398</v>
          </cell>
          <cell r="AM312">
            <v>3.67066046564466</v>
          </cell>
          <cell r="AN312">
            <v>3.8825238755295501</v>
          </cell>
          <cell r="AO312">
            <v>4.1121229938613899</v>
          </cell>
        </row>
        <row r="313">
          <cell r="A313">
            <v>40901</v>
          </cell>
          <cell r="B313">
            <v>4</v>
          </cell>
          <cell r="C313" t="str">
            <v>AS-FL</v>
          </cell>
          <cell r="D313">
            <v>12</v>
          </cell>
          <cell r="E313">
            <v>9</v>
          </cell>
          <cell r="F313" t="str">
            <v>Araucanía</v>
          </cell>
          <cell r="G313">
            <v>1</v>
          </cell>
          <cell r="H313" t="str">
            <v>Pinus radiata</v>
          </cell>
          <cell r="I313">
            <v>0</v>
          </cell>
          <cell r="J313">
            <v>0</v>
          </cell>
          <cell r="K313">
            <v>0</v>
          </cell>
          <cell r="L313">
            <v>0</v>
          </cell>
          <cell r="M313">
            <v>0</v>
          </cell>
          <cell r="N313">
            <v>0</v>
          </cell>
          <cell r="O313">
            <v>0</v>
          </cell>
          <cell r="P313">
            <v>0</v>
          </cell>
          <cell r="Q313">
            <v>0</v>
          </cell>
          <cell r="R313">
            <v>0</v>
          </cell>
          <cell r="S313">
            <v>0</v>
          </cell>
          <cell r="T313">
            <v>0</v>
          </cell>
          <cell r="U313">
            <v>0</v>
          </cell>
          <cell r="V313">
            <v>0</v>
          </cell>
          <cell r="W313">
            <v>0</v>
          </cell>
          <cell r="X313">
            <v>0</v>
          </cell>
          <cell r="Y313">
            <v>0</v>
          </cell>
          <cell r="Z313">
            <v>0</v>
          </cell>
          <cell r="AA313">
            <v>0</v>
          </cell>
          <cell r="AB313">
            <v>0</v>
          </cell>
          <cell r="AC313">
            <v>0</v>
          </cell>
          <cell r="AD313">
            <v>0</v>
          </cell>
          <cell r="AE313">
            <v>0</v>
          </cell>
          <cell r="AF313">
            <v>0</v>
          </cell>
          <cell r="AG313">
            <v>0</v>
          </cell>
          <cell r="AH313">
            <v>0</v>
          </cell>
          <cell r="AI313">
            <v>0</v>
          </cell>
          <cell r="AJ313">
            <v>0</v>
          </cell>
          <cell r="AK313">
            <v>0</v>
          </cell>
          <cell r="AL313">
            <v>0</v>
          </cell>
          <cell r="AM313">
            <v>0</v>
          </cell>
          <cell r="AN313">
            <v>0</v>
          </cell>
          <cell r="AO313">
            <v>0</v>
          </cell>
        </row>
        <row r="314">
          <cell r="A314">
            <v>40902</v>
          </cell>
          <cell r="B314">
            <v>4</v>
          </cell>
          <cell r="C314" t="str">
            <v>AS-FL</v>
          </cell>
          <cell r="D314">
            <v>12</v>
          </cell>
          <cell r="E314">
            <v>9</v>
          </cell>
          <cell r="F314" t="str">
            <v>Araucanía</v>
          </cell>
          <cell r="G314">
            <v>2</v>
          </cell>
          <cell r="H314" t="str">
            <v>Eucaliptus sp</v>
          </cell>
          <cell r="I314">
            <v>0</v>
          </cell>
          <cell r="J314">
            <v>0</v>
          </cell>
          <cell r="K314">
            <v>0</v>
          </cell>
          <cell r="L314">
            <v>0</v>
          </cell>
          <cell r="M314">
            <v>0</v>
          </cell>
          <cell r="N314">
            <v>0</v>
          </cell>
          <cell r="O314">
            <v>0</v>
          </cell>
          <cell r="P314">
            <v>0</v>
          </cell>
          <cell r="Q314">
            <v>0</v>
          </cell>
          <cell r="R314">
            <v>0</v>
          </cell>
          <cell r="S314">
            <v>0</v>
          </cell>
          <cell r="T314">
            <v>0</v>
          </cell>
          <cell r="U314">
            <v>0</v>
          </cell>
          <cell r="V314">
            <v>0</v>
          </cell>
          <cell r="W314">
            <v>0</v>
          </cell>
          <cell r="X314">
            <v>0</v>
          </cell>
          <cell r="Y314">
            <v>0</v>
          </cell>
          <cell r="Z314">
            <v>0</v>
          </cell>
          <cell r="AA314">
            <v>0</v>
          </cell>
          <cell r="AB314">
            <v>0</v>
          </cell>
          <cell r="AC314">
            <v>0</v>
          </cell>
          <cell r="AD314">
            <v>0</v>
          </cell>
          <cell r="AE314">
            <v>0</v>
          </cell>
          <cell r="AF314">
            <v>0</v>
          </cell>
          <cell r="AG314">
            <v>0</v>
          </cell>
          <cell r="AH314">
            <v>0</v>
          </cell>
          <cell r="AI314">
            <v>0</v>
          </cell>
          <cell r="AJ314">
            <v>0</v>
          </cell>
          <cell r="AK314">
            <v>0</v>
          </cell>
          <cell r="AL314">
            <v>0</v>
          </cell>
          <cell r="AM314">
            <v>0</v>
          </cell>
          <cell r="AN314">
            <v>0</v>
          </cell>
          <cell r="AO314">
            <v>0</v>
          </cell>
        </row>
        <row r="315">
          <cell r="A315">
            <v>40903</v>
          </cell>
          <cell r="B315">
            <v>4</v>
          </cell>
          <cell r="C315" t="str">
            <v>AS-FL</v>
          </cell>
          <cell r="D315">
            <v>12</v>
          </cell>
          <cell r="E315">
            <v>9</v>
          </cell>
          <cell r="F315" t="str">
            <v>Araucanía</v>
          </cell>
          <cell r="G315">
            <v>3</v>
          </cell>
          <cell r="H315" t="str">
            <v>Otras especies</v>
          </cell>
          <cell r="I315">
            <v>0</v>
          </cell>
          <cell r="J315">
            <v>0</v>
          </cell>
          <cell r="K315">
            <v>0</v>
          </cell>
          <cell r="L315">
            <v>0</v>
          </cell>
          <cell r="M315">
            <v>0</v>
          </cell>
          <cell r="N315">
            <v>0</v>
          </cell>
          <cell r="O315">
            <v>0</v>
          </cell>
          <cell r="P315">
            <v>0</v>
          </cell>
          <cell r="Q315">
            <v>0</v>
          </cell>
          <cell r="R315">
            <v>0</v>
          </cell>
          <cell r="S315">
            <v>0</v>
          </cell>
          <cell r="T315">
            <v>0</v>
          </cell>
          <cell r="U315">
            <v>0</v>
          </cell>
          <cell r="V315">
            <v>0</v>
          </cell>
          <cell r="W315">
            <v>0</v>
          </cell>
          <cell r="X315">
            <v>0</v>
          </cell>
          <cell r="Y315">
            <v>0</v>
          </cell>
          <cell r="Z315">
            <v>0</v>
          </cell>
          <cell r="AA315">
            <v>0</v>
          </cell>
          <cell r="AB315">
            <v>0</v>
          </cell>
          <cell r="AC315">
            <v>0</v>
          </cell>
          <cell r="AD315">
            <v>0</v>
          </cell>
          <cell r="AE315">
            <v>0</v>
          </cell>
          <cell r="AF315">
            <v>0</v>
          </cell>
          <cell r="AG315">
            <v>0</v>
          </cell>
          <cell r="AH315">
            <v>0</v>
          </cell>
          <cell r="AI315">
            <v>0</v>
          </cell>
          <cell r="AJ315">
            <v>0</v>
          </cell>
          <cell r="AK315">
            <v>0</v>
          </cell>
          <cell r="AL315">
            <v>0</v>
          </cell>
          <cell r="AM315">
            <v>0</v>
          </cell>
          <cell r="AN315">
            <v>0</v>
          </cell>
          <cell r="AO315">
            <v>0</v>
          </cell>
        </row>
        <row r="316">
          <cell r="A316">
            <v>40904</v>
          </cell>
          <cell r="B316">
            <v>4</v>
          </cell>
          <cell r="C316" t="str">
            <v>AS-FL</v>
          </cell>
          <cell r="D316">
            <v>12</v>
          </cell>
          <cell r="E316">
            <v>9</v>
          </cell>
          <cell r="F316" t="str">
            <v>Araucanía</v>
          </cell>
          <cell r="G316">
            <v>4</v>
          </cell>
          <cell r="H316" t="str">
            <v>Especies nativas</v>
          </cell>
          <cell r="I316">
            <v>0</v>
          </cell>
          <cell r="J316">
            <v>0</v>
          </cell>
          <cell r="K316">
            <v>0</v>
          </cell>
          <cell r="L316">
            <v>0</v>
          </cell>
          <cell r="M316">
            <v>0</v>
          </cell>
          <cell r="N316">
            <v>0</v>
          </cell>
          <cell r="O316">
            <v>0</v>
          </cell>
          <cell r="P316">
            <v>0</v>
          </cell>
          <cell r="Q316">
            <v>0</v>
          </cell>
          <cell r="R316">
            <v>0</v>
          </cell>
          <cell r="S316">
            <v>0</v>
          </cell>
          <cell r="T316">
            <v>0</v>
          </cell>
          <cell r="U316">
            <v>0</v>
          </cell>
          <cell r="V316">
            <v>0</v>
          </cell>
          <cell r="W316">
            <v>0</v>
          </cell>
          <cell r="X316">
            <v>0</v>
          </cell>
          <cell r="Y316">
            <v>0</v>
          </cell>
          <cell r="Z316">
            <v>0</v>
          </cell>
          <cell r="AA316">
            <v>0</v>
          </cell>
          <cell r="AB316">
            <v>0</v>
          </cell>
          <cell r="AC316">
            <v>0</v>
          </cell>
          <cell r="AD316">
            <v>0</v>
          </cell>
          <cell r="AE316">
            <v>0</v>
          </cell>
          <cell r="AF316">
            <v>0</v>
          </cell>
          <cell r="AG316">
            <v>0</v>
          </cell>
          <cell r="AH316">
            <v>0</v>
          </cell>
          <cell r="AI316">
            <v>0</v>
          </cell>
          <cell r="AJ316">
            <v>0</v>
          </cell>
          <cell r="AK316">
            <v>0</v>
          </cell>
          <cell r="AL316">
            <v>0</v>
          </cell>
          <cell r="AM316">
            <v>0</v>
          </cell>
          <cell r="AN316">
            <v>0</v>
          </cell>
          <cell r="AO316">
            <v>0</v>
          </cell>
        </row>
        <row r="317">
          <cell r="A317">
            <v>40905</v>
          </cell>
          <cell r="B317">
            <v>4</v>
          </cell>
          <cell r="C317" t="str">
            <v>AS-FL</v>
          </cell>
          <cell r="D317">
            <v>12</v>
          </cell>
          <cell r="E317">
            <v>9</v>
          </cell>
          <cell r="F317" t="str">
            <v>Araucanía</v>
          </cell>
          <cell r="G317">
            <v>5</v>
          </cell>
          <cell r="H317" t="str">
            <v>Areas gestión plantaciones</v>
          </cell>
          <cell r="I317">
            <v>0</v>
          </cell>
          <cell r="J317">
            <v>0</v>
          </cell>
          <cell r="K317">
            <v>0</v>
          </cell>
          <cell r="L317">
            <v>0</v>
          </cell>
          <cell r="M317">
            <v>0</v>
          </cell>
          <cell r="N317">
            <v>0</v>
          </cell>
          <cell r="O317">
            <v>0</v>
          </cell>
          <cell r="P317">
            <v>0</v>
          </cell>
          <cell r="Q317">
            <v>0</v>
          </cell>
          <cell r="R317">
            <v>0</v>
          </cell>
          <cell r="S317">
            <v>0</v>
          </cell>
          <cell r="T317">
            <v>0</v>
          </cell>
          <cell r="U317">
            <v>0</v>
          </cell>
          <cell r="V317">
            <v>0</v>
          </cell>
          <cell r="W317">
            <v>0</v>
          </cell>
          <cell r="X317">
            <v>0</v>
          </cell>
          <cell r="Y317">
            <v>0</v>
          </cell>
          <cell r="Z317">
            <v>0</v>
          </cell>
          <cell r="AA317">
            <v>0</v>
          </cell>
          <cell r="AB317">
            <v>0</v>
          </cell>
          <cell r="AC317">
            <v>0</v>
          </cell>
          <cell r="AD317">
            <v>0</v>
          </cell>
          <cell r="AE317">
            <v>0</v>
          </cell>
          <cell r="AF317">
            <v>0</v>
          </cell>
          <cell r="AG317">
            <v>0</v>
          </cell>
          <cell r="AH317">
            <v>0</v>
          </cell>
          <cell r="AI317">
            <v>0</v>
          </cell>
          <cell r="AJ317">
            <v>0</v>
          </cell>
          <cell r="AK317">
            <v>0</v>
          </cell>
          <cell r="AL317">
            <v>0</v>
          </cell>
          <cell r="AM317">
            <v>0</v>
          </cell>
          <cell r="AN317">
            <v>0</v>
          </cell>
          <cell r="AO317">
            <v>0</v>
          </cell>
        </row>
        <row r="318">
          <cell r="A318">
            <v>41401</v>
          </cell>
          <cell r="B318">
            <v>4</v>
          </cell>
          <cell r="C318" t="str">
            <v>AS-FL</v>
          </cell>
          <cell r="D318">
            <v>13</v>
          </cell>
          <cell r="E318">
            <v>14</v>
          </cell>
          <cell r="F318" t="str">
            <v>Los Ríos</v>
          </cell>
          <cell r="G318">
            <v>1</v>
          </cell>
          <cell r="H318" t="str">
            <v>Pinus radiata</v>
          </cell>
          <cell r="I318">
            <v>0</v>
          </cell>
          <cell r="J318">
            <v>0</v>
          </cell>
          <cell r="K318">
            <v>0</v>
          </cell>
          <cell r="L318">
            <v>0</v>
          </cell>
          <cell r="M318">
            <v>0</v>
          </cell>
          <cell r="N318">
            <v>0</v>
          </cell>
          <cell r="O318">
            <v>0</v>
          </cell>
          <cell r="P318">
            <v>0</v>
          </cell>
          <cell r="Q318">
            <v>0</v>
          </cell>
          <cell r="R318">
            <v>0</v>
          </cell>
          <cell r="S318">
            <v>0</v>
          </cell>
          <cell r="T318">
            <v>0</v>
          </cell>
          <cell r="U318">
            <v>0</v>
          </cell>
          <cell r="V318">
            <v>0</v>
          </cell>
          <cell r="W318">
            <v>0</v>
          </cell>
          <cell r="X318">
            <v>0</v>
          </cell>
          <cell r="Y318">
            <v>0</v>
          </cell>
          <cell r="Z318">
            <v>0</v>
          </cell>
          <cell r="AA318">
            <v>0</v>
          </cell>
          <cell r="AB318">
            <v>0</v>
          </cell>
          <cell r="AC318">
            <v>0</v>
          </cell>
          <cell r="AD318">
            <v>0</v>
          </cell>
          <cell r="AE318">
            <v>0</v>
          </cell>
          <cell r="AF318">
            <v>0</v>
          </cell>
          <cell r="AG318">
            <v>0</v>
          </cell>
          <cell r="AH318">
            <v>0</v>
          </cell>
          <cell r="AI318">
            <v>0</v>
          </cell>
          <cell r="AJ318">
            <v>0</v>
          </cell>
          <cell r="AK318">
            <v>0</v>
          </cell>
          <cell r="AL318">
            <v>0</v>
          </cell>
          <cell r="AM318">
            <v>0</v>
          </cell>
          <cell r="AN318">
            <v>0</v>
          </cell>
          <cell r="AO318">
            <v>0</v>
          </cell>
        </row>
        <row r="319">
          <cell r="A319">
            <v>41402</v>
          </cell>
          <cell r="B319">
            <v>4</v>
          </cell>
          <cell r="C319" t="str">
            <v>AS-FL</v>
          </cell>
          <cell r="D319">
            <v>13</v>
          </cell>
          <cell r="E319">
            <v>14</v>
          </cell>
          <cell r="F319" t="str">
            <v>Los Ríos</v>
          </cell>
          <cell r="G319">
            <v>2</v>
          </cell>
          <cell r="H319" t="str">
            <v>Eucaliptus sp</v>
          </cell>
          <cell r="I319">
            <v>0</v>
          </cell>
          <cell r="J319">
            <v>0</v>
          </cell>
          <cell r="K319">
            <v>0</v>
          </cell>
          <cell r="L319">
            <v>0</v>
          </cell>
          <cell r="M319">
            <v>0</v>
          </cell>
          <cell r="N319">
            <v>0</v>
          </cell>
          <cell r="O319">
            <v>0</v>
          </cell>
          <cell r="P319">
            <v>0</v>
          </cell>
          <cell r="Q319">
            <v>0</v>
          </cell>
          <cell r="R319">
            <v>0</v>
          </cell>
          <cell r="S319">
            <v>0</v>
          </cell>
          <cell r="T319">
            <v>0</v>
          </cell>
          <cell r="U319">
            <v>0</v>
          </cell>
          <cell r="V319">
            <v>0</v>
          </cell>
          <cell r="W319">
            <v>0</v>
          </cell>
          <cell r="X319">
            <v>0</v>
          </cell>
          <cell r="Y319">
            <v>0</v>
          </cell>
          <cell r="Z319">
            <v>0</v>
          </cell>
          <cell r="AA319">
            <v>0</v>
          </cell>
          <cell r="AB319">
            <v>0</v>
          </cell>
          <cell r="AC319">
            <v>0</v>
          </cell>
          <cell r="AD319">
            <v>0</v>
          </cell>
          <cell r="AE319">
            <v>0</v>
          </cell>
          <cell r="AF319">
            <v>0</v>
          </cell>
          <cell r="AG319">
            <v>0</v>
          </cell>
          <cell r="AH319">
            <v>0</v>
          </cell>
          <cell r="AI319">
            <v>0</v>
          </cell>
          <cell r="AJ319">
            <v>0</v>
          </cell>
          <cell r="AK319">
            <v>0</v>
          </cell>
          <cell r="AL319">
            <v>0</v>
          </cell>
          <cell r="AM319">
            <v>0</v>
          </cell>
          <cell r="AN319">
            <v>0</v>
          </cell>
          <cell r="AO319">
            <v>0</v>
          </cell>
        </row>
        <row r="320">
          <cell r="A320">
            <v>41403</v>
          </cell>
          <cell r="B320">
            <v>4</v>
          </cell>
          <cell r="C320" t="str">
            <v>AS-FL</v>
          </cell>
          <cell r="D320">
            <v>13</v>
          </cell>
          <cell r="E320">
            <v>14</v>
          </cell>
          <cell r="F320" t="str">
            <v>Los Ríos</v>
          </cell>
          <cell r="G320">
            <v>3</v>
          </cell>
          <cell r="H320" t="str">
            <v>Otras especies</v>
          </cell>
          <cell r="I320">
            <v>0</v>
          </cell>
          <cell r="J320">
            <v>0</v>
          </cell>
          <cell r="K320">
            <v>0</v>
          </cell>
          <cell r="L320">
            <v>0</v>
          </cell>
          <cell r="M320">
            <v>0</v>
          </cell>
          <cell r="N320">
            <v>0</v>
          </cell>
          <cell r="O320">
            <v>0</v>
          </cell>
          <cell r="P320">
            <v>0</v>
          </cell>
          <cell r="Q320">
            <v>0</v>
          </cell>
          <cell r="R320">
            <v>0</v>
          </cell>
          <cell r="S320">
            <v>0</v>
          </cell>
          <cell r="T320">
            <v>0</v>
          </cell>
          <cell r="U320">
            <v>0</v>
          </cell>
          <cell r="V320">
            <v>0</v>
          </cell>
          <cell r="W320">
            <v>0</v>
          </cell>
          <cell r="X320">
            <v>0</v>
          </cell>
          <cell r="Y320">
            <v>0</v>
          </cell>
          <cell r="Z320">
            <v>0</v>
          </cell>
          <cell r="AA320">
            <v>0</v>
          </cell>
          <cell r="AB320">
            <v>0</v>
          </cell>
          <cell r="AC320">
            <v>0</v>
          </cell>
          <cell r="AD320">
            <v>0</v>
          </cell>
          <cell r="AE320">
            <v>0</v>
          </cell>
          <cell r="AF320">
            <v>0</v>
          </cell>
          <cell r="AG320">
            <v>0</v>
          </cell>
          <cell r="AH320">
            <v>0</v>
          </cell>
          <cell r="AI320">
            <v>0</v>
          </cell>
          <cell r="AJ320">
            <v>0</v>
          </cell>
          <cell r="AK320">
            <v>0</v>
          </cell>
          <cell r="AL320">
            <v>0</v>
          </cell>
          <cell r="AM320">
            <v>0</v>
          </cell>
          <cell r="AN320">
            <v>0</v>
          </cell>
          <cell r="AO320">
            <v>0</v>
          </cell>
        </row>
        <row r="321">
          <cell r="A321">
            <v>41404</v>
          </cell>
          <cell r="B321">
            <v>4</v>
          </cell>
          <cell r="C321" t="str">
            <v>AS-FL</v>
          </cell>
          <cell r="D321">
            <v>13</v>
          </cell>
          <cell r="E321">
            <v>14</v>
          </cell>
          <cell r="F321" t="str">
            <v>Los Ríos</v>
          </cell>
          <cell r="G321">
            <v>4</v>
          </cell>
          <cell r="H321" t="str">
            <v>Especies nativas</v>
          </cell>
          <cell r="I321">
            <v>0</v>
          </cell>
          <cell r="J321">
            <v>0</v>
          </cell>
          <cell r="K321">
            <v>0</v>
          </cell>
          <cell r="L321">
            <v>0</v>
          </cell>
          <cell r="M321">
            <v>0</v>
          </cell>
          <cell r="N321">
            <v>0</v>
          </cell>
          <cell r="O321">
            <v>0</v>
          </cell>
          <cell r="P321">
            <v>0</v>
          </cell>
          <cell r="Q321">
            <v>0</v>
          </cell>
          <cell r="R321">
            <v>0</v>
          </cell>
          <cell r="S321">
            <v>0</v>
          </cell>
          <cell r="T321">
            <v>0</v>
          </cell>
          <cell r="U321">
            <v>0</v>
          </cell>
          <cell r="V321">
            <v>0</v>
          </cell>
          <cell r="W321">
            <v>0</v>
          </cell>
          <cell r="X321">
            <v>0</v>
          </cell>
          <cell r="Y321">
            <v>0</v>
          </cell>
          <cell r="Z321">
            <v>0</v>
          </cell>
          <cell r="AA321">
            <v>0</v>
          </cell>
          <cell r="AB321">
            <v>0</v>
          </cell>
          <cell r="AC321">
            <v>0</v>
          </cell>
          <cell r="AD321">
            <v>0</v>
          </cell>
          <cell r="AE321">
            <v>0</v>
          </cell>
          <cell r="AF321">
            <v>0</v>
          </cell>
          <cell r="AG321">
            <v>0</v>
          </cell>
          <cell r="AH321">
            <v>0</v>
          </cell>
          <cell r="AI321">
            <v>0</v>
          </cell>
          <cell r="AJ321">
            <v>0</v>
          </cell>
          <cell r="AK321">
            <v>0</v>
          </cell>
          <cell r="AL321">
            <v>0</v>
          </cell>
          <cell r="AM321">
            <v>0</v>
          </cell>
          <cell r="AN321">
            <v>0</v>
          </cell>
          <cell r="AO321">
            <v>0</v>
          </cell>
        </row>
        <row r="322">
          <cell r="A322">
            <v>41405</v>
          </cell>
          <cell r="B322">
            <v>4</v>
          </cell>
          <cell r="C322" t="str">
            <v>AS-FL</v>
          </cell>
          <cell r="D322">
            <v>13</v>
          </cell>
          <cell r="E322">
            <v>14</v>
          </cell>
          <cell r="F322" t="str">
            <v>Los Ríos</v>
          </cell>
          <cell r="G322">
            <v>5</v>
          </cell>
          <cell r="H322" t="str">
            <v>Areas gestión plantaciones</v>
          </cell>
          <cell r="I322">
            <v>0</v>
          </cell>
          <cell r="J322">
            <v>0</v>
          </cell>
          <cell r="K322">
            <v>0</v>
          </cell>
          <cell r="L322">
            <v>0</v>
          </cell>
          <cell r="M322">
            <v>0</v>
          </cell>
          <cell r="N322">
            <v>0</v>
          </cell>
          <cell r="O322">
            <v>0</v>
          </cell>
          <cell r="P322">
            <v>0</v>
          </cell>
          <cell r="Q322">
            <v>0</v>
          </cell>
          <cell r="R322">
            <v>0</v>
          </cell>
          <cell r="S322">
            <v>0</v>
          </cell>
          <cell r="T322">
            <v>0</v>
          </cell>
          <cell r="U322">
            <v>0</v>
          </cell>
          <cell r="V322">
            <v>0</v>
          </cell>
          <cell r="W322">
            <v>0</v>
          </cell>
          <cell r="X322">
            <v>0</v>
          </cell>
          <cell r="Y322">
            <v>0</v>
          </cell>
          <cell r="Z322">
            <v>0</v>
          </cell>
          <cell r="AA322">
            <v>0</v>
          </cell>
          <cell r="AB322">
            <v>0</v>
          </cell>
          <cell r="AC322">
            <v>0</v>
          </cell>
          <cell r="AD322">
            <v>0</v>
          </cell>
          <cell r="AE322">
            <v>0</v>
          </cell>
          <cell r="AF322">
            <v>0</v>
          </cell>
          <cell r="AG322">
            <v>0</v>
          </cell>
          <cell r="AH322">
            <v>0</v>
          </cell>
          <cell r="AI322">
            <v>0</v>
          </cell>
          <cell r="AJ322">
            <v>0</v>
          </cell>
          <cell r="AK322">
            <v>0</v>
          </cell>
          <cell r="AL322">
            <v>0</v>
          </cell>
          <cell r="AM322">
            <v>0</v>
          </cell>
          <cell r="AN322">
            <v>0</v>
          </cell>
          <cell r="AO322">
            <v>0</v>
          </cell>
        </row>
        <row r="323">
          <cell r="A323">
            <v>41001</v>
          </cell>
          <cell r="B323">
            <v>4</v>
          </cell>
          <cell r="C323" t="str">
            <v>AS-FL</v>
          </cell>
          <cell r="D323">
            <v>14</v>
          </cell>
          <cell r="E323">
            <v>10</v>
          </cell>
          <cell r="F323" t="str">
            <v>Los Lagos</v>
          </cell>
          <cell r="G323">
            <v>1</v>
          </cell>
          <cell r="H323" t="str">
            <v>Pinus radiata</v>
          </cell>
          <cell r="I323">
            <v>0</v>
          </cell>
          <cell r="J323">
            <v>0</v>
          </cell>
          <cell r="K323">
            <v>0</v>
          </cell>
          <cell r="L323">
            <v>0</v>
          </cell>
          <cell r="M323">
            <v>0</v>
          </cell>
          <cell r="N323">
            <v>0</v>
          </cell>
          <cell r="O323">
            <v>0</v>
          </cell>
          <cell r="P323">
            <v>0</v>
          </cell>
          <cell r="Q323">
            <v>0</v>
          </cell>
          <cell r="R323">
            <v>0</v>
          </cell>
          <cell r="S323">
            <v>0</v>
          </cell>
          <cell r="T323">
            <v>0</v>
          </cell>
          <cell r="U323">
            <v>0</v>
          </cell>
          <cell r="V323">
            <v>0</v>
          </cell>
          <cell r="W323">
            <v>0</v>
          </cell>
          <cell r="X323">
            <v>0</v>
          </cell>
          <cell r="Y323">
            <v>0</v>
          </cell>
          <cell r="Z323">
            <v>0</v>
          </cell>
          <cell r="AA323">
            <v>0</v>
          </cell>
          <cell r="AB323">
            <v>0</v>
          </cell>
          <cell r="AC323">
            <v>0</v>
          </cell>
          <cell r="AD323">
            <v>0</v>
          </cell>
          <cell r="AE323">
            <v>0</v>
          </cell>
          <cell r="AF323">
            <v>0</v>
          </cell>
          <cell r="AG323">
            <v>0</v>
          </cell>
          <cell r="AH323">
            <v>0</v>
          </cell>
          <cell r="AI323">
            <v>0</v>
          </cell>
          <cell r="AJ323">
            <v>0</v>
          </cell>
          <cell r="AK323">
            <v>0</v>
          </cell>
          <cell r="AL323">
            <v>0</v>
          </cell>
          <cell r="AM323">
            <v>0</v>
          </cell>
          <cell r="AN323">
            <v>0</v>
          </cell>
          <cell r="AO323">
            <v>0</v>
          </cell>
        </row>
        <row r="324">
          <cell r="A324">
            <v>41002</v>
          </cell>
          <cell r="B324">
            <v>4</v>
          </cell>
          <cell r="C324" t="str">
            <v>AS-FL</v>
          </cell>
          <cell r="D324">
            <v>14</v>
          </cell>
          <cell r="E324">
            <v>10</v>
          </cell>
          <cell r="F324" t="str">
            <v>Los Lagos</v>
          </cell>
          <cell r="G324">
            <v>2</v>
          </cell>
          <cell r="H324" t="str">
            <v>Eucaliptus sp</v>
          </cell>
          <cell r="I324">
            <v>0</v>
          </cell>
          <cell r="J324">
            <v>0</v>
          </cell>
          <cell r="K324">
            <v>0</v>
          </cell>
          <cell r="L324">
            <v>0</v>
          </cell>
          <cell r="M324">
            <v>0</v>
          </cell>
          <cell r="N324">
            <v>0</v>
          </cell>
          <cell r="O324">
            <v>0</v>
          </cell>
          <cell r="P324">
            <v>0</v>
          </cell>
          <cell r="Q324">
            <v>0</v>
          </cell>
          <cell r="R324">
            <v>0</v>
          </cell>
          <cell r="S324">
            <v>0</v>
          </cell>
          <cell r="T324">
            <v>0</v>
          </cell>
          <cell r="U324">
            <v>0</v>
          </cell>
          <cell r="V324">
            <v>0</v>
          </cell>
          <cell r="W324">
            <v>0</v>
          </cell>
          <cell r="X324">
            <v>0</v>
          </cell>
          <cell r="Y324">
            <v>0</v>
          </cell>
          <cell r="Z324">
            <v>0</v>
          </cell>
          <cell r="AA324">
            <v>0</v>
          </cell>
          <cell r="AB324">
            <v>0</v>
          </cell>
          <cell r="AC324">
            <v>0</v>
          </cell>
          <cell r="AD324">
            <v>0</v>
          </cell>
          <cell r="AE324">
            <v>0</v>
          </cell>
          <cell r="AF324">
            <v>0</v>
          </cell>
          <cell r="AG324">
            <v>0</v>
          </cell>
          <cell r="AH324">
            <v>0</v>
          </cell>
          <cell r="AI324">
            <v>0</v>
          </cell>
          <cell r="AJ324">
            <v>0</v>
          </cell>
          <cell r="AK324">
            <v>0</v>
          </cell>
          <cell r="AL324">
            <v>0</v>
          </cell>
          <cell r="AM324">
            <v>0</v>
          </cell>
          <cell r="AN324">
            <v>0</v>
          </cell>
          <cell r="AO324">
            <v>0</v>
          </cell>
        </row>
        <row r="325">
          <cell r="A325">
            <v>41003</v>
          </cell>
          <cell r="B325">
            <v>4</v>
          </cell>
          <cell r="C325" t="str">
            <v>AS-FL</v>
          </cell>
          <cell r="D325">
            <v>14</v>
          </cell>
          <cell r="E325">
            <v>10</v>
          </cell>
          <cell r="F325" t="str">
            <v>Los Lagos</v>
          </cell>
          <cell r="G325">
            <v>3</v>
          </cell>
          <cell r="H325" t="str">
            <v>Otras especies</v>
          </cell>
          <cell r="I325">
            <v>0</v>
          </cell>
          <cell r="J325">
            <v>0</v>
          </cell>
          <cell r="K325">
            <v>0</v>
          </cell>
          <cell r="L325">
            <v>0</v>
          </cell>
          <cell r="M325">
            <v>0</v>
          </cell>
          <cell r="N325">
            <v>0</v>
          </cell>
          <cell r="O325">
            <v>0</v>
          </cell>
          <cell r="P325">
            <v>0</v>
          </cell>
          <cell r="Q325">
            <v>0</v>
          </cell>
          <cell r="R325">
            <v>0</v>
          </cell>
          <cell r="S325">
            <v>0</v>
          </cell>
          <cell r="T325">
            <v>0</v>
          </cell>
          <cell r="U325">
            <v>0</v>
          </cell>
          <cell r="V325">
            <v>0</v>
          </cell>
          <cell r="W325">
            <v>0</v>
          </cell>
          <cell r="X325">
            <v>0</v>
          </cell>
          <cell r="Y325">
            <v>0</v>
          </cell>
          <cell r="Z325">
            <v>0</v>
          </cell>
          <cell r="AA325">
            <v>0</v>
          </cell>
          <cell r="AB325">
            <v>0</v>
          </cell>
          <cell r="AC325">
            <v>0</v>
          </cell>
          <cell r="AD325">
            <v>0</v>
          </cell>
          <cell r="AE325">
            <v>0</v>
          </cell>
          <cell r="AF325">
            <v>0</v>
          </cell>
          <cell r="AG325">
            <v>0</v>
          </cell>
          <cell r="AH325">
            <v>0</v>
          </cell>
          <cell r="AI325">
            <v>0</v>
          </cell>
          <cell r="AJ325">
            <v>0</v>
          </cell>
          <cell r="AK325">
            <v>0</v>
          </cell>
          <cell r="AL325">
            <v>0</v>
          </cell>
          <cell r="AM325">
            <v>0</v>
          </cell>
          <cell r="AN325">
            <v>0</v>
          </cell>
          <cell r="AO325">
            <v>0</v>
          </cell>
        </row>
        <row r="326">
          <cell r="A326">
            <v>41004</v>
          </cell>
          <cell r="B326">
            <v>4</v>
          </cell>
          <cell r="C326" t="str">
            <v>AS-FL</v>
          </cell>
          <cell r="D326">
            <v>14</v>
          </cell>
          <cell r="E326">
            <v>10</v>
          </cell>
          <cell r="F326" t="str">
            <v>Los Lagos</v>
          </cell>
          <cell r="G326">
            <v>4</v>
          </cell>
          <cell r="H326" t="str">
            <v>Especies nativas</v>
          </cell>
          <cell r="I326">
            <v>0</v>
          </cell>
          <cell r="J326">
            <v>0</v>
          </cell>
          <cell r="K326">
            <v>0</v>
          </cell>
          <cell r="L326">
            <v>0</v>
          </cell>
          <cell r="M326">
            <v>0</v>
          </cell>
          <cell r="N326">
            <v>0</v>
          </cell>
          <cell r="O326">
            <v>0</v>
          </cell>
          <cell r="P326">
            <v>0</v>
          </cell>
          <cell r="Q326">
            <v>0</v>
          </cell>
          <cell r="R326">
            <v>0</v>
          </cell>
          <cell r="S326">
            <v>0</v>
          </cell>
          <cell r="T326">
            <v>0</v>
          </cell>
          <cell r="U326">
            <v>0</v>
          </cell>
          <cell r="V326">
            <v>0</v>
          </cell>
          <cell r="W326">
            <v>0</v>
          </cell>
          <cell r="X326">
            <v>0</v>
          </cell>
          <cell r="Y326">
            <v>0</v>
          </cell>
          <cell r="Z326">
            <v>0</v>
          </cell>
          <cell r="AA326">
            <v>0</v>
          </cell>
          <cell r="AB326">
            <v>0</v>
          </cell>
          <cell r="AC326">
            <v>0</v>
          </cell>
          <cell r="AD326">
            <v>0</v>
          </cell>
          <cell r="AE326">
            <v>0</v>
          </cell>
          <cell r="AF326">
            <v>0</v>
          </cell>
          <cell r="AG326">
            <v>0</v>
          </cell>
          <cell r="AH326">
            <v>0</v>
          </cell>
          <cell r="AI326">
            <v>0</v>
          </cell>
          <cell r="AJ326">
            <v>0</v>
          </cell>
          <cell r="AK326">
            <v>0</v>
          </cell>
          <cell r="AL326">
            <v>0</v>
          </cell>
          <cell r="AM326">
            <v>0</v>
          </cell>
          <cell r="AN326">
            <v>0</v>
          </cell>
          <cell r="AO326">
            <v>0</v>
          </cell>
        </row>
        <row r="327">
          <cell r="A327">
            <v>41005</v>
          </cell>
          <cell r="B327">
            <v>4</v>
          </cell>
          <cell r="C327" t="str">
            <v>AS-FL</v>
          </cell>
          <cell r="D327">
            <v>14</v>
          </cell>
          <cell r="E327">
            <v>10</v>
          </cell>
          <cell r="F327" t="str">
            <v>Los Lagos</v>
          </cell>
          <cell r="G327">
            <v>5</v>
          </cell>
          <cell r="H327" t="str">
            <v>Areas gestión plantaciones</v>
          </cell>
          <cell r="I327">
            <v>0</v>
          </cell>
          <cell r="J327">
            <v>0</v>
          </cell>
          <cell r="K327">
            <v>0</v>
          </cell>
          <cell r="L327">
            <v>0</v>
          </cell>
          <cell r="M327">
            <v>0</v>
          </cell>
          <cell r="N327">
            <v>0</v>
          </cell>
          <cell r="O327">
            <v>0</v>
          </cell>
          <cell r="P327">
            <v>0</v>
          </cell>
          <cell r="Q327">
            <v>0</v>
          </cell>
          <cell r="R327">
            <v>0</v>
          </cell>
          <cell r="S327">
            <v>0</v>
          </cell>
          <cell r="T327">
            <v>0</v>
          </cell>
          <cell r="U327">
            <v>0</v>
          </cell>
          <cell r="V327">
            <v>0</v>
          </cell>
          <cell r="W327">
            <v>0</v>
          </cell>
          <cell r="X327">
            <v>0</v>
          </cell>
          <cell r="Y327">
            <v>0</v>
          </cell>
          <cell r="Z327">
            <v>0</v>
          </cell>
          <cell r="AA327">
            <v>0</v>
          </cell>
          <cell r="AB327">
            <v>0</v>
          </cell>
          <cell r="AC327">
            <v>0</v>
          </cell>
          <cell r="AD327">
            <v>0</v>
          </cell>
          <cell r="AE327">
            <v>0</v>
          </cell>
          <cell r="AF327">
            <v>0</v>
          </cell>
          <cell r="AG327">
            <v>0</v>
          </cell>
          <cell r="AH327">
            <v>0</v>
          </cell>
          <cell r="AI327">
            <v>0</v>
          </cell>
          <cell r="AJ327">
            <v>0</v>
          </cell>
          <cell r="AK327">
            <v>0</v>
          </cell>
          <cell r="AL327">
            <v>0</v>
          </cell>
          <cell r="AM327">
            <v>0</v>
          </cell>
          <cell r="AN327">
            <v>0</v>
          </cell>
          <cell r="AO327">
            <v>0</v>
          </cell>
        </row>
        <row r="328">
          <cell r="A328">
            <v>41101</v>
          </cell>
          <cell r="B328">
            <v>4</v>
          </cell>
          <cell r="C328" t="str">
            <v>AS-FL</v>
          </cell>
          <cell r="D328">
            <v>15</v>
          </cell>
          <cell r="E328">
            <v>11</v>
          </cell>
          <cell r="F328" t="str">
            <v>Aysén</v>
          </cell>
          <cell r="G328">
            <v>1</v>
          </cell>
          <cell r="H328" t="str">
            <v>Pinus radiata</v>
          </cell>
          <cell r="I328">
            <v>0</v>
          </cell>
          <cell r="J328">
            <v>0</v>
          </cell>
          <cell r="K328">
            <v>0</v>
          </cell>
          <cell r="L328">
            <v>0</v>
          </cell>
          <cell r="M328">
            <v>0</v>
          </cell>
          <cell r="N328">
            <v>0</v>
          </cell>
          <cell r="O328">
            <v>0</v>
          </cell>
          <cell r="P328">
            <v>0</v>
          </cell>
          <cell r="Q328">
            <v>0</v>
          </cell>
          <cell r="R328">
            <v>0</v>
          </cell>
          <cell r="S328">
            <v>0</v>
          </cell>
          <cell r="T328">
            <v>0</v>
          </cell>
          <cell r="U328">
            <v>0</v>
          </cell>
          <cell r="V328">
            <v>0</v>
          </cell>
          <cell r="W328">
            <v>0</v>
          </cell>
          <cell r="X328">
            <v>0</v>
          </cell>
          <cell r="Y328">
            <v>0</v>
          </cell>
          <cell r="Z328">
            <v>0</v>
          </cell>
          <cell r="AA328">
            <v>0</v>
          </cell>
          <cell r="AB328">
            <v>0</v>
          </cell>
          <cell r="AC328">
            <v>0</v>
          </cell>
          <cell r="AD328">
            <v>0</v>
          </cell>
          <cell r="AE328">
            <v>0</v>
          </cell>
          <cell r="AF328">
            <v>0</v>
          </cell>
          <cell r="AG328">
            <v>0</v>
          </cell>
          <cell r="AH328">
            <v>0</v>
          </cell>
          <cell r="AI328">
            <v>0</v>
          </cell>
          <cell r="AJ328">
            <v>0</v>
          </cell>
          <cell r="AK328">
            <v>0</v>
          </cell>
          <cell r="AL328">
            <v>0</v>
          </cell>
          <cell r="AM328">
            <v>0</v>
          </cell>
          <cell r="AN328">
            <v>0</v>
          </cell>
          <cell r="AO328">
            <v>0</v>
          </cell>
        </row>
        <row r="329">
          <cell r="A329">
            <v>41102</v>
          </cell>
          <cell r="B329">
            <v>4</v>
          </cell>
          <cell r="C329" t="str">
            <v>AS-FL</v>
          </cell>
          <cell r="D329">
            <v>15</v>
          </cell>
          <cell r="E329">
            <v>11</v>
          </cell>
          <cell r="F329" t="str">
            <v>Aysén</v>
          </cell>
          <cell r="G329">
            <v>2</v>
          </cell>
          <cell r="H329" t="str">
            <v>Eucaliptus sp</v>
          </cell>
          <cell r="I329">
            <v>0</v>
          </cell>
          <cell r="J329">
            <v>0</v>
          </cell>
          <cell r="K329">
            <v>0</v>
          </cell>
          <cell r="L329">
            <v>0</v>
          </cell>
          <cell r="M329">
            <v>0</v>
          </cell>
          <cell r="N329">
            <v>0</v>
          </cell>
          <cell r="O329">
            <v>0</v>
          </cell>
          <cell r="P329">
            <v>0</v>
          </cell>
          <cell r="Q329">
            <v>0</v>
          </cell>
          <cell r="R329">
            <v>0</v>
          </cell>
          <cell r="S329">
            <v>0</v>
          </cell>
          <cell r="T329">
            <v>0</v>
          </cell>
          <cell r="U329">
            <v>0</v>
          </cell>
          <cell r="V329">
            <v>0</v>
          </cell>
          <cell r="W329">
            <v>0</v>
          </cell>
          <cell r="X329">
            <v>0</v>
          </cell>
          <cell r="Y329">
            <v>0</v>
          </cell>
          <cell r="Z329">
            <v>0</v>
          </cell>
          <cell r="AA329">
            <v>0</v>
          </cell>
          <cell r="AB329">
            <v>0</v>
          </cell>
          <cell r="AC329">
            <v>0</v>
          </cell>
          <cell r="AD329">
            <v>0</v>
          </cell>
          <cell r="AE329">
            <v>0</v>
          </cell>
          <cell r="AF329">
            <v>0</v>
          </cell>
          <cell r="AG329">
            <v>0</v>
          </cell>
          <cell r="AH329">
            <v>0</v>
          </cell>
          <cell r="AI329">
            <v>0</v>
          </cell>
          <cell r="AJ329">
            <v>0</v>
          </cell>
          <cell r="AK329">
            <v>0</v>
          </cell>
          <cell r="AL329">
            <v>0</v>
          </cell>
          <cell r="AM329">
            <v>0</v>
          </cell>
          <cell r="AN329">
            <v>0</v>
          </cell>
          <cell r="AO329">
            <v>0</v>
          </cell>
        </row>
        <row r="330">
          <cell r="A330">
            <v>41103</v>
          </cell>
          <cell r="B330">
            <v>4</v>
          </cell>
          <cell r="C330" t="str">
            <v>AS-FL</v>
          </cell>
          <cell r="D330">
            <v>15</v>
          </cell>
          <cell r="E330">
            <v>11</v>
          </cell>
          <cell r="F330" t="str">
            <v>Aysén</v>
          </cell>
          <cell r="G330">
            <v>3</v>
          </cell>
          <cell r="H330" t="str">
            <v>Otras especies</v>
          </cell>
          <cell r="I330">
            <v>0</v>
          </cell>
          <cell r="J330">
            <v>0</v>
          </cell>
          <cell r="K330">
            <v>0</v>
          </cell>
          <cell r="L330">
            <v>0</v>
          </cell>
          <cell r="M330">
            <v>0</v>
          </cell>
          <cell r="N330">
            <v>0</v>
          </cell>
          <cell r="O330">
            <v>0</v>
          </cell>
          <cell r="P330">
            <v>0</v>
          </cell>
          <cell r="Q330">
            <v>0</v>
          </cell>
          <cell r="R330">
            <v>0</v>
          </cell>
          <cell r="S330">
            <v>0</v>
          </cell>
          <cell r="T330">
            <v>0</v>
          </cell>
          <cell r="U330">
            <v>0</v>
          </cell>
          <cell r="V330">
            <v>0</v>
          </cell>
          <cell r="W330">
            <v>0</v>
          </cell>
          <cell r="X330">
            <v>0</v>
          </cell>
          <cell r="Y330">
            <v>0</v>
          </cell>
          <cell r="Z330">
            <v>0</v>
          </cell>
          <cell r="AA330">
            <v>0</v>
          </cell>
          <cell r="AB330">
            <v>0</v>
          </cell>
          <cell r="AC330">
            <v>0</v>
          </cell>
          <cell r="AD330">
            <v>0</v>
          </cell>
          <cell r="AE330">
            <v>0</v>
          </cell>
          <cell r="AF330">
            <v>0</v>
          </cell>
          <cell r="AG330">
            <v>0</v>
          </cell>
          <cell r="AH330">
            <v>0</v>
          </cell>
          <cell r="AI330">
            <v>0</v>
          </cell>
          <cell r="AJ330">
            <v>0</v>
          </cell>
          <cell r="AK330">
            <v>0</v>
          </cell>
          <cell r="AL330">
            <v>0</v>
          </cell>
          <cell r="AM330">
            <v>0</v>
          </cell>
          <cell r="AN330">
            <v>0</v>
          </cell>
          <cell r="AO330">
            <v>0</v>
          </cell>
        </row>
        <row r="331">
          <cell r="A331">
            <v>41104</v>
          </cell>
          <cell r="B331">
            <v>4</v>
          </cell>
          <cell r="C331" t="str">
            <v>AS-FL</v>
          </cell>
          <cell r="D331">
            <v>15</v>
          </cell>
          <cell r="E331">
            <v>11</v>
          </cell>
          <cell r="F331" t="str">
            <v>Aysén</v>
          </cell>
          <cell r="G331">
            <v>4</v>
          </cell>
          <cell r="H331" t="str">
            <v>Especies nativas</v>
          </cell>
          <cell r="I331">
            <v>0</v>
          </cell>
          <cell r="J331">
            <v>0</v>
          </cell>
          <cell r="K331">
            <v>0</v>
          </cell>
          <cell r="L331">
            <v>0</v>
          </cell>
          <cell r="M331">
            <v>0</v>
          </cell>
          <cell r="N331">
            <v>0</v>
          </cell>
          <cell r="O331">
            <v>0</v>
          </cell>
          <cell r="P331">
            <v>0</v>
          </cell>
          <cell r="Q331">
            <v>0</v>
          </cell>
          <cell r="R331">
            <v>0</v>
          </cell>
          <cell r="S331">
            <v>0</v>
          </cell>
          <cell r="T331">
            <v>0</v>
          </cell>
          <cell r="U331">
            <v>0</v>
          </cell>
          <cell r="V331">
            <v>0</v>
          </cell>
          <cell r="W331">
            <v>0</v>
          </cell>
          <cell r="X331">
            <v>0</v>
          </cell>
          <cell r="Y331">
            <v>0</v>
          </cell>
          <cell r="Z331">
            <v>0</v>
          </cell>
          <cell r="AA331">
            <v>0</v>
          </cell>
          <cell r="AB331">
            <v>0</v>
          </cell>
          <cell r="AC331">
            <v>0</v>
          </cell>
          <cell r="AD331">
            <v>0</v>
          </cell>
          <cell r="AE331">
            <v>0</v>
          </cell>
          <cell r="AF331">
            <v>0</v>
          </cell>
          <cell r="AG331">
            <v>0</v>
          </cell>
          <cell r="AH331">
            <v>0</v>
          </cell>
          <cell r="AI331">
            <v>0</v>
          </cell>
          <cell r="AJ331">
            <v>0</v>
          </cell>
          <cell r="AK331">
            <v>0</v>
          </cell>
          <cell r="AL331">
            <v>0</v>
          </cell>
          <cell r="AM331">
            <v>0</v>
          </cell>
          <cell r="AN331">
            <v>0</v>
          </cell>
          <cell r="AO331">
            <v>0</v>
          </cell>
        </row>
        <row r="332">
          <cell r="A332">
            <v>41105</v>
          </cell>
          <cell r="B332">
            <v>4</v>
          </cell>
          <cell r="C332" t="str">
            <v>AS-FL</v>
          </cell>
          <cell r="D332">
            <v>15</v>
          </cell>
          <cell r="E332">
            <v>11</v>
          </cell>
          <cell r="F332" t="str">
            <v>Aysén</v>
          </cell>
          <cell r="G332">
            <v>5</v>
          </cell>
          <cell r="H332" t="str">
            <v>Areas gestión plantaciones</v>
          </cell>
          <cell r="I332">
            <v>0</v>
          </cell>
          <cell r="J332">
            <v>0</v>
          </cell>
          <cell r="K332">
            <v>0</v>
          </cell>
          <cell r="L332">
            <v>0</v>
          </cell>
          <cell r="M332">
            <v>0</v>
          </cell>
          <cell r="N332">
            <v>0</v>
          </cell>
          <cell r="O332">
            <v>0</v>
          </cell>
          <cell r="P332">
            <v>0</v>
          </cell>
          <cell r="Q332">
            <v>0</v>
          </cell>
          <cell r="R332">
            <v>0</v>
          </cell>
          <cell r="S332">
            <v>0</v>
          </cell>
          <cell r="T332">
            <v>0</v>
          </cell>
          <cell r="U332">
            <v>0</v>
          </cell>
          <cell r="V332">
            <v>0</v>
          </cell>
          <cell r="W332">
            <v>0</v>
          </cell>
          <cell r="X332">
            <v>0</v>
          </cell>
          <cell r="Y332">
            <v>0</v>
          </cell>
          <cell r="Z332">
            <v>0</v>
          </cell>
          <cell r="AA332">
            <v>0</v>
          </cell>
          <cell r="AB332">
            <v>0</v>
          </cell>
          <cell r="AC332">
            <v>0</v>
          </cell>
          <cell r="AD332">
            <v>0</v>
          </cell>
          <cell r="AE332">
            <v>0</v>
          </cell>
          <cell r="AF332">
            <v>0</v>
          </cell>
          <cell r="AG332">
            <v>0</v>
          </cell>
          <cell r="AH332">
            <v>0</v>
          </cell>
          <cell r="AI332">
            <v>0</v>
          </cell>
          <cell r="AJ332">
            <v>0</v>
          </cell>
          <cell r="AK332">
            <v>0</v>
          </cell>
          <cell r="AL332">
            <v>0</v>
          </cell>
          <cell r="AM332">
            <v>0</v>
          </cell>
          <cell r="AN332">
            <v>0</v>
          </cell>
          <cell r="AO332">
            <v>0</v>
          </cell>
        </row>
        <row r="333">
          <cell r="A333">
            <v>41201</v>
          </cell>
          <cell r="B333">
            <v>4</v>
          </cell>
          <cell r="C333" t="str">
            <v>AS-FL</v>
          </cell>
          <cell r="D333">
            <v>16</v>
          </cell>
          <cell r="E333">
            <v>12</v>
          </cell>
          <cell r="F333" t="str">
            <v>Magallanes</v>
          </cell>
          <cell r="G333">
            <v>1</v>
          </cell>
          <cell r="H333" t="str">
            <v>Pinus radiata</v>
          </cell>
          <cell r="I333">
            <v>0</v>
          </cell>
          <cell r="J333">
            <v>0</v>
          </cell>
          <cell r="K333">
            <v>0</v>
          </cell>
          <cell r="L333">
            <v>0</v>
          </cell>
          <cell r="M333">
            <v>0</v>
          </cell>
          <cell r="N333">
            <v>0</v>
          </cell>
          <cell r="O333">
            <v>0</v>
          </cell>
          <cell r="P333">
            <v>0</v>
          </cell>
          <cell r="Q333">
            <v>0</v>
          </cell>
          <cell r="R333">
            <v>0</v>
          </cell>
          <cell r="S333">
            <v>0</v>
          </cell>
          <cell r="T333">
            <v>0</v>
          </cell>
          <cell r="U333">
            <v>0</v>
          </cell>
          <cell r="V333">
            <v>0</v>
          </cell>
          <cell r="W333">
            <v>0</v>
          </cell>
          <cell r="X333">
            <v>0</v>
          </cell>
          <cell r="Y333">
            <v>0</v>
          </cell>
          <cell r="Z333">
            <v>0</v>
          </cell>
          <cell r="AA333">
            <v>0</v>
          </cell>
          <cell r="AB333">
            <v>0</v>
          </cell>
          <cell r="AC333">
            <v>0</v>
          </cell>
          <cell r="AD333">
            <v>0</v>
          </cell>
          <cell r="AE333">
            <v>0</v>
          </cell>
          <cell r="AF333">
            <v>0</v>
          </cell>
          <cell r="AG333">
            <v>0</v>
          </cell>
          <cell r="AH333">
            <v>0</v>
          </cell>
          <cell r="AI333">
            <v>0</v>
          </cell>
          <cell r="AJ333">
            <v>0</v>
          </cell>
          <cell r="AK333">
            <v>0</v>
          </cell>
          <cell r="AL333">
            <v>0</v>
          </cell>
          <cell r="AM333">
            <v>0</v>
          </cell>
          <cell r="AN333">
            <v>0</v>
          </cell>
          <cell r="AO333">
            <v>0</v>
          </cell>
        </row>
        <row r="334">
          <cell r="A334">
            <v>41202</v>
          </cell>
          <cell r="B334">
            <v>4</v>
          </cell>
          <cell r="C334" t="str">
            <v>AS-FL</v>
          </cell>
          <cell r="D334">
            <v>16</v>
          </cell>
          <cell r="E334">
            <v>12</v>
          </cell>
          <cell r="F334" t="str">
            <v>Magallanes</v>
          </cell>
          <cell r="G334">
            <v>2</v>
          </cell>
          <cell r="H334" t="str">
            <v>Eucaliptus sp</v>
          </cell>
          <cell r="I334">
            <v>0</v>
          </cell>
          <cell r="J334">
            <v>0</v>
          </cell>
          <cell r="K334">
            <v>0</v>
          </cell>
          <cell r="L334">
            <v>0</v>
          </cell>
          <cell r="M334">
            <v>0</v>
          </cell>
          <cell r="N334">
            <v>0</v>
          </cell>
          <cell r="O334">
            <v>0</v>
          </cell>
          <cell r="P334">
            <v>0</v>
          </cell>
          <cell r="Q334">
            <v>0</v>
          </cell>
          <cell r="R334">
            <v>0</v>
          </cell>
          <cell r="S334">
            <v>0</v>
          </cell>
          <cell r="T334">
            <v>0</v>
          </cell>
          <cell r="U334">
            <v>0</v>
          </cell>
          <cell r="V334">
            <v>0</v>
          </cell>
          <cell r="W334">
            <v>0</v>
          </cell>
          <cell r="X334">
            <v>0</v>
          </cell>
          <cell r="Y334">
            <v>0</v>
          </cell>
          <cell r="Z334">
            <v>0</v>
          </cell>
          <cell r="AA334">
            <v>0</v>
          </cell>
          <cell r="AB334">
            <v>0</v>
          </cell>
          <cell r="AC334">
            <v>0</v>
          </cell>
          <cell r="AD334">
            <v>0</v>
          </cell>
          <cell r="AE334">
            <v>0</v>
          </cell>
          <cell r="AF334">
            <v>0</v>
          </cell>
          <cell r="AG334">
            <v>0</v>
          </cell>
          <cell r="AH334">
            <v>0</v>
          </cell>
          <cell r="AI334">
            <v>0</v>
          </cell>
          <cell r="AJ334">
            <v>0</v>
          </cell>
          <cell r="AK334">
            <v>0</v>
          </cell>
          <cell r="AL334">
            <v>0</v>
          </cell>
          <cell r="AM334">
            <v>0</v>
          </cell>
          <cell r="AN334">
            <v>0</v>
          </cell>
          <cell r="AO334">
            <v>0</v>
          </cell>
        </row>
        <row r="335">
          <cell r="A335">
            <v>41203</v>
          </cell>
          <cell r="B335">
            <v>4</v>
          </cell>
          <cell r="C335" t="str">
            <v>AS-FL</v>
          </cell>
          <cell r="D335">
            <v>16</v>
          </cell>
          <cell r="E335">
            <v>12</v>
          </cell>
          <cell r="F335" t="str">
            <v>Magallanes</v>
          </cell>
          <cell r="G335">
            <v>3</v>
          </cell>
          <cell r="H335" t="str">
            <v>Otras especies</v>
          </cell>
          <cell r="I335">
            <v>0</v>
          </cell>
          <cell r="J335">
            <v>0</v>
          </cell>
          <cell r="K335">
            <v>0</v>
          </cell>
          <cell r="L335">
            <v>0</v>
          </cell>
          <cell r="M335">
            <v>0</v>
          </cell>
          <cell r="N335">
            <v>0</v>
          </cell>
          <cell r="O335">
            <v>0</v>
          </cell>
          <cell r="P335">
            <v>0</v>
          </cell>
          <cell r="Q335">
            <v>0</v>
          </cell>
          <cell r="R335">
            <v>0</v>
          </cell>
          <cell r="S335">
            <v>0</v>
          </cell>
          <cell r="T335">
            <v>0</v>
          </cell>
          <cell r="U335">
            <v>0</v>
          </cell>
          <cell r="V335">
            <v>0</v>
          </cell>
          <cell r="W335">
            <v>0</v>
          </cell>
          <cell r="X335">
            <v>0</v>
          </cell>
          <cell r="Y335">
            <v>0</v>
          </cell>
          <cell r="Z335">
            <v>0</v>
          </cell>
          <cell r="AA335">
            <v>0</v>
          </cell>
          <cell r="AB335">
            <v>0</v>
          </cell>
          <cell r="AC335">
            <v>0</v>
          </cell>
          <cell r="AD335">
            <v>0</v>
          </cell>
          <cell r="AE335">
            <v>0</v>
          </cell>
          <cell r="AF335">
            <v>0</v>
          </cell>
          <cell r="AG335">
            <v>0</v>
          </cell>
          <cell r="AH335">
            <v>0</v>
          </cell>
          <cell r="AI335">
            <v>0</v>
          </cell>
          <cell r="AJ335">
            <v>0</v>
          </cell>
          <cell r="AK335">
            <v>0</v>
          </cell>
          <cell r="AL335">
            <v>0</v>
          </cell>
          <cell r="AM335">
            <v>0</v>
          </cell>
          <cell r="AN335">
            <v>0</v>
          </cell>
          <cell r="AO335">
            <v>0</v>
          </cell>
        </row>
        <row r="336">
          <cell r="A336">
            <v>41204</v>
          </cell>
          <cell r="B336">
            <v>4</v>
          </cell>
          <cell r="C336" t="str">
            <v>AS-FL</v>
          </cell>
          <cell r="D336">
            <v>16</v>
          </cell>
          <cell r="E336">
            <v>12</v>
          </cell>
          <cell r="F336" t="str">
            <v>Magallanes</v>
          </cell>
          <cell r="G336">
            <v>4</v>
          </cell>
          <cell r="H336" t="str">
            <v>Especies nativas</v>
          </cell>
          <cell r="I336">
            <v>0</v>
          </cell>
          <cell r="J336">
            <v>0</v>
          </cell>
          <cell r="K336">
            <v>0</v>
          </cell>
          <cell r="L336">
            <v>0</v>
          </cell>
          <cell r="M336">
            <v>0</v>
          </cell>
          <cell r="N336">
            <v>0</v>
          </cell>
          <cell r="O336">
            <v>0</v>
          </cell>
          <cell r="P336">
            <v>0</v>
          </cell>
          <cell r="Q336">
            <v>0</v>
          </cell>
          <cell r="R336">
            <v>0</v>
          </cell>
          <cell r="S336">
            <v>0</v>
          </cell>
          <cell r="T336">
            <v>0</v>
          </cell>
          <cell r="U336">
            <v>0</v>
          </cell>
          <cell r="V336">
            <v>0</v>
          </cell>
          <cell r="W336">
            <v>0</v>
          </cell>
          <cell r="X336">
            <v>0</v>
          </cell>
          <cell r="Y336">
            <v>0</v>
          </cell>
          <cell r="Z336">
            <v>0</v>
          </cell>
          <cell r="AA336">
            <v>0</v>
          </cell>
          <cell r="AB336">
            <v>0</v>
          </cell>
          <cell r="AC336">
            <v>0</v>
          </cell>
          <cell r="AD336">
            <v>0</v>
          </cell>
          <cell r="AE336">
            <v>0</v>
          </cell>
          <cell r="AF336">
            <v>0</v>
          </cell>
          <cell r="AG336">
            <v>0</v>
          </cell>
          <cell r="AH336">
            <v>0</v>
          </cell>
          <cell r="AI336">
            <v>0</v>
          </cell>
          <cell r="AJ336">
            <v>0</v>
          </cell>
          <cell r="AK336">
            <v>0</v>
          </cell>
          <cell r="AL336">
            <v>0</v>
          </cell>
          <cell r="AM336">
            <v>0</v>
          </cell>
          <cell r="AN336">
            <v>0</v>
          </cell>
          <cell r="AO336">
            <v>0</v>
          </cell>
        </row>
        <row r="337">
          <cell r="A337">
            <v>41205</v>
          </cell>
          <cell r="B337">
            <v>4</v>
          </cell>
          <cell r="C337" t="str">
            <v>AS-FL</v>
          </cell>
          <cell r="D337">
            <v>16</v>
          </cell>
          <cell r="E337">
            <v>12</v>
          </cell>
          <cell r="F337" t="str">
            <v>Magallanes</v>
          </cell>
          <cell r="G337">
            <v>5</v>
          </cell>
          <cell r="H337" t="str">
            <v>Areas gestión plantaciones</v>
          </cell>
          <cell r="I337">
            <v>0</v>
          </cell>
          <cell r="J337">
            <v>0</v>
          </cell>
          <cell r="K337">
            <v>0</v>
          </cell>
          <cell r="L337">
            <v>0</v>
          </cell>
          <cell r="M337">
            <v>0</v>
          </cell>
          <cell r="N337">
            <v>0</v>
          </cell>
          <cell r="O337">
            <v>0</v>
          </cell>
          <cell r="P337">
            <v>0</v>
          </cell>
          <cell r="Q337">
            <v>0</v>
          </cell>
          <cell r="R337">
            <v>0</v>
          </cell>
          <cell r="S337">
            <v>0</v>
          </cell>
          <cell r="T337">
            <v>0</v>
          </cell>
          <cell r="U337">
            <v>0</v>
          </cell>
          <cell r="V337">
            <v>0</v>
          </cell>
          <cell r="W337">
            <v>0</v>
          </cell>
          <cell r="X337">
            <v>0</v>
          </cell>
          <cell r="Y337">
            <v>0</v>
          </cell>
          <cell r="Z337">
            <v>0</v>
          </cell>
          <cell r="AA337">
            <v>0</v>
          </cell>
          <cell r="AB337">
            <v>0</v>
          </cell>
          <cell r="AC337">
            <v>0</v>
          </cell>
          <cell r="AD337">
            <v>0</v>
          </cell>
          <cell r="AE337">
            <v>0</v>
          </cell>
          <cell r="AF337">
            <v>0</v>
          </cell>
          <cell r="AG337">
            <v>0</v>
          </cell>
          <cell r="AH337">
            <v>0</v>
          </cell>
          <cell r="AI337">
            <v>0</v>
          </cell>
          <cell r="AJ337">
            <v>0</v>
          </cell>
          <cell r="AK337">
            <v>0</v>
          </cell>
          <cell r="AL337">
            <v>0</v>
          </cell>
          <cell r="AM337">
            <v>0</v>
          </cell>
          <cell r="AN337">
            <v>0</v>
          </cell>
          <cell r="AO337">
            <v>0</v>
          </cell>
        </row>
        <row r="338">
          <cell r="A338">
            <v>410001</v>
          </cell>
          <cell r="B338">
            <v>4</v>
          </cell>
          <cell r="E338">
            <v>100</v>
          </cell>
          <cell r="F338" t="str">
            <v>País</v>
          </cell>
          <cell r="G338">
            <v>1</v>
          </cell>
          <cell r="H338" t="str">
            <v>Pinus radiata</v>
          </cell>
          <cell r="I338">
            <v>0</v>
          </cell>
          <cell r="J338">
            <v>0</v>
          </cell>
          <cell r="K338">
            <v>0</v>
          </cell>
          <cell r="L338">
            <v>0</v>
          </cell>
          <cell r="M338">
            <v>0</v>
          </cell>
          <cell r="N338">
            <v>0</v>
          </cell>
          <cell r="O338">
            <v>0</v>
          </cell>
          <cell r="P338">
            <v>0</v>
          </cell>
          <cell r="Q338">
            <v>0</v>
          </cell>
          <cell r="R338">
            <v>0</v>
          </cell>
          <cell r="S338">
            <v>0</v>
          </cell>
          <cell r="T338">
            <v>0</v>
          </cell>
          <cell r="U338">
            <v>0</v>
          </cell>
          <cell r="V338">
            <v>0</v>
          </cell>
          <cell r="W338">
            <v>0</v>
          </cell>
          <cell r="X338">
            <v>0</v>
          </cell>
          <cell r="Y338">
            <v>0</v>
          </cell>
          <cell r="Z338">
            <v>0</v>
          </cell>
          <cell r="AA338">
            <v>0</v>
          </cell>
          <cell r="AB338">
            <v>0</v>
          </cell>
          <cell r="AC338">
            <v>0</v>
          </cell>
          <cell r="AD338">
            <v>0</v>
          </cell>
          <cell r="AE338">
            <v>0</v>
          </cell>
          <cell r="AF338">
            <v>0</v>
          </cell>
          <cell r="AG338">
            <v>0</v>
          </cell>
          <cell r="AH338">
            <v>0</v>
          </cell>
          <cell r="AI338">
            <v>0</v>
          </cell>
          <cell r="AJ338">
            <v>0</v>
          </cell>
          <cell r="AK338">
            <v>1.9085296588678899</v>
          </cell>
          <cell r="AL338">
            <v>3.6462956306905698</v>
          </cell>
          <cell r="AM338">
            <v>3.9161175859915902</v>
          </cell>
          <cell r="AN338">
            <v>4.2442699849006296</v>
          </cell>
          <cell r="AO338">
            <v>4.4012043542042196</v>
          </cell>
        </row>
        <row r="339">
          <cell r="A339">
            <v>410002</v>
          </cell>
          <cell r="B339">
            <v>4</v>
          </cell>
          <cell r="E339">
            <v>100</v>
          </cell>
          <cell r="F339" t="str">
            <v>País</v>
          </cell>
          <cell r="G339">
            <v>2</v>
          </cell>
          <cell r="H339" t="str">
            <v>Eucaliptus sp</v>
          </cell>
          <cell r="I339">
            <v>0</v>
          </cell>
          <cell r="J339">
            <v>0</v>
          </cell>
          <cell r="K339">
            <v>0</v>
          </cell>
          <cell r="L339">
            <v>0</v>
          </cell>
          <cell r="M339">
            <v>0</v>
          </cell>
          <cell r="N339">
            <v>0</v>
          </cell>
          <cell r="O339">
            <v>0</v>
          </cell>
          <cell r="P339">
            <v>0</v>
          </cell>
          <cell r="Q339">
            <v>0</v>
          </cell>
          <cell r="R339">
            <v>0</v>
          </cell>
          <cell r="S339">
            <v>0</v>
          </cell>
          <cell r="T339">
            <v>0</v>
          </cell>
          <cell r="U339">
            <v>0</v>
          </cell>
          <cell r="V339">
            <v>0</v>
          </cell>
          <cell r="W339">
            <v>0</v>
          </cell>
          <cell r="X339">
            <v>0</v>
          </cell>
          <cell r="Y339">
            <v>0</v>
          </cell>
          <cell r="Z339">
            <v>0</v>
          </cell>
          <cell r="AA339">
            <v>0</v>
          </cell>
          <cell r="AB339">
            <v>0</v>
          </cell>
          <cell r="AC339">
            <v>0</v>
          </cell>
          <cell r="AD339">
            <v>0</v>
          </cell>
          <cell r="AE339">
            <v>0</v>
          </cell>
          <cell r="AF339">
            <v>0</v>
          </cell>
          <cell r="AG339">
            <v>0</v>
          </cell>
          <cell r="AH339">
            <v>0</v>
          </cell>
          <cell r="AI339">
            <v>0</v>
          </cell>
          <cell r="AJ339">
            <v>0</v>
          </cell>
          <cell r="AK339">
            <v>3.0563492948345998</v>
          </cell>
          <cell r="AL339">
            <v>6.0350567652607898</v>
          </cell>
          <cell r="AM339">
            <v>6.3026049042369401</v>
          </cell>
          <cell r="AN339">
            <v>6.7987424248399</v>
          </cell>
          <cell r="AO339">
            <v>7.2430922252058103</v>
          </cell>
        </row>
        <row r="340">
          <cell r="A340">
            <v>410003</v>
          </cell>
          <cell r="B340">
            <v>4</v>
          </cell>
          <cell r="E340">
            <v>100</v>
          </cell>
          <cell r="F340" t="str">
            <v>País</v>
          </cell>
          <cell r="G340">
            <v>3</v>
          </cell>
          <cell r="H340" t="str">
            <v>Otras especies</v>
          </cell>
          <cell r="I340">
            <v>0</v>
          </cell>
          <cell r="J340">
            <v>0</v>
          </cell>
          <cell r="K340">
            <v>0</v>
          </cell>
          <cell r="L340">
            <v>0</v>
          </cell>
          <cell r="M340">
            <v>0</v>
          </cell>
          <cell r="N340">
            <v>0</v>
          </cell>
          <cell r="O340">
            <v>0</v>
          </cell>
          <cell r="P340">
            <v>0</v>
          </cell>
          <cell r="Q340">
            <v>0</v>
          </cell>
          <cell r="R340">
            <v>0</v>
          </cell>
          <cell r="S340">
            <v>0</v>
          </cell>
          <cell r="T340">
            <v>0</v>
          </cell>
          <cell r="U340">
            <v>0</v>
          </cell>
          <cell r="V340">
            <v>0</v>
          </cell>
          <cell r="W340">
            <v>0</v>
          </cell>
          <cell r="X340">
            <v>0</v>
          </cell>
          <cell r="Y340">
            <v>0</v>
          </cell>
          <cell r="Z340">
            <v>0</v>
          </cell>
          <cell r="AA340">
            <v>0</v>
          </cell>
          <cell r="AB340">
            <v>0</v>
          </cell>
          <cell r="AC340">
            <v>0</v>
          </cell>
          <cell r="AD340">
            <v>0</v>
          </cell>
          <cell r="AE340">
            <v>0</v>
          </cell>
          <cell r="AF340">
            <v>0</v>
          </cell>
          <cell r="AG340">
            <v>0</v>
          </cell>
          <cell r="AH340">
            <v>0</v>
          </cell>
          <cell r="AI340">
            <v>0</v>
          </cell>
          <cell r="AJ340">
            <v>0</v>
          </cell>
          <cell r="AK340">
            <v>6.125602426513E-2</v>
          </cell>
          <cell r="AL340">
            <v>7.9141582066113797E-2</v>
          </cell>
          <cell r="AM340">
            <v>8.9613688383222603E-2</v>
          </cell>
          <cell r="AN340">
            <v>8.7437720134224198E-2</v>
          </cell>
          <cell r="AO340">
            <v>9.2791466474165599E-2</v>
          </cell>
        </row>
        <row r="341">
          <cell r="A341">
            <v>410004</v>
          </cell>
          <cell r="B341">
            <v>4</v>
          </cell>
          <cell r="E341">
            <v>100</v>
          </cell>
          <cell r="F341" t="str">
            <v>País</v>
          </cell>
          <cell r="G341">
            <v>4</v>
          </cell>
          <cell r="H341" t="str">
            <v>Especies nativas</v>
          </cell>
          <cell r="I341">
            <v>0</v>
          </cell>
          <cell r="J341">
            <v>0</v>
          </cell>
          <cell r="K341">
            <v>0</v>
          </cell>
          <cell r="L341">
            <v>0</v>
          </cell>
          <cell r="M341">
            <v>0</v>
          </cell>
          <cell r="N341">
            <v>0</v>
          </cell>
          <cell r="O341">
            <v>0</v>
          </cell>
          <cell r="P341">
            <v>0</v>
          </cell>
          <cell r="Q341">
            <v>0</v>
          </cell>
          <cell r="R341">
            <v>0</v>
          </cell>
          <cell r="S341">
            <v>0</v>
          </cell>
          <cell r="T341">
            <v>0</v>
          </cell>
          <cell r="U341">
            <v>0</v>
          </cell>
          <cell r="V341">
            <v>0</v>
          </cell>
          <cell r="W341">
            <v>0</v>
          </cell>
          <cell r="X341">
            <v>0</v>
          </cell>
          <cell r="Y341">
            <v>0</v>
          </cell>
          <cell r="Z341">
            <v>0</v>
          </cell>
          <cell r="AA341">
            <v>0</v>
          </cell>
          <cell r="AB341">
            <v>0</v>
          </cell>
          <cell r="AC341">
            <v>0</v>
          </cell>
          <cell r="AD341">
            <v>0</v>
          </cell>
          <cell r="AE341">
            <v>0</v>
          </cell>
          <cell r="AF341">
            <v>0</v>
          </cell>
          <cell r="AG341">
            <v>0</v>
          </cell>
          <cell r="AH341">
            <v>0</v>
          </cell>
          <cell r="AI341">
            <v>0</v>
          </cell>
          <cell r="AJ341">
            <v>0</v>
          </cell>
          <cell r="AK341">
            <v>1.0682040132996101E-2</v>
          </cell>
          <cell r="AL341">
            <v>2.2438264415808401E-2</v>
          </cell>
          <cell r="AM341">
            <v>2.4026751327903599E-2</v>
          </cell>
          <cell r="AN341">
            <v>2.5855890486027999E-2</v>
          </cell>
          <cell r="AO341">
            <v>2.7984854045228599E-2</v>
          </cell>
        </row>
        <row r="342">
          <cell r="A342">
            <v>410005</v>
          </cell>
          <cell r="B342">
            <v>4</v>
          </cell>
          <cell r="E342">
            <v>100</v>
          </cell>
          <cell r="F342" t="str">
            <v>País</v>
          </cell>
          <cell r="G342">
            <v>5</v>
          </cell>
          <cell r="H342" t="str">
            <v>Areas gestión plantaciones</v>
          </cell>
          <cell r="I342">
            <v>0</v>
          </cell>
          <cell r="J342">
            <v>0</v>
          </cell>
          <cell r="K342">
            <v>0</v>
          </cell>
          <cell r="L342">
            <v>0</v>
          </cell>
          <cell r="M342">
            <v>0</v>
          </cell>
          <cell r="N342">
            <v>0</v>
          </cell>
          <cell r="O342">
            <v>0</v>
          </cell>
          <cell r="P342">
            <v>0</v>
          </cell>
          <cell r="Q342">
            <v>0</v>
          </cell>
          <cell r="R342">
            <v>0</v>
          </cell>
          <cell r="S342">
            <v>0</v>
          </cell>
          <cell r="T342">
            <v>0</v>
          </cell>
          <cell r="U342">
            <v>0</v>
          </cell>
          <cell r="V342">
            <v>0</v>
          </cell>
          <cell r="W342">
            <v>0</v>
          </cell>
          <cell r="X342">
            <v>0</v>
          </cell>
          <cell r="Y342">
            <v>0</v>
          </cell>
          <cell r="Z342">
            <v>0</v>
          </cell>
          <cell r="AA342">
            <v>0</v>
          </cell>
          <cell r="AB342">
            <v>0</v>
          </cell>
          <cell r="AC342">
            <v>0</v>
          </cell>
          <cell r="AD342">
            <v>0</v>
          </cell>
          <cell r="AE342">
            <v>0</v>
          </cell>
          <cell r="AF342">
            <v>0</v>
          </cell>
          <cell r="AG342">
            <v>0</v>
          </cell>
          <cell r="AH342">
            <v>0</v>
          </cell>
          <cell r="AI342">
            <v>0</v>
          </cell>
          <cell r="AJ342">
            <v>0</v>
          </cell>
          <cell r="AK342">
            <v>1.9525329256211701</v>
          </cell>
          <cell r="AL342">
            <v>3.7120913989799398</v>
          </cell>
          <cell r="AM342">
            <v>3.8736436905626799</v>
          </cell>
          <cell r="AN342">
            <v>4.3108425822899301</v>
          </cell>
          <cell r="AO342">
            <v>4.7881864119468203</v>
          </cell>
        </row>
        <row r="343">
          <cell r="A343">
            <v>51501</v>
          </cell>
          <cell r="B343">
            <v>5</v>
          </cell>
          <cell r="C343" t="str">
            <v>OT-FL</v>
          </cell>
          <cell r="D343">
            <v>1</v>
          </cell>
          <cell r="E343">
            <v>15</v>
          </cell>
          <cell r="F343" t="str">
            <v>Arica y Parinacota</v>
          </cell>
          <cell r="G343">
            <v>1</v>
          </cell>
          <cell r="H343" t="str">
            <v>Pinus radiata</v>
          </cell>
          <cell r="I343">
            <v>0</v>
          </cell>
          <cell r="J343">
            <v>0</v>
          </cell>
          <cell r="K343">
            <v>0</v>
          </cell>
          <cell r="L343">
            <v>0</v>
          </cell>
          <cell r="M343">
            <v>0</v>
          </cell>
          <cell r="N343">
            <v>0</v>
          </cell>
          <cell r="O343">
            <v>0</v>
          </cell>
          <cell r="P343">
            <v>0</v>
          </cell>
          <cell r="Q343">
            <v>0</v>
          </cell>
          <cell r="R343">
            <v>0</v>
          </cell>
          <cell r="S343">
            <v>0</v>
          </cell>
          <cell r="T343">
            <v>0</v>
          </cell>
          <cell r="U343">
            <v>0</v>
          </cell>
          <cell r="V343">
            <v>0</v>
          </cell>
          <cell r="W343">
            <v>0</v>
          </cell>
          <cell r="X343">
            <v>0</v>
          </cell>
          <cell r="Y343">
            <v>0</v>
          </cell>
          <cell r="Z343">
            <v>0</v>
          </cell>
          <cell r="AA343">
            <v>0</v>
          </cell>
          <cell r="AB343">
            <v>0</v>
          </cell>
          <cell r="AC343">
            <v>0</v>
          </cell>
          <cell r="AD343">
            <v>0</v>
          </cell>
          <cell r="AE343">
            <v>0</v>
          </cell>
          <cell r="AF343">
            <v>0</v>
          </cell>
          <cell r="AG343">
            <v>0</v>
          </cell>
          <cell r="AH343">
            <v>0</v>
          </cell>
          <cell r="AI343">
            <v>0</v>
          </cell>
          <cell r="AJ343">
            <v>0</v>
          </cell>
          <cell r="AK343">
            <v>0</v>
          </cell>
          <cell r="AL343">
            <v>0</v>
          </cell>
          <cell r="AM343">
            <v>0</v>
          </cell>
          <cell r="AN343">
            <v>0</v>
          </cell>
          <cell r="AO343">
            <v>0</v>
          </cell>
        </row>
        <row r="344">
          <cell r="A344">
            <v>51502</v>
          </cell>
          <cell r="B344">
            <v>5</v>
          </cell>
          <cell r="C344" t="str">
            <v>OT-FL</v>
          </cell>
          <cell r="D344">
            <v>1</v>
          </cell>
          <cell r="E344">
            <v>15</v>
          </cell>
          <cell r="F344" t="str">
            <v>Arica y Parinacota</v>
          </cell>
          <cell r="G344">
            <v>2</v>
          </cell>
          <cell r="H344" t="str">
            <v>Eucaliptus sp</v>
          </cell>
          <cell r="I344">
            <v>0</v>
          </cell>
          <cell r="J344">
            <v>0</v>
          </cell>
          <cell r="K344">
            <v>0</v>
          </cell>
          <cell r="L344">
            <v>0</v>
          </cell>
          <cell r="M344">
            <v>0</v>
          </cell>
          <cell r="N344">
            <v>0</v>
          </cell>
          <cell r="O344">
            <v>0</v>
          </cell>
          <cell r="P344">
            <v>0</v>
          </cell>
          <cell r="Q344">
            <v>0</v>
          </cell>
          <cell r="R344">
            <v>0</v>
          </cell>
          <cell r="S344">
            <v>0</v>
          </cell>
          <cell r="T344">
            <v>0</v>
          </cell>
          <cell r="U344">
            <v>0</v>
          </cell>
          <cell r="V344">
            <v>0</v>
          </cell>
          <cell r="W344">
            <v>0</v>
          </cell>
          <cell r="X344">
            <v>0</v>
          </cell>
          <cell r="Y344">
            <v>0</v>
          </cell>
          <cell r="Z344">
            <v>0</v>
          </cell>
          <cell r="AA344">
            <v>0</v>
          </cell>
          <cell r="AB344">
            <v>0</v>
          </cell>
          <cell r="AC344">
            <v>0</v>
          </cell>
          <cell r="AD344">
            <v>0</v>
          </cell>
          <cell r="AE344">
            <v>0</v>
          </cell>
          <cell r="AF344">
            <v>0</v>
          </cell>
          <cell r="AG344">
            <v>0</v>
          </cell>
          <cell r="AH344">
            <v>0</v>
          </cell>
          <cell r="AI344">
            <v>0</v>
          </cell>
          <cell r="AJ344">
            <v>0</v>
          </cell>
          <cell r="AK344">
            <v>0</v>
          </cell>
          <cell r="AL344">
            <v>0</v>
          </cell>
          <cell r="AM344">
            <v>0</v>
          </cell>
          <cell r="AN344">
            <v>0</v>
          </cell>
          <cell r="AO344">
            <v>0</v>
          </cell>
        </row>
        <row r="345">
          <cell r="A345">
            <v>51503</v>
          </cell>
          <cell r="B345">
            <v>5</v>
          </cell>
          <cell r="C345" t="str">
            <v>OT-FL</v>
          </cell>
          <cell r="D345">
            <v>1</v>
          </cell>
          <cell r="E345">
            <v>15</v>
          </cell>
          <cell r="F345" t="str">
            <v>Arica y Parinacota</v>
          </cell>
          <cell r="G345">
            <v>3</v>
          </cell>
          <cell r="H345" t="str">
            <v>Otras especies</v>
          </cell>
          <cell r="I345">
            <v>0</v>
          </cell>
          <cell r="J345">
            <v>0</v>
          </cell>
          <cell r="K345">
            <v>0</v>
          </cell>
          <cell r="L345">
            <v>0</v>
          </cell>
          <cell r="M345">
            <v>0</v>
          </cell>
          <cell r="N345">
            <v>0</v>
          </cell>
          <cell r="O345">
            <v>0</v>
          </cell>
          <cell r="P345">
            <v>0</v>
          </cell>
          <cell r="Q345">
            <v>0</v>
          </cell>
          <cell r="R345">
            <v>0</v>
          </cell>
          <cell r="S345">
            <v>0</v>
          </cell>
          <cell r="T345">
            <v>0</v>
          </cell>
          <cell r="U345">
            <v>0</v>
          </cell>
          <cell r="V345">
            <v>0</v>
          </cell>
          <cell r="W345">
            <v>0</v>
          </cell>
          <cell r="X345">
            <v>0</v>
          </cell>
          <cell r="Y345">
            <v>0</v>
          </cell>
          <cell r="Z345">
            <v>0</v>
          </cell>
          <cell r="AA345">
            <v>0</v>
          </cell>
          <cell r="AB345">
            <v>0</v>
          </cell>
          <cell r="AC345">
            <v>0</v>
          </cell>
          <cell r="AD345">
            <v>0</v>
          </cell>
          <cell r="AE345">
            <v>0</v>
          </cell>
          <cell r="AF345">
            <v>0</v>
          </cell>
          <cell r="AG345">
            <v>0</v>
          </cell>
          <cell r="AH345">
            <v>0</v>
          </cell>
          <cell r="AI345">
            <v>0</v>
          </cell>
          <cell r="AJ345">
            <v>0</v>
          </cell>
          <cell r="AK345">
            <v>0</v>
          </cell>
          <cell r="AL345">
            <v>0</v>
          </cell>
          <cell r="AM345">
            <v>0</v>
          </cell>
          <cell r="AN345">
            <v>0</v>
          </cell>
          <cell r="AO345">
            <v>0</v>
          </cell>
        </row>
        <row r="346">
          <cell r="A346">
            <v>51504</v>
          </cell>
          <cell r="B346">
            <v>5</v>
          </cell>
          <cell r="C346" t="str">
            <v>OT-FL</v>
          </cell>
          <cell r="D346">
            <v>1</v>
          </cell>
          <cell r="E346">
            <v>15</v>
          </cell>
          <cell r="F346" t="str">
            <v>Arica y Parinacota</v>
          </cell>
          <cell r="G346">
            <v>4</v>
          </cell>
          <cell r="H346" t="str">
            <v>Especies nativas</v>
          </cell>
          <cell r="I346">
            <v>0</v>
          </cell>
          <cell r="J346">
            <v>0</v>
          </cell>
          <cell r="K346">
            <v>0</v>
          </cell>
          <cell r="L346">
            <v>0</v>
          </cell>
          <cell r="M346">
            <v>0</v>
          </cell>
          <cell r="N346">
            <v>0</v>
          </cell>
          <cell r="O346">
            <v>0</v>
          </cell>
          <cell r="P346">
            <v>0</v>
          </cell>
          <cell r="Q346">
            <v>0</v>
          </cell>
          <cell r="R346">
            <v>0</v>
          </cell>
          <cell r="S346">
            <v>0</v>
          </cell>
          <cell r="T346">
            <v>0</v>
          </cell>
          <cell r="U346">
            <v>0</v>
          </cell>
          <cell r="V346">
            <v>0</v>
          </cell>
          <cell r="W346">
            <v>0</v>
          </cell>
          <cell r="X346">
            <v>0</v>
          </cell>
          <cell r="Y346">
            <v>0</v>
          </cell>
          <cell r="Z346">
            <v>0</v>
          </cell>
          <cell r="AA346">
            <v>0</v>
          </cell>
          <cell r="AB346">
            <v>0</v>
          </cell>
          <cell r="AC346">
            <v>0</v>
          </cell>
          <cell r="AD346">
            <v>0</v>
          </cell>
          <cell r="AE346">
            <v>0</v>
          </cell>
          <cell r="AF346">
            <v>0</v>
          </cell>
          <cell r="AG346">
            <v>0</v>
          </cell>
          <cell r="AH346">
            <v>0</v>
          </cell>
          <cell r="AI346">
            <v>0</v>
          </cell>
          <cell r="AJ346">
            <v>0</v>
          </cell>
          <cell r="AK346">
            <v>0</v>
          </cell>
          <cell r="AL346">
            <v>0</v>
          </cell>
          <cell r="AM346">
            <v>0</v>
          </cell>
          <cell r="AN346">
            <v>0</v>
          </cell>
          <cell r="AO346">
            <v>0</v>
          </cell>
        </row>
        <row r="347">
          <cell r="A347">
            <v>51505</v>
          </cell>
          <cell r="B347">
            <v>5</v>
          </cell>
          <cell r="C347" t="str">
            <v>OT-FL</v>
          </cell>
          <cell r="D347">
            <v>1</v>
          </cell>
          <cell r="E347">
            <v>15</v>
          </cell>
          <cell r="F347" t="str">
            <v>Arica y Parinacota</v>
          </cell>
          <cell r="G347">
            <v>5</v>
          </cell>
          <cell r="H347" t="str">
            <v>Areas gestión plantaciones</v>
          </cell>
          <cell r="I347">
            <v>0</v>
          </cell>
          <cell r="J347">
            <v>0</v>
          </cell>
          <cell r="K347">
            <v>0</v>
          </cell>
          <cell r="L347">
            <v>0</v>
          </cell>
          <cell r="M347">
            <v>0</v>
          </cell>
          <cell r="N347">
            <v>0</v>
          </cell>
          <cell r="O347">
            <v>0</v>
          </cell>
          <cell r="P347">
            <v>0</v>
          </cell>
          <cell r="Q347">
            <v>0</v>
          </cell>
          <cell r="R347">
            <v>0</v>
          </cell>
          <cell r="S347">
            <v>0</v>
          </cell>
          <cell r="T347">
            <v>0</v>
          </cell>
          <cell r="U347">
            <v>0</v>
          </cell>
          <cell r="V347">
            <v>0</v>
          </cell>
          <cell r="W347">
            <v>0</v>
          </cell>
          <cell r="X347">
            <v>0</v>
          </cell>
          <cell r="Y347">
            <v>0</v>
          </cell>
          <cell r="Z347">
            <v>0</v>
          </cell>
          <cell r="AA347">
            <v>0</v>
          </cell>
          <cell r="AB347">
            <v>0</v>
          </cell>
          <cell r="AC347">
            <v>0</v>
          </cell>
          <cell r="AD347">
            <v>0</v>
          </cell>
          <cell r="AE347">
            <v>0</v>
          </cell>
          <cell r="AF347">
            <v>0</v>
          </cell>
          <cell r="AG347">
            <v>0</v>
          </cell>
          <cell r="AH347">
            <v>0</v>
          </cell>
          <cell r="AI347">
            <v>0</v>
          </cell>
          <cell r="AJ347">
            <v>0</v>
          </cell>
          <cell r="AK347">
            <v>0</v>
          </cell>
          <cell r="AL347">
            <v>0</v>
          </cell>
          <cell r="AM347">
            <v>0</v>
          </cell>
          <cell r="AN347">
            <v>0</v>
          </cell>
          <cell r="AO347">
            <v>0</v>
          </cell>
        </row>
        <row r="348">
          <cell r="A348">
            <v>50101</v>
          </cell>
          <cell r="B348">
            <v>5</v>
          </cell>
          <cell r="C348" t="str">
            <v>OT-FL</v>
          </cell>
          <cell r="D348">
            <v>2</v>
          </cell>
          <cell r="E348">
            <v>1</v>
          </cell>
          <cell r="F348" t="str">
            <v>Tarapaca</v>
          </cell>
          <cell r="G348">
            <v>1</v>
          </cell>
          <cell r="H348" t="str">
            <v>Pinus radiata</v>
          </cell>
          <cell r="I348">
            <v>0</v>
          </cell>
          <cell r="J348">
            <v>0</v>
          </cell>
          <cell r="K348">
            <v>0</v>
          </cell>
          <cell r="L348">
            <v>0</v>
          </cell>
          <cell r="M348">
            <v>0</v>
          </cell>
          <cell r="N348">
            <v>0</v>
          </cell>
          <cell r="O348">
            <v>0</v>
          </cell>
          <cell r="P348">
            <v>0</v>
          </cell>
          <cell r="Q348">
            <v>0</v>
          </cell>
          <cell r="R348">
            <v>0</v>
          </cell>
          <cell r="S348">
            <v>0</v>
          </cell>
          <cell r="T348">
            <v>0</v>
          </cell>
          <cell r="U348">
            <v>0</v>
          </cell>
          <cell r="V348">
            <v>0</v>
          </cell>
          <cell r="W348">
            <v>0</v>
          </cell>
          <cell r="X348">
            <v>0</v>
          </cell>
          <cell r="Y348">
            <v>0</v>
          </cell>
          <cell r="Z348">
            <v>0</v>
          </cell>
          <cell r="AA348">
            <v>0</v>
          </cell>
          <cell r="AB348">
            <v>0</v>
          </cell>
          <cell r="AC348">
            <v>0</v>
          </cell>
          <cell r="AD348">
            <v>0</v>
          </cell>
          <cell r="AE348">
            <v>0</v>
          </cell>
          <cell r="AF348">
            <v>0</v>
          </cell>
          <cell r="AG348">
            <v>0</v>
          </cell>
          <cell r="AH348">
            <v>0</v>
          </cell>
          <cell r="AI348">
            <v>0</v>
          </cell>
          <cell r="AJ348">
            <v>0</v>
          </cell>
          <cell r="AK348">
            <v>0</v>
          </cell>
          <cell r="AL348">
            <v>0</v>
          </cell>
          <cell r="AM348">
            <v>0</v>
          </cell>
          <cell r="AN348">
            <v>0</v>
          </cell>
          <cell r="AO348">
            <v>0</v>
          </cell>
        </row>
        <row r="349">
          <cell r="A349">
            <v>50102</v>
          </cell>
          <cell r="B349">
            <v>5</v>
          </cell>
          <cell r="C349" t="str">
            <v>OT-FL</v>
          </cell>
          <cell r="D349">
            <v>2</v>
          </cell>
          <cell r="E349">
            <v>1</v>
          </cell>
          <cell r="F349" t="str">
            <v>Tarapaca</v>
          </cell>
          <cell r="G349">
            <v>2</v>
          </cell>
          <cell r="H349" t="str">
            <v>Eucaliptus sp</v>
          </cell>
          <cell r="I349">
            <v>0</v>
          </cell>
          <cell r="J349">
            <v>0</v>
          </cell>
          <cell r="K349">
            <v>0</v>
          </cell>
          <cell r="L349">
            <v>0</v>
          </cell>
          <cell r="M349">
            <v>0</v>
          </cell>
          <cell r="N349">
            <v>0</v>
          </cell>
          <cell r="O349">
            <v>0</v>
          </cell>
          <cell r="P349">
            <v>0</v>
          </cell>
          <cell r="Q349">
            <v>0</v>
          </cell>
          <cell r="R349">
            <v>0</v>
          </cell>
          <cell r="S349">
            <v>0</v>
          </cell>
          <cell r="T349">
            <v>0</v>
          </cell>
          <cell r="U349">
            <v>0</v>
          </cell>
          <cell r="V349">
            <v>0</v>
          </cell>
          <cell r="W349">
            <v>0</v>
          </cell>
          <cell r="X349">
            <v>0</v>
          </cell>
          <cell r="Y349">
            <v>0</v>
          </cell>
          <cell r="Z349">
            <v>0</v>
          </cell>
          <cell r="AA349">
            <v>0</v>
          </cell>
          <cell r="AB349">
            <v>0</v>
          </cell>
          <cell r="AC349">
            <v>0</v>
          </cell>
          <cell r="AD349">
            <v>0</v>
          </cell>
          <cell r="AE349">
            <v>0</v>
          </cell>
          <cell r="AF349">
            <v>0</v>
          </cell>
          <cell r="AG349">
            <v>0</v>
          </cell>
          <cell r="AH349">
            <v>0</v>
          </cell>
          <cell r="AI349">
            <v>0</v>
          </cell>
          <cell r="AJ349">
            <v>0</v>
          </cell>
          <cell r="AK349">
            <v>0</v>
          </cell>
          <cell r="AL349">
            <v>0</v>
          </cell>
          <cell r="AM349">
            <v>0</v>
          </cell>
          <cell r="AN349">
            <v>0</v>
          </cell>
          <cell r="AO349">
            <v>0</v>
          </cell>
        </row>
        <row r="350">
          <cell r="A350">
            <v>50103</v>
          </cell>
          <cell r="B350">
            <v>5</v>
          </cell>
          <cell r="C350" t="str">
            <v>OT-FL</v>
          </cell>
          <cell r="D350">
            <v>2</v>
          </cell>
          <cell r="E350">
            <v>1</v>
          </cell>
          <cell r="F350" t="str">
            <v>Tarapaca</v>
          </cell>
          <cell r="G350">
            <v>3</v>
          </cell>
          <cell r="H350" t="str">
            <v>Otras especies</v>
          </cell>
          <cell r="I350">
            <v>0</v>
          </cell>
          <cell r="J350">
            <v>0</v>
          </cell>
          <cell r="K350">
            <v>0</v>
          </cell>
          <cell r="L350">
            <v>0</v>
          </cell>
          <cell r="M350">
            <v>0</v>
          </cell>
          <cell r="N350">
            <v>0</v>
          </cell>
          <cell r="O350">
            <v>0</v>
          </cell>
          <cell r="P350">
            <v>0</v>
          </cell>
          <cell r="Q350">
            <v>0</v>
          </cell>
          <cell r="R350">
            <v>0</v>
          </cell>
          <cell r="S350">
            <v>0</v>
          </cell>
          <cell r="T350">
            <v>0</v>
          </cell>
          <cell r="U350">
            <v>0</v>
          </cell>
          <cell r="V350">
            <v>0</v>
          </cell>
          <cell r="W350">
            <v>0</v>
          </cell>
          <cell r="X350">
            <v>0</v>
          </cell>
          <cell r="Y350">
            <v>0</v>
          </cell>
          <cell r="Z350">
            <v>0</v>
          </cell>
          <cell r="AA350">
            <v>0</v>
          </cell>
          <cell r="AB350">
            <v>0</v>
          </cell>
          <cell r="AC350">
            <v>0</v>
          </cell>
          <cell r="AD350">
            <v>0</v>
          </cell>
          <cell r="AE350">
            <v>0</v>
          </cell>
          <cell r="AF350">
            <v>0</v>
          </cell>
          <cell r="AG350">
            <v>0</v>
          </cell>
          <cell r="AH350">
            <v>0</v>
          </cell>
          <cell r="AI350">
            <v>0</v>
          </cell>
          <cell r="AJ350">
            <v>0</v>
          </cell>
          <cell r="AK350">
            <v>0</v>
          </cell>
          <cell r="AL350">
            <v>0</v>
          </cell>
          <cell r="AM350">
            <v>0</v>
          </cell>
          <cell r="AN350">
            <v>0</v>
          </cell>
          <cell r="AO350">
            <v>0</v>
          </cell>
        </row>
        <row r="351">
          <cell r="A351">
            <v>50104</v>
          </cell>
          <cell r="B351">
            <v>5</v>
          </cell>
          <cell r="C351" t="str">
            <v>OT-FL</v>
          </cell>
          <cell r="D351">
            <v>2</v>
          </cell>
          <cell r="E351">
            <v>1</v>
          </cell>
          <cell r="F351" t="str">
            <v>Tarapaca</v>
          </cell>
          <cell r="G351">
            <v>4</v>
          </cell>
          <cell r="H351" t="str">
            <v>Especies nativas</v>
          </cell>
          <cell r="I351">
            <v>0</v>
          </cell>
          <cell r="J351">
            <v>0</v>
          </cell>
          <cell r="K351">
            <v>0</v>
          </cell>
          <cell r="L351">
            <v>0</v>
          </cell>
          <cell r="M351">
            <v>0</v>
          </cell>
          <cell r="N351">
            <v>0</v>
          </cell>
          <cell r="O351">
            <v>0</v>
          </cell>
          <cell r="P351">
            <v>0</v>
          </cell>
          <cell r="Q351">
            <v>0</v>
          </cell>
          <cell r="R351">
            <v>0</v>
          </cell>
          <cell r="S351">
            <v>0</v>
          </cell>
          <cell r="T351">
            <v>0</v>
          </cell>
          <cell r="U351">
            <v>0</v>
          </cell>
          <cell r="V351">
            <v>0</v>
          </cell>
          <cell r="W351">
            <v>0</v>
          </cell>
          <cell r="X351">
            <v>0</v>
          </cell>
          <cell r="Y351">
            <v>0</v>
          </cell>
          <cell r="Z351">
            <v>0</v>
          </cell>
          <cell r="AA351">
            <v>0</v>
          </cell>
          <cell r="AB351">
            <v>0</v>
          </cell>
          <cell r="AC351">
            <v>0</v>
          </cell>
          <cell r="AD351">
            <v>0</v>
          </cell>
          <cell r="AE351">
            <v>0</v>
          </cell>
          <cell r="AF351">
            <v>0</v>
          </cell>
          <cell r="AG351">
            <v>0</v>
          </cell>
          <cell r="AH351">
            <v>0</v>
          </cell>
          <cell r="AI351">
            <v>0</v>
          </cell>
          <cell r="AJ351">
            <v>0</v>
          </cell>
          <cell r="AK351">
            <v>0</v>
          </cell>
          <cell r="AL351">
            <v>0</v>
          </cell>
          <cell r="AM351">
            <v>0</v>
          </cell>
          <cell r="AN351">
            <v>0</v>
          </cell>
          <cell r="AO351">
            <v>0</v>
          </cell>
        </row>
        <row r="352">
          <cell r="A352">
            <v>50105</v>
          </cell>
          <cell r="B352">
            <v>5</v>
          </cell>
          <cell r="C352" t="str">
            <v>OT-FL</v>
          </cell>
          <cell r="D352">
            <v>2</v>
          </cell>
          <cell r="E352">
            <v>1</v>
          </cell>
          <cell r="F352" t="str">
            <v>Tarapaca</v>
          </cell>
          <cell r="G352">
            <v>5</v>
          </cell>
          <cell r="H352" t="str">
            <v>Areas gestión plantaciones</v>
          </cell>
          <cell r="I352">
            <v>0</v>
          </cell>
          <cell r="J352">
            <v>0</v>
          </cell>
          <cell r="K352">
            <v>0</v>
          </cell>
          <cell r="L352">
            <v>0</v>
          </cell>
          <cell r="M352">
            <v>0</v>
          </cell>
          <cell r="N352">
            <v>0</v>
          </cell>
          <cell r="O352">
            <v>0</v>
          </cell>
          <cell r="P352">
            <v>0</v>
          </cell>
          <cell r="Q352">
            <v>0</v>
          </cell>
          <cell r="R352">
            <v>0</v>
          </cell>
          <cell r="S352">
            <v>0</v>
          </cell>
          <cell r="T352">
            <v>0</v>
          </cell>
          <cell r="U352">
            <v>0</v>
          </cell>
          <cell r="V352">
            <v>0</v>
          </cell>
          <cell r="W352">
            <v>0</v>
          </cell>
          <cell r="X352">
            <v>0</v>
          </cell>
          <cell r="Y352">
            <v>0</v>
          </cell>
          <cell r="Z352">
            <v>0</v>
          </cell>
          <cell r="AA352">
            <v>0</v>
          </cell>
          <cell r="AB352">
            <v>0</v>
          </cell>
          <cell r="AC352">
            <v>0</v>
          </cell>
          <cell r="AD352">
            <v>0</v>
          </cell>
          <cell r="AE352">
            <v>0</v>
          </cell>
          <cell r="AF352">
            <v>0</v>
          </cell>
          <cell r="AG352">
            <v>0</v>
          </cell>
          <cell r="AH352">
            <v>0</v>
          </cell>
          <cell r="AI352">
            <v>0</v>
          </cell>
          <cell r="AJ352">
            <v>0</v>
          </cell>
          <cell r="AK352">
            <v>0</v>
          </cell>
          <cell r="AL352">
            <v>0</v>
          </cell>
          <cell r="AM352">
            <v>0</v>
          </cell>
          <cell r="AN352">
            <v>0</v>
          </cell>
          <cell r="AO352">
            <v>0</v>
          </cell>
        </row>
        <row r="353">
          <cell r="A353">
            <v>50201</v>
          </cell>
          <cell r="B353">
            <v>5</v>
          </cell>
          <cell r="C353" t="str">
            <v>OT-FL</v>
          </cell>
          <cell r="D353">
            <v>3</v>
          </cell>
          <cell r="E353">
            <v>2</v>
          </cell>
          <cell r="F353" t="str">
            <v>Antofagasta</v>
          </cell>
          <cell r="G353">
            <v>1</v>
          </cell>
          <cell r="H353" t="str">
            <v>Pinus radiata</v>
          </cell>
          <cell r="I353">
            <v>0</v>
          </cell>
          <cell r="J353">
            <v>0</v>
          </cell>
          <cell r="K353">
            <v>0</v>
          </cell>
          <cell r="L353">
            <v>0</v>
          </cell>
          <cell r="M353">
            <v>0</v>
          </cell>
          <cell r="N353">
            <v>0</v>
          </cell>
          <cell r="O353">
            <v>0</v>
          </cell>
          <cell r="P353">
            <v>0</v>
          </cell>
          <cell r="Q353">
            <v>0</v>
          </cell>
          <cell r="R353">
            <v>0</v>
          </cell>
          <cell r="S353">
            <v>0</v>
          </cell>
          <cell r="T353">
            <v>0</v>
          </cell>
          <cell r="U353">
            <v>0</v>
          </cell>
          <cell r="V353">
            <v>0</v>
          </cell>
          <cell r="W353">
            <v>0</v>
          </cell>
          <cell r="X353">
            <v>0</v>
          </cell>
          <cell r="Y353">
            <v>0</v>
          </cell>
          <cell r="Z353">
            <v>0</v>
          </cell>
          <cell r="AA353">
            <v>0</v>
          </cell>
          <cell r="AB353">
            <v>0</v>
          </cell>
          <cell r="AC353">
            <v>0</v>
          </cell>
          <cell r="AD353">
            <v>0</v>
          </cell>
          <cell r="AE353">
            <v>0</v>
          </cell>
          <cell r="AF353">
            <v>0</v>
          </cell>
          <cell r="AG353">
            <v>0</v>
          </cell>
          <cell r="AH353">
            <v>0</v>
          </cell>
          <cell r="AI353">
            <v>0</v>
          </cell>
          <cell r="AJ353">
            <v>0</v>
          </cell>
          <cell r="AK353">
            <v>0</v>
          </cell>
          <cell r="AL353">
            <v>0</v>
          </cell>
          <cell r="AM353">
            <v>0</v>
          </cell>
          <cell r="AN353">
            <v>0</v>
          </cell>
          <cell r="AO353">
            <v>0</v>
          </cell>
        </row>
        <row r="354">
          <cell r="A354">
            <v>50202</v>
          </cell>
          <cell r="B354">
            <v>5</v>
          </cell>
          <cell r="C354" t="str">
            <v>OT-FL</v>
          </cell>
          <cell r="D354">
            <v>3</v>
          </cell>
          <cell r="E354">
            <v>2</v>
          </cell>
          <cell r="F354" t="str">
            <v>Antofagasta</v>
          </cell>
          <cell r="G354">
            <v>2</v>
          </cell>
          <cell r="H354" t="str">
            <v>Eucaliptus sp</v>
          </cell>
          <cell r="I354">
            <v>0</v>
          </cell>
          <cell r="J354">
            <v>0</v>
          </cell>
          <cell r="K354">
            <v>0</v>
          </cell>
          <cell r="L354">
            <v>0</v>
          </cell>
          <cell r="M354">
            <v>0</v>
          </cell>
          <cell r="N354">
            <v>0</v>
          </cell>
          <cell r="O354">
            <v>0</v>
          </cell>
          <cell r="P354">
            <v>0</v>
          </cell>
          <cell r="Q354">
            <v>0</v>
          </cell>
          <cell r="R354">
            <v>0</v>
          </cell>
          <cell r="S354">
            <v>0</v>
          </cell>
          <cell r="T354">
            <v>0</v>
          </cell>
          <cell r="U354">
            <v>0</v>
          </cell>
          <cell r="V354">
            <v>0</v>
          </cell>
          <cell r="W354">
            <v>0</v>
          </cell>
          <cell r="X354">
            <v>0</v>
          </cell>
          <cell r="Y354">
            <v>0</v>
          </cell>
          <cell r="Z354">
            <v>0</v>
          </cell>
          <cell r="AA354">
            <v>0</v>
          </cell>
          <cell r="AB354">
            <v>0</v>
          </cell>
          <cell r="AC354">
            <v>0</v>
          </cell>
          <cell r="AD354">
            <v>0</v>
          </cell>
          <cell r="AE354">
            <v>0</v>
          </cell>
          <cell r="AF354">
            <v>0</v>
          </cell>
          <cell r="AG354">
            <v>0</v>
          </cell>
          <cell r="AH354">
            <v>0</v>
          </cell>
          <cell r="AI354">
            <v>0</v>
          </cell>
          <cell r="AJ354">
            <v>0</v>
          </cell>
          <cell r="AK354">
            <v>0</v>
          </cell>
          <cell r="AL354">
            <v>0</v>
          </cell>
          <cell r="AM354">
            <v>0</v>
          </cell>
          <cell r="AN354">
            <v>0</v>
          </cell>
          <cell r="AO354">
            <v>0</v>
          </cell>
        </row>
        <row r="355">
          <cell r="A355">
            <v>50203</v>
          </cell>
          <cell r="B355">
            <v>5</v>
          </cell>
          <cell r="C355" t="str">
            <v>OT-FL</v>
          </cell>
          <cell r="D355">
            <v>3</v>
          </cell>
          <cell r="E355">
            <v>2</v>
          </cell>
          <cell r="F355" t="str">
            <v>Antofagasta</v>
          </cell>
          <cell r="G355">
            <v>3</v>
          </cell>
          <cell r="H355" t="str">
            <v>Otras especies</v>
          </cell>
          <cell r="I355">
            <v>0</v>
          </cell>
          <cell r="J355">
            <v>0</v>
          </cell>
          <cell r="K355">
            <v>0</v>
          </cell>
          <cell r="L355">
            <v>0</v>
          </cell>
          <cell r="M355">
            <v>0</v>
          </cell>
          <cell r="N355">
            <v>0</v>
          </cell>
          <cell r="O355">
            <v>0</v>
          </cell>
          <cell r="P355">
            <v>0</v>
          </cell>
          <cell r="Q355">
            <v>0</v>
          </cell>
          <cell r="R355">
            <v>0</v>
          </cell>
          <cell r="S355">
            <v>0</v>
          </cell>
          <cell r="T355">
            <v>0</v>
          </cell>
          <cell r="U355">
            <v>0</v>
          </cell>
          <cell r="V355">
            <v>0</v>
          </cell>
          <cell r="W355">
            <v>0</v>
          </cell>
          <cell r="X355">
            <v>0</v>
          </cell>
          <cell r="Y355">
            <v>0</v>
          </cell>
          <cell r="Z355">
            <v>0</v>
          </cell>
          <cell r="AA355">
            <v>0</v>
          </cell>
          <cell r="AB355">
            <v>0</v>
          </cell>
          <cell r="AC355">
            <v>0</v>
          </cell>
          <cell r="AD355">
            <v>0</v>
          </cell>
          <cell r="AE355">
            <v>0</v>
          </cell>
          <cell r="AF355">
            <v>0</v>
          </cell>
          <cell r="AG355">
            <v>0</v>
          </cell>
          <cell r="AH355">
            <v>0</v>
          </cell>
          <cell r="AI355">
            <v>0</v>
          </cell>
          <cell r="AJ355">
            <v>0</v>
          </cell>
          <cell r="AK355">
            <v>0</v>
          </cell>
          <cell r="AL355">
            <v>0</v>
          </cell>
          <cell r="AM355">
            <v>0</v>
          </cell>
          <cell r="AN355">
            <v>0</v>
          </cell>
          <cell r="AO355">
            <v>0</v>
          </cell>
        </row>
        <row r="356">
          <cell r="A356">
            <v>50204</v>
          </cell>
          <cell r="B356">
            <v>5</v>
          </cell>
          <cell r="C356" t="str">
            <v>OT-FL</v>
          </cell>
          <cell r="D356">
            <v>3</v>
          </cell>
          <cell r="E356">
            <v>2</v>
          </cell>
          <cell r="F356" t="str">
            <v>Antofagasta</v>
          </cell>
          <cell r="G356">
            <v>4</v>
          </cell>
          <cell r="H356" t="str">
            <v>Especies nativas</v>
          </cell>
          <cell r="I356">
            <v>0</v>
          </cell>
          <cell r="J356">
            <v>0</v>
          </cell>
          <cell r="K356">
            <v>0</v>
          </cell>
          <cell r="L356">
            <v>0</v>
          </cell>
          <cell r="M356">
            <v>0</v>
          </cell>
          <cell r="N356">
            <v>0</v>
          </cell>
          <cell r="O356">
            <v>0</v>
          </cell>
          <cell r="P356">
            <v>0</v>
          </cell>
          <cell r="Q356">
            <v>0</v>
          </cell>
          <cell r="R356">
            <v>0</v>
          </cell>
          <cell r="S356">
            <v>0</v>
          </cell>
          <cell r="T356">
            <v>0</v>
          </cell>
          <cell r="U356">
            <v>0</v>
          </cell>
          <cell r="V356">
            <v>0</v>
          </cell>
          <cell r="W356">
            <v>0</v>
          </cell>
          <cell r="X356">
            <v>0</v>
          </cell>
          <cell r="Y356">
            <v>0</v>
          </cell>
          <cell r="Z356">
            <v>0</v>
          </cell>
          <cell r="AA356">
            <v>0</v>
          </cell>
          <cell r="AB356">
            <v>0</v>
          </cell>
          <cell r="AC356">
            <v>0</v>
          </cell>
          <cell r="AD356">
            <v>0</v>
          </cell>
          <cell r="AE356">
            <v>0</v>
          </cell>
          <cell r="AF356">
            <v>0</v>
          </cell>
          <cell r="AG356">
            <v>0</v>
          </cell>
          <cell r="AH356">
            <v>0</v>
          </cell>
          <cell r="AI356">
            <v>0</v>
          </cell>
          <cell r="AJ356">
            <v>0</v>
          </cell>
          <cell r="AK356">
            <v>0</v>
          </cell>
          <cell r="AL356">
            <v>0</v>
          </cell>
          <cell r="AM356">
            <v>0</v>
          </cell>
          <cell r="AN356">
            <v>0</v>
          </cell>
          <cell r="AO356">
            <v>0</v>
          </cell>
        </row>
        <row r="357">
          <cell r="A357">
            <v>50205</v>
          </cell>
          <cell r="B357">
            <v>5</v>
          </cell>
          <cell r="C357" t="str">
            <v>OT-FL</v>
          </cell>
          <cell r="D357">
            <v>3</v>
          </cell>
          <cell r="E357">
            <v>2</v>
          </cell>
          <cell r="F357" t="str">
            <v>Antofagasta</v>
          </cell>
          <cell r="G357">
            <v>5</v>
          </cell>
          <cell r="H357" t="str">
            <v>Areas gestión plantaciones</v>
          </cell>
          <cell r="I357">
            <v>0</v>
          </cell>
          <cell r="J357">
            <v>0</v>
          </cell>
          <cell r="K357">
            <v>0</v>
          </cell>
          <cell r="L357">
            <v>0</v>
          </cell>
          <cell r="M357">
            <v>0</v>
          </cell>
          <cell r="N357">
            <v>0</v>
          </cell>
          <cell r="O357">
            <v>0</v>
          </cell>
          <cell r="P357">
            <v>0</v>
          </cell>
          <cell r="Q357">
            <v>0</v>
          </cell>
          <cell r="R357">
            <v>0</v>
          </cell>
          <cell r="S357">
            <v>0</v>
          </cell>
          <cell r="T357">
            <v>0</v>
          </cell>
          <cell r="U357">
            <v>0</v>
          </cell>
          <cell r="V357">
            <v>0</v>
          </cell>
          <cell r="W357">
            <v>0</v>
          </cell>
          <cell r="X357">
            <v>0</v>
          </cell>
          <cell r="Y357">
            <v>0</v>
          </cell>
          <cell r="Z357">
            <v>0</v>
          </cell>
          <cell r="AA357">
            <v>0</v>
          </cell>
          <cell r="AB357">
            <v>0</v>
          </cell>
          <cell r="AC357">
            <v>0</v>
          </cell>
          <cell r="AD357">
            <v>0</v>
          </cell>
          <cell r="AE357">
            <v>0</v>
          </cell>
          <cell r="AF357">
            <v>0</v>
          </cell>
          <cell r="AG357">
            <v>0</v>
          </cell>
          <cell r="AH357">
            <v>0</v>
          </cell>
          <cell r="AI357">
            <v>0</v>
          </cell>
          <cell r="AJ357">
            <v>0</v>
          </cell>
          <cell r="AK357">
            <v>0</v>
          </cell>
          <cell r="AL357">
            <v>0</v>
          </cell>
          <cell r="AM357">
            <v>0</v>
          </cell>
          <cell r="AN357">
            <v>0</v>
          </cell>
          <cell r="AO357">
            <v>0</v>
          </cell>
        </row>
        <row r="358">
          <cell r="A358">
            <v>50301</v>
          </cell>
          <cell r="B358">
            <v>5</v>
          </cell>
          <cell r="C358" t="str">
            <v>OT-FL</v>
          </cell>
          <cell r="D358">
            <v>4</v>
          </cell>
          <cell r="E358">
            <v>3</v>
          </cell>
          <cell r="F358" t="str">
            <v>Atacama</v>
          </cell>
          <cell r="G358">
            <v>1</v>
          </cell>
          <cell r="H358" t="str">
            <v>Pinus radiata</v>
          </cell>
          <cell r="I358">
            <v>0</v>
          </cell>
          <cell r="J358">
            <v>0</v>
          </cell>
          <cell r="K358">
            <v>0</v>
          </cell>
          <cell r="L358">
            <v>0</v>
          </cell>
          <cell r="M358">
            <v>0</v>
          </cell>
          <cell r="N358">
            <v>0</v>
          </cell>
          <cell r="O358">
            <v>0</v>
          </cell>
          <cell r="P358">
            <v>0</v>
          </cell>
          <cell r="Q358">
            <v>0</v>
          </cell>
          <cell r="R358">
            <v>0</v>
          </cell>
          <cell r="S358">
            <v>0</v>
          </cell>
          <cell r="T358">
            <v>0</v>
          </cell>
          <cell r="U358">
            <v>0</v>
          </cell>
          <cell r="V358">
            <v>0</v>
          </cell>
          <cell r="W358">
            <v>0</v>
          </cell>
          <cell r="X358">
            <v>0</v>
          </cell>
          <cell r="Y358">
            <v>0</v>
          </cell>
          <cell r="Z358">
            <v>0</v>
          </cell>
          <cell r="AA358">
            <v>0</v>
          </cell>
          <cell r="AB358">
            <v>0</v>
          </cell>
          <cell r="AC358">
            <v>0</v>
          </cell>
          <cell r="AD358">
            <v>0</v>
          </cell>
          <cell r="AE358">
            <v>0</v>
          </cell>
          <cell r="AF358">
            <v>0</v>
          </cell>
          <cell r="AG358">
            <v>0</v>
          </cell>
          <cell r="AH358">
            <v>0</v>
          </cell>
          <cell r="AI358">
            <v>0</v>
          </cell>
          <cell r="AJ358">
            <v>0</v>
          </cell>
          <cell r="AK358">
            <v>0</v>
          </cell>
          <cell r="AL358">
            <v>0</v>
          </cell>
          <cell r="AM358">
            <v>0</v>
          </cell>
          <cell r="AN358">
            <v>0</v>
          </cell>
          <cell r="AO358">
            <v>0</v>
          </cell>
        </row>
        <row r="359">
          <cell r="A359">
            <v>50302</v>
          </cell>
          <cell r="B359">
            <v>5</v>
          </cell>
          <cell r="C359" t="str">
            <v>OT-FL</v>
          </cell>
          <cell r="D359">
            <v>4</v>
          </cell>
          <cell r="E359">
            <v>3</v>
          </cell>
          <cell r="F359" t="str">
            <v>Atacama</v>
          </cell>
          <cell r="G359">
            <v>2</v>
          </cell>
          <cell r="H359" t="str">
            <v>Eucaliptus sp</v>
          </cell>
          <cell r="I359">
            <v>0</v>
          </cell>
          <cell r="J359">
            <v>0</v>
          </cell>
          <cell r="K359">
            <v>0</v>
          </cell>
          <cell r="L359">
            <v>0</v>
          </cell>
          <cell r="M359">
            <v>0</v>
          </cell>
          <cell r="N359">
            <v>0</v>
          </cell>
          <cell r="O359">
            <v>0</v>
          </cell>
          <cell r="P359">
            <v>0</v>
          </cell>
          <cell r="Q359">
            <v>0</v>
          </cell>
          <cell r="R359">
            <v>0</v>
          </cell>
          <cell r="S359">
            <v>0</v>
          </cell>
          <cell r="T359">
            <v>0</v>
          </cell>
          <cell r="U359">
            <v>0</v>
          </cell>
          <cell r="V359">
            <v>0</v>
          </cell>
          <cell r="W359">
            <v>0</v>
          </cell>
          <cell r="X359">
            <v>0</v>
          </cell>
          <cell r="Y359">
            <v>0</v>
          </cell>
          <cell r="Z359">
            <v>0</v>
          </cell>
          <cell r="AA359">
            <v>0</v>
          </cell>
          <cell r="AB359">
            <v>0</v>
          </cell>
          <cell r="AC359">
            <v>0</v>
          </cell>
          <cell r="AD359">
            <v>0</v>
          </cell>
          <cell r="AE359">
            <v>0</v>
          </cell>
          <cell r="AF359">
            <v>0</v>
          </cell>
          <cell r="AG359">
            <v>0</v>
          </cell>
          <cell r="AH359">
            <v>0</v>
          </cell>
          <cell r="AI359">
            <v>0</v>
          </cell>
          <cell r="AJ359">
            <v>0</v>
          </cell>
          <cell r="AK359">
            <v>0</v>
          </cell>
          <cell r="AL359">
            <v>0</v>
          </cell>
          <cell r="AM359">
            <v>0</v>
          </cell>
          <cell r="AN359">
            <v>0</v>
          </cell>
          <cell r="AO359">
            <v>0</v>
          </cell>
        </row>
        <row r="360">
          <cell r="A360">
            <v>50303</v>
          </cell>
          <cell r="B360">
            <v>5</v>
          </cell>
          <cell r="C360" t="str">
            <v>OT-FL</v>
          </cell>
          <cell r="D360">
            <v>4</v>
          </cell>
          <cell r="E360">
            <v>3</v>
          </cell>
          <cell r="F360" t="str">
            <v>Atacama</v>
          </cell>
          <cell r="G360">
            <v>3</v>
          </cell>
          <cell r="H360" t="str">
            <v>Otras especies</v>
          </cell>
          <cell r="I360">
            <v>0</v>
          </cell>
          <cell r="J360">
            <v>0</v>
          </cell>
          <cell r="K360">
            <v>0</v>
          </cell>
          <cell r="L360">
            <v>0</v>
          </cell>
          <cell r="M360">
            <v>0</v>
          </cell>
          <cell r="N360">
            <v>0</v>
          </cell>
          <cell r="O360">
            <v>0</v>
          </cell>
          <cell r="P360">
            <v>0</v>
          </cell>
          <cell r="Q360">
            <v>0</v>
          </cell>
          <cell r="R360">
            <v>0</v>
          </cell>
          <cell r="S360">
            <v>0</v>
          </cell>
          <cell r="T360">
            <v>0</v>
          </cell>
          <cell r="U360">
            <v>0</v>
          </cell>
          <cell r="V360">
            <v>0</v>
          </cell>
          <cell r="W360">
            <v>0</v>
          </cell>
          <cell r="X360">
            <v>0</v>
          </cell>
          <cell r="Y360">
            <v>0</v>
          </cell>
          <cell r="Z360">
            <v>0</v>
          </cell>
          <cell r="AA360">
            <v>0</v>
          </cell>
          <cell r="AB360">
            <v>0</v>
          </cell>
          <cell r="AC360">
            <v>0</v>
          </cell>
          <cell r="AD360">
            <v>0</v>
          </cell>
          <cell r="AE360">
            <v>0</v>
          </cell>
          <cell r="AF360">
            <v>0</v>
          </cell>
          <cell r="AG360">
            <v>0</v>
          </cell>
          <cell r="AH360">
            <v>0</v>
          </cell>
          <cell r="AI360">
            <v>0</v>
          </cell>
          <cell r="AJ360">
            <v>0</v>
          </cell>
          <cell r="AK360">
            <v>0</v>
          </cell>
          <cell r="AL360">
            <v>0</v>
          </cell>
          <cell r="AM360">
            <v>0</v>
          </cell>
          <cell r="AN360">
            <v>0</v>
          </cell>
          <cell r="AO360">
            <v>0</v>
          </cell>
        </row>
        <row r="361">
          <cell r="A361">
            <v>50304</v>
          </cell>
          <cell r="B361">
            <v>5</v>
          </cell>
          <cell r="C361" t="str">
            <v>OT-FL</v>
          </cell>
          <cell r="D361">
            <v>4</v>
          </cell>
          <cell r="E361">
            <v>3</v>
          </cell>
          <cell r="F361" t="str">
            <v>Atacama</v>
          </cell>
          <cell r="G361">
            <v>4</v>
          </cell>
          <cell r="H361" t="str">
            <v>Especies nativas</v>
          </cell>
          <cell r="I361">
            <v>0</v>
          </cell>
          <cell r="J361">
            <v>0</v>
          </cell>
          <cell r="K361">
            <v>0</v>
          </cell>
          <cell r="L361">
            <v>0</v>
          </cell>
          <cell r="M361">
            <v>0</v>
          </cell>
          <cell r="N361">
            <v>0</v>
          </cell>
          <cell r="O361">
            <v>0</v>
          </cell>
          <cell r="P361">
            <v>0</v>
          </cell>
          <cell r="Q361">
            <v>0</v>
          </cell>
          <cell r="R361">
            <v>0</v>
          </cell>
          <cell r="S361">
            <v>0</v>
          </cell>
          <cell r="T361">
            <v>0</v>
          </cell>
          <cell r="U361">
            <v>0</v>
          </cell>
          <cell r="V361">
            <v>0</v>
          </cell>
          <cell r="W361">
            <v>0</v>
          </cell>
          <cell r="X361">
            <v>0</v>
          </cell>
          <cell r="Y361">
            <v>0</v>
          </cell>
          <cell r="Z361">
            <v>0</v>
          </cell>
          <cell r="AA361">
            <v>0</v>
          </cell>
          <cell r="AB361">
            <v>0</v>
          </cell>
          <cell r="AC361">
            <v>0</v>
          </cell>
          <cell r="AD361">
            <v>0</v>
          </cell>
          <cell r="AE361">
            <v>0</v>
          </cell>
          <cell r="AF361">
            <v>0</v>
          </cell>
          <cell r="AG361">
            <v>0</v>
          </cell>
          <cell r="AH361">
            <v>0</v>
          </cell>
          <cell r="AI361">
            <v>0</v>
          </cell>
          <cell r="AJ361">
            <v>0</v>
          </cell>
          <cell r="AK361">
            <v>0</v>
          </cell>
          <cell r="AL361">
            <v>0</v>
          </cell>
          <cell r="AM361">
            <v>0</v>
          </cell>
          <cell r="AN361">
            <v>0</v>
          </cell>
          <cell r="AO361">
            <v>0</v>
          </cell>
        </row>
        <row r="362">
          <cell r="A362">
            <v>50305</v>
          </cell>
          <cell r="B362">
            <v>5</v>
          </cell>
          <cell r="C362" t="str">
            <v>OT-FL</v>
          </cell>
          <cell r="D362">
            <v>4</v>
          </cell>
          <cell r="E362">
            <v>3</v>
          </cell>
          <cell r="F362" t="str">
            <v>Atacama</v>
          </cell>
          <cell r="G362">
            <v>5</v>
          </cell>
          <cell r="H362" t="str">
            <v>Areas gestión plantaciones</v>
          </cell>
          <cell r="I362">
            <v>0</v>
          </cell>
          <cell r="J362">
            <v>0</v>
          </cell>
          <cell r="K362">
            <v>0</v>
          </cell>
          <cell r="L362">
            <v>0</v>
          </cell>
          <cell r="M362">
            <v>0</v>
          </cell>
          <cell r="N362">
            <v>0</v>
          </cell>
          <cell r="O362">
            <v>0</v>
          </cell>
          <cell r="P362">
            <v>0</v>
          </cell>
          <cell r="Q362">
            <v>0</v>
          </cell>
          <cell r="R362">
            <v>0</v>
          </cell>
          <cell r="S362">
            <v>0</v>
          </cell>
          <cell r="T362">
            <v>0</v>
          </cell>
          <cell r="U362">
            <v>0</v>
          </cell>
          <cell r="V362">
            <v>0</v>
          </cell>
          <cell r="W362">
            <v>0</v>
          </cell>
          <cell r="X362">
            <v>0</v>
          </cell>
          <cell r="Y362">
            <v>0</v>
          </cell>
          <cell r="Z362">
            <v>0</v>
          </cell>
          <cell r="AA362">
            <v>0</v>
          </cell>
          <cell r="AB362">
            <v>0</v>
          </cell>
          <cell r="AC362">
            <v>0</v>
          </cell>
          <cell r="AD362">
            <v>0</v>
          </cell>
          <cell r="AE362">
            <v>0</v>
          </cell>
          <cell r="AF362">
            <v>0</v>
          </cell>
          <cell r="AG362">
            <v>0</v>
          </cell>
          <cell r="AH362">
            <v>0</v>
          </cell>
          <cell r="AI362">
            <v>0</v>
          </cell>
          <cell r="AJ362">
            <v>0</v>
          </cell>
          <cell r="AK362">
            <v>0</v>
          </cell>
          <cell r="AL362">
            <v>0</v>
          </cell>
          <cell r="AM362">
            <v>0</v>
          </cell>
          <cell r="AN362">
            <v>0</v>
          </cell>
          <cell r="AO362">
            <v>0</v>
          </cell>
        </row>
        <row r="363">
          <cell r="A363">
            <v>50401</v>
          </cell>
          <cell r="B363">
            <v>5</v>
          </cell>
          <cell r="C363" t="str">
            <v>OT-FL</v>
          </cell>
          <cell r="D363">
            <v>5</v>
          </cell>
          <cell r="E363">
            <v>4</v>
          </cell>
          <cell r="F363" t="str">
            <v>Coquimbo</v>
          </cell>
          <cell r="G363">
            <v>1</v>
          </cell>
          <cell r="H363" t="str">
            <v>Pinus radiata</v>
          </cell>
          <cell r="I363">
            <v>0</v>
          </cell>
          <cell r="J363">
            <v>0</v>
          </cell>
          <cell r="K363">
            <v>0</v>
          </cell>
          <cell r="L363">
            <v>0</v>
          </cell>
          <cell r="M363">
            <v>0</v>
          </cell>
          <cell r="N363">
            <v>0</v>
          </cell>
          <cell r="O363">
            <v>7.9660751717347402</v>
          </cell>
          <cell r="P363">
            <v>7.9660751717347402</v>
          </cell>
          <cell r="Q363">
            <v>7.9660751717347402</v>
          </cell>
          <cell r="R363">
            <v>7.9660751717347402</v>
          </cell>
          <cell r="S363">
            <v>7.9660751717347296</v>
          </cell>
          <cell r="T363">
            <v>7.9660751717347296</v>
          </cell>
          <cell r="U363">
            <v>7.2971680962455598E-2</v>
          </cell>
          <cell r="V363">
            <v>7.2971680962455598E-2</v>
          </cell>
          <cell r="W363">
            <v>7.2971680962455598E-2</v>
          </cell>
          <cell r="X363">
            <v>7.2971680962455598E-2</v>
          </cell>
          <cell r="Y363">
            <v>0</v>
          </cell>
          <cell r="Z363">
            <v>0</v>
          </cell>
          <cell r="AA363">
            <v>0</v>
          </cell>
          <cell r="AB363">
            <v>4.8647787308300997E-3</v>
          </cell>
          <cell r="AC363">
            <v>4.8647787308300997E-3</v>
          </cell>
          <cell r="AD363">
            <v>4.8647787308300997E-3</v>
          </cell>
          <cell r="AE363">
            <v>0</v>
          </cell>
          <cell r="AF363">
            <v>0</v>
          </cell>
          <cell r="AG363">
            <v>0</v>
          </cell>
          <cell r="AH363">
            <v>0</v>
          </cell>
          <cell r="AI363">
            <v>0</v>
          </cell>
          <cell r="AJ363">
            <v>0</v>
          </cell>
          <cell r="AK363">
            <v>0</v>
          </cell>
          <cell r="AL363">
            <v>0</v>
          </cell>
          <cell r="AM363">
            <v>0</v>
          </cell>
          <cell r="AN363">
            <v>0</v>
          </cell>
          <cell r="AO363">
            <v>0</v>
          </cell>
        </row>
        <row r="364">
          <cell r="A364">
            <v>50402</v>
          </cell>
          <cell r="B364">
            <v>5</v>
          </cell>
          <cell r="C364" t="str">
            <v>OT-FL</v>
          </cell>
          <cell r="D364">
            <v>5</v>
          </cell>
          <cell r="E364">
            <v>4</v>
          </cell>
          <cell r="F364" t="str">
            <v>Coquimbo</v>
          </cell>
          <cell r="G364">
            <v>2</v>
          </cell>
          <cell r="H364" t="str">
            <v>Eucaliptus sp</v>
          </cell>
          <cell r="I364">
            <v>15.1294618528825</v>
          </cell>
          <cell r="J364">
            <v>15.251081321153199</v>
          </cell>
          <cell r="K364">
            <v>18.036167144553598</v>
          </cell>
          <cell r="L364">
            <v>20.541528190931299</v>
          </cell>
          <cell r="M364">
            <v>23.618500738181499</v>
          </cell>
          <cell r="N364">
            <v>25.858401967454</v>
          </cell>
          <cell r="O364">
            <v>25.4343250923223</v>
          </cell>
          <cell r="P364">
            <v>25.299932176706701</v>
          </cell>
          <cell r="Q364">
            <v>25.379386922483398</v>
          </cell>
          <cell r="R364">
            <v>25.907605665095801</v>
          </cell>
          <cell r="S364">
            <v>24.521359885071501</v>
          </cell>
          <cell r="T364">
            <v>25.0577017401455</v>
          </cell>
          <cell r="U364">
            <v>22.049609597488701</v>
          </cell>
          <cell r="V364">
            <v>22.0617715443157</v>
          </cell>
          <cell r="W364">
            <v>22.180958623221098</v>
          </cell>
          <cell r="X364">
            <v>20.089103768964002</v>
          </cell>
          <cell r="Y364">
            <v>17.209154760312401</v>
          </cell>
          <cell r="Z364">
            <v>16.174173085328299</v>
          </cell>
          <cell r="AA364">
            <v>17.846440774051199</v>
          </cell>
          <cell r="AB364">
            <v>17.687119270616499</v>
          </cell>
          <cell r="AC364">
            <v>16.987807328059699</v>
          </cell>
          <cell r="AD364">
            <v>16.878349806616001</v>
          </cell>
          <cell r="AE364">
            <v>14.1184392131476</v>
          </cell>
          <cell r="AF364">
            <v>11.631321087010599</v>
          </cell>
          <cell r="AG364">
            <v>8.6743869549436408</v>
          </cell>
          <cell r="AH364">
            <v>6.3322392349853498</v>
          </cell>
          <cell r="AI364">
            <v>6.2365247134562702</v>
          </cell>
          <cell r="AJ364">
            <v>5.92031409595229</v>
          </cell>
          <cell r="AK364">
            <v>5.6972639911437204</v>
          </cell>
          <cell r="AL364">
            <v>4.9164670048454404</v>
          </cell>
          <cell r="AM364">
            <v>4.6805252364001699</v>
          </cell>
          <cell r="AN364">
            <v>4.14418338132612</v>
          </cell>
          <cell r="AO364">
            <v>3.7391905519844899</v>
          </cell>
        </row>
        <row r="365">
          <cell r="A365">
            <v>50403</v>
          </cell>
          <cell r="B365">
            <v>5</v>
          </cell>
          <cell r="C365" t="str">
            <v>OT-FL</v>
          </cell>
          <cell r="D365">
            <v>5</v>
          </cell>
          <cell r="E365">
            <v>4</v>
          </cell>
          <cell r="F365" t="str">
            <v>Coquimbo</v>
          </cell>
          <cell r="G365">
            <v>3</v>
          </cell>
          <cell r="H365" t="str">
            <v>Otras especies</v>
          </cell>
          <cell r="I365">
            <v>26.390426286847401</v>
          </cell>
          <cell r="J365">
            <v>26.5138568348485</v>
          </cell>
          <cell r="K365">
            <v>26.516036631944399</v>
          </cell>
          <cell r="L365">
            <v>28.1909186729666</v>
          </cell>
          <cell r="M365">
            <v>31.0722468749839</v>
          </cell>
          <cell r="N365">
            <v>31.649913918489599</v>
          </cell>
          <cell r="O365">
            <v>32.064744680574897</v>
          </cell>
          <cell r="P365">
            <v>49.561932782263902</v>
          </cell>
          <cell r="Q365">
            <v>49.143376341865</v>
          </cell>
          <cell r="R365">
            <v>51.002866813163998</v>
          </cell>
          <cell r="S365">
            <v>49.857255603852302</v>
          </cell>
          <cell r="T365">
            <v>63.000251297824803</v>
          </cell>
          <cell r="U365">
            <v>87.974788459818299</v>
          </cell>
          <cell r="V365">
            <v>110.042251795249</v>
          </cell>
          <cell r="W365">
            <v>145.15742893640399</v>
          </cell>
          <cell r="X365">
            <v>158.750763354957</v>
          </cell>
          <cell r="Y365">
            <v>191.34842943556899</v>
          </cell>
          <cell r="Z365">
            <v>200.30884553250601</v>
          </cell>
          <cell r="AA365">
            <v>200.30884553250601</v>
          </cell>
          <cell r="AB365">
            <v>199.770654733573</v>
          </cell>
          <cell r="AC365">
            <v>197.880374532052</v>
          </cell>
          <cell r="AD365">
            <v>198.008867587586</v>
          </cell>
          <cell r="AE365">
            <v>198.147270542478</v>
          </cell>
          <cell r="AF365">
            <v>196.63045994018501</v>
          </cell>
          <cell r="AG365">
            <v>194.502807583042</v>
          </cell>
          <cell r="AH365">
            <v>194.02440251107299</v>
          </cell>
          <cell r="AI365">
            <v>193.720353840396</v>
          </cell>
          <cell r="AJ365">
            <v>172.13738643249499</v>
          </cell>
          <cell r="AK365">
            <v>172.13860262717799</v>
          </cell>
          <cell r="AL365">
            <v>172.13860262717799</v>
          </cell>
          <cell r="AM365">
            <v>169.94982876687601</v>
          </cell>
          <cell r="AN365">
            <v>150.03707322690499</v>
          </cell>
          <cell r="AO365">
            <v>123.138495429461</v>
          </cell>
        </row>
        <row r="366">
          <cell r="A366">
            <v>50404</v>
          </cell>
          <cell r="B366">
            <v>5</v>
          </cell>
          <cell r="C366" t="str">
            <v>OT-FL</v>
          </cell>
          <cell r="D366">
            <v>5</v>
          </cell>
          <cell r="E366">
            <v>4</v>
          </cell>
          <cell r="F366" t="str">
            <v>Coquimbo</v>
          </cell>
          <cell r="G366">
            <v>4</v>
          </cell>
          <cell r="H366" t="str">
            <v>Especies nativas</v>
          </cell>
          <cell r="I366">
            <v>3.3838040319512201E-2</v>
          </cell>
          <cell r="J366">
            <v>3.3838040319512201E-2</v>
          </cell>
          <cell r="K366">
            <v>3.3838040319512201E-2</v>
          </cell>
          <cell r="L366">
            <v>3.63764028297488E-2</v>
          </cell>
          <cell r="M366">
            <v>0.106074481641142</v>
          </cell>
          <cell r="N366">
            <v>0.123190876783128</v>
          </cell>
          <cell r="O366">
            <v>0.328119680819357</v>
          </cell>
          <cell r="P366">
            <v>0.48744118425405197</v>
          </cell>
          <cell r="Q366">
            <v>0.525872936227612</v>
          </cell>
          <cell r="R366">
            <v>0.94813573006368801</v>
          </cell>
          <cell r="S366">
            <v>1.2229957283556001</v>
          </cell>
          <cell r="T366">
            <v>2.1438983421017901</v>
          </cell>
          <cell r="U366">
            <v>3.3430662992514799</v>
          </cell>
          <cell r="V366">
            <v>4.3855884220273298</v>
          </cell>
          <cell r="W366">
            <v>12.8624653604993</v>
          </cell>
          <cell r="X366">
            <v>13.323888838509699</v>
          </cell>
          <cell r="Y366">
            <v>14.966641783632801</v>
          </cell>
          <cell r="Z366">
            <v>14.7129151740551</v>
          </cell>
          <cell r="AA366">
            <v>14.7129151740551</v>
          </cell>
          <cell r="AB366">
            <v>14.871020482807101</v>
          </cell>
          <cell r="AC366">
            <v>14.7129151740551</v>
          </cell>
          <cell r="AD366">
            <v>14.725077120882201</v>
          </cell>
          <cell r="AE366">
            <v>14.725077120882201</v>
          </cell>
          <cell r="AF366">
            <v>14.7244690235408</v>
          </cell>
          <cell r="AG366">
            <v>14.5079863700189</v>
          </cell>
          <cell r="AH366">
            <v>14.2075862833901</v>
          </cell>
          <cell r="AI366">
            <v>14.020900399594501</v>
          </cell>
          <cell r="AJ366">
            <v>14.3864885212164</v>
          </cell>
          <cell r="AK366">
            <v>14.398650468043501</v>
          </cell>
          <cell r="AL366">
            <v>14.262679902516799</v>
          </cell>
          <cell r="AM366">
            <v>14.0486296383602</v>
          </cell>
          <cell r="AN366">
            <v>13.601069995123799</v>
          </cell>
          <cell r="AO366">
            <v>12.4019020379741</v>
          </cell>
        </row>
        <row r="367">
          <cell r="A367">
            <v>50405</v>
          </cell>
          <cell r="B367">
            <v>5</v>
          </cell>
          <cell r="C367" t="str">
            <v>OT-FL</v>
          </cell>
          <cell r="D367">
            <v>5</v>
          </cell>
          <cell r="E367">
            <v>4</v>
          </cell>
          <cell r="F367" t="str">
            <v>Coquimbo</v>
          </cell>
          <cell r="G367">
            <v>5</v>
          </cell>
          <cell r="H367" t="str">
            <v>Areas gestión plantaciones</v>
          </cell>
          <cell r="I367">
            <v>3.06508026513993</v>
          </cell>
          <cell r="J367">
            <v>2.2972204475342699</v>
          </cell>
          <cell r="K367">
            <v>2.9929879934277599</v>
          </cell>
          <cell r="L367">
            <v>2.64442280457444</v>
          </cell>
          <cell r="M367">
            <v>3.4898852979533701</v>
          </cell>
          <cell r="N367">
            <v>3.5470640330838199</v>
          </cell>
          <cell r="O367">
            <v>5.9813825642651803</v>
          </cell>
          <cell r="P367">
            <v>8.4900297415431094</v>
          </cell>
          <cell r="Q367">
            <v>9.9715163594094403</v>
          </cell>
          <cell r="R367">
            <v>11.6608918907354</v>
          </cell>
          <cell r="S367">
            <v>12.6854767413574</v>
          </cell>
          <cell r="T367">
            <v>15.669876374094301</v>
          </cell>
          <cell r="U367">
            <v>19.8639826820168</v>
          </cell>
          <cell r="V367">
            <v>31.060056095217501</v>
          </cell>
          <cell r="W367">
            <v>43.936999369677302</v>
          </cell>
          <cell r="X367">
            <v>46.808519493053502</v>
          </cell>
          <cell r="Y367">
            <v>53.591850739341602</v>
          </cell>
          <cell r="Z367">
            <v>49.797284554255498</v>
          </cell>
          <cell r="AA367">
            <v>57.386719558685698</v>
          </cell>
          <cell r="AB367">
            <v>57.042481329041799</v>
          </cell>
          <cell r="AC367">
            <v>61.8199752073306</v>
          </cell>
          <cell r="AD367">
            <v>62.1208928668567</v>
          </cell>
          <cell r="AE367">
            <v>65.809203348233893</v>
          </cell>
          <cell r="AF367">
            <v>67.1733316847982</v>
          </cell>
          <cell r="AG367">
            <v>68.268530120831599</v>
          </cell>
          <cell r="AH367">
            <v>71.134772829451194</v>
          </cell>
          <cell r="AI367">
            <v>69.176149810493399</v>
          </cell>
          <cell r="AJ367">
            <v>75.846530444418804</v>
          </cell>
          <cell r="AK367">
            <v>74.520123066443006</v>
          </cell>
          <cell r="AL367">
            <v>72.594693995623501</v>
          </cell>
          <cell r="AM367">
            <v>70.736496528531603</v>
          </cell>
          <cell r="AN367">
            <v>64.831781842250706</v>
          </cell>
          <cell r="AO367">
            <v>56.6844452634151</v>
          </cell>
        </row>
        <row r="368">
          <cell r="A368">
            <v>50501</v>
          </cell>
          <cell r="B368">
            <v>5</v>
          </cell>
          <cell r="C368" t="str">
            <v>OT-FL</v>
          </cell>
          <cell r="D368">
            <v>6</v>
          </cell>
          <cell r="E368">
            <v>5</v>
          </cell>
          <cell r="F368" t="str">
            <v>Valparaíso</v>
          </cell>
          <cell r="G368">
            <v>1</v>
          </cell>
          <cell r="H368" t="str">
            <v>Pinus radiata</v>
          </cell>
          <cell r="I368">
            <v>0</v>
          </cell>
          <cell r="J368">
            <v>0</v>
          </cell>
          <cell r="K368">
            <v>0</v>
          </cell>
          <cell r="L368">
            <v>0</v>
          </cell>
          <cell r="M368">
            <v>0</v>
          </cell>
          <cell r="N368">
            <v>0</v>
          </cell>
          <cell r="O368">
            <v>0</v>
          </cell>
          <cell r="P368">
            <v>0</v>
          </cell>
          <cell r="Q368">
            <v>0</v>
          </cell>
          <cell r="R368">
            <v>0</v>
          </cell>
          <cell r="S368">
            <v>0</v>
          </cell>
          <cell r="T368">
            <v>0</v>
          </cell>
          <cell r="U368">
            <v>0</v>
          </cell>
          <cell r="V368">
            <v>0</v>
          </cell>
          <cell r="W368">
            <v>0</v>
          </cell>
          <cell r="X368">
            <v>0</v>
          </cell>
          <cell r="Y368">
            <v>0</v>
          </cell>
          <cell r="Z368">
            <v>0</v>
          </cell>
          <cell r="AA368">
            <v>0</v>
          </cell>
          <cell r="AB368">
            <v>0</v>
          </cell>
          <cell r="AC368">
            <v>0</v>
          </cell>
          <cell r="AD368">
            <v>0</v>
          </cell>
          <cell r="AE368">
            <v>0</v>
          </cell>
          <cell r="AF368">
            <v>0</v>
          </cell>
          <cell r="AG368">
            <v>0</v>
          </cell>
          <cell r="AH368">
            <v>0</v>
          </cell>
          <cell r="AI368">
            <v>0</v>
          </cell>
          <cell r="AJ368">
            <v>0</v>
          </cell>
          <cell r="AK368">
            <v>0</v>
          </cell>
          <cell r="AL368">
            <v>0</v>
          </cell>
          <cell r="AM368">
            <v>0</v>
          </cell>
          <cell r="AN368">
            <v>0</v>
          </cell>
          <cell r="AO368">
            <v>0</v>
          </cell>
        </row>
        <row r="369">
          <cell r="A369">
            <v>50502</v>
          </cell>
          <cell r="B369">
            <v>5</v>
          </cell>
          <cell r="C369" t="str">
            <v>OT-FL</v>
          </cell>
          <cell r="D369">
            <v>6</v>
          </cell>
          <cell r="E369">
            <v>5</v>
          </cell>
          <cell r="F369" t="str">
            <v>Valparaíso</v>
          </cell>
          <cell r="G369">
            <v>2</v>
          </cell>
          <cell r="H369" t="str">
            <v>Eucaliptus sp</v>
          </cell>
          <cell r="I369">
            <v>0</v>
          </cell>
          <cell r="J369">
            <v>0</v>
          </cell>
          <cell r="K369">
            <v>0</v>
          </cell>
          <cell r="L369">
            <v>0</v>
          </cell>
          <cell r="M369">
            <v>0</v>
          </cell>
          <cell r="N369">
            <v>0</v>
          </cell>
          <cell r="O369">
            <v>0</v>
          </cell>
          <cell r="P369">
            <v>0</v>
          </cell>
          <cell r="Q369">
            <v>0</v>
          </cell>
          <cell r="R369">
            <v>0</v>
          </cell>
          <cell r="S369">
            <v>0</v>
          </cell>
          <cell r="T369">
            <v>0</v>
          </cell>
          <cell r="U369">
            <v>0</v>
          </cell>
          <cell r="V369">
            <v>0</v>
          </cell>
          <cell r="W369">
            <v>0</v>
          </cell>
          <cell r="X369">
            <v>0</v>
          </cell>
          <cell r="Y369">
            <v>0</v>
          </cell>
          <cell r="Z369">
            <v>0</v>
          </cell>
          <cell r="AA369">
            <v>0</v>
          </cell>
          <cell r="AB369">
            <v>0</v>
          </cell>
          <cell r="AC369">
            <v>0</v>
          </cell>
          <cell r="AD369">
            <v>0</v>
          </cell>
          <cell r="AE369">
            <v>0</v>
          </cell>
          <cell r="AF369">
            <v>0</v>
          </cell>
          <cell r="AG369">
            <v>0</v>
          </cell>
          <cell r="AH369">
            <v>0</v>
          </cell>
          <cell r="AI369">
            <v>0</v>
          </cell>
          <cell r="AJ369">
            <v>0</v>
          </cell>
          <cell r="AK369">
            <v>0</v>
          </cell>
          <cell r="AL369">
            <v>0</v>
          </cell>
          <cell r="AM369">
            <v>0</v>
          </cell>
          <cell r="AN369">
            <v>0</v>
          </cell>
          <cell r="AO369">
            <v>0</v>
          </cell>
        </row>
        <row r="370">
          <cell r="A370">
            <v>50503</v>
          </cell>
          <cell r="B370">
            <v>5</v>
          </cell>
          <cell r="C370" t="str">
            <v>OT-FL</v>
          </cell>
          <cell r="D370">
            <v>6</v>
          </cell>
          <cell r="E370">
            <v>5</v>
          </cell>
          <cell r="F370" t="str">
            <v>Valparaíso</v>
          </cell>
          <cell r="G370">
            <v>3</v>
          </cell>
          <cell r="H370" t="str">
            <v>Otras especies</v>
          </cell>
          <cell r="I370">
            <v>0</v>
          </cell>
          <cell r="J370">
            <v>0</v>
          </cell>
          <cell r="K370">
            <v>0</v>
          </cell>
          <cell r="L370">
            <v>0</v>
          </cell>
          <cell r="M370">
            <v>0</v>
          </cell>
          <cell r="N370">
            <v>0</v>
          </cell>
          <cell r="O370">
            <v>0</v>
          </cell>
          <cell r="P370">
            <v>0</v>
          </cell>
          <cell r="Q370">
            <v>0</v>
          </cell>
          <cell r="R370">
            <v>0</v>
          </cell>
          <cell r="S370">
            <v>0</v>
          </cell>
          <cell r="T370">
            <v>0</v>
          </cell>
          <cell r="U370">
            <v>0</v>
          </cell>
          <cell r="V370">
            <v>0</v>
          </cell>
          <cell r="W370">
            <v>0</v>
          </cell>
          <cell r="X370">
            <v>0</v>
          </cell>
          <cell r="Y370">
            <v>0</v>
          </cell>
          <cell r="Z370">
            <v>0</v>
          </cell>
          <cell r="AA370">
            <v>0</v>
          </cell>
          <cell r="AB370">
            <v>0</v>
          </cell>
          <cell r="AC370">
            <v>0</v>
          </cell>
          <cell r="AD370">
            <v>0</v>
          </cell>
          <cell r="AE370">
            <v>0</v>
          </cell>
          <cell r="AF370">
            <v>0</v>
          </cell>
          <cell r="AG370">
            <v>0</v>
          </cell>
          <cell r="AH370">
            <v>0</v>
          </cell>
          <cell r="AI370">
            <v>0</v>
          </cell>
          <cell r="AJ370">
            <v>0</v>
          </cell>
          <cell r="AK370">
            <v>0</v>
          </cell>
          <cell r="AL370">
            <v>0</v>
          </cell>
          <cell r="AM370">
            <v>0</v>
          </cell>
          <cell r="AN370">
            <v>0</v>
          </cell>
          <cell r="AO370">
            <v>0</v>
          </cell>
        </row>
        <row r="371">
          <cell r="A371">
            <v>50504</v>
          </cell>
          <cell r="B371">
            <v>5</v>
          </cell>
          <cell r="C371" t="str">
            <v>OT-FL</v>
          </cell>
          <cell r="D371">
            <v>6</v>
          </cell>
          <cell r="E371">
            <v>5</v>
          </cell>
          <cell r="F371" t="str">
            <v>Valparaíso</v>
          </cell>
          <cell r="G371">
            <v>4</v>
          </cell>
          <cell r="H371" t="str">
            <v>Especies nativas</v>
          </cell>
          <cell r="I371">
            <v>0</v>
          </cell>
          <cell r="J371">
            <v>0</v>
          </cell>
          <cell r="K371">
            <v>0</v>
          </cell>
          <cell r="L371">
            <v>0</v>
          </cell>
          <cell r="M371">
            <v>0</v>
          </cell>
          <cell r="N371">
            <v>0</v>
          </cell>
          <cell r="O371">
            <v>0</v>
          </cell>
          <cell r="P371">
            <v>0</v>
          </cell>
          <cell r="Q371">
            <v>0</v>
          </cell>
          <cell r="R371">
            <v>0</v>
          </cell>
          <cell r="S371">
            <v>0</v>
          </cell>
          <cell r="T371">
            <v>0</v>
          </cell>
          <cell r="U371">
            <v>0</v>
          </cell>
          <cell r="V371">
            <v>0</v>
          </cell>
          <cell r="W371">
            <v>0</v>
          </cell>
          <cell r="X371">
            <v>0</v>
          </cell>
          <cell r="Y371">
            <v>0</v>
          </cell>
          <cell r="Z371">
            <v>0</v>
          </cell>
          <cell r="AA371">
            <v>0</v>
          </cell>
          <cell r="AB371">
            <v>0</v>
          </cell>
          <cell r="AC371">
            <v>0</v>
          </cell>
          <cell r="AD371">
            <v>0</v>
          </cell>
          <cell r="AE371">
            <v>0</v>
          </cell>
          <cell r="AF371">
            <v>0</v>
          </cell>
          <cell r="AG371">
            <v>0</v>
          </cell>
          <cell r="AH371">
            <v>0</v>
          </cell>
          <cell r="AI371">
            <v>0</v>
          </cell>
          <cell r="AJ371">
            <v>0</v>
          </cell>
          <cell r="AK371">
            <v>0</v>
          </cell>
          <cell r="AL371">
            <v>0</v>
          </cell>
          <cell r="AM371">
            <v>0</v>
          </cell>
          <cell r="AN371">
            <v>0</v>
          </cell>
          <cell r="AO371">
            <v>0</v>
          </cell>
        </row>
        <row r="372">
          <cell r="A372">
            <v>50505</v>
          </cell>
          <cell r="B372">
            <v>5</v>
          </cell>
          <cell r="C372" t="str">
            <v>OT-FL</v>
          </cell>
          <cell r="D372">
            <v>6</v>
          </cell>
          <cell r="E372">
            <v>5</v>
          </cell>
          <cell r="F372" t="str">
            <v>Valparaíso</v>
          </cell>
          <cell r="G372">
            <v>5</v>
          </cell>
          <cell r="H372" t="str">
            <v>Areas gestión plantaciones</v>
          </cell>
          <cell r="I372">
            <v>0</v>
          </cell>
          <cell r="J372">
            <v>0</v>
          </cell>
          <cell r="K372">
            <v>0</v>
          </cell>
          <cell r="L372">
            <v>0</v>
          </cell>
          <cell r="M372">
            <v>0</v>
          </cell>
          <cell r="N372">
            <v>0</v>
          </cell>
          <cell r="O372">
            <v>0</v>
          </cell>
          <cell r="P372">
            <v>0</v>
          </cell>
          <cell r="Q372">
            <v>0</v>
          </cell>
          <cell r="R372">
            <v>0</v>
          </cell>
          <cell r="S372">
            <v>0</v>
          </cell>
          <cell r="T372">
            <v>0</v>
          </cell>
          <cell r="U372">
            <v>0</v>
          </cell>
          <cell r="V372">
            <v>0</v>
          </cell>
          <cell r="W372">
            <v>0</v>
          </cell>
          <cell r="X372">
            <v>0</v>
          </cell>
          <cell r="Y372">
            <v>0</v>
          </cell>
          <cell r="Z372">
            <v>0</v>
          </cell>
          <cell r="AA372">
            <v>0</v>
          </cell>
          <cell r="AB372">
            <v>0</v>
          </cell>
          <cell r="AC372">
            <v>0</v>
          </cell>
          <cell r="AD372">
            <v>0</v>
          </cell>
          <cell r="AE372">
            <v>0</v>
          </cell>
          <cell r="AF372">
            <v>0</v>
          </cell>
          <cell r="AG372">
            <v>0</v>
          </cell>
          <cell r="AH372">
            <v>0</v>
          </cell>
          <cell r="AI372">
            <v>0</v>
          </cell>
          <cell r="AJ372">
            <v>0</v>
          </cell>
          <cell r="AK372">
            <v>0</v>
          </cell>
          <cell r="AL372">
            <v>0</v>
          </cell>
          <cell r="AM372">
            <v>0</v>
          </cell>
          <cell r="AN372">
            <v>0</v>
          </cell>
          <cell r="AO372">
            <v>0</v>
          </cell>
        </row>
        <row r="373">
          <cell r="A373">
            <v>51301</v>
          </cell>
          <cell r="B373">
            <v>5</v>
          </cell>
          <cell r="C373" t="str">
            <v>OT-FL</v>
          </cell>
          <cell r="D373">
            <v>7</v>
          </cell>
          <cell r="E373">
            <v>13</v>
          </cell>
          <cell r="F373" t="str">
            <v>Metropolitana</v>
          </cell>
          <cell r="G373">
            <v>1</v>
          </cell>
          <cell r="H373" t="str">
            <v>Pinus radiata</v>
          </cell>
          <cell r="I373">
            <v>0</v>
          </cell>
          <cell r="J373">
            <v>0</v>
          </cell>
          <cell r="K373">
            <v>0</v>
          </cell>
          <cell r="L373">
            <v>0</v>
          </cell>
          <cell r="M373">
            <v>0</v>
          </cell>
          <cell r="N373">
            <v>0</v>
          </cell>
          <cell r="O373">
            <v>0</v>
          </cell>
          <cell r="P373">
            <v>0</v>
          </cell>
          <cell r="Q373">
            <v>0</v>
          </cell>
          <cell r="R373">
            <v>0</v>
          </cell>
          <cell r="S373">
            <v>0</v>
          </cell>
          <cell r="T373">
            <v>0</v>
          </cell>
          <cell r="U373">
            <v>0</v>
          </cell>
          <cell r="V373">
            <v>0</v>
          </cell>
          <cell r="W373">
            <v>0</v>
          </cell>
          <cell r="X373">
            <v>0</v>
          </cell>
          <cell r="Y373">
            <v>0</v>
          </cell>
          <cell r="Z373">
            <v>0</v>
          </cell>
          <cell r="AA373">
            <v>0</v>
          </cell>
          <cell r="AB373">
            <v>0</v>
          </cell>
          <cell r="AC373">
            <v>0</v>
          </cell>
          <cell r="AD373">
            <v>0</v>
          </cell>
          <cell r="AE373">
            <v>0</v>
          </cell>
          <cell r="AF373">
            <v>0</v>
          </cell>
          <cell r="AG373">
            <v>0</v>
          </cell>
          <cell r="AH373">
            <v>0</v>
          </cell>
          <cell r="AI373">
            <v>0</v>
          </cell>
          <cell r="AJ373">
            <v>0</v>
          </cell>
          <cell r="AK373">
            <v>0</v>
          </cell>
          <cell r="AL373">
            <v>0</v>
          </cell>
          <cell r="AM373">
            <v>0</v>
          </cell>
          <cell r="AN373">
            <v>0</v>
          </cell>
          <cell r="AO373">
            <v>0</v>
          </cell>
        </row>
        <row r="374">
          <cell r="A374">
            <v>51302</v>
          </cell>
          <cell r="B374">
            <v>5</v>
          </cell>
          <cell r="C374" t="str">
            <v>OT-FL</v>
          </cell>
          <cell r="D374">
            <v>7</v>
          </cell>
          <cell r="E374">
            <v>13</v>
          </cell>
          <cell r="F374" t="str">
            <v>Metropolitana</v>
          </cell>
          <cell r="G374">
            <v>2</v>
          </cell>
          <cell r="H374" t="str">
            <v>Eucaliptus sp</v>
          </cell>
          <cell r="I374">
            <v>0</v>
          </cell>
          <cell r="J374">
            <v>0</v>
          </cell>
          <cell r="K374">
            <v>0</v>
          </cell>
          <cell r="L374">
            <v>0</v>
          </cell>
          <cell r="M374">
            <v>0</v>
          </cell>
          <cell r="N374">
            <v>0</v>
          </cell>
          <cell r="O374">
            <v>0</v>
          </cell>
          <cell r="P374">
            <v>0</v>
          </cell>
          <cell r="Q374">
            <v>0</v>
          </cell>
          <cell r="R374">
            <v>0</v>
          </cell>
          <cell r="S374">
            <v>0</v>
          </cell>
          <cell r="T374">
            <v>0</v>
          </cell>
          <cell r="U374">
            <v>0</v>
          </cell>
          <cell r="V374">
            <v>0</v>
          </cell>
          <cell r="W374">
            <v>0</v>
          </cell>
          <cell r="X374">
            <v>0</v>
          </cell>
          <cell r="Y374">
            <v>0</v>
          </cell>
          <cell r="Z374">
            <v>0</v>
          </cell>
          <cell r="AA374">
            <v>0</v>
          </cell>
          <cell r="AB374">
            <v>0</v>
          </cell>
          <cell r="AC374">
            <v>0</v>
          </cell>
          <cell r="AD374">
            <v>0</v>
          </cell>
          <cell r="AE374">
            <v>0</v>
          </cell>
          <cell r="AF374">
            <v>0</v>
          </cell>
          <cell r="AG374">
            <v>0</v>
          </cell>
          <cell r="AH374">
            <v>0</v>
          </cell>
          <cell r="AI374">
            <v>0</v>
          </cell>
          <cell r="AJ374">
            <v>0</v>
          </cell>
          <cell r="AK374">
            <v>0</v>
          </cell>
          <cell r="AL374">
            <v>0</v>
          </cell>
          <cell r="AM374">
            <v>0</v>
          </cell>
          <cell r="AN374">
            <v>0</v>
          </cell>
          <cell r="AO374">
            <v>0</v>
          </cell>
        </row>
        <row r="375">
          <cell r="A375">
            <v>51303</v>
          </cell>
          <cell r="B375">
            <v>5</v>
          </cell>
          <cell r="C375" t="str">
            <v>OT-FL</v>
          </cell>
          <cell r="D375">
            <v>7</v>
          </cell>
          <cell r="E375">
            <v>13</v>
          </cell>
          <cell r="F375" t="str">
            <v>Metropolitana</v>
          </cell>
          <cell r="G375">
            <v>3</v>
          </cell>
          <cell r="H375" t="str">
            <v>Otras especies</v>
          </cell>
          <cell r="I375">
            <v>0</v>
          </cell>
          <cell r="J375">
            <v>0</v>
          </cell>
          <cell r="K375">
            <v>0</v>
          </cell>
          <cell r="L375">
            <v>0</v>
          </cell>
          <cell r="M375">
            <v>0</v>
          </cell>
          <cell r="N375">
            <v>0</v>
          </cell>
          <cell r="O375">
            <v>0</v>
          </cell>
          <cell r="P375">
            <v>0</v>
          </cell>
          <cell r="Q375">
            <v>0</v>
          </cell>
          <cell r="R375">
            <v>0</v>
          </cell>
          <cell r="S375">
            <v>0</v>
          </cell>
          <cell r="T375">
            <v>0</v>
          </cell>
          <cell r="U375">
            <v>0</v>
          </cell>
          <cell r="V375">
            <v>0</v>
          </cell>
          <cell r="W375">
            <v>0</v>
          </cell>
          <cell r="X375">
            <v>0</v>
          </cell>
          <cell r="Y375">
            <v>0</v>
          </cell>
          <cell r="Z375">
            <v>0</v>
          </cell>
          <cell r="AA375">
            <v>0</v>
          </cell>
          <cell r="AB375">
            <v>0</v>
          </cell>
          <cell r="AC375">
            <v>0</v>
          </cell>
          <cell r="AD375">
            <v>0</v>
          </cell>
          <cell r="AE375">
            <v>0</v>
          </cell>
          <cell r="AF375">
            <v>0</v>
          </cell>
          <cell r="AG375">
            <v>0</v>
          </cell>
          <cell r="AH375">
            <v>0</v>
          </cell>
          <cell r="AI375">
            <v>0</v>
          </cell>
          <cell r="AJ375">
            <v>0</v>
          </cell>
          <cell r="AK375">
            <v>0</v>
          </cell>
          <cell r="AL375">
            <v>0</v>
          </cell>
          <cell r="AM375">
            <v>0</v>
          </cell>
          <cell r="AN375">
            <v>0</v>
          </cell>
          <cell r="AO375">
            <v>0</v>
          </cell>
        </row>
        <row r="376">
          <cell r="A376">
            <v>51304</v>
          </cell>
          <cell r="B376">
            <v>5</v>
          </cell>
          <cell r="C376" t="str">
            <v>OT-FL</v>
          </cell>
          <cell r="D376">
            <v>7</v>
          </cell>
          <cell r="E376">
            <v>13</v>
          </cell>
          <cell r="F376" t="str">
            <v>Metropolitana</v>
          </cell>
          <cell r="G376">
            <v>4</v>
          </cell>
          <cell r="H376" t="str">
            <v>Especies nativas</v>
          </cell>
          <cell r="I376">
            <v>0</v>
          </cell>
          <cell r="J376">
            <v>0</v>
          </cell>
          <cell r="K376">
            <v>0</v>
          </cell>
          <cell r="L376">
            <v>0</v>
          </cell>
          <cell r="M376">
            <v>0</v>
          </cell>
          <cell r="N376">
            <v>0</v>
          </cell>
          <cell r="O376">
            <v>0</v>
          </cell>
          <cell r="P376">
            <v>0</v>
          </cell>
          <cell r="Q376">
            <v>0</v>
          </cell>
          <cell r="R376">
            <v>0</v>
          </cell>
          <cell r="S376">
            <v>0</v>
          </cell>
          <cell r="T376">
            <v>0</v>
          </cell>
          <cell r="U376">
            <v>0</v>
          </cell>
          <cell r="V376">
            <v>0</v>
          </cell>
          <cell r="W376">
            <v>0</v>
          </cell>
          <cell r="X376">
            <v>0</v>
          </cell>
          <cell r="Y376">
            <v>0</v>
          </cell>
          <cell r="Z376">
            <v>0</v>
          </cell>
          <cell r="AA376">
            <v>0</v>
          </cell>
          <cell r="AB376">
            <v>0</v>
          </cell>
          <cell r="AC376">
            <v>0</v>
          </cell>
          <cell r="AD376">
            <v>0</v>
          </cell>
          <cell r="AE376">
            <v>0</v>
          </cell>
          <cell r="AF376">
            <v>0</v>
          </cell>
          <cell r="AG376">
            <v>0</v>
          </cell>
          <cell r="AH376">
            <v>0</v>
          </cell>
          <cell r="AI376">
            <v>0</v>
          </cell>
          <cell r="AJ376">
            <v>0</v>
          </cell>
          <cell r="AK376">
            <v>0</v>
          </cell>
          <cell r="AL376">
            <v>0</v>
          </cell>
          <cell r="AM376">
            <v>0</v>
          </cell>
          <cell r="AN376">
            <v>0</v>
          </cell>
          <cell r="AO376">
            <v>0</v>
          </cell>
        </row>
        <row r="377">
          <cell r="A377">
            <v>51305</v>
          </cell>
          <cell r="B377">
            <v>5</v>
          </cell>
          <cell r="C377" t="str">
            <v>OT-FL</v>
          </cell>
          <cell r="D377">
            <v>7</v>
          </cell>
          <cell r="E377">
            <v>13</v>
          </cell>
          <cell r="F377" t="str">
            <v>Metropolitana</v>
          </cell>
          <cell r="G377">
            <v>5</v>
          </cell>
          <cell r="H377" t="str">
            <v>Areas gestión plantaciones</v>
          </cell>
          <cell r="I377">
            <v>0</v>
          </cell>
          <cell r="J377">
            <v>0</v>
          </cell>
          <cell r="K377">
            <v>0</v>
          </cell>
          <cell r="L377">
            <v>0</v>
          </cell>
          <cell r="M377">
            <v>0</v>
          </cell>
          <cell r="N377">
            <v>0</v>
          </cell>
          <cell r="O377">
            <v>0</v>
          </cell>
          <cell r="P377">
            <v>0</v>
          </cell>
          <cell r="Q377">
            <v>0</v>
          </cell>
          <cell r="R377">
            <v>0</v>
          </cell>
          <cell r="S377">
            <v>0</v>
          </cell>
          <cell r="T377">
            <v>0</v>
          </cell>
          <cell r="U377">
            <v>0</v>
          </cell>
          <cell r="V377">
            <v>0</v>
          </cell>
          <cell r="W377">
            <v>0</v>
          </cell>
          <cell r="X377">
            <v>0</v>
          </cell>
          <cell r="Y377">
            <v>0</v>
          </cell>
          <cell r="Z377">
            <v>0</v>
          </cell>
          <cell r="AA377">
            <v>0</v>
          </cell>
          <cell r="AB377">
            <v>0</v>
          </cell>
          <cell r="AC377">
            <v>0</v>
          </cell>
          <cell r="AD377">
            <v>0</v>
          </cell>
          <cell r="AE377">
            <v>0</v>
          </cell>
          <cell r="AF377">
            <v>0</v>
          </cell>
          <cell r="AG377">
            <v>0</v>
          </cell>
          <cell r="AH377">
            <v>0</v>
          </cell>
          <cell r="AI377">
            <v>0</v>
          </cell>
          <cell r="AJ377">
            <v>0</v>
          </cell>
          <cell r="AK377">
            <v>0</v>
          </cell>
          <cell r="AL377">
            <v>0</v>
          </cell>
          <cell r="AM377">
            <v>0</v>
          </cell>
          <cell r="AN377">
            <v>0</v>
          </cell>
          <cell r="AO377">
            <v>0</v>
          </cell>
        </row>
        <row r="378">
          <cell r="A378">
            <v>50601</v>
          </cell>
          <cell r="B378">
            <v>5</v>
          </cell>
          <cell r="C378" t="str">
            <v>OT-FL</v>
          </cell>
          <cell r="D378">
            <v>8</v>
          </cell>
          <cell r="E378">
            <v>6</v>
          </cell>
          <cell r="F378" t="str">
            <v>O´Higgins</v>
          </cell>
          <cell r="G378">
            <v>1</v>
          </cell>
          <cell r="H378" t="str">
            <v>Pinus radiata</v>
          </cell>
          <cell r="I378">
            <v>0</v>
          </cell>
          <cell r="J378">
            <v>0</v>
          </cell>
          <cell r="K378">
            <v>0</v>
          </cell>
          <cell r="L378">
            <v>0</v>
          </cell>
          <cell r="M378">
            <v>0</v>
          </cell>
          <cell r="N378">
            <v>0</v>
          </cell>
          <cell r="O378">
            <v>0</v>
          </cell>
          <cell r="P378">
            <v>0</v>
          </cell>
          <cell r="Q378">
            <v>0</v>
          </cell>
          <cell r="R378">
            <v>0</v>
          </cell>
          <cell r="S378">
            <v>0</v>
          </cell>
          <cell r="T378">
            <v>0</v>
          </cell>
          <cell r="U378">
            <v>0</v>
          </cell>
          <cell r="V378">
            <v>0</v>
          </cell>
          <cell r="W378">
            <v>0</v>
          </cell>
          <cell r="X378">
            <v>0</v>
          </cell>
          <cell r="Y378">
            <v>0</v>
          </cell>
          <cell r="Z378">
            <v>0</v>
          </cell>
          <cell r="AA378">
            <v>0</v>
          </cell>
          <cell r="AB378">
            <v>0</v>
          </cell>
          <cell r="AC378">
            <v>0</v>
          </cell>
          <cell r="AD378">
            <v>0</v>
          </cell>
          <cell r="AE378">
            <v>0</v>
          </cell>
          <cell r="AF378">
            <v>0</v>
          </cell>
          <cell r="AG378">
            <v>0</v>
          </cell>
          <cell r="AH378">
            <v>0</v>
          </cell>
          <cell r="AI378">
            <v>0</v>
          </cell>
          <cell r="AJ378">
            <v>0</v>
          </cell>
          <cell r="AK378">
            <v>0</v>
          </cell>
          <cell r="AL378">
            <v>0</v>
          </cell>
          <cell r="AM378">
            <v>0</v>
          </cell>
          <cell r="AN378">
            <v>0</v>
          </cell>
          <cell r="AO378">
            <v>0</v>
          </cell>
        </row>
        <row r="379">
          <cell r="A379">
            <v>50602</v>
          </cell>
          <cell r="B379">
            <v>5</v>
          </cell>
          <cell r="C379" t="str">
            <v>OT-FL</v>
          </cell>
          <cell r="D379">
            <v>8</v>
          </cell>
          <cell r="E379">
            <v>6</v>
          </cell>
          <cell r="F379" t="str">
            <v>O´Higgins</v>
          </cell>
          <cell r="G379">
            <v>2</v>
          </cell>
          <cell r="H379" t="str">
            <v>Eucaliptus sp</v>
          </cell>
          <cell r="I379">
            <v>0</v>
          </cell>
          <cell r="J379">
            <v>0</v>
          </cell>
          <cell r="K379">
            <v>0</v>
          </cell>
          <cell r="L379">
            <v>0</v>
          </cell>
          <cell r="M379">
            <v>0</v>
          </cell>
          <cell r="N379">
            <v>0</v>
          </cell>
          <cell r="O379">
            <v>0</v>
          </cell>
          <cell r="P379">
            <v>0</v>
          </cell>
          <cell r="Q379">
            <v>0</v>
          </cell>
          <cell r="R379">
            <v>0</v>
          </cell>
          <cell r="S379">
            <v>0</v>
          </cell>
          <cell r="T379">
            <v>0</v>
          </cell>
          <cell r="U379">
            <v>0</v>
          </cell>
          <cell r="V379">
            <v>0</v>
          </cell>
          <cell r="W379">
            <v>0</v>
          </cell>
          <cell r="X379">
            <v>0</v>
          </cell>
          <cell r="Y379">
            <v>0</v>
          </cell>
          <cell r="Z379">
            <v>0</v>
          </cell>
          <cell r="AA379">
            <v>0</v>
          </cell>
          <cell r="AB379">
            <v>0</v>
          </cell>
          <cell r="AC379">
            <v>0</v>
          </cell>
          <cell r="AD379">
            <v>0</v>
          </cell>
          <cell r="AE379">
            <v>0</v>
          </cell>
          <cell r="AF379">
            <v>0</v>
          </cell>
          <cell r="AG379">
            <v>0</v>
          </cell>
          <cell r="AH379">
            <v>0</v>
          </cell>
          <cell r="AI379">
            <v>0</v>
          </cell>
          <cell r="AJ379">
            <v>0</v>
          </cell>
          <cell r="AK379">
            <v>0</v>
          </cell>
          <cell r="AL379">
            <v>0</v>
          </cell>
          <cell r="AM379">
            <v>0</v>
          </cell>
          <cell r="AN379">
            <v>0</v>
          </cell>
          <cell r="AO379">
            <v>0</v>
          </cell>
        </row>
        <row r="380">
          <cell r="A380">
            <v>50603</v>
          </cell>
          <cell r="B380">
            <v>5</v>
          </cell>
          <cell r="C380" t="str">
            <v>OT-FL</v>
          </cell>
          <cell r="D380">
            <v>8</v>
          </cell>
          <cell r="E380">
            <v>6</v>
          </cell>
          <cell r="F380" t="str">
            <v>O´Higgins</v>
          </cell>
          <cell r="G380">
            <v>3</v>
          </cell>
          <cell r="H380" t="str">
            <v>Otras especies</v>
          </cell>
          <cell r="I380">
            <v>0</v>
          </cell>
          <cell r="J380">
            <v>0</v>
          </cell>
          <cell r="K380">
            <v>0</v>
          </cell>
          <cell r="L380">
            <v>0</v>
          </cell>
          <cell r="M380">
            <v>0</v>
          </cell>
          <cell r="N380">
            <v>0</v>
          </cell>
          <cell r="O380">
            <v>0</v>
          </cell>
          <cell r="P380">
            <v>0</v>
          </cell>
          <cell r="Q380">
            <v>0</v>
          </cell>
          <cell r="R380">
            <v>0</v>
          </cell>
          <cell r="S380">
            <v>0</v>
          </cell>
          <cell r="T380">
            <v>0</v>
          </cell>
          <cell r="U380">
            <v>0</v>
          </cell>
          <cell r="V380">
            <v>0</v>
          </cell>
          <cell r="W380">
            <v>0</v>
          </cell>
          <cell r="X380">
            <v>0</v>
          </cell>
          <cell r="Y380">
            <v>0</v>
          </cell>
          <cell r="Z380">
            <v>0</v>
          </cell>
          <cell r="AA380">
            <v>0</v>
          </cell>
          <cell r="AB380">
            <v>0</v>
          </cell>
          <cell r="AC380">
            <v>0</v>
          </cell>
          <cell r="AD380">
            <v>0</v>
          </cell>
          <cell r="AE380">
            <v>0</v>
          </cell>
          <cell r="AF380">
            <v>0</v>
          </cell>
          <cell r="AG380">
            <v>0</v>
          </cell>
          <cell r="AH380">
            <v>0</v>
          </cell>
          <cell r="AI380">
            <v>0</v>
          </cell>
          <cell r="AJ380">
            <v>0</v>
          </cell>
          <cell r="AK380">
            <v>0</v>
          </cell>
          <cell r="AL380">
            <v>0</v>
          </cell>
          <cell r="AM380">
            <v>0</v>
          </cell>
          <cell r="AN380">
            <v>0</v>
          </cell>
          <cell r="AO380">
            <v>0</v>
          </cell>
        </row>
        <row r="381">
          <cell r="A381">
            <v>50604</v>
          </cell>
          <cell r="B381">
            <v>5</v>
          </cell>
          <cell r="C381" t="str">
            <v>OT-FL</v>
          </cell>
          <cell r="D381">
            <v>8</v>
          </cell>
          <cell r="E381">
            <v>6</v>
          </cell>
          <cell r="F381" t="str">
            <v>O´Higgins</v>
          </cell>
          <cell r="G381">
            <v>4</v>
          </cell>
          <cell r="H381" t="str">
            <v>Especies nativas</v>
          </cell>
          <cell r="I381">
            <v>0</v>
          </cell>
          <cell r="J381">
            <v>0</v>
          </cell>
          <cell r="K381">
            <v>0</v>
          </cell>
          <cell r="L381">
            <v>0</v>
          </cell>
          <cell r="M381">
            <v>0</v>
          </cell>
          <cell r="N381">
            <v>0</v>
          </cell>
          <cell r="O381">
            <v>0</v>
          </cell>
          <cell r="P381">
            <v>0</v>
          </cell>
          <cell r="Q381">
            <v>0</v>
          </cell>
          <cell r="R381">
            <v>0</v>
          </cell>
          <cell r="S381">
            <v>0</v>
          </cell>
          <cell r="T381">
            <v>0</v>
          </cell>
          <cell r="U381">
            <v>0</v>
          </cell>
          <cell r="V381">
            <v>0</v>
          </cell>
          <cell r="W381">
            <v>0</v>
          </cell>
          <cell r="X381">
            <v>0</v>
          </cell>
          <cell r="Y381">
            <v>0</v>
          </cell>
          <cell r="Z381">
            <v>0</v>
          </cell>
          <cell r="AA381">
            <v>0</v>
          </cell>
          <cell r="AB381">
            <v>0</v>
          </cell>
          <cell r="AC381">
            <v>0</v>
          </cell>
          <cell r="AD381">
            <v>0</v>
          </cell>
          <cell r="AE381">
            <v>0</v>
          </cell>
          <cell r="AF381">
            <v>0</v>
          </cell>
          <cell r="AG381">
            <v>0</v>
          </cell>
          <cell r="AH381">
            <v>0</v>
          </cell>
          <cell r="AI381">
            <v>0</v>
          </cell>
          <cell r="AJ381">
            <v>0</v>
          </cell>
          <cell r="AK381">
            <v>0</v>
          </cell>
          <cell r="AL381">
            <v>0</v>
          </cell>
          <cell r="AM381">
            <v>0</v>
          </cell>
          <cell r="AN381">
            <v>0</v>
          </cell>
          <cell r="AO381">
            <v>0</v>
          </cell>
        </row>
        <row r="382">
          <cell r="A382">
            <v>50605</v>
          </cell>
          <cell r="B382">
            <v>5</v>
          </cell>
          <cell r="C382" t="str">
            <v>OT-FL</v>
          </cell>
          <cell r="D382">
            <v>8</v>
          </cell>
          <cell r="E382">
            <v>6</v>
          </cell>
          <cell r="F382" t="str">
            <v>O´Higgins</v>
          </cell>
          <cell r="G382">
            <v>5</v>
          </cell>
          <cell r="H382" t="str">
            <v>Areas gestión plantaciones</v>
          </cell>
          <cell r="I382">
            <v>0</v>
          </cell>
          <cell r="J382">
            <v>0</v>
          </cell>
          <cell r="K382">
            <v>0</v>
          </cell>
          <cell r="L382">
            <v>0</v>
          </cell>
          <cell r="M382">
            <v>0</v>
          </cell>
          <cell r="N382">
            <v>0</v>
          </cell>
          <cell r="O382">
            <v>0</v>
          </cell>
          <cell r="P382">
            <v>0</v>
          </cell>
          <cell r="Q382">
            <v>0</v>
          </cell>
          <cell r="R382">
            <v>0</v>
          </cell>
          <cell r="S382">
            <v>0</v>
          </cell>
          <cell r="T382">
            <v>0</v>
          </cell>
          <cell r="U382">
            <v>0</v>
          </cell>
          <cell r="V382">
            <v>0</v>
          </cell>
          <cell r="W382">
            <v>0</v>
          </cell>
          <cell r="X382">
            <v>0</v>
          </cell>
          <cell r="Y382">
            <v>0</v>
          </cell>
          <cell r="Z382">
            <v>0</v>
          </cell>
          <cell r="AA382">
            <v>0</v>
          </cell>
          <cell r="AB382">
            <v>0</v>
          </cell>
          <cell r="AC382">
            <v>0</v>
          </cell>
          <cell r="AD382">
            <v>0</v>
          </cell>
          <cell r="AE382">
            <v>0</v>
          </cell>
          <cell r="AF382">
            <v>0</v>
          </cell>
          <cell r="AG382">
            <v>0</v>
          </cell>
          <cell r="AH382">
            <v>0</v>
          </cell>
          <cell r="AI382">
            <v>0</v>
          </cell>
          <cell r="AJ382">
            <v>0</v>
          </cell>
          <cell r="AK382">
            <v>0</v>
          </cell>
          <cell r="AL382">
            <v>0</v>
          </cell>
          <cell r="AM382">
            <v>0</v>
          </cell>
          <cell r="AN382">
            <v>0</v>
          </cell>
          <cell r="AO382">
            <v>0</v>
          </cell>
        </row>
        <row r="383">
          <cell r="A383">
            <v>50701</v>
          </cell>
          <cell r="B383">
            <v>5</v>
          </cell>
          <cell r="C383" t="str">
            <v>OT-FL</v>
          </cell>
          <cell r="D383">
            <v>9</v>
          </cell>
          <cell r="E383">
            <v>7</v>
          </cell>
          <cell r="F383" t="str">
            <v>Maule</v>
          </cell>
          <cell r="G383">
            <v>1</v>
          </cell>
          <cell r="H383" t="str">
            <v>Pinus radiata</v>
          </cell>
          <cell r="I383">
            <v>180.25406528593001</v>
          </cell>
          <cell r="J383">
            <v>182.66108950580201</v>
          </cell>
          <cell r="K383">
            <v>186.26908809577</v>
          </cell>
          <cell r="L383">
            <v>187.89283633756699</v>
          </cell>
          <cell r="M383">
            <v>185.72764293432999</v>
          </cell>
          <cell r="N383">
            <v>180.23747225291899</v>
          </cell>
          <cell r="O383">
            <v>171.66652108364201</v>
          </cell>
          <cell r="P383">
            <v>172.073000158235</v>
          </cell>
          <cell r="Q383">
            <v>167.81203550582001</v>
          </cell>
          <cell r="R383">
            <v>167.80635588249399</v>
          </cell>
          <cell r="S383">
            <v>159.945464578209</v>
          </cell>
          <cell r="T383">
            <v>155.703693370498</v>
          </cell>
          <cell r="U383">
            <v>152.76284335934801</v>
          </cell>
          <cell r="V383">
            <v>151.58590091808699</v>
          </cell>
          <cell r="W383">
            <v>142.916561516532</v>
          </cell>
          <cell r="X383">
            <v>135.78494204957499</v>
          </cell>
          <cell r="Y383">
            <v>134.29603318760499</v>
          </cell>
          <cell r="Z383">
            <v>133.27962646206899</v>
          </cell>
          <cell r="AA383">
            <v>130.66422924092399</v>
          </cell>
          <cell r="AB383">
            <v>126.27924237551601</v>
          </cell>
          <cell r="AC383">
            <v>109.809510199147</v>
          </cell>
          <cell r="AD383">
            <v>106.686970725508</v>
          </cell>
          <cell r="AE383">
            <v>101.13474886638301</v>
          </cell>
          <cell r="AF383">
            <v>96.508643517240102</v>
          </cell>
          <cell r="AG383">
            <v>91.950181807264599</v>
          </cell>
          <cell r="AH383">
            <v>88.187083656410607</v>
          </cell>
          <cell r="AI383">
            <v>84.869921798673403</v>
          </cell>
          <cell r="AJ383">
            <v>73.918508509970593</v>
          </cell>
          <cell r="AK383">
            <v>69.137346735121298</v>
          </cell>
          <cell r="AL383">
            <v>63.0286699108172</v>
          </cell>
          <cell r="AM383">
            <v>59.158528347478999</v>
          </cell>
          <cell r="AN383">
            <v>54.4149709527751</v>
          </cell>
          <cell r="AO383">
            <v>49.343554855576301</v>
          </cell>
        </row>
        <row r="384">
          <cell r="A384">
            <v>50702</v>
          </cell>
          <cell r="B384">
            <v>5</v>
          </cell>
          <cell r="C384" t="str">
            <v>OT-FL</v>
          </cell>
          <cell r="D384">
            <v>9</v>
          </cell>
          <cell r="E384">
            <v>7</v>
          </cell>
          <cell r="F384" t="str">
            <v>Maule</v>
          </cell>
          <cell r="G384">
            <v>2</v>
          </cell>
          <cell r="H384" t="str">
            <v>Eucaliptus sp</v>
          </cell>
          <cell r="I384">
            <v>5.9908232337571601</v>
          </cell>
          <cell r="J384">
            <v>7.4969152363015201</v>
          </cell>
          <cell r="K384">
            <v>9.0050610006675402</v>
          </cell>
          <cell r="L384">
            <v>11.394270586522</v>
          </cell>
          <cell r="M384">
            <v>12.362276991793699</v>
          </cell>
          <cell r="N384">
            <v>14.493397175394</v>
          </cell>
          <cell r="O384">
            <v>11.2272312916944</v>
          </cell>
          <cell r="P384">
            <v>11.3737329683055</v>
          </cell>
          <cell r="Q384">
            <v>11.522219640236001</v>
          </cell>
          <cell r="R384">
            <v>14.9977877325964</v>
          </cell>
          <cell r="S384">
            <v>14.373347098893699</v>
          </cell>
          <cell r="T384">
            <v>14.7615765419132</v>
          </cell>
          <cell r="U384">
            <v>14.581860385210399</v>
          </cell>
          <cell r="V384">
            <v>12.0907353486371</v>
          </cell>
          <cell r="W384">
            <v>13.843171889847399</v>
          </cell>
          <cell r="X384">
            <v>16.8915735105926</v>
          </cell>
          <cell r="Y384">
            <v>21.060790018995799</v>
          </cell>
          <cell r="Z384">
            <v>24.348179028496101</v>
          </cell>
          <cell r="AA384">
            <v>23.188967397628701</v>
          </cell>
          <cell r="AB384">
            <v>23.1547380339345</v>
          </cell>
          <cell r="AC384">
            <v>22.563391546753699</v>
          </cell>
          <cell r="AD384">
            <v>21.645770764839799</v>
          </cell>
          <cell r="AE384">
            <v>20.443806658718302</v>
          </cell>
          <cell r="AF384">
            <v>18.212113758711801</v>
          </cell>
          <cell r="AG384">
            <v>17.354300906197899</v>
          </cell>
          <cell r="AH384">
            <v>15.4072364174139</v>
          </cell>
          <cell r="AI384">
            <v>15.5034915771708</v>
          </cell>
          <cell r="AJ384">
            <v>15.481716340550999</v>
          </cell>
          <cell r="AK384">
            <v>15.275753310919701</v>
          </cell>
          <cell r="AL384">
            <v>15.198014691912199</v>
          </cell>
          <cell r="AM384">
            <v>15.0128412360776</v>
          </cell>
          <cell r="AN384">
            <v>14.6084808854432</v>
          </cell>
          <cell r="AO384">
            <v>13.829962425111001</v>
          </cell>
        </row>
        <row r="385">
          <cell r="A385">
            <v>50703</v>
          </cell>
          <cell r="B385">
            <v>5</v>
          </cell>
          <cell r="C385" t="str">
            <v>OT-FL</v>
          </cell>
          <cell r="D385">
            <v>9</v>
          </cell>
          <cell r="E385">
            <v>7</v>
          </cell>
          <cell r="F385" t="str">
            <v>Maule</v>
          </cell>
          <cell r="G385">
            <v>3</v>
          </cell>
          <cell r="H385" t="str">
            <v>Otras especies</v>
          </cell>
          <cell r="I385">
            <v>2.5796230234620299</v>
          </cell>
          <cell r="J385">
            <v>2.6365263211832599</v>
          </cell>
          <cell r="K385">
            <v>2.6587900085490901</v>
          </cell>
          <cell r="L385">
            <v>2.7688223333545698</v>
          </cell>
          <cell r="M385">
            <v>2.9159252887924301</v>
          </cell>
          <cell r="N385">
            <v>2.8946955940311998</v>
          </cell>
          <cell r="O385">
            <v>2.7911635988633599</v>
          </cell>
          <cell r="P385">
            <v>2.6131543529489898</v>
          </cell>
          <cell r="Q385">
            <v>2.49633871399387</v>
          </cell>
          <cell r="R385">
            <v>2.4081071844978301</v>
          </cell>
          <cell r="S385">
            <v>1.7570773765015999</v>
          </cell>
          <cell r="T385">
            <v>1.6992360904464701</v>
          </cell>
          <cell r="U385">
            <v>1.5623635247601899</v>
          </cell>
          <cell r="V385">
            <v>0.866491812230061</v>
          </cell>
          <cell r="W385">
            <v>2.4368661037606798</v>
          </cell>
          <cell r="X385">
            <v>2.6288516860039399</v>
          </cell>
          <cell r="Y385">
            <v>1.09822009104356</v>
          </cell>
          <cell r="Z385">
            <v>1.3329491780372</v>
          </cell>
          <cell r="AA385">
            <v>0.492252023371824</v>
          </cell>
          <cell r="AB385">
            <v>0.47615991780499001</v>
          </cell>
          <cell r="AC385">
            <v>0.459769884817262</v>
          </cell>
          <cell r="AD385">
            <v>0.46372962160560399</v>
          </cell>
          <cell r="AE385">
            <v>0.52758701329435798</v>
          </cell>
          <cell r="AF385">
            <v>0.50846751552632097</v>
          </cell>
          <cell r="AG385">
            <v>0.51830085017667304</v>
          </cell>
          <cell r="AH385">
            <v>0.52080567270760503</v>
          </cell>
          <cell r="AI385">
            <v>0.55472172003128595</v>
          </cell>
          <cell r="AJ385">
            <v>0.36186026217471401</v>
          </cell>
          <cell r="AK385">
            <v>0.48653386527354198</v>
          </cell>
          <cell r="AL385">
            <v>0.42541516943149699</v>
          </cell>
          <cell r="AM385">
            <v>0.44828361489218899</v>
          </cell>
          <cell r="AN385">
            <v>0.291666210114506</v>
          </cell>
          <cell r="AO385">
            <v>0.30898793793644103</v>
          </cell>
        </row>
        <row r="386">
          <cell r="A386">
            <v>50704</v>
          </cell>
          <cell r="B386">
            <v>5</v>
          </cell>
          <cell r="C386" t="str">
            <v>OT-FL</v>
          </cell>
          <cell r="D386">
            <v>9</v>
          </cell>
          <cell r="E386">
            <v>7</v>
          </cell>
          <cell r="F386" t="str">
            <v>Maule</v>
          </cell>
          <cell r="G386">
            <v>4</v>
          </cell>
          <cell r="H386" t="str">
            <v>Especies nativas</v>
          </cell>
          <cell r="I386">
            <v>4.2729199286731398E-2</v>
          </cell>
          <cell r="J386">
            <v>4.2729199286731398E-2</v>
          </cell>
          <cell r="K386">
            <v>4.2729199286731398E-2</v>
          </cell>
          <cell r="L386">
            <v>4.2729199286731398E-2</v>
          </cell>
          <cell r="M386">
            <v>4.2729199286731398E-2</v>
          </cell>
          <cell r="N386">
            <v>1.4007340210936499E-2</v>
          </cell>
          <cell r="O386">
            <v>1.4007340210936499E-2</v>
          </cell>
          <cell r="P386">
            <v>1.4007340210936499E-2</v>
          </cell>
          <cell r="Q386">
            <v>1.4007340210936499E-2</v>
          </cell>
          <cell r="R386">
            <v>1.4007340210936499E-2</v>
          </cell>
          <cell r="S386">
            <v>1.39094442307711E-2</v>
          </cell>
          <cell r="T386">
            <v>1.39094442307711E-2</v>
          </cell>
          <cell r="U386">
            <v>1.39094442307711E-2</v>
          </cell>
          <cell r="V386">
            <v>1.39094442307711E-2</v>
          </cell>
          <cell r="W386">
            <v>1.39094442307711E-2</v>
          </cell>
          <cell r="X386">
            <v>1.39094442307711E-2</v>
          </cell>
          <cell r="Y386">
            <v>0</v>
          </cell>
          <cell r="Z386">
            <v>0</v>
          </cell>
          <cell r="AA386">
            <v>0</v>
          </cell>
          <cell r="AB386">
            <v>0</v>
          </cell>
          <cell r="AC386">
            <v>0</v>
          </cell>
          <cell r="AD386">
            <v>0</v>
          </cell>
          <cell r="AE386">
            <v>3.47085747859088E-3</v>
          </cell>
          <cell r="AF386">
            <v>3.47085747859088E-3</v>
          </cell>
          <cell r="AG386">
            <v>4.0175405024143601E-3</v>
          </cell>
          <cell r="AH386">
            <v>4.0164446314575998E-3</v>
          </cell>
          <cell r="AI386">
            <v>4.1041436542841297E-3</v>
          </cell>
          <cell r="AJ386">
            <v>4.1039325896578098E-3</v>
          </cell>
          <cell r="AK386">
            <v>4.09485293056911E-3</v>
          </cell>
          <cell r="AL386">
            <v>4.0845252485961301E-3</v>
          </cell>
          <cell r="AM386">
            <v>4.0799533750611903E-3</v>
          </cell>
          <cell r="AN386">
            <v>4.0746324413081904E-3</v>
          </cell>
          <cell r="AO386">
            <v>4.0683619307889298E-3</v>
          </cell>
        </row>
        <row r="387">
          <cell r="A387">
            <v>50705</v>
          </cell>
          <cell r="B387">
            <v>5</v>
          </cell>
          <cell r="C387" t="str">
            <v>OT-FL</v>
          </cell>
          <cell r="D387">
            <v>9</v>
          </cell>
          <cell r="E387">
            <v>7</v>
          </cell>
          <cell r="F387" t="str">
            <v>Maule</v>
          </cell>
          <cell r="G387">
            <v>5</v>
          </cell>
          <cell r="H387" t="str">
            <v>Areas gestión plantaciones</v>
          </cell>
          <cell r="I387">
            <v>13.9311995709547</v>
          </cell>
          <cell r="J387">
            <v>10.598149937238199</v>
          </cell>
          <cell r="K387">
            <v>13.2897824987466</v>
          </cell>
          <cell r="L387">
            <v>10.9585236099288</v>
          </cell>
          <cell r="M387">
            <v>12.804327645290799</v>
          </cell>
          <cell r="N387">
            <v>12.164183413207001</v>
          </cell>
          <cell r="O387">
            <v>16.882218999753899</v>
          </cell>
          <cell r="P387">
            <v>18.9613595498286</v>
          </cell>
          <cell r="Q387">
            <v>21.842711800880899</v>
          </cell>
          <cell r="R387">
            <v>25.166458953643001</v>
          </cell>
          <cell r="S387">
            <v>26.730224800482802</v>
          </cell>
          <cell r="T387">
            <v>27.483665786905199</v>
          </cell>
          <cell r="U387">
            <v>29.5789003751491</v>
          </cell>
          <cell r="V387">
            <v>37.427168463629201</v>
          </cell>
          <cell r="W387">
            <v>38.803370633830902</v>
          </cell>
          <cell r="X387">
            <v>37.819335980875898</v>
          </cell>
          <cell r="Y387">
            <v>37.511438820922301</v>
          </cell>
          <cell r="Z387">
            <v>34.238551705312503</v>
          </cell>
          <cell r="AA387">
            <v>38.036017460540997</v>
          </cell>
          <cell r="AB387">
            <v>36.805886876990002</v>
          </cell>
          <cell r="AC387">
            <v>35.767485093999902</v>
          </cell>
          <cell r="AD387">
            <v>34.8447468306885</v>
          </cell>
          <cell r="AE387">
            <v>35.402037630342903</v>
          </cell>
          <cell r="AF387">
            <v>34.713190091315198</v>
          </cell>
          <cell r="AG387">
            <v>34.442924630782599</v>
          </cell>
          <cell r="AH387">
            <v>34.518762027513802</v>
          </cell>
          <cell r="AI387">
            <v>32.630041009357797</v>
          </cell>
          <cell r="AJ387">
            <v>35.378849441620197</v>
          </cell>
          <cell r="AK387">
            <v>32.913112651194197</v>
          </cell>
          <cell r="AL387">
            <v>29.8457495126606</v>
          </cell>
          <cell r="AM387">
            <v>27.9767324328283</v>
          </cell>
          <cell r="AN387">
            <v>26.7852214732075</v>
          </cell>
          <cell r="AO387">
            <v>25.837965607616201</v>
          </cell>
        </row>
        <row r="388">
          <cell r="A388">
            <v>51601</v>
          </cell>
          <cell r="B388">
            <v>5</v>
          </cell>
          <cell r="C388" t="str">
            <v>OT-FL</v>
          </cell>
          <cell r="D388">
            <v>10</v>
          </cell>
          <cell r="E388">
            <v>16</v>
          </cell>
          <cell r="F388" t="str">
            <v>Ñuble</v>
          </cell>
          <cell r="G388">
            <v>1</v>
          </cell>
          <cell r="H388" t="str">
            <v>Pinus radiata</v>
          </cell>
          <cell r="I388">
            <v>0.747024905198584</v>
          </cell>
          <cell r="J388">
            <v>0.77775250516905103</v>
          </cell>
          <cell r="K388">
            <v>0.77646675232947104</v>
          </cell>
          <cell r="L388">
            <v>0.78717697102805695</v>
          </cell>
          <cell r="M388">
            <v>0.74427004836347699</v>
          </cell>
          <cell r="N388">
            <v>0.69768102812339305</v>
          </cell>
          <cell r="O388">
            <v>0.62167104300592202</v>
          </cell>
          <cell r="P388">
            <v>0.55585163884949595</v>
          </cell>
          <cell r="Q388">
            <v>0.50788068270030495</v>
          </cell>
          <cell r="R388">
            <v>0.47789028946547102</v>
          </cell>
          <cell r="S388">
            <v>0.40985356799056599</v>
          </cell>
          <cell r="T388">
            <v>0.37324962904551701</v>
          </cell>
          <cell r="U388">
            <v>0.378956355611552</v>
          </cell>
          <cell r="V388">
            <v>0.22748255530342301</v>
          </cell>
          <cell r="W388">
            <v>0.21496533417073499</v>
          </cell>
          <cell r="X388">
            <v>0.20471432430397299</v>
          </cell>
          <cell r="Y388">
            <v>0.19956585596670601</v>
          </cell>
          <cell r="Z388">
            <v>0.19724108415114899</v>
          </cell>
          <cell r="AA388">
            <v>0.18743786401205301</v>
          </cell>
          <cell r="AB388">
            <v>0.176794303216251</v>
          </cell>
          <cell r="AC388">
            <v>0.165898055334222</v>
          </cell>
          <cell r="AD388">
            <v>0.13713915722492101</v>
          </cell>
          <cell r="AE388">
            <v>0.118524232924708</v>
          </cell>
          <cell r="AF388">
            <v>8.6294103139061204E-2</v>
          </cell>
          <cell r="AG388">
            <v>8.7352966403247398E-2</v>
          </cell>
          <cell r="AH388">
            <v>7.6118517731406002E-2</v>
          </cell>
          <cell r="AI388">
            <v>7.5946877142885005E-2</v>
          </cell>
          <cell r="AJ388">
            <v>7.60840568502896E-2</v>
          </cell>
          <cell r="AK388">
            <v>0.99077200597037396</v>
          </cell>
          <cell r="AL388">
            <v>1.84198439554682</v>
          </cell>
          <cell r="AM388">
            <v>1.8486637130033301</v>
          </cell>
          <cell r="AN388">
            <v>1.8822465765038701</v>
          </cell>
          <cell r="AO388">
            <v>1.8376513424477301</v>
          </cell>
        </row>
        <row r="389">
          <cell r="A389">
            <v>51602</v>
          </cell>
          <cell r="B389">
            <v>5</v>
          </cell>
          <cell r="C389" t="str">
            <v>OT-FL</v>
          </cell>
          <cell r="D389">
            <v>10</v>
          </cell>
          <cell r="E389">
            <v>16</v>
          </cell>
          <cell r="F389" t="str">
            <v>Ñuble</v>
          </cell>
          <cell r="G389">
            <v>2</v>
          </cell>
          <cell r="H389" t="str">
            <v>Eucaliptus sp</v>
          </cell>
          <cell r="I389">
            <v>4.67764784134624E-2</v>
          </cell>
          <cell r="J389">
            <v>5.89387543333387E-2</v>
          </cell>
          <cell r="K389">
            <v>7.4508247973783706E-2</v>
          </cell>
          <cell r="L389">
            <v>7.9419358406770807E-2</v>
          </cell>
          <cell r="M389">
            <v>9.0530284051073495E-2</v>
          </cell>
          <cell r="N389">
            <v>0.113640113404273</v>
          </cell>
          <cell r="O389">
            <v>0.115222482910144</v>
          </cell>
          <cell r="P389">
            <v>0.116503990461644</v>
          </cell>
          <cell r="Q389">
            <v>0.116184655361628</v>
          </cell>
          <cell r="R389">
            <v>0.113449547207386</v>
          </cell>
          <cell r="S389">
            <v>0.118847486895372</v>
          </cell>
          <cell r="T389">
            <v>0.123263819504759</v>
          </cell>
          <cell r="U389">
            <v>0.12743920141569301</v>
          </cell>
          <cell r="V389">
            <v>0.132755066283923</v>
          </cell>
          <cell r="W389">
            <v>0.109104476195635</v>
          </cell>
          <cell r="X389">
            <v>0.14402145569475999</v>
          </cell>
          <cell r="Y389">
            <v>0.15139852619289301</v>
          </cell>
          <cell r="Z389">
            <v>0.15933388318570399</v>
          </cell>
          <cell r="AA389">
            <v>0.15718348744987101</v>
          </cell>
          <cell r="AB389">
            <v>0.15613914049493199</v>
          </cell>
          <cell r="AC389">
            <v>0.14930868632344901</v>
          </cell>
          <cell r="AD389">
            <v>0.139892014068735</v>
          </cell>
          <cell r="AE389">
            <v>0.12586083025006101</v>
          </cell>
          <cell r="AF389">
            <v>0.12228151353297299</v>
          </cell>
          <cell r="AG389">
            <v>0.112036334710734</v>
          </cell>
          <cell r="AH389">
            <v>8.9145351060099007E-2</v>
          </cell>
          <cell r="AI389">
            <v>8.6099450787032503E-2</v>
          </cell>
          <cell r="AJ389">
            <v>8.3640811278788793E-2</v>
          </cell>
          <cell r="AK389">
            <v>1.13749658638937</v>
          </cell>
          <cell r="AL389">
            <v>2.1823718360108302</v>
          </cell>
          <cell r="AM389">
            <v>2.1523053834560102</v>
          </cell>
          <cell r="AN389">
            <v>2.20511293238367</v>
          </cell>
          <cell r="AO389">
            <v>2.2352009534796999</v>
          </cell>
        </row>
        <row r="390">
          <cell r="A390">
            <v>51603</v>
          </cell>
          <cell r="B390">
            <v>5</v>
          </cell>
          <cell r="C390" t="str">
            <v>OT-FL</v>
          </cell>
          <cell r="D390">
            <v>10</v>
          </cell>
          <cell r="E390">
            <v>16</v>
          </cell>
          <cell r="F390" t="str">
            <v>Ñuble</v>
          </cell>
          <cell r="G390">
            <v>3</v>
          </cell>
          <cell r="H390" t="str">
            <v>Otras especies</v>
          </cell>
          <cell r="I390">
            <v>3.81683462321767E-3</v>
          </cell>
          <cell r="J390">
            <v>3.8454333102058299E-3</v>
          </cell>
          <cell r="K390">
            <v>3.85510166222763E-3</v>
          </cell>
          <cell r="L390">
            <v>4.0738592748008296E-3</v>
          </cell>
          <cell r="M390">
            <v>4.4768336640394297E-3</v>
          </cell>
          <cell r="N390">
            <v>5.5344714123018897E-3</v>
          </cell>
          <cell r="O390">
            <v>5.6367265277741498E-3</v>
          </cell>
          <cell r="P390">
            <v>5.4988890272176603E-3</v>
          </cell>
          <cell r="Q390">
            <v>5.4217506539497203E-3</v>
          </cell>
          <cell r="R390">
            <v>5.7466071918613002E-3</v>
          </cell>
          <cell r="S390">
            <v>5.1370204978992799E-3</v>
          </cell>
          <cell r="T390">
            <v>5.0455392966357801E-3</v>
          </cell>
          <cell r="U390">
            <v>4.7586723962480702E-3</v>
          </cell>
          <cell r="V390">
            <v>9.0483281145024505E-4</v>
          </cell>
          <cell r="W390">
            <v>4.9017916890829499E-4</v>
          </cell>
          <cell r="X390">
            <v>9.1531143298463505E-4</v>
          </cell>
          <cell r="Y390">
            <v>9.5657927432749501E-4</v>
          </cell>
          <cell r="Z390">
            <v>3.2779170612386001E-3</v>
          </cell>
          <cell r="AA390">
            <v>3.2764889504896602E-3</v>
          </cell>
          <cell r="AB390">
            <v>3.04125593178053E-3</v>
          </cell>
          <cell r="AC390">
            <v>2.8430527474128898E-3</v>
          </cell>
          <cell r="AD390">
            <v>2.8620939893334099E-3</v>
          </cell>
          <cell r="AE390">
            <v>2.9422397745732598E-3</v>
          </cell>
          <cell r="AF390">
            <v>2.6819764339117E-3</v>
          </cell>
          <cell r="AG390">
            <v>2.0313912234616901E-3</v>
          </cell>
          <cell r="AH390">
            <v>1.3408661600992999E-3</v>
          </cell>
          <cell r="AI390">
            <v>1.21451677278873E-3</v>
          </cell>
          <cell r="AJ390">
            <v>1.1753959164316301E-3</v>
          </cell>
          <cell r="AK390">
            <v>1.5882759184274099E-2</v>
          </cell>
          <cell r="AL390">
            <v>2.04649655292828E-2</v>
          </cell>
          <cell r="AM390">
            <v>2.34903182766934E-2</v>
          </cell>
          <cell r="AN390">
            <v>2.2224844136094799E-2</v>
          </cell>
          <cell r="AO390">
            <v>2.2814617687994102E-2</v>
          </cell>
        </row>
        <row r="391">
          <cell r="A391">
            <v>51604</v>
          </cell>
          <cell r="B391">
            <v>5</v>
          </cell>
          <cell r="C391" t="str">
            <v>OT-FL</v>
          </cell>
          <cell r="D391">
            <v>10</v>
          </cell>
          <cell r="E391">
            <v>16</v>
          </cell>
          <cell r="F391" t="str">
            <v>Ñuble</v>
          </cell>
          <cell r="G391">
            <v>4</v>
          </cell>
          <cell r="H391" t="str">
            <v>Especies nativas</v>
          </cell>
          <cell r="I391">
            <v>0</v>
          </cell>
          <cell r="J391">
            <v>0</v>
          </cell>
          <cell r="K391">
            <v>0</v>
          </cell>
          <cell r="L391">
            <v>0</v>
          </cell>
          <cell r="M391">
            <v>0</v>
          </cell>
          <cell r="N391">
            <v>0</v>
          </cell>
          <cell r="O391">
            <v>0</v>
          </cell>
          <cell r="P391">
            <v>0</v>
          </cell>
          <cell r="Q391">
            <v>0</v>
          </cell>
          <cell r="R391">
            <v>0</v>
          </cell>
          <cell r="S391">
            <v>0</v>
          </cell>
          <cell r="T391">
            <v>0</v>
          </cell>
          <cell r="U391">
            <v>0</v>
          </cell>
          <cell r="V391">
            <v>0</v>
          </cell>
          <cell r="W391">
            <v>0</v>
          </cell>
          <cell r="X391">
            <v>0</v>
          </cell>
          <cell r="Y391">
            <v>0</v>
          </cell>
          <cell r="Z391">
            <v>0</v>
          </cell>
          <cell r="AA391">
            <v>0</v>
          </cell>
          <cell r="AB391">
            <v>0</v>
          </cell>
          <cell r="AC391">
            <v>0</v>
          </cell>
          <cell r="AD391">
            <v>0</v>
          </cell>
          <cell r="AE391">
            <v>0</v>
          </cell>
          <cell r="AF391">
            <v>0</v>
          </cell>
          <cell r="AG391">
            <v>0</v>
          </cell>
          <cell r="AH391">
            <v>0</v>
          </cell>
          <cell r="AI391">
            <v>0</v>
          </cell>
          <cell r="AJ391">
            <v>0</v>
          </cell>
          <cell r="AK391">
            <v>3.0909946195988699E-5</v>
          </cell>
          <cell r="AL391">
            <v>6.3690595370206405E-5</v>
          </cell>
          <cell r="AM391">
            <v>6.8346895147252694E-5</v>
          </cell>
          <cell r="AN391">
            <v>7.3766276222623101E-5</v>
          </cell>
          <cell r="AO391">
            <v>8.01530634660118E-5</v>
          </cell>
        </row>
        <row r="392">
          <cell r="A392">
            <v>51605</v>
          </cell>
          <cell r="B392">
            <v>5</v>
          </cell>
          <cell r="C392" t="str">
            <v>OT-FL</v>
          </cell>
          <cell r="D392">
            <v>10</v>
          </cell>
          <cell r="E392">
            <v>16</v>
          </cell>
          <cell r="F392" t="str">
            <v>Ñuble</v>
          </cell>
          <cell r="G392">
            <v>5</v>
          </cell>
          <cell r="H392" t="str">
            <v>Areas gestión plantaciones</v>
          </cell>
          <cell r="I392">
            <v>5.8833805883881402E-2</v>
          </cell>
          <cell r="J392">
            <v>4.6195086395899497E-2</v>
          </cell>
          <cell r="K392">
            <v>5.7383345265653703E-2</v>
          </cell>
          <cell r="L392">
            <v>4.72109013107498E-2</v>
          </cell>
          <cell r="M392">
            <v>5.3451658888869102E-2</v>
          </cell>
          <cell r="N392">
            <v>5.0275263091957199E-2</v>
          </cell>
          <cell r="O392">
            <v>6.7504744303095804E-2</v>
          </cell>
          <cell r="P392">
            <v>6.9074940668833296E-2</v>
          </cell>
          <cell r="Q392">
            <v>7.5612390857039094E-2</v>
          </cell>
          <cell r="R392">
            <v>8.1125384879053394E-2</v>
          </cell>
          <cell r="S392">
            <v>8.1035993474900203E-2</v>
          </cell>
          <cell r="T392">
            <v>8.0060439391365701E-2</v>
          </cell>
          <cell r="U392">
            <v>8.9505639397838593E-2</v>
          </cell>
          <cell r="V392">
            <v>8.2138933002169304E-2</v>
          </cell>
          <cell r="W392">
            <v>7.9102954004494103E-2</v>
          </cell>
          <cell r="X392">
            <v>8.5137996935786997E-2</v>
          </cell>
          <cell r="Y392">
            <v>8.4376069549351895E-2</v>
          </cell>
          <cell r="Z392">
            <v>7.7508700902031005E-2</v>
          </cell>
          <cell r="AA392">
            <v>8.5733971731136893E-2</v>
          </cell>
          <cell r="AB392">
            <v>8.2488394458138894E-2</v>
          </cell>
          <cell r="AC392">
            <v>8.56403860652524E-2</v>
          </cell>
          <cell r="AD392">
            <v>7.5722648953037805E-2</v>
          </cell>
          <cell r="AE392">
            <v>7.1705169171551106E-2</v>
          </cell>
          <cell r="AF392">
            <v>6.3640140902898504E-2</v>
          </cell>
          <cell r="AG392">
            <v>6.3167802899769407E-2</v>
          </cell>
          <cell r="AH392">
            <v>5.5234696304859901E-2</v>
          </cell>
          <cell r="AI392">
            <v>5.27800442951563E-2</v>
          </cell>
          <cell r="AJ392">
            <v>6.34143687876874E-2</v>
          </cell>
          <cell r="AK392">
            <v>0.83119685488817996</v>
          </cell>
          <cell r="AL392">
            <v>1.53481410576495</v>
          </cell>
          <cell r="AM392">
            <v>1.5088113606775899</v>
          </cell>
          <cell r="AN392">
            <v>1.5879888187899001</v>
          </cell>
          <cell r="AO392">
            <v>1.6669000369356499</v>
          </cell>
        </row>
        <row r="393">
          <cell r="A393">
            <v>50801</v>
          </cell>
          <cell r="B393">
            <v>5</v>
          </cell>
          <cell r="C393" t="str">
            <v>OT-FL</v>
          </cell>
          <cell r="D393">
            <v>11</v>
          </cell>
          <cell r="E393">
            <v>8</v>
          </cell>
          <cell r="F393" t="str">
            <v>Biobio</v>
          </cell>
          <cell r="G393">
            <v>1</v>
          </cell>
          <cell r="H393" t="str">
            <v>Pinus radiata</v>
          </cell>
          <cell r="I393">
            <v>1050.6519404896401</v>
          </cell>
          <cell r="J393">
            <v>1066.01067689565</v>
          </cell>
          <cell r="K393">
            <v>1064.0093110358901</v>
          </cell>
          <cell r="L393">
            <v>1080.68052916902</v>
          </cell>
          <cell r="M393">
            <v>1005.89006527481</v>
          </cell>
          <cell r="N393">
            <v>933.37093743160699</v>
          </cell>
          <cell r="O393">
            <v>815.05598254120105</v>
          </cell>
          <cell r="P393">
            <v>712.60339263941705</v>
          </cell>
          <cell r="Q393">
            <v>637.93318313905297</v>
          </cell>
          <cell r="R393">
            <v>591.25100030161195</v>
          </cell>
          <cell r="S393">
            <v>485.34699808724599</v>
          </cell>
          <cell r="T393">
            <v>428.37036036785202</v>
          </cell>
          <cell r="U393">
            <v>581.86977175799905</v>
          </cell>
          <cell r="V393">
            <v>346.09001436379202</v>
          </cell>
          <cell r="W393">
            <v>327.67740418147702</v>
          </cell>
          <cell r="X393">
            <v>312.68610780772201</v>
          </cell>
          <cell r="Y393">
            <v>305.25397646895698</v>
          </cell>
          <cell r="Z393">
            <v>302.34869808045897</v>
          </cell>
          <cell r="AA393">
            <v>287.36242213909202</v>
          </cell>
          <cell r="AB393">
            <v>270.87352661194097</v>
          </cell>
          <cell r="AC393">
            <v>253.98787328684301</v>
          </cell>
          <cell r="AD393">
            <v>209.214817257405</v>
          </cell>
          <cell r="AE393">
            <v>180.17253910576699</v>
          </cell>
          <cell r="AF393">
            <v>129.92091448302199</v>
          </cell>
          <cell r="AG393">
            <v>139.96719210553201</v>
          </cell>
          <cell r="AH393">
            <v>122.85322736040899</v>
          </cell>
          <cell r="AI393">
            <v>123.11270090583599</v>
          </cell>
          <cell r="AJ393">
            <v>149.44125507186999</v>
          </cell>
          <cell r="AK393">
            <v>137.59129479364</v>
          </cell>
          <cell r="AL393">
            <v>124.54433015551599</v>
          </cell>
          <cell r="AM393">
            <v>118.33417748082699</v>
          </cell>
          <cell r="AN393">
            <v>113.503837197648</v>
          </cell>
          <cell r="AO393">
            <v>104.142925941858</v>
          </cell>
        </row>
        <row r="394">
          <cell r="A394">
            <v>50802</v>
          </cell>
          <cell r="B394">
            <v>5</v>
          </cell>
          <cell r="C394" t="str">
            <v>OT-FL</v>
          </cell>
          <cell r="D394">
            <v>11</v>
          </cell>
          <cell r="E394">
            <v>8</v>
          </cell>
          <cell r="F394" t="str">
            <v>Biobio</v>
          </cell>
          <cell r="G394">
            <v>2</v>
          </cell>
          <cell r="H394" t="str">
            <v>Eucaliptus sp</v>
          </cell>
          <cell r="I394">
            <v>90.741789276144203</v>
          </cell>
          <cell r="J394">
            <v>115.401651948489</v>
          </cell>
          <cell r="K394">
            <v>147.632140841894</v>
          </cell>
          <cell r="L394">
            <v>161.57482615713201</v>
          </cell>
          <cell r="M394">
            <v>188.18312713526601</v>
          </cell>
          <cell r="N394">
            <v>235.465881800311</v>
          </cell>
          <cell r="O394">
            <v>243.92443616601099</v>
          </cell>
          <cell r="P394">
            <v>251.69034107670501</v>
          </cell>
          <cell r="Q394">
            <v>251.052806213624</v>
          </cell>
          <cell r="R394">
            <v>245.74696412807899</v>
          </cell>
          <cell r="S394">
            <v>256.21615923184299</v>
          </cell>
          <cell r="T394">
            <v>264.783412189025</v>
          </cell>
          <cell r="U394">
            <v>272.87456878578701</v>
          </cell>
          <cell r="V394">
            <v>283.20782261054802</v>
          </cell>
          <cell r="W394">
            <v>298.22451735589499</v>
          </cell>
          <cell r="X394">
            <v>318.09581795798101</v>
          </cell>
          <cell r="Y394">
            <v>333.23926654029202</v>
          </cell>
          <cell r="Z394">
            <v>348.32632085956499</v>
          </cell>
          <cell r="AA394">
            <v>344.05415609425899</v>
          </cell>
          <cell r="AB394">
            <v>341.01614304376898</v>
          </cell>
          <cell r="AC394">
            <v>327.06642415279202</v>
          </cell>
          <cell r="AD394">
            <v>315.71469023124598</v>
          </cell>
          <cell r="AE394">
            <v>291.41413708222501</v>
          </cell>
          <cell r="AF394">
            <v>280.92200666717599</v>
          </cell>
          <cell r="AG394">
            <v>257.160478959388</v>
          </cell>
          <cell r="AH394">
            <v>210.44221697339901</v>
          </cell>
          <cell r="AI394">
            <v>199.55626739287899</v>
          </cell>
          <cell r="AJ394">
            <v>229.48422934815599</v>
          </cell>
          <cell r="AK394">
            <v>220.34085499481799</v>
          </cell>
          <cell r="AL394">
            <v>206.13580971150299</v>
          </cell>
          <cell r="AM394">
            <v>194.01943424508599</v>
          </cell>
          <cell r="AN394">
            <v>188.454125179427</v>
          </cell>
          <cell r="AO394">
            <v>180.50486490167799</v>
          </cell>
        </row>
        <row r="395">
          <cell r="A395">
            <v>50803</v>
          </cell>
          <cell r="B395">
            <v>5</v>
          </cell>
          <cell r="C395" t="str">
            <v>OT-FL</v>
          </cell>
          <cell r="D395">
            <v>11</v>
          </cell>
          <cell r="E395">
            <v>8</v>
          </cell>
          <cell r="F395" t="str">
            <v>Biobio</v>
          </cell>
          <cell r="G395">
            <v>3</v>
          </cell>
          <cell r="H395" t="str">
            <v>Otras especies</v>
          </cell>
          <cell r="I395">
            <v>12.828200338416201</v>
          </cell>
          <cell r="J395">
            <v>12.9216545110946</v>
          </cell>
          <cell r="K395">
            <v>12.953781119011399</v>
          </cell>
          <cell r="L395">
            <v>13.6966216239388</v>
          </cell>
          <cell r="M395">
            <v>15.053085274379701</v>
          </cell>
          <cell r="N395">
            <v>18.250971103222501</v>
          </cell>
          <cell r="O395">
            <v>18.0833448248891</v>
          </cell>
          <cell r="P395">
            <v>17.574506117909401</v>
          </cell>
          <cell r="Q395">
            <v>17.318388197148501</v>
          </cell>
          <cell r="R395">
            <v>18.417317389465602</v>
          </cell>
          <cell r="S395">
            <v>16.3628893755712</v>
          </cell>
          <cell r="T395">
            <v>16.026340173046101</v>
          </cell>
          <cell r="U395">
            <v>15.019458159254899</v>
          </cell>
          <cell r="V395">
            <v>2.1452226119242801</v>
          </cell>
          <cell r="W395">
            <v>0.69235596511371</v>
          </cell>
          <cell r="X395">
            <v>2.5451770682213901</v>
          </cell>
          <cell r="Y395">
            <v>2.03648728487578</v>
          </cell>
          <cell r="Z395">
            <v>9.9067915602091201</v>
          </cell>
          <cell r="AA395">
            <v>10.5244843380388</v>
          </cell>
          <cell r="AB395">
            <v>10.156376516631701</v>
          </cell>
          <cell r="AC395">
            <v>9.6108287788445992</v>
          </cell>
          <cell r="AD395">
            <v>9.7067693579944194</v>
          </cell>
          <cell r="AE395">
            <v>10.151016242643101</v>
          </cell>
          <cell r="AF395">
            <v>9.4168738243212005</v>
          </cell>
          <cell r="AG395">
            <v>8.1773430640653295</v>
          </cell>
          <cell r="AH395">
            <v>4.4548199171510996</v>
          </cell>
          <cell r="AI395">
            <v>3.9869996985527298</v>
          </cell>
          <cell r="AJ395">
            <v>4.7247308247230198</v>
          </cell>
          <cell r="AK395">
            <v>4.4161198404165098</v>
          </cell>
          <cell r="AL395">
            <v>2.7031914919101498</v>
          </cell>
          <cell r="AM395">
            <v>2.7895417727542302</v>
          </cell>
          <cell r="AN395">
            <v>2.4739474151207901</v>
          </cell>
          <cell r="AO395">
            <v>2.37970168901282</v>
          </cell>
        </row>
        <row r="396">
          <cell r="A396">
            <v>50804</v>
          </cell>
          <cell r="B396">
            <v>5</v>
          </cell>
          <cell r="C396" t="str">
            <v>OT-FL</v>
          </cell>
          <cell r="D396">
            <v>11</v>
          </cell>
          <cell r="E396">
            <v>8</v>
          </cell>
          <cell r="F396" t="str">
            <v>Biobio</v>
          </cell>
          <cell r="G396">
            <v>4</v>
          </cell>
          <cell r="H396" t="str">
            <v>Especies nativas</v>
          </cell>
          <cell r="I396">
            <v>0.10488859079789099</v>
          </cell>
          <cell r="J396">
            <v>0.10488859079789099</v>
          </cell>
          <cell r="K396">
            <v>0.10488859079789099</v>
          </cell>
          <cell r="L396">
            <v>0.117395839468544</v>
          </cell>
          <cell r="M396">
            <v>0.162577900373749</v>
          </cell>
          <cell r="N396">
            <v>0.16443749130319801</v>
          </cell>
          <cell r="O396">
            <v>0.16443749130319801</v>
          </cell>
          <cell r="P396">
            <v>0.17386741691963301</v>
          </cell>
          <cell r="Q396">
            <v>0.17386741691963301</v>
          </cell>
          <cell r="R396">
            <v>0.17386741691963301</v>
          </cell>
          <cell r="S396">
            <v>0.17386741691963301</v>
          </cell>
          <cell r="T396">
            <v>0.17386741691963301</v>
          </cell>
          <cell r="U396">
            <v>0.17386741691963301</v>
          </cell>
          <cell r="V396">
            <v>0.17386741691963301</v>
          </cell>
          <cell r="W396">
            <v>0.16639006177912</v>
          </cell>
          <cell r="X396">
            <v>0.161993029033035</v>
          </cell>
          <cell r="Y396">
            <v>0.161993029033035</v>
          </cell>
          <cell r="Z396">
            <v>0.161993029033035</v>
          </cell>
          <cell r="AA396">
            <v>0.15525951026430199</v>
          </cell>
          <cell r="AB396">
            <v>0.15525951026430199</v>
          </cell>
          <cell r="AC396">
            <v>6.8978826121741305E-2</v>
          </cell>
          <cell r="AD396">
            <v>0.21504669428979001</v>
          </cell>
          <cell r="AE396">
            <v>0.39713663836540197</v>
          </cell>
          <cell r="AF396">
            <v>0.38951831423507599</v>
          </cell>
          <cell r="AG396">
            <v>0.46324256722629198</v>
          </cell>
          <cell r="AH396">
            <v>0.546877530399558</v>
          </cell>
          <cell r="AI396">
            <v>0.43577237856022599</v>
          </cell>
          <cell r="AJ396">
            <v>0.57594316273616797</v>
          </cell>
          <cell r="AK396">
            <v>0.77009845045237502</v>
          </cell>
          <cell r="AL396">
            <v>0.76641032284865596</v>
          </cell>
          <cell r="AM396">
            <v>0.77495975864950895</v>
          </cell>
          <cell r="AN396">
            <v>0.78480379861344596</v>
          </cell>
          <cell r="AO396">
            <v>0.79626058464971405</v>
          </cell>
        </row>
        <row r="397">
          <cell r="A397">
            <v>50805</v>
          </cell>
          <cell r="B397">
            <v>5</v>
          </cell>
          <cell r="C397" t="str">
            <v>OT-FL</v>
          </cell>
          <cell r="D397">
            <v>11</v>
          </cell>
          <cell r="E397">
            <v>8</v>
          </cell>
          <cell r="F397" t="str">
            <v>Biobio</v>
          </cell>
          <cell r="G397">
            <v>5</v>
          </cell>
          <cell r="H397" t="str">
            <v>Areas gestión plantaciones</v>
          </cell>
          <cell r="I397">
            <v>85.145296866361207</v>
          </cell>
          <cell r="J397">
            <v>65.645209014652494</v>
          </cell>
          <cell r="K397">
            <v>82.212114152698007</v>
          </cell>
          <cell r="L397">
            <v>68.108645463224903</v>
          </cell>
          <cell r="M397">
            <v>77.016864057967695</v>
          </cell>
          <cell r="N397">
            <v>73.072177218268706</v>
          </cell>
          <cell r="O397">
            <v>97.932729376125593</v>
          </cell>
          <cell r="P397">
            <v>100.072358385897</v>
          </cell>
          <cell r="Q397">
            <v>108.88386527775801</v>
          </cell>
          <cell r="R397">
            <v>116.247822644998</v>
          </cell>
          <cell r="S397">
            <v>115.07867746057001</v>
          </cell>
          <cell r="T397">
            <v>113.229336350572</v>
          </cell>
          <cell r="U397">
            <v>152.33039767694001</v>
          </cell>
          <cell r="V397">
            <v>143.65616619767701</v>
          </cell>
          <cell r="W397">
            <v>152.75641439707701</v>
          </cell>
          <cell r="X397">
            <v>154.25089188651299</v>
          </cell>
          <cell r="Y397">
            <v>153.611337007439</v>
          </cell>
          <cell r="Z397">
            <v>142.317586049873</v>
          </cell>
          <cell r="AA397">
            <v>158.234577888605</v>
          </cell>
          <cell r="AB397">
            <v>152.76265382499901</v>
          </cell>
          <cell r="AC397">
            <v>159.065334132857</v>
          </cell>
          <cell r="AD397">
            <v>144.699298047094</v>
          </cell>
          <cell r="AE397">
            <v>139.78060274635499</v>
          </cell>
          <cell r="AF397">
            <v>126.718198266031</v>
          </cell>
          <cell r="AG397">
            <v>127.253505906079</v>
          </cell>
          <cell r="AH397">
            <v>112.156115446078</v>
          </cell>
          <cell r="AI397">
            <v>105.744378433501</v>
          </cell>
          <cell r="AJ397">
            <v>151.43206539572199</v>
          </cell>
          <cell r="AK397">
            <v>140.763614605177</v>
          </cell>
          <cell r="AL397">
            <v>126.791676700786</v>
          </cell>
          <cell r="AM397">
            <v>118.43894900436101</v>
          </cell>
          <cell r="AN397">
            <v>117.93699485946</v>
          </cell>
          <cell r="AO397">
            <v>117.13941727633301</v>
          </cell>
        </row>
        <row r="398">
          <cell r="A398">
            <v>50901</v>
          </cell>
          <cell r="B398">
            <v>5</v>
          </cell>
          <cell r="C398" t="str">
            <v>OT-FL</v>
          </cell>
          <cell r="D398">
            <v>12</v>
          </cell>
          <cell r="E398">
            <v>9</v>
          </cell>
          <cell r="F398" t="str">
            <v>Araucanía</v>
          </cell>
          <cell r="G398">
            <v>1</v>
          </cell>
          <cell r="H398" t="str">
            <v>Pinus radiata</v>
          </cell>
          <cell r="I398">
            <v>451.03197286682899</v>
          </cell>
          <cell r="J398">
            <v>479.24920105287299</v>
          </cell>
          <cell r="K398">
            <v>433.74768434123303</v>
          </cell>
          <cell r="L398">
            <v>456.07738900002801</v>
          </cell>
          <cell r="M398">
            <v>461.80492410173002</v>
          </cell>
          <cell r="N398">
            <v>479.65118939812697</v>
          </cell>
          <cell r="O398">
            <v>462.93442054786101</v>
          </cell>
          <cell r="P398">
            <v>493.08428546853901</v>
          </cell>
          <cell r="Q398">
            <v>485.111938631719</v>
          </cell>
          <cell r="R398">
            <v>486.05977549318698</v>
          </cell>
          <cell r="S398">
            <v>475.96584918924498</v>
          </cell>
          <cell r="T398">
            <v>451.394638244747</v>
          </cell>
          <cell r="U398">
            <v>383.42433177962801</v>
          </cell>
          <cell r="V398">
            <v>295.19190961250899</v>
          </cell>
          <cell r="W398">
            <v>325.09053910447301</v>
          </cell>
          <cell r="X398">
            <v>305.05761016474003</v>
          </cell>
          <cell r="Y398">
            <v>283.84118980645098</v>
          </cell>
          <cell r="Z398">
            <v>267.07043780783903</v>
          </cell>
          <cell r="AA398">
            <v>247.849051937844</v>
          </cell>
          <cell r="AB398">
            <v>222.70039278227301</v>
          </cell>
          <cell r="AC398">
            <v>212.83270765193299</v>
          </cell>
          <cell r="AD398">
            <v>180.066896281189</v>
          </cell>
          <cell r="AE398">
            <v>180.99887976863999</v>
          </cell>
          <cell r="AF398">
            <v>159.494674244995</v>
          </cell>
          <cell r="AG398">
            <v>154.212644919441</v>
          </cell>
          <cell r="AH398">
            <v>136.927652455551</v>
          </cell>
          <cell r="AI398">
            <v>137.09260717364401</v>
          </cell>
          <cell r="AJ398">
            <v>88.639451571047204</v>
          </cell>
          <cell r="AK398">
            <v>81.160788347343995</v>
          </cell>
          <cell r="AL398">
            <v>69.668431121184597</v>
          </cell>
          <cell r="AM398">
            <v>59.793326920648802</v>
          </cell>
          <cell r="AN398">
            <v>51.6005678623915</v>
          </cell>
          <cell r="AO398">
            <v>47.2350853762659</v>
          </cell>
        </row>
        <row r="399">
          <cell r="A399">
            <v>50902</v>
          </cell>
          <cell r="B399">
            <v>5</v>
          </cell>
          <cell r="C399" t="str">
            <v>OT-FL</v>
          </cell>
          <cell r="D399">
            <v>12</v>
          </cell>
          <cell r="E399">
            <v>9</v>
          </cell>
          <cell r="F399" t="str">
            <v>Araucanía</v>
          </cell>
          <cell r="G399">
            <v>2</v>
          </cell>
          <cell r="H399" t="str">
            <v>Eucaliptus sp</v>
          </cell>
          <cell r="I399">
            <v>14.980363790590699</v>
          </cell>
          <cell r="J399">
            <v>25.3983318854145</v>
          </cell>
          <cell r="K399">
            <v>39.514443918855697</v>
          </cell>
          <cell r="L399">
            <v>55.721831809103001</v>
          </cell>
          <cell r="M399">
            <v>64.784738506914806</v>
          </cell>
          <cell r="N399">
            <v>142.010989932043</v>
          </cell>
          <cell r="O399">
            <v>142.374907284503</v>
          </cell>
          <cell r="P399">
            <v>149.69220077943399</v>
          </cell>
          <cell r="Q399">
            <v>145.365522260479</v>
          </cell>
          <cell r="R399">
            <v>137.77655889881001</v>
          </cell>
          <cell r="S399">
            <v>138.62926431991701</v>
          </cell>
          <cell r="T399">
            <v>150.09808559340499</v>
          </cell>
          <cell r="U399">
            <v>152.60526641710399</v>
          </cell>
          <cell r="V399">
            <v>192.70080055129799</v>
          </cell>
          <cell r="W399">
            <v>233.830199323545</v>
          </cell>
          <cell r="X399">
            <v>279.58927296607197</v>
          </cell>
          <cell r="Y399">
            <v>281.23135828583401</v>
          </cell>
          <cell r="Z399">
            <v>301.12220550862702</v>
          </cell>
          <cell r="AA399">
            <v>290.31901586516</v>
          </cell>
          <cell r="AB399">
            <v>325.32507448818302</v>
          </cell>
          <cell r="AC399">
            <v>330.67370454791097</v>
          </cell>
          <cell r="AD399">
            <v>349.39688012601601</v>
          </cell>
          <cell r="AE399">
            <v>343.992365085887</v>
          </cell>
          <cell r="AF399">
            <v>328.52539554669698</v>
          </cell>
          <cell r="AG399">
            <v>319.70819242251002</v>
          </cell>
          <cell r="AH399">
            <v>242.339969671049</v>
          </cell>
          <cell r="AI399">
            <v>239.946675169331</v>
          </cell>
          <cell r="AJ399">
            <v>230.16034889161801</v>
          </cell>
          <cell r="AK399">
            <v>225.18468200468899</v>
          </cell>
          <cell r="AL399">
            <v>219.18206778027701</v>
          </cell>
          <cell r="AM399">
            <v>201.783495697429</v>
          </cell>
          <cell r="AN399">
            <v>177.88443364642001</v>
          </cell>
          <cell r="AO399">
            <v>160.47380521503601</v>
          </cell>
        </row>
        <row r="400">
          <cell r="A400">
            <v>50903</v>
          </cell>
          <cell r="B400">
            <v>5</v>
          </cell>
          <cell r="C400" t="str">
            <v>OT-FL</v>
          </cell>
          <cell r="D400">
            <v>12</v>
          </cell>
          <cell r="E400">
            <v>9</v>
          </cell>
          <cell r="F400" t="str">
            <v>Araucanía</v>
          </cell>
          <cell r="G400">
            <v>3</v>
          </cell>
          <cell r="H400" t="str">
            <v>Otras especies</v>
          </cell>
          <cell r="I400">
            <v>17.396791485527501</v>
          </cell>
          <cell r="J400">
            <v>17.786466617152801</v>
          </cell>
          <cell r="K400">
            <v>18.182856332944699</v>
          </cell>
          <cell r="L400">
            <v>18.534484821854601</v>
          </cell>
          <cell r="M400">
            <v>19.51288956278</v>
          </cell>
          <cell r="N400">
            <v>18.784629300600301</v>
          </cell>
          <cell r="O400">
            <v>17.770977619192301</v>
          </cell>
          <cell r="P400">
            <v>16.703699527188299</v>
          </cell>
          <cell r="Q400">
            <v>15.8305751131373</v>
          </cell>
          <cell r="R400">
            <v>16.365389307442701</v>
          </cell>
          <cell r="S400">
            <v>14.245703166957499</v>
          </cell>
          <cell r="T400">
            <v>14.703668149126401</v>
          </cell>
          <cell r="U400">
            <v>17.143450747649499</v>
          </cell>
          <cell r="V400">
            <v>9.5205457130315096</v>
          </cell>
          <cell r="W400">
            <v>17.608726978025299</v>
          </cell>
          <cell r="X400">
            <v>21.8346371154244</v>
          </cell>
          <cell r="Y400">
            <v>7.8512495615138898</v>
          </cell>
          <cell r="Z400">
            <v>12.911998963431699</v>
          </cell>
          <cell r="AA400">
            <v>18.275739046078801</v>
          </cell>
          <cell r="AB400">
            <v>19.457953272593102</v>
          </cell>
          <cell r="AC400">
            <v>19.623606653232098</v>
          </cell>
          <cell r="AD400">
            <v>19.5919645208402</v>
          </cell>
          <cell r="AE400">
            <v>18.0250446234433</v>
          </cell>
          <cell r="AF400">
            <v>17.563579109283801</v>
          </cell>
          <cell r="AG400">
            <v>17.237200040680001</v>
          </cell>
          <cell r="AH400">
            <v>16.891345570271</v>
          </cell>
          <cell r="AI400">
            <v>18.5445230993903</v>
          </cell>
          <cell r="AJ400">
            <v>20.6232468893297</v>
          </cell>
          <cell r="AK400">
            <v>20.0388367540762</v>
          </cell>
          <cell r="AL400">
            <v>21.442963699148301</v>
          </cell>
          <cell r="AM400">
            <v>22.076333941644599</v>
          </cell>
          <cell r="AN400">
            <v>10.935923910462201</v>
          </cell>
          <cell r="AO400">
            <v>10.2601527139201</v>
          </cell>
        </row>
        <row r="401">
          <cell r="A401">
            <v>50904</v>
          </cell>
          <cell r="B401">
            <v>5</v>
          </cell>
          <cell r="C401" t="str">
            <v>OT-FL</v>
          </cell>
          <cell r="D401">
            <v>12</v>
          </cell>
          <cell r="E401">
            <v>9</v>
          </cell>
          <cell r="F401" t="str">
            <v>Araucanía</v>
          </cell>
          <cell r="G401">
            <v>4</v>
          </cell>
          <cell r="H401" t="str">
            <v>Especies nativas</v>
          </cell>
          <cell r="I401">
            <v>0.11451442479978199</v>
          </cell>
          <cell r="J401">
            <v>0.190195137311647</v>
          </cell>
          <cell r="K401">
            <v>0.236501959855211</v>
          </cell>
          <cell r="L401">
            <v>0.236501959855211</v>
          </cell>
          <cell r="M401">
            <v>0.28325691293951899</v>
          </cell>
          <cell r="N401">
            <v>0.22672844615707599</v>
          </cell>
          <cell r="O401">
            <v>0.22672844615707599</v>
          </cell>
          <cell r="P401">
            <v>0.22672844615707599</v>
          </cell>
          <cell r="Q401">
            <v>0.19996865100978201</v>
          </cell>
          <cell r="R401">
            <v>0.19996865100978201</v>
          </cell>
          <cell r="S401">
            <v>0.19996865100978201</v>
          </cell>
          <cell r="T401">
            <v>0.19996865100978201</v>
          </cell>
          <cell r="U401">
            <v>0.19996865100978201</v>
          </cell>
          <cell r="V401">
            <v>0.19996865100978201</v>
          </cell>
          <cell r="W401">
            <v>0.19996865100978201</v>
          </cell>
          <cell r="X401">
            <v>0.19996865100978201</v>
          </cell>
          <cell r="Y401">
            <v>0.19996865100978201</v>
          </cell>
          <cell r="Z401">
            <v>0.19996865100978201</v>
          </cell>
          <cell r="AA401">
            <v>0.168742488139737</v>
          </cell>
          <cell r="AB401">
            <v>0.168742488139737</v>
          </cell>
          <cell r="AC401">
            <v>0.168742488139737</v>
          </cell>
          <cell r="AD401">
            <v>0.110133415275268</v>
          </cell>
          <cell r="AE401">
            <v>6.7326278859420899E-2</v>
          </cell>
          <cell r="AF401">
            <v>6.7326278859420899E-2</v>
          </cell>
          <cell r="AG401">
            <v>3.2948264519475703E-2</v>
          </cell>
          <cell r="AH401">
            <v>8.3587015623566296E-2</v>
          </cell>
          <cell r="AI401">
            <v>0.13785349015272899</v>
          </cell>
          <cell r="AJ401">
            <v>0.27525730182331698</v>
          </cell>
          <cell r="AK401">
            <v>0.67799250963677304</v>
          </cell>
          <cell r="AL401">
            <v>0.87220645887918502</v>
          </cell>
          <cell r="AM401">
            <v>0.90883231221477401</v>
          </cell>
          <cell r="AN401">
            <v>1.0131831267439999</v>
          </cell>
          <cell r="AO401">
            <v>1.1061594363916201</v>
          </cell>
        </row>
        <row r="402">
          <cell r="A402">
            <v>50905</v>
          </cell>
          <cell r="B402">
            <v>5</v>
          </cell>
          <cell r="C402" t="str">
            <v>OT-FL</v>
          </cell>
          <cell r="D402">
            <v>12</v>
          </cell>
          <cell r="E402">
            <v>9</v>
          </cell>
          <cell r="F402" t="str">
            <v>Araucanía</v>
          </cell>
          <cell r="G402">
            <v>5</v>
          </cell>
          <cell r="H402" t="str">
            <v>Areas gestión plantaciones</v>
          </cell>
          <cell r="I402">
            <v>35.665604767702597</v>
          </cell>
          <cell r="J402">
            <v>28.722921953154898</v>
          </cell>
          <cell r="K402">
            <v>33.0057732392928</v>
          </cell>
          <cell r="L402">
            <v>28.769444542621201</v>
          </cell>
          <cell r="M402">
            <v>34.798072757482103</v>
          </cell>
          <cell r="N402">
            <v>39.4317308008319</v>
          </cell>
          <cell r="O402">
            <v>56.665949713299497</v>
          </cell>
          <cell r="P402">
            <v>67.225657904238304</v>
          </cell>
          <cell r="Q402">
            <v>77.656900064464395</v>
          </cell>
          <cell r="R402">
            <v>87.010573264494198</v>
          </cell>
          <cell r="S402">
            <v>95.4876531400717</v>
          </cell>
          <cell r="T402">
            <v>98.391145742966103</v>
          </cell>
          <cell r="U402">
            <v>96.898358488101394</v>
          </cell>
          <cell r="V402">
            <v>113.17810690113799</v>
          </cell>
          <cell r="W402">
            <v>140.562618209889</v>
          </cell>
          <cell r="X402">
            <v>147.72339628981101</v>
          </cell>
          <cell r="Y402">
            <v>137.41133966298401</v>
          </cell>
          <cell r="Z402">
            <v>125.207180976133</v>
          </cell>
          <cell r="AA402">
            <v>137.16844149852599</v>
          </cell>
          <cell r="AB402">
            <v>139.36976679759701</v>
          </cell>
          <cell r="AC402">
            <v>151.677895222589</v>
          </cell>
          <cell r="AD402">
            <v>148.571973240739</v>
          </cell>
          <cell r="AE402">
            <v>157.45088422412101</v>
          </cell>
          <cell r="AF402">
            <v>152.32446244900001</v>
          </cell>
          <cell r="AG402">
            <v>154.043038018765</v>
          </cell>
          <cell r="AH402">
            <v>131.36683767699699</v>
          </cell>
          <cell r="AI402">
            <v>127.9315118395</v>
          </cell>
          <cell r="AJ402">
            <v>133.88264895436299</v>
          </cell>
          <cell r="AK402">
            <v>126.78640229220299</v>
          </cell>
          <cell r="AL402">
            <v>118.070469584104</v>
          </cell>
          <cell r="AM402">
            <v>106.683414069175</v>
          </cell>
          <cell r="AN402">
            <v>93.291133645662001</v>
          </cell>
          <cell r="AO402">
            <v>89.1599157849828</v>
          </cell>
        </row>
        <row r="403">
          <cell r="A403">
            <v>51401</v>
          </cell>
          <cell r="B403">
            <v>5</v>
          </cell>
          <cell r="C403" t="str">
            <v>OT-FL</v>
          </cell>
          <cell r="D403">
            <v>13</v>
          </cell>
          <cell r="E403">
            <v>14</v>
          </cell>
          <cell r="F403" t="str">
            <v>Los Ríos</v>
          </cell>
          <cell r="G403">
            <v>1</v>
          </cell>
          <cell r="H403" t="str">
            <v>Pinus radiata</v>
          </cell>
          <cell r="I403">
            <v>995.46001933598905</v>
          </cell>
          <cell r="J403">
            <v>1082.4829392261499</v>
          </cell>
          <cell r="K403">
            <v>1158.3172317537501</v>
          </cell>
          <cell r="L403">
            <v>1130.94434030099</v>
          </cell>
          <cell r="M403">
            <v>1175.67699067167</v>
          </cell>
          <cell r="N403">
            <v>1135.5438880896299</v>
          </cell>
          <cell r="O403">
            <v>1089.3878270683599</v>
          </cell>
          <cell r="P403">
            <v>1133.03713008622</v>
          </cell>
          <cell r="Q403">
            <v>1102.7942667827899</v>
          </cell>
          <cell r="R403">
            <v>1070.6109678887401</v>
          </cell>
          <cell r="S403">
            <v>1012.49788716734</v>
          </cell>
          <cell r="T403">
            <v>945.811319135247</v>
          </cell>
          <cell r="U403">
            <v>769.30685675804898</v>
          </cell>
          <cell r="V403">
            <v>745.37882711972804</v>
          </cell>
          <cell r="W403">
            <v>684.86331480118702</v>
          </cell>
          <cell r="X403">
            <v>864.98712317899503</v>
          </cell>
          <cell r="Y403">
            <v>813.09174163830801</v>
          </cell>
          <cell r="Z403">
            <v>751.696927723675</v>
          </cell>
          <cell r="AA403">
            <v>707.93037171021899</v>
          </cell>
          <cell r="AB403">
            <v>638.32038221097798</v>
          </cell>
          <cell r="AC403">
            <v>555.16641467551801</v>
          </cell>
          <cell r="AD403">
            <v>458.32410818628898</v>
          </cell>
          <cell r="AE403">
            <v>363.22924738157002</v>
          </cell>
          <cell r="AF403">
            <v>371.34266911628998</v>
          </cell>
          <cell r="AG403">
            <v>289.25382858013802</v>
          </cell>
          <cell r="AH403">
            <v>278.423422313267</v>
          </cell>
          <cell r="AI403">
            <v>257.53397560488997</v>
          </cell>
          <cell r="AJ403">
            <v>157.08557799771401</v>
          </cell>
          <cell r="AK403">
            <v>137.58323155498201</v>
          </cell>
          <cell r="AL403">
            <v>135.283501039736</v>
          </cell>
          <cell r="AM403">
            <v>129.804626684901</v>
          </cell>
          <cell r="AN403">
            <v>120.279610162277</v>
          </cell>
          <cell r="AO403">
            <v>111.996162797604</v>
          </cell>
        </row>
        <row r="404">
          <cell r="A404">
            <v>51402</v>
          </cell>
          <cell r="B404">
            <v>5</v>
          </cell>
          <cell r="C404" t="str">
            <v>OT-FL</v>
          </cell>
          <cell r="D404">
            <v>13</v>
          </cell>
          <cell r="E404">
            <v>14</v>
          </cell>
          <cell r="F404" t="str">
            <v>Los Ríos</v>
          </cell>
          <cell r="G404">
            <v>2</v>
          </cell>
          <cell r="H404" t="str">
            <v>Eucaliptus sp</v>
          </cell>
          <cell r="I404">
            <v>61.532757405977698</v>
          </cell>
          <cell r="J404">
            <v>103.58442531878001</v>
          </cell>
          <cell r="K404">
            <v>158.705816500906</v>
          </cell>
          <cell r="L404">
            <v>222.65629860908501</v>
          </cell>
          <cell r="M404">
            <v>287.65847585850997</v>
          </cell>
          <cell r="N404">
            <v>317.83814671603</v>
          </cell>
          <cell r="O404">
            <v>347.21021430643702</v>
          </cell>
          <cell r="P404">
            <v>370.467729691606</v>
          </cell>
          <cell r="Q404">
            <v>431.03303700817003</v>
          </cell>
          <cell r="R404">
            <v>389.14532231685098</v>
          </cell>
          <cell r="S404">
            <v>444.45245947418402</v>
          </cell>
          <cell r="T404">
            <v>473.29291972572202</v>
          </cell>
          <cell r="U404">
            <v>506.02009765246402</v>
          </cell>
          <cell r="V404">
            <v>467.313832867462</v>
          </cell>
          <cell r="W404">
            <v>637.44823320522198</v>
          </cell>
          <cell r="X404">
            <v>657.39771424979403</v>
          </cell>
          <cell r="Y404">
            <v>674.59165639239097</v>
          </cell>
          <cell r="Z404">
            <v>743.91840330549201</v>
          </cell>
          <cell r="AA404">
            <v>765.13893028294297</v>
          </cell>
          <cell r="AB404">
            <v>785.68105591079802</v>
          </cell>
          <cell r="AC404">
            <v>813.22941466560405</v>
          </cell>
          <cell r="AD404">
            <v>782.62415445789497</v>
          </cell>
          <cell r="AE404">
            <v>737.40524636456996</v>
          </cell>
          <cell r="AF404">
            <v>675.41449107356004</v>
          </cell>
          <cell r="AG404">
            <v>609.05880488548405</v>
          </cell>
          <cell r="AH404">
            <v>577.14247155662997</v>
          </cell>
          <cell r="AI404">
            <v>524.70229630740801</v>
          </cell>
          <cell r="AJ404">
            <v>474.44929853060597</v>
          </cell>
          <cell r="AK404">
            <v>410.95956925716803</v>
          </cell>
          <cell r="AL404">
            <v>372.62957431914901</v>
          </cell>
          <cell r="AM404">
            <v>316.95501827213297</v>
          </cell>
          <cell r="AN404">
            <v>275.28563735345602</v>
          </cell>
          <cell r="AO404">
            <v>242.683963309147</v>
          </cell>
        </row>
        <row r="405">
          <cell r="A405">
            <v>51403</v>
          </cell>
          <cell r="B405">
            <v>5</v>
          </cell>
          <cell r="C405" t="str">
            <v>OT-FL</v>
          </cell>
          <cell r="D405">
            <v>13</v>
          </cell>
          <cell r="E405">
            <v>14</v>
          </cell>
          <cell r="F405" t="str">
            <v>Los Ríos</v>
          </cell>
          <cell r="G405">
            <v>3</v>
          </cell>
          <cell r="H405" t="str">
            <v>Otras especies</v>
          </cell>
          <cell r="I405">
            <v>66.743236747854894</v>
          </cell>
          <cell r="J405">
            <v>67.974834055512005</v>
          </cell>
          <cell r="K405">
            <v>69.465897167782501</v>
          </cell>
          <cell r="L405">
            <v>70.642324048460495</v>
          </cell>
          <cell r="M405">
            <v>73.388700079435495</v>
          </cell>
          <cell r="N405">
            <v>68.647233354392199</v>
          </cell>
          <cell r="O405">
            <v>68.024403475967105</v>
          </cell>
          <cell r="P405">
            <v>71.9623209525231</v>
          </cell>
          <cell r="Q405">
            <v>74.688848933862303</v>
          </cell>
          <cell r="R405">
            <v>72.862854418709006</v>
          </cell>
          <cell r="S405">
            <v>61.745582131178402</v>
          </cell>
          <cell r="T405">
            <v>60.932498804071599</v>
          </cell>
          <cell r="U405">
            <v>62.436320341162201</v>
          </cell>
          <cell r="V405">
            <v>36.845664893991099</v>
          </cell>
          <cell r="W405">
            <v>44.148503920530999</v>
          </cell>
          <cell r="X405">
            <v>29.826046835609901</v>
          </cell>
          <cell r="Y405">
            <v>30.8691900346968</v>
          </cell>
          <cell r="Z405">
            <v>72.2586718009956</v>
          </cell>
          <cell r="AA405">
            <v>71.954395520493193</v>
          </cell>
          <cell r="AB405">
            <v>73.0504652253952</v>
          </cell>
          <cell r="AC405">
            <v>73.524716594606801</v>
          </cell>
          <cell r="AD405">
            <v>72.563911993481298</v>
          </cell>
          <cell r="AE405">
            <v>73.060331950799707</v>
          </cell>
          <cell r="AF405">
            <v>71.924523976101497</v>
          </cell>
          <cell r="AG405">
            <v>69.009539256559194</v>
          </cell>
          <cell r="AH405">
            <v>68.585906988152999</v>
          </cell>
          <cell r="AI405">
            <v>61.888572262974201</v>
          </cell>
          <cell r="AJ405">
            <v>57.838765166676197</v>
          </cell>
          <cell r="AK405">
            <v>50.935856174791702</v>
          </cell>
          <cell r="AL405">
            <v>49.549114453312498</v>
          </cell>
          <cell r="AM405">
            <v>46.971041288929399</v>
          </cell>
          <cell r="AN405">
            <v>37.516770858111798</v>
          </cell>
          <cell r="AO405">
            <v>33.444129685799702</v>
          </cell>
        </row>
        <row r="406">
          <cell r="A406">
            <v>51404</v>
          </cell>
          <cell r="B406">
            <v>5</v>
          </cell>
          <cell r="C406" t="str">
            <v>OT-FL</v>
          </cell>
          <cell r="D406">
            <v>13</v>
          </cell>
          <cell r="E406">
            <v>14</v>
          </cell>
          <cell r="F406" t="str">
            <v>Los Ríos</v>
          </cell>
          <cell r="G406">
            <v>4</v>
          </cell>
          <cell r="H406" t="str">
            <v>Especies nativas</v>
          </cell>
          <cell r="I406">
            <v>3.8577147809741898</v>
          </cell>
          <cell r="J406">
            <v>4.5192242508905496</v>
          </cell>
          <cell r="K406">
            <v>4.8437693096687102</v>
          </cell>
          <cell r="L406">
            <v>5.0442100710434303</v>
          </cell>
          <cell r="M406">
            <v>6.4117809372048198</v>
          </cell>
          <cell r="N406">
            <v>5.9243811447185299</v>
          </cell>
          <cell r="O406">
            <v>5.8883657147498196</v>
          </cell>
          <cell r="P406">
            <v>5.6957644022291998</v>
          </cell>
          <cell r="Q406">
            <v>5.6957644022291998</v>
          </cell>
          <cell r="R406">
            <v>5.6957644022291998</v>
          </cell>
          <cell r="S406">
            <v>5.6604259540268202</v>
          </cell>
          <cell r="T406">
            <v>5.65758263060824</v>
          </cell>
          <cell r="U406">
            <v>5.65758263060824</v>
          </cell>
          <cell r="V406">
            <v>5.65758263060824</v>
          </cell>
          <cell r="W406">
            <v>5.6007161622366004</v>
          </cell>
          <cell r="X406">
            <v>5.6007161622366004</v>
          </cell>
          <cell r="Y406">
            <v>5.5937297104080796</v>
          </cell>
          <cell r="Z406">
            <v>4.6248586019840303</v>
          </cell>
          <cell r="AA406">
            <v>4.2852980876286901</v>
          </cell>
          <cell r="AB406">
            <v>4.0164009300427699</v>
          </cell>
          <cell r="AC406">
            <v>2.6200583388123899</v>
          </cell>
          <cell r="AD406">
            <v>2.00999948313705</v>
          </cell>
          <cell r="AE406">
            <v>1.76804619985103</v>
          </cell>
          <cell r="AF406">
            <v>2.1981462556352298</v>
          </cell>
          <cell r="AG406">
            <v>0.82855101860911196</v>
          </cell>
          <cell r="AH406">
            <v>1.65459316284549</v>
          </cell>
          <cell r="AI406">
            <v>1.9834740257913199</v>
          </cell>
          <cell r="AJ406">
            <v>2.3550941872514199</v>
          </cell>
          <cell r="AK406">
            <v>2.49992485599092</v>
          </cell>
          <cell r="AL406">
            <v>2.6797556892670098</v>
          </cell>
          <cell r="AM406">
            <v>2.8726097410815101</v>
          </cell>
          <cell r="AN406">
            <v>3.1070525755165699</v>
          </cell>
          <cell r="AO406">
            <v>3.2579139932819201</v>
          </cell>
        </row>
        <row r="407">
          <cell r="A407">
            <v>51405</v>
          </cell>
          <cell r="B407">
            <v>5</v>
          </cell>
          <cell r="C407" t="str">
            <v>OT-FL</v>
          </cell>
          <cell r="D407">
            <v>13</v>
          </cell>
          <cell r="E407">
            <v>14</v>
          </cell>
          <cell r="F407" t="str">
            <v>Los Ríos</v>
          </cell>
          <cell r="G407">
            <v>5</v>
          </cell>
          <cell r="H407" t="str">
            <v>Areas gestión plantaciones</v>
          </cell>
          <cell r="I407">
            <v>83.173414308094905</v>
          </cell>
          <cell r="J407">
            <v>69.169322601037194</v>
          </cell>
          <cell r="K407">
            <v>93.397887329072802</v>
          </cell>
          <cell r="L407">
            <v>77.501143998768796</v>
          </cell>
          <cell r="M407">
            <v>98.278828045347296</v>
          </cell>
          <cell r="N407">
            <v>94.041432162820598</v>
          </cell>
          <cell r="O407">
            <v>137.32322110606401</v>
          </cell>
          <cell r="P407">
            <v>161.12415521035601</v>
          </cell>
          <cell r="Q407">
            <v>193.89503707357099</v>
          </cell>
          <cell r="R407">
            <v>209.008913771686</v>
          </cell>
          <cell r="S407">
            <v>231.39550607408401</v>
          </cell>
          <cell r="T407">
            <v>237.151248340167</v>
          </cell>
          <cell r="U407">
            <v>235.239651554896</v>
          </cell>
          <cell r="V407">
            <v>285.48416641666199</v>
          </cell>
          <cell r="W407">
            <v>334.40369524578102</v>
          </cell>
          <cell r="X407">
            <v>379.31801877288598</v>
          </cell>
          <cell r="Y407">
            <v>365.42715497265101</v>
          </cell>
          <cell r="Z407">
            <v>338.70047790055997</v>
          </cell>
          <cell r="AA407">
            <v>381.80292661264099</v>
          </cell>
          <cell r="AB407">
            <v>368.541781638354</v>
          </cell>
          <cell r="AC407">
            <v>388.96744224723602</v>
          </cell>
          <cell r="AD407">
            <v>355.90289634217999</v>
          </cell>
          <cell r="AE407">
            <v>340.79037404738199</v>
          </cell>
          <cell r="AF407">
            <v>337.65863415604298</v>
          </cell>
          <cell r="AG407">
            <v>303.62299615211299</v>
          </cell>
          <cell r="AH407">
            <v>306.93386370859099</v>
          </cell>
          <cell r="AI407">
            <v>273.53548607734302</v>
          </cell>
          <cell r="AJ407">
            <v>272.62566297511199</v>
          </cell>
          <cell r="AK407">
            <v>233.35828904308701</v>
          </cell>
          <cell r="AL407">
            <v>212.543442658732</v>
          </cell>
          <cell r="AM407">
            <v>186.17853798367199</v>
          </cell>
          <cell r="AN407">
            <v>168.545253020693</v>
          </cell>
          <cell r="AO407">
            <v>159.28594775286399</v>
          </cell>
        </row>
        <row r="408">
          <cell r="A408">
            <v>51001</v>
          </cell>
          <cell r="B408">
            <v>5</v>
          </cell>
          <cell r="C408" t="str">
            <v>OT-FL</v>
          </cell>
          <cell r="D408">
            <v>14</v>
          </cell>
          <cell r="E408">
            <v>10</v>
          </cell>
          <cell r="F408" t="str">
            <v>Los Lagos</v>
          </cell>
          <cell r="G408">
            <v>1</v>
          </cell>
          <cell r="H408" t="str">
            <v>Pinus radiata</v>
          </cell>
          <cell r="I408">
            <v>0</v>
          </cell>
          <cell r="J408">
            <v>0</v>
          </cell>
          <cell r="K408">
            <v>0</v>
          </cell>
          <cell r="L408">
            <v>0</v>
          </cell>
          <cell r="M408">
            <v>0</v>
          </cell>
          <cell r="N408">
            <v>0</v>
          </cell>
          <cell r="O408">
            <v>0</v>
          </cell>
          <cell r="P408">
            <v>0</v>
          </cell>
          <cell r="Q408">
            <v>0</v>
          </cell>
          <cell r="R408">
            <v>0</v>
          </cell>
          <cell r="S408">
            <v>0</v>
          </cell>
          <cell r="T408">
            <v>0</v>
          </cell>
          <cell r="U408">
            <v>0</v>
          </cell>
          <cell r="V408">
            <v>0</v>
          </cell>
          <cell r="W408">
            <v>0</v>
          </cell>
          <cell r="X408">
            <v>0</v>
          </cell>
          <cell r="Y408">
            <v>0</v>
          </cell>
          <cell r="Z408">
            <v>0</v>
          </cell>
          <cell r="AA408">
            <v>0</v>
          </cell>
          <cell r="AB408">
            <v>0</v>
          </cell>
          <cell r="AC408">
            <v>0</v>
          </cell>
          <cell r="AD408">
            <v>0</v>
          </cell>
          <cell r="AE408">
            <v>0</v>
          </cell>
          <cell r="AF408">
            <v>0</v>
          </cell>
          <cell r="AG408">
            <v>0</v>
          </cell>
          <cell r="AH408">
            <v>0</v>
          </cell>
          <cell r="AI408">
            <v>0</v>
          </cell>
          <cell r="AJ408">
            <v>0</v>
          </cell>
          <cell r="AK408">
            <v>0</v>
          </cell>
          <cell r="AL408">
            <v>0</v>
          </cell>
          <cell r="AM408">
            <v>0</v>
          </cell>
          <cell r="AN408">
            <v>0</v>
          </cell>
          <cell r="AO408">
            <v>0</v>
          </cell>
        </row>
        <row r="409">
          <cell r="A409">
            <v>51002</v>
          </cell>
          <cell r="B409">
            <v>5</v>
          </cell>
          <cell r="C409" t="str">
            <v>OT-FL</v>
          </cell>
          <cell r="D409">
            <v>14</v>
          </cell>
          <cell r="E409">
            <v>10</v>
          </cell>
          <cell r="F409" t="str">
            <v>Los Lagos</v>
          </cell>
          <cell r="G409">
            <v>2</v>
          </cell>
          <cell r="H409" t="str">
            <v>Eucaliptus sp</v>
          </cell>
          <cell r="I409">
            <v>0</v>
          </cell>
          <cell r="J409">
            <v>0</v>
          </cell>
          <cell r="K409">
            <v>0</v>
          </cell>
          <cell r="L409">
            <v>0</v>
          </cell>
          <cell r="M409">
            <v>0</v>
          </cell>
          <cell r="N409">
            <v>0</v>
          </cell>
          <cell r="O409">
            <v>0</v>
          </cell>
          <cell r="P409">
            <v>0</v>
          </cell>
          <cell r="Q409">
            <v>0</v>
          </cell>
          <cell r="R409">
            <v>0</v>
          </cell>
          <cell r="S409">
            <v>0</v>
          </cell>
          <cell r="T409">
            <v>0</v>
          </cell>
          <cell r="U409">
            <v>0</v>
          </cell>
          <cell r="V409">
            <v>0</v>
          </cell>
          <cell r="W409">
            <v>0</v>
          </cell>
          <cell r="X409">
            <v>0</v>
          </cell>
          <cell r="Y409">
            <v>0</v>
          </cell>
          <cell r="Z409">
            <v>0</v>
          </cell>
          <cell r="AA409">
            <v>0</v>
          </cell>
          <cell r="AB409">
            <v>0</v>
          </cell>
          <cell r="AC409">
            <v>0</v>
          </cell>
          <cell r="AD409">
            <v>0</v>
          </cell>
          <cell r="AE409">
            <v>0</v>
          </cell>
          <cell r="AF409">
            <v>0</v>
          </cell>
          <cell r="AG409">
            <v>0</v>
          </cell>
          <cell r="AH409">
            <v>0</v>
          </cell>
          <cell r="AI409">
            <v>0</v>
          </cell>
          <cell r="AJ409">
            <v>0</v>
          </cell>
          <cell r="AK409">
            <v>0</v>
          </cell>
          <cell r="AL409">
            <v>0</v>
          </cell>
          <cell r="AM409">
            <v>0</v>
          </cell>
          <cell r="AN409">
            <v>0</v>
          </cell>
          <cell r="AO409">
            <v>0</v>
          </cell>
        </row>
        <row r="410">
          <cell r="A410">
            <v>51003</v>
          </cell>
          <cell r="B410">
            <v>5</v>
          </cell>
          <cell r="C410" t="str">
            <v>OT-FL</v>
          </cell>
          <cell r="D410">
            <v>14</v>
          </cell>
          <cell r="E410">
            <v>10</v>
          </cell>
          <cell r="F410" t="str">
            <v>Los Lagos</v>
          </cell>
          <cell r="G410">
            <v>3</v>
          </cell>
          <cell r="H410" t="str">
            <v>Otras especies</v>
          </cell>
          <cell r="I410">
            <v>0</v>
          </cell>
          <cell r="J410">
            <v>0</v>
          </cell>
          <cell r="K410">
            <v>0</v>
          </cell>
          <cell r="L410">
            <v>0</v>
          </cell>
          <cell r="M410">
            <v>0</v>
          </cell>
          <cell r="N410">
            <v>0</v>
          </cell>
          <cell r="O410">
            <v>0</v>
          </cell>
          <cell r="P410">
            <v>0</v>
          </cell>
          <cell r="Q410">
            <v>0</v>
          </cell>
          <cell r="R410">
            <v>0</v>
          </cell>
          <cell r="S410">
            <v>0</v>
          </cell>
          <cell r="T410">
            <v>0</v>
          </cell>
          <cell r="U410">
            <v>0</v>
          </cell>
          <cell r="V410">
            <v>0</v>
          </cell>
          <cell r="W410">
            <v>0</v>
          </cell>
          <cell r="X410">
            <v>0</v>
          </cell>
          <cell r="Y410">
            <v>0</v>
          </cell>
          <cell r="Z410">
            <v>0</v>
          </cell>
          <cell r="AA410">
            <v>0</v>
          </cell>
          <cell r="AB410">
            <v>0</v>
          </cell>
          <cell r="AC410">
            <v>0</v>
          </cell>
          <cell r="AD410">
            <v>0</v>
          </cell>
          <cell r="AE410">
            <v>0</v>
          </cell>
          <cell r="AF410">
            <v>0</v>
          </cell>
          <cell r="AG410">
            <v>0</v>
          </cell>
          <cell r="AH410">
            <v>0</v>
          </cell>
          <cell r="AI410">
            <v>0</v>
          </cell>
          <cell r="AJ410">
            <v>0</v>
          </cell>
          <cell r="AK410">
            <v>0</v>
          </cell>
          <cell r="AL410">
            <v>0</v>
          </cell>
          <cell r="AM410">
            <v>0</v>
          </cell>
          <cell r="AN410">
            <v>0</v>
          </cell>
          <cell r="AO410">
            <v>0</v>
          </cell>
        </row>
        <row r="411">
          <cell r="A411">
            <v>51004</v>
          </cell>
          <cell r="B411">
            <v>5</v>
          </cell>
          <cell r="C411" t="str">
            <v>OT-FL</v>
          </cell>
          <cell r="D411">
            <v>14</v>
          </cell>
          <cell r="E411">
            <v>10</v>
          </cell>
          <cell r="F411" t="str">
            <v>Los Lagos</v>
          </cell>
          <cell r="G411">
            <v>4</v>
          </cell>
          <cell r="H411" t="str">
            <v>Especies nativas</v>
          </cell>
          <cell r="I411">
            <v>0</v>
          </cell>
          <cell r="J411">
            <v>0</v>
          </cell>
          <cell r="K411">
            <v>0</v>
          </cell>
          <cell r="L411">
            <v>0</v>
          </cell>
          <cell r="M411">
            <v>0</v>
          </cell>
          <cell r="N411">
            <v>0</v>
          </cell>
          <cell r="O411">
            <v>0</v>
          </cell>
          <cell r="P411">
            <v>0</v>
          </cell>
          <cell r="Q411">
            <v>0</v>
          </cell>
          <cell r="R411">
            <v>0</v>
          </cell>
          <cell r="S411">
            <v>0</v>
          </cell>
          <cell r="T411">
            <v>0</v>
          </cell>
          <cell r="U411">
            <v>0</v>
          </cell>
          <cell r="V411">
            <v>0</v>
          </cell>
          <cell r="W411">
            <v>0</v>
          </cell>
          <cell r="X411">
            <v>0</v>
          </cell>
          <cell r="Y411">
            <v>0</v>
          </cell>
          <cell r="Z411">
            <v>0</v>
          </cell>
          <cell r="AA411">
            <v>0</v>
          </cell>
          <cell r="AB411">
            <v>0</v>
          </cell>
          <cell r="AC411">
            <v>0</v>
          </cell>
          <cell r="AD411">
            <v>0</v>
          </cell>
          <cell r="AE411">
            <v>0</v>
          </cell>
          <cell r="AF411">
            <v>0</v>
          </cell>
          <cell r="AG411">
            <v>0</v>
          </cell>
          <cell r="AH411">
            <v>0</v>
          </cell>
          <cell r="AI411">
            <v>0</v>
          </cell>
          <cell r="AJ411">
            <v>0</v>
          </cell>
          <cell r="AK411">
            <v>0</v>
          </cell>
          <cell r="AL411">
            <v>0</v>
          </cell>
          <cell r="AM411">
            <v>0</v>
          </cell>
          <cell r="AN411">
            <v>0</v>
          </cell>
          <cell r="AO411">
            <v>0</v>
          </cell>
        </row>
        <row r="412">
          <cell r="A412">
            <v>51005</v>
          </cell>
          <cell r="B412">
            <v>5</v>
          </cell>
          <cell r="C412" t="str">
            <v>OT-FL</v>
          </cell>
          <cell r="D412">
            <v>14</v>
          </cell>
          <cell r="E412">
            <v>10</v>
          </cell>
          <cell r="F412" t="str">
            <v>Los Lagos</v>
          </cell>
          <cell r="G412">
            <v>5</v>
          </cell>
          <cell r="H412" t="str">
            <v>Areas gestión plantaciones</v>
          </cell>
          <cell r="I412">
            <v>0</v>
          </cell>
          <cell r="J412">
            <v>0</v>
          </cell>
          <cell r="K412">
            <v>0</v>
          </cell>
          <cell r="L412">
            <v>0</v>
          </cell>
          <cell r="M412">
            <v>0</v>
          </cell>
          <cell r="N412">
            <v>0</v>
          </cell>
          <cell r="O412">
            <v>0</v>
          </cell>
          <cell r="P412">
            <v>0</v>
          </cell>
          <cell r="Q412">
            <v>0</v>
          </cell>
          <cell r="R412">
            <v>0</v>
          </cell>
          <cell r="S412">
            <v>0</v>
          </cell>
          <cell r="T412">
            <v>0</v>
          </cell>
          <cell r="U412">
            <v>0</v>
          </cell>
          <cell r="V412">
            <v>0</v>
          </cell>
          <cell r="W412">
            <v>0</v>
          </cell>
          <cell r="X412">
            <v>0</v>
          </cell>
          <cell r="Y412">
            <v>0</v>
          </cell>
          <cell r="Z412">
            <v>0</v>
          </cell>
          <cell r="AA412">
            <v>0</v>
          </cell>
          <cell r="AB412">
            <v>0</v>
          </cell>
          <cell r="AC412">
            <v>0</v>
          </cell>
          <cell r="AD412">
            <v>0</v>
          </cell>
          <cell r="AE412">
            <v>0</v>
          </cell>
          <cell r="AF412">
            <v>0</v>
          </cell>
          <cell r="AG412">
            <v>0</v>
          </cell>
          <cell r="AH412">
            <v>0</v>
          </cell>
          <cell r="AI412">
            <v>0</v>
          </cell>
          <cell r="AJ412">
            <v>0</v>
          </cell>
          <cell r="AK412">
            <v>0</v>
          </cell>
          <cell r="AL412">
            <v>0</v>
          </cell>
          <cell r="AM412">
            <v>0</v>
          </cell>
          <cell r="AN412">
            <v>0</v>
          </cell>
          <cell r="AO412">
            <v>0</v>
          </cell>
        </row>
        <row r="413">
          <cell r="A413">
            <v>51101</v>
          </cell>
          <cell r="B413">
            <v>5</v>
          </cell>
          <cell r="C413" t="str">
            <v>OT-FL</v>
          </cell>
          <cell r="D413">
            <v>15</v>
          </cell>
          <cell r="E413">
            <v>11</v>
          </cell>
          <cell r="F413" t="str">
            <v>Aysén</v>
          </cell>
          <cell r="G413">
            <v>1</v>
          </cell>
          <cell r="H413" t="str">
            <v>Pinus radiata</v>
          </cell>
          <cell r="I413">
            <v>0</v>
          </cell>
          <cell r="J413">
            <v>0</v>
          </cell>
          <cell r="K413">
            <v>0</v>
          </cell>
          <cell r="L413">
            <v>0</v>
          </cell>
          <cell r="M413">
            <v>0</v>
          </cell>
          <cell r="N413">
            <v>0</v>
          </cell>
          <cell r="O413">
            <v>0</v>
          </cell>
          <cell r="P413">
            <v>0</v>
          </cell>
          <cell r="Q413">
            <v>0</v>
          </cell>
          <cell r="R413">
            <v>0</v>
          </cell>
          <cell r="S413">
            <v>0</v>
          </cell>
          <cell r="T413">
            <v>0</v>
          </cell>
          <cell r="U413">
            <v>0</v>
          </cell>
          <cell r="V413">
            <v>0</v>
          </cell>
          <cell r="W413">
            <v>0</v>
          </cell>
          <cell r="X413">
            <v>0</v>
          </cell>
          <cell r="Y413">
            <v>0</v>
          </cell>
          <cell r="Z413">
            <v>0</v>
          </cell>
          <cell r="AA413">
            <v>0</v>
          </cell>
          <cell r="AB413">
            <v>0</v>
          </cell>
          <cell r="AC413">
            <v>0</v>
          </cell>
          <cell r="AD413">
            <v>0</v>
          </cell>
          <cell r="AE413">
            <v>0</v>
          </cell>
          <cell r="AF413">
            <v>0</v>
          </cell>
          <cell r="AG413">
            <v>0</v>
          </cell>
          <cell r="AH413">
            <v>0</v>
          </cell>
          <cell r="AI413">
            <v>0</v>
          </cell>
          <cell r="AJ413">
            <v>0</v>
          </cell>
          <cell r="AK413">
            <v>0</v>
          </cell>
          <cell r="AL413">
            <v>0</v>
          </cell>
          <cell r="AM413">
            <v>0</v>
          </cell>
          <cell r="AN413">
            <v>0</v>
          </cell>
          <cell r="AO413">
            <v>0</v>
          </cell>
        </row>
        <row r="414">
          <cell r="A414">
            <v>51102</v>
          </cell>
          <cell r="B414">
            <v>5</v>
          </cell>
          <cell r="C414" t="str">
            <v>OT-FL</v>
          </cell>
          <cell r="D414">
            <v>15</v>
          </cell>
          <cell r="E414">
            <v>11</v>
          </cell>
          <cell r="F414" t="str">
            <v>Aysén</v>
          </cell>
          <cell r="G414">
            <v>2</v>
          </cell>
          <cell r="H414" t="str">
            <v>Eucaliptus sp</v>
          </cell>
          <cell r="I414">
            <v>0</v>
          </cell>
          <cell r="J414">
            <v>0</v>
          </cell>
          <cell r="K414">
            <v>0</v>
          </cell>
          <cell r="L414">
            <v>0</v>
          </cell>
          <cell r="M414">
            <v>0</v>
          </cell>
          <cell r="N414">
            <v>0</v>
          </cell>
          <cell r="O414">
            <v>0</v>
          </cell>
          <cell r="P414">
            <v>0</v>
          </cell>
          <cell r="Q414">
            <v>0</v>
          </cell>
          <cell r="R414">
            <v>0</v>
          </cell>
          <cell r="S414">
            <v>0</v>
          </cell>
          <cell r="T414">
            <v>0</v>
          </cell>
          <cell r="U414">
            <v>0</v>
          </cell>
          <cell r="V414">
            <v>0</v>
          </cell>
          <cell r="W414">
            <v>0</v>
          </cell>
          <cell r="X414">
            <v>0</v>
          </cell>
          <cell r="Y414">
            <v>0</v>
          </cell>
          <cell r="Z414">
            <v>0</v>
          </cell>
          <cell r="AA414">
            <v>0</v>
          </cell>
          <cell r="AB414">
            <v>0</v>
          </cell>
          <cell r="AC414">
            <v>0</v>
          </cell>
          <cell r="AD414">
            <v>0</v>
          </cell>
          <cell r="AE414">
            <v>0</v>
          </cell>
          <cell r="AF414">
            <v>0</v>
          </cell>
          <cell r="AG414">
            <v>0</v>
          </cell>
          <cell r="AH414">
            <v>0</v>
          </cell>
          <cell r="AI414">
            <v>0</v>
          </cell>
          <cell r="AJ414">
            <v>0</v>
          </cell>
          <cell r="AK414">
            <v>0</v>
          </cell>
          <cell r="AL414">
            <v>0</v>
          </cell>
          <cell r="AM414">
            <v>0</v>
          </cell>
          <cell r="AN414">
            <v>0</v>
          </cell>
          <cell r="AO414">
            <v>0</v>
          </cell>
        </row>
        <row r="415">
          <cell r="A415">
            <v>51103</v>
          </cell>
          <cell r="B415">
            <v>5</v>
          </cell>
          <cell r="C415" t="str">
            <v>OT-FL</v>
          </cell>
          <cell r="D415">
            <v>15</v>
          </cell>
          <cell r="E415">
            <v>11</v>
          </cell>
          <cell r="F415" t="str">
            <v>Aysén</v>
          </cell>
          <cell r="G415">
            <v>3</v>
          </cell>
          <cell r="H415" t="str">
            <v>Otras especies</v>
          </cell>
          <cell r="I415">
            <v>0</v>
          </cell>
          <cell r="J415">
            <v>0</v>
          </cell>
          <cell r="K415">
            <v>0</v>
          </cell>
          <cell r="L415">
            <v>0</v>
          </cell>
          <cell r="M415">
            <v>0</v>
          </cell>
          <cell r="N415">
            <v>0</v>
          </cell>
          <cell r="O415">
            <v>0</v>
          </cell>
          <cell r="P415">
            <v>0</v>
          </cell>
          <cell r="Q415">
            <v>0</v>
          </cell>
          <cell r="R415">
            <v>0</v>
          </cell>
          <cell r="S415">
            <v>0</v>
          </cell>
          <cell r="T415">
            <v>0</v>
          </cell>
          <cell r="U415">
            <v>0</v>
          </cell>
          <cell r="V415">
            <v>0</v>
          </cell>
          <cell r="W415">
            <v>0</v>
          </cell>
          <cell r="X415">
            <v>0</v>
          </cell>
          <cell r="Y415">
            <v>0</v>
          </cell>
          <cell r="Z415">
            <v>0</v>
          </cell>
          <cell r="AA415">
            <v>0</v>
          </cell>
          <cell r="AB415">
            <v>0</v>
          </cell>
          <cell r="AC415">
            <v>0</v>
          </cell>
          <cell r="AD415">
            <v>0</v>
          </cell>
          <cell r="AE415">
            <v>0</v>
          </cell>
          <cell r="AF415">
            <v>0</v>
          </cell>
          <cell r="AG415">
            <v>0</v>
          </cell>
          <cell r="AH415">
            <v>0</v>
          </cell>
          <cell r="AI415">
            <v>0</v>
          </cell>
          <cell r="AJ415">
            <v>0</v>
          </cell>
          <cell r="AK415">
            <v>0</v>
          </cell>
          <cell r="AL415">
            <v>0</v>
          </cell>
          <cell r="AM415">
            <v>0</v>
          </cell>
          <cell r="AN415">
            <v>0</v>
          </cell>
          <cell r="AO415">
            <v>0</v>
          </cell>
        </row>
        <row r="416">
          <cell r="A416">
            <v>51104</v>
          </cell>
          <cell r="B416">
            <v>5</v>
          </cell>
          <cell r="C416" t="str">
            <v>OT-FL</v>
          </cell>
          <cell r="D416">
            <v>15</v>
          </cell>
          <cell r="E416">
            <v>11</v>
          </cell>
          <cell r="F416" t="str">
            <v>Aysén</v>
          </cell>
          <cell r="G416">
            <v>4</v>
          </cell>
          <cell r="H416" t="str">
            <v>Especies nativas</v>
          </cell>
          <cell r="I416">
            <v>0</v>
          </cell>
          <cell r="J416">
            <v>0</v>
          </cell>
          <cell r="K416">
            <v>0</v>
          </cell>
          <cell r="L416">
            <v>0</v>
          </cell>
          <cell r="M416">
            <v>0</v>
          </cell>
          <cell r="N416">
            <v>0</v>
          </cell>
          <cell r="O416">
            <v>0</v>
          </cell>
          <cell r="P416">
            <v>0</v>
          </cell>
          <cell r="Q416">
            <v>0</v>
          </cell>
          <cell r="R416">
            <v>0</v>
          </cell>
          <cell r="S416">
            <v>0</v>
          </cell>
          <cell r="T416">
            <v>0</v>
          </cell>
          <cell r="U416">
            <v>0</v>
          </cell>
          <cell r="V416">
            <v>0</v>
          </cell>
          <cell r="W416">
            <v>0</v>
          </cell>
          <cell r="X416">
            <v>0</v>
          </cell>
          <cell r="Y416">
            <v>0</v>
          </cell>
          <cell r="Z416">
            <v>0</v>
          </cell>
          <cell r="AA416">
            <v>0</v>
          </cell>
          <cell r="AB416">
            <v>0</v>
          </cell>
          <cell r="AC416">
            <v>0</v>
          </cell>
          <cell r="AD416">
            <v>0</v>
          </cell>
          <cell r="AE416">
            <v>0</v>
          </cell>
          <cell r="AF416">
            <v>0</v>
          </cell>
          <cell r="AG416">
            <v>0</v>
          </cell>
          <cell r="AH416">
            <v>0</v>
          </cell>
          <cell r="AI416">
            <v>0</v>
          </cell>
          <cell r="AJ416">
            <v>0</v>
          </cell>
          <cell r="AK416">
            <v>0</v>
          </cell>
          <cell r="AL416">
            <v>0</v>
          </cell>
          <cell r="AM416">
            <v>0</v>
          </cell>
          <cell r="AN416">
            <v>0</v>
          </cell>
          <cell r="AO416">
            <v>0</v>
          </cell>
        </row>
        <row r="417">
          <cell r="A417">
            <v>51105</v>
          </cell>
          <cell r="B417">
            <v>5</v>
          </cell>
          <cell r="C417" t="str">
            <v>OT-FL</v>
          </cell>
          <cell r="D417">
            <v>15</v>
          </cell>
          <cell r="E417">
            <v>11</v>
          </cell>
          <cell r="F417" t="str">
            <v>Aysén</v>
          </cell>
          <cell r="G417">
            <v>5</v>
          </cell>
          <cell r="H417" t="str">
            <v>Areas gestión plantaciones</v>
          </cell>
          <cell r="I417">
            <v>0</v>
          </cell>
          <cell r="J417">
            <v>0</v>
          </cell>
          <cell r="K417">
            <v>0</v>
          </cell>
          <cell r="L417">
            <v>0</v>
          </cell>
          <cell r="M417">
            <v>0</v>
          </cell>
          <cell r="N417">
            <v>0</v>
          </cell>
          <cell r="O417">
            <v>0</v>
          </cell>
          <cell r="P417">
            <v>0</v>
          </cell>
          <cell r="Q417">
            <v>0</v>
          </cell>
          <cell r="R417">
            <v>0</v>
          </cell>
          <cell r="S417">
            <v>0</v>
          </cell>
          <cell r="T417">
            <v>0</v>
          </cell>
          <cell r="U417">
            <v>0</v>
          </cell>
          <cell r="V417">
            <v>0</v>
          </cell>
          <cell r="W417">
            <v>0</v>
          </cell>
          <cell r="X417">
            <v>0</v>
          </cell>
          <cell r="Y417">
            <v>0</v>
          </cell>
          <cell r="Z417">
            <v>0</v>
          </cell>
          <cell r="AA417">
            <v>0</v>
          </cell>
          <cell r="AB417">
            <v>0</v>
          </cell>
          <cell r="AC417">
            <v>0</v>
          </cell>
          <cell r="AD417">
            <v>0</v>
          </cell>
          <cell r="AE417">
            <v>0</v>
          </cell>
          <cell r="AF417">
            <v>0</v>
          </cell>
          <cell r="AG417">
            <v>0</v>
          </cell>
          <cell r="AH417">
            <v>0</v>
          </cell>
          <cell r="AI417">
            <v>0</v>
          </cell>
          <cell r="AJ417">
            <v>0</v>
          </cell>
          <cell r="AK417">
            <v>0</v>
          </cell>
          <cell r="AL417">
            <v>0</v>
          </cell>
          <cell r="AM417">
            <v>0</v>
          </cell>
          <cell r="AN417">
            <v>0</v>
          </cell>
          <cell r="AO417">
            <v>0</v>
          </cell>
        </row>
        <row r="418">
          <cell r="A418">
            <v>51201</v>
          </cell>
          <cell r="B418">
            <v>5</v>
          </cell>
          <cell r="C418" t="str">
            <v>OT-FL</v>
          </cell>
          <cell r="D418">
            <v>16</v>
          </cell>
          <cell r="E418">
            <v>12</v>
          </cell>
          <cell r="F418" t="str">
            <v>Magallanes</v>
          </cell>
          <cell r="G418">
            <v>1</v>
          </cell>
          <cell r="H418" t="str">
            <v>Pinus radiata</v>
          </cell>
          <cell r="I418">
            <v>0</v>
          </cell>
          <cell r="J418">
            <v>0</v>
          </cell>
          <cell r="K418">
            <v>0</v>
          </cell>
          <cell r="L418">
            <v>0</v>
          </cell>
          <cell r="M418">
            <v>0</v>
          </cell>
          <cell r="N418">
            <v>0</v>
          </cell>
          <cell r="O418">
            <v>0</v>
          </cell>
          <cell r="P418">
            <v>0</v>
          </cell>
          <cell r="Q418">
            <v>0</v>
          </cell>
          <cell r="R418">
            <v>0</v>
          </cell>
          <cell r="S418">
            <v>0</v>
          </cell>
          <cell r="T418">
            <v>0</v>
          </cell>
          <cell r="U418">
            <v>0</v>
          </cell>
          <cell r="V418">
            <v>0</v>
          </cell>
          <cell r="W418">
            <v>0</v>
          </cell>
          <cell r="X418">
            <v>0</v>
          </cell>
          <cell r="Y418">
            <v>0</v>
          </cell>
          <cell r="Z418">
            <v>0</v>
          </cell>
          <cell r="AA418">
            <v>0</v>
          </cell>
          <cell r="AB418">
            <v>0</v>
          </cell>
          <cell r="AC418">
            <v>0</v>
          </cell>
          <cell r="AD418">
            <v>0</v>
          </cell>
          <cell r="AE418">
            <v>0</v>
          </cell>
          <cell r="AF418">
            <v>0</v>
          </cell>
          <cell r="AG418">
            <v>0</v>
          </cell>
          <cell r="AH418">
            <v>0</v>
          </cell>
          <cell r="AI418">
            <v>0</v>
          </cell>
          <cell r="AJ418">
            <v>0</v>
          </cell>
          <cell r="AK418">
            <v>0</v>
          </cell>
          <cell r="AL418">
            <v>0</v>
          </cell>
          <cell r="AM418">
            <v>0</v>
          </cell>
          <cell r="AN418">
            <v>0</v>
          </cell>
          <cell r="AO418">
            <v>0</v>
          </cell>
        </row>
        <row r="419">
          <cell r="A419">
            <v>51202</v>
          </cell>
          <cell r="B419">
            <v>5</v>
          </cell>
          <cell r="C419" t="str">
            <v>OT-FL</v>
          </cell>
          <cell r="D419">
            <v>16</v>
          </cell>
          <cell r="E419">
            <v>12</v>
          </cell>
          <cell r="F419" t="str">
            <v>Magallanes</v>
          </cell>
          <cell r="G419">
            <v>2</v>
          </cell>
          <cell r="H419" t="str">
            <v>Eucaliptus sp</v>
          </cell>
          <cell r="I419">
            <v>0</v>
          </cell>
          <cell r="J419">
            <v>0</v>
          </cell>
          <cell r="K419">
            <v>0</v>
          </cell>
          <cell r="L419">
            <v>0</v>
          </cell>
          <cell r="M419">
            <v>0</v>
          </cell>
          <cell r="N419">
            <v>0</v>
          </cell>
          <cell r="O419">
            <v>0</v>
          </cell>
          <cell r="P419">
            <v>0</v>
          </cell>
          <cell r="Q419">
            <v>0</v>
          </cell>
          <cell r="R419">
            <v>0</v>
          </cell>
          <cell r="S419">
            <v>0</v>
          </cell>
          <cell r="T419">
            <v>0</v>
          </cell>
          <cell r="U419">
            <v>0</v>
          </cell>
          <cell r="V419">
            <v>0</v>
          </cell>
          <cell r="W419">
            <v>0</v>
          </cell>
          <cell r="X419">
            <v>0</v>
          </cell>
          <cell r="Y419">
            <v>0</v>
          </cell>
          <cell r="Z419">
            <v>0</v>
          </cell>
          <cell r="AA419">
            <v>0</v>
          </cell>
          <cell r="AB419">
            <v>0</v>
          </cell>
          <cell r="AC419">
            <v>0</v>
          </cell>
          <cell r="AD419">
            <v>0</v>
          </cell>
          <cell r="AE419">
            <v>0</v>
          </cell>
          <cell r="AF419">
            <v>0</v>
          </cell>
          <cell r="AG419">
            <v>0</v>
          </cell>
          <cell r="AH419">
            <v>0</v>
          </cell>
          <cell r="AI419">
            <v>0</v>
          </cell>
          <cell r="AJ419">
            <v>0</v>
          </cell>
          <cell r="AK419">
            <v>0</v>
          </cell>
          <cell r="AL419">
            <v>0</v>
          </cell>
          <cell r="AM419">
            <v>0</v>
          </cell>
          <cell r="AN419">
            <v>0</v>
          </cell>
          <cell r="AO419">
            <v>0</v>
          </cell>
        </row>
        <row r="420">
          <cell r="A420">
            <v>51203</v>
          </cell>
          <cell r="B420">
            <v>5</v>
          </cell>
          <cell r="C420" t="str">
            <v>OT-FL</v>
          </cell>
          <cell r="D420">
            <v>16</v>
          </cell>
          <cell r="E420">
            <v>12</v>
          </cell>
          <cell r="F420" t="str">
            <v>Magallanes</v>
          </cell>
          <cell r="G420">
            <v>3</v>
          </cell>
          <cell r="H420" t="str">
            <v>Otras especies</v>
          </cell>
          <cell r="I420">
            <v>0</v>
          </cell>
          <cell r="J420">
            <v>0</v>
          </cell>
          <cell r="K420">
            <v>0</v>
          </cell>
          <cell r="L420">
            <v>0</v>
          </cell>
          <cell r="M420">
            <v>0</v>
          </cell>
          <cell r="N420">
            <v>0</v>
          </cell>
          <cell r="O420">
            <v>0</v>
          </cell>
          <cell r="P420">
            <v>0</v>
          </cell>
          <cell r="Q420">
            <v>0</v>
          </cell>
          <cell r="R420">
            <v>0</v>
          </cell>
          <cell r="S420">
            <v>0</v>
          </cell>
          <cell r="T420">
            <v>0</v>
          </cell>
          <cell r="U420">
            <v>0</v>
          </cell>
          <cell r="V420">
            <v>0</v>
          </cell>
          <cell r="W420">
            <v>0</v>
          </cell>
          <cell r="X420">
            <v>0</v>
          </cell>
          <cell r="Y420">
            <v>0</v>
          </cell>
          <cell r="Z420">
            <v>0</v>
          </cell>
          <cell r="AA420">
            <v>0</v>
          </cell>
          <cell r="AB420">
            <v>0</v>
          </cell>
          <cell r="AC420">
            <v>0</v>
          </cell>
          <cell r="AD420">
            <v>0</v>
          </cell>
          <cell r="AE420">
            <v>0</v>
          </cell>
          <cell r="AF420">
            <v>0</v>
          </cell>
          <cell r="AG420">
            <v>0</v>
          </cell>
          <cell r="AH420">
            <v>0</v>
          </cell>
          <cell r="AI420">
            <v>0</v>
          </cell>
          <cell r="AJ420">
            <v>0</v>
          </cell>
          <cell r="AK420">
            <v>0</v>
          </cell>
          <cell r="AL420">
            <v>0</v>
          </cell>
          <cell r="AM420">
            <v>0</v>
          </cell>
          <cell r="AN420">
            <v>0</v>
          </cell>
          <cell r="AO420">
            <v>0</v>
          </cell>
        </row>
        <row r="421">
          <cell r="A421">
            <v>51204</v>
          </cell>
          <cell r="B421">
            <v>5</v>
          </cell>
          <cell r="C421" t="str">
            <v>OT-FL</v>
          </cell>
          <cell r="D421">
            <v>16</v>
          </cell>
          <cell r="E421">
            <v>12</v>
          </cell>
          <cell r="F421" t="str">
            <v>Magallanes</v>
          </cell>
          <cell r="G421">
            <v>4</v>
          </cell>
          <cell r="H421" t="str">
            <v>Especies nativas</v>
          </cell>
          <cell r="I421">
            <v>0</v>
          </cell>
          <cell r="J421">
            <v>0</v>
          </cell>
          <cell r="K421">
            <v>0</v>
          </cell>
          <cell r="L421">
            <v>0</v>
          </cell>
          <cell r="M421">
            <v>0</v>
          </cell>
          <cell r="N421">
            <v>0</v>
          </cell>
          <cell r="O421">
            <v>0</v>
          </cell>
          <cell r="P421">
            <v>0</v>
          </cell>
          <cell r="Q421">
            <v>0</v>
          </cell>
          <cell r="R421">
            <v>0</v>
          </cell>
          <cell r="S421">
            <v>0</v>
          </cell>
          <cell r="T421">
            <v>0</v>
          </cell>
          <cell r="U421">
            <v>0</v>
          </cell>
          <cell r="V421">
            <v>0</v>
          </cell>
          <cell r="W421">
            <v>0</v>
          </cell>
          <cell r="X421">
            <v>0</v>
          </cell>
          <cell r="Y421">
            <v>0</v>
          </cell>
          <cell r="Z421">
            <v>0</v>
          </cell>
          <cell r="AA421">
            <v>0</v>
          </cell>
          <cell r="AB421">
            <v>0</v>
          </cell>
          <cell r="AC421">
            <v>0</v>
          </cell>
          <cell r="AD421">
            <v>0</v>
          </cell>
          <cell r="AE421">
            <v>0</v>
          </cell>
          <cell r="AF421">
            <v>0</v>
          </cell>
          <cell r="AG421">
            <v>0</v>
          </cell>
          <cell r="AH421">
            <v>0</v>
          </cell>
          <cell r="AI421">
            <v>0</v>
          </cell>
          <cell r="AJ421">
            <v>0</v>
          </cell>
          <cell r="AK421">
            <v>0</v>
          </cell>
          <cell r="AL421">
            <v>0</v>
          </cell>
          <cell r="AM421">
            <v>0</v>
          </cell>
          <cell r="AN421">
            <v>0</v>
          </cell>
          <cell r="AO421">
            <v>0</v>
          </cell>
        </row>
        <row r="422">
          <cell r="A422">
            <v>51205</v>
          </cell>
          <cell r="B422">
            <v>5</v>
          </cell>
          <cell r="C422" t="str">
            <v>OT-FL</v>
          </cell>
          <cell r="D422">
            <v>16</v>
          </cell>
          <cell r="E422">
            <v>12</v>
          </cell>
          <cell r="F422" t="str">
            <v>Magallanes</v>
          </cell>
          <cell r="G422">
            <v>5</v>
          </cell>
          <cell r="H422" t="str">
            <v>Areas gestión plantaciones</v>
          </cell>
          <cell r="I422">
            <v>0</v>
          </cell>
          <cell r="J422">
            <v>0</v>
          </cell>
          <cell r="K422">
            <v>0</v>
          </cell>
          <cell r="L422">
            <v>0</v>
          </cell>
          <cell r="M422">
            <v>0</v>
          </cell>
          <cell r="N422">
            <v>0</v>
          </cell>
          <cell r="O422">
            <v>0</v>
          </cell>
          <cell r="P422">
            <v>0</v>
          </cell>
          <cell r="Q422">
            <v>0</v>
          </cell>
          <cell r="R422">
            <v>0</v>
          </cell>
          <cell r="S422">
            <v>0</v>
          </cell>
          <cell r="T422">
            <v>0</v>
          </cell>
          <cell r="U422">
            <v>0</v>
          </cell>
          <cell r="V422">
            <v>0</v>
          </cell>
          <cell r="W422">
            <v>0</v>
          </cell>
          <cell r="X422">
            <v>0</v>
          </cell>
          <cell r="Y422">
            <v>0</v>
          </cell>
          <cell r="Z422">
            <v>0</v>
          </cell>
          <cell r="AA422">
            <v>0</v>
          </cell>
          <cell r="AB422">
            <v>0</v>
          </cell>
          <cell r="AC422">
            <v>0</v>
          </cell>
          <cell r="AD422">
            <v>0</v>
          </cell>
          <cell r="AE422">
            <v>0</v>
          </cell>
          <cell r="AF422">
            <v>0</v>
          </cell>
          <cell r="AG422">
            <v>0</v>
          </cell>
          <cell r="AH422">
            <v>0</v>
          </cell>
          <cell r="AI422">
            <v>0</v>
          </cell>
          <cell r="AJ422">
            <v>0</v>
          </cell>
          <cell r="AK422">
            <v>0</v>
          </cell>
          <cell r="AL422">
            <v>0</v>
          </cell>
          <cell r="AM422">
            <v>0</v>
          </cell>
          <cell r="AN422">
            <v>0</v>
          </cell>
          <cell r="AO422">
            <v>0</v>
          </cell>
        </row>
        <row r="423">
          <cell r="A423">
            <v>510001</v>
          </cell>
          <cell r="B423">
            <v>5</v>
          </cell>
          <cell r="E423">
            <v>100</v>
          </cell>
          <cell r="F423" t="str">
            <v>País</v>
          </cell>
          <cell r="G423">
            <v>1</v>
          </cell>
          <cell r="H423" t="str">
            <v>Pinus radiata</v>
          </cell>
          <cell r="I423">
            <v>2678.1450228835802</v>
          </cell>
          <cell r="J423">
            <v>2811.18165918564</v>
          </cell>
          <cell r="K423">
            <v>2843.11978197897</v>
          </cell>
          <cell r="L423">
            <v>2856.3822717786402</v>
          </cell>
          <cell r="M423">
            <v>2829.8438930308998</v>
          </cell>
          <cell r="N423">
            <v>2729.5011682004001</v>
          </cell>
          <cell r="O423">
            <v>2547.6324974558001</v>
          </cell>
          <cell r="P423">
            <v>2519.3197351630001</v>
          </cell>
          <cell r="Q423">
            <v>2402.1253799138099</v>
          </cell>
          <cell r="R423">
            <v>2324.17206502724</v>
          </cell>
          <cell r="S423">
            <v>2142.1321277617699</v>
          </cell>
          <cell r="T423">
            <v>1989.61933591912</v>
          </cell>
          <cell r="U423">
            <v>1887.8157316915999</v>
          </cell>
          <cell r="V423">
            <v>1538.54710625038</v>
          </cell>
          <cell r="W423">
            <v>1480.8357566187999</v>
          </cell>
          <cell r="X423">
            <v>1618.7934692063</v>
          </cell>
          <cell r="Y423">
            <v>1536.6825069572899</v>
          </cell>
          <cell r="Z423">
            <v>1454.5929311581899</v>
          </cell>
          <cell r="AA423">
            <v>1373.9935128920899</v>
          </cell>
          <cell r="AB423">
            <v>1258.3552030626599</v>
          </cell>
          <cell r="AC423">
            <v>1131.9672686475101</v>
          </cell>
          <cell r="AD423">
            <v>954.43479638634699</v>
          </cell>
          <cell r="AE423">
            <v>825.65393935528402</v>
          </cell>
          <cell r="AF423">
            <v>757.353195464686</v>
          </cell>
          <cell r="AG423">
            <v>675.47120037878005</v>
          </cell>
          <cell r="AH423">
            <v>626.46750430336897</v>
          </cell>
          <cell r="AI423">
            <v>602.68515236018698</v>
          </cell>
          <cell r="AJ423">
            <v>469.16087720745202</v>
          </cell>
          <cell r="AK423">
            <v>426.46343343705797</v>
          </cell>
          <cell r="AL423">
            <v>394.36691662279998</v>
          </cell>
          <cell r="AM423">
            <v>368.93932314685901</v>
          </cell>
          <cell r="AN423">
            <v>341.68123275159502</v>
          </cell>
          <cell r="AO423">
            <v>314.55538031375198</v>
          </cell>
        </row>
        <row r="424">
          <cell r="A424">
            <v>510002</v>
          </cell>
          <cell r="B424">
            <v>5</v>
          </cell>
          <cell r="E424">
            <v>100</v>
          </cell>
          <cell r="F424" t="str">
            <v>País</v>
          </cell>
          <cell r="G424">
            <v>2</v>
          </cell>
          <cell r="H424" t="str">
            <v>Eucaliptus sp</v>
          </cell>
          <cell r="I424">
            <v>188.42197203776601</v>
          </cell>
          <cell r="J424">
            <v>267.191344464471</v>
          </cell>
          <cell r="K424">
            <v>372.96813765485098</v>
          </cell>
          <cell r="L424">
            <v>471.96817471118101</v>
          </cell>
          <cell r="M424">
            <v>576.697649514717</v>
          </cell>
          <cell r="N424">
            <v>735.780457704637</v>
          </cell>
          <cell r="O424">
            <v>770.28633662387801</v>
          </cell>
          <cell r="P424">
            <v>808.64044068321903</v>
          </cell>
          <cell r="Q424">
            <v>864.46915670035401</v>
          </cell>
          <cell r="R424">
            <v>813.68768828863995</v>
          </cell>
          <cell r="S424">
            <v>878.31143749680496</v>
          </cell>
          <cell r="T424">
            <v>928.11695960971701</v>
          </cell>
          <cell r="U424">
            <v>968.25884203946998</v>
          </cell>
          <cell r="V424">
            <v>977.50771798854498</v>
          </cell>
          <cell r="W424">
            <v>1205.63618487393</v>
          </cell>
          <cell r="X424">
            <v>1292.2075039091001</v>
          </cell>
          <cell r="Y424">
            <v>1327.4836245240199</v>
          </cell>
          <cell r="Z424">
            <v>1434.04861567069</v>
          </cell>
          <cell r="AA424">
            <v>1440.7046939014899</v>
          </cell>
          <cell r="AB424">
            <v>1493.0202698877999</v>
          </cell>
          <cell r="AC424">
            <v>1510.6700509274399</v>
          </cell>
          <cell r="AD424">
            <v>1486.3997374006799</v>
          </cell>
          <cell r="AE424">
            <v>1407.4998552348</v>
          </cell>
          <cell r="AF424">
            <v>1314.82760964669</v>
          </cell>
          <cell r="AG424">
            <v>1212.0682004632299</v>
          </cell>
          <cell r="AH424">
            <v>1051.7532792045399</v>
          </cell>
          <cell r="AI424">
            <v>986.03135461103204</v>
          </cell>
          <cell r="AJ424">
            <v>955.57954801816197</v>
          </cell>
          <cell r="AK424">
            <v>878.59562014512699</v>
          </cell>
          <cell r="AL424">
            <v>820.24430534369799</v>
          </cell>
          <cell r="AM424">
            <v>734.603620070582</v>
          </cell>
          <cell r="AN424">
            <v>662.58197337845604</v>
          </cell>
          <cell r="AO424">
            <v>603.46698735643702</v>
          </cell>
        </row>
        <row r="425">
          <cell r="A425">
            <v>510003</v>
          </cell>
          <cell r="B425">
            <v>5</v>
          </cell>
          <cell r="E425">
            <v>100</v>
          </cell>
          <cell r="F425" t="str">
            <v>País</v>
          </cell>
          <cell r="G425">
            <v>3</v>
          </cell>
          <cell r="H425" t="str">
            <v>Otras especies</v>
          </cell>
          <cell r="I425">
            <v>125.94209471673101</v>
          </cell>
          <cell r="J425">
            <v>127.837183773101</v>
          </cell>
          <cell r="K425">
            <v>129.781216361894</v>
          </cell>
          <cell r="L425">
            <v>133.83724535984999</v>
          </cell>
          <cell r="M425">
            <v>141.94732391403599</v>
          </cell>
          <cell r="N425">
            <v>140.23297774214799</v>
          </cell>
          <cell r="O425">
            <v>138.740270926015</v>
          </cell>
          <cell r="P425">
            <v>158.421112621861</v>
          </cell>
          <cell r="Q425">
            <v>159.48294905066101</v>
          </cell>
          <cell r="R425">
            <v>161.06228172047099</v>
          </cell>
          <cell r="S425">
            <v>143.97364467455901</v>
          </cell>
          <cell r="T425">
            <v>156.36704005381199</v>
          </cell>
          <cell r="U425">
            <v>184.141139905041</v>
          </cell>
          <cell r="V425">
            <v>159.42108165923699</v>
          </cell>
          <cell r="W425">
            <v>210.04437208300399</v>
          </cell>
          <cell r="X425">
            <v>215.58639137165</v>
          </cell>
          <cell r="Y425">
            <v>233.20453298697299</v>
          </cell>
          <cell r="Z425">
            <v>296.72253495224101</v>
          </cell>
          <cell r="AA425">
            <v>301.55899294943902</v>
          </cell>
          <cell r="AB425">
            <v>302.91465092192999</v>
          </cell>
          <cell r="AC425">
            <v>301.10213949630003</v>
          </cell>
          <cell r="AD425">
            <v>300.33810517549699</v>
          </cell>
          <cell r="AE425">
            <v>299.91419261243402</v>
          </cell>
          <cell r="AF425">
            <v>296.04658634185199</v>
          </cell>
          <cell r="AG425">
            <v>289.44722218574702</v>
          </cell>
          <cell r="AH425">
            <v>284.47862152551602</v>
          </cell>
          <cell r="AI425">
            <v>278.69638513811799</v>
          </cell>
          <cell r="AJ425">
            <v>255.68716497131501</v>
          </cell>
          <cell r="AK425">
            <v>248.03183202092001</v>
          </cell>
          <cell r="AL425">
            <v>246.279752406509</v>
          </cell>
          <cell r="AM425">
            <v>242.258519703373</v>
          </cell>
          <cell r="AN425">
            <v>201.27760646485001</v>
          </cell>
          <cell r="AO425">
            <v>169.554282073818</v>
          </cell>
        </row>
        <row r="426">
          <cell r="A426">
            <v>510004</v>
          </cell>
          <cell r="B426">
            <v>5</v>
          </cell>
          <cell r="E426">
            <v>100</v>
          </cell>
          <cell r="F426" t="str">
            <v>País</v>
          </cell>
          <cell r="G426">
            <v>4</v>
          </cell>
          <cell r="H426" t="str">
            <v>Especies nativas</v>
          </cell>
          <cell r="I426">
            <v>4.1536850361781097</v>
          </cell>
          <cell r="J426">
            <v>4.8908752186063298</v>
          </cell>
          <cell r="K426">
            <v>5.2617270999280601</v>
          </cell>
          <cell r="L426">
            <v>5.4772134724836601</v>
          </cell>
          <cell r="M426">
            <v>7.00641943144596</v>
          </cell>
          <cell r="N426">
            <v>6.4527452991728698</v>
          </cell>
          <cell r="O426">
            <v>6.6216586732403897</v>
          </cell>
          <cell r="P426">
            <v>6.5978087897708901</v>
          </cell>
          <cell r="Q426">
            <v>6.6094807465971597</v>
          </cell>
          <cell r="R426">
            <v>7.03174354043324</v>
          </cell>
          <cell r="S426">
            <v>7.2711671945426097</v>
          </cell>
          <cell r="T426">
            <v>8.1892264848702201</v>
          </cell>
          <cell r="U426">
            <v>9.3883944420199104</v>
          </cell>
          <cell r="V426">
            <v>10.430916564795799</v>
          </cell>
          <cell r="W426">
            <v>18.843449679755501</v>
          </cell>
          <cell r="X426">
            <v>19.300476125019799</v>
          </cell>
          <cell r="Y426">
            <v>20.9223331740837</v>
          </cell>
          <cell r="Z426">
            <v>19.699735456081999</v>
          </cell>
          <cell r="AA426">
            <v>19.322215260087798</v>
          </cell>
          <cell r="AB426">
            <v>19.2114234112539</v>
          </cell>
          <cell r="AC426">
            <v>17.570694827129</v>
          </cell>
          <cell r="AD426">
            <v>17.060256713584302</v>
          </cell>
          <cell r="AE426">
            <v>16.961057095436601</v>
          </cell>
          <cell r="AF426">
            <v>17.382930729749202</v>
          </cell>
          <cell r="AG426">
            <v>15.8367457608762</v>
          </cell>
          <cell r="AH426">
            <v>16.496660436890199</v>
          </cell>
          <cell r="AI426">
            <v>16.582104437752999</v>
          </cell>
          <cell r="AJ426">
            <v>17.596887105617</v>
          </cell>
          <cell r="AK426">
            <v>18.350792047000301</v>
          </cell>
          <cell r="AL426">
            <v>18.585200589355601</v>
          </cell>
          <cell r="AM426">
            <v>18.6091797505762</v>
          </cell>
          <cell r="AN426">
            <v>18.510257894715402</v>
          </cell>
          <cell r="AO426">
            <v>17.566384567291699</v>
          </cell>
        </row>
        <row r="427">
          <cell r="A427">
            <v>510005</v>
          </cell>
          <cell r="B427">
            <v>5</v>
          </cell>
          <cell r="E427">
            <v>100</v>
          </cell>
          <cell r="F427" t="str">
            <v>País</v>
          </cell>
          <cell r="G427">
            <v>5</v>
          </cell>
          <cell r="H427" t="str">
            <v>Areas gestión plantaciones</v>
          </cell>
          <cell r="I427">
            <v>221.039429584137</v>
          </cell>
          <cell r="J427">
            <v>176.47901904001299</v>
          </cell>
          <cell r="K427">
            <v>224.95592855850401</v>
          </cell>
          <cell r="L427">
            <v>188.029391320429</v>
          </cell>
          <cell r="M427">
            <v>226.44142946292999</v>
          </cell>
          <cell r="N427">
            <v>222.30686289130401</v>
          </cell>
          <cell r="O427">
            <v>314.853006503811</v>
          </cell>
          <cell r="P427">
            <v>355.94263573253198</v>
          </cell>
          <cell r="Q427">
            <v>412.32564296694102</v>
          </cell>
          <cell r="R427">
            <v>449.17578591043599</v>
          </cell>
          <cell r="S427">
            <v>481.45857421004098</v>
          </cell>
          <cell r="T427">
            <v>492.005333034096</v>
          </cell>
          <cell r="U427">
            <v>534.00079641650098</v>
          </cell>
          <cell r="V427">
            <v>610.88780300732606</v>
          </cell>
          <cell r="W427">
            <v>710.54220081026006</v>
          </cell>
          <cell r="X427">
            <v>766.00530042007495</v>
          </cell>
          <cell r="Y427">
            <v>747.63749727288803</v>
          </cell>
          <cell r="Z427">
            <v>690.33858988703605</v>
          </cell>
          <cell r="AA427">
            <v>772.71441699072898</v>
          </cell>
          <cell r="AB427">
            <v>754.60505886143903</v>
          </cell>
          <cell r="AC427">
            <v>797.38377229007801</v>
          </cell>
          <cell r="AD427">
            <v>746.21552997651202</v>
          </cell>
          <cell r="AE427">
            <v>739.30480716560805</v>
          </cell>
          <cell r="AF427">
            <v>718.65145678808994</v>
          </cell>
          <cell r="AG427">
            <v>687.69416263147104</v>
          </cell>
          <cell r="AH427">
            <v>656.16558638493598</v>
          </cell>
          <cell r="AI427">
            <v>609.07034721449099</v>
          </cell>
          <cell r="AJ427">
            <v>669.22917158002394</v>
          </cell>
          <cell r="AK427">
            <v>609.17273851299296</v>
          </cell>
          <cell r="AL427">
            <v>561.38084655767</v>
          </cell>
          <cell r="AM427">
            <v>511.52294137924503</v>
          </cell>
          <cell r="AN427">
            <v>472.97837366006303</v>
          </cell>
          <cell r="AO427">
            <v>449.774591722146</v>
          </cell>
        </row>
        <row r="428">
          <cell r="A428">
            <v>61501</v>
          </cell>
          <cell r="B428">
            <v>6</v>
          </cell>
          <cell r="C428" t="str">
            <v>BN-FP</v>
          </cell>
          <cell r="D428">
            <v>1</v>
          </cell>
          <cell r="E428">
            <v>15</v>
          </cell>
          <cell r="F428" t="str">
            <v>Arica y Parinacota</v>
          </cell>
          <cell r="G428">
            <v>1</v>
          </cell>
          <cell r="H428" t="str">
            <v>Pinus radiata</v>
          </cell>
          <cell r="I428">
            <v>0</v>
          </cell>
          <cell r="J428">
            <v>0</v>
          </cell>
          <cell r="K428">
            <v>0</v>
          </cell>
          <cell r="L428">
            <v>0</v>
          </cell>
          <cell r="M428">
            <v>0</v>
          </cell>
          <cell r="N428">
            <v>0</v>
          </cell>
          <cell r="O428">
            <v>0</v>
          </cell>
          <cell r="P428">
            <v>0</v>
          </cell>
          <cell r="Q428">
            <v>0</v>
          </cell>
          <cell r="R428">
            <v>0</v>
          </cell>
          <cell r="S428">
            <v>0</v>
          </cell>
          <cell r="T428">
            <v>0</v>
          </cell>
          <cell r="U428">
            <v>0</v>
          </cell>
          <cell r="V428">
            <v>0</v>
          </cell>
          <cell r="W428">
            <v>0</v>
          </cell>
          <cell r="X428">
            <v>0</v>
          </cell>
          <cell r="Y428">
            <v>0</v>
          </cell>
          <cell r="Z428">
            <v>0</v>
          </cell>
          <cell r="AA428">
            <v>0</v>
          </cell>
          <cell r="AB428">
            <v>0</v>
          </cell>
          <cell r="AC428">
            <v>0</v>
          </cell>
          <cell r="AD428">
            <v>0</v>
          </cell>
          <cell r="AE428">
            <v>0</v>
          </cell>
          <cell r="AF428">
            <v>0</v>
          </cell>
          <cell r="AG428">
            <v>0</v>
          </cell>
          <cell r="AH428">
            <v>0</v>
          </cell>
          <cell r="AI428">
            <v>0</v>
          </cell>
          <cell r="AJ428">
            <v>0</v>
          </cell>
          <cell r="AK428">
            <v>0</v>
          </cell>
          <cell r="AL428">
            <v>0</v>
          </cell>
          <cell r="AM428">
            <v>0</v>
          </cell>
          <cell r="AN428">
            <v>0</v>
          </cell>
          <cell r="AO428">
            <v>0</v>
          </cell>
        </row>
        <row r="429">
          <cell r="A429">
            <v>61502</v>
          </cell>
          <cell r="B429">
            <v>6</v>
          </cell>
          <cell r="C429" t="str">
            <v>BN-FP</v>
          </cell>
          <cell r="D429">
            <v>1</v>
          </cell>
          <cell r="E429">
            <v>15</v>
          </cell>
          <cell r="F429" t="str">
            <v>Arica y Parinacota</v>
          </cell>
          <cell r="G429">
            <v>2</v>
          </cell>
          <cell r="H429" t="str">
            <v>Eucaliptus sp</v>
          </cell>
          <cell r="I429">
            <v>0</v>
          </cell>
          <cell r="J429">
            <v>0</v>
          </cell>
          <cell r="K429">
            <v>0</v>
          </cell>
          <cell r="L429">
            <v>0</v>
          </cell>
          <cell r="M429">
            <v>0</v>
          </cell>
          <cell r="N429">
            <v>0</v>
          </cell>
          <cell r="O429">
            <v>0</v>
          </cell>
          <cell r="P429">
            <v>0</v>
          </cell>
          <cell r="Q429">
            <v>0</v>
          </cell>
          <cell r="R429">
            <v>0</v>
          </cell>
          <cell r="S429">
            <v>0</v>
          </cell>
          <cell r="T429">
            <v>0</v>
          </cell>
          <cell r="U429">
            <v>0</v>
          </cell>
          <cell r="V429">
            <v>0</v>
          </cell>
          <cell r="W429">
            <v>0</v>
          </cell>
          <cell r="X429">
            <v>0</v>
          </cell>
          <cell r="Y429">
            <v>0</v>
          </cell>
          <cell r="Z429">
            <v>0</v>
          </cell>
          <cell r="AA429">
            <v>0</v>
          </cell>
          <cell r="AB429">
            <v>0</v>
          </cell>
          <cell r="AC429">
            <v>0</v>
          </cell>
          <cell r="AD429">
            <v>0</v>
          </cell>
          <cell r="AE429">
            <v>0</v>
          </cell>
          <cell r="AF429">
            <v>0</v>
          </cell>
          <cell r="AG429">
            <v>0</v>
          </cell>
          <cell r="AH429">
            <v>0</v>
          </cell>
          <cell r="AI429">
            <v>0</v>
          </cell>
          <cell r="AJ429">
            <v>0</v>
          </cell>
          <cell r="AK429">
            <v>0</v>
          </cell>
          <cell r="AL429">
            <v>0</v>
          </cell>
          <cell r="AM429">
            <v>0</v>
          </cell>
          <cell r="AN429">
            <v>0</v>
          </cell>
          <cell r="AO429">
            <v>0</v>
          </cell>
        </row>
        <row r="430">
          <cell r="A430">
            <v>61503</v>
          </cell>
          <cell r="B430">
            <v>6</v>
          </cell>
          <cell r="C430" t="str">
            <v>BN-FP</v>
          </cell>
          <cell r="D430">
            <v>1</v>
          </cell>
          <cell r="E430">
            <v>15</v>
          </cell>
          <cell r="F430" t="str">
            <v>Arica y Parinacota</v>
          </cell>
          <cell r="G430">
            <v>3</v>
          </cell>
          <cell r="H430" t="str">
            <v>Otras especies</v>
          </cell>
          <cell r="I430">
            <v>0</v>
          </cell>
          <cell r="J430">
            <v>0</v>
          </cell>
          <cell r="K430">
            <v>0</v>
          </cell>
          <cell r="L430">
            <v>0</v>
          </cell>
          <cell r="M430">
            <v>0</v>
          </cell>
          <cell r="N430">
            <v>0</v>
          </cell>
          <cell r="O430">
            <v>0</v>
          </cell>
          <cell r="P430">
            <v>0</v>
          </cell>
          <cell r="Q430">
            <v>0</v>
          </cell>
          <cell r="R430">
            <v>0</v>
          </cell>
          <cell r="S430">
            <v>0</v>
          </cell>
          <cell r="T430">
            <v>0</v>
          </cell>
          <cell r="U430">
            <v>0</v>
          </cell>
          <cell r="V430">
            <v>0</v>
          </cell>
          <cell r="W430">
            <v>0</v>
          </cell>
          <cell r="X430">
            <v>0</v>
          </cell>
          <cell r="Y430">
            <v>0</v>
          </cell>
          <cell r="Z430">
            <v>0</v>
          </cell>
          <cell r="AA430">
            <v>0</v>
          </cell>
          <cell r="AB430">
            <v>0</v>
          </cell>
          <cell r="AC430">
            <v>0</v>
          </cell>
          <cell r="AD430">
            <v>0</v>
          </cell>
          <cell r="AE430">
            <v>0</v>
          </cell>
          <cell r="AF430">
            <v>0</v>
          </cell>
          <cell r="AG430">
            <v>0</v>
          </cell>
          <cell r="AH430">
            <v>0</v>
          </cell>
          <cell r="AI430">
            <v>0</v>
          </cell>
          <cell r="AJ430">
            <v>0</v>
          </cell>
          <cell r="AK430">
            <v>0</v>
          </cell>
          <cell r="AL430">
            <v>0</v>
          </cell>
          <cell r="AM430">
            <v>0</v>
          </cell>
          <cell r="AN430">
            <v>0</v>
          </cell>
          <cell r="AO430">
            <v>0</v>
          </cell>
        </row>
        <row r="431">
          <cell r="A431">
            <v>61504</v>
          </cell>
          <cell r="B431">
            <v>6</v>
          </cell>
          <cell r="C431" t="str">
            <v>BN-FP</v>
          </cell>
          <cell r="D431">
            <v>1</v>
          </cell>
          <cell r="E431">
            <v>15</v>
          </cell>
          <cell r="F431" t="str">
            <v>Arica y Parinacota</v>
          </cell>
          <cell r="G431">
            <v>4</v>
          </cell>
          <cell r="H431" t="str">
            <v>Especies nativas</v>
          </cell>
          <cell r="I431">
            <v>0</v>
          </cell>
          <cell r="J431">
            <v>0</v>
          </cell>
          <cell r="K431">
            <v>0</v>
          </cell>
          <cell r="L431">
            <v>0</v>
          </cell>
          <cell r="M431">
            <v>0</v>
          </cell>
          <cell r="N431">
            <v>0</v>
          </cell>
          <cell r="O431">
            <v>0</v>
          </cell>
          <cell r="P431">
            <v>0</v>
          </cell>
          <cell r="Q431">
            <v>0</v>
          </cell>
          <cell r="R431">
            <v>0</v>
          </cell>
          <cell r="S431">
            <v>0</v>
          </cell>
          <cell r="T431">
            <v>0</v>
          </cell>
          <cell r="U431">
            <v>0</v>
          </cell>
          <cell r="V431">
            <v>0</v>
          </cell>
          <cell r="W431">
            <v>0</v>
          </cell>
          <cell r="X431">
            <v>0</v>
          </cell>
          <cell r="Y431">
            <v>0</v>
          </cell>
          <cell r="Z431">
            <v>0</v>
          </cell>
          <cell r="AA431">
            <v>0</v>
          </cell>
          <cell r="AB431">
            <v>0</v>
          </cell>
          <cell r="AC431">
            <v>0</v>
          </cell>
          <cell r="AD431">
            <v>0</v>
          </cell>
          <cell r="AE431">
            <v>0</v>
          </cell>
          <cell r="AF431">
            <v>0</v>
          </cell>
          <cell r="AG431">
            <v>0</v>
          </cell>
          <cell r="AH431">
            <v>0</v>
          </cell>
          <cell r="AI431">
            <v>0</v>
          </cell>
          <cell r="AJ431">
            <v>0</v>
          </cell>
          <cell r="AK431">
            <v>0</v>
          </cell>
          <cell r="AL431">
            <v>0</v>
          </cell>
          <cell r="AM431">
            <v>0</v>
          </cell>
          <cell r="AN431">
            <v>0</v>
          </cell>
          <cell r="AO431">
            <v>0</v>
          </cell>
        </row>
        <row r="432">
          <cell r="A432">
            <v>61505</v>
          </cell>
          <cell r="B432">
            <v>6</v>
          </cell>
          <cell r="C432" t="str">
            <v>BN-FP</v>
          </cell>
          <cell r="D432">
            <v>1</v>
          </cell>
          <cell r="E432">
            <v>15</v>
          </cell>
          <cell r="F432" t="str">
            <v>Arica y Parinacota</v>
          </cell>
          <cell r="G432">
            <v>5</v>
          </cell>
          <cell r="H432" t="str">
            <v>Areas gestión plantaciones</v>
          </cell>
          <cell r="I432">
            <v>0</v>
          </cell>
          <cell r="J432">
            <v>0</v>
          </cell>
          <cell r="K432">
            <v>0</v>
          </cell>
          <cell r="L432">
            <v>0</v>
          </cell>
          <cell r="M432">
            <v>0</v>
          </cell>
          <cell r="N432">
            <v>0</v>
          </cell>
          <cell r="O432">
            <v>0</v>
          </cell>
          <cell r="P432">
            <v>0</v>
          </cell>
          <cell r="Q432">
            <v>0</v>
          </cell>
          <cell r="R432">
            <v>0</v>
          </cell>
          <cell r="S432">
            <v>0</v>
          </cell>
          <cell r="T432">
            <v>0</v>
          </cell>
          <cell r="U432">
            <v>0</v>
          </cell>
          <cell r="V432">
            <v>0</v>
          </cell>
          <cell r="W432">
            <v>0</v>
          </cell>
          <cell r="X432">
            <v>0</v>
          </cell>
          <cell r="Y432">
            <v>0</v>
          </cell>
          <cell r="Z432">
            <v>0</v>
          </cell>
          <cell r="AA432">
            <v>0</v>
          </cell>
          <cell r="AB432">
            <v>0</v>
          </cell>
          <cell r="AC432">
            <v>0</v>
          </cell>
          <cell r="AD432">
            <v>0</v>
          </cell>
          <cell r="AE432">
            <v>0</v>
          </cell>
          <cell r="AF432">
            <v>0</v>
          </cell>
          <cell r="AG432">
            <v>0</v>
          </cell>
          <cell r="AH432">
            <v>0</v>
          </cell>
          <cell r="AI432">
            <v>0</v>
          </cell>
          <cell r="AJ432">
            <v>0</v>
          </cell>
          <cell r="AK432">
            <v>0</v>
          </cell>
          <cell r="AL432">
            <v>0</v>
          </cell>
          <cell r="AM432">
            <v>0</v>
          </cell>
          <cell r="AN432">
            <v>0</v>
          </cell>
          <cell r="AO432">
            <v>0</v>
          </cell>
        </row>
        <row r="433">
          <cell r="A433">
            <v>60101</v>
          </cell>
          <cell r="B433">
            <v>6</v>
          </cell>
          <cell r="C433" t="str">
            <v>BN-FP</v>
          </cell>
          <cell r="D433">
            <v>2</v>
          </cell>
          <cell r="E433">
            <v>1</v>
          </cell>
          <cell r="F433" t="str">
            <v>Tarapaca</v>
          </cell>
          <cell r="G433">
            <v>1</v>
          </cell>
          <cell r="H433" t="str">
            <v>Pinus radiata</v>
          </cell>
          <cell r="I433">
            <v>0</v>
          </cell>
          <cell r="J433">
            <v>0</v>
          </cell>
          <cell r="K433">
            <v>0</v>
          </cell>
          <cell r="L433">
            <v>0</v>
          </cell>
          <cell r="M433">
            <v>0</v>
          </cell>
          <cell r="N433">
            <v>0</v>
          </cell>
          <cell r="O433">
            <v>0</v>
          </cell>
          <cell r="P433">
            <v>0</v>
          </cell>
          <cell r="Q433">
            <v>0</v>
          </cell>
          <cell r="R433">
            <v>0</v>
          </cell>
          <cell r="S433">
            <v>0</v>
          </cell>
          <cell r="T433">
            <v>0</v>
          </cell>
          <cell r="U433">
            <v>0</v>
          </cell>
          <cell r="V433">
            <v>0</v>
          </cell>
          <cell r="W433">
            <v>0</v>
          </cell>
          <cell r="X433">
            <v>0</v>
          </cell>
          <cell r="Y433">
            <v>0</v>
          </cell>
          <cell r="Z433">
            <v>0</v>
          </cell>
          <cell r="AA433">
            <v>0</v>
          </cell>
          <cell r="AB433">
            <v>0</v>
          </cell>
          <cell r="AC433">
            <v>0</v>
          </cell>
          <cell r="AD433">
            <v>0</v>
          </cell>
          <cell r="AE433">
            <v>0</v>
          </cell>
          <cell r="AF433">
            <v>0</v>
          </cell>
          <cell r="AG433">
            <v>0</v>
          </cell>
          <cell r="AH433">
            <v>0</v>
          </cell>
          <cell r="AI433">
            <v>0</v>
          </cell>
          <cell r="AJ433">
            <v>0</v>
          </cell>
          <cell r="AK433">
            <v>0</v>
          </cell>
          <cell r="AL433">
            <v>0</v>
          </cell>
          <cell r="AM433">
            <v>0</v>
          </cell>
          <cell r="AN433">
            <v>0</v>
          </cell>
          <cell r="AO433">
            <v>0</v>
          </cell>
        </row>
        <row r="434">
          <cell r="A434">
            <v>60102</v>
          </cell>
          <cell r="B434">
            <v>6</v>
          </cell>
          <cell r="C434" t="str">
            <v>BN-FP</v>
          </cell>
          <cell r="D434">
            <v>2</v>
          </cell>
          <cell r="E434">
            <v>1</v>
          </cell>
          <cell r="F434" t="str">
            <v>Tarapaca</v>
          </cell>
          <cell r="G434">
            <v>2</v>
          </cell>
          <cell r="H434" t="str">
            <v>Eucaliptus sp</v>
          </cell>
          <cell r="I434">
            <v>0</v>
          </cell>
          <cell r="J434">
            <v>0</v>
          </cell>
          <cell r="K434">
            <v>0</v>
          </cell>
          <cell r="L434">
            <v>0</v>
          </cell>
          <cell r="M434">
            <v>0</v>
          </cell>
          <cell r="N434">
            <v>0</v>
          </cell>
          <cell r="O434">
            <v>0</v>
          </cell>
          <cell r="P434">
            <v>0</v>
          </cell>
          <cell r="Q434">
            <v>0</v>
          </cell>
          <cell r="R434">
            <v>0</v>
          </cell>
          <cell r="S434">
            <v>0</v>
          </cell>
          <cell r="T434">
            <v>0</v>
          </cell>
          <cell r="U434">
            <v>0</v>
          </cell>
          <cell r="V434">
            <v>0</v>
          </cell>
          <cell r="W434">
            <v>0</v>
          </cell>
          <cell r="X434">
            <v>0</v>
          </cell>
          <cell r="Y434">
            <v>0</v>
          </cell>
          <cell r="Z434">
            <v>0</v>
          </cell>
          <cell r="AA434">
            <v>0</v>
          </cell>
          <cell r="AB434">
            <v>0</v>
          </cell>
          <cell r="AC434">
            <v>0</v>
          </cell>
          <cell r="AD434">
            <v>0</v>
          </cell>
          <cell r="AE434">
            <v>0</v>
          </cell>
          <cell r="AF434">
            <v>0</v>
          </cell>
          <cell r="AG434">
            <v>0</v>
          </cell>
          <cell r="AH434">
            <v>0</v>
          </cell>
          <cell r="AI434">
            <v>0</v>
          </cell>
          <cell r="AJ434">
            <v>0</v>
          </cell>
          <cell r="AK434">
            <v>0</v>
          </cell>
          <cell r="AL434">
            <v>0</v>
          </cell>
          <cell r="AM434">
            <v>0</v>
          </cell>
          <cell r="AN434">
            <v>0</v>
          </cell>
          <cell r="AO434">
            <v>0</v>
          </cell>
        </row>
        <row r="435">
          <cell r="A435">
            <v>60103</v>
          </cell>
          <cell r="B435">
            <v>6</v>
          </cell>
          <cell r="C435" t="str">
            <v>BN-FP</v>
          </cell>
          <cell r="D435">
            <v>2</v>
          </cell>
          <cell r="E435">
            <v>1</v>
          </cell>
          <cell r="F435" t="str">
            <v>Tarapaca</v>
          </cell>
          <cell r="G435">
            <v>3</v>
          </cell>
          <cell r="H435" t="str">
            <v>Otras especies</v>
          </cell>
          <cell r="I435">
            <v>0</v>
          </cell>
          <cell r="J435">
            <v>0</v>
          </cell>
          <cell r="K435">
            <v>0</v>
          </cell>
          <cell r="L435">
            <v>0</v>
          </cell>
          <cell r="M435">
            <v>0</v>
          </cell>
          <cell r="N435">
            <v>0</v>
          </cell>
          <cell r="O435">
            <v>0</v>
          </cell>
          <cell r="P435">
            <v>0</v>
          </cell>
          <cell r="Q435">
            <v>0</v>
          </cell>
          <cell r="R435">
            <v>0</v>
          </cell>
          <cell r="S435">
            <v>0</v>
          </cell>
          <cell r="T435">
            <v>0</v>
          </cell>
          <cell r="U435">
            <v>0</v>
          </cell>
          <cell r="V435">
            <v>0</v>
          </cell>
          <cell r="W435">
            <v>0</v>
          </cell>
          <cell r="X435">
            <v>0</v>
          </cell>
          <cell r="Y435">
            <v>0</v>
          </cell>
          <cell r="Z435">
            <v>0</v>
          </cell>
          <cell r="AA435">
            <v>0</v>
          </cell>
          <cell r="AB435">
            <v>0</v>
          </cell>
          <cell r="AC435">
            <v>0</v>
          </cell>
          <cell r="AD435">
            <v>0</v>
          </cell>
          <cell r="AE435">
            <v>0</v>
          </cell>
          <cell r="AF435">
            <v>0</v>
          </cell>
          <cell r="AG435">
            <v>0</v>
          </cell>
          <cell r="AH435">
            <v>0</v>
          </cell>
          <cell r="AI435">
            <v>0</v>
          </cell>
          <cell r="AJ435">
            <v>0</v>
          </cell>
          <cell r="AK435">
            <v>0</v>
          </cell>
          <cell r="AL435">
            <v>0</v>
          </cell>
          <cell r="AM435">
            <v>0</v>
          </cell>
          <cell r="AN435">
            <v>0</v>
          </cell>
          <cell r="AO435">
            <v>0</v>
          </cell>
        </row>
        <row r="436">
          <cell r="A436">
            <v>60104</v>
          </cell>
          <cell r="B436">
            <v>6</v>
          </cell>
          <cell r="C436" t="str">
            <v>BN-FP</v>
          </cell>
          <cell r="D436">
            <v>2</v>
          </cell>
          <cell r="E436">
            <v>1</v>
          </cell>
          <cell r="F436" t="str">
            <v>Tarapaca</v>
          </cell>
          <cell r="G436">
            <v>4</v>
          </cell>
          <cell r="H436" t="str">
            <v>Especies nativas</v>
          </cell>
          <cell r="I436">
            <v>0</v>
          </cell>
          <cell r="J436">
            <v>0</v>
          </cell>
          <cell r="K436">
            <v>0</v>
          </cell>
          <cell r="L436">
            <v>0</v>
          </cell>
          <cell r="M436">
            <v>0</v>
          </cell>
          <cell r="N436">
            <v>0</v>
          </cell>
          <cell r="O436">
            <v>0</v>
          </cell>
          <cell r="P436">
            <v>0</v>
          </cell>
          <cell r="Q436">
            <v>0</v>
          </cell>
          <cell r="R436">
            <v>0</v>
          </cell>
          <cell r="S436">
            <v>0</v>
          </cell>
          <cell r="T436">
            <v>0</v>
          </cell>
          <cell r="U436">
            <v>0</v>
          </cell>
          <cell r="V436">
            <v>0</v>
          </cell>
          <cell r="W436">
            <v>0</v>
          </cell>
          <cell r="X436">
            <v>0</v>
          </cell>
          <cell r="Y436">
            <v>0</v>
          </cell>
          <cell r="Z436">
            <v>0</v>
          </cell>
          <cell r="AA436">
            <v>0</v>
          </cell>
          <cell r="AB436">
            <v>0</v>
          </cell>
          <cell r="AC436">
            <v>0</v>
          </cell>
          <cell r="AD436">
            <v>0</v>
          </cell>
          <cell r="AE436">
            <v>0</v>
          </cell>
          <cell r="AF436">
            <v>0</v>
          </cell>
          <cell r="AG436">
            <v>0</v>
          </cell>
          <cell r="AH436">
            <v>0</v>
          </cell>
          <cell r="AI436">
            <v>0</v>
          </cell>
          <cell r="AJ436">
            <v>0</v>
          </cell>
          <cell r="AK436">
            <v>0</v>
          </cell>
          <cell r="AL436">
            <v>0</v>
          </cell>
          <cell r="AM436">
            <v>0</v>
          </cell>
          <cell r="AN436">
            <v>0</v>
          </cell>
          <cell r="AO436">
            <v>0</v>
          </cell>
        </row>
        <row r="437">
          <cell r="A437">
            <v>60105</v>
          </cell>
          <cell r="B437">
            <v>6</v>
          </cell>
          <cell r="C437" t="str">
            <v>BN-FP</v>
          </cell>
          <cell r="D437">
            <v>2</v>
          </cell>
          <cell r="E437">
            <v>1</v>
          </cell>
          <cell r="F437" t="str">
            <v>Tarapaca</v>
          </cell>
          <cell r="G437">
            <v>5</v>
          </cell>
          <cell r="H437" t="str">
            <v>Areas gestión plantaciones</v>
          </cell>
          <cell r="I437">
            <v>0</v>
          </cell>
          <cell r="J437">
            <v>0</v>
          </cell>
          <cell r="K437">
            <v>0</v>
          </cell>
          <cell r="L437">
            <v>0</v>
          </cell>
          <cell r="M437">
            <v>0</v>
          </cell>
          <cell r="N437">
            <v>0</v>
          </cell>
          <cell r="O437">
            <v>0</v>
          </cell>
          <cell r="P437">
            <v>0</v>
          </cell>
          <cell r="Q437">
            <v>0</v>
          </cell>
          <cell r="R437">
            <v>0</v>
          </cell>
          <cell r="S437">
            <v>0</v>
          </cell>
          <cell r="T437">
            <v>0</v>
          </cell>
          <cell r="U437">
            <v>0</v>
          </cell>
          <cell r="V437">
            <v>0</v>
          </cell>
          <cell r="W437">
            <v>0</v>
          </cell>
          <cell r="X437">
            <v>0</v>
          </cell>
          <cell r="Y437">
            <v>0</v>
          </cell>
          <cell r="Z437">
            <v>0</v>
          </cell>
          <cell r="AA437">
            <v>0</v>
          </cell>
          <cell r="AB437">
            <v>0</v>
          </cell>
          <cell r="AC437">
            <v>0</v>
          </cell>
          <cell r="AD437">
            <v>0</v>
          </cell>
          <cell r="AE437">
            <v>0</v>
          </cell>
          <cell r="AF437">
            <v>0</v>
          </cell>
          <cell r="AG437">
            <v>0</v>
          </cell>
          <cell r="AH437">
            <v>0</v>
          </cell>
          <cell r="AI437">
            <v>0</v>
          </cell>
          <cell r="AJ437">
            <v>0</v>
          </cell>
          <cell r="AK437">
            <v>0</v>
          </cell>
          <cell r="AL437">
            <v>0</v>
          </cell>
          <cell r="AM437">
            <v>0</v>
          </cell>
          <cell r="AN437">
            <v>0</v>
          </cell>
          <cell r="AO437">
            <v>0</v>
          </cell>
        </row>
        <row r="438">
          <cell r="A438">
            <v>60201</v>
          </cell>
          <cell r="B438">
            <v>6</v>
          </cell>
          <cell r="C438" t="str">
            <v>BN-FP</v>
          </cell>
          <cell r="D438">
            <v>3</v>
          </cell>
          <cell r="E438">
            <v>2</v>
          </cell>
          <cell r="F438" t="str">
            <v>Antofagasta</v>
          </cell>
          <cell r="G438">
            <v>1</v>
          </cell>
          <cell r="H438" t="str">
            <v>Pinus radiata</v>
          </cell>
          <cell r="I438">
            <v>0</v>
          </cell>
          <cell r="J438">
            <v>0</v>
          </cell>
          <cell r="K438">
            <v>0</v>
          </cell>
          <cell r="L438">
            <v>0</v>
          </cell>
          <cell r="M438">
            <v>0</v>
          </cell>
          <cell r="N438">
            <v>0</v>
          </cell>
          <cell r="O438">
            <v>0</v>
          </cell>
          <cell r="P438">
            <v>0</v>
          </cell>
          <cell r="Q438">
            <v>0</v>
          </cell>
          <cell r="R438">
            <v>0</v>
          </cell>
          <cell r="S438">
            <v>0</v>
          </cell>
          <cell r="T438">
            <v>0</v>
          </cell>
          <cell r="U438">
            <v>0</v>
          </cell>
          <cell r="V438">
            <v>0</v>
          </cell>
          <cell r="W438">
            <v>0</v>
          </cell>
          <cell r="X438">
            <v>0</v>
          </cell>
          <cell r="Y438">
            <v>0</v>
          </cell>
          <cell r="Z438">
            <v>0</v>
          </cell>
          <cell r="AA438">
            <v>0</v>
          </cell>
          <cell r="AB438">
            <v>0</v>
          </cell>
          <cell r="AC438">
            <v>0</v>
          </cell>
          <cell r="AD438">
            <v>0</v>
          </cell>
          <cell r="AE438">
            <v>0</v>
          </cell>
          <cell r="AF438">
            <v>0</v>
          </cell>
          <cell r="AG438">
            <v>0</v>
          </cell>
          <cell r="AH438">
            <v>0</v>
          </cell>
          <cell r="AI438">
            <v>0</v>
          </cell>
          <cell r="AJ438">
            <v>0</v>
          </cell>
          <cell r="AK438">
            <v>0</v>
          </cell>
          <cell r="AL438">
            <v>0</v>
          </cell>
          <cell r="AM438">
            <v>0</v>
          </cell>
          <cell r="AN438">
            <v>0</v>
          </cell>
          <cell r="AO438">
            <v>0</v>
          </cell>
        </row>
        <row r="439">
          <cell r="A439">
            <v>60202</v>
          </cell>
          <cell r="B439">
            <v>6</v>
          </cell>
          <cell r="C439" t="str">
            <v>BN-FP</v>
          </cell>
          <cell r="D439">
            <v>3</v>
          </cell>
          <cell r="E439">
            <v>2</v>
          </cell>
          <cell r="F439" t="str">
            <v>Antofagasta</v>
          </cell>
          <cell r="G439">
            <v>2</v>
          </cell>
          <cell r="H439" t="str">
            <v>Eucaliptus sp</v>
          </cell>
          <cell r="I439">
            <v>0</v>
          </cell>
          <cell r="J439">
            <v>0</v>
          </cell>
          <cell r="K439">
            <v>0</v>
          </cell>
          <cell r="L439">
            <v>0</v>
          </cell>
          <cell r="M439">
            <v>0</v>
          </cell>
          <cell r="N439">
            <v>0</v>
          </cell>
          <cell r="O439">
            <v>0</v>
          </cell>
          <cell r="P439">
            <v>0</v>
          </cell>
          <cell r="Q439">
            <v>0</v>
          </cell>
          <cell r="R439">
            <v>0</v>
          </cell>
          <cell r="S439">
            <v>0</v>
          </cell>
          <cell r="T439">
            <v>0</v>
          </cell>
          <cell r="U439">
            <v>0</v>
          </cell>
          <cell r="V439">
            <v>0</v>
          </cell>
          <cell r="W439">
            <v>0</v>
          </cell>
          <cell r="X439">
            <v>0</v>
          </cell>
          <cell r="Y439">
            <v>0</v>
          </cell>
          <cell r="Z439">
            <v>0</v>
          </cell>
          <cell r="AA439">
            <v>0</v>
          </cell>
          <cell r="AB439">
            <v>0</v>
          </cell>
          <cell r="AC439">
            <v>0</v>
          </cell>
          <cell r="AD439">
            <v>0</v>
          </cell>
          <cell r="AE439">
            <v>0</v>
          </cell>
          <cell r="AF439">
            <v>0</v>
          </cell>
          <cell r="AG439">
            <v>0</v>
          </cell>
          <cell r="AH439">
            <v>0</v>
          </cell>
          <cell r="AI439">
            <v>0</v>
          </cell>
          <cell r="AJ439">
            <v>0</v>
          </cell>
          <cell r="AK439">
            <v>0</v>
          </cell>
          <cell r="AL439">
            <v>0</v>
          </cell>
          <cell r="AM439">
            <v>0</v>
          </cell>
          <cell r="AN439">
            <v>0</v>
          </cell>
          <cell r="AO439">
            <v>0</v>
          </cell>
        </row>
        <row r="440">
          <cell r="A440">
            <v>60203</v>
          </cell>
          <cell r="B440">
            <v>6</v>
          </cell>
          <cell r="C440" t="str">
            <v>BN-FP</v>
          </cell>
          <cell r="D440">
            <v>3</v>
          </cell>
          <cell r="E440">
            <v>2</v>
          </cell>
          <cell r="F440" t="str">
            <v>Antofagasta</v>
          </cell>
          <cell r="G440">
            <v>3</v>
          </cell>
          <cell r="H440" t="str">
            <v>Otras especies</v>
          </cell>
          <cell r="I440">
            <v>0</v>
          </cell>
          <cell r="J440">
            <v>0</v>
          </cell>
          <cell r="K440">
            <v>0</v>
          </cell>
          <cell r="L440">
            <v>0</v>
          </cell>
          <cell r="M440">
            <v>0</v>
          </cell>
          <cell r="N440">
            <v>0</v>
          </cell>
          <cell r="O440">
            <v>0</v>
          </cell>
          <cell r="P440">
            <v>0</v>
          </cell>
          <cell r="Q440">
            <v>0</v>
          </cell>
          <cell r="R440">
            <v>0</v>
          </cell>
          <cell r="S440">
            <v>0</v>
          </cell>
          <cell r="T440">
            <v>0</v>
          </cell>
          <cell r="U440">
            <v>0</v>
          </cell>
          <cell r="V440">
            <v>0</v>
          </cell>
          <cell r="W440">
            <v>0</v>
          </cell>
          <cell r="X440">
            <v>0</v>
          </cell>
          <cell r="Y440">
            <v>0</v>
          </cell>
          <cell r="Z440">
            <v>0</v>
          </cell>
          <cell r="AA440">
            <v>0</v>
          </cell>
          <cell r="AB440">
            <v>0</v>
          </cell>
          <cell r="AC440">
            <v>0</v>
          </cell>
          <cell r="AD440">
            <v>0</v>
          </cell>
          <cell r="AE440">
            <v>0</v>
          </cell>
          <cell r="AF440">
            <v>0</v>
          </cell>
          <cell r="AG440">
            <v>0</v>
          </cell>
          <cell r="AH440">
            <v>0</v>
          </cell>
          <cell r="AI440">
            <v>0</v>
          </cell>
          <cell r="AJ440">
            <v>0</v>
          </cell>
          <cell r="AK440">
            <v>0</v>
          </cell>
          <cell r="AL440">
            <v>0</v>
          </cell>
          <cell r="AM440">
            <v>0</v>
          </cell>
          <cell r="AN440">
            <v>0</v>
          </cell>
          <cell r="AO440">
            <v>0</v>
          </cell>
        </row>
        <row r="441">
          <cell r="A441">
            <v>60204</v>
          </cell>
          <cell r="B441">
            <v>6</v>
          </cell>
          <cell r="C441" t="str">
            <v>BN-FP</v>
          </cell>
          <cell r="D441">
            <v>3</v>
          </cell>
          <cell r="E441">
            <v>2</v>
          </cell>
          <cell r="F441" t="str">
            <v>Antofagasta</v>
          </cell>
          <cell r="G441">
            <v>4</v>
          </cell>
          <cell r="H441" t="str">
            <v>Especies nativas</v>
          </cell>
          <cell r="I441">
            <v>0</v>
          </cell>
          <cell r="J441">
            <v>0</v>
          </cell>
          <cell r="K441">
            <v>0</v>
          </cell>
          <cell r="L441">
            <v>0</v>
          </cell>
          <cell r="M441">
            <v>0</v>
          </cell>
          <cell r="N441">
            <v>0</v>
          </cell>
          <cell r="O441">
            <v>0</v>
          </cell>
          <cell r="P441">
            <v>0</v>
          </cell>
          <cell r="Q441">
            <v>0</v>
          </cell>
          <cell r="R441">
            <v>0</v>
          </cell>
          <cell r="S441">
            <v>0</v>
          </cell>
          <cell r="T441">
            <v>0</v>
          </cell>
          <cell r="U441">
            <v>0</v>
          </cell>
          <cell r="V441">
            <v>0</v>
          </cell>
          <cell r="W441">
            <v>0</v>
          </cell>
          <cell r="X441">
            <v>0</v>
          </cell>
          <cell r="Y441">
            <v>0</v>
          </cell>
          <cell r="Z441">
            <v>0</v>
          </cell>
          <cell r="AA441">
            <v>0</v>
          </cell>
          <cell r="AB441">
            <v>0</v>
          </cell>
          <cell r="AC441">
            <v>0</v>
          </cell>
          <cell r="AD441">
            <v>0</v>
          </cell>
          <cell r="AE441">
            <v>0</v>
          </cell>
          <cell r="AF441">
            <v>0</v>
          </cell>
          <cell r="AG441">
            <v>0</v>
          </cell>
          <cell r="AH441">
            <v>0</v>
          </cell>
          <cell r="AI441">
            <v>0</v>
          </cell>
          <cell r="AJ441">
            <v>0</v>
          </cell>
          <cell r="AK441">
            <v>0</v>
          </cell>
          <cell r="AL441">
            <v>0</v>
          </cell>
          <cell r="AM441">
            <v>0</v>
          </cell>
          <cell r="AN441">
            <v>0</v>
          </cell>
          <cell r="AO441">
            <v>0</v>
          </cell>
        </row>
        <row r="442">
          <cell r="A442">
            <v>60205</v>
          </cell>
          <cell r="B442">
            <v>6</v>
          </cell>
          <cell r="C442" t="str">
            <v>BN-FP</v>
          </cell>
          <cell r="D442">
            <v>3</v>
          </cell>
          <cell r="E442">
            <v>2</v>
          </cell>
          <cell r="F442" t="str">
            <v>Antofagasta</v>
          </cell>
          <cell r="G442">
            <v>5</v>
          </cell>
          <cell r="H442" t="str">
            <v>Areas gestión plantaciones</v>
          </cell>
          <cell r="I442">
            <v>0</v>
          </cell>
          <cell r="J442">
            <v>0</v>
          </cell>
          <cell r="K442">
            <v>0</v>
          </cell>
          <cell r="L442">
            <v>0</v>
          </cell>
          <cell r="M442">
            <v>0</v>
          </cell>
          <cell r="N442">
            <v>0</v>
          </cell>
          <cell r="O442">
            <v>0</v>
          </cell>
          <cell r="P442">
            <v>0</v>
          </cell>
          <cell r="Q442">
            <v>0</v>
          </cell>
          <cell r="R442">
            <v>0</v>
          </cell>
          <cell r="S442">
            <v>0</v>
          </cell>
          <cell r="T442">
            <v>0</v>
          </cell>
          <cell r="U442">
            <v>0</v>
          </cell>
          <cell r="V442">
            <v>0</v>
          </cell>
          <cell r="W442">
            <v>0</v>
          </cell>
          <cell r="X442">
            <v>0</v>
          </cell>
          <cell r="Y442">
            <v>0</v>
          </cell>
          <cell r="Z442">
            <v>0</v>
          </cell>
          <cell r="AA442">
            <v>0</v>
          </cell>
          <cell r="AB442">
            <v>0</v>
          </cell>
          <cell r="AC442">
            <v>0</v>
          </cell>
          <cell r="AD442">
            <v>0</v>
          </cell>
          <cell r="AE442">
            <v>0</v>
          </cell>
          <cell r="AF442">
            <v>0</v>
          </cell>
          <cell r="AG442">
            <v>0</v>
          </cell>
          <cell r="AH442">
            <v>0</v>
          </cell>
          <cell r="AI442">
            <v>0</v>
          </cell>
          <cell r="AJ442">
            <v>0</v>
          </cell>
          <cell r="AK442">
            <v>0</v>
          </cell>
          <cell r="AL442">
            <v>0</v>
          </cell>
          <cell r="AM442">
            <v>0</v>
          </cell>
          <cell r="AN442">
            <v>0</v>
          </cell>
          <cell r="AO442">
            <v>0</v>
          </cell>
        </row>
        <row r="443">
          <cell r="A443">
            <v>60301</v>
          </cell>
          <cell r="B443">
            <v>6</v>
          </cell>
          <cell r="C443" t="str">
            <v>BN-FP</v>
          </cell>
          <cell r="D443">
            <v>4</v>
          </cell>
          <cell r="E443">
            <v>3</v>
          </cell>
          <cell r="F443" t="str">
            <v>Atacama</v>
          </cell>
          <cell r="G443">
            <v>1</v>
          </cell>
          <cell r="H443" t="str">
            <v>Pinus radiata</v>
          </cell>
          <cell r="I443">
            <v>0</v>
          </cell>
          <cell r="J443">
            <v>0</v>
          </cell>
          <cell r="K443">
            <v>0</v>
          </cell>
          <cell r="L443">
            <v>0</v>
          </cell>
          <cell r="M443">
            <v>0</v>
          </cell>
          <cell r="N443">
            <v>0</v>
          </cell>
          <cell r="O443">
            <v>0</v>
          </cell>
          <cell r="P443">
            <v>0</v>
          </cell>
          <cell r="Q443">
            <v>0</v>
          </cell>
          <cell r="R443">
            <v>0</v>
          </cell>
          <cell r="S443">
            <v>0</v>
          </cell>
          <cell r="T443">
            <v>0</v>
          </cell>
          <cell r="U443">
            <v>0</v>
          </cell>
          <cell r="V443">
            <v>0</v>
          </cell>
          <cell r="W443">
            <v>0</v>
          </cell>
          <cell r="X443">
            <v>0</v>
          </cell>
          <cell r="Y443">
            <v>0</v>
          </cell>
          <cell r="Z443">
            <v>0</v>
          </cell>
          <cell r="AA443">
            <v>0</v>
          </cell>
          <cell r="AB443">
            <v>0</v>
          </cell>
          <cell r="AC443">
            <v>0</v>
          </cell>
          <cell r="AD443">
            <v>0</v>
          </cell>
          <cell r="AE443">
            <v>0</v>
          </cell>
          <cell r="AF443">
            <v>0</v>
          </cell>
          <cell r="AG443">
            <v>0</v>
          </cell>
          <cell r="AH443">
            <v>0</v>
          </cell>
          <cell r="AI443">
            <v>0</v>
          </cell>
          <cell r="AJ443">
            <v>0</v>
          </cell>
          <cell r="AK443">
            <v>0</v>
          </cell>
          <cell r="AL443">
            <v>0</v>
          </cell>
          <cell r="AM443">
            <v>0</v>
          </cell>
          <cell r="AN443">
            <v>0</v>
          </cell>
          <cell r="AO443">
            <v>0</v>
          </cell>
        </row>
        <row r="444">
          <cell r="A444">
            <v>60302</v>
          </cell>
          <cell r="B444">
            <v>6</v>
          </cell>
          <cell r="C444" t="str">
            <v>BN-FP</v>
          </cell>
          <cell r="D444">
            <v>4</v>
          </cell>
          <cell r="E444">
            <v>3</v>
          </cell>
          <cell r="F444" t="str">
            <v>Atacama</v>
          </cell>
          <cell r="G444">
            <v>2</v>
          </cell>
          <cell r="H444" t="str">
            <v>Eucaliptus sp</v>
          </cell>
          <cell r="I444">
            <v>0</v>
          </cell>
          <cell r="J444">
            <v>0</v>
          </cell>
          <cell r="K444">
            <v>0</v>
          </cell>
          <cell r="L444">
            <v>0</v>
          </cell>
          <cell r="M444">
            <v>0</v>
          </cell>
          <cell r="N444">
            <v>0</v>
          </cell>
          <cell r="O444">
            <v>0</v>
          </cell>
          <cell r="P444">
            <v>0</v>
          </cell>
          <cell r="Q444">
            <v>0</v>
          </cell>
          <cell r="R444">
            <v>0</v>
          </cell>
          <cell r="S444">
            <v>0</v>
          </cell>
          <cell r="T444">
            <v>0</v>
          </cell>
          <cell r="U444">
            <v>0</v>
          </cell>
          <cell r="V444">
            <v>0</v>
          </cell>
          <cell r="W444">
            <v>0</v>
          </cell>
          <cell r="X444">
            <v>0</v>
          </cell>
          <cell r="Y444">
            <v>0</v>
          </cell>
          <cell r="Z444">
            <v>0</v>
          </cell>
          <cell r="AA444">
            <v>0</v>
          </cell>
          <cell r="AB444">
            <v>0</v>
          </cell>
          <cell r="AC444">
            <v>0</v>
          </cell>
          <cell r="AD444">
            <v>0</v>
          </cell>
          <cell r="AE444">
            <v>0</v>
          </cell>
          <cell r="AF444">
            <v>0</v>
          </cell>
          <cell r="AG444">
            <v>0</v>
          </cell>
          <cell r="AH444">
            <v>0</v>
          </cell>
          <cell r="AI444">
            <v>0</v>
          </cell>
          <cell r="AJ444">
            <v>0</v>
          </cell>
          <cell r="AK444">
            <v>0</v>
          </cell>
          <cell r="AL444">
            <v>0</v>
          </cell>
          <cell r="AM444">
            <v>0</v>
          </cell>
          <cell r="AN444">
            <v>0</v>
          </cell>
          <cell r="AO444">
            <v>0</v>
          </cell>
        </row>
        <row r="445">
          <cell r="A445">
            <v>60303</v>
          </cell>
          <cell r="B445">
            <v>6</v>
          </cell>
          <cell r="C445" t="str">
            <v>BN-FP</v>
          </cell>
          <cell r="D445">
            <v>4</v>
          </cell>
          <cell r="E445">
            <v>3</v>
          </cell>
          <cell r="F445" t="str">
            <v>Atacama</v>
          </cell>
          <cell r="G445">
            <v>3</v>
          </cell>
          <cell r="H445" t="str">
            <v>Otras especies</v>
          </cell>
          <cell r="I445">
            <v>0</v>
          </cell>
          <cell r="J445">
            <v>0</v>
          </cell>
          <cell r="K445">
            <v>0</v>
          </cell>
          <cell r="L445">
            <v>0</v>
          </cell>
          <cell r="M445">
            <v>0</v>
          </cell>
          <cell r="N445">
            <v>0</v>
          </cell>
          <cell r="O445">
            <v>0</v>
          </cell>
          <cell r="P445">
            <v>0</v>
          </cell>
          <cell r="Q445">
            <v>0</v>
          </cell>
          <cell r="R445">
            <v>0</v>
          </cell>
          <cell r="S445">
            <v>0</v>
          </cell>
          <cell r="T445">
            <v>0</v>
          </cell>
          <cell r="U445">
            <v>0</v>
          </cell>
          <cell r="V445">
            <v>0</v>
          </cell>
          <cell r="W445">
            <v>0</v>
          </cell>
          <cell r="X445">
            <v>0</v>
          </cell>
          <cell r="Y445">
            <v>0</v>
          </cell>
          <cell r="Z445">
            <v>0</v>
          </cell>
          <cell r="AA445">
            <v>0</v>
          </cell>
          <cell r="AB445">
            <v>0</v>
          </cell>
          <cell r="AC445">
            <v>0</v>
          </cell>
          <cell r="AD445">
            <v>0</v>
          </cell>
          <cell r="AE445">
            <v>0</v>
          </cell>
          <cell r="AF445">
            <v>0</v>
          </cell>
          <cell r="AG445">
            <v>0</v>
          </cell>
          <cell r="AH445">
            <v>0</v>
          </cell>
          <cell r="AI445">
            <v>0</v>
          </cell>
          <cell r="AJ445">
            <v>0</v>
          </cell>
          <cell r="AK445">
            <v>0</v>
          </cell>
          <cell r="AL445">
            <v>0</v>
          </cell>
          <cell r="AM445">
            <v>0</v>
          </cell>
          <cell r="AN445">
            <v>0</v>
          </cell>
          <cell r="AO445">
            <v>0</v>
          </cell>
        </row>
        <row r="446">
          <cell r="A446">
            <v>60304</v>
          </cell>
          <cell r="B446">
            <v>6</v>
          </cell>
          <cell r="C446" t="str">
            <v>BN-FP</v>
          </cell>
          <cell r="D446">
            <v>4</v>
          </cell>
          <cell r="E446">
            <v>3</v>
          </cell>
          <cell r="F446" t="str">
            <v>Atacama</v>
          </cell>
          <cell r="G446">
            <v>4</v>
          </cell>
          <cell r="H446" t="str">
            <v>Especies nativas</v>
          </cell>
          <cell r="I446">
            <v>0</v>
          </cell>
          <cell r="J446">
            <v>0</v>
          </cell>
          <cell r="K446">
            <v>0</v>
          </cell>
          <cell r="L446">
            <v>0</v>
          </cell>
          <cell r="M446">
            <v>0</v>
          </cell>
          <cell r="N446">
            <v>0</v>
          </cell>
          <cell r="O446">
            <v>0</v>
          </cell>
          <cell r="P446">
            <v>0</v>
          </cell>
          <cell r="Q446">
            <v>0</v>
          </cell>
          <cell r="R446">
            <v>0</v>
          </cell>
          <cell r="S446">
            <v>0</v>
          </cell>
          <cell r="T446">
            <v>0</v>
          </cell>
          <cell r="U446">
            <v>0</v>
          </cell>
          <cell r="V446">
            <v>0</v>
          </cell>
          <cell r="W446">
            <v>0</v>
          </cell>
          <cell r="X446">
            <v>0</v>
          </cell>
          <cell r="Y446">
            <v>0</v>
          </cell>
          <cell r="Z446">
            <v>0</v>
          </cell>
          <cell r="AA446">
            <v>0</v>
          </cell>
          <cell r="AB446">
            <v>0</v>
          </cell>
          <cell r="AC446">
            <v>0</v>
          </cell>
          <cell r="AD446">
            <v>0</v>
          </cell>
          <cell r="AE446">
            <v>0</v>
          </cell>
          <cell r="AF446">
            <v>0</v>
          </cell>
          <cell r="AG446">
            <v>0</v>
          </cell>
          <cell r="AH446">
            <v>0</v>
          </cell>
          <cell r="AI446">
            <v>0</v>
          </cell>
          <cell r="AJ446">
            <v>0</v>
          </cell>
          <cell r="AK446">
            <v>0</v>
          </cell>
          <cell r="AL446">
            <v>0</v>
          </cell>
          <cell r="AM446">
            <v>0</v>
          </cell>
          <cell r="AN446">
            <v>0</v>
          </cell>
          <cell r="AO446">
            <v>0</v>
          </cell>
        </row>
        <row r="447">
          <cell r="A447">
            <v>60305</v>
          </cell>
          <cell r="B447">
            <v>6</v>
          </cell>
          <cell r="C447" t="str">
            <v>BN-FP</v>
          </cell>
          <cell r="D447">
            <v>4</v>
          </cell>
          <cell r="E447">
            <v>3</v>
          </cell>
          <cell r="F447" t="str">
            <v>Atacama</v>
          </cell>
          <cell r="G447">
            <v>5</v>
          </cell>
          <cell r="H447" t="str">
            <v>Areas gestión plantaciones</v>
          </cell>
          <cell r="I447">
            <v>0</v>
          </cell>
          <cell r="J447">
            <v>0</v>
          </cell>
          <cell r="K447">
            <v>0</v>
          </cell>
          <cell r="L447">
            <v>0</v>
          </cell>
          <cell r="M447">
            <v>0</v>
          </cell>
          <cell r="N447">
            <v>0</v>
          </cell>
          <cell r="O447">
            <v>0</v>
          </cell>
          <cell r="P447">
            <v>0</v>
          </cell>
          <cell r="Q447">
            <v>0</v>
          </cell>
          <cell r="R447">
            <v>0</v>
          </cell>
          <cell r="S447">
            <v>0</v>
          </cell>
          <cell r="T447">
            <v>0</v>
          </cell>
          <cell r="U447">
            <v>0</v>
          </cell>
          <cell r="V447">
            <v>0</v>
          </cell>
          <cell r="W447">
            <v>0</v>
          </cell>
          <cell r="X447">
            <v>0</v>
          </cell>
          <cell r="Y447">
            <v>0</v>
          </cell>
          <cell r="Z447">
            <v>0</v>
          </cell>
          <cell r="AA447">
            <v>0</v>
          </cell>
          <cell r="AB447">
            <v>0</v>
          </cell>
          <cell r="AC447">
            <v>0</v>
          </cell>
          <cell r="AD447">
            <v>0</v>
          </cell>
          <cell r="AE447">
            <v>0</v>
          </cell>
          <cell r="AF447">
            <v>0</v>
          </cell>
          <cell r="AG447">
            <v>0</v>
          </cell>
          <cell r="AH447">
            <v>0</v>
          </cell>
          <cell r="AI447">
            <v>0</v>
          </cell>
          <cell r="AJ447">
            <v>0</v>
          </cell>
          <cell r="AK447">
            <v>0</v>
          </cell>
          <cell r="AL447">
            <v>0</v>
          </cell>
          <cell r="AM447">
            <v>0</v>
          </cell>
          <cell r="AN447">
            <v>0</v>
          </cell>
          <cell r="AO447">
            <v>0</v>
          </cell>
        </row>
        <row r="448">
          <cell r="A448">
            <v>60401</v>
          </cell>
          <cell r="B448">
            <v>6</v>
          </cell>
          <cell r="C448" t="str">
            <v>BN-FP</v>
          </cell>
          <cell r="D448">
            <v>5</v>
          </cell>
          <cell r="E448">
            <v>4</v>
          </cell>
          <cell r="F448" t="str">
            <v>Coquimbo</v>
          </cell>
          <cell r="G448">
            <v>1</v>
          </cell>
          <cell r="H448" t="str">
            <v>Pinus radiata</v>
          </cell>
          <cell r="I448">
            <v>0</v>
          </cell>
          <cell r="J448">
            <v>0</v>
          </cell>
          <cell r="K448">
            <v>0</v>
          </cell>
          <cell r="L448">
            <v>0</v>
          </cell>
          <cell r="M448">
            <v>0</v>
          </cell>
          <cell r="N448">
            <v>0</v>
          </cell>
          <cell r="O448">
            <v>0</v>
          </cell>
          <cell r="P448">
            <v>0</v>
          </cell>
          <cell r="Q448">
            <v>0</v>
          </cell>
          <cell r="R448">
            <v>0</v>
          </cell>
          <cell r="S448">
            <v>0</v>
          </cell>
          <cell r="T448">
            <v>0</v>
          </cell>
          <cell r="U448">
            <v>0</v>
          </cell>
          <cell r="V448">
            <v>0</v>
          </cell>
          <cell r="W448">
            <v>0</v>
          </cell>
          <cell r="X448">
            <v>0</v>
          </cell>
          <cell r="Y448">
            <v>0</v>
          </cell>
          <cell r="Z448">
            <v>0</v>
          </cell>
          <cell r="AA448">
            <v>0</v>
          </cell>
          <cell r="AB448">
            <v>0</v>
          </cell>
          <cell r="AC448">
            <v>0</v>
          </cell>
          <cell r="AD448">
            <v>0</v>
          </cell>
          <cell r="AE448">
            <v>0</v>
          </cell>
          <cell r="AF448">
            <v>0</v>
          </cell>
          <cell r="AG448">
            <v>0</v>
          </cell>
          <cell r="AH448">
            <v>0</v>
          </cell>
          <cell r="AI448">
            <v>0</v>
          </cell>
          <cell r="AJ448">
            <v>0</v>
          </cell>
          <cell r="AK448">
            <v>0</v>
          </cell>
          <cell r="AL448">
            <v>0</v>
          </cell>
          <cell r="AM448">
            <v>0</v>
          </cell>
          <cell r="AN448">
            <v>0</v>
          </cell>
          <cell r="AO448">
            <v>0</v>
          </cell>
        </row>
        <row r="449">
          <cell r="A449">
            <v>60402</v>
          </cell>
          <cell r="B449">
            <v>6</v>
          </cell>
          <cell r="C449" t="str">
            <v>BN-FP</v>
          </cell>
          <cell r="D449">
            <v>5</v>
          </cell>
          <cell r="E449">
            <v>4</v>
          </cell>
          <cell r="F449" t="str">
            <v>Coquimbo</v>
          </cell>
          <cell r="G449">
            <v>2</v>
          </cell>
          <cell r="H449" t="str">
            <v>Eucaliptus sp</v>
          </cell>
          <cell r="I449">
            <v>0</v>
          </cell>
          <cell r="J449">
            <v>0</v>
          </cell>
          <cell r="K449">
            <v>0</v>
          </cell>
          <cell r="L449">
            <v>0</v>
          </cell>
          <cell r="M449">
            <v>0</v>
          </cell>
          <cell r="N449">
            <v>0</v>
          </cell>
          <cell r="O449">
            <v>0</v>
          </cell>
          <cell r="P449">
            <v>0</v>
          </cell>
          <cell r="Q449">
            <v>0</v>
          </cell>
          <cell r="R449">
            <v>0</v>
          </cell>
          <cell r="S449">
            <v>0</v>
          </cell>
          <cell r="T449">
            <v>0</v>
          </cell>
          <cell r="U449">
            <v>0</v>
          </cell>
          <cell r="V449">
            <v>0</v>
          </cell>
          <cell r="W449">
            <v>0</v>
          </cell>
          <cell r="X449">
            <v>0</v>
          </cell>
          <cell r="Y449">
            <v>0</v>
          </cell>
          <cell r="Z449">
            <v>0</v>
          </cell>
          <cell r="AA449">
            <v>0</v>
          </cell>
          <cell r="AB449">
            <v>0</v>
          </cell>
          <cell r="AC449">
            <v>0</v>
          </cell>
          <cell r="AD449">
            <v>0</v>
          </cell>
          <cell r="AE449">
            <v>0</v>
          </cell>
          <cell r="AF449">
            <v>0</v>
          </cell>
          <cell r="AG449">
            <v>0</v>
          </cell>
          <cell r="AH449">
            <v>0</v>
          </cell>
          <cell r="AI449">
            <v>0</v>
          </cell>
          <cell r="AJ449">
            <v>0</v>
          </cell>
          <cell r="AK449">
            <v>0</v>
          </cell>
          <cell r="AL449">
            <v>0</v>
          </cell>
          <cell r="AM449">
            <v>0</v>
          </cell>
          <cell r="AN449">
            <v>0</v>
          </cell>
          <cell r="AO449">
            <v>0</v>
          </cell>
        </row>
        <row r="450">
          <cell r="A450">
            <v>60403</v>
          </cell>
          <cell r="B450">
            <v>6</v>
          </cell>
          <cell r="C450" t="str">
            <v>BN-FP</v>
          </cell>
          <cell r="D450">
            <v>5</v>
          </cell>
          <cell r="E450">
            <v>4</v>
          </cell>
          <cell r="F450" t="str">
            <v>Coquimbo</v>
          </cell>
          <cell r="G450">
            <v>3</v>
          </cell>
          <cell r="H450" t="str">
            <v>Otras especies</v>
          </cell>
          <cell r="I450">
            <v>0</v>
          </cell>
          <cell r="J450">
            <v>0</v>
          </cell>
          <cell r="K450">
            <v>0</v>
          </cell>
          <cell r="L450">
            <v>0</v>
          </cell>
          <cell r="M450">
            <v>0</v>
          </cell>
          <cell r="N450">
            <v>0</v>
          </cell>
          <cell r="O450">
            <v>0</v>
          </cell>
          <cell r="P450">
            <v>0</v>
          </cell>
          <cell r="Q450">
            <v>0</v>
          </cell>
          <cell r="R450">
            <v>0</v>
          </cell>
          <cell r="S450">
            <v>0</v>
          </cell>
          <cell r="T450">
            <v>0</v>
          </cell>
          <cell r="U450">
            <v>0</v>
          </cell>
          <cell r="V450">
            <v>0</v>
          </cell>
          <cell r="W450">
            <v>0</v>
          </cell>
          <cell r="X450">
            <v>0</v>
          </cell>
          <cell r="Y450">
            <v>0</v>
          </cell>
          <cell r="Z450">
            <v>0</v>
          </cell>
          <cell r="AA450">
            <v>0</v>
          </cell>
          <cell r="AB450">
            <v>0</v>
          </cell>
          <cell r="AC450">
            <v>0</v>
          </cell>
          <cell r="AD450">
            <v>0</v>
          </cell>
          <cell r="AE450">
            <v>0</v>
          </cell>
          <cell r="AF450">
            <v>0</v>
          </cell>
          <cell r="AG450">
            <v>0</v>
          </cell>
          <cell r="AH450">
            <v>0</v>
          </cell>
          <cell r="AI450">
            <v>0</v>
          </cell>
          <cell r="AJ450">
            <v>0</v>
          </cell>
          <cell r="AK450">
            <v>0</v>
          </cell>
          <cell r="AL450">
            <v>0</v>
          </cell>
          <cell r="AM450">
            <v>0</v>
          </cell>
          <cell r="AN450">
            <v>0</v>
          </cell>
          <cell r="AO450">
            <v>0</v>
          </cell>
        </row>
        <row r="451">
          <cell r="A451">
            <v>60404</v>
          </cell>
          <cell r="B451">
            <v>6</v>
          </cell>
          <cell r="C451" t="str">
            <v>BN-FP</v>
          </cell>
          <cell r="D451">
            <v>5</v>
          </cell>
          <cell r="E451">
            <v>4</v>
          </cell>
          <cell r="F451" t="str">
            <v>Coquimbo</v>
          </cell>
          <cell r="G451">
            <v>4</v>
          </cell>
          <cell r="H451" t="str">
            <v>Especies nativas</v>
          </cell>
          <cell r="I451">
            <v>0</v>
          </cell>
          <cell r="J451">
            <v>0</v>
          </cell>
          <cell r="K451">
            <v>0</v>
          </cell>
          <cell r="L451">
            <v>0</v>
          </cell>
          <cell r="M451">
            <v>0</v>
          </cell>
          <cell r="N451">
            <v>0</v>
          </cell>
          <cell r="O451">
            <v>0</v>
          </cell>
          <cell r="P451">
            <v>0</v>
          </cell>
          <cell r="Q451">
            <v>0</v>
          </cell>
          <cell r="R451">
            <v>0</v>
          </cell>
          <cell r="S451">
            <v>0</v>
          </cell>
          <cell r="T451">
            <v>0</v>
          </cell>
          <cell r="U451">
            <v>0</v>
          </cell>
          <cell r="V451">
            <v>0</v>
          </cell>
          <cell r="W451">
            <v>0</v>
          </cell>
          <cell r="X451">
            <v>0</v>
          </cell>
          <cell r="Y451">
            <v>0</v>
          </cell>
          <cell r="Z451">
            <v>0</v>
          </cell>
          <cell r="AA451">
            <v>0</v>
          </cell>
          <cell r="AB451">
            <v>0</v>
          </cell>
          <cell r="AC451">
            <v>0</v>
          </cell>
          <cell r="AD451">
            <v>0</v>
          </cell>
          <cell r="AE451">
            <v>0</v>
          </cell>
          <cell r="AF451">
            <v>0</v>
          </cell>
          <cell r="AG451">
            <v>0</v>
          </cell>
          <cell r="AH451">
            <v>0</v>
          </cell>
          <cell r="AI451">
            <v>0</v>
          </cell>
          <cell r="AJ451">
            <v>0</v>
          </cell>
          <cell r="AK451">
            <v>0</v>
          </cell>
          <cell r="AL451">
            <v>0</v>
          </cell>
          <cell r="AM451">
            <v>0</v>
          </cell>
          <cell r="AN451">
            <v>0</v>
          </cell>
          <cell r="AO451">
            <v>0</v>
          </cell>
        </row>
        <row r="452">
          <cell r="A452">
            <v>60405</v>
          </cell>
          <cell r="B452">
            <v>6</v>
          </cell>
          <cell r="C452" t="str">
            <v>BN-FP</v>
          </cell>
          <cell r="D452">
            <v>5</v>
          </cell>
          <cell r="E452">
            <v>4</v>
          </cell>
          <cell r="F452" t="str">
            <v>Coquimbo</v>
          </cell>
          <cell r="G452">
            <v>5</v>
          </cell>
          <cell r="H452" t="str">
            <v>Areas gestión plantaciones</v>
          </cell>
          <cell r="I452">
            <v>0</v>
          </cell>
          <cell r="J452">
            <v>0</v>
          </cell>
          <cell r="K452">
            <v>0</v>
          </cell>
          <cell r="L452">
            <v>0</v>
          </cell>
          <cell r="M452">
            <v>0</v>
          </cell>
          <cell r="N452">
            <v>0</v>
          </cell>
          <cell r="O452">
            <v>0</v>
          </cell>
          <cell r="P452">
            <v>0</v>
          </cell>
          <cell r="Q452">
            <v>0</v>
          </cell>
          <cell r="R452">
            <v>0</v>
          </cell>
          <cell r="S452">
            <v>0</v>
          </cell>
          <cell r="T452">
            <v>0</v>
          </cell>
          <cell r="U452">
            <v>0</v>
          </cell>
          <cell r="V452">
            <v>0</v>
          </cell>
          <cell r="W452">
            <v>0</v>
          </cell>
          <cell r="X452">
            <v>0</v>
          </cell>
          <cell r="Y452">
            <v>0</v>
          </cell>
          <cell r="Z452">
            <v>0</v>
          </cell>
          <cell r="AA452">
            <v>0</v>
          </cell>
          <cell r="AB452">
            <v>0</v>
          </cell>
          <cell r="AC452">
            <v>0</v>
          </cell>
          <cell r="AD452">
            <v>0</v>
          </cell>
          <cell r="AE452">
            <v>0</v>
          </cell>
          <cell r="AF452">
            <v>0</v>
          </cell>
          <cell r="AG452">
            <v>0</v>
          </cell>
          <cell r="AH452">
            <v>0</v>
          </cell>
          <cell r="AI452">
            <v>0</v>
          </cell>
          <cell r="AJ452">
            <v>0</v>
          </cell>
          <cell r="AK452">
            <v>0</v>
          </cell>
          <cell r="AL452">
            <v>0</v>
          </cell>
          <cell r="AM452">
            <v>0</v>
          </cell>
          <cell r="AN452">
            <v>0</v>
          </cell>
          <cell r="AO452">
            <v>0</v>
          </cell>
        </row>
        <row r="453">
          <cell r="A453">
            <v>60501</v>
          </cell>
          <cell r="B453">
            <v>6</v>
          </cell>
          <cell r="C453" t="str">
            <v>BN-FP</v>
          </cell>
          <cell r="D453">
            <v>6</v>
          </cell>
          <cell r="E453">
            <v>5</v>
          </cell>
          <cell r="F453" t="str">
            <v>Valparaíso</v>
          </cell>
          <cell r="G453">
            <v>1</v>
          </cell>
          <cell r="H453" t="str">
            <v>Pinus radiata</v>
          </cell>
          <cell r="I453">
            <v>207.375222877743</v>
          </cell>
          <cell r="J453">
            <v>202.81017656220899</v>
          </cell>
          <cell r="K453">
            <v>199.046219460082</v>
          </cell>
          <cell r="L453">
            <v>195.087939998358</v>
          </cell>
          <cell r="M453">
            <v>188.817796851216</v>
          </cell>
          <cell r="N453">
            <v>145.60090971393399</v>
          </cell>
          <cell r="O453">
            <v>145.932302060757</v>
          </cell>
          <cell r="P453">
            <v>136.506030862232</v>
          </cell>
          <cell r="Q453">
            <v>134.783053823941</v>
          </cell>
          <cell r="R453">
            <v>126.914114453972</v>
          </cell>
          <cell r="S453">
            <v>111.522730048954</v>
          </cell>
          <cell r="T453">
            <v>100.42108643037901</v>
          </cell>
          <cell r="U453">
            <v>15.916958524774801</v>
          </cell>
          <cell r="V453">
            <v>12.9252220603993</v>
          </cell>
          <cell r="W453">
            <v>13.9350481839131</v>
          </cell>
          <cell r="X453">
            <v>13.9350481839131</v>
          </cell>
          <cell r="Y453">
            <v>13.9350481839131</v>
          </cell>
          <cell r="Z453">
            <v>19.6607715095796</v>
          </cell>
          <cell r="AA453">
            <v>18.767853241750601</v>
          </cell>
          <cell r="AB453">
            <v>16.374464070250099</v>
          </cell>
          <cell r="AC453">
            <v>16.374464070250099</v>
          </cell>
          <cell r="AD453">
            <v>16.3910336875913</v>
          </cell>
          <cell r="AE453">
            <v>15.1022856721679</v>
          </cell>
          <cell r="AF453">
            <v>14.1265193176331</v>
          </cell>
          <cell r="AG453">
            <v>11.139700741155901</v>
          </cell>
          <cell r="AH453">
            <v>11.0247268979524</v>
          </cell>
          <cell r="AI453">
            <v>10.5849520723478</v>
          </cell>
          <cell r="AJ453">
            <v>32.759476789443497</v>
          </cell>
          <cell r="AK453">
            <v>34.141025490749399</v>
          </cell>
          <cell r="AL453">
            <v>35.702828185827897</v>
          </cell>
          <cell r="AM453">
            <v>37.489935640421102</v>
          </cell>
          <cell r="AN453">
            <v>35.354655072554301</v>
          </cell>
          <cell r="AO453">
            <v>31.813561044418599</v>
          </cell>
        </row>
        <row r="454">
          <cell r="A454">
            <v>60502</v>
          </cell>
          <cell r="B454">
            <v>6</v>
          </cell>
          <cell r="C454" t="str">
            <v>BN-FP</v>
          </cell>
          <cell r="D454">
            <v>6</v>
          </cell>
          <cell r="E454">
            <v>5</v>
          </cell>
          <cell r="F454" t="str">
            <v>Valparaíso</v>
          </cell>
          <cell r="G454">
            <v>2</v>
          </cell>
          <cell r="H454" t="str">
            <v>Eucaliptus sp</v>
          </cell>
          <cell r="I454">
            <v>221.25962356225099</v>
          </cell>
          <cell r="J454">
            <v>251.674076726241</v>
          </cell>
          <cell r="K454">
            <v>291.53321177469201</v>
          </cell>
          <cell r="L454">
            <v>331.28188270753401</v>
          </cell>
          <cell r="M454">
            <v>355.59319348419803</v>
          </cell>
          <cell r="N454">
            <v>325.81390898495198</v>
          </cell>
          <cell r="O454">
            <v>330.06677743584902</v>
          </cell>
          <cell r="P454">
            <v>331.051749133351</v>
          </cell>
          <cell r="Q454">
            <v>335.902964877123</v>
          </cell>
          <cell r="R454">
            <v>348.18120482574398</v>
          </cell>
          <cell r="S454">
            <v>331.65045079341098</v>
          </cell>
          <cell r="T454">
            <v>336.986788111561</v>
          </cell>
          <cell r="U454">
            <v>328.44705853142301</v>
          </cell>
          <cell r="V454">
            <v>259.96993180838098</v>
          </cell>
          <cell r="W454">
            <v>251.53323497884199</v>
          </cell>
          <cell r="X454">
            <v>238.15879218163801</v>
          </cell>
          <cell r="Y454">
            <v>226.755213313735</v>
          </cell>
          <cell r="Z454">
            <v>223.80029822122799</v>
          </cell>
          <cell r="AA454">
            <v>220.245194767253</v>
          </cell>
          <cell r="AB454">
            <v>210.89901005254401</v>
          </cell>
          <cell r="AC454">
            <v>186.55824217838401</v>
          </cell>
          <cell r="AD454">
            <v>158.294157131557</v>
          </cell>
          <cell r="AE454">
            <v>120.09382488581601</v>
          </cell>
          <cell r="AF454">
            <v>82.297146929191896</v>
          </cell>
          <cell r="AG454">
            <v>59.310334640256599</v>
          </cell>
          <cell r="AH454">
            <v>58.711814882163097</v>
          </cell>
          <cell r="AI454">
            <v>53.951404356146703</v>
          </cell>
          <cell r="AJ454">
            <v>164.05887437641201</v>
          </cell>
          <cell r="AK454">
            <v>153.66799095739799</v>
          </cell>
          <cell r="AL454">
            <v>149.94929073933699</v>
          </cell>
          <cell r="AM454">
            <v>144.00504235592501</v>
          </cell>
          <cell r="AN454">
            <v>132.612458350037</v>
          </cell>
          <cell r="AO454">
            <v>111.763754860932</v>
          </cell>
        </row>
        <row r="455">
          <cell r="A455">
            <v>60503</v>
          </cell>
          <cell r="B455">
            <v>6</v>
          </cell>
          <cell r="C455" t="str">
            <v>BN-FP</v>
          </cell>
          <cell r="D455">
            <v>6</v>
          </cell>
          <cell r="E455">
            <v>5</v>
          </cell>
          <cell r="F455" t="str">
            <v>Valparaíso</v>
          </cell>
          <cell r="G455">
            <v>3</v>
          </cell>
          <cell r="H455" t="str">
            <v>Otras especies</v>
          </cell>
          <cell r="I455">
            <v>33.9010261755122</v>
          </cell>
          <cell r="J455">
            <v>34.0497110732016</v>
          </cell>
          <cell r="K455">
            <v>34.0497110732016</v>
          </cell>
          <cell r="L455">
            <v>36.1539067013208</v>
          </cell>
          <cell r="M455">
            <v>40.045799111015597</v>
          </cell>
          <cell r="N455">
            <v>39.334430499313399</v>
          </cell>
          <cell r="O455">
            <v>43.798683646015398</v>
          </cell>
          <cell r="P455">
            <v>42.827294815214501</v>
          </cell>
          <cell r="Q455">
            <v>41.691942256194402</v>
          </cell>
          <cell r="R455">
            <v>40.925570841227803</v>
          </cell>
          <cell r="S455">
            <v>36.422511742617303</v>
          </cell>
          <cell r="T455">
            <v>34.984241181825801</v>
          </cell>
          <cell r="U455">
            <v>32.9004387539552</v>
          </cell>
          <cell r="V455">
            <v>28.6194471458194</v>
          </cell>
          <cell r="W455">
            <v>23.437235037251401</v>
          </cell>
          <cell r="X455">
            <v>20.0081614771881</v>
          </cell>
          <cell r="Y455">
            <v>6.7723708210495897</v>
          </cell>
          <cell r="Z455">
            <v>16.217052705509101</v>
          </cell>
          <cell r="AA455">
            <v>13.5014765301528</v>
          </cell>
          <cell r="AB455">
            <v>13.0448915189743</v>
          </cell>
          <cell r="AC455">
            <v>8.9761299274234805</v>
          </cell>
          <cell r="AD455">
            <v>9.9822739137504097</v>
          </cell>
          <cell r="AE455">
            <v>9.8994258270446291</v>
          </cell>
          <cell r="AF455">
            <v>9.9822739137504097</v>
          </cell>
          <cell r="AG455">
            <v>9.8858460817674807</v>
          </cell>
          <cell r="AH455">
            <v>9.7838133841439507</v>
          </cell>
          <cell r="AI455">
            <v>7.4671019786166504</v>
          </cell>
          <cell r="AJ455">
            <v>22.073437074748099</v>
          </cell>
          <cell r="AK455">
            <v>23.178366317132401</v>
          </cell>
          <cell r="AL455">
            <v>24.292534312149201</v>
          </cell>
          <cell r="AM455">
            <v>24.086725998104999</v>
          </cell>
          <cell r="AN455">
            <v>23.683331990841701</v>
          </cell>
          <cell r="AO455">
            <v>23.699242577292601</v>
          </cell>
        </row>
        <row r="456">
          <cell r="A456">
            <v>60504</v>
          </cell>
          <cell r="B456">
            <v>6</v>
          </cell>
          <cell r="C456" t="str">
            <v>BN-FP</v>
          </cell>
          <cell r="D456">
            <v>6</v>
          </cell>
          <cell r="E456">
            <v>5</v>
          </cell>
          <cell r="F456" t="str">
            <v>Valparaíso</v>
          </cell>
          <cell r="G456">
            <v>4</v>
          </cell>
          <cell r="H456" t="str">
            <v>Especies nativas</v>
          </cell>
          <cell r="I456">
            <v>1.0260423121411099E-2</v>
          </cell>
          <cell r="J456">
            <v>1.0260423121411099E-2</v>
          </cell>
          <cell r="K456">
            <v>1.0260423121411099E-2</v>
          </cell>
          <cell r="L456">
            <v>1.02955153341389E-2</v>
          </cell>
          <cell r="M456">
            <v>1.04196877791757E-2</v>
          </cell>
          <cell r="N456">
            <v>1.04493811899453E-2</v>
          </cell>
          <cell r="O456">
            <v>1.04493811899453E-2</v>
          </cell>
          <cell r="P456">
            <v>1.04493811899453E-2</v>
          </cell>
          <cell r="Q456">
            <v>1.04493811899453E-2</v>
          </cell>
          <cell r="R456">
            <v>1.04493811899453E-2</v>
          </cell>
          <cell r="S456">
            <v>1.04493811899453E-2</v>
          </cell>
          <cell r="T456">
            <v>1.1394171532616701E-2</v>
          </cell>
          <cell r="U456">
            <v>1.1394171532616701E-2</v>
          </cell>
          <cell r="V456">
            <v>1.4063879100908101E-3</v>
          </cell>
          <cell r="W456">
            <v>1.4063879100908101E-3</v>
          </cell>
          <cell r="X456">
            <v>3.5902033021511999E-4</v>
          </cell>
          <cell r="Y456">
            <v>2.5104429105267102E-4</v>
          </cell>
          <cell r="Z456">
            <v>0</v>
          </cell>
          <cell r="AA456">
            <v>0</v>
          </cell>
          <cell r="AB456">
            <v>0</v>
          </cell>
          <cell r="AC456">
            <v>0</v>
          </cell>
          <cell r="AD456">
            <v>4.51061805398165E-2</v>
          </cell>
          <cell r="AE456">
            <v>5.4311523507126001E-2</v>
          </cell>
          <cell r="AF456">
            <v>5.4311523507126001E-2</v>
          </cell>
          <cell r="AG456">
            <v>5.4713657864223698E-2</v>
          </cell>
          <cell r="AH456">
            <v>7.2649845717515704E-2</v>
          </cell>
          <cell r="AI456">
            <v>0.14337506726452301</v>
          </cell>
          <cell r="AJ456">
            <v>0.46306172097013398</v>
          </cell>
          <cell r="AK456">
            <v>0.58120709510790503</v>
          </cell>
          <cell r="AL456">
            <v>0.60779477941118498</v>
          </cell>
          <cell r="AM456">
            <v>0.63821798777706196</v>
          </cell>
          <cell r="AN456">
            <v>0.67337120487431101</v>
          </cell>
          <cell r="AO456">
            <v>0.71445049706192099</v>
          </cell>
        </row>
        <row r="457">
          <cell r="A457">
            <v>60505</v>
          </cell>
          <cell r="B457">
            <v>6</v>
          </cell>
          <cell r="C457" t="str">
            <v>BN-FP</v>
          </cell>
          <cell r="D457">
            <v>6</v>
          </cell>
          <cell r="E457">
            <v>5</v>
          </cell>
          <cell r="F457" t="str">
            <v>Valparaíso</v>
          </cell>
          <cell r="G457">
            <v>5</v>
          </cell>
          <cell r="H457" t="str">
            <v>Areas gestión plantaciones</v>
          </cell>
          <cell r="I457">
            <v>34.118264579944402</v>
          </cell>
          <cell r="J457">
            <v>26.849919658631901</v>
          </cell>
          <cell r="K457">
            <v>35.218184195507497</v>
          </cell>
          <cell r="L457">
            <v>30.502638862503002</v>
          </cell>
          <cell r="M457">
            <v>37.223390742702101</v>
          </cell>
          <cell r="N457">
            <v>31.435883913960101</v>
          </cell>
          <cell r="O457">
            <v>47.2566880037297</v>
          </cell>
          <cell r="P457">
            <v>52.010482481731401</v>
          </cell>
          <cell r="Q457">
            <v>61.5467949186392</v>
          </cell>
          <cell r="R457">
            <v>70.112529696368497</v>
          </cell>
          <cell r="S457">
            <v>72.803649614067098</v>
          </cell>
          <cell r="T457">
            <v>75.406549356433402</v>
          </cell>
          <cell r="U457">
            <v>66.0628715134755</v>
          </cell>
          <cell r="V457">
            <v>68.577379450846493</v>
          </cell>
          <cell r="W457">
            <v>70.413457924929205</v>
          </cell>
          <cell r="X457">
            <v>66.255334340646499</v>
          </cell>
          <cell r="Y457">
            <v>59.331349211032801</v>
          </cell>
          <cell r="Z457">
            <v>55.932062226994503</v>
          </cell>
          <cell r="AA457">
            <v>62.228248047983897</v>
          </cell>
          <cell r="AB457">
            <v>59.0028837339825</v>
          </cell>
          <cell r="AC457">
            <v>57.060104612555797</v>
          </cell>
          <cell r="AD457">
            <v>49.972353391031902</v>
          </cell>
          <cell r="AE457">
            <v>42.081865913680602</v>
          </cell>
          <cell r="AF457">
            <v>32.070541551305602</v>
          </cell>
          <cell r="AG457">
            <v>25.211398137257301</v>
          </cell>
          <cell r="AH457">
            <v>26.387578126121799</v>
          </cell>
          <cell r="AI457">
            <v>23.324104891573501</v>
          </cell>
          <cell r="AJ457">
            <v>86.452619784990503</v>
          </cell>
          <cell r="AK457">
            <v>82.015017866467304</v>
          </cell>
          <cell r="AL457">
            <v>79.893217283763406</v>
          </cell>
          <cell r="AM457">
            <v>77.312663625091105</v>
          </cell>
          <cell r="AN457">
            <v>74.314714633464902</v>
          </cell>
          <cell r="AO457">
            <v>68.369509765696804</v>
          </cell>
        </row>
        <row r="458">
          <cell r="A458">
            <v>61301</v>
          </cell>
          <cell r="B458">
            <v>6</v>
          </cell>
          <cell r="C458" t="str">
            <v>BN-FP</v>
          </cell>
          <cell r="D458">
            <v>7</v>
          </cell>
          <cell r="E458">
            <v>13</v>
          </cell>
          <cell r="F458" t="str">
            <v>Metropolitana</v>
          </cell>
          <cell r="G458">
            <v>1</v>
          </cell>
          <cell r="H458" t="str">
            <v>Pinus radiata</v>
          </cell>
          <cell r="I458">
            <v>166.57514831589401</v>
          </cell>
          <cell r="J458">
            <v>161.54602537684801</v>
          </cell>
          <cell r="K458">
            <v>155.97966888131</v>
          </cell>
          <cell r="L458">
            <v>154.63374964945001</v>
          </cell>
          <cell r="M458">
            <v>144.552013252032</v>
          </cell>
          <cell r="N458">
            <v>132.99525955220301</v>
          </cell>
          <cell r="O458">
            <v>115.100931176137</v>
          </cell>
          <cell r="P458">
            <v>99.635504123079301</v>
          </cell>
          <cell r="Q458">
            <v>86.970665995676498</v>
          </cell>
          <cell r="R458">
            <v>78.301780565794502</v>
          </cell>
          <cell r="S458">
            <v>61.345728200772001</v>
          </cell>
          <cell r="T458">
            <v>34.495858756376201</v>
          </cell>
          <cell r="U458">
            <v>34.495858756376201</v>
          </cell>
          <cell r="V458">
            <v>6.4012933774718697</v>
          </cell>
          <cell r="W458">
            <v>6.4012933774718697</v>
          </cell>
          <cell r="X458">
            <v>6.4012933774718697</v>
          </cell>
          <cell r="Y458">
            <v>0</v>
          </cell>
          <cell r="Z458">
            <v>0</v>
          </cell>
          <cell r="AA458">
            <v>0</v>
          </cell>
          <cell r="AB458">
            <v>0</v>
          </cell>
          <cell r="AC458">
            <v>4.4631239937373302</v>
          </cell>
          <cell r="AD458">
            <v>3.0583957247921099</v>
          </cell>
          <cell r="AE458">
            <v>3.0583957247921099</v>
          </cell>
          <cell r="AF458">
            <v>2.3115781640870599</v>
          </cell>
          <cell r="AG458">
            <v>2.30790710389127</v>
          </cell>
          <cell r="AH458">
            <v>0.177218599963294</v>
          </cell>
          <cell r="AI458">
            <v>0.176870395311443</v>
          </cell>
          <cell r="AJ458">
            <v>0.176811770666913</v>
          </cell>
          <cell r="AK458">
            <v>0</v>
          </cell>
          <cell r="AL458">
            <v>0</v>
          </cell>
          <cell r="AM458">
            <v>0</v>
          </cell>
          <cell r="AN458">
            <v>0</v>
          </cell>
          <cell r="AO458">
            <v>0</v>
          </cell>
        </row>
        <row r="459">
          <cell r="A459">
            <v>61302</v>
          </cell>
          <cell r="B459">
            <v>6</v>
          </cell>
          <cell r="C459" t="str">
            <v>BN-FP</v>
          </cell>
          <cell r="D459">
            <v>7</v>
          </cell>
          <cell r="E459">
            <v>13</v>
          </cell>
          <cell r="F459" t="str">
            <v>Metropolitana</v>
          </cell>
          <cell r="G459">
            <v>2</v>
          </cell>
          <cell r="H459" t="str">
            <v>Eucaliptus sp</v>
          </cell>
          <cell r="I459">
            <v>706.27603598106202</v>
          </cell>
          <cell r="J459">
            <v>745.03942365575301</v>
          </cell>
          <cell r="K459">
            <v>981.88727862221197</v>
          </cell>
          <cell r="L459">
            <v>1395.83758369873</v>
          </cell>
          <cell r="M459">
            <v>1532.39850908479</v>
          </cell>
          <cell r="N459">
            <v>1614.01499964756</v>
          </cell>
          <cell r="O459">
            <v>1765.1566488378701</v>
          </cell>
          <cell r="P459">
            <v>1842.1499830724599</v>
          </cell>
          <cell r="Q459">
            <v>1905.8508223184699</v>
          </cell>
          <cell r="R459">
            <v>1915.5849628784099</v>
          </cell>
          <cell r="S459">
            <v>1830.2665873435801</v>
          </cell>
          <cell r="T459">
            <v>1838.3926736588701</v>
          </cell>
          <cell r="U459">
            <v>1760.7290875851199</v>
          </cell>
          <cell r="V459">
            <v>1766.24131243794</v>
          </cell>
          <cell r="W459">
            <v>1452.4001232368901</v>
          </cell>
          <cell r="X459">
            <v>1342.9735692231</v>
          </cell>
          <cell r="Y459">
            <v>1324.92547817273</v>
          </cell>
          <cell r="Z459">
            <v>1326.3124250711801</v>
          </cell>
          <cell r="AA459">
            <v>1324.1075351300599</v>
          </cell>
          <cell r="AB459">
            <v>1004.23846133188</v>
          </cell>
          <cell r="AC459">
            <v>1004.23846133188</v>
          </cell>
          <cell r="AD459">
            <v>1020.2950388870401</v>
          </cell>
          <cell r="AE459">
            <v>1031.2128003697301</v>
          </cell>
          <cell r="AF459">
            <v>621.18684376101805</v>
          </cell>
          <cell r="AG459">
            <v>489.61184021159198</v>
          </cell>
          <cell r="AH459">
            <v>410.73423257692798</v>
          </cell>
          <cell r="AI459">
            <v>260.915669755534</v>
          </cell>
          <cell r="AJ459">
            <v>186.333084517326</v>
          </cell>
          <cell r="AK459">
            <v>112.714061416386</v>
          </cell>
          <cell r="AL459">
            <v>87.666968168346003</v>
          </cell>
          <cell r="AM459">
            <v>68.199560476084599</v>
          </cell>
          <cell r="AN459">
            <v>60.095070751080499</v>
          </cell>
          <cell r="AO459">
            <v>54.957324739509801</v>
          </cell>
        </row>
        <row r="460">
          <cell r="A460">
            <v>61303</v>
          </cell>
          <cell r="B460">
            <v>6</v>
          </cell>
          <cell r="C460" t="str">
            <v>BN-FP</v>
          </cell>
          <cell r="D460">
            <v>7</v>
          </cell>
          <cell r="E460">
            <v>13</v>
          </cell>
          <cell r="F460" t="str">
            <v>Metropolitana</v>
          </cell>
          <cell r="G460">
            <v>3</v>
          </cell>
          <cell r="H460" t="str">
            <v>Otras especies</v>
          </cell>
          <cell r="I460">
            <v>216.832046370938</v>
          </cell>
          <cell r="J460">
            <v>217.78303972622899</v>
          </cell>
          <cell r="K460">
            <v>217.78303972622899</v>
          </cell>
          <cell r="L460">
            <v>231.24154218122001</v>
          </cell>
          <cell r="M460">
            <v>256.13421035830402</v>
          </cell>
          <cell r="N460">
            <v>224.22308191644501</v>
          </cell>
          <cell r="O460">
            <v>307.498971805373</v>
          </cell>
          <cell r="P460">
            <v>298.93201180773099</v>
          </cell>
          <cell r="Q460">
            <v>325.18570357557098</v>
          </cell>
          <cell r="R460">
            <v>446.27683663274701</v>
          </cell>
          <cell r="S460">
            <v>416.240611716518</v>
          </cell>
          <cell r="T460">
            <v>403.84432990983299</v>
          </cell>
          <cell r="U460">
            <v>387.51586336722397</v>
          </cell>
          <cell r="V460">
            <v>356.63894188000899</v>
          </cell>
          <cell r="W460">
            <v>320.533587801539</v>
          </cell>
          <cell r="X460">
            <v>256.193986062818</v>
          </cell>
          <cell r="Y460">
            <v>280.31379864678701</v>
          </cell>
          <cell r="Z460">
            <v>283.42553848305801</v>
          </cell>
          <cell r="AA460">
            <v>283.42553848305801</v>
          </cell>
          <cell r="AB460">
            <v>282.00113954270699</v>
          </cell>
          <cell r="AC460">
            <v>63.479492659929299</v>
          </cell>
          <cell r="AD460">
            <v>0</v>
          </cell>
          <cell r="AE460">
            <v>0</v>
          </cell>
          <cell r="AF460">
            <v>2.4004850165519498</v>
          </cell>
          <cell r="AG460">
            <v>26.523178563181201</v>
          </cell>
          <cell r="AH460">
            <v>26.423293254527099</v>
          </cell>
          <cell r="AI460">
            <v>25.873885682098201</v>
          </cell>
          <cell r="AJ460">
            <v>70.766356102534004</v>
          </cell>
          <cell r="AK460">
            <v>25.567593947174501</v>
          </cell>
          <cell r="AL460">
            <v>25.209646893341699</v>
          </cell>
          <cell r="AM460">
            <v>25.129503985576601</v>
          </cell>
          <cell r="AN460">
            <v>28.792618578430599</v>
          </cell>
          <cell r="AO460">
            <v>27.247022745692298</v>
          </cell>
        </row>
        <row r="461">
          <cell r="A461">
            <v>61304</v>
          </cell>
          <cell r="B461">
            <v>6</v>
          </cell>
          <cell r="C461" t="str">
            <v>BN-FP</v>
          </cell>
          <cell r="D461">
            <v>7</v>
          </cell>
          <cell r="E461">
            <v>13</v>
          </cell>
          <cell r="F461" t="str">
            <v>Metropolitana</v>
          </cell>
          <cell r="G461">
            <v>4</v>
          </cell>
          <cell r="H461" t="str">
            <v>Especies nativas</v>
          </cell>
          <cell r="I461">
            <v>0</v>
          </cell>
          <cell r="J461">
            <v>0</v>
          </cell>
          <cell r="K461">
            <v>0</v>
          </cell>
          <cell r="L461">
            <v>0</v>
          </cell>
          <cell r="M461">
            <v>0</v>
          </cell>
          <cell r="N461">
            <v>0</v>
          </cell>
          <cell r="O461">
            <v>0</v>
          </cell>
          <cell r="P461">
            <v>0</v>
          </cell>
          <cell r="Q461">
            <v>0</v>
          </cell>
          <cell r="R461">
            <v>0</v>
          </cell>
          <cell r="S461">
            <v>0</v>
          </cell>
          <cell r="T461">
            <v>0</v>
          </cell>
          <cell r="U461">
            <v>0</v>
          </cell>
          <cell r="V461">
            <v>0</v>
          </cell>
          <cell r="W461">
            <v>0</v>
          </cell>
          <cell r="X461">
            <v>0</v>
          </cell>
          <cell r="Y461">
            <v>0</v>
          </cell>
          <cell r="Z461">
            <v>0</v>
          </cell>
          <cell r="AA461">
            <v>0</v>
          </cell>
          <cell r="AB461">
            <v>0</v>
          </cell>
          <cell r="AC461">
            <v>0</v>
          </cell>
          <cell r="AD461">
            <v>0</v>
          </cell>
          <cell r="AE461">
            <v>0</v>
          </cell>
          <cell r="AF461">
            <v>7.0609822227613304</v>
          </cell>
          <cell r="AG461">
            <v>13.668135994506899</v>
          </cell>
          <cell r="AH461">
            <v>18.746183504117202</v>
          </cell>
          <cell r="AI461">
            <v>22.0805001506805</v>
          </cell>
          <cell r="AJ461">
            <v>7.0131418138410098</v>
          </cell>
          <cell r="AK461">
            <v>26.578969697980501</v>
          </cell>
          <cell r="AL461">
            <v>30.1097928034566</v>
          </cell>
          <cell r="AM461">
            <v>30.094896929053601</v>
          </cell>
          <cell r="AN461">
            <v>30.077537026038598</v>
          </cell>
          <cell r="AO461">
            <v>30.057046580305101</v>
          </cell>
        </row>
        <row r="462">
          <cell r="A462">
            <v>61305</v>
          </cell>
          <cell r="B462">
            <v>6</v>
          </cell>
          <cell r="C462" t="str">
            <v>BN-FP</v>
          </cell>
          <cell r="D462">
            <v>7</v>
          </cell>
          <cell r="E462">
            <v>13</v>
          </cell>
          <cell r="F462" t="str">
            <v>Metropolitana</v>
          </cell>
          <cell r="G462">
            <v>5</v>
          </cell>
          <cell r="H462" t="str">
            <v>Areas gestión plantaciones</v>
          </cell>
          <cell r="I462">
            <v>80.377065370798505</v>
          </cell>
          <cell r="J462">
            <v>61.794208299508099</v>
          </cell>
          <cell r="K462">
            <v>91.002564249574107</v>
          </cell>
          <cell r="L462">
            <v>96.610946167083597</v>
          </cell>
          <cell r="M462">
            <v>123.113781610526</v>
          </cell>
          <cell r="N462">
            <v>121.32410339149899</v>
          </cell>
          <cell r="O462">
            <v>198.892834523479</v>
          </cell>
          <cell r="P462">
            <v>228.33428724304599</v>
          </cell>
          <cell r="Q462">
            <v>278.43313857339598</v>
          </cell>
          <cell r="R462">
            <v>331.54195951975601</v>
          </cell>
          <cell r="S462">
            <v>350.32936648453102</v>
          </cell>
          <cell r="T462">
            <v>363.41933401887798</v>
          </cell>
          <cell r="U462">
            <v>382.208735772529</v>
          </cell>
          <cell r="V462">
            <v>484.28788213245298</v>
          </cell>
          <cell r="W462">
            <v>433.666069605286</v>
          </cell>
          <cell r="X462">
            <v>390.94662956141201</v>
          </cell>
          <cell r="Y462">
            <v>384.86988758043901</v>
          </cell>
          <cell r="Z462">
            <v>346.72140687843898</v>
          </cell>
          <cell r="AA462">
            <v>396.15133835449001</v>
          </cell>
          <cell r="AB462">
            <v>315.79711114370701</v>
          </cell>
          <cell r="AC462">
            <v>288.70322529934498</v>
          </cell>
          <cell r="AD462">
            <v>276.85922633990202</v>
          </cell>
          <cell r="AE462">
            <v>299.85606199090103</v>
          </cell>
          <cell r="AF462">
            <v>190.67554420212099</v>
          </cell>
          <cell r="AG462">
            <v>166.876035858721</v>
          </cell>
          <cell r="AH462">
            <v>151.20513563000301</v>
          </cell>
          <cell r="AI462">
            <v>99.910731641750502</v>
          </cell>
          <cell r="AJ462">
            <v>104.16232198357299</v>
          </cell>
          <cell r="AK462">
            <v>63.908575081119899</v>
          </cell>
          <cell r="AL462">
            <v>54.255575082591001</v>
          </cell>
          <cell r="AM462">
            <v>46.272130832727797</v>
          </cell>
          <cell r="AN462">
            <v>45.968653302383998</v>
          </cell>
          <cell r="AO462">
            <v>45.6884956194274</v>
          </cell>
        </row>
        <row r="463">
          <cell r="A463">
            <v>60601</v>
          </cell>
          <cell r="B463">
            <v>6</v>
          </cell>
          <cell r="C463" t="str">
            <v>BN-FP</v>
          </cell>
          <cell r="D463">
            <v>8</v>
          </cell>
          <cell r="E463">
            <v>6</v>
          </cell>
          <cell r="F463" t="str">
            <v>O´Higgins</v>
          </cell>
          <cell r="G463">
            <v>1</v>
          </cell>
          <cell r="H463" t="str">
            <v>Pinus radiata</v>
          </cell>
          <cell r="I463">
            <v>4267.8643076546996</v>
          </cell>
          <cell r="J463">
            <v>4613.7111662630996</v>
          </cell>
          <cell r="K463">
            <v>4954.4469875521499</v>
          </cell>
          <cell r="L463">
            <v>5259.5409457752003</v>
          </cell>
          <cell r="M463">
            <v>5145.4817239818703</v>
          </cell>
          <cell r="N463">
            <v>4482.3056560529203</v>
          </cell>
          <cell r="O463">
            <v>4358.8340674452302</v>
          </cell>
          <cell r="P463">
            <v>4163.72568985813</v>
          </cell>
          <cell r="Q463">
            <v>3944.3855130511602</v>
          </cell>
          <cell r="R463">
            <v>3837.9593970414398</v>
          </cell>
          <cell r="S463">
            <v>3599.5258087971401</v>
          </cell>
          <cell r="T463">
            <v>3325.322360265</v>
          </cell>
          <cell r="U463">
            <v>3367.69211891225</v>
          </cell>
          <cell r="V463">
            <v>3135.7621341213498</v>
          </cell>
          <cell r="W463">
            <v>2869.2919072723798</v>
          </cell>
          <cell r="X463">
            <v>2552.5483321823499</v>
          </cell>
          <cell r="Y463">
            <v>2490.7714463225502</v>
          </cell>
          <cell r="Z463">
            <v>2515.3340546572099</v>
          </cell>
          <cell r="AA463">
            <v>2541.1559040705502</v>
          </cell>
          <cell r="AB463">
            <v>2579.9405292938</v>
          </cell>
          <cell r="AC463">
            <v>2571.1258417430599</v>
          </cell>
          <cell r="AD463">
            <v>2332.1292923106398</v>
          </cell>
          <cell r="AE463">
            <v>2104.9762755882002</v>
          </cell>
          <cell r="AF463">
            <v>1802.3250896286499</v>
          </cell>
          <cell r="AG463">
            <v>1684.2314180957801</v>
          </cell>
          <cell r="AH463">
            <v>1686.08228467752</v>
          </cell>
          <cell r="AI463">
            <v>1690.3264269126</v>
          </cell>
          <cell r="AJ463">
            <v>1507.2119737354501</v>
          </cell>
          <cell r="AK463">
            <v>1409.9868628986101</v>
          </cell>
          <cell r="AL463">
            <v>1307.7197123245601</v>
          </cell>
          <cell r="AM463">
            <v>1126.6640623277899</v>
          </cell>
          <cell r="AN463">
            <v>1080.02210959543</v>
          </cell>
          <cell r="AO463">
            <v>1037.9894186506699</v>
          </cell>
        </row>
        <row r="464">
          <cell r="A464">
            <v>60602</v>
          </cell>
          <cell r="B464">
            <v>6</v>
          </cell>
          <cell r="C464" t="str">
            <v>BN-FP</v>
          </cell>
          <cell r="D464">
            <v>8</v>
          </cell>
          <cell r="E464">
            <v>6</v>
          </cell>
          <cell r="F464" t="str">
            <v>O´Higgins</v>
          </cell>
          <cell r="G464">
            <v>2</v>
          </cell>
          <cell r="H464" t="str">
            <v>Eucaliptus sp</v>
          </cell>
          <cell r="I464">
            <v>512.58519202614798</v>
          </cell>
          <cell r="J464">
            <v>673.99026911068199</v>
          </cell>
          <cell r="K464">
            <v>999.09668642321901</v>
          </cell>
          <cell r="L464">
            <v>1259.3151516815799</v>
          </cell>
          <cell r="M464">
            <v>1457.01600103386</v>
          </cell>
          <cell r="N464">
            <v>1566.3477558648699</v>
          </cell>
          <cell r="O464">
            <v>1609.4038365722399</v>
          </cell>
          <cell r="P464">
            <v>1664.39561057532</v>
          </cell>
          <cell r="Q464">
            <v>1672.87388739364</v>
          </cell>
          <cell r="R464">
            <v>1734.79037177951</v>
          </cell>
          <cell r="S464">
            <v>1754.65130782856</v>
          </cell>
          <cell r="T464">
            <v>1885.63460191235</v>
          </cell>
          <cell r="U464">
            <v>1902.5132727683799</v>
          </cell>
          <cell r="V464">
            <v>2184.4499429836901</v>
          </cell>
          <cell r="W464">
            <v>1677.72940695539</v>
          </cell>
          <cell r="X464">
            <v>1835.45482515407</v>
          </cell>
          <cell r="Y464">
            <v>2290.6538628871899</v>
          </cell>
          <cell r="Z464">
            <v>2530.37055258082</v>
          </cell>
          <cell r="AA464">
            <v>2582.0735098112</v>
          </cell>
          <cell r="AB464">
            <v>2656.9316882883099</v>
          </cell>
          <cell r="AC464">
            <v>2919.10568086886</v>
          </cell>
          <cell r="AD464">
            <v>2934.7428141617302</v>
          </cell>
          <cell r="AE464">
            <v>2686.9012072466699</v>
          </cell>
          <cell r="AF464">
            <v>2462.7799986036498</v>
          </cell>
          <cell r="AG464">
            <v>2270.0883186709898</v>
          </cell>
          <cell r="AH464">
            <v>2157.57038677531</v>
          </cell>
          <cell r="AI464">
            <v>2086.68085669008</v>
          </cell>
          <cell r="AJ464">
            <v>2007.9031978928599</v>
          </cell>
          <cell r="AK464">
            <v>1976.9462030961499</v>
          </cell>
          <cell r="AL464">
            <v>1899.47537027252</v>
          </cell>
          <cell r="AM464">
            <v>1780.5190380112999</v>
          </cell>
          <cell r="AN464">
            <v>1649.4029141241699</v>
          </cell>
          <cell r="AO464">
            <v>1553.20416045096</v>
          </cell>
        </row>
        <row r="465">
          <cell r="A465">
            <v>60603</v>
          </cell>
          <cell r="B465">
            <v>6</v>
          </cell>
          <cell r="C465" t="str">
            <v>BN-FP</v>
          </cell>
          <cell r="D465">
            <v>8</v>
          </cell>
          <cell r="E465">
            <v>6</v>
          </cell>
          <cell r="F465" t="str">
            <v>O´Higgins</v>
          </cell>
          <cell r="G465">
            <v>3</v>
          </cell>
          <cell r="H465" t="str">
            <v>Otras especies</v>
          </cell>
          <cell r="I465">
            <v>145.47790225880601</v>
          </cell>
          <cell r="J465">
            <v>148.35665723919499</v>
          </cell>
          <cell r="K465">
            <v>149.45304792925401</v>
          </cell>
          <cell r="L465">
            <v>155.857877604116</v>
          </cell>
          <cell r="M465">
            <v>164.90710419242799</v>
          </cell>
          <cell r="N465">
            <v>165.40426999831601</v>
          </cell>
          <cell r="O465">
            <v>157.64289621656201</v>
          </cell>
          <cell r="P465">
            <v>153.61582221109501</v>
          </cell>
          <cell r="Q465">
            <v>145.58884702078601</v>
          </cell>
          <cell r="R465">
            <v>145.43438292134701</v>
          </cell>
          <cell r="S465">
            <v>116.861010399804</v>
          </cell>
          <cell r="T465">
            <v>126.176615265064</v>
          </cell>
          <cell r="U465">
            <v>227.96027757189799</v>
          </cell>
          <cell r="V465">
            <v>226.28294093029101</v>
          </cell>
          <cell r="W465">
            <v>252.944232064543</v>
          </cell>
          <cell r="X465">
            <v>256.80849325627503</v>
          </cell>
          <cell r="Y465">
            <v>111.326512446346</v>
          </cell>
          <cell r="Z465">
            <v>34.471541614036802</v>
          </cell>
          <cell r="AA465">
            <v>30.1753073456095</v>
          </cell>
          <cell r="AB465">
            <v>29.771701075399701</v>
          </cell>
          <cell r="AC465">
            <v>30.800197224153099</v>
          </cell>
          <cell r="AD465">
            <v>29.726394855535101</v>
          </cell>
          <cell r="AE465">
            <v>32.6521683167798</v>
          </cell>
          <cell r="AF465">
            <v>26.4899209695119</v>
          </cell>
          <cell r="AG465">
            <v>24.0633308181148</v>
          </cell>
          <cell r="AH465">
            <v>21.922278189689699</v>
          </cell>
          <cell r="AI465">
            <v>20.4021555792839</v>
          </cell>
          <cell r="AJ465">
            <v>20.4315580465747</v>
          </cell>
          <cell r="AK465">
            <v>21.546082290117699</v>
          </cell>
          <cell r="AL465">
            <v>21.009265176077601</v>
          </cell>
          <cell r="AM465">
            <v>20.145184898549999</v>
          </cell>
          <cell r="AN465">
            <v>19.549706503568</v>
          </cell>
          <cell r="AO465">
            <v>18.336334205045699</v>
          </cell>
        </row>
        <row r="466">
          <cell r="A466">
            <v>60604</v>
          </cell>
          <cell r="B466">
            <v>6</v>
          </cell>
          <cell r="C466" t="str">
            <v>BN-FP</v>
          </cell>
          <cell r="D466">
            <v>8</v>
          </cell>
          <cell r="E466">
            <v>6</v>
          </cell>
          <cell r="F466" t="str">
            <v>O´Higgins</v>
          </cell>
          <cell r="G466">
            <v>4</v>
          </cell>
          <cell r="H466" t="str">
            <v>Especies nativas</v>
          </cell>
          <cell r="I466">
            <v>0</v>
          </cell>
          <cell r="J466">
            <v>0</v>
          </cell>
          <cell r="K466">
            <v>0</v>
          </cell>
          <cell r="L466">
            <v>0</v>
          </cell>
          <cell r="M466">
            <v>0</v>
          </cell>
          <cell r="N466">
            <v>0</v>
          </cell>
          <cell r="O466">
            <v>0</v>
          </cell>
          <cell r="P466">
            <v>0</v>
          </cell>
          <cell r="Q466">
            <v>0</v>
          </cell>
          <cell r="R466">
            <v>0</v>
          </cell>
          <cell r="S466">
            <v>0</v>
          </cell>
          <cell r="T466">
            <v>0</v>
          </cell>
          <cell r="U466">
            <v>0</v>
          </cell>
          <cell r="V466">
            <v>0</v>
          </cell>
          <cell r="W466">
            <v>0</v>
          </cell>
          <cell r="X466">
            <v>0</v>
          </cell>
          <cell r="Y466">
            <v>0</v>
          </cell>
          <cell r="Z466">
            <v>0</v>
          </cell>
          <cell r="AA466">
            <v>0</v>
          </cell>
          <cell r="AB466">
            <v>0</v>
          </cell>
          <cell r="AC466">
            <v>0</v>
          </cell>
          <cell r="AD466">
            <v>2.2712962661346099</v>
          </cell>
          <cell r="AE466">
            <v>2.2712962661346099</v>
          </cell>
          <cell r="AF466">
            <v>3.1435573566010699</v>
          </cell>
          <cell r="AG466">
            <v>3.1285940688178502</v>
          </cell>
          <cell r="AH466">
            <v>2.9090724378960102</v>
          </cell>
          <cell r="AI466">
            <v>2.8928266335036201</v>
          </cell>
          <cell r="AJ466">
            <v>2.8899758203482002</v>
          </cell>
          <cell r="AK466">
            <v>2.8855673734743799</v>
          </cell>
          <cell r="AL466">
            <v>0.65739787256231497</v>
          </cell>
          <cell r="AM466">
            <v>0.44046415004009698</v>
          </cell>
          <cell r="AN466">
            <v>0.439711521462258</v>
          </cell>
          <cell r="AO466">
            <v>0.423992136491879</v>
          </cell>
        </row>
        <row r="467">
          <cell r="A467">
            <v>60605</v>
          </cell>
          <cell r="B467">
            <v>6</v>
          </cell>
          <cell r="C467" t="str">
            <v>BN-FP</v>
          </cell>
          <cell r="D467">
            <v>8</v>
          </cell>
          <cell r="E467">
            <v>6</v>
          </cell>
          <cell r="F467" t="str">
            <v>O´Higgins</v>
          </cell>
          <cell r="G467">
            <v>5</v>
          </cell>
          <cell r="H467" t="str">
            <v>Areas gestión plantaciones</v>
          </cell>
          <cell r="I467">
            <v>363.34558305979903</v>
          </cell>
          <cell r="J467">
            <v>298.76051264471602</v>
          </cell>
          <cell r="K467">
            <v>409.684178461871</v>
          </cell>
          <cell r="L467">
            <v>361.92724505831802</v>
          </cell>
          <cell r="M467">
            <v>431.00066237218198</v>
          </cell>
          <cell r="N467">
            <v>382.45851516220199</v>
          </cell>
          <cell r="O467">
            <v>556.91470575108804</v>
          </cell>
          <cell r="P467">
            <v>609.55282537038795</v>
          </cell>
          <cell r="Q467">
            <v>692.21869987208197</v>
          </cell>
          <cell r="R467">
            <v>776.92249570566503</v>
          </cell>
          <cell r="S467">
            <v>830.49716834789797</v>
          </cell>
          <cell r="T467">
            <v>851.93022087936697</v>
          </cell>
          <cell r="U467">
            <v>962.75606346195798</v>
          </cell>
          <cell r="V467">
            <v>1261.5054727965701</v>
          </cell>
          <cell r="W467">
            <v>1169.8652516447801</v>
          </cell>
          <cell r="X467">
            <v>1130.9844864382301</v>
          </cell>
          <cell r="Y467">
            <v>1173.0792229870699</v>
          </cell>
          <cell r="Z467">
            <v>1094.2189731496201</v>
          </cell>
          <cell r="AA467">
            <v>1269.9758474069899</v>
          </cell>
          <cell r="AB467">
            <v>1293.06463104053</v>
          </cell>
          <cell r="AC467">
            <v>1486.6328992593401</v>
          </cell>
          <cell r="AD467">
            <v>1433.56238716706</v>
          </cell>
          <cell r="AE467">
            <v>1399.3868625288201</v>
          </cell>
          <cell r="AF467">
            <v>1293.76541452795</v>
          </cell>
          <cell r="AG467">
            <v>1248.6470032836901</v>
          </cell>
          <cell r="AH467">
            <v>1282.52381411539</v>
          </cell>
          <cell r="AI467">
            <v>1228.5868193930701</v>
          </cell>
          <cell r="AJ467">
            <v>1394.5765192199899</v>
          </cell>
          <cell r="AK467">
            <v>1322.4228525055701</v>
          </cell>
          <cell r="AL467">
            <v>1225.1776479160801</v>
          </cell>
          <cell r="AM467">
            <v>1097.6320731659</v>
          </cell>
          <cell r="AN467">
            <v>1062.3850609874501</v>
          </cell>
          <cell r="AO467">
            <v>1062.20725805494</v>
          </cell>
        </row>
        <row r="468">
          <cell r="A468">
            <v>60701</v>
          </cell>
          <cell r="B468">
            <v>6</v>
          </cell>
          <cell r="C468" t="str">
            <v>BN-FP</v>
          </cell>
          <cell r="D468">
            <v>9</v>
          </cell>
          <cell r="E468">
            <v>7</v>
          </cell>
          <cell r="F468" t="str">
            <v>Maule</v>
          </cell>
          <cell r="G468">
            <v>1</v>
          </cell>
          <cell r="H468" t="str">
            <v>Pinus radiata</v>
          </cell>
          <cell r="I468">
            <v>34263.774450692399</v>
          </cell>
          <cell r="J468">
            <v>34721.316059178404</v>
          </cell>
          <cell r="K468">
            <v>35407.146083089101</v>
          </cell>
          <cell r="L468">
            <v>35715.797893151699</v>
          </cell>
          <cell r="M468">
            <v>35304.224937540697</v>
          </cell>
          <cell r="N468">
            <v>34260.620347401396</v>
          </cell>
          <cell r="O468">
            <v>32631.4025140827</v>
          </cell>
          <cell r="P468">
            <v>32708.668495899499</v>
          </cell>
          <cell r="Q468">
            <v>31898.718764329798</v>
          </cell>
          <cell r="R468">
            <v>31897.639147443999</v>
          </cell>
          <cell r="S468">
            <v>30403.393754397301</v>
          </cell>
          <cell r="T468">
            <v>29597.092427978299</v>
          </cell>
          <cell r="U468">
            <v>29038.078009548801</v>
          </cell>
          <cell r="V468">
            <v>28814.357727374601</v>
          </cell>
          <cell r="W468">
            <v>27166.437668427901</v>
          </cell>
          <cell r="X468">
            <v>25810.816642647598</v>
          </cell>
          <cell r="Y468">
            <v>25527.795911085999</v>
          </cell>
          <cell r="Z468">
            <v>25334.5912211465</v>
          </cell>
          <cell r="AA468">
            <v>24837.440822113</v>
          </cell>
          <cell r="AB468">
            <v>24003.916204028799</v>
          </cell>
          <cell r="AC468">
            <v>20873.2506755744</v>
          </cell>
          <cell r="AD468">
            <v>20279.699633780001</v>
          </cell>
          <cell r="AE468">
            <v>19224.299983405901</v>
          </cell>
          <cell r="AF468">
            <v>18344.942116959301</v>
          </cell>
          <cell r="AG468">
            <v>17478.442359381301</v>
          </cell>
          <cell r="AH468">
            <v>16763.1300801705</v>
          </cell>
          <cell r="AI468">
            <v>16132.584047659901</v>
          </cell>
          <cell r="AJ468">
            <v>14050.873689309899</v>
          </cell>
          <cell r="AK468">
            <v>13229.870335732699</v>
          </cell>
          <cell r="AL468">
            <v>12152.442995555</v>
          </cell>
          <cell r="AM468">
            <v>11462.961080082299</v>
          </cell>
          <cell r="AN468">
            <v>10604.676774107</v>
          </cell>
          <cell r="AO468">
            <v>9681.5543219966003</v>
          </cell>
        </row>
        <row r="469">
          <cell r="A469">
            <v>60702</v>
          </cell>
          <cell r="B469">
            <v>6</v>
          </cell>
          <cell r="C469" t="str">
            <v>BN-FP</v>
          </cell>
          <cell r="D469">
            <v>9</v>
          </cell>
          <cell r="E469">
            <v>7</v>
          </cell>
          <cell r="F469" t="str">
            <v>Maule</v>
          </cell>
          <cell r="G469">
            <v>2</v>
          </cell>
          <cell r="H469" t="str">
            <v>Eucaliptus sp</v>
          </cell>
          <cell r="I469">
            <v>1138.7716317510699</v>
          </cell>
          <cell r="J469">
            <v>1425.05863779065</v>
          </cell>
          <cell r="K469">
            <v>1711.7360352021001</v>
          </cell>
          <cell r="L469">
            <v>2165.8913311467099</v>
          </cell>
          <cell r="M469">
            <v>2349.8957977557802</v>
          </cell>
          <cell r="N469">
            <v>2754.99191130179</v>
          </cell>
          <cell r="O469">
            <v>2134.1394995677701</v>
          </cell>
          <cell r="P469">
            <v>2161.9874174279898</v>
          </cell>
          <cell r="Q469">
            <v>2190.2126551106498</v>
          </cell>
          <cell r="R469">
            <v>2850.8694953087202</v>
          </cell>
          <cell r="S469">
            <v>2732.1720723291301</v>
          </cell>
          <cell r="T469">
            <v>2805.9690546586899</v>
          </cell>
          <cell r="U469">
            <v>2771.8075290995098</v>
          </cell>
          <cell r="V469">
            <v>2298.2795326783198</v>
          </cell>
          <cell r="W469">
            <v>2631.3931869636499</v>
          </cell>
          <cell r="X469">
            <v>3210.8516607720198</v>
          </cell>
          <cell r="Y469">
            <v>4003.3613545391399</v>
          </cell>
          <cell r="Z469">
            <v>4628.2479853872701</v>
          </cell>
          <cell r="AA469">
            <v>4407.8980820569004</v>
          </cell>
          <cell r="AB469">
            <v>4401.3915591923596</v>
          </cell>
          <cell r="AC469">
            <v>4288.9848701846404</v>
          </cell>
          <cell r="AD469">
            <v>4114.5580052321602</v>
          </cell>
          <cell r="AE469">
            <v>3886.0814548439798</v>
          </cell>
          <cell r="AF469">
            <v>3461.8678758174001</v>
          </cell>
          <cell r="AG469">
            <v>3298.8096609981299</v>
          </cell>
          <cell r="AH469">
            <v>2928.6999584578698</v>
          </cell>
          <cell r="AI469">
            <v>2946.9967168604799</v>
          </cell>
          <cell r="AJ469">
            <v>2942.8575492086002</v>
          </cell>
          <cell r="AK469">
            <v>2923.11240057239</v>
          </cell>
          <cell r="AL469">
            <v>2930.3015191404702</v>
          </cell>
          <cell r="AM469">
            <v>2908.9908014580501</v>
          </cell>
          <cell r="AN469">
            <v>2846.9778672728398</v>
          </cell>
          <cell r="AO469">
            <v>2713.5364057531601</v>
          </cell>
        </row>
        <row r="470">
          <cell r="A470">
            <v>60703</v>
          </cell>
          <cell r="B470">
            <v>6</v>
          </cell>
          <cell r="C470" t="str">
            <v>BN-FP</v>
          </cell>
          <cell r="D470">
            <v>9</v>
          </cell>
          <cell r="E470">
            <v>7</v>
          </cell>
          <cell r="F470" t="str">
            <v>Maule</v>
          </cell>
          <cell r="G470">
            <v>3</v>
          </cell>
          <cell r="H470" t="str">
            <v>Otras especies</v>
          </cell>
          <cell r="I470">
            <v>490.35022485351601</v>
          </cell>
          <cell r="J470">
            <v>501.166745166265</v>
          </cell>
          <cell r="K470">
            <v>505.398760467187</v>
          </cell>
          <cell r="L470">
            <v>526.314365080264</v>
          </cell>
          <cell r="M470">
            <v>554.27657762819194</v>
          </cell>
          <cell r="N470">
            <v>550.24110984663503</v>
          </cell>
          <cell r="O470">
            <v>530.56112690015402</v>
          </cell>
          <cell r="P470">
            <v>496.72406118697597</v>
          </cell>
          <cell r="Q470">
            <v>474.51904351304597</v>
          </cell>
          <cell r="R470">
            <v>457.74746490095401</v>
          </cell>
          <cell r="S470">
            <v>333.99581210756998</v>
          </cell>
          <cell r="T470">
            <v>323.00099334335999</v>
          </cell>
          <cell r="U470">
            <v>296.98343467291699</v>
          </cell>
          <cell r="V470">
            <v>164.707963565358</v>
          </cell>
          <cell r="W470">
            <v>463.21413285934398</v>
          </cell>
          <cell r="X470">
            <v>499.70790445519299</v>
          </cell>
          <cell r="Y470">
            <v>208.75626542483701</v>
          </cell>
          <cell r="Z470">
            <v>253.37497891132199</v>
          </cell>
          <cell r="AA470">
            <v>93.570218651960104</v>
          </cell>
          <cell r="AB470">
            <v>90.511334655617901</v>
          </cell>
          <cell r="AC470">
            <v>87.395818827222598</v>
          </cell>
          <cell r="AD470">
            <v>88.148509358693403</v>
          </cell>
          <cell r="AE470">
            <v>100.28690558494399</v>
          </cell>
          <cell r="AF470">
            <v>96.652556711339301</v>
          </cell>
          <cell r="AG470">
            <v>98.521735972419407</v>
          </cell>
          <cell r="AH470">
            <v>98.997867670768301</v>
          </cell>
          <cell r="AI470">
            <v>105.444833479358</v>
          </cell>
          <cell r="AJ470">
            <v>68.7845701907208</v>
          </cell>
          <cell r="AK470">
            <v>93.101344721433193</v>
          </cell>
          <cell r="AL470">
            <v>82.023523632590198</v>
          </cell>
          <cell r="AM470">
            <v>86.862499353683205</v>
          </cell>
          <cell r="AN470">
            <v>56.841450616181099</v>
          </cell>
          <cell r="AO470">
            <v>60.625617970353801</v>
          </cell>
        </row>
        <row r="471">
          <cell r="A471">
            <v>60704</v>
          </cell>
          <cell r="B471">
            <v>6</v>
          </cell>
          <cell r="C471" t="str">
            <v>BN-FP</v>
          </cell>
          <cell r="D471">
            <v>9</v>
          </cell>
          <cell r="E471">
            <v>7</v>
          </cell>
          <cell r="F471" t="str">
            <v>Maule</v>
          </cell>
          <cell r="G471">
            <v>4</v>
          </cell>
          <cell r="H471" t="str">
            <v>Especies nativas</v>
          </cell>
          <cell r="I471">
            <v>8.1222226222574605</v>
          </cell>
          <cell r="J471">
            <v>8.1222226222574605</v>
          </cell>
          <cell r="K471">
            <v>8.1222226222574605</v>
          </cell>
          <cell r="L471">
            <v>8.1222226222574605</v>
          </cell>
          <cell r="M471">
            <v>8.1222226222574605</v>
          </cell>
          <cell r="N471">
            <v>2.66259928662538</v>
          </cell>
          <cell r="O471">
            <v>2.66259928662538</v>
          </cell>
          <cell r="P471">
            <v>2.66259928662538</v>
          </cell>
          <cell r="Q471">
            <v>2.66259928662538</v>
          </cell>
          <cell r="R471">
            <v>2.66259928662538</v>
          </cell>
          <cell r="S471">
            <v>2.6439906312328101</v>
          </cell>
          <cell r="T471">
            <v>2.6439906312328101</v>
          </cell>
          <cell r="U471">
            <v>2.6439906312328101</v>
          </cell>
          <cell r="V471">
            <v>2.6439906312328101</v>
          </cell>
          <cell r="W471">
            <v>2.6439906312328101</v>
          </cell>
          <cell r="X471">
            <v>2.6439906312328101</v>
          </cell>
          <cell r="Y471">
            <v>0</v>
          </cell>
          <cell r="Z471">
            <v>0</v>
          </cell>
          <cell r="AA471">
            <v>0</v>
          </cell>
          <cell r="AB471">
            <v>0</v>
          </cell>
          <cell r="AC471">
            <v>0</v>
          </cell>
          <cell r="AD471">
            <v>0</v>
          </cell>
          <cell r="AE471">
            <v>0.65976141846394099</v>
          </cell>
          <cell r="AF471">
            <v>0.65976141846394099</v>
          </cell>
          <cell r="AG471">
            <v>0.76367820832716504</v>
          </cell>
          <cell r="AH471">
            <v>0.76346989859928305</v>
          </cell>
          <cell r="AI471">
            <v>0.780140255148013</v>
          </cell>
          <cell r="AJ471">
            <v>0.78010013471722295</v>
          </cell>
          <cell r="AK471">
            <v>0.78357611151722095</v>
          </cell>
          <cell r="AL471">
            <v>0.78752987041776001</v>
          </cell>
          <cell r="AM471">
            <v>0.79055967167022301</v>
          </cell>
          <cell r="AN471">
            <v>0.79408587851428303</v>
          </cell>
          <cell r="AO471">
            <v>0.798241374172595</v>
          </cell>
        </row>
        <row r="472">
          <cell r="A472">
            <v>60705</v>
          </cell>
          <cell r="B472">
            <v>6</v>
          </cell>
          <cell r="C472" t="str">
            <v>BN-FP</v>
          </cell>
          <cell r="D472">
            <v>9</v>
          </cell>
          <cell r="E472">
            <v>7</v>
          </cell>
          <cell r="F472" t="str">
            <v>Maule</v>
          </cell>
          <cell r="G472">
            <v>5</v>
          </cell>
          <cell r="H472" t="str">
            <v>Areas gestión plantaciones</v>
          </cell>
          <cell r="I472">
            <v>2648.1260168507001</v>
          </cell>
          <cell r="J472">
            <v>2014.5599405379601</v>
          </cell>
          <cell r="K472">
            <v>2526.20161056282</v>
          </cell>
          <cell r="L472">
            <v>2083.0619308783798</v>
          </cell>
          <cell r="M472">
            <v>2433.9234387589399</v>
          </cell>
          <cell r="N472">
            <v>2312.2409815603301</v>
          </cell>
          <cell r="O472">
            <v>3209.0734992145199</v>
          </cell>
          <cell r="P472">
            <v>3604.2890120854499</v>
          </cell>
          <cell r="Q472">
            <v>4151.9937392240199</v>
          </cell>
          <cell r="R472">
            <v>4783.7915441319101</v>
          </cell>
          <cell r="S472">
            <v>5081.0415406011798</v>
          </cell>
          <cell r="T472">
            <v>5224.2601247686698</v>
          </cell>
          <cell r="U472">
            <v>5622.5348889965899</v>
          </cell>
          <cell r="V472">
            <v>7114.3807854299803</v>
          </cell>
          <cell r="W472">
            <v>7375.9775526570702</v>
          </cell>
          <cell r="X472">
            <v>7188.9263405413903</v>
          </cell>
          <cell r="Y472">
            <v>7130.3994006583698</v>
          </cell>
          <cell r="Z472">
            <v>6508.2693768281297</v>
          </cell>
          <cell r="AA472">
            <v>7230.11445652152</v>
          </cell>
          <cell r="AB472">
            <v>6996.28385307392</v>
          </cell>
          <cell r="AC472">
            <v>6798.8982106190297</v>
          </cell>
          <cell r="AD472">
            <v>6623.4985840920199</v>
          </cell>
          <cell r="AE472">
            <v>6729.4317636434298</v>
          </cell>
          <cell r="AF472">
            <v>6598.4914895879301</v>
          </cell>
          <cell r="AG472">
            <v>6547.1178089621098</v>
          </cell>
          <cell r="AH472">
            <v>6561.5334364399496</v>
          </cell>
          <cell r="AI472">
            <v>6202.5140109211598</v>
          </cell>
          <cell r="AJ472">
            <v>6725.0240135765698</v>
          </cell>
          <cell r="AK472">
            <v>6298.1331116003503</v>
          </cell>
          <cell r="AL472">
            <v>5754.50457903402</v>
          </cell>
          <cell r="AM472">
            <v>5420.9630290617597</v>
          </cell>
          <cell r="AN472">
            <v>5220.0453491512499</v>
          </cell>
          <cell r="AO472">
            <v>5069.5915268404397</v>
          </cell>
        </row>
        <row r="473">
          <cell r="A473">
            <v>61601</v>
          </cell>
          <cell r="B473">
            <v>6</v>
          </cell>
          <cell r="C473" t="str">
            <v>BN-FP</v>
          </cell>
          <cell r="D473">
            <v>10</v>
          </cell>
          <cell r="E473">
            <v>16</v>
          </cell>
          <cell r="F473" t="str">
            <v>Ñuble</v>
          </cell>
          <cell r="G473">
            <v>1</v>
          </cell>
          <cell r="H473" t="str">
            <v>Pinus radiata</v>
          </cell>
          <cell r="I473">
            <v>12877.2861636745</v>
          </cell>
          <cell r="J473">
            <v>13406.971446171799</v>
          </cell>
          <cell r="K473">
            <v>13384.807516782201</v>
          </cell>
          <cell r="L473">
            <v>13569.431282465899</v>
          </cell>
          <cell r="M473">
            <v>12829.7976802802</v>
          </cell>
          <cell r="N473">
            <v>12026.691730877799</v>
          </cell>
          <cell r="O473">
            <v>10716.424398633801</v>
          </cell>
          <cell r="P473">
            <v>9581.8232674713909</v>
          </cell>
          <cell r="Q473">
            <v>8754.8953758049192</v>
          </cell>
          <cell r="R473">
            <v>8237.9181329331805</v>
          </cell>
          <cell r="S473">
            <v>7065.0946755443401</v>
          </cell>
          <cell r="T473">
            <v>6434.1125044910696</v>
          </cell>
          <cell r="U473">
            <v>6532.4855982624704</v>
          </cell>
          <cell r="V473">
            <v>3921.36586277182</v>
          </cell>
          <cell r="W473">
            <v>3705.5928177529699</v>
          </cell>
          <cell r="X473">
            <v>3528.8849374636802</v>
          </cell>
          <cell r="Y473">
            <v>3440.135151985</v>
          </cell>
          <cell r="Z473">
            <v>3400.0605149470098</v>
          </cell>
          <cell r="AA473">
            <v>3231.0716764516201</v>
          </cell>
          <cell r="AB473">
            <v>3047.5969660180099</v>
          </cell>
          <cell r="AC473">
            <v>2859.7664116271699</v>
          </cell>
          <cell r="AD473">
            <v>2364.01779852441</v>
          </cell>
          <cell r="AE473">
            <v>2043.1319679974299</v>
          </cell>
          <cell r="AF473">
            <v>1487.54593404611</v>
          </cell>
          <cell r="AG473">
            <v>1516.62695894534</v>
          </cell>
          <cell r="AH473">
            <v>1332.05787347965</v>
          </cell>
          <cell r="AI473">
            <v>1340.74521655542</v>
          </cell>
          <cell r="AJ473">
            <v>1345.4612690065701</v>
          </cell>
          <cell r="AK473">
            <v>1237.3286997785599</v>
          </cell>
          <cell r="AL473">
            <v>1117.5861392248501</v>
          </cell>
          <cell r="AM473">
            <v>1047.2101375413199</v>
          </cell>
          <cell r="AN473">
            <v>990.081254078965</v>
          </cell>
          <cell r="AO473">
            <v>891.90963897090796</v>
          </cell>
        </row>
        <row r="474">
          <cell r="A474">
            <v>61602</v>
          </cell>
          <cell r="B474">
            <v>6</v>
          </cell>
          <cell r="C474" t="str">
            <v>BN-FP</v>
          </cell>
          <cell r="D474">
            <v>10</v>
          </cell>
          <cell r="E474">
            <v>16</v>
          </cell>
          <cell r="F474" t="str">
            <v>Ñuble</v>
          </cell>
          <cell r="G474">
            <v>2</v>
          </cell>
          <cell r="H474" t="str">
            <v>Eucaliptus sp</v>
          </cell>
          <cell r="I474">
            <v>806.33737117368503</v>
          </cell>
          <cell r="J474">
            <v>1015.99183695108</v>
          </cell>
          <cell r="K474">
            <v>1284.3802449362399</v>
          </cell>
          <cell r="L474">
            <v>1369.03843234992</v>
          </cell>
          <cell r="M474">
            <v>1560.5696223668799</v>
          </cell>
          <cell r="N474">
            <v>1958.93905249415</v>
          </cell>
          <cell r="O474">
            <v>1986.21608810831</v>
          </cell>
          <cell r="P474">
            <v>2008.3068368192801</v>
          </cell>
          <cell r="Q474">
            <v>2002.8021080794499</v>
          </cell>
          <cell r="R474">
            <v>1955.6540543189001</v>
          </cell>
          <cell r="S474">
            <v>2048.7042506011599</v>
          </cell>
          <cell r="T474">
            <v>2124.8334109668599</v>
          </cell>
          <cell r="U474">
            <v>2196.8090403408701</v>
          </cell>
          <cell r="V474">
            <v>2288.4444230961799</v>
          </cell>
          <cell r="W474">
            <v>1880.7533081316899</v>
          </cell>
          <cell r="X474">
            <v>2482.6555122648401</v>
          </cell>
          <cell r="Y474">
            <v>2609.8221531532199</v>
          </cell>
          <cell r="Z474">
            <v>2746.6125895847599</v>
          </cell>
          <cell r="AA474">
            <v>2709.5438639468698</v>
          </cell>
          <cell r="AB474">
            <v>2691.5413120917601</v>
          </cell>
          <cell r="AC474">
            <v>2573.7972952832702</v>
          </cell>
          <cell r="AD474">
            <v>2411.47180587909</v>
          </cell>
          <cell r="AE474">
            <v>2169.60092849494</v>
          </cell>
          <cell r="AF474">
            <v>2107.9003274632901</v>
          </cell>
          <cell r="AG474">
            <v>1945.1809434763099</v>
          </cell>
          <cell r="AH474">
            <v>1560.0246865385</v>
          </cell>
          <cell r="AI474">
            <v>1519.9759507369999</v>
          </cell>
          <cell r="AJ474">
            <v>1479.09400132716</v>
          </cell>
          <cell r="AK474">
            <v>1420.56614817373</v>
          </cell>
          <cell r="AL474">
            <v>1324.1092163738699</v>
          </cell>
          <cell r="AM474">
            <v>1219.21364106736</v>
          </cell>
          <cell r="AN474">
            <v>1159.91231156089</v>
          </cell>
          <cell r="AO474">
            <v>1084.8615454932101</v>
          </cell>
        </row>
        <row r="475">
          <cell r="A475">
            <v>61603</v>
          </cell>
          <cell r="B475">
            <v>6</v>
          </cell>
          <cell r="C475" t="str">
            <v>BN-FP</v>
          </cell>
          <cell r="D475">
            <v>10</v>
          </cell>
          <cell r="E475">
            <v>16</v>
          </cell>
          <cell r="F475" t="str">
            <v>Ñuble</v>
          </cell>
          <cell r="G475">
            <v>3</v>
          </cell>
          <cell r="H475" t="str">
            <v>Otras especies</v>
          </cell>
          <cell r="I475">
            <v>65.794957223720303</v>
          </cell>
          <cell r="J475">
            <v>66.287944102322498</v>
          </cell>
          <cell r="K475">
            <v>66.454608071421106</v>
          </cell>
          <cell r="L475">
            <v>70.225572543935499</v>
          </cell>
          <cell r="M475">
            <v>77.172083283731894</v>
          </cell>
          <cell r="N475">
            <v>95.403743094671597</v>
          </cell>
          <cell r="O475">
            <v>97.166426473060199</v>
          </cell>
          <cell r="P475">
            <v>94.7903705659553</v>
          </cell>
          <cell r="Q475">
            <v>93.460651971757301</v>
          </cell>
          <cell r="R475">
            <v>99.060559781679501</v>
          </cell>
          <cell r="S475">
            <v>88.552446537944405</v>
          </cell>
          <cell r="T475">
            <v>86.975484914484696</v>
          </cell>
          <cell r="U475">
            <v>82.030446079136993</v>
          </cell>
          <cell r="V475">
            <v>15.5975938181465</v>
          </cell>
          <cell r="W475">
            <v>8.44975500224621</v>
          </cell>
          <cell r="X475">
            <v>15.7782252899491</v>
          </cell>
          <cell r="Y475">
            <v>16.489604252860399</v>
          </cell>
          <cell r="Z475">
            <v>56.505045179369603</v>
          </cell>
          <cell r="AA475">
            <v>56.480427270837502</v>
          </cell>
          <cell r="AB475">
            <v>52.425458184823803</v>
          </cell>
          <cell r="AC475">
            <v>49.008812895099297</v>
          </cell>
          <cell r="AD475">
            <v>49.337047629197102</v>
          </cell>
          <cell r="AE475">
            <v>50.718608276189997</v>
          </cell>
          <cell r="AF475">
            <v>46.232164126484001</v>
          </cell>
          <cell r="AG475">
            <v>35.269125028276299</v>
          </cell>
          <cell r="AH475">
            <v>23.464872662723501</v>
          </cell>
          <cell r="AI475">
            <v>21.440744041117799</v>
          </cell>
          <cell r="AJ475">
            <v>20.785559377032801</v>
          </cell>
          <cell r="AK475">
            <v>19.835233183769802</v>
          </cell>
          <cell r="AL475">
            <v>12.4166968355077</v>
          </cell>
          <cell r="AM475">
            <v>13.306530149532501</v>
          </cell>
          <cell r="AN475">
            <v>11.690498911596301</v>
          </cell>
          <cell r="AO475">
            <v>11.073143721732301</v>
          </cell>
        </row>
        <row r="476">
          <cell r="A476">
            <v>61604</v>
          </cell>
          <cell r="B476">
            <v>6</v>
          </cell>
          <cell r="C476" t="str">
            <v>BN-FP</v>
          </cell>
          <cell r="D476">
            <v>10</v>
          </cell>
          <cell r="E476">
            <v>16</v>
          </cell>
          <cell r="F476" t="str">
            <v>Ñuble</v>
          </cell>
          <cell r="G476">
            <v>4</v>
          </cell>
          <cell r="H476" t="str">
            <v>Especies nativas</v>
          </cell>
          <cell r="I476">
            <v>0</v>
          </cell>
          <cell r="J476">
            <v>0</v>
          </cell>
          <cell r="K476">
            <v>0</v>
          </cell>
          <cell r="L476">
            <v>0</v>
          </cell>
          <cell r="M476">
            <v>0</v>
          </cell>
          <cell r="N476">
            <v>0</v>
          </cell>
          <cell r="O476">
            <v>0</v>
          </cell>
          <cell r="P476">
            <v>0</v>
          </cell>
          <cell r="Q476">
            <v>0</v>
          </cell>
          <cell r="R476">
            <v>0</v>
          </cell>
          <cell r="S476">
            <v>0</v>
          </cell>
          <cell r="T476">
            <v>0</v>
          </cell>
          <cell r="U476">
            <v>0</v>
          </cell>
          <cell r="V476">
            <v>0</v>
          </cell>
          <cell r="W476">
            <v>0</v>
          </cell>
          <cell r="X476">
            <v>0</v>
          </cell>
          <cell r="Y476">
            <v>0</v>
          </cell>
          <cell r="Z476">
            <v>0</v>
          </cell>
          <cell r="AA476">
            <v>0</v>
          </cell>
          <cell r="AB476">
            <v>0</v>
          </cell>
          <cell r="AC476">
            <v>0</v>
          </cell>
          <cell r="AD476">
            <v>0</v>
          </cell>
          <cell r="AE476">
            <v>0</v>
          </cell>
          <cell r="AF476">
            <v>0</v>
          </cell>
          <cell r="AG476">
            <v>0</v>
          </cell>
          <cell r="AH476">
            <v>0</v>
          </cell>
          <cell r="AI476">
            <v>0</v>
          </cell>
          <cell r="AJ476">
            <v>0</v>
          </cell>
          <cell r="AK476">
            <v>3.8601982400026998E-2</v>
          </cell>
          <cell r="AL476">
            <v>3.8642958516263898E-2</v>
          </cell>
          <cell r="AM476">
            <v>3.87163771129573E-2</v>
          </cell>
          <cell r="AN476">
            <v>3.8801827657929E-2</v>
          </cell>
          <cell r="AO476">
            <v>3.8902531860673897E-2</v>
          </cell>
        </row>
        <row r="477">
          <cell r="A477">
            <v>61605</v>
          </cell>
          <cell r="B477">
            <v>6</v>
          </cell>
          <cell r="C477" t="str">
            <v>BN-FP</v>
          </cell>
          <cell r="D477">
            <v>10</v>
          </cell>
          <cell r="E477">
            <v>16</v>
          </cell>
          <cell r="F477" t="str">
            <v>Ñuble</v>
          </cell>
          <cell r="G477">
            <v>5</v>
          </cell>
          <cell r="H477" t="str">
            <v>Areas gestión plantaciones</v>
          </cell>
          <cell r="I477">
            <v>1014.18272562602</v>
          </cell>
          <cell r="J477">
            <v>796.31528043570199</v>
          </cell>
          <cell r="K477">
            <v>989.17954792728403</v>
          </cell>
          <cell r="L477">
            <v>813.82599427780303</v>
          </cell>
          <cell r="M477">
            <v>921.40476528303395</v>
          </cell>
          <cell r="N477">
            <v>866.64975328640799</v>
          </cell>
          <cell r="O477">
            <v>1163.65318444846</v>
          </cell>
          <cell r="P477">
            <v>1190.7203783185</v>
          </cell>
          <cell r="Q477">
            <v>1303.41356467474</v>
          </cell>
          <cell r="R477">
            <v>1398.44707847872</v>
          </cell>
          <cell r="S477">
            <v>1396.90614097604</v>
          </cell>
          <cell r="T477">
            <v>1380.0894471624999</v>
          </cell>
          <cell r="U477">
            <v>1542.9067006570899</v>
          </cell>
          <cell r="V477">
            <v>1415.91871714992</v>
          </cell>
          <cell r="W477">
            <v>1363.5842232556699</v>
          </cell>
          <cell r="X477">
            <v>1467.6168656689199</v>
          </cell>
          <cell r="Y477">
            <v>1454.48268912034</v>
          </cell>
          <cell r="Z477">
            <v>1336.1023370764101</v>
          </cell>
          <cell r="AA477">
            <v>1477.89033571343</v>
          </cell>
          <cell r="AB477">
            <v>1421.9427668708599</v>
          </cell>
          <cell r="AC477">
            <v>1476.27709712925</v>
          </cell>
          <cell r="AD477">
            <v>1305.31420419045</v>
          </cell>
          <cell r="AE477">
            <v>1236.06050669929</v>
          </cell>
          <cell r="AF477">
            <v>1097.0347845167701</v>
          </cell>
          <cell r="AG477">
            <v>1096.7228333481601</v>
          </cell>
          <cell r="AH477">
            <v>966.595439519298</v>
          </cell>
          <cell r="AI477">
            <v>931.76434081916204</v>
          </cell>
          <cell r="AJ477">
            <v>1121.4120360356101</v>
          </cell>
          <cell r="AK477">
            <v>1038.04277626065</v>
          </cell>
          <cell r="AL477">
            <v>931.21688491855605</v>
          </cell>
          <cell r="AM477">
            <v>854.694415985565</v>
          </cell>
          <cell r="AN477">
            <v>835.29861644970697</v>
          </cell>
          <cell r="AO477">
            <v>809.03497622327404</v>
          </cell>
        </row>
        <row r="478">
          <cell r="A478">
            <v>60801</v>
          </cell>
          <cell r="B478">
            <v>6</v>
          </cell>
          <cell r="C478" t="str">
            <v>BN-FP</v>
          </cell>
          <cell r="D478">
            <v>11</v>
          </cell>
          <cell r="E478">
            <v>8</v>
          </cell>
          <cell r="F478" t="str">
            <v>Biobio</v>
          </cell>
          <cell r="G478">
            <v>1</v>
          </cell>
          <cell r="H478" t="str">
            <v>Pinus radiata</v>
          </cell>
          <cell r="I478">
            <v>18247.086448232501</v>
          </cell>
          <cell r="J478">
            <v>18513.8276782592</v>
          </cell>
          <cell r="K478">
            <v>18479.0691683757</v>
          </cell>
          <cell r="L478">
            <v>18768.604785976</v>
          </cell>
          <cell r="M478">
            <v>17469.6893149352</v>
          </cell>
          <cell r="N478">
            <v>16210.221032519299</v>
          </cell>
          <cell r="O478">
            <v>14155.398567719199</v>
          </cell>
          <cell r="P478">
            <v>12376.064049085</v>
          </cell>
          <cell r="Q478">
            <v>11079.237083509899</v>
          </cell>
          <cell r="R478">
            <v>10268.4892106892</v>
          </cell>
          <cell r="S478">
            <v>8429.2126537746299</v>
          </cell>
          <cell r="T478">
            <v>7439.6769246435397</v>
          </cell>
          <cell r="U478">
            <v>10105.5617162173</v>
          </cell>
          <cell r="V478">
            <v>6010.6817182701698</v>
          </cell>
          <cell r="W478">
            <v>5690.9026584440198</v>
          </cell>
          <cell r="X478">
            <v>5430.5429043131699</v>
          </cell>
          <cell r="Y478">
            <v>5301.4661493891099</v>
          </cell>
          <cell r="Z478">
            <v>5251.0090342702897</v>
          </cell>
          <cell r="AA478">
            <v>4990.7364719679199</v>
          </cell>
          <cell r="AB478">
            <v>4704.3673229426304</v>
          </cell>
          <cell r="AC478">
            <v>4411.1075248268298</v>
          </cell>
          <cell r="AD478">
            <v>3633.5162099143299</v>
          </cell>
          <cell r="AE478">
            <v>3129.1275159386701</v>
          </cell>
          <cell r="AF478">
            <v>2256.3877404541099</v>
          </cell>
          <cell r="AG478">
            <v>2450.9279754686299</v>
          </cell>
          <cell r="AH478">
            <v>2170.71748568154</v>
          </cell>
          <cell r="AI478">
            <v>2196.9839516826701</v>
          </cell>
          <cell r="AJ478">
            <v>2448.96026252919</v>
          </cell>
          <cell r="AK478">
            <v>2536.78773191657</v>
          </cell>
          <cell r="AL478">
            <v>2579.7660913570699</v>
          </cell>
          <cell r="AM478">
            <v>2493.38101011655</v>
          </cell>
          <cell r="AN478">
            <v>2437.1705719410302</v>
          </cell>
          <cell r="AO478">
            <v>2283.52976160034</v>
          </cell>
        </row>
        <row r="479">
          <cell r="A479">
            <v>60802</v>
          </cell>
          <cell r="B479">
            <v>6</v>
          </cell>
          <cell r="C479" t="str">
            <v>BN-FP</v>
          </cell>
          <cell r="D479">
            <v>11</v>
          </cell>
          <cell r="E479">
            <v>8</v>
          </cell>
          <cell r="F479" t="str">
            <v>Biobio</v>
          </cell>
          <cell r="G479">
            <v>2</v>
          </cell>
          <cell r="H479" t="str">
            <v>Eucaliptus sp</v>
          </cell>
          <cell r="I479">
            <v>1575.94842742827</v>
          </cell>
          <cell r="J479">
            <v>2004.2259840985701</v>
          </cell>
          <cell r="K479">
            <v>2563.9855909124999</v>
          </cell>
          <cell r="L479">
            <v>2806.1337033969098</v>
          </cell>
          <cell r="M479">
            <v>3268.2505562552701</v>
          </cell>
          <cell r="N479">
            <v>4089.4287967690302</v>
          </cell>
          <cell r="O479">
            <v>4236.33184504786</v>
          </cell>
          <cell r="P479">
            <v>4371.2053771789197</v>
          </cell>
          <cell r="Q479">
            <v>4360.1330578768802</v>
          </cell>
          <cell r="R479">
            <v>4267.9844066589703</v>
          </cell>
          <cell r="S479">
            <v>4449.8070452891898</v>
          </cell>
          <cell r="T479">
            <v>4598.5979048584704</v>
          </cell>
          <cell r="U479">
            <v>4739.1202112452002</v>
          </cell>
          <cell r="V479">
            <v>4918.58190409094</v>
          </cell>
          <cell r="W479">
            <v>5179.3827617540201</v>
          </cell>
          <cell r="X479">
            <v>5524.4954731588005</v>
          </cell>
          <cell r="Y479">
            <v>5787.4977146785104</v>
          </cell>
          <cell r="Z479">
            <v>6049.5205347997498</v>
          </cell>
          <cell r="AA479">
            <v>5975.3241651082799</v>
          </cell>
          <cell r="AB479">
            <v>5922.5617947867404</v>
          </cell>
          <cell r="AC479">
            <v>5680.2915274196303</v>
          </cell>
          <cell r="AD479">
            <v>5483.1414892183502</v>
          </cell>
          <cell r="AE479">
            <v>5061.1042026899404</v>
          </cell>
          <cell r="AF479">
            <v>4878.88323746685</v>
          </cell>
          <cell r="AG479">
            <v>4503.0682018058696</v>
          </cell>
          <cell r="AH479">
            <v>3718.3443196784801</v>
          </cell>
          <cell r="AI479">
            <v>3561.1428690463299</v>
          </cell>
          <cell r="AJ479">
            <v>3760.6600552202999</v>
          </cell>
          <cell r="AK479">
            <v>4062.45161533795</v>
          </cell>
          <cell r="AL479">
            <v>4269.8224113787101</v>
          </cell>
          <cell r="AM479">
            <v>4088.1204672981198</v>
          </cell>
          <cell r="AN479">
            <v>4046.51383942559</v>
          </cell>
          <cell r="AO479">
            <v>3957.9090695680202</v>
          </cell>
        </row>
        <row r="480">
          <cell r="A480">
            <v>60803</v>
          </cell>
          <cell r="B480">
            <v>6</v>
          </cell>
          <cell r="C480" t="str">
            <v>BN-FP</v>
          </cell>
          <cell r="D480">
            <v>11</v>
          </cell>
          <cell r="E480">
            <v>8</v>
          </cell>
          <cell r="F480" t="str">
            <v>Biobio</v>
          </cell>
          <cell r="G480">
            <v>3</v>
          </cell>
          <cell r="H480" t="str">
            <v>Otras especies</v>
          </cell>
          <cell r="I480">
            <v>222.79241252934699</v>
          </cell>
          <cell r="J480">
            <v>224.415467988622</v>
          </cell>
          <cell r="K480">
            <v>224.97342345356401</v>
          </cell>
          <cell r="L480">
            <v>237.874627352109</v>
          </cell>
          <cell r="M480">
            <v>261.43286632699301</v>
          </cell>
          <cell r="N480">
            <v>316.97181021670599</v>
          </cell>
          <cell r="O480">
            <v>314.06057855770501</v>
          </cell>
          <cell r="P480">
            <v>305.22337613447502</v>
          </cell>
          <cell r="Q480">
            <v>300.77527523543802</v>
          </cell>
          <cell r="R480">
            <v>319.86081174846498</v>
          </cell>
          <cell r="S480">
            <v>284.18075051550102</v>
          </cell>
          <cell r="T480">
            <v>278.33576783770201</v>
          </cell>
          <cell r="U480">
            <v>260.84885096182597</v>
          </cell>
          <cell r="V480">
            <v>37.256926810836198</v>
          </cell>
          <cell r="W480">
            <v>12.0244189931175</v>
          </cell>
          <cell r="X480">
            <v>44.203093527101998</v>
          </cell>
          <cell r="Y480">
            <v>35.368477519336302</v>
          </cell>
          <cell r="Z480">
            <v>172.05515457337</v>
          </cell>
          <cell r="AA480">
            <v>182.78286855851201</v>
          </cell>
          <cell r="AB480">
            <v>176.389794905256</v>
          </cell>
          <cell r="AC480">
            <v>166.915052272221</v>
          </cell>
          <cell r="AD480">
            <v>168.58129013290099</v>
          </cell>
          <cell r="AE480">
            <v>176.29670091372</v>
          </cell>
          <cell r="AF480">
            <v>163.54656011429299</v>
          </cell>
          <cell r="AG480">
            <v>143.19126203239699</v>
          </cell>
          <cell r="AH480">
            <v>78.713076550715101</v>
          </cell>
          <cell r="AI480">
            <v>71.149233902224907</v>
          </cell>
          <cell r="AJ480">
            <v>77.426263820715704</v>
          </cell>
          <cell r="AK480">
            <v>81.420548085138094</v>
          </cell>
          <cell r="AL480">
            <v>55.992928305664002</v>
          </cell>
          <cell r="AM480">
            <v>58.7775284468363</v>
          </cell>
          <cell r="AN480">
            <v>53.120951551292002</v>
          </cell>
          <cell r="AO480">
            <v>52.179440720008202</v>
          </cell>
        </row>
        <row r="481">
          <cell r="A481">
            <v>60804</v>
          </cell>
          <cell r="B481">
            <v>6</v>
          </cell>
          <cell r="C481" t="str">
            <v>BN-FP</v>
          </cell>
          <cell r="D481">
            <v>11</v>
          </cell>
          <cell r="E481">
            <v>8</v>
          </cell>
          <cell r="F481" t="str">
            <v>Biobio</v>
          </cell>
          <cell r="G481">
            <v>4</v>
          </cell>
          <cell r="H481" t="str">
            <v>Especies nativas</v>
          </cell>
          <cell r="I481">
            <v>1.82164150653971</v>
          </cell>
          <cell r="J481">
            <v>1.82164150653971</v>
          </cell>
          <cell r="K481">
            <v>1.82164150653971</v>
          </cell>
          <cell r="L481">
            <v>2.03885982492646</v>
          </cell>
          <cell r="M481">
            <v>2.8235544887581101</v>
          </cell>
          <cell r="N481">
            <v>2.8558507375350302</v>
          </cell>
          <cell r="O481">
            <v>2.8558507375350302</v>
          </cell>
          <cell r="P481">
            <v>3.0196239732683501</v>
          </cell>
          <cell r="Q481">
            <v>3.0196239732683501</v>
          </cell>
          <cell r="R481">
            <v>3.0196239732683501</v>
          </cell>
          <cell r="S481">
            <v>3.0196239732683501</v>
          </cell>
          <cell r="T481">
            <v>3.0196239732683501</v>
          </cell>
          <cell r="U481">
            <v>3.0196239732683501</v>
          </cell>
          <cell r="V481">
            <v>3.0196239732683501</v>
          </cell>
          <cell r="W481">
            <v>2.8897617987508002</v>
          </cell>
          <cell r="X481">
            <v>2.8133967976105199</v>
          </cell>
          <cell r="Y481">
            <v>2.8133967976105199</v>
          </cell>
          <cell r="Z481">
            <v>2.8133967976105199</v>
          </cell>
          <cell r="AA481">
            <v>2.6964531226037498</v>
          </cell>
          <cell r="AB481">
            <v>2.6964531226037498</v>
          </cell>
          <cell r="AC481">
            <v>1.1979824667286401</v>
          </cell>
          <cell r="AD481">
            <v>3.7348007174324001</v>
          </cell>
          <cell r="AE481">
            <v>6.8972285613795199</v>
          </cell>
          <cell r="AF481">
            <v>6.7649181228417898</v>
          </cell>
          <cell r="AG481">
            <v>8.1117163984169895</v>
          </cell>
          <cell r="AH481">
            <v>9.6628850806016704</v>
          </cell>
          <cell r="AI481">
            <v>7.7764919073269798</v>
          </cell>
          <cell r="AJ481">
            <v>9.4382365722098207</v>
          </cell>
          <cell r="AK481">
            <v>14.198400446812601</v>
          </cell>
          <cell r="AL481">
            <v>15.8751455042727</v>
          </cell>
          <cell r="AM481">
            <v>16.328925310984399</v>
          </cell>
          <cell r="AN481">
            <v>16.851419035266499</v>
          </cell>
          <cell r="AO481">
            <v>17.459512747433699</v>
          </cell>
        </row>
        <row r="482">
          <cell r="A482">
            <v>60805</v>
          </cell>
          <cell r="B482">
            <v>6</v>
          </cell>
          <cell r="C482" t="str">
            <v>BN-FP</v>
          </cell>
          <cell r="D482">
            <v>11</v>
          </cell>
          <cell r="E482">
            <v>8</v>
          </cell>
          <cell r="F482" t="str">
            <v>Biobio</v>
          </cell>
          <cell r="G482">
            <v>5</v>
          </cell>
          <cell r="H482" t="str">
            <v>Areas gestión plantaciones</v>
          </cell>
          <cell r="I482">
            <v>1478.75193744644</v>
          </cell>
          <cell r="J482">
            <v>1140.08622422039</v>
          </cell>
          <cell r="K482">
            <v>1427.8101969117699</v>
          </cell>
          <cell r="L482">
            <v>1182.8696961815001</v>
          </cell>
          <cell r="M482">
            <v>1337.58224039693</v>
          </cell>
          <cell r="N482">
            <v>1269.07330894086</v>
          </cell>
          <cell r="O482">
            <v>1700.8363190237201</v>
          </cell>
          <cell r="P482">
            <v>1737.9960995408001</v>
          </cell>
          <cell r="Q482">
            <v>1891.0290134857</v>
          </cell>
          <cell r="R482">
            <v>2018.92176417011</v>
          </cell>
          <cell r="S482">
            <v>1998.6167588409</v>
          </cell>
          <cell r="T482">
            <v>1966.4985227191501</v>
          </cell>
          <cell r="U482">
            <v>2645.5820695571101</v>
          </cell>
          <cell r="V482">
            <v>2494.9332718207902</v>
          </cell>
          <cell r="W482">
            <v>2652.9808698839902</v>
          </cell>
          <cell r="X482">
            <v>2678.9360496097802</v>
          </cell>
          <cell r="Y482">
            <v>2667.8286478936702</v>
          </cell>
          <cell r="Z482">
            <v>2471.6856226864002</v>
          </cell>
          <cell r="AA482">
            <v>2748.1222948937602</v>
          </cell>
          <cell r="AB482">
            <v>2653.0892324884699</v>
          </cell>
          <cell r="AC482">
            <v>2762.5503660960999</v>
          </cell>
          <cell r="AD482">
            <v>2513.0497538827299</v>
          </cell>
          <cell r="AE482">
            <v>2427.6248335011301</v>
          </cell>
          <cell r="AF482">
            <v>2200.76490530914</v>
          </cell>
          <cell r="AG482">
            <v>2228.3020249953602</v>
          </cell>
          <cell r="AH482">
            <v>1981.7081419496999</v>
          </cell>
          <cell r="AI482">
            <v>1887.0409039011499</v>
          </cell>
          <cell r="AJ482">
            <v>2481.58455607519</v>
          </cell>
          <cell r="AK482">
            <v>2595.27618492294</v>
          </cell>
          <cell r="AL482">
            <v>2626.3168127409899</v>
          </cell>
          <cell r="AM482">
            <v>2495.5886168514999</v>
          </cell>
          <cell r="AN482">
            <v>2532.3599651888499</v>
          </cell>
          <cell r="AO482">
            <v>2568.5023076494399</v>
          </cell>
        </row>
        <row r="483">
          <cell r="A483">
            <v>60901</v>
          </cell>
          <cell r="B483">
            <v>6</v>
          </cell>
          <cell r="C483" t="str">
            <v>BN-FP</v>
          </cell>
          <cell r="D483">
            <v>12</v>
          </cell>
          <cell r="E483">
            <v>9</v>
          </cell>
          <cell r="F483" t="str">
            <v>Araucanía</v>
          </cell>
          <cell r="G483">
            <v>1</v>
          </cell>
          <cell r="H483" t="str">
            <v>Pinus radiata</v>
          </cell>
          <cell r="I483">
            <v>27439.541386658901</v>
          </cell>
          <cell r="J483">
            <v>29156.199732865301</v>
          </cell>
          <cell r="K483">
            <v>26388.012938858399</v>
          </cell>
          <cell r="L483">
            <v>27746.4905901042</v>
          </cell>
          <cell r="M483">
            <v>28094.938030465801</v>
          </cell>
          <cell r="N483">
            <v>29180.655595199001</v>
          </cell>
          <cell r="O483">
            <v>28163.653479356701</v>
          </cell>
          <cell r="P483">
            <v>29997.8881147301</v>
          </cell>
          <cell r="Q483">
            <v>29512.872519078901</v>
          </cell>
          <cell r="R483">
            <v>29570.536299814299</v>
          </cell>
          <cell r="S483">
            <v>28956.449660212202</v>
          </cell>
          <cell r="T483">
            <v>27461.604948103599</v>
          </cell>
          <cell r="U483">
            <v>23326.478949255201</v>
          </cell>
          <cell r="V483">
            <v>17958.6617093571</v>
          </cell>
          <cell r="W483">
            <v>19777.6118740971</v>
          </cell>
          <cell r="X483">
            <v>18558.863723619299</v>
          </cell>
          <cell r="Y483">
            <v>17268.115219034</v>
          </cell>
          <cell r="Z483">
            <v>16247.828917319501</v>
          </cell>
          <cell r="AA483">
            <v>15078.4528091552</v>
          </cell>
          <cell r="AB483">
            <v>13548.477740354399</v>
          </cell>
          <cell r="AC483">
            <v>12948.1549898331</v>
          </cell>
          <cell r="AD483">
            <v>10954.773386617</v>
          </cell>
          <cell r="AE483">
            <v>11011.4726917972</v>
          </cell>
          <cell r="AF483">
            <v>9703.21613139697</v>
          </cell>
          <cell r="AG483">
            <v>9381.8720338536696</v>
          </cell>
          <cell r="AH483">
            <v>8330.3007603886708</v>
          </cell>
          <cell r="AI483">
            <v>8340.3361505302291</v>
          </cell>
          <cell r="AJ483">
            <v>5486.2003319763498</v>
          </cell>
          <cell r="AK483">
            <v>5029.0349337655998</v>
          </cell>
          <cell r="AL483">
            <v>4322.5305897996705</v>
          </cell>
          <cell r="AM483">
            <v>3723.6212558032498</v>
          </cell>
          <cell r="AN483">
            <v>3227.2970266436701</v>
          </cell>
          <cell r="AO483">
            <v>2969.2775231174801</v>
          </cell>
        </row>
        <row r="484">
          <cell r="A484">
            <v>60902</v>
          </cell>
          <cell r="B484">
            <v>6</v>
          </cell>
          <cell r="C484" t="str">
            <v>BN-FP</v>
          </cell>
          <cell r="D484">
            <v>12</v>
          </cell>
          <cell r="E484">
            <v>9</v>
          </cell>
          <cell r="F484" t="str">
            <v>Araucanía</v>
          </cell>
          <cell r="G484">
            <v>2</v>
          </cell>
          <cell r="H484" t="str">
            <v>Eucaliptus sp</v>
          </cell>
          <cell r="I484">
            <v>911.36402061785998</v>
          </cell>
          <cell r="J484">
            <v>1545.1644691444101</v>
          </cell>
          <cell r="K484">
            <v>2403.9497962650898</v>
          </cell>
          <cell r="L484">
            <v>3389.9625792554898</v>
          </cell>
          <cell r="M484">
            <v>3941.3248293358401</v>
          </cell>
          <cell r="N484">
            <v>8639.5569937815508</v>
          </cell>
          <cell r="O484">
            <v>8661.6967219047492</v>
          </cell>
          <cell r="P484">
            <v>9106.8606787220306</v>
          </cell>
          <cell r="Q484">
            <v>8843.6374896140896</v>
          </cell>
          <cell r="R484">
            <v>8381.9458873075891</v>
          </cell>
          <cell r="S484">
            <v>8433.8221335620892</v>
          </cell>
          <cell r="T484">
            <v>9131.5535914669599</v>
          </cell>
          <cell r="U484">
            <v>9284.0835585520708</v>
          </cell>
          <cell r="V484">
            <v>11723.385281004999</v>
          </cell>
          <cell r="W484">
            <v>14225.584476876</v>
          </cell>
          <cell r="X484">
            <v>17009.4403242751</v>
          </cell>
          <cell r="Y484">
            <v>17109.340266635401</v>
          </cell>
          <cell r="Z484">
            <v>18319.444557283299</v>
          </cell>
          <cell r="AA484">
            <v>17662.208292089799</v>
          </cell>
          <cell r="AB484">
            <v>19791.8803600473</v>
          </cell>
          <cell r="AC484">
            <v>20117.276262588301</v>
          </cell>
          <cell r="AD484">
            <v>21256.342630543601</v>
          </cell>
          <cell r="AE484">
            <v>20927.546839912899</v>
          </cell>
          <cell r="AF484">
            <v>19986.579067497099</v>
          </cell>
          <cell r="AG484">
            <v>19450.164745242098</v>
          </cell>
          <cell r="AH484">
            <v>14743.2954368266</v>
          </cell>
          <cell r="AI484">
            <v>14597.6939994985</v>
          </cell>
          <cell r="AJ484">
            <v>14245.415107119499</v>
          </cell>
          <cell r="AK484">
            <v>13953.3099100009</v>
          </cell>
          <cell r="AL484">
            <v>13599.002840580701</v>
          </cell>
          <cell r="AM484">
            <v>12566.039595795701</v>
          </cell>
          <cell r="AN484">
            <v>11125.573372065501</v>
          </cell>
          <cell r="AO484">
            <v>10087.655374781199</v>
          </cell>
        </row>
        <row r="485">
          <cell r="A485">
            <v>60903</v>
          </cell>
          <cell r="B485">
            <v>6</v>
          </cell>
          <cell r="C485" t="str">
            <v>BN-FP</v>
          </cell>
          <cell r="D485">
            <v>12</v>
          </cell>
          <cell r="E485">
            <v>9</v>
          </cell>
          <cell r="F485" t="str">
            <v>Araucanía</v>
          </cell>
          <cell r="G485">
            <v>3</v>
          </cell>
          <cell r="H485" t="str">
            <v>Otras especies</v>
          </cell>
          <cell r="I485">
            <v>1058.3728176254001</v>
          </cell>
          <cell r="J485">
            <v>1082.0795779989901</v>
          </cell>
          <cell r="K485">
            <v>1106.194835156</v>
          </cell>
          <cell r="L485">
            <v>1127.58694271069</v>
          </cell>
          <cell r="M485">
            <v>1187.1103889331</v>
          </cell>
          <cell r="N485">
            <v>1142.8050429565801</v>
          </cell>
          <cell r="O485">
            <v>1081.1372700781701</v>
          </cell>
          <cell r="P485">
            <v>1016.20701426843</v>
          </cell>
          <cell r="Q485">
            <v>963.08853279410198</v>
          </cell>
          <cell r="R485">
            <v>995.62515348096497</v>
          </cell>
          <cell r="S485">
            <v>866.66929430123605</v>
          </cell>
          <cell r="T485">
            <v>894.53062085418298</v>
          </cell>
          <cell r="U485">
            <v>1042.96026578845</v>
          </cell>
          <cell r="V485">
            <v>579.20374570305603</v>
          </cell>
          <cell r="W485">
            <v>1071.26638851956</v>
          </cell>
          <cell r="X485">
            <v>1328.3591071896501</v>
          </cell>
          <cell r="Y485">
            <v>477.64837137999803</v>
          </cell>
          <cell r="Z485">
            <v>785.53040860850399</v>
          </cell>
          <cell r="AA485">
            <v>1111.8455632739001</v>
          </cell>
          <cell r="AB485">
            <v>1183.7682165398001</v>
          </cell>
          <cell r="AC485">
            <v>1193.8461113839101</v>
          </cell>
          <cell r="AD485">
            <v>1191.92109131092</v>
          </cell>
          <cell r="AE485">
            <v>1096.59400595838</v>
          </cell>
          <cell r="AF485">
            <v>1068.5197166927801</v>
          </cell>
          <cell r="AG485">
            <v>1048.66371423741</v>
          </cell>
          <cell r="AH485">
            <v>1027.6228820449001</v>
          </cell>
          <cell r="AI485">
            <v>1128.1976438327099</v>
          </cell>
          <cell r="AJ485">
            <v>1276.44363683797</v>
          </cell>
          <cell r="AK485">
            <v>1241.68347942832</v>
          </cell>
          <cell r="AL485">
            <v>1330.4141493341001</v>
          </cell>
          <cell r="AM485">
            <v>1374.80067674459</v>
          </cell>
          <cell r="AN485">
            <v>683.97454101584299</v>
          </cell>
          <cell r="AO485">
            <v>644.97058901270395</v>
          </cell>
        </row>
        <row r="486">
          <cell r="A486">
            <v>60904</v>
          </cell>
          <cell r="B486">
            <v>6</v>
          </cell>
          <cell r="C486" t="str">
            <v>BN-FP</v>
          </cell>
          <cell r="D486">
            <v>12</v>
          </cell>
          <cell r="E486">
            <v>9</v>
          </cell>
          <cell r="F486" t="str">
            <v>Araucanía</v>
          </cell>
          <cell r="G486">
            <v>4</v>
          </cell>
          <cell r="H486" t="str">
            <v>Especies nativas</v>
          </cell>
          <cell r="I486">
            <v>6.9667418003441899</v>
          </cell>
          <cell r="J486">
            <v>11.5709476395482</v>
          </cell>
          <cell r="K486">
            <v>14.3881270195208</v>
          </cell>
          <cell r="L486">
            <v>14.3881270195208</v>
          </cell>
          <cell r="M486">
            <v>17.232569425751201</v>
          </cell>
          <cell r="N486">
            <v>13.7935333992317</v>
          </cell>
          <cell r="O486">
            <v>13.7935333992317</v>
          </cell>
          <cell r="P486">
            <v>13.7935333992317</v>
          </cell>
          <cell r="Q486">
            <v>12.165541259837401</v>
          </cell>
          <cell r="R486">
            <v>12.165541259837401</v>
          </cell>
          <cell r="S486">
            <v>12.165541259837401</v>
          </cell>
          <cell r="T486">
            <v>12.165541259837401</v>
          </cell>
          <cell r="U486">
            <v>12.165541259837401</v>
          </cell>
          <cell r="V486">
            <v>12.165541259837401</v>
          </cell>
          <cell r="W486">
            <v>12.165541259837401</v>
          </cell>
          <cell r="X486">
            <v>12.165541259837401</v>
          </cell>
          <cell r="Y486">
            <v>12.165541259837401</v>
          </cell>
          <cell r="Z486">
            <v>12.165541259837401</v>
          </cell>
          <cell r="AA486">
            <v>10.265827625407001</v>
          </cell>
          <cell r="AB486">
            <v>10.265827625407001</v>
          </cell>
          <cell r="AC486">
            <v>10.265827625407001</v>
          </cell>
          <cell r="AD486">
            <v>6.7002132626905597</v>
          </cell>
          <cell r="AE486">
            <v>4.0959451353979297</v>
          </cell>
          <cell r="AF486">
            <v>4.0959451353979297</v>
          </cell>
          <cell r="AG486">
            <v>2.0044815496210502</v>
          </cell>
          <cell r="AH486">
            <v>5.0852035167523599</v>
          </cell>
          <cell r="AI486">
            <v>8.3866261726372908</v>
          </cell>
          <cell r="AJ486">
            <v>17.036620532693501</v>
          </cell>
          <cell r="AK486">
            <v>42.0110263247132</v>
          </cell>
          <cell r="AL486">
            <v>54.115458586517697</v>
          </cell>
          <cell r="AM486">
            <v>56.597407938428098</v>
          </cell>
          <cell r="AN486">
            <v>63.368350927967803</v>
          </cell>
          <cell r="AO486">
            <v>69.535056945452098</v>
          </cell>
        </row>
        <row r="487">
          <cell r="A487">
            <v>60905</v>
          </cell>
          <cell r="B487">
            <v>6</v>
          </cell>
          <cell r="C487" t="str">
            <v>BN-FP</v>
          </cell>
          <cell r="D487">
            <v>12</v>
          </cell>
          <cell r="E487">
            <v>9</v>
          </cell>
          <cell r="F487" t="str">
            <v>Araucanía</v>
          </cell>
          <cell r="G487">
            <v>5</v>
          </cell>
          <cell r="H487" t="str">
            <v>Areas gestión plantaciones</v>
          </cell>
          <cell r="I487">
            <v>2169.7970365230599</v>
          </cell>
          <cell r="J487">
            <v>1747.42336041014</v>
          </cell>
          <cell r="K487">
            <v>2007.98022153888</v>
          </cell>
          <cell r="L487">
            <v>1750.2536664546501</v>
          </cell>
          <cell r="M487">
            <v>2117.0187814752198</v>
          </cell>
          <cell r="N487">
            <v>2398.9177582682901</v>
          </cell>
          <cell r="O487">
            <v>3447.4001088865298</v>
          </cell>
          <cell r="P487">
            <v>4089.8236339741002</v>
          </cell>
          <cell r="Q487">
            <v>4724.4316400328998</v>
          </cell>
          <cell r="R487">
            <v>5293.4833222409798</v>
          </cell>
          <cell r="S487">
            <v>5809.2054840323799</v>
          </cell>
          <cell r="T487">
            <v>5985.8459668269397</v>
          </cell>
          <cell r="U487">
            <v>5895.0289070052604</v>
          </cell>
          <cell r="V487">
            <v>6885.4439046484704</v>
          </cell>
          <cell r="W487">
            <v>8551.4420524821708</v>
          </cell>
          <cell r="X487">
            <v>8987.0840430837907</v>
          </cell>
          <cell r="Y487">
            <v>8359.7269561906705</v>
          </cell>
          <cell r="Z487">
            <v>7617.2595979484904</v>
          </cell>
          <cell r="AA487">
            <v>8344.9497017223803</v>
          </cell>
          <cell r="AB487">
            <v>8478.8722621684392</v>
          </cell>
          <cell r="AC487">
            <v>9227.6648525544806</v>
          </cell>
          <cell r="AD487">
            <v>9038.70912459797</v>
          </cell>
          <cell r="AE487">
            <v>9578.8775828303696</v>
          </cell>
          <cell r="AF487">
            <v>9267.0002195254492</v>
          </cell>
          <cell r="AG487">
            <v>9371.5536177533795</v>
          </cell>
          <cell r="AH487">
            <v>7991.9961247110105</v>
          </cell>
          <cell r="AI487">
            <v>7783.0003745971198</v>
          </cell>
          <cell r="AJ487">
            <v>8286.4573293368394</v>
          </cell>
          <cell r="AK487">
            <v>7856.1736429315297</v>
          </cell>
          <cell r="AL487">
            <v>7325.6022608224002</v>
          </cell>
          <cell r="AM487">
            <v>6643.6950196269299</v>
          </cell>
          <cell r="AN487">
            <v>5834.7845905451704</v>
          </cell>
          <cell r="AO487">
            <v>5604.7434188913303</v>
          </cell>
        </row>
        <row r="488">
          <cell r="A488">
            <v>61401</v>
          </cell>
          <cell r="B488">
            <v>6</v>
          </cell>
          <cell r="C488" t="str">
            <v>BN-FP</v>
          </cell>
          <cell r="D488">
            <v>13</v>
          </cell>
          <cell r="E488">
            <v>14</v>
          </cell>
          <cell r="F488" t="str">
            <v>Los Ríos</v>
          </cell>
          <cell r="G488">
            <v>1</v>
          </cell>
          <cell r="H488" t="str">
            <v>Pinus radiata</v>
          </cell>
          <cell r="I488">
            <v>15175.647135753999</v>
          </cell>
          <cell r="J488">
            <v>16502.299235611299</v>
          </cell>
          <cell r="K488">
            <v>17658.382294533301</v>
          </cell>
          <cell r="L488">
            <v>17241.0864376395</v>
          </cell>
          <cell r="M488">
            <v>17923.029362805999</v>
          </cell>
          <cell r="N488">
            <v>17311.2058928345</v>
          </cell>
          <cell r="O488">
            <v>16607.563273714299</v>
          </cell>
          <cell r="P488">
            <v>17272.990721782498</v>
          </cell>
          <cell r="Q488">
            <v>16811.942550130199</v>
          </cell>
          <cell r="R488">
            <v>16321.3127124736</v>
          </cell>
          <cell r="S488">
            <v>15435.387019960301</v>
          </cell>
          <cell r="T488">
            <v>14418.7597265561</v>
          </cell>
          <cell r="U488">
            <v>11727.974173250799</v>
          </cell>
          <cell r="V488">
            <v>11363.194747265199</v>
          </cell>
          <cell r="W488">
            <v>10440.644325001</v>
          </cell>
          <cell r="X488">
            <v>13186.6062959429</v>
          </cell>
          <cell r="Y488">
            <v>12395.4685476262</v>
          </cell>
          <cell r="Z488">
            <v>11459.513296952</v>
          </cell>
          <cell r="AA488">
            <v>10792.298343557501</v>
          </cell>
          <cell r="AB488">
            <v>9731.1039035550693</v>
          </cell>
          <cell r="AC488">
            <v>8463.4334348828597</v>
          </cell>
          <cell r="AD488">
            <v>6987.0861757800903</v>
          </cell>
          <cell r="AE488">
            <v>5537.3784788716002</v>
          </cell>
          <cell r="AF488">
            <v>5661.0664451565699</v>
          </cell>
          <cell r="AG488">
            <v>4419.65328898601</v>
          </cell>
          <cell r="AH488">
            <v>4264.8861655240298</v>
          </cell>
          <cell r="AI488">
            <v>3955.9800781972499</v>
          </cell>
          <cell r="AJ488">
            <v>2414.1322633064901</v>
          </cell>
          <cell r="AK488">
            <v>2115.6880479443698</v>
          </cell>
          <cell r="AL488">
            <v>2081.75438998769</v>
          </cell>
          <cell r="AM488">
            <v>1998.8751307687401</v>
          </cell>
          <cell r="AN488">
            <v>1853.74446050957</v>
          </cell>
          <cell r="AO488">
            <v>1727.7816386131401</v>
          </cell>
        </row>
        <row r="489">
          <cell r="A489">
            <v>61402</v>
          </cell>
          <cell r="B489">
            <v>6</v>
          </cell>
          <cell r="C489" t="str">
            <v>BN-FP</v>
          </cell>
          <cell r="D489">
            <v>13</v>
          </cell>
          <cell r="E489">
            <v>14</v>
          </cell>
          <cell r="F489" t="str">
            <v>Los Ríos</v>
          </cell>
          <cell r="G489">
            <v>2</v>
          </cell>
          <cell r="H489" t="str">
            <v>Eucaliptus sp</v>
          </cell>
          <cell r="I489">
            <v>938.05817968053998</v>
          </cell>
          <cell r="J489">
            <v>1579.1299066397701</v>
          </cell>
          <cell r="K489">
            <v>2419.4477154552401</v>
          </cell>
          <cell r="L489">
            <v>3394.3637661093198</v>
          </cell>
          <cell r="M489">
            <v>4385.3127603753101</v>
          </cell>
          <cell r="N489">
            <v>4845.39757213141</v>
          </cell>
          <cell r="O489">
            <v>5293.1705863574098</v>
          </cell>
          <cell r="P489">
            <v>5647.7281174324598</v>
          </cell>
          <cell r="Q489">
            <v>6571.03765739547</v>
          </cell>
          <cell r="R489">
            <v>5932.4653740981203</v>
          </cell>
          <cell r="S489">
            <v>6775.6148540222903</v>
          </cell>
          <cell r="T489">
            <v>7215.28358959041</v>
          </cell>
          <cell r="U489">
            <v>7714.2047861409001</v>
          </cell>
          <cell r="V489">
            <v>7124.1332564856202</v>
          </cell>
          <cell r="W489">
            <v>9717.8081153726598</v>
          </cell>
          <cell r="X489">
            <v>10021.9351310169</v>
          </cell>
          <cell r="Y489">
            <v>10284.054346013299</v>
          </cell>
          <cell r="Z489">
            <v>11340.9307928692</v>
          </cell>
          <cell r="AA489">
            <v>11664.4347239054</v>
          </cell>
          <cell r="AB489">
            <v>11977.5965223617</v>
          </cell>
          <cell r="AC489">
            <v>12397.5673534464</v>
          </cell>
          <cell r="AD489">
            <v>11930.994492268201</v>
          </cell>
          <cell r="AE489">
            <v>11241.6386369259</v>
          </cell>
          <cell r="AF489">
            <v>10296.5983442954</v>
          </cell>
          <cell r="AG489">
            <v>9306.1127778719892</v>
          </cell>
          <cell r="AH489">
            <v>8840.66046608941</v>
          </cell>
          <cell r="AI489">
            <v>8059.9533568379602</v>
          </cell>
          <cell r="AJ489">
            <v>7291.4609570493903</v>
          </cell>
          <cell r="AK489">
            <v>6319.5364655924204</v>
          </cell>
          <cell r="AL489">
            <v>5734.05660125758</v>
          </cell>
          <cell r="AM489">
            <v>4880.8237408552404</v>
          </cell>
          <cell r="AN489">
            <v>4242.6910480781098</v>
          </cell>
          <cell r="AO489">
            <v>3743.9219819447198</v>
          </cell>
        </row>
        <row r="490">
          <cell r="A490">
            <v>61403</v>
          </cell>
          <cell r="B490">
            <v>6</v>
          </cell>
          <cell r="C490" t="str">
            <v>BN-FP</v>
          </cell>
          <cell r="D490">
            <v>13</v>
          </cell>
          <cell r="E490">
            <v>14</v>
          </cell>
          <cell r="F490" t="str">
            <v>Los Ríos</v>
          </cell>
          <cell r="G490">
            <v>3</v>
          </cell>
          <cell r="H490" t="str">
            <v>Otras especies</v>
          </cell>
          <cell r="I490">
            <v>1017.49119995714</v>
          </cell>
          <cell r="J490">
            <v>1036.2667266395899</v>
          </cell>
          <cell r="K490">
            <v>1058.9977727985799</v>
          </cell>
          <cell r="L490">
            <v>1076.9322341284201</v>
          </cell>
          <cell r="M490">
            <v>1118.80034810448</v>
          </cell>
          <cell r="N490">
            <v>1046.51735880555</v>
          </cell>
          <cell r="O490">
            <v>1037.02240544028</v>
          </cell>
          <cell r="P490">
            <v>1097.0554001493999</v>
          </cell>
          <cell r="Q490">
            <v>1138.62093341729</v>
          </cell>
          <cell r="R490">
            <v>1110.78390541462</v>
          </cell>
          <cell r="S490">
            <v>941.30266250122099</v>
          </cell>
          <cell r="T490">
            <v>928.90732223193697</v>
          </cell>
          <cell r="U490">
            <v>951.83286877197395</v>
          </cell>
          <cell r="V490">
            <v>561.70694759436799</v>
          </cell>
          <cell r="W490">
            <v>673.03769519175296</v>
          </cell>
          <cell r="X490">
            <v>454.69386358038798</v>
          </cell>
          <cell r="Y490">
            <v>470.59643404420598</v>
          </cell>
          <cell r="Z490">
            <v>1101.5732269002899</v>
          </cell>
          <cell r="AA490">
            <v>1096.93457805956</v>
          </cell>
          <cell r="AB490">
            <v>1113.6440056153499</v>
          </cell>
          <cell r="AC490">
            <v>1120.8739006317301</v>
          </cell>
          <cell r="AD490">
            <v>1106.22657044281</v>
          </cell>
          <cell r="AE490">
            <v>1113.79442244799</v>
          </cell>
          <cell r="AF490">
            <v>1096.47919059218</v>
          </cell>
          <cell r="AG490">
            <v>1054.4311155493001</v>
          </cell>
          <cell r="AH490">
            <v>1050.59798286142</v>
          </cell>
          <cell r="AI490">
            <v>950.67052168687906</v>
          </cell>
          <cell r="AJ490">
            <v>888.88127629840403</v>
          </cell>
          <cell r="AK490">
            <v>783.26683348584095</v>
          </cell>
          <cell r="AL490">
            <v>762.46612292276996</v>
          </cell>
          <cell r="AM490">
            <v>723.31201665613401</v>
          </cell>
          <cell r="AN490">
            <v>578.20694680172403</v>
          </cell>
          <cell r="AO490">
            <v>515.94761594597799</v>
          </cell>
        </row>
        <row r="491">
          <cell r="A491">
            <v>61404</v>
          </cell>
          <cell r="B491">
            <v>6</v>
          </cell>
          <cell r="C491" t="str">
            <v>BN-FP</v>
          </cell>
          <cell r="D491">
            <v>13</v>
          </cell>
          <cell r="E491">
            <v>14</v>
          </cell>
          <cell r="F491" t="str">
            <v>Los Ríos</v>
          </cell>
          <cell r="G491">
            <v>4</v>
          </cell>
          <cell r="H491" t="str">
            <v>Especies nativas</v>
          </cell>
          <cell r="I491">
            <v>58.810315963766897</v>
          </cell>
          <cell r="J491">
            <v>68.894934228101206</v>
          </cell>
          <cell r="K491">
            <v>73.842577725582203</v>
          </cell>
          <cell r="L491">
            <v>76.898268770084002</v>
          </cell>
          <cell r="M491">
            <v>97.746693111471799</v>
          </cell>
          <cell r="N491">
            <v>90.316352242789307</v>
          </cell>
          <cell r="O491">
            <v>89.767302109151402</v>
          </cell>
          <cell r="P491">
            <v>86.831122353136905</v>
          </cell>
          <cell r="Q491">
            <v>86.831122353136905</v>
          </cell>
          <cell r="R491">
            <v>86.831122353136905</v>
          </cell>
          <cell r="S491">
            <v>86.292392710732898</v>
          </cell>
          <cell r="T491">
            <v>86.249046647550898</v>
          </cell>
          <cell r="U491">
            <v>86.249046647550898</v>
          </cell>
          <cell r="V491">
            <v>86.249046647550898</v>
          </cell>
          <cell r="W491">
            <v>85.382125383912197</v>
          </cell>
          <cell r="X491">
            <v>85.382125383912197</v>
          </cell>
          <cell r="Y491">
            <v>85.275617914379495</v>
          </cell>
          <cell r="Z491">
            <v>70.505314963108802</v>
          </cell>
          <cell r="AA491">
            <v>65.3287629700623</v>
          </cell>
          <cell r="AB491">
            <v>61.229463851999199</v>
          </cell>
          <cell r="AC491">
            <v>39.942418633175201</v>
          </cell>
          <cell r="AD491">
            <v>30.6421577026092</v>
          </cell>
          <cell r="AE491">
            <v>26.953614135651101</v>
          </cell>
          <cell r="AF491">
            <v>33.510428626305298</v>
          </cell>
          <cell r="AG491">
            <v>12.659843613699801</v>
          </cell>
          <cell r="AH491">
            <v>25.345035382298398</v>
          </cell>
          <cell r="AI491">
            <v>30.468149739164598</v>
          </cell>
          <cell r="AJ491">
            <v>36.193703668022103</v>
          </cell>
          <cell r="AK491">
            <v>38.442629082057799</v>
          </cell>
          <cell r="AL491">
            <v>41.236315791291801</v>
          </cell>
          <cell r="AM491">
            <v>44.235620243263199</v>
          </cell>
          <cell r="AN491">
            <v>47.885767941923604</v>
          </cell>
          <cell r="AO491">
            <v>50.260328900248197</v>
          </cell>
        </row>
        <row r="492">
          <cell r="A492">
            <v>61405</v>
          </cell>
          <cell r="B492">
            <v>6</v>
          </cell>
          <cell r="C492" t="str">
            <v>BN-FP</v>
          </cell>
          <cell r="D492">
            <v>13</v>
          </cell>
          <cell r="E492">
            <v>14</v>
          </cell>
          <cell r="F492" t="str">
            <v>Los Ríos</v>
          </cell>
          <cell r="G492">
            <v>5</v>
          </cell>
          <cell r="H492" t="str">
            <v>Areas gestión plantaciones</v>
          </cell>
          <cell r="I492">
            <v>1267.96693196927</v>
          </cell>
          <cell r="J492">
            <v>1054.4765354942799</v>
          </cell>
          <cell r="K492">
            <v>1423.83757639645</v>
          </cell>
          <cell r="L492">
            <v>1181.49397373799</v>
          </cell>
          <cell r="M492">
            <v>1498.2468269559399</v>
          </cell>
          <cell r="N492">
            <v>1433.6483263244199</v>
          </cell>
          <cell r="O492">
            <v>2093.4730743288401</v>
          </cell>
          <cell r="P492">
            <v>2456.3149468823999</v>
          </cell>
          <cell r="Q492">
            <v>2955.9024037602398</v>
          </cell>
          <cell r="R492">
            <v>3186.3113153877298</v>
          </cell>
          <cell r="S492">
            <v>3527.5917473028098</v>
          </cell>
          <cell r="T492">
            <v>3615.33722370345</v>
          </cell>
          <cell r="U492">
            <v>3586.19520120568</v>
          </cell>
          <cell r="V492">
            <v>4352.1657206022501</v>
          </cell>
          <cell r="W492">
            <v>5097.9370154185399</v>
          </cell>
          <cell r="X492">
            <v>5782.6495221479499</v>
          </cell>
          <cell r="Y492">
            <v>5570.8852690905596</v>
          </cell>
          <cell r="Z492">
            <v>5163.4408589897403</v>
          </cell>
          <cell r="AA492">
            <v>5820.5315905469697</v>
          </cell>
          <cell r="AB492">
            <v>5618.3673118850402</v>
          </cell>
          <cell r="AC492">
            <v>5929.7536176071299</v>
          </cell>
          <cell r="AD492">
            <v>5425.6892939653098</v>
          </cell>
          <cell r="AE492">
            <v>5195.3010300247297</v>
          </cell>
          <cell r="AF492">
            <v>5147.5580985269498</v>
          </cell>
          <cell r="AG492">
            <v>4639.2069558508701</v>
          </cell>
          <cell r="AH492">
            <v>4701.6087159102199</v>
          </cell>
          <cell r="AI492">
            <v>4201.7793227489901</v>
          </cell>
          <cell r="AJ492">
            <v>4189.7825197111097</v>
          </cell>
          <cell r="AK492">
            <v>3588.4703203813401</v>
          </cell>
          <cell r="AL492">
            <v>3270.6371539567899</v>
          </cell>
          <cell r="AM492">
            <v>2866.9829339891398</v>
          </cell>
          <cell r="AN492">
            <v>2597.6125854645002</v>
          </cell>
          <cell r="AO492">
            <v>2457.3282596640702</v>
          </cell>
        </row>
        <row r="493">
          <cell r="A493">
            <v>61001</v>
          </cell>
          <cell r="B493">
            <v>6</v>
          </cell>
          <cell r="C493" t="str">
            <v>BN-FP</v>
          </cell>
          <cell r="D493">
            <v>14</v>
          </cell>
          <cell r="E493">
            <v>10</v>
          </cell>
          <cell r="F493" t="str">
            <v>Los Lagos</v>
          </cell>
          <cell r="G493">
            <v>1</v>
          </cell>
          <cell r="H493" t="str">
            <v>Pinus radiata</v>
          </cell>
          <cell r="I493">
            <v>1861.8510837245401</v>
          </cell>
          <cell r="J493">
            <v>2047.9698100278699</v>
          </cell>
          <cell r="K493">
            <v>2217.9493957756999</v>
          </cell>
          <cell r="L493">
            <v>2205.5857354015602</v>
          </cell>
          <cell r="M493">
            <v>2350.5890676418899</v>
          </cell>
          <cell r="N493">
            <v>2293.3615605039199</v>
          </cell>
          <cell r="O493">
            <v>2212.1991758965401</v>
          </cell>
          <cell r="P493">
            <v>2288.9535921312299</v>
          </cell>
          <cell r="Q493">
            <v>2235.7735146126702</v>
          </cell>
          <cell r="R493">
            <v>2179.1813092776201</v>
          </cell>
          <cell r="S493">
            <v>2076.9932953122002</v>
          </cell>
          <cell r="T493">
            <v>1959.7293702065999</v>
          </cell>
          <cell r="U493">
            <v>1649.3579315828199</v>
          </cell>
          <cell r="V493">
            <v>1607.2820719572001</v>
          </cell>
          <cell r="W493">
            <v>1500.8695407135299</v>
          </cell>
          <cell r="X493">
            <v>1521.02272201131</v>
          </cell>
          <cell r="Y493">
            <v>1429.76812136392</v>
          </cell>
          <cell r="Z493">
            <v>1385.8052793925599</v>
          </cell>
          <cell r="AA493">
            <v>1287.3018086038101</v>
          </cell>
          <cell r="AB493">
            <v>1193.8795897373</v>
          </cell>
          <cell r="AC493">
            <v>1055.71595543331</v>
          </cell>
          <cell r="AD493">
            <v>897.03079502985304</v>
          </cell>
          <cell r="AE493">
            <v>733.68394275312005</v>
          </cell>
          <cell r="AF493">
            <v>754.96592980904597</v>
          </cell>
          <cell r="AG493">
            <v>610.75152764508698</v>
          </cell>
          <cell r="AH493">
            <v>592.35165472466804</v>
          </cell>
          <cell r="AI493">
            <v>556.54505466548596</v>
          </cell>
          <cell r="AJ493">
            <v>386.22165908525398</v>
          </cell>
          <cell r="AK493">
            <v>368.96852680629303</v>
          </cell>
          <cell r="AL493">
            <v>375.243590549305</v>
          </cell>
          <cell r="AM493">
            <v>367.717893186813</v>
          </cell>
          <cell r="AN493">
            <v>352.02818447085002</v>
          </cell>
          <cell r="AO493">
            <v>344.74441263433602</v>
          </cell>
        </row>
        <row r="494">
          <cell r="A494">
            <v>61002</v>
          </cell>
          <cell r="B494">
            <v>6</v>
          </cell>
          <cell r="C494" t="str">
            <v>BN-FP</v>
          </cell>
          <cell r="D494">
            <v>14</v>
          </cell>
          <cell r="E494">
            <v>10</v>
          </cell>
          <cell r="F494" t="str">
            <v>Los Lagos</v>
          </cell>
          <cell r="G494">
            <v>2</v>
          </cell>
          <cell r="H494" t="str">
            <v>Eucaliptus sp</v>
          </cell>
          <cell r="I494">
            <v>498.72384049624799</v>
          </cell>
          <cell r="J494">
            <v>834.49975368833998</v>
          </cell>
          <cell r="K494">
            <v>1269.03431270126</v>
          </cell>
          <cell r="L494">
            <v>1754.81061022787</v>
          </cell>
          <cell r="M494">
            <v>2243.5405626122902</v>
          </cell>
          <cell r="N494">
            <v>2454.4968179775401</v>
          </cell>
          <cell r="O494">
            <v>2615.3239509160599</v>
          </cell>
          <cell r="P494">
            <v>2736.25392478204</v>
          </cell>
          <cell r="Q494">
            <v>2939.9200701601499</v>
          </cell>
          <cell r="R494">
            <v>2321.3763104710101</v>
          </cell>
          <cell r="S494">
            <v>2510.32640893087</v>
          </cell>
          <cell r="T494">
            <v>2540.2795602770998</v>
          </cell>
          <cell r="U494">
            <v>2629.1555837399401</v>
          </cell>
          <cell r="V494">
            <v>2130.9049475756101</v>
          </cell>
          <cell r="W494">
            <v>3830.4650366197302</v>
          </cell>
          <cell r="X494">
            <v>3754.0276245233499</v>
          </cell>
          <cell r="Y494">
            <v>4458.9895442697398</v>
          </cell>
          <cell r="Z494">
            <v>4529.3163158425996</v>
          </cell>
          <cell r="AA494">
            <v>4564.61567502047</v>
          </cell>
          <cell r="AB494">
            <v>4558.4261983427004</v>
          </cell>
          <cell r="AC494">
            <v>4561.0373838161304</v>
          </cell>
          <cell r="AD494">
            <v>5026.2270481110399</v>
          </cell>
          <cell r="AE494">
            <v>5293.6491722804403</v>
          </cell>
          <cell r="AF494">
            <v>5191.2011037227003</v>
          </cell>
          <cell r="AG494">
            <v>4926.74040743758</v>
          </cell>
          <cell r="AH494">
            <v>4895.5223401937301</v>
          </cell>
          <cell r="AI494">
            <v>4510.2855887832702</v>
          </cell>
          <cell r="AJ494">
            <v>4172.5346831219604</v>
          </cell>
          <cell r="AK494">
            <v>4167.5768386039199</v>
          </cell>
          <cell r="AL494">
            <v>3794.32421977888</v>
          </cell>
          <cell r="AM494">
            <v>3593.3477903504299</v>
          </cell>
          <cell r="AN494">
            <v>3258.1048787889199</v>
          </cell>
          <cell r="AO494">
            <v>3012.2465990554101</v>
          </cell>
        </row>
        <row r="495">
          <cell r="A495">
            <v>61003</v>
          </cell>
          <cell r="B495">
            <v>6</v>
          </cell>
          <cell r="C495" t="str">
            <v>BN-FP</v>
          </cell>
          <cell r="D495">
            <v>14</v>
          </cell>
          <cell r="E495">
            <v>10</v>
          </cell>
          <cell r="F495" t="str">
            <v>Los Lagos</v>
          </cell>
          <cell r="G495">
            <v>3</v>
          </cell>
          <cell r="H495" t="str">
            <v>Otras especies</v>
          </cell>
          <cell r="I495">
            <v>197.309305513281</v>
          </cell>
          <cell r="J495">
            <v>201.049152902971</v>
          </cell>
          <cell r="K495">
            <v>204.38343446667699</v>
          </cell>
          <cell r="L495">
            <v>211.15093179559301</v>
          </cell>
          <cell r="M495">
            <v>226.33274065275401</v>
          </cell>
          <cell r="N495">
            <v>210.80927672306001</v>
          </cell>
          <cell r="O495">
            <v>215.416987576228</v>
          </cell>
          <cell r="P495">
            <v>239.92372992608099</v>
          </cell>
          <cell r="Q495">
            <v>261.16703829642103</v>
          </cell>
          <cell r="R495">
            <v>257.46331180161002</v>
          </cell>
          <cell r="S495">
            <v>229.278006016701</v>
          </cell>
          <cell r="T495">
            <v>227.007657749397</v>
          </cell>
          <cell r="U495">
            <v>234.05644097138099</v>
          </cell>
          <cell r="V495">
            <v>123.157440230121</v>
          </cell>
          <cell r="W495">
            <v>139.33262640419801</v>
          </cell>
          <cell r="X495">
            <v>89.1050849035406</v>
          </cell>
          <cell r="Y495">
            <v>101.97912755601099</v>
          </cell>
          <cell r="Z495">
            <v>392.82724484717301</v>
          </cell>
          <cell r="AA495">
            <v>398.31214282567601</v>
          </cell>
          <cell r="AB495">
            <v>414.54665305320901</v>
          </cell>
          <cell r="AC495">
            <v>415.28319627201302</v>
          </cell>
          <cell r="AD495">
            <v>439.798954653463</v>
          </cell>
          <cell r="AE495">
            <v>368.87655370737502</v>
          </cell>
          <cell r="AF495">
            <v>337.41151058725598</v>
          </cell>
          <cell r="AG495">
            <v>308.33086144831901</v>
          </cell>
          <cell r="AH495">
            <v>247.11687615272899</v>
          </cell>
          <cell r="AI495">
            <v>258.960740472677</v>
          </cell>
          <cell r="AJ495">
            <v>81.779032349401504</v>
          </cell>
          <cell r="AK495">
            <v>313.72648651122603</v>
          </cell>
          <cell r="AL495">
            <v>329.11263976282299</v>
          </cell>
          <cell r="AM495">
            <v>314.92191556961399</v>
          </cell>
          <cell r="AN495">
            <v>130.62134050060101</v>
          </cell>
          <cell r="AO495">
            <v>115.754197599744</v>
          </cell>
        </row>
        <row r="496">
          <cell r="A496">
            <v>61004</v>
          </cell>
          <cell r="B496">
            <v>6</v>
          </cell>
          <cell r="C496" t="str">
            <v>BN-FP</v>
          </cell>
          <cell r="D496">
            <v>14</v>
          </cell>
          <cell r="E496">
            <v>10</v>
          </cell>
          <cell r="F496" t="str">
            <v>Los Lagos</v>
          </cell>
          <cell r="G496">
            <v>4</v>
          </cell>
          <cell r="H496" t="str">
            <v>Especies nativas</v>
          </cell>
          <cell r="I496">
            <v>0.30850672815723101</v>
          </cell>
          <cell r="J496">
            <v>0.42133573009561298</v>
          </cell>
          <cell r="K496">
            <v>0.42133573009561298</v>
          </cell>
          <cell r="L496">
            <v>0.42133573009561298</v>
          </cell>
          <cell r="M496">
            <v>0.42133573009561298</v>
          </cell>
          <cell r="N496">
            <v>0.42133573009561298</v>
          </cell>
          <cell r="O496">
            <v>0.42133573009561298</v>
          </cell>
          <cell r="P496">
            <v>0.42133573009561298</v>
          </cell>
          <cell r="Q496">
            <v>0.42133573009561298</v>
          </cell>
          <cell r="R496">
            <v>0.42133573009561298</v>
          </cell>
          <cell r="S496">
            <v>0.42133573009561298</v>
          </cell>
          <cell r="T496">
            <v>0.42133573009561298</v>
          </cell>
          <cell r="U496">
            <v>0.42133573009561298</v>
          </cell>
          <cell r="V496">
            <v>0.42133573009561298</v>
          </cell>
          <cell r="W496">
            <v>0.42133573009561298</v>
          </cell>
          <cell r="X496">
            <v>0.42133573009561298</v>
          </cell>
          <cell r="Y496">
            <v>0.42133573009561298</v>
          </cell>
          <cell r="Z496">
            <v>0.42133573009561298</v>
          </cell>
          <cell r="AA496">
            <v>0.112829001938381</v>
          </cell>
          <cell r="AB496">
            <v>0.112829001938381</v>
          </cell>
          <cell r="AC496">
            <v>0.112829001938381</v>
          </cell>
          <cell r="AD496">
            <v>2.4177643272510299</v>
          </cell>
          <cell r="AE496">
            <v>4.7613838817996896</v>
          </cell>
          <cell r="AF496">
            <v>4.7613838817996896</v>
          </cell>
          <cell r="AG496">
            <v>4.7675422904701596</v>
          </cell>
          <cell r="AH496">
            <v>10.4312094557244</v>
          </cell>
          <cell r="AI496">
            <v>11.1779349431903</v>
          </cell>
          <cell r="AJ496">
            <v>13.953202743560499</v>
          </cell>
          <cell r="AK496">
            <v>17.022764170893399</v>
          </cell>
          <cell r="AL496">
            <v>17.704853764873899</v>
          </cell>
          <cell r="AM496">
            <v>18.9150571615241</v>
          </cell>
          <cell r="AN496">
            <v>19.6410771169848</v>
          </cell>
          <cell r="AO496">
            <v>21.51869131518</v>
          </cell>
        </row>
        <row r="497">
          <cell r="A497">
            <v>61005</v>
          </cell>
          <cell r="B497">
            <v>6</v>
          </cell>
          <cell r="C497" t="str">
            <v>BN-FP</v>
          </cell>
          <cell r="D497">
            <v>14</v>
          </cell>
          <cell r="E497">
            <v>10</v>
          </cell>
          <cell r="F497" t="str">
            <v>Los Lagos</v>
          </cell>
          <cell r="G497">
            <v>5</v>
          </cell>
          <cell r="H497" t="str">
            <v>Areas gestión plantaciones</v>
          </cell>
          <cell r="I497">
            <v>188.69706261671701</v>
          </cell>
          <cell r="J497">
            <v>169.49037249205901</v>
          </cell>
          <cell r="K497">
            <v>247.82371658696101</v>
          </cell>
          <cell r="L497">
            <v>226.219297526562</v>
          </cell>
          <cell r="M497">
            <v>307.03114756959798</v>
          </cell>
          <cell r="N497">
            <v>305.21857200482901</v>
          </cell>
          <cell r="O497">
            <v>458.50094861167599</v>
          </cell>
          <cell r="P497">
            <v>536.57196697780603</v>
          </cell>
          <cell r="Q497">
            <v>653.11250387571101</v>
          </cell>
          <cell r="R497">
            <v>646.52357179513501</v>
          </cell>
          <cell r="S497">
            <v>731.21783922706504</v>
          </cell>
          <cell r="T497">
            <v>754.60866330526198</v>
          </cell>
          <cell r="U497">
            <v>790.24714643384596</v>
          </cell>
          <cell r="V497">
            <v>878.327424766837</v>
          </cell>
          <cell r="W497">
            <v>1333.43381515292</v>
          </cell>
          <cell r="X497">
            <v>1306.2430850560099</v>
          </cell>
          <cell r="Y497">
            <v>1436.4315581179401</v>
          </cell>
          <cell r="Z497">
            <v>1358.75964410897</v>
          </cell>
          <cell r="AA497">
            <v>1540.2989646339799</v>
          </cell>
          <cell r="AB497">
            <v>1514.1112243069001</v>
          </cell>
          <cell r="AC497">
            <v>1624.26012991881</v>
          </cell>
          <cell r="AD497">
            <v>1722.12287851829</v>
          </cell>
          <cell r="AE497">
            <v>1855.7704981100401</v>
          </cell>
          <cell r="AF497">
            <v>1894.3264153473399</v>
          </cell>
          <cell r="AG497">
            <v>1834.81117595815</v>
          </cell>
          <cell r="AH497">
            <v>1904.78766316768</v>
          </cell>
          <cell r="AI497">
            <v>1725.3706947584801</v>
          </cell>
          <cell r="AJ497">
            <v>1834.43735726566</v>
          </cell>
          <cell r="AK497">
            <v>1886.81720270289</v>
          </cell>
          <cell r="AL497">
            <v>1713.7229028536001</v>
          </cell>
          <cell r="AM497">
            <v>1610.17597705814</v>
          </cell>
          <cell r="AN497">
            <v>1453.03229721665</v>
          </cell>
          <cell r="AO497">
            <v>1422.10652419603</v>
          </cell>
        </row>
        <row r="498">
          <cell r="A498">
            <v>61101</v>
          </cell>
          <cell r="B498">
            <v>6</v>
          </cell>
          <cell r="C498" t="str">
            <v>BN-FP</v>
          </cell>
          <cell r="D498">
            <v>15</v>
          </cell>
          <cell r="E498">
            <v>11</v>
          </cell>
          <cell r="F498" t="str">
            <v>Aysén</v>
          </cell>
          <cell r="G498">
            <v>1</v>
          </cell>
          <cell r="H498" t="str">
            <v>Pinus radiata</v>
          </cell>
          <cell r="I498">
            <v>0</v>
          </cell>
          <cell r="J498">
            <v>0</v>
          </cell>
          <cell r="K498">
            <v>0</v>
          </cell>
          <cell r="L498">
            <v>0</v>
          </cell>
          <cell r="M498">
            <v>0</v>
          </cell>
          <cell r="N498">
            <v>0</v>
          </cell>
          <cell r="O498">
            <v>0</v>
          </cell>
          <cell r="P498">
            <v>0</v>
          </cell>
          <cell r="Q498">
            <v>0</v>
          </cell>
          <cell r="R498">
            <v>0</v>
          </cell>
          <cell r="S498">
            <v>0</v>
          </cell>
          <cell r="T498">
            <v>0</v>
          </cell>
          <cell r="U498">
            <v>0</v>
          </cell>
          <cell r="V498">
            <v>0</v>
          </cell>
          <cell r="W498">
            <v>0</v>
          </cell>
          <cell r="X498">
            <v>0</v>
          </cell>
          <cell r="Y498">
            <v>0</v>
          </cell>
          <cell r="Z498">
            <v>0</v>
          </cell>
          <cell r="AA498">
            <v>0</v>
          </cell>
          <cell r="AB498">
            <v>0</v>
          </cell>
          <cell r="AC498">
            <v>0</v>
          </cell>
          <cell r="AD498">
            <v>0</v>
          </cell>
          <cell r="AE498">
            <v>0</v>
          </cell>
          <cell r="AF498">
            <v>0</v>
          </cell>
          <cell r="AG498">
            <v>0</v>
          </cell>
          <cell r="AH498">
            <v>0</v>
          </cell>
          <cell r="AI498">
            <v>0</v>
          </cell>
          <cell r="AJ498">
            <v>0</v>
          </cell>
          <cell r="AK498">
            <v>0</v>
          </cell>
          <cell r="AL498">
            <v>0</v>
          </cell>
          <cell r="AM498">
            <v>0</v>
          </cell>
          <cell r="AN498">
            <v>0</v>
          </cell>
          <cell r="AO498">
            <v>0</v>
          </cell>
        </row>
        <row r="499">
          <cell r="A499">
            <v>61102</v>
          </cell>
          <cell r="B499">
            <v>6</v>
          </cell>
          <cell r="C499" t="str">
            <v>BN-FP</v>
          </cell>
          <cell r="D499">
            <v>15</v>
          </cell>
          <cell r="E499">
            <v>11</v>
          </cell>
          <cell r="F499" t="str">
            <v>Aysén</v>
          </cell>
          <cell r="G499">
            <v>2</v>
          </cell>
          <cell r="H499" t="str">
            <v>Eucaliptus sp</v>
          </cell>
          <cell r="I499">
            <v>6.1760880850301701E-2</v>
          </cell>
          <cell r="J499">
            <v>6.1760880850301701E-2</v>
          </cell>
          <cell r="K499">
            <v>6.1760880850301701E-2</v>
          </cell>
          <cell r="L499">
            <v>6.1760880850301701E-2</v>
          </cell>
          <cell r="M499">
            <v>6.1760880850301701E-2</v>
          </cell>
          <cell r="N499">
            <v>0</v>
          </cell>
          <cell r="O499">
            <v>0</v>
          </cell>
          <cell r="P499">
            <v>0</v>
          </cell>
          <cell r="Q499">
            <v>0</v>
          </cell>
          <cell r="R499">
            <v>0</v>
          </cell>
          <cell r="S499">
            <v>0</v>
          </cell>
          <cell r="T499">
            <v>0</v>
          </cell>
          <cell r="U499">
            <v>0</v>
          </cell>
          <cell r="V499">
            <v>0</v>
          </cell>
          <cell r="W499">
            <v>0</v>
          </cell>
          <cell r="X499">
            <v>0</v>
          </cell>
          <cell r="Y499">
            <v>0</v>
          </cell>
          <cell r="Z499">
            <v>0</v>
          </cell>
          <cell r="AA499">
            <v>0</v>
          </cell>
          <cell r="AB499">
            <v>0</v>
          </cell>
          <cell r="AC499">
            <v>0</v>
          </cell>
          <cell r="AD499">
            <v>0</v>
          </cell>
          <cell r="AE499">
            <v>0</v>
          </cell>
          <cell r="AF499">
            <v>0</v>
          </cell>
          <cell r="AG499">
            <v>0</v>
          </cell>
          <cell r="AH499">
            <v>0</v>
          </cell>
          <cell r="AI499">
            <v>0</v>
          </cell>
          <cell r="AJ499">
            <v>0</v>
          </cell>
          <cell r="AK499">
            <v>0</v>
          </cell>
          <cell r="AL499">
            <v>0</v>
          </cell>
          <cell r="AM499">
            <v>0</v>
          </cell>
          <cell r="AN499">
            <v>0</v>
          </cell>
          <cell r="AO499">
            <v>0</v>
          </cell>
        </row>
        <row r="500">
          <cell r="A500">
            <v>61103</v>
          </cell>
          <cell r="B500">
            <v>6</v>
          </cell>
          <cell r="C500" t="str">
            <v>BN-FP</v>
          </cell>
          <cell r="D500">
            <v>15</v>
          </cell>
          <cell r="E500">
            <v>11</v>
          </cell>
          <cell r="F500" t="str">
            <v>Aysén</v>
          </cell>
          <cell r="G500">
            <v>3</v>
          </cell>
          <cell r="H500" t="str">
            <v>Otras especies</v>
          </cell>
          <cell r="I500">
            <v>541.07027832638403</v>
          </cell>
          <cell r="J500">
            <v>544.54541633227302</v>
          </cell>
          <cell r="K500">
            <v>545.75537702702604</v>
          </cell>
          <cell r="L500">
            <v>578.31503477665103</v>
          </cell>
          <cell r="M500">
            <v>639.64375437344495</v>
          </cell>
          <cell r="N500">
            <v>647.93495434927104</v>
          </cell>
          <cell r="O500">
            <v>671.22736573334998</v>
          </cell>
          <cell r="P500">
            <v>704.52410275796694</v>
          </cell>
          <cell r="Q500">
            <v>732.86938513237897</v>
          </cell>
          <cell r="R500">
            <v>786.82933272812295</v>
          </cell>
          <cell r="S500">
            <v>749.30529732131595</v>
          </cell>
          <cell r="T500">
            <v>793.54768108553401</v>
          </cell>
          <cell r="U500">
            <v>831.78749957074399</v>
          </cell>
          <cell r="V500">
            <v>848.70304125365305</v>
          </cell>
          <cell r="W500">
            <v>868.45132877762296</v>
          </cell>
          <cell r="X500">
            <v>883.92145464770101</v>
          </cell>
          <cell r="Y500">
            <v>931.83845073335704</v>
          </cell>
          <cell r="Z500">
            <v>1002.7867924580599</v>
          </cell>
          <cell r="AA500">
            <v>1002.53281166601</v>
          </cell>
          <cell r="AB500">
            <v>1000.502060982</v>
          </cell>
          <cell r="AC500">
            <v>993.321253899559</v>
          </cell>
          <cell r="AD500">
            <v>989.84611589367103</v>
          </cell>
          <cell r="AE500">
            <v>990.05480263204902</v>
          </cell>
          <cell r="AF500">
            <v>958.25480371688298</v>
          </cell>
          <cell r="AG500">
            <v>897.51991498946404</v>
          </cell>
          <cell r="AH500">
            <v>886.73864050509997</v>
          </cell>
          <cell r="AI500">
            <v>850.09282185257302</v>
          </cell>
          <cell r="AJ500">
            <v>798.22726933210697</v>
          </cell>
          <cell r="AK500">
            <v>754.33072326775505</v>
          </cell>
          <cell r="AL500">
            <v>698.66872940142105</v>
          </cell>
          <cell r="AM500">
            <v>653.29609828474702</v>
          </cell>
          <cell r="AN500">
            <v>578.02502474844198</v>
          </cell>
          <cell r="AO500">
            <v>497.91498619751502</v>
          </cell>
        </row>
        <row r="501">
          <cell r="A501">
            <v>61104</v>
          </cell>
          <cell r="B501">
            <v>6</v>
          </cell>
          <cell r="C501" t="str">
            <v>BN-FP</v>
          </cell>
          <cell r="D501">
            <v>15</v>
          </cell>
          <cell r="E501">
            <v>11</v>
          </cell>
          <cell r="F501" t="str">
            <v>Aysén</v>
          </cell>
          <cell r="G501">
            <v>4</v>
          </cell>
          <cell r="H501" t="str">
            <v>Especies nativas</v>
          </cell>
          <cell r="I501">
            <v>15.8169615857623</v>
          </cell>
          <cell r="J501">
            <v>15.8169615857623</v>
          </cell>
          <cell r="K501">
            <v>15.8169615857623</v>
          </cell>
          <cell r="L501">
            <v>15.3722832436401</v>
          </cell>
          <cell r="M501">
            <v>15.3722832436401</v>
          </cell>
          <cell r="N501">
            <v>14.6002722330113</v>
          </cell>
          <cell r="O501">
            <v>14.6002722330113</v>
          </cell>
          <cell r="P501">
            <v>13.4329915849406</v>
          </cell>
          <cell r="Q501">
            <v>13.399023100473</v>
          </cell>
          <cell r="R501">
            <v>4.1966518537780102</v>
          </cell>
          <cell r="S501">
            <v>4.1966518537780102</v>
          </cell>
          <cell r="T501">
            <v>3.7457974235707998</v>
          </cell>
          <cell r="U501">
            <v>3.7457974235707998</v>
          </cell>
          <cell r="V501">
            <v>1.6428394306180301</v>
          </cell>
          <cell r="W501">
            <v>1.6428394306180301</v>
          </cell>
          <cell r="X501">
            <v>1.6428394306180301</v>
          </cell>
          <cell r="Y501">
            <v>3.7056528510182402E-2</v>
          </cell>
          <cell r="Z501">
            <v>3.7056528510182402E-2</v>
          </cell>
          <cell r="AA501">
            <v>3.7056528510182402E-2</v>
          </cell>
          <cell r="AB501">
            <v>3.7056528510182402E-2</v>
          </cell>
          <cell r="AC501">
            <v>3.7056528510182402E-2</v>
          </cell>
          <cell r="AD501">
            <v>3.7056528510182402E-2</v>
          </cell>
          <cell r="AE501">
            <v>3.7056528510182402E-2</v>
          </cell>
          <cell r="AF501">
            <v>3.7056528510182402E-2</v>
          </cell>
          <cell r="AG501">
            <v>3.7056528510182402E-2</v>
          </cell>
          <cell r="AH501">
            <v>0</v>
          </cell>
          <cell r="AI501">
            <v>6.5775338105571304E-2</v>
          </cell>
          <cell r="AJ501">
            <v>0.24735232780545799</v>
          </cell>
          <cell r="AK501">
            <v>0.37087408950606199</v>
          </cell>
          <cell r="AL501">
            <v>0.47586758695157499</v>
          </cell>
          <cell r="AM501">
            <v>0.47586758695157499</v>
          </cell>
          <cell r="AN501">
            <v>0.47586758695157499</v>
          </cell>
          <cell r="AO501">
            <v>0.47586758695157499</v>
          </cell>
        </row>
        <row r="502">
          <cell r="A502">
            <v>61105</v>
          </cell>
          <cell r="B502">
            <v>6</v>
          </cell>
          <cell r="C502" t="str">
            <v>BN-FP</v>
          </cell>
          <cell r="D502">
            <v>15</v>
          </cell>
          <cell r="E502">
            <v>11</v>
          </cell>
          <cell r="F502" t="str">
            <v>Aysén</v>
          </cell>
          <cell r="G502">
            <v>5</v>
          </cell>
          <cell r="H502" t="str">
            <v>Areas gestión plantaciones</v>
          </cell>
          <cell r="I502">
            <v>41.081595995105303</v>
          </cell>
          <cell r="J502">
            <v>30.800370443713899</v>
          </cell>
          <cell r="K502">
            <v>37.701577623560702</v>
          </cell>
          <cell r="L502">
            <v>32.195232512662599</v>
          </cell>
          <cell r="M502">
            <v>41.720419006019</v>
          </cell>
          <cell r="N502">
            <v>40.777258913885497</v>
          </cell>
          <cell r="O502">
            <v>62.349808892691399</v>
          </cell>
          <cell r="P502">
            <v>73.161485765518705</v>
          </cell>
          <cell r="Q502">
            <v>89.639866454879794</v>
          </cell>
          <cell r="R502">
            <v>107.475706588104</v>
          </cell>
          <cell r="S502">
            <v>114.380711778143</v>
          </cell>
          <cell r="T502">
            <v>127.26651851525099</v>
          </cell>
          <cell r="U502">
            <v>146.30602209827501</v>
          </cell>
          <cell r="V502">
            <v>193.404299249367</v>
          </cell>
          <cell r="W502">
            <v>212.062549872229</v>
          </cell>
          <cell r="X502">
            <v>215.62972918792099</v>
          </cell>
          <cell r="Y502">
            <v>223.42514720262699</v>
          </cell>
          <cell r="Z502">
            <v>215.99819575862099</v>
          </cell>
          <cell r="AA502">
            <v>247.06763524713099</v>
          </cell>
          <cell r="AB502">
            <v>245.65202523794801</v>
          </cell>
          <cell r="AC502">
            <v>267.47883728494202</v>
          </cell>
          <cell r="AD502">
            <v>267.80414274726598</v>
          </cell>
          <cell r="AE502">
            <v>287.04758192840802</v>
          </cell>
          <cell r="AF502">
            <v>288.67993862607801</v>
          </cell>
          <cell r="AG502">
            <v>281.48399854160198</v>
          </cell>
          <cell r="AH502">
            <v>293.98167779751901</v>
          </cell>
          <cell r="AI502">
            <v>274.84488702322801</v>
          </cell>
          <cell r="AJ502">
            <v>314.69658813753699</v>
          </cell>
          <cell r="AK502">
            <v>292.56169373701601</v>
          </cell>
          <cell r="AL502">
            <v>265.28739858452798</v>
          </cell>
          <cell r="AM502">
            <v>245.101693372326</v>
          </cell>
          <cell r="AN502">
            <v>223.53512677231899</v>
          </cell>
          <cell r="AO502">
            <v>202.83667889076</v>
          </cell>
        </row>
        <row r="503">
          <cell r="A503">
            <v>61201</v>
          </cell>
          <cell r="B503">
            <v>6</v>
          </cell>
          <cell r="C503" t="str">
            <v>BN-FP</v>
          </cell>
          <cell r="D503">
            <v>16</v>
          </cell>
          <cell r="E503">
            <v>12</v>
          </cell>
          <cell r="F503" t="str">
            <v>Magallanes</v>
          </cell>
          <cell r="G503">
            <v>1</v>
          </cell>
          <cell r="H503" t="str">
            <v>Pinus radiata</v>
          </cell>
          <cell r="I503">
            <v>0</v>
          </cell>
          <cell r="J503">
            <v>0</v>
          </cell>
          <cell r="K503">
            <v>0</v>
          </cell>
          <cell r="L503">
            <v>0</v>
          </cell>
          <cell r="M503">
            <v>0</v>
          </cell>
          <cell r="N503">
            <v>0</v>
          </cell>
          <cell r="O503">
            <v>0</v>
          </cell>
          <cell r="P503">
            <v>0</v>
          </cell>
          <cell r="Q503">
            <v>0</v>
          </cell>
          <cell r="R503">
            <v>0</v>
          </cell>
          <cell r="S503">
            <v>0</v>
          </cell>
          <cell r="T503">
            <v>0</v>
          </cell>
          <cell r="U503">
            <v>0</v>
          </cell>
          <cell r="V503">
            <v>0</v>
          </cell>
          <cell r="W503">
            <v>0</v>
          </cell>
          <cell r="X503">
            <v>0</v>
          </cell>
          <cell r="Y503">
            <v>0</v>
          </cell>
          <cell r="Z503">
            <v>0</v>
          </cell>
          <cell r="AA503">
            <v>0</v>
          </cell>
          <cell r="AB503">
            <v>0</v>
          </cell>
          <cell r="AC503">
            <v>0</v>
          </cell>
          <cell r="AD503">
            <v>0</v>
          </cell>
          <cell r="AE503">
            <v>0</v>
          </cell>
          <cell r="AF503">
            <v>0</v>
          </cell>
          <cell r="AG503">
            <v>0</v>
          </cell>
          <cell r="AH503">
            <v>0</v>
          </cell>
          <cell r="AI503">
            <v>0</v>
          </cell>
          <cell r="AJ503">
            <v>0</v>
          </cell>
          <cell r="AK503">
            <v>0</v>
          </cell>
          <cell r="AL503">
            <v>0</v>
          </cell>
          <cell r="AM503">
            <v>0</v>
          </cell>
          <cell r="AN503">
            <v>0</v>
          </cell>
          <cell r="AO503">
            <v>0</v>
          </cell>
        </row>
        <row r="504">
          <cell r="A504">
            <v>61202</v>
          </cell>
          <cell r="B504">
            <v>6</v>
          </cell>
          <cell r="C504" t="str">
            <v>BN-FP</v>
          </cell>
          <cell r="D504">
            <v>16</v>
          </cell>
          <cell r="E504">
            <v>12</v>
          </cell>
          <cell r="F504" t="str">
            <v>Magallanes</v>
          </cell>
          <cell r="G504">
            <v>2</v>
          </cell>
          <cell r="H504" t="str">
            <v>Eucaliptus sp</v>
          </cell>
          <cell r="I504">
            <v>0</v>
          </cell>
          <cell r="J504">
            <v>0</v>
          </cell>
          <cell r="K504">
            <v>0</v>
          </cell>
          <cell r="L504">
            <v>0</v>
          </cell>
          <cell r="M504">
            <v>0</v>
          </cell>
          <cell r="N504">
            <v>0</v>
          </cell>
          <cell r="O504">
            <v>0</v>
          </cell>
          <cell r="P504">
            <v>0</v>
          </cell>
          <cell r="Q504">
            <v>0</v>
          </cell>
          <cell r="R504">
            <v>0</v>
          </cell>
          <cell r="S504">
            <v>0</v>
          </cell>
          <cell r="T504">
            <v>0</v>
          </cell>
          <cell r="U504">
            <v>0</v>
          </cell>
          <cell r="V504">
            <v>0</v>
          </cell>
          <cell r="W504">
            <v>0</v>
          </cell>
          <cell r="X504">
            <v>0</v>
          </cell>
          <cell r="Y504">
            <v>0</v>
          </cell>
          <cell r="Z504">
            <v>0</v>
          </cell>
          <cell r="AA504">
            <v>0</v>
          </cell>
          <cell r="AB504">
            <v>0</v>
          </cell>
          <cell r="AC504">
            <v>0</v>
          </cell>
          <cell r="AD504">
            <v>0</v>
          </cell>
          <cell r="AE504">
            <v>0</v>
          </cell>
          <cell r="AF504">
            <v>0</v>
          </cell>
          <cell r="AG504">
            <v>0</v>
          </cell>
          <cell r="AH504">
            <v>0</v>
          </cell>
          <cell r="AI504">
            <v>0</v>
          </cell>
          <cell r="AJ504">
            <v>0</v>
          </cell>
          <cell r="AK504">
            <v>0</v>
          </cell>
          <cell r="AL504">
            <v>0</v>
          </cell>
          <cell r="AM504">
            <v>0</v>
          </cell>
          <cell r="AN504">
            <v>0</v>
          </cell>
          <cell r="AO504">
            <v>0</v>
          </cell>
        </row>
        <row r="505">
          <cell r="A505">
            <v>61203</v>
          </cell>
          <cell r="B505">
            <v>6</v>
          </cell>
          <cell r="C505" t="str">
            <v>BN-FP</v>
          </cell>
          <cell r="D505">
            <v>16</v>
          </cell>
          <cell r="E505">
            <v>12</v>
          </cell>
          <cell r="F505" t="str">
            <v>Magallanes</v>
          </cell>
          <cell r="G505">
            <v>3</v>
          </cell>
          <cell r="H505" t="str">
            <v>Otras especies</v>
          </cell>
          <cell r="I505">
            <v>0</v>
          </cell>
          <cell r="J505">
            <v>0</v>
          </cell>
          <cell r="K505">
            <v>0</v>
          </cell>
          <cell r="L505">
            <v>0</v>
          </cell>
          <cell r="M505">
            <v>0</v>
          </cell>
          <cell r="N505">
            <v>0</v>
          </cell>
          <cell r="O505">
            <v>0</v>
          </cell>
          <cell r="P505">
            <v>0</v>
          </cell>
          <cell r="Q505">
            <v>0</v>
          </cell>
          <cell r="R505">
            <v>0</v>
          </cell>
          <cell r="S505">
            <v>0</v>
          </cell>
          <cell r="T505">
            <v>0</v>
          </cell>
          <cell r="U505">
            <v>0</v>
          </cell>
          <cell r="V505">
            <v>0</v>
          </cell>
          <cell r="W505">
            <v>0</v>
          </cell>
          <cell r="X505">
            <v>0</v>
          </cell>
          <cell r="Y505">
            <v>0</v>
          </cell>
          <cell r="Z505">
            <v>0</v>
          </cell>
          <cell r="AA505">
            <v>0</v>
          </cell>
          <cell r="AB505">
            <v>0</v>
          </cell>
          <cell r="AC505">
            <v>0</v>
          </cell>
          <cell r="AD505">
            <v>0</v>
          </cell>
          <cell r="AE505">
            <v>0</v>
          </cell>
          <cell r="AF505">
            <v>0</v>
          </cell>
          <cell r="AG505">
            <v>0</v>
          </cell>
          <cell r="AH505">
            <v>0</v>
          </cell>
          <cell r="AI505">
            <v>0</v>
          </cell>
          <cell r="AJ505">
            <v>0</v>
          </cell>
          <cell r="AK505">
            <v>0</v>
          </cell>
          <cell r="AL505">
            <v>0</v>
          </cell>
          <cell r="AM505">
            <v>0</v>
          </cell>
          <cell r="AN505">
            <v>0</v>
          </cell>
          <cell r="AO505">
            <v>0</v>
          </cell>
        </row>
        <row r="506">
          <cell r="A506">
            <v>61204</v>
          </cell>
          <cell r="B506">
            <v>6</v>
          </cell>
          <cell r="C506" t="str">
            <v>BN-FP</v>
          </cell>
          <cell r="D506">
            <v>16</v>
          </cell>
          <cell r="E506">
            <v>12</v>
          </cell>
          <cell r="F506" t="str">
            <v>Magallanes</v>
          </cell>
          <cell r="G506">
            <v>4</v>
          </cell>
          <cell r="H506" t="str">
            <v>Especies nativas</v>
          </cell>
          <cell r="I506">
            <v>0</v>
          </cell>
          <cell r="J506">
            <v>0</v>
          </cell>
          <cell r="K506">
            <v>0</v>
          </cell>
          <cell r="L506">
            <v>0</v>
          </cell>
          <cell r="M506">
            <v>0</v>
          </cell>
          <cell r="N506">
            <v>0</v>
          </cell>
          <cell r="O506">
            <v>0</v>
          </cell>
          <cell r="P506">
            <v>0</v>
          </cell>
          <cell r="Q506">
            <v>0</v>
          </cell>
          <cell r="R506">
            <v>0</v>
          </cell>
          <cell r="S506">
            <v>0</v>
          </cell>
          <cell r="T506">
            <v>0</v>
          </cell>
          <cell r="U506">
            <v>0</v>
          </cell>
          <cell r="V506">
            <v>0</v>
          </cell>
          <cell r="W506">
            <v>0</v>
          </cell>
          <cell r="X506">
            <v>0</v>
          </cell>
          <cell r="Y506">
            <v>0</v>
          </cell>
          <cell r="Z506">
            <v>0</v>
          </cell>
          <cell r="AA506">
            <v>0</v>
          </cell>
          <cell r="AB506">
            <v>0</v>
          </cell>
          <cell r="AC506">
            <v>0</v>
          </cell>
          <cell r="AD506">
            <v>0</v>
          </cell>
          <cell r="AE506">
            <v>0</v>
          </cell>
          <cell r="AF506">
            <v>0</v>
          </cell>
          <cell r="AG506">
            <v>0</v>
          </cell>
          <cell r="AH506">
            <v>0</v>
          </cell>
          <cell r="AI506">
            <v>0</v>
          </cell>
          <cell r="AJ506">
            <v>0</v>
          </cell>
          <cell r="AK506">
            <v>0</v>
          </cell>
          <cell r="AL506">
            <v>0</v>
          </cell>
          <cell r="AM506">
            <v>0</v>
          </cell>
          <cell r="AN506">
            <v>0</v>
          </cell>
          <cell r="AO506">
            <v>0</v>
          </cell>
        </row>
        <row r="507">
          <cell r="A507">
            <v>61205</v>
          </cell>
          <cell r="B507">
            <v>6</v>
          </cell>
          <cell r="C507" t="str">
            <v>BN-FP</v>
          </cell>
          <cell r="D507">
            <v>16</v>
          </cell>
          <cell r="E507">
            <v>12</v>
          </cell>
          <cell r="F507" t="str">
            <v>Magallanes</v>
          </cell>
          <cell r="G507">
            <v>5</v>
          </cell>
          <cell r="H507" t="str">
            <v>Areas gestión plantaciones</v>
          </cell>
          <cell r="I507">
            <v>0</v>
          </cell>
          <cell r="J507">
            <v>0</v>
          </cell>
          <cell r="K507">
            <v>0</v>
          </cell>
          <cell r="L507">
            <v>0</v>
          </cell>
          <cell r="M507">
            <v>0</v>
          </cell>
          <cell r="N507">
            <v>0</v>
          </cell>
          <cell r="O507">
            <v>0</v>
          </cell>
          <cell r="P507">
            <v>0</v>
          </cell>
          <cell r="Q507">
            <v>0</v>
          </cell>
          <cell r="R507">
            <v>0</v>
          </cell>
          <cell r="S507">
            <v>0</v>
          </cell>
          <cell r="T507">
            <v>0</v>
          </cell>
          <cell r="U507">
            <v>0</v>
          </cell>
          <cell r="V507">
            <v>0</v>
          </cell>
          <cell r="W507">
            <v>0</v>
          </cell>
          <cell r="X507">
            <v>0</v>
          </cell>
          <cell r="Y507">
            <v>0</v>
          </cell>
          <cell r="Z507">
            <v>0</v>
          </cell>
          <cell r="AA507">
            <v>0</v>
          </cell>
          <cell r="AB507">
            <v>0</v>
          </cell>
          <cell r="AC507">
            <v>0</v>
          </cell>
          <cell r="AD507">
            <v>0</v>
          </cell>
          <cell r="AE507">
            <v>0</v>
          </cell>
          <cell r="AF507">
            <v>0</v>
          </cell>
          <cell r="AG507">
            <v>0</v>
          </cell>
          <cell r="AH507">
            <v>0</v>
          </cell>
          <cell r="AI507">
            <v>0</v>
          </cell>
          <cell r="AJ507">
            <v>0</v>
          </cell>
          <cell r="AK507">
            <v>0</v>
          </cell>
          <cell r="AL507">
            <v>0</v>
          </cell>
          <cell r="AM507">
            <v>0</v>
          </cell>
          <cell r="AN507">
            <v>0</v>
          </cell>
          <cell r="AO507">
            <v>0</v>
          </cell>
        </row>
        <row r="508">
          <cell r="A508">
            <v>610001</v>
          </cell>
          <cell r="B508">
            <v>6</v>
          </cell>
          <cell r="E508">
            <v>100</v>
          </cell>
          <cell r="F508" t="str">
            <v>País</v>
          </cell>
          <cell r="G508">
            <v>1</v>
          </cell>
          <cell r="H508" t="str">
            <v>Pinus radiata</v>
          </cell>
          <cell r="I508">
            <v>114507.001347585</v>
          </cell>
          <cell r="J508">
            <v>119326.651330316</v>
          </cell>
          <cell r="K508">
            <v>118844.840273308</v>
          </cell>
          <cell r="L508">
            <v>120856.259360162</v>
          </cell>
          <cell r="M508">
            <v>119451.119927755</v>
          </cell>
          <cell r="N508">
            <v>116043.657984655</v>
          </cell>
          <cell r="O508">
            <v>109106.50871008501</v>
          </cell>
          <cell r="P508">
            <v>108626.255465943</v>
          </cell>
          <cell r="Q508">
            <v>104459.579040337</v>
          </cell>
          <cell r="R508">
            <v>102518.25210469301</v>
          </cell>
          <cell r="S508">
            <v>96138.925326247903</v>
          </cell>
          <cell r="T508">
            <v>90771.215207431102</v>
          </cell>
          <cell r="U508">
            <v>85798.041314310904</v>
          </cell>
          <cell r="V508">
            <v>72830.632486555405</v>
          </cell>
          <cell r="W508">
            <v>71171.687133270301</v>
          </cell>
          <cell r="X508">
            <v>70609.621899741702</v>
          </cell>
          <cell r="Y508">
            <v>67867.455594990693</v>
          </cell>
          <cell r="Z508">
            <v>65613.803090194604</v>
          </cell>
          <cell r="AA508">
            <v>62777.2256891613</v>
          </cell>
          <cell r="AB508">
            <v>58825.656720000297</v>
          </cell>
          <cell r="AC508">
            <v>53203.392421984703</v>
          </cell>
          <cell r="AD508">
            <v>47467.702721368703</v>
          </cell>
          <cell r="AE508">
            <v>43802.231537749103</v>
          </cell>
          <cell r="AF508">
            <v>40026.8874849325</v>
          </cell>
          <cell r="AG508">
            <v>37555.953170220797</v>
          </cell>
          <cell r="AH508">
            <v>35150.728250144501</v>
          </cell>
          <cell r="AI508">
            <v>34224.262748671303</v>
          </cell>
          <cell r="AJ508">
            <v>27671.9977375093</v>
          </cell>
          <cell r="AK508">
            <v>25961.8061643334</v>
          </cell>
          <cell r="AL508">
            <v>23972.746336984001</v>
          </cell>
          <cell r="AM508">
            <v>22257.9205054671</v>
          </cell>
          <cell r="AN508">
            <v>20580.375036418998</v>
          </cell>
          <cell r="AO508">
            <v>18968.600276627902</v>
          </cell>
        </row>
        <row r="509">
          <cell r="A509">
            <v>610002</v>
          </cell>
          <cell r="B509">
            <v>6</v>
          </cell>
          <cell r="E509">
            <v>100</v>
          </cell>
          <cell r="F509" t="str">
            <v>País</v>
          </cell>
          <cell r="G509">
            <v>2</v>
          </cell>
          <cell r="H509" t="str">
            <v>Eucaliptus sp</v>
          </cell>
          <cell r="I509">
            <v>7309.3860835979904</v>
          </cell>
          <cell r="J509">
            <v>10074.8361186864</v>
          </cell>
          <cell r="K509">
            <v>13925.112633173399</v>
          </cell>
          <cell r="L509">
            <v>17866.696801454898</v>
          </cell>
          <cell r="M509">
            <v>21093.963593185101</v>
          </cell>
          <cell r="N509">
            <v>28248.987808952901</v>
          </cell>
          <cell r="O509">
            <v>28631.5059547481</v>
          </cell>
          <cell r="P509">
            <v>29869.939695143799</v>
          </cell>
          <cell r="Q509">
            <v>30822.370712825901</v>
          </cell>
          <cell r="R509">
            <v>29708.852067647</v>
          </cell>
          <cell r="S509">
            <v>30867.0151107003</v>
          </cell>
          <cell r="T509">
            <v>32477.531175501299</v>
          </cell>
          <cell r="U509">
            <v>33326.8701280034</v>
          </cell>
          <cell r="V509">
            <v>34694.390532161699</v>
          </cell>
          <cell r="W509">
            <v>40847.049650888897</v>
          </cell>
          <cell r="X509">
            <v>45419.992912569898</v>
          </cell>
          <cell r="Y509">
            <v>48095.399933662899</v>
          </cell>
          <cell r="Z509">
            <v>51694.556051640102</v>
          </cell>
          <cell r="AA509">
            <v>51110.451041836197</v>
          </cell>
          <cell r="AB509">
            <v>53215.4669064954</v>
          </cell>
          <cell r="AC509">
            <v>53728.8570771175</v>
          </cell>
          <cell r="AD509">
            <v>54336.067481432699</v>
          </cell>
          <cell r="AE509">
            <v>52417.829067650302</v>
          </cell>
          <cell r="AF509">
            <v>49089.293945556601</v>
          </cell>
          <cell r="AG509">
            <v>46249.087230354802</v>
          </cell>
          <cell r="AH509">
            <v>39313.563642018999</v>
          </cell>
          <cell r="AI509">
            <v>37597.596412565203</v>
          </cell>
          <cell r="AJ509">
            <v>36250.317509833498</v>
          </cell>
          <cell r="AK509">
            <v>35089.881633751203</v>
          </cell>
          <cell r="AL509">
            <v>33788.708437690402</v>
          </cell>
          <cell r="AM509">
            <v>31249.2596776682</v>
          </cell>
          <cell r="AN509">
            <v>28521.8837604172</v>
          </cell>
          <cell r="AO509">
            <v>26320.056216647099</v>
          </cell>
        </row>
        <row r="510">
          <cell r="A510">
            <v>610003</v>
          </cell>
          <cell r="B510">
            <v>6</v>
          </cell>
          <cell r="E510">
            <v>100</v>
          </cell>
          <cell r="F510" t="str">
            <v>País</v>
          </cell>
          <cell r="G510">
            <v>3</v>
          </cell>
          <cell r="H510" t="str">
            <v>Otras especies</v>
          </cell>
          <cell r="I510">
            <v>3989.3921708340499</v>
          </cell>
          <cell r="J510">
            <v>4056.0004391696598</v>
          </cell>
          <cell r="K510">
            <v>4113.4440101691398</v>
          </cell>
          <cell r="L510">
            <v>4251.6530348743299</v>
          </cell>
          <cell r="M510">
            <v>4525.8558729644501</v>
          </cell>
          <cell r="N510">
            <v>4439.6450784065501</v>
          </cell>
          <cell r="O510">
            <v>4455.5327124268997</v>
          </cell>
          <cell r="P510">
            <v>4449.8231838233196</v>
          </cell>
          <cell r="Q510">
            <v>4476.96735321298</v>
          </cell>
          <cell r="R510">
            <v>4660.0073302517403</v>
          </cell>
          <cell r="S510">
            <v>4062.8084031604299</v>
          </cell>
          <cell r="T510">
            <v>4097.3107143733196</v>
          </cell>
          <cell r="U510">
            <v>4348.8763865094998</v>
          </cell>
          <cell r="V510">
            <v>2941.87498893166</v>
          </cell>
          <cell r="W510">
            <v>3832.6914006511802</v>
          </cell>
          <cell r="X510">
            <v>3848.7793743898001</v>
          </cell>
          <cell r="Y510">
            <v>2641.0894128247901</v>
          </cell>
          <cell r="Z510">
            <v>4098.7669842806899</v>
          </cell>
          <cell r="AA510">
            <v>4269.5609326652702</v>
          </cell>
          <cell r="AB510">
            <v>4356.6052560731396</v>
          </cell>
          <cell r="AC510">
            <v>4129.8999659932697</v>
          </cell>
          <cell r="AD510">
            <v>4073.5682481909398</v>
          </cell>
          <cell r="AE510">
            <v>3939.17359366447</v>
          </cell>
          <cell r="AF510">
            <v>3805.9691824410302</v>
          </cell>
          <cell r="AG510">
            <v>3646.4000847206498</v>
          </cell>
          <cell r="AH510">
            <v>3471.38158327672</v>
          </cell>
          <cell r="AI510">
            <v>3439.6996825075298</v>
          </cell>
          <cell r="AJ510">
            <v>3325.59895943021</v>
          </cell>
          <cell r="AK510">
            <v>3357.6566912379099</v>
          </cell>
          <cell r="AL510">
            <v>3341.6062365764501</v>
          </cell>
          <cell r="AM510">
            <v>3294.6386800873702</v>
          </cell>
          <cell r="AN510">
            <v>2164.50641121852</v>
          </cell>
          <cell r="AO510">
            <v>1967.74819069607</v>
          </cell>
        </row>
        <row r="511">
          <cell r="A511">
            <v>610004</v>
          </cell>
          <cell r="B511">
            <v>6</v>
          </cell>
          <cell r="E511">
            <v>100</v>
          </cell>
          <cell r="F511" t="str">
            <v>País</v>
          </cell>
          <cell r="G511">
            <v>4</v>
          </cell>
          <cell r="H511" t="str">
            <v>Especies nativas</v>
          </cell>
          <cell r="I511">
            <v>91.856650629949101</v>
          </cell>
          <cell r="J511">
            <v>106.658303735426</v>
          </cell>
          <cell r="K511">
            <v>114.423126612879</v>
          </cell>
          <cell r="L511">
            <v>117.25139272585901</v>
          </cell>
          <cell r="M511">
            <v>141.72907830975299</v>
          </cell>
          <cell r="N511">
            <v>124.660393010478</v>
          </cell>
          <cell r="O511">
            <v>124.11134287684</v>
          </cell>
          <cell r="P511">
            <v>120.171655708489</v>
          </cell>
          <cell r="Q511">
            <v>118.509695084627</v>
          </cell>
          <cell r="R511">
            <v>109.307323837932</v>
          </cell>
          <cell r="S511">
            <v>108.749985540135</v>
          </cell>
          <cell r="T511">
            <v>108.256729837089</v>
          </cell>
          <cell r="U511">
            <v>108.256729837089</v>
          </cell>
          <cell r="V511">
            <v>106.143784060513</v>
          </cell>
          <cell r="W511">
            <v>105.147000622357</v>
          </cell>
          <cell r="X511">
            <v>105.06958825363699</v>
          </cell>
          <cell r="Y511">
            <v>100.713199274724</v>
          </cell>
          <cell r="Z511">
            <v>85.942645279162505</v>
          </cell>
          <cell r="AA511">
            <v>78.440929248521599</v>
          </cell>
          <cell r="AB511">
            <v>74.341630130458597</v>
          </cell>
          <cell r="AC511">
            <v>51.556114255759397</v>
          </cell>
          <cell r="AD511">
            <v>45.848394985167801</v>
          </cell>
          <cell r="AE511">
            <v>45.730597450844201</v>
          </cell>
          <cell r="AF511">
            <v>60.088344816188403</v>
          </cell>
          <cell r="AG511">
            <v>45.195762310234201</v>
          </cell>
          <cell r="AH511">
            <v>73.015709121706905</v>
          </cell>
          <cell r="AI511">
            <v>83.771820207021406</v>
          </cell>
          <cell r="AJ511">
            <v>88.015395334168005</v>
          </cell>
          <cell r="AK511">
            <v>142.913616374463</v>
          </cell>
          <cell r="AL511">
            <v>161.60879951827201</v>
          </cell>
          <cell r="AM511">
            <v>168.55573335680501</v>
          </cell>
          <cell r="AN511">
            <v>180.245990067642</v>
          </cell>
          <cell r="AO511">
            <v>191.28209061515801</v>
          </cell>
        </row>
        <row r="512">
          <cell r="A512">
            <v>610005</v>
          </cell>
          <cell r="B512">
            <v>6</v>
          </cell>
          <cell r="E512">
            <v>100</v>
          </cell>
          <cell r="F512" t="str">
            <v>País</v>
          </cell>
          <cell r="G512">
            <v>5</v>
          </cell>
          <cell r="H512" t="str">
            <v>Areas gestión plantaciones</v>
          </cell>
          <cell r="I512">
            <v>9286.4442200378508</v>
          </cell>
          <cell r="J512">
            <v>7340.5567246370902</v>
          </cell>
          <cell r="K512">
            <v>9196.4393744546906</v>
          </cell>
          <cell r="L512">
            <v>7758.9606216574603</v>
          </cell>
          <cell r="M512">
            <v>9248.2654541710799</v>
          </cell>
          <cell r="N512">
            <v>9161.7444617666806</v>
          </cell>
          <cell r="O512">
            <v>12938.351171684701</v>
          </cell>
          <cell r="P512">
            <v>14578.7751186397</v>
          </cell>
          <cell r="Q512">
            <v>16801.721364872301</v>
          </cell>
          <cell r="R512">
            <v>18613.531287714501</v>
          </cell>
          <cell r="S512">
            <v>19912.590407205</v>
          </cell>
          <cell r="T512">
            <v>20344.6625712559</v>
          </cell>
          <cell r="U512">
            <v>21639.828606701802</v>
          </cell>
          <cell r="V512">
            <v>25148.9448580475</v>
          </cell>
          <cell r="W512">
            <v>28261.362857897599</v>
          </cell>
          <cell r="X512">
            <v>29215.272085636101</v>
          </cell>
          <cell r="Y512">
            <v>28460.460128052699</v>
          </cell>
          <cell r="Z512">
            <v>26168.388075651801</v>
          </cell>
          <cell r="AA512">
            <v>29137.330413088599</v>
          </cell>
          <cell r="AB512">
            <v>28596.183301949801</v>
          </cell>
          <cell r="AC512">
            <v>29919.279340380999</v>
          </cell>
          <cell r="AD512">
            <v>28656.581948891999</v>
          </cell>
          <cell r="AE512">
            <v>29051.4385871708</v>
          </cell>
          <cell r="AF512">
            <v>28010.367351721001</v>
          </cell>
          <cell r="AG512">
            <v>27439.9328526893</v>
          </cell>
          <cell r="AH512">
            <v>25862.327727366901</v>
          </cell>
          <cell r="AI512">
            <v>24358.136190695699</v>
          </cell>
          <cell r="AJ512">
            <v>26538.5858611271</v>
          </cell>
          <cell r="AK512">
            <v>25023.821377989902</v>
          </cell>
          <cell r="AL512">
            <v>23246.614433193299</v>
          </cell>
          <cell r="AM512">
            <v>21358.418553569099</v>
          </cell>
          <cell r="AN512">
            <v>19879.336959711702</v>
          </cell>
          <cell r="AO512">
            <v>19310.408955795399</v>
          </cell>
        </row>
        <row r="598">
          <cell r="C598" t="str">
            <v>Cambios de uso</v>
          </cell>
          <cell r="D598" t="str">
            <v>N° correlativo</v>
          </cell>
          <cell r="E598" t="str">
            <v>Número región</v>
          </cell>
          <cell r="F598" t="str">
            <v>Región</v>
          </cell>
          <cell r="G598">
            <v>1990</v>
          </cell>
          <cell r="H598">
            <v>1991</v>
          </cell>
          <cell r="I598">
            <v>1992</v>
          </cell>
          <cell r="J598">
            <v>1993</v>
          </cell>
          <cell r="K598">
            <v>1994</v>
          </cell>
          <cell r="L598">
            <v>1995</v>
          </cell>
          <cell r="M598">
            <v>1996</v>
          </cell>
          <cell r="N598">
            <v>1997</v>
          </cell>
          <cell r="O598">
            <v>1998</v>
          </cell>
          <cell r="P598">
            <v>1999</v>
          </cell>
          <cell r="Q598">
            <v>2000</v>
          </cell>
          <cell r="R598">
            <v>2001</v>
          </cell>
          <cell r="S598">
            <v>2002</v>
          </cell>
          <cell r="T598">
            <v>2003</v>
          </cell>
          <cell r="U598">
            <v>2004</v>
          </cell>
          <cell r="V598">
            <v>2005</v>
          </cell>
          <cell r="W598">
            <v>2006</v>
          </cell>
          <cell r="X598">
            <v>2007</v>
          </cell>
          <cell r="Y598">
            <v>2008</v>
          </cell>
          <cell r="Z598">
            <v>2009</v>
          </cell>
          <cell r="AA598">
            <v>2010</v>
          </cell>
          <cell r="AB598">
            <v>2011</v>
          </cell>
          <cell r="AC598">
            <v>2012</v>
          </cell>
          <cell r="AD598">
            <v>2013</v>
          </cell>
          <cell r="AE598">
            <v>2014</v>
          </cell>
          <cell r="AF598">
            <v>2015</v>
          </cell>
          <cell r="AG598">
            <v>2016</v>
          </cell>
          <cell r="AH598">
            <v>2017</v>
          </cell>
          <cell r="AI598">
            <v>2018</v>
          </cell>
          <cell r="AJ598">
            <v>2019</v>
          </cell>
          <cell r="AK598">
            <v>2020</v>
          </cell>
          <cell r="AL598">
            <v>2021</v>
          </cell>
          <cell r="AM598">
            <v>2022</v>
          </cell>
        </row>
        <row r="599">
          <cell r="A599">
            <v>11507</v>
          </cell>
          <cell r="B599">
            <v>7</v>
          </cell>
          <cell r="C599" t="str">
            <v>CL-FP</v>
          </cell>
          <cell r="D599">
            <v>1</v>
          </cell>
          <cell r="E599">
            <v>15</v>
          </cell>
          <cell r="F599" t="str">
            <v>Arica y Parinacota</v>
          </cell>
          <cell r="G599">
            <v>0</v>
          </cell>
          <cell r="H599">
            <v>0</v>
          </cell>
          <cell r="I599">
            <v>0</v>
          </cell>
          <cell r="J599">
            <v>0</v>
          </cell>
          <cell r="K599">
            <v>0</v>
          </cell>
          <cell r="L599">
            <v>0</v>
          </cell>
          <cell r="M599">
            <v>0</v>
          </cell>
          <cell r="N599">
            <v>0</v>
          </cell>
          <cell r="O599">
            <v>0</v>
          </cell>
          <cell r="P599">
            <v>0</v>
          </cell>
          <cell r="Q599">
            <v>0</v>
          </cell>
          <cell r="R599">
            <v>0</v>
          </cell>
          <cell r="S599">
            <v>0</v>
          </cell>
          <cell r="T599">
            <v>0</v>
          </cell>
          <cell r="U599">
            <v>0</v>
          </cell>
          <cell r="V599">
            <v>0</v>
          </cell>
          <cell r="W599">
            <v>0</v>
          </cell>
          <cell r="X599">
            <v>0</v>
          </cell>
          <cell r="Y599">
            <v>0</v>
          </cell>
          <cell r="Z599">
            <v>0</v>
          </cell>
          <cell r="AA599">
            <v>0</v>
          </cell>
          <cell r="AB599">
            <v>0</v>
          </cell>
          <cell r="AC599">
            <v>0</v>
          </cell>
          <cell r="AD599">
            <v>0</v>
          </cell>
          <cell r="AE599">
            <v>0</v>
          </cell>
          <cell r="AF599">
            <v>0</v>
          </cell>
          <cell r="AG599">
            <v>0</v>
          </cell>
          <cell r="AH599">
            <v>0</v>
          </cell>
          <cell r="AI599">
            <v>0</v>
          </cell>
          <cell r="AJ599">
            <v>0</v>
          </cell>
          <cell r="AK599">
            <v>0</v>
          </cell>
          <cell r="AL599">
            <v>0</v>
          </cell>
          <cell r="AM599">
            <v>0</v>
          </cell>
        </row>
        <row r="600">
          <cell r="A600">
            <v>10107</v>
          </cell>
          <cell r="B600">
            <v>7</v>
          </cell>
          <cell r="C600" t="str">
            <v>CL-FP</v>
          </cell>
          <cell r="D600">
            <v>1</v>
          </cell>
          <cell r="E600">
            <v>1</v>
          </cell>
          <cell r="F600" t="str">
            <v>Tarapaca</v>
          </cell>
          <cell r="G600">
            <v>0</v>
          </cell>
          <cell r="H600">
            <v>0</v>
          </cell>
          <cell r="I600">
            <v>0</v>
          </cell>
          <cell r="J600">
            <v>0</v>
          </cell>
          <cell r="K600">
            <v>0</v>
          </cell>
          <cell r="L600">
            <v>0</v>
          </cell>
          <cell r="M600">
            <v>0</v>
          </cell>
          <cell r="N600">
            <v>0</v>
          </cell>
          <cell r="O600">
            <v>0</v>
          </cell>
          <cell r="P600">
            <v>0</v>
          </cell>
          <cell r="Q600">
            <v>0</v>
          </cell>
          <cell r="R600">
            <v>0</v>
          </cell>
          <cell r="S600">
            <v>0</v>
          </cell>
          <cell r="T600">
            <v>0</v>
          </cell>
          <cell r="U600">
            <v>0</v>
          </cell>
          <cell r="V600">
            <v>0</v>
          </cell>
          <cell r="W600">
            <v>0</v>
          </cell>
          <cell r="X600">
            <v>0</v>
          </cell>
          <cell r="Y600">
            <v>0</v>
          </cell>
          <cell r="Z600">
            <v>0</v>
          </cell>
          <cell r="AA600">
            <v>0</v>
          </cell>
          <cell r="AB600">
            <v>0</v>
          </cell>
          <cell r="AC600">
            <v>0</v>
          </cell>
          <cell r="AD600">
            <v>0</v>
          </cell>
          <cell r="AE600">
            <v>0</v>
          </cell>
          <cell r="AF600">
            <v>0</v>
          </cell>
          <cell r="AG600">
            <v>0</v>
          </cell>
          <cell r="AH600">
            <v>0</v>
          </cell>
          <cell r="AI600">
            <v>0</v>
          </cell>
          <cell r="AJ600">
            <v>0</v>
          </cell>
          <cell r="AK600">
            <v>0</v>
          </cell>
          <cell r="AL600">
            <v>0</v>
          </cell>
          <cell r="AM600">
            <v>0</v>
          </cell>
        </row>
        <row r="601">
          <cell r="A601">
            <v>10207</v>
          </cell>
          <cell r="B601">
            <v>7</v>
          </cell>
          <cell r="C601" t="str">
            <v>CL-FP</v>
          </cell>
          <cell r="D601">
            <v>1</v>
          </cell>
          <cell r="E601">
            <v>2</v>
          </cell>
          <cell r="F601" t="str">
            <v>Antofagasta</v>
          </cell>
          <cell r="G601">
            <v>0</v>
          </cell>
          <cell r="H601">
            <v>0</v>
          </cell>
          <cell r="I601">
            <v>0</v>
          </cell>
          <cell r="J601">
            <v>0</v>
          </cell>
          <cell r="K601">
            <v>0</v>
          </cell>
          <cell r="L601">
            <v>0</v>
          </cell>
          <cell r="M601">
            <v>0</v>
          </cell>
          <cell r="N601">
            <v>0</v>
          </cell>
          <cell r="O601">
            <v>0</v>
          </cell>
          <cell r="P601">
            <v>0</v>
          </cell>
          <cell r="Q601">
            <v>0</v>
          </cell>
          <cell r="R601">
            <v>0</v>
          </cell>
          <cell r="S601">
            <v>0</v>
          </cell>
          <cell r="T601">
            <v>0</v>
          </cell>
          <cell r="U601">
            <v>0</v>
          </cell>
          <cell r="V601">
            <v>0</v>
          </cell>
          <cell r="W601">
            <v>0</v>
          </cell>
          <cell r="X601">
            <v>0</v>
          </cell>
          <cell r="Y601">
            <v>0</v>
          </cell>
          <cell r="Z601">
            <v>0</v>
          </cell>
          <cell r="AA601">
            <v>0</v>
          </cell>
          <cell r="AB601">
            <v>0</v>
          </cell>
          <cell r="AC601">
            <v>0</v>
          </cell>
          <cell r="AD601">
            <v>0</v>
          </cell>
          <cell r="AE601">
            <v>0</v>
          </cell>
          <cell r="AF601">
            <v>0</v>
          </cell>
          <cell r="AG601">
            <v>0</v>
          </cell>
          <cell r="AH601">
            <v>0</v>
          </cell>
          <cell r="AI601">
            <v>0</v>
          </cell>
          <cell r="AJ601">
            <v>0</v>
          </cell>
          <cell r="AK601">
            <v>0</v>
          </cell>
          <cell r="AL601">
            <v>0</v>
          </cell>
          <cell r="AM601">
            <v>0</v>
          </cell>
        </row>
        <row r="602">
          <cell r="A602">
            <v>10307</v>
          </cell>
          <cell r="B602">
            <v>7</v>
          </cell>
          <cell r="C602" t="str">
            <v>CL-FP</v>
          </cell>
          <cell r="D602">
            <v>1</v>
          </cell>
          <cell r="E602">
            <v>3</v>
          </cell>
          <cell r="F602" t="str">
            <v>Atacama</v>
          </cell>
          <cell r="G602">
            <v>0</v>
          </cell>
          <cell r="H602">
            <v>0</v>
          </cell>
          <cell r="I602">
            <v>0</v>
          </cell>
          <cell r="J602">
            <v>0</v>
          </cell>
          <cell r="K602">
            <v>0</v>
          </cell>
          <cell r="L602">
            <v>0</v>
          </cell>
          <cell r="M602">
            <v>0</v>
          </cell>
          <cell r="N602">
            <v>0</v>
          </cell>
          <cell r="O602">
            <v>0</v>
          </cell>
          <cell r="P602">
            <v>0</v>
          </cell>
          <cell r="Q602">
            <v>0</v>
          </cell>
          <cell r="R602">
            <v>0</v>
          </cell>
          <cell r="S602">
            <v>0</v>
          </cell>
          <cell r="T602">
            <v>0</v>
          </cell>
          <cell r="U602">
            <v>0</v>
          </cell>
          <cell r="V602">
            <v>0</v>
          </cell>
          <cell r="W602">
            <v>0</v>
          </cell>
          <cell r="X602">
            <v>0</v>
          </cell>
          <cell r="Y602">
            <v>0</v>
          </cell>
          <cell r="Z602">
            <v>0</v>
          </cell>
          <cell r="AA602">
            <v>0</v>
          </cell>
          <cell r="AB602">
            <v>0</v>
          </cell>
          <cell r="AC602">
            <v>0</v>
          </cell>
          <cell r="AD602">
            <v>0</v>
          </cell>
          <cell r="AE602">
            <v>0</v>
          </cell>
          <cell r="AF602">
            <v>0</v>
          </cell>
          <cell r="AG602">
            <v>0</v>
          </cell>
          <cell r="AH602">
            <v>0</v>
          </cell>
          <cell r="AI602">
            <v>0</v>
          </cell>
          <cell r="AJ602">
            <v>0</v>
          </cell>
          <cell r="AK602">
            <v>0</v>
          </cell>
          <cell r="AL602">
            <v>0</v>
          </cell>
          <cell r="AM602">
            <v>0</v>
          </cell>
        </row>
        <row r="603">
          <cell r="A603">
            <v>10407</v>
          </cell>
          <cell r="B603">
            <v>7</v>
          </cell>
          <cell r="C603" t="str">
            <v>CL-FP</v>
          </cell>
          <cell r="D603">
            <v>1</v>
          </cell>
          <cell r="E603">
            <v>4</v>
          </cell>
          <cell r="F603" t="str">
            <v>Coquimbo</v>
          </cell>
          <cell r="G603">
            <v>57.043924688991197</v>
          </cell>
          <cell r="H603">
            <v>56.375526645431101</v>
          </cell>
          <cell r="I603">
            <v>60.828489363671203</v>
          </cell>
          <cell r="J603">
            <v>65.730430071244996</v>
          </cell>
          <cell r="K603">
            <v>74.517962531477593</v>
          </cell>
          <cell r="L603">
            <v>78.215130862887804</v>
          </cell>
          <cell r="M603">
            <v>91.761924960916204</v>
          </cell>
          <cell r="N603">
            <v>117.370709160098</v>
          </cell>
          <cell r="O603">
            <v>118.880351009782</v>
          </cell>
          <cell r="P603">
            <v>124.632643879467</v>
          </cell>
          <cell r="Q603">
            <v>123.057038637529</v>
          </cell>
          <cell r="R603">
            <v>145.53852005975099</v>
          </cell>
          <cell r="S603">
            <v>170.42605636455599</v>
          </cell>
          <cell r="T603">
            <v>214.30096382583901</v>
          </cell>
          <cell r="U603">
            <v>286.64741117081002</v>
          </cell>
          <cell r="V603">
            <v>305.61281579021301</v>
          </cell>
          <cell r="W603">
            <v>354.28533100448999</v>
          </cell>
          <cell r="X603">
            <v>359.24215061971898</v>
          </cell>
          <cell r="Y603">
            <v>371.082984407352</v>
          </cell>
          <cell r="Z603">
            <v>369.95948762450001</v>
          </cell>
          <cell r="AA603">
            <v>372.55452688378801</v>
          </cell>
          <cell r="AB603">
            <v>372.97912701474002</v>
          </cell>
          <cell r="AC603">
            <v>374.33678580881002</v>
          </cell>
          <cell r="AD603">
            <v>370.96109571294102</v>
          </cell>
          <cell r="AE603">
            <v>365.58400495325702</v>
          </cell>
          <cell r="AF603">
            <v>365.258364961761</v>
          </cell>
          <cell r="AG603">
            <v>362.00455984056703</v>
          </cell>
          <cell r="AH603">
            <v>343.00235297364901</v>
          </cell>
          <cell r="AI603">
            <v>341.03851751409599</v>
          </cell>
          <cell r="AJ603">
            <v>337.40484680413198</v>
          </cell>
          <cell r="AK603">
            <v>331.65560204224403</v>
          </cell>
          <cell r="AL603">
            <v>297.39078072534699</v>
          </cell>
          <cell r="AM603">
            <v>249.98669037066799</v>
          </cell>
        </row>
        <row r="604">
          <cell r="A604">
            <v>10507</v>
          </cell>
          <cell r="B604">
            <v>7</v>
          </cell>
          <cell r="C604" t="str">
            <v>CL-FP</v>
          </cell>
          <cell r="D604">
            <v>1</v>
          </cell>
          <cell r="E604">
            <v>5</v>
          </cell>
          <cell r="F604" t="str">
            <v>Valparaíso</v>
          </cell>
          <cell r="G604">
            <v>108.022145181783</v>
          </cell>
          <cell r="H604">
            <v>112.09577606902</v>
          </cell>
          <cell r="I604">
            <v>121.766363415792</v>
          </cell>
          <cell r="J604">
            <v>128.982654888637</v>
          </cell>
          <cell r="K604">
            <v>135.21474975870501</v>
          </cell>
          <cell r="L604">
            <v>117.924961422336</v>
          </cell>
          <cell r="M604">
            <v>123.333919858138</v>
          </cell>
          <cell r="N604">
            <v>122.320632594793</v>
          </cell>
          <cell r="O604">
            <v>124.82817847320401</v>
          </cell>
          <cell r="P604">
            <v>127.48350483659701</v>
          </cell>
          <cell r="Q604">
            <v>120.14650333714199</v>
          </cell>
          <cell r="R604">
            <v>119.146083424279</v>
          </cell>
          <cell r="S604">
            <v>96.4240641521383</v>
          </cell>
          <cell r="T604">
            <v>80.493552099124898</v>
          </cell>
          <cell r="U604">
            <v>78.150474873347306</v>
          </cell>
          <cell r="V604">
            <v>73.591190046883497</v>
          </cell>
          <cell r="W604">
            <v>66.726286987648905</v>
          </cell>
          <cell r="X604">
            <v>68.643714653233999</v>
          </cell>
          <cell r="Y604">
            <v>68.455056650619298</v>
          </cell>
          <cell r="Z604">
            <v>65.100948670960307</v>
          </cell>
          <cell r="AA604">
            <v>58.499465857771</v>
          </cell>
          <cell r="AB604">
            <v>51.042855269570701</v>
          </cell>
          <cell r="AC604">
            <v>40.722007597311297</v>
          </cell>
          <cell r="AD604">
            <v>30.129788909317</v>
          </cell>
          <cell r="AE604">
            <v>22.9679314682719</v>
          </cell>
          <cell r="AF604">
            <v>23.0502729667563</v>
          </cell>
          <cell r="AG604">
            <v>20.764475195437299</v>
          </cell>
          <cell r="AH604">
            <v>21.044510464009299</v>
          </cell>
          <cell r="AI604">
            <v>19.537738738994701</v>
          </cell>
          <cell r="AJ604">
            <v>18.643338680130501</v>
          </cell>
          <cell r="AK604">
            <v>17.5022032979209</v>
          </cell>
          <cell r="AL604">
            <v>15.7753423031288</v>
          </cell>
          <cell r="AM604">
            <v>13.321832574836099</v>
          </cell>
        </row>
        <row r="605">
          <cell r="A605">
            <v>11307</v>
          </cell>
          <cell r="B605">
            <v>7</v>
          </cell>
          <cell r="C605" t="str">
            <v>CL-FP</v>
          </cell>
          <cell r="D605">
            <v>1</v>
          </cell>
          <cell r="E605">
            <v>13</v>
          </cell>
          <cell r="F605" t="str">
            <v>Metropolitana</v>
          </cell>
          <cell r="G605">
            <v>3890.0225928967998</v>
          </cell>
          <cell r="H605">
            <v>3943.5571876338199</v>
          </cell>
          <cell r="I605">
            <v>4809.59069235888</v>
          </cell>
          <cell r="J605">
            <v>6244.7398035066299</v>
          </cell>
          <cell r="K605">
            <v>6836.1081075990296</v>
          </cell>
          <cell r="L605">
            <v>6956.9882540482204</v>
          </cell>
          <cell r="M605">
            <v>7934.7364111310499</v>
          </cell>
          <cell r="N605">
            <v>8208.6942562255408</v>
          </cell>
          <cell r="O605">
            <v>8632.2145797142293</v>
          </cell>
          <cell r="P605">
            <v>9214.9073055393001</v>
          </cell>
          <cell r="Q605">
            <v>8837.4840285717091</v>
          </cell>
          <cell r="R605">
            <v>8777.5405483244194</v>
          </cell>
          <cell r="S605">
            <v>8527.5192358398508</v>
          </cell>
          <cell r="T605">
            <v>8689.1625709848304</v>
          </cell>
          <cell r="U605">
            <v>7357.4192759059397</v>
          </cell>
          <cell r="V605">
            <v>6637.6838387359803</v>
          </cell>
          <cell r="W605">
            <v>6616.3851880594102</v>
          </cell>
          <cell r="X605">
            <v>6504.5119288588403</v>
          </cell>
          <cell r="Y605">
            <v>6661.5179217493696</v>
          </cell>
          <cell r="Z605">
            <v>5326.1862021127899</v>
          </cell>
          <cell r="AA605">
            <v>4524.4426325887498</v>
          </cell>
          <cell r="AB605">
            <v>4322.7316094703801</v>
          </cell>
          <cell r="AC605">
            <v>4435.4852423606599</v>
          </cell>
          <cell r="AD605">
            <v>2738.2866121971501</v>
          </cell>
          <cell r="AE605">
            <v>2323.8764801489401</v>
          </cell>
          <cell r="AF605">
            <v>2019.0040766439199</v>
          </cell>
          <cell r="AG605">
            <v>1359.6346556556</v>
          </cell>
          <cell r="AH605">
            <v>1224.9672134121299</v>
          </cell>
          <cell r="AI605">
            <v>760.57392950324697</v>
          </cell>
          <cell r="AJ605">
            <v>655.75746184372895</v>
          </cell>
          <cell r="AK605">
            <v>564.17744872667799</v>
          </cell>
          <cell r="AL605">
            <v>548.34483348904905</v>
          </cell>
          <cell r="AM605">
            <v>523.97706312458604</v>
          </cell>
        </row>
        <row r="606">
          <cell r="A606">
            <v>10607</v>
          </cell>
          <cell r="B606">
            <v>7</v>
          </cell>
          <cell r="C606" t="str">
            <v>CL-FP</v>
          </cell>
          <cell r="D606">
            <v>1</v>
          </cell>
          <cell r="E606">
            <v>6</v>
          </cell>
          <cell r="F606" t="str">
            <v>O´Higgins</v>
          </cell>
          <cell r="G606">
            <v>12916.0178590989</v>
          </cell>
          <cell r="H606">
            <v>14004.0076839045</v>
          </cell>
          <cell r="I606">
            <v>15903.490528529601</v>
          </cell>
          <cell r="J606">
            <v>17182.9633155417</v>
          </cell>
          <cell r="K606">
            <v>17577.979837676499</v>
          </cell>
          <cell r="L606">
            <v>16108.210192767699</v>
          </cell>
          <cell r="M606">
            <v>16318.8979560711</v>
          </cell>
          <cell r="N606">
            <v>16095.4480747166</v>
          </cell>
          <cell r="O606">
            <v>15762.8014681683</v>
          </cell>
          <cell r="P606">
            <v>15860.575487993799</v>
          </cell>
          <cell r="Q606">
            <v>15387.888400846699</v>
          </cell>
          <cell r="R606">
            <v>15113.2412293587</v>
          </cell>
          <cell r="S606">
            <v>15777.098425935999</v>
          </cell>
          <cell r="T606">
            <v>16624.639373637499</v>
          </cell>
          <cell r="U606">
            <v>14577.890273508399</v>
          </cell>
          <cell r="V606">
            <v>14104.071820073301</v>
          </cell>
          <cell r="W606">
            <v>14812.3158560884</v>
          </cell>
          <cell r="X606">
            <v>15077.421394410299</v>
          </cell>
          <cell r="Y606">
            <v>15685.425648394399</v>
          </cell>
          <cell r="Z606">
            <v>16018.328609369801</v>
          </cell>
          <cell r="AA606">
            <v>17112.204574712701</v>
          </cell>
          <cell r="AB606">
            <v>16440.107096033302</v>
          </cell>
          <cell r="AC606">
            <v>15203.895351108</v>
          </cell>
          <cell r="AD606">
            <v>13646.7180707188</v>
          </cell>
          <cell r="AE606">
            <v>12944.172352080799</v>
          </cell>
          <cell r="AF606">
            <v>12937.0552719729</v>
          </cell>
          <cell r="AG606">
            <v>12836.3278334357</v>
          </cell>
          <cell r="AH606">
            <v>12625.6996032194</v>
          </cell>
          <cell r="AI606">
            <v>12152.8777453368</v>
          </cell>
          <cell r="AJ606">
            <v>11474.5657530596</v>
          </cell>
          <cell r="AK606">
            <v>10411.882375325</v>
          </cell>
          <cell r="AL606">
            <v>9905.3309423101091</v>
          </cell>
          <cell r="AM606">
            <v>9573.7830807077407</v>
          </cell>
        </row>
        <row r="607">
          <cell r="A607">
            <v>10707</v>
          </cell>
          <cell r="B607">
            <v>7</v>
          </cell>
          <cell r="C607" t="str">
            <v>CL-FP</v>
          </cell>
          <cell r="D607">
            <v>1</v>
          </cell>
          <cell r="E607">
            <v>7</v>
          </cell>
          <cell r="F607" t="str">
            <v>Maule</v>
          </cell>
          <cell r="G607">
            <v>49068.467373105901</v>
          </cell>
          <cell r="H607">
            <v>49222.586586455</v>
          </cell>
          <cell r="I607">
            <v>51117.118375135702</v>
          </cell>
          <cell r="J607">
            <v>51550.639988592797</v>
          </cell>
          <cell r="K607">
            <v>51743.169874159103</v>
          </cell>
          <cell r="L607">
            <v>50763.451282609902</v>
          </cell>
          <cell r="M607">
            <v>49015.890638448604</v>
          </cell>
          <cell r="N607">
            <v>49609.679807302702</v>
          </cell>
          <cell r="O607">
            <v>49283.536189268299</v>
          </cell>
          <cell r="P607">
            <v>50905.954494942001</v>
          </cell>
          <cell r="Q607">
            <v>49073.689523681103</v>
          </cell>
          <cell r="R607">
            <v>48309.603878298301</v>
          </cell>
          <cell r="S607">
            <v>48028.400649633499</v>
          </cell>
          <cell r="T607">
            <v>48871.457818071998</v>
          </cell>
          <cell r="U607">
            <v>47910.810235921803</v>
          </cell>
          <cell r="V607">
            <v>46731.206116291702</v>
          </cell>
          <cell r="W607">
            <v>46931.514781884398</v>
          </cell>
          <cell r="X607">
            <v>46745.891372070801</v>
          </cell>
          <cell r="Y607">
            <v>46548.009338892101</v>
          </cell>
          <cell r="Z607">
            <v>45177.217708131</v>
          </cell>
          <cell r="AA607">
            <v>40793.959147629001</v>
          </cell>
          <cell r="AB607">
            <v>39594.110048900802</v>
          </cell>
          <cell r="AC607">
            <v>38111.019479835799</v>
          </cell>
          <cell r="AD607">
            <v>36280.430908679802</v>
          </cell>
          <cell r="AE607">
            <v>34918.327785725502</v>
          </cell>
          <cell r="AF607">
            <v>33567.2764742324</v>
          </cell>
          <cell r="AG607">
            <v>32351.327754816699</v>
          </cell>
          <cell r="AH607">
            <v>30314.562440723399</v>
          </cell>
          <cell r="AI607">
            <v>28605.7639473485</v>
          </cell>
          <cell r="AJ607">
            <v>26413.9513185998</v>
          </cell>
          <cell r="AK607">
            <v>24989.008009307399</v>
          </cell>
          <cell r="AL607">
            <v>23419.663719105902</v>
          </cell>
          <cell r="AM607">
            <v>21733.909036989699</v>
          </cell>
        </row>
        <row r="608">
          <cell r="A608">
            <v>11607</v>
          </cell>
          <cell r="B608">
            <v>7</v>
          </cell>
          <cell r="C608" t="str">
            <v>CL-FP</v>
          </cell>
          <cell r="D608">
            <v>1</v>
          </cell>
          <cell r="E608">
            <v>16</v>
          </cell>
          <cell r="F608" t="str">
            <v>Ñuble</v>
          </cell>
          <cell r="G608">
            <v>116800.66626832201</v>
          </cell>
          <cell r="H608">
            <v>120930.139337774</v>
          </cell>
          <cell r="I608">
            <v>124405.261958605</v>
          </cell>
          <cell r="J608">
            <v>125178.20012129399</v>
          </cell>
          <cell r="K608">
            <v>121748.00060794799</v>
          </cell>
          <cell r="L608">
            <v>118257.01990316399</v>
          </cell>
          <cell r="M608">
            <v>110470.434602579</v>
          </cell>
          <cell r="N608">
            <v>101864.267945662</v>
          </cell>
          <cell r="O608">
            <v>96159.605769239904</v>
          </cell>
          <cell r="P608">
            <v>92492.738924637903</v>
          </cell>
          <cell r="Q608">
            <v>83854.902424544794</v>
          </cell>
          <cell r="R608">
            <v>79319.722182804093</v>
          </cell>
          <cell r="S608">
            <v>81916.407344744206</v>
          </cell>
          <cell r="T608">
            <v>60453.545481464498</v>
          </cell>
          <cell r="U608">
            <v>55050.486688695797</v>
          </cell>
          <cell r="V608">
            <v>59295.388156448797</v>
          </cell>
          <cell r="W608">
            <v>59501.037389863697</v>
          </cell>
          <cell r="X608">
            <v>59646.218497485097</v>
          </cell>
          <cell r="Y608">
            <v>59137.561879894201</v>
          </cell>
          <cell r="Z608">
            <v>57068.892154212401</v>
          </cell>
          <cell r="AA608">
            <v>55054.201189388601</v>
          </cell>
          <cell r="AB608">
            <v>48497.959662254601</v>
          </cell>
          <cell r="AC608">
            <v>43508.806396102897</v>
          </cell>
          <cell r="AD608">
            <v>37489.8273150889</v>
          </cell>
          <cell r="AE608">
            <v>36093.772353458597</v>
          </cell>
          <cell r="AF608">
            <v>30271.3847716366</v>
          </cell>
          <cell r="AG608">
            <v>29490.167278501402</v>
          </cell>
          <cell r="AH608">
            <v>30621.313142106501</v>
          </cell>
          <cell r="AI608">
            <v>28637.910971497498</v>
          </cell>
          <cell r="AJ608">
            <v>26043.169975110799</v>
          </cell>
          <cell r="AK608">
            <v>24043.1722287876</v>
          </cell>
          <cell r="AL608">
            <v>22911.523782056898</v>
          </cell>
          <cell r="AM608">
            <v>21250.494403278601</v>
          </cell>
        </row>
        <row r="609">
          <cell r="A609">
            <v>10807</v>
          </cell>
          <cell r="B609">
            <v>7</v>
          </cell>
          <cell r="C609" t="str">
            <v>CL-FP</v>
          </cell>
          <cell r="D609">
            <v>1</v>
          </cell>
          <cell r="E609">
            <v>8</v>
          </cell>
          <cell r="F609" t="str">
            <v>Biobio</v>
          </cell>
          <cell r="G609">
            <v>217962.33499443199</v>
          </cell>
          <cell r="H609">
            <v>221586.96845803101</v>
          </cell>
          <cell r="I609">
            <v>229821.74343287601</v>
          </cell>
          <cell r="J609">
            <v>232857.947494817</v>
          </cell>
          <cell r="K609">
            <v>226198.06823412</v>
          </cell>
          <cell r="L609">
            <v>221629.22967379601</v>
          </cell>
          <cell r="M609">
            <v>206653.15271582699</v>
          </cell>
          <cell r="N609">
            <v>190290.84454605801</v>
          </cell>
          <cell r="O609">
            <v>178552.380190928</v>
          </cell>
          <cell r="P609">
            <v>170898.44375335699</v>
          </cell>
          <cell r="Q609">
            <v>153549.274966964</v>
          </cell>
          <cell r="R609">
            <v>144652.04835208299</v>
          </cell>
          <cell r="S609">
            <v>179766.79860562799</v>
          </cell>
          <cell r="T609">
            <v>136332.50117602199</v>
          </cell>
          <cell r="U609">
            <v>137078.81058331899</v>
          </cell>
          <cell r="V609">
            <v>138524.816284873</v>
          </cell>
          <cell r="W609">
            <v>139678.93875891701</v>
          </cell>
          <cell r="X609">
            <v>141219.099178579</v>
          </cell>
          <cell r="Y609">
            <v>140738.94001779001</v>
          </cell>
          <cell r="Z609">
            <v>136278.13972588399</v>
          </cell>
          <cell r="AA609">
            <v>131852.93520428901</v>
          </cell>
          <cell r="AB609">
            <v>119499.614689728</v>
          </cell>
          <cell r="AC609">
            <v>109364.41246695801</v>
          </cell>
          <cell r="AD609">
            <v>96255.090712177407</v>
          </cell>
          <cell r="AE609">
            <v>93508.5677077398</v>
          </cell>
          <cell r="AF609">
            <v>78814.390956142306</v>
          </cell>
          <cell r="AG609">
            <v>75508.675501545702</v>
          </cell>
          <cell r="AH609">
            <v>75525.6071410039</v>
          </cell>
          <cell r="AI609">
            <v>70538.199417680604</v>
          </cell>
          <cell r="AJ609">
            <v>64011.7595043494</v>
          </cell>
          <cell r="AK609">
            <v>59379.0969789706</v>
          </cell>
          <cell r="AL609">
            <v>56816.897438919703</v>
          </cell>
          <cell r="AM609">
            <v>53140.753052823697</v>
          </cell>
        </row>
        <row r="610">
          <cell r="A610">
            <v>10907</v>
          </cell>
          <cell r="B610">
            <v>7</v>
          </cell>
          <cell r="C610" t="str">
            <v>CL-FP</v>
          </cell>
          <cell r="D610">
            <v>1</v>
          </cell>
          <cell r="E610">
            <v>9</v>
          </cell>
          <cell r="F610" t="str">
            <v>Araucanía</v>
          </cell>
          <cell r="G610">
            <v>126762.95042162199</v>
          </cell>
          <cell r="H610">
            <v>134614.47356850401</v>
          </cell>
          <cell r="I610">
            <v>128105.320827109</v>
          </cell>
          <cell r="J610">
            <v>136565.89568471999</v>
          </cell>
          <cell r="K610">
            <v>141899.28620028499</v>
          </cell>
          <cell r="L610">
            <v>166051.49431719701</v>
          </cell>
          <cell r="M610">
            <v>166019.19637568001</v>
          </cell>
          <cell r="N610">
            <v>177484.64182016699</v>
          </cell>
          <cell r="O610">
            <v>176808.90038713001</v>
          </cell>
          <cell r="P610">
            <v>177601.761661005</v>
          </cell>
          <cell r="Q610">
            <v>176897.659178856</v>
          </cell>
          <cell r="R610">
            <v>174519.35628177499</v>
          </cell>
          <cell r="S610">
            <v>158767.38324246</v>
          </cell>
          <cell r="T610">
            <v>149128.11014721199</v>
          </cell>
          <cell r="U610">
            <v>175130.85512841999</v>
          </cell>
          <cell r="V610">
            <v>184192.160276018</v>
          </cell>
          <cell r="W610">
            <v>173481.10900382901</v>
          </cell>
          <cell r="X610">
            <v>172498.794436586</v>
          </cell>
          <cell r="Y610">
            <v>169390.49835127601</v>
          </cell>
          <cell r="Z610">
            <v>172623.34745538299</v>
          </cell>
          <cell r="AA610">
            <v>174565.538353796</v>
          </cell>
          <cell r="AB610">
            <v>170356.58699503299</v>
          </cell>
          <cell r="AC610">
            <v>171039.40527556001</v>
          </cell>
          <cell r="AD610">
            <v>160648.37283677299</v>
          </cell>
          <cell r="AE610">
            <v>157537.48555478099</v>
          </cell>
          <cell r="AF610">
            <v>128818.77579841101</v>
          </cell>
          <cell r="AG610">
            <v>127852.842225391</v>
          </cell>
          <cell r="AH610">
            <v>115627.43113605199</v>
          </cell>
          <cell r="AI610">
            <v>110809.691830355</v>
          </cell>
          <cell r="AJ610">
            <v>104800.39723721601</v>
          </cell>
          <cell r="AK610">
            <v>95524.7472289578</v>
          </cell>
          <cell r="AL610">
            <v>81725.034750950304</v>
          </cell>
          <cell r="AM610">
            <v>75092.720067633607</v>
          </cell>
        </row>
        <row r="611">
          <cell r="A611">
            <v>11407</v>
          </cell>
          <cell r="B611">
            <v>7</v>
          </cell>
          <cell r="C611" t="str">
            <v>CL-FP</v>
          </cell>
          <cell r="D611">
            <v>1</v>
          </cell>
          <cell r="E611">
            <v>14</v>
          </cell>
          <cell r="F611" t="str">
            <v>Los Ríos</v>
          </cell>
          <cell r="G611">
            <v>1000.83476782333</v>
          </cell>
          <cell r="H611">
            <v>1097.5182969752</v>
          </cell>
          <cell r="I611">
            <v>1227.29627782022</v>
          </cell>
          <cell r="J611">
            <v>1245.5294518646199</v>
          </cell>
          <cell r="K611">
            <v>1356.8133112139899</v>
          </cell>
          <cell r="L611">
            <v>1340.76075711265</v>
          </cell>
          <cell r="M611">
            <v>1362.1195459488999</v>
          </cell>
          <cell r="N611">
            <v>1440.1955951985899</v>
          </cell>
          <cell r="O611">
            <v>1494.6030826808801</v>
          </cell>
          <cell r="P611">
            <v>1444.35901091401</v>
          </cell>
          <cell r="Q611">
            <v>1451.32572908871</v>
          </cell>
          <cell r="R611">
            <v>1424.12498988734</v>
          </cell>
          <cell r="S611">
            <v>1304.9398752007</v>
          </cell>
          <cell r="T611">
            <v>1273.5447881381101</v>
          </cell>
          <cell r="U611">
            <v>1410.5841700683</v>
          </cell>
          <cell r="V611">
            <v>1601.2547784752301</v>
          </cell>
          <cell r="W611">
            <v>1561.9442924881801</v>
          </cell>
          <cell r="X611">
            <v>1579.82049543479</v>
          </cell>
          <cell r="Y611">
            <v>1596.2804773452999</v>
          </cell>
          <cell r="Z611">
            <v>1545.4423154166</v>
          </cell>
          <cell r="AA611">
            <v>1515.5999328939999</v>
          </cell>
          <cell r="AB611">
            <v>1381.6201840164399</v>
          </cell>
          <cell r="AC611">
            <v>1253.3532766124199</v>
          </cell>
          <cell r="AD611">
            <v>1205.6455401058499</v>
          </cell>
          <cell r="AE611">
            <v>1053.92695481849</v>
          </cell>
          <cell r="AF611">
            <v>1024.44819505907</v>
          </cell>
          <cell r="AG611">
            <v>933.37313758110304</v>
          </cell>
          <cell r="AH611">
            <v>807.41786919198398</v>
          </cell>
          <cell r="AI611">
            <v>699.98943557664302</v>
          </cell>
          <cell r="AJ611">
            <v>648.11621618202696</v>
          </cell>
          <cell r="AK611">
            <v>573.34583846949204</v>
          </cell>
          <cell r="AL611">
            <v>508.46833868438102</v>
          </cell>
          <cell r="AM611">
            <v>462.70542771400801</v>
          </cell>
        </row>
        <row r="612">
          <cell r="A612">
            <v>11007</v>
          </cell>
          <cell r="B612">
            <v>7</v>
          </cell>
          <cell r="C612" t="str">
            <v>CL-FP</v>
          </cell>
          <cell r="D612">
            <v>1</v>
          </cell>
          <cell r="E612">
            <v>10</v>
          </cell>
          <cell r="F612" t="str">
            <v>Los Lagos</v>
          </cell>
          <cell r="G612">
            <v>106.384097924694</v>
          </cell>
          <cell r="H612">
            <v>126.001873472884</v>
          </cell>
          <cell r="I612">
            <v>152.57695802229301</v>
          </cell>
          <cell r="J612">
            <v>170.337103999606</v>
          </cell>
          <cell r="K612">
            <v>198.59864643362599</v>
          </cell>
          <cell r="L612">
            <v>203.880989863243</v>
          </cell>
          <cell r="M612">
            <v>213.08123405278599</v>
          </cell>
          <cell r="N612">
            <v>224.71006534637101</v>
          </cell>
          <cell r="O612">
            <v>235.87445012700999</v>
          </cell>
          <cell r="P612">
            <v>209.32853414674199</v>
          </cell>
          <cell r="Q612">
            <v>214.877268212301</v>
          </cell>
          <cell r="R612">
            <v>212.31378891255699</v>
          </cell>
          <cell r="S612">
            <v>205.38874094770901</v>
          </cell>
          <cell r="T612">
            <v>183.57873020074999</v>
          </cell>
          <cell r="U612">
            <v>263.531858011721</v>
          </cell>
          <cell r="V612">
            <v>258.35370339027997</v>
          </cell>
          <cell r="W612">
            <v>287.66258802054102</v>
          </cell>
          <cell r="X612">
            <v>296.93972063872502</v>
          </cell>
          <cell r="Y612">
            <v>301.723192538886</v>
          </cell>
          <cell r="Z612">
            <v>297.47986039548698</v>
          </cell>
          <cell r="AA612">
            <v>296.524533922481</v>
          </cell>
          <cell r="AB612">
            <v>313.22398095076198</v>
          </cell>
          <cell r="AC612">
            <v>319.77475105356598</v>
          </cell>
          <cell r="AD612">
            <v>316.90589766205397</v>
          </cell>
          <cell r="AE612">
            <v>298.14614462864898</v>
          </cell>
          <cell r="AF612">
            <v>297.32998934562801</v>
          </cell>
          <cell r="AG612">
            <v>275.04562618045298</v>
          </cell>
          <cell r="AH612">
            <v>249.432961961736</v>
          </cell>
          <cell r="AI612">
            <v>255.940866614051</v>
          </cell>
          <cell r="AJ612">
            <v>232.32230366318601</v>
          </cell>
          <cell r="AK612">
            <v>219.192547709059</v>
          </cell>
          <cell r="AL612">
            <v>192.492257059976</v>
          </cell>
          <cell r="AM612">
            <v>180.002016836758</v>
          </cell>
        </row>
        <row r="613">
          <cell r="A613">
            <v>11107</v>
          </cell>
          <cell r="B613">
            <v>7</v>
          </cell>
          <cell r="C613" t="str">
            <v>CL-FP</v>
          </cell>
          <cell r="D613">
            <v>1</v>
          </cell>
          <cell r="E613">
            <v>11</v>
          </cell>
          <cell r="F613" t="str">
            <v>Aysén</v>
          </cell>
          <cell r="G613">
            <v>4.8439905184526202</v>
          </cell>
          <cell r="H613">
            <v>4.7888618616326397</v>
          </cell>
          <cell r="I613">
            <v>4.8545615440387904</v>
          </cell>
          <cell r="J613">
            <v>5.0700889316573896</v>
          </cell>
          <cell r="K613">
            <v>5.6439987803162301</v>
          </cell>
          <cell r="L613">
            <v>5.6967637267226801</v>
          </cell>
          <cell r="M613">
            <v>6.0601656138832496</v>
          </cell>
          <cell r="N613">
            <v>6.4079846777049498</v>
          </cell>
          <cell r="O613">
            <v>6.7707769111321401</v>
          </cell>
          <cell r="P613">
            <v>7.2777775856563496</v>
          </cell>
          <cell r="Q613">
            <v>7.0297663754426498</v>
          </cell>
          <cell r="R613">
            <v>7.4888473656364196</v>
          </cell>
          <cell r="S613">
            <v>7.9528043847122101</v>
          </cell>
          <cell r="T613">
            <v>8.4542764239589498</v>
          </cell>
          <cell r="U613">
            <v>8.7653657020477702</v>
          </cell>
          <cell r="V613">
            <v>8.9195660495083207</v>
          </cell>
          <cell r="W613">
            <v>9.3578245766094401</v>
          </cell>
          <cell r="X613">
            <v>9.8723417499634003</v>
          </cell>
          <cell r="Y613">
            <v>10.121944012036799</v>
          </cell>
          <cell r="Z613">
            <v>10.0940288207228</v>
          </cell>
          <cell r="AA613">
            <v>10.2126600572558</v>
          </cell>
          <cell r="AB613">
            <v>10.187146715534301</v>
          </cell>
          <cell r="AC613">
            <v>10.344707071181601</v>
          </cell>
          <cell r="AD613">
            <v>10.1003520605008</v>
          </cell>
          <cell r="AE613">
            <v>9.5501188576466998</v>
          </cell>
          <cell r="AF613">
            <v>9.5637214174658194</v>
          </cell>
          <cell r="AG613">
            <v>9.1124204012745906</v>
          </cell>
          <cell r="AH613">
            <v>9.0165801125119796</v>
          </cell>
          <cell r="AI613">
            <v>8.4827322876619196</v>
          </cell>
          <cell r="AJ613">
            <v>7.8118067325287202</v>
          </cell>
          <cell r="AK613">
            <v>7.2807904914063197</v>
          </cell>
          <cell r="AL613">
            <v>6.4964148872667398</v>
          </cell>
          <cell r="AM613">
            <v>5.6674527519469002</v>
          </cell>
        </row>
        <row r="614">
          <cell r="A614">
            <v>11207</v>
          </cell>
          <cell r="B614">
            <v>7</v>
          </cell>
          <cell r="C614" t="str">
            <v>CL-FP</v>
          </cell>
          <cell r="D614">
            <v>1</v>
          </cell>
          <cell r="E614">
            <v>12</v>
          </cell>
          <cell r="F614" t="str">
            <v>Magallanes</v>
          </cell>
          <cell r="G614">
            <v>0</v>
          </cell>
          <cell r="H614">
            <v>0</v>
          </cell>
          <cell r="I614">
            <v>0</v>
          </cell>
          <cell r="J614">
            <v>0</v>
          </cell>
          <cell r="K614">
            <v>0</v>
          </cell>
          <cell r="L614">
            <v>0</v>
          </cell>
          <cell r="M614">
            <v>0</v>
          </cell>
          <cell r="N614">
            <v>0</v>
          </cell>
          <cell r="O614">
            <v>0</v>
          </cell>
          <cell r="P614">
            <v>0</v>
          </cell>
          <cell r="Q614">
            <v>0</v>
          </cell>
          <cell r="R614">
            <v>0</v>
          </cell>
          <cell r="S614">
            <v>0</v>
          </cell>
          <cell r="T614">
            <v>0</v>
          </cell>
          <cell r="U614">
            <v>0</v>
          </cell>
          <cell r="V614">
            <v>0</v>
          </cell>
          <cell r="W614">
            <v>0</v>
          </cell>
          <cell r="X614">
            <v>0</v>
          </cell>
          <cell r="Y614">
            <v>0</v>
          </cell>
          <cell r="Z614">
            <v>0</v>
          </cell>
          <cell r="AA614">
            <v>0</v>
          </cell>
          <cell r="AB614">
            <v>0</v>
          </cell>
          <cell r="AC614">
            <v>0</v>
          </cell>
          <cell r="AD614">
            <v>0</v>
          </cell>
          <cell r="AE614">
            <v>0</v>
          </cell>
          <cell r="AF614">
            <v>0</v>
          </cell>
          <cell r="AG614">
            <v>0</v>
          </cell>
          <cell r="AH614">
            <v>0</v>
          </cell>
          <cell r="AI614">
            <v>0</v>
          </cell>
          <cell r="AJ614">
            <v>0</v>
          </cell>
          <cell r="AK614">
            <v>0</v>
          </cell>
          <cell r="AL614">
            <v>0</v>
          </cell>
          <cell r="AM614">
            <v>0</v>
          </cell>
        </row>
        <row r="615">
          <cell r="A615">
            <v>21507</v>
          </cell>
          <cell r="B615">
            <v>7</v>
          </cell>
          <cell r="C615" t="str">
            <v>PA-FP</v>
          </cell>
          <cell r="D615">
            <v>2</v>
          </cell>
          <cell r="E615">
            <v>15</v>
          </cell>
          <cell r="F615" t="str">
            <v>Arica y Parinacota</v>
          </cell>
          <cell r="G615">
            <v>0</v>
          </cell>
          <cell r="H615">
            <v>0</v>
          </cell>
          <cell r="I615">
            <v>0</v>
          </cell>
          <cell r="J615">
            <v>0</v>
          </cell>
          <cell r="K615">
            <v>0</v>
          </cell>
          <cell r="L615">
            <v>0</v>
          </cell>
          <cell r="M615">
            <v>0</v>
          </cell>
          <cell r="N615">
            <v>0</v>
          </cell>
          <cell r="O615">
            <v>0</v>
          </cell>
          <cell r="P615">
            <v>0</v>
          </cell>
          <cell r="Q615">
            <v>0</v>
          </cell>
          <cell r="R615">
            <v>0</v>
          </cell>
          <cell r="S615">
            <v>0</v>
          </cell>
          <cell r="T615">
            <v>0</v>
          </cell>
          <cell r="U615">
            <v>0</v>
          </cell>
          <cell r="V615">
            <v>0</v>
          </cell>
          <cell r="W615">
            <v>0</v>
          </cell>
          <cell r="X615">
            <v>0</v>
          </cell>
          <cell r="Y615">
            <v>0</v>
          </cell>
          <cell r="Z615">
            <v>0</v>
          </cell>
          <cell r="AA615">
            <v>0</v>
          </cell>
          <cell r="AB615">
            <v>0</v>
          </cell>
          <cell r="AC615">
            <v>0</v>
          </cell>
          <cell r="AD615">
            <v>0</v>
          </cell>
          <cell r="AE615">
            <v>0</v>
          </cell>
          <cell r="AF615">
            <v>0</v>
          </cell>
          <cell r="AG615">
            <v>0</v>
          </cell>
          <cell r="AH615">
            <v>0</v>
          </cell>
          <cell r="AI615">
            <v>0</v>
          </cell>
          <cell r="AJ615">
            <v>0</v>
          </cell>
          <cell r="AK615">
            <v>0</v>
          </cell>
          <cell r="AL615">
            <v>0</v>
          </cell>
          <cell r="AM615">
            <v>0</v>
          </cell>
        </row>
        <row r="616">
          <cell r="A616">
            <v>20107</v>
          </cell>
          <cell r="B616">
            <v>7</v>
          </cell>
          <cell r="C616" t="str">
            <v>PA-FP</v>
          </cell>
          <cell r="D616">
            <v>2</v>
          </cell>
          <cell r="E616">
            <v>1</v>
          </cell>
          <cell r="F616" t="str">
            <v>Tarapaca</v>
          </cell>
          <cell r="G616">
            <v>4900.5142509930802</v>
          </cell>
          <cell r="H616">
            <v>4816.4712380485998</v>
          </cell>
          <cell r="I616">
            <v>4888.0378682588198</v>
          </cell>
          <cell r="J616">
            <v>4889.7867984429704</v>
          </cell>
          <cell r="K616">
            <v>5124.98632556338</v>
          </cell>
          <cell r="L616">
            <v>5142.1766452243401</v>
          </cell>
          <cell r="M616">
            <v>5317.6665585813798</v>
          </cell>
          <cell r="N616">
            <v>5402.7166772576402</v>
          </cell>
          <cell r="O616">
            <v>5503.0973764969303</v>
          </cell>
          <cell r="P616">
            <v>5608.9347384470502</v>
          </cell>
          <cell r="Q616">
            <v>5647.6194258821397</v>
          </cell>
          <cell r="R616">
            <v>5759.9927450629602</v>
          </cell>
          <cell r="S616">
            <v>5825.5564070241198</v>
          </cell>
          <cell r="T616">
            <v>1524.7096126712099</v>
          </cell>
          <cell r="U616">
            <v>1540.9981547089201</v>
          </cell>
          <cell r="V616">
            <v>1045.9301063809401</v>
          </cell>
          <cell r="W616">
            <v>985.90510845899405</v>
          </cell>
          <cell r="X616">
            <v>960.44927372336895</v>
          </cell>
          <cell r="Y616">
            <v>953.87964375716194</v>
          </cell>
          <cell r="Z616">
            <v>932.10120461674205</v>
          </cell>
          <cell r="AA616">
            <v>921.316288917929</v>
          </cell>
          <cell r="AB616">
            <v>926.07995806811596</v>
          </cell>
          <cell r="AC616">
            <v>920.85623520859599</v>
          </cell>
          <cell r="AD616">
            <v>853.82028807104405</v>
          </cell>
          <cell r="AE616">
            <v>625.68430528487602</v>
          </cell>
          <cell r="AF616">
            <v>599.72172979918901</v>
          </cell>
          <cell r="AG616">
            <v>561.60283537460498</v>
          </cell>
          <cell r="AH616">
            <v>535.91452145174799</v>
          </cell>
          <cell r="AI616">
            <v>510.96127316686801</v>
          </cell>
          <cell r="AJ616">
            <v>475.61907677749099</v>
          </cell>
          <cell r="AK616">
            <v>453.42957415868</v>
          </cell>
          <cell r="AL616">
            <v>357.12383662526599</v>
          </cell>
          <cell r="AM616">
            <v>342.96014470734201</v>
          </cell>
        </row>
        <row r="617">
          <cell r="A617">
            <v>20207</v>
          </cell>
          <cell r="B617">
            <v>7</v>
          </cell>
          <cell r="C617" t="str">
            <v>PA-FP</v>
          </cell>
          <cell r="D617">
            <v>2</v>
          </cell>
          <cell r="E617">
            <v>2</v>
          </cell>
          <cell r="F617" t="str">
            <v>Antofagasta</v>
          </cell>
          <cell r="G617">
            <v>501.09964378598602</v>
          </cell>
          <cell r="H617">
            <v>494.463253499404</v>
          </cell>
          <cell r="I617">
            <v>500.16706257973698</v>
          </cell>
          <cell r="J617">
            <v>524.37356124088501</v>
          </cell>
          <cell r="K617">
            <v>585.56415109222405</v>
          </cell>
          <cell r="L617">
            <v>593.98605575169904</v>
          </cell>
          <cell r="M617">
            <v>635.88732175196003</v>
          </cell>
          <cell r="N617">
            <v>679.03455086838699</v>
          </cell>
          <cell r="O617">
            <v>672.90562855502299</v>
          </cell>
          <cell r="P617">
            <v>670.48947533143905</v>
          </cell>
          <cell r="Q617">
            <v>601.91242420916899</v>
          </cell>
          <cell r="R617">
            <v>575.75356533763897</v>
          </cell>
          <cell r="S617">
            <v>541.59334795160305</v>
          </cell>
          <cell r="T617">
            <v>480.26547349885601</v>
          </cell>
          <cell r="U617">
            <v>387.856709947387</v>
          </cell>
          <cell r="V617">
            <v>313.71182211622698</v>
          </cell>
          <cell r="W617">
            <v>279.84832339843899</v>
          </cell>
          <cell r="X617">
            <v>273.13449375189498</v>
          </cell>
          <cell r="Y617">
            <v>280.08237290993901</v>
          </cell>
          <cell r="Z617">
            <v>252.91689737431599</v>
          </cell>
          <cell r="AA617">
            <v>214.361530344019</v>
          </cell>
          <cell r="AB617">
            <v>212.001234050991</v>
          </cell>
          <cell r="AC617">
            <v>215.234793141566</v>
          </cell>
          <cell r="AD617">
            <v>179.78012631720699</v>
          </cell>
          <cell r="AE617">
            <v>111.73438428475301</v>
          </cell>
          <cell r="AF617">
            <v>101.196384246755</v>
          </cell>
          <cell r="AG617">
            <v>68.810903486049597</v>
          </cell>
          <cell r="AH617">
            <v>0</v>
          </cell>
          <cell r="AI617">
            <v>0</v>
          </cell>
          <cell r="AJ617">
            <v>0</v>
          </cell>
          <cell r="AK617">
            <v>0</v>
          </cell>
          <cell r="AL617">
            <v>0</v>
          </cell>
          <cell r="AM617">
            <v>0</v>
          </cell>
        </row>
        <row r="618">
          <cell r="A618">
            <v>20307</v>
          </cell>
          <cell r="B618">
            <v>7</v>
          </cell>
          <cell r="C618" t="str">
            <v>PA-FP</v>
          </cell>
          <cell r="D618">
            <v>2</v>
          </cell>
          <cell r="E618">
            <v>3</v>
          </cell>
          <cell r="F618" t="str">
            <v>Atacama</v>
          </cell>
          <cell r="G618">
            <v>1082.47694085125</v>
          </cell>
          <cell r="H618">
            <v>1099.39519400576</v>
          </cell>
          <cell r="I618">
            <v>1287.0861591773501</v>
          </cell>
          <cell r="J618">
            <v>1454.45495678161</v>
          </cell>
          <cell r="K618">
            <v>1649.03299191358</v>
          </cell>
          <cell r="L618">
            <v>1719.7066371568901</v>
          </cell>
          <cell r="M618">
            <v>1876.36825546055</v>
          </cell>
          <cell r="N618">
            <v>1930.2358590111101</v>
          </cell>
          <cell r="O618">
            <v>1971.5815845299401</v>
          </cell>
          <cell r="P618">
            <v>1972.5716535923</v>
          </cell>
          <cell r="Q618">
            <v>1825.20604628919</v>
          </cell>
          <cell r="R618">
            <v>1792.1847398853799</v>
          </cell>
          <cell r="S618">
            <v>1706.4234134339599</v>
          </cell>
          <cell r="T618">
            <v>1661.6397889828399</v>
          </cell>
          <cell r="U618">
            <v>1438.9999844500301</v>
          </cell>
          <cell r="V618">
            <v>1213.94505663378</v>
          </cell>
          <cell r="W618">
            <v>1160.3252408942401</v>
          </cell>
          <cell r="X618">
            <v>1133.87179563013</v>
          </cell>
          <cell r="Y618">
            <v>1152.8624897059899</v>
          </cell>
          <cell r="Z618">
            <v>1095.8602994078301</v>
          </cell>
          <cell r="AA618">
            <v>978.83556892992897</v>
          </cell>
          <cell r="AB618">
            <v>936.61348101369197</v>
          </cell>
          <cell r="AC618">
            <v>739.35231863127899</v>
          </cell>
          <cell r="AD618">
            <v>520.04548406901699</v>
          </cell>
          <cell r="AE618">
            <v>300.81698511795901</v>
          </cell>
          <cell r="AF618">
            <v>187.74592340516301</v>
          </cell>
          <cell r="AG618">
            <v>55.578037431040102</v>
          </cell>
          <cell r="AH618">
            <v>0</v>
          </cell>
          <cell r="AI618">
            <v>0</v>
          </cell>
          <cell r="AJ618">
            <v>0</v>
          </cell>
          <cell r="AK618">
            <v>0</v>
          </cell>
          <cell r="AL618">
            <v>0</v>
          </cell>
          <cell r="AM618">
            <v>0</v>
          </cell>
        </row>
        <row r="619">
          <cell r="A619">
            <v>20407</v>
          </cell>
          <cell r="B619">
            <v>7</v>
          </cell>
          <cell r="C619" t="str">
            <v>PA-FP</v>
          </cell>
          <cell r="D619">
            <v>2</v>
          </cell>
          <cell r="E619">
            <v>4</v>
          </cell>
          <cell r="F619" t="str">
            <v>Coquimbo</v>
          </cell>
          <cell r="G619">
            <v>3567.0596436302899</v>
          </cell>
          <cell r="H619">
            <v>3525.26350670487</v>
          </cell>
          <cell r="I619">
            <v>3803.7153084247798</v>
          </cell>
          <cell r="J619">
            <v>4110.2425147624799</v>
          </cell>
          <cell r="K619">
            <v>4659.7427915559601</v>
          </cell>
          <cell r="L619">
            <v>4890.9334051503702</v>
          </cell>
          <cell r="M619">
            <v>5738.0389083411801</v>
          </cell>
          <cell r="N619">
            <v>7339.4024389428296</v>
          </cell>
          <cell r="O619">
            <v>7433.8030705211104</v>
          </cell>
          <cell r="P619">
            <v>7793.50433346304</v>
          </cell>
          <cell r="Q619">
            <v>7694.9788918239801</v>
          </cell>
          <cell r="R619">
            <v>9100.7865312430804</v>
          </cell>
          <cell r="S619">
            <v>10657.0491282903</v>
          </cell>
          <cell r="T619">
            <v>13400.626338771999</v>
          </cell>
          <cell r="U619">
            <v>17924.5803635216</v>
          </cell>
          <cell r="V619">
            <v>19110.521369716898</v>
          </cell>
          <cell r="W619">
            <v>22154.1016584401</v>
          </cell>
          <cell r="X619">
            <v>22464.060541995899</v>
          </cell>
          <cell r="Y619">
            <v>23204.489265669501</v>
          </cell>
          <cell r="Z619">
            <v>23134.234982575999</v>
          </cell>
          <cell r="AA619">
            <v>23296.507474623399</v>
          </cell>
          <cell r="AB619">
            <v>23323.058487725299</v>
          </cell>
          <cell r="AC619">
            <v>23407.955344323898</v>
          </cell>
          <cell r="AD619">
            <v>23196.8673454524</v>
          </cell>
          <cell r="AE619">
            <v>22860.628148139502</v>
          </cell>
          <cell r="AF619">
            <v>22840.2652912997</v>
          </cell>
          <cell r="AG619">
            <v>22636.798980043499</v>
          </cell>
          <cell r="AH619">
            <v>21448.556662838699</v>
          </cell>
          <cell r="AI619">
            <v>21325.754484470199</v>
          </cell>
          <cell r="AJ619">
            <v>21098.5344918343</v>
          </cell>
          <cell r="AK619">
            <v>20739.023832578401</v>
          </cell>
          <cell r="AL619">
            <v>18596.382666458001</v>
          </cell>
          <cell r="AM619">
            <v>15632.1192752364</v>
          </cell>
        </row>
        <row r="620">
          <cell r="A620">
            <v>20507</v>
          </cell>
          <cell r="B620">
            <v>7</v>
          </cell>
          <cell r="C620" t="str">
            <v>PA-FP</v>
          </cell>
          <cell r="D620">
            <v>2</v>
          </cell>
          <cell r="E620">
            <v>5</v>
          </cell>
          <cell r="F620" t="str">
            <v>Valparaíso</v>
          </cell>
          <cell r="G620">
            <v>53349.239930374402</v>
          </cell>
          <cell r="H620">
            <v>55361.096954925102</v>
          </cell>
          <cell r="I620">
            <v>60137.140642655402</v>
          </cell>
          <cell r="J620">
            <v>63701.073432033503</v>
          </cell>
          <cell r="K620">
            <v>66778.937919289005</v>
          </cell>
          <cell r="L620">
            <v>58239.975239459702</v>
          </cell>
          <cell r="M620">
            <v>60911.314721557603</v>
          </cell>
          <cell r="N620">
            <v>60410.879322504603</v>
          </cell>
          <cell r="O620">
            <v>61649.288969699403</v>
          </cell>
          <cell r="P620">
            <v>62960.683434377897</v>
          </cell>
          <cell r="Q620">
            <v>59337.135200770201</v>
          </cell>
          <cell r="R620">
            <v>58843.054640968301</v>
          </cell>
          <cell r="S620">
            <v>47621.258815565103</v>
          </cell>
          <cell r="T620">
            <v>39753.606230997997</v>
          </cell>
          <cell r="U620">
            <v>38596.423239648902</v>
          </cell>
          <cell r="V620">
            <v>36344.714761645497</v>
          </cell>
          <cell r="W620">
            <v>32954.323284142898</v>
          </cell>
          <cell r="X620">
            <v>33901.289375292901</v>
          </cell>
          <cell r="Y620">
            <v>33808.116248344399</v>
          </cell>
          <cell r="Z620">
            <v>32151.612287438202</v>
          </cell>
          <cell r="AA620">
            <v>28891.317003499698</v>
          </cell>
          <cell r="AB620">
            <v>25208.6970493429</v>
          </cell>
          <cell r="AC620">
            <v>20111.50722937</v>
          </cell>
          <cell r="AD620">
            <v>14880.2945439539</v>
          </cell>
          <cell r="AE620">
            <v>11451.938202187001</v>
          </cell>
          <cell r="AF620">
            <v>11614.197031302099</v>
          </cell>
          <cell r="AG620">
            <v>10584.49525609</v>
          </cell>
          <cell r="AH620">
            <v>10748.1106768315</v>
          </cell>
          <cell r="AI620">
            <v>9890.4514006656409</v>
          </cell>
          <cell r="AJ620">
            <v>9343.8442521320194</v>
          </cell>
          <cell r="AK620">
            <v>8672.9495533669906</v>
          </cell>
          <cell r="AL620">
            <v>7716.2921778735099</v>
          </cell>
          <cell r="AM620">
            <v>6418.9518952314802</v>
          </cell>
        </row>
        <row r="621">
          <cell r="A621">
            <v>21307</v>
          </cell>
          <cell r="B621">
            <v>7</v>
          </cell>
          <cell r="C621" t="str">
            <v>PA-FP</v>
          </cell>
          <cell r="D621">
            <v>2</v>
          </cell>
          <cell r="E621">
            <v>13</v>
          </cell>
          <cell r="F621" t="str">
            <v>Metropolitana</v>
          </cell>
          <cell r="G621">
            <v>1520.17647015495</v>
          </cell>
          <cell r="H621">
            <v>1541.09717930639</v>
          </cell>
          <cell r="I621">
            <v>1879.53319730095</v>
          </cell>
          <cell r="J621">
            <v>2440.3731044815299</v>
          </cell>
          <cell r="K621">
            <v>2671.4730941623702</v>
          </cell>
          <cell r="L621">
            <v>2718.7116769604499</v>
          </cell>
          <cell r="M621">
            <v>3100.8045071791598</v>
          </cell>
          <cell r="N621">
            <v>3207.8641090147598</v>
          </cell>
          <cell r="O621">
            <v>3373.3710218988999</v>
          </cell>
          <cell r="P621">
            <v>3601.0806945232098</v>
          </cell>
          <cell r="Q621">
            <v>3453.58798176043</v>
          </cell>
          <cell r="R621">
            <v>3430.1627532341099</v>
          </cell>
          <cell r="S621">
            <v>3332.4572753866801</v>
          </cell>
          <cell r="T621">
            <v>3395.6256474916299</v>
          </cell>
          <cell r="U621">
            <v>2875.1955540617701</v>
          </cell>
          <cell r="V621">
            <v>2593.9311525849298</v>
          </cell>
          <cell r="W621">
            <v>2585.6078827757301</v>
          </cell>
          <cell r="X621">
            <v>2541.88908880606</v>
          </cell>
          <cell r="Y621">
            <v>2603.2452404390401</v>
          </cell>
          <cell r="Z621">
            <v>2081.41283161196</v>
          </cell>
          <cell r="AA621">
            <v>1768.1005871756399</v>
          </cell>
          <cell r="AB621">
            <v>1689.27421951512</v>
          </cell>
          <cell r="AC621">
            <v>1733.3370534835601</v>
          </cell>
          <cell r="AD621">
            <v>1070.09118250457</v>
          </cell>
          <cell r="AE621">
            <v>914.39726558797395</v>
          </cell>
          <cell r="AF621">
            <v>800.47242134628004</v>
          </cell>
          <cell r="AG621">
            <v>543.595980894881</v>
          </cell>
          <cell r="AH621">
            <v>490.44525431814202</v>
          </cell>
          <cell r="AI621">
            <v>305.00020677270601</v>
          </cell>
          <cell r="AJ621">
            <v>263.44633659310398</v>
          </cell>
          <cell r="AK621">
            <v>227.13008254860901</v>
          </cell>
          <cell r="AL621">
            <v>221.29518782657999</v>
          </cell>
          <cell r="AM621">
            <v>212.06990538210999</v>
          </cell>
        </row>
        <row r="622">
          <cell r="A622">
            <v>20607</v>
          </cell>
          <cell r="B622">
            <v>7</v>
          </cell>
          <cell r="C622" t="str">
            <v>PA-FP</v>
          </cell>
          <cell r="D622">
            <v>2</v>
          </cell>
          <cell r="E622">
            <v>6</v>
          </cell>
          <cell r="F622" t="str">
            <v>O´Higgins</v>
          </cell>
          <cell r="G622">
            <v>53189.1648062233</v>
          </cell>
          <cell r="H622">
            <v>57669.591415289397</v>
          </cell>
          <cell r="I622">
            <v>65491.809313368598</v>
          </cell>
          <cell r="J622">
            <v>70760.777634399899</v>
          </cell>
          <cell r="K622">
            <v>72387.4863557887</v>
          </cell>
          <cell r="L622">
            <v>66334.860792471605</v>
          </cell>
          <cell r="M622">
            <v>67202.489367103</v>
          </cell>
          <cell r="N622">
            <v>66282.305399029297</v>
          </cell>
          <cell r="O622">
            <v>64912.440834661</v>
          </cell>
          <cell r="P622">
            <v>65315.081842980602</v>
          </cell>
          <cell r="Q622">
            <v>63368.519701745601</v>
          </cell>
          <cell r="R622">
            <v>62237.501316109803</v>
          </cell>
          <cell r="S622">
            <v>64971.316817276303</v>
          </cell>
          <cell r="T622">
            <v>68461.556273360693</v>
          </cell>
          <cell r="U622">
            <v>60032.884496086597</v>
          </cell>
          <cell r="V622">
            <v>58081.663300597698</v>
          </cell>
          <cell r="W622">
            <v>60998.267254353697</v>
          </cell>
          <cell r="X622">
            <v>62089.992453456704</v>
          </cell>
          <cell r="Y622">
            <v>64593.801198600799</v>
          </cell>
          <cell r="Z622">
            <v>65964.7214504125</v>
          </cell>
          <cell r="AA622">
            <v>70469.387643421796</v>
          </cell>
          <cell r="AB622">
            <v>67701.638020488099</v>
          </cell>
          <cell r="AC622">
            <v>62610.822031107899</v>
          </cell>
          <cell r="AD622">
            <v>56198.245035421998</v>
          </cell>
          <cell r="AE622">
            <v>52759.902515281603</v>
          </cell>
          <cell r="AF622">
            <v>52142.2293695353</v>
          </cell>
          <cell r="AG622">
            <v>51103.303388436703</v>
          </cell>
          <cell r="AH622">
            <v>50161.669069573603</v>
          </cell>
          <cell r="AI622">
            <v>48171.339971185</v>
          </cell>
          <cell r="AJ622">
            <v>45362.788428437998</v>
          </cell>
          <cell r="AK622">
            <v>41037.077967754602</v>
          </cell>
          <cell r="AL622">
            <v>38903.503020559801</v>
          </cell>
          <cell r="AM622">
            <v>37446.345915685597</v>
          </cell>
        </row>
        <row r="623">
          <cell r="A623">
            <v>20707</v>
          </cell>
          <cell r="B623">
            <v>7</v>
          </cell>
          <cell r="C623" t="str">
            <v>PA-FP</v>
          </cell>
          <cell r="D623">
            <v>2</v>
          </cell>
          <cell r="E623">
            <v>7</v>
          </cell>
          <cell r="F623" t="str">
            <v>Maule</v>
          </cell>
          <cell r="G623">
            <v>208414.19412328899</v>
          </cell>
          <cell r="H623">
            <v>209068.802538196</v>
          </cell>
          <cell r="I623">
            <v>217115.66719725501</v>
          </cell>
          <cell r="J623">
            <v>218957.013840848</v>
          </cell>
          <cell r="K623">
            <v>219774.76836005601</v>
          </cell>
          <cell r="L623">
            <v>215613.49592469001</v>
          </cell>
          <cell r="M623">
            <v>208190.87885851899</v>
          </cell>
          <cell r="N623">
            <v>210712.948483496</v>
          </cell>
          <cell r="O623">
            <v>209327.680857258</v>
          </cell>
          <cell r="P623">
            <v>216218.766350855</v>
          </cell>
          <cell r="Q623">
            <v>208436.374769271</v>
          </cell>
          <cell r="R623">
            <v>205190.985162689</v>
          </cell>
          <cell r="S623">
            <v>203996.598065953</v>
          </cell>
          <cell r="T623">
            <v>207577.412584245</v>
          </cell>
          <cell r="U623">
            <v>203497.142659612</v>
          </cell>
          <cell r="V623">
            <v>198486.873231226</v>
          </cell>
          <cell r="W623">
            <v>199337.66746529099</v>
          </cell>
          <cell r="X623">
            <v>198549.24762179799</v>
          </cell>
          <cell r="Y623">
            <v>197708.76030510999</v>
          </cell>
          <cell r="Z623">
            <v>191886.437980191</v>
          </cell>
          <cell r="AA623">
            <v>173268.915374996</v>
          </cell>
          <cell r="AB623">
            <v>168172.657098178</v>
          </cell>
          <cell r="AC623">
            <v>161873.35446430501</v>
          </cell>
          <cell r="AD623">
            <v>154098.083251373</v>
          </cell>
          <cell r="AE623">
            <v>148305.22266513601</v>
          </cell>
          <cell r="AF623">
            <v>142559.09013397599</v>
          </cell>
          <cell r="AG623">
            <v>137386.44704010099</v>
          </cell>
          <cell r="AH623">
            <v>128735.560453999</v>
          </cell>
          <cell r="AI623">
            <v>121363.027068889</v>
          </cell>
          <cell r="AJ623">
            <v>111942.375476776</v>
          </cell>
          <cell r="AK623">
            <v>105912.58544290801</v>
          </cell>
          <cell r="AL623">
            <v>99271.092764725006</v>
          </cell>
          <cell r="AM623">
            <v>92136.443912749499</v>
          </cell>
        </row>
        <row r="624">
          <cell r="A624">
            <v>21607</v>
          </cell>
          <cell r="B624">
            <v>7</v>
          </cell>
          <cell r="C624" t="str">
            <v>PA-FP</v>
          </cell>
          <cell r="D624">
            <v>2</v>
          </cell>
          <cell r="E624">
            <v>16</v>
          </cell>
          <cell r="F624" t="str">
            <v>Ñuble</v>
          </cell>
          <cell r="G624">
            <v>78298.8567838897</v>
          </cell>
          <cell r="H624">
            <v>81067.103154292796</v>
          </cell>
          <cell r="I624">
            <v>83396.697129123306</v>
          </cell>
          <cell r="J624">
            <v>83914.8463523838</v>
          </cell>
          <cell r="K624">
            <v>81615.367171171602</v>
          </cell>
          <cell r="L624">
            <v>79275.142522013906</v>
          </cell>
          <cell r="M624">
            <v>74055.303057353201</v>
          </cell>
          <cell r="N624">
            <v>68286.046493523507</v>
          </cell>
          <cell r="O624">
            <v>64461.851469446701</v>
          </cell>
          <cell r="P624">
            <v>62003.719242259598</v>
          </cell>
          <cell r="Q624">
            <v>56213.232384164803</v>
          </cell>
          <cell r="R624">
            <v>53173.0148958379</v>
          </cell>
          <cell r="S624">
            <v>54913.736812102703</v>
          </cell>
          <cell r="T624">
            <v>40525.826187134699</v>
          </cell>
          <cell r="U624">
            <v>36903.814942454999</v>
          </cell>
          <cell r="V624">
            <v>39749.440251832697</v>
          </cell>
          <cell r="W624">
            <v>39887.2999095669</v>
          </cell>
          <cell r="X624">
            <v>39984.623967010702</v>
          </cell>
          <cell r="Y624">
            <v>39643.639339736103</v>
          </cell>
          <cell r="Z624">
            <v>38256.879488450402</v>
          </cell>
          <cell r="AA624">
            <v>36906.305006656403</v>
          </cell>
          <cell r="AB624">
            <v>32511.2426086872</v>
          </cell>
          <cell r="AC624">
            <v>29166.6983561581</v>
          </cell>
          <cell r="AD624">
            <v>25131.796877369499</v>
          </cell>
          <cell r="AE624">
            <v>24337.120237253701</v>
          </cell>
          <cell r="AF624">
            <v>20542.7237358239</v>
          </cell>
          <cell r="AG624">
            <v>20155.652394313001</v>
          </cell>
          <cell r="AH624">
            <v>20953.817389926298</v>
          </cell>
          <cell r="AI624">
            <v>19623.1567050595</v>
          </cell>
          <cell r="AJ624">
            <v>17872.797562063599</v>
          </cell>
          <cell r="AK624">
            <v>16533.796243036799</v>
          </cell>
          <cell r="AL624">
            <v>15792.8839851348</v>
          </cell>
          <cell r="AM624">
            <v>14688.802711903099</v>
          </cell>
        </row>
        <row r="625">
          <cell r="A625">
            <v>20807</v>
          </cell>
          <cell r="B625">
            <v>7</v>
          </cell>
          <cell r="C625" t="str">
            <v>PA-FP</v>
          </cell>
          <cell r="D625">
            <v>2</v>
          </cell>
          <cell r="E625">
            <v>8</v>
          </cell>
          <cell r="F625" t="str">
            <v>Biobio</v>
          </cell>
          <cell r="G625">
            <v>171798.26835537501</v>
          </cell>
          <cell r="H625">
            <v>174655.21037008101</v>
          </cell>
          <cell r="I625">
            <v>181145.873451897</v>
          </cell>
          <cell r="J625">
            <v>183539.01445136499</v>
          </cell>
          <cell r="K625">
            <v>178289.68674310399</v>
          </cell>
          <cell r="L625">
            <v>174688.520729357</v>
          </cell>
          <cell r="M625">
            <v>162884.35241650799</v>
          </cell>
          <cell r="N625">
            <v>149987.55439892699</v>
          </cell>
          <cell r="O625">
            <v>140735.277626364</v>
          </cell>
          <cell r="P625">
            <v>134702.43242808501</v>
          </cell>
          <cell r="Q625">
            <v>121027.789261028</v>
          </cell>
          <cell r="R625">
            <v>114014.98071481301</v>
          </cell>
          <cell r="S625">
            <v>141692.48420386499</v>
          </cell>
          <cell r="T625">
            <v>107457.50004557399</v>
          </cell>
          <cell r="U625">
            <v>108045.74233906101</v>
          </cell>
          <cell r="V625">
            <v>109185.486394223</v>
          </cell>
          <cell r="W625">
            <v>110095.16761284199</v>
          </cell>
          <cell r="X625">
            <v>111309.12457056199</v>
          </cell>
          <cell r="Y625">
            <v>110930.662335972</v>
          </cell>
          <cell r="Z625">
            <v>107414.65226180801</v>
          </cell>
          <cell r="AA625">
            <v>103926.69883192801</v>
          </cell>
          <cell r="AB625">
            <v>94189.791430497804</v>
          </cell>
          <cell r="AC625">
            <v>86201.208488642296</v>
          </cell>
          <cell r="AD625">
            <v>75868.419675188503</v>
          </cell>
          <cell r="AE625">
            <v>73880.906555049296</v>
          </cell>
          <cell r="AF625">
            <v>62437.113069328399</v>
          </cell>
          <cell r="AG625">
            <v>59996.101522211698</v>
          </cell>
          <cell r="AH625">
            <v>61952.713800051803</v>
          </cell>
          <cell r="AI625">
            <v>58429.798602034301</v>
          </cell>
          <cell r="AJ625">
            <v>53605.114446127896</v>
          </cell>
          <cell r="AK625">
            <v>49970.8806453043</v>
          </cell>
          <cell r="AL625">
            <v>48087.588663437498</v>
          </cell>
          <cell r="AM625">
            <v>45276.825392131301</v>
          </cell>
        </row>
        <row r="626">
          <cell r="A626">
            <v>20907</v>
          </cell>
          <cell r="B626">
            <v>7</v>
          </cell>
          <cell r="C626" t="str">
            <v>PA-FP</v>
          </cell>
          <cell r="D626">
            <v>2</v>
          </cell>
          <cell r="E626">
            <v>9</v>
          </cell>
          <cell r="F626" t="str">
            <v>Araucanía</v>
          </cell>
          <cell r="G626">
            <v>84430.884174545106</v>
          </cell>
          <cell r="H626">
            <v>89660.417245550998</v>
          </cell>
          <cell r="I626">
            <v>85324.974441835599</v>
          </cell>
          <cell r="J626">
            <v>90960.168427752695</v>
          </cell>
          <cell r="K626">
            <v>94512.490895631403</v>
          </cell>
          <cell r="L626">
            <v>110599.149334047</v>
          </cell>
          <cell r="M626">
            <v>110577.637182821</v>
          </cell>
          <cell r="N626">
            <v>118214.23520387799</v>
          </cell>
          <cell r="O626">
            <v>117764.155377912</v>
          </cell>
          <cell r="P626">
            <v>118292.243262884</v>
          </cell>
          <cell r="Q626">
            <v>117823.273465955</v>
          </cell>
          <cell r="R626">
            <v>116239.196921764</v>
          </cell>
          <cell r="S626">
            <v>105747.542958366</v>
          </cell>
          <cell r="T626">
            <v>99327.273096196601</v>
          </cell>
          <cell r="U626">
            <v>116646.48775968001</v>
          </cell>
          <cell r="V626">
            <v>122681.800150583</v>
          </cell>
          <cell r="W626">
            <v>115547.66887372499</v>
          </cell>
          <cell r="X626">
            <v>114893.39499343099</v>
          </cell>
          <cell r="Y626">
            <v>112823.104061529</v>
          </cell>
          <cell r="Z626">
            <v>114976.35394530599</v>
          </cell>
          <cell r="AA626">
            <v>116269.956644228</v>
          </cell>
          <cell r="AB626">
            <v>113466.57061159</v>
          </cell>
          <cell r="AC626">
            <v>113921.363995333</v>
          </cell>
          <cell r="AD626">
            <v>107000.38232541201</v>
          </cell>
          <cell r="AE626">
            <v>104928.36551835301</v>
          </cell>
          <cell r="AF626">
            <v>85800.173495229697</v>
          </cell>
          <cell r="AG626">
            <v>85156.8102305473</v>
          </cell>
          <cell r="AH626">
            <v>77014.034567492999</v>
          </cell>
          <cell r="AI626">
            <v>74822.489997548895</v>
          </cell>
          <cell r="AJ626">
            <v>71864.416154768405</v>
          </cell>
          <cell r="AK626">
            <v>65679.0552777454</v>
          </cell>
          <cell r="AL626">
            <v>56365.786941362399</v>
          </cell>
          <cell r="AM626">
            <v>51981.370628480603</v>
          </cell>
        </row>
        <row r="627">
          <cell r="A627">
            <v>21407</v>
          </cell>
          <cell r="B627">
            <v>7</v>
          </cell>
          <cell r="C627" t="str">
            <v>PA-FP</v>
          </cell>
          <cell r="D627">
            <v>2</v>
          </cell>
          <cell r="E627">
            <v>14</v>
          </cell>
          <cell r="F627" t="str">
            <v>Los Ríos</v>
          </cell>
          <cell r="G627">
            <v>68135.210080875506</v>
          </cell>
          <cell r="H627">
            <v>74717.268160702399</v>
          </cell>
          <cell r="I627">
            <v>83552.342913329398</v>
          </cell>
          <cell r="J627">
            <v>84793.627872542202</v>
          </cell>
          <cell r="K627">
            <v>92369.652786095496</v>
          </cell>
          <cell r="L627">
            <v>91276.820900960302</v>
          </cell>
          <cell r="M627">
            <v>92730.892653079703</v>
          </cell>
          <cell r="N627">
            <v>98046.183637107199</v>
          </cell>
          <cell r="O627">
            <v>101750.157268679</v>
          </cell>
          <cell r="P627">
            <v>98329.6222361088</v>
          </cell>
          <cell r="Q627">
            <v>98803.905126420403</v>
          </cell>
          <cell r="R627">
            <v>96952.122854835499</v>
          </cell>
          <cell r="S627">
            <v>88838.193274482604</v>
          </cell>
          <cell r="T627">
            <v>86700.866593506798</v>
          </cell>
          <cell r="U627">
            <v>96030.285771733194</v>
          </cell>
          <cell r="V627">
            <v>109010.83198947601</v>
          </cell>
          <cell r="W627">
            <v>106334.63776919201</v>
          </cell>
          <cell r="X627">
            <v>107551.620714203</v>
          </cell>
          <cell r="Y627">
            <v>108672.189624733</v>
          </cell>
          <cell r="Z627">
            <v>105211.20989611</v>
          </cell>
          <cell r="AA627">
            <v>103179.588825518</v>
          </cell>
          <cell r="AB627">
            <v>94058.464510253194</v>
          </cell>
          <cell r="AC627">
            <v>85326.261190214107</v>
          </cell>
          <cell r="AD627">
            <v>82078.395754416604</v>
          </cell>
          <cell r="AE627">
            <v>71751.002322639601</v>
          </cell>
          <cell r="AF627">
            <v>69745.5613275426</v>
          </cell>
          <cell r="AG627">
            <v>63546.552392311198</v>
          </cell>
          <cell r="AH627">
            <v>54765.140035903903</v>
          </cell>
          <cell r="AI627">
            <v>48265.053322166801</v>
          </cell>
          <cell r="AJ627">
            <v>45519.090827262502</v>
          </cell>
          <cell r="AK627">
            <v>40361.555840016503</v>
          </cell>
          <cell r="AL627">
            <v>35891.228083825699</v>
          </cell>
          <cell r="AM627">
            <v>32764.797642149799</v>
          </cell>
        </row>
        <row r="628">
          <cell r="A628">
            <v>21007</v>
          </cell>
          <cell r="B628">
            <v>7</v>
          </cell>
          <cell r="C628" t="str">
            <v>PA-FP</v>
          </cell>
          <cell r="D628">
            <v>2</v>
          </cell>
          <cell r="E628">
            <v>10</v>
          </cell>
          <cell r="F628" t="str">
            <v>Los Lagos</v>
          </cell>
          <cell r="G628">
            <v>14188.646410023101</v>
          </cell>
          <cell r="H628">
            <v>16805.105881263698</v>
          </cell>
          <cell r="I628">
            <v>20349.474685847199</v>
          </cell>
          <cell r="J628">
            <v>22718.178621663399</v>
          </cell>
          <cell r="K628">
            <v>26487.4734732494</v>
          </cell>
          <cell r="L628">
            <v>27191.989510901902</v>
          </cell>
          <cell r="M628">
            <v>28419.043311590201</v>
          </cell>
          <cell r="N628">
            <v>29970.0023233711</v>
          </cell>
          <cell r="O628">
            <v>31459.017233758099</v>
          </cell>
          <cell r="P628">
            <v>27918.538695877101</v>
          </cell>
          <cell r="Q628">
            <v>28658.583751626</v>
          </cell>
          <cell r="R628">
            <v>28316.687715723801</v>
          </cell>
          <cell r="S628">
            <v>27393.081097230501</v>
          </cell>
          <cell r="T628">
            <v>24484.239111218099</v>
          </cell>
          <cell r="U628">
            <v>35147.737528888298</v>
          </cell>
          <cell r="V628">
            <v>34457.117347740103</v>
          </cell>
          <cell r="W628">
            <v>38366.098189832599</v>
          </cell>
          <cell r="X628">
            <v>39603.4067442698</v>
          </cell>
          <cell r="Y628">
            <v>40241.387351594203</v>
          </cell>
          <cell r="Z628">
            <v>39675.446195373901</v>
          </cell>
          <cell r="AA628">
            <v>39548.032514231199</v>
          </cell>
          <cell r="AB628">
            <v>41775.269044402397</v>
          </cell>
          <cell r="AC628">
            <v>42648.957523368903</v>
          </cell>
          <cell r="AD628">
            <v>42266.333172846302</v>
          </cell>
          <cell r="AE628">
            <v>39635.696578947704</v>
          </cell>
          <cell r="AF628">
            <v>39385.853288522798</v>
          </cell>
          <cell r="AG628">
            <v>36289.150068185802</v>
          </cell>
          <cell r="AH628">
            <v>32907.086388572498</v>
          </cell>
          <cell r="AI628">
            <v>33750.0671270487</v>
          </cell>
          <cell r="AJ628">
            <v>30619.423513498899</v>
          </cell>
          <cell r="AK628">
            <v>28865.906621308899</v>
          </cell>
          <cell r="AL628">
            <v>25326.135266729001</v>
          </cell>
          <cell r="AM628">
            <v>23656.845608881002</v>
          </cell>
        </row>
        <row r="629">
          <cell r="A629">
            <v>21107</v>
          </cell>
          <cell r="B629">
            <v>7</v>
          </cell>
          <cell r="C629" t="str">
            <v>PA-FP</v>
          </cell>
          <cell r="D629">
            <v>2</v>
          </cell>
          <cell r="E629">
            <v>11</v>
          </cell>
          <cell r="F629" t="str">
            <v>Aysén</v>
          </cell>
          <cell r="G629">
            <v>18747.173624643299</v>
          </cell>
          <cell r="H629">
            <v>18533.815134951699</v>
          </cell>
          <cell r="I629">
            <v>18788.0855238925</v>
          </cell>
          <cell r="J629">
            <v>19622.217907339498</v>
          </cell>
          <cell r="K629">
            <v>21843.359244572501</v>
          </cell>
          <cell r="L629">
            <v>22047.569720998599</v>
          </cell>
          <cell r="M629">
            <v>23454.004817882</v>
          </cell>
          <cell r="N629">
            <v>24800.131395666798</v>
          </cell>
          <cell r="O629">
            <v>26204.207015514199</v>
          </cell>
          <cell r="P629">
            <v>28166.396998527001</v>
          </cell>
          <cell r="Q629">
            <v>27206.545982918698</v>
          </cell>
          <cell r="R629">
            <v>28983.277584301901</v>
          </cell>
          <cell r="S629">
            <v>30778.880353929999</v>
          </cell>
          <cell r="T629">
            <v>32719.673456610501</v>
          </cell>
          <cell r="U629">
            <v>33923.648709427303</v>
          </cell>
          <cell r="V629">
            <v>34520.433669226702</v>
          </cell>
          <cell r="W629">
            <v>36216.578339359003</v>
          </cell>
          <cell r="X629">
            <v>38207.858616432903</v>
          </cell>
          <cell r="Y629">
            <v>39173.867308309796</v>
          </cell>
          <cell r="Z629">
            <v>39065.830156639997</v>
          </cell>
          <cell r="AA629">
            <v>39524.955825882498</v>
          </cell>
          <cell r="AB629">
            <v>39426.214293425997</v>
          </cell>
          <cell r="AC629">
            <v>40036.0031302184</v>
          </cell>
          <cell r="AD629">
            <v>39090.302308997801</v>
          </cell>
          <cell r="AE629">
            <v>36960.794138275</v>
          </cell>
          <cell r="AF629">
            <v>37013.438657230501</v>
          </cell>
          <cell r="AG629">
            <v>35266.817049429003</v>
          </cell>
          <cell r="AH629">
            <v>34895.8967251996</v>
          </cell>
          <cell r="AI629">
            <v>32829.803114265</v>
          </cell>
          <cell r="AJ629">
            <v>30233.192360511901</v>
          </cell>
          <cell r="AK629">
            <v>28178.057522426599</v>
          </cell>
          <cell r="AL629">
            <v>25142.3732902376</v>
          </cell>
          <cell r="AM629">
            <v>21934.130619263</v>
          </cell>
        </row>
        <row r="630">
          <cell r="A630">
            <v>21207</v>
          </cell>
          <cell r="B630">
            <v>7</v>
          </cell>
          <cell r="C630" t="str">
            <v>PA-FP</v>
          </cell>
          <cell r="D630">
            <v>2</v>
          </cell>
          <cell r="E630">
            <v>12</v>
          </cell>
          <cell r="F630" t="str">
            <v>Magallanes</v>
          </cell>
          <cell r="G630">
            <v>39.386476688846003</v>
          </cell>
          <cell r="H630">
            <v>38.866491714564603</v>
          </cell>
          <cell r="I630">
            <v>39.314830487553799</v>
          </cell>
          <cell r="J630">
            <v>38.942546788777598</v>
          </cell>
          <cell r="K630">
            <v>39.292146310922803</v>
          </cell>
          <cell r="L630">
            <v>37.822930234286297</v>
          </cell>
          <cell r="M630">
            <v>37.001915155002699</v>
          </cell>
          <cell r="N630">
            <v>35.744621625785904</v>
          </cell>
          <cell r="O630">
            <v>34.959496209004698</v>
          </cell>
          <cell r="P630">
            <v>34.509226533579401</v>
          </cell>
          <cell r="Q630">
            <v>28.809984767485801</v>
          </cell>
          <cell r="R630">
            <v>26.573917020026599</v>
          </cell>
          <cell r="S630">
            <v>23.612083034044598</v>
          </cell>
          <cell r="T630">
            <v>18.196971236708698</v>
          </cell>
          <cell r="U630">
            <v>10.598716602020099</v>
          </cell>
          <cell r="V630">
            <v>4.7532168908421601</v>
          </cell>
          <cell r="W630">
            <v>2.1297810409097502</v>
          </cell>
          <cell r="X630">
            <v>2.0879182071532298</v>
          </cell>
          <cell r="Y630">
            <v>2.1412493153424799</v>
          </cell>
          <cell r="Z630">
            <v>0</v>
          </cell>
          <cell r="AA630">
            <v>0</v>
          </cell>
          <cell r="AB630">
            <v>0</v>
          </cell>
          <cell r="AC630">
            <v>0</v>
          </cell>
          <cell r="AD630">
            <v>0</v>
          </cell>
          <cell r="AE630">
            <v>0</v>
          </cell>
          <cell r="AF630">
            <v>0</v>
          </cell>
          <cell r="AG630">
            <v>0</v>
          </cell>
          <cell r="AH630">
            <v>0</v>
          </cell>
          <cell r="AI630">
            <v>0</v>
          </cell>
          <cell r="AJ630">
            <v>0</v>
          </cell>
          <cell r="AK630">
            <v>0</v>
          </cell>
          <cell r="AL630">
            <v>0</v>
          </cell>
          <cell r="AM630">
            <v>0</v>
          </cell>
        </row>
        <row r="631">
          <cell r="A631">
            <v>31507</v>
          </cell>
          <cell r="B631">
            <v>7</v>
          </cell>
          <cell r="C631" t="str">
            <v>HU-FP</v>
          </cell>
          <cell r="D631">
            <v>3</v>
          </cell>
          <cell r="E631">
            <v>15</v>
          </cell>
          <cell r="F631" t="str">
            <v>Arica y Parinacota</v>
          </cell>
          <cell r="G631">
            <v>0</v>
          </cell>
          <cell r="H631">
            <v>0</v>
          </cell>
          <cell r="I631">
            <v>0</v>
          </cell>
          <cell r="J631">
            <v>0</v>
          </cell>
          <cell r="K631">
            <v>0</v>
          </cell>
          <cell r="L631">
            <v>0</v>
          </cell>
          <cell r="M631">
            <v>0</v>
          </cell>
          <cell r="N631">
            <v>0</v>
          </cell>
          <cell r="O631">
            <v>0</v>
          </cell>
          <cell r="P631">
            <v>0</v>
          </cell>
          <cell r="Q631">
            <v>0</v>
          </cell>
          <cell r="R631">
            <v>0</v>
          </cell>
          <cell r="S631">
            <v>0</v>
          </cell>
          <cell r="T631">
            <v>0</v>
          </cell>
          <cell r="U631">
            <v>0</v>
          </cell>
          <cell r="V631">
            <v>0</v>
          </cell>
          <cell r="W631">
            <v>0</v>
          </cell>
          <cell r="X631">
            <v>0</v>
          </cell>
          <cell r="Y631">
            <v>0</v>
          </cell>
          <cell r="Z631">
            <v>0</v>
          </cell>
          <cell r="AA631">
            <v>0</v>
          </cell>
          <cell r="AB631">
            <v>0</v>
          </cell>
          <cell r="AC631">
            <v>0</v>
          </cell>
          <cell r="AD631">
            <v>0</v>
          </cell>
          <cell r="AE631">
            <v>0</v>
          </cell>
          <cell r="AF631">
            <v>0</v>
          </cell>
          <cell r="AG631">
            <v>0</v>
          </cell>
          <cell r="AH631">
            <v>0</v>
          </cell>
          <cell r="AI631">
            <v>0</v>
          </cell>
          <cell r="AJ631">
            <v>0</v>
          </cell>
          <cell r="AK631">
            <v>0</v>
          </cell>
          <cell r="AL631">
            <v>0</v>
          </cell>
          <cell r="AM631">
            <v>0</v>
          </cell>
        </row>
        <row r="632">
          <cell r="A632">
            <v>30107</v>
          </cell>
          <cell r="B632">
            <v>7</v>
          </cell>
          <cell r="C632" t="str">
            <v>HU-FP</v>
          </cell>
          <cell r="D632">
            <v>3</v>
          </cell>
          <cell r="E632">
            <v>1</v>
          </cell>
          <cell r="F632" t="str">
            <v>Tarapaca</v>
          </cell>
          <cell r="G632">
            <v>0</v>
          </cell>
          <cell r="H632">
            <v>0</v>
          </cell>
          <cell r="I632">
            <v>0</v>
          </cell>
          <cell r="J632">
            <v>0</v>
          </cell>
          <cell r="K632">
            <v>0</v>
          </cell>
          <cell r="L632">
            <v>0</v>
          </cell>
          <cell r="M632">
            <v>0</v>
          </cell>
          <cell r="N632">
            <v>0</v>
          </cell>
          <cell r="O632">
            <v>0</v>
          </cell>
          <cell r="P632">
            <v>0</v>
          </cell>
          <cell r="Q632">
            <v>0</v>
          </cell>
          <cell r="R632">
            <v>0</v>
          </cell>
          <cell r="S632">
            <v>0</v>
          </cell>
          <cell r="T632">
            <v>0</v>
          </cell>
          <cell r="U632">
            <v>0</v>
          </cell>
          <cell r="V632">
            <v>0</v>
          </cell>
          <cell r="W632">
            <v>0</v>
          </cell>
          <cell r="X632">
            <v>0</v>
          </cell>
          <cell r="Y632">
            <v>0</v>
          </cell>
          <cell r="Z632">
            <v>0</v>
          </cell>
          <cell r="AA632">
            <v>0</v>
          </cell>
          <cell r="AB632">
            <v>0</v>
          </cell>
          <cell r="AC632">
            <v>0</v>
          </cell>
          <cell r="AD632">
            <v>0</v>
          </cell>
          <cell r="AE632">
            <v>0</v>
          </cell>
          <cell r="AF632">
            <v>0</v>
          </cell>
          <cell r="AG632">
            <v>0</v>
          </cell>
          <cell r="AH632">
            <v>0</v>
          </cell>
          <cell r="AI632">
            <v>0</v>
          </cell>
          <cell r="AJ632">
            <v>0</v>
          </cell>
          <cell r="AK632">
            <v>0</v>
          </cell>
          <cell r="AL632">
            <v>0</v>
          </cell>
          <cell r="AM632">
            <v>0</v>
          </cell>
        </row>
        <row r="633">
          <cell r="A633">
            <v>30207</v>
          </cell>
          <cell r="B633">
            <v>7</v>
          </cell>
          <cell r="C633" t="str">
            <v>HU-FP</v>
          </cell>
          <cell r="D633">
            <v>3</v>
          </cell>
          <cell r="E633">
            <v>2</v>
          </cell>
          <cell r="F633" t="str">
            <v>Antofagasta</v>
          </cell>
          <cell r="G633">
            <v>0</v>
          </cell>
          <cell r="H633">
            <v>0</v>
          </cell>
          <cell r="I633">
            <v>0</v>
          </cell>
          <cell r="J633">
            <v>0</v>
          </cell>
          <cell r="K633">
            <v>0</v>
          </cell>
          <cell r="L633">
            <v>0</v>
          </cell>
          <cell r="M633">
            <v>0</v>
          </cell>
          <cell r="N633">
            <v>0</v>
          </cell>
          <cell r="O633">
            <v>0</v>
          </cell>
          <cell r="P633">
            <v>0</v>
          </cell>
          <cell r="Q633">
            <v>0</v>
          </cell>
          <cell r="R633">
            <v>0</v>
          </cell>
          <cell r="S633">
            <v>0</v>
          </cell>
          <cell r="T633">
            <v>0</v>
          </cell>
          <cell r="U633">
            <v>0</v>
          </cell>
          <cell r="V633">
            <v>0</v>
          </cell>
          <cell r="W633">
            <v>0</v>
          </cell>
          <cell r="X633">
            <v>0</v>
          </cell>
          <cell r="Y633">
            <v>0</v>
          </cell>
          <cell r="Z633">
            <v>0</v>
          </cell>
          <cell r="AA633">
            <v>0</v>
          </cell>
          <cell r="AB633">
            <v>0</v>
          </cell>
          <cell r="AC633">
            <v>0</v>
          </cell>
          <cell r="AD633">
            <v>0</v>
          </cell>
          <cell r="AE633">
            <v>0</v>
          </cell>
          <cell r="AF633">
            <v>0</v>
          </cell>
          <cell r="AG633">
            <v>0</v>
          </cell>
          <cell r="AH633">
            <v>0</v>
          </cell>
          <cell r="AI633">
            <v>0</v>
          </cell>
          <cell r="AJ633">
            <v>0</v>
          </cell>
          <cell r="AK633">
            <v>0</v>
          </cell>
          <cell r="AL633">
            <v>0</v>
          </cell>
          <cell r="AM633">
            <v>0</v>
          </cell>
        </row>
        <row r="634">
          <cell r="A634">
            <v>30307</v>
          </cell>
          <cell r="B634">
            <v>7</v>
          </cell>
          <cell r="C634" t="str">
            <v>HU-FP</v>
          </cell>
          <cell r="D634">
            <v>3</v>
          </cell>
          <cell r="E634">
            <v>3</v>
          </cell>
          <cell r="F634" t="str">
            <v>Atacama</v>
          </cell>
          <cell r="G634">
            <v>0</v>
          </cell>
          <cell r="H634">
            <v>0</v>
          </cell>
          <cell r="I634">
            <v>0</v>
          </cell>
          <cell r="J634">
            <v>0</v>
          </cell>
          <cell r="K634">
            <v>0</v>
          </cell>
          <cell r="L634">
            <v>0</v>
          </cell>
          <cell r="M634">
            <v>0</v>
          </cell>
          <cell r="N634">
            <v>0</v>
          </cell>
          <cell r="O634">
            <v>0</v>
          </cell>
          <cell r="P634">
            <v>0</v>
          </cell>
          <cell r="Q634">
            <v>0</v>
          </cell>
          <cell r="R634">
            <v>0</v>
          </cell>
          <cell r="S634">
            <v>0</v>
          </cell>
          <cell r="T634">
            <v>0</v>
          </cell>
          <cell r="U634">
            <v>0</v>
          </cell>
          <cell r="V634">
            <v>0</v>
          </cell>
          <cell r="W634">
            <v>0</v>
          </cell>
          <cell r="X634">
            <v>0</v>
          </cell>
          <cell r="Y634">
            <v>0</v>
          </cell>
          <cell r="Z634">
            <v>0</v>
          </cell>
          <cell r="AA634">
            <v>0</v>
          </cell>
          <cell r="AB634">
            <v>0</v>
          </cell>
          <cell r="AC634">
            <v>0</v>
          </cell>
          <cell r="AD634">
            <v>0</v>
          </cell>
          <cell r="AE634">
            <v>0</v>
          </cell>
          <cell r="AF634">
            <v>0</v>
          </cell>
          <cell r="AG634">
            <v>0</v>
          </cell>
          <cell r="AH634">
            <v>0</v>
          </cell>
          <cell r="AI634">
            <v>0</v>
          </cell>
          <cell r="AJ634">
            <v>0</v>
          </cell>
          <cell r="AK634">
            <v>0</v>
          </cell>
          <cell r="AL634">
            <v>0</v>
          </cell>
          <cell r="AM634">
            <v>0</v>
          </cell>
        </row>
        <row r="635">
          <cell r="A635">
            <v>30407</v>
          </cell>
          <cell r="B635">
            <v>7</v>
          </cell>
          <cell r="C635" t="str">
            <v>HU-FP</v>
          </cell>
          <cell r="D635">
            <v>3</v>
          </cell>
          <cell r="E635">
            <v>4</v>
          </cell>
          <cell r="F635" t="str">
            <v>Coquimbo</v>
          </cell>
          <cell r="G635">
            <v>0</v>
          </cell>
          <cell r="H635">
            <v>0</v>
          </cell>
          <cell r="I635">
            <v>0</v>
          </cell>
          <cell r="J635">
            <v>0</v>
          </cell>
          <cell r="K635">
            <v>0</v>
          </cell>
          <cell r="L635">
            <v>0</v>
          </cell>
          <cell r="M635">
            <v>0</v>
          </cell>
          <cell r="N635">
            <v>0</v>
          </cell>
          <cell r="O635">
            <v>0</v>
          </cell>
          <cell r="P635">
            <v>0</v>
          </cell>
          <cell r="Q635">
            <v>0</v>
          </cell>
          <cell r="R635">
            <v>0</v>
          </cell>
          <cell r="S635">
            <v>0</v>
          </cell>
          <cell r="T635">
            <v>0</v>
          </cell>
          <cell r="U635">
            <v>0</v>
          </cell>
          <cell r="V635">
            <v>0</v>
          </cell>
          <cell r="W635">
            <v>0</v>
          </cell>
          <cell r="X635">
            <v>0</v>
          </cell>
          <cell r="Y635">
            <v>0</v>
          </cell>
          <cell r="Z635">
            <v>0</v>
          </cell>
          <cell r="AA635">
            <v>0</v>
          </cell>
          <cell r="AB635">
            <v>0</v>
          </cell>
          <cell r="AC635">
            <v>0</v>
          </cell>
          <cell r="AD635">
            <v>0</v>
          </cell>
          <cell r="AE635">
            <v>0</v>
          </cell>
          <cell r="AF635">
            <v>0</v>
          </cell>
          <cell r="AG635">
            <v>0</v>
          </cell>
          <cell r="AH635">
            <v>0</v>
          </cell>
          <cell r="AI635">
            <v>0</v>
          </cell>
          <cell r="AJ635">
            <v>0</v>
          </cell>
          <cell r="AK635">
            <v>0</v>
          </cell>
          <cell r="AL635">
            <v>0</v>
          </cell>
          <cell r="AM635">
            <v>0</v>
          </cell>
        </row>
        <row r="636">
          <cell r="A636">
            <v>30507</v>
          </cell>
          <cell r="B636">
            <v>7</v>
          </cell>
          <cell r="C636" t="str">
            <v>HU-FP</v>
          </cell>
          <cell r="D636">
            <v>3</v>
          </cell>
          <cell r="E636">
            <v>5</v>
          </cell>
          <cell r="F636" t="str">
            <v>Valparaíso</v>
          </cell>
          <cell r="G636">
            <v>0</v>
          </cell>
          <cell r="H636">
            <v>0</v>
          </cell>
          <cell r="I636">
            <v>0</v>
          </cell>
          <cell r="J636">
            <v>0</v>
          </cell>
          <cell r="K636">
            <v>0</v>
          </cell>
          <cell r="L636">
            <v>0</v>
          </cell>
          <cell r="M636">
            <v>0</v>
          </cell>
          <cell r="N636">
            <v>0</v>
          </cell>
          <cell r="O636">
            <v>0</v>
          </cell>
          <cell r="P636">
            <v>0</v>
          </cell>
          <cell r="Q636">
            <v>0</v>
          </cell>
          <cell r="R636">
            <v>0</v>
          </cell>
          <cell r="S636">
            <v>0</v>
          </cell>
          <cell r="T636">
            <v>0</v>
          </cell>
          <cell r="U636">
            <v>0</v>
          </cell>
          <cell r="V636">
            <v>0</v>
          </cell>
          <cell r="W636">
            <v>0</v>
          </cell>
          <cell r="X636">
            <v>0</v>
          </cell>
          <cell r="Y636">
            <v>0</v>
          </cell>
          <cell r="Z636">
            <v>0</v>
          </cell>
          <cell r="AA636">
            <v>0</v>
          </cell>
          <cell r="AB636">
            <v>0</v>
          </cell>
          <cell r="AC636">
            <v>0</v>
          </cell>
          <cell r="AD636">
            <v>0</v>
          </cell>
          <cell r="AE636">
            <v>0</v>
          </cell>
          <cell r="AF636">
            <v>0</v>
          </cell>
          <cell r="AG636">
            <v>0</v>
          </cell>
          <cell r="AH636">
            <v>0</v>
          </cell>
          <cell r="AI636">
            <v>0</v>
          </cell>
          <cell r="AJ636">
            <v>0</v>
          </cell>
          <cell r="AK636">
            <v>0</v>
          </cell>
          <cell r="AL636">
            <v>0</v>
          </cell>
          <cell r="AM636">
            <v>0</v>
          </cell>
        </row>
        <row r="637">
          <cell r="A637">
            <v>31307</v>
          </cell>
          <cell r="B637">
            <v>7</v>
          </cell>
          <cell r="C637" t="str">
            <v>HU-FP</v>
          </cell>
          <cell r="D637">
            <v>3</v>
          </cell>
          <cell r="E637">
            <v>13</v>
          </cell>
          <cell r="F637" t="str">
            <v>Metropolitana</v>
          </cell>
          <cell r="G637">
            <v>0</v>
          </cell>
          <cell r="H637">
            <v>0</v>
          </cell>
          <cell r="I637">
            <v>0</v>
          </cell>
          <cell r="J637">
            <v>0</v>
          </cell>
          <cell r="K637">
            <v>0</v>
          </cell>
          <cell r="L637">
            <v>0</v>
          </cell>
          <cell r="M637">
            <v>0</v>
          </cell>
          <cell r="N637">
            <v>0</v>
          </cell>
          <cell r="O637">
            <v>0</v>
          </cell>
          <cell r="P637">
            <v>0</v>
          </cell>
          <cell r="Q637">
            <v>0</v>
          </cell>
          <cell r="R637">
            <v>0</v>
          </cell>
          <cell r="S637">
            <v>0</v>
          </cell>
          <cell r="T637">
            <v>0</v>
          </cell>
          <cell r="U637">
            <v>0</v>
          </cell>
          <cell r="V637">
            <v>0</v>
          </cell>
          <cell r="W637">
            <v>0</v>
          </cell>
          <cell r="X637">
            <v>0</v>
          </cell>
          <cell r="Y637">
            <v>0</v>
          </cell>
          <cell r="Z637">
            <v>0</v>
          </cell>
          <cell r="AA637">
            <v>0</v>
          </cell>
          <cell r="AB637">
            <v>0</v>
          </cell>
          <cell r="AC637">
            <v>0</v>
          </cell>
          <cell r="AD637">
            <v>0</v>
          </cell>
          <cell r="AE637">
            <v>0</v>
          </cell>
          <cell r="AF637">
            <v>0</v>
          </cell>
          <cell r="AG637">
            <v>0</v>
          </cell>
          <cell r="AH637">
            <v>0</v>
          </cell>
          <cell r="AI637">
            <v>0</v>
          </cell>
          <cell r="AJ637">
            <v>0</v>
          </cell>
          <cell r="AK637">
            <v>0</v>
          </cell>
          <cell r="AL637">
            <v>0</v>
          </cell>
          <cell r="AM637">
            <v>0</v>
          </cell>
        </row>
        <row r="638">
          <cell r="A638">
            <v>30607</v>
          </cell>
          <cell r="B638">
            <v>7</v>
          </cell>
          <cell r="C638" t="str">
            <v>HU-FP</v>
          </cell>
          <cell r="D638">
            <v>3</v>
          </cell>
          <cell r="E638">
            <v>6</v>
          </cell>
          <cell r="F638" t="str">
            <v>O´Higgins</v>
          </cell>
          <cell r="G638">
            <v>11.760575934713</v>
          </cell>
          <cell r="H638">
            <v>12.7512362984881</v>
          </cell>
          <cell r="I638">
            <v>14.4807950893317</v>
          </cell>
          <cell r="J638">
            <v>15.6458087206387</v>
          </cell>
          <cell r="K638">
            <v>16.005487830307999</v>
          </cell>
          <cell r="L638">
            <v>14.667200929186199</v>
          </cell>
          <cell r="M638">
            <v>14.859040973530799</v>
          </cell>
          <cell r="N638">
            <v>14.655580485481</v>
          </cell>
          <cell r="O638">
            <v>14.3526917996327</v>
          </cell>
          <cell r="P638">
            <v>14.4417191451461</v>
          </cell>
          <cell r="Q638">
            <v>14.0113177286728</v>
          </cell>
          <cell r="R638">
            <v>13.761239960836299</v>
          </cell>
          <cell r="S638">
            <v>14.365709779268199</v>
          </cell>
          <cell r="T638">
            <v>15.137431356457</v>
          </cell>
          <cell r="U638">
            <v>13.273780463901399</v>
          </cell>
          <cell r="V638">
            <v>12.8423488909754</v>
          </cell>
          <cell r="W638">
            <v>13.487234788217799</v>
          </cell>
          <cell r="X638">
            <v>13.728624498897901</v>
          </cell>
          <cell r="Y638">
            <v>14.282237870729199</v>
          </cell>
          <cell r="Z638">
            <v>14.585359978034401</v>
          </cell>
          <cell r="AA638">
            <v>15.5813799196226</v>
          </cell>
          <cell r="AB638">
            <v>14.969406978754501</v>
          </cell>
          <cell r="AC638">
            <v>13.843784340556001</v>
          </cell>
          <cell r="AD638">
            <v>12.425909121614101</v>
          </cell>
          <cell r="AE638">
            <v>11.6291366136776</v>
          </cell>
          <cell r="AF638">
            <v>11.4531465798203</v>
          </cell>
          <cell r="AG638">
            <v>11.1816183663756</v>
          </cell>
          <cell r="AH638">
            <v>10.9684406119214</v>
          </cell>
          <cell r="AI638">
            <v>10.525466980448901</v>
          </cell>
          <cell r="AJ638">
            <v>9.9034533957206694</v>
          </cell>
          <cell r="AK638">
            <v>8.9503854642326406</v>
          </cell>
          <cell r="AL638">
            <v>8.4754478785493106</v>
          </cell>
          <cell r="AM638">
            <v>8.1471068079719497</v>
          </cell>
        </row>
        <row r="639">
          <cell r="A639">
            <v>30707</v>
          </cell>
          <cell r="B639">
            <v>7</v>
          </cell>
          <cell r="C639" t="str">
            <v>HU-FP</v>
          </cell>
          <cell r="D639">
            <v>3</v>
          </cell>
          <cell r="E639">
            <v>7</v>
          </cell>
          <cell r="F639" t="str">
            <v>Maule</v>
          </cell>
          <cell r="G639">
            <v>0</v>
          </cell>
          <cell r="H639">
            <v>0</v>
          </cell>
          <cell r="I639">
            <v>0</v>
          </cell>
          <cell r="J639">
            <v>0</v>
          </cell>
          <cell r="K639">
            <v>0</v>
          </cell>
          <cell r="L639">
            <v>0</v>
          </cell>
          <cell r="M639">
            <v>0</v>
          </cell>
          <cell r="N639">
            <v>0</v>
          </cell>
          <cell r="O639">
            <v>0</v>
          </cell>
          <cell r="P639">
            <v>0</v>
          </cell>
          <cell r="Q639">
            <v>0</v>
          </cell>
          <cell r="R639">
            <v>0</v>
          </cell>
          <cell r="S639">
            <v>0</v>
          </cell>
          <cell r="T639">
            <v>0</v>
          </cell>
          <cell r="U639">
            <v>0</v>
          </cell>
          <cell r="V639">
            <v>0</v>
          </cell>
          <cell r="W639">
            <v>0</v>
          </cell>
          <cell r="X639">
            <v>0</v>
          </cell>
          <cell r="Y639">
            <v>0</v>
          </cell>
          <cell r="Z639">
            <v>0</v>
          </cell>
          <cell r="AA639">
            <v>0</v>
          </cell>
          <cell r="AB639">
            <v>0</v>
          </cell>
          <cell r="AC639">
            <v>0</v>
          </cell>
          <cell r="AD639">
            <v>0</v>
          </cell>
          <cell r="AE639">
            <v>0</v>
          </cell>
          <cell r="AF639">
            <v>0</v>
          </cell>
          <cell r="AG639">
            <v>0</v>
          </cell>
          <cell r="AH639">
            <v>0</v>
          </cell>
          <cell r="AI639">
            <v>0</v>
          </cell>
          <cell r="AJ639">
            <v>0</v>
          </cell>
          <cell r="AK639">
            <v>0</v>
          </cell>
          <cell r="AL639">
            <v>0</v>
          </cell>
          <cell r="AM639">
            <v>0</v>
          </cell>
        </row>
        <row r="640">
          <cell r="A640">
            <v>31607</v>
          </cell>
          <cell r="B640">
            <v>7</v>
          </cell>
          <cell r="C640" t="str">
            <v>HU-FP</v>
          </cell>
          <cell r="D640">
            <v>3</v>
          </cell>
          <cell r="E640">
            <v>16</v>
          </cell>
          <cell r="F640" t="str">
            <v>Ñuble</v>
          </cell>
          <cell r="G640">
            <v>0.56335982414138297</v>
          </cell>
          <cell r="H640">
            <v>0.58327734085193605</v>
          </cell>
          <cell r="I640">
            <v>0.60003875609971802</v>
          </cell>
          <cell r="J640">
            <v>0.603766836780393</v>
          </cell>
          <cell r="K640">
            <v>0.58722209729945896</v>
          </cell>
          <cell r="L640">
            <v>0.57038419441104604</v>
          </cell>
          <cell r="M640">
            <v>0.53282747949024101</v>
          </cell>
          <cell r="N640">
            <v>0.49131771170146898</v>
          </cell>
          <cell r="O640">
            <v>0.46380265050213998</v>
          </cell>
          <cell r="P640">
            <v>0.446116403268076</v>
          </cell>
          <cell r="Q640">
            <v>0.40445388363419499</v>
          </cell>
          <cell r="R640">
            <v>0.38257953629470998</v>
          </cell>
          <cell r="S640">
            <v>0.39510402046863102</v>
          </cell>
          <cell r="T640">
            <v>0.29158308628927498</v>
          </cell>
          <cell r="U640">
            <v>0.26552273621963401</v>
          </cell>
          <cell r="V640">
            <v>0.28599699395098199</v>
          </cell>
          <cell r="W640">
            <v>0.28698889339533401</v>
          </cell>
          <cell r="X640">
            <v>0.28768913942877999</v>
          </cell>
          <cell r="Y640">
            <v>0.28523575699707299</v>
          </cell>
          <cell r="Z640">
            <v>0.275258027844488</v>
          </cell>
          <cell r="AA640">
            <v>0.26554065221723799</v>
          </cell>
          <cell r="AB640">
            <v>0.23391820354670101</v>
          </cell>
          <cell r="AC640">
            <v>0.209854226889438</v>
          </cell>
          <cell r="AD640">
            <v>0.18082313396055799</v>
          </cell>
          <cell r="AE640">
            <v>0.17404188903631199</v>
          </cell>
          <cell r="AF640">
            <v>0.145922269386662</v>
          </cell>
          <cell r="AG640">
            <v>0.14210808522329099</v>
          </cell>
          <cell r="AH640">
            <v>0.147550415605847</v>
          </cell>
          <cell r="AI640">
            <v>0.33052496021529099</v>
          </cell>
          <cell r="AJ640">
            <v>0.50064961922043405</v>
          </cell>
          <cell r="AK640">
            <v>0.48879559349046398</v>
          </cell>
          <cell r="AL640">
            <v>0.49534831185595202</v>
          </cell>
          <cell r="AM640">
            <v>0.49182918032336198</v>
          </cell>
        </row>
        <row r="641">
          <cell r="A641">
            <v>30807</v>
          </cell>
          <cell r="B641">
            <v>7</v>
          </cell>
          <cell r="C641" t="str">
            <v>HU-FP</v>
          </cell>
          <cell r="D641">
            <v>3</v>
          </cell>
          <cell r="E641">
            <v>8</v>
          </cell>
          <cell r="F641" t="str">
            <v>Biobio</v>
          </cell>
          <cell r="G641">
            <v>721.78137733654205</v>
          </cell>
          <cell r="H641">
            <v>733.78433616776897</v>
          </cell>
          <cell r="I641">
            <v>761.053759683316</v>
          </cell>
          <cell r="J641">
            <v>771.108136967164</v>
          </cell>
          <cell r="K641">
            <v>749.05397414217998</v>
          </cell>
          <cell r="L641">
            <v>733.92428401024404</v>
          </cell>
          <cell r="M641">
            <v>684.331066658738</v>
          </cell>
          <cell r="N641">
            <v>630.14735034149805</v>
          </cell>
          <cell r="O641">
            <v>591.27547383000103</v>
          </cell>
          <cell r="P641">
            <v>565.92949474559805</v>
          </cell>
          <cell r="Q641">
            <v>508.47779354865997</v>
          </cell>
          <cell r="R641">
            <v>479.01466414729902</v>
          </cell>
          <cell r="S641">
            <v>595.29701542362898</v>
          </cell>
          <cell r="T641">
            <v>451.46451783551902</v>
          </cell>
          <cell r="U641">
            <v>453.93591837328302</v>
          </cell>
          <cell r="V641">
            <v>458.72436031638802</v>
          </cell>
          <cell r="W641">
            <v>462.54623215012401</v>
          </cell>
          <cell r="X641">
            <v>467.64646705562399</v>
          </cell>
          <cell r="Y641">
            <v>466.05642196630203</v>
          </cell>
          <cell r="Z641">
            <v>451.28450011660601</v>
          </cell>
          <cell r="AA641">
            <v>436.63045351412899</v>
          </cell>
          <cell r="AB641">
            <v>395.72248335540002</v>
          </cell>
          <cell r="AC641">
            <v>362.15980281189002</v>
          </cell>
          <cell r="AD641">
            <v>318.748337650466</v>
          </cell>
          <cell r="AE641">
            <v>314.04921711705799</v>
          </cell>
          <cell r="AF641">
            <v>268.81554841420399</v>
          </cell>
          <cell r="AG641">
            <v>261.94873982909098</v>
          </cell>
          <cell r="AH641">
            <v>261.22732798398101</v>
          </cell>
          <cell r="AI641">
            <v>251.92887767674199</v>
          </cell>
          <cell r="AJ641">
            <v>236.75694570434101</v>
          </cell>
          <cell r="AK641">
            <v>221.35451646083899</v>
          </cell>
          <cell r="AL641">
            <v>213.73063485159801</v>
          </cell>
          <cell r="AM641">
            <v>202.02462294395701</v>
          </cell>
        </row>
        <row r="642">
          <cell r="A642">
            <v>30907</v>
          </cell>
          <cell r="B642">
            <v>7</v>
          </cell>
          <cell r="C642" t="str">
            <v>HU-FP</v>
          </cell>
          <cell r="D642">
            <v>3</v>
          </cell>
          <cell r="E642">
            <v>9</v>
          </cell>
          <cell r="F642" t="str">
            <v>Araucanía</v>
          </cell>
          <cell r="G642">
            <v>0</v>
          </cell>
          <cell r="H642">
            <v>0</v>
          </cell>
          <cell r="I642">
            <v>0</v>
          </cell>
          <cell r="J642">
            <v>0</v>
          </cell>
          <cell r="K642">
            <v>0</v>
          </cell>
          <cell r="L642">
            <v>0</v>
          </cell>
          <cell r="M642">
            <v>0</v>
          </cell>
          <cell r="N642">
            <v>0</v>
          </cell>
          <cell r="O642">
            <v>0</v>
          </cell>
          <cell r="P642">
            <v>0</v>
          </cell>
          <cell r="Q642">
            <v>0</v>
          </cell>
          <cell r="R642">
            <v>0</v>
          </cell>
          <cell r="S642">
            <v>0</v>
          </cell>
          <cell r="T642">
            <v>0</v>
          </cell>
          <cell r="U642">
            <v>0</v>
          </cell>
          <cell r="V642">
            <v>0</v>
          </cell>
          <cell r="W642">
            <v>0</v>
          </cell>
          <cell r="X642">
            <v>0</v>
          </cell>
          <cell r="Y642">
            <v>0</v>
          </cell>
          <cell r="Z642">
            <v>0</v>
          </cell>
          <cell r="AA642">
            <v>0</v>
          </cell>
          <cell r="AB642">
            <v>0</v>
          </cell>
          <cell r="AC642">
            <v>0</v>
          </cell>
          <cell r="AD642">
            <v>0</v>
          </cell>
          <cell r="AE642">
            <v>0</v>
          </cell>
          <cell r="AF642">
            <v>0</v>
          </cell>
          <cell r="AG642">
            <v>0</v>
          </cell>
          <cell r="AH642">
            <v>0</v>
          </cell>
          <cell r="AI642">
            <v>0</v>
          </cell>
          <cell r="AJ642">
            <v>0</v>
          </cell>
          <cell r="AK642">
            <v>0</v>
          </cell>
          <cell r="AL642">
            <v>0</v>
          </cell>
          <cell r="AM642">
            <v>0</v>
          </cell>
        </row>
        <row r="643">
          <cell r="A643">
            <v>31407</v>
          </cell>
          <cell r="B643">
            <v>7</v>
          </cell>
          <cell r="C643" t="str">
            <v>HU-FP</v>
          </cell>
          <cell r="D643">
            <v>3</v>
          </cell>
          <cell r="E643">
            <v>14</v>
          </cell>
          <cell r="F643" t="str">
            <v>Los Ríos</v>
          </cell>
          <cell r="G643">
            <v>619.12510966165803</v>
          </cell>
          <cell r="H643">
            <v>678.93438339303805</v>
          </cell>
          <cell r="I643">
            <v>759.216173360315</v>
          </cell>
          <cell r="J643">
            <v>770.49537372649502</v>
          </cell>
          <cell r="K643">
            <v>839.336538960089</v>
          </cell>
          <cell r="L643">
            <v>829.40628909481404</v>
          </cell>
          <cell r="M643">
            <v>842.61902201099997</v>
          </cell>
          <cell r="N643">
            <v>890.91754651049905</v>
          </cell>
          <cell r="O643">
            <v>924.57449242889697</v>
          </cell>
          <cell r="P643">
            <v>893.49307175626996</v>
          </cell>
          <cell r="Q643">
            <v>897.80274433416696</v>
          </cell>
          <cell r="R643">
            <v>880.97613000945</v>
          </cell>
          <cell r="S643">
            <v>807.24717936469403</v>
          </cell>
          <cell r="T643">
            <v>787.82590489924098</v>
          </cell>
          <cell r="U643">
            <v>872.59966086099598</v>
          </cell>
          <cell r="V643">
            <v>990.55016091800098</v>
          </cell>
          <cell r="W643">
            <v>966.23235169508996</v>
          </cell>
          <cell r="X643">
            <v>977.29072662917099</v>
          </cell>
          <cell r="Y643">
            <v>987.47301488793698</v>
          </cell>
          <cell r="Z643">
            <v>956.02408486369598</v>
          </cell>
          <cell r="AA643">
            <v>937.56332695852097</v>
          </cell>
          <cell r="AB643">
            <v>854.68228666786001</v>
          </cell>
          <cell r="AC643">
            <v>775.33525990020303</v>
          </cell>
          <cell r="AD643">
            <v>745.82283832378698</v>
          </cell>
          <cell r="AE643">
            <v>650.41612585043595</v>
          </cell>
          <cell r="AF643">
            <v>630.55613876812401</v>
          </cell>
          <cell r="AG643">
            <v>572.81066130172997</v>
          </cell>
          <cell r="AH643">
            <v>493.37962719712499</v>
          </cell>
          <cell r="AI643">
            <v>427.38700263398601</v>
          </cell>
          <cell r="AJ643">
            <v>395.348076573725</v>
          </cell>
          <cell r="AK643">
            <v>349.36453452903299</v>
          </cell>
          <cell r="AL643">
            <v>309.44589424707499</v>
          </cell>
          <cell r="AM643">
            <v>281.18139356513399</v>
          </cell>
        </row>
        <row r="644">
          <cell r="A644">
            <v>31007</v>
          </cell>
          <cell r="B644">
            <v>7</v>
          </cell>
          <cell r="C644" t="str">
            <v>HU-FP</v>
          </cell>
          <cell r="D644">
            <v>3</v>
          </cell>
          <cell r="E644">
            <v>10</v>
          </cell>
          <cell r="F644" t="str">
            <v>Los Lagos</v>
          </cell>
          <cell r="G644">
            <v>0</v>
          </cell>
          <cell r="H644">
            <v>0</v>
          </cell>
          <cell r="I644">
            <v>0</v>
          </cell>
          <cell r="J644">
            <v>0</v>
          </cell>
          <cell r="K644">
            <v>0</v>
          </cell>
          <cell r="L644">
            <v>0</v>
          </cell>
          <cell r="M644">
            <v>0</v>
          </cell>
          <cell r="N644">
            <v>0</v>
          </cell>
          <cell r="O644">
            <v>0</v>
          </cell>
          <cell r="P644">
            <v>0</v>
          </cell>
          <cell r="Q644">
            <v>0</v>
          </cell>
          <cell r="R644">
            <v>0</v>
          </cell>
          <cell r="S644">
            <v>0</v>
          </cell>
          <cell r="T644">
            <v>0</v>
          </cell>
          <cell r="U644">
            <v>0</v>
          </cell>
          <cell r="V644">
            <v>0</v>
          </cell>
          <cell r="W644">
            <v>0</v>
          </cell>
          <cell r="X644">
            <v>0</v>
          </cell>
          <cell r="Y644">
            <v>0</v>
          </cell>
          <cell r="Z644">
            <v>0</v>
          </cell>
          <cell r="AA644">
            <v>0</v>
          </cell>
          <cell r="AB644">
            <v>0</v>
          </cell>
          <cell r="AC644">
            <v>0</v>
          </cell>
          <cell r="AD644">
            <v>0</v>
          </cell>
          <cell r="AE644">
            <v>0</v>
          </cell>
          <cell r="AF644">
            <v>0</v>
          </cell>
          <cell r="AG644">
            <v>0</v>
          </cell>
          <cell r="AH644">
            <v>0</v>
          </cell>
          <cell r="AI644">
            <v>0</v>
          </cell>
          <cell r="AJ644">
            <v>0</v>
          </cell>
          <cell r="AK644">
            <v>0</v>
          </cell>
          <cell r="AL644">
            <v>0</v>
          </cell>
          <cell r="AM644">
            <v>0</v>
          </cell>
        </row>
        <row r="645">
          <cell r="A645">
            <v>31107</v>
          </cell>
          <cell r="B645">
            <v>7</v>
          </cell>
          <cell r="C645" t="str">
            <v>HU-FP</v>
          </cell>
          <cell r="D645">
            <v>3</v>
          </cell>
          <cell r="E645">
            <v>11</v>
          </cell>
          <cell r="F645" t="str">
            <v>Aysén</v>
          </cell>
          <cell r="G645">
            <v>15.951383736918901</v>
          </cell>
          <cell r="H645">
            <v>15.7698436706272</v>
          </cell>
          <cell r="I645">
            <v>15.9861943925087</v>
          </cell>
          <cell r="J645">
            <v>16.695931550874999</v>
          </cell>
          <cell r="K645">
            <v>18.585831250612301</v>
          </cell>
          <cell r="L645">
            <v>18.759587558511999</v>
          </cell>
          <cell r="M645">
            <v>19.956279197510199</v>
          </cell>
          <cell r="N645">
            <v>21.1016562036998</v>
          </cell>
          <cell r="O645">
            <v>22.2963402374785</v>
          </cell>
          <cell r="P645">
            <v>23.965906328370799</v>
          </cell>
          <cell r="Q645">
            <v>23.149199117630801</v>
          </cell>
          <cell r="R645">
            <v>24.660964471631701</v>
          </cell>
          <cell r="S645">
            <v>26.188786712513998</v>
          </cell>
          <cell r="T645">
            <v>27.840146867099001</v>
          </cell>
          <cell r="U645">
            <v>28.8645717565228</v>
          </cell>
          <cell r="V645">
            <v>29.372357414925599</v>
          </cell>
          <cell r="W645">
            <v>30.8155538694059</v>
          </cell>
          <cell r="X645">
            <v>32.509871981743103</v>
          </cell>
          <cell r="Y645">
            <v>33.331818566644301</v>
          </cell>
          <cell r="Z645">
            <v>33.2398931330492</v>
          </cell>
          <cell r="AA645">
            <v>33.630548806282597</v>
          </cell>
          <cell r="AB645">
            <v>33.546532724364198</v>
          </cell>
          <cell r="AC645">
            <v>34.065382975016298</v>
          </cell>
          <cell r="AD645">
            <v>33.260715722146799</v>
          </cell>
          <cell r="AE645">
            <v>31.448783818051599</v>
          </cell>
          <cell r="AF645">
            <v>31.4935773928228</v>
          </cell>
          <cell r="AG645">
            <v>30.007431690698802</v>
          </cell>
          <cell r="AH645">
            <v>29.6918271869976</v>
          </cell>
          <cell r="AI645">
            <v>27.933852748595299</v>
          </cell>
          <cell r="AJ645">
            <v>25.724477864795201</v>
          </cell>
          <cell r="AK645">
            <v>23.975827903484898</v>
          </cell>
          <cell r="AL645">
            <v>21.392859128495498</v>
          </cell>
          <cell r="AM645">
            <v>18.663065774546801</v>
          </cell>
        </row>
        <row r="646">
          <cell r="A646">
            <v>31207</v>
          </cell>
          <cell r="B646">
            <v>7</v>
          </cell>
          <cell r="C646" t="str">
            <v>HU-FP</v>
          </cell>
          <cell r="D646">
            <v>3</v>
          </cell>
          <cell r="E646">
            <v>12</v>
          </cell>
          <cell r="F646" t="str">
            <v>Magallanes</v>
          </cell>
          <cell r="G646">
            <v>0</v>
          </cell>
          <cell r="H646">
            <v>0</v>
          </cell>
          <cell r="I646">
            <v>0</v>
          </cell>
          <cell r="J646">
            <v>0</v>
          </cell>
          <cell r="K646">
            <v>0</v>
          </cell>
          <cell r="L646">
            <v>0</v>
          </cell>
          <cell r="M646">
            <v>0</v>
          </cell>
          <cell r="N646">
            <v>0</v>
          </cell>
          <cell r="O646">
            <v>0</v>
          </cell>
          <cell r="P646">
            <v>0</v>
          </cell>
          <cell r="Q646">
            <v>0</v>
          </cell>
          <cell r="R646">
            <v>0</v>
          </cell>
          <cell r="S646">
            <v>0</v>
          </cell>
          <cell r="T646">
            <v>0</v>
          </cell>
          <cell r="U646">
            <v>0</v>
          </cell>
          <cell r="V646">
            <v>0</v>
          </cell>
          <cell r="W646">
            <v>0</v>
          </cell>
          <cell r="X646">
            <v>0</v>
          </cell>
          <cell r="Y646">
            <v>0</v>
          </cell>
          <cell r="Z646">
            <v>0</v>
          </cell>
          <cell r="AA646">
            <v>0</v>
          </cell>
          <cell r="AB646">
            <v>0</v>
          </cell>
          <cell r="AC646">
            <v>0</v>
          </cell>
          <cell r="AD646">
            <v>0</v>
          </cell>
          <cell r="AE646">
            <v>0</v>
          </cell>
          <cell r="AF646">
            <v>0</v>
          </cell>
          <cell r="AG646">
            <v>0</v>
          </cell>
          <cell r="AH646">
            <v>0</v>
          </cell>
          <cell r="AI646">
            <v>0</v>
          </cell>
          <cell r="AJ646">
            <v>0</v>
          </cell>
          <cell r="AK646">
            <v>0</v>
          </cell>
          <cell r="AL646">
            <v>0</v>
          </cell>
          <cell r="AM646">
            <v>0</v>
          </cell>
        </row>
        <row r="647">
          <cell r="A647">
            <v>41507</v>
          </cell>
          <cell r="B647">
            <v>7</v>
          </cell>
          <cell r="C647" t="str">
            <v>AS-FP</v>
          </cell>
          <cell r="D647">
            <v>4</v>
          </cell>
          <cell r="E647">
            <v>15</v>
          </cell>
          <cell r="F647" t="str">
            <v>Arica y Parinacota</v>
          </cell>
          <cell r="G647">
            <v>0</v>
          </cell>
          <cell r="H647">
            <v>0</v>
          </cell>
          <cell r="I647">
            <v>0</v>
          </cell>
          <cell r="J647">
            <v>0</v>
          </cell>
          <cell r="K647">
            <v>0</v>
          </cell>
          <cell r="L647">
            <v>0</v>
          </cell>
          <cell r="M647">
            <v>0</v>
          </cell>
          <cell r="N647">
            <v>0</v>
          </cell>
          <cell r="O647">
            <v>0</v>
          </cell>
          <cell r="P647">
            <v>0</v>
          </cell>
          <cell r="Q647">
            <v>0</v>
          </cell>
          <cell r="R647">
            <v>0</v>
          </cell>
          <cell r="S647">
            <v>0</v>
          </cell>
          <cell r="T647">
            <v>0</v>
          </cell>
          <cell r="U647">
            <v>0</v>
          </cell>
          <cell r="V647">
            <v>0</v>
          </cell>
          <cell r="W647">
            <v>0</v>
          </cell>
          <cell r="X647">
            <v>0</v>
          </cell>
          <cell r="Y647">
            <v>0</v>
          </cell>
          <cell r="Z647">
            <v>0</v>
          </cell>
          <cell r="AA647">
            <v>0</v>
          </cell>
          <cell r="AB647">
            <v>0</v>
          </cell>
          <cell r="AC647">
            <v>0</v>
          </cell>
          <cell r="AD647">
            <v>0</v>
          </cell>
          <cell r="AE647">
            <v>0</v>
          </cell>
          <cell r="AF647">
            <v>0</v>
          </cell>
          <cell r="AG647">
            <v>0</v>
          </cell>
          <cell r="AH647">
            <v>0</v>
          </cell>
          <cell r="AI647">
            <v>0</v>
          </cell>
          <cell r="AJ647">
            <v>0</v>
          </cell>
          <cell r="AK647">
            <v>0</v>
          </cell>
          <cell r="AL647">
            <v>0</v>
          </cell>
          <cell r="AM647">
            <v>0</v>
          </cell>
        </row>
        <row r="648">
          <cell r="A648">
            <v>40107</v>
          </cell>
          <cell r="B648">
            <v>7</v>
          </cell>
          <cell r="C648" t="str">
            <v>AS-FP</v>
          </cell>
          <cell r="D648">
            <v>4</v>
          </cell>
          <cell r="E648">
            <v>1</v>
          </cell>
          <cell r="F648" t="str">
            <v>Tarapaca</v>
          </cell>
          <cell r="G648">
            <v>0</v>
          </cell>
          <cell r="H648">
            <v>0</v>
          </cell>
          <cell r="I648">
            <v>0</v>
          </cell>
          <cell r="J648">
            <v>0</v>
          </cell>
          <cell r="K648">
            <v>0</v>
          </cell>
          <cell r="L648">
            <v>0</v>
          </cell>
          <cell r="M648">
            <v>0</v>
          </cell>
          <cell r="N648">
            <v>0</v>
          </cell>
          <cell r="O648">
            <v>0</v>
          </cell>
          <cell r="P648">
            <v>0</v>
          </cell>
          <cell r="Q648">
            <v>0</v>
          </cell>
          <cell r="R648">
            <v>0</v>
          </cell>
          <cell r="S648">
            <v>0</v>
          </cell>
          <cell r="T648">
            <v>0</v>
          </cell>
          <cell r="U648">
            <v>0</v>
          </cell>
          <cell r="V648">
            <v>0</v>
          </cell>
          <cell r="W648">
            <v>0</v>
          </cell>
          <cell r="X648">
            <v>0</v>
          </cell>
          <cell r="Y648">
            <v>0</v>
          </cell>
          <cell r="Z648">
            <v>0</v>
          </cell>
          <cell r="AA648">
            <v>0</v>
          </cell>
          <cell r="AB648">
            <v>0</v>
          </cell>
          <cell r="AC648">
            <v>0</v>
          </cell>
          <cell r="AD648">
            <v>0</v>
          </cell>
          <cell r="AE648">
            <v>0</v>
          </cell>
          <cell r="AF648">
            <v>0</v>
          </cell>
          <cell r="AG648">
            <v>0</v>
          </cell>
          <cell r="AH648">
            <v>0</v>
          </cell>
          <cell r="AI648">
            <v>0</v>
          </cell>
          <cell r="AJ648">
            <v>0</v>
          </cell>
          <cell r="AK648">
            <v>0</v>
          </cell>
          <cell r="AL648">
            <v>0</v>
          </cell>
          <cell r="AM648">
            <v>0</v>
          </cell>
        </row>
        <row r="649">
          <cell r="A649">
            <v>40207</v>
          </cell>
          <cell r="B649">
            <v>7</v>
          </cell>
          <cell r="C649" t="str">
            <v>AS-FP</v>
          </cell>
          <cell r="D649">
            <v>4</v>
          </cell>
          <cell r="E649">
            <v>2</v>
          </cell>
          <cell r="F649" t="str">
            <v>Antofagasta</v>
          </cell>
          <cell r="G649">
            <v>0</v>
          </cell>
          <cell r="H649">
            <v>0</v>
          </cell>
          <cell r="I649">
            <v>0</v>
          </cell>
          <cell r="J649">
            <v>0</v>
          </cell>
          <cell r="K649">
            <v>0</v>
          </cell>
          <cell r="L649">
            <v>0</v>
          </cell>
          <cell r="M649">
            <v>0</v>
          </cell>
          <cell r="N649">
            <v>0</v>
          </cell>
          <cell r="O649">
            <v>0</v>
          </cell>
          <cell r="P649">
            <v>0</v>
          </cell>
          <cell r="Q649">
            <v>0</v>
          </cell>
          <cell r="R649">
            <v>0</v>
          </cell>
          <cell r="S649">
            <v>0</v>
          </cell>
          <cell r="T649">
            <v>0</v>
          </cell>
          <cell r="U649">
            <v>0</v>
          </cell>
          <cell r="V649">
            <v>0</v>
          </cell>
          <cell r="W649">
            <v>0</v>
          </cell>
          <cell r="X649">
            <v>0</v>
          </cell>
          <cell r="Y649">
            <v>0</v>
          </cell>
          <cell r="Z649">
            <v>0</v>
          </cell>
          <cell r="AA649">
            <v>0</v>
          </cell>
          <cell r="AB649">
            <v>0</v>
          </cell>
          <cell r="AC649">
            <v>0</v>
          </cell>
          <cell r="AD649">
            <v>0</v>
          </cell>
          <cell r="AE649">
            <v>0</v>
          </cell>
          <cell r="AF649">
            <v>0</v>
          </cell>
          <cell r="AG649">
            <v>0</v>
          </cell>
          <cell r="AH649">
            <v>0</v>
          </cell>
          <cell r="AI649">
            <v>0</v>
          </cell>
          <cell r="AJ649">
            <v>0</v>
          </cell>
          <cell r="AK649">
            <v>0</v>
          </cell>
          <cell r="AL649">
            <v>0</v>
          </cell>
          <cell r="AM649">
            <v>0</v>
          </cell>
        </row>
        <row r="650">
          <cell r="A650">
            <v>40307</v>
          </cell>
          <cell r="B650">
            <v>7</v>
          </cell>
          <cell r="C650" t="str">
            <v>AS-FP</v>
          </cell>
          <cell r="D650">
            <v>4</v>
          </cell>
          <cell r="E650">
            <v>3</v>
          </cell>
          <cell r="F650" t="str">
            <v>Atacama</v>
          </cell>
          <cell r="G650">
            <v>0</v>
          </cell>
          <cell r="H650">
            <v>0</v>
          </cell>
          <cell r="I650">
            <v>0</v>
          </cell>
          <cell r="J650">
            <v>0</v>
          </cell>
          <cell r="K650">
            <v>0</v>
          </cell>
          <cell r="L650">
            <v>0</v>
          </cell>
          <cell r="M650">
            <v>0</v>
          </cell>
          <cell r="N650">
            <v>0</v>
          </cell>
          <cell r="O650">
            <v>0</v>
          </cell>
          <cell r="P650">
            <v>0</v>
          </cell>
          <cell r="Q650">
            <v>0</v>
          </cell>
          <cell r="R650">
            <v>0</v>
          </cell>
          <cell r="S650">
            <v>0</v>
          </cell>
          <cell r="T650">
            <v>0</v>
          </cell>
          <cell r="U650">
            <v>0</v>
          </cell>
          <cell r="V650">
            <v>0</v>
          </cell>
          <cell r="W650">
            <v>0</v>
          </cell>
          <cell r="X650">
            <v>0</v>
          </cell>
          <cell r="Y650">
            <v>0</v>
          </cell>
          <cell r="Z650">
            <v>0</v>
          </cell>
          <cell r="AA650">
            <v>0</v>
          </cell>
          <cell r="AB650">
            <v>0</v>
          </cell>
          <cell r="AC650">
            <v>0</v>
          </cell>
          <cell r="AD650">
            <v>0</v>
          </cell>
          <cell r="AE650">
            <v>0</v>
          </cell>
          <cell r="AF650">
            <v>0</v>
          </cell>
          <cell r="AG650">
            <v>0</v>
          </cell>
          <cell r="AH650">
            <v>0</v>
          </cell>
          <cell r="AI650">
            <v>0</v>
          </cell>
          <cell r="AJ650">
            <v>0</v>
          </cell>
          <cell r="AK650">
            <v>0</v>
          </cell>
          <cell r="AL650">
            <v>0</v>
          </cell>
          <cell r="AM650">
            <v>0</v>
          </cell>
        </row>
        <row r="651">
          <cell r="A651">
            <v>40407</v>
          </cell>
          <cell r="B651">
            <v>7</v>
          </cell>
          <cell r="C651" t="str">
            <v>AS-FP</v>
          </cell>
          <cell r="D651">
            <v>4</v>
          </cell>
          <cell r="E651">
            <v>4</v>
          </cell>
          <cell r="F651" t="str">
            <v>Coquimbo</v>
          </cell>
          <cell r="G651">
            <v>0</v>
          </cell>
          <cell r="H651">
            <v>0</v>
          </cell>
          <cell r="I651">
            <v>0</v>
          </cell>
          <cell r="J651">
            <v>0</v>
          </cell>
          <cell r="K651">
            <v>0</v>
          </cell>
          <cell r="L651">
            <v>0</v>
          </cell>
          <cell r="M651">
            <v>0</v>
          </cell>
          <cell r="N651">
            <v>0</v>
          </cell>
          <cell r="O651">
            <v>0</v>
          </cell>
          <cell r="P651">
            <v>0</v>
          </cell>
          <cell r="Q651">
            <v>0</v>
          </cell>
          <cell r="R651">
            <v>0</v>
          </cell>
          <cell r="S651">
            <v>0</v>
          </cell>
          <cell r="T651">
            <v>0</v>
          </cell>
          <cell r="U651">
            <v>0</v>
          </cell>
          <cell r="V651">
            <v>0</v>
          </cell>
          <cell r="W651">
            <v>0</v>
          </cell>
          <cell r="X651">
            <v>0</v>
          </cell>
          <cell r="Y651">
            <v>0</v>
          </cell>
          <cell r="Z651">
            <v>0</v>
          </cell>
          <cell r="AA651">
            <v>0</v>
          </cell>
          <cell r="AB651">
            <v>0</v>
          </cell>
          <cell r="AC651">
            <v>0</v>
          </cell>
          <cell r="AD651">
            <v>0</v>
          </cell>
          <cell r="AE651">
            <v>0</v>
          </cell>
          <cell r="AF651">
            <v>0</v>
          </cell>
          <cell r="AG651">
            <v>0</v>
          </cell>
          <cell r="AH651">
            <v>0</v>
          </cell>
          <cell r="AI651">
            <v>0</v>
          </cell>
          <cell r="AJ651">
            <v>0</v>
          </cell>
          <cell r="AK651">
            <v>0</v>
          </cell>
          <cell r="AL651">
            <v>0</v>
          </cell>
          <cell r="AM651">
            <v>0</v>
          </cell>
        </row>
        <row r="652">
          <cell r="A652">
            <v>40507</v>
          </cell>
          <cell r="B652">
            <v>7</v>
          </cell>
          <cell r="C652" t="str">
            <v>AS-FP</v>
          </cell>
          <cell r="D652">
            <v>4</v>
          </cell>
          <cell r="E652">
            <v>5</v>
          </cell>
          <cell r="F652" t="str">
            <v>Valparaíso</v>
          </cell>
          <cell r="G652">
            <v>0</v>
          </cell>
          <cell r="H652">
            <v>0</v>
          </cell>
          <cell r="I652">
            <v>0</v>
          </cell>
          <cell r="J652">
            <v>0</v>
          </cell>
          <cell r="K652">
            <v>0</v>
          </cell>
          <cell r="L652">
            <v>0</v>
          </cell>
          <cell r="M652">
            <v>0</v>
          </cell>
          <cell r="N652">
            <v>0</v>
          </cell>
          <cell r="O652">
            <v>0</v>
          </cell>
          <cell r="P652">
            <v>0</v>
          </cell>
          <cell r="Q652">
            <v>0</v>
          </cell>
          <cell r="R652">
            <v>0</v>
          </cell>
          <cell r="S652">
            <v>0</v>
          </cell>
          <cell r="T652">
            <v>0</v>
          </cell>
          <cell r="U652">
            <v>0</v>
          </cell>
          <cell r="V652">
            <v>0</v>
          </cell>
          <cell r="W652">
            <v>0</v>
          </cell>
          <cell r="X652">
            <v>0</v>
          </cell>
          <cell r="Y652">
            <v>0</v>
          </cell>
          <cell r="Z652">
            <v>0</v>
          </cell>
          <cell r="AA652">
            <v>0</v>
          </cell>
          <cell r="AB652">
            <v>0</v>
          </cell>
          <cell r="AC652">
            <v>0</v>
          </cell>
          <cell r="AD652">
            <v>0</v>
          </cell>
          <cell r="AE652">
            <v>0</v>
          </cell>
          <cell r="AF652">
            <v>0</v>
          </cell>
          <cell r="AG652">
            <v>0</v>
          </cell>
          <cell r="AH652">
            <v>0</v>
          </cell>
          <cell r="AI652">
            <v>0</v>
          </cell>
          <cell r="AJ652">
            <v>0</v>
          </cell>
          <cell r="AK652">
            <v>0</v>
          </cell>
          <cell r="AL652">
            <v>0</v>
          </cell>
          <cell r="AM652">
            <v>0</v>
          </cell>
        </row>
        <row r="653">
          <cell r="A653">
            <v>41307</v>
          </cell>
          <cell r="B653">
            <v>7</v>
          </cell>
          <cell r="C653" t="str">
            <v>AS-FP</v>
          </cell>
          <cell r="D653">
            <v>4</v>
          </cell>
          <cell r="E653">
            <v>13</v>
          </cell>
          <cell r="F653" t="str">
            <v>Metropolitana</v>
          </cell>
          <cell r="G653">
            <v>0</v>
          </cell>
          <cell r="H653">
            <v>0</v>
          </cell>
          <cell r="I653">
            <v>0</v>
          </cell>
          <cell r="J653">
            <v>0</v>
          </cell>
          <cell r="K653">
            <v>0</v>
          </cell>
          <cell r="L653">
            <v>0</v>
          </cell>
          <cell r="M653">
            <v>0</v>
          </cell>
          <cell r="N653">
            <v>0</v>
          </cell>
          <cell r="O653">
            <v>0</v>
          </cell>
          <cell r="P653">
            <v>0</v>
          </cell>
          <cell r="Q653">
            <v>0</v>
          </cell>
          <cell r="R653">
            <v>0</v>
          </cell>
          <cell r="S653">
            <v>0</v>
          </cell>
          <cell r="T653">
            <v>0</v>
          </cell>
          <cell r="U653">
            <v>0</v>
          </cell>
          <cell r="V653">
            <v>0</v>
          </cell>
          <cell r="W653">
            <v>0</v>
          </cell>
          <cell r="X653">
            <v>0</v>
          </cell>
          <cell r="Y653">
            <v>0</v>
          </cell>
          <cell r="Z653">
            <v>0</v>
          </cell>
          <cell r="AA653">
            <v>0</v>
          </cell>
          <cell r="AB653">
            <v>0</v>
          </cell>
          <cell r="AC653">
            <v>0</v>
          </cell>
          <cell r="AD653">
            <v>0</v>
          </cell>
          <cell r="AE653">
            <v>0</v>
          </cell>
          <cell r="AF653">
            <v>0</v>
          </cell>
          <cell r="AG653">
            <v>0</v>
          </cell>
          <cell r="AH653">
            <v>0</v>
          </cell>
          <cell r="AI653">
            <v>0</v>
          </cell>
          <cell r="AJ653">
            <v>0</v>
          </cell>
          <cell r="AK653">
            <v>0</v>
          </cell>
          <cell r="AL653">
            <v>0</v>
          </cell>
          <cell r="AM653">
            <v>0</v>
          </cell>
        </row>
        <row r="654">
          <cell r="A654">
            <v>40607</v>
          </cell>
          <cell r="B654">
            <v>7</v>
          </cell>
          <cell r="C654" t="str">
            <v>AS-FP</v>
          </cell>
          <cell r="D654">
            <v>4</v>
          </cell>
          <cell r="E654">
            <v>6</v>
          </cell>
          <cell r="F654" t="str">
            <v>O´Higgins</v>
          </cell>
          <cell r="G654">
            <v>0</v>
          </cell>
          <cell r="H654">
            <v>0</v>
          </cell>
          <cell r="I654">
            <v>0</v>
          </cell>
          <cell r="J654">
            <v>0</v>
          </cell>
          <cell r="K654">
            <v>0</v>
          </cell>
          <cell r="L654">
            <v>0</v>
          </cell>
          <cell r="M654">
            <v>0</v>
          </cell>
          <cell r="N654">
            <v>0</v>
          </cell>
          <cell r="O654">
            <v>0</v>
          </cell>
          <cell r="P654">
            <v>0</v>
          </cell>
          <cell r="Q654">
            <v>0</v>
          </cell>
          <cell r="R654">
            <v>0</v>
          </cell>
          <cell r="S654">
            <v>0</v>
          </cell>
          <cell r="T654">
            <v>0</v>
          </cell>
          <cell r="U654">
            <v>0</v>
          </cell>
          <cell r="V654">
            <v>0</v>
          </cell>
          <cell r="W654">
            <v>0</v>
          </cell>
          <cell r="X654">
            <v>0</v>
          </cell>
          <cell r="Y654">
            <v>0</v>
          </cell>
          <cell r="Z654">
            <v>0</v>
          </cell>
          <cell r="AA654">
            <v>0</v>
          </cell>
          <cell r="AB654">
            <v>0</v>
          </cell>
          <cell r="AC654">
            <v>0</v>
          </cell>
          <cell r="AD654">
            <v>0</v>
          </cell>
          <cell r="AE654">
            <v>0</v>
          </cell>
          <cell r="AF654">
            <v>0</v>
          </cell>
          <cell r="AG654">
            <v>0</v>
          </cell>
          <cell r="AH654">
            <v>0</v>
          </cell>
          <cell r="AI654">
            <v>0</v>
          </cell>
          <cell r="AJ654">
            <v>0</v>
          </cell>
          <cell r="AK654">
            <v>0</v>
          </cell>
          <cell r="AL654">
            <v>0</v>
          </cell>
          <cell r="AM654">
            <v>0</v>
          </cell>
        </row>
        <row r="655">
          <cell r="A655">
            <v>40707</v>
          </cell>
          <cell r="B655">
            <v>7</v>
          </cell>
          <cell r="C655" t="str">
            <v>AS-FP</v>
          </cell>
          <cell r="D655">
            <v>4</v>
          </cell>
          <cell r="E655">
            <v>7</v>
          </cell>
          <cell r="F655" t="str">
            <v>Maule</v>
          </cell>
          <cell r="G655">
            <v>0</v>
          </cell>
          <cell r="H655">
            <v>0</v>
          </cell>
          <cell r="I655">
            <v>0</v>
          </cell>
          <cell r="J655">
            <v>0</v>
          </cell>
          <cell r="K655">
            <v>0</v>
          </cell>
          <cell r="L655">
            <v>0</v>
          </cell>
          <cell r="M655">
            <v>0</v>
          </cell>
          <cell r="N655">
            <v>0</v>
          </cell>
          <cell r="O655">
            <v>0</v>
          </cell>
          <cell r="P655">
            <v>0</v>
          </cell>
          <cell r="Q655">
            <v>0</v>
          </cell>
          <cell r="R655">
            <v>0</v>
          </cell>
          <cell r="S655">
            <v>0</v>
          </cell>
          <cell r="T655">
            <v>0</v>
          </cell>
          <cell r="U655">
            <v>0</v>
          </cell>
          <cell r="V655">
            <v>0</v>
          </cell>
          <cell r="W655">
            <v>0</v>
          </cell>
          <cell r="X655">
            <v>0</v>
          </cell>
          <cell r="Y655">
            <v>0</v>
          </cell>
          <cell r="Z655">
            <v>0</v>
          </cell>
          <cell r="AA655">
            <v>0</v>
          </cell>
          <cell r="AB655">
            <v>0</v>
          </cell>
          <cell r="AC655">
            <v>0</v>
          </cell>
          <cell r="AD655">
            <v>0</v>
          </cell>
          <cell r="AE655">
            <v>0</v>
          </cell>
          <cell r="AF655">
            <v>0</v>
          </cell>
          <cell r="AG655">
            <v>0</v>
          </cell>
          <cell r="AH655">
            <v>0</v>
          </cell>
          <cell r="AI655">
            <v>0</v>
          </cell>
          <cell r="AJ655">
            <v>0</v>
          </cell>
          <cell r="AK655">
            <v>0</v>
          </cell>
          <cell r="AL655">
            <v>0</v>
          </cell>
          <cell r="AM655">
            <v>0</v>
          </cell>
        </row>
        <row r="656">
          <cell r="A656">
            <v>41607</v>
          </cell>
          <cell r="B656">
            <v>7</v>
          </cell>
          <cell r="C656" t="str">
            <v>AS-FP</v>
          </cell>
          <cell r="D656">
            <v>4</v>
          </cell>
          <cell r="E656">
            <v>16</v>
          </cell>
          <cell r="F656" t="str">
            <v>Ñuble</v>
          </cell>
          <cell r="G656">
            <v>0</v>
          </cell>
          <cell r="H656">
            <v>0</v>
          </cell>
          <cell r="I656">
            <v>0</v>
          </cell>
          <cell r="J656">
            <v>0</v>
          </cell>
          <cell r="K656">
            <v>0</v>
          </cell>
          <cell r="L656">
            <v>0</v>
          </cell>
          <cell r="M656">
            <v>0</v>
          </cell>
          <cell r="N656">
            <v>0</v>
          </cell>
          <cell r="O656">
            <v>0</v>
          </cell>
          <cell r="P656">
            <v>0</v>
          </cell>
          <cell r="Q656">
            <v>0</v>
          </cell>
          <cell r="R656">
            <v>0</v>
          </cell>
          <cell r="S656">
            <v>0</v>
          </cell>
          <cell r="T656">
            <v>0</v>
          </cell>
          <cell r="U656">
            <v>0</v>
          </cell>
          <cell r="V656">
            <v>0</v>
          </cell>
          <cell r="W656">
            <v>0</v>
          </cell>
          <cell r="X656">
            <v>0</v>
          </cell>
          <cell r="Y656">
            <v>0</v>
          </cell>
          <cell r="Z656">
            <v>0</v>
          </cell>
          <cell r="AA656">
            <v>0</v>
          </cell>
          <cell r="AB656">
            <v>0</v>
          </cell>
          <cell r="AC656">
            <v>0</v>
          </cell>
          <cell r="AD656">
            <v>0</v>
          </cell>
          <cell r="AE656">
            <v>0</v>
          </cell>
          <cell r="AF656">
            <v>0</v>
          </cell>
          <cell r="AG656">
            <v>0</v>
          </cell>
          <cell r="AH656">
            <v>0</v>
          </cell>
          <cell r="AI656">
            <v>0</v>
          </cell>
          <cell r="AJ656">
            <v>0</v>
          </cell>
          <cell r="AK656">
            <v>0.74441050013494303</v>
          </cell>
          <cell r="AL656">
            <v>1.53679216076568</v>
          </cell>
          <cell r="AM656">
            <v>2.3321096914491601</v>
          </cell>
        </row>
        <row r="657">
          <cell r="A657">
            <v>40807</v>
          </cell>
          <cell r="B657">
            <v>7</v>
          </cell>
          <cell r="C657" t="str">
            <v>AS-FP</v>
          </cell>
          <cell r="D657">
            <v>4</v>
          </cell>
          <cell r="E657">
            <v>8</v>
          </cell>
          <cell r="F657" t="str">
            <v>Biobio</v>
          </cell>
          <cell r="G657">
            <v>0</v>
          </cell>
          <cell r="H657">
            <v>0</v>
          </cell>
          <cell r="I657">
            <v>0</v>
          </cell>
          <cell r="J657">
            <v>0</v>
          </cell>
          <cell r="K657">
            <v>0</v>
          </cell>
          <cell r="L657">
            <v>0</v>
          </cell>
          <cell r="M657">
            <v>0</v>
          </cell>
          <cell r="N657">
            <v>0</v>
          </cell>
          <cell r="O657">
            <v>0</v>
          </cell>
          <cell r="P657">
            <v>0</v>
          </cell>
          <cell r="Q657">
            <v>0</v>
          </cell>
          <cell r="R657">
            <v>0</v>
          </cell>
          <cell r="S657">
            <v>0</v>
          </cell>
          <cell r="T657">
            <v>0</v>
          </cell>
          <cell r="U657">
            <v>0</v>
          </cell>
          <cell r="V657">
            <v>0</v>
          </cell>
          <cell r="W657">
            <v>0</v>
          </cell>
          <cell r="X657">
            <v>0</v>
          </cell>
          <cell r="Y657">
            <v>0</v>
          </cell>
          <cell r="Z657">
            <v>0</v>
          </cell>
          <cell r="AA657">
            <v>0</v>
          </cell>
          <cell r="AB657">
            <v>0</v>
          </cell>
          <cell r="AC657">
            <v>0</v>
          </cell>
          <cell r="AD657">
            <v>0</v>
          </cell>
          <cell r="AE657">
            <v>0</v>
          </cell>
          <cell r="AF657">
            <v>0</v>
          </cell>
          <cell r="AG657">
            <v>0</v>
          </cell>
          <cell r="AH657">
            <v>0</v>
          </cell>
          <cell r="AI657">
            <v>6.9893499437217796</v>
          </cell>
          <cell r="AJ657">
            <v>13.4950236414132</v>
          </cell>
          <cell r="AK657">
            <v>13.4615961203674</v>
          </cell>
          <cell r="AL657">
            <v>13.930356441884999</v>
          </cell>
          <cell r="AM657">
            <v>14.1849442372922</v>
          </cell>
        </row>
        <row r="658">
          <cell r="A658">
            <v>40907</v>
          </cell>
          <cell r="B658">
            <v>7</v>
          </cell>
          <cell r="C658" t="str">
            <v>AS-FP</v>
          </cell>
          <cell r="D658">
            <v>4</v>
          </cell>
          <cell r="E658">
            <v>9</v>
          </cell>
          <cell r="F658" t="str">
            <v>Araucanía</v>
          </cell>
          <cell r="G658">
            <v>0</v>
          </cell>
          <cell r="H658">
            <v>0</v>
          </cell>
          <cell r="I658">
            <v>0</v>
          </cell>
          <cell r="J658">
            <v>0</v>
          </cell>
          <cell r="K658">
            <v>0</v>
          </cell>
          <cell r="L658">
            <v>0</v>
          </cell>
          <cell r="M658">
            <v>0</v>
          </cell>
          <cell r="N658">
            <v>0</v>
          </cell>
          <cell r="O658">
            <v>0</v>
          </cell>
          <cell r="P658">
            <v>0</v>
          </cell>
          <cell r="Q658">
            <v>0</v>
          </cell>
          <cell r="R658">
            <v>0</v>
          </cell>
          <cell r="S658">
            <v>0</v>
          </cell>
          <cell r="T658">
            <v>0</v>
          </cell>
          <cell r="U658">
            <v>0</v>
          </cell>
          <cell r="V658">
            <v>0</v>
          </cell>
          <cell r="W658">
            <v>0</v>
          </cell>
          <cell r="X658">
            <v>0</v>
          </cell>
          <cell r="Y658">
            <v>0</v>
          </cell>
          <cell r="Z658">
            <v>0</v>
          </cell>
          <cell r="AA658">
            <v>0</v>
          </cell>
          <cell r="AB658">
            <v>0</v>
          </cell>
          <cell r="AC658">
            <v>0</v>
          </cell>
          <cell r="AD658">
            <v>0</v>
          </cell>
          <cell r="AE658">
            <v>0</v>
          </cell>
          <cell r="AF658">
            <v>0</v>
          </cell>
          <cell r="AG658">
            <v>0</v>
          </cell>
          <cell r="AH658">
            <v>0</v>
          </cell>
          <cell r="AI658">
            <v>0</v>
          </cell>
          <cell r="AJ658">
            <v>0</v>
          </cell>
          <cell r="AK658">
            <v>0</v>
          </cell>
          <cell r="AL658">
            <v>0</v>
          </cell>
          <cell r="AM658">
            <v>0</v>
          </cell>
        </row>
        <row r="659">
          <cell r="A659">
            <v>41407</v>
          </cell>
          <cell r="B659">
            <v>7</v>
          </cell>
          <cell r="C659" t="str">
            <v>AS-FP</v>
          </cell>
          <cell r="D659">
            <v>4</v>
          </cell>
          <cell r="E659">
            <v>14</v>
          </cell>
          <cell r="F659" t="str">
            <v>Los Ríos</v>
          </cell>
          <cell r="G659">
            <v>0</v>
          </cell>
          <cell r="H659">
            <v>0</v>
          </cell>
          <cell r="I659">
            <v>0</v>
          </cell>
          <cell r="J659">
            <v>0</v>
          </cell>
          <cell r="K659">
            <v>0</v>
          </cell>
          <cell r="L659">
            <v>0</v>
          </cell>
          <cell r="M659">
            <v>0</v>
          </cell>
          <cell r="N659">
            <v>0</v>
          </cell>
          <cell r="O659">
            <v>0</v>
          </cell>
          <cell r="P659">
            <v>0</v>
          </cell>
          <cell r="Q659">
            <v>0</v>
          </cell>
          <cell r="R659">
            <v>0</v>
          </cell>
          <cell r="S659">
            <v>0</v>
          </cell>
          <cell r="T659">
            <v>0</v>
          </cell>
          <cell r="U659">
            <v>0</v>
          </cell>
          <cell r="V659">
            <v>0</v>
          </cell>
          <cell r="W659">
            <v>0</v>
          </cell>
          <cell r="X659">
            <v>0</v>
          </cell>
          <cell r="Y659">
            <v>0</v>
          </cell>
          <cell r="Z659">
            <v>0</v>
          </cell>
          <cell r="AA659">
            <v>0</v>
          </cell>
          <cell r="AB659">
            <v>0</v>
          </cell>
          <cell r="AC659">
            <v>0</v>
          </cell>
          <cell r="AD659">
            <v>0</v>
          </cell>
          <cell r="AE659">
            <v>0</v>
          </cell>
          <cell r="AF659">
            <v>0</v>
          </cell>
          <cell r="AG659">
            <v>0</v>
          </cell>
          <cell r="AH659">
            <v>0</v>
          </cell>
          <cell r="AI659">
            <v>0</v>
          </cell>
          <cell r="AJ659">
            <v>0</v>
          </cell>
          <cell r="AK659">
            <v>0</v>
          </cell>
          <cell r="AL659">
            <v>0</v>
          </cell>
          <cell r="AM659">
            <v>0</v>
          </cell>
        </row>
        <row r="660">
          <cell r="A660">
            <v>41007</v>
          </cell>
          <cell r="B660">
            <v>7</v>
          </cell>
          <cell r="C660" t="str">
            <v>AS-FP</v>
          </cell>
          <cell r="D660">
            <v>4</v>
          </cell>
          <cell r="E660">
            <v>10</v>
          </cell>
          <cell r="F660" t="str">
            <v>Los Lagos</v>
          </cell>
          <cell r="G660">
            <v>0</v>
          </cell>
          <cell r="H660">
            <v>0</v>
          </cell>
          <cell r="I660">
            <v>0</v>
          </cell>
          <cell r="J660">
            <v>0</v>
          </cell>
          <cell r="K660">
            <v>0</v>
          </cell>
          <cell r="L660">
            <v>0</v>
          </cell>
          <cell r="M660">
            <v>0</v>
          </cell>
          <cell r="N660">
            <v>0</v>
          </cell>
          <cell r="O660">
            <v>0</v>
          </cell>
          <cell r="P660">
            <v>0</v>
          </cell>
          <cell r="Q660">
            <v>0</v>
          </cell>
          <cell r="R660">
            <v>0</v>
          </cell>
          <cell r="S660">
            <v>0</v>
          </cell>
          <cell r="T660">
            <v>0</v>
          </cell>
          <cell r="U660">
            <v>0</v>
          </cell>
          <cell r="V660">
            <v>0</v>
          </cell>
          <cell r="W660">
            <v>0</v>
          </cell>
          <cell r="X660">
            <v>0</v>
          </cell>
          <cell r="Y660">
            <v>0</v>
          </cell>
          <cell r="Z660">
            <v>0</v>
          </cell>
          <cell r="AA660">
            <v>0</v>
          </cell>
          <cell r="AB660">
            <v>0</v>
          </cell>
          <cell r="AC660">
            <v>0</v>
          </cell>
          <cell r="AD660">
            <v>0</v>
          </cell>
          <cell r="AE660">
            <v>0</v>
          </cell>
          <cell r="AF660">
            <v>0</v>
          </cell>
          <cell r="AG660">
            <v>0</v>
          </cell>
          <cell r="AH660">
            <v>0</v>
          </cell>
          <cell r="AI660">
            <v>0</v>
          </cell>
          <cell r="AJ660">
            <v>0</v>
          </cell>
          <cell r="AK660">
            <v>0</v>
          </cell>
          <cell r="AL660">
            <v>0</v>
          </cell>
          <cell r="AM660">
            <v>0</v>
          </cell>
        </row>
        <row r="661">
          <cell r="A661">
            <v>41107</v>
          </cell>
          <cell r="B661">
            <v>7</v>
          </cell>
          <cell r="C661" t="str">
            <v>AS-FP</v>
          </cell>
          <cell r="D661">
            <v>4</v>
          </cell>
          <cell r="E661">
            <v>11</v>
          </cell>
          <cell r="F661" t="str">
            <v>Aysén</v>
          </cell>
          <cell r="G661">
            <v>0</v>
          </cell>
          <cell r="H661">
            <v>0</v>
          </cell>
          <cell r="I661">
            <v>0</v>
          </cell>
          <cell r="J661">
            <v>0</v>
          </cell>
          <cell r="K661">
            <v>0</v>
          </cell>
          <cell r="L661">
            <v>0</v>
          </cell>
          <cell r="M661">
            <v>0</v>
          </cell>
          <cell r="N661">
            <v>0</v>
          </cell>
          <cell r="O661">
            <v>0</v>
          </cell>
          <cell r="P661">
            <v>0</v>
          </cell>
          <cell r="Q661">
            <v>0</v>
          </cell>
          <cell r="R661">
            <v>0</v>
          </cell>
          <cell r="S661">
            <v>0</v>
          </cell>
          <cell r="T661">
            <v>0</v>
          </cell>
          <cell r="U661">
            <v>0</v>
          </cell>
          <cell r="V661">
            <v>0</v>
          </cell>
          <cell r="W661">
            <v>0</v>
          </cell>
          <cell r="X661">
            <v>0</v>
          </cell>
          <cell r="Y661">
            <v>0</v>
          </cell>
          <cell r="Z661">
            <v>0</v>
          </cell>
          <cell r="AA661">
            <v>0</v>
          </cell>
          <cell r="AB661">
            <v>0</v>
          </cell>
          <cell r="AC661">
            <v>0</v>
          </cell>
          <cell r="AD661">
            <v>0</v>
          </cell>
          <cell r="AE661">
            <v>0</v>
          </cell>
          <cell r="AF661">
            <v>0</v>
          </cell>
          <cell r="AG661">
            <v>0</v>
          </cell>
          <cell r="AH661">
            <v>0</v>
          </cell>
          <cell r="AI661">
            <v>0</v>
          </cell>
          <cell r="AJ661">
            <v>0</v>
          </cell>
          <cell r="AK661">
            <v>0</v>
          </cell>
          <cell r="AL661">
            <v>0</v>
          </cell>
          <cell r="AM661">
            <v>0</v>
          </cell>
        </row>
        <row r="662">
          <cell r="A662">
            <v>41207</v>
          </cell>
          <cell r="B662">
            <v>7</v>
          </cell>
          <cell r="C662" t="str">
            <v>AS-FP</v>
          </cell>
          <cell r="D662">
            <v>4</v>
          </cell>
          <cell r="E662">
            <v>12</v>
          </cell>
          <cell r="F662" t="str">
            <v>Magallanes</v>
          </cell>
          <cell r="G662">
            <v>0</v>
          </cell>
          <cell r="H662">
            <v>0</v>
          </cell>
          <cell r="I662">
            <v>0</v>
          </cell>
          <cell r="J662">
            <v>0</v>
          </cell>
          <cell r="K662">
            <v>0</v>
          </cell>
          <cell r="L662">
            <v>0</v>
          </cell>
          <cell r="M662">
            <v>0</v>
          </cell>
          <cell r="N662">
            <v>0</v>
          </cell>
          <cell r="O662">
            <v>0</v>
          </cell>
          <cell r="P662">
            <v>0</v>
          </cell>
          <cell r="Q662">
            <v>0</v>
          </cell>
          <cell r="R662">
            <v>0</v>
          </cell>
          <cell r="S662">
            <v>0</v>
          </cell>
          <cell r="T662">
            <v>0</v>
          </cell>
          <cell r="U662">
            <v>0</v>
          </cell>
          <cell r="V662">
            <v>0</v>
          </cell>
          <cell r="W662">
            <v>0</v>
          </cell>
          <cell r="X662">
            <v>0</v>
          </cell>
          <cell r="Y662">
            <v>0</v>
          </cell>
          <cell r="Z662">
            <v>0</v>
          </cell>
          <cell r="AA662">
            <v>0</v>
          </cell>
          <cell r="AB662">
            <v>0</v>
          </cell>
          <cell r="AC662">
            <v>0</v>
          </cell>
          <cell r="AD662">
            <v>0</v>
          </cell>
          <cell r="AE662">
            <v>0</v>
          </cell>
          <cell r="AF662">
            <v>0</v>
          </cell>
          <cell r="AG662">
            <v>0</v>
          </cell>
          <cell r="AH662">
            <v>0</v>
          </cell>
          <cell r="AI662">
            <v>0</v>
          </cell>
          <cell r="AJ662">
            <v>0</v>
          </cell>
          <cell r="AK662">
            <v>0</v>
          </cell>
          <cell r="AL662">
            <v>0</v>
          </cell>
          <cell r="AM662">
            <v>0</v>
          </cell>
        </row>
        <row r="663">
          <cell r="A663">
            <v>51507</v>
          </cell>
          <cell r="B663">
            <v>7</v>
          </cell>
          <cell r="C663" t="str">
            <v>OT-FP</v>
          </cell>
          <cell r="D663">
            <v>5</v>
          </cell>
          <cell r="E663">
            <v>15</v>
          </cell>
          <cell r="F663" t="str">
            <v>Arica y Parinacota</v>
          </cell>
          <cell r="G663">
            <v>0</v>
          </cell>
          <cell r="H663">
            <v>0</v>
          </cell>
          <cell r="I663">
            <v>0</v>
          </cell>
          <cell r="J663">
            <v>0</v>
          </cell>
          <cell r="K663">
            <v>0</v>
          </cell>
          <cell r="L663">
            <v>0</v>
          </cell>
          <cell r="M663">
            <v>0</v>
          </cell>
          <cell r="N663">
            <v>0</v>
          </cell>
          <cell r="O663">
            <v>0</v>
          </cell>
          <cell r="P663">
            <v>0</v>
          </cell>
          <cell r="Q663">
            <v>0</v>
          </cell>
          <cell r="R663">
            <v>0</v>
          </cell>
          <cell r="S663">
            <v>0</v>
          </cell>
          <cell r="T663">
            <v>0</v>
          </cell>
          <cell r="U663">
            <v>0</v>
          </cell>
          <cell r="V663">
            <v>0</v>
          </cell>
          <cell r="W663">
            <v>0</v>
          </cell>
          <cell r="X663">
            <v>0</v>
          </cell>
          <cell r="Y663">
            <v>0</v>
          </cell>
          <cell r="Z663">
            <v>0</v>
          </cell>
          <cell r="AA663">
            <v>0</v>
          </cell>
          <cell r="AB663">
            <v>0</v>
          </cell>
          <cell r="AC663">
            <v>0</v>
          </cell>
          <cell r="AD663">
            <v>0</v>
          </cell>
          <cell r="AE663">
            <v>0</v>
          </cell>
          <cell r="AF663">
            <v>0</v>
          </cell>
          <cell r="AG663">
            <v>0</v>
          </cell>
          <cell r="AH663">
            <v>0</v>
          </cell>
          <cell r="AI663">
            <v>0</v>
          </cell>
          <cell r="AJ663">
            <v>0</v>
          </cell>
          <cell r="AK663">
            <v>0</v>
          </cell>
          <cell r="AL663">
            <v>0</v>
          </cell>
          <cell r="AM663">
            <v>0</v>
          </cell>
        </row>
        <row r="664">
          <cell r="A664">
            <v>50107</v>
          </cell>
          <cell r="B664">
            <v>7</v>
          </cell>
          <cell r="C664" t="str">
            <v>OT-FP</v>
          </cell>
          <cell r="D664">
            <v>5</v>
          </cell>
          <cell r="E664">
            <v>1</v>
          </cell>
          <cell r="F664" t="str">
            <v>Tarapaca</v>
          </cell>
          <cell r="G664">
            <v>0</v>
          </cell>
          <cell r="H664">
            <v>0</v>
          </cell>
          <cell r="I664">
            <v>0</v>
          </cell>
          <cell r="J664">
            <v>0</v>
          </cell>
          <cell r="K664">
            <v>0</v>
          </cell>
          <cell r="L664">
            <v>0</v>
          </cell>
          <cell r="M664">
            <v>0</v>
          </cell>
          <cell r="N664">
            <v>0</v>
          </cell>
          <cell r="O664">
            <v>0</v>
          </cell>
          <cell r="P664">
            <v>0</v>
          </cell>
          <cell r="Q664">
            <v>0</v>
          </cell>
          <cell r="R664">
            <v>0</v>
          </cell>
          <cell r="S664">
            <v>0</v>
          </cell>
          <cell r="T664">
            <v>0</v>
          </cell>
          <cell r="U664">
            <v>0</v>
          </cell>
          <cell r="V664">
            <v>0</v>
          </cell>
          <cell r="W664">
            <v>0</v>
          </cell>
          <cell r="X664">
            <v>0</v>
          </cell>
          <cell r="Y664">
            <v>0</v>
          </cell>
          <cell r="Z664">
            <v>0</v>
          </cell>
          <cell r="AA664">
            <v>0</v>
          </cell>
          <cell r="AB664">
            <v>0</v>
          </cell>
          <cell r="AC664">
            <v>0</v>
          </cell>
          <cell r="AD664">
            <v>0</v>
          </cell>
          <cell r="AE664">
            <v>0</v>
          </cell>
          <cell r="AF664">
            <v>0</v>
          </cell>
          <cell r="AG664">
            <v>0</v>
          </cell>
          <cell r="AH664">
            <v>0</v>
          </cell>
          <cell r="AI664">
            <v>0</v>
          </cell>
          <cell r="AJ664">
            <v>0</v>
          </cell>
          <cell r="AK664">
            <v>0</v>
          </cell>
          <cell r="AL664">
            <v>0</v>
          </cell>
          <cell r="AM664">
            <v>0</v>
          </cell>
        </row>
        <row r="665">
          <cell r="A665">
            <v>50207</v>
          </cell>
          <cell r="B665">
            <v>7</v>
          </cell>
          <cell r="C665" t="str">
            <v>OT-FP</v>
          </cell>
          <cell r="D665">
            <v>5</v>
          </cell>
          <cell r="E665">
            <v>2</v>
          </cell>
          <cell r="F665" t="str">
            <v>Antofagasta</v>
          </cell>
          <cell r="G665">
            <v>0</v>
          </cell>
          <cell r="H665">
            <v>0</v>
          </cell>
          <cell r="I665">
            <v>0</v>
          </cell>
          <cell r="J665">
            <v>0</v>
          </cell>
          <cell r="K665">
            <v>0</v>
          </cell>
          <cell r="L665">
            <v>0</v>
          </cell>
          <cell r="M665">
            <v>0</v>
          </cell>
          <cell r="N665">
            <v>0</v>
          </cell>
          <cell r="O665">
            <v>0</v>
          </cell>
          <cell r="P665">
            <v>0</v>
          </cell>
          <cell r="Q665">
            <v>0</v>
          </cell>
          <cell r="R665">
            <v>0</v>
          </cell>
          <cell r="S665">
            <v>0</v>
          </cell>
          <cell r="T665">
            <v>0</v>
          </cell>
          <cell r="U665">
            <v>0</v>
          </cell>
          <cell r="V665">
            <v>0</v>
          </cell>
          <cell r="W665">
            <v>0</v>
          </cell>
          <cell r="X665">
            <v>0</v>
          </cell>
          <cell r="Y665">
            <v>0</v>
          </cell>
          <cell r="Z665">
            <v>0</v>
          </cell>
          <cell r="AA665">
            <v>0</v>
          </cell>
          <cell r="AB665">
            <v>0</v>
          </cell>
          <cell r="AC665">
            <v>0</v>
          </cell>
          <cell r="AD665">
            <v>0</v>
          </cell>
          <cell r="AE665">
            <v>0</v>
          </cell>
          <cell r="AF665">
            <v>0</v>
          </cell>
          <cell r="AG665">
            <v>0</v>
          </cell>
          <cell r="AH665">
            <v>0</v>
          </cell>
          <cell r="AI665">
            <v>0</v>
          </cell>
          <cell r="AJ665">
            <v>0</v>
          </cell>
          <cell r="AK665">
            <v>0</v>
          </cell>
          <cell r="AL665">
            <v>0</v>
          </cell>
          <cell r="AM665">
            <v>0</v>
          </cell>
        </row>
        <row r="666">
          <cell r="A666">
            <v>50307</v>
          </cell>
          <cell r="B666">
            <v>7</v>
          </cell>
          <cell r="C666" t="str">
            <v>OT-FP</v>
          </cell>
          <cell r="D666">
            <v>5</v>
          </cell>
          <cell r="E666">
            <v>3</v>
          </cell>
          <cell r="F666" t="str">
            <v>Atacama</v>
          </cell>
          <cell r="G666">
            <v>0</v>
          </cell>
          <cell r="H666">
            <v>0</v>
          </cell>
          <cell r="I666">
            <v>0</v>
          </cell>
          <cell r="J666">
            <v>0</v>
          </cell>
          <cell r="K666">
            <v>0</v>
          </cell>
          <cell r="L666">
            <v>0</v>
          </cell>
          <cell r="M666">
            <v>0</v>
          </cell>
          <cell r="N666">
            <v>0</v>
          </cell>
          <cell r="O666">
            <v>0</v>
          </cell>
          <cell r="P666">
            <v>0</v>
          </cell>
          <cell r="Q666">
            <v>0</v>
          </cell>
          <cell r="R666">
            <v>0</v>
          </cell>
          <cell r="S666">
            <v>0</v>
          </cell>
          <cell r="T666">
            <v>0</v>
          </cell>
          <cell r="U666">
            <v>0</v>
          </cell>
          <cell r="V666">
            <v>0</v>
          </cell>
          <cell r="W666">
            <v>0</v>
          </cell>
          <cell r="X666">
            <v>0</v>
          </cell>
          <cell r="Y666">
            <v>0</v>
          </cell>
          <cell r="Z666">
            <v>0</v>
          </cell>
          <cell r="AA666">
            <v>0</v>
          </cell>
          <cell r="AB666">
            <v>0</v>
          </cell>
          <cell r="AC666">
            <v>0</v>
          </cell>
          <cell r="AD666">
            <v>0</v>
          </cell>
          <cell r="AE666">
            <v>0</v>
          </cell>
          <cell r="AF666">
            <v>0</v>
          </cell>
          <cell r="AG666">
            <v>0</v>
          </cell>
          <cell r="AH666">
            <v>0</v>
          </cell>
          <cell r="AI666">
            <v>0</v>
          </cell>
          <cell r="AJ666">
            <v>0</v>
          </cell>
          <cell r="AK666">
            <v>0</v>
          </cell>
          <cell r="AL666">
            <v>0</v>
          </cell>
          <cell r="AM666">
            <v>0</v>
          </cell>
        </row>
        <row r="667">
          <cell r="A667">
            <v>50407</v>
          </cell>
          <cell r="B667">
            <v>7</v>
          </cell>
          <cell r="C667" t="str">
            <v>OT-FP</v>
          </cell>
          <cell r="D667">
            <v>5</v>
          </cell>
          <cell r="E667">
            <v>4</v>
          </cell>
          <cell r="F667" t="str">
            <v>Coquimbo</v>
          </cell>
          <cell r="G667">
            <v>44.6188064451893</v>
          </cell>
          <cell r="H667">
            <v>44.0959966438555</v>
          </cell>
          <cell r="I667">
            <v>47.579029810245302</v>
          </cell>
          <cell r="J667">
            <v>51.413246071302098</v>
          </cell>
          <cell r="K667">
            <v>58.286707392759901</v>
          </cell>
          <cell r="L667">
            <v>61.1785707958106</v>
          </cell>
          <cell r="M667">
            <v>71.774647189716504</v>
          </cell>
          <cell r="N667">
            <v>91.805411056502507</v>
          </cell>
          <cell r="O667">
            <v>92.986227731720206</v>
          </cell>
          <cell r="P667">
            <v>97.485575270793603</v>
          </cell>
          <cell r="Q667">
            <v>96.253163130371405</v>
          </cell>
          <cell r="R667">
            <v>113.837802925901</v>
          </cell>
          <cell r="S667">
            <v>133.30441871953801</v>
          </cell>
          <cell r="T667">
            <v>167.62263953777199</v>
          </cell>
          <cell r="U667">
            <v>224.21082397076401</v>
          </cell>
          <cell r="V667">
            <v>239.04524713644699</v>
          </cell>
          <cell r="W667">
            <v>277.11607671885599</v>
          </cell>
          <cell r="X667">
            <v>280.993218346145</v>
          </cell>
          <cell r="Y667">
            <v>290.25492103929798</v>
          </cell>
          <cell r="Z667">
            <v>289.37614059476903</v>
          </cell>
          <cell r="AA667">
            <v>291.40593702022801</v>
          </cell>
          <cell r="AB667">
            <v>291.738052160672</v>
          </cell>
          <cell r="AC667">
            <v>292.79999022474198</v>
          </cell>
          <cell r="AD667">
            <v>290.15958173553503</v>
          </cell>
          <cell r="AE667">
            <v>285.95371102883598</v>
          </cell>
          <cell r="AF667">
            <v>285.69900085889998</v>
          </cell>
          <cell r="AG667">
            <v>283.15392876393997</v>
          </cell>
          <cell r="AH667">
            <v>268.290719494082</v>
          </cell>
          <cell r="AI667">
            <v>266.75464015280801</v>
          </cell>
          <cell r="AJ667">
            <v>263.91244353016299</v>
          </cell>
          <cell r="AK667">
            <v>259.415480170168</v>
          </cell>
          <cell r="AL667">
            <v>232.61410844560601</v>
          </cell>
          <cell r="AM667">
            <v>195.535419632073</v>
          </cell>
        </row>
        <row r="668">
          <cell r="A668">
            <v>50507</v>
          </cell>
          <cell r="B668">
            <v>7</v>
          </cell>
          <cell r="C668" t="str">
            <v>OT-FP</v>
          </cell>
          <cell r="D668">
            <v>5</v>
          </cell>
          <cell r="E668">
            <v>5</v>
          </cell>
          <cell r="F668" t="str">
            <v>Valparaíso</v>
          </cell>
          <cell r="G668">
            <v>0</v>
          </cell>
          <cell r="H668">
            <v>0</v>
          </cell>
          <cell r="I668">
            <v>0</v>
          </cell>
          <cell r="J668">
            <v>0</v>
          </cell>
          <cell r="K668">
            <v>0</v>
          </cell>
          <cell r="L668">
            <v>0</v>
          </cell>
          <cell r="M668">
            <v>0</v>
          </cell>
          <cell r="N668">
            <v>0</v>
          </cell>
          <cell r="O668">
            <v>0</v>
          </cell>
          <cell r="P668">
            <v>0</v>
          </cell>
          <cell r="Q668">
            <v>0</v>
          </cell>
          <cell r="R668">
            <v>0</v>
          </cell>
          <cell r="S668">
            <v>0</v>
          </cell>
          <cell r="T668">
            <v>0</v>
          </cell>
          <cell r="U668">
            <v>0</v>
          </cell>
          <cell r="V668">
            <v>0</v>
          </cell>
          <cell r="W668">
            <v>0</v>
          </cell>
          <cell r="X668">
            <v>0</v>
          </cell>
          <cell r="Y668">
            <v>0</v>
          </cell>
          <cell r="Z668">
            <v>0</v>
          </cell>
          <cell r="AA668">
            <v>0</v>
          </cell>
          <cell r="AB668">
            <v>0</v>
          </cell>
          <cell r="AC668">
            <v>0</v>
          </cell>
          <cell r="AD668">
            <v>0</v>
          </cell>
          <cell r="AE668">
            <v>0</v>
          </cell>
          <cell r="AF668">
            <v>0</v>
          </cell>
          <cell r="AG668">
            <v>0</v>
          </cell>
          <cell r="AH668">
            <v>0</v>
          </cell>
          <cell r="AI668">
            <v>0</v>
          </cell>
          <cell r="AJ668">
            <v>0</v>
          </cell>
          <cell r="AK668">
            <v>0</v>
          </cell>
          <cell r="AL668">
            <v>0</v>
          </cell>
          <cell r="AM668">
            <v>0</v>
          </cell>
        </row>
        <row r="669">
          <cell r="A669">
            <v>51307</v>
          </cell>
          <cell r="B669">
            <v>7</v>
          </cell>
          <cell r="C669" t="str">
            <v>OT-FP</v>
          </cell>
          <cell r="D669">
            <v>5</v>
          </cell>
          <cell r="E669">
            <v>13</v>
          </cell>
          <cell r="F669" t="str">
            <v>Metropolitana</v>
          </cell>
          <cell r="G669">
            <v>0</v>
          </cell>
          <cell r="H669">
            <v>0</v>
          </cell>
          <cell r="I669">
            <v>0</v>
          </cell>
          <cell r="J669">
            <v>0</v>
          </cell>
          <cell r="K669">
            <v>0</v>
          </cell>
          <cell r="L669">
            <v>0</v>
          </cell>
          <cell r="M669">
            <v>0</v>
          </cell>
          <cell r="N669">
            <v>0</v>
          </cell>
          <cell r="O669">
            <v>0</v>
          </cell>
          <cell r="P669">
            <v>0</v>
          </cell>
          <cell r="Q669">
            <v>0</v>
          </cell>
          <cell r="R669">
            <v>0</v>
          </cell>
          <cell r="S669">
            <v>0</v>
          </cell>
          <cell r="T669">
            <v>0</v>
          </cell>
          <cell r="U669">
            <v>0</v>
          </cell>
          <cell r="V669">
            <v>0</v>
          </cell>
          <cell r="W669">
            <v>0</v>
          </cell>
          <cell r="X669">
            <v>0</v>
          </cell>
          <cell r="Y669">
            <v>0</v>
          </cell>
          <cell r="Z669">
            <v>0</v>
          </cell>
          <cell r="AA669">
            <v>0</v>
          </cell>
          <cell r="AB669">
            <v>0</v>
          </cell>
          <cell r="AC669">
            <v>0</v>
          </cell>
          <cell r="AD669">
            <v>0</v>
          </cell>
          <cell r="AE669">
            <v>0</v>
          </cell>
          <cell r="AF669">
            <v>0</v>
          </cell>
          <cell r="AG669">
            <v>0</v>
          </cell>
          <cell r="AH669">
            <v>0</v>
          </cell>
          <cell r="AI669">
            <v>0</v>
          </cell>
          <cell r="AJ669">
            <v>0</v>
          </cell>
          <cell r="AK669">
            <v>0</v>
          </cell>
          <cell r="AL669">
            <v>0</v>
          </cell>
          <cell r="AM669">
            <v>0</v>
          </cell>
        </row>
        <row r="670">
          <cell r="A670">
            <v>50607</v>
          </cell>
          <cell r="B670">
            <v>7</v>
          </cell>
          <cell r="C670" t="str">
            <v>OT-FP</v>
          </cell>
          <cell r="D670">
            <v>5</v>
          </cell>
          <cell r="E670">
            <v>6</v>
          </cell>
          <cell r="F670" t="str">
            <v>O´Higgins</v>
          </cell>
          <cell r="G670">
            <v>0</v>
          </cell>
          <cell r="H670">
            <v>0</v>
          </cell>
          <cell r="I670">
            <v>0</v>
          </cell>
          <cell r="J670">
            <v>0</v>
          </cell>
          <cell r="K670">
            <v>0</v>
          </cell>
          <cell r="L670">
            <v>0</v>
          </cell>
          <cell r="M670">
            <v>0</v>
          </cell>
          <cell r="N670">
            <v>0</v>
          </cell>
          <cell r="O670">
            <v>0</v>
          </cell>
          <cell r="P670">
            <v>0</v>
          </cell>
          <cell r="Q670">
            <v>0</v>
          </cell>
          <cell r="R670">
            <v>0</v>
          </cell>
          <cell r="S670">
            <v>0</v>
          </cell>
          <cell r="T670">
            <v>0</v>
          </cell>
          <cell r="U670">
            <v>0</v>
          </cell>
          <cell r="V670">
            <v>0</v>
          </cell>
          <cell r="W670">
            <v>0</v>
          </cell>
          <cell r="X670">
            <v>0</v>
          </cell>
          <cell r="Y670">
            <v>0</v>
          </cell>
          <cell r="Z670">
            <v>0</v>
          </cell>
          <cell r="AA670">
            <v>0</v>
          </cell>
          <cell r="AB670">
            <v>0</v>
          </cell>
          <cell r="AC670">
            <v>0</v>
          </cell>
          <cell r="AD670">
            <v>0</v>
          </cell>
          <cell r="AE670">
            <v>0</v>
          </cell>
          <cell r="AF670">
            <v>0</v>
          </cell>
          <cell r="AG670">
            <v>0</v>
          </cell>
          <cell r="AH670">
            <v>0</v>
          </cell>
          <cell r="AI670">
            <v>0</v>
          </cell>
          <cell r="AJ670">
            <v>0</v>
          </cell>
          <cell r="AK670">
            <v>0</v>
          </cell>
          <cell r="AL670">
            <v>0</v>
          </cell>
          <cell r="AM670">
            <v>0</v>
          </cell>
        </row>
        <row r="671">
          <cell r="A671">
            <v>50707</v>
          </cell>
          <cell r="B671">
            <v>7</v>
          </cell>
          <cell r="C671" t="str">
            <v>OT-FP</v>
          </cell>
          <cell r="D671">
            <v>5</v>
          </cell>
          <cell r="E671">
            <v>7</v>
          </cell>
          <cell r="F671" t="str">
            <v>Maule</v>
          </cell>
          <cell r="G671">
            <v>202.79844031339101</v>
          </cell>
          <cell r="H671">
            <v>203.435410199812</v>
          </cell>
          <cell r="I671">
            <v>211.26545080302</v>
          </cell>
          <cell r="J671">
            <v>213.05718206665901</v>
          </cell>
          <cell r="K671">
            <v>213.852902059494</v>
          </cell>
          <cell r="L671">
            <v>209.803755775762</v>
          </cell>
          <cell r="M671">
            <v>202.581142314164</v>
          </cell>
          <cell r="N671">
            <v>205.03525436952901</v>
          </cell>
          <cell r="O671">
            <v>203.687313001142</v>
          </cell>
          <cell r="P671">
            <v>210.392717093442</v>
          </cell>
          <cell r="Q671">
            <v>202.82002329831801</v>
          </cell>
          <cell r="R671">
            <v>199.66208123399301</v>
          </cell>
          <cell r="S671">
            <v>198.49987708869801</v>
          </cell>
          <cell r="T671">
            <v>201.984205986814</v>
          </cell>
          <cell r="U671">
            <v>198.01387958820101</v>
          </cell>
          <cell r="V671">
            <v>193.138612671278</v>
          </cell>
          <cell r="W671">
            <v>193.96648211856601</v>
          </cell>
          <cell r="X671">
            <v>193.19930637391499</v>
          </cell>
          <cell r="Y671">
            <v>192.38146612246501</v>
          </cell>
          <cell r="Z671">
            <v>186.71602720424499</v>
          </cell>
          <cell r="AA671">
            <v>168.600156724718</v>
          </cell>
          <cell r="AB671">
            <v>163.64121794264199</v>
          </cell>
          <cell r="AC671">
            <v>157.51165102621701</v>
          </cell>
          <cell r="AD671">
            <v>149.94588574027199</v>
          </cell>
          <cell r="AE671">
            <v>144.26972573492401</v>
          </cell>
          <cell r="AF671">
            <v>138.63790421867699</v>
          </cell>
          <cell r="AG671">
            <v>133.56228024888799</v>
          </cell>
          <cell r="AH671">
            <v>125.145038486906</v>
          </cell>
          <cell r="AI671">
            <v>117.816841415439</v>
          </cell>
          <cell r="AJ671">
            <v>108.50193381007</v>
          </cell>
          <cell r="AK671">
            <v>102.600465584652</v>
          </cell>
          <cell r="AL671">
            <v>96.104414153981594</v>
          </cell>
          <cell r="AM671">
            <v>89.129168046830898</v>
          </cell>
        </row>
        <row r="672">
          <cell r="A672">
            <v>51607</v>
          </cell>
          <cell r="B672">
            <v>7</v>
          </cell>
          <cell r="C672" t="str">
            <v>OT-FP</v>
          </cell>
          <cell r="D672">
            <v>5</v>
          </cell>
          <cell r="E672">
            <v>16</v>
          </cell>
          <cell r="F672" t="str">
            <v>Ñuble</v>
          </cell>
          <cell r="G672">
            <v>0.856452024119146</v>
          </cell>
          <cell r="H672">
            <v>0.886731779208495</v>
          </cell>
          <cell r="I672">
            <v>0.91221344723113595</v>
          </cell>
          <cell r="J672">
            <v>0.91788109002037899</v>
          </cell>
          <cell r="K672">
            <v>0.89272882496745898</v>
          </cell>
          <cell r="L672">
            <v>0.86713087603192596</v>
          </cell>
          <cell r="M672">
            <v>0.81003499674693602</v>
          </cell>
          <cell r="N672">
            <v>0.74692945900719099</v>
          </cell>
          <cell r="O672">
            <v>0.70509947957292196</v>
          </cell>
          <cell r="P672">
            <v>0.67821182874377195</v>
          </cell>
          <cell r="Q672">
            <v>0.61487406885873797</v>
          </cell>
          <cell r="R672">
            <v>0.58161942723827798</v>
          </cell>
          <cell r="S672">
            <v>0.60065986882133204</v>
          </cell>
          <cell r="T672">
            <v>0.44328138740096601</v>
          </cell>
          <cell r="U672">
            <v>0.403662943539772</v>
          </cell>
          <cell r="V672">
            <v>0.43478908836750402</v>
          </cell>
          <cell r="W672">
            <v>0.43629703098327799</v>
          </cell>
          <cell r="X672">
            <v>0.43736158530012198</v>
          </cell>
          <cell r="Y672">
            <v>0.43363181214355001</v>
          </cell>
          <cell r="Z672">
            <v>0.418463094101102</v>
          </cell>
          <cell r="AA672">
            <v>0.403690180470336</v>
          </cell>
          <cell r="AB672">
            <v>0.35561591423602801</v>
          </cell>
          <cell r="AC672">
            <v>0.31903247212089397</v>
          </cell>
          <cell r="AD672">
            <v>0.27489773400884498</v>
          </cell>
          <cell r="AE672">
            <v>0.26458849523721301</v>
          </cell>
          <cell r="AF672">
            <v>0.22183943125646399</v>
          </cell>
          <cell r="AG672">
            <v>0.216040888997862</v>
          </cell>
          <cell r="AH672">
            <v>0.224314632833197</v>
          </cell>
          <cell r="AI672">
            <v>2.9753791163783898</v>
          </cell>
          <cell r="AJ672">
            <v>5.5796989934472503</v>
          </cell>
          <cell r="AK672">
            <v>5.53333912230877</v>
          </cell>
          <cell r="AL672">
            <v>5.6976469380897603</v>
          </cell>
          <cell r="AM672">
            <v>5.7500430090174204</v>
          </cell>
        </row>
        <row r="673">
          <cell r="A673">
            <v>50807</v>
          </cell>
          <cell r="B673">
            <v>7</v>
          </cell>
          <cell r="C673" t="str">
            <v>OT-FP</v>
          </cell>
          <cell r="D673">
            <v>5</v>
          </cell>
          <cell r="E673">
            <v>8</v>
          </cell>
          <cell r="F673" t="str">
            <v>Biobio</v>
          </cell>
          <cell r="G673">
            <v>1239.4721155613599</v>
          </cell>
          <cell r="H673">
            <v>1260.08408096068</v>
          </cell>
          <cell r="I673">
            <v>1306.91223574029</v>
          </cell>
          <cell r="J673">
            <v>1324.17801825278</v>
          </cell>
          <cell r="K673">
            <v>1286.3057196428001</v>
          </cell>
          <cell r="L673">
            <v>1260.3244050447099</v>
          </cell>
          <cell r="M673">
            <v>1175.1609303995299</v>
          </cell>
          <cell r="N673">
            <v>1082.1144656368499</v>
          </cell>
          <cell r="O673">
            <v>1015.3621102444999</v>
          </cell>
          <cell r="P673">
            <v>971.83697188107499</v>
          </cell>
          <cell r="Q673">
            <v>873.17859157215003</v>
          </cell>
          <cell r="R673">
            <v>822.58331649741501</v>
          </cell>
          <cell r="S673">
            <v>1022.2680637969</v>
          </cell>
          <cell r="T673">
            <v>775.27309320085999</v>
          </cell>
          <cell r="U673">
            <v>779.51708196134302</v>
          </cell>
          <cell r="V673">
            <v>787.73998774946995</v>
          </cell>
          <cell r="W673">
            <v>794.30306033059696</v>
          </cell>
          <cell r="X673">
            <v>803.06138957913902</v>
          </cell>
          <cell r="Y673">
            <v>800.33089997026002</v>
          </cell>
          <cell r="Z673">
            <v>774.96395950760495</v>
          </cell>
          <cell r="AA673">
            <v>749.799439177458</v>
          </cell>
          <cell r="AB673">
            <v>679.550621588029</v>
          </cell>
          <cell r="AC673">
            <v>621.91543181535496</v>
          </cell>
          <cell r="AD673">
            <v>547.36751155478601</v>
          </cell>
          <cell r="AE673">
            <v>533.02176260229101</v>
          </cell>
          <cell r="AF673">
            <v>450.45325722743598</v>
          </cell>
          <cell r="AG673">
            <v>432.83611880932898</v>
          </cell>
          <cell r="AH673">
            <v>535.65822380320697</v>
          </cell>
          <cell r="AI673">
            <v>503.88198268450401</v>
          </cell>
          <cell r="AJ673">
            <v>460.941418382564</v>
          </cell>
          <cell r="AK673">
            <v>434.35706226167702</v>
          </cell>
          <cell r="AL673">
            <v>423.15370845026899</v>
          </cell>
          <cell r="AM673">
            <v>404.07743263860499</v>
          </cell>
        </row>
        <row r="674">
          <cell r="A674">
            <v>50907</v>
          </cell>
          <cell r="B674">
            <v>7</v>
          </cell>
          <cell r="C674" t="str">
            <v>OT-FP</v>
          </cell>
          <cell r="D674">
            <v>5</v>
          </cell>
          <cell r="E674">
            <v>9</v>
          </cell>
          <cell r="F674" t="str">
            <v>Araucanía</v>
          </cell>
          <cell r="G674">
            <v>519.18924733544998</v>
          </cell>
          <cell r="H674">
            <v>551.34711664590702</v>
          </cell>
          <cell r="I674">
            <v>524.68725979218198</v>
          </cell>
          <cell r="J674">
            <v>559.33965213346198</v>
          </cell>
          <cell r="K674">
            <v>581.18388184184596</v>
          </cell>
          <cell r="L674">
            <v>680.10526787775996</v>
          </cell>
          <cell r="M674">
            <v>679.97298361101298</v>
          </cell>
          <cell r="N674">
            <v>726.93257212555704</v>
          </cell>
          <cell r="O674">
            <v>724.16490472080898</v>
          </cell>
          <cell r="P674">
            <v>727.41226561494398</v>
          </cell>
          <cell r="Q674">
            <v>724.528438467201</v>
          </cell>
          <cell r="R674">
            <v>714.78750638125496</v>
          </cell>
          <cell r="S674">
            <v>650.27137608349301</v>
          </cell>
          <cell r="T674">
            <v>610.79133142898695</v>
          </cell>
          <cell r="U674">
            <v>717.29205226694296</v>
          </cell>
          <cell r="V674">
            <v>754.40488518705604</v>
          </cell>
          <cell r="W674">
            <v>710.53510596779199</v>
          </cell>
          <cell r="X674">
            <v>706.51179190704102</v>
          </cell>
          <cell r="Y674">
            <v>693.78099083574796</v>
          </cell>
          <cell r="Z674">
            <v>707.02192982878603</v>
          </cell>
          <cell r="AA674">
            <v>714.97665656380502</v>
          </cell>
          <cell r="AB674">
            <v>697.73784758405998</v>
          </cell>
          <cell r="AC674">
            <v>700.53449998095095</v>
          </cell>
          <cell r="AD674">
            <v>657.97543762883402</v>
          </cell>
          <cell r="AE674">
            <v>645.23402366591597</v>
          </cell>
          <cell r="AF674">
            <v>527.60939238949197</v>
          </cell>
          <cell r="AG674">
            <v>523.65317077201803</v>
          </cell>
          <cell r="AH674">
            <v>473.58095360818101</v>
          </cell>
          <cell r="AI674">
            <v>453.84870190794902</v>
          </cell>
          <cell r="AJ674">
            <v>429.23613864359299</v>
          </cell>
          <cell r="AK674">
            <v>391.24540294111199</v>
          </cell>
          <cell r="AL674">
            <v>334.72524219168002</v>
          </cell>
          <cell r="AM674">
            <v>307.56094491814702</v>
          </cell>
        </row>
        <row r="675">
          <cell r="A675">
            <v>51407</v>
          </cell>
          <cell r="B675">
            <v>7</v>
          </cell>
          <cell r="C675" t="str">
            <v>OT-FP</v>
          </cell>
          <cell r="D675">
            <v>5</v>
          </cell>
          <cell r="E675">
            <v>14</v>
          </cell>
          <cell r="F675" t="str">
            <v>Los Ríos</v>
          </cell>
          <cell r="G675">
            <v>1210.7671425788899</v>
          </cell>
          <cell r="H675">
            <v>1327.73074545237</v>
          </cell>
          <cell r="I675">
            <v>1484.73060206118</v>
          </cell>
          <cell r="J675">
            <v>1506.7883170283501</v>
          </cell>
          <cell r="K675">
            <v>1641.4147755921599</v>
          </cell>
          <cell r="L675">
            <v>1621.9950814675899</v>
          </cell>
          <cell r="M675">
            <v>1647.8340316715801</v>
          </cell>
          <cell r="N675">
            <v>1742.28710034294</v>
          </cell>
          <cell r="O675">
            <v>1808.1069542006201</v>
          </cell>
          <cell r="P675">
            <v>1747.3238227982199</v>
          </cell>
          <cell r="Q675">
            <v>1755.7518608008199</v>
          </cell>
          <cell r="R675">
            <v>1722.84556863582</v>
          </cell>
          <cell r="S675">
            <v>1578.6605089371801</v>
          </cell>
          <cell r="T675">
            <v>1540.6800739284499</v>
          </cell>
          <cell r="U675">
            <v>1706.4644633349601</v>
          </cell>
          <cell r="V675">
            <v>1937.12961919952</v>
          </cell>
          <cell r="W675">
            <v>1889.5734727484601</v>
          </cell>
          <cell r="X675">
            <v>1911.19933933271</v>
          </cell>
          <cell r="Y675">
            <v>1931.11192221392</v>
          </cell>
          <cell r="Z675">
            <v>1869.6100859155699</v>
          </cell>
          <cell r="AA675">
            <v>1833.50804652178</v>
          </cell>
          <cell r="AB675">
            <v>1671.4250704629801</v>
          </cell>
          <cell r="AC675">
            <v>1516.25324594417</v>
          </cell>
          <cell r="AD675">
            <v>1458.5384645776301</v>
          </cell>
          <cell r="AE675">
            <v>1271.7737198929001</v>
          </cell>
          <cell r="AF675">
            <v>1232.7402577294899</v>
          </cell>
          <cell r="AG675">
            <v>1119.64380427841</v>
          </cell>
          <cell r="AH675">
            <v>964.35439885736002</v>
          </cell>
          <cell r="AI675">
            <v>835.33687088602005</v>
          </cell>
          <cell r="AJ675">
            <v>772.685388160196</v>
          </cell>
          <cell r="AK675">
            <v>682.781833970717</v>
          </cell>
          <cell r="AL675">
            <v>604.73432397005502</v>
          </cell>
          <cell r="AM675">
            <v>549.46369309272995</v>
          </cell>
        </row>
        <row r="676">
          <cell r="A676">
            <v>51007</v>
          </cell>
          <cell r="B676">
            <v>7</v>
          </cell>
          <cell r="C676" t="str">
            <v>OT-FP</v>
          </cell>
          <cell r="D676">
            <v>5</v>
          </cell>
          <cell r="E676">
            <v>10</v>
          </cell>
          <cell r="F676" t="str">
            <v>Los Lagos</v>
          </cell>
          <cell r="G676">
            <v>0</v>
          </cell>
          <cell r="H676">
            <v>0</v>
          </cell>
          <cell r="I676">
            <v>0</v>
          </cell>
          <cell r="J676">
            <v>0</v>
          </cell>
          <cell r="K676">
            <v>0</v>
          </cell>
          <cell r="L676">
            <v>0</v>
          </cell>
          <cell r="M676">
            <v>0</v>
          </cell>
          <cell r="N676">
            <v>0</v>
          </cell>
          <cell r="O676">
            <v>0</v>
          </cell>
          <cell r="P676">
            <v>0</v>
          </cell>
          <cell r="Q676">
            <v>0</v>
          </cell>
          <cell r="R676">
            <v>0</v>
          </cell>
          <cell r="S676">
            <v>0</v>
          </cell>
          <cell r="T676">
            <v>0</v>
          </cell>
          <cell r="U676">
            <v>0</v>
          </cell>
          <cell r="V676">
            <v>0</v>
          </cell>
          <cell r="W676">
            <v>0</v>
          </cell>
          <cell r="X676">
            <v>0</v>
          </cell>
          <cell r="Y676">
            <v>0</v>
          </cell>
          <cell r="Z676">
            <v>0</v>
          </cell>
          <cell r="AA676">
            <v>0</v>
          </cell>
          <cell r="AB676">
            <v>0</v>
          </cell>
          <cell r="AC676">
            <v>0</v>
          </cell>
          <cell r="AD676">
            <v>0</v>
          </cell>
          <cell r="AE676">
            <v>0</v>
          </cell>
          <cell r="AF676">
            <v>0</v>
          </cell>
          <cell r="AG676">
            <v>0</v>
          </cell>
          <cell r="AH676">
            <v>0</v>
          </cell>
          <cell r="AI676">
            <v>0</v>
          </cell>
          <cell r="AJ676">
            <v>0</v>
          </cell>
          <cell r="AK676">
            <v>0</v>
          </cell>
          <cell r="AL676">
            <v>0</v>
          </cell>
          <cell r="AM676">
            <v>0</v>
          </cell>
        </row>
        <row r="677">
          <cell r="A677">
            <v>51107</v>
          </cell>
          <cell r="B677">
            <v>7</v>
          </cell>
          <cell r="C677" t="str">
            <v>OT-FP</v>
          </cell>
          <cell r="D677">
            <v>5</v>
          </cell>
          <cell r="E677">
            <v>11</v>
          </cell>
          <cell r="F677" t="str">
            <v>Aysén</v>
          </cell>
          <cell r="G677">
            <v>0</v>
          </cell>
          <cell r="H677">
            <v>0</v>
          </cell>
          <cell r="I677">
            <v>0</v>
          </cell>
          <cell r="J677">
            <v>0</v>
          </cell>
          <cell r="K677">
            <v>0</v>
          </cell>
          <cell r="L677">
            <v>0</v>
          </cell>
          <cell r="M677">
            <v>0</v>
          </cell>
          <cell r="N677">
            <v>0</v>
          </cell>
          <cell r="O677">
            <v>0</v>
          </cell>
          <cell r="P677">
            <v>0</v>
          </cell>
          <cell r="Q677">
            <v>0</v>
          </cell>
          <cell r="R677">
            <v>0</v>
          </cell>
          <cell r="S677">
            <v>0</v>
          </cell>
          <cell r="T677">
            <v>0</v>
          </cell>
          <cell r="U677">
            <v>0</v>
          </cell>
          <cell r="V677">
            <v>0</v>
          </cell>
          <cell r="W677">
            <v>0</v>
          </cell>
          <cell r="X677">
            <v>0</v>
          </cell>
          <cell r="Y677">
            <v>0</v>
          </cell>
          <cell r="Z677">
            <v>0</v>
          </cell>
          <cell r="AA677">
            <v>0</v>
          </cell>
          <cell r="AB677">
            <v>0</v>
          </cell>
          <cell r="AC677">
            <v>0</v>
          </cell>
          <cell r="AD677">
            <v>0</v>
          </cell>
          <cell r="AE677">
            <v>0</v>
          </cell>
          <cell r="AF677">
            <v>0</v>
          </cell>
          <cell r="AG677">
            <v>0</v>
          </cell>
          <cell r="AH677">
            <v>0</v>
          </cell>
          <cell r="AI677">
            <v>0</v>
          </cell>
          <cell r="AJ677">
            <v>0</v>
          </cell>
          <cell r="AK677">
            <v>0</v>
          </cell>
          <cell r="AL677">
            <v>0</v>
          </cell>
          <cell r="AM677">
            <v>0</v>
          </cell>
        </row>
        <row r="678">
          <cell r="A678">
            <v>51207</v>
          </cell>
          <cell r="B678">
            <v>7</v>
          </cell>
          <cell r="C678" t="str">
            <v>OT-FP</v>
          </cell>
          <cell r="D678">
            <v>5</v>
          </cell>
          <cell r="E678">
            <v>12</v>
          </cell>
          <cell r="F678" t="str">
            <v>Magallanes</v>
          </cell>
          <cell r="G678">
            <v>0</v>
          </cell>
          <cell r="H678">
            <v>0</v>
          </cell>
          <cell r="I678">
            <v>0</v>
          </cell>
          <cell r="J678">
            <v>0</v>
          </cell>
          <cell r="K678">
            <v>0</v>
          </cell>
          <cell r="L678">
            <v>0</v>
          </cell>
          <cell r="M678">
            <v>0</v>
          </cell>
          <cell r="N678">
            <v>0</v>
          </cell>
          <cell r="O678">
            <v>0</v>
          </cell>
          <cell r="P678">
            <v>0</v>
          </cell>
          <cell r="Q678">
            <v>0</v>
          </cell>
          <cell r="R678">
            <v>0</v>
          </cell>
          <cell r="S678">
            <v>0</v>
          </cell>
          <cell r="T678">
            <v>0</v>
          </cell>
          <cell r="U678">
            <v>0</v>
          </cell>
          <cell r="V678">
            <v>0</v>
          </cell>
          <cell r="W678">
            <v>0</v>
          </cell>
          <cell r="X678">
            <v>0</v>
          </cell>
          <cell r="Y678">
            <v>0</v>
          </cell>
          <cell r="Z678">
            <v>0</v>
          </cell>
          <cell r="AA678">
            <v>0</v>
          </cell>
          <cell r="AB678">
            <v>0</v>
          </cell>
          <cell r="AC678">
            <v>0</v>
          </cell>
          <cell r="AD678">
            <v>0</v>
          </cell>
          <cell r="AE678">
            <v>0</v>
          </cell>
          <cell r="AF678">
            <v>0</v>
          </cell>
          <cell r="AG678">
            <v>0</v>
          </cell>
          <cell r="AH678">
            <v>0</v>
          </cell>
          <cell r="AI678">
            <v>0</v>
          </cell>
          <cell r="AJ678">
            <v>0</v>
          </cell>
          <cell r="AK678">
            <v>0</v>
          </cell>
          <cell r="AL678">
            <v>0</v>
          </cell>
          <cell r="AM678">
            <v>0</v>
          </cell>
        </row>
        <row r="679">
          <cell r="A679">
            <v>61507</v>
          </cell>
          <cell r="B679">
            <v>7</v>
          </cell>
          <cell r="C679" t="str">
            <v>BN-FP</v>
          </cell>
          <cell r="D679">
            <v>6</v>
          </cell>
          <cell r="E679">
            <v>15</v>
          </cell>
          <cell r="F679" t="str">
            <v>Arica y Parinacota</v>
          </cell>
          <cell r="G679">
            <v>0</v>
          </cell>
          <cell r="H679">
            <v>0</v>
          </cell>
          <cell r="I679">
            <v>0</v>
          </cell>
          <cell r="J679">
            <v>0</v>
          </cell>
          <cell r="K679">
            <v>0</v>
          </cell>
          <cell r="L679">
            <v>0</v>
          </cell>
          <cell r="M679">
            <v>0</v>
          </cell>
          <cell r="N679">
            <v>0</v>
          </cell>
          <cell r="O679">
            <v>0</v>
          </cell>
          <cell r="P679">
            <v>0</v>
          </cell>
          <cell r="Q679">
            <v>0</v>
          </cell>
          <cell r="R679">
            <v>0</v>
          </cell>
          <cell r="S679">
            <v>0</v>
          </cell>
          <cell r="T679">
            <v>0</v>
          </cell>
          <cell r="U679">
            <v>0</v>
          </cell>
          <cell r="V679">
            <v>0</v>
          </cell>
          <cell r="W679">
            <v>0</v>
          </cell>
          <cell r="X679">
            <v>0</v>
          </cell>
          <cell r="Y679">
            <v>0</v>
          </cell>
          <cell r="Z679">
            <v>0</v>
          </cell>
          <cell r="AA679">
            <v>0</v>
          </cell>
          <cell r="AB679">
            <v>0</v>
          </cell>
          <cell r="AC679">
            <v>0</v>
          </cell>
          <cell r="AD679">
            <v>0</v>
          </cell>
          <cell r="AE679">
            <v>0</v>
          </cell>
          <cell r="AF679">
            <v>0</v>
          </cell>
          <cell r="AG679">
            <v>0</v>
          </cell>
          <cell r="AH679">
            <v>0</v>
          </cell>
          <cell r="AI679">
            <v>0</v>
          </cell>
          <cell r="AJ679">
            <v>0</v>
          </cell>
          <cell r="AK679">
            <v>0</v>
          </cell>
          <cell r="AL679">
            <v>0</v>
          </cell>
          <cell r="AM679">
            <v>0</v>
          </cell>
        </row>
        <row r="680">
          <cell r="A680">
            <v>60107</v>
          </cell>
          <cell r="B680">
            <v>7</v>
          </cell>
          <cell r="C680" t="str">
            <v>BN-FP</v>
          </cell>
          <cell r="D680">
            <v>6</v>
          </cell>
          <cell r="E680">
            <v>1</v>
          </cell>
          <cell r="F680" t="str">
            <v>Tarapaca</v>
          </cell>
          <cell r="G680">
            <v>0</v>
          </cell>
          <cell r="H680">
            <v>0</v>
          </cell>
          <cell r="I680">
            <v>0</v>
          </cell>
          <cell r="J680">
            <v>0</v>
          </cell>
          <cell r="K680">
            <v>0</v>
          </cell>
          <cell r="L680">
            <v>0</v>
          </cell>
          <cell r="M680">
            <v>0</v>
          </cell>
          <cell r="N680">
            <v>0</v>
          </cell>
          <cell r="O680">
            <v>0</v>
          </cell>
          <cell r="P680">
            <v>0</v>
          </cell>
          <cell r="Q680">
            <v>0</v>
          </cell>
          <cell r="R680">
            <v>0</v>
          </cell>
          <cell r="S680">
            <v>0</v>
          </cell>
          <cell r="T680">
            <v>0</v>
          </cell>
          <cell r="U680">
            <v>0</v>
          </cell>
          <cell r="V680">
            <v>0</v>
          </cell>
          <cell r="W680">
            <v>0</v>
          </cell>
          <cell r="X680">
            <v>0</v>
          </cell>
          <cell r="Y680">
            <v>0</v>
          </cell>
          <cell r="Z680">
            <v>0</v>
          </cell>
          <cell r="AA680">
            <v>0</v>
          </cell>
          <cell r="AB680">
            <v>0</v>
          </cell>
          <cell r="AC680">
            <v>0</v>
          </cell>
          <cell r="AD680">
            <v>0</v>
          </cell>
          <cell r="AE680">
            <v>0</v>
          </cell>
          <cell r="AF680">
            <v>0</v>
          </cell>
          <cell r="AG680">
            <v>0</v>
          </cell>
          <cell r="AH680">
            <v>0</v>
          </cell>
          <cell r="AI680">
            <v>0</v>
          </cell>
          <cell r="AJ680">
            <v>0</v>
          </cell>
          <cell r="AK680">
            <v>0</v>
          </cell>
          <cell r="AL680">
            <v>0</v>
          </cell>
          <cell r="AM680">
            <v>0</v>
          </cell>
        </row>
        <row r="681">
          <cell r="A681">
            <v>60207</v>
          </cell>
          <cell r="B681">
            <v>7</v>
          </cell>
          <cell r="C681" t="str">
            <v>BN-FP</v>
          </cell>
          <cell r="D681">
            <v>6</v>
          </cell>
          <cell r="E681">
            <v>2</v>
          </cell>
          <cell r="F681" t="str">
            <v>Antofagasta</v>
          </cell>
          <cell r="G681">
            <v>0</v>
          </cell>
          <cell r="H681">
            <v>0</v>
          </cell>
          <cell r="I681">
            <v>0</v>
          </cell>
          <cell r="J681">
            <v>0</v>
          </cell>
          <cell r="K681">
            <v>0</v>
          </cell>
          <cell r="L681">
            <v>0</v>
          </cell>
          <cell r="M681">
            <v>0</v>
          </cell>
          <cell r="N681">
            <v>0</v>
          </cell>
          <cell r="O681">
            <v>0</v>
          </cell>
          <cell r="P681">
            <v>0</v>
          </cell>
          <cell r="Q681">
            <v>0</v>
          </cell>
          <cell r="R681">
            <v>0</v>
          </cell>
          <cell r="S681">
            <v>0</v>
          </cell>
          <cell r="T681">
            <v>0</v>
          </cell>
          <cell r="U681">
            <v>0</v>
          </cell>
          <cell r="V681">
            <v>0</v>
          </cell>
          <cell r="W681">
            <v>0</v>
          </cell>
          <cell r="X681">
            <v>0</v>
          </cell>
          <cell r="Y681">
            <v>0</v>
          </cell>
          <cell r="Z681">
            <v>0</v>
          </cell>
          <cell r="AA681">
            <v>0</v>
          </cell>
          <cell r="AB681">
            <v>0</v>
          </cell>
          <cell r="AC681">
            <v>0</v>
          </cell>
          <cell r="AD681">
            <v>0</v>
          </cell>
          <cell r="AE681">
            <v>0</v>
          </cell>
          <cell r="AF681">
            <v>0</v>
          </cell>
          <cell r="AG681">
            <v>0</v>
          </cell>
          <cell r="AH681">
            <v>0</v>
          </cell>
          <cell r="AI681">
            <v>0</v>
          </cell>
          <cell r="AJ681">
            <v>0</v>
          </cell>
          <cell r="AK681">
            <v>0</v>
          </cell>
          <cell r="AL681">
            <v>0</v>
          </cell>
          <cell r="AM681">
            <v>0</v>
          </cell>
        </row>
        <row r="682">
          <cell r="A682">
            <v>60307</v>
          </cell>
          <cell r="B682">
            <v>7</v>
          </cell>
          <cell r="C682" t="str">
            <v>BN-FP</v>
          </cell>
          <cell r="D682">
            <v>6</v>
          </cell>
          <cell r="E682">
            <v>3</v>
          </cell>
          <cell r="F682" t="str">
            <v>Atacama</v>
          </cell>
          <cell r="G682">
            <v>0</v>
          </cell>
          <cell r="H682">
            <v>0</v>
          </cell>
          <cell r="I682">
            <v>0</v>
          </cell>
          <cell r="J682">
            <v>0</v>
          </cell>
          <cell r="K682">
            <v>0</v>
          </cell>
          <cell r="L682">
            <v>0</v>
          </cell>
          <cell r="M682">
            <v>0</v>
          </cell>
          <cell r="N682">
            <v>0</v>
          </cell>
          <cell r="O682">
            <v>0</v>
          </cell>
          <cell r="P682">
            <v>0</v>
          </cell>
          <cell r="Q682">
            <v>0</v>
          </cell>
          <cell r="R682">
            <v>0</v>
          </cell>
          <cell r="S682">
            <v>0</v>
          </cell>
          <cell r="T682">
            <v>0</v>
          </cell>
          <cell r="U682">
            <v>0</v>
          </cell>
          <cell r="V682">
            <v>0</v>
          </cell>
          <cell r="W682">
            <v>0</v>
          </cell>
          <cell r="X682">
            <v>0</v>
          </cell>
          <cell r="Y682">
            <v>0</v>
          </cell>
          <cell r="Z682">
            <v>0</v>
          </cell>
          <cell r="AA682">
            <v>0</v>
          </cell>
          <cell r="AB682">
            <v>0</v>
          </cell>
          <cell r="AC682">
            <v>0</v>
          </cell>
          <cell r="AD682">
            <v>0</v>
          </cell>
          <cell r="AE682">
            <v>0</v>
          </cell>
          <cell r="AF682">
            <v>0</v>
          </cell>
          <cell r="AG682">
            <v>0</v>
          </cell>
          <cell r="AH682">
            <v>0</v>
          </cell>
          <cell r="AI682">
            <v>0</v>
          </cell>
          <cell r="AJ682">
            <v>0</v>
          </cell>
          <cell r="AK682">
            <v>0</v>
          </cell>
          <cell r="AL682">
            <v>0</v>
          </cell>
          <cell r="AM682">
            <v>0</v>
          </cell>
        </row>
        <row r="683">
          <cell r="A683">
            <v>60407</v>
          </cell>
          <cell r="B683">
            <v>7</v>
          </cell>
          <cell r="C683" t="str">
            <v>BN-FP</v>
          </cell>
          <cell r="D683">
            <v>6</v>
          </cell>
          <cell r="E683">
            <v>4</v>
          </cell>
          <cell r="F683" t="str">
            <v>Coquimbo</v>
          </cell>
          <cell r="G683">
            <v>0</v>
          </cell>
          <cell r="H683">
            <v>0</v>
          </cell>
          <cell r="I683">
            <v>0</v>
          </cell>
          <cell r="J683">
            <v>0</v>
          </cell>
          <cell r="K683">
            <v>0</v>
          </cell>
          <cell r="L683">
            <v>0</v>
          </cell>
          <cell r="M683">
            <v>0</v>
          </cell>
          <cell r="N683">
            <v>0</v>
          </cell>
          <cell r="O683">
            <v>0</v>
          </cell>
          <cell r="P683">
            <v>0</v>
          </cell>
          <cell r="Q683">
            <v>0</v>
          </cell>
          <cell r="R683">
            <v>0</v>
          </cell>
          <cell r="S683">
            <v>0</v>
          </cell>
          <cell r="T683">
            <v>0</v>
          </cell>
          <cell r="U683">
            <v>0</v>
          </cell>
          <cell r="V683">
            <v>0</v>
          </cell>
          <cell r="W683">
            <v>0</v>
          </cell>
          <cell r="X683">
            <v>0</v>
          </cell>
          <cell r="Y683">
            <v>0</v>
          </cell>
          <cell r="Z683">
            <v>0</v>
          </cell>
          <cell r="AA683">
            <v>0</v>
          </cell>
          <cell r="AB683">
            <v>0</v>
          </cell>
          <cell r="AC683">
            <v>0</v>
          </cell>
          <cell r="AD683">
            <v>0</v>
          </cell>
          <cell r="AE683">
            <v>0</v>
          </cell>
          <cell r="AF683">
            <v>0</v>
          </cell>
          <cell r="AG683">
            <v>0</v>
          </cell>
          <cell r="AH683">
            <v>0</v>
          </cell>
          <cell r="AI683">
            <v>0</v>
          </cell>
          <cell r="AJ683">
            <v>0</v>
          </cell>
          <cell r="AK683">
            <v>0</v>
          </cell>
          <cell r="AL683">
            <v>0</v>
          </cell>
          <cell r="AM683">
            <v>0</v>
          </cell>
        </row>
        <row r="684">
          <cell r="A684">
            <v>60507</v>
          </cell>
          <cell r="B684">
            <v>7</v>
          </cell>
          <cell r="C684" t="str">
            <v>BN-FP</v>
          </cell>
          <cell r="D684">
            <v>6</v>
          </cell>
          <cell r="E684">
            <v>5</v>
          </cell>
          <cell r="F684" t="str">
            <v>Valparaíso</v>
          </cell>
          <cell r="G684">
            <v>496.66439761857202</v>
          </cell>
          <cell r="H684">
            <v>515.39414444340503</v>
          </cell>
          <cell r="I684">
            <v>559.85758692660397</v>
          </cell>
          <cell r="J684">
            <v>593.03666378505</v>
          </cell>
          <cell r="K684">
            <v>621.69059987691105</v>
          </cell>
          <cell r="L684">
            <v>542.19558249335</v>
          </cell>
          <cell r="M684">
            <v>567.06490052754202</v>
          </cell>
          <cell r="N684">
            <v>562.40600667371996</v>
          </cell>
          <cell r="O684">
            <v>573.935205257088</v>
          </cell>
          <cell r="P684">
            <v>586.14386919850301</v>
          </cell>
          <cell r="Q684">
            <v>552.40979158024004</v>
          </cell>
          <cell r="R684">
            <v>547.81005925173201</v>
          </cell>
          <cell r="S684">
            <v>443.338721495161</v>
          </cell>
          <cell r="T684">
            <v>370.09338685335598</v>
          </cell>
          <cell r="U684">
            <v>359.32038251284501</v>
          </cell>
          <cell r="V684">
            <v>338.35769520371599</v>
          </cell>
          <cell r="W684">
            <v>306.79423257402101</v>
          </cell>
          <cell r="X684">
            <v>315.610184663312</v>
          </cell>
          <cell r="Y684">
            <v>314.74277258714102</v>
          </cell>
          <cell r="Z684">
            <v>299.32124937575099</v>
          </cell>
          <cell r="AA684">
            <v>268.96894078861402</v>
          </cell>
          <cell r="AB684">
            <v>234.684924304471</v>
          </cell>
          <cell r="AC684">
            <v>187.23171382221699</v>
          </cell>
          <cell r="AD684">
            <v>138.53079323538799</v>
          </cell>
          <cell r="AE684">
            <v>105.601993258302</v>
          </cell>
          <cell r="AF684">
            <v>105.980583136099</v>
          </cell>
          <cell r="AG684">
            <v>95.470938365949294</v>
          </cell>
          <cell r="AH684">
            <v>305.80746974656398</v>
          </cell>
          <cell r="AI684">
            <v>293.58360772685501</v>
          </cell>
          <cell r="AJ684">
            <v>290.445665300489</v>
          </cell>
          <cell r="AK684">
            <v>283.53258560731899</v>
          </cell>
          <cell r="AL684">
            <v>266.63853125177201</v>
          </cell>
          <cell r="AM684">
            <v>235.84354967134101</v>
          </cell>
        </row>
        <row r="685">
          <cell r="A685">
            <v>61307</v>
          </cell>
          <cell r="B685">
            <v>7</v>
          </cell>
          <cell r="C685" t="str">
            <v>BN-FP</v>
          </cell>
          <cell r="D685">
            <v>6</v>
          </cell>
          <cell r="E685">
            <v>13</v>
          </cell>
          <cell r="F685" t="str">
            <v>Metropolitana</v>
          </cell>
          <cell r="G685">
            <v>1170.06029603869</v>
          </cell>
          <cell r="H685">
            <v>1186.16269705834</v>
          </cell>
          <cell r="I685">
            <v>1446.65255147932</v>
          </cell>
          <cell r="J685">
            <v>1878.3238216964801</v>
          </cell>
          <cell r="K685">
            <v>2056.19851430565</v>
          </cell>
          <cell r="L685">
            <v>2092.5574445077</v>
          </cell>
          <cell r="M685">
            <v>2386.64938634285</v>
          </cell>
          <cell r="N685">
            <v>2469.0517862463098</v>
          </cell>
          <cell r="O685">
            <v>2596.4403304631101</v>
          </cell>
          <cell r="P685">
            <v>2771.70553959671</v>
          </cell>
          <cell r="Q685">
            <v>2658.1822937453999</v>
          </cell>
          <cell r="R685">
            <v>2640.15219634396</v>
          </cell>
          <cell r="S685">
            <v>2564.94954548124</v>
          </cell>
          <cell r="T685">
            <v>2613.56942982787</v>
          </cell>
          <cell r="U685">
            <v>2213.0010740211801</v>
          </cell>
          <cell r="V685">
            <v>1996.5154782248101</v>
          </cell>
          <cell r="W685">
            <v>1990.10916439996</v>
          </cell>
          <cell r="X685">
            <v>1956.4593704326801</v>
          </cell>
          <cell r="Y685">
            <v>2003.6844119676</v>
          </cell>
          <cell r="Z685">
            <v>1602.0367120183</v>
          </cell>
          <cell r="AA685">
            <v>1360.8843032848999</v>
          </cell>
          <cell r="AB685">
            <v>1300.21266095174</v>
          </cell>
          <cell r="AC685">
            <v>1334.12725808542</v>
          </cell>
          <cell r="AD685">
            <v>823.63543336654004</v>
          </cell>
          <cell r="AE685">
            <v>698.98709773189296</v>
          </cell>
          <cell r="AF685">
            <v>607.28606356553905</v>
          </cell>
          <cell r="AG685">
            <v>408.95765762537502</v>
          </cell>
          <cell r="AH685">
            <v>368.45171618794097</v>
          </cell>
          <cell r="AI685">
            <v>228.76920014266099</v>
          </cell>
          <cell r="AJ685">
            <v>197.24198294773501</v>
          </cell>
          <cell r="AK685">
            <v>169.696092223443</v>
          </cell>
          <cell r="AL685">
            <v>164.933879657934</v>
          </cell>
          <cell r="AM685">
            <v>157.60442078576401</v>
          </cell>
        </row>
        <row r="686">
          <cell r="A686">
            <v>60607</v>
          </cell>
          <cell r="B686">
            <v>7</v>
          </cell>
          <cell r="C686" t="str">
            <v>BN-FP</v>
          </cell>
          <cell r="D686">
            <v>6</v>
          </cell>
          <cell r="E686">
            <v>6</v>
          </cell>
          <cell r="F686" t="str">
            <v>O´Higgins</v>
          </cell>
          <cell r="G686">
            <v>5289.2729849994503</v>
          </cell>
          <cell r="H686">
            <v>5734.8186052576903</v>
          </cell>
          <cell r="I686">
            <v>6512.6809003665003</v>
          </cell>
          <cell r="J686">
            <v>7036.6412201192097</v>
          </cell>
          <cell r="K686">
            <v>7198.4054915803399</v>
          </cell>
          <cell r="L686">
            <v>6596.5161970783101</v>
          </cell>
          <cell r="M686">
            <v>6682.7955059851301</v>
          </cell>
          <cell r="N686">
            <v>6591.2899480149299</v>
          </cell>
          <cell r="O686">
            <v>6455.0669473376702</v>
          </cell>
          <cell r="P686">
            <v>6495.1066474479603</v>
          </cell>
          <cell r="Q686">
            <v>6301.5352953734</v>
          </cell>
          <cell r="R686">
            <v>6189.0637983217803</v>
          </cell>
          <cell r="S686">
            <v>6460.9217327144897</v>
          </cell>
          <cell r="T686">
            <v>6808.0004908318897</v>
          </cell>
          <cell r="U686">
            <v>5969.8307979370902</v>
          </cell>
          <cell r="V686">
            <v>5775.7961370309204</v>
          </cell>
          <cell r="W686">
            <v>6065.8310446431497</v>
          </cell>
          <cell r="X686">
            <v>6174.3951220016797</v>
          </cell>
          <cell r="Y686">
            <v>6423.3805686343503</v>
          </cell>
          <cell r="Z686">
            <v>6559.7085496980399</v>
          </cell>
          <cell r="AA686">
            <v>7007.6646190954098</v>
          </cell>
          <cell r="AB686">
            <v>6732.4321847611</v>
          </cell>
          <cell r="AC686">
            <v>6226.1878099466003</v>
          </cell>
          <cell r="AD686">
            <v>5588.50398108637</v>
          </cell>
          <cell r="AE686">
            <v>5230.1586649373903</v>
          </cell>
          <cell r="AF686">
            <v>5151.0078361958103</v>
          </cell>
          <cell r="AG686">
            <v>5028.8890852085397</v>
          </cell>
          <cell r="AH686">
            <v>4933.0132247152196</v>
          </cell>
          <cell r="AI686">
            <v>4733.7875681639198</v>
          </cell>
          <cell r="AJ686">
            <v>4454.0393935618004</v>
          </cell>
          <cell r="AK686">
            <v>4025.4008225535899</v>
          </cell>
          <cell r="AL686">
            <v>3811.7995027320799</v>
          </cell>
          <cell r="AM686">
            <v>3664.1293916668101</v>
          </cell>
        </row>
        <row r="687">
          <cell r="A687">
            <v>60707</v>
          </cell>
          <cell r="B687">
            <v>7</v>
          </cell>
          <cell r="C687" t="str">
            <v>BN-FP</v>
          </cell>
          <cell r="D687">
            <v>6</v>
          </cell>
          <cell r="E687">
            <v>7</v>
          </cell>
          <cell r="F687" t="str">
            <v>Maule</v>
          </cell>
          <cell r="G687">
            <v>38549.144546770003</v>
          </cell>
          <cell r="H687">
            <v>38670.223605295498</v>
          </cell>
          <cell r="I687">
            <v>40158.604711943502</v>
          </cell>
          <cell r="J687">
            <v>40499.187742879301</v>
          </cell>
          <cell r="K687">
            <v>40650.442974305901</v>
          </cell>
          <cell r="L687">
            <v>39880.756949396797</v>
          </cell>
          <cell r="M687">
            <v>38507.839239051798</v>
          </cell>
          <cell r="N687">
            <v>38974.331585886597</v>
          </cell>
          <cell r="O687">
            <v>38718.106801464099</v>
          </cell>
          <cell r="P687">
            <v>39992.710251072203</v>
          </cell>
          <cell r="Q687">
            <v>38553.247170066403</v>
          </cell>
          <cell r="R687">
            <v>37952.966591380296</v>
          </cell>
          <cell r="S687">
            <v>37732.047852949101</v>
          </cell>
          <cell r="T687">
            <v>38394.369999679497</v>
          </cell>
          <cell r="U687">
            <v>37639.666531539202</v>
          </cell>
          <cell r="V687">
            <v>36712.9465390474</v>
          </cell>
          <cell r="W687">
            <v>36870.3129317083</v>
          </cell>
          <cell r="X687">
            <v>36724.483562273199</v>
          </cell>
          <cell r="Y687">
            <v>36569.023579343397</v>
          </cell>
          <cell r="Z687">
            <v>35492.102950950699</v>
          </cell>
          <cell r="AA687">
            <v>32048.529575205299</v>
          </cell>
          <cell r="AB687">
            <v>31105.904732462801</v>
          </cell>
          <cell r="AC687">
            <v>29940.759868896701</v>
          </cell>
          <cell r="AD687">
            <v>28502.6138004944</v>
          </cell>
          <cell r="AE687">
            <v>27423.655243522298</v>
          </cell>
          <cell r="AF687">
            <v>26353.1248126377</v>
          </cell>
          <cell r="AG687">
            <v>25388.319749176098</v>
          </cell>
          <cell r="AH687">
            <v>23788.319922420498</v>
          </cell>
          <cell r="AI687">
            <v>22545.000768738399</v>
          </cell>
          <cell r="AJ687">
            <v>20920.0601472325</v>
          </cell>
          <cell r="AK687">
            <v>19880.567969627398</v>
          </cell>
          <cell r="AL687">
            <v>18729.335527025702</v>
          </cell>
          <cell r="AM687">
            <v>17487.772914728299</v>
          </cell>
        </row>
        <row r="688">
          <cell r="A688">
            <v>61607</v>
          </cell>
          <cell r="B688">
            <v>7</v>
          </cell>
          <cell r="C688" t="str">
            <v>BN-FP</v>
          </cell>
          <cell r="D688">
            <v>6</v>
          </cell>
          <cell r="E688">
            <v>16</v>
          </cell>
          <cell r="F688" t="str">
            <v>Ñuble</v>
          </cell>
          <cell r="G688">
            <v>14763.6012176979</v>
          </cell>
          <cell r="H688">
            <v>15285.5665076609</v>
          </cell>
          <cell r="I688">
            <v>15724.8219177172</v>
          </cell>
          <cell r="J688">
            <v>15822.521281637601</v>
          </cell>
          <cell r="K688">
            <v>15388.9441512139</v>
          </cell>
          <cell r="L688">
            <v>14947.684279753001</v>
          </cell>
          <cell r="M688">
            <v>13963.460097663699</v>
          </cell>
          <cell r="N688">
            <v>12875.6408531751</v>
          </cell>
          <cell r="O688">
            <v>12154.5717005309</v>
          </cell>
          <cell r="P688">
            <v>11691.079825512499</v>
          </cell>
          <cell r="Q688">
            <v>10599.257513659501</v>
          </cell>
          <cell r="R688">
            <v>10026.010847534901</v>
          </cell>
          <cell r="S688">
            <v>10354.2317853396</v>
          </cell>
          <cell r="T688">
            <v>7641.3265968360802</v>
          </cell>
          <cell r="U688">
            <v>6958.3801041425804</v>
          </cell>
          <cell r="V688">
            <v>7494.9355406874001</v>
          </cell>
          <cell r="W688">
            <v>7520.9295985114304</v>
          </cell>
          <cell r="X688">
            <v>7539.2804867875402</v>
          </cell>
          <cell r="Y688">
            <v>7474.9863033827596</v>
          </cell>
          <cell r="Z688">
            <v>7213.5065031654503</v>
          </cell>
          <cell r="AA688">
            <v>6958.84961693479</v>
          </cell>
          <cell r="AB688">
            <v>6130.14085622314</v>
          </cell>
          <cell r="AC688">
            <v>5499.5120114678502</v>
          </cell>
          <cell r="AD688">
            <v>4738.7132101526504</v>
          </cell>
          <cell r="AE688">
            <v>4593.7998607980799</v>
          </cell>
          <cell r="AF688">
            <v>3882.1428722001701</v>
          </cell>
          <cell r="AG688">
            <v>3813.9262521526998</v>
          </cell>
          <cell r="AH688">
            <v>3966.7528657463699</v>
          </cell>
          <cell r="AI688">
            <v>3715.8114593791101</v>
          </cell>
          <cell r="AJ688">
            <v>3385.3675803113001</v>
          </cell>
          <cell r="AK688">
            <v>3134.4634411208899</v>
          </cell>
          <cell r="AL688">
            <v>2997.0214828288099</v>
          </cell>
          <cell r="AM688">
            <v>2790.8007714938999</v>
          </cell>
        </row>
        <row r="689">
          <cell r="A689">
            <v>60807</v>
          </cell>
          <cell r="B689">
            <v>7</v>
          </cell>
          <cell r="C689" t="str">
            <v>BN-FP</v>
          </cell>
          <cell r="D689">
            <v>6</v>
          </cell>
          <cell r="E689">
            <v>8</v>
          </cell>
          <cell r="F689" t="str">
            <v>Biobio</v>
          </cell>
          <cell r="G689">
            <v>21526.4008671431</v>
          </cell>
          <cell r="H689">
            <v>21884.376996073301</v>
          </cell>
          <cell r="I689">
            <v>22697.6600211601</v>
          </cell>
          <cell r="J689">
            <v>22997.5216727314</v>
          </cell>
          <cell r="K689">
            <v>22339.778532403099</v>
          </cell>
          <cell r="L689">
            <v>21888.5507991835</v>
          </cell>
          <cell r="M689">
            <v>20409.483161085998</v>
          </cell>
          <cell r="N689">
            <v>18793.508525912501</v>
          </cell>
          <cell r="O689">
            <v>17634.194054081199</v>
          </cell>
          <cell r="P689">
            <v>16878.275817239999</v>
          </cell>
          <cell r="Q689">
            <v>15164.836832393499</v>
          </cell>
          <cell r="R689">
            <v>14286.128744032099</v>
          </cell>
          <cell r="S689">
            <v>17754.132471954701</v>
          </cell>
          <cell r="T689">
            <v>13464.473444966001</v>
          </cell>
          <cell r="U689">
            <v>13538.1804708739</v>
          </cell>
          <cell r="V689">
            <v>13680.9909174065</v>
          </cell>
          <cell r="W689">
            <v>13794.9743862782</v>
          </cell>
          <cell r="X689">
            <v>13947.083743127399</v>
          </cell>
          <cell r="Y689">
            <v>13899.6622536511</v>
          </cell>
          <cell r="Z689">
            <v>13459.1045982457</v>
          </cell>
          <cell r="AA689">
            <v>13022.0624530815</v>
          </cell>
          <cell r="AB689">
            <v>11802.0235438657</v>
          </cell>
          <cell r="AC689">
            <v>10801.0504816048</v>
          </cell>
          <cell r="AD689">
            <v>9506.3473614672293</v>
          </cell>
          <cell r="AE689">
            <v>9333.6011807006798</v>
          </cell>
          <cell r="AF689">
            <v>7959.14590894104</v>
          </cell>
          <cell r="AG689">
            <v>7724.0934504397001</v>
          </cell>
          <cell r="AH689">
            <v>8778.0693742176099</v>
          </cell>
          <cell r="AI689">
            <v>9290.1344807094101</v>
          </cell>
          <cell r="AJ689">
            <v>9547.7733892867</v>
          </cell>
          <cell r="AK689">
            <v>9152.1965480239905</v>
          </cell>
          <cell r="AL689">
            <v>9086.0167471420391</v>
          </cell>
          <cell r="AM689">
            <v>8860.1586240860706</v>
          </cell>
        </row>
        <row r="690">
          <cell r="A690">
            <v>60907</v>
          </cell>
          <cell r="B690">
            <v>7</v>
          </cell>
          <cell r="C690" t="str">
            <v>BN-FP</v>
          </cell>
          <cell r="D690">
            <v>6</v>
          </cell>
          <cell r="E690">
            <v>9</v>
          </cell>
          <cell r="F690" t="str">
            <v>Araucanía</v>
          </cell>
          <cell r="G690">
            <v>31586.042003225601</v>
          </cell>
          <cell r="H690">
            <v>33542.438088058399</v>
          </cell>
          <cell r="I690">
            <v>31920.525918837899</v>
          </cell>
          <cell r="J690">
            <v>34028.681905544603</v>
          </cell>
          <cell r="K690">
            <v>35357.624599635703</v>
          </cell>
          <cell r="L690">
            <v>41375.7289236047</v>
          </cell>
          <cell r="M690">
            <v>41367.681113625396</v>
          </cell>
          <cell r="N690">
            <v>44224.572975093899</v>
          </cell>
          <cell r="O690">
            <v>44056.195722779798</v>
          </cell>
          <cell r="P690">
            <v>44253.756204103702</v>
          </cell>
          <cell r="Q690">
            <v>44078.3121133678</v>
          </cell>
          <cell r="R690">
            <v>43485.700668511599</v>
          </cell>
          <cell r="S690">
            <v>39560.717221860898</v>
          </cell>
          <cell r="T690">
            <v>37158.860181973498</v>
          </cell>
          <cell r="U690">
            <v>43638.070333234697</v>
          </cell>
          <cell r="V690">
            <v>45895.912739427702</v>
          </cell>
          <cell r="W690">
            <v>43226.996354499897</v>
          </cell>
          <cell r="X690">
            <v>42982.229022419699</v>
          </cell>
          <cell r="Y690">
            <v>42207.722193866699</v>
          </cell>
          <cell r="Z690">
            <v>43013.264406735398</v>
          </cell>
          <cell r="AA690">
            <v>43497.2080439852</v>
          </cell>
          <cell r="AB690">
            <v>42448.4464463322</v>
          </cell>
          <cell r="AC690">
            <v>42618.587065634201</v>
          </cell>
          <cell r="AD690">
            <v>40029.411080247701</v>
          </cell>
          <cell r="AE690">
            <v>39254.258592636201</v>
          </cell>
          <cell r="AF690">
            <v>32098.300407487899</v>
          </cell>
          <cell r="AG690">
            <v>31857.614794631201</v>
          </cell>
          <cell r="AH690">
            <v>29311.553025803401</v>
          </cell>
          <cell r="AI690">
            <v>28122.212992451001</v>
          </cell>
          <cell r="AJ690">
            <v>26631.6652991234</v>
          </cell>
          <cell r="AK690">
            <v>24364.753955908898</v>
          </cell>
          <cell r="AL690">
            <v>20934.9978811982</v>
          </cell>
          <cell r="AM690">
            <v>19333.802267098199</v>
          </cell>
        </row>
        <row r="691">
          <cell r="A691">
            <v>61407</v>
          </cell>
          <cell r="B691">
            <v>7</v>
          </cell>
          <cell r="C691" t="str">
            <v>BN-FP</v>
          </cell>
          <cell r="D691">
            <v>6</v>
          </cell>
          <cell r="E691">
            <v>14</v>
          </cell>
          <cell r="F691" t="str">
            <v>Los Ríos</v>
          </cell>
          <cell r="G691">
            <v>18457.973763324801</v>
          </cell>
          <cell r="H691">
            <v>20241.067338613</v>
          </cell>
          <cell r="I691">
            <v>22634.5079369091</v>
          </cell>
          <cell r="J691">
            <v>22970.774680385301</v>
          </cell>
          <cell r="K691">
            <v>25023.1359913532</v>
          </cell>
          <cell r="L691">
            <v>24727.085502338701</v>
          </cell>
          <cell r="M691">
            <v>25120.996641950002</v>
          </cell>
          <cell r="N691">
            <v>26560.9203085999</v>
          </cell>
          <cell r="O691">
            <v>27564.334667056301</v>
          </cell>
          <cell r="P691">
            <v>26637.7044297272</v>
          </cell>
          <cell r="Q691">
            <v>26766.188676497299</v>
          </cell>
          <cell r="R691">
            <v>26264.5369087295</v>
          </cell>
          <cell r="S691">
            <v>24066.456076016901</v>
          </cell>
          <cell r="T691">
            <v>23487.449718594999</v>
          </cell>
          <cell r="U691">
            <v>26014.8092763678</v>
          </cell>
          <cell r="V691">
            <v>29531.266938072102</v>
          </cell>
          <cell r="W691">
            <v>28806.280214688599</v>
          </cell>
          <cell r="X691">
            <v>29135.9634906744</v>
          </cell>
          <cell r="Y691">
            <v>29439.527999039401</v>
          </cell>
          <cell r="Z691">
            <v>28501.941207269199</v>
          </cell>
          <cell r="AA691">
            <v>27951.570725201302</v>
          </cell>
          <cell r="AB691">
            <v>25480.638690159001</v>
          </cell>
          <cell r="AC691">
            <v>23115.066182405899</v>
          </cell>
          <cell r="AD691">
            <v>22235.212507197401</v>
          </cell>
          <cell r="AE691">
            <v>19432.063981871899</v>
          </cell>
          <cell r="AF691">
            <v>18883.098365767401</v>
          </cell>
          <cell r="AG691">
            <v>17198.851429210201</v>
          </cell>
          <cell r="AH691">
            <v>14820.450720033399</v>
          </cell>
          <cell r="AI691">
            <v>12845.404296486</v>
          </cell>
          <cell r="AJ691">
            <v>11890.1505839161</v>
          </cell>
          <cell r="AK691">
            <v>10514.2294425125</v>
          </cell>
          <cell r="AL691">
            <v>9320.1408087958298</v>
          </cell>
          <cell r="AM691">
            <v>8476.6589880925203</v>
          </cell>
        </row>
        <row r="692">
          <cell r="A692">
            <v>61007</v>
          </cell>
          <cell r="B692">
            <v>7</v>
          </cell>
          <cell r="C692" t="str">
            <v>BN-FP</v>
          </cell>
          <cell r="D692">
            <v>6</v>
          </cell>
          <cell r="E692">
            <v>10</v>
          </cell>
          <cell r="F692" t="str">
            <v>Los Lagos</v>
          </cell>
          <cell r="G692">
            <v>2746.8897990789401</v>
          </cell>
          <cell r="H692">
            <v>3253.43042484134</v>
          </cell>
          <cell r="I692">
            <v>3939.61219526069</v>
          </cell>
          <cell r="J692">
            <v>4398.1879106816796</v>
          </cell>
          <cell r="K692">
            <v>5127.9148542066296</v>
          </cell>
          <cell r="L692">
            <v>5264.3075629394398</v>
          </cell>
          <cell r="M692">
            <v>5501.86239873059</v>
          </cell>
          <cell r="N692">
            <v>5802.1245495472504</v>
          </cell>
          <cell r="O692">
            <v>6090.3944626750499</v>
          </cell>
          <cell r="P692">
            <v>5404.9658390754703</v>
          </cell>
          <cell r="Q692">
            <v>5548.2368852169302</v>
          </cell>
          <cell r="R692">
            <v>5482.0465872684499</v>
          </cell>
          <cell r="S692">
            <v>5303.2384384580801</v>
          </cell>
          <cell r="T692">
            <v>4740.0932202598597</v>
          </cell>
          <cell r="U692">
            <v>6804.5223546204697</v>
          </cell>
          <cell r="V692">
            <v>6670.8198522243101</v>
          </cell>
          <cell r="W692">
            <v>7427.5896870377201</v>
          </cell>
          <cell r="X692">
            <v>7667.1298199213998</v>
          </cell>
          <cell r="Y692">
            <v>7790.6414200858699</v>
          </cell>
          <cell r="Z692">
            <v>7681.0764944420498</v>
          </cell>
          <cell r="AA692">
            <v>7656.4094944422004</v>
          </cell>
          <cell r="AB692">
            <v>8087.5974406399</v>
          </cell>
          <cell r="AC692">
            <v>8256.7415507327805</v>
          </cell>
          <cell r="AD692">
            <v>8182.6663433481399</v>
          </cell>
          <cell r="AE692">
            <v>7685.4015147796099</v>
          </cell>
          <cell r="AF692">
            <v>7650.2097436945396</v>
          </cell>
          <cell r="AG692">
            <v>7062.3400136231103</v>
          </cell>
          <cell r="AH692">
            <v>6488.9259345658302</v>
          </cell>
          <cell r="AI692">
            <v>6754.1118187952197</v>
          </cell>
          <cell r="AJ692">
            <v>6230.1082067094803</v>
          </cell>
          <cell r="AK692">
            <v>5905.0786333265196</v>
          </cell>
          <cell r="AL692">
            <v>5213.4277780940001</v>
          </cell>
          <cell r="AM692">
            <v>4905.6173113799896</v>
          </cell>
        </row>
        <row r="693">
          <cell r="A693">
            <v>61107</v>
          </cell>
          <cell r="B693">
            <v>7</v>
          </cell>
          <cell r="C693" t="str">
            <v>BN-FP</v>
          </cell>
          <cell r="D693">
            <v>6</v>
          </cell>
          <cell r="E693">
            <v>11</v>
          </cell>
          <cell r="F693" t="str">
            <v>Aysén</v>
          </cell>
          <cell r="G693">
            <v>598.030596788102</v>
          </cell>
          <cell r="H693">
            <v>591.22450924259897</v>
          </cell>
          <cell r="I693">
            <v>599.335677117199</v>
          </cell>
          <cell r="J693">
            <v>625.94431141380403</v>
          </cell>
          <cell r="K693">
            <v>696.79821750395502</v>
          </cell>
          <cell r="L693">
            <v>703.31248549616805</v>
          </cell>
          <cell r="M693">
            <v>748.177446859052</v>
          </cell>
          <cell r="N693">
            <v>791.11858010842604</v>
          </cell>
          <cell r="O693">
            <v>835.90827468773205</v>
          </cell>
          <cell r="P693">
            <v>898.50169117000496</v>
          </cell>
          <cell r="Q693">
            <v>867.88266095323695</v>
          </cell>
          <cell r="R693">
            <v>924.55999702435599</v>
          </cell>
          <cell r="S693">
            <v>981.83931909259002</v>
          </cell>
          <cell r="T693">
            <v>1043.7501799336401</v>
          </cell>
          <cell r="U693">
            <v>1082.15671808047</v>
          </cell>
          <cell r="V693">
            <v>1101.19402326624</v>
          </cell>
          <cell r="W693">
            <v>1155.30065446449</v>
          </cell>
          <cell r="X693">
            <v>1218.8220447451899</v>
          </cell>
          <cell r="Y693">
            <v>1249.6375034416501</v>
          </cell>
          <cell r="Z693">
            <v>1246.1911427484599</v>
          </cell>
          <cell r="AA693">
            <v>1260.8371477130099</v>
          </cell>
          <cell r="AB693">
            <v>1257.6873151694499</v>
          </cell>
          <cell r="AC693">
            <v>1277.13944108897</v>
          </cell>
          <cell r="AD693">
            <v>1246.9717988714699</v>
          </cell>
          <cell r="AE693">
            <v>1179.0409700595801</v>
          </cell>
          <cell r="AF693">
            <v>1180.7203183026199</v>
          </cell>
          <cell r="AG693">
            <v>1125.00348421391</v>
          </cell>
          <cell r="AH693">
            <v>1113.17120979745</v>
          </cell>
          <cell r="AI693">
            <v>1047.26329109428</v>
          </cell>
          <cell r="AJ693">
            <v>964.43199557290097</v>
          </cell>
          <cell r="AK693">
            <v>898.87365924402502</v>
          </cell>
          <cell r="AL693">
            <v>802.03601910771204</v>
          </cell>
          <cell r="AM693">
            <v>699.69380381815301</v>
          </cell>
        </row>
        <row r="694">
          <cell r="A694">
            <v>61207</v>
          </cell>
          <cell r="B694">
            <v>7</v>
          </cell>
          <cell r="C694" t="str">
            <v>BN-FP</v>
          </cell>
          <cell r="D694">
            <v>6</v>
          </cell>
          <cell r="E694">
            <v>12</v>
          </cell>
          <cell r="F694" t="str">
            <v>Magallanes</v>
          </cell>
          <cell r="G694">
            <v>0</v>
          </cell>
          <cell r="H694">
            <v>0</v>
          </cell>
          <cell r="I694">
            <v>0</v>
          </cell>
          <cell r="J694">
            <v>0</v>
          </cell>
          <cell r="K694">
            <v>0</v>
          </cell>
          <cell r="L694">
            <v>0</v>
          </cell>
          <cell r="M694">
            <v>0</v>
          </cell>
          <cell r="N694">
            <v>0</v>
          </cell>
          <cell r="O694">
            <v>0</v>
          </cell>
          <cell r="P694">
            <v>0</v>
          </cell>
          <cell r="Q694">
            <v>0</v>
          </cell>
          <cell r="R694">
            <v>0</v>
          </cell>
          <cell r="S694">
            <v>0</v>
          </cell>
          <cell r="T694">
            <v>0</v>
          </cell>
          <cell r="U694">
            <v>0</v>
          </cell>
          <cell r="V694">
            <v>0</v>
          </cell>
          <cell r="W694">
            <v>0</v>
          </cell>
          <cell r="X694">
            <v>0</v>
          </cell>
          <cell r="Y694">
            <v>0</v>
          </cell>
          <cell r="Z694">
            <v>0</v>
          </cell>
          <cell r="AA694">
            <v>0</v>
          </cell>
          <cell r="AB694">
            <v>0</v>
          </cell>
          <cell r="AC694">
            <v>0</v>
          </cell>
          <cell r="AD694">
            <v>0</v>
          </cell>
          <cell r="AE694">
            <v>0</v>
          </cell>
          <cell r="AF694">
            <v>0</v>
          </cell>
          <cell r="AG694">
            <v>0</v>
          </cell>
          <cell r="AH694">
            <v>0</v>
          </cell>
          <cell r="AI694">
            <v>0</v>
          </cell>
          <cell r="AJ694">
            <v>0</v>
          </cell>
          <cell r="AK694">
            <v>0</v>
          </cell>
          <cell r="AL694">
            <v>0</v>
          </cell>
          <cell r="AM694">
            <v>0</v>
          </cell>
        </row>
      </sheetData>
      <sheetData sheetId="9"/>
      <sheetData sheetId="10"/>
      <sheetData sheetId="11">
        <row r="3">
          <cell r="B3">
            <v>6</v>
          </cell>
          <cell r="C3" t="str">
            <v>Tierras cultivo en transición a Bosque Nativo</v>
          </cell>
        </row>
        <row r="4">
          <cell r="B4">
            <v>1</v>
          </cell>
          <cell r="C4" t="str">
            <v>REGIÓN/AÑO</v>
          </cell>
          <cell r="D4">
            <v>1990</v>
          </cell>
          <cell r="E4">
            <v>1991</v>
          </cell>
          <cell r="F4">
            <v>1992</v>
          </cell>
          <cell r="G4">
            <v>1993</v>
          </cell>
          <cell r="H4">
            <v>1994</v>
          </cell>
          <cell r="I4">
            <v>1995</v>
          </cell>
          <cell r="J4">
            <v>1996</v>
          </cell>
          <cell r="K4">
            <v>1997</v>
          </cell>
          <cell r="L4">
            <v>1998</v>
          </cell>
          <cell r="M4">
            <v>1999</v>
          </cell>
          <cell r="N4">
            <v>2000</v>
          </cell>
          <cell r="O4">
            <v>2001</v>
          </cell>
          <cell r="P4">
            <v>2002</v>
          </cell>
          <cell r="Q4">
            <v>2003</v>
          </cell>
          <cell r="R4">
            <v>2004</v>
          </cell>
          <cell r="S4">
            <v>2005</v>
          </cell>
          <cell r="T4">
            <v>2006</v>
          </cell>
          <cell r="U4">
            <v>2007</v>
          </cell>
          <cell r="V4">
            <v>2008</v>
          </cell>
          <cell r="W4">
            <v>2009</v>
          </cell>
          <cell r="X4">
            <v>2010</v>
          </cell>
          <cell r="Y4">
            <v>2011</v>
          </cell>
          <cell r="Z4">
            <v>2012</v>
          </cell>
          <cell r="AA4">
            <v>2013</v>
          </cell>
          <cell r="AB4">
            <v>2014</v>
          </cell>
          <cell r="AC4">
            <v>2015</v>
          </cell>
          <cell r="AD4">
            <v>2016</v>
          </cell>
          <cell r="AE4">
            <v>2017</v>
          </cell>
          <cell r="AF4">
            <v>2018</v>
          </cell>
          <cell r="AG4">
            <v>2019</v>
          </cell>
          <cell r="AH4">
            <v>2020</v>
          </cell>
          <cell r="AI4">
            <v>2021</v>
          </cell>
          <cell r="AJ4">
            <v>2022</v>
          </cell>
        </row>
        <row r="5">
          <cell r="A5">
            <v>11506</v>
          </cell>
          <cell r="B5">
            <v>15</v>
          </cell>
          <cell r="C5" t="str">
            <v>Arica y Parinacota</v>
          </cell>
          <cell r="D5">
            <v>0</v>
          </cell>
          <cell r="E5">
            <v>0</v>
          </cell>
          <cell r="F5">
            <v>0</v>
          </cell>
          <cell r="G5">
            <v>0</v>
          </cell>
          <cell r="H5">
            <v>0</v>
          </cell>
          <cell r="I5">
            <v>0</v>
          </cell>
          <cell r="J5">
            <v>0</v>
          </cell>
          <cell r="K5">
            <v>0</v>
          </cell>
          <cell r="L5">
            <v>0</v>
          </cell>
          <cell r="M5">
            <v>0</v>
          </cell>
          <cell r="N5">
            <v>0</v>
          </cell>
          <cell r="O5">
            <v>0</v>
          </cell>
          <cell r="P5">
            <v>0</v>
          </cell>
          <cell r="Q5">
            <v>0</v>
          </cell>
          <cell r="R5">
            <v>0</v>
          </cell>
          <cell r="S5">
            <v>0</v>
          </cell>
          <cell r="T5">
            <v>0</v>
          </cell>
          <cell r="U5">
            <v>0</v>
          </cell>
          <cell r="V5">
            <v>0</v>
          </cell>
          <cell r="W5">
            <v>0</v>
          </cell>
          <cell r="X5">
            <v>0</v>
          </cell>
          <cell r="Y5">
            <v>0</v>
          </cell>
          <cell r="Z5">
            <v>0</v>
          </cell>
          <cell r="AA5">
            <v>0</v>
          </cell>
          <cell r="AB5">
            <v>0</v>
          </cell>
          <cell r="AC5">
            <v>0</v>
          </cell>
          <cell r="AD5">
            <v>0</v>
          </cell>
          <cell r="AE5">
            <v>0</v>
          </cell>
          <cell r="AF5">
            <v>0</v>
          </cell>
          <cell r="AG5">
            <v>0</v>
          </cell>
          <cell r="AH5">
            <v>0</v>
          </cell>
          <cell r="AI5">
            <v>0</v>
          </cell>
          <cell r="AJ5">
            <v>0</v>
          </cell>
        </row>
        <row r="6">
          <cell r="A6">
            <v>10106</v>
          </cell>
          <cell r="B6">
            <v>1</v>
          </cell>
          <cell r="C6" t="str">
            <v>Tarapacá</v>
          </cell>
          <cell r="D6">
            <v>0</v>
          </cell>
          <cell r="E6">
            <v>0</v>
          </cell>
          <cell r="F6">
            <v>0</v>
          </cell>
          <cell r="G6">
            <v>0</v>
          </cell>
          <cell r="H6">
            <v>0</v>
          </cell>
          <cell r="I6">
            <v>0</v>
          </cell>
          <cell r="J6">
            <v>0</v>
          </cell>
          <cell r="K6">
            <v>0</v>
          </cell>
          <cell r="L6">
            <v>0</v>
          </cell>
          <cell r="M6">
            <v>0</v>
          </cell>
          <cell r="N6">
            <v>0</v>
          </cell>
          <cell r="O6">
            <v>0</v>
          </cell>
          <cell r="P6">
            <v>0</v>
          </cell>
          <cell r="Q6">
            <v>0</v>
          </cell>
          <cell r="R6">
            <v>0</v>
          </cell>
          <cell r="S6">
            <v>0</v>
          </cell>
          <cell r="T6">
            <v>0</v>
          </cell>
          <cell r="U6">
            <v>0</v>
          </cell>
          <cell r="V6">
            <v>0</v>
          </cell>
          <cell r="W6">
            <v>0</v>
          </cell>
          <cell r="X6">
            <v>0</v>
          </cell>
          <cell r="Y6">
            <v>0</v>
          </cell>
          <cell r="Z6">
            <v>0</v>
          </cell>
          <cell r="AA6">
            <v>0</v>
          </cell>
          <cell r="AB6">
            <v>0</v>
          </cell>
          <cell r="AC6">
            <v>0</v>
          </cell>
          <cell r="AD6">
            <v>0</v>
          </cell>
          <cell r="AE6">
            <v>0</v>
          </cell>
          <cell r="AF6">
            <v>0</v>
          </cell>
          <cell r="AG6">
            <v>0</v>
          </cell>
          <cell r="AH6">
            <v>0</v>
          </cell>
          <cell r="AI6">
            <v>0</v>
          </cell>
          <cell r="AJ6">
            <v>0</v>
          </cell>
        </row>
        <row r="7">
          <cell r="A7">
            <v>10206</v>
          </cell>
          <cell r="B7">
            <v>2</v>
          </cell>
          <cell r="C7" t="str">
            <v>Antofagasta</v>
          </cell>
          <cell r="D7">
            <v>0</v>
          </cell>
          <cell r="E7">
            <v>0</v>
          </cell>
          <cell r="F7">
            <v>0</v>
          </cell>
          <cell r="G7">
            <v>0</v>
          </cell>
          <cell r="H7">
            <v>0</v>
          </cell>
          <cell r="I7">
            <v>0</v>
          </cell>
          <cell r="J7">
            <v>0</v>
          </cell>
          <cell r="K7">
            <v>0</v>
          </cell>
          <cell r="L7">
            <v>0</v>
          </cell>
          <cell r="M7">
            <v>0</v>
          </cell>
          <cell r="N7">
            <v>0</v>
          </cell>
          <cell r="O7">
            <v>0</v>
          </cell>
          <cell r="P7">
            <v>0</v>
          </cell>
          <cell r="Q7">
            <v>0</v>
          </cell>
          <cell r="R7">
            <v>0</v>
          </cell>
          <cell r="S7">
            <v>0</v>
          </cell>
          <cell r="T7">
            <v>0</v>
          </cell>
          <cell r="U7">
            <v>0</v>
          </cell>
          <cell r="V7">
            <v>0</v>
          </cell>
          <cell r="W7">
            <v>0</v>
          </cell>
          <cell r="X7">
            <v>0</v>
          </cell>
          <cell r="Y7">
            <v>0</v>
          </cell>
          <cell r="Z7">
            <v>0</v>
          </cell>
          <cell r="AA7">
            <v>0</v>
          </cell>
          <cell r="AB7">
            <v>0</v>
          </cell>
          <cell r="AC7">
            <v>0</v>
          </cell>
          <cell r="AD7">
            <v>0</v>
          </cell>
          <cell r="AE7">
            <v>0</v>
          </cell>
          <cell r="AF7">
            <v>0</v>
          </cell>
          <cell r="AG7">
            <v>0</v>
          </cell>
          <cell r="AH7">
            <v>0</v>
          </cell>
          <cell r="AI7">
            <v>0</v>
          </cell>
          <cell r="AJ7">
            <v>0</v>
          </cell>
        </row>
        <row r="8">
          <cell r="A8">
            <v>10306</v>
          </cell>
          <cell r="B8">
            <v>3</v>
          </cell>
          <cell r="C8" t="str">
            <v>Atacama</v>
          </cell>
          <cell r="D8">
            <v>0</v>
          </cell>
          <cell r="E8">
            <v>0</v>
          </cell>
          <cell r="F8">
            <v>0</v>
          </cell>
          <cell r="G8">
            <v>0</v>
          </cell>
          <cell r="H8">
            <v>0</v>
          </cell>
          <cell r="I8">
            <v>0</v>
          </cell>
          <cell r="J8">
            <v>0</v>
          </cell>
          <cell r="K8">
            <v>0</v>
          </cell>
          <cell r="L8">
            <v>0</v>
          </cell>
          <cell r="M8">
            <v>0</v>
          </cell>
          <cell r="N8">
            <v>0</v>
          </cell>
          <cell r="O8">
            <v>0</v>
          </cell>
          <cell r="P8">
            <v>0</v>
          </cell>
          <cell r="Q8">
            <v>0</v>
          </cell>
          <cell r="R8">
            <v>0</v>
          </cell>
          <cell r="S8">
            <v>0</v>
          </cell>
          <cell r="T8">
            <v>0</v>
          </cell>
          <cell r="U8">
            <v>0</v>
          </cell>
          <cell r="V8">
            <v>0</v>
          </cell>
          <cell r="W8">
            <v>0</v>
          </cell>
          <cell r="X8">
            <v>0</v>
          </cell>
          <cell r="Y8">
            <v>0</v>
          </cell>
          <cell r="Z8">
            <v>0</v>
          </cell>
          <cell r="AA8">
            <v>0</v>
          </cell>
          <cell r="AB8">
            <v>0</v>
          </cell>
          <cell r="AC8">
            <v>0</v>
          </cell>
          <cell r="AD8">
            <v>0</v>
          </cell>
          <cell r="AE8">
            <v>0</v>
          </cell>
          <cell r="AF8">
            <v>0</v>
          </cell>
          <cell r="AG8">
            <v>0</v>
          </cell>
          <cell r="AH8">
            <v>0</v>
          </cell>
          <cell r="AI8">
            <v>0</v>
          </cell>
          <cell r="AJ8">
            <v>0</v>
          </cell>
        </row>
        <row r="9">
          <cell r="A9">
            <v>10406</v>
          </cell>
          <cell r="B9">
            <v>4</v>
          </cell>
          <cell r="C9" t="str">
            <v>Coquimbo</v>
          </cell>
          <cell r="D9">
            <v>0</v>
          </cell>
          <cell r="E9">
            <v>0</v>
          </cell>
          <cell r="F9">
            <v>0</v>
          </cell>
          <cell r="G9">
            <v>0</v>
          </cell>
          <cell r="H9">
            <v>0</v>
          </cell>
          <cell r="I9">
            <v>0</v>
          </cell>
          <cell r="J9">
            <v>0</v>
          </cell>
          <cell r="K9">
            <v>0</v>
          </cell>
          <cell r="L9">
            <v>0</v>
          </cell>
          <cell r="M9">
            <v>0</v>
          </cell>
          <cell r="N9">
            <v>0</v>
          </cell>
          <cell r="O9">
            <v>0</v>
          </cell>
          <cell r="P9">
            <v>0</v>
          </cell>
          <cell r="Q9">
            <v>0</v>
          </cell>
          <cell r="R9">
            <v>0</v>
          </cell>
          <cell r="S9">
            <v>0</v>
          </cell>
          <cell r="T9">
            <v>0</v>
          </cell>
          <cell r="U9">
            <v>0</v>
          </cell>
          <cell r="V9">
            <v>0</v>
          </cell>
          <cell r="W9">
            <v>0</v>
          </cell>
          <cell r="X9">
            <v>0</v>
          </cell>
          <cell r="Y9">
            <v>0</v>
          </cell>
          <cell r="Z9">
            <v>0</v>
          </cell>
          <cell r="AA9">
            <v>0</v>
          </cell>
          <cell r="AB9">
            <v>0</v>
          </cell>
          <cell r="AC9">
            <v>0</v>
          </cell>
          <cell r="AD9">
            <v>0</v>
          </cell>
          <cell r="AE9">
            <v>0</v>
          </cell>
          <cell r="AF9">
            <v>0</v>
          </cell>
          <cell r="AG9">
            <v>0</v>
          </cell>
          <cell r="AH9">
            <v>0</v>
          </cell>
          <cell r="AI9">
            <v>0</v>
          </cell>
          <cell r="AJ9">
            <v>0</v>
          </cell>
        </row>
        <row r="10">
          <cell r="A10">
            <v>10506</v>
          </cell>
          <cell r="B10">
            <v>5</v>
          </cell>
          <cell r="C10" t="str">
            <v>Valparaíso</v>
          </cell>
          <cell r="D10">
            <v>0</v>
          </cell>
          <cell r="E10">
            <v>0</v>
          </cell>
          <cell r="F10">
            <v>0</v>
          </cell>
          <cell r="G10">
            <v>0</v>
          </cell>
          <cell r="H10">
            <v>0</v>
          </cell>
          <cell r="I10">
            <v>0</v>
          </cell>
          <cell r="J10">
            <v>0</v>
          </cell>
          <cell r="K10">
            <v>0</v>
          </cell>
          <cell r="L10">
            <v>0</v>
          </cell>
          <cell r="M10">
            <v>0</v>
          </cell>
          <cell r="N10">
            <v>0</v>
          </cell>
          <cell r="O10">
            <v>0</v>
          </cell>
          <cell r="P10">
            <v>0</v>
          </cell>
          <cell r="Q10">
            <v>0</v>
          </cell>
          <cell r="R10">
            <v>0</v>
          </cell>
          <cell r="S10">
            <v>0</v>
          </cell>
          <cell r="T10">
            <v>0</v>
          </cell>
          <cell r="U10">
            <v>0</v>
          </cell>
          <cell r="V10">
            <v>0</v>
          </cell>
          <cell r="W10">
            <v>0</v>
          </cell>
          <cell r="X10">
            <v>0</v>
          </cell>
          <cell r="Y10">
            <v>0</v>
          </cell>
          <cell r="Z10">
            <v>0</v>
          </cell>
          <cell r="AA10">
            <v>0</v>
          </cell>
          <cell r="AB10">
            <v>0</v>
          </cell>
          <cell r="AC10">
            <v>0</v>
          </cell>
          <cell r="AD10">
            <v>0</v>
          </cell>
          <cell r="AE10">
            <v>0</v>
          </cell>
          <cell r="AF10">
            <v>0</v>
          </cell>
          <cell r="AG10">
            <v>0</v>
          </cell>
          <cell r="AH10">
            <v>0</v>
          </cell>
          <cell r="AI10">
            <v>0</v>
          </cell>
          <cell r="AJ10">
            <v>0</v>
          </cell>
        </row>
        <row r="11">
          <cell r="A11">
            <v>11306</v>
          </cell>
          <cell r="B11">
            <v>13</v>
          </cell>
          <cell r="C11" t="str">
            <v>Metropolitana</v>
          </cell>
          <cell r="D11">
            <v>0</v>
          </cell>
          <cell r="E11">
            <v>0</v>
          </cell>
          <cell r="F11">
            <v>0</v>
          </cell>
          <cell r="G11">
            <v>0</v>
          </cell>
          <cell r="H11">
            <v>0</v>
          </cell>
          <cell r="I11">
            <v>0</v>
          </cell>
          <cell r="J11">
            <v>0</v>
          </cell>
          <cell r="K11">
            <v>0</v>
          </cell>
          <cell r="L11">
            <v>0</v>
          </cell>
          <cell r="M11">
            <v>0</v>
          </cell>
          <cell r="N11">
            <v>0</v>
          </cell>
          <cell r="O11">
            <v>0</v>
          </cell>
          <cell r="P11">
            <v>0</v>
          </cell>
          <cell r="Q11">
            <v>0</v>
          </cell>
          <cell r="R11">
            <v>0</v>
          </cell>
          <cell r="S11">
            <v>0</v>
          </cell>
          <cell r="T11">
            <v>0</v>
          </cell>
          <cell r="U11">
            <v>0</v>
          </cell>
          <cell r="V11">
            <v>0</v>
          </cell>
          <cell r="W11">
            <v>0</v>
          </cell>
          <cell r="X11">
            <v>0</v>
          </cell>
          <cell r="Y11">
            <v>0</v>
          </cell>
          <cell r="Z11">
            <v>0</v>
          </cell>
          <cell r="AA11">
            <v>0</v>
          </cell>
          <cell r="AB11">
            <v>0</v>
          </cell>
          <cell r="AC11">
            <v>0</v>
          </cell>
          <cell r="AD11">
            <v>0</v>
          </cell>
          <cell r="AE11">
            <v>0</v>
          </cell>
          <cell r="AF11">
            <v>0</v>
          </cell>
          <cell r="AG11">
            <v>0</v>
          </cell>
          <cell r="AH11">
            <v>0</v>
          </cell>
          <cell r="AI11">
            <v>0</v>
          </cell>
          <cell r="AJ11">
            <v>0</v>
          </cell>
        </row>
        <row r="12">
          <cell r="A12">
            <v>10606</v>
          </cell>
          <cell r="B12">
            <v>6</v>
          </cell>
          <cell r="C12" t="str">
            <v>O´Higgins</v>
          </cell>
          <cell r="D12">
            <v>0</v>
          </cell>
          <cell r="E12">
            <v>0</v>
          </cell>
          <cell r="F12">
            <v>0</v>
          </cell>
          <cell r="G12">
            <v>0</v>
          </cell>
          <cell r="H12">
            <v>0</v>
          </cell>
          <cell r="I12">
            <v>0</v>
          </cell>
          <cell r="J12">
            <v>0</v>
          </cell>
          <cell r="K12">
            <v>0</v>
          </cell>
          <cell r="L12">
            <v>0</v>
          </cell>
          <cell r="M12">
            <v>0</v>
          </cell>
          <cell r="N12">
            <v>0</v>
          </cell>
          <cell r="O12">
            <v>0</v>
          </cell>
          <cell r="P12">
            <v>0</v>
          </cell>
          <cell r="Q12">
            <v>0</v>
          </cell>
          <cell r="R12">
            <v>0</v>
          </cell>
          <cell r="S12">
            <v>0</v>
          </cell>
          <cell r="T12">
            <v>0</v>
          </cell>
          <cell r="U12">
            <v>0</v>
          </cell>
          <cell r="V12">
            <v>0</v>
          </cell>
          <cell r="W12">
            <v>0</v>
          </cell>
          <cell r="X12">
            <v>0</v>
          </cell>
          <cell r="Y12">
            <v>0</v>
          </cell>
          <cell r="Z12">
            <v>0</v>
          </cell>
          <cell r="AA12">
            <v>0</v>
          </cell>
          <cell r="AB12">
            <v>0</v>
          </cell>
          <cell r="AC12">
            <v>0</v>
          </cell>
          <cell r="AD12">
            <v>0</v>
          </cell>
          <cell r="AE12">
            <v>0</v>
          </cell>
          <cell r="AF12">
            <v>0</v>
          </cell>
          <cell r="AG12">
            <v>0</v>
          </cell>
          <cell r="AH12">
            <v>0</v>
          </cell>
          <cell r="AI12">
            <v>0</v>
          </cell>
          <cell r="AJ12">
            <v>0</v>
          </cell>
        </row>
        <row r="13">
          <cell r="A13">
            <v>10706</v>
          </cell>
          <cell r="B13">
            <v>7</v>
          </cell>
          <cell r="C13" t="str">
            <v>Maule</v>
          </cell>
          <cell r="D13">
            <v>0</v>
          </cell>
          <cell r="E13">
            <v>0</v>
          </cell>
          <cell r="F13">
            <v>0</v>
          </cell>
          <cell r="G13">
            <v>0</v>
          </cell>
          <cell r="H13">
            <v>0</v>
          </cell>
          <cell r="I13">
            <v>0</v>
          </cell>
          <cell r="J13">
            <v>0</v>
          </cell>
          <cell r="K13">
            <v>0</v>
          </cell>
          <cell r="L13">
            <v>0</v>
          </cell>
          <cell r="M13">
            <v>0</v>
          </cell>
          <cell r="N13">
            <v>0</v>
          </cell>
          <cell r="O13">
            <v>0</v>
          </cell>
          <cell r="P13">
            <v>0</v>
          </cell>
          <cell r="Q13">
            <v>0</v>
          </cell>
          <cell r="R13">
            <v>0</v>
          </cell>
          <cell r="S13">
            <v>0</v>
          </cell>
          <cell r="T13">
            <v>0</v>
          </cell>
          <cell r="U13">
            <v>0</v>
          </cell>
          <cell r="V13">
            <v>0</v>
          </cell>
          <cell r="W13">
            <v>0</v>
          </cell>
          <cell r="X13">
            <v>0</v>
          </cell>
          <cell r="Y13">
            <v>0</v>
          </cell>
          <cell r="Z13">
            <v>0</v>
          </cell>
          <cell r="AA13">
            <v>0</v>
          </cell>
          <cell r="AB13">
            <v>0</v>
          </cell>
          <cell r="AC13">
            <v>0</v>
          </cell>
          <cell r="AD13">
            <v>0</v>
          </cell>
          <cell r="AE13">
            <v>0</v>
          </cell>
          <cell r="AF13">
            <v>0</v>
          </cell>
          <cell r="AG13">
            <v>0</v>
          </cell>
          <cell r="AH13">
            <v>0</v>
          </cell>
          <cell r="AI13">
            <v>0</v>
          </cell>
          <cell r="AJ13">
            <v>0</v>
          </cell>
        </row>
        <row r="14">
          <cell r="A14">
            <v>11606</v>
          </cell>
          <cell r="B14">
            <v>16</v>
          </cell>
          <cell r="C14" t="str">
            <v>Ñuble</v>
          </cell>
          <cell r="D14">
            <v>0</v>
          </cell>
          <cell r="E14">
            <v>0</v>
          </cell>
          <cell r="F14">
            <v>0</v>
          </cell>
          <cell r="G14">
            <v>0</v>
          </cell>
          <cell r="H14">
            <v>0</v>
          </cell>
          <cell r="I14">
            <v>0</v>
          </cell>
          <cell r="J14">
            <v>0</v>
          </cell>
          <cell r="K14">
            <v>0</v>
          </cell>
          <cell r="L14">
            <v>0</v>
          </cell>
          <cell r="M14">
            <v>0</v>
          </cell>
          <cell r="N14">
            <v>0</v>
          </cell>
          <cell r="O14">
            <v>0</v>
          </cell>
          <cell r="P14">
            <v>0</v>
          </cell>
          <cell r="Q14">
            <v>0</v>
          </cell>
          <cell r="R14">
            <v>0</v>
          </cell>
          <cell r="S14">
            <v>0</v>
          </cell>
          <cell r="T14">
            <v>0</v>
          </cell>
          <cell r="U14">
            <v>0</v>
          </cell>
          <cell r="V14">
            <v>0</v>
          </cell>
          <cell r="W14">
            <v>0</v>
          </cell>
          <cell r="X14">
            <v>0</v>
          </cell>
          <cell r="Y14">
            <v>0</v>
          </cell>
          <cell r="Z14">
            <v>0</v>
          </cell>
          <cell r="AA14">
            <v>0</v>
          </cell>
          <cell r="AB14">
            <v>0</v>
          </cell>
          <cell r="AC14">
            <v>0</v>
          </cell>
          <cell r="AD14">
            <v>0</v>
          </cell>
          <cell r="AE14">
            <v>0</v>
          </cell>
          <cell r="AF14">
            <v>0</v>
          </cell>
          <cell r="AG14">
            <v>0</v>
          </cell>
          <cell r="AH14">
            <v>0</v>
          </cell>
          <cell r="AI14">
            <v>0</v>
          </cell>
          <cell r="AJ14">
            <v>0</v>
          </cell>
        </row>
        <row r="15">
          <cell r="A15">
            <v>10806</v>
          </cell>
          <cell r="B15">
            <v>8</v>
          </cell>
          <cell r="C15" t="str">
            <v>Biobío</v>
          </cell>
          <cell r="D15">
            <v>0</v>
          </cell>
          <cell r="E15">
            <v>0</v>
          </cell>
          <cell r="F15">
            <v>0</v>
          </cell>
          <cell r="G15">
            <v>0</v>
          </cell>
          <cell r="H15">
            <v>0</v>
          </cell>
          <cell r="I15">
            <v>0</v>
          </cell>
          <cell r="J15">
            <v>0</v>
          </cell>
          <cell r="K15">
            <v>0</v>
          </cell>
          <cell r="L15">
            <v>0</v>
          </cell>
          <cell r="M15">
            <v>0</v>
          </cell>
          <cell r="N15">
            <v>0</v>
          </cell>
          <cell r="O15">
            <v>0</v>
          </cell>
          <cell r="P15">
            <v>0</v>
          </cell>
          <cell r="Q15">
            <v>0</v>
          </cell>
          <cell r="R15">
            <v>0</v>
          </cell>
          <cell r="S15">
            <v>0</v>
          </cell>
          <cell r="T15">
            <v>0</v>
          </cell>
          <cell r="U15">
            <v>0</v>
          </cell>
          <cell r="V15">
            <v>0</v>
          </cell>
          <cell r="W15">
            <v>0</v>
          </cell>
          <cell r="X15">
            <v>0</v>
          </cell>
          <cell r="Y15">
            <v>0</v>
          </cell>
          <cell r="Z15">
            <v>0</v>
          </cell>
          <cell r="AA15">
            <v>0</v>
          </cell>
          <cell r="AB15">
            <v>0</v>
          </cell>
          <cell r="AC15">
            <v>0</v>
          </cell>
          <cell r="AD15">
            <v>0</v>
          </cell>
          <cell r="AE15">
            <v>0</v>
          </cell>
          <cell r="AF15">
            <v>0</v>
          </cell>
          <cell r="AG15">
            <v>0</v>
          </cell>
          <cell r="AH15">
            <v>0</v>
          </cell>
          <cell r="AI15">
            <v>0</v>
          </cell>
          <cell r="AJ15">
            <v>0</v>
          </cell>
        </row>
        <row r="16">
          <cell r="A16">
            <v>10906</v>
          </cell>
          <cell r="B16">
            <v>9</v>
          </cell>
          <cell r="C16" t="str">
            <v>Araucanía</v>
          </cell>
          <cell r="D16">
            <v>0</v>
          </cell>
          <cell r="E16">
            <v>0</v>
          </cell>
          <cell r="F16">
            <v>0</v>
          </cell>
          <cell r="G16">
            <v>0</v>
          </cell>
          <cell r="H16">
            <v>0</v>
          </cell>
          <cell r="I16">
            <v>0</v>
          </cell>
          <cell r="J16">
            <v>0</v>
          </cell>
          <cell r="K16">
            <v>0</v>
          </cell>
          <cell r="L16">
            <v>0</v>
          </cell>
          <cell r="M16">
            <v>0</v>
          </cell>
          <cell r="N16">
            <v>0</v>
          </cell>
          <cell r="O16">
            <v>0</v>
          </cell>
          <cell r="P16">
            <v>0</v>
          </cell>
          <cell r="Q16">
            <v>0</v>
          </cell>
          <cell r="R16">
            <v>0</v>
          </cell>
          <cell r="S16">
            <v>0</v>
          </cell>
          <cell r="T16">
            <v>0</v>
          </cell>
          <cell r="U16">
            <v>0</v>
          </cell>
          <cell r="V16">
            <v>0</v>
          </cell>
          <cell r="W16">
            <v>0</v>
          </cell>
          <cell r="X16">
            <v>0</v>
          </cell>
          <cell r="Y16">
            <v>0</v>
          </cell>
          <cell r="Z16">
            <v>0</v>
          </cell>
          <cell r="AA16">
            <v>0</v>
          </cell>
          <cell r="AB16">
            <v>0</v>
          </cell>
          <cell r="AC16">
            <v>0</v>
          </cell>
          <cell r="AD16">
            <v>0</v>
          </cell>
          <cell r="AE16">
            <v>0</v>
          </cell>
          <cell r="AF16">
            <v>0</v>
          </cell>
          <cell r="AG16">
            <v>0</v>
          </cell>
          <cell r="AH16">
            <v>0</v>
          </cell>
          <cell r="AI16">
            <v>0</v>
          </cell>
          <cell r="AJ16">
            <v>0</v>
          </cell>
        </row>
        <row r="17">
          <cell r="A17">
            <v>11406</v>
          </cell>
          <cell r="B17">
            <v>14</v>
          </cell>
          <cell r="C17" t="str">
            <v>Los Ríos</v>
          </cell>
          <cell r="D17">
            <v>0</v>
          </cell>
          <cell r="E17">
            <v>0</v>
          </cell>
          <cell r="F17">
            <v>0</v>
          </cell>
          <cell r="G17">
            <v>0</v>
          </cell>
          <cell r="H17">
            <v>0</v>
          </cell>
          <cell r="I17">
            <v>0</v>
          </cell>
          <cell r="J17">
            <v>0</v>
          </cell>
          <cell r="K17">
            <v>0</v>
          </cell>
          <cell r="L17">
            <v>0</v>
          </cell>
          <cell r="M17">
            <v>0</v>
          </cell>
          <cell r="N17">
            <v>0</v>
          </cell>
          <cell r="O17">
            <v>0</v>
          </cell>
          <cell r="P17">
            <v>0</v>
          </cell>
          <cell r="Q17">
            <v>0</v>
          </cell>
          <cell r="R17">
            <v>0</v>
          </cell>
          <cell r="S17">
            <v>0</v>
          </cell>
          <cell r="T17">
            <v>0</v>
          </cell>
          <cell r="U17">
            <v>0</v>
          </cell>
          <cell r="V17">
            <v>0</v>
          </cell>
          <cell r="W17">
            <v>0</v>
          </cell>
          <cell r="X17">
            <v>0</v>
          </cell>
          <cell r="Y17">
            <v>0</v>
          </cell>
          <cell r="Z17">
            <v>0</v>
          </cell>
          <cell r="AA17">
            <v>0</v>
          </cell>
          <cell r="AB17">
            <v>0</v>
          </cell>
          <cell r="AC17">
            <v>0</v>
          </cell>
          <cell r="AD17">
            <v>0</v>
          </cell>
          <cell r="AE17">
            <v>0</v>
          </cell>
          <cell r="AF17">
            <v>0</v>
          </cell>
          <cell r="AG17">
            <v>0</v>
          </cell>
          <cell r="AH17">
            <v>0</v>
          </cell>
          <cell r="AI17">
            <v>0</v>
          </cell>
          <cell r="AJ17">
            <v>0</v>
          </cell>
        </row>
        <row r="18">
          <cell r="A18">
            <v>11006</v>
          </cell>
          <cell r="B18">
            <v>10</v>
          </cell>
          <cell r="C18" t="str">
            <v>Los Lagos</v>
          </cell>
          <cell r="D18">
            <v>0</v>
          </cell>
          <cell r="E18">
            <v>0</v>
          </cell>
          <cell r="F18">
            <v>0</v>
          </cell>
          <cell r="G18">
            <v>0</v>
          </cell>
          <cell r="H18">
            <v>0</v>
          </cell>
          <cell r="I18">
            <v>0</v>
          </cell>
          <cell r="J18">
            <v>0</v>
          </cell>
          <cell r="K18">
            <v>0</v>
          </cell>
          <cell r="L18">
            <v>0</v>
          </cell>
          <cell r="M18">
            <v>0</v>
          </cell>
          <cell r="N18">
            <v>0</v>
          </cell>
          <cell r="O18">
            <v>0</v>
          </cell>
          <cell r="P18">
            <v>0</v>
          </cell>
          <cell r="Q18">
            <v>0</v>
          </cell>
          <cell r="R18">
            <v>0</v>
          </cell>
          <cell r="S18">
            <v>0</v>
          </cell>
          <cell r="T18">
            <v>0</v>
          </cell>
          <cell r="U18">
            <v>0</v>
          </cell>
          <cell r="V18">
            <v>0</v>
          </cell>
          <cell r="W18">
            <v>0</v>
          </cell>
          <cell r="X18">
            <v>0</v>
          </cell>
          <cell r="Y18">
            <v>0</v>
          </cell>
          <cell r="Z18">
            <v>0</v>
          </cell>
          <cell r="AA18">
            <v>0</v>
          </cell>
          <cell r="AB18">
            <v>0</v>
          </cell>
          <cell r="AC18">
            <v>0</v>
          </cell>
          <cell r="AD18">
            <v>0</v>
          </cell>
          <cell r="AE18">
            <v>0</v>
          </cell>
          <cell r="AF18">
            <v>0</v>
          </cell>
          <cell r="AG18">
            <v>0</v>
          </cell>
          <cell r="AH18">
            <v>0</v>
          </cell>
          <cell r="AI18">
            <v>0</v>
          </cell>
          <cell r="AJ18">
            <v>0</v>
          </cell>
        </row>
        <row r="19">
          <cell r="A19">
            <v>11106</v>
          </cell>
          <cell r="B19">
            <v>11</v>
          </cell>
          <cell r="C19" t="str">
            <v>Aysén</v>
          </cell>
          <cell r="D19">
            <v>0</v>
          </cell>
          <cell r="E19">
            <v>0</v>
          </cell>
          <cell r="F19">
            <v>0</v>
          </cell>
          <cell r="G19">
            <v>0</v>
          </cell>
          <cell r="H19">
            <v>0</v>
          </cell>
          <cell r="I19">
            <v>0</v>
          </cell>
          <cell r="J19">
            <v>0</v>
          </cell>
          <cell r="K19">
            <v>0</v>
          </cell>
          <cell r="L19">
            <v>0</v>
          </cell>
          <cell r="M19">
            <v>0</v>
          </cell>
          <cell r="N19">
            <v>0</v>
          </cell>
          <cell r="O19">
            <v>0</v>
          </cell>
          <cell r="P19">
            <v>0</v>
          </cell>
          <cell r="Q19">
            <v>0</v>
          </cell>
          <cell r="R19">
            <v>0</v>
          </cell>
          <cell r="S19">
            <v>0</v>
          </cell>
          <cell r="T19">
            <v>0</v>
          </cell>
          <cell r="U19">
            <v>0</v>
          </cell>
          <cell r="V19">
            <v>0</v>
          </cell>
          <cell r="W19">
            <v>0</v>
          </cell>
          <cell r="X19">
            <v>0</v>
          </cell>
          <cell r="Y19">
            <v>0</v>
          </cell>
          <cell r="Z19">
            <v>0</v>
          </cell>
          <cell r="AA19">
            <v>0</v>
          </cell>
          <cell r="AB19">
            <v>0</v>
          </cell>
          <cell r="AC19">
            <v>0</v>
          </cell>
          <cell r="AD19">
            <v>0</v>
          </cell>
          <cell r="AE19">
            <v>0</v>
          </cell>
          <cell r="AF19">
            <v>0</v>
          </cell>
          <cell r="AG19">
            <v>0</v>
          </cell>
          <cell r="AH19">
            <v>0</v>
          </cell>
          <cell r="AI19">
            <v>0</v>
          </cell>
          <cell r="AJ19">
            <v>0</v>
          </cell>
        </row>
        <row r="20">
          <cell r="A20">
            <v>11206</v>
          </cell>
          <cell r="B20">
            <v>12</v>
          </cell>
          <cell r="C20" t="str">
            <v>Magallanes</v>
          </cell>
          <cell r="D20">
            <v>0</v>
          </cell>
          <cell r="E20">
            <v>0</v>
          </cell>
          <cell r="F20">
            <v>0</v>
          </cell>
          <cell r="G20">
            <v>0</v>
          </cell>
          <cell r="H20">
            <v>0</v>
          </cell>
          <cell r="I20">
            <v>0</v>
          </cell>
          <cell r="J20">
            <v>0</v>
          </cell>
          <cell r="K20">
            <v>0</v>
          </cell>
          <cell r="L20">
            <v>0</v>
          </cell>
          <cell r="M20">
            <v>0</v>
          </cell>
          <cell r="N20">
            <v>0</v>
          </cell>
          <cell r="O20">
            <v>0</v>
          </cell>
          <cell r="P20">
            <v>0</v>
          </cell>
          <cell r="Q20">
            <v>0</v>
          </cell>
          <cell r="R20">
            <v>0</v>
          </cell>
          <cell r="S20">
            <v>0</v>
          </cell>
          <cell r="T20">
            <v>0</v>
          </cell>
          <cell r="U20">
            <v>0</v>
          </cell>
          <cell r="V20">
            <v>0</v>
          </cell>
          <cell r="W20">
            <v>0</v>
          </cell>
          <cell r="X20">
            <v>0</v>
          </cell>
          <cell r="Y20">
            <v>0</v>
          </cell>
          <cell r="Z20">
            <v>0</v>
          </cell>
          <cell r="AA20">
            <v>0</v>
          </cell>
          <cell r="AB20">
            <v>0</v>
          </cell>
          <cell r="AC20">
            <v>0</v>
          </cell>
          <cell r="AD20">
            <v>0</v>
          </cell>
          <cell r="AE20">
            <v>0</v>
          </cell>
          <cell r="AF20">
            <v>0</v>
          </cell>
          <cell r="AG20">
            <v>0</v>
          </cell>
          <cell r="AH20">
            <v>0</v>
          </cell>
          <cell r="AI20">
            <v>0</v>
          </cell>
          <cell r="AJ20">
            <v>0</v>
          </cell>
        </row>
        <row r="21">
          <cell r="A21">
            <v>110006</v>
          </cell>
          <cell r="B21">
            <v>100</v>
          </cell>
          <cell r="C21" t="str">
            <v>Total</v>
          </cell>
          <cell r="D21">
            <v>0</v>
          </cell>
          <cell r="E21">
            <v>0</v>
          </cell>
          <cell r="F21">
            <v>0</v>
          </cell>
          <cell r="G21">
            <v>0</v>
          </cell>
          <cell r="H21">
            <v>0</v>
          </cell>
          <cell r="I21">
            <v>0</v>
          </cell>
          <cell r="J21">
            <v>0</v>
          </cell>
          <cell r="K21">
            <v>0</v>
          </cell>
          <cell r="L21">
            <v>0</v>
          </cell>
          <cell r="M21">
            <v>0</v>
          </cell>
          <cell r="N21">
            <v>0</v>
          </cell>
          <cell r="O21">
            <v>0</v>
          </cell>
          <cell r="P21">
            <v>0</v>
          </cell>
          <cell r="Q21">
            <v>0</v>
          </cell>
          <cell r="R21">
            <v>0</v>
          </cell>
          <cell r="S21">
            <v>0</v>
          </cell>
          <cell r="T21">
            <v>0</v>
          </cell>
          <cell r="U21">
            <v>0</v>
          </cell>
          <cell r="V21">
            <v>0</v>
          </cell>
          <cell r="W21">
            <v>0</v>
          </cell>
          <cell r="X21">
            <v>0</v>
          </cell>
          <cell r="Y21">
            <v>0</v>
          </cell>
          <cell r="Z21">
            <v>0</v>
          </cell>
          <cell r="AA21">
            <v>0</v>
          </cell>
          <cell r="AB21">
            <v>0</v>
          </cell>
          <cell r="AC21">
            <v>0</v>
          </cell>
          <cell r="AD21">
            <v>0</v>
          </cell>
          <cell r="AE21">
            <v>0</v>
          </cell>
          <cell r="AF21">
            <v>0</v>
          </cell>
          <cell r="AG21">
            <v>0</v>
          </cell>
          <cell r="AH21">
            <v>0</v>
          </cell>
          <cell r="AI21">
            <v>0</v>
          </cell>
          <cell r="AJ21">
            <v>0</v>
          </cell>
        </row>
        <row r="24">
          <cell r="B24">
            <v>6</v>
          </cell>
          <cell r="C24" t="str">
            <v>Tierras de pastizales en transición a Bosque nativo</v>
          </cell>
        </row>
        <row r="25">
          <cell r="B25">
            <v>2</v>
          </cell>
          <cell r="C25" t="str">
            <v>REGIÓN/AÑO</v>
          </cell>
          <cell r="D25">
            <v>1990</v>
          </cell>
          <cell r="E25">
            <v>1991</v>
          </cell>
          <cell r="F25">
            <v>1992</v>
          </cell>
          <cell r="G25">
            <v>1993</v>
          </cell>
          <cell r="H25">
            <v>1994</v>
          </cell>
          <cell r="I25">
            <v>1995</v>
          </cell>
          <cell r="J25">
            <v>1996</v>
          </cell>
          <cell r="K25">
            <v>1997</v>
          </cell>
          <cell r="L25">
            <v>1998</v>
          </cell>
          <cell r="M25">
            <v>1999</v>
          </cell>
          <cell r="N25">
            <v>2000</v>
          </cell>
          <cell r="O25">
            <v>2001</v>
          </cell>
          <cell r="P25">
            <v>2002</v>
          </cell>
          <cell r="Q25">
            <v>2003</v>
          </cell>
          <cell r="R25">
            <v>2004</v>
          </cell>
          <cell r="S25">
            <v>2005</v>
          </cell>
          <cell r="T25">
            <v>2006</v>
          </cell>
          <cell r="U25">
            <v>2007</v>
          </cell>
          <cell r="V25">
            <v>2008</v>
          </cell>
          <cell r="W25">
            <v>2009</v>
          </cell>
          <cell r="X25">
            <v>2010</v>
          </cell>
          <cell r="Y25">
            <v>2011</v>
          </cell>
          <cell r="Z25">
            <v>2012</v>
          </cell>
          <cell r="AA25">
            <v>2013</v>
          </cell>
          <cell r="AB25">
            <v>2014</v>
          </cell>
          <cell r="AC25">
            <v>2015</v>
          </cell>
          <cell r="AD25">
            <v>2016</v>
          </cell>
          <cell r="AE25">
            <v>2017</v>
          </cell>
          <cell r="AF25">
            <v>2018</v>
          </cell>
          <cell r="AG25">
            <v>2019</v>
          </cell>
          <cell r="AH25">
            <v>2020</v>
          </cell>
          <cell r="AI25">
            <v>2021</v>
          </cell>
          <cell r="AJ25">
            <v>2022</v>
          </cell>
        </row>
        <row r="26">
          <cell r="A26">
            <v>21506</v>
          </cell>
          <cell r="B26">
            <v>15</v>
          </cell>
          <cell r="C26" t="str">
            <v>Arica y Parinacota</v>
          </cell>
          <cell r="D26">
            <v>0</v>
          </cell>
          <cell r="E26">
            <v>0</v>
          </cell>
          <cell r="F26">
            <v>0</v>
          </cell>
          <cell r="G26">
            <v>0</v>
          </cell>
          <cell r="H26">
            <v>0</v>
          </cell>
          <cell r="I26">
            <v>0</v>
          </cell>
          <cell r="J26">
            <v>0</v>
          </cell>
          <cell r="K26">
            <v>0</v>
          </cell>
          <cell r="L26">
            <v>0</v>
          </cell>
          <cell r="M26">
            <v>0</v>
          </cell>
          <cell r="N26">
            <v>0</v>
          </cell>
          <cell r="O26">
            <v>0</v>
          </cell>
          <cell r="P26">
            <v>0</v>
          </cell>
          <cell r="Q26">
            <v>0</v>
          </cell>
          <cell r="R26">
            <v>0</v>
          </cell>
          <cell r="S26">
            <v>0</v>
          </cell>
          <cell r="T26">
            <v>0</v>
          </cell>
          <cell r="U26">
            <v>0</v>
          </cell>
          <cell r="V26">
            <v>0</v>
          </cell>
          <cell r="W26">
            <v>0</v>
          </cell>
          <cell r="X26">
            <v>0</v>
          </cell>
          <cell r="Y26">
            <v>0</v>
          </cell>
          <cell r="Z26">
            <v>0</v>
          </cell>
          <cell r="AA26">
            <v>0</v>
          </cell>
          <cell r="AB26">
            <v>0</v>
          </cell>
          <cell r="AC26">
            <v>0</v>
          </cell>
          <cell r="AD26">
            <v>0</v>
          </cell>
          <cell r="AE26">
            <v>0</v>
          </cell>
          <cell r="AF26">
            <v>0</v>
          </cell>
          <cell r="AG26">
            <v>0</v>
          </cell>
          <cell r="AH26">
            <v>0</v>
          </cell>
          <cell r="AI26">
            <v>0</v>
          </cell>
          <cell r="AJ26">
            <v>0</v>
          </cell>
        </row>
        <row r="27">
          <cell r="A27">
            <v>20106</v>
          </cell>
          <cell r="B27">
            <v>1</v>
          </cell>
          <cell r="C27" t="str">
            <v>Tarapacá</v>
          </cell>
          <cell r="D27">
            <v>0</v>
          </cell>
          <cell r="E27">
            <v>0</v>
          </cell>
          <cell r="F27">
            <v>0</v>
          </cell>
          <cell r="G27">
            <v>0</v>
          </cell>
          <cell r="H27">
            <v>0</v>
          </cell>
          <cell r="I27">
            <v>0</v>
          </cell>
          <cell r="J27">
            <v>0</v>
          </cell>
          <cell r="K27">
            <v>0</v>
          </cell>
          <cell r="L27">
            <v>0</v>
          </cell>
          <cell r="M27">
            <v>0</v>
          </cell>
          <cell r="N27">
            <v>0</v>
          </cell>
          <cell r="O27">
            <v>0</v>
          </cell>
          <cell r="P27">
            <v>0</v>
          </cell>
          <cell r="Q27">
            <v>0</v>
          </cell>
          <cell r="R27">
            <v>0</v>
          </cell>
          <cell r="S27">
            <v>0</v>
          </cell>
          <cell r="T27">
            <v>0</v>
          </cell>
          <cell r="U27">
            <v>0</v>
          </cell>
          <cell r="V27">
            <v>0</v>
          </cell>
          <cell r="W27">
            <v>0</v>
          </cell>
          <cell r="X27">
            <v>0</v>
          </cell>
          <cell r="Y27">
            <v>0</v>
          </cell>
          <cell r="Z27">
            <v>0</v>
          </cell>
          <cell r="AA27">
            <v>0</v>
          </cell>
          <cell r="AB27">
            <v>0</v>
          </cell>
          <cell r="AC27">
            <v>0</v>
          </cell>
          <cell r="AD27">
            <v>0</v>
          </cell>
          <cell r="AE27">
            <v>0</v>
          </cell>
          <cell r="AF27">
            <v>0</v>
          </cell>
          <cell r="AG27">
            <v>0</v>
          </cell>
          <cell r="AH27">
            <v>0</v>
          </cell>
          <cell r="AI27">
            <v>0</v>
          </cell>
          <cell r="AJ27">
            <v>0</v>
          </cell>
        </row>
        <row r="28">
          <cell r="A28">
            <v>20206</v>
          </cell>
          <cell r="B28">
            <v>2</v>
          </cell>
          <cell r="C28" t="str">
            <v>Antofagasta</v>
          </cell>
          <cell r="D28">
            <v>0</v>
          </cell>
          <cell r="E28">
            <v>0</v>
          </cell>
          <cell r="F28">
            <v>0</v>
          </cell>
          <cell r="G28">
            <v>0</v>
          </cell>
          <cell r="H28">
            <v>0</v>
          </cell>
          <cell r="I28">
            <v>0</v>
          </cell>
          <cell r="J28">
            <v>0</v>
          </cell>
          <cell r="K28">
            <v>0</v>
          </cell>
          <cell r="L28">
            <v>0</v>
          </cell>
          <cell r="M28">
            <v>0</v>
          </cell>
          <cell r="N28">
            <v>0</v>
          </cell>
          <cell r="O28">
            <v>0</v>
          </cell>
          <cell r="P28">
            <v>0</v>
          </cell>
          <cell r="Q28">
            <v>0</v>
          </cell>
          <cell r="R28">
            <v>0</v>
          </cell>
          <cell r="S28">
            <v>0</v>
          </cell>
          <cell r="T28">
            <v>0</v>
          </cell>
          <cell r="U28">
            <v>0</v>
          </cell>
          <cell r="V28">
            <v>0</v>
          </cell>
          <cell r="W28">
            <v>0</v>
          </cell>
          <cell r="X28">
            <v>0</v>
          </cell>
          <cell r="Y28">
            <v>0</v>
          </cell>
          <cell r="Z28">
            <v>0</v>
          </cell>
          <cell r="AA28">
            <v>0</v>
          </cell>
          <cell r="AB28">
            <v>0</v>
          </cell>
          <cell r="AC28">
            <v>0</v>
          </cell>
          <cell r="AD28">
            <v>0</v>
          </cell>
          <cell r="AE28">
            <v>0</v>
          </cell>
          <cell r="AF28">
            <v>0</v>
          </cell>
          <cell r="AG28">
            <v>0</v>
          </cell>
          <cell r="AH28">
            <v>0</v>
          </cell>
          <cell r="AI28">
            <v>0</v>
          </cell>
          <cell r="AJ28">
            <v>0</v>
          </cell>
        </row>
        <row r="29">
          <cell r="A29">
            <v>20306</v>
          </cell>
          <cell r="B29">
            <v>3</v>
          </cell>
          <cell r="C29" t="str">
            <v>Atacama</v>
          </cell>
          <cell r="D29">
            <v>0</v>
          </cell>
          <cell r="E29">
            <v>0</v>
          </cell>
          <cell r="F29">
            <v>0</v>
          </cell>
          <cell r="G29">
            <v>0</v>
          </cell>
          <cell r="H29">
            <v>0</v>
          </cell>
          <cell r="I29">
            <v>0</v>
          </cell>
          <cell r="J29">
            <v>0</v>
          </cell>
          <cell r="K29">
            <v>0</v>
          </cell>
          <cell r="L29">
            <v>0</v>
          </cell>
          <cell r="M29">
            <v>0</v>
          </cell>
          <cell r="N29">
            <v>0</v>
          </cell>
          <cell r="O29">
            <v>0</v>
          </cell>
          <cell r="P29">
            <v>0</v>
          </cell>
          <cell r="Q29">
            <v>0</v>
          </cell>
          <cell r="R29">
            <v>0</v>
          </cell>
          <cell r="S29">
            <v>0</v>
          </cell>
          <cell r="T29">
            <v>0</v>
          </cell>
          <cell r="U29">
            <v>0</v>
          </cell>
          <cell r="V29">
            <v>0</v>
          </cell>
          <cell r="W29">
            <v>0</v>
          </cell>
          <cell r="X29">
            <v>0</v>
          </cell>
          <cell r="Y29">
            <v>0</v>
          </cell>
          <cell r="Z29">
            <v>0</v>
          </cell>
          <cell r="AA29">
            <v>0</v>
          </cell>
          <cell r="AB29">
            <v>0</v>
          </cell>
          <cell r="AC29">
            <v>0</v>
          </cell>
          <cell r="AD29">
            <v>0</v>
          </cell>
          <cell r="AE29">
            <v>0</v>
          </cell>
          <cell r="AF29">
            <v>0</v>
          </cell>
          <cell r="AG29">
            <v>0</v>
          </cell>
          <cell r="AH29">
            <v>0</v>
          </cell>
          <cell r="AI29">
            <v>0</v>
          </cell>
          <cell r="AJ29">
            <v>0</v>
          </cell>
        </row>
        <row r="30">
          <cell r="A30">
            <v>20406</v>
          </cell>
          <cell r="B30">
            <v>4</v>
          </cell>
          <cell r="C30" t="str">
            <v>Coquimbo</v>
          </cell>
          <cell r="D30">
            <v>0</v>
          </cell>
          <cell r="E30">
            <v>0</v>
          </cell>
          <cell r="F30">
            <v>0</v>
          </cell>
          <cell r="G30">
            <v>0</v>
          </cell>
          <cell r="H30">
            <v>0</v>
          </cell>
          <cell r="I30">
            <v>0</v>
          </cell>
          <cell r="J30">
            <v>0</v>
          </cell>
          <cell r="K30">
            <v>0</v>
          </cell>
          <cell r="L30">
            <v>0</v>
          </cell>
          <cell r="M30">
            <v>0</v>
          </cell>
          <cell r="N30">
            <v>0</v>
          </cell>
          <cell r="O30">
            <v>0</v>
          </cell>
          <cell r="P30">
            <v>0</v>
          </cell>
          <cell r="Q30">
            <v>0</v>
          </cell>
          <cell r="R30">
            <v>0</v>
          </cell>
          <cell r="S30">
            <v>0</v>
          </cell>
          <cell r="T30">
            <v>0</v>
          </cell>
          <cell r="U30">
            <v>0</v>
          </cell>
          <cell r="V30">
            <v>0</v>
          </cell>
          <cell r="W30">
            <v>0</v>
          </cell>
          <cell r="X30">
            <v>0</v>
          </cell>
          <cell r="Y30">
            <v>0</v>
          </cell>
          <cell r="Z30">
            <v>0</v>
          </cell>
          <cell r="AA30">
            <v>0</v>
          </cell>
          <cell r="AB30">
            <v>0</v>
          </cell>
          <cell r="AC30">
            <v>0</v>
          </cell>
          <cell r="AD30">
            <v>0</v>
          </cell>
          <cell r="AE30">
            <v>0</v>
          </cell>
          <cell r="AF30">
            <v>0</v>
          </cell>
          <cell r="AG30">
            <v>0</v>
          </cell>
          <cell r="AH30">
            <v>0</v>
          </cell>
          <cell r="AI30">
            <v>0</v>
          </cell>
          <cell r="AJ30">
            <v>0</v>
          </cell>
        </row>
        <row r="31">
          <cell r="A31">
            <v>20506</v>
          </cell>
          <cell r="B31">
            <v>5</v>
          </cell>
          <cell r="C31" t="str">
            <v>Valparaíso</v>
          </cell>
          <cell r="D31">
            <v>0</v>
          </cell>
          <cell r="E31">
            <v>0</v>
          </cell>
          <cell r="F31">
            <v>0</v>
          </cell>
          <cell r="G31">
            <v>0</v>
          </cell>
          <cell r="H31">
            <v>0</v>
          </cell>
          <cell r="I31">
            <v>0</v>
          </cell>
          <cell r="J31">
            <v>0</v>
          </cell>
          <cell r="K31">
            <v>0</v>
          </cell>
          <cell r="L31">
            <v>0</v>
          </cell>
          <cell r="M31">
            <v>0</v>
          </cell>
          <cell r="N31">
            <v>0</v>
          </cell>
          <cell r="O31">
            <v>0</v>
          </cell>
          <cell r="P31">
            <v>0</v>
          </cell>
          <cell r="Q31">
            <v>0</v>
          </cell>
          <cell r="R31">
            <v>0</v>
          </cell>
          <cell r="S31">
            <v>0</v>
          </cell>
          <cell r="T31">
            <v>0</v>
          </cell>
          <cell r="U31">
            <v>0</v>
          </cell>
          <cell r="V31">
            <v>0</v>
          </cell>
          <cell r="W31">
            <v>0</v>
          </cell>
          <cell r="X31">
            <v>0</v>
          </cell>
          <cell r="Y31">
            <v>0</v>
          </cell>
          <cell r="Z31">
            <v>0</v>
          </cell>
          <cell r="AA31">
            <v>0</v>
          </cell>
          <cell r="AB31">
            <v>0</v>
          </cell>
          <cell r="AC31">
            <v>0</v>
          </cell>
          <cell r="AD31">
            <v>0</v>
          </cell>
          <cell r="AE31">
            <v>0</v>
          </cell>
          <cell r="AF31">
            <v>0</v>
          </cell>
          <cell r="AG31">
            <v>0</v>
          </cell>
          <cell r="AH31">
            <v>0</v>
          </cell>
          <cell r="AI31">
            <v>0</v>
          </cell>
          <cell r="AJ31">
            <v>0</v>
          </cell>
        </row>
        <row r="32">
          <cell r="A32">
            <v>21306</v>
          </cell>
          <cell r="B32">
            <v>13</v>
          </cell>
          <cell r="C32" t="str">
            <v>Metropolitana</v>
          </cell>
          <cell r="D32">
            <v>0</v>
          </cell>
          <cell r="E32">
            <v>0</v>
          </cell>
          <cell r="F32">
            <v>0</v>
          </cell>
          <cell r="G32">
            <v>0</v>
          </cell>
          <cell r="H32">
            <v>0</v>
          </cell>
          <cell r="I32">
            <v>0</v>
          </cell>
          <cell r="J32">
            <v>0</v>
          </cell>
          <cell r="K32">
            <v>0</v>
          </cell>
          <cell r="L32">
            <v>0</v>
          </cell>
          <cell r="M32">
            <v>0</v>
          </cell>
          <cell r="N32">
            <v>0</v>
          </cell>
          <cell r="O32">
            <v>0</v>
          </cell>
          <cell r="P32">
            <v>0</v>
          </cell>
          <cell r="Q32">
            <v>0</v>
          </cell>
          <cell r="R32">
            <v>0</v>
          </cell>
          <cell r="S32">
            <v>0</v>
          </cell>
          <cell r="T32">
            <v>0</v>
          </cell>
          <cell r="U32">
            <v>0</v>
          </cell>
          <cell r="V32">
            <v>0</v>
          </cell>
          <cell r="W32">
            <v>0</v>
          </cell>
          <cell r="X32">
            <v>0</v>
          </cell>
          <cell r="Y32">
            <v>0</v>
          </cell>
          <cell r="Z32">
            <v>0</v>
          </cell>
          <cell r="AA32">
            <v>0</v>
          </cell>
          <cell r="AB32">
            <v>0</v>
          </cell>
          <cell r="AC32">
            <v>0</v>
          </cell>
          <cell r="AD32">
            <v>0</v>
          </cell>
          <cell r="AE32">
            <v>0</v>
          </cell>
          <cell r="AF32">
            <v>0</v>
          </cell>
          <cell r="AG32">
            <v>0</v>
          </cell>
          <cell r="AH32">
            <v>0</v>
          </cell>
          <cell r="AI32">
            <v>0</v>
          </cell>
          <cell r="AJ32">
            <v>0</v>
          </cell>
        </row>
        <row r="33">
          <cell r="A33">
            <v>20606</v>
          </cell>
          <cell r="B33">
            <v>6</v>
          </cell>
          <cell r="C33" t="str">
            <v>O´Higgins</v>
          </cell>
          <cell r="D33">
            <v>0</v>
          </cell>
          <cell r="E33">
            <v>0</v>
          </cell>
          <cell r="F33">
            <v>0</v>
          </cell>
          <cell r="G33">
            <v>0</v>
          </cell>
          <cell r="H33">
            <v>0</v>
          </cell>
          <cell r="I33">
            <v>0</v>
          </cell>
          <cell r="J33">
            <v>0</v>
          </cell>
          <cell r="K33">
            <v>0</v>
          </cell>
          <cell r="L33">
            <v>0</v>
          </cell>
          <cell r="M33">
            <v>0</v>
          </cell>
          <cell r="N33">
            <v>0</v>
          </cell>
          <cell r="O33">
            <v>0</v>
          </cell>
          <cell r="P33">
            <v>0</v>
          </cell>
          <cell r="Q33">
            <v>0</v>
          </cell>
          <cell r="R33">
            <v>0</v>
          </cell>
          <cell r="S33">
            <v>0</v>
          </cell>
          <cell r="T33">
            <v>0</v>
          </cell>
          <cell r="U33">
            <v>0</v>
          </cell>
          <cell r="V33">
            <v>0</v>
          </cell>
          <cell r="W33">
            <v>0</v>
          </cell>
          <cell r="X33">
            <v>0</v>
          </cell>
          <cell r="Y33">
            <v>0</v>
          </cell>
          <cell r="Z33">
            <v>0</v>
          </cell>
          <cell r="AA33">
            <v>0</v>
          </cell>
          <cell r="AB33">
            <v>0</v>
          </cell>
          <cell r="AC33">
            <v>0</v>
          </cell>
          <cell r="AD33">
            <v>0</v>
          </cell>
          <cell r="AE33">
            <v>0</v>
          </cell>
          <cell r="AF33">
            <v>0</v>
          </cell>
          <cell r="AG33">
            <v>0</v>
          </cell>
          <cell r="AH33">
            <v>0</v>
          </cell>
          <cell r="AI33">
            <v>0</v>
          </cell>
          <cell r="AJ33">
            <v>0</v>
          </cell>
        </row>
        <row r="34">
          <cell r="A34">
            <v>20706</v>
          </cell>
          <cell r="B34">
            <v>7</v>
          </cell>
          <cell r="C34" t="str">
            <v>Maule</v>
          </cell>
          <cell r="D34">
            <v>0</v>
          </cell>
          <cell r="E34">
            <v>0</v>
          </cell>
          <cell r="F34">
            <v>0</v>
          </cell>
          <cell r="G34">
            <v>0</v>
          </cell>
          <cell r="H34">
            <v>0</v>
          </cell>
          <cell r="I34">
            <v>0</v>
          </cell>
          <cell r="J34">
            <v>0</v>
          </cell>
          <cell r="K34">
            <v>0</v>
          </cell>
          <cell r="L34">
            <v>0</v>
          </cell>
          <cell r="M34">
            <v>0</v>
          </cell>
          <cell r="N34">
            <v>0</v>
          </cell>
          <cell r="O34">
            <v>0</v>
          </cell>
          <cell r="P34">
            <v>0</v>
          </cell>
          <cell r="Q34">
            <v>0</v>
          </cell>
          <cell r="R34">
            <v>0</v>
          </cell>
          <cell r="S34">
            <v>0</v>
          </cell>
          <cell r="T34">
            <v>0</v>
          </cell>
          <cell r="U34">
            <v>0</v>
          </cell>
          <cell r="V34">
            <v>0</v>
          </cell>
          <cell r="W34">
            <v>0</v>
          </cell>
          <cell r="X34">
            <v>0</v>
          </cell>
          <cell r="Y34">
            <v>0</v>
          </cell>
          <cell r="Z34">
            <v>0</v>
          </cell>
          <cell r="AA34">
            <v>0</v>
          </cell>
          <cell r="AB34">
            <v>0</v>
          </cell>
          <cell r="AC34">
            <v>0</v>
          </cell>
          <cell r="AD34">
            <v>0</v>
          </cell>
          <cell r="AE34">
            <v>0</v>
          </cell>
          <cell r="AF34">
            <v>0</v>
          </cell>
          <cell r="AG34">
            <v>0</v>
          </cell>
          <cell r="AH34">
            <v>0</v>
          </cell>
          <cell r="AI34">
            <v>0</v>
          </cell>
          <cell r="AJ34">
            <v>0</v>
          </cell>
        </row>
        <row r="35">
          <cell r="A35">
            <v>21606</v>
          </cell>
          <cell r="B35">
            <v>16</v>
          </cell>
          <cell r="C35" t="str">
            <v>Ñuble</v>
          </cell>
          <cell r="D35">
            <v>0</v>
          </cell>
          <cell r="E35">
            <v>0</v>
          </cell>
          <cell r="F35">
            <v>0</v>
          </cell>
          <cell r="G35">
            <v>0</v>
          </cell>
          <cell r="H35">
            <v>0</v>
          </cell>
          <cell r="I35">
            <v>0</v>
          </cell>
          <cell r="J35">
            <v>0</v>
          </cell>
          <cell r="K35">
            <v>0</v>
          </cell>
          <cell r="L35">
            <v>0</v>
          </cell>
          <cell r="M35">
            <v>0</v>
          </cell>
          <cell r="N35">
            <v>0</v>
          </cell>
          <cell r="O35">
            <v>0</v>
          </cell>
          <cell r="P35">
            <v>0</v>
          </cell>
          <cell r="Q35">
            <v>0</v>
          </cell>
          <cell r="R35">
            <v>0</v>
          </cell>
          <cell r="S35">
            <v>0</v>
          </cell>
          <cell r="T35">
            <v>0</v>
          </cell>
          <cell r="U35">
            <v>0</v>
          </cell>
          <cell r="V35">
            <v>0</v>
          </cell>
          <cell r="W35">
            <v>0</v>
          </cell>
          <cell r="X35">
            <v>0</v>
          </cell>
          <cell r="Y35">
            <v>0</v>
          </cell>
          <cell r="Z35">
            <v>0</v>
          </cell>
          <cell r="AA35">
            <v>0</v>
          </cell>
          <cell r="AB35">
            <v>0</v>
          </cell>
          <cell r="AC35">
            <v>0</v>
          </cell>
          <cell r="AD35">
            <v>0</v>
          </cell>
          <cell r="AE35">
            <v>0</v>
          </cell>
          <cell r="AF35">
            <v>0</v>
          </cell>
          <cell r="AG35">
            <v>0</v>
          </cell>
          <cell r="AH35">
            <v>0</v>
          </cell>
          <cell r="AI35">
            <v>0</v>
          </cell>
          <cell r="AJ35">
            <v>0</v>
          </cell>
        </row>
        <row r="36">
          <cell r="A36">
            <v>20806</v>
          </cell>
          <cell r="B36">
            <v>8</v>
          </cell>
          <cell r="C36" t="str">
            <v>Biobío</v>
          </cell>
          <cell r="D36">
            <v>0</v>
          </cell>
          <cell r="E36">
            <v>0</v>
          </cell>
          <cell r="F36">
            <v>0</v>
          </cell>
          <cell r="G36">
            <v>0</v>
          </cell>
          <cell r="H36">
            <v>0</v>
          </cell>
          <cell r="I36">
            <v>0</v>
          </cell>
          <cell r="J36">
            <v>0</v>
          </cell>
          <cell r="K36">
            <v>0</v>
          </cell>
          <cell r="L36">
            <v>0</v>
          </cell>
          <cell r="M36">
            <v>0</v>
          </cell>
          <cell r="N36">
            <v>0</v>
          </cell>
          <cell r="O36">
            <v>0</v>
          </cell>
          <cell r="P36">
            <v>0</v>
          </cell>
          <cell r="Q36">
            <v>0</v>
          </cell>
          <cell r="R36">
            <v>0</v>
          </cell>
          <cell r="S36">
            <v>0</v>
          </cell>
          <cell r="T36">
            <v>0</v>
          </cell>
          <cell r="U36">
            <v>0</v>
          </cell>
          <cell r="V36">
            <v>0</v>
          </cell>
          <cell r="W36">
            <v>0</v>
          </cell>
          <cell r="X36">
            <v>0</v>
          </cell>
          <cell r="Y36">
            <v>0</v>
          </cell>
          <cell r="Z36">
            <v>0</v>
          </cell>
          <cell r="AA36">
            <v>0</v>
          </cell>
          <cell r="AB36">
            <v>0</v>
          </cell>
          <cell r="AC36">
            <v>0</v>
          </cell>
          <cell r="AD36">
            <v>0</v>
          </cell>
          <cell r="AE36">
            <v>0</v>
          </cell>
          <cell r="AF36">
            <v>0</v>
          </cell>
          <cell r="AG36">
            <v>0</v>
          </cell>
          <cell r="AH36">
            <v>0</v>
          </cell>
          <cell r="AI36">
            <v>0</v>
          </cell>
          <cell r="AJ36">
            <v>0</v>
          </cell>
        </row>
        <row r="37">
          <cell r="A37">
            <v>20906</v>
          </cell>
          <cell r="B37">
            <v>9</v>
          </cell>
          <cell r="C37" t="str">
            <v>Araucanía</v>
          </cell>
          <cell r="D37">
            <v>0</v>
          </cell>
          <cell r="E37">
            <v>0</v>
          </cell>
          <cell r="F37">
            <v>0</v>
          </cell>
          <cell r="G37">
            <v>0</v>
          </cell>
          <cell r="H37">
            <v>0</v>
          </cell>
          <cell r="I37">
            <v>0</v>
          </cell>
          <cell r="J37">
            <v>0</v>
          </cell>
          <cell r="K37">
            <v>0</v>
          </cell>
          <cell r="L37">
            <v>0</v>
          </cell>
          <cell r="M37">
            <v>0</v>
          </cell>
          <cell r="N37">
            <v>0</v>
          </cell>
          <cell r="O37">
            <v>0</v>
          </cell>
          <cell r="P37">
            <v>0</v>
          </cell>
          <cell r="Q37">
            <v>0</v>
          </cell>
          <cell r="R37">
            <v>0</v>
          </cell>
          <cell r="S37">
            <v>0</v>
          </cell>
          <cell r="T37">
            <v>0</v>
          </cell>
          <cell r="U37">
            <v>0</v>
          </cell>
          <cell r="V37">
            <v>0</v>
          </cell>
          <cell r="W37">
            <v>0</v>
          </cell>
          <cell r="X37">
            <v>0</v>
          </cell>
          <cell r="Y37">
            <v>0</v>
          </cell>
          <cell r="Z37">
            <v>0</v>
          </cell>
          <cell r="AA37">
            <v>0</v>
          </cell>
          <cell r="AB37">
            <v>0</v>
          </cell>
          <cell r="AC37">
            <v>0</v>
          </cell>
          <cell r="AD37">
            <v>0</v>
          </cell>
          <cell r="AE37">
            <v>0</v>
          </cell>
          <cell r="AF37">
            <v>0</v>
          </cell>
          <cell r="AG37">
            <v>0</v>
          </cell>
          <cell r="AH37">
            <v>0</v>
          </cell>
          <cell r="AI37">
            <v>0</v>
          </cell>
          <cell r="AJ37">
            <v>0</v>
          </cell>
        </row>
        <row r="38">
          <cell r="A38">
            <v>21406</v>
          </cell>
          <cell r="B38">
            <v>14</v>
          </cell>
          <cell r="C38" t="str">
            <v>Los Ríos</v>
          </cell>
          <cell r="D38">
            <v>0</v>
          </cell>
          <cell r="E38">
            <v>0</v>
          </cell>
          <cell r="F38">
            <v>0</v>
          </cell>
          <cell r="G38">
            <v>0</v>
          </cell>
          <cell r="H38">
            <v>0</v>
          </cell>
          <cell r="I38">
            <v>0</v>
          </cell>
          <cell r="J38">
            <v>0</v>
          </cell>
          <cell r="K38">
            <v>0</v>
          </cell>
          <cell r="L38">
            <v>0</v>
          </cell>
          <cell r="M38">
            <v>0</v>
          </cell>
          <cell r="N38">
            <v>0</v>
          </cell>
          <cell r="O38">
            <v>0</v>
          </cell>
          <cell r="P38">
            <v>0</v>
          </cell>
          <cell r="Q38">
            <v>0</v>
          </cell>
          <cell r="R38">
            <v>0</v>
          </cell>
          <cell r="S38">
            <v>0</v>
          </cell>
          <cell r="T38">
            <v>0</v>
          </cell>
          <cell r="U38">
            <v>0</v>
          </cell>
          <cell r="V38">
            <v>0</v>
          </cell>
          <cell r="W38">
            <v>0</v>
          </cell>
          <cell r="X38">
            <v>0</v>
          </cell>
          <cell r="Y38">
            <v>0</v>
          </cell>
          <cell r="Z38">
            <v>0</v>
          </cell>
          <cell r="AA38">
            <v>0</v>
          </cell>
          <cell r="AB38">
            <v>0</v>
          </cell>
          <cell r="AC38">
            <v>0</v>
          </cell>
          <cell r="AD38">
            <v>0</v>
          </cell>
          <cell r="AE38">
            <v>0</v>
          </cell>
          <cell r="AF38">
            <v>0</v>
          </cell>
          <cell r="AG38">
            <v>0</v>
          </cell>
          <cell r="AH38">
            <v>0</v>
          </cell>
          <cell r="AI38">
            <v>0</v>
          </cell>
          <cell r="AJ38">
            <v>0</v>
          </cell>
        </row>
        <row r="39">
          <cell r="A39">
            <v>21006</v>
          </cell>
          <cell r="B39">
            <v>10</v>
          </cell>
          <cell r="C39" t="str">
            <v>Los Lagos</v>
          </cell>
          <cell r="D39">
            <v>0</v>
          </cell>
          <cell r="E39">
            <v>0</v>
          </cell>
          <cell r="F39">
            <v>0</v>
          </cell>
          <cell r="G39">
            <v>0</v>
          </cell>
          <cell r="H39">
            <v>0</v>
          </cell>
          <cell r="I39">
            <v>0</v>
          </cell>
          <cell r="J39">
            <v>0</v>
          </cell>
          <cell r="K39">
            <v>0</v>
          </cell>
          <cell r="L39">
            <v>0</v>
          </cell>
          <cell r="M39">
            <v>0</v>
          </cell>
          <cell r="N39">
            <v>0</v>
          </cell>
          <cell r="O39">
            <v>0</v>
          </cell>
          <cell r="P39">
            <v>0</v>
          </cell>
          <cell r="Q39">
            <v>0</v>
          </cell>
          <cell r="R39">
            <v>0</v>
          </cell>
          <cell r="S39">
            <v>0</v>
          </cell>
          <cell r="T39">
            <v>0</v>
          </cell>
          <cell r="U39">
            <v>0</v>
          </cell>
          <cell r="V39">
            <v>0</v>
          </cell>
          <cell r="W39">
            <v>0</v>
          </cell>
          <cell r="X39">
            <v>0</v>
          </cell>
          <cell r="Y39">
            <v>0</v>
          </cell>
          <cell r="Z39">
            <v>0</v>
          </cell>
          <cell r="AA39">
            <v>0</v>
          </cell>
          <cell r="AB39">
            <v>0</v>
          </cell>
          <cell r="AC39">
            <v>0</v>
          </cell>
          <cell r="AD39">
            <v>0</v>
          </cell>
          <cell r="AE39">
            <v>0</v>
          </cell>
          <cell r="AF39">
            <v>0</v>
          </cell>
          <cell r="AG39">
            <v>0</v>
          </cell>
          <cell r="AH39">
            <v>0</v>
          </cell>
          <cell r="AI39">
            <v>0</v>
          </cell>
          <cell r="AJ39">
            <v>0</v>
          </cell>
        </row>
        <row r="40">
          <cell r="A40">
            <v>21106</v>
          </cell>
          <cell r="B40">
            <v>11</v>
          </cell>
          <cell r="C40" t="str">
            <v>Aysén</v>
          </cell>
          <cell r="D40">
            <v>0</v>
          </cell>
          <cell r="E40">
            <v>0</v>
          </cell>
          <cell r="F40">
            <v>0</v>
          </cell>
          <cell r="G40">
            <v>0</v>
          </cell>
          <cell r="H40">
            <v>0</v>
          </cell>
          <cell r="I40">
            <v>0</v>
          </cell>
          <cell r="J40">
            <v>0</v>
          </cell>
          <cell r="K40">
            <v>0</v>
          </cell>
          <cell r="L40">
            <v>0</v>
          </cell>
          <cell r="M40">
            <v>0</v>
          </cell>
          <cell r="N40">
            <v>0</v>
          </cell>
          <cell r="O40">
            <v>0</v>
          </cell>
          <cell r="P40">
            <v>0</v>
          </cell>
          <cell r="Q40">
            <v>0</v>
          </cell>
          <cell r="R40">
            <v>0</v>
          </cell>
          <cell r="S40">
            <v>0</v>
          </cell>
          <cell r="T40">
            <v>0</v>
          </cell>
          <cell r="U40">
            <v>0</v>
          </cell>
          <cell r="V40">
            <v>0</v>
          </cell>
          <cell r="W40">
            <v>0</v>
          </cell>
          <cell r="X40">
            <v>0</v>
          </cell>
          <cell r="Y40">
            <v>0</v>
          </cell>
          <cell r="Z40">
            <v>0</v>
          </cell>
          <cell r="AA40">
            <v>0</v>
          </cell>
          <cell r="AB40">
            <v>0</v>
          </cell>
          <cell r="AC40">
            <v>0</v>
          </cell>
          <cell r="AD40">
            <v>0</v>
          </cell>
          <cell r="AE40">
            <v>0</v>
          </cell>
          <cell r="AF40">
            <v>0</v>
          </cell>
          <cell r="AG40">
            <v>0</v>
          </cell>
          <cell r="AH40">
            <v>0</v>
          </cell>
          <cell r="AI40">
            <v>0</v>
          </cell>
          <cell r="AJ40">
            <v>0</v>
          </cell>
        </row>
        <row r="41">
          <cell r="A41">
            <v>21206</v>
          </cell>
          <cell r="B41">
            <v>12</v>
          </cell>
          <cell r="C41" t="str">
            <v>Magallanes</v>
          </cell>
          <cell r="D41">
            <v>0</v>
          </cell>
          <cell r="E41">
            <v>0</v>
          </cell>
          <cell r="F41">
            <v>0</v>
          </cell>
          <cell r="G41">
            <v>0</v>
          </cell>
          <cell r="H41">
            <v>0</v>
          </cell>
          <cell r="I41">
            <v>0</v>
          </cell>
          <cell r="J41">
            <v>0</v>
          </cell>
          <cell r="K41">
            <v>0</v>
          </cell>
          <cell r="L41">
            <v>0</v>
          </cell>
          <cell r="M41">
            <v>0</v>
          </cell>
          <cell r="N41">
            <v>0</v>
          </cell>
          <cell r="O41">
            <v>0</v>
          </cell>
          <cell r="P41">
            <v>0</v>
          </cell>
          <cell r="Q41">
            <v>0</v>
          </cell>
          <cell r="R41">
            <v>0</v>
          </cell>
          <cell r="S41">
            <v>0</v>
          </cell>
          <cell r="T41">
            <v>0</v>
          </cell>
          <cell r="U41">
            <v>0</v>
          </cell>
          <cell r="V41">
            <v>0</v>
          </cell>
          <cell r="W41">
            <v>0</v>
          </cell>
          <cell r="X41">
            <v>0</v>
          </cell>
          <cell r="Y41">
            <v>0</v>
          </cell>
          <cell r="Z41">
            <v>0</v>
          </cell>
          <cell r="AA41">
            <v>0</v>
          </cell>
          <cell r="AB41">
            <v>0</v>
          </cell>
          <cell r="AC41">
            <v>0</v>
          </cell>
          <cell r="AD41">
            <v>0</v>
          </cell>
          <cell r="AE41">
            <v>0</v>
          </cell>
          <cell r="AF41">
            <v>0</v>
          </cell>
          <cell r="AG41">
            <v>0</v>
          </cell>
          <cell r="AH41">
            <v>0</v>
          </cell>
          <cell r="AI41">
            <v>0</v>
          </cell>
          <cell r="AJ41">
            <v>0</v>
          </cell>
        </row>
        <row r="42">
          <cell r="A42">
            <v>210006</v>
          </cell>
          <cell r="B42">
            <v>100</v>
          </cell>
          <cell r="C42" t="str">
            <v>Total</v>
          </cell>
          <cell r="D42">
            <v>0</v>
          </cell>
          <cell r="E42">
            <v>0</v>
          </cell>
          <cell r="F42">
            <v>0</v>
          </cell>
          <cell r="G42">
            <v>0</v>
          </cell>
          <cell r="H42">
            <v>0</v>
          </cell>
          <cell r="I42">
            <v>0</v>
          </cell>
          <cell r="J42">
            <v>0</v>
          </cell>
          <cell r="K42">
            <v>0</v>
          </cell>
          <cell r="L42">
            <v>0</v>
          </cell>
          <cell r="M42">
            <v>0</v>
          </cell>
          <cell r="N42">
            <v>0</v>
          </cell>
          <cell r="O42">
            <v>0</v>
          </cell>
          <cell r="P42">
            <v>0</v>
          </cell>
          <cell r="Q42">
            <v>0</v>
          </cell>
          <cell r="R42">
            <v>0</v>
          </cell>
          <cell r="S42">
            <v>0</v>
          </cell>
          <cell r="T42">
            <v>0</v>
          </cell>
          <cell r="U42">
            <v>0</v>
          </cell>
          <cell r="V42">
            <v>0</v>
          </cell>
          <cell r="W42">
            <v>0</v>
          </cell>
          <cell r="X42">
            <v>0</v>
          </cell>
          <cell r="Y42">
            <v>0</v>
          </cell>
          <cell r="Z42">
            <v>0</v>
          </cell>
          <cell r="AA42">
            <v>0</v>
          </cell>
          <cell r="AB42">
            <v>0</v>
          </cell>
          <cell r="AC42">
            <v>0</v>
          </cell>
          <cell r="AD42">
            <v>0</v>
          </cell>
          <cell r="AE42">
            <v>0</v>
          </cell>
          <cell r="AF42">
            <v>0</v>
          </cell>
          <cell r="AG42">
            <v>0</v>
          </cell>
          <cell r="AH42">
            <v>0</v>
          </cell>
          <cell r="AI42">
            <v>0</v>
          </cell>
          <cell r="AJ42">
            <v>0</v>
          </cell>
        </row>
        <row r="45">
          <cell r="B45">
            <v>6</v>
          </cell>
          <cell r="C45" t="str">
            <v>Tierras de humedales en transición a Bosque nativo</v>
          </cell>
        </row>
        <row r="46">
          <cell r="B46">
            <v>3</v>
          </cell>
          <cell r="C46" t="str">
            <v>REGIÓN/AÑO</v>
          </cell>
          <cell r="D46">
            <v>1990</v>
          </cell>
          <cell r="E46">
            <v>1991</v>
          </cell>
          <cell r="F46">
            <v>1992</v>
          </cell>
          <cell r="G46">
            <v>1993</v>
          </cell>
          <cell r="H46">
            <v>1994</v>
          </cell>
          <cell r="I46">
            <v>1995</v>
          </cell>
          <cell r="J46">
            <v>1996</v>
          </cell>
          <cell r="K46">
            <v>1997</v>
          </cell>
          <cell r="L46">
            <v>1998</v>
          </cell>
          <cell r="M46">
            <v>1999</v>
          </cell>
          <cell r="N46">
            <v>2000</v>
          </cell>
          <cell r="O46">
            <v>2001</v>
          </cell>
          <cell r="P46">
            <v>2002</v>
          </cell>
          <cell r="Q46">
            <v>2003</v>
          </cell>
          <cell r="R46">
            <v>2004</v>
          </cell>
          <cell r="S46">
            <v>2005</v>
          </cell>
          <cell r="T46">
            <v>2006</v>
          </cell>
          <cell r="U46">
            <v>2007</v>
          </cell>
          <cell r="V46">
            <v>2008</v>
          </cell>
          <cell r="W46">
            <v>2009</v>
          </cell>
          <cell r="X46">
            <v>2010</v>
          </cell>
          <cell r="Y46">
            <v>2011</v>
          </cell>
          <cell r="Z46">
            <v>2012</v>
          </cell>
          <cell r="AA46">
            <v>2013</v>
          </cell>
          <cell r="AB46">
            <v>2014</v>
          </cell>
          <cell r="AC46">
            <v>2015</v>
          </cell>
          <cell r="AD46">
            <v>2016</v>
          </cell>
          <cell r="AE46">
            <v>2017</v>
          </cell>
          <cell r="AF46">
            <v>2018</v>
          </cell>
          <cell r="AG46">
            <v>2019</v>
          </cell>
          <cell r="AH46">
            <v>2020</v>
          </cell>
          <cell r="AI46">
            <v>2021</v>
          </cell>
          <cell r="AJ46">
            <v>2022</v>
          </cell>
        </row>
        <row r="47">
          <cell r="A47">
            <v>31506</v>
          </cell>
          <cell r="B47">
            <v>15</v>
          </cell>
          <cell r="C47" t="str">
            <v>Arica y Parinacota</v>
          </cell>
          <cell r="D47">
            <v>0</v>
          </cell>
          <cell r="E47">
            <v>0</v>
          </cell>
          <cell r="F47">
            <v>0</v>
          </cell>
          <cell r="G47">
            <v>0</v>
          </cell>
          <cell r="H47">
            <v>0</v>
          </cell>
          <cell r="I47">
            <v>0</v>
          </cell>
          <cell r="J47">
            <v>0</v>
          </cell>
          <cell r="K47">
            <v>0</v>
          </cell>
          <cell r="L47">
            <v>0</v>
          </cell>
          <cell r="M47">
            <v>0</v>
          </cell>
          <cell r="N47">
            <v>0</v>
          </cell>
          <cell r="O47">
            <v>0</v>
          </cell>
          <cell r="P47">
            <v>0</v>
          </cell>
          <cell r="Q47">
            <v>0</v>
          </cell>
          <cell r="R47">
            <v>0</v>
          </cell>
          <cell r="S47">
            <v>0</v>
          </cell>
          <cell r="T47">
            <v>0</v>
          </cell>
          <cell r="U47">
            <v>0</v>
          </cell>
          <cell r="V47">
            <v>0</v>
          </cell>
          <cell r="W47">
            <v>0</v>
          </cell>
          <cell r="X47">
            <v>0</v>
          </cell>
          <cell r="Y47">
            <v>0</v>
          </cell>
          <cell r="Z47">
            <v>0</v>
          </cell>
          <cell r="AA47">
            <v>0</v>
          </cell>
          <cell r="AB47">
            <v>0</v>
          </cell>
          <cell r="AC47">
            <v>0</v>
          </cell>
          <cell r="AD47">
            <v>0</v>
          </cell>
          <cell r="AE47">
            <v>0</v>
          </cell>
          <cell r="AF47">
            <v>0</v>
          </cell>
          <cell r="AG47">
            <v>0</v>
          </cell>
          <cell r="AH47">
            <v>0</v>
          </cell>
          <cell r="AI47">
            <v>0</v>
          </cell>
          <cell r="AJ47">
            <v>0</v>
          </cell>
        </row>
        <row r="48">
          <cell r="A48">
            <v>30106</v>
          </cell>
          <cell r="B48">
            <v>1</v>
          </cell>
          <cell r="C48" t="str">
            <v>Tarapacá</v>
          </cell>
          <cell r="D48">
            <v>0</v>
          </cell>
          <cell r="E48">
            <v>0</v>
          </cell>
          <cell r="F48">
            <v>0</v>
          </cell>
          <cell r="G48">
            <v>0</v>
          </cell>
          <cell r="H48">
            <v>0</v>
          </cell>
          <cell r="I48">
            <v>0</v>
          </cell>
          <cell r="J48">
            <v>0</v>
          </cell>
          <cell r="K48">
            <v>0</v>
          </cell>
          <cell r="L48">
            <v>0</v>
          </cell>
          <cell r="M48">
            <v>0</v>
          </cell>
          <cell r="N48">
            <v>0</v>
          </cell>
          <cell r="O48">
            <v>0</v>
          </cell>
          <cell r="P48">
            <v>0</v>
          </cell>
          <cell r="Q48">
            <v>0</v>
          </cell>
          <cell r="R48">
            <v>0</v>
          </cell>
          <cell r="S48">
            <v>0</v>
          </cell>
          <cell r="T48">
            <v>0</v>
          </cell>
          <cell r="U48">
            <v>0</v>
          </cell>
          <cell r="V48">
            <v>0</v>
          </cell>
          <cell r="W48">
            <v>0</v>
          </cell>
          <cell r="X48">
            <v>0</v>
          </cell>
          <cell r="Y48">
            <v>0</v>
          </cell>
          <cell r="Z48">
            <v>0</v>
          </cell>
          <cell r="AA48">
            <v>0</v>
          </cell>
          <cell r="AB48">
            <v>0</v>
          </cell>
          <cell r="AC48">
            <v>0</v>
          </cell>
          <cell r="AD48">
            <v>0</v>
          </cell>
          <cell r="AE48">
            <v>0</v>
          </cell>
          <cell r="AF48">
            <v>0</v>
          </cell>
          <cell r="AG48">
            <v>0</v>
          </cell>
          <cell r="AH48">
            <v>0</v>
          </cell>
          <cell r="AI48">
            <v>0</v>
          </cell>
          <cell r="AJ48">
            <v>0</v>
          </cell>
        </row>
        <row r="49">
          <cell r="A49">
            <v>30206</v>
          </cell>
          <cell r="B49">
            <v>2</v>
          </cell>
          <cell r="C49" t="str">
            <v>Antofagasta</v>
          </cell>
          <cell r="D49">
            <v>0</v>
          </cell>
          <cell r="E49">
            <v>0</v>
          </cell>
          <cell r="F49">
            <v>0</v>
          </cell>
          <cell r="G49">
            <v>0</v>
          </cell>
          <cell r="H49">
            <v>0</v>
          </cell>
          <cell r="I49">
            <v>0</v>
          </cell>
          <cell r="J49">
            <v>0</v>
          </cell>
          <cell r="K49">
            <v>0</v>
          </cell>
          <cell r="L49">
            <v>0</v>
          </cell>
          <cell r="M49">
            <v>0</v>
          </cell>
          <cell r="N49">
            <v>0</v>
          </cell>
          <cell r="O49">
            <v>0</v>
          </cell>
          <cell r="P49">
            <v>0</v>
          </cell>
          <cell r="Q49">
            <v>0</v>
          </cell>
          <cell r="R49">
            <v>0</v>
          </cell>
          <cell r="S49">
            <v>0</v>
          </cell>
          <cell r="T49">
            <v>0</v>
          </cell>
          <cell r="U49">
            <v>0</v>
          </cell>
          <cell r="V49">
            <v>0</v>
          </cell>
          <cell r="W49">
            <v>0</v>
          </cell>
          <cell r="X49">
            <v>0</v>
          </cell>
          <cell r="Y49">
            <v>0</v>
          </cell>
          <cell r="Z49">
            <v>0</v>
          </cell>
          <cell r="AA49">
            <v>0</v>
          </cell>
          <cell r="AB49">
            <v>0</v>
          </cell>
          <cell r="AC49">
            <v>0</v>
          </cell>
          <cell r="AD49">
            <v>0</v>
          </cell>
          <cell r="AE49">
            <v>0</v>
          </cell>
          <cell r="AF49">
            <v>0</v>
          </cell>
          <cell r="AG49">
            <v>0</v>
          </cell>
          <cell r="AH49">
            <v>0</v>
          </cell>
          <cell r="AI49">
            <v>0</v>
          </cell>
          <cell r="AJ49">
            <v>0</v>
          </cell>
        </row>
        <row r="50">
          <cell r="A50">
            <v>30306</v>
          </cell>
          <cell r="B50">
            <v>3</v>
          </cell>
          <cell r="C50" t="str">
            <v>Atacama</v>
          </cell>
          <cell r="D50">
            <v>0</v>
          </cell>
          <cell r="E50">
            <v>0</v>
          </cell>
          <cell r="F50">
            <v>0</v>
          </cell>
          <cell r="G50">
            <v>0</v>
          </cell>
          <cell r="H50">
            <v>0</v>
          </cell>
          <cell r="I50">
            <v>0</v>
          </cell>
          <cell r="J50">
            <v>0</v>
          </cell>
          <cell r="K50">
            <v>0</v>
          </cell>
          <cell r="L50">
            <v>0</v>
          </cell>
          <cell r="M50">
            <v>0</v>
          </cell>
          <cell r="N50">
            <v>0</v>
          </cell>
          <cell r="O50">
            <v>0</v>
          </cell>
          <cell r="P50">
            <v>0</v>
          </cell>
          <cell r="Q50">
            <v>0</v>
          </cell>
          <cell r="R50">
            <v>0</v>
          </cell>
          <cell r="S50">
            <v>0</v>
          </cell>
          <cell r="T50">
            <v>0</v>
          </cell>
          <cell r="U50">
            <v>0</v>
          </cell>
          <cell r="V50">
            <v>0</v>
          </cell>
          <cell r="W50">
            <v>0</v>
          </cell>
          <cell r="X50">
            <v>0</v>
          </cell>
          <cell r="Y50">
            <v>0</v>
          </cell>
          <cell r="Z50">
            <v>0</v>
          </cell>
          <cell r="AA50">
            <v>0</v>
          </cell>
          <cell r="AB50">
            <v>0</v>
          </cell>
          <cell r="AC50">
            <v>0</v>
          </cell>
          <cell r="AD50">
            <v>0</v>
          </cell>
          <cell r="AE50">
            <v>0</v>
          </cell>
          <cell r="AF50">
            <v>0</v>
          </cell>
          <cell r="AG50">
            <v>0</v>
          </cell>
          <cell r="AH50">
            <v>0</v>
          </cell>
          <cell r="AI50">
            <v>0</v>
          </cell>
          <cell r="AJ50">
            <v>0</v>
          </cell>
        </row>
        <row r="51">
          <cell r="A51">
            <v>30406</v>
          </cell>
          <cell r="B51">
            <v>4</v>
          </cell>
          <cell r="C51" t="str">
            <v>Coquimbo</v>
          </cell>
          <cell r="D51">
            <v>0</v>
          </cell>
          <cell r="E51">
            <v>0</v>
          </cell>
          <cell r="F51">
            <v>0</v>
          </cell>
          <cell r="G51">
            <v>0</v>
          </cell>
          <cell r="H51">
            <v>0</v>
          </cell>
          <cell r="I51">
            <v>0</v>
          </cell>
          <cell r="J51">
            <v>0</v>
          </cell>
          <cell r="K51">
            <v>0</v>
          </cell>
          <cell r="L51">
            <v>0</v>
          </cell>
          <cell r="M51">
            <v>0</v>
          </cell>
          <cell r="N51">
            <v>0</v>
          </cell>
          <cell r="O51">
            <v>0</v>
          </cell>
          <cell r="P51">
            <v>0</v>
          </cell>
          <cell r="Q51">
            <v>0</v>
          </cell>
          <cell r="R51">
            <v>0</v>
          </cell>
          <cell r="S51">
            <v>0</v>
          </cell>
          <cell r="T51">
            <v>0</v>
          </cell>
          <cell r="U51">
            <v>0</v>
          </cell>
          <cell r="V51">
            <v>0</v>
          </cell>
          <cell r="W51">
            <v>0</v>
          </cell>
          <cell r="X51">
            <v>0</v>
          </cell>
          <cell r="Y51">
            <v>0</v>
          </cell>
          <cell r="Z51">
            <v>0</v>
          </cell>
          <cell r="AA51">
            <v>0</v>
          </cell>
          <cell r="AB51">
            <v>0</v>
          </cell>
          <cell r="AC51">
            <v>0</v>
          </cell>
          <cell r="AD51">
            <v>0</v>
          </cell>
          <cell r="AE51">
            <v>0</v>
          </cell>
          <cell r="AF51">
            <v>0</v>
          </cell>
          <cell r="AG51">
            <v>0</v>
          </cell>
          <cell r="AH51">
            <v>0</v>
          </cell>
          <cell r="AI51">
            <v>0</v>
          </cell>
          <cell r="AJ51">
            <v>0</v>
          </cell>
        </row>
        <row r="52">
          <cell r="A52">
            <v>30506</v>
          </cell>
          <cell r="B52">
            <v>5</v>
          </cell>
          <cell r="C52" t="str">
            <v>Valparaíso</v>
          </cell>
          <cell r="D52">
            <v>0</v>
          </cell>
          <cell r="E52">
            <v>0</v>
          </cell>
          <cell r="F52">
            <v>0</v>
          </cell>
          <cell r="G52">
            <v>0</v>
          </cell>
          <cell r="H52">
            <v>0</v>
          </cell>
          <cell r="I52">
            <v>0</v>
          </cell>
          <cell r="J52">
            <v>0</v>
          </cell>
          <cell r="K52">
            <v>0</v>
          </cell>
          <cell r="L52">
            <v>0</v>
          </cell>
          <cell r="M52">
            <v>0</v>
          </cell>
          <cell r="N52">
            <v>0</v>
          </cell>
          <cell r="O52">
            <v>0</v>
          </cell>
          <cell r="P52">
            <v>0</v>
          </cell>
          <cell r="Q52">
            <v>0</v>
          </cell>
          <cell r="R52">
            <v>0</v>
          </cell>
          <cell r="S52">
            <v>0</v>
          </cell>
          <cell r="T52">
            <v>0</v>
          </cell>
          <cell r="U52">
            <v>0</v>
          </cell>
          <cell r="V52">
            <v>0</v>
          </cell>
          <cell r="W52">
            <v>0</v>
          </cell>
          <cell r="X52">
            <v>0</v>
          </cell>
          <cell r="Y52">
            <v>0</v>
          </cell>
          <cell r="Z52">
            <v>0</v>
          </cell>
          <cell r="AA52">
            <v>0</v>
          </cell>
          <cell r="AB52">
            <v>0</v>
          </cell>
          <cell r="AC52">
            <v>0</v>
          </cell>
          <cell r="AD52">
            <v>0</v>
          </cell>
          <cell r="AE52">
            <v>0</v>
          </cell>
          <cell r="AF52">
            <v>0</v>
          </cell>
          <cell r="AG52">
            <v>0</v>
          </cell>
          <cell r="AH52">
            <v>0</v>
          </cell>
          <cell r="AI52">
            <v>0</v>
          </cell>
          <cell r="AJ52">
            <v>0</v>
          </cell>
        </row>
        <row r="53">
          <cell r="A53">
            <v>31306</v>
          </cell>
          <cell r="B53">
            <v>13</v>
          </cell>
          <cell r="C53" t="str">
            <v>Metropolitana</v>
          </cell>
          <cell r="D53">
            <v>0</v>
          </cell>
          <cell r="E53">
            <v>0</v>
          </cell>
          <cell r="F53">
            <v>0</v>
          </cell>
          <cell r="G53">
            <v>0</v>
          </cell>
          <cell r="H53">
            <v>0</v>
          </cell>
          <cell r="I53">
            <v>0</v>
          </cell>
          <cell r="J53">
            <v>0</v>
          </cell>
          <cell r="K53">
            <v>0</v>
          </cell>
          <cell r="L53">
            <v>0</v>
          </cell>
          <cell r="M53">
            <v>0</v>
          </cell>
          <cell r="N53">
            <v>0</v>
          </cell>
          <cell r="O53">
            <v>0</v>
          </cell>
          <cell r="P53">
            <v>0</v>
          </cell>
          <cell r="Q53">
            <v>0</v>
          </cell>
          <cell r="R53">
            <v>0</v>
          </cell>
          <cell r="S53">
            <v>0</v>
          </cell>
          <cell r="T53">
            <v>0</v>
          </cell>
          <cell r="U53">
            <v>0</v>
          </cell>
          <cell r="V53">
            <v>0</v>
          </cell>
          <cell r="W53">
            <v>0</v>
          </cell>
          <cell r="X53">
            <v>0</v>
          </cell>
          <cell r="Y53">
            <v>0</v>
          </cell>
          <cell r="Z53">
            <v>0</v>
          </cell>
          <cell r="AA53">
            <v>0</v>
          </cell>
          <cell r="AB53">
            <v>0</v>
          </cell>
          <cell r="AC53">
            <v>0</v>
          </cell>
          <cell r="AD53">
            <v>0</v>
          </cell>
          <cell r="AE53">
            <v>0</v>
          </cell>
          <cell r="AF53">
            <v>0</v>
          </cell>
          <cell r="AG53">
            <v>0</v>
          </cell>
          <cell r="AH53">
            <v>0</v>
          </cell>
          <cell r="AI53">
            <v>0</v>
          </cell>
          <cell r="AJ53">
            <v>0</v>
          </cell>
        </row>
        <row r="54">
          <cell r="A54">
            <v>30606</v>
          </cell>
          <cell r="B54">
            <v>6</v>
          </cell>
          <cell r="C54" t="str">
            <v>O´Higgins</v>
          </cell>
          <cell r="D54">
            <v>0</v>
          </cell>
          <cell r="E54">
            <v>0</v>
          </cell>
          <cell r="F54">
            <v>0</v>
          </cell>
          <cell r="G54">
            <v>0</v>
          </cell>
          <cell r="H54">
            <v>0</v>
          </cell>
          <cell r="I54">
            <v>0</v>
          </cell>
          <cell r="J54">
            <v>0</v>
          </cell>
          <cell r="K54">
            <v>0</v>
          </cell>
          <cell r="L54">
            <v>0</v>
          </cell>
          <cell r="M54">
            <v>0</v>
          </cell>
          <cell r="N54">
            <v>0</v>
          </cell>
          <cell r="O54">
            <v>0</v>
          </cell>
          <cell r="P54">
            <v>0</v>
          </cell>
          <cell r="Q54">
            <v>0</v>
          </cell>
          <cell r="R54">
            <v>0</v>
          </cell>
          <cell r="S54">
            <v>0</v>
          </cell>
          <cell r="T54">
            <v>0</v>
          </cell>
          <cell r="U54">
            <v>0</v>
          </cell>
          <cell r="V54">
            <v>0</v>
          </cell>
          <cell r="W54">
            <v>0</v>
          </cell>
          <cell r="X54">
            <v>0</v>
          </cell>
          <cell r="Y54">
            <v>0</v>
          </cell>
          <cell r="Z54">
            <v>0</v>
          </cell>
          <cell r="AA54">
            <v>0</v>
          </cell>
          <cell r="AB54">
            <v>0</v>
          </cell>
          <cell r="AC54">
            <v>0</v>
          </cell>
          <cell r="AD54">
            <v>0</v>
          </cell>
          <cell r="AE54">
            <v>0</v>
          </cell>
          <cell r="AF54">
            <v>0</v>
          </cell>
          <cell r="AG54">
            <v>0</v>
          </cell>
          <cell r="AH54">
            <v>0</v>
          </cell>
          <cell r="AI54">
            <v>0</v>
          </cell>
          <cell r="AJ54">
            <v>0</v>
          </cell>
        </row>
        <row r="55">
          <cell r="A55">
            <v>30706</v>
          </cell>
          <cell r="B55">
            <v>7</v>
          </cell>
          <cell r="C55" t="str">
            <v>Maule</v>
          </cell>
          <cell r="D55">
            <v>0</v>
          </cell>
          <cell r="E55">
            <v>0</v>
          </cell>
          <cell r="F55">
            <v>0</v>
          </cell>
          <cell r="G55">
            <v>0</v>
          </cell>
          <cell r="H55">
            <v>0</v>
          </cell>
          <cell r="I55">
            <v>0</v>
          </cell>
          <cell r="J55">
            <v>0</v>
          </cell>
          <cell r="K55">
            <v>0</v>
          </cell>
          <cell r="L55">
            <v>0</v>
          </cell>
          <cell r="M55">
            <v>0</v>
          </cell>
          <cell r="N55">
            <v>0</v>
          </cell>
          <cell r="O55">
            <v>0</v>
          </cell>
          <cell r="P55">
            <v>0</v>
          </cell>
          <cell r="Q55">
            <v>0</v>
          </cell>
          <cell r="R55">
            <v>0</v>
          </cell>
          <cell r="S55">
            <v>0</v>
          </cell>
          <cell r="T55">
            <v>0</v>
          </cell>
          <cell r="U55">
            <v>0</v>
          </cell>
          <cell r="V55">
            <v>0</v>
          </cell>
          <cell r="W55">
            <v>0</v>
          </cell>
          <cell r="X55">
            <v>0</v>
          </cell>
          <cell r="Y55">
            <v>0</v>
          </cell>
          <cell r="Z55">
            <v>0</v>
          </cell>
          <cell r="AA55">
            <v>0</v>
          </cell>
          <cell r="AB55">
            <v>0</v>
          </cell>
          <cell r="AC55">
            <v>0</v>
          </cell>
          <cell r="AD55">
            <v>0</v>
          </cell>
          <cell r="AE55">
            <v>0</v>
          </cell>
          <cell r="AF55">
            <v>0</v>
          </cell>
          <cell r="AG55">
            <v>0</v>
          </cell>
          <cell r="AH55">
            <v>0</v>
          </cell>
          <cell r="AI55">
            <v>0</v>
          </cell>
          <cell r="AJ55">
            <v>0</v>
          </cell>
        </row>
        <row r="56">
          <cell r="A56">
            <v>31606</v>
          </cell>
          <cell r="B56">
            <v>16</v>
          </cell>
          <cell r="C56" t="str">
            <v>Ñuble</v>
          </cell>
          <cell r="D56">
            <v>0</v>
          </cell>
          <cell r="E56">
            <v>0</v>
          </cell>
          <cell r="F56">
            <v>0</v>
          </cell>
          <cell r="G56">
            <v>0</v>
          </cell>
          <cell r="H56">
            <v>0</v>
          </cell>
          <cell r="I56">
            <v>0</v>
          </cell>
          <cell r="J56">
            <v>0</v>
          </cell>
          <cell r="K56">
            <v>0</v>
          </cell>
          <cell r="L56">
            <v>0</v>
          </cell>
          <cell r="M56">
            <v>0</v>
          </cell>
          <cell r="N56">
            <v>0</v>
          </cell>
          <cell r="O56">
            <v>0</v>
          </cell>
          <cell r="P56">
            <v>0</v>
          </cell>
          <cell r="Q56">
            <v>0</v>
          </cell>
          <cell r="R56">
            <v>0</v>
          </cell>
          <cell r="S56">
            <v>0</v>
          </cell>
          <cell r="T56">
            <v>0</v>
          </cell>
          <cell r="U56">
            <v>0</v>
          </cell>
          <cell r="V56">
            <v>0</v>
          </cell>
          <cell r="W56">
            <v>0</v>
          </cell>
          <cell r="X56">
            <v>0</v>
          </cell>
          <cell r="Y56">
            <v>0</v>
          </cell>
          <cell r="Z56">
            <v>0</v>
          </cell>
          <cell r="AA56">
            <v>0</v>
          </cell>
          <cell r="AB56">
            <v>0</v>
          </cell>
          <cell r="AC56">
            <v>0</v>
          </cell>
          <cell r="AD56">
            <v>0</v>
          </cell>
          <cell r="AE56">
            <v>0</v>
          </cell>
          <cell r="AF56">
            <v>0</v>
          </cell>
          <cell r="AG56">
            <v>0</v>
          </cell>
          <cell r="AH56">
            <v>0</v>
          </cell>
          <cell r="AI56">
            <v>0</v>
          </cell>
          <cell r="AJ56">
            <v>0</v>
          </cell>
        </row>
        <row r="57">
          <cell r="A57">
            <v>30806</v>
          </cell>
          <cell r="B57">
            <v>8</v>
          </cell>
          <cell r="C57" t="str">
            <v>Biobío</v>
          </cell>
          <cell r="D57">
            <v>0</v>
          </cell>
          <cell r="E57">
            <v>0</v>
          </cell>
          <cell r="F57">
            <v>0</v>
          </cell>
          <cell r="G57">
            <v>0</v>
          </cell>
          <cell r="H57">
            <v>0</v>
          </cell>
          <cell r="I57">
            <v>0</v>
          </cell>
          <cell r="J57">
            <v>0</v>
          </cell>
          <cell r="K57">
            <v>0</v>
          </cell>
          <cell r="L57">
            <v>0</v>
          </cell>
          <cell r="M57">
            <v>0</v>
          </cell>
          <cell r="N57">
            <v>0</v>
          </cell>
          <cell r="O57">
            <v>0</v>
          </cell>
          <cell r="P57">
            <v>0</v>
          </cell>
          <cell r="Q57">
            <v>0</v>
          </cell>
          <cell r="R57">
            <v>0</v>
          </cell>
          <cell r="S57">
            <v>0</v>
          </cell>
          <cell r="T57">
            <v>0</v>
          </cell>
          <cell r="U57">
            <v>0</v>
          </cell>
          <cell r="V57">
            <v>0</v>
          </cell>
          <cell r="W57">
            <v>0</v>
          </cell>
          <cell r="X57">
            <v>0</v>
          </cell>
          <cell r="Y57">
            <v>0</v>
          </cell>
          <cell r="Z57">
            <v>0</v>
          </cell>
          <cell r="AA57">
            <v>0</v>
          </cell>
          <cell r="AB57">
            <v>0</v>
          </cell>
          <cell r="AC57">
            <v>0</v>
          </cell>
          <cell r="AD57">
            <v>0</v>
          </cell>
          <cell r="AE57">
            <v>0</v>
          </cell>
          <cell r="AF57">
            <v>0</v>
          </cell>
          <cell r="AG57">
            <v>0</v>
          </cell>
          <cell r="AH57">
            <v>0</v>
          </cell>
          <cell r="AI57">
            <v>0</v>
          </cell>
          <cell r="AJ57">
            <v>0</v>
          </cell>
        </row>
        <row r="58">
          <cell r="A58">
            <v>30906</v>
          </cell>
          <cell r="B58">
            <v>9</v>
          </cell>
          <cell r="C58" t="str">
            <v>Araucanía</v>
          </cell>
          <cell r="D58">
            <v>0</v>
          </cell>
          <cell r="E58">
            <v>0</v>
          </cell>
          <cell r="F58">
            <v>0</v>
          </cell>
          <cell r="G58">
            <v>0</v>
          </cell>
          <cell r="H58">
            <v>0</v>
          </cell>
          <cell r="I58">
            <v>0</v>
          </cell>
          <cell r="J58">
            <v>0</v>
          </cell>
          <cell r="K58">
            <v>0</v>
          </cell>
          <cell r="L58">
            <v>0</v>
          </cell>
          <cell r="M58">
            <v>0</v>
          </cell>
          <cell r="N58">
            <v>0</v>
          </cell>
          <cell r="O58">
            <v>0</v>
          </cell>
          <cell r="P58">
            <v>0</v>
          </cell>
          <cell r="Q58">
            <v>0</v>
          </cell>
          <cell r="R58">
            <v>0</v>
          </cell>
          <cell r="S58">
            <v>0</v>
          </cell>
          <cell r="T58">
            <v>0</v>
          </cell>
          <cell r="U58">
            <v>0</v>
          </cell>
          <cell r="V58">
            <v>0</v>
          </cell>
          <cell r="W58">
            <v>0</v>
          </cell>
          <cell r="X58">
            <v>0</v>
          </cell>
          <cell r="Y58">
            <v>0</v>
          </cell>
          <cell r="Z58">
            <v>0</v>
          </cell>
          <cell r="AA58">
            <v>0</v>
          </cell>
          <cell r="AB58">
            <v>0</v>
          </cell>
          <cell r="AC58">
            <v>0</v>
          </cell>
          <cell r="AD58">
            <v>0</v>
          </cell>
          <cell r="AE58">
            <v>0</v>
          </cell>
          <cell r="AF58">
            <v>0</v>
          </cell>
          <cell r="AG58">
            <v>0</v>
          </cell>
          <cell r="AH58">
            <v>0</v>
          </cell>
          <cell r="AI58">
            <v>0</v>
          </cell>
          <cell r="AJ58">
            <v>0</v>
          </cell>
        </row>
        <row r="59">
          <cell r="A59">
            <v>31406</v>
          </cell>
          <cell r="B59">
            <v>14</v>
          </cell>
          <cell r="C59" t="str">
            <v>Los Ríos</v>
          </cell>
          <cell r="D59">
            <v>0</v>
          </cell>
          <cell r="E59">
            <v>0</v>
          </cell>
          <cell r="F59">
            <v>0</v>
          </cell>
          <cell r="G59">
            <v>0</v>
          </cell>
          <cell r="H59">
            <v>0</v>
          </cell>
          <cell r="I59">
            <v>0</v>
          </cell>
          <cell r="J59">
            <v>0</v>
          </cell>
          <cell r="K59">
            <v>0</v>
          </cell>
          <cell r="L59">
            <v>0</v>
          </cell>
          <cell r="M59">
            <v>0</v>
          </cell>
          <cell r="N59">
            <v>0</v>
          </cell>
          <cell r="O59">
            <v>0</v>
          </cell>
          <cell r="P59">
            <v>0</v>
          </cell>
          <cell r="Q59">
            <v>0</v>
          </cell>
          <cell r="R59">
            <v>0</v>
          </cell>
          <cell r="S59">
            <v>0</v>
          </cell>
          <cell r="T59">
            <v>0</v>
          </cell>
          <cell r="U59">
            <v>0</v>
          </cell>
          <cell r="V59">
            <v>0</v>
          </cell>
          <cell r="W59">
            <v>0</v>
          </cell>
          <cell r="X59">
            <v>0</v>
          </cell>
          <cell r="Y59">
            <v>0</v>
          </cell>
          <cell r="Z59">
            <v>0</v>
          </cell>
          <cell r="AA59">
            <v>0</v>
          </cell>
          <cell r="AB59">
            <v>0</v>
          </cell>
          <cell r="AC59">
            <v>0</v>
          </cell>
          <cell r="AD59">
            <v>0</v>
          </cell>
          <cell r="AE59">
            <v>0</v>
          </cell>
          <cell r="AF59">
            <v>0</v>
          </cell>
          <cell r="AG59">
            <v>0</v>
          </cell>
          <cell r="AH59">
            <v>0</v>
          </cell>
          <cell r="AI59">
            <v>0</v>
          </cell>
          <cell r="AJ59">
            <v>0</v>
          </cell>
        </row>
        <row r="60">
          <cell r="A60">
            <v>31006</v>
          </cell>
          <cell r="B60">
            <v>10</v>
          </cell>
          <cell r="C60" t="str">
            <v>Los Lagos</v>
          </cell>
          <cell r="D60">
            <v>0</v>
          </cell>
          <cell r="E60">
            <v>0</v>
          </cell>
          <cell r="F60">
            <v>0</v>
          </cell>
          <cell r="G60">
            <v>0</v>
          </cell>
          <cell r="H60">
            <v>0</v>
          </cell>
          <cell r="I60">
            <v>0</v>
          </cell>
          <cell r="J60">
            <v>0</v>
          </cell>
          <cell r="K60">
            <v>0</v>
          </cell>
          <cell r="L60">
            <v>0</v>
          </cell>
          <cell r="M60">
            <v>0</v>
          </cell>
          <cell r="N60">
            <v>0</v>
          </cell>
          <cell r="O60">
            <v>0</v>
          </cell>
          <cell r="P60">
            <v>0</v>
          </cell>
          <cell r="Q60">
            <v>0</v>
          </cell>
          <cell r="R60">
            <v>0</v>
          </cell>
          <cell r="S60">
            <v>0</v>
          </cell>
          <cell r="T60">
            <v>0</v>
          </cell>
          <cell r="U60">
            <v>0</v>
          </cell>
          <cell r="V60">
            <v>0</v>
          </cell>
          <cell r="W60">
            <v>0</v>
          </cell>
          <cell r="X60">
            <v>0</v>
          </cell>
          <cell r="Y60">
            <v>0</v>
          </cell>
          <cell r="Z60">
            <v>0</v>
          </cell>
          <cell r="AA60">
            <v>0</v>
          </cell>
          <cell r="AB60">
            <v>0</v>
          </cell>
          <cell r="AC60">
            <v>0</v>
          </cell>
          <cell r="AD60">
            <v>0</v>
          </cell>
          <cell r="AE60">
            <v>0</v>
          </cell>
          <cell r="AF60">
            <v>0</v>
          </cell>
          <cell r="AG60">
            <v>0</v>
          </cell>
          <cell r="AH60">
            <v>0</v>
          </cell>
          <cell r="AI60">
            <v>0</v>
          </cell>
          <cell r="AJ60">
            <v>0</v>
          </cell>
        </row>
        <row r="61">
          <cell r="A61">
            <v>31106</v>
          </cell>
          <cell r="B61">
            <v>11</v>
          </cell>
          <cell r="C61" t="str">
            <v>Aysén</v>
          </cell>
          <cell r="D61">
            <v>0</v>
          </cell>
          <cell r="E61">
            <v>0</v>
          </cell>
          <cell r="F61">
            <v>0</v>
          </cell>
          <cell r="G61">
            <v>0</v>
          </cell>
          <cell r="H61">
            <v>0</v>
          </cell>
          <cell r="I61">
            <v>0</v>
          </cell>
          <cell r="J61">
            <v>0</v>
          </cell>
          <cell r="K61">
            <v>0</v>
          </cell>
          <cell r="L61">
            <v>0</v>
          </cell>
          <cell r="M61">
            <v>0</v>
          </cell>
          <cell r="N61">
            <v>0</v>
          </cell>
          <cell r="O61">
            <v>0</v>
          </cell>
          <cell r="P61">
            <v>0</v>
          </cell>
          <cell r="Q61">
            <v>0</v>
          </cell>
          <cell r="R61">
            <v>0</v>
          </cell>
          <cell r="S61">
            <v>0</v>
          </cell>
          <cell r="T61">
            <v>0</v>
          </cell>
          <cell r="U61">
            <v>0</v>
          </cell>
          <cell r="V61">
            <v>0</v>
          </cell>
          <cell r="W61">
            <v>0</v>
          </cell>
          <cell r="X61">
            <v>0</v>
          </cell>
          <cell r="Y61">
            <v>0</v>
          </cell>
          <cell r="Z61">
            <v>0</v>
          </cell>
          <cell r="AA61">
            <v>0</v>
          </cell>
          <cell r="AB61">
            <v>0</v>
          </cell>
          <cell r="AC61">
            <v>0</v>
          </cell>
          <cell r="AD61">
            <v>0</v>
          </cell>
          <cell r="AE61">
            <v>0</v>
          </cell>
          <cell r="AF61">
            <v>0</v>
          </cell>
          <cell r="AG61">
            <v>0</v>
          </cell>
          <cell r="AH61">
            <v>0</v>
          </cell>
          <cell r="AI61">
            <v>0</v>
          </cell>
          <cell r="AJ61">
            <v>0</v>
          </cell>
        </row>
        <row r="62">
          <cell r="A62">
            <v>31206</v>
          </cell>
          <cell r="B62">
            <v>12</v>
          </cell>
          <cell r="C62" t="str">
            <v>Magallanes</v>
          </cell>
          <cell r="D62">
            <v>0</v>
          </cell>
          <cell r="E62">
            <v>0</v>
          </cell>
          <cell r="F62">
            <v>0</v>
          </cell>
          <cell r="G62">
            <v>0</v>
          </cell>
          <cell r="H62">
            <v>0</v>
          </cell>
          <cell r="I62">
            <v>0</v>
          </cell>
          <cell r="J62">
            <v>0</v>
          </cell>
          <cell r="K62">
            <v>0</v>
          </cell>
          <cell r="L62">
            <v>0</v>
          </cell>
          <cell r="M62">
            <v>0</v>
          </cell>
          <cell r="N62">
            <v>0</v>
          </cell>
          <cell r="O62">
            <v>0</v>
          </cell>
          <cell r="P62">
            <v>0</v>
          </cell>
          <cell r="Q62">
            <v>0</v>
          </cell>
          <cell r="R62">
            <v>0</v>
          </cell>
          <cell r="S62">
            <v>0</v>
          </cell>
          <cell r="T62">
            <v>0</v>
          </cell>
          <cell r="U62">
            <v>0</v>
          </cell>
          <cell r="V62">
            <v>0</v>
          </cell>
          <cell r="W62">
            <v>0</v>
          </cell>
          <cell r="X62">
            <v>0</v>
          </cell>
          <cell r="Y62">
            <v>0</v>
          </cell>
          <cell r="Z62">
            <v>0</v>
          </cell>
          <cell r="AA62">
            <v>0</v>
          </cell>
          <cell r="AB62">
            <v>0</v>
          </cell>
          <cell r="AC62">
            <v>0</v>
          </cell>
          <cell r="AD62">
            <v>0</v>
          </cell>
          <cell r="AE62">
            <v>0</v>
          </cell>
          <cell r="AF62">
            <v>0</v>
          </cell>
          <cell r="AG62">
            <v>0</v>
          </cell>
          <cell r="AH62">
            <v>0</v>
          </cell>
          <cell r="AI62">
            <v>0</v>
          </cell>
          <cell r="AJ62">
            <v>0</v>
          </cell>
        </row>
        <row r="63">
          <cell r="A63">
            <v>310006</v>
          </cell>
          <cell r="B63">
            <v>100</v>
          </cell>
          <cell r="C63" t="str">
            <v>Total</v>
          </cell>
          <cell r="D63">
            <v>0</v>
          </cell>
          <cell r="E63">
            <v>0</v>
          </cell>
          <cell r="F63">
            <v>0</v>
          </cell>
          <cell r="G63">
            <v>0</v>
          </cell>
          <cell r="H63">
            <v>0</v>
          </cell>
          <cell r="I63">
            <v>0</v>
          </cell>
          <cell r="J63">
            <v>0</v>
          </cell>
          <cell r="K63">
            <v>0</v>
          </cell>
          <cell r="L63">
            <v>0</v>
          </cell>
          <cell r="M63">
            <v>0</v>
          </cell>
          <cell r="N63">
            <v>0</v>
          </cell>
          <cell r="O63">
            <v>0</v>
          </cell>
          <cell r="P63">
            <v>0</v>
          </cell>
          <cell r="Q63">
            <v>0</v>
          </cell>
          <cell r="R63">
            <v>0</v>
          </cell>
          <cell r="S63">
            <v>0</v>
          </cell>
          <cell r="T63">
            <v>0</v>
          </cell>
          <cell r="U63">
            <v>0</v>
          </cell>
          <cell r="V63">
            <v>0</v>
          </cell>
          <cell r="W63">
            <v>0</v>
          </cell>
          <cell r="X63">
            <v>0</v>
          </cell>
          <cell r="Y63">
            <v>0</v>
          </cell>
          <cell r="Z63">
            <v>0</v>
          </cell>
          <cell r="AA63">
            <v>0</v>
          </cell>
          <cell r="AB63">
            <v>0</v>
          </cell>
          <cell r="AC63">
            <v>0</v>
          </cell>
          <cell r="AD63">
            <v>0</v>
          </cell>
          <cell r="AE63">
            <v>0</v>
          </cell>
          <cell r="AF63">
            <v>0</v>
          </cell>
          <cell r="AG63">
            <v>0</v>
          </cell>
          <cell r="AH63">
            <v>0</v>
          </cell>
          <cell r="AI63">
            <v>0</v>
          </cell>
          <cell r="AJ63">
            <v>0</v>
          </cell>
        </row>
        <row r="66">
          <cell r="B66">
            <v>6</v>
          </cell>
          <cell r="C66" t="str">
            <v>Tierras de asentamientos en transición a Bosque nativo</v>
          </cell>
        </row>
        <row r="67">
          <cell r="B67">
            <v>4</v>
          </cell>
          <cell r="C67" t="str">
            <v>REGIÓN/AÑO</v>
          </cell>
          <cell r="D67">
            <v>1990</v>
          </cell>
          <cell r="E67">
            <v>1991</v>
          </cell>
          <cell r="F67">
            <v>1992</v>
          </cell>
          <cell r="G67">
            <v>1993</v>
          </cell>
          <cell r="H67">
            <v>1994</v>
          </cell>
          <cell r="I67">
            <v>1995</v>
          </cell>
          <cell r="J67">
            <v>1996</v>
          </cell>
          <cell r="K67">
            <v>1997</v>
          </cell>
          <cell r="L67">
            <v>1998</v>
          </cell>
          <cell r="M67">
            <v>1999</v>
          </cell>
          <cell r="N67">
            <v>2000</v>
          </cell>
          <cell r="O67">
            <v>2001</v>
          </cell>
          <cell r="P67">
            <v>2002</v>
          </cell>
          <cell r="Q67">
            <v>2003</v>
          </cell>
          <cell r="R67">
            <v>2004</v>
          </cell>
          <cell r="S67">
            <v>2005</v>
          </cell>
          <cell r="T67">
            <v>2006</v>
          </cell>
          <cell r="U67">
            <v>2007</v>
          </cell>
          <cell r="V67">
            <v>2008</v>
          </cell>
          <cell r="W67">
            <v>2009</v>
          </cell>
          <cell r="X67">
            <v>2010</v>
          </cell>
          <cell r="Y67">
            <v>2011</v>
          </cell>
          <cell r="Z67">
            <v>2012</v>
          </cell>
          <cell r="AA67">
            <v>2013</v>
          </cell>
          <cell r="AB67">
            <v>2014</v>
          </cell>
          <cell r="AC67">
            <v>2015</v>
          </cell>
          <cell r="AD67">
            <v>2016</v>
          </cell>
          <cell r="AE67">
            <v>2017</v>
          </cell>
          <cell r="AF67">
            <v>2018</v>
          </cell>
          <cell r="AG67">
            <v>2019</v>
          </cell>
          <cell r="AH67">
            <v>2020</v>
          </cell>
          <cell r="AI67">
            <v>2021</v>
          </cell>
          <cell r="AJ67">
            <v>2022</v>
          </cell>
        </row>
        <row r="68">
          <cell r="A68">
            <v>41506</v>
          </cell>
          <cell r="B68">
            <v>15</v>
          </cell>
          <cell r="C68" t="str">
            <v>Arica y Parinacota</v>
          </cell>
          <cell r="D68">
            <v>0</v>
          </cell>
          <cell r="E68">
            <v>0</v>
          </cell>
          <cell r="F68">
            <v>0</v>
          </cell>
          <cell r="G68">
            <v>0</v>
          </cell>
          <cell r="H68">
            <v>0</v>
          </cell>
          <cell r="I68">
            <v>0</v>
          </cell>
          <cell r="J68">
            <v>0</v>
          </cell>
          <cell r="K68">
            <v>0</v>
          </cell>
          <cell r="L68">
            <v>0</v>
          </cell>
          <cell r="M68">
            <v>0</v>
          </cell>
          <cell r="N68">
            <v>0</v>
          </cell>
          <cell r="O68">
            <v>0</v>
          </cell>
          <cell r="P68">
            <v>0</v>
          </cell>
          <cell r="Q68">
            <v>0</v>
          </cell>
          <cell r="R68">
            <v>0</v>
          </cell>
          <cell r="S68">
            <v>0</v>
          </cell>
          <cell r="T68">
            <v>0</v>
          </cell>
          <cell r="U68">
            <v>0</v>
          </cell>
          <cell r="V68">
            <v>0</v>
          </cell>
          <cell r="W68">
            <v>0</v>
          </cell>
          <cell r="X68">
            <v>0</v>
          </cell>
          <cell r="Y68">
            <v>0</v>
          </cell>
          <cell r="Z68">
            <v>0</v>
          </cell>
          <cell r="AA68">
            <v>0</v>
          </cell>
          <cell r="AB68">
            <v>0</v>
          </cell>
          <cell r="AC68">
            <v>0</v>
          </cell>
          <cell r="AD68">
            <v>0</v>
          </cell>
          <cell r="AE68">
            <v>0</v>
          </cell>
          <cell r="AF68">
            <v>0</v>
          </cell>
          <cell r="AG68">
            <v>0</v>
          </cell>
          <cell r="AH68">
            <v>0</v>
          </cell>
          <cell r="AI68">
            <v>0</v>
          </cell>
          <cell r="AJ68">
            <v>0</v>
          </cell>
        </row>
        <row r="69">
          <cell r="A69">
            <v>40106</v>
          </cell>
          <cell r="B69">
            <v>1</v>
          </cell>
          <cell r="C69" t="str">
            <v>Tarapacá</v>
          </cell>
          <cell r="D69">
            <v>0</v>
          </cell>
          <cell r="E69">
            <v>0</v>
          </cell>
          <cell r="F69">
            <v>0</v>
          </cell>
          <cell r="G69">
            <v>0</v>
          </cell>
          <cell r="H69">
            <v>0</v>
          </cell>
          <cell r="I69">
            <v>0</v>
          </cell>
          <cell r="J69">
            <v>0</v>
          </cell>
          <cell r="K69">
            <v>0</v>
          </cell>
          <cell r="L69">
            <v>0</v>
          </cell>
          <cell r="M69">
            <v>0</v>
          </cell>
          <cell r="N69">
            <v>0</v>
          </cell>
          <cell r="O69">
            <v>0</v>
          </cell>
          <cell r="P69">
            <v>0</v>
          </cell>
          <cell r="Q69">
            <v>0</v>
          </cell>
          <cell r="R69">
            <v>0</v>
          </cell>
          <cell r="S69">
            <v>0</v>
          </cell>
          <cell r="T69">
            <v>0</v>
          </cell>
          <cell r="U69">
            <v>0</v>
          </cell>
          <cell r="V69">
            <v>0</v>
          </cell>
          <cell r="W69">
            <v>0</v>
          </cell>
          <cell r="X69">
            <v>0</v>
          </cell>
          <cell r="Y69">
            <v>0</v>
          </cell>
          <cell r="Z69">
            <v>0</v>
          </cell>
          <cell r="AA69">
            <v>0</v>
          </cell>
          <cell r="AB69">
            <v>0</v>
          </cell>
          <cell r="AC69">
            <v>0</v>
          </cell>
          <cell r="AD69">
            <v>0</v>
          </cell>
          <cell r="AE69">
            <v>0</v>
          </cell>
          <cell r="AF69">
            <v>0</v>
          </cell>
          <cell r="AG69">
            <v>0</v>
          </cell>
          <cell r="AH69">
            <v>0</v>
          </cell>
          <cell r="AI69">
            <v>0</v>
          </cell>
          <cell r="AJ69">
            <v>0</v>
          </cell>
        </row>
        <row r="70">
          <cell r="A70">
            <v>40206</v>
          </cell>
          <cell r="B70">
            <v>2</v>
          </cell>
          <cell r="C70" t="str">
            <v>Antofagasta</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v>0</v>
          </cell>
          <cell r="S70">
            <v>0</v>
          </cell>
          <cell r="T70">
            <v>0</v>
          </cell>
          <cell r="U70">
            <v>0</v>
          </cell>
          <cell r="V70">
            <v>0</v>
          </cell>
          <cell r="W70">
            <v>0</v>
          </cell>
          <cell r="X70">
            <v>0</v>
          </cell>
          <cell r="Y70">
            <v>0</v>
          </cell>
          <cell r="Z70">
            <v>0</v>
          </cell>
          <cell r="AA70">
            <v>0</v>
          </cell>
          <cell r="AB70">
            <v>0</v>
          </cell>
          <cell r="AC70">
            <v>0</v>
          </cell>
          <cell r="AD70">
            <v>0</v>
          </cell>
          <cell r="AE70">
            <v>0</v>
          </cell>
          <cell r="AF70">
            <v>0</v>
          </cell>
          <cell r="AG70">
            <v>0</v>
          </cell>
          <cell r="AH70">
            <v>0</v>
          </cell>
          <cell r="AI70">
            <v>0</v>
          </cell>
          <cell r="AJ70">
            <v>0</v>
          </cell>
        </row>
        <row r="71">
          <cell r="A71">
            <v>40306</v>
          </cell>
          <cell r="B71">
            <v>3</v>
          </cell>
          <cell r="C71" t="str">
            <v>Atacama</v>
          </cell>
          <cell r="D71">
            <v>0</v>
          </cell>
          <cell r="E71">
            <v>0</v>
          </cell>
          <cell r="F71">
            <v>0</v>
          </cell>
          <cell r="G71">
            <v>0</v>
          </cell>
          <cell r="H71">
            <v>0</v>
          </cell>
          <cell r="I71">
            <v>0</v>
          </cell>
          <cell r="J71">
            <v>0</v>
          </cell>
          <cell r="K71">
            <v>0</v>
          </cell>
          <cell r="L71">
            <v>0</v>
          </cell>
          <cell r="M71">
            <v>0</v>
          </cell>
          <cell r="N71">
            <v>0</v>
          </cell>
          <cell r="O71">
            <v>0</v>
          </cell>
          <cell r="P71">
            <v>0</v>
          </cell>
          <cell r="Q71">
            <v>0</v>
          </cell>
          <cell r="R71">
            <v>0</v>
          </cell>
          <cell r="S71">
            <v>0</v>
          </cell>
          <cell r="T71">
            <v>0</v>
          </cell>
          <cell r="U71">
            <v>0</v>
          </cell>
          <cell r="V71">
            <v>0</v>
          </cell>
          <cell r="W71">
            <v>0</v>
          </cell>
          <cell r="X71">
            <v>0</v>
          </cell>
          <cell r="Y71">
            <v>0</v>
          </cell>
          <cell r="Z71">
            <v>0</v>
          </cell>
          <cell r="AA71">
            <v>0</v>
          </cell>
          <cell r="AB71">
            <v>0</v>
          </cell>
          <cell r="AC71">
            <v>0</v>
          </cell>
          <cell r="AD71">
            <v>0</v>
          </cell>
          <cell r="AE71">
            <v>0</v>
          </cell>
          <cell r="AF71">
            <v>0</v>
          </cell>
          <cell r="AG71">
            <v>0</v>
          </cell>
          <cell r="AH71">
            <v>0</v>
          </cell>
          <cell r="AI71">
            <v>0</v>
          </cell>
          <cell r="AJ71">
            <v>0</v>
          </cell>
        </row>
        <row r="72">
          <cell r="A72">
            <v>40406</v>
          </cell>
          <cell r="B72">
            <v>4</v>
          </cell>
          <cell r="C72" t="str">
            <v>Coquimbo</v>
          </cell>
          <cell r="D72">
            <v>0</v>
          </cell>
          <cell r="E72">
            <v>0</v>
          </cell>
          <cell r="F72">
            <v>0</v>
          </cell>
          <cell r="G72">
            <v>0</v>
          </cell>
          <cell r="H72">
            <v>0</v>
          </cell>
          <cell r="I72">
            <v>0</v>
          </cell>
          <cell r="J72">
            <v>0</v>
          </cell>
          <cell r="K72">
            <v>0</v>
          </cell>
          <cell r="L72">
            <v>0</v>
          </cell>
          <cell r="M72">
            <v>0</v>
          </cell>
          <cell r="N72">
            <v>0</v>
          </cell>
          <cell r="O72">
            <v>0</v>
          </cell>
          <cell r="P72">
            <v>0</v>
          </cell>
          <cell r="Q72">
            <v>0</v>
          </cell>
          <cell r="R72">
            <v>0</v>
          </cell>
          <cell r="S72">
            <v>0</v>
          </cell>
          <cell r="T72">
            <v>0</v>
          </cell>
          <cell r="U72">
            <v>0</v>
          </cell>
          <cell r="V72">
            <v>0</v>
          </cell>
          <cell r="W72">
            <v>0</v>
          </cell>
          <cell r="X72">
            <v>0</v>
          </cell>
          <cell r="Y72">
            <v>0</v>
          </cell>
          <cell r="Z72">
            <v>0</v>
          </cell>
          <cell r="AA72">
            <v>0</v>
          </cell>
          <cell r="AB72">
            <v>0</v>
          </cell>
          <cell r="AC72">
            <v>0</v>
          </cell>
          <cell r="AD72">
            <v>0</v>
          </cell>
          <cell r="AE72">
            <v>0</v>
          </cell>
          <cell r="AF72">
            <v>0</v>
          </cell>
          <cell r="AG72">
            <v>0</v>
          </cell>
          <cell r="AH72">
            <v>0</v>
          </cell>
          <cell r="AI72">
            <v>0</v>
          </cell>
          <cell r="AJ72">
            <v>0</v>
          </cell>
        </row>
        <row r="73">
          <cell r="A73">
            <v>40506</v>
          </cell>
          <cell r="B73">
            <v>5</v>
          </cell>
          <cell r="C73" t="str">
            <v>Valparaíso</v>
          </cell>
          <cell r="D73">
            <v>0</v>
          </cell>
          <cell r="E73">
            <v>0</v>
          </cell>
          <cell r="F73">
            <v>0</v>
          </cell>
          <cell r="G73">
            <v>0</v>
          </cell>
          <cell r="H73">
            <v>0</v>
          </cell>
          <cell r="I73">
            <v>0</v>
          </cell>
          <cell r="J73">
            <v>0</v>
          </cell>
          <cell r="K73">
            <v>0</v>
          </cell>
          <cell r="L73">
            <v>0</v>
          </cell>
          <cell r="M73">
            <v>0</v>
          </cell>
          <cell r="N73">
            <v>0</v>
          </cell>
          <cell r="O73">
            <v>0</v>
          </cell>
          <cell r="P73">
            <v>0</v>
          </cell>
          <cell r="Q73">
            <v>0</v>
          </cell>
          <cell r="R73">
            <v>0</v>
          </cell>
          <cell r="S73">
            <v>0</v>
          </cell>
          <cell r="T73">
            <v>0</v>
          </cell>
          <cell r="U73">
            <v>0</v>
          </cell>
          <cell r="V73">
            <v>0</v>
          </cell>
          <cell r="W73">
            <v>0</v>
          </cell>
          <cell r="X73">
            <v>0</v>
          </cell>
          <cell r="Y73">
            <v>0</v>
          </cell>
          <cell r="Z73">
            <v>0</v>
          </cell>
          <cell r="AA73">
            <v>0</v>
          </cell>
          <cell r="AB73">
            <v>0</v>
          </cell>
          <cell r="AC73">
            <v>0</v>
          </cell>
          <cell r="AD73">
            <v>0</v>
          </cell>
          <cell r="AE73">
            <v>0</v>
          </cell>
          <cell r="AF73">
            <v>0</v>
          </cell>
          <cell r="AG73">
            <v>0</v>
          </cell>
          <cell r="AH73">
            <v>0</v>
          </cell>
          <cell r="AI73">
            <v>0</v>
          </cell>
          <cell r="AJ73">
            <v>0</v>
          </cell>
        </row>
        <row r="74">
          <cell r="A74">
            <v>41306</v>
          </cell>
          <cell r="B74">
            <v>13</v>
          </cell>
          <cell r="C74" t="str">
            <v>Metropolitana</v>
          </cell>
          <cell r="D74">
            <v>0</v>
          </cell>
          <cell r="E74">
            <v>0</v>
          </cell>
          <cell r="F74">
            <v>0</v>
          </cell>
          <cell r="G74">
            <v>0</v>
          </cell>
          <cell r="H74">
            <v>0</v>
          </cell>
          <cell r="I74">
            <v>0</v>
          </cell>
          <cell r="J74">
            <v>0</v>
          </cell>
          <cell r="K74">
            <v>0</v>
          </cell>
          <cell r="L74">
            <v>0</v>
          </cell>
          <cell r="M74">
            <v>0</v>
          </cell>
          <cell r="N74">
            <v>0</v>
          </cell>
          <cell r="O74">
            <v>0</v>
          </cell>
          <cell r="P74">
            <v>0</v>
          </cell>
          <cell r="Q74">
            <v>0</v>
          </cell>
          <cell r="R74">
            <v>0</v>
          </cell>
          <cell r="S74">
            <v>0</v>
          </cell>
          <cell r="T74">
            <v>0</v>
          </cell>
          <cell r="U74">
            <v>0</v>
          </cell>
          <cell r="V74">
            <v>0</v>
          </cell>
          <cell r="W74">
            <v>0</v>
          </cell>
          <cell r="X74">
            <v>0</v>
          </cell>
          <cell r="Y74">
            <v>0</v>
          </cell>
          <cell r="Z74">
            <v>0</v>
          </cell>
          <cell r="AA74">
            <v>0</v>
          </cell>
          <cell r="AB74">
            <v>0</v>
          </cell>
          <cell r="AC74">
            <v>0</v>
          </cell>
          <cell r="AD74">
            <v>0</v>
          </cell>
          <cell r="AE74">
            <v>0</v>
          </cell>
          <cell r="AF74">
            <v>0</v>
          </cell>
          <cell r="AG74">
            <v>0</v>
          </cell>
          <cell r="AH74">
            <v>0</v>
          </cell>
          <cell r="AI74">
            <v>0</v>
          </cell>
          <cell r="AJ74">
            <v>0</v>
          </cell>
        </row>
        <row r="75">
          <cell r="A75">
            <v>40606</v>
          </cell>
          <cell r="B75">
            <v>6</v>
          </cell>
          <cell r="C75" t="str">
            <v>O´Higgins</v>
          </cell>
          <cell r="D75">
            <v>0</v>
          </cell>
          <cell r="E75">
            <v>0</v>
          </cell>
          <cell r="F75">
            <v>0</v>
          </cell>
          <cell r="G75">
            <v>0</v>
          </cell>
          <cell r="H75">
            <v>0</v>
          </cell>
          <cell r="I75">
            <v>0</v>
          </cell>
          <cell r="J75">
            <v>0</v>
          </cell>
          <cell r="K75">
            <v>0</v>
          </cell>
          <cell r="L75">
            <v>0</v>
          </cell>
          <cell r="M75">
            <v>0</v>
          </cell>
          <cell r="N75">
            <v>0</v>
          </cell>
          <cell r="O75">
            <v>0</v>
          </cell>
          <cell r="P75">
            <v>0</v>
          </cell>
          <cell r="Q75">
            <v>0</v>
          </cell>
          <cell r="R75">
            <v>0</v>
          </cell>
          <cell r="S75">
            <v>0</v>
          </cell>
          <cell r="T75">
            <v>0</v>
          </cell>
          <cell r="U75">
            <v>0</v>
          </cell>
          <cell r="V75">
            <v>0</v>
          </cell>
          <cell r="W75">
            <v>0</v>
          </cell>
          <cell r="X75">
            <v>0</v>
          </cell>
          <cell r="Y75">
            <v>0</v>
          </cell>
          <cell r="Z75">
            <v>0</v>
          </cell>
          <cell r="AA75">
            <v>0</v>
          </cell>
          <cell r="AB75">
            <v>0</v>
          </cell>
          <cell r="AC75">
            <v>0</v>
          </cell>
          <cell r="AD75">
            <v>0</v>
          </cell>
          <cell r="AE75">
            <v>0</v>
          </cell>
          <cell r="AF75">
            <v>0</v>
          </cell>
          <cell r="AG75">
            <v>0</v>
          </cell>
          <cell r="AH75">
            <v>0</v>
          </cell>
          <cell r="AI75">
            <v>0</v>
          </cell>
          <cell r="AJ75">
            <v>0</v>
          </cell>
        </row>
        <row r="76">
          <cell r="A76">
            <v>40706</v>
          </cell>
          <cell r="B76">
            <v>7</v>
          </cell>
          <cell r="C76" t="str">
            <v>Maule</v>
          </cell>
          <cell r="D76">
            <v>0</v>
          </cell>
          <cell r="E76">
            <v>0</v>
          </cell>
          <cell r="F76">
            <v>0</v>
          </cell>
          <cell r="G76">
            <v>0</v>
          </cell>
          <cell r="H76">
            <v>0</v>
          </cell>
          <cell r="I76">
            <v>0</v>
          </cell>
          <cell r="J76">
            <v>0</v>
          </cell>
          <cell r="K76">
            <v>0</v>
          </cell>
          <cell r="L76">
            <v>0</v>
          </cell>
          <cell r="M76">
            <v>0</v>
          </cell>
          <cell r="N76">
            <v>0</v>
          </cell>
          <cell r="O76">
            <v>0</v>
          </cell>
          <cell r="P76">
            <v>0</v>
          </cell>
          <cell r="Q76">
            <v>0</v>
          </cell>
          <cell r="R76">
            <v>0</v>
          </cell>
          <cell r="S76">
            <v>0</v>
          </cell>
          <cell r="T76">
            <v>0</v>
          </cell>
          <cell r="U76">
            <v>0</v>
          </cell>
          <cell r="V76">
            <v>0</v>
          </cell>
          <cell r="W76">
            <v>0</v>
          </cell>
          <cell r="X76">
            <v>0</v>
          </cell>
          <cell r="Y76">
            <v>0</v>
          </cell>
          <cell r="Z76">
            <v>0</v>
          </cell>
          <cell r="AA76">
            <v>0</v>
          </cell>
          <cell r="AB76">
            <v>0</v>
          </cell>
          <cell r="AC76">
            <v>0</v>
          </cell>
          <cell r="AD76">
            <v>0</v>
          </cell>
          <cell r="AE76">
            <v>0</v>
          </cell>
          <cell r="AF76">
            <v>0</v>
          </cell>
          <cell r="AG76">
            <v>0</v>
          </cell>
          <cell r="AH76">
            <v>0</v>
          </cell>
          <cell r="AI76">
            <v>0</v>
          </cell>
          <cell r="AJ76">
            <v>0</v>
          </cell>
        </row>
        <row r="77">
          <cell r="A77">
            <v>41606</v>
          </cell>
          <cell r="B77">
            <v>16</v>
          </cell>
          <cell r="C77" t="str">
            <v>Ñuble</v>
          </cell>
          <cell r="D77">
            <v>0</v>
          </cell>
          <cell r="E77">
            <v>0</v>
          </cell>
          <cell r="F77">
            <v>0</v>
          </cell>
          <cell r="G77">
            <v>0</v>
          </cell>
          <cell r="H77">
            <v>0</v>
          </cell>
          <cell r="I77">
            <v>0</v>
          </cell>
          <cell r="J77">
            <v>0</v>
          </cell>
          <cell r="K77">
            <v>0</v>
          </cell>
          <cell r="L77">
            <v>0</v>
          </cell>
          <cell r="M77">
            <v>0</v>
          </cell>
          <cell r="N77">
            <v>0</v>
          </cell>
          <cell r="O77">
            <v>0</v>
          </cell>
          <cell r="P77">
            <v>0</v>
          </cell>
          <cell r="Q77">
            <v>0</v>
          </cell>
          <cell r="R77">
            <v>0</v>
          </cell>
          <cell r="S77">
            <v>0</v>
          </cell>
          <cell r="T77">
            <v>0</v>
          </cell>
          <cell r="U77">
            <v>0</v>
          </cell>
          <cell r="V77">
            <v>0</v>
          </cell>
          <cell r="W77">
            <v>0</v>
          </cell>
          <cell r="X77">
            <v>0</v>
          </cell>
          <cell r="Y77">
            <v>0</v>
          </cell>
          <cell r="Z77">
            <v>0</v>
          </cell>
          <cell r="AA77">
            <v>0</v>
          </cell>
          <cell r="AB77">
            <v>0</v>
          </cell>
          <cell r="AC77">
            <v>0</v>
          </cell>
          <cell r="AD77">
            <v>0</v>
          </cell>
          <cell r="AE77">
            <v>0</v>
          </cell>
          <cell r="AF77">
            <v>0</v>
          </cell>
          <cell r="AG77">
            <v>0</v>
          </cell>
          <cell r="AH77">
            <v>0</v>
          </cell>
          <cell r="AI77">
            <v>0</v>
          </cell>
          <cell r="AJ77">
            <v>0</v>
          </cell>
        </row>
        <row r="78">
          <cell r="A78">
            <v>40806</v>
          </cell>
          <cell r="B78">
            <v>8</v>
          </cell>
          <cell r="C78" t="str">
            <v>Biobío</v>
          </cell>
          <cell r="D78">
            <v>0</v>
          </cell>
          <cell r="E78">
            <v>0</v>
          </cell>
          <cell r="F78">
            <v>0</v>
          </cell>
          <cell r="G78">
            <v>0</v>
          </cell>
          <cell r="H78">
            <v>0</v>
          </cell>
          <cell r="I78">
            <v>0</v>
          </cell>
          <cell r="J78">
            <v>0</v>
          </cell>
          <cell r="K78">
            <v>0</v>
          </cell>
          <cell r="L78">
            <v>0</v>
          </cell>
          <cell r="M78">
            <v>0</v>
          </cell>
          <cell r="N78">
            <v>0</v>
          </cell>
          <cell r="O78">
            <v>0</v>
          </cell>
          <cell r="P78">
            <v>0</v>
          </cell>
          <cell r="Q78">
            <v>0</v>
          </cell>
          <cell r="R78">
            <v>0</v>
          </cell>
          <cell r="S78">
            <v>0</v>
          </cell>
          <cell r="T78">
            <v>0</v>
          </cell>
          <cell r="U78">
            <v>0</v>
          </cell>
          <cell r="V78">
            <v>0</v>
          </cell>
          <cell r="W78">
            <v>0</v>
          </cell>
          <cell r="X78">
            <v>0</v>
          </cell>
          <cell r="Y78">
            <v>0</v>
          </cell>
          <cell r="Z78">
            <v>0</v>
          </cell>
          <cell r="AA78">
            <v>0</v>
          </cell>
          <cell r="AB78">
            <v>0</v>
          </cell>
          <cell r="AC78">
            <v>0</v>
          </cell>
          <cell r="AD78">
            <v>0</v>
          </cell>
          <cell r="AE78">
            <v>0</v>
          </cell>
          <cell r="AF78">
            <v>0</v>
          </cell>
          <cell r="AG78">
            <v>0</v>
          </cell>
          <cell r="AH78">
            <v>0</v>
          </cell>
          <cell r="AI78">
            <v>0</v>
          </cell>
          <cell r="AJ78">
            <v>0</v>
          </cell>
        </row>
        <row r="79">
          <cell r="A79">
            <v>40906</v>
          </cell>
          <cell r="B79">
            <v>9</v>
          </cell>
          <cell r="C79" t="str">
            <v>Araucanía</v>
          </cell>
          <cell r="D79">
            <v>0</v>
          </cell>
          <cell r="E79">
            <v>0</v>
          </cell>
          <cell r="F79">
            <v>0</v>
          </cell>
          <cell r="G79">
            <v>0</v>
          </cell>
          <cell r="H79">
            <v>0</v>
          </cell>
          <cell r="I79">
            <v>0</v>
          </cell>
          <cell r="J79">
            <v>0</v>
          </cell>
          <cell r="K79">
            <v>0</v>
          </cell>
          <cell r="L79">
            <v>0</v>
          </cell>
          <cell r="M79">
            <v>0</v>
          </cell>
          <cell r="N79">
            <v>0</v>
          </cell>
          <cell r="O79">
            <v>0</v>
          </cell>
          <cell r="P79">
            <v>0</v>
          </cell>
          <cell r="Q79">
            <v>0</v>
          </cell>
          <cell r="R79">
            <v>0</v>
          </cell>
          <cell r="S79">
            <v>0</v>
          </cell>
          <cell r="T79">
            <v>0</v>
          </cell>
          <cell r="U79">
            <v>0</v>
          </cell>
          <cell r="V79">
            <v>0</v>
          </cell>
          <cell r="W79">
            <v>0</v>
          </cell>
          <cell r="X79">
            <v>0</v>
          </cell>
          <cell r="Y79">
            <v>0</v>
          </cell>
          <cell r="Z79">
            <v>0</v>
          </cell>
          <cell r="AA79">
            <v>0</v>
          </cell>
          <cell r="AB79">
            <v>0</v>
          </cell>
          <cell r="AC79">
            <v>0</v>
          </cell>
          <cell r="AD79">
            <v>0</v>
          </cell>
          <cell r="AE79">
            <v>0</v>
          </cell>
          <cell r="AF79">
            <v>0</v>
          </cell>
          <cell r="AG79">
            <v>0</v>
          </cell>
          <cell r="AH79">
            <v>0</v>
          </cell>
          <cell r="AI79">
            <v>0</v>
          </cell>
          <cell r="AJ79">
            <v>0</v>
          </cell>
        </row>
        <row r="80">
          <cell r="A80">
            <v>41406</v>
          </cell>
          <cell r="B80">
            <v>14</v>
          </cell>
          <cell r="C80" t="str">
            <v>Los Ríos</v>
          </cell>
          <cell r="D80">
            <v>0</v>
          </cell>
          <cell r="E80">
            <v>0</v>
          </cell>
          <cell r="F80">
            <v>0</v>
          </cell>
          <cell r="G80">
            <v>0</v>
          </cell>
          <cell r="H80">
            <v>0</v>
          </cell>
          <cell r="I80">
            <v>0</v>
          </cell>
          <cell r="J80">
            <v>0</v>
          </cell>
          <cell r="K80">
            <v>0</v>
          </cell>
          <cell r="L80">
            <v>0</v>
          </cell>
          <cell r="M80">
            <v>0</v>
          </cell>
          <cell r="N80">
            <v>0</v>
          </cell>
          <cell r="O80">
            <v>0</v>
          </cell>
          <cell r="P80">
            <v>0</v>
          </cell>
          <cell r="Q80">
            <v>0</v>
          </cell>
          <cell r="R80">
            <v>0</v>
          </cell>
          <cell r="S80">
            <v>0</v>
          </cell>
          <cell r="T80">
            <v>0</v>
          </cell>
          <cell r="U80">
            <v>0</v>
          </cell>
          <cell r="V80">
            <v>0</v>
          </cell>
          <cell r="W80">
            <v>0</v>
          </cell>
          <cell r="X80">
            <v>0</v>
          </cell>
          <cell r="Y80">
            <v>0</v>
          </cell>
          <cell r="Z80">
            <v>0</v>
          </cell>
          <cell r="AA80">
            <v>0</v>
          </cell>
          <cell r="AB80">
            <v>0</v>
          </cell>
          <cell r="AC80">
            <v>0</v>
          </cell>
          <cell r="AD80">
            <v>0</v>
          </cell>
          <cell r="AE80">
            <v>0</v>
          </cell>
          <cell r="AF80">
            <v>0</v>
          </cell>
          <cell r="AG80">
            <v>0</v>
          </cell>
          <cell r="AH80">
            <v>0</v>
          </cell>
          <cell r="AI80">
            <v>0</v>
          </cell>
          <cell r="AJ80">
            <v>0</v>
          </cell>
        </row>
        <row r="81">
          <cell r="A81">
            <v>41006</v>
          </cell>
          <cell r="B81">
            <v>10</v>
          </cell>
          <cell r="C81" t="str">
            <v>Los Lagos</v>
          </cell>
          <cell r="D81">
            <v>0</v>
          </cell>
          <cell r="E81">
            <v>0</v>
          </cell>
          <cell r="F81">
            <v>0</v>
          </cell>
          <cell r="G81">
            <v>0</v>
          </cell>
          <cell r="H81">
            <v>0</v>
          </cell>
          <cell r="I81">
            <v>0</v>
          </cell>
          <cell r="J81">
            <v>0</v>
          </cell>
          <cell r="K81">
            <v>0</v>
          </cell>
          <cell r="L81">
            <v>0</v>
          </cell>
          <cell r="M81">
            <v>0</v>
          </cell>
          <cell r="N81">
            <v>0</v>
          </cell>
          <cell r="O81">
            <v>0</v>
          </cell>
          <cell r="P81">
            <v>0</v>
          </cell>
          <cell r="Q81">
            <v>0</v>
          </cell>
          <cell r="R81">
            <v>0</v>
          </cell>
          <cell r="S81">
            <v>0</v>
          </cell>
          <cell r="T81">
            <v>0</v>
          </cell>
          <cell r="U81">
            <v>0</v>
          </cell>
          <cell r="V81">
            <v>0</v>
          </cell>
          <cell r="W81">
            <v>0</v>
          </cell>
          <cell r="X81">
            <v>0</v>
          </cell>
          <cell r="Y81">
            <v>0</v>
          </cell>
          <cell r="Z81">
            <v>0</v>
          </cell>
          <cell r="AA81">
            <v>0</v>
          </cell>
          <cell r="AB81">
            <v>0</v>
          </cell>
          <cell r="AC81">
            <v>0</v>
          </cell>
          <cell r="AD81">
            <v>0</v>
          </cell>
          <cell r="AE81">
            <v>0</v>
          </cell>
          <cell r="AF81">
            <v>0</v>
          </cell>
          <cell r="AG81">
            <v>0</v>
          </cell>
          <cell r="AH81">
            <v>0</v>
          </cell>
          <cell r="AI81">
            <v>0</v>
          </cell>
          <cell r="AJ81">
            <v>0</v>
          </cell>
        </row>
        <row r="82">
          <cell r="A82">
            <v>41106</v>
          </cell>
          <cell r="B82">
            <v>11</v>
          </cell>
          <cell r="C82" t="str">
            <v>Aysén</v>
          </cell>
          <cell r="D82">
            <v>0</v>
          </cell>
          <cell r="E82">
            <v>0</v>
          </cell>
          <cell r="F82">
            <v>0</v>
          </cell>
          <cell r="G82">
            <v>0</v>
          </cell>
          <cell r="H82">
            <v>0</v>
          </cell>
          <cell r="I82">
            <v>0</v>
          </cell>
          <cell r="J82">
            <v>0</v>
          </cell>
          <cell r="K82">
            <v>0</v>
          </cell>
          <cell r="L82">
            <v>0</v>
          </cell>
          <cell r="M82">
            <v>0</v>
          </cell>
          <cell r="N82">
            <v>0</v>
          </cell>
          <cell r="O82">
            <v>0</v>
          </cell>
          <cell r="P82">
            <v>0</v>
          </cell>
          <cell r="Q82">
            <v>0</v>
          </cell>
          <cell r="R82">
            <v>0</v>
          </cell>
          <cell r="S82">
            <v>0</v>
          </cell>
          <cell r="T82">
            <v>0</v>
          </cell>
          <cell r="U82">
            <v>0</v>
          </cell>
          <cell r="V82">
            <v>0</v>
          </cell>
          <cell r="W82">
            <v>0</v>
          </cell>
          <cell r="X82">
            <v>0</v>
          </cell>
          <cell r="Y82">
            <v>0</v>
          </cell>
          <cell r="Z82">
            <v>0</v>
          </cell>
          <cell r="AA82">
            <v>0</v>
          </cell>
          <cell r="AB82">
            <v>0</v>
          </cell>
          <cell r="AC82">
            <v>0</v>
          </cell>
          <cell r="AD82">
            <v>0</v>
          </cell>
          <cell r="AE82">
            <v>0</v>
          </cell>
          <cell r="AF82">
            <v>0</v>
          </cell>
          <cell r="AG82">
            <v>0</v>
          </cell>
          <cell r="AH82">
            <v>0</v>
          </cell>
          <cell r="AI82">
            <v>0</v>
          </cell>
          <cell r="AJ82">
            <v>0</v>
          </cell>
        </row>
        <row r="83">
          <cell r="A83">
            <v>41206</v>
          </cell>
          <cell r="B83">
            <v>12</v>
          </cell>
          <cell r="C83" t="str">
            <v>Magallanes</v>
          </cell>
          <cell r="D83">
            <v>0</v>
          </cell>
          <cell r="E83">
            <v>0</v>
          </cell>
          <cell r="F83">
            <v>0</v>
          </cell>
          <cell r="G83">
            <v>0</v>
          </cell>
          <cell r="H83">
            <v>0</v>
          </cell>
          <cell r="I83">
            <v>0</v>
          </cell>
          <cell r="J83">
            <v>0</v>
          </cell>
          <cell r="K83">
            <v>0</v>
          </cell>
          <cell r="L83">
            <v>0</v>
          </cell>
          <cell r="M83">
            <v>0</v>
          </cell>
          <cell r="N83">
            <v>0</v>
          </cell>
          <cell r="O83">
            <v>0</v>
          </cell>
          <cell r="P83">
            <v>0</v>
          </cell>
          <cell r="Q83">
            <v>0</v>
          </cell>
          <cell r="R83">
            <v>0</v>
          </cell>
          <cell r="S83">
            <v>0</v>
          </cell>
          <cell r="T83">
            <v>0</v>
          </cell>
          <cell r="U83">
            <v>0</v>
          </cell>
          <cell r="V83">
            <v>0</v>
          </cell>
          <cell r="W83">
            <v>0</v>
          </cell>
          <cell r="X83">
            <v>0</v>
          </cell>
          <cell r="Y83">
            <v>0</v>
          </cell>
          <cell r="Z83">
            <v>0</v>
          </cell>
          <cell r="AA83">
            <v>0</v>
          </cell>
          <cell r="AB83">
            <v>0</v>
          </cell>
          <cell r="AC83">
            <v>0</v>
          </cell>
          <cell r="AD83">
            <v>0</v>
          </cell>
          <cell r="AE83">
            <v>0</v>
          </cell>
          <cell r="AF83">
            <v>0</v>
          </cell>
          <cell r="AG83">
            <v>0</v>
          </cell>
          <cell r="AH83">
            <v>0</v>
          </cell>
          <cell r="AI83">
            <v>0</v>
          </cell>
          <cell r="AJ83">
            <v>0</v>
          </cell>
        </row>
        <row r="84">
          <cell r="A84">
            <v>410006</v>
          </cell>
          <cell r="B84">
            <v>100</v>
          </cell>
          <cell r="C84" t="str">
            <v>Total</v>
          </cell>
          <cell r="D84">
            <v>0</v>
          </cell>
          <cell r="E84">
            <v>0</v>
          </cell>
          <cell r="F84">
            <v>0</v>
          </cell>
          <cell r="G84">
            <v>0</v>
          </cell>
          <cell r="H84">
            <v>0</v>
          </cell>
          <cell r="I84">
            <v>0</v>
          </cell>
          <cell r="J84">
            <v>0</v>
          </cell>
          <cell r="K84">
            <v>0</v>
          </cell>
          <cell r="L84">
            <v>0</v>
          </cell>
          <cell r="M84">
            <v>0</v>
          </cell>
          <cell r="N84">
            <v>0</v>
          </cell>
          <cell r="O84">
            <v>0</v>
          </cell>
          <cell r="P84">
            <v>0</v>
          </cell>
          <cell r="Q84">
            <v>0</v>
          </cell>
          <cell r="R84">
            <v>0</v>
          </cell>
          <cell r="S84">
            <v>0</v>
          </cell>
          <cell r="T84">
            <v>0</v>
          </cell>
          <cell r="U84">
            <v>0</v>
          </cell>
          <cell r="V84">
            <v>0</v>
          </cell>
          <cell r="W84">
            <v>0</v>
          </cell>
          <cell r="X84">
            <v>0</v>
          </cell>
          <cell r="Y84">
            <v>0</v>
          </cell>
          <cell r="Z84">
            <v>0</v>
          </cell>
          <cell r="AA84">
            <v>0</v>
          </cell>
          <cell r="AB84">
            <v>0</v>
          </cell>
          <cell r="AC84">
            <v>0</v>
          </cell>
          <cell r="AD84">
            <v>0</v>
          </cell>
          <cell r="AE84">
            <v>0</v>
          </cell>
          <cell r="AF84">
            <v>0</v>
          </cell>
          <cell r="AG84">
            <v>0</v>
          </cell>
          <cell r="AH84">
            <v>0</v>
          </cell>
          <cell r="AI84">
            <v>0</v>
          </cell>
          <cell r="AJ84">
            <v>0</v>
          </cell>
        </row>
        <row r="87">
          <cell r="B87">
            <v>6</v>
          </cell>
          <cell r="C87" t="str">
            <v>Otras tierras en transición a Bosque nativo</v>
          </cell>
        </row>
        <row r="88">
          <cell r="B88">
            <v>5</v>
          </cell>
          <cell r="C88" t="str">
            <v>REGIÓN/AÑO</v>
          </cell>
          <cell r="D88">
            <v>1990</v>
          </cell>
          <cell r="E88">
            <v>1991</v>
          </cell>
          <cell r="F88">
            <v>1992</v>
          </cell>
          <cell r="G88">
            <v>1993</v>
          </cell>
          <cell r="H88">
            <v>1994</v>
          </cell>
          <cell r="I88">
            <v>1995</v>
          </cell>
          <cell r="J88">
            <v>1996</v>
          </cell>
          <cell r="K88">
            <v>1997</v>
          </cell>
          <cell r="L88">
            <v>1998</v>
          </cell>
          <cell r="M88">
            <v>1999</v>
          </cell>
          <cell r="N88">
            <v>2000</v>
          </cell>
          <cell r="O88">
            <v>2001</v>
          </cell>
          <cell r="P88">
            <v>2002</v>
          </cell>
          <cell r="Q88">
            <v>2003</v>
          </cell>
          <cell r="R88">
            <v>2004</v>
          </cell>
          <cell r="S88">
            <v>2005</v>
          </cell>
          <cell r="T88">
            <v>2006</v>
          </cell>
          <cell r="U88">
            <v>2007</v>
          </cell>
          <cell r="V88">
            <v>2008</v>
          </cell>
          <cell r="W88">
            <v>2009</v>
          </cell>
          <cell r="X88">
            <v>2010</v>
          </cell>
          <cell r="Y88">
            <v>2011</v>
          </cell>
          <cell r="Z88">
            <v>2012</v>
          </cell>
          <cell r="AA88">
            <v>2013</v>
          </cell>
          <cell r="AB88">
            <v>2014</v>
          </cell>
          <cell r="AC88">
            <v>2015</v>
          </cell>
          <cell r="AD88">
            <v>2016</v>
          </cell>
          <cell r="AE88">
            <v>2017</v>
          </cell>
          <cell r="AF88">
            <v>2018</v>
          </cell>
          <cell r="AG88">
            <v>2019</v>
          </cell>
          <cell r="AH88">
            <v>2020</v>
          </cell>
          <cell r="AI88">
            <v>2021</v>
          </cell>
          <cell r="AJ88">
            <v>2022</v>
          </cell>
        </row>
        <row r="89">
          <cell r="A89">
            <v>51506</v>
          </cell>
          <cell r="B89">
            <v>15</v>
          </cell>
          <cell r="C89" t="str">
            <v>Arica y Parinacota</v>
          </cell>
          <cell r="D89">
            <v>0</v>
          </cell>
          <cell r="E89">
            <v>0</v>
          </cell>
          <cell r="F89">
            <v>0</v>
          </cell>
          <cell r="G89">
            <v>0</v>
          </cell>
          <cell r="H89">
            <v>0</v>
          </cell>
          <cell r="I89">
            <v>0</v>
          </cell>
          <cell r="J89">
            <v>0</v>
          </cell>
          <cell r="K89">
            <v>0</v>
          </cell>
          <cell r="L89">
            <v>0</v>
          </cell>
          <cell r="M89">
            <v>0</v>
          </cell>
          <cell r="N89">
            <v>0</v>
          </cell>
          <cell r="O89">
            <v>0</v>
          </cell>
          <cell r="P89">
            <v>0</v>
          </cell>
          <cell r="Q89">
            <v>0</v>
          </cell>
          <cell r="R89">
            <v>0</v>
          </cell>
          <cell r="S89">
            <v>0</v>
          </cell>
          <cell r="T89">
            <v>0</v>
          </cell>
          <cell r="U89">
            <v>0</v>
          </cell>
          <cell r="V89">
            <v>0</v>
          </cell>
          <cell r="W89">
            <v>0</v>
          </cell>
          <cell r="X89">
            <v>0</v>
          </cell>
          <cell r="Y89">
            <v>0</v>
          </cell>
          <cell r="Z89">
            <v>0</v>
          </cell>
          <cell r="AA89">
            <v>0</v>
          </cell>
          <cell r="AB89">
            <v>0</v>
          </cell>
          <cell r="AC89">
            <v>0</v>
          </cell>
          <cell r="AD89">
            <v>0</v>
          </cell>
          <cell r="AE89">
            <v>0</v>
          </cell>
          <cell r="AF89">
            <v>0</v>
          </cell>
          <cell r="AG89">
            <v>0</v>
          </cell>
          <cell r="AH89">
            <v>0</v>
          </cell>
          <cell r="AI89">
            <v>0</v>
          </cell>
          <cell r="AJ89">
            <v>0</v>
          </cell>
        </row>
        <row r="90">
          <cell r="A90">
            <v>50106</v>
          </cell>
          <cell r="B90">
            <v>1</v>
          </cell>
          <cell r="C90" t="str">
            <v>Tarapacá</v>
          </cell>
          <cell r="D90">
            <v>0</v>
          </cell>
          <cell r="E90">
            <v>0</v>
          </cell>
          <cell r="F90">
            <v>0</v>
          </cell>
          <cell r="G90">
            <v>0</v>
          </cell>
          <cell r="H90">
            <v>0</v>
          </cell>
          <cell r="I90">
            <v>0</v>
          </cell>
          <cell r="J90">
            <v>0</v>
          </cell>
          <cell r="K90">
            <v>0</v>
          </cell>
          <cell r="L90">
            <v>0</v>
          </cell>
          <cell r="M90">
            <v>0</v>
          </cell>
          <cell r="N90">
            <v>0</v>
          </cell>
          <cell r="O90">
            <v>0</v>
          </cell>
          <cell r="P90">
            <v>0</v>
          </cell>
          <cell r="Q90">
            <v>0</v>
          </cell>
          <cell r="R90">
            <v>0</v>
          </cell>
          <cell r="S90">
            <v>0</v>
          </cell>
          <cell r="T90">
            <v>0</v>
          </cell>
          <cell r="U90">
            <v>0</v>
          </cell>
          <cell r="V90">
            <v>0</v>
          </cell>
          <cell r="W90">
            <v>0</v>
          </cell>
          <cell r="X90">
            <v>0</v>
          </cell>
          <cell r="Y90">
            <v>0</v>
          </cell>
          <cell r="Z90">
            <v>0</v>
          </cell>
          <cell r="AA90">
            <v>0</v>
          </cell>
          <cell r="AB90">
            <v>0</v>
          </cell>
          <cell r="AC90">
            <v>0</v>
          </cell>
          <cell r="AD90">
            <v>0</v>
          </cell>
          <cell r="AE90">
            <v>0</v>
          </cell>
          <cell r="AF90">
            <v>0</v>
          </cell>
          <cell r="AG90">
            <v>0</v>
          </cell>
          <cell r="AH90">
            <v>0</v>
          </cell>
          <cell r="AI90">
            <v>0</v>
          </cell>
          <cell r="AJ90">
            <v>0</v>
          </cell>
        </row>
        <row r="91">
          <cell r="A91">
            <v>50206</v>
          </cell>
          <cell r="B91">
            <v>2</v>
          </cell>
          <cell r="C91" t="str">
            <v>Antofagasta</v>
          </cell>
          <cell r="D91">
            <v>0</v>
          </cell>
          <cell r="E91">
            <v>0</v>
          </cell>
          <cell r="F91">
            <v>0</v>
          </cell>
          <cell r="G91">
            <v>0</v>
          </cell>
          <cell r="H91">
            <v>0</v>
          </cell>
          <cell r="I91">
            <v>0</v>
          </cell>
          <cell r="J91">
            <v>0</v>
          </cell>
          <cell r="K91">
            <v>0</v>
          </cell>
          <cell r="L91">
            <v>0</v>
          </cell>
          <cell r="M91">
            <v>0</v>
          </cell>
          <cell r="N91">
            <v>0</v>
          </cell>
          <cell r="O91">
            <v>0</v>
          </cell>
          <cell r="P91">
            <v>0</v>
          </cell>
          <cell r="Q91">
            <v>0</v>
          </cell>
          <cell r="R91">
            <v>0</v>
          </cell>
          <cell r="S91">
            <v>0</v>
          </cell>
          <cell r="T91">
            <v>0</v>
          </cell>
          <cell r="U91">
            <v>0</v>
          </cell>
          <cell r="V91">
            <v>0</v>
          </cell>
          <cell r="W91">
            <v>0</v>
          </cell>
          <cell r="X91">
            <v>0</v>
          </cell>
          <cell r="Y91">
            <v>0</v>
          </cell>
          <cell r="Z91">
            <v>0</v>
          </cell>
          <cell r="AA91">
            <v>0</v>
          </cell>
          <cell r="AB91">
            <v>0</v>
          </cell>
          <cell r="AC91">
            <v>0</v>
          </cell>
          <cell r="AD91">
            <v>0</v>
          </cell>
          <cell r="AE91">
            <v>0</v>
          </cell>
          <cell r="AF91">
            <v>0</v>
          </cell>
          <cell r="AG91">
            <v>0</v>
          </cell>
          <cell r="AH91">
            <v>0</v>
          </cell>
          <cell r="AI91">
            <v>0</v>
          </cell>
          <cell r="AJ91">
            <v>0</v>
          </cell>
        </row>
        <row r="92">
          <cell r="A92">
            <v>50306</v>
          </cell>
          <cell r="B92">
            <v>3</v>
          </cell>
          <cell r="C92" t="str">
            <v>Atacama</v>
          </cell>
          <cell r="D92">
            <v>0</v>
          </cell>
          <cell r="E92">
            <v>0</v>
          </cell>
          <cell r="F92">
            <v>0</v>
          </cell>
          <cell r="G92">
            <v>0</v>
          </cell>
          <cell r="H92">
            <v>0</v>
          </cell>
          <cell r="I92">
            <v>0</v>
          </cell>
          <cell r="J92">
            <v>0</v>
          </cell>
          <cell r="K92">
            <v>0</v>
          </cell>
          <cell r="L92">
            <v>0</v>
          </cell>
          <cell r="M92">
            <v>0</v>
          </cell>
          <cell r="N92">
            <v>0</v>
          </cell>
          <cell r="O92">
            <v>0</v>
          </cell>
          <cell r="P92">
            <v>0</v>
          </cell>
          <cell r="Q92">
            <v>0</v>
          </cell>
          <cell r="R92">
            <v>0</v>
          </cell>
          <cell r="S92">
            <v>0</v>
          </cell>
          <cell r="T92">
            <v>0</v>
          </cell>
          <cell r="U92">
            <v>0</v>
          </cell>
          <cell r="V92">
            <v>0</v>
          </cell>
          <cell r="W92">
            <v>0</v>
          </cell>
          <cell r="X92">
            <v>0</v>
          </cell>
          <cell r="Y92">
            <v>0</v>
          </cell>
          <cell r="Z92">
            <v>0</v>
          </cell>
          <cell r="AA92">
            <v>0</v>
          </cell>
          <cell r="AB92">
            <v>0</v>
          </cell>
          <cell r="AC92">
            <v>0</v>
          </cell>
          <cell r="AD92">
            <v>0</v>
          </cell>
          <cell r="AE92">
            <v>0</v>
          </cell>
          <cell r="AF92">
            <v>0</v>
          </cell>
          <cell r="AG92">
            <v>0</v>
          </cell>
          <cell r="AH92">
            <v>0</v>
          </cell>
          <cell r="AI92">
            <v>0</v>
          </cell>
          <cell r="AJ92">
            <v>0</v>
          </cell>
        </row>
        <row r="93">
          <cell r="A93">
            <v>50406</v>
          </cell>
          <cell r="B93">
            <v>4</v>
          </cell>
          <cell r="C93" t="str">
            <v>Coquimbo</v>
          </cell>
          <cell r="D93">
            <v>0</v>
          </cell>
          <cell r="E93">
            <v>0</v>
          </cell>
          <cell r="F93">
            <v>0</v>
          </cell>
          <cell r="G93">
            <v>0</v>
          </cell>
          <cell r="H93">
            <v>0</v>
          </cell>
          <cell r="I93">
            <v>0</v>
          </cell>
          <cell r="J93">
            <v>0</v>
          </cell>
          <cell r="K93">
            <v>0</v>
          </cell>
          <cell r="L93">
            <v>0</v>
          </cell>
          <cell r="M93">
            <v>0</v>
          </cell>
          <cell r="N93">
            <v>0</v>
          </cell>
          <cell r="O93">
            <v>0</v>
          </cell>
          <cell r="P93">
            <v>0</v>
          </cell>
          <cell r="Q93">
            <v>0</v>
          </cell>
          <cell r="R93">
            <v>0</v>
          </cell>
          <cell r="S93">
            <v>0</v>
          </cell>
          <cell r="T93">
            <v>0</v>
          </cell>
          <cell r="U93">
            <v>0</v>
          </cell>
          <cell r="V93">
            <v>0</v>
          </cell>
          <cell r="W93">
            <v>0</v>
          </cell>
          <cell r="X93">
            <v>0</v>
          </cell>
          <cell r="Y93">
            <v>0</v>
          </cell>
          <cell r="Z93">
            <v>0</v>
          </cell>
          <cell r="AA93">
            <v>0</v>
          </cell>
          <cell r="AB93">
            <v>0</v>
          </cell>
          <cell r="AC93">
            <v>0</v>
          </cell>
          <cell r="AD93">
            <v>0</v>
          </cell>
          <cell r="AE93">
            <v>0</v>
          </cell>
          <cell r="AF93">
            <v>0</v>
          </cell>
          <cell r="AG93">
            <v>0</v>
          </cell>
          <cell r="AH93">
            <v>0</v>
          </cell>
          <cell r="AI93">
            <v>0</v>
          </cell>
          <cell r="AJ93">
            <v>0</v>
          </cell>
        </row>
        <row r="94">
          <cell r="A94">
            <v>50506</v>
          </cell>
          <cell r="B94">
            <v>5</v>
          </cell>
          <cell r="C94" t="str">
            <v>Valparaíso</v>
          </cell>
          <cell r="D94">
            <v>0</v>
          </cell>
          <cell r="E94">
            <v>0</v>
          </cell>
          <cell r="F94">
            <v>0</v>
          </cell>
          <cell r="G94">
            <v>0</v>
          </cell>
          <cell r="H94">
            <v>0</v>
          </cell>
          <cell r="I94">
            <v>0</v>
          </cell>
          <cell r="J94">
            <v>0</v>
          </cell>
          <cell r="K94">
            <v>0</v>
          </cell>
          <cell r="L94">
            <v>0</v>
          </cell>
          <cell r="M94">
            <v>0</v>
          </cell>
          <cell r="N94">
            <v>0</v>
          </cell>
          <cell r="O94">
            <v>0</v>
          </cell>
          <cell r="P94">
            <v>0</v>
          </cell>
          <cell r="Q94">
            <v>0</v>
          </cell>
          <cell r="R94">
            <v>0</v>
          </cell>
          <cell r="S94">
            <v>0</v>
          </cell>
          <cell r="T94">
            <v>0</v>
          </cell>
          <cell r="U94">
            <v>0</v>
          </cell>
          <cell r="V94">
            <v>0</v>
          </cell>
          <cell r="W94">
            <v>0</v>
          </cell>
          <cell r="X94">
            <v>0</v>
          </cell>
          <cell r="Y94">
            <v>0</v>
          </cell>
          <cell r="Z94">
            <v>0</v>
          </cell>
          <cell r="AA94">
            <v>0</v>
          </cell>
          <cell r="AB94">
            <v>0</v>
          </cell>
          <cell r="AC94">
            <v>0</v>
          </cell>
          <cell r="AD94">
            <v>0</v>
          </cell>
          <cell r="AE94">
            <v>0</v>
          </cell>
          <cell r="AF94">
            <v>0</v>
          </cell>
          <cell r="AG94">
            <v>0</v>
          </cell>
          <cell r="AH94">
            <v>0</v>
          </cell>
          <cell r="AI94">
            <v>0</v>
          </cell>
          <cell r="AJ94">
            <v>0</v>
          </cell>
        </row>
        <row r="95">
          <cell r="A95">
            <v>51306</v>
          </cell>
          <cell r="B95">
            <v>13</v>
          </cell>
          <cell r="C95" t="str">
            <v>Metropolitana</v>
          </cell>
          <cell r="D95">
            <v>0</v>
          </cell>
          <cell r="E95">
            <v>0</v>
          </cell>
          <cell r="F95">
            <v>0</v>
          </cell>
          <cell r="G95">
            <v>0</v>
          </cell>
          <cell r="H95">
            <v>0</v>
          </cell>
          <cell r="I95">
            <v>0</v>
          </cell>
          <cell r="J95">
            <v>0</v>
          </cell>
          <cell r="K95">
            <v>0</v>
          </cell>
          <cell r="L95">
            <v>0</v>
          </cell>
          <cell r="M95">
            <v>0</v>
          </cell>
          <cell r="N95">
            <v>0</v>
          </cell>
          <cell r="O95">
            <v>0</v>
          </cell>
          <cell r="P95">
            <v>0</v>
          </cell>
          <cell r="Q95">
            <v>0</v>
          </cell>
          <cell r="R95">
            <v>0</v>
          </cell>
          <cell r="S95">
            <v>0</v>
          </cell>
          <cell r="T95">
            <v>0</v>
          </cell>
          <cell r="U95">
            <v>0</v>
          </cell>
          <cell r="V95">
            <v>0</v>
          </cell>
          <cell r="W95">
            <v>0</v>
          </cell>
          <cell r="X95">
            <v>0</v>
          </cell>
          <cell r="Y95">
            <v>0</v>
          </cell>
          <cell r="Z95">
            <v>0</v>
          </cell>
          <cell r="AA95">
            <v>0</v>
          </cell>
          <cell r="AB95">
            <v>0</v>
          </cell>
          <cell r="AC95">
            <v>0</v>
          </cell>
          <cell r="AD95">
            <v>0</v>
          </cell>
          <cell r="AE95">
            <v>0</v>
          </cell>
          <cell r="AF95">
            <v>0</v>
          </cell>
          <cell r="AG95">
            <v>0</v>
          </cell>
          <cell r="AH95">
            <v>0</v>
          </cell>
          <cell r="AI95">
            <v>0</v>
          </cell>
          <cell r="AJ95">
            <v>0</v>
          </cell>
        </row>
        <row r="96">
          <cell r="A96">
            <v>50606</v>
          </cell>
          <cell r="B96">
            <v>6</v>
          </cell>
          <cell r="C96" t="str">
            <v>O´Higgins</v>
          </cell>
          <cell r="D96">
            <v>0</v>
          </cell>
          <cell r="E96">
            <v>0</v>
          </cell>
          <cell r="F96">
            <v>0</v>
          </cell>
          <cell r="G96">
            <v>0</v>
          </cell>
          <cell r="H96">
            <v>0</v>
          </cell>
          <cell r="I96">
            <v>0</v>
          </cell>
          <cell r="J96">
            <v>0</v>
          </cell>
          <cell r="K96">
            <v>0</v>
          </cell>
          <cell r="L96">
            <v>0</v>
          </cell>
          <cell r="M96">
            <v>0</v>
          </cell>
          <cell r="N96">
            <v>0</v>
          </cell>
          <cell r="O96">
            <v>0</v>
          </cell>
          <cell r="P96">
            <v>0</v>
          </cell>
          <cell r="Q96">
            <v>0</v>
          </cell>
          <cell r="R96">
            <v>0</v>
          </cell>
          <cell r="S96">
            <v>0</v>
          </cell>
          <cell r="T96">
            <v>0</v>
          </cell>
          <cell r="U96">
            <v>0</v>
          </cell>
          <cell r="V96">
            <v>0</v>
          </cell>
          <cell r="W96">
            <v>0</v>
          </cell>
          <cell r="X96">
            <v>0</v>
          </cell>
          <cell r="Y96">
            <v>0</v>
          </cell>
          <cell r="Z96">
            <v>0</v>
          </cell>
          <cell r="AA96">
            <v>0</v>
          </cell>
          <cell r="AB96">
            <v>0</v>
          </cell>
          <cell r="AC96">
            <v>0</v>
          </cell>
          <cell r="AD96">
            <v>0</v>
          </cell>
          <cell r="AE96">
            <v>0</v>
          </cell>
          <cell r="AF96">
            <v>0</v>
          </cell>
          <cell r="AG96">
            <v>0</v>
          </cell>
          <cell r="AH96">
            <v>0</v>
          </cell>
          <cell r="AI96">
            <v>0</v>
          </cell>
          <cell r="AJ96">
            <v>0</v>
          </cell>
        </row>
        <row r="97">
          <cell r="A97">
            <v>50706</v>
          </cell>
          <cell r="B97">
            <v>7</v>
          </cell>
          <cell r="C97" t="str">
            <v>Maule</v>
          </cell>
          <cell r="D97">
            <v>0</v>
          </cell>
          <cell r="E97">
            <v>0</v>
          </cell>
          <cell r="F97">
            <v>0</v>
          </cell>
          <cell r="G97">
            <v>0</v>
          </cell>
          <cell r="H97">
            <v>0</v>
          </cell>
          <cell r="I97">
            <v>0</v>
          </cell>
          <cell r="J97">
            <v>0</v>
          </cell>
          <cell r="K97">
            <v>0</v>
          </cell>
          <cell r="L97">
            <v>0</v>
          </cell>
          <cell r="M97">
            <v>0</v>
          </cell>
          <cell r="N97">
            <v>0</v>
          </cell>
          <cell r="O97">
            <v>0</v>
          </cell>
          <cell r="P97">
            <v>0</v>
          </cell>
          <cell r="Q97">
            <v>0</v>
          </cell>
          <cell r="R97">
            <v>0</v>
          </cell>
          <cell r="S97">
            <v>0</v>
          </cell>
          <cell r="T97">
            <v>0</v>
          </cell>
          <cell r="U97">
            <v>0</v>
          </cell>
          <cell r="V97">
            <v>0</v>
          </cell>
          <cell r="W97">
            <v>0</v>
          </cell>
          <cell r="X97">
            <v>0</v>
          </cell>
          <cell r="Y97">
            <v>0</v>
          </cell>
          <cell r="Z97">
            <v>0</v>
          </cell>
          <cell r="AA97">
            <v>0</v>
          </cell>
          <cell r="AB97">
            <v>0</v>
          </cell>
          <cell r="AC97">
            <v>0</v>
          </cell>
          <cell r="AD97">
            <v>0</v>
          </cell>
          <cell r="AE97">
            <v>0</v>
          </cell>
          <cell r="AF97">
            <v>0</v>
          </cell>
          <cell r="AG97">
            <v>0</v>
          </cell>
          <cell r="AH97">
            <v>0</v>
          </cell>
          <cell r="AI97">
            <v>0</v>
          </cell>
          <cell r="AJ97">
            <v>0</v>
          </cell>
        </row>
        <row r="98">
          <cell r="A98">
            <v>51606</v>
          </cell>
          <cell r="B98">
            <v>16</v>
          </cell>
          <cell r="C98" t="str">
            <v>Ñuble</v>
          </cell>
          <cell r="D98">
            <v>0</v>
          </cell>
          <cell r="E98">
            <v>0</v>
          </cell>
          <cell r="F98">
            <v>0</v>
          </cell>
          <cell r="G98">
            <v>0</v>
          </cell>
          <cell r="H98">
            <v>0</v>
          </cell>
          <cell r="I98">
            <v>0</v>
          </cell>
          <cell r="J98">
            <v>0</v>
          </cell>
          <cell r="K98">
            <v>0</v>
          </cell>
          <cell r="L98">
            <v>0</v>
          </cell>
          <cell r="M98">
            <v>0</v>
          </cell>
          <cell r="N98">
            <v>0</v>
          </cell>
          <cell r="O98">
            <v>0</v>
          </cell>
          <cell r="P98">
            <v>0</v>
          </cell>
          <cell r="Q98">
            <v>0</v>
          </cell>
          <cell r="R98">
            <v>0</v>
          </cell>
          <cell r="S98">
            <v>0</v>
          </cell>
          <cell r="T98">
            <v>0</v>
          </cell>
          <cell r="U98">
            <v>0</v>
          </cell>
          <cell r="V98">
            <v>0</v>
          </cell>
          <cell r="W98">
            <v>0</v>
          </cell>
          <cell r="X98">
            <v>0</v>
          </cell>
          <cell r="Y98">
            <v>0</v>
          </cell>
          <cell r="Z98">
            <v>0</v>
          </cell>
          <cell r="AA98">
            <v>0</v>
          </cell>
          <cell r="AB98">
            <v>0</v>
          </cell>
          <cell r="AC98">
            <v>0</v>
          </cell>
          <cell r="AD98">
            <v>0</v>
          </cell>
          <cell r="AE98">
            <v>0</v>
          </cell>
          <cell r="AF98">
            <v>0</v>
          </cell>
          <cell r="AG98">
            <v>0</v>
          </cell>
          <cell r="AH98">
            <v>0</v>
          </cell>
          <cell r="AI98">
            <v>0</v>
          </cell>
          <cell r="AJ98">
            <v>0</v>
          </cell>
        </row>
        <row r="99">
          <cell r="A99">
            <v>50806</v>
          </cell>
          <cell r="B99">
            <v>8</v>
          </cell>
          <cell r="C99" t="str">
            <v>Biobío</v>
          </cell>
          <cell r="D99">
            <v>0</v>
          </cell>
          <cell r="E99">
            <v>0</v>
          </cell>
          <cell r="F99">
            <v>0</v>
          </cell>
          <cell r="G99">
            <v>0</v>
          </cell>
          <cell r="H99">
            <v>0</v>
          </cell>
          <cell r="I99">
            <v>0</v>
          </cell>
          <cell r="J99">
            <v>0</v>
          </cell>
          <cell r="K99">
            <v>0</v>
          </cell>
          <cell r="L99">
            <v>0</v>
          </cell>
          <cell r="M99">
            <v>0</v>
          </cell>
          <cell r="N99">
            <v>0</v>
          </cell>
          <cell r="O99">
            <v>0</v>
          </cell>
          <cell r="P99">
            <v>0</v>
          </cell>
          <cell r="Q99">
            <v>0</v>
          </cell>
          <cell r="R99">
            <v>0</v>
          </cell>
          <cell r="S99">
            <v>0</v>
          </cell>
          <cell r="T99">
            <v>0</v>
          </cell>
          <cell r="U99">
            <v>0</v>
          </cell>
          <cell r="V99">
            <v>0</v>
          </cell>
          <cell r="W99">
            <v>0</v>
          </cell>
          <cell r="X99">
            <v>0</v>
          </cell>
          <cell r="Y99">
            <v>0</v>
          </cell>
          <cell r="Z99">
            <v>0</v>
          </cell>
          <cell r="AA99">
            <v>0</v>
          </cell>
          <cell r="AB99">
            <v>0</v>
          </cell>
          <cell r="AC99">
            <v>0</v>
          </cell>
          <cell r="AD99">
            <v>0</v>
          </cell>
          <cell r="AE99">
            <v>0</v>
          </cell>
          <cell r="AF99">
            <v>0</v>
          </cell>
          <cell r="AG99">
            <v>0</v>
          </cell>
          <cell r="AH99">
            <v>0</v>
          </cell>
          <cell r="AI99">
            <v>0</v>
          </cell>
          <cell r="AJ99">
            <v>0</v>
          </cell>
        </row>
        <row r="100">
          <cell r="A100">
            <v>50906</v>
          </cell>
          <cell r="B100">
            <v>9</v>
          </cell>
          <cell r="C100" t="str">
            <v>Araucanía</v>
          </cell>
          <cell r="D100">
            <v>0</v>
          </cell>
          <cell r="E100">
            <v>0</v>
          </cell>
          <cell r="F100">
            <v>0</v>
          </cell>
          <cell r="G100">
            <v>0</v>
          </cell>
          <cell r="H100">
            <v>0</v>
          </cell>
          <cell r="I100">
            <v>0</v>
          </cell>
          <cell r="J100">
            <v>0</v>
          </cell>
          <cell r="K100">
            <v>0</v>
          </cell>
          <cell r="L100">
            <v>0</v>
          </cell>
          <cell r="M100">
            <v>0</v>
          </cell>
          <cell r="N100">
            <v>0</v>
          </cell>
          <cell r="O100">
            <v>0</v>
          </cell>
          <cell r="P100">
            <v>0</v>
          </cell>
          <cell r="Q100">
            <v>0</v>
          </cell>
          <cell r="R100">
            <v>0</v>
          </cell>
          <cell r="S100">
            <v>0</v>
          </cell>
          <cell r="T100">
            <v>0</v>
          </cell>
          <cell r="U100">
            <v>0</v>
          </cell>
          <cell r="V100">
            <v>0</v>
          </cell>
          <cell r="W100">
            <v>0</v>
          </cell>
          <cell r="X100">
            <v>0</v>
          </cell>
          <cell r="Y100">
            <v>0</v>
          </cell>
          <cell r="Z100">
            <v>0</v>
          </cell>
          <cell r="AA100">
            <v>0</v>
          </cell>
          <cell r="AB100">
            <v>0</v>
          </cell>
          <cell r="AC100">
            <v>0</v>
          </cell>
          <cell r="AD100">
            <v>0</v>
          </cell>
          <cell r="AE100">
            <v>0</v>
          </cell>
          <cell r="AF100">
            <v>0</v>
          </cell>
          <cell r="AG100">
            <v>0</v>
          </cell>
          <cell r="AH100">
            <v>0</v>
          </cell>
          <cell r="AI100">
            <v>0</v>
          </cell>
          <cell r="AJ100">
            <v>0</v>
          </cell>
        </row>
        <row r="101">
          <cell r="A101">
            <v>51406</v>
          </cell>
          <cell r="B101">
            <v>14</v>
          </cell>
          <cell r="C101" t="str">
            <v>Los Ríos</v>
          </cell>
          <cell r="D101">
            <v>0</v>
          </cell>
          <cell r="E101">
            <v>0</v>
          </cell>
          <cell r="F101">
            <v>0</v>
          </cell>
          <cell r="G101">
            <v>0</v>
          </cell>
          <cell r="H101">
            <v>0</v>
          </cell>
          <cell r="I101">
            <v>0</v>
          </cell>
          <cell r="J101">
            <v>0</v>
          </cell>
          <cell r="K101">
            <v>0</v>
          </cell>
          <cell r="L101">
            <v>0</v>
          </cell>
          <cell r="M101">
            <v>0</v>
          </cell>
          <cell r="N101">
            <v>0</v>
          </cell>
          <cell r="O101">
            <v>0</v>
          </cell>
          <cell r="P101">
            <v>0</v>
          </cell>
          <cell r="Q101">
            <v>0</v>
          </cell>
          <cell r="R101">
            <v>0</v>
          </cell>
          <cell r="S101">
            <v>0</v>
          </cell>
          <cell r="T101">
            <v>0</v>
          </cell>
          <cell r="U101">
            <v>0</v>
          </cell>
          <cell r="V101">
            <v>0</v>
          </cell>
          <cell r="W101">
            <v>0</v>
          </cell>
          <cell r="X101">
            <v>0</v>
          </cell>
          <cell r="Y101">
            <v>0</v>
          </cell>
          <cell r="Z101">
            <v>0</v>
          </cell>
          <cell r="AA101">
            <v>0</v>
          </cell>
          <cell r="AB101">
            <v>0</v>
          </cell>
          <cell r="AC101">
            <v>0</v>
          </cell>
          <cell r="AD101">
            <v>0</v>
          </cell>
          <cell r="AE101">
            <v>0</v>
          </cell>
          <cell r="AF101">
            <v>0</v>
          </cell>
          <cell r="AG101">
            <v>0</v>
          </cell>
          <cell r="AH101">
            <v>0</v>
          </cell>
          <cell r="AI101">
            <v>0</v>
          </cell>
          <cell r="AJ101">
            <v>0</v>
          </cell>
        </row>
        <row r="102">
          <cell r="A102">
            <v>51006</v>
          </cell>
          <cell r="B102">
            <v>10</v>
          </cell>
          <cell r="C102" t="str">
            <v>Los Lagos</v>
          </cell>
          <cell r="D102">
            <v>0</v>
          </cell>
          <cell r="E102">
            <v>0</v>
          </cell>
          <cell r="F102">
            <v>0</v>
          </cell>
          <cell r="G102">
            <v>0</v>
          </cell>
          <cell r="H102">
            <v>0</v>
          </cell>
          <cell r="I102">
            <v>0</v>
          </cell>
          <cell r="J102">
            <v>0</v>
          </cell>
          <cell r="K102">
            <v>0</v>
          </cell>
          <cell r="L102">
            <v>0</v>
          </cell>
          <cell r="M102">
            <v>0</v>
          </cell>
          <cell r="N102">
            <v>0</v>
          </cell>
          <cell r="O102">
            <v>0</v>
          </cell>
          <cell r="P102">
            <v>0</v>
          </cell>
          <cell r="Q102">
            <v>0</v>
          </cell>
          <cell r="R102">
            <v>0</v>
          </cell>
          <cell r="S102">
            <v>0</v>
          </cell>
          <cell r="T102">
            <v>0</v>
          </cell>
          <cell r="U102">
            <v>0</v>
          </cell>
          <cell r="V102">
            <v>0</v>
          </cell>
          <cell r="W102">
            <v>0</v>
          </cell>
          <cell r="X102">
            <v>0</v>
          </cell>
          <cell r="Y102">
            <v>0</v>
          </cell>
          <cell r="Z102">
            <v>0</v>
          </cell>
          <cell r="AA102">
            <v>0</v>
          </cell>
          <cell r="AB102">
            <v>0</v>
          </cell>
          <cell r="AC102">
            <v>0</v>
          </cell>
          <cell r="AD102">
            <v>0</v>
          </cell>
          <cell r="AE102">
            <v>0</v>
          </cell>
          <cell r="AF102">
            <v>0</v>
          </cell>
          <cell r="AG102">
            <v>0</v>
          </cell>
          <cell r="AH102">
            <v>0</v>
          </cell>
          <cell r="AI102">
            <v>0</v>
          </cell>
          <cell r="AJ102">
            <v>0</v>
          </cell>
        </row>
        <row r="103">
          <cell r="A103">
            <v>51106</v>
          </cell>
          <cell r="B103">
            <v>11</v>
          </cell>
          <cell r="C103" t="str">
            <v>Aysén</v>
          </cell>
          <cell r="D103">
            <v>0</v>
          </cell>
          <cell r="E103">
            <v>0</v>
          </cell>
          <cell r="F103">
            <v>0</v>
          </cell>
          <cell r="G103">
            <v>0</v>
          </cell>
          <cell r="H103">
            <v>0</v>
          </cell>
          <cell r="I103">
            <v>0</v>
          </cell>
          <cell r="J103">
            <v>0</v>
          </cell>
          <cell r="K103">
            <v>0</v>
          </cell>
          <cell r="L103">
            <v>0</v>
          </cell>
          <cell r="M103">
            <v>0</v>
          </cell>
          <cell r="N103">
            <v>0</v>
          </cell>
          <cell r="O103">
            <v>0</v>
          </cell>
          <cell r="P103">
            <v>0</v>
          </cell>
          <cell r="Q103">
            <v>0</v>
          </cell>
          <cell r="R103">
            <v>0</v>
          </cell>
          <cell r="S103">
            <v>0</v>
          </cell>
          <cell r="T103">
            <v>0</v>
          </cell>
          <cell r="U103">
            <v>0</v>
          </cell>
          <cell r="V103">
            <v>0</v>
          </cell>
          <cell r="W103">
            <v>0</v>
          </cell>
          <cell r="X103">
            <v>0</v>
          </cell>
          <cell r="Y103">
            <v>0</v>
          </cell>
          <cell r="Z103">
            <v>0</v>
          </cell>
          <cell r="AA103">
            <v>0</v>
          </cell>
          <cell r="AB103">
            <v>0</v>
          </cell>
          <cell r="AC103">
            <v>0</v>
          </cell>
          <cell r="AD103">
            <v>0</v>
          </cell>
          <cell r="AE103">
            <v>0</v>
          </cell>
          <cell r="AF103">
            <v>0</v>
          </cell>
          <cell r="AG103">
            <v>0</v>
          </cell>
          <cell r="AH103">
            <v>0</v>
          </cell>
          <cell r="AI103">
            <v>0</v>
          </cell>
          <cell r="AJ103">
            <v>0</v>
          </cell>
        </row>
        <row r="104">
          <cell r="A104">
            <v>51206</v>
          </cell>
          <cell r="B104">
            <v>12</v>
          </cell>
          <cell r="C104" t="str">
            <v>Magallanes</v>
          </cell>
          <cell r="D104">
            <v>0</v>
          </cell>
          <cell r="E104">
            <v>0</v>
          </cell>
          <cell r="F104">
            <v>0</v>
          </cell>
          <cell r="G104">
            <v>0</v>
          </cell>
          <cell r="H104">
            <v>0</v>
          </cell>
          <cell r="I104">
            <v>0</v>
          </cell>
          <cell r="J104">
            <v>0</v>
          </cell>
          <cell r="K104">
            <v>0</v>
          </cell>
          <cell r="L104">
            <v>0</v>
          </cell>
          <cell r="M104">
            <v>0</v>
          </cell>
          <cell r="N104">
            <v>0</v>
          </cell>
          <cell r="O104">
            <v>0</v>
          </cell>
          <cell r="P104">
            <v>0</v>
          </cell>
          <cell r="Q104">
            <v>0</v>
          </cell>
          <cell r="R104">
            <v>0</v>
          </cell>
          <cell r="S104">
            <v>0</v>
          </cell>
          <cell r="T104">
            <v>0</v>
          </cell>
          <cell r="U104">
            <v>0</v>
          </cell>
          <cell r="V104">
            <v>0</v>
          </cell>
          <cell r="W104">
            <v>0</v>
          </cell>
          <cell r="X104">
            <v>0</v>
          </cell>
          <cell r="Y104">
            <v>0</v>
          </cell>
          <cell r="Z104">
            <v>0</v>
          </cell>
          <cell r="AA104">
            <v>0</v>
          </cell>
          <cell r="AB104">
            <v>0</v>
          </cell>
          <cell r="AC104">
            <v>0</v>
          </cell>
          <cell r="AD104">
            <v>0</v>
          </cell>
          <cell r="AE104">
            <v>0</v>
          </cell>
          <cell r="AF104">
            <v>0</v>
          </cell>
          <cell r="AG104">
            <v>0</v>
          </cell>
          <cell r="AH104">
            <v>0</v>
          </cell>
          <cell r="AI104">
            <v>0</v>
          </cell>
          <cell r="AJ104">
            <v>0</v>
          </cell>
        </row>
        <row r="105">
          <cell r="A105">
            <v>510006</v>
          </cell>
          <cell r="B105">
            <v>100</v>
          </cell>
          <cell r="C105" t="str">
            <v>Total</v>
          </cell>
          <cell r="D105">
            <v>0</v>
          </cell>
          <cell r="E105">
            <v>0</v>
          </cell>
          <cell r="F105">
            <v>0</v>
          </cell>
          <cell r="G105">
            <v>0</v>
          </cell>
          <cell r="H105">
            <v>0</v>
          </cell>
          <cell r="I105">
            <v>0</v>
          </cell>
          <cell r="J105">
            <v>0</v>
          </cell>
          <cell r="K105">
            <v>0</v>
          </cell>
          <cell r="L105">
            <v>0</v>
          </cell>
          <cell r="M105">
            <v>0</v>
          </cell>
          <cell r="N105">
            <v>0</v>
          </cell>
          <cell r="O105">
            <v>0</v>
          </cell>
          <cell r="P105">
            <v>0</v>
          </cell>
          <cell r="Q105">
            <v>0</v>
          </cell>
          <cell r="R105">
            <v>0</v>
          </cell>
          <cell r="S105">
            <v>0</v>
          </cell>
          <cell r="T105">
            <v>0</v>
          </cell>
          <cell r="U105">
            <v>0</v>
          </cell>
          <cell r="V105">
            <v>0</v>
          </cell>
          <cell r="W105">
            <v>0</v>
          </cell>
          <cell r="X105">
            <v>0</v>
          </cell>
          <cell r="Y105">
            <v>0</v>
          </cell>
          <cell r="Z105">
            <v>0</v>
          </cell>
          <cell r="AA105">
            <v>0</v>
          </cell>
          <cell r="AB105">
            <v>0</v>
          </cell>
          <cell r="AC105">
            <v>0</v>
          </cell>
          <cell r="AD105">
            <v>0</v>
          </cell>
          <cell r="AE105">
            <v>0</v>
          </cell>
          <cell r="AF105">
            <v>0</v>
          </cell>
          <cell r="AG105">
            <v>0</v>
          </cell>
          <cell r="AH105">
            <v>0</v>
          </cell>
          <cell r="AI105">
            <v>0</v>
          </cell>
          <cell r="AJ105">
            <v>0</v>
          </cell>
        </row>
      </sheetData>
      <sheetData sheetId="12">
        <row r="3">
          <cell r="B3">
            <v>6</v>
          </cell>
          <cell r="C3" t="str">
            <v>Tierras cultivo en transición a Bosque Nativo (Total)</v>
          </cell>
        </row>
        <row r="4">
          <cell r="B4">
            <v>1</v>
          </cell>
          <cell r="C4" t="str">
            <v>REGIÓN/AÑO</v>
          </cell>
          <cell r="D4">
            <v>1990</v>
          </cell>
          <cell r="E4">
            <v>1991</v>
          </cell>
          <cell r="F4">
            <v>1992</v>
          </cell>
          <cell r="G4">
            <v>1993</v>
          </cell>
          <cell r="H4">
            <v>1994</v>
          </cell>
          <cell r="I4">
            <v>1995</v>
          </cell>
          <cell r="J4">
            <v>1996</v>
          </cell>
          <cell r="K4">
            <v>1997</v>
          </cell>
          <cell r="L4">
            <v>1998</v>
          </cell>
          <cell r="M4">
            <v>1999</v>
          </cell>
          <cell r="N4">
            <v>2000</v>
          </cell>
          <cell r="O4">
            <v>2001</v>
          </cell>
          <cell r="P4">
            <v>2002</v>
          </cell>
          <cell r="Q4">
            <v>2003</v>
          </cell>
          <cell r="R4">
            <v>2004</v>
          </cell>
          <cell r="S4">
            <v>2005</v>
          </cell>
          <cell r="T4">
            <v>2006</v>
          </cell>
          <cell r="U4">
            <v>2007</v>
          </cell>
          <cell r="V4">
            <v>2008</v>
          </cell>
          <cell r="W4">
            <v>2009</v>
          </cell>
          <cell r="X4">
            <v>2010</v>
          </cell>
          <cell r="Y4">
            <v>2011</v>
          </cell>
          <cell r="Z4">
            <v>2012</v>
          </cell>
          <cell r="AA4">
            <v>2013</v>
          </cell>
          <cell r="AB4">
            <v>2014</v>
          </cell>
          <cell r="AC4">
            <v>2015</v>
          </cell>
          <cell r="AD4">
            <v>2016</v>
          </cell>
          <cell r="AE4">
            <v>2017</v>
          </cell>
          <cell r="AF4">
            <v>2018</v>
          </cell>
          <cell r="AG4">
            <v>2019</v>
          </cell>
          <cell r="AH4">
            <v>2020</v>
          </cell>
          <cell r="AI4">
            <v>2021</v>
          </cell>
          <cell r="AJ4">
            <v>2022</v>
          </cell>
        </row>
        <row r="5">
          <cell r="A5">
            <v>11506</v>
          </cell>
          <cell r="B5">
            <v>15</v>
          </cell>
          <cell r="C5" t="str">
            <v>Arica y Parinacota</v>
          </cell>
          <cell r="D5">
            <v>0</v>
          </cell>
          <cell r="E5">
            <v>0</v>
          </cell>
          <cell r="F5">
            <v>0</v>
          </cell>
          <cell r="G5">
            <v>0</v>
          </cell>
          <cell r="H5">
            <v>0</v>
          </cell>
          <cell r="I5">
            <v>0</v>
          </cell>
          <cell r="J5">
            <v>0</v>
          </cell>
          <cell r="K5">
            <v>0</v>
          </cell>
          <cell r="L5">
            <v>0</v>
          </cell>
          <cell r="M5">
            <v>0</v>
          </cell>
          <cell r="N5">
            <v>0</v>
          </cell>
          <cell r="O5">
            <v>0</v>
          </cell>
          <cell r="P5">
            <v>0</v>
          </cell>
          <cell r="Q5">
            <v>0</v>
          </cell>
          <cell r="R5">
            <v>0</v>
          </cell>
          <cell r="S5">
            <v>0</v>
          </cell>
          <cell r="T5">
            <v>0</v>
          </cell>
          <cell r="U5">
            <v>0</v>
          </cell>
          <cell r="V5">
            <v>0</v>
          </cell>
          <cell r="W5">
            <v>0</v>
          </cell>
          <cell r="X5">
            <v>0</v>
          </cell>
          <cell r="Y5">
            <v>0</v>
          </cell>
          <cell r="Z5">
            <v>0</v>
          </cell>
          <cell r="AA5">
            <v>0</v>
          </cell>
          <cell r="AB5">
            <v>0</v>
          </cell>
          <cell r="AC5">
            <v>0</v>
          </cell>
          <cell r="AD5">
            <v>0</v>
          </cell>
          <cell r="AE5">
            <v>0</v>
          </cell>
          <cell r="AF5">
            <v>0</v>
          </cell>
          <cell r="AG5">
            <v>0</v>
          </cell>
          <cell r="AH5">
            <v>0</v>
          </cell>
          <cell r="AI5">
            <v>0</v>
          </cell>
          <cell r="AJ5">
            <v>0</v>
          </cell>
        </row>
        <row r="6">
          <cell r="A6">
            <v>10106</v>
          </cell>
          <cell r="B6">
            <v>1</v>
          </cell>
          <cell r="C6" t="str">
            <v>Tarapacá</v>
          </cell>
          <cell r="D6">
            <v>0</v>
          </cell>
          <cell r="E6">
            <v>0</v>
          </cell>
          <cell r="F6">
            <v>0</v>
          </cell>
          <cell r="G6">
            <v>0</v>
          </cell>
          <cell r="H6">
            <v>0</v>
          </cell>
          <cell r="I6">
            <v>0</v>
          </cell>
          <cell r="J6">
            <v>0</v>
          </cell>
          <cell r="K6">
            <v>0</v>
          </cell>
          <cell r="L6">
            <v>0</v>
          </cell>
          <cell r="M6">
            <v>0</v>
          </cell>
          <cell r="N6">
            <v>0</v>
          </cell>
          <cell r="O6">
            <v>0</v>
          </cell>
          <cell r="P6">
            <v>0</v>
          </cell>
          <cell r="Q6">
            <v>0</v>
          </cell>
          <cell r="R6">
            <v>0</v>
          </cell>
          <cell r="S6">
            <v>0</v>
          </cell>
          <cell r="T6">
            <v>0</v>
          </cell>
          <cell r="U6">
            <v>0</v>
          </cell>
          <cell r="V6">
            <v>0</v>
          </cell>
          <cell r="W6">
            <v>0</v>
          </cell>
          <cell r="X6">
            <v>0</v>
          </cell>
          <cell r="Y6">
            <v>0</v>
          </cell>
          <cell r="Z6">
            <v>0</v>
          </cell>
          <cell r="AA6">
            <v>0</v>
          </cell>
          <cell r="AB6">
            <v>0</v>
          </cell>
          <cell r="AC6">
            <v>0</v>
          </cell>
          <cell r="AD6">
            <v>0</v>
          </cell>
          <cell r="AE6">
            <v>0</v>
          </cell>
          <cell r="AF6">
            <v>0</v>
          </cell>
          <cell r="AG6">
            <v>0</v>
          </cell>
          <cell r="AH6">
            <v>0</v>
          </cell>
          <cell r="AI6">
            <v>0</v>
          </cell>
          <cell r="AJ6">
            <v>0</v>
          </cell>
        </row>
        <row r="7">
          <cell r="A7">
            <v>10206</v>
          </cell>
          <cell r="B7">
            <v>2</v>
          </cell>
          <cell r="C7" t="str">
            <v>Antofagasta</v>
          </cell>
          <cell r="D7">
            <v>0</v>
          </cell>
          <cell r="E7">
            <v>0</v>
          </cell>
          <cell r="F7">
            <v>0</v>
          </cell>
          <cell r="G7">
            <v>0</v>
          </cell>
          <cell r="H7">
            <v>0</v>
          </cell>
          <cell r="I7">
            <v>0</v>
          </cell>
          <cell r="J7">
            <v>0</v>
          </cell>
          <cell r="K7">
            <v>0</v>
          </cell>
          <cell r="L7">
            <v>0</v>
          </cell>
          <cell r="M7">
            <v>0</v>
          </cell>
          <cell r="N7">
            <v>0</v>
          </cell>
          <cell r="O7">
            <v>0</v>
          </cell>
          <cell r="P7">
            <v>0</v>
          </cell>
          <cell r="Q7">
            <v>0</v>
          </cell>
          <cell r="R7">
            <v>0</v>
          </cell>
          <cell r="S7">
            <v>0</v>
          </cell>
          <cell r="T7">
            <v>0</v>
          </cell>
          <cell r="U7">
            <v>0</v>
          </cell>
          <cell r="V7">
            <v>0</v>
          </cell>
          <cell r="W7">
            <v>0</v>
          </cell>
          <cell r="X7">
            <v>0</v>
          </cell>
          <cell r="Y7">
            <v>0</v>
          </cell>
          <cell r="Z7">
            <v>0</v>
          </cell>
          <cell r="AA7">
            <v>0</v>
          </cell>
          <cell r="AB7">
            <v>0</v>
          </cell>
          <cell r="AC7">
            <v>0</v>
          </cell>
          <cell r="AD7">
            <v>0</v>
          </cell>
          <cell r="AE7">
            <v>0</v>
          </cell>
          <cell r="AF7">
            <v>0</v>
          </cell>
          <cell r="AG7">
            <v>0</v>
          </cell>
          <cell r="AH7">
            <v>0</v>
          </cell>
          <cell r="AI7">
            <v>0</v>
          </cell>
          <cell r="AJ7">
            <v>0</v>
          </cell>
        </row>
        <row r="8">
          <cell r="A8">
            <v>10306</v>
          </cell>
          <cell r="B8">
            <v>3</v>
          </cell>
          <cell r="C8" t="str">
            <v>Atacama</v>
          </cell>
          <cell r="D8">
            <v>0</v>
          </cell>
          <cell r="E8">
            <v>0</v>
          </cell>
          <cell r="F8">
            <v>0</v>
          </cell>
          <cell r="G8">
            <v>0</v>
          </cell>
          <cell r="H8">
            <v>0</v>
          </cell>
          <cell r="I8">
            <v>0</v>
          </cell>
          <cell r="J8">
            <v>0</v>
          </cell>
          <cell r="K8">
            <v>0</v>
          </cell>
          <cell r="L8">
            <v>0</v>
          </cell>
          <cell r="M8">
            <v>0</v>
          </cell>
          <cell r="N8">
            <v>0</v>
          </cell>
          <cell r="O8">
            <v>0</v>
          </cell>
          <cell r="P8">
            <v>0</v>
          </cell>
          <cell r="Q8">
            <v>0</v>
          </cell>
          <cell r="R8">
            <v>0</v>
          </cell>
          <cell r="S8">
            <v>0</v>
          </cell>
          <cell r="T8">
            <v>0</v>
          </cell>
          <cell r="U8">
            <v>0</v>
          </cell>
          <cell r="V8">
            <v>0</v>
          </cell>
          <cell r="W8">
            <v>0</v>
          </cell>
          <cell r="X8">
            <v>0</v>
          </cell>
          <cell r="Y8">
            <v>0</v>
          </cell>
          <cell r="Z8">
            <v>0</v>
          </cell>
          <cell r="AA8">
            <v>0</v>
          </cell>
          <cell r="AB8">
            <v>0</v>
          </cell>
          <cell r="AC8">
            <v>0</v>
          </cell>
          <cell r="AD8">
            <v>0</v>
          </cell>
          <cell r="AE8">
            <v>0</v>
          </cell>
          <cell r="AF8">
            <v>0</v>
          </cell>
          <cell r="AG8">
            <v>0</v>
          </cell>
          <cell r="AH8">
            <v>0</v>
          </cell>
          <cell r="AI8">
            <v>0</v>
          </cell>
          <cell r="AJ8">
            <v>0</v>
          </cell>
        </row>
        <row r="9">
          <cell r="A9">
            <v>10406</v>
          </cell>
          <cell r="B9">
            <v>4</v>
          </cell>
          <cell r="C9" t="str">
            <v>Coquimbo</v>
          </cell>
          <cell r="D9">
            <v>0</v>
          </cell>
          <cell r="E9">
            <v>0</v>
          </cell>
          <cell r="F9">
            <v>0</v>
          </cell>
          <cell r="G9">
            <v>0</v>
          </cell>
          <cell r="H9">
            <v>0</v>
          </cell>
          <cell r="I9">
            <v>0</v>
          </cell>
          <cell r="J9">
            <v>0</v>
          </cell>
          <cell r="K9">
            <v>0</v>
          </cell>
          <cell r="L9">
            <v>0</v>
          </cell>
          <cell r="M9">
            <v>0</v>
          </cell>
          <cell r="N9">
            <v>0</v>
          </cell>
          <cell r="O9">
            <v>0</v>
          </cell>
          <cell r="P9">
            <v>0</v>
          </cell>
          <cell r="Q9">
            <v>0</v>
          </cell>
          <cell r="R9">
            <v>0</v>
          </cell>
          <cell r="S9">
            <v>0</v>
          </cell>
          <cell r="T9">
            <v>0</v>
          </cell>
          <cell r="U9">
            <v>0</v>
          </cell>
          <cell r="V9">
            <v>0</v>
          </cell>
          <cell r="W9">
            <v>0</v>
          </cell>
          <cell r="X9">
            <v>0</v>
          </cell>
          <cell r="Y9">
            <v>0</v>
          </cell>
          <cell r="Z9">
            <v>0</v>
          </cell>
          <cell r="AA9">
            <v>0</v>
          </cell>
          <cell r="AB9">
            <v>0</v>
          </cell>
          <cell r="AC9">
            <v>0</v>
          </cell>
          <cell r="AD9">
            <v>0</v>
          </cell>
          <cell r="AE9">
            <v>0</v>
          </cell>
          <cell r="AF9">
            <v>0</v>
          </cell>
          <cell r="AG9">
            <v>0</v>
          </cell>
          <cell r="AH9">
            <v>0</v>
          </cell>
          <cell r="AI9">
            <v>0</v>
          </cell>
          <cell r="AJ9">
            <v>0</v>
          </cell>
        </row>
        <row r="10">
          <cell r="A10">
            <v>10506</v>
          </cell>
          <cell r="B10">
            <v>5</v>
          </cell>
          <cell r="C10" t="str">
            <v>Valparaíso</v>
          </cell>
          <cell r="D10">
            <v>0.12645916666666701</v>
          </cell>
          <cell r="E10">
            <v>0.25291833333333302</v>
          </cell>
          <cell r="F10">
            <v>0.37937749999999998</v>
          </cell>
          <cell r="G10">
            <v>0.50583666666666705</v>
          </cell>
          <cell r="H10">
            <v>0.63229583333333295</v>
          </cell>
          <cell r="I10">
            <v>0.75875499999999996</v>
          </cell>
          <cell r="J10">
            <v>0.88521416666666697</v>
          </cell>
          <cell r="K10">
            <v>1.0116733333333301</v>
          </cell>
          <cell r="L10">
            <v>1.1381325</v>
          </cell>
          <cell r="M10">
            <v>1.2645916666666699</v>
          </cell>
          <cell r="N10">
            <v>1.39105083333333</v>
          </cell>
          <cell r="O10">
            <v>1.5175099999999999</v>
          </cell>
          <cell r="P10">
            <v>1.64396916666667</v>
          </cell>
          <cell r="Q10">
            <v>1.7704283333333299</v>
          </cell>
          <cell r="R10">
            <v>1.8968875000000001</v>
          </cell>
          <cell r="S10">
            <v>2.02334666666667</v>
          </cell>
          <cell r="T10">
            <v>2.1498058333333301</v>
          </cell>
          <cell r="U10">
            <v>2.276265</v>
          </cell>
          <cell r="V10">
            <v>2.4027241666666699</v>
          </cell>
          <cell r="W10">
            <v>2.52918333333333</v>
          </cell>
          <cell r="X10">
            <v>2.52918333333333</v>
          </cell>
          <cell r="Y10">
            <v>2.52918333333333</v>
          </cell>
          <cell r="Z10">
            <v>2.52918333333333</v>
          </cell>
          <cell r="AA10">
            <v>2.52918333333333</v>
          </cell>
          <cell r="AB10">
            <v>2.4027241666666699</v>
          </cell>
          <cell r="AC10">
            <v>2.276265</v>
          </cell>
          <cell r="AD10">
            <v>2.1498058333333301</v>
          </cell>
          <cell r="AE10">
            <v>2.02334666666667</v>
          </cell>
          <cell r="AF10">
            <v>1.8968875000000001</v>
          </cell>
          <cell r="AG10">
            <v>1.7704283333333299</v>
          </cell>
          <cell r="AH10">
            <v>1.64396916666667</v>
          </cell>
          <cell r="AI10">
            <v>1.5175099999999999</v>
          </cell>
          <cell r="AJ10">
            <v>1.39105083333333</v>
          </cell>
        </row>
        <row r="11">
          <cell r="A11">
            <v>11306</v>
          </cell>
          <cell r="B11">
            <v>13</v>
          </cell>
          <cell r="C11" t="str">
            <v>Metropolitana</v>
          </cell>
          <cell r="D11">
            <v>1.69624980881717</v>
          </cell>
          <cell r="E11">
            <v>3.3924996176343298</v>
          </cell>
          <cell r="F11">
            <v>5.0887494264514999</v>
          </cell>
          <cell r="G11">
            <v>6.7849992352686703</v>
          </cell>
          <cell r="H11">
            <v>8.4812490440858301</v>
          </cell>
          <cell r="I11">
            <v>10.177498852903</v>
          </cell>
          <cell r="J11">
            <v>11.873748661720199</v>
          </cell>
          <cell r="K11">
            <v>13.5699984705373</v>
          </cell>
          <cell r="L11">
            <v>15.2662482793545</v>
          </cell>
          <cell r="M11">
            <v>16.962498088171699</v>
          </cell>
          <cell r="N11">
            <v>18.6587478969888</v>
          </cell>
          <cell r="O11">
            <v>20.354997705805999</v>
          </cell>
          <cell r="P11">
            <v>22.051247514623199</v>
          </cell>
          <cell r="Q11">
            <v>23.7474973234403</v>
          </cell>
          <cell r="R11">
            <v>25.443747132257499</v>
          </cell>
          <cell r="S11">
            <v>27.139996941074699</v>
          </cell>
          <cell r="T11">
            <v>28.836246749891799</v>
          </cell>
          <cell r="U11">
            <v>30.532496558708999</v>
          </cell>
          <cell r="V11">
            <v>32.228746367526199</v>
          </cell>
          <cell r="W11">
            <v>33.924996176343299</v>
          </cell>
          <cell r="X11">
            <v>33.924996176343299</v>
          </cell>
          <cell r="Y11">
            <v>33.924996176343299</v>
          </cell>
          <cell r="Z11">
            <v>33.924996176343299</v>
          </cell>
          <cell r="AA11">
            <v>33.924996176343299</v>
          </cell>
          <cell r="AB11">
            <v>32.228746367526199</v>
          </cell>
          <cell r="AC11">
            <v>30.532496558708999</v>
          </cell>
          <cell r="AD11">
            <v>28.836246749891799</v>
          </cell>
          <cell r="AE11">
            <v>27.139996941074699</v>
          </cell>
          <cell r="AF11">
            <v>25.443747132257499</v>
          </cell>
          <cell r="AG11">
            <v>23.7474973234403</v>
          </cell>
          <cell r="AH11">
            <v>22.051247514623199</v>
          </cell>
          <cell r="AI11">
            <v>20.354997705805999</v>
          </cell>
          <cell r="AJ11">
            <v>18.6587478969888</v>
          </cell>
        </row>
        <row r="12">
          <cell r="A12">
            <v>10606</v>
          </cell>
          <cell r="B12">
            <v>6</v>
          </cell>
          <cell r="C12" t="str">
            <v>O´Higgins</v>
          </cell>
          <cell r="D12">
            <v>0</v>
          </cell>
          <cell r="E12">
            <v>0</v>
          </cell>
          <cell r="F12">
            <v>0</v>
          </cell>
          <cell r="G12">
            <v>0</v>
          </cell>
          <cell r="H12">
            <v>0</v>
          </cell>
          <cell r="I12">
            <v>0</v>
          </cell>
          <cell r="J12">
            <v>0</v>
          </cell>
          <cell r="K12">
            <v>0</v>
          </cell>
          <cell r="L12">
            <v>0</v>
          </cell>
          <cell r="M12">
            <v>0</v>
          </cell>
          <cell r="N12">
            <v>0</v>
          </cell>
          <cell r="O12">
            <v>0</v>
          </cell>
          <cell r="P12">
            <v>0</v>
          </cell>
          <cell r="Q12">
            <v>0</v>
          </cell>
          <cell r="R12">
            <v>0</v>
          </cell>
          <cell r="S12">
            <v>0</v>
          </cell>
          <cell r="T12">
            <v>0</v>
          </cell>
          <cell r="U12">
            <v>0</v>
          </cell>
          <cell r="V12">
            <v>0</v>
          </cell>
          <cell r="W12">
            <v>0</v>
          </cell>
          <cell r="X12">
            <v>0</v>
          </cell>
          <cell r="Y12">
            <v>0</v>
          </cell>
          <cell r="Z12">
            <v>0</v>
          </cell>
          <cell r="AA12">
            <v>0</v>
          </cell>
          <cell r="AB12">
            <v>0</v>
          </cell>
          <cell r="AC12">
            <v>0</v>
          </cell>
          <cell r="AD12">
            <v>0</v>
          </cell>
          <cell r="AE12">
            <v>0</v>
          </cell>
          <cell r="AF12">
            <v>0</v>
          </cell>
          <cell r="AG12">
            <v>0</v>
          </cell>
          <cell r="AH12">
            <v>0</v>
          </cell>
          <cell r="AI12">
            <v>0</v>
          </cell>
          <cell r="AJ12">
            <v>0</v>
          </cell>
        </row>
        <row r="13">
          <cell r="A13">
            <v>10706</v>
          </cell>
          <cell r="B13">
            <v>7</v>
          </cell>
          <cell r="C13" t="str">
            <v>Maule</v>
          </cell>
          <cell r="D13">
            <v>0</v>
          </cell>
          <cell r="E13">
            <v>0</v>
          </cell>
          <cell r="F13">
            <v>0</v>
          </cell>
          <cell r="G13">
            <v>0</v>
          </cell>
          <cell r="H13">
            <v>0</v>
          </cell>
          <cell r="I13">
            <v>0</v>
          </cell>
          <cell r="J13">
            <v>0</v>
          </cell>
          <cell r="K13">
            <v>0</v>
          </cell>
          <cell r="L13">
            <v>0</v>
          </cell>
          <cell r="M13">
            <v>0</v>
          </cell>
          <cell r="N13">
            <v>0</v>
          </cell>
          <cell r="O13">
            <v>0</v>
          </cell>
          <cell r="P13">
            <v>0</v>
          </cell>
          <cell r="Q13">
            <v>0</v>
          </cell>
          <cell r="R13">
            <v>0</v>
          </cell>
          <cell r="S13">
            <v>0</v>
          </cell>
          <cell r="T13">
            <v>0</v>
          </cell>
          <cell r="U13">
            <v>0</v>
          </cell>
          <cell r="V13">
            <v>0</v>
          </cell>
          <cell r="W13">
            <v>0</v>
          </cell>
          <cell r="X13">
            <v>0</v>
          </cell>
          <cell r="Y13">
            <v>0</v>
          </cell>
          <cell r="Z13">
            <v>0</v>
          </cell>
          <cell r="AA13">
            <v>0</v>
          </cell>
          <cell r="AB13">
            <v>0</v>
          </cell>
          <cell r="AC13">
            <v>0</v>
          </cell>
          <cell r="AD13">
            <v>0</v>
          </cell>
          <cell r="AE13">
            <v>0</v>
          </cell>
          <cell r="AF13">
            <v>0</v>
          </cell>
          <cell r="AG13">
            <v>0</v>
          </cell>
          <cell r="AH13">
            <v>0</v>
          </cell>
          <cell r="AI13">
            <v>0</v>
          </cell>
          <cell r="AJ13">
            <v>0</v>
          </cell>
        </row>
        <row r="14">
          <cell r="A14">
            <v>11606</v>
          </cell>
          <cell r="B14">
            <v>16</v>
          </cell>
          <cell r="C14" t="str">
            <v>Ñuble</v>
          </cell>
          <cell r="D14">
            <v>0</v>
          </cell>
          <cell r="E14">
            <v>0</v>
          </cell>
          <cell r="F14">
            <v>0</v>
          </cell>
          <cell r="G14">
            <v>0</v>
          </cell>
          <cell r="H14">
            <v>0</v>
          </cell>
          <cell r="I14">
            <v>0</v>
          </cell>
          <cell r="J14">
            <v>0</v>
          </cell>
          <cell r="K14">
            <v>0</v>
          </cell>
          <cell r="L14">
            <v>0</v>
          </cell>
          <cell r="M14">
            <v>0</v>
          </cell>
          <cell r="N14">
            <v>0</v>
          </cell>
          <cell r="O14">
            <v>0</v>
          </cell>
          <cell r="P14">
            <v>0</v>
          </cell>
          <cell r="Q14">
            <v>0</v>
          </cell>
          <cell r="R14">
            <v>0</v>
          </cell>
          <cell r="S14">
            <v>0</v>
          </cell>
          <cell r="T14">
            <v>0</v>
          </cell>
          <cell r="U14">
            <v>0</v>
          </cell>
          <cell r="V14">
            <v>0</v>
          </cell>
          <cell r="W14">
            <v>0</v>
          </cell>
          <cell r="X14">
            <v>0</v>
          </cell>
          <cell r="Y14">
            <v>0</v>
          </cell>
          <cell r="Z14">
            <v>0</v>
          </cell>
          <cell r="AA14">
            <v>0</v>
          </cell>
          <cell r="AB14">
            <v>0</v>
          </cell>
          <cell r="AC14">
            <v>0</v>
          </cell>
          <cell r="AD14">
            <v>0</v>
          </cell>
          <cell r="AE14">
            <v>0</v>
          </cell>
          <cell r="AF14">
            <v>0</v>
          </cell>
          <cell r="AG14">
            <v>0</v>
          </cell>
          <cell r="AH14">
            <v>0</v>
          </cell>
          <cell r="AI14">
            <v>0</v>
          </cell>
          <cell r="AJ14">
            <v>0</v>
          </cell>
        </row>
        <row r="15">
          <cell r="A15">
            <v>10806</v>
          </cell>
          <cell r="B15">
            <v>8</v>
          </cell>
          <cell r="C15" t="str">
            <v>Biobío</v>
          </cell>
          <cell r="D15">
            <v>4.2686283333333304</v>
          </cell>
          <cell r="E15">
            <v>8.5372566666666607</v>
          </cell>
          <cell r="F15">
            <v>12.805885</v>
          </cell>
          <cell r="G15">
            <v>17.0745133333333</v>
          </cell>
          <cell r="H15">
            <v>21.3431416666667</v>
          </cell>
          <cell r="I15">
            <v>25.61177</v>
          </cell>
          <cell r="J15">
            <v>29.8803983333333</v>
          </cell>
          <cell r="K15">
            <v>34.1490266666667</v>
          </cell>
          <cell r="L15">
            <v>38.417655000000003</v>
          </cell>
          <cell r="M15">
            <v>42.6862833333333</v>
          </cell>
          <cell r="N15">
            <v>46.954911666666703</v>
          </cell>
          <cell r="O15">
            <v>51.22354</v>
          </cell>
          <cell r="P15">
            <v>55.492168333333296</v>
          </cell>
          <cell r="Q15">
            <v>59.7607966666667</v>
          </cell>
          <cell r="R15">
            <v>64.029425000000003</v>
          </cell>
          <cell r="S15">
            <v>68.2980533333333</v>
          </cell>
          <cell r="T15">
            <v>72.566681666666696</v>
          </cell>
          <cell r="U15">
            <v>76.835310000000007</v>
          </cell>
          <cell r="V15">
            <v>81.103938333333303</v>
          </cell>
          <cell r="W15">
            <v>85.3725666666667</v>
          </cell>
          <cell r="X15">
            <v>85.3725666666667</v>
          </cell>
          <cell r="Y15">
            <v>85.3725666666667</v>
          </cell>
          <cell r="Z15">
            <v>85.3725666666667</v>
          </cell>
          <cell r="AA15">
            <v>85.3725666666667</v>
          </cell>
          <cell r="AB15">
            <v>81.103938333333303</v>
          </cell>
          <cell r="AC15">
            <v>76.835310000000007</v>
          </cell>
          <cell r="AD15">
            <v>72.566681666666696</v>
          </cell>
          <cell r="AE15">
            <v>68.2980533333333</v>
          </cell>
          <cell r="AF15">
            <v>64.029425000000003</v>
          </cell>
          <cell r="AG15">
            <v>59.7607966666667</v>
          </cell>
          <cell r="AH15">
            <v>55.492168333333296</v>
          </cell>
          <cell r="AI15">
            <v>51.22354</v>
          </cell>
          <cell r="AJ15">
            <v>46.954911666666703</v>
          </cell>
        </row>
        <row r="16">
          <cell r="A16">
            <v>10906</v>
          </cell>
          <cell r="B16">
            <v>9</v>
          </cell>
          <cell r="C16" t="str">
            <v>Araucanía</v>
          </cell>
          <cell r="D16">
            <v>0</v>
          </cell>
          <cell r="E16">
            <v>0</v>
          </cell>
          <cell r="F16">
            <v>0</v>
          </cell>
          <cell r="G16">
            <v>0</v>
          </cell>
          <cell r="H16">
            <v>0</v>
          </cell>
          <cell r="I16">
            <v>0</v>
          </cell>
          <cell r="J16">
            <v>0</v>
          </cell>
          <cell r="K16">
            <v>0</v>
          </cell>
          <cell r="L16">
            <v>0</v>
          </cell>
          <cell r="M16">
            <v>0</v>
          </cell>
          <cell r="N16">
            <v>0</v>
          </cell>
          <cell r="O16">
            <v>0</v>
          </cell>
          <cell r="P16">
            <v>0</v>
          </cell>
          <cell r="Q16">
            <v>0</v>
          </cell>
          <cell r="R16">
            <v>0</v>
          </cell>
          <cell r="S16">
            <v>0</v>
          </cell>
          <cell r="T16">
            <v>0</v>
          </cell>
          <cell r="U16">
            <v>0</v>
          </cell>
          <cell r="V16">
            <v>0</v>
          </cell>
          <cell r="W16">
            <v>0</v>
          </cell>
          <cell r="X16">
            <v>0</v>
          </cell>
          <cell r="Y16">
            <v>0</v>
          </cell>
          <cell r="Z16">
            <v>0</v>
          </cell>
          <cell r="AA16">
            <v>0</v>
          </cell>
          <cell r="AB16">
            <v>0</v>
          </cell>
          <cell r="AC16">
            <v>0</v>
          </cell>
          <cell r="AD16">
            <v>0</v>
          </cell>
          <cell r="AE16">
            <v>0</v>
          </cell>
          <cell r="AF16">
            <v>0</v>
          </cell>
          <cell r="AG16">
            <v>0</v>
          </cell>
          <cell r="AH16">
            <v>0</v>
          </cell>
          <cell r="AI16">
            <v>0</v>
          </cell>
          <cell r="AJ16">
            <v>0</v>
          </cell>
        </row>
        <row r="17">
          <cell r="A17">
            <v>11406</v>
          </cell>
          <cell r="B17">
            <v>14</v>
          </cell>
          <cell r="C17" t="str">
            <v>Los Ríos</v>
          </cell>
          <cell r="D17">
            <v>0</v>
          </cell>
          <cell r="E17">
            <v>0</v>
          </cell>
          <cell r="F17">
            <v>0</v>
          </cell>
          <cell r="G17">
            <v>0</v>
          </cell>
          <cell r="H17">
            <v>0</v>
          </cell>
          <cell r="I17">
            <v>0</v>
          </cell>
          <cell r="J17">
            <v>0</v>
          </cell>
          <cell r="K17">
            <v>0</v>
          </cell>
          <cell r="L17">
            <v>0</v>
          </cell>
          <cell r="M17">
            <v>0</v>
          </cell>
          <cell r="N17">
            <v>0</v>
          </cell>
          <cell r="O17">
            <v>0</v>
          </cell>
          <cell r="P17">
            <v>0</v>
          </cell>
          <cell r="Q17">
            <v>0</v>
          </cell>
          <cell r="R17">
            <v>0</v>
          </cell>
          <cell r="S17">
            <v>0</v>
          </cell>
          <cell r="T17">
            <v>0</v>
          </cell>
          <cell r="U17">
            <v>0</v>
          </cell>
          <cell r="V17">
            <v>0</v>
          </cell>
          <cell r="W17">
            <v>0</v>
          </cell>
          <cell r="X17">
            <v>0</v>
          </cell>
          <cell r="Y17">
            <v>0</v>
          </cell>
          <cell r="Z17">
            <v>0</v>
          </cell>
          <cell r="AA17">
            <v>0</v>
          </cell>
          <cell r="AB17">
            <v>0</v>
          </cell>
          <cell r="AC17">
            <v>0</v>
          </cell>
          <cell r="AD17">
            <v>0</v>
          </cell>
          <cell r="AE17">
            <v>0</v>
          </cell>
          <cell r="AF17">
            <v>0</v>
          </cell>
          <cell r="AG17">
            <v>0</v>
          </cell>
          <cell r="AH17">
            <v>0</v>
          </cell>
          <cell r="AI17">
            <v>0</v>
          </cell>
          <cell r="AJ17">
            <v>0</v>
          </cell>
        </row>
        <row r="18">
          <cell r="A18">
            <v>11006</v>
          </cell>
          <cell r="B18">
            <v>10</v>
          </cell>
          <cell r="C18" t="str">
            <v>Los Lagos</v>
          </cell>
          <cell r="D18">
            <v>0</v>
          </cell>
          <cell r="E18">
            <v>0</v>
          </cell>
          <cell r="F18">
            <v>0</v>
          </cell>
          <cell r="G18">
            <v>0</v>
          </cell>
          <cell r="H18">
            <v>0</v>
          </cell>
          <cell r="I18">
            <v>0</v>
          </cell>
          <cell r="J18">
            <v>0</v>
          </cell>
          <cell r="K18">
            <v>0</v>
          </cell>
          <cell r="L18">
            <v>0</v>
          </cell>
          <cell r="M18">
            <v>0</v>
          </cell>
          <cell r="N18">
            <v>0</v>
          </cell>
          <cell r="O18">
            <v>0</v>
          </cell>
          <cell r="P18">
            <v>0</v>
          </cell>
          <cell r="Q18">
            <v>0</v>
          </cell>
          <cell r="R18">
            <v>0</v>
          </cell>
          <cell r="S18">
            <v>0</v>
          </cell>
          <cell r="T18">
            <v>0</v>
          </cell>
          <cell r="U18">
            <v>0</v>
          </cell>
          <cell r="V18">
            <v>0</v>
          </cell>
          <cell r="W18">
            <v>0</v>
          </cell>
          <cell r="X18">
            <v>0</v>
          </cell>
          <cell r="Y18">
            <v>0</v>
          </cell>
          <cell r="Z18">
            <v>0</v>
          </cell>
          <cell r="AA18">
            <v>0</v>
          </cell>
          <cell r="AB18">
            <v>0</v>
          </cell>
          <cell r="AC18">
            <v>0</v>
          </cell>
          <cell r="AD18">
            <v>0</v>
          </cell>
          <cell r="AE18">
            <v>0</v>
          </cell>
          <cell r="AF18">
            <v>0</v>
          </cell>
          <cell r="AG18">
            <v>0</v>
          </cell>
          <cell r="AH18">
            <v>0</v>
          </cell>
          <cell r="AI18">
            <v>0</v>
          </cell>
          <cell r="AJ18">
            <v>0</v>
          </cell>
        </row>
        <row r="19">
          <cell r="A19">
            <v>11106</v>
          </cell>
          <cell r="B19">
            <v>11</v>
          </cell>
          <cell r="C19" t="str">
            <v>Aysén</v>
          </cell>
          <cell r="D19">
            <v>0</v>
          </cell>
          <cell r="E19">
            <v>0</v>
          </cell>
          <cell r="F19">
            <v>0</v>
          </cell>
          <cell r="G19">
            <v>0</v>
          </cell>
          <cell r="H19">
            <v>0</v>
          </cell>
          <cell r="I19">
            <v>0</v>
          </cell>
          <cell r="J19">
            <v>0</v>
          </cell>
          <cell r="K19">
            <v>0</v>
          </cell>
          <cell r="L19">
            <v>0</v>
          </cell>
          <cell r="M19">
            <v>0</v>
          </cell>
          <cell r="N19">
            <v>0</v>
          </cell>
          <cell r="O19">
            <v>0</v>
          </cell>
          <cell r="P19">
            <v>0</v>
          </cell>
          <cell r="Q19">
            <v>0</v>
          </cell>
          <cell r="R19">
            <v>0</v>
          </cell>
          <cell r="S19">
            <v>0</v>
          </cell>
          <cell r="T19">
            <v>0</v>
          </cell>
          <cell r="U19">
            <v>0</v>
          </cell>
          <cell r="V19">
            <v>0</v>
          </cell>
          <cell r="W19">
            <v>0</v>
          </cell>
          <cell r="X19">
            <v>0</v>
          </cell>
          <cell r="Y19">
            <v>0</v>
          </cell>
          <cell r="Z19">
            <v>0</v>
          </cell>
          <cell r="AA19">
            <v>0</v>
          </cell>
          <cell r="AB19">
            <v>0</v>
          </cell>
          <cell r="AC19">
            <v>0</v>
          </cell>
          <cell r="AD19">
            <v>0</v>
          </cell>
          <cell r="AE19">
            <v>0</v>
          </cell>
          <cell r="AF19">
            <v>0</v>
          </cell>
          <cell r="AG19">
            <v>0</v>
          </cell>
          <cell r="AH19">
            <v>0</v>
          </cell>
          <cell r="AI19">
            <v>0</v>
          </cell>
          <cell r="AJ19">
            <v>0</v>
          </cell>
        </row>
        <row r="20">
          <cell r="A20">
            <v>11206</v>
          </cell>
          <cell r="B20">
            <v>12</v>
          </cell>
          <cell r="C20" t="str">
            <v>Magallanes</v>
          </cell>
          <cell r="D20">
            <v>0</v>
          </cell>
          <cell r="E20">
            <v>0</v>
          </cell>
          <cell r="F20">
            <v>0</v>
          </cell>
          <cell r="G20">
            <v>0</v>
          </cell>
          <cell r="H20">
            <v>0</v>
          </cell>
          <cell r="I20">
            <v>0</v>
          </cell>
          <cell r="J20">
            <v>0</v>
          </cell>
          <cell r="K20">
            <v>0</v>
          </cell>
          <cell r="L20">
            <v>0</v>
          </cell>
          <cell r="M20">
            <v>0</v>
          </cell>
          <cell r="N20">
            <v>0</v>
          </cell>
          <cell r="O20">
            <v>0</v>
          </cell>
          <cell r="P20">
            <v>0</v>
          </cell>
          <cell r="Q20">
            <v>0</v>
          </cell>
          <cell r="R20">
            <v>0</v>
          </cell>
          <cell r="S20">
            <v>0</v>
          </cell>
          <cell r="T20">
            <v>0</v>
          </cell>
          <cell r="U20">
            <v>0</v>
          </cell>
          <cell r="V20">
            <v>0</v>
          </cell>
          <cell r="W20">
            <v>0</v>
          </cell>
          <cell r="X20">
            <v>0</v>
          </cell>
          <cell r="Y20">
            <v>0</v>
          </cell>
          <cell r="Z20">
            <v>0</v>
          </cell>
          <cell r="AA20">
            <v>0</v>
          </cell>
          <cell r="AB20">
            <v>0</v>
          </cell>
          <cell r="AC20">
            <v>0</v>
          </cell>
          <cell r="AD20">
            <v>0</v>
          </cell>
          <cell r="AE20">
            <v>0</v>
          </cell>
          <cell r="AF20">
            <v>0</v>
          </cell>
          <cell r="AG20">
            <v>0</v>
          </cell>
          <cell r="AH20">
            <v>0</v>
          </cell>
          <cell r="AI20">
            <v>0</v>
          </cell>
          <cell r="AJ20">
            <v>0</v>
          </cell>
        </row>
        <row r="21">
          <cell r="A21">
            <v>110006</v>
          </cell>
          <cell r="B21">
            <v>100</v>
          </cell>
          <cell r="C21" t="str">
            <v>Total</v>
          </cell>
          <cell r="D21">
            <v>6.0913373088171703</v>
          </cell>
          <cell r="E21">
            <v>12.1826746176343</v>
          </cell>
          <cell r="F21">
            <v>18.2740119264515</v>
          </cell>
          <cell r="G21">
            <v>24.365349235268699</v>
          </cell>
          <cell r="H21">
            <v>30.456686544085802</v>
          </cell>
          <cell r="I21">
            <v>36.548023852903</v>
          </cell>
          <cell r="J21">
            <v>42.639361161720203</v>
          </cell>
          <cell r="K21">
            <v>48.730698470537298</v>
          </cell>
          <cell r="L21">
            <v>54.822035779354501</v>
          </cell>
          <cell r="M21">
            <v>60.913373088171703</v>
          </cell>
          <cell r="N21">
            <v>67.004710396988798</v>
          </cell>
          <cell r="O21">
            <v>73.096047705806001</v>
          </cell>
          <cell r="P21">
            <v>79.187385014623104</v>
          </cell>
          <cell r="Q21">
            <v>85.278722323440306</v>
          </cell>
          <cell r="R21">
            <v>91.370059632257494</v>
          </cell>
          <cell r="S21">
            <v>97.461396941074696</v>
          </cell>
          <cell r="T21">
            <v>103.552734249892</v>
          </cell>
          <cell r="U21">
            <v>109.644071558709</v>
          </cell>
          <cell r="V21">
            <v>115.735408867526</v>
          </cell>
          <cell r="W21">
            <v>121.82674617634299</v>
          </cell>
          <cell r="X21">
            <v>121.82674617634299</v>
          </cell>
          <cell r="Y21">
            <v>121.82674617634299</v>
          </cell>
          <cell r="Z21">
            <v>121.82674617634299</v>
          </cell>
          <cell r="AA21">
            <v>121.82674617634299</v>
          </cell>
          <cell r="AB21">
            <v>115.735408867526</v>
          </cell>
          <cell r="AC21">
            <v>109.644071558709</v>
          </cell>
          <cell r="AD21">
            <v>103.552734249892</v>
          </cell>
          <cell r="AE21">
            <v>97.461396941074696</v>
          </cell>
          <cell r="AF21">
            <v>91.370059632257494</v>
          </cell>
          <cell r="AG21">
            <v>85.278722323440306</v>
          </cell>
          <cell r="AH21">
            <v>79.187385014623104</v>
          </cell>
          <cell r="AI21">
            <v>73.096047705806001</v>
          </cell>
          <cell r="AJ21">
            <v>67.004710396988798</v>
          </cell>
        </row>
        <row r="24">
          <cell r="B24">
            <v>6</v>
          </cell>
          <cell r="C24" t="str">
            <v>Tierras de pastizales en transición a Bosque Nativo (Total)</v>
          </cell>
        </row>
        <row r="25">
          <cell r="B25">
            <v>2</v>
          </cell>
          <cell r="C25" t="str">
            <v>REGIÓN/AÑO</v>
          </cell>
          <cell r="D25">
            <v>1990</v>
          </cell>
          <cell r="E25">
            <v>1991</v>
          </cell>
          <cell r="F25">
            <v>1992</v>
          </cell>
          <cell r="G25">
            <v>1993</v>
          </cell>
          <cell r="H25">
            <v>1994</v>
          </cell>
          <cell r="I25">
            <v>1995</v>
          </cell>
          <cell r="J25">
            <v>1996</v>
          </cell>
          <cell r="K25">
            <v>1997</v>
          </cell>
          <cell r="L25">
            <v>1998</v>
          </cell>
          <cell r="M25">
            <v>1999</v>
          </cell>
          <cell r="N25">
            <v>2000</v>
          </cell>
          <cell r="O25">
            <v>2001</v>
          </cell>
          <cell r="P25">
            <v>2002</v>
          </cell>
          <cell r="Q25">
            <v>2003</v>
          </cell>
          <cell r="R25">
            <v>2004</v>
          </cell>
          <cell r="S25">
            <v>2005</v>
          </cell>
          <cell r="T25">
            <v>2006</v>
          </cell>
          <cell r="U25">
            <v>2007</v>
          </cell>
          <cell r="V25">
            <v>2008</v>
          </cell>
          <cell r="W25">
            <v>2009</v>
          </cell>
          <cell r="X25">
            <v>2010</v>
          </cell>
          <cell r="Y25">
            <v>2011</v>
          </cell>
          <cell r="Z25">
            <v>2012</v>
          </cell>
          <cell r="AA25">
            <v>2013</v>
          </cell>
          <cell r="AB25">
            <v>2014</v>
          </cell>
          <cell r="AC25">
            <v>2015</v>
          </cell>
          <cell r="AD25">
            <v>2016</v>
          </cell>
          <cell r="AE25">
            <v>2017</v>
          </cell>
          <cell r="AF25">
            <v>2018</v>
          </cell>
          <cell r="AG25">
            <v>2019</v>
          </cell>
          <cell r="AH25">
            <v>2020</v>
          </cell>
          <cell r="AI25">
            <v>2021</v>
          </cell>
          <cell r="AJ25">
            <v>2022</v>
          </cell>
        </row>
        <row r="26">
          <cell r="A26">
            <v>21506</v>
          </cell>
          <cell r="B26">
            <v>15</v>
          </cell>
          <cell r="C26" t="str">
            <v>Arica y Parinacota</v>
          </cell>
          <cell r="D26">
            <v>1.0808701840274999</v>
          </cell>
          <cell r="E26">
            <v>2.1617403680549998</v>
          </cell>
          <cell r="F26">
            <v>3.2426105520825002</v>
          </cell>
          <cell r="G26">
            <v>4.3234807361099996</v>
          </cell>
          <cell r="H26">
            <v>5.4043509201375004</v>
          </cell>
          <cell r="I26">
            <v>6.4852211041650003</v>
          </cell>
          <cell r="J26">
            <v>7.5660912881925002</v>
          </cell>
          <cell r="K26">
            <v>8.6469614722199992</v>
          </cell>
          <cell r="L26">
            <v>9.7278316562474991</v>
          </cell>
          <cell r="M26">
            <v>10.808701840275001</v>
          </cell>
          <cell r="N26">
            <v>11.889572024302501</v>
          </cell>
          <cell r="O26">
            <v>12.970442208330001</v>
          </cell>
          <cell r="P26">
            <v>14.051312392357501</v>
          </cell>
          <cell r="Q26">
            <v>15.132182576385</v>
          </cell>
          <cell r="R26">
            <v>16.213052760412499</v>
          </cell>
          <cell r="S26">
            <v>17.293922944439998</v>
          </cell>
          <cell r="T26">
            <v>18.374793128467498</v>
          </cell>
          <cell r="U26">
            <v>19.455663312494998</v>
          </cell>
          <cell r="V26">
            <v>20.536533496522502</v>
          </cell>
          <cell r="W26">
            <v>21.617403680550002</v>
          </cell>
          <cell r="X26">
            <v>21.617403680550002</v>
          </cell>
          <cell r="Y26">
            <v>21.617403680550002</v>
          </cell>
          <cell r="Z26">
            <v>21.617403680550002</v>
          </cell>
          <cell r="AA26">
            <v>21.617403680550002</v>
          </cell>
          <cell r="AB26">
            <v>21.617403680550002</v>
          </cell>
          <cell r="AC26">
            <v>21.617403680550002</v>
          </cell>
          <cell r="AD26">
            <v>21.617403680550002</v>
          </cell>
          <cell r="AE26">
            <v>21.617403680550002</v>
          </cell>
          <cell r="AF26">
            <v>21.617403680550002</v>
          </cell>
          <cell r="AG26">
            <v>21.617403680550002</v>
          </cell>
          <cell r="AH26">
            <v>21.617403680550002</v>
          </cell>
          <cell r="AI26">
            <v>21.617403680550002</v>
          </cell>
          <cell r="AJ26">
            <v>21.617403680550002</v>
          </cell>
        </row>
        <row r="27">
          <cell r="A27">
            <v>20106</v>
          </cell>
          <cell r="B27">
            <v>1</v>
          </cell>
          <cell r="C27" t="str">
            <v>Tarapacá</v>
          </cell>
          <cell r="D27">
            <v>0</v>
          </cell>
          <cell r="E27">
            <v>0</v>
          </cell>
          <cell r="F27">
            <v>0</v>
          </cell>
          <cell r="G27">
            <v>0</v>
          </cell>
          <cell r="H27">
            <v>0</v>
          </cell>
          <cell r="I27">
            <v>0</v>
          </cell>
          <cell r="J27">
            <v>0</v>
          </cell>
          <cell r="K27">
            <v>0</v>
          </cell>
          <cell r="L27">
            <v>0</v>
          </cell>
          <cell r="M27">
            <v>0</v>
          </cell>
          <cell r="N27">
            <v>0</v>
          </cell>
          <cell r="O27">
            <v>0</v>
          </cell>
          <cell r="P27">
            <v>0</v>
          </cell>
          <cell r="Q27">
            <v>0</v>
          </cell>
          <cell r="R27">
            <v>0</v>
          </cell>
          <cell r="S27">
            <v>0</v>
          </cell>
          <cell r="T27">
            <v>0</v>
          </cell>
          <cell r="U27">
            <v>0</v>
          </cell>
          <cell r="V27">
            <v>0</v>
          </cell>
          <cell r="W27">
            <v>0</v>
          </cell>
          <cell r="X27">
            <v>0</v>
          </cell>
          <cell r="Y27">
            <v>0</v>
          </cell>
          <cell r="Z27">
            <v>0</v>
          </cell>
          <cell r="AA27">
            <v>0</v>
          </cell>
          <cell r="AB27">
            <v>0</v>
          </cell>
          <cell r="AC27">
            <v>0</v>
          </cell>
          <cell r="AD27">
            <v>0</v>
          </cell>
          <cell r="AE27">
            <v>0</v>
          </cell>
          <cell r="AF27">
            <v>0</v>
          </cell>
          <cell r="AG27">
            <v>0</v>
          </cell>
          <cell r="AH27">
            <v>0</v>
          </cell>
          <cell r="AI27">
            <v>0</v>
          </cell>
          <cell r="AJ27">
            <v>0</v>
          </cell>
        </row>
        <row r="28">
          <cell r="A28">
            <v>20206</v>
          </cell>
          <cell r="B28">
            <v>2</v>
          </cell>
          <cell r="C28" t="str">
            <v>Antofagasta</v>
          </cell>
          <cell r="D28">
            <v>0</v>
          </cell>
          <cell r="E28">
            <v>0</v>
          </cell>
          <cell r="F28">
            <v>0</v>
          </cell>
          <cell r="G28">
            <v>0</v>
          </cell>
          <cell r="H28">
            <v>0</v>
          </cell>
          <cell r="I28">
            <v>0</v>
          </cell>
          <cell r="J28">
            <v>0</v>
          </cell>
          <cell r="K28">
            <v>0</v>
          </cell>
          <cell r="L28">
            <v>0</v>
          </cell>
          <cell r="M28">
            <v>0</v>
          </cell>
          <cell r="N28">
            <v>0</v>
          </cell>
          <cell r="O28">
            <v>0</v>
          </cell>
          <cell r="P28">
            <v>0</v>
          </cell>
          <cell r="Q28">
            <v>0</v>
          </cell>
          <cell r="R28">
            <v>0</v>
          </cell>
          <cell r="S28">
            <v>0</v>
          </cell>
          <cell r="T28">
            <v>0</v>
          </cell>
          <cell r="U28">
            <v>0</v>
          </cell>
          <cell r="V28">
            <v>0</v>
          </cell>
          <cell r="W28">
            <v>0</v>
          </cell>
          <cell r="X28">
            <v>0</v>
          </cell>
          <cell r="Y28">
            <v>0</v>
          </cell>
          <cell r="Z28">
            <v>0</v>
          </cell>
          <cell r="AA28">
            <v>0</v>
          </cell>
          <cell r="AB28">
            <v>0</v>
          </cell>
          <cell r="AC28">
            <v>0</v>
          </cell>
          <cell r="AD28">
            <v>0</v>
          </cell>
          <cell r="AE28">
            <v>0</v>
          </cell>
          <cell r="AF28">
            <v>0</v>
          </cell>
          <cell r="AG28">
            <v>0</v>
          </cell>
          <cell r="AH28">
            <v>0</v>
          </cell>
          <cell r="AI28">
            <v>0</v>
          </cell>
          <cell r="AJ28">
            <v>0</v>
          </cell>
        </row>
        <row r="29">
          <cell r="A29">
            <v>20306</v>
          </cell>
          <cell r="B29">
            <v>3</v>
          </cell>
          <cell r="C29" t="str">
            <v>Atacama</v>
          </cell>
          <cell r="D29">
            <v>0</v>
          </cell>
          <cell r="E29">
            <v>0</v>
          </cell>
          <cell r="F29">
            <v>0</v>
          </cell>
          <cell r="G29">
            <v>0</v>
          </cell>
          <cell r="H29">
            <v>0</v>
          </cell>
          <cell r="I29">
            <v>0</v>
          </cell>
          <cell r="J29">
            <v>0</v>
          </cell>
          <cell r="K29">
            <v>0</v>
          </cell>
          <cell r="L29">
            <v>0</v>
          </cell>
          <cell r="M29">
            <v>0</v>
          </cell>
          <cell r="N29">
            <v>0</v>
          </cell>
          <cell r="O29">
            <v>0</v>
          </cell>
          <cell r="P29">
            <v>0</v>
          </cell>
          <cell r="Q29">
            <v>0</v>
          </cell>
          <cell r="R29">
            <v>0</v>
          </cell>
          <cell r="S29">
            <v>0</v>
          </cell>
          <cell r="T29">
            <v>0</v>
          </cell>
          <cell r="U29">
            <v>0</v>
          </cell>
          <cell r="V29">
            <v>0</v>
          </cell>
          <cell r="W29">
            <v>0</v>
          </cell>
          <cell r="X29">
            <v>0</v>
          </cell>
          <cell r="Y29">
            <v>0</v>
          </cell>
          <cell r="Z29">
            <v>0</v>
          </cell>
          <cell r="AA29">
            <v>0</v>
          </cell>
          <cell r="AB29">
            <v>0</v>
          </cell>
          <cell r="AC29">
            <v>0</v>
          </cell>
          <cell r="AD29">
            <v>0</v>
          </cell>
          <cell r="AE29">
            <v>0</v>
          </cell>
          <cell r="AF29">
            <v>0</v>
          </cell>
          <cell r="AG29">
            <v>0</v>
          </cell>
          <cell r="AH29">
            <v>0</v>
          </cell>
          <cell r="AI29">
            <v>0</v>
          </cell>
          <cell r="AJ29">
            <v>0</v>
          </cell>
        </row>
        <row r="30">
          <cell r="A30">
            <v>20406</v>
          </cell>
          <cell r="B30">
            <v>4</v>
          </cell>
          <cell r="C30" t="str">
            <v>Coquimbo</v>
          </cell>
          <cell r="D30">
            <v>0</v>
          </cell>
          <cell r="E30">
            <v>0</v>
          </cell>
          <cell r="F30">
            <v>0</v>
          </cell>
          <cell r="G30">
            <v>0</v>
          </cell>
          <cell r="H30">
            <v>0</v>
          </cell>
          <cell r="I30">
            <v>0</v>
          </cell>
          <cell r="J30">
            <v>0</v>
          </cell>
          <cell r="K30">
            <v>0</v>
          </cell>
          <cell r="L30">
            <v>0</v>
          </cell>
          <cell r="M30">
            <v>0</v>
          </cell>
          <cell r="N30">
            <v>0</v>
          </cell>
          <cell r="O30">
            <v>0</v>
          </cell>
          <cell r="P30">
            <v>0</v>
          </cell>
          <cell r="Q30">
            <v>0</v>
          </cell>
          <cell r="R30">
            <v>0</v>
          </cell>
          <cell r="S30">
            <v>0</v>
          </cell>
          <cell r="T30">
            <v>0</v>
          </cell>
          <cell r="U30">
            <v>0</v>
          </cell>
          <cell r="V30">
            <v>0</v>
          </cell>
          <cell r="W30">
            <v>0</v>
          </cell>
          <cell r="X30">
            <v>0</v>
          </cell>
          <cell r="Y30">
            <v>0</v>
          </cell>
          <cell r="Z30">
            <v>0</v>
          </cell>
          <cell r="AA30">
            <v>0</v>
          </cell>
          <cell r="AB30">
            <v>0</v>
          </cell>
          <cell r="AC30">
            <v>0</v>
          </cell>
          <cell r="AD30">
            <v>0</v>
          </cell>
          <cell r="AE30">
            <v>0</v>
          </cell>
          <cell r="AF30">
            <v>0</v>
          </cell>
          <cell r="AG30">
            <v>0</v>
          </cell>
          <cell r="AH30">
            <v>0</v>
          </cell>
          <cell r="AI30">
            <v>0</v>
          </cell>
          <cell r="AJ30">
            <v>0</v>
          </cell>
        </row>
        <row r="31">
          <cell r="A31">
            <v>20506</v>
          </cell>
          <cell r="B31">
            <v>5</v>
          </cell>
          <cell r="C31" t="str">
            <v>Valparaíso</v>
          </cell>
          <cell r="D31">
            <v>7.4276744166666697</v>
          </cell>
          <cell r="E31">
            <v>14.8553488333333</v>
          </cell>
          <cell r="F31">
            <v>22.283023249999999</v>
          </cell>
          <cell r="G31">
            <v>29.7106976666667</v>
          </cell>
          <cell r="H31">
            <v>37.138372083333302</v>
          </cell>
          <cell r="I31">
            <v>44.566046499999999</v>
          </cell>
          <cell r="J31">
            <v>51.993720916666703</v>
          </cell>
          <cell r="K31">
            <v>59.421395333333301</v>
          </cell>
          <cell r="L31">
            <v>66.849069749999998</v>
          </cell>
          <cell r="M31">
            <v>74.276744166666703</v>
          </cell>
          <cell r="N31">
            <v>81.704418583333293</v>
          </cell>
          <cell r="O31">
            <v>89.132092999999998</v>
          </cell>
          <cell r="P31">
            <v>96.559767416666702</v>
          </cell>
          <cell r="Q31">
            <v>103.98744183333299</v>
          </cell>
          <cell r="R31">
            <v>111.41511625</v>
          </cell>
          <cell r="S31">
            <v>118.842790666667</v>
          </cell>
          <cell r="T31">
            <v>126.27046508333299</v>
          </cell>
          <cell r="U31">
            <v>133.6981395</v>
          </cell>
          <cell r="V31">
            <v>141.125813916667</v>
          </cell>
          <cell r="W31">
            <v>148.55348833333301</v>
          </cell>
          <cell r="X31">
            <v>148.55348833333301</v>
          </cell>
          <cell r="Y31">
            <v>148.55348833333301</v>
          </cell>
          <cell r="Z31">
            <v>148.55348833333301</v>
          </cell>
          <cell r="AA31">
            <v>148.55348833333301</v>
          </cell>
          <cell r="AB31">
            <v>141.125813916667</v>
          </cell>
          <cell r="AC31">
            <v>133.6981395</v>
          </cell>
          <cell r="AD31">
            <v>126.27046508333299</v>
          </cell>
          <cell r="AE31">
            <v>118.842790666667</v>
          </cell>
          <cell r="AF31">
            <v>111.41511625</v>
          </cell>
          <cell r="AG31">
            <v>103.98744183333299</v>
          </cell>
          <cell r="AH31">
            <v>96.559767416666702</v>
          </cell>
          <cell r="AI31">
            <v>89.132092999999998</v>
          </cell>
          <cell r="AJ31">
            <v>81.704418583333293</v>
          </cell>
        </row>
        <row r="32">
          <cell r="A32">
            <v>21306</v>
          </cell>
          <cell r="B32">
            <v>13</v>
          </cell>
          <cell r="C32" t="str">
            <v>Metropolitana</v>
          </cell>
          <cell r="D32">
            <v>29.322095627557101</v>
          </cell>
          <cell r="E32">
            <v>58.644191255114201</v>
          </cell>
          <cell r="F32">
            <v>87.966286882671298</v>
          </cell>
          <cell r="G32">
            <v>117.288382510228</v>
          </cell>
          <cell r="H32">
            <v>146.61047813778501</v>
          </cell>
          <cell r="I32">
            <v>175.93257376534299</v>
          </cell>
          <cell r="J32">
            <v>205.25466939290001</v>
          </cell>
          <cell r="K32">
            <v>234.576765020457</v>
          </cell>
          <cell r="L32">
            <v>263.89886064801402</v>
          </cell>
          <cell r="M32">
            <v>293.22095627557098</v>
          </cell>
          <cell r="N32">
            <v>322.543051903128</v>
          </cell>
          <cell r="O32">
            <v>351.86514753068502</v>
          </cell>
          <cell r="P32">
            <v>381.18724315824198</v>
          </cell>
          <cell r="Q32">
            <v>410.509338785799</v>
          </cell>
          <cell r="R32">
            <v>439.83143441335602</v>
          </cell>
          <cell r="S32">
            <v>469.15353004091298</v>
          </cell>
          <cell r="T32">
            <v>498.47562566847</v>
          </cell>
          <cell r="U32">
            <v>527.79772129602804</v>
          </cell>
          <cell r="V32">
            <v>557.11981692358495</v>
          </cell>
          <cell r="W32">
            <v>586.44191255114197</v>
          </cell>
          <cell r="X32">
            <v>586.44191255114197</v>
          </cell>
          <cell r="Y32">
            <v>586.44191255114197</v>
          </cell>
          <cell r="Z32">
            <v>586.44191255114197</v>
          </cell>
          <cell r="AA32">
            <v>586.44191255114197</v>
          </cell>
          <cell r="AB32">
            <v>557.11981692358495</v>
          </cell>
          <cell r="AC32">
            <v>527.79772129602804</v>
          </cell>
          <cell r="AD32">
            <v>498.47562566847</v>
          </cell>
          <cell r="AE32">
            <v>489.51405207439302</v>
          </cell>
          <cell r="AF32">
            <v>460.191956446836</v>
          </cell>
          <cell r="AG32">
            <v>430.86986081927898</v>
          </cell>
          <cell r="AH32">
            <v>401.54776519172202</v>
          </cell>
          <cell r="AI32">
            <v>372.225669564165</v>
          </cell>
          <cell r="AJ32">
            <v>342.90357393660798</v>
          </cell>
        </row>
        <row r="33">
          <cell r="A33">
            <v>20606</v>
          </cell>
          <cell r="B33">
            <v>6</v>
          </cell>
          <cell r="C33" t="str">
            <v>O´Higgins</v>
          </cell>
          <cell r="D33">
            <v>3.2058073351424201</v>
          </cell>
          <cell r="E33">
            <v>6.4116146702848296</v>
          </cell>
          <cell r="F33">
            <v>9.6174220054272492</v>
          </cell>
          <cell r="G33">
            <v>12.8232293405697</v>
          </cell>
          <cell r="H33">
            <v>16.029036675712099</v>
          </cell>
          <cell r="I33">
            <v>19.234844010854498</v>
          </cell>
          <cell r="J33">
            <v>22.440651345996901</v>
          </cell>
          <cell r="K33">
            <v>25.6464586811393</v>
          </cell>
          <cell r="L33">
            <v>28.8522660162817</v>
          </cell>
          <cell r="M33">
            <v>32.058073351424198</v>
          </cell>
          <cell r="N33">
            <v>35.263880686566601</v>
          </cell>
          <cell r="O33">
            <v>38.469688021708997</v>
          </cell>
          <cell r="P33">
            <v>41.6754953568514</v>
          </cell>
          <cell r="Q33">
            <v>44.881302691993803</v>
          </cell>
          <cell r="R33">
            <v>48.087110027136198</v>
          </cell>
          <cell r="S33">
            <v>51.2929173622787</v>
          </cell>
          <cell r="T33">
            <v>54.498724697421103</v>
          </cell>
          <cell r="U33">
            <v>57.704532032563499</v>
          </cell>
          <cell r="V33">
            <v>60.910339367705902</v>
          </cell>
          <cell r="W33">
            <v>64.116146702848297</v>
          </cell>
          <cell r="X33">
            <v>64.116146702848297</v>
          </cell>
          <cell r="Y33">
            <v>64.116146702848297</v>
          </cell>
          <cell r="Z33">
            <v>64.116146702848297</v>
          </cell>
          <cell r="AA33">
            <v>64.116146702848297</v>
          </cell>
          <cell r="AB33">
            <v>60.910339367705902</v>
          </cell>
          <cell r="AC33">
            <v>57.704532032563499</v>
          </cell>
          <cell r="AD33">
            <v>54.498724697421103</v>
          </cell>
          <cell r="AE33">
            <v>51.2929173622787</v>
          </cell>
          <cell r="AF33">
            <v>48.087110027136198</v>
          </cell>
          <cell r="AG33">
            <v>44.881302691993803</v>
          </cell>
          <cell r="AH33">
            <v>41.6754953568514</v>
          </cell>
          <cell r="AI33">
            <v>38.469688021708997</v>
          </cell>
          <cell r="AJ33">
            <v>35.263880686566601</v>
          </cell>
        </row>
        <row r="34">
          <cell r="A34">
            <v>20706</v>
          </cell>
          <cell r="B34">
            <v>7</v>
          </cell>
          <cell r="C34" t="str">
            <v>Maule</v>
          </cell>
          <cell r="D34">
            <v>3097.12878841666</v>
          </cell>
          <cell r="E34">
            <v>6194.2575768333299</v>
          </cell>
          <cell r="F34">
            <v>9291.3863652499895</v>
          </cell>
          <cell r="G34">
            <v>12388.5151536667</v>
          </cell>
          <cell r="H34">
            <v>15485.643942083299</v>
          </cell>
          <cell r="I34">
            <v>18582.772730500001</v>
          </cell>
          <cell r="J34">
            <v>21679.901518916598</v>
          </cell>
          <cell r="K34">
            <v>24777.030307333302</v>
          </cell>
          <cell r="L34">
            <v>27874.159095750001</v>
          </cell>
          <cell r="M34">
            <v>30971.287884166599</v>
          </cell>
          <cell r="N34">
            <v>34068.416672583298</v>
          </cell>
          <cell r="O34">
            <v>37165.545461000002</v>
          </cell>
          <cell r="P34">
            <v>40262.674249416603</v>
          </cell>
          <cell r="Q34">
            <v>43359.803037833299</v>
          </cell>
          <cell r="R34">
            <v>46456.931826250002</v>
          </cell>
          <cell r="S34">
            <v>49554.060614666603</v>
          </cell>
          <cell r="T34">
            <v>52651.189403083299</v>
          </cell>
          <cell r="U34">
            <v>55748.318191500002</v>
          </cell>
          <cell r="V34">
            <v>58845.446979916604</v>
          </cell>
          <cell r="W34">
            <v>61942.575768333299</v>
          </cell>
          <cell r="X34">
            <v>61942.575768333299</v>
          </cell>
          <cell r="Y34">
            <v>61942.575768333299</v>
          </cell>
          <cell r="Z34">
            <v>61942.575768333299</v>
          </cell>
          <cell r="AA34">
            <v>61942.575768333299</v>
          </cell>
          <cell r="AB34">
            <v>58845.446979916604</v>
          </cell>
          <cell r="AC34">
            <v>55748.318191500002</v>
          </cell>
          <cell r="AD34">
            <v>52651.189403083299</v>
          </cell>
          <cell r="AE34">
            <v>49554.060614666603</v>
          </cell>
          <cell r="AF34">
            <v>46456.931826250002</v>
          </cell>
          <cell r="AG34">
            <v>43359.803037833299</v>
          </cell>
          <cell r="AH34">
            <v>40262.674249416603</v>
          </cell>
          <cell r="AI34">
            <v>37165.545461000002</v>
          </cell>
          <cell r="AJ34">
            <v>34068.416672583298</v>
          </cell>
        </row>
        <row r="35">
          <cell r="A35">
            <v>21606</v>
          </cell>
          <cell r="B35">
            <v>16</v>
          </cell>
          <cell r="C35" t="str">
            <v>Ñuble</v>
          </cell>
          <cell r="D35">
            <v>668.91493160222001</v>
          </cell>
          <cell r="E35">
            <v>1337.82986320444</v>
          </cell>
          <cell r="F35">
            <v>2006.7447948066599</v>
          </cell>
          <cell r="G35">
            <v>2675.65972640888</v>
          </cell>
          <cell r="H35">
            <v>3344.5746580110999</v>
          </cell>
          <cell r="I35">
            <v>4013.4895896133198</v>
          </cell>
          <cell r="J35">
            <v>4682.4045212155397</v>
          </cell>
          <cell r="K35">
            <v>5351.3194528177601</v>
          </cell>
          <cell r="L35">
            <v>6020.2343844199804</v>
          </cell>
          <cell r="M35">
            <v>6689.1493160221999</v>
          </cell>
          <cell r="N35">
            <v>7358.0642476244202</v>
          </cell>
          <cell r="O35">
            <v>8026.9791792266396</v>
          </cell>
          <cell r="P35">
            <v>8695.89411082886</v>
          </cell>
          <cell r="Q35">
            <v>9364.8090424310794</v>
          </cell>
          <cell r="R35">
            <v>10033.723974033301</v>
          </cell>
          <cell r="S35">
            <v>10702.6389056355</v>
          </cell>
          <cell r="T35">
            <v>11371.5538372377</v>
          </cell>
          <cell r="U35">
            <v>12040.468768840001</v>
          </cell>
          <cell r="V35">
            <v>12709.3837004422</v>
          </cell>
          <cell r="W35">
            <v>13378.2986320444</v>
          </cell>
          <cell r="X35">
            <v>13378.2986320444</v>
          </cell>
          <cell r="Y35">
            <v>13378.2986320444</v>
          </cell>
          <cell r="Z35">
            <v>13378.2986320444</v>
          </cell>
          <cell r="AA35">
            <v>13378.2986320444</v>
          </cell>
          <cell r="AB35">
            <v>12709.3837004422</v>
          </cell>
          <cell r="AC35">
            <v>12040.468768840001</v>
          </cell>
          <cell r="AD35">
            <v>11371.5538372377</v>
          </cell>
          <cell r="AE35">
            <v>10702.6389056355</v>
          </cell>
          <cell r="AF35">
            <v>10033.723974033301</v>
          </cell>
          <cell r="AG35">
            <v>9364.8090424310794</v>
          </cell>
          <cell r="AH35">
            <v>8695.89411082886</v>
          </cell>
          <cell r="AI35">
            <v>8026.9791792266396</v>
          </cell>
          <cell r="AJ35">
            <v>7358.0642476244202</v>
          </cell>
        </row>
        <row r="36">
          <cell r="A36">
            <v>20806</v>
          </cell>
          <cell r="B36">
            <v>8</v>
          </cell>
          <cell r="C36" t="str">
            <v>Biobío</v>
          </cell>
          <cell r="D36">
            <v>587.59640591666698</v>
          </cell>
          <cell r="E36">
            <v>1175.1928118333301</v>
          </cell>
          <cell r="F36">
            <v>1762.78921775</v>
          </cell>
          <cell r="G36">
            <v>2350.3856236666702</v>
          </cell>
          <cell r="H36">
            <v>2937.9820295833301</v>
          </cell>
          <cell r="I36">
            <v>3525.5784355000001</v>
          </cell>
          <cell r="J36">
            <v>4113.1748414166696</v>
          </cell>
          <cell r="K36">
            <v>4700.7712473333304</v>
          </cell>
          <cell r="L36">
            <v>5288.3676532500003</v>
          </cell>
          <cell r="M36">
            <v>5875.9640591666703</v>
          </cell>
          <cell r="N36">
            <v>6463.5604650833302</v>
          </cell>
          <cell r="O36">
            <v>7051.1568710000001</v>
          </cell>
          <cell r="P36">
            <v>7638.7532769166701</v>
          </cell>
          <cell r="Q36">
            <v>8226.34968283333</v>
          </cell>
          <cell r="R36">
            <v>8813.9460887500009</v>
          </cell>
          <cell r="S36">
            <v>9401.5424946666699</v>
          </cell>
          <cell r="T36">
            <v>9989.1389005833298</v>
          </cell>
          <cell r="U36">
            <v>10576.735306500001</v>
          </cell>
          <cell r="V36">
            <v>11164.331712416701</v>
          </cell>
          <cell r="W36">
            <v>11751.928118333301</v>
          </cell>
          <cell r="X36">
            <v>11751.928118333301</v>
          </cell>
          <cell r="Y36">
            <v>11751.928118333301</v>
          </cell>
          <cell r="Z36">
            <v>11751.928118333301</v>
          </cell>
          <cell r="AA36">
            <v>11751.928118333301</v>
          </cell>
          <cell r="AB36">
            <v>11685.6455330833</v>
          </cell>
          <cell r="AC36">
            <v>11619.3629478333</v>
          </cell>
          <cell r="AD36">
            <v>11553.0803625833</v>
          </cell>
          <cell r="AE36">
            <v>18385.759506666702</v>
          </cell>
          <cell r="AF36">
            <v>19734.83235375</v>
          </cell>
          <cell r="AG36">
            <v>21083.905200833298</v>
          </cell>
          <cell r="AH36">
            <v>20496.3087949166</v>
          </cell>
          <cell r="AI36">
            <v>19908.712389</v>
          </cell>
          <cell r="AJ36">
            <v>19321.115983083298</v>
          </cell>
        </row>
        <row r="37">
          <cell r="A37">
            <v>20906</v>
          </cell>
          <cell r="B37">
            <v>9</v>
          </cell>
          <cell r="C37" t="str">
            <v>Araucanía</v>
          </cell>
          <cell r="D37">
            <v>1485.2866050795899</v>
          </cell>
          <cell r="E37">
            <v>2970.5732101591798</v>
          </cell>
          <cell r="F37">
            <v>4455.8598152387704</v>
          </cell>
          <cell r="G37">
            <v>5941.1464203183596</v>
          </cell>
          <cell r="H37">
            <v>7426.4330253979497</v>
          </cell>
          <cell r="I37">
            <v>8911.7196304775407</v>
          </cell>
          <cell r="J37">
            <v>10397.006235557101</v>
          </cell>
          <cell r="K37">
            <v>11882.292840636699</v>
          </cell>
          <cell r="L37">
            <v>13367.579445716299</v>
          </cell>
          <cell r="M37">
            <v>14852.866050795899</v>
          </cell>
          <cell r="N37">
            <v>16338.152655875499</v>
          </cell>
          <cell r="O37">
            <v>17823.4392609551</v>
          </cell>
          <cell r="P37">
            <v>19308.7258660347</v>
          </cell>
          <cell r="Q37">
            <v>20794.0124711143</v>
          </cell>
          <cell r="R37">
            <v>22279.2990761939</v>
          </cell>
          <cell r="S37">
            <v>23764.585681273398</v>
          </cell>
          <cell r="T37">
            <v>25249.872286352998</v>
          </cell>
          <cell r="U37">
            <v>26735.158891432598</v>
          </cell>
          <cell r="V37">
            <v>28220.445496512199</v>
          </cell>
          <cell r="W37">
            <v>29705.732101591799</v>
          </cell>
          <cell r="X37">
            <v>29705.732101591799</v>
          </cell>
          <cell r="Y37">
            <v>29705.732101591799</v>
          </cell>
          <cell r="Z37">
            <v>29705.732101591799</v>
          </cell>
          <cell r="AA37">
            <v>29705.732101591799</v>
          </cell>
          <cell r="AB37">
            <v>28220.445496512199</v>
          </cell>
          <cell r="AC37">
            <v>26735.158891432598</v>
          </cell>
          <cell r="AD37">
            <v>25249.872286352998</v>
          </cell>
          <cell r="AE37">
            <v>23764.585681273398</v>
          </cell>
          <cell r="AF37">
            <v>23594.616773360402</v>
          </cell>
          <cell r="AG37">
            <v>23424.647865447401</v>
          </cell>
          <cell r="AH37">
            <v>21939.361260367801</v>
          </cell>
          <cell r="AI37">
            <v>20454.074655288201</v>
          </cell>
          <cell r="AJ37">
            <v>18968.788050208601</v>
          </cell>
        </row>
        <row r="38">
          <cell r="A38">
            <v>21406</v>
          </cell>
          <cell r="B38">
            <v>14</v>
          </cell>
          <cell r="C38" t="str">
            <v>Los Ríos</v>
          </cell>
          <cell r="D38">
            <v>553.41540241666701</v>
          </cell>
          <cell r="E38">
            <v>1106.8308048333299</v>
          </cell>
          <cell r="F38">
            <v>1660.24620725</v>
          </cell>
          <cell r="G38">
            <v>2213.6616096666698</v>
          </cell>
          <cell r="H38">
            <v>2767.0770120833299</v>
          </cell>
          <cell r="I38">
            <v>3320.4924145</v>
          </cell>
          <cell r="J38">
            <v>3873.9078169166701</v>
          </cell>
          <cell r="K38">
            <v>4427.3232193333297</v>
          </cell>
          <cell r="L38">
            <v>4980.7386217499998</v>
          </cell>
          <cell r="M38">
            <v>5534.1540241666698</v>
          </cell>
          <cell r="N38">
            <v>6087.5694265833299</v>
          </cell>
          <cell r="O38">
            <v>6640.984829</v>
          </cell>
          <cell r="P38">
            <v>7194.4002314166601</v>
          </cell>
          <cell r="Q38">
            <v>7747.8156338333301</v>
          </cell>
          <cell r="R38">
            <v>8301.2310362499993</v>
          </cell>
          <cell r="S38">
            <v>8854.6464386666594</v>
          </cell>
          <cell r="T38">
            <v>9408.0618410833304</v>
          </cell>
          <cell r="U38">
            <v>9961.4772434999995</v>
          </cell>
          <cell r="V38">
            <v>10514.8926459167</v>
          </cell>
          <cell r="W38">
            <v>11068.3080483333</v>
          </cell>
          <cell r="X38">
            <v>11068.3080483333</v>
          </cell>
          <cell r="Y38">
            <v>11068.3080483333</v>
          </cell>
          <cell r="Z38">
            <v>11068.3080483333</v>
          </cell>
          <cell r="AA38">
            <v>11068.3080483333</v>
          </cell>
          <cell r="AB38">
            <v>11917.3435605833</v>
          </cell>
          <cell r="AC38">
            <v>12766.379072833301</v>
          </cell>
          <cell r="AD38">
            <v>13615.414585083299</v>
          </cell>
          <cell r="AE38">
            <v>13061.999182666699</v>
          </cell>
          <cell r="AF38">
            <v>12508.583780249999</v>
          </cell>
          <cell r="AG38">
            <v>11955.168377833301</v>
          </cell>
          <cell r="AH38">
            <v>11401.752975416701</v>
          </cell>
          <cell r="AI38">
            <v>10848.337573000001</v>
          </cell>
          <cell r="AJ38">
            <v>10294.922170583301</v>
          </cell>
        </row>
        <row r="39">
          <cell r="A39">
            <v>21006</v>
          </cell>
          <cell r="B39">
            <v>10</v>
          </cell>
          <cell r="C39" t="str">
            <v>Los Lagos</v>
          </cell>
          <cell r="D39">
            <v>931.91452249999895</v>
          </cell>
          <cell r="E39">
            <v>1863.829045</v>
          </cell>
          <cell r="F39">
            <v>2795.7435675000002</v>
          </cell>
          <cell r="G39">
            <v>3727.6580899999999</v>
          </cell>
          <cell r="H39">
            <v>4659.5726125000001</v>
          </cell>
          <cell r="I39">
            <v>5591.4871350000003</v>
          </cell>
          <cell r="J39">
            <v>6523.4016574999996</v>
          </cell>
          <cell r="K39">
            <v>7455.3161799999998</v>
          </cell>
          <cell r="L39">
            <v>8387.2307024999991</v>
          </cell>
          <cell r="M39">
            <v>9319.1452249999893</v>
          </cell>
          <cell r="N39">
            <v>10251.0597475</v>
          </cell>
          <cell r="O39">
            <v>11182.974270000001</v>
          </cell>
          <cell r="P39">
            <v>12114.8887925</v>
          </cell>
          <cell r="Q39">
            <v>13046.803314999999</v>
          </cell>
          <cell r="R39">
            <v>13978.7178375</v>
          </cell>
          <cell r="S39">
            <v>14910.63236</v>
          </cell>
          <cell r="T39">
            <v>15842.546882500001</v>
          </cell>
          <cell r="U39">
            <v>16774.461404999998</v>
          </cell>
          <cell r="V39">
            <v>17706.375927500001</v>
          </cell>
          <cell r="W39">
            <v>18638.29045</v>
          </cell>
          <cell r="X39">
            <v>18638.29045</v>
          </cell>
          <cell r="Y39">
            <v>18638.29045</v>
          </cell>
          <cell r="Z39">
            <v>18638.29045</v>
          </cell>
          <cell r="AA39">
            <v>18638.29045</v>
          </cell>
          <cell r="AB39">
            <v>17706.375927500001</v>
          </cell>
          <cell r="AC39">
            <v>16774.461404999998</v>
          </cell>
          <cell r="AD39">
            <v>15842.546882500001</v>
          </cell>
          <cell r="AE39">
            <v>14910.63236</v>
          </cell>
          <cell r="AF39">
            <v>13987.2409625</v>
          </cell>
          <cell r="AG39">
            <v>13063.849565</v>
          </cell>
          <cell r="AH39">
            <v>12131.935042499999</v>
          </cell>
          <cell r="AI39">
            <v>11200.02052</v>
          </cell>
          <cell r="AJ39">
            <v>10268.105997500001</v>
          </cell>
        </row>
        <row r="40">
          <cell r="A40">
            <v>21106</v>
          </cell>
          <cell r="B40">
            <v>11</v>
          </cell>
          <cell r="C40" t="str">
            <v>Aysén</v>
          </cell>
          <cell r="D40">
            <v>4.5987723831666703</v>
          </cell>
          <cell r="E40">
            <v>9.1975447663333298</v>
          </cell>
          <cell r="F40">
            <v>13.7963171495</v>
          </cell>
          <cell r="G40">
            <v>18.395089532666699</v>
          </cell>
          <cell r="H40">
            <v>22.9938619158333</v>
          </cell>
          <cell r="I40">
            <v>27.592634299</v>
          </cell>
          <cell r="J40">
            <v>32.191406682166701</v>
          </cell>
          <cell r="K40">
            <v>36.790179065333298</v>
          </cell>
          <cell r="L40">
            <v>41.388951448500002</v>
          </cell>
          <cell r="M40">
            <v>45.987723831666699</v>
          </cell>
          <cell r="N40">
            <v>50.586496214833403</v>
          </cell>
          <cell r="O40">
            <v>55.185268598</v>
          </cell>
          <cell r="P40">
            <v>59.784040981166697</v>
          </cell>
          <cell r="Q40">
            <v>64.382813364333302</v>
          </cell>
          <cell r="R40">
            <v>68.981585747500006</v>
          </cell>
          <cell r="S40">
            <v>73.580358130666696</v>
          </cell>
          <cell r="T40">
            <v>78.1791305138333</v>
          </cell>
          <cell r="U40">
            <v>82.777902897000004</v>
          </cell>
          <cell r="V40">
            <v>87.376675280166694</v>
          </cell>
          <cell r="W40">
            <v>91.975447663333298</v>
          </cell>
          <cell r="X40">
            <v>91.975447663333298</v>
          </cell>
          <cell r="Y40">
            <v>91.975447663333298</v>
          </cell>
          <cell r="Z40">
            <v>91.975447663333298</v>
          </cell>
          <cell r="AA40">
            <v>91.975447663333298</v>
          </cell>
          <cell r="AB40">
            <v>91.975447663333298</v>
          </cell>
          <cell r="AC40">
            <v>91.975447663333298</v>
          </cell>
          <cell r="AD40">
            <v>91.975447663333298</v>
          </cell>
          <cell r="AE40">
            <v>91.975447663333298</v>
          </cell>
          <cell r="AF40">
            <v>91.975447663333298</v>
          </cell>
          <cell r="AG40">
            <v>91.975447663333298</v>
          </cell>
          <cell r="AH40">
            <v>91.975447663333298</v>
          </cell>
          <cell r="AI40">
            <v>91.975447663333298</v>
          </cell>
          <cell r="AJ40">
            <v>91.975447663333298</v>
          </cell>
        </row>
        <row r="41">
          <cell r="A41">
            <v>21206</v>
          </cell>
          <cell r="B41">
            <v>12</v>
          </cell>
          <cell r="C41" t="str">
            <v>Magallanes</v>
          </cell>
          <cell r="D41">
            <v>0</v>
          </cell>
          <cell r="E41">
            <v>0</v>
          </cell>
          <cell r="F41">
            <v>0</v>
          </cell>
          <cell r="G41">
            <v>0</v>
          </cell>
          <cell r="H41">
            <v>0</v>
          </cell>
          <cell r="I41">
            <v>0</v>
          </cell>
          <cell r="J41">
            <v>0</v>
          </cell>
          <cell r="K41">
            <v>0</v>
          </cell>
          <cell r="L41">
            <v>0</v>
          </cell>
          <cell r="M41">
            <v>0</v>
          </cell>
          <cell r="N41">
            <v>0</v>
          </cell>
          <cell r="O41">
            <v>0</v>
          </cell>
          <cell r="P41">
            <v>0</v>
          </cell>
          <cell r="Q41">
            <v>0</v>
          </cell>
          <cell r="R41">
            <v>0</v>
          </cell>
          <cell r="S41">
            <v>0</v>
          </cell>
          <cell r="T41">
            <v>0</v>
          </cell>
          <cell r="U41">
            <v>0</v>
          </cell>
          <cell r="V41">
            <v>0</v>
          </cell>
          <cell r="W41">
            <v>0</v>
          </cell>
          <cell r="X41">
            <v>0</v>
          </cell>
          <cell r="Y41">
            <v>0</v>
          </cell>
          <cell r="Z41">
            <v>0</v>
          </cell>
          <cell r="AA41">
            <v>0</v>
          </cell>
          <cell r="AB41">
            <v>0</v>
          </cell>
          <cell r="AC41">
            <v>0</v>
          </cell>
          <cell r="AD41">
            <v>0</v>
          </cell>
          <cell r="AE41">
            <v>0</v>
          </cell>
          <cell r="AF41">
            <v>0</v>
          </cell>
          <cell r="AG41">
            <v>0</v>
          </cell>
          <cell r="AH41">
            <v>0</v>
          </cell>
          <cell r="AI41">
            <v>0</v>
          </cell>
          <cell r="AJ41">
            <v>0</v>
          </cell>
        </row>
        <row r="42">
          <cell r="A42">
            <v>210006</v>
          </cell>
          <cell r="B42">
            <v>100</v>
          </cell>
          <cell r="C42" t="str">
            <v>Total</v>
          </cell>
          <cell r="D42">
            <v>7369.8918758783702</v>
          </cell>
          <cell r="E42">
            <v>14739.7837517567</v>
          </cell>
          <cell r="F42">
            <v>22109.675627635101</v>
          </cell>
          <cell r="G42">
            <v>29479.567503513499</v>
          </cell>
          <cell r="H42">
            <v>36849.459379391803</v>
          </cell>
          <cell r="I42">
            <v>44219.351255270201</v>
          </cell>
          <cell r="J42">
            <v>51589.2431311486</v>
          </cell>
          <cell r="K42">
            <v>58959.135007026904</v>
          </cell>
          <cell r="L42">
            <v>66329.026882905295</v>
          </cell>
          <cell r="M42">
            <v>73698.918758783693</v>
          </cell>
          <cell r="N42">
            <v>81068.810634662004</v>
          </cell>
          <cell r="O42">
            <v>88438.702510540403</v>
          </cell>
          <cell r="P42">
            <v>95808.594386418801</v>
          </cell>
          <cell r="Q42">
            <v>103178.486262297</v>
          </cell>
          <cell r="R42">
            <v>110548.37813817601</v>
          </cell>
          <cell r="S42">
            <v>117918.270014054</v>
          </cell>
          <cell r="T42">
            <v>125288.161889932</v>
          </cell>
          <cell r="U42">
            <v>132658.053765811</v>
          </cell>
          <cell r="V42">
            <v>140027.945641689</v>
          </cell>
          <cell r="W42">
            <v>147397.83751756701</v>
          </cell>
          <cell r="X42">
            <v>147397.83751756701</v>
          </cell>
          <cell r="Y42">
            <v>147397.83751756701</v>
          </cell>
          <cell r="Z42">
            <v>147397.83751756701</v>
          </cell>
          <cell r="AA42">
            <v>147397.83751756701</v>
          </cell>
          <cell r="AB42">
            <v>141957.39001959001</v>
          </cell>
          <cell r="AC42">
            <v>136516.94252161201</v>
          </cell>
          <cell r="AD42">
            <v>131076.49502363399</v>
          </cell>
          <cell r="AE42">
            <v>131152.91886235599</v>
          </cell>
          <cell r="AF42">
            <v>127049.216704212</v>
          </cell>
          <cell r="AG42">
            <v>122945.514546067</v>
          </cell>
          <cell r="AH42">
            <v>115581.302312756</v>
          </cell>
          <cell r="AI42">
            <v>108217.090079445</v>
          </cell>
          <cell r="AJ42">
            <v>100852.87784613299</v>
          </cell>
        </row>
        <row r="45">
          <cell r="B45">
            <v>6</v>
          </cell>
          <cell r="C45" t="str">
            <v>Humedales en transición a Bosque Nativo (Total)</v>
          </cell>
        </row>
        <row r="46">
          <cell r="B46">
            <v>3</v>
          </cell>
          <cell r="C46" t="str">
            <v>REGIÓN/AÑO</v>
          </cell>
          <cell r="D46">
            <v>1990</v>
          </cell>
          <cell r="E46">
            <v>1991</v>
          </cell>
          <cell r="F46">
            <v>1992</v>
          </cell>
          <cell r="G46">
            <v>1993</v>
          </cell>
          <cell r="H46">
            <v>1994</v>
          </cell>
          <cell r="I46">
            <v>1995</v>
          </cell>
          <cell r="J46">
            <v>1996</v>
          </cell>
          <cell r="K46">
            <v>1997</v>
          </cell>
          <cell r="L46">
            <v>1998</v>
          </cell>
          <cell r="M46">
            <v>1999</v>
          </cell>
          <cell r="N46">
            <v>2000</v>
          </cell>
          <cell r="O46">
            <v>2001</v>
          </cell>
          <cell r="P46">
            <v>2002</v>
          </cell>
          <cell r="Q46">
            <v>2003</v>
          </cell>
          <cell r="R46">
            <v>2004</v>
          </cell>
          <cell r="S46">
            <v>2005</v>
          </cell>
          <cell r="T46">
            <v>2006</v>
          </cell>
          <cell r="U46">
            <v>2007</v>
          </cell>
          <cell r="V46">
            <v>2008</v>
          </cell>
          <cell r="W46">
            <v>2009</v>
          </cell>
          <cell r="X46">
            <v>2010</v>
          </cell>
          <cell r="Y46">
            <v>2011</v>
          </cell>
          <cell r="Z46">
            <v>2012</v>
          </cell>
          <cell r="AA46">
            <v>2013</v>
          </cell>
          <cell r="AB46">
            <v>2014</v>
          </cell>
          <cell r="AC46">
            <v>2015</v>
          </cell>
          <cell r="AD46">
            <v>2016</v>
          </cell>
          <cell r="AE46">
            <v>2017</v>
          </cell>
          <cell r="AF46">
            <v>2018</v>
          </cell>
          <cell r="AG46">
            <v>2019</v>
          </cell>
          <cell r="AH46">
            <v>2020</v>
          </cell>
          <cell r="AI46">
            <v>2021</v>
          </cell>
          <cell r="AJ46">
            <v>2022</v>
          </cell>
        </row>
        <row r="47">
          <cell r="A47">
            <v>31506</v>
          </cell>
          <cell r="B47">
            <v>15</v>
          </cell>
          <cell r="C47" t="str">
            <v>Arica y Parinacota</v>
          </cell>
          <cell r="D47">
            <v>0</v>
          </cell>
          <cell r="E47">
            <v>0</v>
          </cell>
          <cell r="F47">
            <v>0</v>
          </cell>
          <cell r="G47">
            <v>0</v>
          </cell>
          <cell r="H47">
            <v>0</v>
          </cell>
          <cell r="I47">
            <v>0</v>
          </cell>
          <cell r="J47">
            <v>0</v>
          </cell>
          <cell r="K47">
            <v>0</v>
          </cell>
          <cell r="L47">
            <v>0</v>
          </cell>
          <cell r="M47">
            <v>0</v>
          </cell>
          <cell r="N47">
            <v>0</v>
          </cell>
          <cell r="O47">
            <v>0</v>
          </cell>
          <cell r="P47">
            <v>0</v>
          </cell>
          <cell r="Q47">
            <v>0</v>
          </cell>
          <cell r="R47">
            <v>0</v>
          </cell>
          <cell r="S47">
            <v>0</v>
          </cell>
          <cell r="T47">
            <v>0</v>
          </cell>
          <cell r="U47">
            <v>0</v>
          </cell>
          <cell r="V47">
            <v>0</v>
          </cell>
          <cell r="W47">
            <v>0</v>
          </cell>
          <cell r="X47">
            <v>0</v>
          </cell>
          <cell r="Y47">
            <v>0</v>
          </cell>
          <cell r="Z47">
            <v>0</v>
          </cell>
          <cell r="AA47">
            <v>0</v>
          </cell>
          <cell r="AB47">
            <v>0</v>
          </cell>
          <cell r="AC47">
            <v>0</v>
          </cell>
          <cell r="AD47">
            <v>0</v>
          </cell>
          <cell r="AE47">
            <v>0</v>
          </cell>
          <cell r="AF47">
            <v>0</v>
          </cell>
          <cell r="AG47">
            <v>0</v>
          </cell>
          <cell r="AH47">
            <v>0</v>
          </cell>
          <cell r="AI47">
            <v>0</v>
          </cell>
          <cell r="AJ47">
            <v>0</v>
          </cell>
        </row>
        <row r="48">
          <cell r="A48">
            <v>30106</v>
          </cell>
          <cell r="B48">
            <v>1</v>
          </cell>
          <cell r="C48" t="str">
            <v>Tarapacá</v>
          </cell>
          <cell r="D48">
            <v>0</v>
          </cell>
          <cell r="E48">
            <v>0</v>
          </cell>
          <cell r="F48">
            <v>0</v>
          </cell>
          <cell r="G48">
            <v>0</v>
          </cell>
          <cell r="H48">
            <v>0</v>
          </cell>
          <cell r="I48">
            <v>0</v>
          </cell>
          <cell r="J48">
            <v>0</v>
          </cell>
          <cell r="K48">
            <v>0</v>
          </cell>
          <cell r="L48">
            <v>0</v>
          </cell>
          <cell r="M48">
            <v>0</v>
          </cell>
          <cell r="N48">
            <v>0</v>
          </cell>
          <cell r="O48">
            <v>0</v>
          </cell>
          <cell r="P48">
            <v>0</v>
          </cell>
          <cell r="Q48">
            <v>0</v>
          </cell>
          <cell r="R48">
            <v>0</v>
          </cell>
          <cell r="S48">
            <v>0</v>
          </cell>
          <cell r="T48">
            <v>0</v>
          </cell>
          <cell r="U48">
            <v>0</v>
          </cell>
          <cell r="V48">
            <v>0</v>
          </cell>
          <cell r="W48">
            <v>0</v>
          </cell>
          <cell r="X48">
            <v>0</v>
          </cell>
          <cell r="Y48">
            <v>0</v>
          </cell>
          <cell r="Z48">
            <v>0</v>
          </cell>
          <cell r="AA48">
            <v>0</v>
          </cell>
          <cell r="AB48">
            <v>0</v>
          </cell>
          <cell r="AC48">
            <v>0</v>
          </cell>
          <cell r="AD48">
            <v>0</v>
          </cell>
          <cell r="AE48">
            <v>0</v>
          </cell>
          <cell r="AF48">
            <v>0</v>
          </cell>
          <cell r="AG48">
            <v>0</v>
          </cell>
          <cell r="AH48">
            <v>0</v>
          </cell>
          <cell r="AI48">
            <v>0</v>
          </cell>
          <cell r="AJ48">
            <v>0</v>
          </cell>
        </row>
        <row r="49">
          <cell r="A49">
            <v>30206</v>
          </cell>
          <cell r="B49">
            <v>2</v>
          </cell>
          <cell r="C49" t="str">
            <v>Antofagasta</v>
          </cell>
          <cell r="D49">
            <v>0</v>
          </cell>
          <cell r="E49">
            <v>0</v>
          </cell>
          <cell r="F49">
            <v>0</v>
          </cell>
          <cell r="G49">
            <v>0</v>
          </cell>
          <cell r="H49">
            <v>0</v>
          </cell>
          <cell r="I49">
            <v>0</v>
          </cell>
          <cell r="J49">
            <v>0</v>
          </cell>
          <cell r="K49">
            <v>0</v>
          </cell>
          <cell r="L49">
            <v>0</v>
          </cell>
          <cell r="M49">
            <v>0</v>
          </cell>
          <cell r="N49">
            <v>0</v>
          </cell>
          <cell r="O49">
            <v>0</v>
          </cell>
          <cell r="P49">
            <v>0</v>
          </cell>
          <cell r="Q49">
            <v>0</v>
          </cell>
          <cell r="R49">
            <v>0</v>
          </cell>
          <cell r="S49">
            <v>0</v>
          </cell>
          <cell r="T49">
            <v>0</v>
          </cell>
          <cell r="U49">
            <v>0</v>
          </cell>
          <cell r="V49">
            <v>0</v>
          </cell>
          <cell r="W49">
            <v>0</v>
          </cell>
          <cell r="X49">
            <v>0</v>
          </cell>
          <cell r="Y49">
            <v>0</v>
          </cell>
          <cell r="Z49">
            <v>0</v>
          </cell>
          <cell r="AA49">
            <v>0</v>
          </cell>
          <cell r="AB49">
            <v>0</v>
          </cell>
          <cell r="AC49">
            <v>0</v>
          </cell>
          <cell r="AD49">
            <v>0</v>
          </cell>
          <cell r="AE49">
            <v>0</v>
          </cell>
          <cell r="AF49">
            <v>0</v>
          </cell>
          <cell r="AG49">
            <v>0</v>
          </cell>
          <cell r="AH49">
            <v>0</v>
          </cell>
          <cell r="AI49">
            <v>0</v>
          </cell>
          <cell r="AJ49">
            <v>0</v>
          </cell>
        </row>
        <row r="50">
          <cell r="A50">
            <v>30306</v>
          </cell>
          <cell r="B50">
            <v>3</v>
          </cell>
          <cell r="C50" t="str">
            <v>Atacama</v>
          </cell>
          <cell r="D50">
            <v>0</v>
          </cell>
          <cell r="E50">
            <v>0</v>
          </cell>
          <cell r="F50">
            <v>0</v>
          </cell>
          <cell r="G50">
            <v>0</v>
          </cell>
          <cell r="H50">
            <v>0</v>
          </cell>
          <cell r="I50">
            <v>0</v>
          </cell>
          <cell r="J50">
            <v>0</v>
          </cell>
          <cell r="K50">
            <v>0</v>
          </cell>
          <cell r="L50">
            <v>0</v>
          </cell>
          <cell r="M50">
            <v>0</v>
          </cell>
          <cell r="N50">
            <v>0</v>
          </cell>
          <cell r="O50">
            <v>0</v>
          </cell>
          <cell r="P50">
            <v>0</v>
          </cell>
          <cell r="Q50">
            <v>0</v>
          </cell>
          <cell r="R50">
            <v>0</v>
          </cell>
          <cell r="S50">
            <v>0</v>
          </cell>
          <cell r="T50">
            <v>0</v>
          </cell>
          <cell r="U50">
            <v>0</v>
          </cell>
          <cell r="V50">
            <v>0</v>
          </cell>
          <cell r="W50">
            <v>0</v>
          </cell>
          <cell r="X50">
            <v>0</v>
          </cell>
          <cell r="Y50">
            <v>0</v>
          </cell>
          <cell r="Z50">
            <v>0</v>
          </cell>
          <cell r="AA50">
            <v>0</v>
          </cell>
          <cell r="AB50">
            <v>0</v>
          </cell>
          <cell r="AC50">
            <v>0</v>
          </cell>
          <cell r="AD50">
            <v>0</v>
          </cell>
          <cell r="AE50">
            <v>0</v>
          </cell>
          <cell r="AF50">
            <v>0</v>
          </cell>
          <cell r="AG50">
            <v>0</v>
          </cell>
          <cell r="AH50">
            <v>0</v>
          </cell>
          <cell r="AI50">
            <v>0</v>
          </cell>
          <cell r="AJ50">
            <v>0</v>
          </cell>
        </row>
        <row r="51">
          <cell r="A51">
            <v>30406</v>
          </cell>
          <cell r="B51">
            <v>4</v>
          </cell>
          <cell r="C51" t="str">
            <v>Coquimbo</v>
          </cell>
          <cell r="D51">
            <v>0</v>
          </cell>
          <cell r="E51">
            <v>0</v>
          </cell>
          <cell r="F51">
            <v>0</v>
          </cell>
          <cell r="G51">
            <v>0</v>
          </cell>
          <cell r="H51">
            <v>0</v>
          </cell>
          <cell r="I51">
            <v>0</v>
          </cell>
          <cell r="J51">
            <v>0</v>
          </cell>
          <cell r="K51">
            <v>0</v>
          </cell>
          <cell r="L51">
            <v>0</v>
          </cell>
          <cell r="M51">
            <v>0</v>
          </cell>
          <cell r="N51">
            <v>0</v>
          </cell>
          <cell r="O51">
            <v>0</v>
          </cell>
          <cell r="P51">
            <v>0</v>
          </cell>
          <cell r="Q51">
            <v>0</v>
          </cell>
          <cell r="R51">
            <v>0</v>
          </cell>
          <cell r="S51">
            <v>0</v>
          </cell>
          <cell r="T51">
            <v>0</v>
          </cell>
          <cell r="U51">
            <v>0</v>
          </cell>
          <cell r="V51">
            <v>0</v>
          </cell>
          <cell r="W51">
            <v>0</v>
          </cell>
          <cell r="X51">
            <v>0</v>
          </cell>
          <cell r="Y51">
            <v>0</v>
          </cell>
          <cell r="Z51">
            <v>0</v>
          </cell>
          <cell r="AA51">
            <v>0</v>
          </cell>
          <cell r="AB51">
            <v>0</v>
          </cell>
          <cell r="AC51">
            <v>0</v>
          </cell>
          <cell r="AD51">
            <v>0</v>
          </cell>
          <cell r="AE51">
            <v>0</v>
          </cell>
          <cell r="AF51">
            <v>0</v>
          </cell>
          <cell r="AG51">
            <v>0</v>
          </cell>
          <cell r="AH51">
            <v>0</v>
          </cell>
          <cell r="AI51">
            <v>0</v>
          </cell>
          <cell r="AJ51">
            <v>0</v>
          </cell>
        </row>
        <row r="52">
          <cell r="A52">
            <v>30506</v>
          </cell>
          <cell r="B52">
            <v>5</v>
          </cell>
          <cell r="C52" t="str">
            <v>Valparaíso</v>
          </cell>
          <cell r="D52">
            <v>0</v>
          </cell>
          <cell r="E52">
            <v>0</v>
          </cell>
          <cell r="F52">
            <v>0</v>
          </cell>
          <cell r="G52">
            <v>0</v>
          </cell>
          <cell r="H52">
            <v>0</v>
          </cell>
          <cell r="I52">
            <v>0</v>
          </cell>
          <cell r="J52">
            <v>0</v>
          </cell>
          <cell r="K52">
            <v>0</v>
          </cell>
          <cell r="L52">
            <v>0</v>
          </cell>
          <cell r="M52">
            <v>0</v>
          </cell>
          <cell r="N52">
            <v>0</v>
          </cell>
          <cell r="O52">
            <v>0</v>
          </cell>
          <cell r="P52">
            <v>0</v>
          </cell>
          <cell r="Q52">
            <v>0</v>
          </cell>
          <cell r="R52">
            <v>0</v>
          </cell>
          <cell r="S52">
            <v>0</v>
          </cell>
          <cell r="T52">
            <v>0</v>
          </cell>
          <cell r="U52">
            <v>0</v>
          </cell>
          <cell r="V52">
            <v>0</v>
          </cell>
          <cell r="W52">
            <v>0</v>
          </cell>
          <cell r="X52">
            <v>0</v>
          </cell>
          <cell r="Y52">
            <v>0</v>
          </cell>
          <cell r="Z52">
            <v>0</v>
          </cell>
          <cell r="AA52">
            <v>0</v>
          </cell>
          <cell r="AB52">
            <v>0</v>
          </cell>
          <cell r="AC52">
            <v>0</v>
          </cell>
          <cell r="AD52">
            <v>0</v>
          </cell>
          <cell r="AE52">
            <v>0</v>
          </cell>
          <cell r="AF52">
            <v>0</v>
          </cell>
          <cell r="AG52">
            <v>0</v>
          </cell>
          <cell r="AH52">
            <v>0</v>
          </cell>
          <cell r="AI52">
            <v>0</v>
          </cell>
          <cell r="AJ52">
            <v>0</v>
          </cell>
        </row>
        <row r="53">
          <cell r="A53">
            <v>31306</v>
          </cell>
          <cell r="B53">
            <v>13</v>
          </cell>
          <cell r="C53" t="str">
            <v>Metropolitana</v>
          </cell>
          <cell r="D53">
            <v>0</v>
          </cell>
          <cell r="E53">
            <v>0</v>
          </cell>
          <cell r="F53">
            <v>0</v>
          </cell>
          <cell r="G53">
            <v>0</v>
          </cell>
          <cell r="H53">
            <v>0</v>
          </cell>
          <cell r="I53">
            <v>0</v>
          </cell>
          <cell r="J53">
            <v>0</v>
          </cell>
          <cell r="K53">
            <v>0</v>
          </cell>
          <cell r="L53">
            <v>0</v>
          </cell>
          <cell r="M53">
            <v>0</v>
          </cell>
          <cell r="N53">
            <v>0</v>
          </cell>
          <cell r="O53">
            <v>0</v>
          </cell>
          <cell r="P53">
            <v>0</v>
          </cell>
          <cell r="Q53">
            <v>0</v>
          </cell>
          <cell r="R53">
            <v>0</v>
          </cell>
          <cell r="S53">
            <v>0</v>
          </cell>
          <cell r="T53">
            <v>0</v>
          </cell>
          <cell r="U53">
            <v>0</v>
          </cell>
          <cell r="V53">
            <v>0</v>
          </cell>
          <cell r="W53">
            <v>0</v>
          </cell>
          <cell r="X53">
            <v>0</v>
          </cell>
          <cell r="Y53">
            <v>0</v>
          </cell>
          <cell r="Z53">
            <v>0</v>
          </cell>
          <cell r="AA53">
            <v>0</v>
          </cell>
          <cell r="AB53">
            <v>0</v>
          </cell>
          <cell r="AC53">
            <v>0</v>
          </cell>
          <cell r="AD53">
            <v>0</v>
          </cell>
          <cell r="AE53">
            <v>0</v>
          </cell>
          <cell r="AF53">
            <v>0</v>
          </cell>
          <cell r="AG53">
            <v>0</v>
          </cell>
          <cell r="AH53">
            <v>0</v>
          </cell>
          <cell r="AI53">
            <v>0</v>
          </cell>
          <cell r="AJ53">
            <v>0</v>
          </cell>
        </row>
        <row r="54">
          <cell r="A54">
            <v>30606</v>
          </cell>
          <cell r="B54">
            <v>6</v>
          </cell>
          <cell r="C54" t="str">
            <v>O´Higgins</v>
          </cell>
          <cell r="D54">
            <v>0</v>
          </cell>
          <cell r="E54">
            <v>0</v>
          </cell>
          <cell r="F54">
            <v>0</v>
          </cell>
          <cell r="G54">
            <v>0</v>
          </cell>
          <cell r="H54">
            <v>0</v>
          </cell>
          <cell r="I54">
            <v>0</v>
          </cell>
          <cell r="J54">
            <v>0</v>
          </cell>
          <cell r="K54">
            <v>0</v>
          </cell>
          <cell r="L54">
            <v>0</v>
          </cell>
          <cell r="M54">
            <v>0</v>
          </cell>
          <cell r="N54">
            <v>0</v>
          </cell>
          <cell r="O54">
            <v>0</v>
          </cell>
          <cell r="P54">
            <v>0</v>
          </cell>
          <cell r="Q54">
            <v>0</v>
          </cell>
          <cell r="R54">
            <v>0</v>
          </cell>
          <cell r="S54">
            <v>0</v>
          </cell>
          <cell r="T54">
            <v>0</v>
          </cell>
          <cell r="U54">
            <v>0</v>
          </cell>
          <cell r="V54">
            <v>0</v>
          </cell>
          <cell r="W54">
            <v>0</v>
          </cell>
          <cell r="X54">
            <v>0</v>
          </cell>
          <cell r="Y54">
            <v>0</v>
          </cell>
          <cell r="Z54">
            <v>0</v>
          </cell>
          <cell r="AA54">
            <v>0</v>
          </cell>
          <cell r="AB54">
            <v>0</v>
          </cell>
          <cell r="AC54">
            <v>0</v>
          </cell>
          <cell r="AD54">
            <v>0</v>
          </cell>
          <cell r="AE54">
            <v>0</v>
          </cell>
          <cell r="AF54">
            <v>0</v>
          </cell>
          <cell r="AG54">
            <v>0</v>
          </cell>
          <cell r="AH54">
            <v>0</v>
          </cell>
          <cell r="AI54">
            <v>0</v>
          </cell>
          <cell r="AJ54">
            <v>0</v>
          </cell>
        </row>
        <row r="55">
          <cell r="A55">
            <v>30706</v>
          </cell>
          <cell r="B55">
            <v>7</v>
          </cell>
          <cell r="C55" t="str">
            <v>Maule</v>
          </cell>
          <cell r="D55">
            <v>0</v>
          </cell>
          <cell r="E55">
            <v>0</v>
          </cell>
          <cell r="F55">
            <v>0</v>
          </cell>
          <cell r="G55">
            <v>0</v>
          </cell>
          <cell r="H55">
            <v>0</v>
          </cell>
          <cell r="I55">
            <v>0</v>
          </cell>
          <cell r="J55">
            <v>0</v>
          </cell>
          <cell r="K55">
            <v>0</v>
          </cell>
          <cell r="L55">
            <v>0</v>
          </cell>
          <cell r="M55">
            <v>0</v>
          </cell>
          <cell r="N55">
            <v>0</v>
          </cell>
          <cell r="O55">
            <v>0</v>
          </cell>
          <cell r="P55">
            <v>0</v>
          </cell>
          <cell r="Q55">
            <v>0</v>
          </cell>
          <cell r="R55">
            <v>0</v>
          </cell>
          <cell r="S55">
            <v>0</v>
          </cell>
          <cell r="T55">
            <v>0</v>
          </cell>
          <cell r="U55">
            <v>0</v>
          </cell>
          <cell r="V55">
            <v>0</v>
          </cell>
          <cell r="W55">
            <v>0</v>
          </cell>
          <cell r="X55">
            <v>0</v>
          </cell>
          <cell r="Y55">
            <v>0</v>
          </cell>
          <cell r="Z55">
            <v>0</v>
          </cell>
          <cell r="AA55">
            <v>0</v>
          </cell>
          <cell r="AB55">
            <v>0</v>
          </cell>
          <cell r="AC55">
            <v>0</v>
          </cell>
          <cell r="AD55">
            <v>0</v>
          </cell>
          <cell r="AE55">
            <v>0</v>
          </cell>
          <cell r="AF55">
            <v>0</v>
          </cell>
          <cell r="AG55">
            <v>0</v>
          </cell>
          <cell r="AH55">
            <v>0</v>
          </cell>
          <cell r="AI55">
            <v>0</v>
          </cell>
          <cell r="AJ55">
            <v>0</v>
          </cell>
        </row>
        <row r="56">
          <cell r="A56">
            <v>31606</v>
          </cell>
          <cell r="B56">
            <v>16</v>
          </cell>
          <cell r="C56" t="str">
            <v>Ñuble</v>
          </cell>
          <cell r="D56">
            <v>0</v>
          </cell>
          <cell r="E56">
            <v>0</v>
          </cell>
          <cell r="F56">
            <v>0</v>
          </cell>
          <cell r="G56">
            <v>0</v>
          </cell>
          <cell r="H56">
            <v>0</v>
          </cell>
          <cell r="I56">
            <v>0</v>
          </cell>
          <cell r="J56">
            <v>0</v>
          </cell>
          <cell r="K56">
            <v>0</v>
          </cell>
          <cell r="L56">
            <v>0</v>
          </cell>
          <cell r="M56">
            <v>0</v>
          </cell>
          <cell r="N56">
            <v>0</v>
          </cell>
          <cell r="O56">
            <v>0</v>
          </cell>
          <cell r="P56">
            <v>0</v>
          </cell>
          <cell r="Q56">
            <v>0</v>
          </cell>
          <cell r="R56">
            <v>0</v>
          </cell>
          <cell r="S56">
            <v>0</v>
          </cell>
          <cell r="T56">
            <v>0</v>
          </cell>
          <cell r="U56">
            <v>0</v>
          </cell>
          <cell r="V56">
            <v>0</v>
          </cell>
          <cell r="W56">
            <v>0</v>
          </cell>
          <cell r="X56">
            <v>0</v>
          </cell>
          <cell r="Y56">
            <v>0</v>
          </cell>
          <cell r="Z56">
            <v>0</v>
          </cell>
          <cell r="AA56">
            <v>0</v>
          </cell>
          <cell r="AB56">
            <v>0</v>
          </cell>
          <cell r="AC56">
            <v>0</v>
          </cell>
          <cell r="AD56">
            <v>0</v>
          </cell>
          <cell r="AE56">
            <v>0</v>
          </cell>
          <cell r="AF56">
            <v>0</v>
          </cell>
          <cell r="AG56">
            <v>0</v>
          </cell>
          <cell r="AH56">
            <v>0</v>
          </cell>
          <cell r="AI56">
            <v>0</v>
          </cell>
          <cell r="AJ56">
            <v>0</v>
          </cell>
        </row>
        <row r="57">
          <cell r="A57">
            <v>30806</v>
          </cell>
          <cell r="B57">
            <v>8</v>
          </cell>
          <cell r="C57" t="str">
            <v>Biobío</v>
          </cell>
          <cell r="D57">
            <v>0</v>
          </cell>
          <cell r="E57">
            <v>0</v>
          </cell>
          <cell r="F57">
            <v>0</v>
          </cell>
          <cell r="G57">
            <v>0</v>
          </cell>
          <cell r="H57">
            <v>0</v>
          </cell>
          <cell r="I57">
            <v>0</v>
          </cell>
          <cell r="J57">
            <v>0</v>
          </cell>
          <cell r="K57">
            <v>0</v>
          </cell>
          <cell r="L57">
            <v>0</v>
          </cell>
          <cell r="M57">
            <v>0</v>
          </cell>
          <cell r="N57">
            <v>0</v>
          </cell>
          <cell r="O57">
            <v>0</v>
          </cell>
          <cell r="P57">
            <v>0</v>
          </cell>
          <cell r="Q57">
            <v>0</v>
          </cell>
          <cell r="R57">
            <v>0</v>
          </cell>
          <cell r="S57">
            <v>0</v>
          </cell>
          <cell r="T57">
            <v>0</v>
          </cell>
          <cell r="U57">
            <v>0</v>
          </cell>
          <cell r="V57">
            <v>0</v>
          </cell>
          <cell r="W57">
            <v>0</v>
          </cell>
          <cell r="X57">
            <v>0</v>
          </cell>
          <cell r="Y57">
            <v>0</v>
          </cell>
          <cell r="Z57">
            <v>0</v>
          </cell>
          <cell r="AA57">
            <v>0</v>
          </cell>
          <cell r="AB57">
            <v>0</v>
          </cell>
          <cell r="AC57">
            <v>0</v>
          </cell>
          <cell r="AD57">
            <v>0</v>
          </cell>
          <cell r="AE57">
            <v>0</v>
          </cell>
          <cell r="AF57">
            <v>0</v>
          </cell>
          <cell r="AG57">
            <v>0</v>
          </cell>
          <cell r="AH57">
            <v>0</v>
          </cell>
          <cell r="AI57">
            <v>0</v>
          </cell>
          <cell r="AJ57">
            <v>0</v>
          </cell>
        </row>
        <row r="58">
          <cell r="A58">
            <v>30906</v>
          </cell>
          <cell r="B58">
            <v>9</v>
          </cell>
          <cell r="C58" t="str">
            <v>Araucanía</v>
          </cell>
          <cell r="D58">
            <v>0</v>
          </cell>
          <cell r="E58">
            <v>0</v>
          </cell>
          <cell r="F58">
            <v>0</v>
          </cell>
          <cell r="G58">
            <v>0</v>
          </cell>
          <cell r="H58">
            <v>0</v>
          </cell>
          <cell r="I58">
            <v>0</v>
          </cell>
          <cell r="J58">
            <v>0</v>
          </cell>
          <cell r="K58">
            <v>0</v>
          </cell>
          <cell r="L58">
            <v>0</v>
          </cell>
          <cell r="M58">
            <v>0</v>
          </cell>
          <cell r="N58">
            <v>0</v>
          </cell>
          <cell r="O58">
            <v>0</v>
          </cell>
          <cell r="P58">
            <v>0</v>
          </cell>
          <cell r="Q58">
            <v>0</v>
          </cell>
          <cell r="R58">
            <v>0</v>
          </cell>
          <cell r="S58">
            <v>0</v>
          </cell>
          <cell r="T58">
            <v>0</v>
          </cell>
          <cell r="U58">
            <v>0</v>
          </cell>
          <cell r="V58">
            <v>0</v>
          </cell>
          <cell r="W58">
            <v>0</v>
          </cell>
          <cell r="X58">
            <v>0</v>
          </cell>
          <cell r="Y58">
            <v>0</v>
          </cell>
          <cell r="Z58">
            <v>0</v>
          </cell>
          <cell r="AA58">
            <v>0</v>
          </cell>
          <cell r="AB58">
            <v>0</v>
          </cell>
          <cell r="AC58">
            <v>0</v>
          </cell>
          <cell r="AD58">
            <v>0</v>
          </cell>
          <cell r="AE58">
            <v>0</v>
          </cell>
          <cell r="AF58">
            <v>0</v>
          </cell>
          <cell r="AG58">
            <v>0</v>
          </cell>
          <cell r="AH58">
            <v>0</v>
          </cell>
          <cell r="AI58">
            <v>0</v>
          </cell>
          <cell r="AJ58">
            <v>0</v>
          </cell>
        </row>
        <row r="59">
          <cell r="A59">
            <v>31406</v>
          </cell>
          <cell r="B59">
            <v>14</v>
          </cell>
          <cell r="C59" t="str">
            <v>Los Ríos</v>
          </cell>
          <cell r="D59">
            <v>0</v>
          </cell>
          <cell r="E59">
            <v>0</v>
          </cell>
          <cell r="F59">
            <v>0</v>
          </cell>
          <cell r="G59">
            <v>0</v>
          </cell>
          <cell r="H59">
            <v>0</v>
          </cell>
          <cell r="I59">
            <v>0</v>
          </cell>
          <cell r="J59">
            <v>0</v>
          </cell>
          <cell r="K59">
            <v>0</v>
          </cell>
          <cell r="L59">
            <v>0</v>
          </cell>
          <cell r="M59">
            <v>0</v>
          </cell>
          <cell r="N59">
            <v>0</v>
          </cell>
          <cell r="O59">
            <v>0</v>
          </cell>
          <cell r="P59">
            <v>0</v>
          </cell>
          <cell r="Q59">
            <v>0</v>
          </cell>
          <cell r="R59">
            <v>0</v>
          </cell>
          <cell r="S59">
            <v>0</v>
          </cell>
          <cell r="T59">
            <v>0</v>
          </cell>
          <cell r="U59">
            <v>0</v>
          </cell>
          <cell r="V59">
            <v>0</v>
          </cell>
          <cell r="W59">
            <v>0</v>
          </cell>
          <cell r="X59">
            <v>0</v>
          </cell>
          <cell r="Y59">
            <v>0</v>
          </cell>
          <cell r="Z59">
            <v>0</v>
          </cell>
          <cell r="AA59">
            <v>0</v>
          </cell>
          <cell r="AB59">
            <v>0</v>
          </cell>
          <cell r="AC59">
            <v>0</v>
          </cell>
          <cell r="AD59">
            <v>0</v>
          </cell>
          <cell r="AE59">
            <v>0</v>
          </cell>
          <cell r="AF59">
            <v>0</v>
          </cell>
          <cell r="AG59">
            <v>0</v>
          </cell>
          <cell r="AH59">
            <v>0</v>
          </cell>
          <cell r="AI59">
            <v>0</v>
          </cell>
          <cell r="AJ59">
            <v>0</v>
          </cell>
        </row>
        <row r="60">
          <cell r="A60">
            <v>31006</v>
          </cell>
          <cell r="B60">
            <v>10</v>
          </cell>
          <cell r="C60" t="str">
            <v>Los Lagos</v>
          </cell>
          <cell r="D60">
            <v>0</v>
          </cell>
          <cell r="E60">
            <v>0</v>
          </cell>
          <cell r="F60">
            <v>0</v>
          </cell>
          <cell r="G60">
            <v>0</v>
          </cell>
          <cell r="H60">
            <v>0</v>
          </cell>
          <cell r="I60">
            <v>0</v>
          </cell>
          <cell r="J60">
            <v>0</v>
          </cell>
          <cell r="K60">
            <v>0</v>
          </cell>
          <cell r="L60">
            <v>0</v>
          </cell>
          <cell r="M60">
            <v>0</v>
          </cell>
          <cell r="N60">
            <v>0</v>
          </cell>
          <cell r="O60">
            <v>0</v>
          </cell>
          <cell r="P60">
            <v>0</v>
          </cell>
          <cell r="Q60">
            <v>0</v>
          </cell>
          <cell r="R60">
            <v>0</v>
          </cell>
          <cell r="S60">
            <v>0</v>
          </cell>
          <cell r="T60">
            <v>0</v>
          </cell>
          <cell r="U60">
            <v>0</v>
          </cell>
          <cell r="V60">
            <v>0</v>
          </cell>
          <cell r="W60">
            <v>0</v>
          </cell>
          <cell r="X60">
            <v>0</v>
          </cell>
          <cell r="Y60">
            <v>0</v>
          </cell>
          <cell r="Z60">
            <v>0</v>
          </cell>
          <cell r="AA60">
            <v>0</v>
          </cell>
          <cell r="AB60">
            <v>0</v>
          </cell>
          <cell r="AC60">
            <v>0</v>
          </cell>
          <cell r="AD60">
            <v>0</v>
          </cell>
          <cell r="AE60">
            <v>0</v>
          </cell>
          <cell r="AF60">
            <v>0</v>
          </cell>
          <cell r="AG60">
            <v>0</v>
          </cell>
          <cell r="AH60">
            <v>0</v>
          </cell>
          <cell r="AI60">
            <v>0</v>
          </cell>
          <cell r="AJ60">
            <v>0</v>
          </cell>
        </row>
        <row r="61">
          <cell r="A61">
            <v>31106</v>
          </cell>
          <cell r="B61">
            <v>11</v>
          </cell>
          <cell r="C61" t="str">
            <v>Aysén</v>
          </cell>
          <cell r="D61">
            <v>0</v>
          </cell>
          <cell r="E61">
            <v>0</v>
          </cell>
          <cell r="F61">
            <v>0</v>
          </cell>
          <cell r="G61">
            <v>0</v>
          </cell>
          <cell r="H61">
            <v>0</v>
          </cell>
          <cell r="I61">
            <v>0</v>
          </cell>
          <cell r="J61">
            <v>0</v>
          </cell>
          <cell r="K61">
            <v>0</v>
          </cell>
          <cell r="L61">
            <v>0</v>
          </cell>
          <cell r="M61">
            <v>0</v>
          </cell>
          <cell r="N61">
            <v>0</v>
          </cell>
          <cell r="O61">
            <v>0</v>
          </cell>
          <cell r="P61">
            <v>0</v>
          </cell>
          <cell r="Q61">
            <v>0</v>
          </cell>
          <cell r="R61">
            <v>0</v>
          </cell>
          <cell r="S61">
            <v>0</v>
          </cell>
          <cell r="T61">
            <v>0</v>
          </cell>
          <cell r="U61">
            <v>0</v>
          </cell>
          <cell r="V61">
            <v>0</v>
          </cell>
          <cell r="W61">
            <v>0</v>
          </cell>
          <cell r="X61">
            <v>0</v>
          </cell>
          <cell r="Y61">
            <v>0</v>
          </cell>
          <cell r="Z61">
            <v>0</v>
          </cell>
          <cell r="AA61">
            <v>0</v>
          </cell>
          <cell r="AB61">
            <v>0</v>
          </cell>
          <cell r="AC61">
            <v>0</v>
          </cell>
          <cell r="AD61">
            <v>0</v>
          </cell>
          <cell r="AE61">
            <v>0</v>
          </cell>
          <cell r="AF61">
            <v>0</v>
          </cell>
          <cell r="AG61">
            <v>0</v>
          </cell>
          <cell r="AH61">
            <v>0</v>
          </cell>
          <cell r="AI61">
            <v>0</v>
          </cell>
          <cell r="AJ61">
            <v>0</v>
          </cell>
        </row>
        <row r="62">
          <cell r="A62">
            <v>31206</v>
          </cell>
          <cell r="B62">
            <v>12</v>
          </cell>
          <cell r="C62" t="str">
            <v>Magallanes</v>
          </cell>
          <cell r="D62">
            <v>0</v>
          </cell>
          <cell r="E62">
            <v>0</v>
          </cell>
          <cell r="F62">
            <v>0</v>
          </cell>
          <cell r="G62">
            <v>0</v>
          </cell>
          <cell r="H62">
            <v>0</v>
          </cell>
          <cell r="I62">
            <v>0</v>
          </cell>
          <cell r="J62">
            <v>0</v>
          </cell>
          <cell r="K62">
            <v>0</v>
          </cell>
          <cell r="L62">
            <v>0</v>
          </cell>
          <cell r="M62">
            <v>0</v>
          </cell>
          <cell r="N62">
            <v>0</v>
          </cell>
          <cell r="O62">
            <v>0</v>
          </cell>
          <cell r="P62">
            <v>0</v>
          </cell>
          <cell r="Q62">
            <v>0</v>
          </cell>
          <cell r="R62">
            <v>0</v>
          </cell>
          <cell r="S62">
            <v>0</v>
          </cell>
          <cell r="T62">
            <v>0</v>
          </cell>
          <cell r="U62">
            <v>0</v>
          </cell>
          <cell r="V62">
            <v>0</v>
          </cell>
          <cell r="W62">
            <v>0</v>
          </cell>
          <cell r="X62">
            <v>0</v>
          </cell>
          <cell r="Y62">
            <v>0</v>
          </cell>
          <cell r="Z62">
            <v>0</v>
          </cell>
          <cell r="AA62">
            <v>0</v>
          </cell>
          <cell r="AB62">
            <v>0</v>
          </cell>
          <cell r="AC62">
            <v>0</v>
          </cell>
          <cell r="AD62">
            <v>0</v>
          </cell>
          <cell r="AE62">
            <v>0</v>
          </cell>
          <cell r="AF62">
            <v>0</v>
          </cell>
          <cell r="AG62">
            <v>0</v>
          </cell>
          <cell r="AH62">
            <v>0</v>
          </cell>
          <cell r="AI62">
            <v>0</v>
          </cell>
          <cell r="AJ62">
            <v>0</v>
          </cell>
        </row>
        <row r="63">
          <cell r="A63">
            <v>310006</v>
          </cell>
          <cell r="B63">
            <v>100</v>
          </cell>
          <cell r="C63" t="str">
            <v>Total</v>
          </cell>
          <cell r="D63">
            <v>0</v>
          </cell>
          <cell r="E63">
            <v>0</v>
          </cell>
          <cell r="F63">
            <v>0</v>
          </cell>
          <cell r="G63">
            <v>0</v>
          </cell>
          <cell r="H63">
            <v>0</v>
          </cell>
          <cell r="I63">
            <v>0</v>
          </cell>
          <cell r="J63">
            <v>0</v>
          </cell>
          <cell r="K63">
            <v>0</v>
          </cell>
          <cell r="L63">
            <v>0</v>
          </cell>
          <cell r="M63">
            <v>0</v>
          </cell>
          <cell r="N63">
            <v>0</v>
          </cell>
          <cell r="O63">
            <v>0</v>
          </cell>
          <cell r="P63">
            <v>0</v>
          </cell>
          <cell r="Q63">
            <v>0</v>
          </cell>
          <cell r="R63">
            <v>0</v>
          </cell>
          <cell r="S63">
            <v>0</v>
          </cell>
          <cell r="T63">
            <v>0</v>
          </cell>
          <cell r="U63">
            <v>0</v>
          </cell>
          <cell r="V63">
            <v>0</v>
          </cell>
          <cell r="W63">
            <v>0</v>
          </cell>
          <cell r="X63">
            <v>0</v>
          </cell>
          <cell r="Y63">
            <v>0</v>
          </cell>
          <cell r="Z63">
            <v>0</v>
          </cell>
          <cell r="AA63">
            <v>0</v>
          </cell>
          <cell r="AB63">
            <v>0</v>
          </cell>
          <cell r="AC63">
            <v>0</v>
          </cell>
          <cell r="AD63">
            <v>0</v>
          </cell>
          <cell r="AE63">
            <v>0</v>
          </cell>
          <cell r="AF63">
            <v>0</v>
          </cell>
          <cell r="AG63">
            <v>0</v>
          </cell>
          <cell r="AH63">
            <v>0</v>
          </cell>
          <cell r="AI63">
            <v>0</v>
          </cell>
          <cell r="AJ63">
            <v>0</v>
          </cell>
        </row>
        <row r="66">
          <cell r="B66">
            <v>6</v>
          </cell>
          <cell r="C66" t="str">
            <v>Asentamientos en transición a Bosque Nativo (Total)</v>
          </cell>
        </row>
        <row r="67">
          <cell r="B67">
            <v>4</v>
          </cell>
          <cell r="C67" t="str">
            <v>REGIÓN/AÑO</v>
          </cell>
          <cell r="D67">
            <v>1990</v>
          </cell>
          <cell r="E67">
            <v>1991</v>
          </cell>
          <cell r="F67">
            <v>1992</v>
          </cell>
          <cell r="G67">
            <v>1993</v>
          </cell>
          <cell r="H67">
            <v>1994</v>
          </cell>
          <cell r="I67">
            <v>1995</v>
          </cell>
          <cell r="J67">
            <v>1996</v>
          </cell>
          <cell r="K67">
            <v>1997</v>
          </cell>
          <cell r="L67">
            <v>1998</v>
          </cell>
          <cell r="M67">
            <v>1999</v>
          </cell>
          <cell r="N67">
            <v>2000</v>
          </cell>
          <cell r="O67">
            <v>2001</v>
          </cell>
          <cell r="P67">
            <v>2002</v>
          </cell>
          <cell r="Q67">
            <v>2003</v>
          </cell>
          <cell r="R67">
            <v>2004</v>
          </cell>
          <cell r="S67">
            <v>2005</v>
          </cell>
          <cell r="T67">
            <v>2006</v>
          </cell>
          <cell r="U67">
            <v>2007</v>
          </cell>
          <cell r="V67">
            <v>2008</v>
          </cell>
          <cell r="W67">
            <v>2009</v>
          </cell>
          <cell r="X67">
            <v>2010</v>
          </cell>
          <cell r="Y67">
            <v>2011</v>
          </cell>
          <cell r="Z67">
            <v>2012</v>
          </cell>
          <cell r="AA67">
            <v>2013</v>
          </cell>
          <cell r="AB67">
            <v>2014</v>
          </cell>
          <cell r="AC67">
            <v>2015</v>
          </cell>
          <cell r="AD67">
            <v>2016</v>
          </cell>
          <cell r="AE67">
            <v>2017</v>
          </cell>
          <cell r="AF67">
            <v>2018</v>
          </cell>
          <cell r="AG67">
            <v>2019</v>
          </cell>
          <cell r="AH67">
            <v>2020</v>
          </cell>
          <cell r="AI67">
            <v>2021</v>
          </cell>
          <cell r="AJ67">
            <v>2022</v>
          </cell>
        </row>
        <row r="68">
          <cell r="A68">
            <v>41506</v>
          </cell>
          <cell r="B68">
            <v>15</v>
          </cell>
          <cell r="C68" t="str">
            <v>Arica y Parinacota</v>
          </cell>
          <cell r="D68">
            <v>0</v>
          </cell>
          <cell r="E68">
            <v>0</v>
          </cell>
          <cell r="F68">
            <v>0</v>
          </cell>
          <cell r="G68">
            <v>0</v>
          </cell>
          <cell r="H68">
            <v>0</v>
          </cell>
          <cell r="I68">
            <v>0</v>
          </cell>
          <cell r="J68">
            <v>0</v>
          </cell>
          <cell r="K68">
            <v>0</v>
          </cell>
          <cell r="L68">
            <v>0</v>
          </cell>
          <cell r="M68">
            <v>0</v>
          </cell>
          <cell r="N68">
            <v>0</v>
          </cell>
          <cell r="O68">
            <v>0</v>
          </cell>
          <cell r="P68">
            <v>0</v>
          </cell>
          <cell r="Q68">
            <v>0</v>
          </cell>
          <cell r="R68">
            <v>0</v>
          </cell>
          <cell r="S68">
            <v>0</v>
          </cell>
          <cell r="T68">
            <v>0</v>
          </cell>
          <cell r="U68">
            <v>0</v>
          </cell>
          <cell r="V68">
            <v>0</v>
          </cell>
          <cell r="W68">
            <v>0</v>
          </cell>
          <cell r="X68">
            <v>0</v>
          </cell>
          <cell r="Y68">
            <v>0</v>
          </cell>
          <cell r="Z68">
            <v>0</v>
          </cell>
          <cell r="AA68">
            <v>0</v>
          </cell>
          <cell r="AB68">
            <v>0</v>
          </cell>
          <cell r="AC68">
            <v>0</v>
          </cell>
          <cell r="AD68">
            <v>0</v>
          </cell>
          <cell r="AE68">
            <v>0</v>
          </cell>
          <cell r="AF68">
            <v>0</v>
          </cell>
          <cell r="AG68">
            <v>0</v>
          </cell>
          <cell r="AH68">
            <v>0</v>
          </cell>
          <cell r="AI68">
            <v>0</v>
          </cell>
          <cell r="AJ68">
            <v>0</v>
          </cell>
        </row>
        <row r="69">
          <cell r="A69">
            <v>40106</v>
          </cell>
          <cell r="B69">
            <v>1</v>
          </cell>
          <cell r="C69" t="str">
            <v>Tarapacá</v>
          </cell>
          <cell r="D69">
            <v>0</v>
          </cell>
          <cell r="E69">
            <v>0</v>
          </cell>
          <cell r="F69">
            <v>0</v>
          </cell>
          <cell r="G69">
            <v>0</v>
          </cell>
          <cell r="H69">
            <v>0</v>
          </cell>
          <cell r="I69">
            <v>0</v>
          </cell>
          <cell r="J69">
            <v>0</v>
          </cell>
          <cell r="K69">
            <v>0</v>
          </cell>
          <cell r="L69">
            <v>0</v>
          </cell>
          <cell r="M69">
            <v>0</v>
          </cell>
          <cell r="N69">
            <v>0</v>
          </cell>
          <cell r="O69">
            <v>0</v>
          </cell>
          <cell r="P69">
            <v>0</v>
          </cell>
          <cell r="Q69">
            <v>0</v>
          </cell>
          <cell r="R69">
            <v>0</v>
          </cell>
          <cell r="S69">
            <v>0</v>
          </cell>
          <cell r="T69">
            <v>0</v>
          </cell>
          <cell r="U69">
            <v>0</v>
          </cell>
          <cell r="V69">
            <v>0</v>
          </cell>
          <cell r="W69">
            <v>0</v>
          </cell>
          <cell r="X69">
            <v>0</v>
          </cell>
          <cell r="Y69">
            <v>0</v>
          </cell>
          <cell r="Z69">
            <v>0</v>
          </cell>
          <cell r="AA69">
            <v>0</v>
          </cell>
          <cell r="AB69">
            <v>0</v>
          </cell>
          <cell r="AC69">
            <v>0</v>
          </cell>
          <cell r="AD69">
            <v>0</v>
          </cell>
          <cell r="AE69">
            <v>0</v>
          </cell>
          <cell r="AF69">
            <v>0</v>
          </cell>
          <cell r="AG69">
            <v>0</v>
          </cell>
          <cell r="AH69">
            <v>0</v>
          </cell>
          <cell r="AI69">
            <v>0</v>
          </cell>
          <cell r="AJ69">
            <v>0</v>
          </cell>
        </row>
        <row r="70">
          <cell r="A70">
            <v>40206</v>
          </cell>
          <cell r="B70">
            <v>2</v>
          </cell>
          <cell r="C70" t="str">
            <v>Antofagasta</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v>0</v>
          </cell>
          <cell r="S70">
            <v>0</v>
          </cell>
          <cell r="T70">
            <v>0</v>
          </cell>
          <cell r="U70">
            <v>0</v>
          </cell>
          <cell r="V70">
            <v>0</v>
          </cell>
          <cell r="W70">
            <v>0</v>
          </cell>
          <cell r="X70">
            <v>0</v>
          </cell>
          <cell r="Y70">
            <v>0</v>
          </cell>
          <cell r="Z70">
            <v>0</v>
          </cell>
          <cell r="AA70">
            <v>0</v>
          </cell>
          <cell r="AB70">
            <v>0</v>
          </cell>
          <cell r="AC70">
            <v>0</v>
          </cell>
          <cell r="AD70">
            <v>0</v>
          </cell>
          <cell r="AE70">
            <v>0</v>
          </cell>
          <cell r="AF70">
            <v>0</v>
          </cell>
          <cell r="AG70">
            <v>0</v>
          </cell>
          <cell r="AH70">
            <v>0</v>
          </cell>
          <cell r="AI70">
            <v>0</v>
          </cell>
          <cell r="AJ70">
            <v>0</v>
          </cell>
        </row>
        <row r="71">
          <cell r="A71">
            <v>40306</v>
          </cell>
          <cell r="B71">
            <v>3</v>
          </cell>
          <cell r="C71" t="str">
            <v>Atacama</v>
          </cell>
          <cell r="D71">
            <v>0</v>
          </cell>
          <cell r="E71">
            <v>0</v>
          </cell>
          <cell r="F71">
            <v>0</v>
          </cell>
          <cell r="G71">
            <v>0</v>
          </cell>
          <cell r="H71">
            <v>0</v>
          </cell>
          <cell r="I71">
            <v>0</v>
          </cell>
          <cell r="J71">
            <v>0</v>
          </cell>
          <cell r="K71">
            <v>0</v>
          </cell>
          <cell r="L71">
            <v>0</v>
          </cell>
          <cell r="M71">
            <v>0</v>
          </cell>
          <cell r="N71">
            <v>0</v>
          </cell>
          <cell r="O71">
            <v>0</v>
          </cell>
          <cell r="P71">
            <v>0</v>
          </cell>
          <cell r="Q71">
            <v>0</v>
          </cell>
          <cell r="R71">
            <v>0</v>
          </cell>
          <cell r="S71">
            <v>0</v>
          </cell>
          <cell r="T71">
            <v>0</v>
          </cell>
          <cell r="U71">
            <v>0</v>
          </cell>
          <cell r="V71">
            <v>0</v>
          </cell>
          <cell r="W71">
            <v>0</v>
          </cell>
          <cell r="X71">
            <v>0</v>
          </cell>
          <cell r="Y71">
            <v>0</v>
          </cell>
          <cell r="Z71">
            <v>0</v>
          </cell>
          <cell r="AA71">
            <v>0</v>
          </cell>
          <cell r="AB71">
            <v>0</v>
          </cell>
          <cell r="AC71">
            <v>0</v>
          </cell>
          <cell r="AD71">
            <v>0</v>
          </cell>
          <cell r="AE71">
            <v>0</v>
          </cell>
          <cell r="AF71">
            <v>0</v>
          </cell>
          <cell r="AG71">
            <v>0</v>
          </cell>
          <cell r="AH71">
            <v>0</v>
          </cell>
          <cell r="AI71">
            <v>0</v>
          </cell>
          <cell r="AJ71">
            <v>0</v>
          </cell>
        </row>
        <row r="72">
          <cell r="A72">
            <v>40406</v>
          </cell>
          <cell r="B72">
            <v>4</v>
          </cell>
          <cell r="C72" t="str">
            <v>Coquimbo</v>
          </cell>
          <cell r="D72">
            <v>0</v>
          </cell>
          <cell r="E72">
            <v>0</v>
          </cell>
          <cell r="F72">
            <v>0</v>
          </cell>
          <cell r="G72">
            <v>0</v>
          </cell>
          <cell r="H72">
            <v>0</v>
          </cell>
          <cell r="I72">
            <v>0</v>
          </cell>
          <cell r="J72">
            <v>0</v>
          </cell>
          <cell r="K72">
            <v>0</v>
          </cell>
          <cell r="L72">
            <v>0</v>
          </cell>
          <cell r="M72">
            <v>0</v>
          </cell>
          <cell r="N72">
            <v>0</v>
          </cell>
          <cell r="O72">
            <v>0</v>
          </cell>
          <cell r="P72">
            <v>0</v>
          </cell>
          <cell r="Q72">
            <v>0</v>
          </cell>
          <cell r="R72">
            <v>0</v>
          </cell>
          <cell r="S72">
            <v>0</v>
          </cell>
          <cell r="T72">
            <v>0</v>
          </cell>
          <cell r="U72">
            <v>0</v>
          </cell>
          <cell r="V72">
            <v>0</v>
          </cell>
          <cell r="W72">
            <v>0</v>
          </cell>
          <cell r="X72">
            <v>0</v>
          </cell>
          <cell r="Y72">
            <v>0</v>
          </cell>
          <cell r="Z72">
            <v>0</v>
          </cell>
          <cell r="AA72">
            <v>0</v>
          </cell>
          <cell r="AB72">
            <v>0</v>
          </cell>
          <cell r="AC72">
            <v>0</v>
          </cell>
          <cell r="AD72">
            <v>0</v>
          </cell>
          <cell r="AE72">
            <v>0</v>
          </cell>
          <cell r="AF72">
            <v>0</v>
          </cell>
          <cell r="AG72">
            <v>0</v>
          </cell>
          <cell r="AH72">
            <v>0</v>
          </cell>
          <cell r="AI72">
            <v>0</v>
          </cell>
          <cell r="AJ72">
            <v>0</v>
          </cell>
        </row>
        <row r="73">
          <cell r="A73">
            <v>40506</v>
          </cell>
          <cell r="B73">
            <v>5</v>
          </cell>
          <cell r="C73" t="str">
            <v>Valparaíso</v>
          </cell>
          <cell r="D73">
            <v>0</v>
          </cell>
          <cell r="E73">
            <v>0</v>
          </cell>
          <cell r="F73">
            <v>0</v>
          </cell>
          <cell r="G73">
            <v>0</v>
          </cell>
          <cell r="H73">
            <v>0</v>
          </cell>
          <cell r="I73">
            <v>0</v>
          </cell>
          <cell r="J73">
            <v>0</v>
          </cell>
          <cell r="K73">
            <v>0</v>
          </cell>
          <cell r="L73">
            <v>0</v>
          </cell>
          <cell r="M73">
            <v>0</v>
          </cell>
          <cell r="N73">
            <v>0</v>
          </cell>
          <cell r="O73">
            <v>0</v>
          </cell>
          <cell r="P73">
            <v>0</v>
          </cell>
          <cell r="Q73">
            <v>0</v>
          </cell>
          <cell r="R73">
            <v>0</v>
          </cell>
          <cell r="S73">
            <v>0</v>
          </cell>
          <cell r="T73">
            <v>0</v>
          </cell>
          <cell r="U73">
            <v>0</v>
          </cell>
          <cell r="V73">
            <v>0</v>
          </cell>
          <cell r="W73">
            <v>0</v>
          </cell>
          <cell r="X73">
            <v>0</v>
          </cell>
          <cell r="Y73">
            <v>0</v>
          </cell>
          <cell r="Z73">
            <v>0</v>
          </cell>
          <cell r="AA73">
            <v>0</v>
          </cell>
          <cell r="AB73">
            <v>0</v>
          </cell>
          <cell r="AC73">
            <v>0</v>
          </cell>
          <cell r="AD73">
            <v>0</v>
          </cell>
          <cell r="AE73">
            <v>0</v>
          </cell>
          <cell r="AF73">
            <v>0</v>
          </cell>
          <cell r="AG73">
            <v>0</v>
          </cell>
          <cell r="AH73">
            <v>0</v>
          </cell>
          <cell r="AI73">
            <v>0</v>
          </cell>
          <cell r="AJ73">
            <v>0</v>
          </cell>
        </row>
        <row r="74">
          <cell r="A74">
            <v>41306</v>
          </cell>
          <cell r="B74">
            <v>13</v>
          </cell>
          <cell r="C74" t="str">
            <v>Metropolitana</v>
          </cell>
          <cell r="D74">
            <v>0</v>
          </cell>
          <cell r="E74">
            <v>0</v>
          </cell>
          <cell r="F74">
            <v>0</v>
          </cell>
          <cell r="G74">
            <v>0</v>
          </cell>
          <cell r="H74">
            <v>0</v>
          </cell>
          <cell r="I74">
            <v>0</v>
          </cell>
          <cell r="J74">
            <v>0</v>
          </cell>
          <cell r="K74">
            <v>0</v>
          </cell>
          <cell r="L74">
            <v>0</v>
          </cell>
          <cell r="M74">
            <v>0</v>
          </cell>
          <cell r="N74">
            <v>0</v>
          </cell>
          <cell r="O74">
            <v>0</v>
          </cell>
          <cell r="P74">
            <v>0</v>
          </cell>
          <cell r="Q74">
            <v>0</v>
          </cell>
          <cell r="R74">
            <v>0</v>
          </cell>
          <cell r="S74">
            <v>0</v>
          </cell>
          <cell r="T74">
            <v>0</v>
          </cell>
          <cell r="U74">
            <v>0</v>
          </cell>
          <cell r="V74">
            <v>0</v>
          </cell>
          <cell r="W74">
            <v>0</v>
          </cell>
          <cell r="X74">
            <v>0</v>
          </cell>
          <cell r="Y74">
            <v>0</v>
          </cell>
          <cell r="Z74">
            <v>0</v>
          </cell>
          <cell r="AA74">
            <v>0</v>
          </cell>
          <cell r="AB74">
            <v>0</v>
          </cell>
          <cell r="AC74">
            <v>0</v>
          </cell>
          <cell r="AD74">
            <v>0</v>
          </cell>
          <cell r="AE74">
            <v>0</v>
          </cell>
          <cell r="AF74">
            <v>0</v>
          </cell>
          <cell r="AG74">
            <v>0</v>
          </cell>
          <cell r="AH74">
            <v>0</v>
          </cell>
          <cell r="AI74">
            <v>0</v>
          </cell>
          <cell r="AJ74">
            <v>0</v>
          </cell>
        </row>
        <row r="75">
          <cell r="A75">
            <v>40606</v>
          </cell>
          <cell r="B75">
            <v>6</v>
          </cell>
          <cell r="C75" t="str">
            <v>O´Higgins</v>
          </cell>
          <cell r="D75">
            <v>0</v>
          </cell>
          <cell r="E75">
            <v>0</v>
          </cell>
          <cell r="F75">
            <v>0</v>
          </cell>
          <cell r="G75">
            <v>0</v>
          </cell>
          <cell r="H75">
            <v>0</v>
          </cell>
          <cell r="I75">
            <v>0</v>
          </cell>
          <cell r="J75">
            <v>0</v>
          </cell>
          <cell r="K75">
            <v>0</v>
          </cell>
          <cell r="L75">
            <v>0</v>
          </cell>
          <cell r="M75">
            <v>0</v>
          </cell>
          <cell r="N75">
            <v>0</v>
          </cell>
          <cell r="O75">
            <v>0</v>
          </cell>
          <cell r="P75">
            <v>0</v>
          </cell>
          <cell r="Q75">
            <v>0</v>
          </cell>
          <cell r="R75">
            <v>0</v>
          </cell>
          <cell r="S75">
            <v>0</v>
          </cell>
          <cell r="T75">
            <v>0</v>
          </cell>
          <cell r="U75">
            <v>0</v>
          </cell>
          <cell r="V75">
            <v>0</v>
          </cell>
          <cell r="W75">
            <v>0</v>
          </cell>
          <cell r="X75">
            <v>0</v>
          </cell>
          <cell r="Y75">
            <v>0</v>
          </cell>
          <cell r="Z75">
            <v>0</v>
          </cell>
          <cell r="AA75">
            <v>0</v>
          </cell>
          <cell r="AB75">
            <v>0</v>
          </cell>
          <cell r="AC75">
            <v>0</v>
          </cell>
          <cell r="AD75">
            <v>0</v>
          </cell>
          <cell r="AE75">
            <v>0</v>
          </cell>
          <cell r="AF75">
            <v>0</v>
          </cell>
          <cell r="AG75">
            <v>0</v>
          </cell>
          <cell r="AH75">
            <v>0</v>
          </cell>
          <cell r="AI75">
            <v>0</v>
          </cell>
          <cell r="AJ75">
            <v>0</v>
          </cell>
        </row>
        <row r="76">
          <cell r="A76">
            <v>40706</v>
          </cell>
          <cell r="B76">
            <v>7</v>
          </cell>
          <cell r="C76" t="str">
            <v>Maule</v>
          </cell>
          <cell r="D76">
            <v>0</v>
          </cell>
          <cell r="E76">
            <v>0</v>
          </cell>
          <cell r="F76">
            <v>0</v>
          </cell>
          <cell r="G76">
            <v>0</v>
          </cell>
          <cell r="H76">
            <v>0</v>
          </cell>
          <cell r="I76">
            <v>0</v>
          </cell>
          <cell r="J76">
            <v>0</v>
          </cell>
          <cell r="K76">
            <v>0</v>
          </cell>
          <cell r="L76">
            <v>0</v>
          </cell>
          <cell r="M76">
            <v>0</v>
          </cell>
          <cell r="N76">
            <v>0</v>
          </cell>
          <cell r="O76">
            <v>0</v>
          </cell>
          <cell r="P76">
            <v>0</v>
          </cell>
          <cell r="Q76">
            <v>0</v>
          </cell>
          <cell r="R76">
            <v>0</v>
          </cell>
          <cell r="S76">
            <v>0</v>
          </cell>
          <cell r="T76">
            <v>0</v>
          </cell>
          <cell r="U76">
            <v>0</v>
          </cell>
          <cell r="V76">
            <v>0</v>
          </cell>
          <cell r="W76">
            <v>0</v>
          </cell>
          <cell r="X76">
            <v>0</v>
          </cell>
          <cell r="Y76">
            <v>0</v>
          </cell>
          <cell r="Z76">
            <v>0</v>
          </cell>
          <cell r="AA76">
            <v>0</v>
          </cell>
          <cell r="AB76">
            <v>0</v>
          </cell>
          <cell r="AC76">
            <v>0</v>
          </cell>
          <cell r="AD76">
            <v>0</v>
          </cell>
          <cell r="AE76">
            <v>0</v>
          </cell>
          <cell r="AF76">
            <v>0</v>
          </cell>
          <cell r="AG76">
            <v>0</v>
          </cell>
          <cell r="AH76">
            <v>0</v>
          </cell>
          <cell r="AI76">
            <v>0</v>
          </cell>
          <cell r="AJ76">
            <v>0</v>
          </cell>
        </row>
        <row r="77">
          <cell r="A77">
            <v>41606</v>
          </cell>
          <cell r="B77">
            <v>16</v>
          </cell>
          <cell r="C77" t="str">
            <v>Ñuble</v>
          </cell>
          <cell r="D77">
            <v>0</v>
          </cell>
          <cell r="E77">
            <v>0</v>
          </cell>
          <cell r="F77">
            <v>0</v>
          </cell>
          <cell r="G77">
            <v>0</v>
          </cell>
          <cell r="H77">
            <v>0</v>
          </cell>
          <cell r="I77">
            <v>0</v>
          </cell>
          <cell r="J77">
            <v>0</v>
          </cell>
          <cell r="K77">
            <v>0</v>
          </cell>
          <cell r="L77">
            <v>0</v>
          </cell>
          <cell r="M77">
            <v>0</v>
          </cell>
          <cell r="N77">
            <v>0</v>
          </cell>
          <cell r="O77">
            <v>0</v>
          </cell>
          <cell r="P77">
            <v>0</v>
          </cell>
          <cell r="Q77">
            <v>0</v>
          </cell>
          <cell r="R77">
            <v>0</v>
          </cell>
          <cell r="S77">
            <v>0</v>
          </cell>
          <cell r="T77">
            <v>0</v>
          </cell>
          <cell r="U77">
            <v>0</v>
          </cell>
          <cell r="V77">
            <v>0</v>
          </cell>
          <cell r="W77">
            <v>0</v>
          </cell>
          <cell r="X77">
            <v>0</v>
          </cell>
          <cell r="Y77">
            <v>0</v>
          </cell>
          <cell r="Z77">
            <v>0</v>
          </cell>
          <cell r="AA77">
            <v>0</v>
          </cell>
          <cell r="AB77">
            <v>0</v>
          </cell>
          <cell r="AC77">
            <v>0</v>
          </cell>
          <cell r="AD77">
            <v>0</v>
          </cell>
          <cell r="AE77">
            <v>0</v>
          </cell>
          <cell r="AF77">
            <v>0</v>
          </cell>
          <cell r="AG77">
            <v>0</v>
          </cell>
          <cell r="AH77">
            <v>0</v>
          </cell>
          <cell r="AI77">
            <v>0</v>
          </cell>
          <cell r="AJ77">
            <v>0</v>
          </cell>
        </row>
        <row r="78">
          <cell r="A78">
            <v>40806</v>
          </cell>
          <cell r="B78">
            <v>8</v>
          </cell>
          <cell r="C78" t="str">
            <v>Biobío</v>
          </cell>
          <cell r="D78">
            <v>0</v>
          </cell>
          <cell r="E78">
            <v>0</v>
          </cell>
          <cell r="F78">
            <v>0</v>
          </cell>
          <cell r="G78">
            <v>0</v>
          </cell>
          <cell r="H78">
            <v>0</v>
          </cell>
          <cell r="I78">
            <v>0</v>
          </cell>
          <cell r="J78">
            <v>0</v>
          </cell>
          <cell r="K78">
            <v>0</v>
          </cell>
          <cell r="L78">
            <v>0</v>
          </cell>
          <cell r="M78">
            <v>0</v>
          </cell>
          <cell r="N78">
            <v>0</v>
          </cell>
          <cell r="O78">
            <v>0</v>
          </cell>
          <cell r="P78">
            <v>0</v>
          </cell>
          <cell r="Q78">
            <v>0</v>
          </cell>
          <cell r="R78">
            <v>0</v>
          </cell>
          <cell r="S78">
            <v>0</v>
          </cell>
          <cell r="T78">
            <v>0</v>
          </cell>
          <cell r="U78">
            <v>0</v>
          </cell>
          <cell r="V78">
            <v>0</v>
          </cell>
          <cell r="W78">
            <v>0</v>
          </cell>
          <cell r="X78">
            <v>0</v>
          </cell>
          <cell r="Y78">
            <v>0</v>
          </cell>
          <cell r="Z78">
            <v>0</v>
          </cell>
          <cell r="AA78">
            <v>0</v>
          </cell>
          <cell r="AB78">
            <v>0</v>
          </cell>
          <cell r="AC78">
            <v>0</v>
          </cell>
          <cell r="AD78">
            <v>0</v>
          </cell>
          <cell r="AE78">
            <v>0</v>
          </cell>
          <cell r="AF78">
            <v>0</v>
          </cell>
          <cell r="AG78">
            <v>0</v>
          </cell>
          <cell r="AH78">
            <v>0</v>
          </cell>
          <cell r="AI78">
            <v>0</v>
          </cell>
          <cell r="AJ78">
            <v>0</v>
          </cell>
        </row>
        <row r="79">
          <cell r="A79">
            <v>40906</v>
          </cell>
          <cell r="B79">
            <v>9</v>
          </cell>
          <cell r="C79" t="str">
            <v>Araucanía</v>
          </cell>
          <cell r="D79">
            <v>0</v>
          </cell>
          <cell r="E79">
            <v>0</v>
          </cell>
          <cell r="F79">
            <v>0</v>
          </cell>
          <cell r="G79">
            <v>0</v>
          </cell>
          <cell r="H79">
            <v>0</v>
          </cell>
          <cell r="I79">
            <v>0</v>
          </cell>
          <cell r="J79">
            <v>0</v>
          </cell>
          <cell r="K79">
            <v>0</v>
          </cell>
          <cell r="L79">
            <v>0</v>
          </cell>
          <cell r="M79">
            <v>0</v>
          </cell>
          <cell r="N79">
            <v>0</v>
          </cell>
          <cell r="O79">
            <v>0</v>
          </cell>
          <cell r="P79">
            <v>0</v>
          </cell>
          <cell r="Q79">
            <v>0</v>
          </cell>
          <cell r="R79">
            <v>0</v>
          </cell>
          <cell r="S79">
            <v>0</v>
          </cell>
          <cell r="T79">
            <v>0</v>
          </cell>
          <cell r="U79">
            <v>0</v>
          </cell>
          <cell r="V79">
            <v>0</v>
          </cell>
          <cell r="W79">
            <v>0</v>
          </cell>
          <cell r="X79">
            <v>0</v>
          </cell>
          <cell r="Y79">
            <v>0</v>
          </cell>
          <cell r="Z79">
            <v>0</v>
          </cell>
          <cell r="AA79">
            <v>0</v>
          </cell>
          <cell r="AB79">
            <v>0</v>
          </cell>
          <cell r="AC79">
            <v>0</v>
          </cell>
          <cell r="AD79">
            <v>0</v>
          </cell>
          <cell r="AE79">
            <v>0</v>
          </cell>
          <cell r="AF79">
            <v>0</v>
          </cell>
          <cell r="AG79">
            <v>0</v>
          </cell>
          <cell r="AH79">
            <v>0</v>
          </cell>
          <cell r="AI79">
            <v>0</v>
          </cell>
          <cell r="AJ79">
            <v>0</v>
          </cell>
        </row>
        <row r="80">
          <cell r="A80">
            <v>41406</v>
          </cell>
          <cell r="B80">
            <v>14</v>
          </cell>
          <cell r="C80" t="str">
            <v>Los Ríos</v>
          </cell>
          <cell r="D80">
            <v>0</v>
          </cell>
          <cell r="E80">
            <v>0</v>
          </cell>
          <cell r="F80">
            <v>0</v>
          </cell>
          <cell r="G80">
            <v>0</v>
          </cell>
          <cell r="H80">
            <v>0</v>
          </cell>
          <cell r="I80">
            <v>0</v>
          </cell>
          <cell r="J80">
            <v>0</v>
          </cell>
          <cell r="K80">
            <v>0</v>
          </cell>
          <cell r="L80">
            <v>0</v>
          </cell>
          <cell r="M80">
            <v>0</v>
          </cell>
          <cell r="N80">
            <v>0</v>
          </cell>
          <cell r="O80">
            <v>0</v>
          </cell>
          <cell r="P80">
            <v>0</v>
          </cell>
          <cell r="Q80">
            <v>0</v>
          </cell>
          <cell r="R80">
            <v>0</v>
          </cell>
          <cell r="S80">
            <v>0</v>
          </cell>
          <cell r="T80">
            <v>0</v>
          </cell>
          <cell r="U80">
            <v>0</v>
          </cell>
          <cell r="V80">
            <v>0</v>
          </cell>
          <cell r="W80">
            <v>0</v>
          </cell>
          <cell r="X80">
            <v>0</v>
          </cell>
          <cell r="Y80">
            <v>0</v>
          </cell>
          <cell r="Z80">
            <v>0</v>
          </cell>
          <cell r="AA80">
            <v>0</v>
          </cell>
          <cell r="AB80">
            <v>0</v>
          </cell>
          <cell r="AC80">
            <v>0</v>
          </cell>
          <cell r="AD80">
            <v>0</v>
          </cell>
          <cell r="AE80">
            <v>0</v>
          </cell>
          <cell r="AF80">
            <v>0</v>
          </cell>
          <cell r="AG80">
            <v>0</v>
          </cell>
          <cell r="AH80">
            <v>0</v>
          </cell>
          <cell r="AI80">
            <v>0</v>
          </cell>
          <cell r="AJ80">
            <v>0</v>
          </cell>
        </row>
        <row r="81">
          <cell r="A81">
            <v>41006</v>
          </cell>
          <cell r="B81">
            <v>10</v>
          </cell>
          <cell r="C81" t="str">
            <v>Los Lagos</v>
          </cell>
          <cell r="D81">
            <v>0</v>
          </cell>
          <cell r="E81">
            <v>0</v>
          </cell>
          <cell r="F81">
            <v>0</v>
          </cell>
          <cell r="G81">
            <v>0</v>
          </cell>
          <cell r="H81">
            <v>0</v>
          </cell>
          <cell r="I81">
            <v>0</v>
          </cell>
          <cell r="J81">
            <v>0</v>
          </cell>
          <cell r="K81">
            <v>0</v>
          </cell>
          <cell r="L81">
            <v>0</v>
          </cell>
          <cell r="M81">
            <v>0</v>
          </cell>
          <cell r="N81">
            <v>0</v>
          </cell>
          <cell r="O81">
            <v>0</v>
          </cell>
          <cell r="P81">
            <v>0</v>
          </cell>
          <cell r="Q81">
            <v>0</v>
          </cell>
          <cell r="R81">
            <v>0</v>
          </cell>
          <cell r="S81">
            <v>0</v>
          </cell>
          <cell r="T81">
            <v>0</v>
          </cell>
          <cell r="U81">
            <v>0</v>
          </cell>
          <cell r="V81">
            <v>0</v>
          </cell>
          <cell r="W81">
            <v>0</v>
          </cell>
          <cell r="X81">
            <v>0</v>
          </cell>
          <cell r="Y81">
            <v>0</v>
          </cell>
          <cell r="Z81">
            <v>0</v>
          </cell>
          <cell r="AA81">
            <v>0</v>
          </cell>
          <cell r="AB81">
            <v>0</v>
          </cell>
          <cell r="AC81">
            <v>0</v>
          </cell>
          <cell r="AD81">
            <v>0</v>
          </cell>
          <cell r="AE81">
            <v>0</v>
          </cell>
          <cell r="AF81">
            <v>0</v>
          </cell>
          <cell r="AG81">
            <v>0</v>
          </cell>
          <cell r="AH81">
            <v>0</v>
          </cell>
          <cell r="AI81">
            <v>0</v>
          </cell>
          <cell r="AJ81">
            <v>0</v>
          </cell>
        </row>
        <row r="82">
          <cell r="A82">
            <v>41106</v>
          </cell>
          <cell r="B82">
            <v>11</v>
          </cell>
          <cell r="C82" t="str">
            <v>Aysén</v>
          </cell>
          <cell r="D82">
            <v>0</v>
          </cell>
          <cell r="E82">
            <v>0</v>
          </cell>
          <cell r="F82">
            <v>0</v>
          </cell>
          <cell r="G82">
            <v>0</v>
          </cell>
          <cell r="H82">
            <v>0</v>
          </cell>
          <cell r="I82">
            <v>0</v>
          </cell>
          <cell r="J82">
            <v>0</v>
          </cell>
          <cell r="K82">
            <v>0</v>
          </cell>
          <cell r="L82">
            <v>0</v>
          </cell>
          <cell r="M82">
            <v>0</v>
          </cell>
          <cell r="N82">
            <v>0</v>
          </cell>
          <cell r="O82">
            <v>0</v>
          </cell>
          <cell r="P82">
            <v>0</v>
          </cell>
          <cell r="Q82">
            <v>0</v>
          </cell>
          <cell r="R82">
            <v>0</v>
          </cell>
          <cell r="S82">
            <v>0</v>
          </cell>
          <cell r="T82">
            <v>0</v>
          </cell>
          <cell r="U82">
            <v>0</v>
          </cell>
          <cell r="V82">
            <v>0</v>
          </cell>
          <cell r="W82">
            <v>0</v>
          </cell>
          <cell r="X82">
            <v>0</v>
          </cell>
          <cell r="Y82">
            <v>0</v>
          </cell>
          <cell r="Z82">
            <v>0</v>
          </cell>
          <cell r="AA82">
            <v>0</v>
          </cell>
          <cell r="AB82">
            <v>0</v>
          </cell>
          <cell r="AC82">
            <v>0</v>
          </cell>
          <cell r="AD82">
            <v>0</v>
          </cell>
          <cell r="AE82">
            <v>0</v>
          </cell>
          <cell r="AF82">
            <v>0</v>
          </cell>
          <cell r="AG82">
            <v>0</v>
          </cell>
          <cell r="AH82">
            <v>0</v>
          </cell>
          <cell r="AI82">
            <v>0</v>
          </cell>
          <cell r="AJ82">
            <v>0</v>
          </cell>
        </row>
        <row r="83">
          <cell r="A83">
            <v>41206</v>
          </cell>
          <cell r="B83">
            <v>12</v>
          </cell>
          <cell r="C83" t="str">
            <v>Magallanes</v>
          </cell>
          <cell r="D83">
            <v>0</v>
          </cell>
          <cell r="E83">
            <v>0</v>
          </cell>
          <cell r="F83">
            <v>0</v>
          </cell>
          <cell r="G83">
            <v>0</v>
          </cell>
          <cell r="H83">
            <v>0</v>
          </cell>
          <cell r="I83">
            <v>0</v>
          </cell>
          <cell r="J83">
            <v>0</v>
          </cell>
          <cell r="K83">
            <v>0</v>
          </cell>
          <cell r="L83">
            <v>0</v>
          </cell>
          <cell r="M83">
            <v>0</v>
          </cell>
          <cell r="N83">
            <v>0</v>
          </cell>
          <cell r="O83">
            <v>0</v>
          </cell>
          <cell r="P83">
            <v>0</v>
          </cell>
          <cell r="Q83">
            <v>0</v>
          </cell>
          <cell r="R83">
            <v>0</v>
          </cell>
          <cell r="S83">
            <v>0</v>
          </cell>
          <cell r="T83">
            <v>0</v>
          </cell>
          <cell r="U83">
            <v>0</v>
          </cell>
          <cell r="V83">
            <v>0</v>
          </cell>
          <cell r="W83">
            <v>0</v>
          </cell>
          <cell r="X83">
            <v>0</v>
          </cell>
          <cell r="Y83">
            <v>0</v>
          </cell>
          <cell r="Z83">
            <v>0</v>
          </cell>
          <cell r="AA83">
            <v>0</v>
          </cell>
          <cell r="AB83">
            <v>0</v>
          </cell>
          <cell r="AC83">
            <v>0</v>
          </cell>
          <cell r="AD83">
            <v>0</v>
          </cell>
          <cell r="AE83">
            <v>0</v>
          </cell>
          <cell r="AF83">
            <v>0</v>
          </cell>
          <cell r="AG83">
            <v>0</v>
          </cell>
          <cell r="AH83">
            <v>0</v>
          </cell>
          <cell r="AI83">
            <v>0</v>
          </cell>
          <cell r="AJ83">
            <v>0</v>
          </cell>
        </row>
        <row r="84">
          <cell r="A84">
            <v>410006</v>
          </cell>
          <cell r="B84">
            <v>100</v>
          </cell>
          <cell r="C84" t="str">
            <v>Total</v>
          </cell>
          <cell r="D84">
            <v>0</v>
          </cell>
          <cell r="E84">
            <v>0</v>
          </cell>
          <cell r="F84">
            <v>0</v>
          </cell>
          <cell r="G84">
            <v>0</v>
          </cell>
          <cell r="H84">
            <v>0</v>
          </cell>
          <cell r="I84">
            <v>0</v>
          </cell>
          <cell r="J84">
            <v>0</v>
          </cell>
          <cell r="K84">
            <v>0</v>
          </cell>
          <cell r="L84">
            <v>0</v>
          </cell>
          <cell r="M84">
            <v>0</v>
          </cell>
          <cell r="N84">
            <v>0</v>
          </cell>
          <cell r="O84">
            <v>0</v>
          </cell>
          <cell r="P84">
            <v>0</v>
          </cell>
          <cell r="Q84">
            <v>0</v>
          </cell>
          <cell r="R84">
            <v>0</v>
          </cell>
          <cell r="S84">
            <v>0</v>
          </cell>
          <cell r="T84">
            <v>0</v>
          </cell>
          <cell r="U84">
            <v>0</v>
          </cell>
          <cell r="V84">
            <v>0</v>
          </cell>
          <cell r="W84">
            <v>0</v>
          </cell>
          <cell r="X84">
            <v>0</v>
          </cell>
          <cell r="Y84">
            <v>0</v>
          </cell>
          <cell r="Z84">
            <v>0</v>
          </cell>
          <cell r="AA84">
            <v>0</v>
          </cell>
          <cell r="AB84">
            <v>0</v>
          </cell>
          <cell r="AC84">
            <v>0</v>
          </cell>
          <cell r="AD84">
            <v>0</v>
          </cell>
          <cell r="AE84">
            <v>0</v>
          </cell>
          <cell r="AF84">
            <v>0</v>
          </cell>
          <cell r="AG84">
            <v>0</v>
          </cell>
          <cell r="AH84">
            <v>0</v>
          </cell>
          <cell r="AI84">
            <v>0</v>
          </cell>
          <cell r="AJ84">
            <v>0</v>
          </cell>
        </row>
        <row r="87">
          <cell r="B87">
            <v>6</v>
          </cell>
          <cell r="C87" t="str">
            <v>Otras Tierras en transición a Bosque Nativo (Total)</v>
          </cell>
        </row>
        <row r="88">
          <cell r="B88">
            <v>5</v>
          </cell>
          <cell r="C88" t="str">
            <v>REGIÓN/AÑO</v>
          </cell>
          <cell r="D88">
            <v>1990</v>
          </cell>
          <cell r="E88">
            <v>1991</v>
          </cell>
          <cell r="F88">
            <v>1992</v>
          </cell>
          <cell r="G88">
            <v>1993</v>
          </cell>
          <cell r="H88">
            <v>1994</v>
          </cell>
          <cell r="I88">
            <v>1995</v>
          </cell>
          <cell r="J88">
            <v>1996</v>
          </cell>
          <cell r="K88">
            <v>1997</v>
          </cell>
          <cell r="L88">
            <v>1998</v>
          </cell>
          <cell r="M88">
            <v>1999</v>
          </cell>
          <cell r="N88">
            <v>2000</v>
          </cell>
          <cell r="O88">
            <v>2001</v>
          </cell>
          <cell r="P88">
            <v>2002</v>
          </cell>
          <cell r="Q88">
            <v>2003</v>
          </cell>
          <cell r="R88">
            <v>2004</v>
          </cell>
          <cell r="S88">
            <v>2005</v>
          </cell>
          <cell r="T88">
            <v>2006</v>
          </cell>
          <cell r="U88">
            <v>2007</v>
          </cell>
          <cell r="V88">
            <v>2008</v>
          </cell>
          <cell r="W88">
            <v>2009</v>
          </cell>
          <cell r="X88">
            <v>2010</v>
          </cell>
          <cell r="Y88">
            <v>2011</v>
          </cell>
          <cell r="Z88">
            <v>2012</v>
          </cell>
          <cell r="AA88">
            <v>2013</v>
          </cell>
          <cell r="AB88">
            <v>2014</v>
          </cell>
          <cell r="AC88">
            <v>2015</v>
          </cell>
          <cell r="AD88">
            <v>2016</v>
          </cell>
          <cell r="AE88">
            <v>2017</v>
          </cell>
          <cell r="AF88">
            <v>2018</v>
          </cell>
          <cell r="AG88">
            <v>2019</v>
          </cell>
          <cell r="AH88">
            <v>2020</v>
          </cell>
          <cell r="AI88">
            <v>2021</v>
          </cell>
          <cell r="AJ88">
            <v>2022</v>
          </cell>
        </row>
        <row r="89">
          <cell r="A89">
            <v>51506</v>
          </cell>
          <cell r="B89">
            <v>15</v>
          </cell>
          <cell r="C89" t="str">
            <v>Arica y Parinacota</v>
          </cell>
          <cell r="D89">
            <v>0</v>
          </cell>
          <cell r="E89">
            <v>0</v>
          </cell>
          <cell r="F89">
            <v>0</v>
          </cell>
          <cell r="G89">
            <v>0</v>
          </cell>
          <cell r="H89">
            <v>0</v>
          </cell>
          <cell r="I89">
            <v>0</v>
          </cell>
          <cell r="J89">
            <v>0</v>
          </cell>
          <cell r="K89">
            <v>0</v>
          </cell>
          <cell r="L89">
            <v>0</v>
          </cell>
          <cell r="M89">
            <v>0</v>
          </cell>
          <cell r="N89">
            <v>0</v>
          </cell>
          <cell r="O89">
            <v>0</v>
          </cell>
          <cell r="P89">
            <v>0</v>
          </cell>
          <cell r="Q89">
            <v>0</v>
          </cell>
          <cell r="R89">
            <v>0</v>
          </cell>
          <cell r="S89">
            <v>0</v>
          </cell>
          <cell r="T89">
            <v>0</v>
          </cell>
          <cell r="U89">
            <v>0</v>
          </cell>
          <cell r="V89">
            <v>0</v>
          </cell>
          <cell r="W89">
            <v>0</v>
          </cell>
          <cell r="X89">
            <v>0</v>
          </cell>
          <cell r="Y89">
            <v>0</v>
          </cell>
          <cell r="Z89">
            <v>0</v>
          </cell>
          <cell r="AA89">
            <v>0</v>
          </cell>
          <cell r="AB89">
            <v>0</v>
          </cell>
          <cell r="AC89">
            <v>0</v>
          </cell>
          <cell r="AD89">
            <v>0</v>
          </cell>
          <cell r="AE89">
            <v>0</v>
          </cell>
          <cell r="AF89">
            <v>0</v>
          </cell>
          <cell r="AG89">
            <v>0</v>
          </cell>
          <cell r="AH89">
            <v>0</v>
          </cell>
          <cell r="AI89">
            <v>0</v>
          </cell>
          <cell r="AJ89">
            <v>0</v>
          </cell>
        </row>
        <row r="90">
          <cell r="A90">
            <v>50106</v>
          </cell>
          <cell r="B90">
            <v>1</v>
          </cell>
          <cell r="C90" t="str">
            <v>Tarapacá</v>
          </cell>
          <cell r="D90">
            <v>0</v>
          </cell>
          <cell r="E90">
            <v>0</v>
          </cell>
          <cell r="F90">
            <v>0</v>
          </cell>
          <cell r="G90">
            <v>0</v>
          </cell>
          <cell r="H90">
            <v>0</v>
          </cell>
          <cell r="I90">
            <v>0</v>
          </cell>
          <cell r="J90">
            <v>0</v>
          </cell>
          <cell r="K90">
            <v>0</v>
          </cell>
          <cell r="L90">
            <v>0</v>
          </cell>
          <cell r="M90">
            <v>0</v>
          </cell>
          <cell r="N90">
            <v>0</v>
          </cell>
          <cell r="O90">
            <v>0</v>
          </cell>
          <cell r="P90">
            <v>0</v>
          </cell>
          <cell r="Q90">
            <v>0</v>
          </cell>
          <cell r="R90">
            <v>0</v>
          </cell>
          <cell r="S90">
            <v>0</v>
          </cell>
          <cell r="T90">
            <v>0</v>
          </cell>
          <cell r="U90">
            <v>0</v>
          </cell>
          <cell r="V90">
            <v>0</v>
          </cell>
          <cell r="W90">
            <v>0</v>
          </cell>
          <cell r="X90">
            <v>0</v>
          </cell>
          <cell r="Y90">
            <v>0</v>
          </cell>
          <cell r="Z90">
            <v>0</v>
          </cell>
          <cell r="AA90">
            <v>0</v>
          </cell>
          <cell r="AB90">
            <v>0</v>
          </cell>
          <cell r="AC90">
            <v>0</v>
          </cell>
          <cell r="AD90">
            <v>0</v>
          </cell>
          <cell r="AE90">
            <v>0</v>
          </cell>
          <cell r="AF90">
            <v>0</v>
          </cell>
          <cell r="AG90">
            <v>0</v>
          </cell>
          <cell r="AH90">
            <v>0</v>
          </cell>
          <cell r="AI90">
            <v>0</v>
          </cell>
          <cell r="AJ90">
            <v>0</v>
          </cell>
        </row>
        <row r="91">
          <cell r="A91">
            <v>50206</v>
          </cell>
          <cell r="B91">
            <v>2</v>
          </cell>
          <cell r="C91" t="str">
            <v>Antofagasta</v>
          </cell>
          <cell r="D91">
            <v>0</v>
          </cell>
          <cell r="E91">
            <v>0</v>
          </cell>
          <cell r="F91">
            <v>0</v>
          </cell>
          <cell r="G91">
            <v>0</v>
          </cell>
          <cell r="H91">
            <v>0</v>
          </cell>
          <cell r="I91">
            <v>0</v>
          </cell>
          <cell r="J91">
            <v>0</v>
          </cell>
          <cell r="K91">
            <v>0</v>
          </cell>
          <cell r="L91">
            <v>0</v>
          </cell>
          <cell r="M91">
            <v>0</v>
          </cell>
          <cell r="N91">
            <v>0</v>
          </cell>
          <cell r="O91">
            <v>0</v>
          </cell>
          <cell r="P91">
            <v>0</v>
          </cell>
          <cell r="Q91">
            <v>0</v>
          </cell>
          <cell r="R91">
            <v>0</v>
          </cell>
          <cell r="S91">
            <v>0</v>
          </cell>
          <cell r="T91">
            <v>0</v>
          </cell>
          <cell r="U91">
            <v>0</v>
          </cell>
          <cell r="V91">
            <v>0</v>
          </cell>
          <cell r="W91">
            <v>0</v>
          </cell>
          <cell r="X91">
            <v>0</v>
          </cell>
          <cell r="Y91">
            <v>0</v>
          </cell>
          <cell r="Z91">
            <v>0</v>
          </cell>
          <cell r="AA91">
            <v>0</v>
          </cell>
          <cell r="AB91">
            <v>0</v>
          </cell>
          <cell r="AC91">
            <v>0</v>
          </cell>
          <cell r="AD91">
            <v>0</v>
          </cell>
          <cell r="AE91">
            <v>0</v>
          </cell>
          <cell r="AF91">
            <v>0</v>
          </cell>
          <cell r="AG91">
            <v>0</v>
          </cell>
          <cell r="AH91">
            <v>0</v>
          </cell>
          <cell r="AI91">
            <v>0</v>
          </cell>
          <cell r="AJ91">
            <v>0</v>
          </cell>
        </row>
        <row r="92">
          <cell r="A92">
            <v>50306</v>
          </cell>
          <cell r="B92">
            <v>3</v>
          </cell>
          <cell r="C92" t="str">
            <v>Atacama</v>
          </cell>
          <cell r="D92">
            <v>0</v>
          </cell>
          <cell r="E92">
            <v>0</v>
          </cell>
          <cell r="F92">
            <v>0</v>
          </cell>
          <cell r="G92">
            <v>0</v>
          </cell>
          <cell r="H92">
            <v>0</v>
          </cell>
          <cell r="I92">
            <v>0</v>
          </cell>
          <cell r="J92">
            <v>0</v>
          </cell>
          <cell r="K92">
            <v>0</v>
          </cell>
          <cell r="L92">
            <v>0</v>
          </cell>
          <cell r="M92">
            <v>0</v>
          </cell>
          <cell r="N92">
            <v>0</v>
          </cell>
          <cell r="O92">
            <v>0</v>
          </cell>
          <cell r="P92">
            <v>0</v>
          </cell>
          <cell r="Q92">
            <v>0</v>
          </cell>
          <cell r="R92">
            <v>0</v>
          </cell>
          <cell r="S92">
            <v>0</v>
          </cell>
          <cell r="T92">
            <v>0</v>
          </cell>
          <cell r="U92">
            <v>0</v>
          </cell>
          <cell r="V92">
            <v>0</v>
          </cell>
          <cell r="W92">
            <v>0</v>
          </cell>
          <cell r="X92">
            <v>0</v>
          </cell>
          <cell r="Y92">
            <v>0</v>
          </cell>
          <cell r="Z92">
            <v>0</v>
          </cell>
          <cell r="AA92">
            <v>0</v>
          </cell>
          <cell r="AB92">
            <v>0</v>
          </cell>
          <cell r="AC92">
            <v>0</v>
          </cell>
          <cell r="AD92">
            <v>0</v>
          </cell>
          <cell r="AE92">
            <v>0</v>
          </cell>
          <cell r="AF92">
            <v>0</v>
          </cell>
          <cell r="AG92">
            <v>0</v>
          </cell>
          <cell r="AH92">
            <v>0</v>
          </cell>
          <cell r="AI92">
            <v>0</v>
          </cell>
          <cell r="AJ92">
            <v>0</v>
          </cell>
        </row>
        <row r="93">
          <cell r="A93">
            <v>50406</v>
          </cell>
          <cell r="B93">
            <v>4</v>
          </cell>
          <cell r="C93" t="str">
            <v>Coquimbo</v>
          </cell>
          <cell r="D93">
            <v>0</v>
          </cell>
          <cell r="E93">
            <v>0</v>
          </cell>
          <cell r="F93">
            <v>0</v>
          </cell>
          <cell r="G93">
            <v>0</v>
          </cell>
          <cell r="H93">
            <v>0</v>
          </cell>
          <cell r="I93">
            <v>0</v>
          </cell>
          <cell r="J93">
            <v>0</v>
          </cell>
          <cell r="K93">
            <v>0</v>
          </cell>
          <cell r="L93">
            <v>0</v>
          </cell>
          <cell r="M93">
            <v>0</v>
          </cell>
          <cell r="N93">
            <v>0</v>
          </cell>
          <cell r="O93">
            <v>0</v>
          </cell>
          <cell r="P93">
            <v>0</v>
          </cell>
          <cell r="Q93">
            <v>0</v>
          </cell>
          <cell r="R93">
            <v>0</v>
          </cell>
          <cell r="S93">
            <v>0</v>
          </cell>
          <cell r="T93">
            <v>0</v>
          </cell>
          <cell r="U93">
            <v>0</v>
          </cell>
          <cell r="V93">
            <v>0</v>
          </cell>
          <cell r="W93">
            <v>0</v>
          </cell>
          <cell r="X93">
            <v>0</v>
          </cell>
          <cell r="Y93">
            <v>0</v>
          </cell>
          <cell r="Z93">
            <v>0</v>
          </cell>
          <cell r="AA93">
            <v>0</v>
          </cell>
          <cell r="AB93">
            <v>0</v>
          </cell>
          <cell r="AC93">
            <v>0</v>
          </cell>
          <cell r="AD93">
            <v>0</v>
          </cell>
          <cell r="AE93">
            <v>0</v>
          </cell>
          <cell r="AF93">
            <v>0</v>
          </cell>
          <cell r="AG93">
            <v>0</v>
          </cell>
          <cell r="AH93">
            <v>0</v>
          </cell>
          <cell r="AI93">
            <v>0</v>
          </cell>
          <cell r="AJ93">
            <v>0</v>
          </cell>
        </row>
        <row r="94">
          <cell r="A94">
            <v>50506</v>
          </cell>
          <cell r="B94">
            <v>5</v>
          </cell>
          <cell r="C94" t="str">
            <v>Valparaíso</v>
          </cell>
          <cell r="D94">
            <v>0</v>
          </cell>
          <cell r="E94">
            <v>0</v>
          </cell>
          <cell r="F94">
            <v>0</v>
          </cell>
          <cell r="G94">
            <v>0</v>
          </cell>
          <cell r="H94">
            <v>0</v>
          </cell>
          <cell r="I94">
            <v>0</v>
          </cell>
          <cell r="J94">
            <v>0</v>
          </cell>
          <cell r="K94">
            <v>0</v>
          </cell>
          <cell r="L94">
            <v>0</v>
          </cell>
          <cell r="M94">
            <v>0</v>
          </cell>
          <cell r="N94">
            <v>0</v>
          </cell>
          <cell r="O94">
            <v>0</v>
          </cell>
          <cell r="P94">
            <v>0</v>
          </cell>
          <cell r="Q94">
            <v>0</v>
          </cell>
          <cell r="R94">
            <v>0</v>
          </cell>
          <cell r="S94">
            <v>0</v>
          </cell>
          <cell r="T94">
            <v>0</v>
          </cell>
          <cell r="U94">
            <v>0</v>
          </cell>
          <cell r="V94">
            <v>0</v>
          </cell>
          <cell r="W94">
            <v>0</v>
          </cell>
          <cell r="X94">
            <v>0</v>
          </cell>
          <cell r="Y94">
            <v>0</v>
          </cell>
          <cell r="Z94">
            <v>0</v>
          </cell>
          <cell r="AA94">
            <v>0</v>
          </cell>
          <cell r="AB94">
            <v>0</v>
          </cell>
          <cell r="AC94">
            <v>0</v>
          </cell>
          <cell r="AD94">
            <v>0</v>
          </cell>
          <cell r="AE94">
            <v>0</v>
          </cell>
          <cell r="AF94">
            <v>0</v>
          </cell>
          <cell r="AG94">
            <v>0</v>
          </cell>
          <cell r="AH94">
            <v>0</v>
          </cell>
          <cell r="AI94">
            <v>0</v>
          </cell>
          <cell r="AJ94">
            <v>0</v>
          </cell>
        </row>
        <row r="95">
          <cell r="A95">
            <v>51306</v>
          </cell>
          <cell r="B95">
            <v>13</v>
          </cell>
          <cell r="C95" t="str">
            <v>Metropolitana</v>
          </cell>
          <cell r="D95">
            <v>0</v>
          </cell>
          <cell r="E95">
            <v>0</v>
          </cell>
          <cell r="F95">
            <v>0</v>
          </cell>
          <cell r="G95">
            <v>0</v>
          </cell>
          <cell r="H95">
            <v>0</v>
          </cell>
          <cell r="I95">
            <v>0</v>
          </cell>
          <cell r="J95">
            <v>0</v>
          </cell>
          <cell r="K95">
            <v>0</v>
          </cell>
          <cell r="L95">
            <v>0</v>
          </cell>
          <cell r="M95">
            <v>0</v>
          </cell>
          <cell r="N95">
            <v>0</v>
          </cell>
          <cell r="O95">
            <v>0</v>
          </cell>
          <cell r="P95">
            <v>0</v>
          </cell>
          <cell r="Q95">
            <v>0</v>
          </cell>
          <cell r="R95">
            <v>0</v>
          </cell>
          <cell r="S95">
            <v>0</v>
          </cell>
          <cell r="T95">
            <v>0</v>
          </cell>
          <cell r="U95">
            <v>0</v>
          </cell>
          <cell r="V95">
            <v>0</v>
          </cell>
          <cell r="W95">
            <v>0</v>
          </cell>
          <cell r="X95">
            <v>0</v>
          </cell>
          <cell r="Y95">
            <v>0</v>
          </cell>
          <cell r="Z95">
            <v>0</v>
          </cell>
          <cell r="AA95">
            <v>0</v>
          </cell>
          <cell r="AB95">
            <v>0</v>
          </cell>
          <cell r="AC95">
            <v>0</v>
          </cell>
          <cell r="AD95">
            <v>0</v>
          </cell>
          <cell r="AE95">
            <v>0</v>
          </cell>
          <cell r="AF95">
            <v>0</v>
          </cell>
          <cell r="AG95">
            <v>0</v>
          </cell>
          <cell r="AH95">
            <v>0</v>
          </cell>
          <cell r="AI95">
            <v>0</v>
          </cell>
          <cell r="AJ95">
            <v>0</v>
          </cell>
        </row>
        <row r="96">
          <cell r="A96">
            <v>50606</v>
          </cell>
          <cell r="B96">
            <v>6</v>
          </cell>
          <cell r="C96" t="str">
            <v>O´Higgins</v>
          </cell>
          <cell r="D96">
            <v>0</v>
          </cell>
          <cell r="E96">
            <v>0</v>
          </cell>
          <cell r="F96">
            <v>0</v>
          </cell>
          <cell r="G96">
            <v>0</v>
          </cell>
          <cell r="H96">
            <v>0</v>
          </cell>
          <cell r="I96">
            <v>0</v>
          </cell>
          <cell r="J96">
            <v>0</v>
          </cell>
          <cell r="K96">
            <v>0</v>
          </cell>
          <cell r="L96">
            <v>0</v>
          </cell>
          <cell r="M96">
            <v>0</v>
          </cell>
          <cell r="N96">
            <v>0</v>
          </cell>
          <cell r="O96">
            <v>0</v>
          </cell>
          <cell r="P96">
            <v>0</v>
          </cell>
          <cell r="Q96">
            <v>0</v>
          </cell>
          <cell r="R96">
            <v>0</v>
          </cell>
          <cell r="S96">
            <v>0</v>
          </cell>
          <cell r="T96">
            <v>0</v>
          </cell>
          <cell r="U96">
            <v>0</v>
          </cell>
          <cell r="V96">
            <v>0</v>
          </cell>
          <cell r="W96">
            <v>0</v>
          </cell>
          <cell r="X96">
            <v>0</v>
          </cell>
          <cell r="Y96">
            <v>0</v>
          </cell>
          <cell r="Z96">
            <v>0</v>
          </cell>
          <cell r="AA96">
            <v>0</v>
          </cell>
          <cell r="AB96">
            <v>0</v>
          </cell>
          <cell r="AC96">
            <v>0</v>
          </cell>
          <cell r="AD96">
            <v>0</v>
          </cell>
          <cell r="AE96">
            <v>0</v>
          </cell>
          <cell r="AF96">
            <v>0</v>
          </cell>
          <cell r="AG96">
            <v>0</v>
          </cell>
          <cell r="AH96">
            <v>0</v>
          </cell>
          <cell r="AI96">
            <v>0</v>
          </cell>
          <cell r="AJ96">
            <v>0</v>
          </cell>
        </row>
        <row r="97">
          <cell r="A97">
            <v>50706</v>
          </cell>
          <cell r="B97">
            <v>7</v>
          </cell>
          <cell r="C97" t="str">
            <v>Maule</v>
          </cell>
          <cell r="D97">
            <v>0</v>
          </cell>
          <cell r="E97">
            <v>0</v>
          </cell>
          <cell r="F97">
            <v>0</v>
          </cell>
          <cell r="G97">
            <v>0</v>
          </cell>
          <cell r="H97">
            <v>0</v>
          </cell>
          <cell r="I97">
            <v>0</v>
          </cell>
          <cell r="J97">
            <v>0</v>
          </cell>
          <cell r="K97">
            <v>0</v>
          </cell>
          <cell r="L97">
            <v>0</v>
          </cell>
          <cell r="M97">
            <v>0</v>
          </cell>
          <cell r="N97">
            <v>0</v>
          </cell>
          <cell r="O97">
            <v>0</v>
          </cell>
          <cell r="P97">
            <v>0</v>
          </cell>
          <cell r="Q97">
            <v>0</v>
          </cell>
          <cell r="R97">
            <v>0</v>
          </cell>
          <cell r="S97">
            <v>0</v>
          </cell>
          <cell r="T97">
            <v>0</v>
          </cell>
          <cell r="U97">
            <v>0</v>
          </cell>
          <cell r="V97">
            <v>0</v>
          </cell>
          <cell r="W97">
            <v>0</v>
          </cell>
          <cell r="X97">
            <v>0</v>
          </cell>
          <cell r="Y97">
            <v>0</v>
          </cell>
          <cell r="Z97">
            <v>0</v>
          </cell>
          <cell r="AA97">
            <v>0</v>
          </cell>
          <cell r="AB97">
            <v>0</v>
          </cell>
          <cell r="AC97">
            <v>0</v>
          </cell>
          <cell r="AD97">
            <v>0</v>
          </cell>
          <cell r="AE97">
            <v>0</v>
          </cell>
          <cell r="AF97">
            <v>0</v>
          </cell>
          <cell r="AG97">
            <v>0</v>
          </cell>
          <cell r="AH97">
            <v>0</v>
          </cell>
          <cell r="AI97">
            <v>0</v>
          </cell>
          <cell r="AJ97">
            <v>0</v>
          </cell>
        </row>
        <row r="98">
          <cell r="A98">
            <v>51606</v>
          </cell>
          <cell r="B98">
            <v>16</v>
          </cell>
          <cell r="C98" t="str">
            <v>Ñuble</v>
          </cell>
          <cell r="D98">
            <v>0</v>
          </cell>
          <cell r="E98">
            <v>0</v>
          </cell>
          <cell r="F98">
            <v>0</v>
          </cell>
          <cell r="G98">
            <v>0</v>
          </cell>
          <cell r="H98">
            <v>0</v>
          </cell>
          <cell r="I98">
            <v>0</v>
          </cell>
          <cell r="J98">
            <v>0</v>
          </cell>
          <cell r="K98">
            <v>0</v>
          </cell>
          <cell r="L98">
            <v>0</v>
          </cell>
          <cell r="M98">
            <v>0</v>
          </cell>
          <cell r="N98">
            <v>0</v>
          </cell>
          <cell r="O98">
            <v>0</v>
          </cell>
          <cell r="P98">
            <v>0</v>
          </cell>
          <cell r="Q98">
            <v>0</v>
          </cell>
          <cell r="R98">
            <v>0</v>
          </cell>
          <cell r="S98">
            <v>0</v>
          </cell>
          <cell r="T98">
            <v>0</v>
          </cell>
          <cell r="U98">
            <v>0</v>
          </cell>
          <cell r="V98">
            <v>0</v>
          </cell>
          <cell r="W98">
            <v>0</v>
          </cell>
          <cell r="X98">
            <v>0</v>
          </cell>
          <cell r="Y98">
            <v>0</v>
          </cell>
          <cell r="Z98">
            <v>0</v>
          </cell>
          <cell r="AA98">
            <v>0</v>
          </cell>
          <cell r="AB98">
            <v>0</v>
          </cell>
          <cell r="AC98">
            <v>0</v>
          </cell>
          <cell r="AD98">
            <v>0</v>
          </cell>
          <cell r="AE98">
            <v>0</v>
          </cell>
          <cell r="AF98">
            <v>0</v>
          </cell>
          <cell r="AG98">
            <v>0</v>
          </cell>
          <cell r="AH98">
            <v>0</v>
          </cell>
          <cell r="AI98">
            <v>0</v>
          </cell>
          <cell r="AJ98">
            <v>0</v>
          </cell>
        </row>
        <row r="99">
          <cell r="A99">
            <v>50806</v>
          </cell>
          <cell r="B99">
            <v>8</v>
          </cell>
          <cell r="C99" t="str">
            <v>Biobío</v>
          </cell>
          <cell r="D99">
            <v>0</v>
          </cell>
          <cell r="E99">
            <v>0</v>
          </cell>
          <cell r="F99">
            <v>0</v>
          </cell>
          <cell r="G99">
            <v>0</v>
          </cell>
          <cell r="H99">
            <v>0</v>
          </cell>
          <cell r="I99">
            <v>0</v>
          </cell>
          <cell r="J99">
            <v>0</v>
          </cell>
          <cell r="K99">
            <v>0</v>
          </cell>
          <cell r="L99">
            <v>0</v>
          </cell>
          <cell r="M99">
            <v>0</v>
          </cell>
          <cell r="N99">
            <v>0</v>
          </cell>
          <cell r="O99">
            <v>0</v>
          </cell>
          <cell r="P99">
            <v>0</v>
          </cell>
          <cell r="Q99">
            <v>0</v>
          </cell>
          <cell r="R99">
            <v>0</v>
          </cell>
          <cell r="S99">
            <v>0</v>
          </cell>
          <cell r="T99">
            <v>0</v>
          </cell>
          <cell r="U99">
            <v>0</v>
          </cell>
          <cell r="V99">
            <v>0</v>
          </cell>
          <cell r="W99">
            <v>0</v>
          </cell>
          <cell r="X99">
            <v>0</v>
          </cell>
          <cell r="Y99">
            <v>0</v>
          </cell>
          <cell r="Z99">
            <v>0</v>
          </cell>
          <cell r="AA99">
            <v>0</v>
          </cell>
          <cell r="AB99">
            <v>0</v>
          </cell>
          <cell r="AC99">
            <v>0</v>
          </cell>
          <cell r="AD99">
            <v>0</v>
          </cell>
          <cell r="AE99">
            <v>0</v>
          </cell>
          <cell r="AF99">
            <v>0</v>
          </cell>
          <cell r="AG99">
            <v>0</v>
          </cell>
          <cell r="AH99">
            <v>0</v>
          </cell>
          <cell r="AI99">
            <v>0</v>
          </cell>
          <cell r="AJ99">
            <v>0</v>
          </cell>
        </row>
        <row r="100">
          <cell r="A100">
            <v>50906</v>
          </cell>
          <cell r="B100">
            <v>9</v>
          </cell>
          <cell r="C100" t="str">
            <v>Araucanía</v>
          </cell>
          <cell r="D100">
            <v>0</v>
          </cell>
          <cell r="E100">
            <v>0</v>
          </cell>
          <cell r="F100">
            <v>0</v>
          </cell>
          <cell r="G100">
            <v>0</v>
          </cell>
          <cell r="H100">
            <v>0</v>
          </cell>
          <cell r="I100">
            <v>0</v>
          </cell>
          <cell r="J100">
            <v>0</v>
          </cell>
          <cell r="K100">
            <v>0</v>
          </cell>
          <cell r="L100">
            <v>0</v>
          </cell>
          <cell r="M100">
            <v>0</v>
          </cell>
          <cell r="N100">
            <v>0</v>
          </cell>
          <cell r="O100">
            <v>0</v>
          </cell>
          <cell r="P100">
            <v>0</v>
          </cell>
          <cell r="Q100">
            <v>0</v>
          </cell>
          <cell r="R100">
            <v>0</v>
          </cell>
          <cell r="S100">
            <v>0</v>
          </cell>
          <cell r="T100">
            <v>0</v>
          </cell>
          <cell r="U100">
            <v>0</v>
          </cell>
          <cell r="V100">
            <v>0</v>
          </cell>
          <cell r="W100">
            <v>0</v>
          </cell>
          <cell r="X100">
            <v>0</v>
          </cell>
          <cell r="Y100">
            <v>0</v>
          </cell>
          <cell r="Z100">
            <v>0</v>
          </cell>
          <cell r="AA100">
            <v>0</v>
          </cell>
          <cell r="AB100">
            <v>0</v>
          </cell>
          <cell r="AC100">
            <v>0</v>
          </cell>
          <cell r="AD100">
            <v>0</v>
          </cell>
          <cell r="AE100">
            <v>0</v>
          </cell>
          <cell r="AF100">
            <v>0</v>
          </cell>
          <cell r="AG100">
            <v>0</v>
          </cell>
          <cell r="AH100">
            <v>0</v>
          </cell>
          <cell r="AI100">
            <v>0</v>
          </cell>
          <cell r="AJ100">
            <v>0</v>
          </cell>
        </row>
        <row r="101">
          <cell r="A101">
            <v>51406</v>
          </cell>
          <cell r="B101">
            <v>14</v>
          </cell>
          <cell r="C101" t="str">
            <v>Los Ríos</v>
          </cell>
          <cell r="D101">
            <v>0</v>
          </cell>
          <cell r="E101">
            <v>0</v>
          </cell>
          <cell r="F101">
            <v>0</v>
          </cell>
          <cell r="G101">
            <v>0</v>
          </cell>
          <cell r="H101">
            <v>0</v>
          </cell>
          <cell r="I101">
            <v>0</v>
          </cell>
          <cell r="J101">
            <v>0</v>
          </cell>
          <cell r="K101">
            <v>0</v>
          </cell>
          <cell r="L101">
            <v>0</v>
          </cell>
          <cell r="M101">
            <v>0</v>
          </cell>
          <cell r="N101">
            <v>0</v>
          </cell>
          <cell r="O101">
            <v>0</v>
          </cell>
          <cell r="P101">
            <v>0</v>
          </cell>
          <cell r="Q101">
            <v>0</v>
          </cell>
          <cell r="R101">
            <v>0</v>
          </cell>
          <cell r="S101">
            <v>0</v>
          </cell>
          <cell r="T101">
            <v>0</v>
          </cell>
          <cell r="U101">
            <v>0</v>
          </cell>
          <cell r="V101">
            <v>0</v>
          </cell>
          <cell r="W101">
            <v>0</v>
          </cell>
          <cell r="X101">
            <v>0</v>
          </cell>
          <cell r="Y101">
            <v>0</v>
          </cell>
          <cell r="Z101">
            <v>0</v>
          </cell>
          <cell r="AA101">
            <v>0</v>
          </cell>
          <cell r="AB101">
            <v>0</v>
          </cell>
          <cell r="AC101">
            <v>0</v>
          </cell>
          <cell r="AD101">
            <v>0</v>
          </cell>
          <cell r="AE101">
            <v>0</v>
          </cell>
          <cell r="AF101">
            <v>0</v>
          </cell>
          <cell r="AG101">
            <v>0</v>
          </cell>
          <cell r="AH101">
            <v>0</v>
          </cell>
          <cell r="AI101">
            <v>0</v>
          </cell>
          <cell r="AJ101">
            <v>0</v>
          </cell>
        </row>
        <row r="102">
          <cell r="A102">
            <v>51006</v>
          </cell>
          <cell r="B102">
            <v>10</v>
          </cell>
          <cell r="C102" t="str">
            <v>Los Lagos</v>
          </cell>
          <cell r="D102">
            <v>0</v>
          </cell>
          <cell r="E102">
            <v>0</v>
          </cell>
          <cell r="F102">
            <v>0</v>
          </cell>
          <cell r="G102">
            <v>0</v>
          </cell>
          <cell r="H102">
            <v>0</v>
          </cell>
          <cell r="I102">
            <v>0</v>
          </cell>
          <cell r="J102">
            <v>0</v>
          </cell>
          <cell r="K102">
            <v>0</v>
          </cell>
          <cell r="L102">
            <v>0</v>
          </cell>
          <cell r="M102">
            <v>0</v>
          </cell>
          <cell r="N102">
            <v>0</v>
          </cell>
          <cell r="O102">
            <v>0</v>
          </cell>
          <cell r="P102">
            <v>0</v>
          </cell>
          <cell r="Q102">
            <v>0</v>
          </cell>
          <cell r="R102">
            <v>0</v>
          </cell>
          <cell r="S102">
            <v>0</v>
          </cell>
          <cell r="T102">
            <v>0</v>
          </cell>
          <cell r="U102">
            <v>0</v>
          </cell>
          <cell r="V102">
            <v>0</v>
          </cell>
          <cell r="W102">
            <v>0</v>
          </cell>
          <cell r="X102">
            <v>0</v>
          </cell>
          <cell r="Y102">
            <v>0</v>
          </cell>
          <cell r="Z102">
            <v>0</v>
          </cell>
          <cell r="AA102">
            <v>0</v>
          </cell>
          <cell r="AB102">
            <v>0.96980466666666698</v>
          </cell>
          <cell r="AC102">
            <v>1.93960933333333</v>
          </cell>
          <cell r="AD102">
            <v>2.9094139999999999</v>
          </cell>
          <cell r="AE102">
            <v>2.9094139999999999</v>
          </cell>
          <cell r="AF102">
            <v>2.9094139999999999</v>
          </cell>
          <cell r="AG102">
            <v>2.9094139999999999</v>
          </cell>
          <cell r="AH102">
            <v>2.9094139999999999</v>
          </cell>
          <cell r="AI102">
            <v>2.9094139999999999</v>
          </cell>
          <cell r="AJ102">
            <v>2.9094139999999999</v>
          </cell>
        </row>
        <row r="103">
          <cell r="A103">
            <v>51106</v>
          </cell>
          <cell r="B103">
            <v>11</v>
          </cell>
          <cell r="C103" t="str">
            <v>Aysén</v>
          </cell>
          <cell r="D103">
            <v>0</v>
          </cell>
          <cell r="E103">
            <v>0</v>
          </cell>
          <cell r="F103">
            <v>0</v>
          </cell>
          <cell r="G103">
            <v>0</v>
          </cell>
          <cell r="H103">
            <v>0</v>
          </cell>
          <cell r="I103">
            <v>0</v>
          </cell>
          <cell r="J103">
            <v>0</v>
          </cell>
          <cell r="K103">
            <v>0</v>
          </cell>
          <cell r="L103">
            <v>0</v>
          </cell>
          <cell r="M103">
            <v>0</v>
          </cell>
          <cell r="N103">
            <v>0</v>
          </cell>
          <cell r="O103">
            <v>0</v>
          </cell>
          <cell r="P103">
            <v>0</v>
          </cell>
          <cell r="Q103">
            <v>0</v>
          </cell>
          <cell r="R103">
            <v>0</v>
          </cell>
          <cell r="S103">
            <v>0</v>
          </cell>
          <cell r="T103">
            <v>0</v>
          </cell>
          <cell r="U103">
            <v>0</v>
          </cell>
          <cell r="V103">
            <v>0</v>
          </cell>
          <cell r="W103">
            <v>0</v>
          </cell>
          <cell r="X103">
            <v>0</v>
          </cell>
          <cell r="Y103">
            <v>0</v>
          </cell>
          <cell r="Z103">
            <v>0</v>
          </cell>
          <cell r="AA103">
            <v>0</v>
          </cell>
          <cell r="AB103">
            <v>0</v>
          </cell>
          <cell r="AC103">
            <v>0</v>
          </cell>
          <cell r="AD103">
            <v>0</v>
          </cell>
          <cell r="AE103">
            <v>0</v>
          </cell>
          <cell r="AF103">
            <v>0</v>
          </cell>
          <cell r="AG103">
            <v>0</v>
          </cell>
          <cell r="AH103">
            <v>0</v>
          </cell>
          <cell r="AI103">
            <v>0</v>
          </cell>
          <cell r="AJ103">
            <v>0</v>
          </cell>
        </row>
        <row r="104">
          <cell r="A104">
            <v>51206</v>
          </cell>
          <cell r="B104">
            <v>12</v>
          </cell>
          <cell r="C104" t="str">
            <v>Magallanes</v>
          </cell>
          <cell r="D104">
            <v>0</v>
          </cell>
          <cell r="E104">
            <v>0</v>
          </cell>
          <cell r="F104">
            <v>0</v>
          </cell>
          <cell r="G104">
            <v>0</v>
          </cell>
          <cell r="H104">
            <v>0</v>
          </cell>
          <cell r="I104">
            <v>0</v>
          </cell>
          <cell r="J104">
            <v>0</v>
          </cell>
          <cell r="K104">
            <v>0</v>
          </cell>
          <cell r="L104">
            <v>0</v>
          </cell>
          <cell r="M104">
            <v>0</v>
          </cell>
          <cell r="N104">
            <v>0</v>
          </cell>
          <cell r="O104">
            <v>0</v>
          </cell>
          <cell r="P104">
            <v>0</v>
          </cell>
          <cell r="Q104">
            <v>0</v>
          </cell>
          <cell r="R104">
            <v>0</v>
          </cell>
          <cell r="S104">
            <v>0</v>
          </cell>
          <cell r="T104">
            <v>0</v>
          </cell>
          <cell r="U104">
            <v>0</v>
          </cell>
          <cell r="V104">
            <v>0</v>
          </cell>
          <cell r="W104">
            <v>0</v>
          </cell>
          <cell r="X104">
            <v>0</v>
          </cell>
          <cell r="Y104">
            <v>0</v>
          </cell>
          <cell r="Z104">
            <v>0</v>
          </cell>
          <cell r="AA104">
            <v>0</v>
          </cell>
          <cell r="AB104">
            <v>0</v>
          </cell>
          <cell r="AC104">
            <v>0</v>
          </cell>
          <cell r="AD104">
            <v>0</v>
          </cell>
          <cell r="AE104">
            <v>0</v>
          </cell>
          <cell r="AF104">
            <v>0</v>
          </cell>
          <cell r="AG104">
            <v>0</v>
          </cell>
          <cell r="AH104">
            <v>0</v>
          </cell>
          <cell r="AI104">
            <v>0</v>
          </cell>
          <cell r="AJ104">
            <v>0</v>
          </cell>
        </row>
        <row r="105">
          <cell r="A105">
            <v>510006</v>
          </cell>
          <cell r="B105">
            <v>100</v>
          </cell>
          <cell r="C105" t="str">
            <v>Total</v>
          </cell>
          <cell r="D105">
            <v>0</v>
          </cell>
          <cell r="E105">
            <v>0</v>
          </cell>
          <cell r="F105">
            <v>0</v>
          </cell>
          <cell r="G105">
            <v>0</v>
          </cell>
          <cell r="H105">
            <v>0</v>
          </cell>
          <cell r="I105">
            <v>0</v>
          </cell>
          <cell r="J105">
            <v>0</v>
          </cell>
          <cell r="K105">
            <v>0</v>
          </cell>
          <cell r="L105">
            <v>0</v>
          </cell>
          <cell r="M105">
            <v>0</v>
          </cell>
          <cell r="N105">
            <v>0</v>
          </cell>
          <cell r="O105">
            <v>0</v>
          </cell>
          <cell r="P105">
            <v>0</v>
          </cell>
          <cell r="Q105">
            <v>0</v>
          </cell>
          <cell r="R105">
            <v>0</v>
          </cell>
          <cell r="S105">
            <v>0</v>
          </cell>
          <cell r="T105">
            <v>0</v>
          </cell>
          <cell r="U105">
            <v>0</v>
          </cell>
          <cell r="V105">
            <v>0</v>
          </cell>
          <cell r="W105">
            <v>0</v>
          </cell>
          <cell r="X105">
            <v>0</v>
          </cell>
          <cell r="Y105">
            <v>0</v>
          </cell>
          <cell r="Z105">
            <v>0</v>
          </cell>
          <cell r="AA105">
            <v>0</v>
          </cell>
          <cell r="AB105">
            <v>0.96980466666666698</v>
          </cell>
          <cell r="AC105">
            <v>1.93960933333333</v>
          </cell>
          <cell r="AD105">
            <v>2.9094139999999999</v>
          </cell>
          <cell r="AE105">
            <v>2.9094139999999999</v>
          </cell>
          <cell r="AF105">
            <v>2.9094139999999999</v>
          </cell>
          <cell r="AG105">
            <v>2.9094139999999999</v>
          </cell>
          <cell r="AH105">
            <v>2.9094139999999999</v>
          </cell>
          <cell r="AI105">
            <v>2.9094139999999999</v>
          </cell>
          <cell r="AJ105">
            <v>2.9094139999999999</v>
          </cell>
        </row>
      </sheetData>
      <sheetData sheetId="13">
        <row r="4">
          <cell r="B4">
            <v>1</v>
          </cell>
          <cell r="C4" t="str">
            <v>REGIÓN/AÑO</v>
          </cell>
          <cell r="D4">
            <v>1990</v>
          </cell>
          <cell r="E4">
            <v>1991</v>
          </cell>
          <cell r="F4">
            <v>1992</v>
          </cell>
          <cell r="G4">
            <v>1993</v>
          </cell>
          <cell r="H4">
            <v>1994</v>
          </cell>
          <cell r="I4">
            <v>1995</v>
          </cell>
          <cell r="J4">
            <v>1996</v>
          </cell>
          <cell r="K4">
            <v>1997</v>
          </cell>
          <cell r="L4">
            <v>1998</v>
          </cell>
          <cell r="M4">
            <v>1999</v>
          </cell>
          <cell r="N4">
            <v>2000</v>
          </cell>
          <cell r="O4">
            <v>2001</v>
          </cell>
          <cell r="P4">
            <v>2002</v>
          </cell>
          <cell r="Q4">
            <v>2003</v>
          </cell>
          <cell r="R4">
            <v>2004</v>
          </cell>
          <cell r="S4">
            <v>2005</v>
          </cell>
          <cell r="T4">
            <v>2006</v>
          </cell>
          <cell r="U4">
            <v>2007</v>
          </cell>
          <cell r="V4">
            <v>2008</v>
          </cell>
          <cell r="W4">
            <v>2009</v>
          </cell>
          <cell r="X4">
            <v>2010</v>
          </cell>
          <cell r="Y4">
            <v>2011</v>
          </cell>
          <cell r="Z4">
            <v>2012</v>
          </cell>
          <cell r="AA4">
            <v>2013</v>
          </cell>
          <cell r="AB4">
            <v>2014</v>
          </cell>
          <cell r="AC4">
            <v>2015</v>
          </cell>
          <cell r="AD4">
            <v>2016</v>
          </cell>
          <cell r="AE4">
            <v>2017</v>
          </cell>
          <cell r="AF4">
            <v>2018</v>
          </cell>
          <cell r="AG4">
            <v>2019</v>
          </cell>
          <cell r="AH4">
            <v>2020</v>
          </cell>
          <cell r="AI4">
            <v>2021</v>
          </cell>
          <cell r="AJ4">
            <v>2022</v>
          </cell>
        </row>
        <row r="5">
          <cell r="A5">
            <v>11506</v>
          </cell>
          <cell r="B5">
            <v>15</v>
          </cell>
          <cell r="C5" t="str">
            <v>Arica y Parinacota</v>
          </cell>
          <cell r="D5">
            <v>0</v>
          </cell>
          <cell r="E5">
            <v>0</v>
          </cell>
          <cell r="F5">
            <v>0</v>
          </cell>
          <cell r="G5">
            <v>0</v>
          </cell>
          <cell r="H5">
            <v>0</v>
          </cell>
          <cell r="I5">
            <v>0</v>
          </cell>
          <cell r="J5">
            <v>0</v>
          </cell>
          <cell r="K5">
            <v>0</v>
          </cell>
          <cell r="L5">
            <v>0</v>
          </cell>
          <cell r="M5">
            <v>0</v>
          </cell>
          <cell r="N5">
            <v>0</v>
          </cell>
          <cell r="O5">
            <v>0</v>
          </cell>
          <cell r="P5">
            <v>0</v>
          </cell>
          <cell r="Q5">
            <v>0</v>
          </cell>
          <cell r="R5">
            <v>0</v>
          </cell>
          <cell r="S5">
            <v>0</v>
          </cell>
          <cell r="T5">
            <v>0</v>
          </cell>
          <cell r="U5">
            <v>0</v>
          </cell>
          <cell r="V5">
            <v>0</v>
          </cell>
          <cell r="W5">
            <v>0</v>
          </cell>
          <cell r="X5">
            <v>0</v>
          </cell>
          <cell r="Y5">
            <v>0</v>
          </cell>
          <cell r="Z5">
            <v>0</v>
          </cell>
          <cell r="AA5">
            <v>0</v>
          </cell>
          <cell r="AB5">
            <v>0</v>
          </cell>
          <cell r="AC5">
            <v>0</v>
          </cell>
          <cell r="AD5">
            <v>0</v>
          </cell>
          <cell r="AE5">
            <v>0</v>
          </cell>
          <cell r="AF5">
            <v>0</v>
          </cell>
          <cell r="AG5">
            <v>0</v>
          </cell>
          <cell r="AH5">
            <v>0</v>
          </cell>
          <cell r="AI5">
            <v>0</v>
          </cell>
          <cell r="AJ5">
            <v>0</v>
          </cell>
        </row>
        <row r="6">
          <cell r="A6">
            <v>10106</v>
          </cell>
          <cell r="B6">
            <v>1</v>
          </cell>
          <cell r="C6" t="str">
            <v>Tarapacá</v>
          </cell>
          <cell r="D6">
            <v>0</v>
          </cell>
          <cell r="E6">
            <v>0</v>
          </cell>
          <cell r="F6">
            <v>0</v>
          </cell>
          <cell r="G6">
            <v>0</v>
          </cell>
          <cell r="H6">
            <v>0</v>
          </cell>
          <cell r="I6">
            <v>0</v>
          </cell>
          <cell r="J6">
            <v>0</v>
          </cell>
          <cell r="K6">
            <v>0</v>
          </cell>
          <cell r="L6">
            <v>0</v>
          </cell>
          <cell r="M6">
            <v>0</v>
          </cell>
          <cell r="N6">
            <v>0</v>
          </cell>
          <cell r="O6">
            <v>0</v>
          </cell>
          <cell r="P6">
            <v>0</v>
          </cell>
          <cell r="Q6">
            <v>0</v>
          </cell>
          <cell r="R6">
            <v>0</v>
          </cell>
          <cell r="S6">
            <v>0</v>
          </cell>
          <cell r="T6">
            <v>0</v>
          </cell>
          <cell r="U6">
            <v>0</v>
          </cell>
          <cell r="V6">
            <v>0</v>
          </cell>
          <cell r="W6">
            <v>0</v>
          </cell>
          <cell r="X6">
            <v>0</v>
          </cell>
          <cell r="Y6">
            <v>0</v>
          </cell>
          <cell r="Z6">
            <v>0</v>
          </cell>
          <cell r="AA6">
            <v>0</v>
          </cell>
          <cell r="AB6">
            <v>0</v>
          </cell>
          <cell r="AC6">
            <v>0</v>
          </cell>
          <cell r="AD6">
            <v>0</v>
          </cell>
          <cell r="AE6">
            <v>0</v>
          </cell>
          <cell r="AF6">
            <v>0</v>
          </cell>
          <cell r="AG6">
            <v>0</v>
          </cell>
          <cell r="AH6">
            <v>0</v>
          </cell>
          <cell r="AI6">
            <v>0</v>
          </cell>
          <cell r="AJ6">
            <v>0</v>
          </cell>
        </row>
        <row r="7">
          <cell r="A7">
            <v>10206</v>
          </cell>
          <cell r="B7">
            <v>2</v>
          </cell>
          <cell r="C7" t="str">
            <v>Antofagasta</v>
          </cell>
          <cell r="D7">
            <v>0</v>
          </cell>
          <cell r="E7">
            <v>0</v>
          </cell>
          <cell r="F7">
            <v>0</v>
          </cell>
          <cell r="G7">
            <v>0</v>
          </cell>
          <cell r="H7">
            <v>0</v>
          </cell>
          <cell r="I7">
            <v>0</v>
          </cell>
          <cell r="J7">
            <v>0</v>
          </cell>
          <cell r="K7">
            <v>0</v>
          </cell>
          <cell r="L7">
            <v>0</v>
          </cell>
          <cell r="M7">
            <v>0</v>
          </cell>
          <cell r="N7">
            <v>0</v>
          </cell>
          <cell r="O7">
            <v>0</v>
          </cell>
          <cell r="P7">
            <v>0</v>
          </cell>
          <cell r="Q7">
            <v>0</v>
          </cell>
          <cell r="R7">
            <v>0</v>
          </cell>
          <cell r="S7">
            <v>0</v>
          </cell>
          <cell r="T7">
            <v>0</v>
          </cell>
          <cell r="U7">
            <v>0</v>
          </cell>
          <cell r="V7">
            <v>0</v>
          </cell>
          <cell r="W7">
            <v>0</v>
          </cell>
          <cell r="X7">
            <v>0</v>
          </cell>
          <cell r="Y7">
            <v>0</v>
          </cell>
          <cell r="Z7">
            <v>0</v>
          </cell>
          <cell r="AA7">
            <v>0</v>
          </cell>
          <cell r="AB7">
            <v>0</v>
          </cell>
          <cell r="AC7">
            <v>0</v>
          </cell>
          <cell r="AD7">
            <v>0</v>
          </cell>
          <cell r="AE7">
            <v>0</v>
          </cell>
          <cell r="AF7">
            <v>0</v>
          </cell>
          <cell r="AG7">
            <v>0</v>
          </cell>
          <cell r="AH7">
            <v>0</v>
          </cell>
          <cell r="AI7">
            <v>0</v>
          </cell>
          <cell r="AJ7">
            <v>0</v>
          </cell>
        </row>
        <row r="8">
          <cell r="A8">
            <v>10306</v>
          </cell>
          <cell r="B8">
            <v>3</v>
          </cell>
          <cell r="C8" t="str">
            <v>Atacama</v>
          </cell>
          <cell r="D8">
            <v>0</v>
          </cell>
          <cell r="E8">
            <v>0</v>
          </cell>
          <cell r="F8">
            <v>0</v>
          </cell>
          <cell r="G8">
            <v>0</v>
          </cell>
          <cell r="H8">
            <v>0</v>
          </cell>
          <cell r="I8">
            <v>0</v>
          </cell>
          <cell r="J8">
            <v>0</v>
          </cell>
          <cell r="K8">
            <v>0</v>
          </cell>
          <cell r="L8">
            <v>0</v>
          </cell>
          <cell r="M8">
            <v>0</v>
          </cell>
          <cell r="N8">
            <v>0</v>
          </cell>
          <cell r="O8">
            <v>0</v>
          </cell>
          <cell r="P8">
            <v>0</v>
          </cell>
          <cell r="Q8">
            <v>0</v>
          </cell>
          <cell r="R8">
            <v>0</v>
          </cell>
          <cell r="S8">
            <v>0</v>
          </cell>
          <cell r="T8">
            <v>0</v>
          </cell>
          <cell r="U8">
            <v>0</v>
          </cell>
          <cell r="V8">
            <v>0</v>
          </cell>
          <cell r="W8">
            <v>0</v>
          </cell>
          <cell r="X8">
            <v>0</v>
          </cell>
          <cell r="Y8">
            <v>0</v>
          </cell>
          <cell r="Z8">
            <v>0</v>
          </cell>
          <cell r="AA8">
            <v>0</v>
          </cell>
          <cell r="AB8">
            <v>0</v>
          </cell>
          <cell r="AC8">
            <v>0</v>
          </cell>
          <cell r="AD8">
            <v>0</v>
          </cell>
          <cell r="AE8">
            <v>0</v>
          </cell>
          <cell r="AF8">
            <v>0</v>
          </cell>
          <cell r="AG8">
            <v>0</v>
          </cell>
          <cell r="AH8">
            <v>0</v>
          </cell>
          <cell r="AI8">
            <v>0</v>
          </cell>
          <cell r="AJ8">
            <v>0</v>
          </cell>
        </row>
        <row r="9">
          <cell r="A9">
            <v>10406</v>
          </cell>
          <cell r="B9">
            <v>4</v>
          </cell>
          <cell r="C9" t="str">
            <v>Coquimbo</v>
          </cell>
          <cell r="D9">
            <v>0</v>
          </cell>
          <cell r="E9">
            <v>0</v>
          </cell>
          <cell r="F9">
            <v>0</v>
          </cell>
          <cell r="G9">
            <v>0</v>
          </cell>
          <cell r="H9">
            <v>0</v>
          </cell>
          <cell r="I9">
            <v>0</v>
          </cell>
          <cell r="J9">
            <v>0</v>
          </cell>
          <cell r="K9">
            <v>0</v>
          </cell>
          <cell r="L9">
            <v>0</v>
          </cell>
          <cell r="M9">
            <v>0</v>
          </cell>
          <cell r="N9">
            <v>0</v>
          </cell>
          <cell r="O9">
            <v>0</v>
          </cell>
          <cell r="P9">
            <v>0</v>
          </cell>
          <cell r="Q9">
            <v>0</v>
          </cell>
          <cell r="R9">
            <v>0</v>
          </cell>
          <cell r="S9">
            <v>0</v>
          </cell>
          <cell r="T9">
            <v>0</v>
          </cell>
          <cell r="U9">
            <v>0</v>
          </cell>
          <cell r="V9">
            <v>0</v>
          </cell>
          <cell r="W9">
            <v>0</v>
          </cell>
          <cell r="X9">
            <v>0</v>
          </cell>
          <cell r="Y9">
            <v>0</v>
          </cell>
          <cell r="Z9">
            <v>0</v>
          </cell>
          <cell r="AA9">
            <v>0</v>
          </cell>
          <cell r="AB9">
            <v>0</v>
          </cell>
          <cell r="AC9">
            <v>0</v>
          </cell>
          <cell r="AD9">
            <v>0</v>
          </cell>
          <cell r="AE9">
            <v>0</v>
          </cell>
          <cell r="AF9">
            <v>0</v>
          </cell>
          <cell r="AG9">
            <v>0</v>
          </cell>
          <cell r="AH9">
            <v>0</v>
          </cell>
          <cell r="AI9">
            <v>0</v>
          </cell>
          <cell r="AJ9">
            <v>0</v>
          </cell>
        </row>
        <row r="10">
          <cell r="A10">
            <v>10506</v>
          </cell>
          <cell r="B10">
            <v>5</v>
          </cell>
          <cell r="C10" t="str">
            <v>Valparaíso</v>
          </cell>
          <cell r="D10">
            <v>0.12645916666666701</v>
          </cell>
          <cell r="E10">
            <v>0.12645916666666701</v>
          </cell>
          <cell r="F10">
            <v>0.12645916666666701</v>
          </cell>
          <cell r="G10">
            <v>0.12645916666666701</v>
          </cell>
          <cell r="H10">
            <v>0.12645916666666701</v>
          </cell>
          <cell r="I10">
            <v>0.12645916666666701</v>
          </cell>
          <cell r="J10">
            <v>0.12645916666666701</v>
          </cell>
          <cell r="K10">
            <v>0.12645916666666701</v>
          </cell>
          <cell r="L10">
            <v>0.12645916666666701</v>
          </cell>
          <cell r="M10">
            <v>0.12645916666666701</v>
          </cell>
          <cell r="N10">
            <v>0.12645916666666701</v>
          </cell>
          <cell r="O10">
            <v>0.12645916666666701</v>
          </cell>
          <cell r="P10">
            <v>0.12645916666666701</v>
          </cell>
          <cell r="Q10">
            <v>0.12645916666666701</v>
          </cell>
          <cell r="R10">
            <v>0.12645916666666701</v>
          </cell>
          <cell r="S10">
            <v>0.12645916666666701</v>
          </cell>
          <cell r="T10">
            <v>0.12645916666666701</v>
          </cell>
          <cell r="U10">
            <v>0.12645916666666701</v>
          </cell>
          <cell r="V10">
            <v>0.12645916666666701</v>
          </cell>
          <cell r="W10">
            <v>0.12645916666666701</v>
          </cell>
          <cell r="X10">
            <v>0.12645916666666701</v>
          </cell>
          <cell r="Y10">
            <v>0.12645916666666701</v>
          </cell>
          <cell r="Z10">
            <v>0.12645916666666701</v>
          </cell>
          <cell r="AA10">
            <v>0.12645916666666701</v>
          </cell>
          <cell r="AB10">
            <v>0</v>
          </cell>
          <cell r="AC10">
            <v>0</v>
          </cell>
          <cell r="AD10">
            <v>0</v>
          </cell>
          <cell r="AE10">
            <v>0</v>
          </cell>
          <cell r="AF10">
            <v>0</v>
          </cell>
          <cell r="AG10">
            <v>0</v>
          </cell>
          <cell r="AH10">
            <v>0</v>
          </cell>
          <cell r="AI10">
            <v>0</v>
          </cell>
          <cell r="AJ10">
            <v>0</v>
          </cell>
        </row>
        <row r="11">
          <cell r="A11">
            <v>11306</v>
          </cell>
          <cell r="B11">
            <v>13</v>
          </cell>
          <cell r="C11" t="str">
            <v>Metropolitana</v>
          </cell>
          <cell r="D11">
            <v>1.69624980881717</v>
          </cell>
          <cell r="E11">
            <v>1.69624980881717</v>
          </cell>
          <cell r="F11">
            <v>1.69624980881717</v>
          </cell>
          <cell r="G11">
            <v>1.69624980881717</v>
          </cell>
          <cell r="H11">
            <v>1.69624980881717</v>
          </cell>
          <cell r="I11">
            <v>1.69624980881717</v>
          </cell>
          <cell r="J11">
            <v>1.69624980881717</v>
          </cell>
          <cell r="K11">
            <v>1.69624980881717</v>
          </cell>
          <cell r="L11">
            <v>1.69624980881717</v>
          </cell>
          <cell r="M11">
            <v>1.69624980881717</v>
          </cell>
          <cell r="N11">
            <v>1.69624980881717</v>
          </cell>
          <cell r="O11">
            <v>1.69624980881717</v>
          </cell>
          <cell r="P11">
            <v>1.69624980881717</v>
          </cell>
          <cell r="Q11">
            <v>1.69624980881717</v>
          </cell>
          <cell r="R11">
            <v>1.69624980881717</v>
          </cell>
          <cell r="S11">
            <v>1.69624980881717</v>
          </cell>
          <cell r="T11">
            <v>1.69624980881717</v>
          </cell>
          <cell r="U11">
            <v>1.69624980881717</v>
          </cell>
          <cell r="V11">
            <v>1.69624980881717</v>
          </cell>
          <cell r="W11">
            <v>1.69624980881717</v>
          </cell>
          <cell r="X11">
            <v>1.69624980881717</v>
          </cell>
          <cell r="Y11">
            <v>1.69624980881717</v>
          </cell>
          <cell r="Z11">
            <v>1.69624980881717</v>
          </cell>
          <cell r="AA11">
            <v>1.69624980881717</v>
          </cell>
          <cell r="AB11">
            <v>0</v>
          </cell>
          <cell r="AC11">
            <v>0</v>
          </cell>
          <cell r="AD11">
            <v>0</v>
          </cell>
          <cell r="AE11">
            <v>0</v>
          </cell>
          <cell r="AF11">
            <v>0</v>
          </cell>
          <cell r="AG11">
            <v>0</v>
          </cell>
          <cell r="AH11">
            <v>0</v>
          </cell>
          <cell r="AI11">
            <v>0</v>
          </cell>
          <cell r="AJ11">
            <v>0</v>
          </cell>
        </row>
        <row r="12">
          <cell r="A12">
            <v>10606</v>
          </cell>
          <cell r="B12">
            <v>6</v>
          </cell>
          <cell r="C12" t="str">
            <v>O´Higgins</v>
          </cell>
          <cell r="D12">
            <v>0</v>
          </cell>
          <cell r="E12">
            <v>0</v>
          </cell>
          <cell r="F12">
            <v>0</v>
          </cell>
          <cell r="G12">
            <v>0</v>
          </cell>
          <cell r="H12">
            <v>0</v>
          </cell>
          <cell r="I12">
            <v>0</v>
          </cell>
          <cell r="J12">
            <v>0</v>
          </cell>
          <cell r="K12">
            <v>0</v>
          </cell>
          <cell r="L12">
            <v>0</v>
          </cell>
          <cell r="M12">
            <v>0</v>
          </cell>
          <cell r="N12">
            <v>0</v>
          </cell>
          <cell r="O12">
            <v>0</v>
          </cell>
          <cell r="P12">
            <v>0</v>
          </cell>
          <cell r="Q12">
            <v>0</v>
          </cell>
          <cell r="R12">
            <v>0</v>
          </cell>
          <cell r="S12">
            <v>0</v>
          </cell>
          <cell r="T12">
            <v>0</v>
          </cell>
          <cell r="U12">
            <v>0</v>
          </cell>
          <cell r="V12">
            <v>0</v>
          </cell>
          <cell r="W12">
            <v>0</v>
          </cell>
          <cell r="X12">
            <v>0</v>
          </cell>
          <cell r="Y12">
            <v>0</v>
          </cell>
          <cell r="Z12">
            <v>0</v>
          </cell>
          <cell r="AA12">
            <v>0</v>
          </cell>
          <cell r="AB12">
            <v>0</v>
          </cell>
          <cell r="AC12">
            <v>0</v>
          </cell>
          <cell r="AD12">
            <v>0</v>
          </cell>
          <cell r="AE12">
            <v>0</v>
          </cell>
          <cell r="AF12">
            <v>0</v>
          </cell>
          <cell r="AG12">
            <v>0</v>
          </cell>
          <cell r="AH12">
            <v>0</v>
          </cell>
          <cell r="AI12">
            <v>0</v>
          </cell>
          <cell r="AJ12">
            <v>0</v>
          </cell>
        </row>
        <row r="13">
          <cell r="A13">
            <v>10706</v>
          </cell>
          <cell r="B13">
            <v>7</v>
          </cell>
          <cell r="C13" t="str">
            <v>Maule</v>
          </cell>
          <cell r="D13">
            <v>0</v>
          </cell>
          <cell r="E13">
            <v>0</v>
          </cell>
          <cell r="F13">
            <v>0</v>
          </cell>
          <cell r="G13">
            <v>0</v>
          </cell>
          <cell r="H13">
            <v>0</v>
          </cell>
          <cell r="I13">
            <v>0</v>
          </cell>
          <cell r="J13">
            <v>0</v>
          </cell>
          <cell r="K13">
            <v>0</v>
          </cell>
          <cell r="L13">
            <v>0</v>
          </cell>
          <cell r="M13">
            <v>0</v>
          </cell>
          <cell r="N13">
            <v>0</v>
          </cell>
          <cell r="O13">
            <v>0</v>
          </cell>
          <cell r="P13">
            <v>0</v>
          </cell>
          <cell r="Q13">
            <v>0</v>
          </cell>
          <cell r="R13">
            <v>0</v>
          </cell>
          <cell r="S13">
            <v>0</v>
          </cell>
          <cell r="T13">
            <v>0</v>
          </cell>
          <cell r="U13">
            <v>0</v>
          </cell>
          <cell r="V13">
            <v>0</v>
          </cell>
          <cell r="W13">
            <v>0</v>
          </cell>
          <cell r="X13">
            <v>0</v>
          </cell>
          <cell r="Y13">
            <v>0</v>
          </cell>
          <cell r="Z13">
            <v>0</v>
          </cell>
          <cell r="AA13">
            <v>0</v>
          </cell>
          <cell r="AB13">
            <v>0</v>
          </cell>
          <cell r="AC13">
            <v>0</v>
          </cell>
          <cell r="AD13">
            <v>0</v>
          </cell>
          <cell r="AE13">
            <v>0</v>
          </cell>
          <cell r="AF13">
            <v>0</v>
          </cell>
          <cell r="AG13">
            <v>0</v>
          </cell>
          <cell r="AH13">
            <v>0</v>
          </cell>
          <cell r="AI13">
            <v>0</v>
          </cell>
          <cell r="AJ13">
            <v>0</v>
          </cell>
        </row>
        <row r="14">
          <cell r="A14">
            <v>11606</v>
          </cell>
          <cell r="B14">
            <v>16</v>
          </cell>
          <cell r="C14" t="str">
            <v>Ñuble</v>
          </cell>
          <cell r="D14">
            <v>0</v>
          </cell>
          <cell r="E14">
            <v>0</v>
          </cell>
          <cell r="F14">
            <v>0</v>
          </cell>
          <cell r="G14">
            <v>0</v>
          </cell>
          <cell r="H14">
            <v>0</v>
          </cell>
          <cell r="I14">
            <v>0</v>
          </cell>
          <cell r="J14">
            <v>0</v>
          </cell>
          <cell r="K14">
            <v>0</v>
          </cell>
          <cell r="L14">
            <v>0</v>
          </cell>
          <cell r="M14">
            <v>0</v>
          </cell>
          <cell r="N14">
            <v>0</v>
          </cell>
          <cell r="O14">
            <v>0</v>
          </cell>
          <cell r="P14">
            <v>0</v>
          </cell>
          <cell r="Q14">
            <v>0</v>
          </cell>
          <cell r="R14">
            <v>0</v>
          </cell>
          <cell r="S14">
            <v>0</v>
          </cell>
          <cell r="T14">
            <v>0</v>
          </cell>
          <cell r="U14">
            <v>0</v>
          </cell>
          <cell r="V14">
            <v>0</v>
          </cell>
          <cell r="W14">
            <v>0</v>
          </cell>
          <cell r="X14">
            <v>0</v>
          </cell>
          <cell r="Y14">
            <v>0</v>
          </cell>
          <cell r="Z14">
            <v>0</v>
          </cell>
          <cell r="AA14">
            <v>0</v>
          </cell>
          <cell r="AB14">
            <v>0</v>
          </cell>
          <cell r="AC14">
            <v>0</v>
          </cell>
          <cell r="AD14">
            <v>0</v>
          </cell>
          <cell r="AE14">
            <v>0</v>
          </cell>
          <cell r="AF14">
            <v>0</v>
          </cell>
          <cell r="AG14">
            <v>0</v>
          </cell>
          <cell r="AH14">
            <v>0</v>
          </cell>
          <cell r="AI14">
            <v>0</v>
          </cell>
          <cell r="AJ14">
            <v>0</v>
          </cell>
        </row>
        <row r="15">
          <cell r="A15">
            <v>10806</v>
          </cell>
          <cell r="B15">
            <v>8</v>
          </cell>
          <cell r="C15" t="str">
            <v>Biobío</v>
          </cell>
          <cell r="D15">
            <v>4.2686283333333304</v>
          </cell>
          <cell r="E15">
            <v>4.2686283333333304</v>
          </cell>
          <cell r="F15">
            <v>4.2686283333333304</v>
          </cell>
          <cell r="G15">
            <v>4.2686283333333304</v>
          </cell>
          <cell r="H15">
            <v>4.2686283333333304</v>
          </cell>
          <cell r="I15">
            <v>4.2686283333333304</v>
          </cell>
          <cell r="J15">
            <v>4.2686283333333304</v>
          </cell>
          <cell r="K15">
            <v>4.2686283333333304</v>
          </cell>
          <cell r="L15">
            <v>4.2686283333333304</v>
          </cell>
          <cell r="M15">
            <v>4.2686283333333304</v>
          </cell>
          <cell r="N15">
            <v>4.2686283333333304</v>
          </cell>
          <cell r="O15">
            <v>4.2686283333333304</v>
          </cell>
          <cell r="P15">
            <v>4.2686283333333304</v>
          </cell>
          <cell r="Q15">
            <v>4.2686283333333304</v>
          </cell>
          <cell r="R15">
            <v>4.2686283333333304</v>
          </cell>
          <cell r="S15">
            <v>4.2686283333333304</v>
          </cell>
          <cell r="T15">
            <v>4.2686283333333304</v>
          </cell>
          <cell r="U15">
            <v>4.2686283333333304</v>
          </cell>
          <cell r="V15">
            <v>4.2686283333333304</v>
          </cell>
          <cell r="W15">
            <v>4.2686283333333304</v>
          </cell>
          <cell r="X15">
            <v>4.2686283333333304</v>
          </cell>
          <cell r="Y15">
            <v>4.2686283333333304</v>
          </cell>
          <cell r="Z15">
            <v>4.2686283333333304</v>
          </cell>
          <cell r="AA15">
            <v>4.2686283333333304</v>
          </cell>
          <cell r="AB15">
            <v>0</v>
          </cell>
          <cell r="AC15">
            <v>0</v>
          </cell>
          <cell r="AD15">
            <v>0</v>
          </cell>
          <cell r="AE15">
            <v>0</v>
          </cell>
          <cell r="AF15">
            <v>0</v>
          </cell>
          <cell r="AG15">
            <v>0</v>
          </cell>
          <cell r="AH15">
            <v>0</v>
          </cell>
          <cell r="AI15">
            <v>0</v>
          </cell>
          <cell r="AJ15">
            <v>0</v>
          </cell>
        </row>
        <row r="16">
          <cell r="A16">
            <v>10906</v>
          </cell>
          <cell r="B16">
            <v>9</v>
          </cell>
          <cell r="C16" t="str">
            <v>Araucanía</v>
          </cell>
          <cell r="D16">
            <v>0</v>
          </cell>
          <cell r="E16">
            <v>0</v>
          </cell>
          <cell r="F16">
            <v>0</v>
          </cell>
          <cell r="G16">
            <v>0</v>
          </cell>
          <cell r="H16">
            <v>0</v>
          </cell>
          <cell r="I16">
            <v>0</v>
          </cell>
          <cell r="J16">
            <v>0</v>
          </cell>
          <cell r="K16">
            <v>0</v>
          </cell>
          <cell r="L16">
            <v>0</v>
          </cell>
          <cell r="M16">
            <v>0</v>
          </cell>
          <cell r="N16">
            <v>0</v>
          </cell>
          <cell r="O16">
            <v>0</v>
          </cell>
          <cell r="P16">
            <v>0</v>
          </cell>
          <cell r="Q16">
            <v>0</v>
          </cell>
          <cell r="R16">
            <v>0</v>
          </cell>
          <cell r="S16">
            <v>0</v>
          </cell>
          <cell r="T16">
            <v>0</v>
          </cell>
          <cell r="U16">
            <v>0</v>
          </cell>
          <cell r="V16">
            <v>0</v>
          </cell>
          <cell r="W16">
            <v>0</v>
          </cell>
          <cell r="X16">
            <v>0</v>
          </cell>
          <cell r="Y16">
            <v>0</v>
          </cell>
          <cell r="Z16">
            <v>0</v>
          </cell>
          <cell r="AA16">
            <v>0</v>
          </cell>
          <cell r="AB16">
            <v>0</v>
          </cell>
          <cell r="AC16">
            <v>0</v>
          </cell>
          <cell r="AD16">
            <v>0</v>
          </cell>
          <cell r="AE16">
            <v>0</v>
          </cell>
          <cell r="AF16">
            <v>0</v>
          </cell>
          <cell r="AG16">
            <v>0</v>
          </cell>
          <cell r="AH16">
            <v>0</v>
          </cell>
          <cell r="AI16">
            <v>0</v>
          </cell>
          <cell r="AJ16">
            <v>0</v>
          </cell>
        </row>
        <row r="17">
          <cell r="A17">
            <v>11406</v>
          </cell>
          <cell r="B17">
            <v>14</v>
          </cell>
          <cell r="C17" t="str">
            <v>Los Ríos</v>
          </cell>
          <cell r="D17">
            <v>0</v>
          </cell>
          <cell r="E17">
            <v>0</v>
          </cell>
          <cell r="F17">
            <v>0</v>
          </cell>
          <cell r="G17">
            <v>0</v>
          </cell>
          <cell r="H17">
            <v>0</v>
          </cell>
          <cell r="I17">
            <v>0</v>
          </cell>
          <cell r="J17">
            <v>0</v>
          </cell>
          <cell r="K17">
            <v>0</v>
          </cell>
          <cell r="L17">
            <v>0</v>
          </cell>
          <cell r="M17">
            <v>0</v>
          </cell>
          <cell r="N17">
            <v>0</v>
          </cell>
          <cell r="O17">
            <v>0</v>
          </cell>
          <cell r="P17">
            <v>0</v>
          </cell>
          <cell r="Q17">
            <v>0</v>
          </cell>
          <cell r="R17">
            <v>0</v>
          </cell>
          <cell r="S17">
            <v>0</v>
          </cell>
          <cell r="T17">
            <v>0</v>
          </cell>
          <cell r="U17">
            <v>0</v>
          </cell>
          <cell r="V17">
            <v>0</v>
          </cell>
          <cell r="W17">
            <v>0</v>
          </cell>
          <cell r="X17">
            <v>0</v>
          </cell>
          <cell r="Y17">
            <v>0</v>
          </cell>
          <cell r="Z17">
            <v>0</v>
          </cell>
          <cell r="AA17">
            <v>0</v>
          </cell>
          <cell r="AB17">
            <v>0</v>
          </cell>
          <cell r="AC17">
            <v>0</v>
          </cell>
          <cell r="AD17">
            <v>0</v>
          </cell>
          <cell r="AE17">
            <v>0</v>
          </cell>
          <cell r="AF17">
            <v>0</v>
          </cell>
          <cell r="AG17">
            <v>0</v>
          </cell>
          <cell r="AH17">
            <v>0</v>
          </cell>
          <cell r="AI17">
            <v>0</v>
          </cell>
          <cell r="AJ17">
            <v>0</v>
          </cell>
        </row>
        <row r="18">
          <cell r="A18">
            <v>11006</v>
          </cell>
          <cell r="B18">
            <v>10</v>
          </cell>
          <cell r="C18" t="str">
            <v>Los Lagos</v>
          </cell>
          <cell r="D18">
            <v>0</v>
          </cell>
          <cell r="E18">
            <v>0</v>
          </cell>
          <cell r="F18">
            <v>0</v>
          </cell>
          <cell r="G18">
            <v>0</v>
          </cell>
          <cell r="H18">
            <v>0</v>
          </cell>
          <cell r="I18">
            <v>0</v>
          </cell>
          <cell r="J18">
            <v>0</v>
          </cell>
          <cell r="K18">
            <v>0</v>
          </cell>
          <cell r="L18">
            <v>0</v>
          </cell>
          <cell r="M18">
            <v>0</v>
          </cell>
          <cell r="N18">
            <v>0</v>
          </cell>
          <cell r="O18">
            <v>0</v>
          </cell>
          <cell r="P18">
            <v>0</v>
          </cell>
          <cell r="Q18">
            <v>0</v>
          </cell>
          <cell r="R18">
            <v>0</v>
          </cell>
          <cell r="S18">
            <v>0</v>
          </cell>
          <cell r="T18">
            <v>0</v>
          </cell>
          <cell r="U18">
            <v>0</v>
          </cell>
          <cell r="V18">
            <v>0</v>
          </cell>
          <cell r="W18">
            <v>0</v>
          </cell>
          <cell r="X18">
            <v>0</v>
          </cell>
          <cell r="Y18">
            <v>0</v>
          </cell>
          <cell r="Z18">
            <v>0</v>
          </cell>
          <cell r="AA18">
            <v>0</v>
          </cell>
          <cell r="AB18">
            <v>0</v>
          </cell>
          <cell r="AC18">
            <v>0</v>
          </cell>
          <cell r="AD18">
            <v>0</v>
          </cell>
          <cell r="AE18">
            <v>0</v>
          </cell>
          <cell r="AF18">
            <v>0</v>
          </cell>
          <cell r="AG18">
            <v>0</v>
          </cell>
          <cell r="AH18">
            <v>0</v>
          </cell>
          <cell r="AI18">
            <v>0</v>
          </cell>
          <cell r="AJ18">
            <v>0</v>
          </cell>
        </row>
        <row r="19">
          <cell r="A19">
            <v>11106</v>
          </cell>
          <cell r="B19">
            <v>11</v>
          </cell>
          <cell r="C19" t="str">
            <v>Aysén</v>
          </cell>
          <cell r="D19">
            <v>0</v>
          </cell>
          <cell r="E19">
            <v>0</v>
          </cell>
          <cell r="F19">
            <v>0</v>
          </cell>
          <cell r="G19">
            <v>0</v>
          </cell>
          <cell r="H19">
            <v>0</v>
          </cell>
          <cell r="I19">
            <v>0</v>
          </cell>
          <cell r="J19">
            <v>0</v>
          </cell>
          <cell r="K19">
            <v>0</v>
          </cell>
          <cell r="L19">
            <v>0</v>
          </cell>
          <cell r="M19">
            <v>0</v>
          </cell>
          <cell r="N19">
            <v>0</v>
          </cell>
          <cell r="O19">
            <v>0</v>
          </cell>
          <cell r="P19">
            <v>0</v>
          </cell>
          <cell r="Q19">
            <v>0</v>
          </cell>
          <cell r="R19">
            <v>0</v>
          </cell>
          <cell r="S19">
            <v>0</v>
          </cell>
          <cell r="T19">
            <v>0</v>
          </cell>
          <cell r="U19">
            <v>0</v>
          </cell>
          <cell r="V19">
            <v>0</v>
          </cell>
          <cell r="W19">
            <v>0</v>
          </cell>
          <cell r="X19">
            <v>0</v>
          </cell>
          <cell r="Y19">
            <v>0</v>
          </cell>
          <cell r="Z19">
            <v>0</v>
          </cell>
          <cell r="AA19">
            <v>0</v>
          </cell>
          <cell r="AB19">
            <v>0</v>
          </cell>
          <cell r="AC19">
            <v>0</v>
          </cell>
          <cell r="AD19">
            <v>0</v>
          </cell>
          <cell r="AE19">
            <v>0</v>
          </cell>
          <cell r="AF19">
            <v>0</v>
          </cell>
          <cell r="AG19">
            <v>0</v>
          </cell>
          <cell r="AH19">
            <v>0</v>
          </cell>
          <cell r="AI19">
            <v>0</v>
          </cell>
          <cell r="AJ19">
            <v>0</v>
          </cell>
        </row>
        <row r="20">
          <cell r="A20">
            <v>11206</v>
          </cell>
          <cell r="B20">
            <v>12</v>
          </cell>
          <cell r="C20" t="str">
            <v>Magallanes</v>
          </cell>
          <cell r="D20">
            <v>0</v>
          </cell>
          <cell r="E20">
            <v>0</v>
          </cell>
          <cell r="F20">
            <v>0</v>
          </cell>
          <cell r="G20">
            <v>0</v>
          </cell>
          <cell r="H20">
            <v>0</v>
          </cell>
          <cell r="I20">
            <v>0</v>
          </cell>
          <cell r="J20">
            <v>0</v>
          </cell>
          <cell r="K20">
            <v>0</v>
          </cell>
          <cell r="L20">
            <v>0</v>
          </cell>
          <cell r="M20">
            <v>0</v>
          </cell>
          <cell r="N20">
            <v>0</v>
          </cell>
          <cell r="O20">
            <v>0</v>
          </cell>
          <cell r="P20">
            <v>0</v>
          </cell>
          <cell r="Q20">
            <v>0</v>
          </cell>
          <cell r="R20">
            <v>0</v>
          </cell>
          <cell r="S20">
            <v>0</v>
          </cell>
          <cell r="T20">
            <v>0</v>
          </cell>
          <cell r="U20">
            <v>0</v>
          </cell>
          <cell r="V20">
            <v>0</v>
          </cell>
          <cell r="W20">
            <v>0</v>
          </cell>
          <cell r="X20">
            <v>0</v>
          </cell>
          <cell r="Y20">
            <v>0</v>
          </cell>
          <cell r="Z20">
            <v>0</v>
          </cell>
          <cell r="AA20">
            <v>0</v>
          </cell>
          <cell r="AB20">
            <v>0</v>
          </cell>
          <cell r="AC20">
            <v>0</v>
          </cell>
          <cell r="AD20">
            <v>0</v>
          </cell>
          <cell r="AE20">
            <v>0</v>
          </cell>
          <cell r="AF20">
            <v>0</v>
          </cell>
          <cell r="AG20">
            <v>0</v>
          </cell>
          <cell r="AH20">
            <v>0</v>
          </cell>
          <cell r="AI20">
            <v>0</v>
          </cell>
          <cell r="AJ20">
            <v>0</v>
          </cell>
        </row>
        <row r="21">
          <cell r="A21">
            <v>110006</v>
          </cell>
          <cell r="B21">
            <v>100</v>
          </cell>
          <cell r="C21" t="str">
            <v>Total</v>
          </cell>
          <cell r="D21">
            <v>6.0913373088171703</v>
          </cell>
          <cell r="E21">
            <v>6.0913373088171703</v>
          </cell>
          <cell r="F21">
            <v>6.0913373088171703</v>
          </cell>
          <cell r="G21">
            <v>6.0913373088171703</v>
          </cell>
          <cell r="H21">
            <v>6.0913373088171703</v>
          </cell>
          <cell r="I21">
            <v>6.0913373088171703</v>
          </cell>
          <cell r="J21">
            <v>6.0913373088171703</v>
          </cell>
          <cell r="K21">
            <v>6.0913373088171703</v>
          </cell>
          <cell r="L21">
            <v>6.0913373088171703</v>
          </cell>
          <cell r="M21">
            <v>6.0913373088171703</v>
          </cell>
          <cell r="N21">
            <v>6.0913373088171703</v>
          </cell>
          <cell r="O21">
            <v>6.0913373088171703</v>
          </cell>
          <cell r="P21">
            <v>6.0913373088171703</v>
          </cell>
          <cell r="Q21">
            <v>6.0913373088171703</v>
          </cell>
          <cell r="R21">
            <v>6.0913373088171703</v>
          </cell>
          <cell r="S21">
            <v>6.0913373088171703</v>
          </cell>
          <cell r="T21">
            <v>6.0913373088171703</v>
          </cell>
          <cell r="U21">
            <v>6.0913373088171703</v>
          </cell>
          <cell r="V21">
            <v>6.0913373088171703</v>
          </cell>
          <cell r="W21">
            <v>6.0913373088171703</v>
          </cell>
          <cell r="X21">
            <v>6.0913373088171703</v>
          </cell>
          <cell r="Y21">
            <v>6.0913373088171703</v>
          </cell>
          <cell r="Z21">
            <v>6.0913373088171703</v>
          </cell>
          <cell r="AA21">
            <v>6.0913373088171703</v>
          </cell>
          <cell r="AB21">
            <v>0</v>
          </cell>
          <cell r="AC21">
            <v>0</v>
          </cell>
          <cell r="AD21">
            <v>0</v>
          </cell>
          <cell r="AE21">
            <v>0</v>
          </cell>
          <cell r="AF21">
            <v>0</v>
          </cell>
          <cell r="AG21">
            <v>0</v>
          </cell>
          <cell r="AH21">
            <v>0</v>
          </cell>
          <cell r="AI21">
            <v>0</v>
          </cell>
          <cell r="AJ21">
            <v>0</v>
          </cell>
        </row>
        <row r="24">
          <cell r="B24">
            <v>6</v>
          </cell>
          <cell r="C24" t="str">
            <v>Tierras de pastizales convertidas anualmente a Bosque Nativo (Total)</v>
          </cell>
        </row>
        <row r="25">
          <cell r="B25">
            <v>2</v>
          </cell>
          <cell r="C25" t="str">
            <v>REGIÓN/AÑO</v>
          </cell>
          <cell r="D25">
            <v>1990</v>
          </cell>
          <cell r="E25">
            <v>1991</v>
          </cell>
          <cell r="F25">
            <v>1992</v>
          </cell>
          <cell r="G25">
            <v>1993</v>
          </cell>
          <cell r="H25">
            <v>1994</v>
          </cell>
          <cell r="I25">
            <v>1995</v>
          </cell>
          <cell r="J25">
            <v>1996</v>
          </cell>
          <cell r="K25">
            <v>1997</v>
          </cell>
          <cell r="L25">
            <v>1998</v>
          </cell>
          <cell r="M25">
            <v>1999</v>
          </cell>
          <cell r="N25">
            <v>2000</v>
          </cell>
          <cell r="O25">
            <v>2001</v>
          </cell>
          <cell r="P25">
            <v>2002</v>
          </cell>
          <cell r="Q25">
            <v>2003</v>
          </cell>
          <cell r="R25">
            <v>2004</v>
          </cell>
          <cell r="S25">
            <v>2005</v>
          </cell>
          <cell r="T25">
            <v>2006</v>
          </cell>
          <cell r="U25">
            <v>2007</v>
          </cell>
          <cell r="V25">
            <v>2008</v>
          </cell>
          <cell r="W25">
            <v>2009</v>
          </cell>
          <cell r="X25">
            <v>2010</v>
          </cell>
          <cell r="Y25">
            <v>2011</v>
          </cell>
          <cell r="Z25">
            <v>2012</v>
          </cell>
          <cell r="AA25">
            <v>2013</v>
          </cell>
          <cell r="AB25">
            <v>2014</v>
          </cell>
          <cell r="AC25">
            <v>2015</v>
          </cell>
          <cell r="AD25">
            <v>2016</v>
          </cell>
          <cell r="AE25">
            <v>2017</v>
          </cell>
          <cell r="AF25">
            <v>2018</v>
          </cell>
          <cell r="AG25">
            <v>2019</v>
          </cell>
          <cell r="AH25">
            <v>2020</v>
          </cell>
          <cell r="AI25">
            <v>2021</v>
          </cell>
          <cell r="AJ25">
            <v>2022</v>
          </cell>
        </row>
        <row r="26">
          <cell r="A26">
            <v>21506</v>
          </cell>
          <cell r="B26">
            <v>15</v>
          </cell>
          <cell r="C26" t="str">
            <v>Arica y Parinacota</v>
          </cell>
          <cell r="D26">
            <v>1.0808701840274999</v>
          </cell>
          <cell r="E26">
            <v>1.0808701840274999</v>
          </cell>
          <cell r="F26">
            <v>1.0808701840274999</v>
          </cell>
          <cell r="G26">
            <v>1.0808701840274999</v>
          </cell>
          <cell r="H26">
            <v>1.0808701840274999</v>
          </cell>
          <cell r="I26">
            <v>1.0808701840274999</v>
          </cell>
          <cell r="J26">
            <v>1.0808701840274999</v>
          </cell>
          <cell r="K26">
            <v>1.0808701840274999</v>
          </cell>
          <cell r="L26">
            <v>1.0808701840274999</v>
          </cell>
          <cell r="M26">
            <v>1.0808701840274999</v>
          </cell>
          <cell r="N26">
            <v>1.0808701840274999</v>
          </cell>
          <cell r="O26">
            <v>1.0808701840274999</v>
          </cell>
          <cell r="P26">
            <v>1.0808701840274999</v>
          </cell>
          <cell r="Q26">
            <v>1.0808701840274999</v>
          </cell>
          <cell r="R26">
            <v>1.0808701840274999</v>
          </cell>
          <cell r="S26">
            <v>1.0808701840274999</v>
          </cell>
          <cell r="T26">
            <v>1.0808701840274999</v>
          </cell>
          <cell r="U26">
            <v>1.0808701840274999</v>
          </cell>
          <cell r="V26">
            <v>1.0808701840274999</v>
          </cell>
          <cell r="W26">
            <v>1.0808701840274999</v>
          </cell>
          <cell r="X26">
            <v>1.0808701840274999</v>
          </cell>
          <cell r="Y26">
            <v>1.0808701840274999</v>
          </cell>
          <cell r="Z26">
            <v>1.0808701840274999</v>
          </cell>
          <cell r="AA26">
            <v>1.0808701840274999</v>
          </cell>
          <cell r="AB26">
            <v>1.0808701840274999</v>
          </cell>
          <cell r="AC26">
            <v>1.0808701840274999</v>
          </cell>
          <cell r="AD26">
            <v>1.0808701840274999</v>
          </cell>
          <cell r="AE26">
            <v>1.0808701840274999</v>
          </cell>
          <cell r="AF26">
            <v>1.0808701840274999</v>
          </cell>
          <cell r="AG26">
            <v>1.0808701840274999</v>
          </cell>
          <cell r="AH26">
            <v>1.0808701840274999</v>
          </cell>
          <cell r="AI26">
            <v>1.0808701840274999</v>
          </cell>
          <cell r="AJ26">
            <v>1.0808701840274999</v>
          </cell>
        </row>
        <row r="27">
          <cell r="A27">
            <v>20106</v>
          </cell>
          <cell r="B27">
            <v>1</v>
          </cell>
          <cell r="C27" t="str">
            <v>Tarapacá</v>
          </cell>
          <cell r="D27">
            <v>0</v>
          </cell>
          <cell r="E27">
            <v>0</v>
          </cell>
          <cell r="F27">
            <v>0</v>
          </cell>
          <cell r="G27">
            <v>0</v>
          </cell>
          <cell r="H27">
            <v>0</v>
          </cell>
          <cell r="I27">
            <v>0</v>
          </cell>
          <cell r="J27">
            <v>0</v>
          </cell>
          <cell r="K27">
            <v>0</v>
          </cell>
          <cell r="L27">
            <v>0</v>
          </cell>
          <cell r="M27">
            <v>0</v>
          </cell>
          <cell r="N27">
            <v>0</v>
          </cell>
          <cell r="O27">
            <v>0</v>
          </cell>
          <cell r="P27">
            <v>0</v>
          </cell>
          <cell r="Q27">
            <v>0</v>
          </cell>
          <cell r="R27">
            <v>0</v>
          </cell>
          <cell r="S27">
            <v>0</v>
          </cell>
          <cell r="T27">
            <v>0</v>
          </cell>
          <cell r="U27">
            <v>0</v>
          </cell>
          <cell r="V27">
            <v>0</v>
          </cell>
          <cell r="W27">
            <v>0</v>
          </cell>
          <cell r="X27">
            <v>0</v>
          </cell>
          <cell r="Y27">
            <v>0</v>
          </cell>
          <cell r="Z27">
            <v>0</v>
          </cell>
          <cell r="AA27">
            <v>0</v>
          </cell>
          <cell r="AB27">
            <v>0</v>
          </cell>
          <cell r="AC27">
            <v>0</v>
          </cell>
          <cell r="AD27">
            <v>0</v>
          </cell>
          <cell r="AE27">
            <v>0</v>
          </cell>
          <cell r="AF27">
            <v>0</v>
          </cell>
          <cell r="AG27">
            <v>0</v>
          </cell>
          <cell r="AH27">
            <v>0</v>
          </cell>
          <cell r="AI27">
            <v>0</v>
          </cell>
          <cell r="AJ27">
            <v>0</v>
          </cell>
        </row>
        <row r="28">
          <cell r="A28">
            <v>20206</v>
          </cell>
          <cell r="B28">
            <v>2</v>
          </cell>
          <cell r="C28" t="str">
            <v>Antofagasta</v>
          </cell>
          <cell r="D28">
            <v>0</v>
          </cell>
          <cell r="E28">
            <v>0</v>
          </cell>
          <cell r="F28">
            <v>0</v>
          </cell>
          <cell r="G28">
            <v>0</v>
          </cell>
          <cell r="H28">
            <v>0</v>
          </cell>
          <cell r="I28">
            <v>0</v>
          </cell>
          <cell r="J28">
            <v>0</v>
          </cell>
          <cell r="K28">
            <v>0</v>
          </cell>
          <cell r="L28">
            <v>0</v>
          </cell>
          <cell r="M28">
            <v>0</v>
          </cell>
          <cell r="N28">
            <v>0</v>
          </cell>
          <cell r="O28">
            <v>0</v>
          </cell>
          <cell r="P28">
            <v>0</v>
          </cell>
          <cell r="Q28">
            <v>0</v>
          </cell>
          <cell r="R28">
            <v>0</v>
          </cell>
          <cell r="S28">
            <v>0</v>
          </cell>
          <cell r="T28">
            <v>0</v>
          </cell>
          <cell r="U28">
            <v>0</v>
          </cell>
          <cell r="V28">
            <v>0</v>
          </cell>
          <cell r="W28">
            <v>0</v>
          </cell>
          <cell r="X28">
            <v>0</v>
          </cell>
          <cell r="Y28">
            <v>0</v>
          </cell>
          <cell r="Z28">
            <v>0</v>
          </cell>
          <cell r="AA28">
            <v>0</v>
          </cell>
          <cell r="AB28">
            <v>0</v>
          </cell>
          <cell r="AC28">
            <v>0</v>
          </cell>
          <cell r="AD28">
            <v>0</v>
          </cell>
          <cell r="AE28">
            <v>0</v>
          </cell>
          <cell r="AF28">
            <v>0</v>
          </cell>
          <cell r="AG28">
            <v>0</v>
          </cell>
          <cell r="AH28">
            <v>0</v>
          </cell>
          <cell r="AI28">
            <v>0</v>
          </cell>
          <cell r="AJ28">
            <v>0</v>
          </cell>
        </row>
        <row r="29">
          <cell r="A29">
            <v>20306</v>
          </cell>
          <cell r="B29">
            <v>3</v>
          </cell>
          <cell r="C29" t="str">
            <v>Atacama</v>
          </cell>
          <cell r="D29">
            <v>0</v>
          </cell>
          <cell r="E29">
            <v>0</v>
          </cell>
          <cell r="F29">
            <v>0</v>
          </cell>
          <cell r="G29">
            <v>0</v>
          </cell>
          <cell r="H29">
            <v>0</v>
          </cell>
          <cell r="I29">
            <v>0</v>
          </cell>
          <cell r="J29">
            <v>0</v>
          </cell>
          <cell r="K29">
            <v>0</v>
          </cell>
          <cell r="L29">
            <v>0</v>
          </cell>
          <cell r="M29">
            <v>0</v>
          </cell>
          <cell r="N29">
            <v>0</v>
          </cell>
          <cell r="O29">
            <v>0</v>
          </cell>
          <cell r="P29">
            <v>0</v>
          </cell>
          <cell r="Q29">
            <v>0</v>
          </cell>
          <cell r="R29">
            <v>0</v>
          </cell>
          <cell r="S29">
            <v>0</v>
          </cell>
          <cell r="T29">
            <v>0</v>
          </cell>
          <cell r="U29">
            <v>0</v>
          </cell>
          <cell r="V29">
            <v>0</v>
          </cell>
          <cell r="W29">
            <v>0</v>
          </cell>
          <cell r="X29">
            <v>0</v>
          </cell>
          <cell r="Y29">
            <v>0</v>
          </cell>
          <cell r="Z29">
            <v>0</v>
          </cell>
          <cell r="AA29">
            <v>0</v>
          </cell>
          <cell r="AB29">
            <v>0</v>
          </cell>
          <cell r="AC29">
            <v>0</v>
          </cell>
          <cell r="AD29">
            <v>0</v>
          </cell>
          <cell r="AE29">
            <v>0</v>
          </cell>
          <cell r="AF29">
            <v>0</v>
          </cell>
          <cell r="AG29">
            <v>0</v>
          </cell>
          <cell r="AH29">
            <v>0</v>
          </cell>
          <cell r="AI29">
            <v>0</v>
          </cell>
          <cell r="AJ29">
            <v>0</v>
          </cell>
        </row>
        <row r="30">
          <cell r="A30">
            <v>20406</v>
          </cell>
          <cell r="B30">
            <v>4</v>
          </cell>
          <cell r="C30" t="str">
            <v>Coquimbo</v>
          </cell>
          <cell r="D30">
            <v>0</v>
          </cell>
          <cell r="E30">
            <v>0</v>
          </cell>
          <cell r="F30">
            <v>0</v>
          </cell>
          <cell r="G30">
            <v>0</v>
          </cell>
          <cell r="H30">
            <v>0</v>
          </cell>
          <cell r="I30">
            <v>0</v>
          </cell>
          <cell r="J30">
            <v>0</v>
          </cell>
          <cell r="K30">
            <v>0</v>
          </cell>
          <cell r="L30">
            <v>0</v>
          </cell>
          <cell r="M30">
            <v>0</v>
          </cell>
          <cell r="N30">
            <v>0</v>
          </cell>
          <cell r="O30">
            <v>0</v>
          </cell>
          <cell r="P30">
            <v>0</v>
          </cell>
          <cell r="Q30">
            <v>0</v>
          </cell>
          <cell r="R30">
            <v>0</v>
          </cell>
          <cell r="S30">
            <v>0</v>
          </cell>
          <cell r="T30">
            <v>0</v>
          </cell>
          <cell r="U30">
            <v>0</v>
          </cell>
          <cell r="V30">
            <v>0</v>
          </cell>
          <cell r="W30">
            <v>0</v>
          </cell>
          <cell r="X30">
            <v>0</v>
          </cell>
          <cell r="Y30">
            <v>0</v>
          </cell>
          <cell r="Z30">
            <v>0</v>
          </cell>
          <cell r="AA30">
            <v>0</v>
          </cell>
          <cell r="AB30">
            <v>0</v>
          </cell>
          <cell r="AC30">
            <v>0</v>
          </cell>
          <cell r="AD30">
            <v>0</v>
          </cell>
          <cell r="AE30">
            <v>0</v>
          </cell>
          <cell r="AF30">
            <v>0</v>
          </cell>
          <cell r="AG30">
            <v>0</v>
          </cell>
          <cell r="AH30">
            <v>0</v>
          </cell>
          <cell r="AI30">
            <v>0</v>
          </cell>
          <cell r="AJ30">
            <v>0</v>
          </cell>
        </row>
        <row r="31">
          <cell r="A31">
            <v>20506</v>
          </cell>
          <cell r="B31">
            <v>5</v>
          </cell>
          <cell r="C31" t="str">
            <v>Valparaíso</v>
          </cell>
          <cell r="D31">
            <v>7.4276744166666697</v>
          </cell>
          <cell r="E31">
            <v>7.4276744166666697</v>
          </cell>
          <cell r="F31">
            <v>7.4276744166666697</v>
          </cell>
          <cell r="G31">
            <v>7.4276744166666697</v>
          </cell>
          <cell r="H31">
            <v>7.4276744166666697</v>
          </cell>
          <cell r="I31">
            <v>7.4276744166666697</v>
          </cell>
          <cell r="J31">
            <v>7.4276744166666697</v>
          </cell>
          <cell r="K31">
            <v>7.4276744166666697</v>
          </cell>
          <cell r="L31">
            <v>7.4276744166666697</v>
          </cell>
          <cell r="M31">
            <v>7.4276744166666697</v>
          </cell>
          <cell r="N31">
            <v>7.4276744166666697</v>
          </cell>
          <cell r="O31">
            <v>7.4276744166666697</v>
          </cell>
          <cell r="P31">
            <v>7.4276744166666697</v>
          </cell>
          <cell r="Q31">
            <v>7.4276744166666697</v>
          </cell>
          <cell r="R31">
            <v>7.4276744166666697</v>
          </cell>
          <cell r="S31">
            <v>7.4276744166666697</v>
          </cell>
          <cell r="T31">
            <v>7.4276744166666697</v>
          </cell>
          <cell r="U31">
            <v>7.4276744166666697</v>
          </cell>
          <cell r="V31">
            <v>7.4276744166666697</v>
          </cell>
          <cell r="W31">
            <v>7.4276744166666697</v>
          </cell>
          <cell r="X31">
            <v>7.4276744166666697</v>
          </cell>
          <cell r="Y31">
            <v>7.4276744166666697</v>
          </cell>
          <cell r="Z31">
            <v>7.4276744166666697</v>
          </cell>
          <cell r="AA31">
            <v>7.4276744166666697</v>
          </cell>
          <cell r="AB31">
            <v>0</v>
          </cell>
          <cell r="AC31">
            <v>0</v>
          </cell>
          <cell r="AD31">
            <v>0</v>
          </cell>
          <cell r="AE31">
            <v>0</v>
          </cell>
          <cell r="AF31">
            <v>0</v>
          </cell>
          <cell r="AG31">
            <v>0</v>
          </cell>
          <cell r="AH31">
            <v>0</v>
          </cell>
          <cell r="AI31">
            <v>0</v>
          </cell>
          <cell r="AJ31">
            <v>0</v>
          </cell>
        </row>
        <row r="32">
          <cell r="A32">
            <v>21306</v>
          </cell>
          <cell r="B32">
            <v>13</v>
          </cell>
          <cell r="C32" t="str">
            <v>Metropolitana</v>
          </cell>
          <cell r="D32">
            <v>29.322095627557101</v>
          </cell>
          <cell r="E32">
            <v>29.322095627557101</v>
          </cell>
          <cell r="F32">
            <v>29.322095627557101</v>
          </cell>
          <cell r="G32">
            <v>29.322095627557101</v>
          </cell>
          <cell r="H32">
            <v>29.322095627557101</v>
          </cell>
          <cell r="I32">
            <v>29.322095627557101</v>
          </cell>
          <cell r="J32">
            <v>29.322095627557101</v>
          </cell>
          <cell r="K32">
            <v>29.322095627557101</v>
          </cell>
          <cell r="L32">
            <v>29.322095627557101</v>
          </cell>
          <cell r="M32">
            <v>29.322095627557101</v>
          </cell>
          <cell r="N32">
            <v>29.322095627557101</v>
          </cell>
          <cell r="O32">
            <v>29.322095627557101</v>
          </cell>
          <cell r="P32">
            <v>29.322095627557101</v>
          </cell>
          <cell r="Q32">
            <v>29.322095627557101</v>
          </cell>
          <cell r="R32">
            <v>29.322095627557101</v>
          </cell>
          <cell r="S32">
            <v>29.322095627557101</v>
          </cell>
          <cell r="T32">
            <v>29.322095627557101</v>
          </cell>
          <cell r="U32">
            <v>29.322095627557101</v>
          </cell>
          <cell r="V32">
            <v>29.322095627557101</v>
          </cell>
          <cell r="W32">
            <v>29.322095627557101</v>
          </cell>
          <cell r="X32">
            <v>29.322095627557101</v>
          </cell>
          <cell r="Y32">
            <v>29.322095627557101</v>
          </cell>
          <cell r="Z32">
            <v>29.322095627557101</v>
          </cell>
          <cell r="AA32">
            <v>29.322095627557101</v>
          </cell>
          <cell r="AB32">
            <v>0</v>
          </cell>
          <cell r="AC32">
            <v>0</v>
          </cell>
          <cell r="AD32">
            <v>0</v>
          </cell>
          <cell r="AE32">
            <v>20.360522033479999</v>
          </cell>
          <cell r="AF32">
            <v>0</v>
          </cell>
          <cell r="AG32">
            <v>0</v>
          </cell>
          <cell r="AH32">
            <v>0</v>
          </cell>
          <cell r="AI32">
            <v>0</v>
          </cell>
          <cell r="AJ32">
            <v>0</v>
          </cell>
        </row>
        <row r="33">
          <cell r="A33">
            <v>20606</v>
          </cell>
          <cell r="B33">
            <v>6</v>
          </cell>
          <cell r="C33" t="str">
            <v>O´Higgins</v>
          </cell>
          <cell r="D33">
            <v>3.2058073351424201</v>
          </cell>
          <cell r="E33">
            <v>3.2058073351424201</v>
          </cell>
          <cell r="F33">
            <v>3.2058073351424201</v>
          </cell>
          <cell r="G33">
            <v>3.2058073351424201</v>
          </cell>
          <cell r="H33">
            <v>3.2058073351424201</v>
          </cell>
          <cell r="I33">
            <v>3.2058073351424201</v>
          </cell>
          <cell r="J33">
            <v>3.2058073351424201</v>
          </cell>
          <cell r="K33">
            <v>3.2058073351424201</v>
          </cell>
          <cell r="L33">
            <v>3.2058073351424201</v>
          </cell>
          <cell r="M33">
            <v>3.2058073351424201</v>
          </cell>
          <cell r="N33">
            <v>3.2058073351424201</v>
          </cell>
          <cell r="O33">
            <v>3.2058073351424201</v>
          </cell>
          <cell r="P33">
            <v>3.2058073351424201</v>
          </cell>
          <cell r="Q33">
            <v>3.2058073351424201</v>
          </cell>
          <cell r="R33">
            <v>3.2058073351424201</v>
          </cell>
          <cell r="S33">
            <v>3.2058073351424201</v>
          </cell>
          <cell r="T33">
            <v>3.2058073351424201</v>
          </cell>
          <cell r="U33">
            <v>3.2058073351424201</v>
          </cell>
          <cell r="V33">
            <v>3.2058073351424201</v>
          </cell>
          <cell r="W33">
            <v>3.2058073351424201</v>
          </cell>
          <cell r="X33">
            <v>3.2058073351424201</v>
          </cell>
          <cell r="Y33">
            <v>3.2058073351424201</v>
          </cell>
          <cell r="Z33">
            <v>3.2058073351424201</v>
          </cell>
          <cell r="AA33">
            <v>3.2058073351424201</v>
          </cell>
          <cell r="AB33">
            <v>0</v>
          </cell>
          <cell r="AC33">
            <v>0</v>
          </cell>
          <cell r="AD33">
            <v>0</v>
          </cell>
          <cell r="AE33">
            <v>0</v>
          </cell>
          <cell r="AF33">
            <v>0</v>
          </cell>
          <cell r="AG33">
            <v>0</v>
          </cell>
          <cell r="AH33">
            <v>0</v>
          </cell>
          <cell r="AI33">
            <v>0</v>
          </cell>
          <cell r="AJ33">
            <v>0</v>
          </cell>
        </row>
        <row r="34">
          <cell r="A34">
            <v>20706</v>
          </cell>
          <cell r="B34">
            <v>7</v>
          </cell>
          <cell r="C34" t="str">
            <v>Maule</v>
          </cell>
          <cell r="D34">
            <v>3097.12878841666</v>
          </cell>
          <cell r="E34">
            <v>3097.12878841666</v>
          </cell>
          <cell r="F34">
            <v>3097.12878841666</v>
          </cell>
          <cell r="G34">
            <v>3097.12878841666</v>
          </cell>
          <cell r="H34">
            <v>3097.12878841666</v>
          </cell>
          <cell r="I34">
            <v>3097.12878841666</v>
          </cell>
          <cell r="J34">
            <v>3097.12878841666</v>
          </cell>
          <cell r="K34">
            <v>3097.12878841666</v>
          </cell>
          <cell r="L34">
            <v>3097.12878841666</v>
          </cell>
          <cell r="M34">
            <v>3097.12878841666</v>
          </cell>
          <cell r="N34">
            <v>3097.12878841666</v>
          </cell>
          <cell r="O34">
            <v>3097.12878841666</v>
          </cell>
          <cell r="P34">
            <v>3097.12878841666</v>
          </cell>
          <cell r="Q34">
            <v>3097.12878841666</v>
          </cell>
          <cell r="R34">
            <v>3097.12878841666</v>
          </cell>
          <cell r="S34">
            <v>3097.12878841666</v>
          </cell>
          <cell r="T34">
            <v>3097.12878841666</v>
          </cell>
          <cell r="U34">
            <v>3097.12878841666</v>
          </cell>
          <cell r="V34">
            <v>3097.12878841666</v>
          </cell>
          <cell r="W34">
            <v>3097.12878841666</v>
          </cell>
          <cell r="X34">
            <v>3097.12878841666</v>
          </cell>
          <cell r="Y34">
            <v>3097.12878841666</v>
          </cell>
          <cell r="Z34">
            <v>3097.12878841666</v>
          </cell>
          <cell r="AA34">
            <v>3097.12878841666</v>
          </cell>
          <cell r="AB34">
            <v>0</v>
          </cell>
          <cell r="AC34">
            <v>0</v>
          </cell>
          <cell r="AD34">
            <v>0</v>
          </cell>
          <cell r="AE34">
            <v>0</v>
          </cell>
          <cell r="AF34">
            <v>0</v>
          </cell>
          <cell r="AG34">
            <v>0</v>
          </cell>
          <cell r="AH34">
            <v>0</v>
          </cell>
          <cell r="AI34">
            <v>0</v>
          </cell>
          <cell r="AJ34">
            <v>0</v>
          </cell>
        </row>
        <row r="35">
          <cell r="A35">
            <v>21606</v>
          </cell>
          <cell r="B35">
            <v>16</v>
          </cell>
          <cell r="C35" t="str">
            <v>Ñuble</v>
          </cell>
          <cell r="D35">
            <v>668.91493160222001</v>
          </cell>
          <cell r="E35">
            <v>668.91493160222001</v>
          </cell>
          <cell r="F35">
            <v>668.91493160222001</v>
          </cell>
          <cell r="G35">
            <v>668.91493160222001</v>
          </cell>
          <cell r="H35">
            <v>668.91493160222001</v>
          </cell>
          <cell r="I35">
            <v>668.91493160222001</v>
          </cell>
          <cell r="J35">
            <v>668.91493160222001</v>
          </cell>
          <cell r="K35">
            <v>668.91493160222001</v>
          </cell>
          <cell r="L35">
            <v>668.91493160222001</v>
          </cell>
          <cell r="M35">
            <v>668.91493160222001</v>
          </cell>
          <cell r="N35">
            <v>668.91493160222001</v>
          </cell>
          <cell r="O35">
            <v>668.91493160222001</v>
          </cell>
          <cell r="P35">
            <v>668.91493160222001</v>
          </cell>
          <cell r="Q35">
            <v>668.91493160222001</v>
          </cell>
          <cell r="R35">
            <v>668.91493160222001</v>
          </cell>
          <cell r="S35">
            <v>668.91493160222001</v>
          </cell>
          <cell r="T35">
            <v>668.91493160222001</v>
          </cell>
          <cell r="U35">
            <v>668.91493160222001</v>
          </cell>
          <cell r="V35">
            <v>668.91493160222001</v>
          </cell>
          <cell r="W35">
            <v>668.91493160222001</v>
          </cell>
          <cell r="X35">
            <v>668.91493160222001</v>
          </cell>
          <cell r="Y35">
            <v>668.91493160222001</v>
          </cell>
          <cell r="Z35">
            <v>668.91493160222001</v>
          </cell>
          <cell r="AA35">
            <v>668.91493160222001</v>
          </cell>
          <cell r="AB35">
            <v>0</v>
          </cell>
          <cell r="AC35">
            <v>0</v>
          </cell>
          <cell r="AD35">
            <v>0</v>
          </cell>
          <cell r="AE35">
            <v>0</v>
          </cell>
          <cell r="AF35">
            <v>0</v>
          </cell>
          <cell r="AG35">
            <v>0</v>
          </cell>
          <cell r="AH35">
            <v>0</v>
          </cell>
          <cell r="AI35">
            <v>0</v>
          </cell>
          <cell r="AJ35">
            <v>0</v>
          </cell>
        </row>
        <row r="36">
          <cell r="A36">
            <v>20806</v>
          </cell>
          <cell r="B36">
            <v>8</v>
          </cell>
          <cell r="C36" t="str">
            <v>Biobío</v>
          </cell>
          <cell r="D36">
            <v>587.59640591666698</v>
          </cell>
          <cell r="E36">
            <v>587.59640591666698</v>
          </cell>
          <cell r="F36">
            <v>587.59640591666698</v>
          </cell>
          <cell r="G36">
            <v>587.59640591666698</v>
          </cell>
          <cell r="H36">
            <v>587.59640591666698</v>
          </cell>
          <cell r="I36">
            <v>587.59640591666698</v>
          </cell>
          <cell r="J36">
            <v>587.59640591666698</v>
          </cell>
          <cell r="K36">
            <v>587.59640591666698</v>
          </cell>
          <cell r="L36">
            <v>587.59640591666698</v>
          </cell>
          <cell r="M36">
            <v>587.59640591666698</v>
          </cell>
          <cell r="N36">
            <v>587.59640591666698</v>
          </cell>
          <cell r="O36">
            <v>587.59640591666698</v>
          </cell>
          <cell r="P36">
            <v>587.59640591666698</v>
          </cell>
          <cell r="Q36">
            <v>587.59640591666698</v>
          </cell>
          <cell r="R36">
            <v>587.59640591666698</v>
          </cell>
          <cell r="S36">
            <v>587.59640591666698</v>
          </cell>
          <cell r="T36">
            <v>587.59640591666698</v>
          </cell>
          <cell r="U36">
            <v>587.59640591666698</v>
          </cell>
          <cell r="V36">
            <v>587.59640591666698</v>
          </cell>
          <cell r="W36">
            <v>587.59640591666698</v>
          </cell>
          <cell r="X36">
            <v>587.59640591666698</v>
          </cell>
          <cell r="Y36">
            <v>587.59640591666698</v>
          </cell>
          <cell r="Z36">
            <v>587.59640591666698</v>
          </cell>
          <cell r="AA36">
            <v>587.59640591666698</v>
          </cell>
          <cell r="AB36">
            <v>521.31382066666595</v>
          </cell>
          <cell r="AC36">
            <v>521.31382066666595</v>
          </cell>
          <cell r="AD36">
            <v>521.31382066666595</v>
          </cell>
          <cell r="AE36">
            <v>7420.2755499999903</v>
          </cell>
          <cell r="AF36">
            <v>1936.669253</v>
          </cell>
          <cell r="AG36">
            <v>1936.669253</v>
          </cell>
          <cell r="AH36">
            <v>0</v>
          </cell>
          <cell r="AI36">
            <v>0</v>
          </cell>
          <cell r="AJ36">
            <v>0</v>
          </cell>
        </row>
        <row r="37">
          <cell r="A37">
            <v>20906</v>
          </cell>
          <cell r="B37">
            <v>9</v>
          </cell>
          <cell r="C37" t="str">
            <v>Araucanía</v>
          </cell>
          <cell r="D37">
            <v>1485.2866050795899</v>
          </cell>
          <cell r="E37">
            <v>1485.2866050795899</v>
          </cell>
          <cell r="F37">
            <v>1485.2866050795899</v>
          </cell>
          <cell r="G37">
            <v>1485.2866050795899</v>
          </cell>
          <cell r="H37">
            <v>1485.2866050795899</v>
          </cell>
          <cell r="I37">
            <v>1485.2866050795899</v>
          </cell>
          <cell r="J37">
            <v>1485.2866050795899</v>
          </cell>
          <cell r="K37">
            <v>1485.2866050795899</v>
          </cell>
          <cell r="L37">
            <v>1485.2866050795899</v>
          </cell>
          <cell r="M37">
            <v>1485.2866050795899</v>
          </cell>
          <cell r="N37">
            <v>1485.2866050795899</v>
          </cell>
          <cell r="O37">
            <v>1485.2866050795899</v>
          </cell>
          <cell r="P37">
            <v>1485.2866050795899</v>
          </cell>
          <cell r="Q37">
            <v>1485.2866050795899</v>
          </cell>
          <cell r="R37">
            <v>1485.2866050795899</v>
          </cell>
          <cell r="S37">
            <v>1485.2866050795899</v>
          </cell>
          <cell r="T37">
            <v>1485.2866050795899</v>
          </cell>
          <cell r="U37">
            <v>1485.2866050795899</v>
          </cell>
          <cell r="V37">
            <v>1485.2866050795899</v>
          </cell>
          <cell r="W37">
            <v>1485.2866050795899</v>
          </cell>
          <cell r="X37">
            <v>1485.2866050795899</v>
          </cell>
          <cell r="Y37">
            <v>1485.2866050795899</v>
          </cell>
          <cell r="Z37">
            <v>1485.2866050795899</v>
          </cell>
          <cell r="AA37">
            <v>1485.2866050795899</v>
          </cell>
          <cell r="AB37">
            <v>0</v>
          </cell>
          <cell r="AC37">
            <v>0</v>
          </cell>
          <cell r="AD37">
            <v>0</v>
          </cell>
          <cell r="AE37">
            <v>0</v>
          </cell>
          <cell r="AF37">
            <v>1315.31769716656</v>
          </cell>
          <cell r="AG37">
            <v>1315.31769716656</v>
          </cell>
          <cell r="AH37">
            <v>0</v>
          </cell>
          <cell r="AI37">
            <v>0</v>
          </cell>
          <cell r="AJ37">
            <v>0</v>
          </cell>
        </row>
        <row r="38">
          <cell r="A38">
            <v>21406</v>
          </cell>
          <cell r="B38">
            <v>14</v>
          </cell>
          <cell r="C38" t="str">
            <v>Los Ríos</v>
          </cell>
          <cell r="D38">
            <v>553.41540241666701</v>
          </cell>
          <cell r="E38">
            <v>553.41540241666701</v>
          </cell>
          <cell r="F38">
            <v>553.41540241666701</v>
          </cell>
          <cell r="G38">
            <v>553.41540241666701</v>
          </cell>
          <cell r="H38">
            <v>553.41540241666701</v>
          </cell>
          <cell r="I38">
            <v>553.41540241666701</v>
          </cell>
          <cell r="J38">
            <v>553.41540241666701</v>
          </cell>
          <cell r="K38">
            <v>553.41540241666701</v>
          </cell>
          <cell r="L38">
            <v>553.41540241666701</v>
          </cell>
          <cell r="M38">
            <v>553.41540241666701</v>
          </cell>
          <cell r="N38">
            <v>553.41540241666701</v>
          </cell>
          <cell r="O38">
            <v>553.41540241666701</v>
          </cell>
          <cell r="P38">
            <v>553.41540241666701</v>
          </cell>
          <cell r="Q38">
            <v>553.41540241666701</v>
          </cell>
          <cell r="R38">
            <v>553.41540241666701</v>
          </cell>
          <cell r="S38">
            <v>553.41540241666701</v>
          </cell>
          <cell r="T38">
            <v>553.41540241666701</v>
          </cell>
          <cell r="U38">
            <v>553.41540241666701</v>
          </cell>
          <cell r="V38">
            <v>553.41540241666701</v>
          </cell>
          <cell r="W38">
            <v>553.41540241666701</v>
          </cell>
          <cell r="X38">
            <v>553.41540241666701</v>
          </cell>
          <cell r="Y38">
            <v>553.41540241666701</v>
          </cell>
          <cell r="Z38">
            <v>553.41540241666701</v>
          </cell>
          <cell r="AA38">
            <v>553.41540241666701</v>
          </cell>
          <cell r="AB38">
            <v>1402.4509146666701</v>
          </cell>
          <cell r="AC38">
            <v>1402.4509146666701</v>
          </cell>
          <cell r="AD38">
            <v>1402.4509146666701</v>
          </cell>
          <cell r="AE38">
            <v>0</v>
          </cell>
          <cell r="AF38">
            <v>0</v>
          </cell>
          <cell r="AG38">
            <v>0</v>
          </cell>
          <cell r="AH38">
            <v>0</v>
          </cell>
          <cell r="AI38">
            <v>0</v>
          </cell>
          <cell r="AJ38">
            <v>0</v>
          </cell>
        </row>
        <row r="39">
          <cell r="A39">
            <v>21006</v>
          </cell>
          <cell r="B39">
            <v>10</v>
          </cell>
          <cell r="C39" t="str">
            <v>Los Lagos</v>
          </cell>
          <cell r="D39">
            <v>931.91452249999895</v>
          </cell>
          <cell r="E39">
            <v>931.91452249999895</v>
          </cell>
          <cell r="F39">
            <v>931.91452249999895</v>
          </cell>
          <cell r="G39">
            <v>931.91452249999895</v>
          </cell>
          <cell r="H39">
            <v>931.91452249999895</v>
          </cell>
          <cell r="I39">
            <v>931.91452249999895</v>
          </cell>
          <cell r="J39">
            <v>931.91452249999895</v>
          </cell>
          <cell r="K39">
            <v>931.91452249999895</v>
          </cell>
          <cell r="L39">
            <v>931.91452249999895</v>
          </cell>
          <cell r="M39">
            <v>931.91452249999895</v>
          </cell>
          <cell r="N39">
            <v>931.91452249999895</v>
          </cell>
          <cell r="O39">
            <v>931.91452249999895</v>
          </cell>
          <cell r="P39">
            <v>931.91452249999895</v>
          </cell>
          <cell r="Q39">
            <v>931.91452249999895</v>
          </cell>
          <cell r="R39">
            <v>931.91452249999895</v>
          </cell>
          <cell r="S39">
            <v>931.91452249999895</v>
          </cell>
          <cell r="T39">
            <v>931.91452249999895</v>
          </cell>
          <cell r="U39">
            <v>931.91452249999895</v>
          </cell>
          <cell r="V39">
            <v>931.91452249999895</v>
          </cell>
          <cell r="W39">
            <v>931.91452249999895</v>
          </cell>
          <cell r="X39">
            <v>931.91452249999895</v>
          </cell>
          <cell r="Y39">
            <v>931.91452249999895</v>
          </cell>
          <cell r="Z39">
            <v>931.91452249999895</v>
          </cell>
          <cell r="AA39">
            <v>931.91452249999895</v>
          </cell>
          <cell r="AB39">
            <v>0</v>
          </cell>
          <cell r="AC39">
            <v>0</v>
          </cell>
          <cell r="AD39">
            <v>0</v>
          </cell>
          <cell r="AE39">
            <v>0</v>
          </cell>
          <cell r="AF39">
            <v>8.5231250000000003</v>
          </cell>
          <cell r="AG39">
            <v>8.5231250000000003</v>
          </cell>
          <cell r="AH39">
            <v>0</v>
          </cell>
          <cell r="AI39">
            <v>0</v>
          </cell>
          <cell r="AJ39">
            <v>0</v>
          </cell>
        </row>
        <row r="40">
          <cell r="A40">
            <v>21106</v>
          </cell>
          <cell r="B40">
            <v>11</v>
          </cell>
          <cell r="C40" t="str">
            <v>Aysén</v>
          </cell>
          <cell r="D40">
            <v>4.5987723831666703</v>
          </cell>
          <cell r="E40">
            <v>4.5987723831666703</v>
          </cell>
          <cell r="F40">
            <v>4.5987723831666703</v>
          </cell>
          <cell r="G40">
            <v>4.5987723831666703</v>
          </cell>
          <cell r="H40">
            <v>4.5987723831666703</v>
          </cell>
          <cell r="I40">
            <v>4.5987723831666703</v>
          </cell>
          <cell r="J40">
            <v>4.5987723831666703</v>
          </cell>
          <cell r="K40">
            <v>4.5987723831666703</v>
          </cell>
          <cell r="L40">
            <v>4.5987723831666703</v>
          </cell>
          <cell r="M40">
            <v>4.5987723831666703</v>
          </cell>
          <cell r="N40">
            <v>4.5987723831666703</v>
          </cell>
          <cell r="O40">
            <v>4.5987723831666703</v>
          </cell>
          <cell r="P40">
            <v>4.5987723831666703</v>
          </cell>
          <cell r="Q40">
            <v>4.5987723831666703</v>
          </cell>
          <cell r="R40">
            <v>4.5987723831666703</v>
          </cell>
          <cell r="S40">
            <v>4.5987723831666703</v>
          </cell>
          <cell r="T40">
            <v>4.5987723831666703</v>
          </cell>
          <cell r="U40">
            <v>4.5987723831666703</v>
          </cell>
          <cell r="V40">
            <v>4.5987723831666703</v>
          </cell>
          <cell r="W40">
            <v>4.5987723831666703</v>
          </cell>
          <cell r="X40">
            <v>4.5987723831666703</v>
          </cell>
          <cell r="Y40">
            <v>4.5987723831666703</v>
          </cell>
          <cell r="Z40">
            <v>4.5987723831666703</v>
          </cell>
          <cell r="AA40">
            <v>4.5987723831666703</v>
          </cell>
          <cell r="AB40">
            <v>0</v>
          </cell>
          <cell r="AC40">
            <v>0</v>
          </cell>
          <cell r="AD40">
            <v>0</v>
          </cell>
          <cell r="AE40">
            <v>0</v>
          </cell>
          <cell r="AF40">
            <v>0</v>
          </cell>
          <cell r="AG40">
            <v>0</v>
          </cell>
          <cell r="AH40">
            <v>0</v>
          </cell>
          <cell r="AI40">
            <v>0</v>
          </cell>
          <cell r="AJ40">
            <v>0</v>
          </cell>
        </row>
        <row r="41">
          <cell r="A41">
            <v>21206</v>
          </cell>
          <cell r="B41">
            <v>12</v>
          </cell>
          <cell r="C41" t="str">
            <v>Magallanes</v>
          </cell>
          <cell r="D41">
            <v>0</v>
          </cell>
          <cell r="E41">
            <v>0</v>
          </cell>
          <cell r="F41">
            <v>0</v>
          </cell>
          <cell r="G41">
            <v>0</v>
          </cell>
          <cell r="H41">
            <v>0</v>
          </cell>
          <cell r="I41">
            <v>0</v>
          </cell>
          <cell r="J41">
            <v>0</v>
          </cell>
          <cell r="K41">
            <v>0</v>
          </cell>
          <cell r="L41">
            <v>0</v>
          </cell>
          <cell r="M41">
            <v>0</v>
          </cell>
          <cell r="N41">
            <v>0</v>
          </cell>
          <cell r="O41">
            <v>0</v>
          </cell>
          <cell r="P41">
            <v>0</v>
          </cell>
          <cell r="Q41">
            <v>0</v>
          </cell>
          <cell r="R41">
            <v>0</v>
          </cell>
          <cell r="S41">
            <v>0</v>
          </cell>
          <cell r="T41">
            <v>0</v>
          </cell>
          <cell r="U41">
            <v>0</v>
          </cell>
          <cell r="V41">
            <v>0</v>
          </cell>
          <cell r="W41">
            <v>0</v>
          </cell>
          <cell r="X41">
            <v>0</v>
          </cell>
          <cell r="Y41">
            <v>0</v>
          </cell>
          <cell r="Z41">
            <v>0</v>
          </cell>
          <cell r="AA41">
            <v>0</v>
          </cell>
          <cell r="AB41">
            <v>0</v>
          </cell>
          <cell r="AC41">
            <v>0</v>
          </cell>
          <cell r="AD41">
            <v>0</v>
          </cell>
          <cell r="AE41">
            <v>0</v>
          </cell>
          <cell r="AF41">
            <v>0</v>
          </cell>
          <cell r="AG41">
            <v>0</v>
          </cell>
          <cell r="AH41">
            <v>0</v>
          </cell>
          <cell r="AI41">
            <v>0</v>
          </cell>
          <cell r="AJ41">
            <v>0</v>
          </cell>
        </row>
        <row r="42">
          <cell r="A42">
            <v>210006</v>
          </cell>
          <cell r="B42">
            <v>100</v>
          </cell>
          <cell r="C42" t="str">
            <v>Total</v>
          </cell>
          <cell r="D42">
            <v>7369.8918758783702</v>
          </cell>
          <cell r="E42">
            <v>7369.8918758783702</v>
          </cell>
          <cell r="F42">
            <v>7369.8918758783702</v>
          </cell>
          <cell r="G42">
            <v>7369.8918758783702</v>
          </cell>
          <cell r="H42">
            <v>7369.8918758783702</v>
          </cell>
          <cell r="I42">
            <v>7369.8918758783702</v>
          </cell>
          <cell r="J42">
            <v>7369.8918758783702</v>
          </cell>
          <cell r="K42">
            <v>7369.8918758783702</v>
          </cell>
          <cell r="L42">
            <v>7369.8918758783702</v>
          </cell>
          <cell r="M42">
            <v>7369.8918758783702</v>
          </cell>
          <cell r="N42">
            <v>7369.8918758783702</v>
          </cell>
          <cell r="O42">
            <v>7369.8918758783702</v>
          </cell>
          <cell r="P42">
            <v>7369.8918758783702</v>
          </cell>
          <cell r="Q42">
            <v>7369.8918758783702</v>
          </cell>
          <cell r="R42">
            <v>7369.8918758783702</v>
          </cell>
          <cell r="S42">
            <v>7369.8918758783702</v>
          </cell>
          <cell r="T42">
            <v>7369.8918758783702</v>
          </cell>
          <cell r="U42">
            <v>7369.8918758783702</v>
          </cell>
          <cell r="V42">
            <v>7369.8918758783702</v>
          </cell>
          <cell r="W42">
            <v>7369.8918758783702</v>
          </cell>
          <cell r="X42">
            <v>7369.8918758783702</v>
          </cell>
          <cell r="Y42">
            <v>7369.8918758783702</v>
          </cell>
          <cell r="Z42">
            <v>7369.8918758783702</v>
          </cell>
          <cell r="AA42">
            <v>7369.8918758783702</v>
          </cell>
          <cell r="AB42">
            <v>1924.8456055173599</v>
          </cell>
          <cell r="AC42">
            <v>1924.8456055173599</v>
          </cell>
          <cell r="AD42">
            <v>1924.8456055173599</v>
          </cell>
          <cell r="AE42">
            <v>7441.7169422174902</v>
          </cell>
          <cell r="AF42">
            <v>3261.5909453505901</v>
          </cell>
          <cell r="AG42">
            <v>3261.5909453505901</v>
          </cell>
          <cell r="AH42">
            <v>1.0808701840274999</v>
          </cell>
          <cell r="AI42">
            <v>1.0808701840274999</v>
          </cell>
          <cell r="AJ42">
            <v>1.0808701840274999</v>
          </cell>
        </row>
        <row r="45">
          <cell r="B45">
            <v>6</v>
          </cell>
          <cell r="C45" t="str">
            <v>Humedales convertidos anualmente a Bosque Nativo (Total)</v>
          </cell>
        </row>
        <row r="46">
          <cell r="B46">
            <v>3</v>
          </cell>
          <cell r="C46" t="str">
            <v>REGIÓN/AÑO</v>
          </cell>
          <cell r="D46">
            <v>1990</v>
          </cell>
          <cell r="E46">
            <v>1991</v>
          </cell>
          <cell r="F46">
            <v>1992</v>
          </cell>
          <cell r="G46">
            <v>1993</v>
          </cell>
          <cell r="H46">
            <v>1994</v>
          </cell>
          <cell r="I46">
            <v>1995</v>
          </cell>
          <cell r="J46">
            <v>1996</v>
          </cell>
          <cell r="K46">
            <v>1997</v>
          </cell>
          <cell r="L46">
            <v>1998</v>
          </cell>
          <cell r="M46">
            <v>1999</v>
          </cell>
          <cell r="N46">
            <v>2000</v>
          </cell>
          <cell r="O46">
            <v>2001</v>
          </cell>
          <cell r="P46">
            <v>2002</v>
          </cell>
          <cell r="Q46">
            <v>2003</v>
          </cell>
          <cell r="R46">
            <v>2004</v>
          </cell>
          <cell r="S46">
            <v>2005</v>
          </cell>
          <cell r="T46">
            <v>2006</v>
          </cell>
          <cell r="U46">
            <v>2007</v>
          </cell>
          <cell r="V46">
            <v>2008</v>
          </cell>
          <cell r="W46">
            <v>2009</v>
          </cell>
          <cell r="X46">
            <v>2010</v>
          </cell>
          <cell r="Y46">
            <v>2011</v>
          </cell>
          <cell r="Z46">
            <v>2012</v>
          </cell>
          <cell r="AA46">
            <v>2013</v>
          </cell>
          <cell r="AB46">
            <v>2014</v>
          </cell>
          <cell r="AC46">
            <v>2015</v>
          </cell>
          <cell r="AD46">
            <v>2016</v>
          </cell>
          <cell r="AE46">
            <v>2017</v>
          </cell>
          <cell r="AF46">
            <v>2018</v>
          </cell>
          <cell r="AG46">
            <v>2019</v>
          </cell>
          <cell r="AH46">
            <v>2020</v>
          </cell>
          <cell r="AI46">
            <v>2021</v>
          </cell>
          <cell r="AJ46">
            <v>2022</v>
          </cell>
        </row>
        <row r="47">
          <cell r="A47">
            <v>31506</v>
          </cell>
          <cell r="B47">
            <v>15</v>
          </cell>
          <cell r="C47" t="str">
            <v>Arica y Parinacota</v>
          </cell>
          <cell r="D47">
            <v>0</v>
          </cell>
          <cell r="E47">
            <v>0</v>
          </cell>
          <cell r="F47">
            <v>0</v>
          </cell>
          <cell r="G47">
            <v>0</v>
          </cell>
          <cell r="H47">
            <v>0</v>
          </cell>
          <cell r="I47">
            <v>0</v>
          </cell>
          <cell r="J47">
            <v>0</v>
          </cell>
          <cell r="K47">
            <v>0</v>
          </cell>
          <cell r="L47">
            <v>0</v>
          </cell>
          <cell r="M47">
            <v>0</v>
          </cell>
          <cell r="N47">
            <v>0</v>
          </cell>
          <cell r="O47">
            <v>0</v>
          </cell>
          <cell r="P47">
            <v>0</v>
          </cell>
          <cell r="Q47">
            <v>0</v>
          </cell>
          <cell r="R47">
            <v>0</v>
          </cell>
          <cell r="S47">
            <v>0</v>
          </cell>
          <cell r="T47">
            <v>0</v>
          </cell>
          <cell r="U47">
            <v>0</v>
          </cell>
          <cell r="V47">
            <v>0</v>
          </cell>
          <cell r="W47">
            <v>0</v>
          </cell>
          <cell r="X47">
            <v>0</v>
          </cell>
          <cell r="Y47">
            <v>0</v>
          </cell>
          <cell r="Z47">
            <v>0</v>
          </cell>
          <cell r="AA47">
            <v>0</v>
          </cell>
          <cell r="AB47">
            <v>0</v>
          </cell>
          <cell r="AC47">
            <v>0</v>
          </cell>
          <cell r="AD47">
            <v>0</v>
          </cell>
          <cell r="AE47">
            <v>0</v>
          </cell>
          <cell r="AF47">
            <v>0</v>
          </cell>
          <cell r="AG47">
            <v>0</v>
          </cell>
          <cell r="AH47">
            <v>0</v>
          </cell>
          <cell r="AI47">
            <v>0</v>
          </cell>
          <cell r="AJ47">
            <v>0</v>
          </cell>
        </row>
        <row r="48">
          <cell r="A48">
            <v>30106</v>
          </cell>
          <cell r="B48">
            <v>1</v>
          </cell>
          <cell r="C48" t="str">
            <v>Tarapacá</v>
          </cell>
          <cell r="D48">
            <v>0</v>
          </cell>
          <cell r="E48">
            <v>0</v>
          </cell>
          <cell r="F48">
            <v>0</v>
          </cell>
          <cell r="G48">
            <v>0</v>
          </cell>
          <cell r="H48">
            <v>0</v>
          </cell>
          <cell r="I48">
            <v>0</v>
          </cell>
          <cell r="J48">
            <v>0</v>
          </cell>
          <cell r="K48">
            <v>0</v>
          </cell>
          <cell r="L48">
            <v>0</v>
          </cell>
          <cell r="M48">
            <v>0</v>
          </cell>
          <cell r="N48">
            <v>0</v>
          </cell>
          <cell r="O48">
            <v>0</v>
          </cell>
          <cell r="P48">
            <v>0</v>
          </cell>
          <cell r="Q48">
            <v>0</v>
          </cell>
          <cell r="R48">
            <v>0</v>
          </cell>
          <cell r="S48">
            <v>0</v>
          </cell>
          <cell r="T48">
            <v>0</v>
          </cell>
          <cell r="U48">
            <v>0</v>
          </cell>
          <cell r="V48">
            <v>0</v>
          </cell>
          <cell r="W48">
            <v>0</v>
          </cell>
          <cell r="X48">
            <v>0</v>
          </cell>
          <cell r="Y48">
            <v>0</v>
          </cell>
          <cell r="Z48">
            <v>0</v>
          </cell>
          <cell r="AA48">
            <v>0</v>
          </cell>
          <cell r="AB48">
            <v>0</v>
          </cell>
          <cell r="AC48">
            <v>0</v>
          </cell>
          <cell r="AD48">
            <v>0</v>
          </cell>
          <cell r="AE48">
            <v>0</v>
          </cell>
          <cell r="AF48">
            <v>0</v>
          </cell>
          <cell r="AG48">
            <v>0</v>
          </cell>
          <cell r="AH48">
            <v>0</v>
          </cell>
          <cell r="AI48">
            <v>0</v>
          </cell>
          <cell r="AJ48">
            <v>0</v>
          </cell>
        </row>
        <row r="49">
          <cell r="A49">
            <v>30206</v>
          </cell>
          <cell r="B49">
            <v>2</v>
          </cell>
          <cell r="C49" t="str">
            <v>Antofagasta</v>
          </cell>
          <cell r="D49">
            <v>0</v>
          </cell>
          <cell r="E49">
            <v>0</v>
          </cell>
          <cell r="F49">
            <v>0</v>
          </cell>
          <cell r="G49">
            <v>0</v>
          </cell>
          <cell r="H49">
            <v>0</v>
          </cell>
          <cell r="I49">
            <v>0</v>
          </cell>
          <cell r="J49">
            <v>0</v>
          </cell>
          <cell r="K49">
            <v>0</v>
          </cell>
          <cell r="L49">
            <v>0</v>
          </cell>
          <cell r="M49">
            <v>0</v>
          </cell>
          <cell r="N49">
            <v>0</v>
          </cell>
          <cell r="O49">
            <v>0</v>
          </cell>
          <cell r="P49">
            <v>0</v>
          </cell>
          <cell r="Q49">
            <v>0</v>
          </cell>
          <cell r="R49">
            <v>0</v>
          </cell>
          <cell r="S49">
            <v>0</v>
          </cell>
          <cell r="T49">
            <v>0</v>
          </cell>
          <cell r="U49">
            <v>0</v>
          </cell>
          <cell r="V49">
            <v>0</v>
          </cell>
          <cell r="W49">
            <v>0</v>
          </cell>
          <cell r="X49">
            <v>0</v>
          </cell>
          <cell r="Y49">
            <v>0</v>
          </cell>
          <cell r="Z49">
            <v>0</v>
          </cell>
          <cell r="AA49">
            <v>0</v>
          </cell>
          <cell r="AB49">
            <v>0</v>
          </cell>
          <cell r="AC49">
            <v>0</v>
          </cell>
          <cell r="AD49">
            <v>0</v>
          </cell>
          <cell r="AE49">
            <v>0</v>
          </cell>
          <cell r="AF49">
            <v>0</v>
          </cell>
          <cell r="AG49">
            <v>0</v>
          </cell>
          <cell r="AH49">
            <v>0</v>
          </cell>
          <cell r="AI49">
            <v>0</v>
          </cell>
          <cell r="AJ49">
            <v>0</v>
          </cell>
        </row>
        <row r="50">
          <cell r="A50">
            <v>30306</v>
          </cell>
          <cell r="B50">
            <v>3</v>
          </cell>
          <cell r="C50" t="str">
            <v>Atacama</v>
          </cell>
          <cell r="D50">
            <v>0</v>
          </cell>
          <cell r="E50">
            <v>0</v>
          </cell>
          <cell r="F50">
            <v>0</v>
          </cell>
          <cell r="G50">
            <v>0</v>
          </cell>
          <cell r="H50">
            <v>0</v>
          </cell>
          <cell r="I50">
            <v>0</v>
          </cell>
          <cell r="J50">
            <v>0</v>
          </cell>
          <cell r="K50">
            <v>0</v>
          </cell>
          <cell r="L50">
            <v>0</v>
          </cell>
          <cell r="M50">
            <v>0</v>
          </cell>
          <cell r="N50">
            <v>0</v>
          </cell>
          <cell r="O50">
            <v>0</v>
          </cell>
          <cell r="P50">
            <v>0</v>
          </cell>
          <cell r="Q50">
            <v>0</v>
          </cell>
          <cell r="R50">
            <v>0</v>
          </cell>
          <cell r="S50">
            <v>0</v>
          </cell>
          <cell r="T50">
            <v>0</v>
          </cell>
          <cell r="U50">
            <v>0</v>
          </cell>
          <cell r="V50">
            <v>0</v>
          </cell>
          <cell r="W50">
            <v>0</v>
          </cell>
          <cell r="X50">
            <v>0</v>
          </cell>
          <cell r="Y50">
            <v>0</v>
          </cell>
          <cell r="Z50">
            <v>0</v>
          </cell>
          <cell r="AA50">
            <v>0</v>
          </cell>
          <cell r="AB50">
            <v>0</v>
          </cell>
          <cell r="AC50">
            <v>0</v>
          </cell>
          <cell r="AD50">
            <v>0</v>
          </cell>
          <cell r="AE50">
            <v>0</v>
          </cell>
          <cell r="AF50">
            <v>0</v>
          </cell>
          <cell r="AG50">
            <v>0</v>
          </cell>
          <cell r="AH50">
            <v>0</v>
          </cell>
          <cell r="AI50">
            <v>0</v>
          </cell>
          <cell r="AJ50">
            <v>0</v>
          </cell>
        </row>
        <row r="51">
          <cell r="A51">
            <v>30406</v>
          </cell>
          <cell r="B51">
            <v>4</v>
          </cell>
          <cell r="C51" t="str">
            <v>Coquimbo</v>
          </cell>
          <cell r="D51">
            <v>0</v>
          </cell>
          <cell r="E51">
            <v>0</v>
          </cell>
          <cell r="F51">
            <v>0</v>
          </cell>
          <cell r="G51">
            <v>0</v>
          </cell>
          <cell r="H51">
            <v>0</v>
          </cell>
          <cell r="I51">
            <v>0</v>
          </cell>
          <cell r="J51">
            <v>0</v>
          </cell>
          <cell r="K51">
            <v>0</v>
          </cell>
          <cell r="L51">
            <v>0</v>
          </cell>
          <cell r="M51">
            <v>0</v>
          </cell>
          <cell r="N51">
            <v>0</v>
          </cell>
          <cell r="O51">
            <v>0</v>
          </cell>
          <cell r="P51">
            <v>0</v>
          </cell>
          <cell r="Q51">
            <v>0</v>
          </cell>
          <cell r="R51">
            <v>0</v>
          </cell>
          <cell r="S51">
            <v>0</v>
          </cell>
          <cell r="T51">
            <v>0</v>
          </cell>
          <cell r="U51">
            <v>0</v>
          </cell>
          <cell r="V51">
            <v>0</v>
          </cell>
          <cell r="W51">
            <v>0</v>
          </cell>
          <cell r="X51">
            <v>0</v>
          </cell>
          <cell r="Y51">
            <v>0</v>
          </cell>
          <cell r="Z51">
            <v>0</v>
          </cell>
          <cell r="AA51">
            <v>0</v>
          </cell>
          <cell r="AB51">
            <v>0</v>
          </cell>
          <cell r="AC51">
            <v>0</v>
          </cell>
          <cell r="AD51">
            <v>0</v>
          </cell>
          <cell r="AE51">
            <v>0</v>
          </cell>
          <cell r="AF51">
            <v>0</v>
          </cell>
          <cell r="AG51">
            <v>0</v>
          </cell>
          <cell r="AH51">
            <v>0</v>
          </cell>
          <cell r="AI51">
            <v>0</v>
          </cell>
          <cell r="AJ51">
            <v>0</v>
          </cell>
        </row>
        <row r="52">
          <cell r="A52">
            <v>30506</v>
          </cell>
          <cell r="B52">
            <v>5</v>
          </cell>
          <cell r="C52" t="str">
            <v>Valparaíso</v>
          </cell>
          <cell r="D52">
            <v>0</v>
          </cell>
          <cell r="E52">
            <v>0</v>
          </cell>
          <cell r="F52">
            <v>0</v>
          </cell>
          <cell r="G52">
            <v>0</v>
          </cell>
          <cell r="H52">
            <v>0</v>
          </cell>
          <cell r="I52">
            <v>0</v>
          </cell>
          <cell r="J52">
            <v>0</v>
          </cell>
          <cell r="K52">
            <v>0</v>
          </cell>
          <cell r="L52">
            <v>0</v>
          </cell>
          <cell r="M52">
            <v>0</v>
          </cell>
          <cell r="N52">
            <v>0</v>
          </cell>
          <cell r="O52">
            <v>0</v>
          </cell>
          <cell r="P52">
            <v>0</v>
          </cell>
          <cell r="Q52">
            <v>0</v>
          </cell>
          <cell r="R52">
            <v>0</v>
          </cell>
          <cell r="S52">
            <v>0</v>
          </cell>
          <cell r="T52">
            <v>0</v>
          </cell>
          <cell r="U52">
            <v>0</v>
          </cell>
          <cell r="V52">
            <v>0</v>
          </cell>
          <cell r="W52">
            <v>0</v>
          </cell>
          <cell r="X52">
            <v>0</v>
          </cell>
          <cell r="Y52">
            <v>0</v>
          </cell>
          <cell r="Z52">
            <v>0</v>
          </cell>
          <cell r="AA52">
            <v>0</v>
          </cell>
          <cell r="AB52">
            <v>0</v>
          </cell>
          <cell r="AC52">
            <v>0</v>
          </cell>
          <cell r="AD52">
            <v>0</v>
          </cell>
          <cell r="AE52">
            <v>0</v>
          </cell>
          <cell r="AF52">
            <v>0</v>
          </cell>
          <cell r="AG52">
            <v>0</v>
          </cell>
          <cell r="AH52">
            <v>0</v>
          </cell>
          <cell r="AI52">
            <v>0</v>
          </cell>
          <cell r="AJ52">
            <v>0</v>
          </cell>
        </row>
        <row r="53">
          <cell r="A53">
            <v>31306</v>
          </cell>
          <cell r="B53">
            <v>13</v>
          </cell>
          <cell r="C53" t="str">
            <v>Metropolitana</v>
          </cell>
          <cell r="D53">
            <v>0</v>
          </cell>
          <cell r="E53">
            <v>0</v>
          </cell>
          <cell r="F53">
            <v>0</v>
          </cell>
          <cell r="G53">
            <v>0</v>
          </cell>
          <cell r="H53">
            <v>0</v>
          </cell>
          <cell r="I53">
            <v>0</v>
          </cell>
          <cell r="J53">
            <v>0</v>
          </cell>
          <cell r="K53">
            <v>0</v>
          </cell>
          <cell r="L53">
            <v>0</v>
          </cell>
          <cell r="M53">
            <v>0</v>
          </cell>
          <cell r="N53">
            <v>0</v>
          </cell>
          <cell r="O53">
            <v>0</v>
          </cell>
          <cell r="P53">
            <v>0</v>
          </cell>
          <cell r="Q53">
            <v>0</v>
          </cell>
          <cell r="R53">
            <v>0</v>
          </cell>
          <cell r="S53">
            <v>0</v>
          </cell>
          <cell r="T53">
            <v>0</v>
          </cell>
          <cell r="U53">
            <v>0</v>
          </cell>
          <cell r="V53">
            <v>0</v>
          </cell>
          <cell r="W53">
            <v>0</v>
          </cell>
          <cell r="X53">
            <v>0</v>
          </cell>
          <cell r="Y53">
            <v>0</v>
          </cell>
          <cell r="Z53">
            <v>0</v>
          </cell>
          <cell r="AA53">
            <v>0</v>
          </cell>
          <cell r="AB53">
            <v>0</v>
          </cell>
          <cell r="AC53">
            <v>0</v>
          </cell>
          <cell r="AD53">
            <v>0</v>
          </cell>
          <cell r="AE53">
            <v>0</v>
          </cell>
          <cell r="AF53">
            <v>0</v>
          </cell>
          <cell r="AG53">
            <v>0</v>
          </cell>
          <cell r="AH53">
            <v>0</v>
          </cell>
          <cell r="AI53">
            <v>0</v>
          </cell>
          <cell r="AJ53">
            <v>0</v>
          </cell>
        </row>
        <row r="54">
          <cell r="A54">
            <v>30606</v>
          </cell>
          <cell r="B54">
            <v>6</v>
          </cell>
          <cell r="C54" t="str">
            <v>O´Higgins</v>
          </cell>
          <cell r="D54">
            <v>0</v>
          </cell>
          <cell r="E54">
            <v>0</v>
          </cell>
          <cell r="F54">
            <v>0</v>
          </cell>
          <cell r="G54">
            <v>0</v>
          </cell>
          <cell r="H54">
            <v>0</v>
          </cell>
          <cell r="I54">
            <v>0</v>
          </cell>
          <cell r="J54">
            <v>0</v>
          </cell>
          <cell r="K54">
            <v>0</v>
          </cell>
          <cell r="L54">
            <v>0</v>
          </cell>
          <cell r="M54">
            <v>0</v>
          </cell>
          <cell r="N54">
            <v>0</v>
          </cell>
          <cell r="O54">
            <v>0</v>
          </cell>
          <cell r="P54">
            <v>0</v>
          </cell>
          <cell r="Q54">
            <v>0</v>
          </cell>
          <cell r="R54">
            <v>0</v>
          </cell>
          <cell r="S54">
            <v>0</v>
          </cell>
          <cell r="T54">
            <v>0</v>
          </cell>
          <cell r="U54">
            <v>0</v>
          </cell>
          <cell r="V54">
            <v>0</v>
          </cell>
          <cell r="W54">
            <v>0</v>
          </cell>
          <cell r="X54">
            <v>0</v>
          </cell>
          <cell r="Y54">
            <v>0</v>
          </cell>
          <cell r="Z54">
            <v>0</v>
          </cell>
          <cell r="AA54">
            <v>0</v>
          </cell>
          <cell r="AB54">
            <v>0</v>
          </cell>
          <cell r="AC54">
            <v>0</v>
          </cell>
          <cell r="AD54">
            <v>0</v>
          </cell>
          <cell r="AE54">
            <v>0</v>
          </cell>
          <cell r="AF54">
            <v>0</v>
          </cell>
          <cell r="AG54">
            <v>0</v>
          </cell>
          <cell r="AH54">
            <v>0</v>
          </cell>
          <cell r="AI54">
            <v>0</v>
          </cell>
          <cell r="AJ54">
            <v>0</v>
          </cell>
        </row>
        <row r="55">
          <cell r="A55">
            <v>30706</v>
          </cell>
          <cell r="B55">
            <v>7</v>
          </cell>
          <cell r="C55" t="str">
            <v>Maule</v>
          </cell>
          <cell r="D55">
            <v>0</v>
          </cell>
          <cell r="E55">
            <v>0</v>
          </cell>
          <cell r="F55">
            <v>0</v>
          </cell>
          <cell r="G55">
            <v>0</v>
          </cell>
          <cell r="H55">
            <v>0</v>
          </cell>
          <cell r="I55">
            <v>0</v>
          </cell>
          <cell r="J55">
            <v>0</v>
          </cell>
          <cell r="K55">
            <v>0</v>
          </cell>
          <cell r="L55">
            <v>0</v>
          </cell>
          <cell r="M55">
            <v>0</v>
          </cell>
          <cell r="N55">
            <v>0</v>
          </cell>
          <cell r="O55">
            <v>0</v>
          </cell>
          <cell r="P55">
            <v>0</v>
          </cell>
          <cell r="Q55">
            <v>0</v>
          </cell>
          <cell r="R55">
            <v>0</v>
          </cell>
          <cell r="S55">
            <v>0</v>
          </cell>
          <cell r="T55">
            <v>0</v>
          </cell>
          <cell r="U55">
            <v>0</v>
          </cell>
          <cell r="V55">
            <v>0</v>
          </cell>
          <cell r="W55">
            <v>0</v>
          </cell>
          <cell r="X55">
            <v>0</v>
          </cell>
          <cell r="Y55">
            <v>0</v>
          </cell>
          <cell r="Z55">
            <v>0</v>
          </cell>
          <cell r="AA55">
            <v>0</v>
          </cell>
          <cell r="AB55">
            <v>0</v>
          </cell>
          <cell r="AC55">
            <v>0</v>
          </cell>
          <cell r="AD55">
            <v>0</v>
          </cell>
          <cell r="AE55">
            <v>0</v>
          </cell>
          <cell r="AF55">
            <v>0</v>
          </cell>
          <cell r="AG55">
            <v>0</v>
          </cell>
          <cell r="AH55">
            <v>0</v>
          </cell>
          <cell r="AI55">
            <v>0</v>
          </cell>
          <cell r="AJ55">
            <v>0</v>
          </cell>
        </row>
        <row r="56">
          <cell r="A56">
            <v>31606</v>
          </cell>
          <cell r="B56">
            <v>16</v>
          </cell>
          <cell r="C56" t="str">
            <v>Ñuble</v>
          </cell>
          <cell r="D56">
            <v>0</v>
          </cell>
          <cell r="E56">
            <v>0</v>
          </cell>
          <cell r="F56">
            <v>0</v>
          </cell>
          <cell r="G56">
            <v>0</v>
          </cell>
          <cell r="H56">
            <v>0</v>
          </cell>
          <cell r="I56">
            <v>0</v>
          </cell>
          <cell r="J56">
            <v>0</v>
          </cell>
          <cell r="K56">
            <v>0</v>
          </cell>
          <cell r="L56">
            <v>0</v>
          </cell>
          <cell r="M56">
            <v>0</v>
          </cell>
          <cell r="N56">
            <v>0</v>
          </cell>
          <cell r="O56">
            <v>0</v>
          </cell>
          <cell r="P56">
            <v>0</v>
          </cell>
          <cell r="Q56">
            <v>0</v>
          </cell>
          <cell r="R56">
            <v>0</v>
          </cell>
          <cell r="S56">
            <v>0</v>
          </cell>
          <cell r="T56">
            <v>0</v>
          </cell>
          <cell r="U56">
            <v>0</v>
          </cell>
          <cell r="V56">
            <v>0</v>
          </cell>
          <cell r="W56">
            <v>0</v>
          </cell>
          <cell r="X56">
            <v>0</v>
          </cell>
          <cell r="Y56">
            <v>0</v>
          </cell>
          <cell r="Z56">
            <v>0</v>
          </cell>
          <cell r="AA56">
            <v>0</v>
          </cell>
          <cell r="AB56">
            <v>0</v>
          </cell>
          <cell r="AC56">
            <v>0</v>
          </cell>
          <cell r="AD56">
            <v>0</v>
          </cell>
          <cell r="AE56">
            <v>0</v>
          </cell>
          <cell r="AF56">
            <v>0</v>
          </cell>
          <cell r="AG56">
            <v>0</v>
          </cell>
          <cell r="AH56">
            <v>0</v>
          </cell>
          <cell r="AI56">
            <v>0</v>
          </cell>
          <cell r="AJ56">
            <v>0</v>
          </cell>
        </row>
        <row r="57">
          <cell r="A57">
            <v>30806</v>
          </cell>
          <cell r="B57">
            <v>8</v>
          </cell>
          <cell r="C57" t="str">
            <v>Biobío</v>
          </cell>
          <cell r="D57">
            <v>0</v>
          </cell>
          <cell r="E57">
            <v>0</v>
          </cell>
          <cell r="F57">
            <v>0</v>
          </cell>
          <cell r="G57">
            <v>0</v>
          </cell>
          <cell r="H57">
            <v>0</v>
          </cell>
          <cell r="I57">
            <v>0</v>
          </cell>
          <cell r="J57">
            <v>0</v>
          </cell>
          <cell r="K57">
            <v>0</v>
          </cell>
          <cell r="L57">
            <v>0</v>
          </cell>
          <cell r="M57">
            <v>0</v>
          </cell>
          <cell r="N57">
            <v>0</v>
          </cell>
          <cell r="O57">
            <v>0</v>
          </cell>
          <cell r="P57">
            <v>0</v>
          </cell>
          <cell r="Q57">
            <v>0</v>
          </cell>
          <cell r="R57">
            <v>0</v>
          </cell>
          <cell r="S57">
            <v>0</v>
          </cell>
          <cell r="T57">
            <v>0</v>
          </cell>
          <cell r="U57">
            <v>0</v>
          </cell>
          <cell r="V57">
            <v>0</v>
          </cell>
          <cell r="W57">
            <v>0</v>
          </cell>
          <cell r="X57">
            <v>0</v>
          </cell>
          <cell r="Y57">
            <v>0</v>
          </cell>
          <cell r="Z57">
            <v>0</v>
          </cell>
          <cell r="AA57">
            <v>0</v>
          </cell>
          <cell r="AB57">
            <v>0</v>
          </cell>
          <cell r="AC57">
            <v>0</v>
          </cell>
          <cell r="AD57">
            <v>0</v>
          </cell>
          <cell r="AE57">
            <v>0</v>
          </cell>
          <cell r="AF57">
            <v>0</v>
          </cell>
          <cell r="AG57">
            <v>0</v>
          </cell>
          <cell r="AH57">
            <v>0</v>
          </cell>
          <cell r="AI57">
            <v>0</v>
          </cell>
          <cell r="AJ57">
            <v>0</v>
          </cell>
        </row>
        <row r="58">
          <cell r="A58">
            <v>30906</v>
          </cell>
          <cell r="B58">
            <v>9</v>
          </cell>
          <cell r="C58" t="str">
            <v>Araucanía</v>
          </cell>
          <cell r="D58">
            <v>0</v>
          </cell>
          <cell r="E58">
            <v>0</v>
          </cell>
          <cell r="F58">
            <v>0</v>
          </cell>
          <cell r="G58">
            <v>0</v>
          </cell>
          <cell r="H58">
            <v>0</v>
          </cell>
          <cell r="I58">
            <v>0</v>
          </cell>
          <cell r="J58">
            <v>0</v>
          </cell>
          <cell r="K58">
            <v>0</v>
          </cell>
          <cell r="L58">
            <v>0</v>
          </cell>
          <cell r="M58">
            <v>0</v>
          </cell>
          <cell r="N58">
            <v>0</v>
          </cell>
          <cell r="O58">
            <v>0</v>
          </cell>
          <cell r="P58">
            <v>0</v>
          </cell>
          <cell r="Q58">
            <v>0</v>
          </cell>
          <cell r="R58">
            <v>0</v>
          </cell>
          <cell r="S58">
            <v>0</v>
          </cell>
          <cell r="T58">
            <v>0</v>
          </cell>
          <cell r="U58">
            <v>0</v>
          </cell>
          <cell r="V58">
            <v>0</v>
          </cell>
          <cell r="W58">
            <v>0</v>
          </cell>
          <cell r="X58">
            <v>0</v>
          </cell>
          <cell r="Y58">
            <v>0</v>
          </cell>
          <cell r="Z58">
            <v>0</v>
          </cell>
          <cell r="AA58">
            <v>0</v>
          </cell>
          <cell r="AB58">
            <v>0</v>
          </cell>
          <cell r="AC58">
            <v>0</v>
          </cell>
          <cell r="AD58">
            <v>0</v>
          </cell>
          <cell r="AE58">
            <v>0</v>
          </cell>
          <cell r="AF58">
            <v>0</v>
          </cell>
          <cell r="AG58">
            <v>0</v>
          </cell>
          <cell r="AH58">
            <v>0</v>
          </cell>
          <cell r="AI58">
            <v>0</v>
          </cell>
          <cell r="AJ58">
            <v>0</v>
          </cell>
        </row>
        <row r="59">
          <cell r="A59">
            <v>31406</v>
          </cell>
          <cell r="B59">
            <v>14</v>
          </cell>
          <cell r="C59" t="str">
            <v>Los Ríos</v>
          </cell>
          <cell r="D59">
            <v>0</v>
          </cell>
          <cell r="E59">
            <v>0</v>
          </cell>
          <cell r="F59">
            <v>0</v>
          </cell>
          <cell r="G59">
            <v>0</v>
          </cell>
          <cell r="H59">
            <v>0</v>
          </cell>
          <cell r="I59">
            <v>0</v>
          </cell>
          <cell r="J59">
            <v>0</v>
          </cell>
          <cell r="K59">
            <v>0</v>
          </cell>
          <cell r="L59">
            <v>0</v>
          </cell>
          <cell r="M59">
            <v>0</v>
          </cell>
          <cell r="N59">
            <v>0</v>
          </cell>
          <cell r="O59">
            <v>0</v>
          </cell>
          <cell r="P59">
            <v>0</v>
          </cell>
          <cell r="Q59">
            <v>0</v>
          </cell>
          <cell r="R59">
            <v>0</v>
          </cell>
          <cell r="S59">
            <v>0</v>
          </cell>
          <cell r="T59">
            <v>0</v>
          </cell>
          <cell r="U59">
            <v>0</v>
          </cell>
          <cell r="V59">
            <v>0</v>
          </cell>
          <cell r="W59">
            <v>0</v>
          </cell>
          <cell r="X59">
            <v>0</v>
          </cell>
          <cell r="Y59">
            <v>0</v>
          </cell>
          <cell r="Z59">
            <v>0</v>
          </cell>
          <cell r="AA59">
            <v>0</v>
          </cell>
          <cell r="AB59">
            <v>0</v>
          </cell>
          <cell r="AC59">
            <v>0</v>
          </cell>
          <cell r="AD59">
            <v>0</v>
          </cell>
          <cell r="AE59">
            <v>0</v>
          </cell>
          <cell r="AF59">
            <v>0</v>
          </cell>
          <cell r="AG59">
            <v>0</v>
          </cell>
          <cell r="AH59">
            <v>0</v>
          </cell>
          <cell r="AI59">
            <v>0</v>
          </cell>
          <cell r="AJ59">
            <v>0</v>
          </cell>
        </row>
        <row r="60">
          <cell r="A60">
            <v>31006</v>
          </cell>
          <cell r="B60">
            <v>10</v>
          </cell>
          <cell r="C60" t="str">
            <v>Los Lagos</v>
          </cell>
          <cell r="D60">
            <v>0</v>
          </cell>
          <cell r="E60">
            <v>0</v>
          </cell>
          <cell r="F60">
            <v>0</v>
          </cell>
          <cell r="G60">
            <v>0</v>
          </cell>
          <cell r="H60">
            <v>0</v>
          </cell>
          <cell r="I60">
            <v>0</v>
          </cell>
          <cell r="J60">
            <v>0</v>
          </cell>
          <cell r="K60">
            <v>0</v>
          </cell>
          <cell r="L60">
            <v>0</v>
          </cell>
          <cell r="M60">
            <v>0</v>
          </cell>
          <cell r="N60">
            <v>0</v>
          </cell>
          <cell r="O60">
            <v>0</v>
          </cell>
          <cell r="P60">
            <v>0</v>
          </cell>
          <cell r="Q60">
            <v>0</v>
          </cell>
          <cell r="R60">
            <v>0</v>
          </cell>
          <cell r="S60">
            <v>0</v>
          </cell>
          <cell r="T60">
            <v>0</v>
          </cell>
          <cell r="U60">
            <v>0</v>
          </cell>
          <cell r="V60">
            <v>0</v>
          </cell>
          <cell r="W60">
            <v>0</v>
          </cell>
          <cell r="X60">
            <v>0</v>
          </cell>
          <cell r="Y60">
            <v>0</v>
          </cell>
          <cell r="Z60">
            <v>0</v>
          </cell>
          <cell r="AA60">
            <v>0</v>
          </cell>
          <cell r="AB60">
            <v>0</v>
          </cell>
          <cell r="AC60">
            <v>0</v>
          </cell>
          <cell r="AD60">
            <v>0</v>
          </cell>
          <cell r="AE60">
            <v>0</v>
          </cell>
          <cell r="AF60">
            <v>0</v>
          </cell>
          <cell r="AG60">
            <v>0</v>
          </cell>
          <cell r="AH60">
            <v>0</v>
          </cell>
          <cell r="AI60">
            <v>0</v>
          </cell>
          <cell r="AJ60">
            <v>0</v>
          </cell>
        </row>
        <row r="61">
          <cell r="A61">
            <v>31106</v>
          </cell>
          <cell r="B61">
            <v>11</v>
          </cell>
          <cell r="C61" t="str">
            <v>Aysén</v>
          </cell>
          <cell r="D61">
            <v>0</v>
          </cell>
          <cell r="E61">
            <v>0</v>
          </cell>
          <cell r="F61">
            <v>0</v>
          </cell>
          <cell r="G61">
            <v>0</v>
          </cell>
          <cell r="H61">
            <v>0</v>
          </cell>
          <cell r="I61">
            <v>0</v>
          </cell>
          <cell r="J61">
            <v>0</v>
          </cell>
          <cell r="K61">
            <v>0</v>
          </cell>
          <cell r="L61">
            <v>0</v>
          </cell>
          <cell r="M61">
            <v>0</v>
          </cell>
          <cell r="N61">
            <v>0</v>
          </cell>
          <cell r="O61">
            <v>0</v>
          </cell>
          <cell r="P61">
            <v>0</v>
          </cell>
          <cell r="Q61">
            <v>0</v>
          </cell>
          <cell r="R61">
            <v>0</v>
          </cell>
          <cell r="S61">
            <v>0</v>
          </cell>
          <cell r="T61">
            <v>0</v>
          </cell>
          <cell r="U61">
            <v>0</v>
          </cell>
          <cell r="V61">
            <v>0</v>
          </cell>
          <cell r="W61">
            <v>0</v>
          </cell>
          <cell r="X61">
            <v>0</v>
          </cell>
          <cell r="Y61">
            <v>0</v>
          </cell>
          <cell r="Z61">
            <v>0</v>
          </cell>
          <cell r="AA61">
            <v>0</v>
          </cell>
          <cell r="AB61">
            <v>0</v>
          </cell>
          <cell r="AC61">
            <v>0</v>
          </cell>
          <cell r="AD61">
            <v>0</v>
          </cell>
          <cell r="AE61">
            <v>0</v>
          </cell>
          <cell r="AF61">
            <v>0</v>
          </cell>
          <cell r="AG61">
            <v>0</v>
          </cell>
          <cell r="AH61">
            <v>0</v>
          </cell>
          <cell r="AI61">
            <v>0</v>
          </cell>
          <cell r="AJ61">
            <v>0</v>
          </cell>
        </row>
        <row r="62">
          <cell r="A62">
            <v>31206</v>
          </cell>
          <cell r="B62">
            <v>12</v>
          </cell>
          <cell r="C62" t="str">
            <v>Magallanes</v>
          </cell>
          <cell r="D62">
            <v>0</v>
          </cell>
          <cell r="E62">
            <v>0</v>
          </cell>
          <cell r="F62">
            <v>0</v>
          </cell>
          <cell r="G62">
            <v>0</v>
          </cell>
          <cell r="H62">
            <v>0</v>
          </cell>
          <cell r="I62">
            <v>0</v>
          </cell>
          <cell r="J62">
            <v>0</v>
          </cell>
          <cell r="K62">
            <v>0</v>
          </cell>
          <cell r="L62">
            <v>0</v>
          </cell>
          <cell r="M62">
            <v>0</v>
          </cell>
          <cell r="N62">
            <v>0</v>
          </cell>
          <cell r="O62">
            <v>0</v>
          </cell>
          <cell r="P62">
            <v>0</v>
          </cell>
          <cell r="Q62">
            <v>0</v>
          </cell>
          <cell r="R62">
            <v>0</v>
          </cell>
          <cell r="S62">
            <v>0</v>
          </cell>
          <cell r="T62">
            <v>0</v>
          </cell>
          <cell r="U62">
            <v>0</v>
          </cell>
          <cell r="V62">
            <v>0</v>
          </cell>
          <cell r="W62">
            <v>0</v>
          </cell>
          <cell r="X62">
            <v>0</v>
          </cell>
          <cell r="Y62">
            <v>0</v>
          </cell>
          <cell r="Z62">
            <v>0</v>
          </cell>
          <cell r="AA62">
            <v>0</v>
          </cell>
          <cell r="AB62">
            <v>0</v>
          </cell>
          <cell r="AC62">
            <v>0</v>
          </cell>
          <cell r="AD62">
            <v>0</v>
          </cell>
          <cell r="AE62">
            <v>0</v>
          </cell>
          <cell r="AF62">
            <v>0</v>
          </cell>
          <cell r="AG62">
            <v>0</v>
          </cell>
          <cell r="AH62">
            <v>0</v>
          </cell>
          <cell r="AI62">
            <v>0</v>
          </cell>
          <cell r="AJ62">
            <v>0</v>
          </cell>
        </row>
        <row r="63">
          <cell r="A63">
            <v>310006</v>
          </cell>
          <cell r="B63">
            <v>100</v>
          </cell>
          <cell r="C63" t="str">
            <v>Total</v>
          </cell>
          <cell r="D63">
            <v>0</v>
          </cell>
          <cell r="E63">
            <v>0</v>
          </cell>
          <cell r="F63">
            <v>0</v>
          </cell>
          <cell r="G63">
            <v>0</v>
          </cell>
          <cell r="H63">
            <v>0</v>
          </cell>
          <cell r="I63">
            <v>0</v>
          </cell>
          <cell r="J63">
            <v>0</v>
          </cell>
          <cell r="K63">
            <v>0</v>
          </cell>
          <cell r="L63">
            <v>0</v>
          </cell>
          <cell r="M63">
            <v>0</v>
          </cell>
          <cell r="N63">
            <v>0</v>
          </cell>
          <cell r="O63">
            <v>0</v>
          </cell>
          <cell r="P63">
            <v>0</v>
          </cell>
          <cell r="Q63">
            <v>0</v>
          </cell>
          <cell r="R63">
            <v>0</v>
          </cell>
          <cell r="S63">
            <v>0</v>
          </cell>
          <cell r="T63">
            <v>0</v>
          </cell>
          <cell r="U63">
            <v>0</v>
          </cell>
          <cell r="V63">
            <v>0</v>
          </cell>
          <cell r="W63">
            <v>0</v>
          </cell>
          <cell r="X63">
            <v>0</v>
          </cell>
          <cell r="Y63">
            <v>0</v>
          </cell>
          <cell r="Z63">
            <v>0</v>
          </cell>
          <cell r="AA63">
            <v>0</v>
          </cell>
          <cell r="AB63">
            <v>0</v>
          </cell>
          <cell r="AC63">
            <v>0</v>
          </cell>
          <cell r="AD63">
            <v>0</v>
          </cell>
          <cell r="AE63">
            <v>0</v>
          </cell>
          <cell r="AF63">
            <v>0</v>
          </cell>
          <cell r="AG63">
            <v>0</v>
          </cell>
          <cell r="AH63">
            <v>0</v>
          </cell>
          <cell r="AI63">
            <v>0</v>
          </cell>
          <cell r="AJ63">
            <v>0</v>
          </cell>
        </row>
        <row r="66">
          <cell r="B66">
            <v>6</v>
          </cell>
          <cell r="C66" t="str">
            <v>Asentamientos convertidos anualmente a Bosque Nativo (Total)</v>
          </cell>
        </row>
        <row r="67">
          <cell r="B67">
            <v>4</v>
          </cell>
          <cell r="C67" t="str">
            <v>REGIÓN/AÑO</v>
          </cell>
          <cell r="D67">
            <v>1990</v>
          </cell>
          <cell r="E67">
            <v>1991</v>
          </cell>
          <cell r="F67">
            <v>1992</v>
          </cell>
          <cell r="G67">
            <v>1993</v>
          </cell>
          <cell r="H67">
            <v>1994</v>
          </cell>
          <cell r="I67">
            <v>1995</v>
          </cell>
          <cell r="J67">
            <v>1996</v>
          </cell>
          <cell r="K67">
            <v>1997</v>
          </cell>
          <cell r="L67">
            <v>1998</v>
          </cell>
          <cell r="M67">
            <v>1999</v>
          </cell>
          <cell r="N67">
            <v>2000</v>
          </cell>
          <cell r="O67">
            <v>2001</v>
          </cell>
          <cell r="P67">
            <v>2002</v>
          </cell>
          <cell r="Q67">
            <v>2003</v>
          </cell>
          <cell r="R67">
            <v>2004</v>
          </cell>
          <cell r="S67">
            <v>2005</v>
          </cell>
          <cell r="T67">
            <v>2006</v>
          </cell>
          <cell r="U67">
            <v>2007</v>
          </cell>
          <cell r="V67">
            <v>2008</v>
          </cell>
          <cell r="W67">
            <v>2009</v>
          </cell>
          <cell r="X67">
            <v>2010</v>
          </cell>
          <cell r="Y67">
            <v>2011</v>
          </cell>
          <cell r="Z67">
            <v>2012</v>
          </cell>
          <cell r="AA67">
            <v>2013</v>
          </cell>
          <cell r="AB67">
            <v>2014</v>
          </cell>
          <cell r="AC67">
            <v>2015</v>
          </cell>
          <cell r="AD67">
            <v>2016</v>
          </cell>
          <cell r="AE67">
            <v>2017</v>
          </cell>
          <cell r="AF67">
            <v>2018</v>
          </cell>
          <cell r="AG67">
            <v>2019</v>
          </cell>
          <cell r="AH67">
            <v>2020</v>
          </cell>
          <cell r="AI67">
            <v>2021</v>
          </cell>
          <cell r="AJ67">
            <v>2022</v>
          </cell>
        </row>
        <row r="68">
          <cell r="A68">
            <v>41506</v>
          </cell>
          <cell r="B68">
            <v>15</v>
          </cell>
          <cell r="C68" t="str">
            <v>Arica y Parinacota</v>
          </cell>
          <cell r="D68">
            <v>0</v>
          </cell>
          <cell r="E68">
            <v>0</v>
          </cell>
          <cell r="F68">
            <v>0</v>
          </cell>
          <cell r="G68">
            <v>0</v>
          </cell>
          <cell r="H68">
            <v>0</v>
          </cell>
          <cell r="I68">
            <v>0</v>
          </cell>
          <cell r="J68">
            <v>0</v>
          </cell>
          <cell r="K68">
            <v>0</v>
          </cell>
          <cell r="L68">
            <v>0</v>
          </cell>
          <cell r="M68">
            <v>0</v>
          </cell>
          <cell r="N68">
            <v>0</v>
          </cell>
          <cell r="O68">
            <v>0</v>
          </cell>
          <cell r="P68">
            <v>0</v>
          </cell>
          <cell r="Q68">
            <v>0</v>
          </cell>
          <cell r="R68">
            <v>0</v>
          </cell>
          <cell r="S68">
            <v>0</v>
          </cell>
          <cell r="T68">
            <v>0</v>
          </cell>
          <cell r="U68">
            <v>0</v>
          </cell>
          <cell r="V68">
            <v>0</v>
          </cell>
          <cell r="W68">
            <v>0</v>
          </cell>
          <cell r="X68">
            <v>0</v>
          </cell>
          <cell r="Y68">
            <v>0</v>
          </cell>
          <cell r="Z68">
            <v>0</v>
          </cell>
          <cell r="AA68">
            <v>0</v>
          </cell>
          <cell r="AB68">
            <v>0</v>
          </cell>
          <cell r="AC68">
            <v>0</v>
          </cell>
          <cell r="AD68">
            <v>0</v>
          </cell>
          <cell r="AE68">
            <v>0</v>
          </cell>
          <cell r="AF68">
            <v>0</v>
          </cell>
          <cell r="AG68">
            <v>0</v>
          </cell>
          <cell r="AH68">
            <v>0</v>
          </cell>
          <cell r="AI68">
            <v>0</v>
          </cell>
          <cell r="AJ68">
            <v>0</v>
          </cell>
        </row>
        <row r="69">
          <cell r="A69">
            <v>40106</v>
          </cell>
          <cell r="B69">
            <v>1</v>
          </cell>
          <cell r="C69" t="str">
            <v>Tarapacá</v>
          </cell>
          <cell r="D69">
            <v>0</v>
          </cell>
          <cell r="E69">
            <v>0</v>
          </cell>
          <cell r="F69">
            <v>0</v>
          </cell>
          <cell r="G69">
            <v>0</v>
          </cell>
          <cell r="H69">
            <v>0</v>
          </cell>
          <cell r="I69">
            <v>0</v>
          </cell>
          <cell r="J69">
            <v>0</v>
          </cell>
          <cell r="K69">
            <v>0</v>
          </cell>
          <cell r="L69">
            <v>0</v>
          </cell>
          <cell r="M69">
            <v>0</v>
          </cell>
          <cell r="N69">
            <v>0</v>
          </cell>
          <cell r="O69">
            <v>0</v>
          </cell>
          <cell r="P69">
            <v>0</v>
          </cell>
          <cell r="Q69">
            <v>0</v>
          </cell>
          <cell r="R69">
            <v>0</v>
          </cell>
          <cell r="S69">
            <v>0</v>
          </cell>
          <cell r="T69">
            <v>0</v>
          </cell>
          <cell r="U69">
            <v>0</v>
          </cell>
          <cell r="V69">
            <v>0</v>
          </cell>
          <cell r="W69">
            <v>0</v>
          </cell>
          <cell r="X69">
            <v>0</v>
          </cell>
          <cell r="Y69">
            <v>0</v>
          </cell>
          <cell r="Z69">
            <v>0</v>
          </cell>
          <cell r="AA69">
            <v>0</v>
          </cell>
          <cell r="AB69">
            <v>0</v>
          </cell>
          <cell r="AC69">
            <v>0</v>
          </cell>
          <cell r="AD69">
            <v>0</v>
          </cell>
          <cell r="AE69">
            <v>0</v>
          </cell>
          <cell r="AF69">
            <v>0</v>
          </cell>
          <cell r="AG69">
            <v>0</v>
          </cell>
          <cell r="AH69">
            <v>0</v>
          </cell>
          <cell r="AI69">
            <v>0</v>
          </cell>
          <cell r="AJ69">
            <v>0</v>
          </cell>
        </row>
        <row r="70">
          <cell r="A70">
            <v>40206</v>
          </cell>
          <cell r="B70">
            <v>2</v>
          </cell>
          <cell r="C70" t="str">
            <v>Antofagasta</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v>0</v>
          </cell>
          <cell r="S70">
            <v>0</v>
          </cell>
          <cell r="T70">
            <v>0</v>
          </cell>
          <cell r="U70">
            <v>0</v>
          </cell>
          <cell r="V70">
            <v>0</v>
          </cell>
          <cell r="W70">
            <v>0</v>
          </cell>
          <cell r="X70">
            <v>0</v>
          </cell>
          <cell r="Y70">
            <v>0</v>
          </cell>
          <cell r="Z70">
            <v>0</v>
          </cell>
          <cell r="AA70">
            <v>0</v>
          </cell>
          <cell r="AB70">
            <v>0</v>
          </cell>
          <cell r="AC70">
            <v>0</v>
          </cell>
          <cell r="AD70">
            <v>0</v>
          </cell>
          <cell r="AE70">
            <v>0</v>
          </cell>
          <cell r="AF70">
            <v>0</v>
          </cell>
          <cell r="AG70">
            <v>0</v>
          </cell>
          <cell r="AH70">
            <v>0</v>
          </cell>
          <cell r="AI70">
            <v>0</v>
          </cell>
          <cell r="AJ70">
            <v>0</v>
          </cell>
        </row>
        <row r="71">
          <cell r="A71">
            <v>40306</v>
          </cell>
          <cell r="B71">
            <v>3</v>
          </cell>
          <cell r="C71" t="str">
            <v>Atacama</v>
          </cell>
          <cell r="D71">
            <v>0</v>
          </cell>
          <cell r="E71">
            <v>0</v>
          </cell>
          <cell r="F71">
            <v>0</v>
          </cell>
          <cell r="G71">
            <v>0</v>
          </cell>
          <cell r="H71">
            <v>0</v>
          </cell>
          <cell r="I71">
            <v>0</v>
          </cell>
          <cell r="J71">
            <v>0</v>
          </cell>
          <cell r="K71">
            <v>0</v>
          </cell>
          <cell r="L71">
            <v>0</v>
          </cell>
          <cell r="M71">
            <v>0</v>
          </cell>
          <cell r="N71">
            <v>0</v>
          </cell>
          <cell r="O71">
            <v>0</v>
          </cell>
          <cell r="P71">
            <v>0</v>
          </cell>
          <cell r="Q71">
            <v>0</v>
          </cell>
          <cell r="R71">
            <v>0</v>
          </cell>
          <cell r="S71">
            <v>0</v>
          </cell>
          <cell r="T71">
            <v>0</v>
          </cell>
          <cell r="U71">
            <v>0</v>
          </cell>
          <cell r="V71">
            <v>0</v>
          </cell>
          <cell r="W71">
            <v>0</v>
          </cell>
          <cell r="X71">
            <v>0</v>
          </cell>
          <cell r="Y71">
            <v>0</v>
          </cell>
          <cell r="Z71">
            <v>0</v>
          </cell>
          <cell r="AA71">
            <v>0</v>
          </cell>
          <cell r="AB71">
            <v>0</v>
          </cell>
          <cell r="AC71">
            <v>0</v>
          </cell>
          <cell r="AD71">
            <v>0</v>
          </cell>
          <cell r="AE71">
            <v>0</v>
          </cell>
          <cell r="AF71">
            <v>0</v>
          </cell>
          <cell r="AG71">
            <v>0</v>
          </cell>
          <cell r="AH71">
            <v>0</v>
          </cell>
          <cell r="AI71">
            <v>0</v>
          </cell>
          <cell r="AJ71">
            <v>0</v>
          </cell>
        </row>
        <row r="72">
          <cell r="A72">
            <v>40406</v>
          </cell>
          <cell r="B72">
            <v>4</v>
          </cell>
          <cell r="C72" t="str">
            <v>Coquimbo</v>
          </cell>
          <cell r="D72">
            <v>0</v>
          </cell>
          <cell r="E72">
            <v>0</v>
          </cell>
          <cell r="F72">
            <v>0</v>
          </cell>
          <cell r="G72">
            <v>0</v>
          </cell>
          <cell r="H72">
            <v>0</v>
          </cell>
          <cell r="I72">
            <v>0</v>
          </cell>
          <cell r="J72">
            <v>0</v>
          </cell>
          <cell r="K72">
            <v>0</v>
          </cell>
          <cell r="L72">
            <v>0</v>
          </cell>
          <cell r="M72">
            <v>0</v>
          </cell>
          <cell r="N72">
            <v>0</v>
          </cell>
          <cell r="O72">
            <v>0</v>
          </cell>
          <cell r="P72">
            <v>0</v>
          </cell>
          <cell r="Q72">
            <v>0</v>
          </cell>
          <cell r="R72">
            <v>0</v>
          </cell>
          <cell r="S72">
            <v>0</v>
          </cell>
          <cell r="T72">
            <v>0</v>
          </cell>
          <cell r="U72">
            <v>0</v>
          </cell>
          <cell r="V72">
            <v>0</v>
          </cell>
          <cell r="W72">
            <v>0</v>
          </cell>
          <cell r="X72">
            <v>0</v>
          </cell>
          <cell r="Y72">
            <v>0</v>
          </cell>
          <cell r="Z72">
            <v>0</v>
          </cell>
          <cell r="AA72">
            <v>0</v>
          </cell>
          <cell r="AB72">
            <v>0</v>
          </cell>
          <cell r="AC72">
            <v>0</v>
          </cell>
          <cell r="AD72">
            <v>0</v>
          </cell>
          <cell r="AE72">
            <v>0</v>
          </cell>
          <cell r="AF72">
            <v>0</v>
          </cell>
          <cell r="AG72">
            <v>0</v>
          </cell>
          <cell r="AH72">
            <v>0</v>
          </cell>
          <cell r="AI72">
            <v>0</v>
          </cell>
          <cell r="AJ72">
            <v>0</v>
          </cell>
        </row>
        <row r="73">
          <cell r="A73">
            <v>40506</v>
          </cell>
          <cell r="B73">
            <v>5</v>
          </cell>
          <cell r="C73" t="str">
            <v>Valparaíso</v>
          </cell>
          <cell r="D73">
            <v>0</v>
          </cell>
          <cell r="E73">
            <v>0</v>
          </cell>
          <cell r="F73">
            <v>0</v>
          </cell>
          <cell r="G73">
            <v>0</v>
          </cell>
          <cell r="H73">
            <v>0</v>
          </cell>
          <cell r="I73">
            <v>0</v>
          </cell>
          <cell r="J73">
            <v>0</v>
          </cell>
          <cell r="K73">
            <v>0</v>
          </cell>
          <cell r="L73">
            <v>0</v>
          </cell>
          <cell r="M73">
            <v>0</v>
          </cell>
          <cell r="N73">
            <v>0</v>
          </cell>
          <cell r="O73">
            <v>0</v>
          </cell>
          <cell r="P73">
            <v>0</v>
          </cell>
          <cell r="Q73">
            <v>0</v>
          </cell>
          <cell r="R73">
            <v>0</v>
          </cell>
          <cell r="S73">
            <v>0</v>
          </cell>
          <cell r="T73">
            <v>0</v>
          </cell>
          <cell r="U73">
            <v>0</v>
          </cell>
          <cell r="V73">
            <v>0</v>
          </cell>
          <cell r="W73">
            <v>0</v>
          </cell>
          <cell r="X73">
            <v>0</v>
          </cell>
          <cell r="Y73">
            <v>0</v>
          </cell>
          <cell r="Z73">
            <v>0</v>
          </cell>
          <cell r="AA73">
            <v>0</v>
          </cell>
          <cell r="AB73">
            <v>0</v>
          </cell>
          <cell r="AC73">
            <v>0</v>
          </cell>
          <cell r="AD73">
            <v>0</v>
          </cell>
          <cell r="AE73">
            <v>0</v>
          </cell>
          <cell r="AF73">
            <v>0</v>
          </cell>
          <cell r="AG73">
            <v>0</v>
          </cell>
          <cell r="AH73">
            <v>0</v>
          </cell>
          <cell r="AI73">
            <v>0</v>
          </cell>
          <cell r="AJ73">
            <v>0</v>
          </cell>
        </row>
        <row r="74">
          <cell r="A74">
            <v>41306</v>
          </cell>
          <cell r="B74">
            <v>13</v>
          </cell>
          <cell r="C74" t="str">
            <v>Metropolitana</v>
          </cell>
          <cell r="D74">
            <v>0</v>
          </cell>
          <cell r="E74">
            <v>0</v>
          </cell>
          <cell r="F74">
            <v>0</v>
          </cell>
          <cell r="G74">
            <v>0</v>
          </cell>
          <cell r="H74">
            <v>0</v>
          </cell>
          <cell r="I74">
            <v>0</v>
          </cell>
          <cell r="J74">
            <v>0</v>
          </cell>
          <cell r="K74">
            <v>0</v>
          </cell>
          <cell r="L74">
            <v>0</v>
          </cell>
          <cell r="M74">
            <v>0</v>
          </cell>
          <cell r="N74">
            <v>0</v>
          </cell>
          <cell r="O74">
            <v>0</v>
          </cell>
          <cell r="P74">
            <v>0</v>
          </cell>
          <cell r="Q74">
            <v>0</v>
          </cell>
          <cell r="R74">
            <v>0</v>
          </cell>
          <cell r="S74">
            <v>0</v>
          </cell>
          <cell r="T74">
            <v>0</v>
          </cell>
          <cell r="U74">
            <v>0</v>
          </cell>
          <cell r="V74">
            <v>0</v>
          </cell>
          <cell r="W74">
            <v>0</v>
          </cell>
          <cell r="X74">
            <v>0</v>
          </cell>
          <cell r="Y74">
            <v>0</v>
          </cell>
          <cell r="Z74">
            <v>0</v>
          </cell>
          <cell r="AA74">
            <v>0</v>
          </cell>
          <cell r="AB74">
            <v>0</v>
          </cell>
          <cell r="AC74">
            <v>0</v>
          </cell>
          <cell r="AD74">
            <v>0</v>
          </cell>
          <cell r="AE74">
            <v>0</v>
          </cell>
          <cell r="AF74">
            <v>0</v>
          </cell>
          <cell r="AG74">
            <v>0</v>
          </cell>
          <cell r="AH74">
            <v>0</v>
          </cell>
          <cell r="AI74">
            <v>0</v>
          </cell>
          <cell r="AJ74">
            <v>0</v>
          </cell>
        </row>
        <row r="75">
          <cell r="A75">
            <v>40606</v>
          </cell>
          <cell r="B75">
            <v>6</v>
          </cell>
          <cell r="C75" t="str">
            <v>O´Higgins</v>
          </cell>
          <cell r="D75">
            <v>0</v>
          </cell>
          <cell r="E75">
            <v>0</v>
          </cell>
          <cell r="F75">
            <v>0</v>
          </cell>
          <cell r="G75">
            <v>0</v>
          </cell>
          <cell r="H75">
            <v>0</v>
          </cell>
          <cell r="I75">
            <v>0</v>
          </cell>
          <cell r="J75">
            <v>0</v>
          </cell>
          <cell r="K75">
            <v>0</v>
          </cell>
          <cell r="L75">
            <v>0</v>
          </cell>
          <cell r="M75">
            <v>0</v>
          </cell>
          <cell r="N75">
            <v>0</v>
          </cell>
          <cell r="O75">
            <v>0</v>
          </cell>
          <cell r="P75">
            <v>0</v>
          </cell>
          <cell r="Q75">
            <v>0</v>
          </cell>
          <cell r="R75">
            <v>0</v>
          </cell>
          <cell r="S75">
            <v>0</v>
          </cell>
          <cell r="T75">
            <v>0</v>
          </cell>
          <cell r="U75">
            <v>0</v>
          </cell>
          <cell r="V75">
            <v>0</v>
          </cell>
          <cell r="W75">
            <v>0</v>
          </cell>
          <cell r="X75">
            <v>0</v>
          </cell>
          <cell r="Y75">
            <v>0</v>
          </cell>
          <cell r="Z75">
            <v>0</v>
          </cell>
          <cell r="AA75">
            <v>0</v>
          </cell>
          <cell r="AB75">
            <v>0</v>
          </cell>
          <cell r="AC75">
            <v>0</v>
          </cell>
          <cell r="AD75">
            <v>0</v>
          </cell>
          <cell r="AE75">
            <v>0</v>
          </cell>
          <cell r="AF75">
            <v>0</v>
          </cell>
          <cell r="AG75">
            <v>0</v>
          </cell>
          <cell r="AH75">
            <v>0</v>
          </cell>
          <cell r="AI75">
            <v>0</v>
          </cell>
          <cell r="AJ75">
            <v>0</v>
          </cell>
        </row>
        <row r="76">
          <cell r="A76">
            <v>40706</v>
          </cell>
          <cell r="B76">
            <v>7</v>
          </cell>
          <cell r="C76" t="str">
            <v>Maule</v>
          </cell>
          <cell r="D76">
            <v>0</v>
          </cell>
          <cell r="E76">
            <v>0</v>
          </cell>
          <cell r="F76">
            <v>0</v>
          </cell>
          <cell r="G76">
            <v>0</v>
          </cell>
          <cell r="H76">
            <v>0</v>
          </cell>
          <cell r="I76">
            <v>0</v>
          </cell>
          <cell r="J76">
            <v>0</v>
          </cell>
          <cell r="K76">
            <v>0</v>
          </cell>
          <cell r="L76">
            <v>0</v>
          </cell>
          <cell r="M76">
            <v>0</v>
          </cell>
          <cell r="N76">
            <v>0</v>
          </cell>
          <cell r="O76">
            <v>0</v>
          </cell>
          <cell r="P76">
            <v>0</v>
          </cell>
          <cell r="Q76">
            <v>0</v>
          </cell>
          <cell r="R76">
            <v>0</v>
          </cell>
          <cell r="S76">
            <v>0</v>
          </cell>
          <cell r="T76">
            <v>0</v>
          </cell>
          <cell r="U76">
            <v>0</v>
          </cell>
          <cell r="V76">
            <v>0</v>
          </cell>
          <cell r="W76">
            <v>0</v>
          </cell>
          <cell r="X76">
            <v>0</v>
          </cell>
          <cell r="Y76">
            <v>0</v>
          </cell>
          <cell r="Z76">
            <v>0</v>
          </cell>
          <cell r="AA76">
            <v>0</v>
          </cell>
          <cell r="AB76">
            <v>0</v>
          </cell>
          <cell r="AC76">
            <v>0</v>
          </cell>
          <cell r="AD76">
            <v>0</v>
          </cell>
          <cell r="AE76">
            <v>0</v>
          </cell>
          <cell r="AF76">
            <v>0</v>
          </cell>
          <cell r="AG76">
            <v>0</v>
          </cell>
          <cell r="AH76">
            <v>0</v>
          </cell>
          <cell r="AI76">
            <v>0</v>
          </cell>
          <cell r="AJ76">
            <v>0</v>
          </cell>
        </row>
        <row r="77">
          <cell r="A77">
            <v>41606</v>
          </cell>
          <cell r="B77">
            <v>16</v>
          </cell>
          <cell r="C77" t="str">
            <v>Ñuble</v>
          </cell>
          <cell r="D77">
            <v>0</v>
          </cell>
          <cell r="E77">
            <v>0</v>
          </cell>
          <cell r="F77">
            <v>0</v>
          </cell>
          <cell r="G77">
            <v>0</v>
          </cell>
          <cell r="H77">
            <v>0</v>
          </cell>
          <cell r="I77">
            <v>0</v>
          </cell>
          <cell r="J77">
            <v>0</v>
          </cell>
          <cell r="K77">
            <v>0</v>
          </cell>
          <cell r="L77">
            <v>0</v>
          </cell>
          <cell r="M77">
            <v>0</v>
          </cell>
          <cell r="N77">
            <v>0</v>
          </cell>
          <cell r="O77">
            <v>0</v>
          </cell>
          <cell r="P77">
            <v>0</v>
          </cell>
          <cell r="Q77">
            <v>0</v>
          </cell>
          <cell r="R77">
            <v>0</v>
          </cell>
          <cell r="S77">
            <v>0</v>
          </cell>
          <cell r="T77">
            <v>0</v>
          </cell>
          <cell r="U77">
            <v>0</v>
          </cell>
          <cell r="V77">
            <v>0</v>
          </cell>
          <cell r="W77">
            <v>0</v>
          </cell>
          <cell r="X77">
            <v>0</v>
          </cell>
          <cell r="Y77">
            <v>0</v>
          </cell>
          <cell r="Z77">
            <v>0</v>
          </cell>
          <cell r="AA77">
            <v>0</v>
          </cell>
          <cell r="AB77">
            <v>0</v>
          </cell>
          <cell r="AC77">
            <v>0</v>
          </cell>
          <cell r="AD77">
            <v>0</v>
          </cell>
          <cell r="AE77">
            <v>0</v>
          </cell>
          <cell r="AF77">
            <v>0</v>
          </cell>
          <cell r="AG77">
            <v>0</v>
          </cell>
          <cell r="AH77">
            <v>0</v>
          </cell>
          <cell r="AI77">
            <v>0</v>
          </cell>
          <cell r="AJ77">
            <v>0</v>
          </cell>
        </row>
        <row r="78">
          <cell r="A78">
            <v>40806</v>
          </cell>
          <cell r="B78">
            <v>8</v>
          </cell>
          <cell r="C78" t="str">
            <v>Biobío</v>
          </cell>
          <cell r="D78">
            <v>0</v>
          </cell>
          <cell r="E78">
            <v>0</v>
          </cell>
          <cell r="F78">
            <v>0</v>
          </cell>
          <cell r="G78">
            <v>0</v>
          </cell>
          <cell r="H78">
            <v>0</v>
          </cell>
          <cell r="I78">
            <v>0</v>
          </cell>
          <cell r="J78">
            <v>0</v>
          </cell>
          <cell r="K78">
            <v>0</v>
          </cell>
          <cell r="L78">
            <v>0</v>
          </cell>
          <cell r="M78">
            <v>0</v>
          </cell>
          <cell r="N78">
            <v>0</v>
          </cell>
          <cell r="O78">
            <v>0</v>
          </cell>
          <cell r="P78">
            <v>0</v>
          </cell>
          <cell r="Q78">
            <v>0</v>
          </cell>
          <cell r="R78">
            <v>0</v>
          </cell>
          <cell r="S78">
            <v>0</v>
          </cell>
          <cell r="T78">
            <v>0</v>
          </cell>
          <cell r="U78">
            <v>0</v>
          </cell>
          <cell r="V78">
            <v>0</v>
          </cell>
          <cell r="W78">
            <v>0</v>
          </cell>
          <cell r="X78">
            <v>0</v>
          </cell>
          <cell r="Y78">
            <v>0</v>
          </cell>
          <cell r="Z78">
            <v>0</v>
          </cell>
          <cell r="AA78">
            <v>0</v>
          </cell>
          <cell r="AB78">
            <v>0</v>
          </cell>
          <cell r="AC78">
            <v>0</v>
          </cell>
          <cell r="AD78">
            <v>0</v>
          </cell>
          <cell r="AE78">
            <v>0</v>
          </cell>
          <cell r="AF78">
            <v>0</v>
          </cell>
          <cell r="AG78">
            <v>0</v>
          </cell>
          <cell r="AH78">
            <v>0</v>
          </cell>
          <cell r="AI78">
            <v>0</v>
          </cell>
          <cell r="AJ78">
            <v>0</v>
          </cell>
        </row>
        <row r="79">
          <cell r="A79">
            <v>40906</v>
          </cell>
          <cell r="B79">
            <v>9</v>
          </cell>
          <cell r="C79" t="str">
            <v>Araucanía</v>
          </cell>
          <cell r="D79">
            <v>0</v>
          </cell>
          <cell r="E79">
            <v>0</v>
          </cell>
          <cell r="F79">
            <v>0</v>
          </cell>
          <cell r="G79">
            <v>0</v>
          </cell>
          <cell r="H79">
            <v>0</v>
          </cell>
          <cell r="I79">
            <v>0</v>
          </cell>
          <cell r="J79">
            <v>0</v>
          </cell>
          <cell r="K79">
            <v>0</v>
          </cell>
          <cell r="L79">
            <v>0</v>
          </cell>
          <cell r="M79">
            <v>0</v>
          </cell>
          <cell r="N79">
            <v>0</v>
          </cell>
          <cell r="O79">
            <v>0</v>
          </cell>
          <cell r="P79">
            <v>0</v>
          </cell>
          <cell r="Q79">
            <v>0</v>
          </cell>
          <cell r="R79">
            <v>0</v>
          </cell>
          <cell r="S79">
            <v>0</v>
          </cell>
          <cell r="T79">
            <v>0</v>
          </cell>
          <cell r="U79">
            <v>0</v>
          </cell>
          <cell r="V79">
            <v>0</v>
          </cell>
          <cell r="W79">
            <v>0</v>
          </cell>
          <cell r="X79">
            <v>0</v>
          </cell>
          <cell r="Y79">
            <v>0</v>
          </cell>
          <cell r="Z79">
            <v>0</v>
          </cell>
          <cell r="AA79">
            <v>0</v>
          </cell>
          <cell r="AB79">
            <v>0</v>
          </cell>
          <cell r="AC79">
            <v>0</v>
          </cell>
          <cell r="AD79">
            <v>0</v>
          </cell>
          <cell r="AE79">
            <v>0</v>
          </cell>
          <cell r="AF79">
            <v>0</v>
          </cell>
          <cell r="AG79">
            <v>0</v>
          </cell>
          <cell r="AH79">
            <v>0</v>
          </cell>
          <cell r="AI79">
            <v>0</v>
          </cell>
          <cell r="AJ79">
            <v>0</v>
          </cell>
        </row>
        <row r="80">
          <cell r="A80">
            <v>41406</v>
          </cell>
          <cell r="B80">
            <v>14</v>
          </cell>
          <cell r="C80" t="str">
            <v>Los Ríos</v>
          </cell>
          <cell r="D80">
            <v>0</v>
          </cell>
          <cell r="E80">
            <v>0</v>
          </cell>
          <cell r="F80">
            <v>0</v>
          </cell>
          <cell r="G80">
            <v>0</v>
          </cell>
          <cell r="H80">
            <v>0</v>
          </cell>
          <cell r="I80">
            <v>0</v>
          </cell>
          <cell r="J80">
            <v>0</v>
          </cell>
          <cell r="K80">
            <v>0</v>
          </cell>
          <cell r="L80">
            <v>0</v>
          </cell>
          <cell r="M80">
            <v>0</v>
          </cell>
          <cell r="N80">
            <v>0</v>
          </cell>
          <cell r="O80">
            <v>0</v>
          </cell>
          <cell r="P80">
            <v>0</v>
          </cell>
          <cell r="Q80">
            <v>0</v>
          </cell>
          <cell r="R80">
            <v>0</v>
          </cell>
          <cell r="S80">
            <v>0</v>
          </cell>
          <cell r="T80">
            <v>0</v>
          </cell>
          <cell r="U80">
            <v>0</v>
          </cell>
          <cell r="V80">
            <v>0</v>
          </cell>
          <cell r="W80">
            <v>0</v>
          </cell>
          <cell r="X80">
            <v>0</v>
          </cell>
          <cell r="Y80">
            <v>0</v>
          </cell>
          <cell r="Z80">
            <v>0</v>
          </cell>
          <cell r="AA80">
            <v>0</v>
          </cell>
          <cell r="AB80">
            <v>0</v>
          </cell>
          <cell r="AC80">
            <v>0</v>
          </cell>
          <cell r="AD80">
            <v>0</v>
          </cell>
          <cell r="AE80">
            <v>0</v>
          </cell>
          <cell r="AF80">
            <v>0</v>
          </cell>
          <cell r="AG80">
            <v>0</v>
          </cell>
          <cell r="AH80">
            <v>0</v>
          </cell>
          <cell r="AI80">
            <v>0</v>
          </cell>
          <cell r="AJ80">
            <v>0</v>
          </cell>
        </row>
        <row r="81">
          <cell r="A81">
            <v>41006</v>
          </cell>
          <cell r="B81">
            <v>10</v>
          </cell>
          <cell r="C81" t="str">
            <v>Los Lagos</v>
          </cell>
          <cell r="D81">
            <v>0</v>
          </cell>
          <cell r="E81">
            <v>0</v>
          </cell>
          <cell r="F81">
            <v>0</v>
          </cell>
          <cell r="G81">
            <v>0</v>
          </cell>
          <cell r="H81">
            <v>0</v>
          </cell>
          <cell r="I81">
            <v>0</v>
          </cell>
          <cell r="J81">
            <v>0</v>
          </cell>
          <cell r="K81">
            <v>0</v>
          </cell>
          <cell r="L81">
            <v>0</v>
          </cell>
          <cell r="M81">
            <v>0</v>
          </cell>
          <cell r="N81">
            <v>0</v>
          </cell>
          <cell r="O81">
            <v>0</v>
          </cell>
          <cell r="P81">
            <v>0</v>
          </cell>
          <cell r="Q81">
            <v>0</v>
          </cell>
          <cell r="R81">
            <v>0</v>
          </cell>
          <cell r="S81">
            <v>0</v>
          </cell>
          <cell r="T81">
            <v>0</v>
          </cell>
          <cell r="U81">
            <v>0</v>
          </cell>
          <cell r="V81">
            <v>0</v>
          </cell>
          <cell r="W81">
            <v>0</v>
          </cell>
          <cell r="X81">
            <v>0</v>
          </cell>
          <cell r="Y81">
            <v>0</v>
          </cell>
          <cell r="Z81">
            <v>0</v>
          </cell>
          <cell r="AA81">
            <v>0</v>
          </cell>
          <cell r="AB81">
            <v>0</v>
          </cell>
          <cell r="AC81">
            <v>0</v>
          </cell>
          <cell r="AD81">
            <v>0</v>
          </cell>
          <cell r="AE81">
            <v>0</v>
          </cell>
          <cell r="AF81">
            <v>0</v>
          </cell>
          <cell r="AG81">
            <v>0</v>
          </cell>
          <cell r="AH81">
            <v>0</v>
          </cell>
          <cell r="AI81">
            <v>0</v>
          </cell>
          <cell r="AJ81">
            <v>0</v>
          </cell>
        </row>
        <row r="82">
          <cell r="A82">
            <v>41106</v>
          </cell>
          <cell r="B82">
            <v>11</v>
          </cell>
          <cell r="C82" t="str">
            <v>Aysén</v>
          </cell>
          <cell r="D82">
            <v>0</v>
          </cell>
          <cell r="E82">
            <v>0</v>
          </cell>
          <cell r="F82">
            <v>0</v>
          </cell>
          <cell r="G82">
            <v>0</v>
          </cell>
          <cell r="H82">
            <v>0</v>
          </cell>
          <cell r="I82">
            <v>0</v>
          </cell>
          <cell r="J82">
            <v>0</v>
          </cell>
          <cell r="K82">
            <v>0</v>
          </cell>
          <cell r="L82">
            <v>0</v>
          </cell>
          <cell r="M82">
            <v>0</v>
          </cell>
          <cell r="N82">
            <v>0</v>
          </cell>
          <cell r="O82">
            <v>0</v>
          </cell>
          <cell r="P82">
            <v>0</v>
          </cell>
          <cell r="Q82">
            <v>0</v>
          </cell>
          <cell r="R82">
            <v>0</v>
          </cell>
          <cell r="S82">
            <v>0</v>
          </cell>
          <cell r="T82">
            <v>0</v>
          </cell>
          <cell r="U82">
            <v>0</v>
          </cell>
          <cell r="V82">
            <v>0</v>
          </cell>
          <cell r="W82">
            <v>0</v>
          </cell>
          <cell r="X82">
            <v>0</v>
          </cell>
          <cell r="Y82">
            <v>0</v>
          </cell>
          <cell r="Z82">
            <v>0</v>
          </cell>
          <cell r="AA82">
            <v>0</v>
          </cell>
          <cell r="AB82">
            <v>0</v>
          </cell>
          <cell r="AC82">
            <v>0</v>
          </cell>
          <cell r="AD82">
            <v>0</v>
          </cell>
          <cell r="AE82">
            <v>0</v>
          </cell>
          <cell r="AF82">
            <v>0</v>
          </cell>
          <cell r="AG82">
            <v>0</v>
          </cell>
          <cell r="AH82">
            <v>0</v>
          </cell>
          <cell r="AI82">
            <v>0</v>
          </cell>
          <cell r="AJ82">
            <v>0</v>
          </cell>
        </row>
        <row r="83">
          <cell r="A83">
            <v>41206</v>
          </cell>
          <cell r="B83">
            <v>12</v>
          </cell>
          <cell r="C83" t="str">
            <v>Magallanes</v>
          </cell>
          <cell r="D83">
            <v>0</v>
          </cell>
          <cell r="E83">
            <v>0</v>
          </cell>
          <cell r="F83">
            <v>0</v>
          </cell>
          <cell r="G83">
            <v>0</v>
          </cell>
          <cell r="H83">
            <v>0</v>
          </cell>
          <cell r="I83">
            <v>0</v>
          </cell>
          <cell r="J83">
            <v>0</v>
          </cell>
          <cell r="K83">
            <v>0</v>
          </cell>
          <cell r="L83">
            <v>0</v>
          </cell>
          <cell r="M83">
            <v>0</v>
          </cell>
          <cell r="N83">
            <v>0</v>
          </cell>
          <cell r="O83">
            <v>0</v>
          </cell>
          <cell r="P83">
            <v>0</v>
          </cell>
          <cell r="Q83">
            <v>0</v>
          </cell>
          <cell r="R83">
            <v>0</v>
          </cell>
          <cell r="S83">
            <v>0</v>
          </cell>
          <cell r="T83">
            <v>0</v>
          </cell>
          <cell r="U83">
            <v>0</v>
          </cell>
          <cell r="V83">
            <v>0</v>
          </cell>
          <cell r="W83">
            <v>0</v>
          </cell>
          <cell r="X83">
            <v>0</v>
          </cell>
          <cell r="Y83">
            <v>0</v>
          </cell>
          <cell r="Z83">
            <v>0</v>
          </cell>
          <cell r="AA83">
            <v>0</v>
          </cell>
          <cell r="AB83">
            <v>0</v>
          </cell>
          <cell r="AC83">
            <v>0</v>
          </cell>
          <cell r="AD83">
            <v>0</v>
          </cell>
          <cell r="AE83">
            <v>0</v>
          </cell>
          <cell r="AF83">
            <v>0</v>
          </cell>
          <cell r="AG83">
            <v>0</v>
          </cell>
          <cell r="AH83">
            <v>0</v>
          </cell>
          <cell r="AI83">
            <v>0</v>
          </cell>
          <cell r="AJ83">
            <v>0</v>
          </cell>
        </row>
        <row r="84">
          <cell r="A84">
            <v>410006</v>
          </cell>
          <cell r="B84">
            <v>100</v>
          </cell>
          <cell r="C84" t="str">
            <v>Total</v>
          </cell>
          <cell r="D84">
            <v>0</v>
          </cell>
          <cell r="E84">
            <v>0</v>
          </cell>
          <cell r="F84">
            <v>0</v>
          </cell>
          <cell r="G84">
            <v>0</v>
          </cell>
          <cell r="H84">
            <v>0</v>
          </cell>
          <cell r="I84">
            <v>0</v>
          </cell>
          <cell r="J84">
            <v>0</v>
          </cell>
          <cell r="K84">
            <v>0</v>
          </cell>
          <cell r="L84">
            <v>0</v>
          </cell>
          <cell r="M84">
            <v>0</v>
          </cell>
          <cell r="N84">
            <v>0</v>
          </cell>
          <cell r="O84">
            <v>0</v>
          </cell>
          <cell r="P84">
            <v>0</v>
          </cell>
          <cell r="Q84">
            <v>0</v>
          </cell>
          <cell r="R84">
            <v>0</v>
          </cell>
          <cell r="S84">
            <v>0</v>
          </cell>
          <cell r="T84">
            <v>0</v>
          </cell>
          <cell r="U84">
            <v>0</v>
          </cell>
          <cell r="V84">
            <v>0</v>
          </cell>
          <cell r="W84">
            <v>0</v>
          </cell>
          <cell r="X84">
            <v>0</v>
          </cell>
          <cell r="Y84">
            <v>0</v>
          </cell>
          <cell r="Z84">
            <v>0</v>
          </cell>
          <cell r="AA84">
            <v>0</v>
          </cell>
          <cell r="AB84">
            <v>0</v>
          </cell>
          <cell r="AC84">
            <v>0</v>
          </cell>
          <cell r="AD84">
            <v>0</v>
          </cell>
          <cell r="AE84">
            <v>0</v>
          </cell>
          <cell r="AF84">
            <v>0</v>
          </cell>
          <cell r="AG84">
            <v>0</v>
          </cell>
          <cell r="AH84">
            <v>0</v>
          </cell>
          <cell r="AI84">
            <v>0</v>
          </cell>
          <cell r="AJ84">
            <v>0</v>
          </cell>
        </row>
        <row r="87">
          <cell r="B87">
            <v>6</v>
          </cell>
          <cell r="C87" t="str">
            <v>Otras Tierras convertidos anualmente a Bosque Nativo (Total)</v>
          </cell>
        </row>
        <row r="88">
          <cell r="B88">
            <v>5</v>
          </cell>
          <cell r="C88" t="str">
            <v>REGIÓN/AÑO</v>
          </cell>
          <cell r="D88">
            <v>1990</v>
          </cell>
          <cell r="E88">
            <v>1991</v>
          </cell>
          <cell r="F88">
            <v>1992</v>
          </cell>
          <cell r="G88">
            <v>1993</v>
          </cell>
          <cell r="H88">
            <v>1994</v>
          </cell>
          <cell r="I88">
            <v>1995</v>
          </cell>
          <cell r="J88">
            <v>1996</v>
          </cell>
          <cell r="K88">
            <v>1997</v>
          </cell>
          <cell r="L88">
            <v>1998</v>
          </cell>
          <cell r="M88">
            <v>1999</v>
          </cell>
          <cell r="N88">
            <v>2000</v>
          </cell>
          <cell r="O88">
            <v>2001</v>
          </cell>
          <cell r="P88">
            <v>2002</v>
          </cell>
          <cell r="Q88">
            <v>2003</v>
          </cell>
          <cell r="R88">
            <v>2004</v>
          </cell>
          <cell r="S88">
            <v>2005</v>
          </cell>
          <cell r="T88">
            <v>2006</v>
          </cell>
          <cell r="U88">
            <v>2007</v>
          </cell>
          <cell r="V88">
            <v>2008</v>
          </cell>
          <cell r="W88">
            <v>2009</v>
          </cell>
          <cell r="X88">
            <v>2010</v>
          </cell>
          <cell r="Y88">
            <v>2011</v>
          </cell>
          <cell r="Z88">
            <v>2012</v>
          </cell>
          <cell r="AA88">
            <v>2013</v>
          </cell>
          <cell r="AB88">
            <v>2014</v>
          </cell>
          <cell r="AC88">
            <v>2015</v>
          </cell>
          <cell r="AD88">
            <v>2016</v>
          </cell>
          <cell r="AE88">
            <v>2017</v>
          </cell>
          <cell r="AF88">
            <v>2018</v>
          </cell>
          <cell r="AG88">
            <v>2019</v>
          </cell>
          <cell r="AH88">
            <v>2020</v>
          </cell>
          <cell r="AI88">
            <v>2021</v>
          </cell>
          <cell r="AJ88">
            <v>2022</v>
          </cell>
        </row>
        <row r="89">
          <cell r="A89">
            <v>51506</v>
          </cell>
          <cell r="B89">
            <v>15</v>
          </cell>
          <cell r="C89" t="str">
            <v>Arica y Parinacota</v>
          </cell>
          <cell r="D89">
            <v>0</v>
          </cell>
          <cell r="E89">
            <v>0</v>
          </cell>
          <cell r="F89">
            <v>0</v>
          </cell>
          <cell r="G89">
            <v>0</v>
          </cell>
          <cell r="H89">
            <v>0</v>
          </cell>
          <cell r="I89">
            <v>0</v>
          </cell>
          <cell r="J89">
            <v>0</v>
          </cell>
          <cell r="K89">
            <v>0</v>
          </cell>
          <cell r="L89">
            <v>0</v>
          </cell>
          <cell r="M89">
            <v>0</v>
          </cell>
          <cell r="N89">
            <v>0</v>
          </cell>
          <cell r="O89">
            <v>0</v>
          </cell>
          <cell r="P89">
            <v>0</v>
          </cell>
          <cell r="Q89">
            <v>0</v>
          </cell>
          <cell r="R89">
            <v>0</v>
          </cell>
          <cell r="S89">
            <v>0</v>
          </cell>
          <cell r="T89">
            <v>0</v>
          </cell>
          <cell r="U89">
            <v>0</v>
          </cell>
          <cell r="V89">
            <v>0</v>
          </cell>
          <cell r="W89">
            <v>0</v>
          </cell>
          <cell r="X89">
            <v>0</v>
          </cell>
          <cell r="Y89">
            <v>0</v>
          </cell>
          <cell r="Z89">
            <v>0</v>
          </cell>
          <cell r="AA89">
            <v>0</v>
          </cell>
          <cell r="AB89">
            <v>0</v>
          </cell>
          <cell r="AC89">
            <v>0</v>
          </cell>
          <cell r="AD89">
            <v>0</v>
          </cell>
          <cell r="AE89">
            <v>0</v>
          </cell>
          <cell r="AF89">
            <v>0</v>
          </cell>
          <cell r="AG89">
            <v>0</v>
          </cell>
          <cell r="AH89">
            <v>0</v>
          </cell>
          <cell r="AI89">
            <v>0</v>
          </cell>
          <cell r="AJ89">
            <v>0</v>
          </cell>
        </row>
        <row r="90">
          <cell r="A90">
            <v>50106</v>
          </cell>
          <cell r="B90">
            <v>1</v>
          </cell>
          <cell r="C90" t="str">
            <v>Tarapacá</v>
          </cell>
          <cell r="D90">
            <v>0</v>
          </cell>
          <cell r="E90">
            <v>0</v>
          </cell>
          <cell r="F90">
            <v>0</v>
          </cell>
          <cell r="G90">
            <v>0</v>
          </cell>
          <cell r="H90">
            <v>0</v>
          </cell>
          <cell r="I90">
            <v>0</v>
          </cell>
          <cell r="J90">
            <v>0</v>
          </cell>
          <cell r="K90">
            <v>0</v>
          </cell>
          <cell r="L90">
            <v>0</v>
          </cell>
          <cell r="M90">
            <v>0</v>
          </cell>
          <cell r="N90">
            <v>0</v>
          </cell>
          <cell r="O90">
            <v>0</v>
          </cell>
          <cell r="P90">
            <v>0</v>
          </cell>
          <cell r="Q90">
            <v>0</v>
          </cell>
          <cell r="R90">
            <v>0</v>
          </cell>
          <cell r="S90">
            <v>0</v>
          </cell>
          <cell r="T90">
            <v>0</v>
          </cell>
          <cell r="U90">
            <v>0</v>
          </cell>
          <cell r="V90">
            <v>0</v>
          </cell>
          <cell r="W90">
            <v>0</v>
          </cell>
          <cell r="X90">
            <v>0</v>
          </cell>
          <cell r="Y90">
            <v>0</v>
          </cell>
          <cell r="Z90">
            <v>0</v>
          </cell>
          <cell r="AA90">
            <v>0</v>
          </cell>
          <cell r="AB90">
            <v>0</v>
          </cell>
          <cell r="AC90">
            <v>0</v>
          </cell>
          <cell r="AD90">
            <v>0</v>
          </cell>
          <cell r="AE90">
            <v>0</v>
          </cell>
          <cell r="AF90">
            <v>0</v>
          </cell>
          <cell r="AG90">
            <v>0</v>
          </cell>
          <cell r="AH90">
            <v>0</v>
          </cell>
          <cell r="AI90">
            <v>0</v>
          </cell>
          <cell r="AJ90">
            <v>0</v>
          </cell>
        </row>
        <row r="91">
          <cell r="A91">
            <v>50206</v>
          </cell>
          <cell r="B91">
            <v>2</v>
          </cell>
          <cell r="C91" t="str">
            <v>Antofagasta</v>
          </cell>
          <cell r="D91">
            <v>0</v>
          </cell>
          <cell r="E91">
            <v>0</v>
          </cell>
          <cell r="F91">
            <v>0</v>
          </cell>
          <cell r="G91">
            <v>0</v>
          </cell>
          <cell r="H91">
            <v>0</v>
          </cell>
          <cell r="I91">
            <v>0</v>
          </cell>
          <cell r="J91">
            <v>0</v>
          </cell>
          <cell r="K91">
            <v>0</v>
          </cell>
          <cell r="L91">
            <v>0</v>
          </cell>
          <cell r="M91">
            <v>0</v>
          </cell>
          <cell r="N91">
            <v>0</v>
          </cell>
          <cell r="O91">
            <v>0</v>
          </cell>
          <cell r="P91">
            <v>0</v>
          </cell>
          <cell r="Q91">
            <v>0</v>
          </cell>
          <cell r="R91">
            <v>0</v>
          </cell>
          <cell r="S91">
            <v>0</v>
          </cell>
          <cell r="T91">
            <v>0</v>
          </cell>
          <cell r="U91">
            <v>0</v>
          </cell>
          <cell r="V91">
            <v>0</v>
          </cell>
          <cell r="W91">
            <v>0</v>
          </cell>
          <cell r="X91">
            <v>0</v>
          </cell>
          <cell r="Y91">
            <v>0</v>
          </cell>
          <cell r="Z91">
            <v>0</v>
          </cell>
          <cell r="AA91">
            <v>0</v>
          </cell>
          <cell r="AB91">
            <v>0</v>
          </cell>
          <cell r="AC91">
            <v>0</v>
          </cell>
          <cell r="AD91">
            <v>0</v>
          </cell>
          <cell r="AE91">
            <v>0</v>
          </cell>
          <cell r="AF91">
            <v>0</v>
          </cell>
          <cell r="AG91">
            <v>0</v>
          </cell>
          <cell r="AH91">
            <v>0</v>
          </cell>
          <cell r="AI91">
            <v>0</v>
          </cell>
          <cell r="AJ91">
            <v>0</v>
          </cell>
        </row>
        <row r="92">
          <cell r="A92">
            <v>50306</v>
          </cell>
          <cell r="B92">
            <v>3</v>
          </cell>
          <cell r="C92" t="str">
            <v>Atacama</v>
          </cell>
          <cell r="D92">
            <v>0</v>
          </cell>
          <cell r="E92">
            <v>0</v>
          </cell>
          <cell r="F92">
            <v>0</v>
          </cell>
          <cell r="G92">
            <v>0</v>
          </cell>
          <cell r="H92">
            <v>0</v>
          </cell>
          <cell r="I92">
            <v>0</v>
          </cell>
          <cell r="J92">
            <v>0</v>
          </cell>
          <cell r="K92">
            <v>0</v>
          </cell>
          <cell r="L92">
            <v>0</v>
          </cell>
          <cell r="M92">
            <v>0</v>
          </cell>
          <cell r="N92">
            <v>0</v>
          </cell>
          <cell r="O92">
            <v>0</v>
          </cell>
          <cell r="P92">
            <v>0</v>
          </cell>
          <cell r="Q92">
            <v>0</v>
          </cell>
          <cell r="R92">
            <v>0</v>
          </cell>
          <cell r="S92">
            <v>0</v>
          </cell>
          <cell r="T92">
            <v>0</v>
          </cell>
          <cell r="U92">
            <v>0</v>
          </cell>
          <cell r="V92">
            <v>0</v>
          </cell>
          <cell r="W92">
            <v>0</v>
          </cell>
          <cell r="X92">
            <v>0</v>
          </cell>
          <cell r="Y92">
            <v>0</v>
          </cell>
          <cell r="Z92">
            <v>0</v>
          </cell>
          <cell r="AA92">
            <v>0</v>
          </cell>
          <cell r="AB92">
            <v>0</v>
          </cell>
          <cell r="AC92">
            <v>0</v>
          </cell>
          <cell r="AD92">
            <v>0</v>
          </cell>
          <cell r="AE92">
            <v>0</v>
          </cell>
          <cell r="AF92">
            <v>0</v>
          </cell>
          <cell r="AG92">
            <v>0</v>
          </cell>
          <cell r="AH92">
            <v>0</v>
          </cell>
          <cell r="AI92">
            <v>0</v>
          </cell>
          <cell r="AJ92">
            <v>0</v>
          </cell>
        </row>
        <row r="93">
          <cell r="A93">
            <v>50406</v>
          </cell>
          <cell r="B93">
            <v>4</v>
          </cell>
          <cell r="C93" t="str">
            <v>Coquimbo</v>
          </cell>
          <cell r="D93">
            <v>0</v>
          </cell>
          <cell r="E93">
            <v>0</v>
          </cell>
          <cell r="F93">
            <v>0</v>
          </cell>
          <cell r="G93">
            <v>0</v>
          </cell>
          <cell r="H93">
            <v>0</v>
          </cell>
          <cell r="I93">
            <v>0</v>
          </cell>
          <cell r="J93">
            <v>0</v>
          </cell>
          <cell r="K93">
            <v>0</v>
          </cell>
          <cell r="L93">
            <v>0</v>
          </cell>
          <cell r="M93">
            <v>0</v>
          </cell>
          <cell r="N93">
            <v>0</v>
          </cell>
          <cell r="O93">
            <v>0</v>
          </cell>
          <cell r="P93">
            <v>0</v>
          </cell>
          <cell r="Q93">
            <v>0</v>
          </cell>
          <cell r="R93">
            <v>0</v>
          </cell>
          <cell r="S93">
            <v>0</v>
          </cell>
          <cell r="T93">
            <v>0</v>
          </cell>
          <cell r="U93">
            <v>0</v>
          </cell>
          <cell r="V93">
            <v>0</v>
          </cell>
          <cell r="W93">
            <v>0</v>
          </cell>
          <cell r="X93">
            <v>0</v>
          </cell>
          <cell r="Y93">
            <v>0</v>
          </cell>
          <cell r="Z93">
            <v>0</v>
          </cell>
          <cell r="AA93">
            <v>0</v>
          </cell>
          <cell r="AB93">
            <v>0</v>
          </cell>
          <cell r="AC93">
            <v>0</v>
          </cell>
          <cell r="AD93">
            <v>0</v>
          </cell>
          <cell r="AE93">
            <v>0</v>
          </cell>
          <cell r="AF93">
            <v>0</v>
          </cell>
          <cell r="AG93">
            <v>0</v>
          </cell>
          <cell r="AH93">
            <v>0</v>
          </cell>
          <cell r="AI93">
            <v>0</v>
          </cell>
          <cell r="AJ93">
            <v>0</v>
          </cell>
        </row>
        <row r="94">
          <cell r="A94">
            <v>50506</v>
          </cell>
          <cell r="B94">
            <v>5</v>
          </cell>
          <cell r="C94" t="str">
            <v>Valparaíso</v>
          </cell>
          <cell r="D94">
            <v>0</v>
          </cell>
          <cell r="E94">
            <v>0</v>
          </cell>
          <cell r="F94">
            <v>0</v>
          </cell>
          <cell r="G94">
            <v>0</v>
          </cell>
          <cell r="H94">
            <v>0</v>
          </cell>
          <cell r="I94">
            <v>0</v>
          </cell>
          <cell r="J94">
            <v>0</v>
          </cell>
          <cell r="K94">
            <v>0</v>
          </cell>
          <cell r="L94">
            <v>0</v>
          </cell>
          <cell r="M94">
            <v>0</v>
          </cell>
          <cell r="N94">
            <v>0</v>
          </cell>
          <cell r="O94">
            <v>0</v>
          </cell>
          <cell r="P94">
            <v>0</v>
          </cell>
          <cell r="Q94">
            <v>0</v>
          </cell>
          <cell r="R94">
            <v>0</v>
          </cell>
          <cell r="S94">
            <v>0</v>
          </cell>
          <cell r="T94">
            <v>0</v>
          </cell>
          <cell r="U94">
            <v>0</v>
          </cell>
          <cell r="V94">
            <v>0</v>
          </cell>
          <cell r="W94">
            <v>0</v>
          </cell>
          <cell r="X94">
            <v>0</v>
          </cell>
          <cell r="Y94">
            <v>0</v>
          </cell>
          <cell r="Z94">
            <v>0</v>
          </cell>
          <cell r="AA94">
            <v>0</v>
          </cell>
          <cell r="AB94">
            <v>0</v>
          </cell>
          <cell r="AC94">
            <v>0</v>
          </cell>
          <cell r="AD94">
            <v>0</v>
          </cell>
          <cell r="AE94">
            <v>0</v>
          </cell>
          <cell r="AF94">
            <v>0</v>
          </cell>
          <cell r="AG94">
            <v>0</v>
          </cell>
          <cell r="AH94">
            <v>0</v>
          </cell>
          <cell r="AI94">
            <v>0</v>
          </cell>
          <cell r="AJ94">
            <v>0</v>
          </cell>
        </row>
        <row r="95">
          <cell r="A95">
            <v>51306</v>
          </cell>
          <cell r="B95">
            <v>13</v>
          </cell>
          <cell r="C95" t="str">
            <v>Metropolitana</v>
          </cell>
          <cell r="D95">
            <v>0</v>
          </cell>
          <cell r="E95">
            <v>0</v>
          </cell>
          <cell r="F95">
            <v>0</v>
          </cell>
          <cell r="G95">
            <v>0</v>
          </cell>
          <cell r="H95">
            <v>0</v>
          </cell>
          <cell r="I95">
            <v>0</v>
          </cell>
          <cell r="J95">
            <v>0</v>
          </cell>
          <cell r="K95">
            <v>0</v>
          </cell>
          <cell r="L95">
            <v>0</v>
          </cell>
          <cell r="M95">
            <v>0</v>
          </cell>
          <cell r="N95">
            <v>0</v>
          </cell>
          <cell r="O95">
            <v>0</v>
          </cell>
          <cell r="P95">
            <v>0</v>
          </cell>
          <cell r="Q95">
            <v>0</v>
          </cell>
          <cell r="R95">
            <v>0</v>
          </cell>
          <cell r="S95">
            <v>0</v>
          </cell>
          <cell r="T95">
            <v>0</v>
          </cell>
          <cell r="U95">
            <v>0</v>
          </cell>
          <cell r="V95">
            <v>0</v>
          </cell>
          <cell r="W95">
            <v>0</v>
          </cell>
          <cell r="X95">
            <v>0</v>
          </cell>
          <cell r="Y95">
            <v>0</v>
          </cell>
          <cell r="Z95">
            <v>0</v>
          </cell>
          <cell r="AA95">
            <v>0</v>
          </cell>
          <cell r="AB95">
            <v>0</v>
          </cell>
          <cell r="AC95">
            <v>0</v>
          </cell>
          <cell r="AD95">
            <v>0</v>
          </cell>
          <cell r="AE95">
            <v>0</v>
          </cell>
          <cell r="AF95">
            <v>0</v>
          </cell>
          <cell r="AG95">
            <v>0</v>
          </cell>
          <cell r="AH95">
            <v>0</v>
          </cell>
          <cell r="AI95">
            <v>0</v>
          </cell>
          <cell r="AJ95">
            <v>0</v>
          </cell>
        </row>
        <row r="96">
          <cell r="A96">
            <v>50606</v>
          </cell>
          <cell r="B96">
            <v>6</v>
          </cell>
          <cell r="C96" t="str">
            <v>O´Higgins</v>
          </cell>
          <cell r="D96">
            <v>0</v>
          </cell>
          <cell r="E96">
            <v>0</v>
          </cell>
          <cell r="F96">
            <v>0</v>
          </cell>
          <cell r="G96">
            <v>0</v>
          </cell>
          <cell r="H96">
            <v>0</v>
          </cell>
          <cell r="I96">
            <v>0</v>
          </cell>
          <cell r="J96">
            <v>0</v>
          </cell>
          <cell r="K96">
            <v>0</v>
          </cell>
          <cell r="L96">
            <v>0</v>
          </cell>
          <cell r="M96">
            <v>0</v>
          </cell>
          <cell r="N96">
            <v>0</v>
          </cell>
          <cell r="O96">
            <v>0</v>
          </cell>
          <cell r="P96">
            <v>0</v>
          </cell>
          <cell r="Q96">
            <v>0</v>
          </cell>
          <cell r="R96">
            <v>0</v>
          </cell>
          <cell r="S96">
            <v>0</v>
          </cell>
          <cell r="T96">
            <v>0</v>
          </cell>
          <cell r="U96">
            <v>0</v>
          </cell>
          <cell r="V96">
            <v>0</v>
          </cell>
          <cell r="W96">
            <v>0</v>
          </cell>
          <cell r="X96">
            <v>0</v>
          </cell>
          <cell r="Y96">
            <v>0</v>
          </cell>
          <cell r="Z96">
            <v>0</v>
          </cell>
          <cell r="AA96">
            <v>0</v>
          </cell>
          <cell r="AB96">
            <v>0</v>
          </cell>
          <cell r="AC96">
            <v>0</v>
          </cell>
          <cell r="AD96">
            <v>0</v>
          </cell>
          <cell r="AE96">
            <v>0</v>
          </cell>
          <cell r="AF96">
            <v>0</v>
          </cell>
          <cell r="AG96">
            <v>0</v>
          </cell>
          <cell r="AH96">
            <v>0</v>
          </cell>
          <cell r="AI96">
            <v>0</v>
          </cell>
          <cell r="AJ96">
            <v>0</v>
          </cell>
        </row>
        <row r="97">
          <cell r="A97">
            <v>50706</v>
          </cell>
          <cell r="B97">
            <v>7</v>
          </cell>
          <cell r="C97" t="str">
            <v>Maule</v>
          </cell>
          <cell r="D97">
            <v>0</v>
          </cell>
          <cell r="E97">
            <v>0</v>
          </cell>
          <cell r="F97">
            <v>0</v>
          </cell>
          <cell r="G97">
            <v>0</v>
          </cell>
          <cell r="H97">
            <v>0</v>
          </cell>
          <cell r="I97">
            <v>0</v>
          </cell>
          <cell r="J97">
            <v>0</v>
          </cell>
          <cell r="K97">
            <v>0</v>
          </cell>
          <cell r="L97">
            <v>0</v>
          </cell>
          <cell r="M97">
            <v>0</v>
          </cell>
          <cell r="N97">
            <v>0</v>
          </cell>
          <cell r="O97">
            <v>0</v>
          </cell>
          <cell r="P97">
            <v>0</v>
          </cell>
          <cell r="Q97">
            <v>0</v>
          </cell>
          <cell r="R97">
            <v>0</v>
          </cell>
          <cell r="S97">
            <v>0</v>
          </cell>
          <cell r="T97">
            <v>0</v>
          </cell>
          <cell r="U97">
            <v>0</v>
          </cell>
          <cell r="V97">
            <v>0</v>
          </cell>
          <cell r="W97">
            <v>0</v>
          </cell>
          <cell r="X97">
            <v>0</v>
          </cell>
          <cell r="Y97">
            <v>0</v>
          </cell>
          <cell r="Z97">
            <v>0</v>
          </cell>
          <cell r="AA97">
            <v>0</v>
          </cell>
          <cell r="AB97">
            <v>0</v>
          </cell>
          <cell r="AC97">
            <v>0</v>
          </cell>
          <cell r="AD97">
            <v>0</v>
          </cell>
          <cell r="AE97">
            <v>0</v>
          </cell>
          <cell r="AF97">
            <v>0</v>
          </cell>
          <cell r="AG97">
            <v>0</v>
          </cell>
          <cell r="AH97">
            <v>0</v>
          </cell>
          <cell r="AI97">
            <v>0</v>
          </cell>
          <cell r="AJ97">
            <v>0</v>
          </cell>
        </row>
        <row r="98">
          <cell r="A98">
            <v>51606</v>
          </cell>
          <cell r="B98">
            <v>16</v>
          </cell>
          <cell r="C98" t="str">
            <v>Ñuble</v>
          </cell>
          <cell r="D98">
            <v>0</v>
          </cell>
          <cell r="E98">
            <v>0</v>
          </cell>
          <cell r="F98">
            <v>0</v>
          </cell>
          <cell r="G98">
            <v>0</v>
          </cell>
          <cell r="H98">
            <v>0</v>
          </cell>
          <cell r="I98">
            <v>0</v>
          </cell>
          <cell r="J98">
            <v>0</v>
          </cell>
          <cell r="K98">
            <v>0</v>
          </cell>
          <cell r="L98">
            <v>0</v>
          </cell>
          <cell r="M98">
            <v>0</v>
          </cell>
          <cell r="N98">
            <v>0</v>
          </cell>
          <cell r="O98">
            <v>0</v>
          </cell>
          <cell r="P98">
            <v>0</v>
          </cell>
          <cell r="Q98">
            <v>0</v>
          </cell>
          <cell r="R98">
            <v>0</v>
          </cell>
          <cell r="S98">
            <v>0</v>
          </cell>
          <cell r="T98">
            <v>0</v>
          </cell>
          <cell r="U98">
            <v>0</v>
          </cell>
          <cell r="V98">
            <v>0</v>
          </cell>
          <cell r="W98">
            <v>0</v>
          </cell>
          <cell r="X98">
            <v>0</v>
          </cell>
          <cell r="Y98">
            <v>0</v>
          </cell>
          <cell r="Z98">
            <v>0</v>
          </cell>
          <cell r="AA98">
            <v>0</v>
          </cell>
          <cell r="AB98">
            <v>0</v>
          </cell>
          <cell r="AC98">
            <v>0</v>
          </cell>
          <cell r="AD98">
            <v>0</v>
          </cell>
          <cell r="AE98">
            <v>0</v>
          </cell>
          <cell r="AF98">
            <v>0</v>
          </cell>
          <cell r="AG98">
            <v>0</v>
          </cell>
          <cell r="AH98">
            <v>0</v>
          </cell>
          <cell r="AI98">
            <v>0</v>
          </cell>
          <cell r="AJ98">
            <v>0</v>
          </cell>
        </row>
        <row r="99">
          <cell r="A99">
            <v>50806</v>
          </cell>
          <cell r="B99">
            <v>8</v>
          </cell>
          <cell r="C99" t="str">
            <v>Biobío</v>
          </cell>
          <cell r="D99">
            <v>0</v>
          </cell>
          <cell r="E99">
            <v>0</v>
          </cell>
          <cell r="F99">
            <v>0</v>
          </cell>
          <cell r="G99">
            <v>0</v>
          </cell>
          <cell r="H99">
            <v>0</v>
          </cell>
          <cell r="I99">
            <v>0</v>
          </cell>
          <cell r="J99">
            <v>0</v>
          </cell>
          <cell r="K99">
            <v>0</v>
          </cell>
          <cell r="L99">
            <v>0</v>
          </cell>
          <cell r="M99">
            <v>0</v>
          </cell>
          <cell r="N99">
            <v>0</v>
          </cell>
          <cell r="O99">
            <v>0</v>
          </cell>
          <cell r="P99">
            <v>0</v>
          </cell>
          <cell r="Q99">
            <v>0</v>
          </cell>
          <cell r="R99">
            <v>0</v>
          </cell>
          <cell r="S99">
            <v>0</v>
          </cell>
          <cell r="T99">
            <v>0</v>
          </cell>
          <cell r="U99">
            <v>0</v>
          </cell>
          <cell r="V99">
            <v>0</v>
          </cell>
          <cell r="W99">
            <v>0</v>
          </cell>
          <cell r="X99">
            <v>0</v>
          </cell>
          <cell r="Y99">
            <v>0</v>
          </cell>
          <cell r="Z99">
            <v>0</v>
          </cell>
          <cell r="AA99">
            <v>0</v>
          </cell>
          <cell r="AB99">
            <v>0</v>
          </cell>
          <cell r="AC99">
            <v>0</v>
          </cell>
          <cell r="AD99">
            <v>0</v>
          </cell>
          <cell r="AE99">
            <v>0</v>
          </cell>
          <cell r="AF99">
            <v>0</v>
          </cell>
          <cell r="AG99">
            <v>0</v>
          </cell>
          <cell r="AH99">
            <v>0</v>
          </cell>
          <cell r="AI99">
            <v>0</v>
          </cell>
          <cell r="AJ99">
            <v>0</v>
          </cell>
        </row>
        <row r="100">
          <cell r="A100">
            <v>50906</v>
          </cell>
          <cell r="B100">
            <v>9</v>
          </cell>
          <cell r="C100" t="str">
            <v>Araucanía</v>
          </cell>
          <cell r="D100">
            <v>0</v>
          </cell>
          <cell r="E100">
            <v>0</v>
          </cell>
          <cell r="F100">
            <v>0</v>
          </cell>
          <cell r="G100">
            <v>0</v>
          </cell>
          <cell r="H100">
            <v>0</v>
          </cell>
          <cell r="I100">
            <v>0</v>
          </cell>
          <cell r="J100">
            <v>0</v>
          </cell>
          <cell r="K100">
            <v>0</v>
          </cell>
          <cell r="L100">
            <v>0</v>
          </cell>
          <cell r="M100">
            <v>0</v>
          </cell>
          <cell r="N100">
            <v>0</v>
          </cell>
          <cell r="O100">
            <v>0</v>
          </cell>
          <cell r="P100">
            <v>0</v>
          </cell>
          <cell r="Q100">
            <v>0</v>
          </cell>
          <cell r="R100">
            <v>0</v>
          </cell>
          <cell r="S100">
            <v>0</v>
          </cell>
          <cell r="T100">
            <v>0</v>
          </cell>
          <cell r="U100">
            <v>0</v>
          </cell>
          <cell r="V100">
            <v>0</v>
          </cell>
          <cell r="W100">
            <v>0</v>
          </cell>
          <cell r="X100">
            <v>0</v>
          </cell>
          <cell r="Y100">
            <v>0</v>
          </cell>
          <cell r="Z100">
            <v>0</v>
          </cell>
          <cell r="AA100">
            <v>0</v>
          </cell>
          <cell r="AB100">
            <v>0</v>
          </cell>
          <cell r="AC100">
            <v>0</v>
          </cell>
          <cell r="AD100">
            <v>0</v>
          </cell>
          <cell r="AE100">
            <v>0</v>
          </cell>
          <cell r="AF100">
            <v>0</v>
          </cell>
          <cell r="AG100">
            <v>0</v>
          </cell>
          <cell r="AH100">
            <v>0</v>
          </cell>
          <cell r="AI100">
            <v>0</v>
          </cell>
          <cell r="AJ100">
            <v>0</v>
          </cell>
        </row>
        <row r="101">
          <cell r="A101">
            <v>51406</v>
          </cell>
          <cell r="B101">
            <v>14</v>
          </cell>
          <cell r="C101" t="str">
            <v>Los Ríos</v>
          </cell>
          <cell r="D101">
            <v>0</v>
          </cell>
          <cell r="E101">
            <v>0</v>
          </cell>
          <cell r="F101">
            <v>0</v>
          </cell>
          <cell r="G101">
            <v>0</v>
          </cell>
          <cell r="H101">
            <v>0</v>
          </cell>
          <cell r="I101">
            <v>0</v>
          </cell>
          <cell r="J101">
            <v>0</v>
          </cell>
          <cell r="K101">
            <v>0</v>
          </cell>
          <cell r="L101">
            <v>0</v>
          </cell>
          <cell r="M101">
            <v>0</v>
          </cell>
          <cell r="N101">
            <v>0</v>
          </cell>
          <cell r="O101">
            <v>0</v>
          </cell>
          <cell r="P101">
            <v>0</v>
          </cell>
          <cell r="Q101">
            <v>0</v>
          </cell>
          <cell r="R101">
            <v>0</v>
          </cell>
          <cell r="S101">
            <v>0</v>
          </cell>
          <cell r="T101">
            <v>0</v>
          </cell>
          <cell r="U101">
            <v>0</v>
          </cell>
          <cell r="V101">
            <v>0</v>
          </cell>
          <cell r="W101">
            <v>0</v>
          </cell>
          <cell r="X101">
            <v>0</v>
          </cell>
          <cell r="Y101">
            <v>0</v>
          </cell>
          <cell r="Z101">
            <v>0</v>
          </cell>
          <cell r="AA101">
            <v>0</v>
          </cell>
          <cell r="AB101">
            <v>0</v>
          </cell>
          <cell r="AC101">
            <v>0</v>
          </cell>
          <cell r="AD101">
            <v>0</v>
          </cell>
          <cell r="AE101">
            <v>0</v>
          </cell>
          <cell r="AF101">
            <v>0</v>
          </cell>
          <cell r="AG101">
            <v>0</v>
          </cell>
          <cell r="AH101">
            <v>0</v>
          </cell>
          <cell r="AI101">
            <v>0</v>
          </cell>
          <cell r="AJ101">
            <v>0</v>
          </cell>
        </row>
        <row r="102">
          <cell r="A102">
            <v>51006</v>
          </cell>
          <cell r="B102">
            <v>10</v>
          </cell>
          <cell r="C102" t="str">
            <v>Los Lagos</v>
          </cell>
          <cell r="D102">
            <v>0</v>
          </cell>
          <cell r="E102">
            <v>0</v>
          </cell>
          <cell r="F102">
            <v>0</v>
          </cell>
          <cell r="G102">
            <v>0</v>
          </cell>
          <cell r="H102">
            <v>0</v>
          </cell>
          <cell r="I102">
            <v>0</v>
          </cell>
          <cell r="J102">
            <v>0</v>
          </cell>
          <cell r="K102">
            <v>0</v>
          </cell>
          <cell r="L102">
            <v>0</v>
          </cell>
          <cell r="M102">
            <v>0</v>
          </cell>
          <cell r="N102">
            <v>0</v>
          </cell>
          <cell r="O102">
            <v>0</v>
          </cell>
          <cell r="P102">
            <v>0</v>
          </cell>
          <cell r="Q102">
            <v>0</v>
          </cell>
          <cell r="R102">
            <v>0</v>
          </cell>
          <cell r="S102">
            <v>0</v>
          </cell>
          <cell r="T102">
            <v>0</v>
          </cell>
          <cell r="U102">
            <v>0</v>
          </cell>
          <cell r="V102">
            <v>0</v>
          </cell>
          <cell r="W102">
            <v>0</v>
          </cell>
          <cell r="X102">
            <v>0</v>
          </cell>
          <cell r="Y102">
            <v>0</v>
          </cell>
          <cell r="Z102">
            <v>0</v>
          </cell>
          <cell r="AA102">
            <v>0</v>
          </cell>
          <cell r="AB102">
            <v>0.96980466666666698</v>
          </cell>
          <cell r="AC102">
            <v>0.96980466666666698</v>
          </cell>
          <cell r="AD102">
            <v>0.96980466666666698</v>
          </cell>
          <cell r="AE102">
            <v>0</v>
          </cell>
          <cell r="AF102">
            <v>0</v>
          </cell>
          <cell r="AG102">
            <v>0</v>
          </cell>
          <cell r="AH102">
            <v>0</v>
          </cell>
          <cell r="AI102">
            <v>0</v>
          </cell>
          <cell r="AJ102">
            <v>0</v>
          </cell>
        </row>
        <row r="103">
          <cell r="A103">
            <v>51106</v>
          </cell>
          <cell r="B103">
            <v>11</v>
          </cell>
          <cell r="C103" t="str">
            <v>Aysén</v>
          </cell>
          <cell r="D103">
            <v>0</v>
          </cell>
          <cell r="E103">
            <v>0</v>
          </cell>
          <cell r="F103">
            <v>0</v>
          </cell>
          <cell r="G103">
            <v>0</v>
          </cell>
          <cell r="H103">
            <v>0</v>
          </cell>
          <cell r="I103">
            <v>0</v>
          </cell>
          <cell r="J103">
            <v>0</v>
          </cell>
          <cell r="K103">
            <v>0</v>
          </cell>
          <cell r="L103">
            <v>0</v>
          </cell>
          <cell r="M103">
            <v>0</v>
          </cell>
          <cell r="N103">
            <v>0</v>
          </cell>
          <cell r="O103">
            <v>0</v>
          </cell>
          <cell r="P103">
            <v>0</v>
          </cell>
          <cell r="Q103">
            <v>0</v>
          </cell>
          <cell r="R103">
            <v>0</v>
          </cell>
          <cell r="S103">
            <v>0</v>
          </cell>
          <cell r="T103">
            <v>0</v>
          </cell>
          <cell r="U103">
            <v>0</v>
          </cell>
          <cell r="V103">
            <v>0</v>
          </cell>
          <cell r="W103">
            <v>0</v>
          </cell>
          <cell r="X103">
            <v>0</v>
          </cell>
          <cell r="Y103">
            <v>0</v>
          </cell>
          <cell r="Z103">
            <v>0</v>
          </cell>
          <cell r="AA103">
            <v>0</v>
          </cell>
          <cell r="AB103">
            <v>0</v>
          </cell>
          <cell r="AC103">
            <v>0</v>
          </cell>
          <cell r="AD103">
            <v>0</v>
          </cell>
          <cell r="AE103">
            <v>0</v>
          </cell>
          <cell r="AF103">
            <v>0</v>
          </cell>
          <cell r="AG103">
            <v>0</v>
          </cell>
          <cell r="AH103">
            <v>0</v>
          </cell>
          <cell r="AI103">
            <v>0</v>
          </cell>
          <cell r="AJ103">
            <v>0</v>
          </cell>
        </row>
        <row r="104">
          <cell r="A104">
            <v>51206</v>
          </cell>
          <cell r="B104">
            <v>12</v>
          </cell>
          <cell r="C104" t="str">
            <v>Magallanes</v>
          </cell>
          <cell r="D104">
            <v>0</v>
          </cell>
          <cell r="E104">
            <v>0</v>
          </cell>
          <cell r="F104">
            <v>0</v>
          </cell>
          <cell r="G104">
            <v>0</v>
          </cell>
          <cell r="H104">
            <v>0</v>
          </cell>
          <cell r="I104">
            <v>0</v>
          </cell>
          <cell r="J104">
            <v>0</v>
          </cell>
          <cell r="K104">
            <v>0</v>
          </cell>
          <cell r="L104">
            <v>0</v>
          </cell>
          <cell r="M104">
            <v>0</v>
          </cell>
          <cell r="N104">
            <v>0</v>
          </cell>
          <cell r="O104">
            <v>0</v>
          </cell>
          <cell r="P104">
            <v>0</v>
          </cell>
          <cell r="Q104">
            <v>0</v>
          </cell>
          <cell r="R104">
            <v>0</v>
          </cell>
          <cell r="S104">
            <v>0</v>
          </cell>
          <cell r="T104">
            <v>0</v>
          </cell>
          <cell r="U104">
            <v>0</v>
          </cell>
          <cell r="V104">
            <v>0</v>
          </cell>
          <cell r="W104">
            <v>0</v>
          </cell>
          <cell r="X104">
            <v>0</v>
          </cell>
          <cell r="Y104">
            <v>0</v>
          </cell>
          <cell r="Z104">
            <v>0</v>
          </cell>
          <cell r="AA104">
            <v>0</v>
          </cell>
          <cell r="AB104">
            <v>0</v>
          </cell>
          <cell r="AC104">
            <v>0</v>
          </cell>
          <cell r="AD104">
            <v>0</v>
          </cell>
          <cell r="AE104">
            <v>0</v>
          </cell>
          <cell r="AF104">
            <v>0</v>
          </cell>
          <cell r="AG104">
            <v>0</v>
          </cell>
          <cell r="AH104">
            <v>0</v>
          </cell>
          <cell r="AI104">
            <v>0</v>
          </cell>
          <cell r="AJ104">
            <v>0</v>
          </cell>
        </row>
        <row r="105">
          <cell r="A105">
            <v>510006</v>
          </cell>
          <cell r="B105">
            <v>100</v>
          </cell>
          <cell r="C105" t="str">
            <v>Total</v>
          </cell>
          <cell r="D105">
            <v>0</v>
          </cell>
          <cell r="E105">
            <v>0</v>
          </cell>
          <cell r="F105">
            <v>0</v>
          </cell>
          <cell r="G105">
            <v>0</v>
          </cell>
          <cell r="H105">
            <v>0</v>
          </cell>
          <cell r="I105">
            <v>0</v>
          </cell>
          <cell r="J105">
            <v>0</v>
          </cell>
          <cell r="K105">
            <v>0</v>
          </cell>
          <cell r="L105">
            <v>0</v>
          </cell>
          <cell r="M105">
            <v>0</v>
          </cell>
          <cell r="N105">
            <v>0</v>
          </cell>
          <cell r="O105">
            <v>0</v>
          </cell>
          <cell r="P105">
            <v>0</v>
          </cell>
          <cell r="Q105">
            <v>0</v>
          </cell>
          <cell r="R105">
            <v>0</v>
          </cell>
          <cell r="S105">
            <v>0</v>
          </cell>
          <cell r="T105">
            <v>0</v>
          </cell>
          <cell r="U105">
            <v>0</v>
          </cell>
          <cell r="V105">
            <v>0</v>
          </cell>
          <cell r="W105">
            <v>0</v>
          </cell>
          <cell r="X105">
            <v>0</v>
          </cell>
          <cell r="Y105">
            <v>0</v>
          </cell>
          <cell r="Z105">
            <v>0</v>
          </cell>
          <cell r="AA105">
            <v>0</v>
          </cell>
          <cell r="AB105">
            <v>0.96980466666666698</v>
          </cell>
          <cell r="AC105">
            <v>0.96980466666666698</v>
          </cell>
          <cell r="AD105">
            <v>0.96980466666666698</v>
          </cell>
          <cell r="AE105">
            <v>0</v>
          </cell>
          <cell r="AF105">
            <v>0</v>
          </cell>
          <cell r="AG105">
            <v>0</v>
          </cell>
          <cell r="AH105">
            <v>0</v>
          </cell>
          <cell r="AI105">
            <v>0</v>
          </cell>
          <cell r="AJ105">
            <v>0</v>
          </cell>
        </row>
      </sheetData>
      <sheetData sheetId="14">
        <row r="5">
          <cell r="B5" t="str">
            <v>Cambios de uso</v>
          </cell>
          <cell r="C5" t="str">
            <v>N° correlativo</v>
          </cell>
          <cell r="D5" t="str">
            <v>Número región</v>
          </cell>
          <cell r="E5" t="str">
            <v>Región</v>
          </cell>
          <cell r="F5" t="str">
            <v>REGIÓN/AÑO</v>
          </cell>
          <cell r="G5">
            <v>1990</v>
          </cell>
          <cell r="H5">
            <v>1991</v>
          </cell>
          <cell r="I5">
            <v>1992</v>
          </cell>
          <cell r="J5">
            <v>1993</v>
          </cell>
          <cell r="K5">
            <v>1994</v>
          </cell>
          <cell r="L5">
            <v>1995</v>
          </cell>
          <cell r="M5">
            <v>1996</v>
          </cell>
          <cell r="N5">
            <v>1997</v>
          </cell>
          <cell r="O5">
            <v>1998</v>
          </cell>
          <cell r="P5">
            <v>1999</v>
          </cell>
          <cell r="Q5">
            <v>2000</v>
          </cell>
          <cell r="R5">
            <v>2001</v>
          </cell>
          <cell r="S5">
            <v>2002</v>
          </cell>
          <cell r="T5">
            <v>2003</v>
          </cell>
          <cell r="U5">
            <v>2004</v>
          </cell>
          <cell r="V5">
            <v>2005</v>
          </cell>
          <cell r="W5">
            <v>2006</v>
          </cell>
          <cell r="X5">
            <v>2007</v>
          </cell>
          <cell r="Y5">
            <v>2008</v>
          </cell>
          <cell r="Z5">
            <v>2009</v>
          </cell>
          <cell r="AA5">
            <v>2010</v>
          </cell>
          <cell r="AB5">
            <v>2011</v>
          </cell>
          <cell r="AC5">
            <v>2012</v>
          </cell>
          <cell r="AD5">
            <v>2013</v>
          </cell>
          <cell r="AE5">
            <v>2014</v>
          </cell>
          <cell r="AF5">
            <v>2015</v>
          </cell>
          <cell r="AG5">
            <v>2016</v>
          </cell>
          <cell r="AH5">
            <v>2017</v>
          </cell>
          <cell r="AI5">
            <v>2018</v>
          </cell>
          <cell r="AJ5">
            <v>2019</v>
          </cell>
          <cell r="AK5">
            <v>2020</v>
          </cell>
          <cell r="AL5">
            <v>2021</v>
          </cell>
          <cell r="AM5">
            <v>2022</v>
          </cell>
        </row>
        <row r="6">
          <cell r="A6">
            <v>11507</v>
          </cell>
          <cell r="B6" t="str">
            <v>CL-PF</v>
          </cell>
          <cell r="C6">
            <v>1</v>
          </cell>
          <cell r="D6">
            <v>15</v>
          </cell>
          <cell r="E6" t="str">
            <v>Arica y Parinacota</v>
          </cell>
          <cell r="F6" t="str">
            <v>XV</v>
          </cell>
          <cell r="G6">
            <v>0</v>
          </cell>
          <cell r="H6">
            <v>0</v>
          </cell>
          <cell r="I6">
            <v>0</v>
          </cell>
          <cell r="J6">
            <v>0</v>
          </cell>
          <cell r="K6">
            <v>0</v>
          </cell>
          <cell r="L6">
            <v>0</v>
          </cell>
          <cell r="M6">
            <v>0</v>
          </cell>
          <cell r="N6">
            <v>0</v>
          </cell>
          <cell r="O6">
            <v>0</v>
          </cell>
          <cell r="P6">
            <v>0</v>
          </cell>
          <cell r="Q6">
            <v>0</v>
          </cell>
          <cell r="R6">
            <v>0</v>
          </cell>
          <cell r="S6">
            <v>0</v>
          </cell>
          <cell r="T6">
            <v>0</v>
          </cell>
          <cell r="U6">
            <v>0</v>
          </cell>
          <cell r="V6">
            <v>0</v>
          </cell>
          <cell r="W6">
            <v>0</v>
          </cell>
          <cell r="X6">
            <v>0</v>
          </cell>
          <cell r="Y6">
            <v>0</v>
          </cell>
          <cell r="Z6">
            <v>0</v>
          </cell>
          <cell r="AA6">
            <v>0</v>
          </cell>
          <cell r="AB6">
            <v>0</v>
          </cell>
          <cell r="AC6">
            <v>0</v>
          </cell>
          <cell r="AD6">
            <v>0</v>
          </cell>
          <cell r="AE6">
            <v>0</v>
          </cell>
          <cell r="AF6">
            <v>0</v>
          </cell>
          <cell r="AG6">
            <v>0</v>
          </cell>
          <cell r="AH6">
            <v>0</v>
          </cell>
          <cell r="AI6">
            <v>0</v>
          </cell>
          <cell r="AJ6">
            <v>0</v>
          </cell>
          <cell r="AK6">
            <v>0</v>
          </cell>
          <cell r="AL6">
            <v>0</v>
          </cell>
          <cell r="AM6">
            <v>0</v>
          </cell>
        </row>
        <row r="7">
          <cell r="A7">
            <v>10107</v>
          </cell>
          <cell r="B7" t="str">
            <v>CL-PF</v>
          </cell>
          <cell r="C7">
            <v>1</v>
          </cell>
          <cell r="D7">
            <v>1</v>
          </cell>
          <cell r="E7" t="str">
            <v>Tarapaca</v>
          </cell>
          <cell r="F7" t="str">
            <v>I</v>
          </cell>
          <cell r="G7">
            <v>0</v>
          </cell>
          <cell r="H7">
            <v>0</v>
          </cell>
          <cell r="I7">
            <v>0</v>
          </cell>
          <cell r="J7">
            <v>0</v>
          </cell>
          <cell r="K7">
            <v>0</v>
          </cell>
          <cell r="L7">
            <v>0</v>
          </cell>
          <cell r="M7">
            <v>0</v>
          </cell>
          <cell r="N7">
            <v>0</v>
          </cell>
          <cell r="O7">
            <v>0</v>
          </cell>
          <cell r="P7">
            <v>0</v>
          </cell>
          <cell r="Q7">
            <v>0</v>
          </cell>
          <cell r="R7">
            <v>0</v>
          </cell>
          <cell r="S7">
            <v>0</v>
          </cell>
          <cell r="T7">
            <v>0</v>
          </cell>
          <cell r="U7">
            <v>0</v>
          </cell>
          <cell r="V7">
            <v>0</v>
          </cell>
          <cell r="W7">
            <v>0</v>
          </cell>
          <cell r="X7">
            <v>0</v>
          </cell>
          <cell r="Y7">
            <v>0</v>
          </cell>
          <cell r="Z7">
            <v>0</v>
          </cell>
          <cell r="AA7">
            <v>0</v>
          </cell>
          <cell r="AB7">
            <v>0</v>
          </cell>
          <cell r="AC7">
            <v>0</v>
          </cell>
          <cell r="AD7">
            <v>0</v>
          </cell>
          <cell r="AE7">
            <v>0</v>
          </cell>
          <cell r="AF7">
            <v>0</v>
          </cell>
          <cell r="AG7">
            <v>0</v>
          </cell>
          <cell r="AH7">
            <v>0</v>
          </cell>
          <cell r="AI7">
            <v>0</v>
          </cell>
          <cell r="AJ7">
            <v>0</v>
          </cell>
          <cell r="AK7">
            <v>0</v>
          </cell>
          <cell r="AL7">
            <v>0</v>
          </cell>
          <cell r="AM7">
            <v>0</v>
          </cell>
        </row>
        <row r="8">
          <cell r="A8">
            <v>10207</v>
          </cell>
          <cell r="B8" t="str">
            <v>CL-PF</v>
          </cell>
          <cell r="C8">
            <v>1</v>
          </cell>
          <cell r="D8">
            <v>2</v>
          </cell>
          <cell r="E8" t="str">
            <v>Antofagasta</v>
          </cell>
          <cell r="F8" t="str">
            <v>II</v>
          </cell>
          <cell r="G8">
            <v>0</v>
          </cell>
          <cell r="H8">
            <v>0</v>
          </cell>
          <cell r="I8">
            <v>0</v>
          </cell>
          <cell r="J8">
            <v>0</v>
          </cell>
          <cell r="K8">
            <v>0</v>
          </cell>
          <cell r="L8">
            <v>0</v>
          </cell>
          <cell r="M8">
            <v>0</v>
          </cell>
          <cell r="N8">
            <v>0</v>
          </cell>
          <cell r="O8">
            <v>0</v>
          </cell>
          <cell r="P8">
            <v>0</v>
          </cell>
          <cell r="Q8">
            <v>0</v>
          </cell>
          <cell r="R8">
            <v>0</v>
          </cell>
          <cell r="S8">
            <v>0</v>
          </cell>
          <cell r="T8">
            <v>0</v>
          </cell>
          <cell r="U8">
            <v>0</v>
          </cell>
          <cell r="V8">
            <v>0</v>
          </cell>
          <cell r="W8">
            <v>0</v>
          </cell>
          <cell r="X8">
            <v>0</v>
          </cell>
          <cell r="Y8">
            <v>0</v>
          </cell>
          <cell r="Z8">
            <v>0</v>
          </cell>
          <cell r="AA8">
            <v>0</v>
          </cell>
          <cell r="AB8">
            <v>0</v>
          </cell>
          <cell r="AC8">
            <v>0</v>
          </cell>
          <cell r="AD8">
            <v>0</v>
          </cell>
          <cell r="AE8">
            <v>0</v>
          </cell>
          <cell r="AF8">
            <v>0</v>
          </cell>
          <cell r="AG8">
            <v>0</v>
          </cell>
          <cell r="AH8">
            <v>0</v>
          </cell>
          <cell r="AI8">
            <v>0</v>
          </cell>
          <cell r="AJ8">
            <v>0</v>
          </cell>
          <cell r="AK8">
            <v>0</v>
          </cell>
          <cell r="AL8">
            <v>0</v>
          </cell>
          <cell r="AM8">
            <v>0</v>
          </cell>
        </row>
        <row r="9">
          <cell r="A9">
            <v>10307</v>
          </cell>
          <cell r="B9" t="str">
            <v>CL-PF</v>
          </cell>
          <cell r="C9">
            <v>1</v>
          </cell>
          <cell r="D9">
            <v>3</v>
          </cell>
          <cell r="E9" t="str">
            <v>Atacama</v>
          </cell>
          <cell r="F9" t="str">
            <v>III</v>
          </cell>
          <cell r="G9">
            <v>0</v>
          </cell>
          <cell r="H9">
            <v>0</v>
          </cell>
          <cell r="I9">
            <v>0</v>
          </cell>
          <cell r="J9">
            <v>0</v>
          </cell>
          <cell r="K9">
            <v>0</v>
          </cell>
          <cell r="L9">
            <v>0</v>
          </cell>
          <cell r="M9">
            <v>0</v>
          </cell>
          <cell r="N9">
            <v>0</v>
          </cell>
          <cell r="O9">
            <v>0</v>
          </cell>
          <cell r="P9">
            <v>0</v>
          </cell>
          <cell r="Q9">
            <v>0</v>
          </cell>
          <cell r="R9">
            <v>0</v>
          </cell>
          <cell r="S9">
            <v>0</v>
          </cell>
          <cell r="T9">
            <v>0</v>
          </cell>
          <cell r="U9">
            <v>0</v>
          </cell>
          <cell r="V9">
            <v>0</v>
          </cell>
          <cell r="W9">
            <v>0</v>
          </cell>
          <cell r="X9">
            <v>0</v>
          </cell>
          <cell r="Y9">
            <v>0</v>
          </cell>
          <cell r="Z9">
            <v>0</v>
          </cell>
          <cell r="AA9">
            <v>0</v>
          </cell>
          <cell r="AB9">
            <v>0</v>
          </cell>
          <cell r="AC9">
            <v>0</v>
          </cell>
          <cell r="AD9">
            <v>0</v>
          </cell>
          <cell r="AE9">
            <v>0</v>
          </cell>
          <cell r="AF9">
            <v>0</v>
          </cell>
          <cell r="AG9">
            <v>0</v>
          </cell>
          <cell r="AH9">
            <v>0</v>
          </cell>
          <cell r="AI9">
            <v>0</v>
          </cell>
          <cell r="AJ9">
            <v>0</v>
          </cell>
          <cell r="AK9">
            <v>0</v>
          </cell>
          <cell r="AL9">
            <v>0</v>
          </cell>
          <cell r="AM9">
            <v>0</v>
          </cell>
        </row>
        <row r="10">
          <cell r="A10">
            <v>10407</v>
          </cell>
          <cell r="B10" t="str">
            <v>CL-PF</v>
          </cell>
          <cell r="C10">
            <v>1</v>
          </cell>
          <cell r="D10">
            <v>4</v>
          </cell>
          <cell r="E10" t="str">
            <v>Coquimbo</v>
          </cell>
          <cell r="F10" t="str">
            <v>IV</v>
          </cell>
          <cell r="G10">
            <v>8.8379545282564997</v>
          </cell>
          <cell r="H10">
            <v>8.8379545282564997</v>
          </cell>
          <cell r="I10">
            <v>8.8379545282564997</v>
          </cell>
          <cell r="J10">
            <v>8.8379545282564997</v>
          </cell>
          <cell r="K10">
            <v>8.8379545282564997</v>
          </cell>
          <cell r="L10">
            <v>8.8379545282564997</v>
          </cell>
          <cell r="M10">
            <v>8.8379545282564997</v>
          </cell>
          <cell r="N10">
            <v>8.8379545282564997</v>
          </cell>
          <cell r="O10">
            <v>8.8379545282564997</v>
          </cell>
          <cell r="P10">
            <v>8.8379545282564997</v>
          </cell>
          <cell r="Q10">
            <v>8.8379545282564997</v>
          </cell>
          <cell r="R10">
            <v>8.8379545282564997</v>
          </cell>
          <cell r="S10">
            <v>8.8379545282564997</v>
          </cell>
          <cell r="T10">
            <v>8.8379545282564997</v>
          </cell>
          <cell r="U10">
            <v>8.8379545282564997</v>
          </cell>
          <cell r="V10">
            <v>8.8379545282564997</v>
          </cell>
          <cell r="W10">
            <v>8.8379545282564997</v>
          </cell>
          <cell r="X10">
            <v>8.8379545282564997</v>
          </cell>
          <cell r="Y10">
            <v>8.8379545282564997</v>
          </cell>
          <cell r="Z10">
            <v>8.8379545282564997</v>
          </cell>
          <cell r="AA10">
            <v>8.8379545282564997</v>
          </cell>
          <cell r="AB10">
            <v>8.8379545282564997</v>
          </cell>
          <cell r="AC10">
            <v>8.8379545282564997</v>
          </cell>
          <cell r="AD10">
            <v>8.8379545282564997</v>
          </cell>
          <cell r="AE10">
            <v>0</v>
          </cell>
          <cell r="AF10">
            <v>0</v>
          </cell>
          <cell r="AG10">
            <v>0</v>
          </cell>
          <cell r="AH10">
            <v>0</v>
          </cell>
          <cell r="AI10">
            <v>0</v>
          </cell>
          <cell r="AJ10">
            <v>0</v>
          </cell>
          <cell r="AK10">
            <v>0</v>
          </cell>
          <cell r="AL10">
            <v>0</v>
          </cell>
          <cell r="AM10">
            <v>0</v>
          </cell>
        </row>
        <row r="11">
          <cell r="A11">
            <v>10507</v>
          </cell>
          <cell r="B11" t="str">
            <v>CL-PF</v>
          </cell>
          <cell r="C11">
            <v>1</v>
          </cell>
          <cell r="D11">
            <v>5</v>
          </cell>
          <cell r="E11" t="str">
            <v>Valparaíso</v>
          </cell>
          <cell r="F11" t="str">
            <v>V</v>
          </cell>
          <cell r="G11">
            <v>2.1201682499999999</v>
          </cell>
          <cell r="H11">
            <v>2.1201682499999999</v>
          </cell>
          <cell r="I11">
            <v>2.1201682499999999</v>
          </cell>
          <cell r="J11">
            <v>2.1201682499999999</v>
          </cell>
          <cell r="K11">
            <v>2.1201682499999999</v>
          </cell>
          <cell r="L11">
            <v>2.1201682499999999</v>
          </cell>
          <cell r="M11">
            <v>2.1201682499999999</v>
          </cell>
          <cell r="N11">
            <v>2.1201682499999999</v>
          </cell>
          <cell r="O11">
            <v>2.1201682499999999</v>
          </cell>
          <cell r="P11">
            <v>2.1201682499999999</v>
          </cell>
          <cell r="Q11">
            <v>2.1201682499999999</v>
          </cell>
          <cell r="R11">
            <v>2.1201682499999999</v>
          </cell>
          <cell r="S11">
            <v>2.1201682499999999</v>
          </cell>
          <cell r="T11">
            <v>2.1201682499999999</v>
          </cell>
          <cell r="U11">
            <v>2.1201682499999999</v>
          </cell>
          <cell r="V11">
            <v>2.1201682499999999</v>
          </cell>
          <cell r="W11">
            <v>2.1201682499999999</v>
          </cell>
          <cell r="X11">
            <v>2.1201682499999999</v>
          </cell>
          <cell r="Y11">
            <v>2.1201682499999999</v>
          </cell>
          <cell r="Z11">
            <v>2.1201682499999999</v>
          </cell>
          <cell r="AA11">
            <v>2.1201682499999999</v>
          </cell>
          <cell r="AB11">
            <v>2.1201682499999999</v>
          </cell>
          <cell r="AC11">
            <v>2.1201682499999999</v>
          </cell>
          <cell r="AD11">
            <v>2.1201682499999999</v>
          </cell>
          <cell r="AE11">
            <v>0</v>
          </cell>
          <cell r="AF11">
            <v>0</v>
          </cell>
          <cell r="AG11">
            <v>0</v>
          </cell>
          <cell r="AH11">
            <v>0</v>
          </cell>
          <cell r="AI11">
            <v>0.35390050000000001</v>
          </cell>
          <cell r="AJ11">
            <v>0.35390050000000001</v>
          </cell>
          <cell r="AK11">
            <v>0.35390050000000001</v>
          </cell>
          <cell r="AL11">
            <v>0.35390050000000001</v>
          </cell>
          <cell r="AM11">
            <v>0.35390050000000001</v>
          </cell>
        </row>
        <row r="12">
          <cell r="A12">
            <v>11307</v>
          </cell>
          <cell r="B12" t="str">
            <v>CL-PF</v>
          </cell>
          <cell r="C12">
            <v>1</v>
          </cell>
          <cell r="D12">
            <v>13</v>
          </cell>
          <cell r="E12" t="str">
            <v>Metropolitana</v>
          </cell>
          <cell r="F12" t="str">
            <v>RM</v>
          </cell>
          <cell r="G12">
            <v>27.605253053487601</v>
          </cell>
          <cell r="H12">
            <v>27.605253053487601</v>
          </cell>
          <cell r="I12">
            <v>27.605253053487601</v>
          </cell>
          <cell r="J12">
            <v>27.605253053487601</v>
          </cell>
          <cell r="K12">
            <v>27.605253053487601</v>
          </cell>
          <cell r="L12">
            <v>27.605253053487601</v>
          </cell>
          <cell r="M12">
            <v>27.605253053487601</v>
          </cell>
          <cell r="N12">
            <v>27.605253053487601</v>
          </cell>
          <cell r="O12">
            <v>27.605253053487601</v>
          </cell>
          <cell r="P12">
            <v>27.605253053487601</v>
          </cell>
          <cell r="Q12">
            <v>27.605253053487601</v>
          </cell>
          <cell r="R12">
            <v>27.605253053487601</v>
          </cell>
          <cell r="S12">
            <v>27.605253053487601</v>
          </cell>
          <cell r="T12">
            <v>27.605253053487601</v>
          </cell>
          <cell r="U12">
            <v>27.605253053487601</v>
          </cell>
          <cell r="V12">
            <v>27.605253053487601</v>
          </cell>
          <cell r="W12">
            <v>27.605253053487601</v>
          </cell>
          <cell r="X12">
            <v>27.605253053487601</v>
          </cell>
          <cell r="Y12">
            <v>27.605253053487601</v>
          </cell>
          <cell r="Z12">
            <v>27.605253053487601</v>
          </cell>
          <cell r="AA12">
            <v>27.605253053487601</v>
          </cell>
          <cell r="AB12">
            <v>27.605253053487601</v>
          </cell>
          <cell r="AC12">
            <v>27.605253053487601</v>
          </cell>
          <cell r="AD12">
            <v>27.605253053487601</v>
          </cell>
          <cell r="AE12">
            <v>0</v>
          </cell>
          <cell r="AF12">
            <v>0</v>
          </cell>
          <cell r="AG12">
            <v>0</v>
          </cell>
          <cell r="AH12">
            <v>0</v>
          </cell>
          <cell r="AI12">
            <v>0</v>
          </cell>
          <cell r="AJ12">
            <v>0</v>
          </cell>
          <cell r="AK12">
            <v>0</v>
          </cell>
          <cell r="AL12">
            <v>0</v>
          </cell>
          <cell r="AM12">
            <v>0</v>
          </cell>
        </row>
        <row r="13">
          <cell r="A13">
            <v>10607</v>
          </cell>
          <cell r="B13" t="str">
            <v>CL-PF</v>
          </cell>
          <cell r="C13">
            <v>1</v>
          </cell>
          <cell r="D13">
            <v>6</v>
          </cell>
          <cell r="E13" t="str">
            <v>O´Higgins</v>
          </cell>
          <cell r="F13" t="str">
            <v>VI</v>
          </cell>
          <cell r="G13">
            <v>586.86251728392904</v>
          </cell>
          <cell r="H13">
            <v>586.86251728392904</v>
          </cell>
          <cell r="I13">
            <v>586.86251728392904</v>
          </cell>
          <cell r="J13">
            <v>586.86251728392904</v>
          </cell>
          <cell r="K13">
            <v>586.86251728392904</v>
          </cell>
          <cell r="L13">
            <v>586.86251728392904</v>
          </cell>
          <cell r="M13">
            <v>586.86251728392904</v>
          </cell>
          <cell r="N13">
            <v>586.86251728392904</v>
          </cell>
          <cell r="O13">
            <v>586.86251728392904</v>
          </cell>
          <cell r="P13">
            <v>586.86251728392904</v>
          </cell>
          <cell r="Q13">
            <v>586.86251728392904</v>
          </cell>
          <cell r="R13">
            <v>586.86251728392904</v>
          </cell>
          <cell r="S13">
            <v>586.86251728392904</v>
          </cell>
          <cell r="T13">
            <v>586.86251728392904</v>
          </cell>
          <cell r="U13">
            <v>586.86251728392904</v>
          </cell>
          <cell r="V13">
            <v>586.86251728392904</v>
          </cell>
          <cell r="W13">
            <v>586.86251728392904</v>
          </cell>
          <cell r="X13">
            <v>586.86251728392904</v>
          </cell>
          <cell r="Y13">
            <v>586.86251728392904</v>
          </cell>
          <cell r="Z13">
            <v>586.86251728392904</v>
          </cell>
          <cell r="AA13">
            <v>586.86251728392904</v>
          </cell>
          <cell r="AB13">
            <v>586.86251728392904</v>
          </cell>
          <cell r="AC13">
            <v>586.86251728392904</v>
          </cell>
          <cell r="AD13">
            <v>586.86251728392904</v>
          </cell>
          <cell r="AE13">
            <v>150.608690534147</v>
          </cell>
          <cell r="AF13">
            <v>150.608690534147</v>
          </cell>
          <cell r="AG13">
            <v>150.608690534147</v>
          </cell>
          <cell r="AH13">
            <v>0</v>
          </cell>
          <cell r="AI13">
            <v>0</v>
          </cell>
          <cell r="AJ13">
            <v>0</v>
          </cell>
          <cell r="AK13">
            <v>0</v>
          </cell>
          <cell r="AL13">
            <v>0</v>
          </cell>
          <cell r="AM13">
            <v>0</v>
          </cell>
        </row>
        <row r="14">
          <cell r="A14">
            <v>10707</v>
          </cell>
          <cell r="B14" t="str">
            <v>CL-PF</v>
          </cell>
          <cell r="C14">
            <v>1</v>
          </cell>
          <cell r="D14">
            <v>7</v>
          </cell>
          <cell r="E14" t="str">
            <v>Maule</v>
          </cell>
          <cell r="F14" t="str">
            <v>VII</v>
          </cell>
          <cell r="G14">
            <v>2252.38292841667</v>
          </cell>
          <cell r="H14">
            <v>2252.38292841667</v>
          </cell>
          <cell r="I14">
            <v>2252.38292841667</v>
          </cell>
          <cell r="J14">
            <v>2252.38292841667</v>
          </cell>
          <cell r="K14">
            <v>2252.38292841667</v>
          </cell>
          <cell r="L14">
            <v>2252.38292841667</v>
          </cell>
          <cell r="M14">
            <v>2252.38292841667</v>
          </cell>
          <cell r="N14">
            <v>2252.38292841667</v>
          </cell>
          <cell r="O14">
            <v>2252.38292841667</v>
          </cell>
          <cell r="P14">
            <v>2252.38292841667</v>
          </cell>
          <cell r="Q14">
            <v>2252.38292841667</v>
          </cell>
          <cell r="R14">
            <v>2252.38292841667</v>
          </cell>
          <cell r="S14">
            <v>2252.38292841667</v>
          </cell>
          <cell r="T14">
            <v>2252.38292841667</v>
          </cell>
          <cell r="U14">
            <v>2252.38292841667</v>
          </cell>
          <cell r="V14">
            <v>2252.38292841667</v>
          </cell>
          <cell r="W14">
            <v>2252.38292841667</v>
          </cell>
          <cell r="X14">
            <v>2252.38292841667</v>
          </cell>
          <cell r="Y14">
            <v>2252.38292841667</v>
          </cell>
          <cell r="Z14">
            <v>2252.38292841667</v>
          </cell>
          <cell r="AA14">
            <v>2252.38292841667</v>
          </cell>
          <cell r="AB14">
            <v>2252.38292841667</v>
          </cell>
          <cell r="AC14">
            <v>2252.38292841667</v>
          </cell>
          <cell r="AD14">
            <v>2252.38292841667</v>
          </cell>
          <cell r="AE14">
            <v>13.832157666666699</v>
          </cell>
          <cell r="AF14">
            <v>13.832157666666699</v>
          </cell>
          <cell r="AG14">
            <v>13.832157666666699</v>
          </cell>
          <cell r="AH14">
            <v>0</v>
          </cell>
          <cell r="AI14">
            <v>76.044451499999994</v>
          </cell>
          <cell r="AJ14">
            <v>76.044451499999994</v>
          </cell>
          <cell r="AK14">
            <v>0</v>
          </cell>
          <cell r="AL14">
            <v>0</v>
          </cell>
          <cell r="AM14">
            <v>0</v>
          </cell>
        </row>
        <row r="15">
          <cell r="A15">
            <v>11607</v>
          </cell>
          <cell r="B15" t="str">
            <v>CL-PF</v>
          </cell>
          <cell r="C15">
            <v>1</v>
          </cell>
          <cell r="D15">
            <v>16</v>
          </cell>
          <cell r="E15" t="str">
            <v>Ñuble</v>
          </cell>
          <cell r="F15" t="str">
            <v>XVI</v>
          </cell>
          <cell r="G15">
            <v>6858.3728740812003</v>
          </cell>
          <cell r="H15">
            <v>6858.3728740812003</v>
          </cell>
          <cell r="I15">
            <v>6858.3728740812003</v>
          </cell>
          <cell r="J15">
            <v>6858.3728740812003</v>
          </cell>
          <cell r="K15">
            <v>6858.3728740812003</v>
          </cell>
          <cell r="L15">
            <v>6858.3728740812003</v>
          </cell>
          <cell r="M15">
            <v>6858.3728740812003</v>
          </cell>
          <cell r="N15">
            <v>6858.3728740812003</v>
          </cell>
          <cell r="O15">
            <v>6858.3728740812003</v>
          </cell>
          <cell r="P15">
            <v>6858.3728740812003</v>
          </cell>
          <cell r="Q15">
            <v>6858.3728740812003</v>
          </cell>
          <cell r="R15">
            <v>6858.3728740812003</v>
          </cell>
          <cell r="S15">
            <v>6858.3728740812003</v>
          </cell>
          <cell r="T15">
            <v>6858.3728740812003</v>
          </cell>
          <cell r="U15">
            <v>6858.3728740812003</v>
          </cell>
          <cell r="V15">
            <v>6858.3728740812003</v>
          </cell>
          <cell r="W15">
            <v>6858.3728740812003</v>
          </cell>
          <cell r="X15">
            <v>6858.3728740812003</v>
          </cell>
          <cell r="Y15">
            <v>6858.3728740812003</v>
          </cell>
          <cell r="Z15">
            <v>6858.3728740812003</v>
          </cell>
          <cell r="AA15">
            <v>6858.3728740812003</v>
          </cell>
          <cell r="AB15">
            <v>6858.3728740812003</v>
          </cell>
          <cell r="AC15">
            <v>6858.3728740812003</v>
          </cell>
          <cell r="AD15">
            <v>6858.3728740812003</v>
          </cell>
          <cell r="AE15">
            <v>35.722115144960298</v>
          </cell>
          <cell r="AF15">
            <v>35.722115144960298</v>
          </cell>
          <cell r="AG15">
            <v>35.722115144960298</v>
          </cell>
          <cell r="AH15">
            <v>0</v>
          </cell>
          <cell r="AI15">
            <v>0</v>
          </cell>
          <cell r="AJ15">
            <v>0</v>
          </cell>
          <cell r="AK15">
            <v>1.4477665502349999</v>
          </cell>
          <cell r="AL15">
            <v>1.4477665502349999</v>
          </cell>
          <cell r="AM15">
            <v>1.4477665502349999</v>
          </cell>
        </row>
        <row r="16">
          <cell r="A16">
            <v>10807</v>
          </cell>
          <cell r="B16" t="str">
            <v>CL-PF</v>
          </cell>
          <cell r="C16">
            <v>1</v>
          </cell>
          <cell r="D16">
            <v>8</v>
          </cell>
          <cell r="E16" t="str">
            <v>Biobio</v>
          </cell>
          <cell r="F16" t="str">
            <v>VIII</v>
          </cell>
          <cell r="G16">
            <v>8751.1272385832999</v>
          </cell>
          <cell r="H16">
            <v>8751.1272385832999</v>
          </cell>
          <cell r="I16">
            <v>8751.1272385832999</v>
          </cell>
          <cell r="J16">
            <v>8751.1272385832999</v>
          </cell>
          <cell r="K16">
            <v>8751.1272385832999</v>
          </cell>
          <cell r="L16">
            <v>8751.1272385832999</v>
          </cell>
          <cell r="M16">
            <v>8751.1272385832999</v>
          </cell>
          <cell r="N16">
            <v>8751.1272385832999</v>
          </cell>
          <cell r="O16">
            <v>8751.1272385832999</v>
          </cell>
          <cell r="P16">
            <v>8751.1272385832999</v>
          </cell>
          <cell r="Q16">
            <v>8751.1272385832999</v>
          </cell>
          <cell r="R16">
            <v>8751.1272385832999</v>
          </cell>
          <cell r="S16">
            <v>8751.1272385832999</v>
          </cell>
          <cell r="T16">
            <v>8751.1272385832999</v>
          </cell>
          <cell r="U16">
            <v>8751.1272385832999</v>
          </cell>
          <cell r="V16">
            <v>8751.1272385832999</v>
          </cell>
          <cell r="W16">
            <v>8751.1272385832999</v>
          </cell>
          <cell r="X16">
            <v>8751.1272385832999</v>
          </cell>
          <cell r="Y16">
            <v>8751.1272385832999</v>
          </cell>
          <cell r="Z16">
            <v>8751.1272385832999</v>
          </cell>
          <cell r="AA16">
            <v>8751.1272385832999</v>
          </cell>
          <cell r="AB16">
            <v>8751.1272385832999</v>
          </cell>
          <cell r="AC16">
            <v>8751.1272385832999</v>
          </cell>
          <cell r="AD16">
            <v>8751.1272385832999</v>
          </cell>
          <cell r="AE16">
            <v>0.72690666666666703</v>
          </cell>
          <cell r="AF16">
            <v>0.72690666666666703</v>
          </cell>
          <cell r="AG16">
            <v>0.72690666666666703</v>
          </cell>
          <cell r="AH16">
            <v>816.97666100000004</v>
          </cell>
          <cell r="AI16">
            <v>779.39324350000095</v>
          </cell>
          <cell r="AJ16">
            <v>779.39324350000095</v>
          </cell>
          <cell r="AK16">
            <v>0</v>
          </cell>
          <cell r="AL16">
            <v>0</v>
          </cell>
          <cell r="AM16">
            <v>0</v>
          </cell>
        </row>
        <row r="17">
          <cell r="A17">
            <v>10907</v>
          </cell>
          <cell r="B17" t="str">
            <v>CL-PF</v>
          </cell>
          <cell r="C17">
            <v>1</v>
          </cell>
          <cell r="D17">
            <v>9</v>
          </cell>
          <cell r="E17" t="str">
            <v>Araucanía</v>
          </cell>
          <cell r="F17" t="str">
            <v>IX</v>
          </cell>
          <cell r="G17">
            <v>10891.053366197</v>
          </cell>
          <cell r="H17">
            <v>10891.053366197</v>
          </cell>
          <cell r="I17">
            <v>10891.053366197</v>
          </cell>
          <cell r="J17">
            <v>10891.053366197</v>
          </cell>
          <cell r="K17">
            <v>10891.053366197</v>
          </cell>
          <cell r="L17">
            <v>10891.053366197</v>
          </cell>
          <cell r="M17">
            <v>10891.053366197</v>
          </cell>
          <cell r="N17">
            <v>10891.053366197</v>
          </cell>
          <cell r="O17">
            <v>10891.053366197</v>
          </cell>
          <cell r="P17">
            <v>10891.053366197</v>
          </cell>
          <cell r="Q17">
            <v>10891.053366197</v>
          </cell>
          <cell r="R17">
            <v>10891.053366197</v>
          </cell>
          <cell r="S17">
            <v>10891.053366197</v>
          </cell>
          <cell r="T17">
            <v>10891.053366197</v>
          </cell>
          <cell r="U17">
            <v>10891.053366197</v>
          </cell>
          <cell r="V17">
            <v>10891.053366197</v>
          </cell>
          <cell r="W17">
            <v>10891.053366197</v>
          </cell>
          <cell r="X17">
            <v>10891.053366197</v>
          </cell>
          <cell r="Y17">
            <v>10891.053366197</v>
          </cell>
          <cell r="Z17">
            <v>10891.053366197</v>
          </cell>
          <cell r="AA17">
            <v>10891.053366197</v>
          </cell>
          <cell r="AB17">
            <v>10891.053366197</v>
          </cell>
          <cell r="AC17">
            <v>10891.053366197</v>
          </cell>
          <cell r="AD17">
            <v>10891.053366197</v>
          </cell>
          <cell r="AE17">
            <v>0</v>
          </cell>
          <cell r="AF17">
            <v>0</v>
          </cell>
          <cell r="AG17">
            <v>0</v>
          </cell>
          <cell r="AH17">
            <v>0</v>
          </cell>
          <cell r="AI17">
            <v>0</v>
          </cell>
          <cell r="AJ17">
            <v>0</v>
          </cell>
          <cell r="AK17">
            <v>0</v>
          </cell>
          <cell r="AL17">
            <v>0</v>
          </cell>
          <cell r="AM17">
            <v>0</v>
          </cell>
        </row>
        <row r="18">
          <cell r="A18">
            <v>11407</v>
          </cell>
          <cell r="B18" t="str">
            <v>CL-PF</v>
          </cell>
          <cell r="C18">
            <v>1</v>
          </cell>
          <cell r="D18">
            <v>14</v>
          </cell>
          <cell r="E18" t="str">
            <v>Los Ríos</v>
          </cell>
          <cell r="F18" t="str">
            <v>XIV</v>
          </cell>
          <cell r="G18">
            <v>61.950863666666699</v>
          </cell>
          <cell r="H18">
            <v>61.950863666666699</v>
          </cell>
          <cell r="I18">
            <v>61.950863666666699</v>
          </cell>
          <cell r="J18">
            <v>61.950863666666699</v>
          </cell>
          <cell r="K18">
            <v>61.950863666666699</v>
          </cell>
          <cell r="L18">
            <v>61.950863666666699</v>
          </cell>
          <cell r="M18">
            <v>61.950863666666699</v>
          </cell>
          <cell r="N18">
            <v>61.950863666666699</v>
          </cell>
          <cell r="O18">
            <v>61.950863666666699</v>
          </cell>
          <cell r="P18">
            <v>61.950863666666699</v>
          </cell>
          <cell r="Q18">
            <v>61.950863666666699</v>
          </cell>
          <cell r="R18">
            <v>61.950863666666699</v>
          </cell>
          <cell r="S18">
            <v>61.950863666666699</v>
          </cell>
          <cell r="T18">
            <v>61.950863666666699</v>
          </cell>
          <cell r="U18">
            <v>61.950863666666699</v>
          </cell>
          <cell r="V18">
            <v>61.950863666666699</v>
          </cell>
          <cell r="W18">
            <v>61.950863666666699</v>
          </cell>
          <cell r="X18">
            <v>61.950863666666699</v>
          </cell>
          <cell r="Y18">
            <v>61.950863666666699</v>
          </cell>
          <cell r="Z18">
            <v>61.950863666666699</v>
          </cell>
          <cell r="AA18">
            <v>61.950863666666699</v>
          </cell>
          <cell r="AB18">
            <v>61.950863666666699</v>
          </cell>
          <cell r="AC18">
            <v>61.950863666666699</v>
          </cell>
          <cell r="AD18">
            <v>61.950863666666699</v>
          </cell>
          <cell r="AE18">
            <v>2.982138</v>
          </cell>
          <cell r="AF18">
            <v>2.982138</v>
          </cell>
          <cell r="AG18">
            <v>2.982138</v>
          </cell>
          <cell r="AH18">
            <v>3.8249</v>
          </cell>
          <cell r="AI18">
            <v>0</v>
          </cell>
          <cell r="AJ18">
            <v>0</v>
          </cell>
          <cell r="AK18">
            <v>0</v>
          </cell>
          <cell r="AL18">
            <v>0</v>
          </cell>
          <cell r="AM18">
            <v>0</v>
          </cell>
        </row>
        <row r="19">
          <cell r="A19">
            <v>11007</v>
          </cell>
          <cell r="B19" t="str">
            <v>CL-PF</v>
          </cell>
          <cell r="C19">
            <v>1</v>
          </cell>
          <cell r="D19">
            <v>10</v>
          </cell>
          <cell r="E19" t="str">
            <v>Los Lagos</v>
          </cell>
          <cell r="F19" t="str">
            <v>X</v>
          </cell>
          <cell r="G19">
            <v>25.570004916666701</v>
          </cell>
          <cell r="H19">
            <v>25.570004916666701</v>
          </cell>
          <cell r="I19">
            <v>25.570004916666701</v>
          </cell>
          <cell r="J19">
            <v>25.570004916666701</v>
          </cell>
          <cell r="K19">
            <v>25.570004916666701</v>
          </cell>
          <cell r="L19">
            <v>25.570004916666701</v>
          </cell>
          <cell r="M19">
            <v>25.570004916666701</v>
          </cell>
          <cell r="N19">
            <v>25.570004916666701</v>
          </cell>
          <cell r="O19">
            <v>25.570004916666701</v>
          </cell>
          <cell r="P19">
            <v>25.570004916666701</v>
          </cell>
          <cell r="Q19">
            <v>25.570004916666701</v>
          </cell>
          <cell r="R19">
            <v>25.570004916666701</v>
          </cell>
          <cell r="S19">
            <v>25.570004916666701</v>
          </cell>
          <cell r="T19">
            <v>25.570004916666701</v>
          </cell>
          <cell r="U19">
            <v>25.570004916666701</v>
          </cell>
          <cell r="V19">
            <v>25.570004916666701</v>
          </cell>
          <cell r="W19">
            <v>25.570004916666701</v>
          </cell>
          <cell r="X19">
            <v>25.570004916666701</v>
          </cell>
          <cell r="Y19">
            <v>25.570004916666701</v>
          </cell>
          <cell r="Z19">
            <v>25.570004916666701</v>
          </cell>
          <cell r="AA19">
            <v>25.570004916666701</v>
          </cell>
          <cell r="AB19">
            <v>25.570004916666701</v>
          </cell>
          <cell r="AC19">
            <v>25.570004916666701</v>
          </cell>
          <cell r="AD19">
            <v>25.570004916666701</v>
          </cell>
          <cell r="AE19">
            <v>1.90358</v>
          </cell>
          <cell r="AF19">
            <v>1.90358</v>
          </cell>
          <cell r="AG19">
            <v>1.90358</v>
          </cell>
          <cell r="AH19">
            <v>0</v>
          </cell>
          <cell r="AI19">
            <v>0</v>
          </cell>
          <cell r="AJ19">
            <v>0</v>
          </cell>
          <cell r="AK19">
            <v>0</v>
          </cell>
          <cell r="AL19">
            <v>0</v>
          </cell>
          <cell r="AM19">
            <v>0</v>
          </cell>
        </row>
        <row r="20">
          <cell r="A20">
            <v>11107</v>
          </cell>
          <cell r="B20" t="str">
            <v>CL-PF</v>
          </cell>
          <cell r="C20">
            <v>1</v>
          </cell>
          <cell r="D20">
            <v>11</v>
          </cell>
          <cell r="E20" t="str">
            <v>Aysén</v>
          </cell>
          <cell r="F20" t="str">
            <v>XI</v>
          </cell>
          <cell r="G20">
            <v>0.35029858425999999</v>
          </cell>
          <cell r="H20">
            <v>0.35029858425999999</v>
          </cell>
          <cell r="I20">
            <v>0.35029858425999999</v>
          </cell>
          <cell r="J20">
            <v>0.35029858425999999</v>
          </cell>
          <cell r="K20">
            <v>0.35029858425999999</v>
          </cell>
          <cell r="L20">
            <v>0.35029858425999999</v>
          </cell>
          <cell r="M20">
            <v>0.35029858425999999</v>
          </cell>
          <cell r="N20">
            <v>0.35029858425999999</v>
          </cell>
          <cell r="O20">
            <v>0.35029858425999999</v>
          </cell>
          <cell r="P20">
            <v>0.35029858425999999</v>
          </cell>
          <cell r="Q20">
            <v>0.35029858425999999</v>
          </cell>
          <cell r="R20">
            <v>0.35029858425999999</v>
          </cell>
          <cell r="S20">
            <v>0.35029858425999999</v>
          </cell>
          <cell r="T20">
            <v>0.35029858425999999</v>
          </cell>
          <cell r="U20">
            <v>0.35029858425999999</v>
          </cell>
          <cell r="V20">
            <v>0.35029858425999999</v>
          </cell>
          <cell r="W20">
            <v>0.35029858425999999</v>
          </cell>
          <cell r="X20">
            <v>0.35029858425999999</v>
          </cell>
          <cell r="Y20">
            <v>0.35029858425999999</v>
          </cell>
          <cell r="Z20">
            <v>0.35029858425999999</v>
          </cell>
          <cell r="AA20">
            <v>0.35029858425999999</v>
          </cell>
          <cell r="AB20">
            <v>0.35029858425999999</v>
          </cell>
          <cell r="AC20">
            <v>0.35029858425999999</v>
          </cell>
          <cell r="AD20">
            <v>0.35029858425999999</v>
          </cell>
          <cell r="AE20">
            <v>0.35029858425999999</v>
          </cell>
          <cell r="AF20">
            <v>0.35029858425999999</v>
          </cell>
          <cell r="AG20">
            <v>0.35029858425999999</v>
          </cell>
          <cell r="AH20">
            <v>0.35029858425999999</v>
          </cell>
          <cell r="AI20">
            <v>0.35029858425999999</v>
          </cell>
          <cell r="AJ20">
            <v>0.35029858425999999</v>
          </cell>
          <cell r="AK20">
            <v>0.35029858425999999</v>
          </cell>
          <cell r="AL20">
            <v>0.35029858425999999</v>
          </cell>
          <cell r="AM20">
            <v>0.35029858425999999</v>
          </cell>
        </row>
        <row r="21">
          <cell r="A21">
            <v>11207</v>
          </cell>
          <cell r="B21" t="str">
            <v>CL-PF</v>
          </cell>
          <cell r="C21">
            <v>1</v>
          </cell>
          <cell r="D21">
            <v>12</v>
          </cell>
          <cell r="E21" t="str">
            <v>Magallanes</v>
          </cell>
          <cell r="F21" t="str">
            <v>XII</v>
          </cell>
          <cell r="G21">
            <v>0</v>
          </cell>
          <cell r="H21">
            <v>0</v>
          </cell>
          <cell r="I21">
            <v>0</v>
          </cell>
          <cell r="J21">
            <v>0</v>
          </cell>
          <cell r="K21">
            <v>0</v>
          </cell>
          <cell r="L21">
            <v>0</v>
          </cell>
          <cell r="M21">
            <v>0</v>
          </cell>
          <cell r="N21">
            <v>0</v>
          </cell>
          <cell r="O21">
            <v>0</v>
          </cell>
          <cell r="P21">
            <v>0</v>
          </cell>
          <cell r="Q21">
            <v>0</v>
          </cell>
          <cell r="R21">
            <v>0</v>
          </cell>
          <cell r="S21">
            <v>0</v>
          </cell>
          <cell r="T21">
            <v>0</v>
          </cell>
          <cell r="U21">
            <v>0</v>
          </cell>
          <cell r="V21">
            <v>0</v>
          </cell>
          <cell r="W21">
            <v>0</v>
          </cell>
          <cell r="X21">
            <v>0</v>
          </cell>
          <cell r="Y21">
            <v>0</v>
          </cell>
          <cell r="Z21">
            <v>0</v>
          </cell>
          <cell r="AA21">
            <v>0</v>
          </cell>
          <cell r="AB21">
            <v>0</v>
          </cell>
          <cell r="AC21">
            <v>0</v>
          </cell>
          <cell r="AD21">
            <v>0</v>
          </cell>
          <cell r="AE21">
            <v>0</v>
          </cell>
          <cell r="AF21">
            <v>0</v>
          </cell>
          <cell r="AG21">
            <v>0</v>
          </cell>
          <cell r="AH21">
            <v>0</v>
          </cell>
          <cell r="AI21">
            <v>0</v>
          </cell>
          <cell r="AJ21">
            <v>0</v>
          </cell>
          <cell r="AK21">
            <v>0</v>
          </cell>
          <cell r="AL21">
            <v>0</v>
          </cell>
          <cell r="AM21">
            <v>0</v>
          </cell>
        </row>
        <row r="22">
          <cell r="A22">
            <v>20007</v>
          </cell>
          <cell r="B22" t="str">
            <v>CL-PF</v>
          </cell>
          <cell r="C22">
            <v>1</v>
          </cell>
          <cell r="D22">
            <v>100</v>
          </cell>
          <cell r="E22" t="str">
            <v>País</v>
          </cell>
          <cell r="F22" t="str">
            <v>TOTAL</v>
          </cell>
          <cell r="G22">
            <v>29466.2334675614</v>
          </cell>
          <cell r="H22">
            <v>29466.2334675614</v>
          </cell>
          <cell r="I22">
            <v>29466.2334675614</v>
          </cell>
          <cell r="J22">
            <v>29466.2334675614</v>
          </cell>
          <cell r="K22">
            <v>29466.2334675614</v>
          </cell>
          <cell r="L22">
            <v>29466.2334675614</v>
          </cell>
          <cell r="M22">
            <v>29466.2334675614</v>
          </cell>
          <cell r="N22">
            <v>29466.2334675614</v>
          </cell>
          <cell r="O22">
            <v>29466.2334675614</v>
          </cell>
          <cell r="P22">
            <v>29466.2334675614</v>
          </cell>
          <cell r="Q22">
            <v>29466.2334675614</v>
          </cell>
          <cell r="R22">
            <v>29466.2334675614</v>
          </cell>
          <cell r="S22">
            <v>29466.2334675614</v>
          </cell>
          <cell r="T22">
            <v>29466.2334675614</v>
          </cell>
          <cell r="U22">
            <v>29466.2334675614</v>
          </cell>
          <cell r="V22">
            <v>29466.2334675614</v>
          </cell>
          <cell r="W22">
            <v>29466.2334675614</v>
          </cell>
          <cell r="X22">
            <v>29466.2334675614</v>
          </cell>
          <cell r="Y22">
            <v>29466.2334675614</v>
          </cell>
          <cell r="Z22">
            <v>29466.2334675614</v>
          </cell>
          <cell r="AA22">
            <v>29466.2334675614</v>
          </cell>
          <cell r="AB22">
            <v>29466.2334675614</v>
          </cell>
          <cell r="AC22">
            <v>29466.2334675614</v>
          </cell>
          <cell r="AD22">
            <v>29466.2334675614</v>
          </cell>
          <cell r="AE22">
            <v>206.12588659670001</v>
          </cell>
          <cell r="AF22">
            <v>206.12588659670001</v>
          </cell>
          <cell r="AG22">
            <v>206.12588659670001</v>
          </cell>
          <cell r="AH22">
            <v>821.15185958426002</v>
          </cell>
          <cell r="AI22">
            <v>856.14189408426103</v>
          </cell>
          <cell r="AJ22">
            <v>856.14189408426103</v>
          </cell>
          <cell r="AK22">
            <v>2.1519656344949998</v>
          </cell>
          <cell r="AL22">
            <v>2.1519656344949998</v>
          </cell>
          <cell r="AM22">
            <v>2.1519656344949998</v>
          </cell>
        </row>
        <row r="23">
          <cell r="A23">
            <v>21507</v>
          </cell>
          <cell r="B23" t="str">
            <v>PA-PF</v>
          </cell>
          <cell r="C23">
            <v>2</v>
          </cell>
          <cell r="D23">
            <v>15</v>
          </cell>
          <cell r="E23" t="str">
            <v>Arica y Parinacota</v>
          </cell>
          <cell r="F23" t="str">
            <v>XV</v>
          </cell>
          <cell r="G23">
            <v>0</v>
          </cell>
          <cell r="H23">
            <v>0</v>
          </cell>
          <cell r="I23">
            <v>0</v>
          </cell>
          <cell r="J23">
            <v>0</v>
          </cell>
          <cell r="K23">
            <v>0</v>
          </cell>
          <cell r="L23">
            <v>0</v>
          </cell>
          <cell r="M23">
            <v>0</v>
          </cell>
          <cell r="N23">
            <v>0</v>
          </cell>
          <cell r="O23">
            <v>0</v>
          </cell>
          <cell r="P23">
            <v>0</v>
          </cell>
          <cell r="Q23">
            <v>0</v>
          </cell>
          <cell r="R23">
            <v>0</v>
          </cell>
          <cell r="S23">
            <v>0</v>
          </cell>
          <cell r="T23">
            <v>0</v>
          </cell>
          <cell r="U23">
            <v>0</v>
          </cell>
          <cell r="V23">
            <v>0</v>
          </cell>
          <cell r="W23">
            <v>0</v>
          </cell>
          <cell r="X23">
            <v>0</v>
          </cell>
          <cell r="Y23">
            <v>0</v>
          </cell>
          <cell r="Z23">
            <v>0</v>
          </cell>
          <cell r="AA23">
            <v>0</v>
          </cell>
          <cell r="AB23">
            <v>0</v>
          </cell>
          <cell r="AC23">
            <v>0</v>
          </cell>
          <cell r="AD23">
            <v>0</v>
          </cell>
          <cell r="AE23">
            <v>0</v>
          </cell>
          <cell r="AF23">
            <v>0</v>
          </cell>
          <cell r="AG23">
            <v>0</v>
          </cell>
          <cell r="AH23">
            <v>0</v>
          </cell>
          <cell r="AI23">
            <v>0</v>
          </cell>
          <cell r="AJ23">
            <v>0</v>
          </cell>
          <cell r="AK23">
            <v>0</v>
          </cell>
          <cell r="AL23">
            <v>0</v>
          </cell>
          <cell r="AM23">
            <v>0</v>
          </cell>
        </row>
        <row r="24">
          <cell r="A24">
            <v>20107</v>
          </cell>
          <cell r="B24" t="str">
            <v>PA-PF</v>
          </cell>
          <cell r="C24">
            <v>2</v>
          </cell>
          <cell r="D24">
            <v>1</v>
          </cell>
          <cell r="E24" t="str">
            <v>Tarapaca</v>
          </cell>
          <cell r="F24" t="str">
            <v>I</v>
          </cell>
          <cell r="G24">
            <v>121.017671242855</v>
          </cell>
          <cell r="H24">
            <v>121.017671242855</v>
          </cell>
          <cell r="I24">
            <v>121.017671242855</v>
          </cell>
          <cell r="J24">
            <v>121.017671242855</v>
          </cell>
          <cell r="K24">
            <v>121.017671242855</v>
          </cell>
          <cell r="L24">
            <v>121.017671242855</v>
          </cell>
          <cell r="M24">
            <v>121.017671242855</v>
          </cell>
          <cell r="N24">
            <v>121.017671242855</v>
          </cell>
          <cell r="O24">
            <v>121.017671242855</v>
          </cell>
          <cell r="P24">
            <v>121.017671242855</v>
          </cell>
          <cell r="Q24">
            <v>121.017671242855</v>
          </cell>
          <cell r="R24">
            <v>121.017671242855</v>
          </cell>
          <cell r="S24">
            <v>121.017671242855</v>
          </cell>
          <cell r="T24">
            <v>121.017671242855</v>
          </cell>
          <cell r="U24">
            <v>121.017671242855</v>
          </cell>
          <cell r="V24">
            <v>121.017671242855</v>
          </cell>
          <cell r="W24">
            <v>121.017671242855</v>
          </cell>
          <cell r="X24">
            <v>121.017671242855</v>
          </cell>
          <cell r="Y24">
            <v>121.017671242855</v>
          </cell>
          <cell r="Z24">
            <v>121.017671242855</v>
          </cell>
          <cell r="AA24">
            <v>121.017671242855</v>
          </cell>
          <cell r="AB24">
            <v>121.017671242855</v>
          </cell>
          <cell r="AC24">
            <v>121.017671242855</v>
          </cell>
          <cell r="AD24">
            <v>121.017671242855</v>
          </cell>
          <cell r="AE24">
            <v>121.017671242855</v>
          </cell>
          <cell r="AF24">
            <v>121.017671242855</v>
          </cell>
          <cell r="AG24">
            <v>121.017671242855</v>
          </cell>
          <cell r="AH24">
            <v>121.017671242855</v>
          </cell>
          <cell r="AI24">
            <v>121.017671242855</v>
          </cell>
          <cell r="AJ24">
            <v>121.017671242855</v>
          </cell>
          <cell r="AK24">
            <v>121.017671242855</v>
          </cell>
          <cell r="AL24">
            <v>121.017671242855</v>
          </cell>
          <cell r="AM24">
            <v>121.017671242855</v>
          </cell>
        </row>
        <row r="25">
          <cell r="A25">
            <v>20207</v>
          </cell>
          <cell r="B25" t="str">
            <v>PA-PF</v>
          </cell>
          <cell r="C25">
            <v>2</v>
          </cell>
          <cell r="D25">
            <v>2</v>
          </cell>
          <cell r="E25" t="str">
            <v>Antofagasta</v>
          </cell>
          <cell r="F25" t="str">
            <v>II</v>
          </cell>
          <cell r="G25">
            <v>0</v>
          </cell>
          <cell r="H25">
            <v>0</v>
          </cell>
          <cell r="I25">
            <v>0</v>
          </cell>
          <cell r="J25">
            <v>0</v>
          </cell>
          <cell r="K25">
            <v>0</v>
          </cell>
          <cell r="L25">
            <v>0</v>
          </cell>
          <cell r="M25">
            <v>0</v>
          </cell>
          <cell r="N25">
            <v>0</v>
          </cell>
          <cell r="O25">
            <v>0</v>
          </cell>
          <cell r="P25">
            <v>0</v>
          </cell>
          <cell r="Q25">
            <v>0</v>
          </cell>
          <cell r="R25">
            <v>0</v>
          </cell>
          <cell r="S25">
            <v>0</v>
          </cell>
          <cell r="T25">
            <v>0</v>
          </cell>
          <cell r="U25">
            <v>0</v>
          </cell>
          <cell r="V25">
            <v>0</v>
          </cell>
          <cell r="W25">
            <v>0</v>
          </cell>
          <cell r="X25">
            <v>0</v>
          </cell>
          <cell r="Y25">
            <v>0</v>
          </cell>
          <cell r="Z25">
            <v>0</v>
          </cell>
          <cell r="AA25">
            <v>0</v>
          </cell>
          <cell r="AB25">
            <v>0</v>
          </cell>
          <cell r="AC25">
            <v>0</v>
          </cell>
          <cell r="AD25">
            <v>0</v>
          </cell>
          <cell r="AE25">
            <v>0</v>
          </cell>
          <cell r="AF25">
            <v>0</v>
          </cell>
          <cell r="AG25">
            <v>0</v>
          </cell>
          <cell r="AH25">
            <v>0</v>
          </cell>
          <cell r="AI25">
            <v>0</v>
          </cell>
          <cell r="AJ25">
            <v>0</v>
          </cell>
          <cell r="AK25">
            <v>0</v>
          </cell>
          <cell r="AL25">
            <v>0</v>
          </cell>
          <cell r="AM25">
            <v>0</v>
          </cell>
        </row>
        <row r="26">
          <cell r="A26">
            <v>20307</v>
          </cell>
          <cell r="B26" t="str">
            <v>PA-PF</v>
          </cell>
          <cell r="C26">
            <v>2</v>
          </cell>
          <cell r="D26">
            <v>3</v>
          </cell>
          <cell r="E26" t="str">
            <v>Atacama</v>
          </cell>
          <cell r="F26" t="str">
            <v>III</v>
          </cell>
          <cell r="G26">
            <v>0</v>
          </cell>
          <cell r="H26">
            <v>0</v>
          </cell>
          <cell r="I26">
            <v>0</v>
          </cell>
          <cell r="J26">
            <v>0</v>
          </cell>
          <cell r="K26">
            <v>0</v>
          </cell>
          <cell r="L26">
            <v>0</v>
          </cell>
          <cell r="M26">
            <v>0</v>
          </cell>
          <cell r="N26">
            <v>0</v>
          </cell>
          <cell r="O26">
            <v>0</v>
          </cell>
          <cell r="P26">
            <v>0</v>
          </cell>
          <cell r="Q26">
            <v>0</v>
          </cell>
          <cell r="R26">
            <v>0</v>
          </cell>
          <cell r="S26">
            <v>0</v>
          </cell>
          <cell r="T26">
            <v>0</v>
          </cell>
          <cell r="U26">
            <v>0</v>
          </cell>
          <cell r="V26">
            <v>0</v>
          </cell>
          <cell r="W26">
            <v>0</v>
          </cell>
          <cell r="X26">
            <v>0</v>
          </cell>
          <cell r="Y26">
            <v>0</v>
          </cell>
          <cell r="Z26">
            <v>0</v>
          </cell>
          <cell r="AA26">
            <v>0</v>
          </cell>
          <cell r="AB26">
            <v>0</v>
          </cell>
          <cell r="AC26">
            <v>0</v>
          </cell>
          <cell r="AD26">
            <v>0</v>
          </cell>
          <cell r="AE26">
            <v>0</v>
          </cell>
          <cell r="AF26">
            <v>0</v>
          </cell>
          <cell r="AG26">
            <v>0</v>
          </cell>
          <cell r="AH26">
            <v>0</v>
          </cell>
          <cell r="AI26">
            <v>0</v>
          </cell>
          <cell r="AJ26">
            <v>0</v>
          </cell>
          <cell r="AK26">
            <v>0</v>
          </cell>
          <cell r="AL26">
            <v>0</v>
          </cell>
          <cell r="AM26">
            <v>0</v>
          </cell>
        </row>
        <row r="27">
          <cell r="A27">
            <v>20407</v>
          </cell>
          <cell r="B27" t="str">
            <v>PA-PF</v>
          </cell>
          <cell r="C27">
            <v>2</v>
          </cell>
          <cell r="D27">
            <v>4</v>
          </cell>
          <cell r="E27" t="str">
            <v>Coquimbo</v>
          </cell>
          <cell r="F27" t="str">
            <v>IV</v>
          </cell>
          <cell r="G27">
            <v>552.65325977943098</v>
          </cell>
          <cell r="H27">
            <v>552.65325977943098</v>
          </cell>
          <cell r="I27">
            <v>552.65325977943098</v>
          </cell>
          <cell r="J27">
            <v>552.65325977943098</v>
          </cell>
          <cell r="K27">
            <v>552.65325977943098</v>
          </cell>
          <cell r="L27">
            <v>552.65325977943098</v>
          </cell>
          <cell r="M27">
            <v>552.65325977943098</v>
          </cell>
          <cell r="N27">
            <v>552.65325977943098</v>
          </cell>
          <cell r="O27">
            <v>552.65325977943098</v>
          </cell>
          <cell r="P27">
            <v>552.65325977943098</v>
          </cell>
          <cell r="Q27">
            <v>552.65325977943098</v>
          </cell>
          <cell r="R27">
            <v>552.65325977943098</v>
          </cell>
          <cell r="S27">
            <v>552.65325977943098</v>
          </cell>
          <cell r="T27">
            <v>552.65325977943098</v>
          </cell>
          <cell r="U27">
            <v>552.65325977943098</v>
          </cell>
          <cell r="V27">
            <v>552.65325977943098</v>
          </cell>
          <cell r="W27">
            <v>552.65325977943098</v>
          </cell>
          <cell r="X27">
            <v>552.65325977943098</v>
          </cell>
          <cell r="Y27">
            <v>552.65325977943098</v>
          </cell>
          <cell r="Z27">
            <v>552.65325977943098</v>
          </cell>
          <cell r="AA27">
            <v>552.65325977943098</v>
          </cell>
          <cell r="AB27">
            <v>552.65325977943098</v>
          </cell>
          <cell r="AC27">
            <v>552.65325977943098</v>
          </cell>
          <cell r="AD27">
            <v>552.65325977943098</v>
          </cell>
          <cell r="AE27">
            <v>0</v>
          </cell>
          <cell r="AF27">
            <v>0</v>
          </cell>
          <cell r="AG27">
            <v>0</v>
          </cell>
          <cell r="AH27">
            <v>0</v>
          </cell>
          <cell r="AI27">
            <v>0</v>
          </cell>
          <cell r="AJ27">
            <v>0</v>
          </cell>
          <cell r="AK27">
            <v>0</v>
          </cell>
          <cell r="AL27">
            <v>0</v>
          </cell>
          <cell r="AM27">
            <v>0</v>
          </cell>
        </row>
        <row r="28">
          <cell r="A28">
            <v>20507</v>
          </cell>
          <cell r="B28" t="str">
            <v>PA-PF</v>
          </cell>
          <cell r="C28">
            <v>2</v>
          </cell>
          <cell r="D28">
            <v>5</v>
          </cell>
          <cell r="E28" t="str">
            <v>Valparaíso</v>
          </cell>
          <cell r="F28" t="str">
            <v>V</v>
          </cell>
          <cell r="G28">
            <v>1047.0942275</v>
          </cell>
          <cell r="H28">
            <v>1047.0942275</v>
          </cell>
          <cell r="I28">
            <v>1047.0942275</v>
          </cell>
          <cell r="J28">
            <v>1047.0942275</v>
          </cell>
          <cell r="K28">
            <v>1047.0942275</v>
          </cell>
          <cell r="L28">
            <v>1047.0942275</v>
          </cell>
          <cell r="M28">
            <v>1047.0942275</v>
          </cell>
          <cell r="N28">
            <v>1047.0942275</v>
          </cell>
          <cell r="O28">
            <v>1047.0942275</v>
          </cell>
          <cell r="P28">
            <v>1047.0942275</v>
          </cell>
          <cell r="Q28">
            <v>1047.0942275</v>
          </cell>
          <cell r="R28">
            <v>1047.0942275</v>
          </cell>
          <cell r="S28">
            <v>1047.0942275</v>
          </cell>
          <cell r="T28">
            <v>1047.0942275</v>
          </cell>
          <cell r="U28">
            <v>1047.0942275</v>
          </cell>
          <cell r="V28">
            <v>1047.0942275</v>
          </cell>
          <cell r="W28">
            <v>1047.0942275</v>
          </cell>
          <cell r="X28">
            <v>1047.0942275</v>
          </cell>
          <cell r="Y28">
            <v>1047.0942275</v>
          </cell>
          <cell r="Z28">
            <v>1047.0942275</v>
          </cell>
          <cell r="AA28">
            <v>1047.0942275</v>
          </cell>
          <cell r="AB28">
            <v>1047.0942275</v>
          </cell>
          <cell r="AC28">
            <v>1047.0942275</v>
          </cell>
          <cell r="AD28">
            <v>1047.0942275</v>
          </cell>
          <cell r="AE28">
            <v>190.63532433333299</v>
          </cell>
          <cell r="AF28">
            <v>190.63532433333299</v>
          </cell>
          <cell r="AG28">
            <v>190.63532433333299</v>
          </cell>
          <cell r="AH28">
            <v>0</v>
          </cell>
          <cell r="AI28">
            <v>0</v>
          </cell>
          <cell r="AJ28">
            <v>0</v>
          </cell>
          <cell r="AK28">
            <v>0</v>
          </cell>
          <cell r="AL28">
            <v>0</v>
          </cell>
          <cell r="AM28">
            <v>0</v>
          </cell>
        </row>
        <row r="29">
          <cell r="A29">
            <v>21307</v>
          </cell>
          <cell r="B29" t="str">
            <v>PA-PF</v>
          </cell>
          <cell r="C29">
            <v>2</v>
          </cell>
          <cell r="D29">
            <v>13</v>
          </cell>
          <cell r="E29" t="str">
            <v>Metropolitana</v>
          </cell>
          <cell r="F29" t="str">
            <v>RM</v>
          </cell>
          <cell r="G29">
            <v>10.787818101934199</v>
          </cell>
          <cell r="H29">
            <v>10.787818101934199</v>
          </cell>
          <cell r="I29">
            <v>10.787818101934199</v>
          </cell>
          <cell r="J29">
            <v>10.787818101934199</v>
          </cell>
          <cell r="K29">
            <v>10.787818101934199</v>
          </cell>
          <cell r="L29">
            <v>10.787818101934199</v>
          </cell>
          <cell r="M29">
            <v>10.787818101934199</v>
          </cell>
          <cell r="N29">
            <v>10.787818101934199</v>
          </cell>
          <cell r="O29">
            <v>10.787818101934199</v>
          </cell>
          <cell r="P29">
            <v>10.787818101934199</v>
          </cell>
          <cell r="Q29">
            <v>10.787818101934199</v>
          </cell>
          <cell r="R29">
            <v>10.787818101934199</v>
          </cell>
          <cell r="S29">
            <v>10.787818101934199</v>
          </cell>
          <cell r="T29">
            <v>10.787818101934199</v>
          </cell>
          <cell r="U29">
            <v>10.787818101934199</v>
          </cell>
          <cell r="V29">
            <v>10.787818101934199</v>
          </cell>
          <cell r="W29">
            <v>10.787818101934199</v>
          </cell>
          <cell r="X29">
            <v>10.787818101934199</v>
          </cell>
          <cell r="Y29">
            <v>10.787818101934199</v>
          </cell>
          <cell r="Z29">
            <v>10.787818101934199</v>
          </cell>
          <cell r="AA29">
            <v>10.787818101934199</v>
          </cell>
          <cell r="AB29">
            <v>10.787818101934199</v>
          </cell>
          <cell r="AC29">
            <v>10.787818101934199</v>
          </cell>
          <cell r="AD29">
            <v>10.787818101934199</v>
          </cell>
          <cell r="AE29">
            <v>1.41126770485333</v>
          </cell>
          <cell r="AF29">
            <v>1.41126770485333</v>
          </cell>
          <cell r="AG29">
            <v>1.41126770485333</v>
          </cell>
          <cell r="AH29">
            <v>0</v>
          </cell>
          <cell r="AI29">
            <v>0</v>
          </cell>
          <cell r="AJ29">
            <v>0</v>
          </cell>
          <cell r="AK29">
            <v>0</v>
          </cell>
          <cell r="AL29">
            <v>0</v>
          </cell>
          <cell r="AM29">
            <v>0</v>
          </cell>
        </row>
        <row r="30">
          <cell r="A30">
            <v>20607</v>
          </cell>
          <cell r="B30" t="str">
            <v>PA-PF</v>
          </cell>
          <cell r="C30">
            <v>2</v>
          </cell>
          <cell r="D30">
            <v>6</v>
          </cell>
          <cell r="E30" t="str">
            <v>O´Higgins</v>
          </cell>
          <cell r="F30" t="str">
            <v>VI</v>
          </cell>
          <cell r="G30">
            <v>2416.7454312104501</v>
          </cell>
          <cell r="H30">
            <v>2416.7454312104501</v>
          </cell>
          <cell r="I30">
            <v>2416.7454312104501</v>
          </cell>
          <cell r="J30">
            <v>2416.7454312104501</v>
          </cell>
          <cell r="K30">
            <v>2416.7454312104501</v>
          </cell>
          <cell r="L30">
            <v>2416.7454312104501</v>
          </cell>
          <cell r="M30">
            <v>2416.7454312104501</v>
          </cell>
          <cell r="N30">
            <v>2416.7454312104501</v>
          </cell>
          <cell r="O30">
            <v>2416.7454312104501</v>
          </cell>
          <cell r="P30">
            <v>2416.7454312104501</v>
          </cell>
          <cell r="Q30">
            <v>2416.7454312104501</v>
          </cell>
          <cell r="R30">
            <v>2416.7454312104501</v>
          </cell>
          <cell r="S30">
            <v>2416.7454312104501</v>
          </cell>
          <cell r="T30">
            <v>2416.7454312104501</v>
          </cell>
          <cell r="U30">
            <v>2416.7454312104501</v>
          </cell>
          <cell r="V30">
            <v>2416.7454312104501</v>
          </cell>
          <cell r="W30">
            <v>2416.7454312104501</v>
          </cell>
          <cell r="X30">
            <v>2416.7454312104501</v>
          </cell>
          <cell r="Y30">
            <v>2416.7454312104501</v>
          </cell>
          <cell r="Z30">
            <v>2416.7454312104501</v>
          </cell>
          <cell r="AA30">
            <v>2416.7454312104501</v>
          </cell>
          <cell r="AB30">
            <v>2416.7454312104501</v>
          </cell>
          <cell r="AC30">
            <v>2416.7454312104501</v>
          </cell>
          <cell r="AD30">
            <v>2416.7454312104501</v>
          </cell>
          <cell r="AE30">
            <v>144.22368246459601</v>
          </cell>
          <cell r="AF30">
            <v>144.22368246459601</v>
          </cell>
          <cell r="AG30">
            <v>144.22368246459601</v>
          </cell>
          <cell r="AH30">
            <v>0</v>
          </cell>
          <cell r="AI30">
            <v>0</v>
          </cell>
          <cell r="AJ30">
            <v>0</v>
          </cell>
          <cell r="AK30">
            <v>0</v>
          </cell>
          <cell r="AL30">
            <v>0</v>
          </cell>
          <cell r="AM30">
            <v>0</v>
          </cell>
        </row>
        <row r="31">
          <cell r="A31">
            <v>20707</v>
          </cell>
          <cell r="B31" t="str">
            <v>PA-PF</v>
          </cell>
          <cell r="C31">
            <v>2</v>
          </cell>
          <cell r="D31">
            <v>7</v>
          </cell>
          <cell r="E31" t="str">
            <v>Maule</v>
          </cell>
          <cell r="F31" t="str">
            <v>VII</v>
          </cell>
          <cell r="G31">
            <v>9566.8073207500001</v>
          </cell>
          <cell r="H31">
            <v>9566.8073207500001</v>
          </cell>
          <cell r="I31">
            <v>9566.8073207500001</v>
          </cell>
          <cell r="J31">
            <v>9566.8073207500001</v>
          </cell>
          <cell r="K31">
            <v>9566.8073207500001</v>
          </cell>
          <cell r="L31">
            <v>9566.8073207500001</v>
          </cell>
          <cell r="M31">
            <v>9566.8073207500001</v>
          </cell>
          <cell r="N31">
            <v>9566.8073207500001</v>
          </cell>
          <cell r="O31">
            <v>9566.8073207500001</v>
          </cell>
          <cell r="P31">
            <v>9566.8073207500001</v>
          </cell>
          <cell r="Q31">
            <v>9566.8073207500001</v>
          </cell>
          <cell r="R31">
            <v>9566.8073207500001</v>
          </cell>
          <cell r="S31">
            <v>9566.8073207500001</v>
          </cell>
          <cell r="T31">
            <v>9566.8073207500001</v>
          </cell>
          <cell r="U31">
            <v>9566.8073207500001</v>
          </cell>
          <cell r="V31">
            <v>9566.8073207500001</v>
          </cell>
          <cell r="W31">
            <v>9566.8073207500001</v>
          </cell>
          <cell r="X31">
            <v>9566.8073207500001</v>
          </cell>
          <cell r="Y31">
            <v>9566.8073207500001</v>
          </cell>
          <cell r="Z31">
            <v>9566.8073207500001</v>
          </cell>
          <cell r="AA31">
            <v>9566.8073207500001</v>
          </cell>
          <cell r="AB31">
            <v>9566.8073207500001</v>
          </cell>
          <cell r="AC31">
            <v>9566.8073207500001</v>
          </cell>
          <cell r="AD31">
            <v>9566.8073207500001</v>
          </cell>
          <cell r="AE31">
            <v>49.627237000000001</v>
          </cell>
          <cell r="AF31">
            <v>49.627237000000001</v>
          </cell>
          <cell r="AG31">
            <v>49.627237000000001</v>
          </cell>
          <cell r="AH31">
            <v>0</v>
          </cell>
          <cell r="AI31">
            <v>187.33716699999999</v>
          </cell>
          <cell r="AJ31">
            <v>187.33716699999999</v>
          </cell>
          <cell r="AK31">
            <v>31.964102</v>
          </cell>
          <cell r="AL31">
            <v>31.964102</v>
          </cell>
          <cell r="AM31">
            <v>31.964102</v>
          </cell>
        </row>
        <row r="32">
          <cell r="A32">
            <v>21607</v>
          </cell>
          <cell r="B32" t="str">
            <v>PA-PF</v>
          </cell>
          <cell r="C32">
            <v>2</v>
          </cell>
          <cell r="D32">
            <v>16</v>
          </cell>
          <cell r="E32" t="str">
            <v>Ñuble</v>
          </cell>
          <cell r="F32" t="str">
            <v>XVI</v>
          </cell>
          <cell r="G32">
            <v>4597.6001044768</v>
          </cell>
          <cell r="H32">
            <v>4597.6001044768</v>
          </cell>
          <cell r="I32">
            <v>4597.6001044768</v>
          </cell>
          <cell r="J32">
            <v>4597.6001044768</v>
          </cell>
          <cell r="K32">
            <v>4597.6001044768</v>
          </cell>
          <cell r="L32">
            <v>4597.6001044768</v>
          </cell>
          <cell r="M32">
            <v>4597.6001044768</v>
          </cell>
          <cell r="N32">
            <v>4597.6001044768</v>
          </cell>
          <cell r="O32">
            <v>4597.6001044768</v>
          </cell>
          <cell r="P32">
            <v>4597.6001044768</v>
          </cell>
          <cell r="Q32">
            <v>4597.6001044768</v>
          </cell>
          <cell r="R32">
            <v>4597.6001044768</v>
          </cell>
          <cell r="S32">
            <v>4597.6001044768</v>
          </cell>
          <cell r="T32">
            <v>4597.6001044768</v>
          </cell>
          <cell r="U32">
            <v>4597.6001044768</v>
          </cell>
          <cell r="V32">
            <v>4597.6001044768</v>
          </cell>
          <cell r="W32">
            <v>4597.6001044768</v>
          </cell>
          <cell r="X32">
            <v>4597.6001044768</v>
          </cell>
          <cell r="Y32">
            <v>4597.6001044768</v>
          </cell>
          <cell r="Z32">
            <v>4597.6001044768</v>
          </cell>
          <cell r="AA32">
            <v>4597.6001044768</v>
          </cell>
          <cell r="AB32">
            <v>4597.6001044768</v>
          </cell>
          <cell r="AC32">
            <v>4597.6001044768</v>
          </cell>
          <cell r="AD32">
            <v>4597.6001044768</v>
          </cell>
          <cell r="AE32">
            <v>533.81325735999701</v>
          </cell>
          <cell r="AF32">
            <v>533.81325735999701</v>
          </cell>
          <cell r="AG32">
            <v>533.81325735999701</v>
          </cell>
          <cell r="AH32">
            <v>0</v>
          </cell>
          <cell r="AI32">
            <v>0</v>
          </cell>
          <cell r="AJ32">
            <v>0</v>
          </cell>
          <cell r="AK32">
            <v>16.418047510489998</v>
          </cell>
          <cell r="AL32">
            <v>16.418047510489998</v>
          </cell>
          <cell r="AM32">
            <v>16.418047510489998</v>
          </cell>
        </row>
        <row r="33">
          <cell r="A33">
            <v>20807</v>
          </cell>
          <cell r="B33" t="str">
            <v>PA-PF</v>
          </cell>
          <cell r="C33">
            <v>2</v>
          </cell>
          <cell r="D33">
            <v>8</v>
          </cell>
          <cell r="E33" t="str">
            <v>Biobio</v>
          </cell>
          <cell r="F33" t="str">
            <v>VIII</v>
          </cell>
          <cell r="G33">
            <v>6897.6527792500001</v>
          </cell>
          <cell r="H33">
            <v>6897.6527792500001</v>
          </cell>
          <cell r="I33">
            <v>6897.6527792500001</v>
          </cell>
          <cell r="J33">
            <v>6897.6527792500001</v>
          </cell>
          <cell r="K33">
            <v>6897.6527792500001</v>
          </cell>
          <cell r="L33">
            <v>6897.6527792500001</v>
          </cell>
          <cell r="M33">
            <v>6897.6527792500001</v>
          </cell>
          <cell r="N33">
            <v>6897.6527792500001</v>
          </cell>
          <cell r="O33">
            <v>6897.6527792500001</v>
          </cell>
          <cell r="P33">
            <v>6897.6527792500001</v>
          </cell>
          <cell r="Q33">
            <v>6897.6527792500001</v>
          </cell>
          <cell r="R33">
            <v>6897.6527792500001</v>
          </cell>
          <cell r="S33">
            <v>6897.6527792500001</v>
          </cell>
          <cell r="T33">
            <v>6897.6527792500001</v>
          </cell>
          <cell r="U33">
            <v>6897.6527792500001</v>
          </cell>
          <cell r="V33">
            <v>6897.6527792500001</v>
          </cell>
          <cell r="W33">
            <v>6897.6527792500001</v>
          </cell>
          <cell r="X33">
            <v>6897.6527792500001</v>
          </cell>
          <cell r="Y33">
            <v>6897.6527792500001</v>
          </cell>
          <cell r="Z33">
            <v>6897.6527792500001</v>
          </cell>
          <cell r="AA33">
            <v>6897.6527792500001</v>
          </cell>
          <cell r="AB33">
            <v>6897.6527792500001</v>
          </cell>
          <cell r="AC33">
            <v>6897.6527792500001</v>
          </cell>
          <cell r="AD33">
            <v>6897.6527792500001</v>
          </cell>
          <cell r="AE33">
            <v>315.84014233333301</v>
          </cell>
          <cell r="AF33">
            <v>315.84014233333301</v>
          </cell>
          <cell r="AG33">
            <v>315.84014233333301</v>
          </cell>
          <cell r="AH33">
            <v>4217.0285700000004</v>
          </cell>
          <cell r="AI33">
            <v>1428.7850745000001</v>
          </cell>
          <cell r="AJ33">
            <v>1428.7850745000001</v>
          </cell>
          <cell r="AK33">
            <v>48.983521000000003</v>
          </cell>
          <cell r="AL33">
            <v>48.983521000000003</v>
          </cell>
          <cell r="AM33">
            <v>48.983521000000003</v>
          </cell>
        </row>
        <row r="34">
          <cell r="A34">
            <v>20907</v>
          </cell>
          <cell r="B34" t="str">
            <v>PA-PF</v>
          </cell>
          <cell r="C34">
            <v>2</v>
          </cell>
          <cell r="D34">
            <v>9</v>
          </cell>
          <cell r="E34" t="str">
            <v>Araucanía</v>
          </cell>
          <cell r="F34" t="str">
            <v>IX</v>
          </cell>
          <cell r="G34">
            <v>7254.0222694542099</v>
          </cell>
          <cell r="H34">
            <v>7254.0222694542099</v>
          </cell>
          <cell r="I34">
            <v>7254.0222694542099</v>
          </cell>
          <cell r="J34">
            <v>7254.0222694542099</v>
          </cell>
          <cell r="K34">
            <v>7254.0222694542099</v>
          </cell>
          <cell r="L34">
            <v>7254.0222694542099</v>
          </cell>
          <cell r="M34">
            <v>7254.0222694542099</v>
          </cell>
          <cell r="N34">
            <v>7254.0222694542099</v>
          </cell>
          <cell r="O34">
            <v>7254.0222694542099</v>
          </cell>
          <cell r="P34">
            <v>7254.0222694542099</v>
          </cell>
          <cell r="Q34">
            <v>7254.0222694542099</v>
          </cell>
          <cell r="R34">
            <v>7254.0222694542099</v>
          </cell>
          <cell r="S34">
            <v>7254.0222694542099</v>
          </cell>
          <cell r="T34">
            <v>7254.0222694542099</v>
          </cell>
          <cell r="U34">
            <v>7254.0222694542099</v>
          </cell>
          <cell r="V34">
            <v>7254.0222694542099</v>
          </cell>
          <cell r="W34">
            <v>7254.0222694542099</v>
          </cell>
          <cell r="X34">
            <v>7254.0222694542099</v>
          </cell>
          <cell r="Y34">
            <v>7254.0222694542099</v>
          </cell>
          <cell r="Z34">
            <v>7254.0222694542099</v>
          </cell>
          <cell r="AA34">
            <v>7254.0222694542099</v>
          </cell>
          <cell r="AB34">
            <v>7254.0222694542099</v>
          </cell>
          <cell r="AC34">
            <v>7254.0222694542099</v>
          </cell>
          <cell r="AD34">
            <v>7254.0222694542099</v>
          </cell>
          <cell r="AE34">
            <v>0</v>
          </cell>
          <cell r="AF34">
            <v>0</v>
          </cell>
          <cell r="AG34">
            <v>0</v>
          </cell>
          <cell r="AH34">
            <v>0</v>
          </cell>
          <cell r="AI34">
            <v>1499.8362277629101</v>
          </cell>
          <cell r="AJ34">
            <v>1499.8362277629101</v>
          </cell>
          <cell r="AK34">
            <v>45.411561844890002</v>
          </cell>
          <cell r="AL34">
            <v>45.411561844890002</v>
          </cell>
          <cell r="AM34">
            <v>45.411561844890002</v>
          </cell>
        </row>
        <row r="35">
          <cell r="A35">
            <v>21407</v>
          </cell>
          <cell r="B35" t="str">
            <v>PA-PF</v>
          </cell>
          <cell r="C35">
            <v>2</v>
          </cell>
          <cell r="D35">
            <v>14</v>
          </cell>
          <cell r="E35" t="str">
            <v>Los Ríos</v>
          </cell>
          <cell r="F35" t="str">
            <v>XIV</v>
          </cell>
          <cell r="G35">
            <v>4217.5144652499903</v>
          </cell>
          <cell r="H35">
            <v>4217.5144652499903</v>
          </cell>
          <cell r="I35">
            <v>4217.5144652499903</v>
          </cell>
          <cell r="J35">
            <v>4217.5144652499903</v>
          </cell>
          <cell r="K35">
            <v>4217.5144652499903</v>
          </cell>
          <cell r="L35">
            <v>4217.5144652499903</v>
          </cell>
          <cell r="M35">
            <v>4217.5144652499903</v>
          </cell>
          <cell r="N35">
            <v>4217.5144652499903</v>
          </cell>
          <cell r="O35">
            <v>4217.5144652499903</v>
          </cell>
          <cell r="P35">
            <v>4217.5144652499903</v>
          </cell>
          <cell r="Q35">
            <v>4217.5144652499903</v>
          </cell>
          <cell r="R35">
            <v>4217.5144652499903</v>
          </cell>
          <cell r="S35">
            <v>4217.5144652499903</v>
          </cell>
          <cell r="T35">
            <v>4217.5144652499903</v>
          </cell>
          <cell r="U35">
            <v>4217.5144652499903</v>
          </cell>
          <cell r="V35">
            <v>4217.5144652499903</v>
          </cell>
          <cell r="W35">
            <v>4217.5144652499903</v>
          </cell>
          <cell r="X35">
            <v>4217.5144652499903</v>
          </cell>
          <cell r="Y35">
            <v>4217.5144652499903</v>
          </cell>
          <cell r="Z35">
            <v>4217.5144652499903</v>
          </cell>
          <cell r="AA35">
            <v>4217.5144652499903</v>
          </cell>
          <cell r="AB35">
            <v>4217.5144652499903</v>
          </cell>
          <cell r="AC35">
            <v>4217.5144652499903</v>
          </cell>
          <cell r="AD35">
            <v>4217.5144652499903</v>
          </cell>
          <cell r="AE35">
            <v>204.54426699999999</v>
          </cell>
          <cell r="AF35">
            <v>204.54426699999999</v>
          </cell>
          <cell r="AG35">
            <v>204.54426699999999</v>
          </cell>
          <cell r="AH35">
            <v>3.9429530000000002</v>
          </cell>
          <cell r="AI35">
            <v>1074.0221664999999</v>
          </cell>
          <cell r="AJ35">
            <v>1074.0221664999999</v>
          </cell>
          <cell r="AK35">
            <v>0.38148349999999998</v>
          </cell>
          <cell r="AL35">
            <v>0.38148349999999998</v>
          </cell>
          <cell r="AM35">
            <v>0.38148349999999998</v>
          </cell>
        </row>
        <row r="36">
          <cell r="A36">
            <v>21007</v>
          </cell>
          <cell r="B36" t="str">
            <v>PA-PF</v>
          </cell>
          <cell r="C36">
            <v>2</v>
          </cell>
          <cell r="D36">
            <v>10</v>
          </cell>
          <cell r="E36" t="str">
            <v>Los Lagos</v>
          </cell>
          <cell r="F36" t="str">
            <v>X</v>
          </cell>
          <cell r="G36">
            <v>3410.3194513333301</v>
          </cell>
          <cell r="H36">
            <v>3410.3194513333301</v>
          </cell>
          <cell r="I36">
            <v>3410.3194513333301</v>
          </cell>
          <cell r="J36">
            <v>3410.3194513333301</v>
          </cell>
          <cell r="K36">
            <v>3410.3194513333301</v>
          </cell>
          <cell r="L36">
            <v>3410.3194513333301</v>
          </cell>
          <cell r="M36">
            <v>3410.3194513333301</v>
          </cell>
          <cell r="N36">
            <v>3410.3194513333301</v>
          </cell>
          <cell r="O36">
            <v>3410.3194513333301</v>
          </cell>
          <cell r="P36">
            <v>3410.3194513333301</v>
          </cell>
          <cell r="Q36">
            <v>3410.3194513333301</v>
          </cell>
          <cell r="R36">
            <v>3410.3194513333301</v>
          </cell>
          <cell r="S36">
            <v>3410.3194513333301</v>
          </cell>
          <cell r="T36">
            <v>3410.3194513333301</v>
          </cell>
          <cell r="U36">
            <v>3410.3194513333301</v>
          </cell>
          <cell r="V36">
            <v>3410.3194513333301</v>
          </cell>
          <cell r="W36">
            <v>3410.3194513333301</v>
          </cell>
          <cell r="X36">
            <v>3410.3194513333301</v>
          </cell>
          <cell r="Y36">
            <v>3410.3194513333301</v>
          </cell>
          <cell r="Z36">
            <v>3410.3194513333301</v>
          </cell>
          <cell r="AA36">
            <v>3410.3194513333301</v>
          </cell>
          <cell r="AB36">
            <v>3410.3194513333301</v>
          </cell>
          <cell r="AC36">
            <v>3410.3194513333301</v>
          </cell>
          <cell r="AD36">
            <v>3410.3194513333301</v>
          </cell>
          <cell r="AE36">
            <v>43.487263333333303</v>
          </cell>
          <cell r="AF36">
            <v>43.487263333333303</v>
          </cell>
          <cell r="AG36">
            <v>43.487263333333303</v>
          </cell>
          <cell r="AH36">
            <v>32.051915000000001</v>
          </cell>
          <cell r="AI36">
            <v>13.217734500000001</v>
          </cell>
          <cell r="AJ36">
            <v>13.217734500000001</v>
          </cell>
          <cell r="AK36">
            <v>4.7053799999999999</v>
          </cell>
          <cell r="AL36">
            <v>4.7053799999999999</v>
          </cell>
          <cell r="AM36">
            <v>4.7053799999999999</v>
          </cell>
        </row>
        <row r="37">
          <cell r="A37">
            <v>21107</v>
          </cell>
          <cell r="B37" t="str">
            <v>PA-PF</v>
          </cell>
          <cell r="C37">
            <v>2</v>
          </cell>
          <cell r="D37">
            <v>11</v>
          </cell>
          <cell r="E37" t="str">
            <v>Aysén</v>
          </cell>
          <cell r="F37" t="str">
            <v>XI</v>
          </cell>
          <cell r="G37">
            <v>1355.72279808813</v>
          </cell>
          <cell r="H37">
            <v>1355.72279808813</v>
          </cell>
          <cell r="I37">
            <v>1355.72279808813</v>
          </cell>
          <cell r="J37">
            <v>1355.72279808813</v>
          </cell>
          <cell r="K37">
            <v>1355.72279808813</v>
          </cell>
          <cell r="L37">
            <v>1355.72279808813</v>
          </cell>
          <cell r="M37">
            <v>1355.72279808813</v>
          </cell>
          <cell r="N37">
            <v>1355.72279808813</v>
          </cell>
          <cell r="O37">
            <v>1355.72279808813</v>
          </cell>
          <cell r="P37">
            <v>1355.72279808813</v>
          </cell>
          <cell r="Q37">
            <v>1355.72279808813</v>
          </cell>
          <cell r="R37">
            <v>1355.72279808813</v>
          </cell>
          <cell r="S37">
            <v>1355.72279808813</v>
          </cell>
          <cell r="T37">
            <v>1355.72279808813</v>
          </cell>
          <cell r="U37">
            <v>1355.72279808813</v>
          </cell>
          <cell r="V37">
            <v>1355.72279808813</v>
          </cell>
          <cell r="W37">
            <v>1355.72279808813</v>
          </cell>
          <cell r="X37">
            <v>1355.72279808813</v>
          </cell>
          <cell r="Y37">
            <v>1355.72279808813</v>
          </cell>
          <cell r="Z37">
            <v>1355.72279808813</v>
          </cell>
          <cell r="AA37">
            <v>1355.72279808813</v>
          </cell>
          <cell r="AB37">
            <v>1355.72279808813</v>
          </cell>
          <cell r="AC37">
            <v>1355.72279808813</v>
          </cell>
          <cell r="AD37">
            <v>1355.72279808813</v>
          </cell>
          <cell r="AE37">
            <v>1355.72279808813</v>
          </cell>
          <cell r="AF37">
            <v>1355.72279808813</v>
          </cell>
          <cell r="AG37">
            <v>1355.72279808813</v>
          </cell>
          <cell r="AH37">
            <v>1355.72279808813</v>
          </cell>
          <cell r="AI37">
            <v>1355.72279808813</v>
          </cell>
          <cell r="AJ37">
            <v>1355.72279808813</v>
          </cell>
          <cell r="AK37">
            <v>1355.72279808813</v>
          </cell>
          <cell r="AL37">
            <v>1355.72279808813</v>
          </cell>
          <cell r="AM37">
            <v>1355.72279808813</v>
          </cell>
        </row>
        <row r="38">
          <cell r="A38">
            <v>21207</v>
          </cell>
          <cell r="B38" t="str">
            <v>PA-PF</v>
          </cell>
          <cell r="C38">
            <v>2</v>
          </cell>
          <cell r="D38">
            <v>12</v>
          </cell>
          <cell r="E38" t="str">
            <v>Magallanes</v>
          </cell>
          <cell r="F38" t="str">
            <v>XII</v>
          </cell>
          <cell r="G38">
            <v>0</v>
          </cell>
          <cell r="H38">
            <v>0</v>
          </cell>
          <cell r="I38">
            <v>0</v>
          </cell>
          <cell r="J38">
            <v>0</v>
          </cell>
          <cell r="K38">
            <v>0</v>
          </cell>
          <cell r="L38">
            <v>0</v>
          </cell>
          <cell r="M38">
            <v>0</v>
          </cell>
          <cell r="N38">
            <v>0</v>
          </cell>
          <cell r="O38">
            <v>0</v>
          </cell>
          <cell r="P38">
            <v>0</v>
          </cell>
          <cell r="Q38">
            <v>0</v>
          </cell>
          <cell r="R38">
            <v>0</v>
          </cell>
          <cell r="S38">
            <v>0</v>
          </cell>
          <cell r="T38">
            <v>0</v>
          </cell>
          <cell r="U38">
            <v>0</v>
          </cell>
          <cell r="V38">
            <v>0</v>
          </cell>
          <cell r="W38">
            <v>0</v>
          </cell>
          <cell r="X38">
            <v>0</v>
          </cell>
          <cell r="Y38">
            <v>0</v>
          </cell>
          <cell r="Z38">
            <v>0</v>
          </cell>
          <cell r="AA38">
            <v>0</v>
          </cell>
          <cell r="AB38">
            <v>0</v>
          </cell>
          <cell r="AC38">
            <v>0</v>
          </cell>
          <cell r="AD38">
            <v>0</v>
          </cell>
          <cell r="AE38">
            <v>0</v>
          </cell>
          <cell r="AF38">
            <v>0</v>
          </cell>
          <cell r="AG38">
            <v>0</v>
          </cell>
          <cell r="AH38">
            <v>0</v>
          </cell>
          <cell r="AI38">
            <v>0</v>
          </cell>
          <cell r="AJ38">
            <v>0</v>
          </cell>
          <cell r="AK38">
            <v>0</v>
          </cell>
          <cell r="AL38">
            <v>0</v>
          </cell>
          <cell r="AM38">
            <v>0</v>
          </cell>
        </row>
        <row r="39">
          <cell r="A39">
            <v>30007</v>
          </cell>
          <cell r="B39" t="str">
            <v>PA-PF</v>
          </cell>
          <cell r="C39">
            <v>2</v>
          </cell>
          <cell r="D39">
            <v>100</v>
          </cell>
          <cell r="E39" t="str">
            <v>País</v>
          </cell>
          <cell r="F39" t="str">
            <v>TOTAL</v>
          </cell>
          <cell r="G39">
            <v>41447.937596437099</v>
          </cell>
          <cell r="H39">
            <v>41447.937596437099</v>
          </cell>
          <cell r="I39">
            <v>41447.937596437099</v>
          </cell>
          <cell r="J39">
            <v>41447.937596437099</v>
          </cell>
          <cell r="K39">
            <v>41447.937596437099</v>
          </cell>
          <cell r="L39">
            <v>41447.937596437099</v>
          </cell>
          <cell r="M39">
            <v>41447.937596437099</v>
          </cell>
          <cell r="N39">
            <v>41447.937596437099</v>
          </cell>
          <cell r="O39">
            <v>41447.937596437099</v>
          </cell>
          <cell r="P39">
            <v>41447.937596437099</v>
          </cell>
          <cell r="Q39">
            <v>41447.937596437099</v>
          </cell>
          <cell r="R39">
            <v>41447.937596437099</v>
          </cell>
          <cell r="S39">
            <v>41447.937596437099</v>
          </cell>
          <cell r="T39">
            <v>41447.937596437099</v>
          </cell>
          <cell r="U39">
            <v>41447.937596437099</v>
          </cell>
          <cell r="V39">
            <v>41447.937596437099</v>
          </cell>
          <cell r="W39">
            <v>41447.937596437099</v>
          </cell>
          <cell r="X39">
            <v>41447.937596437099</v>
          </cell>
          <cell r="Y39">
            <v>41447.937596437099</v>
          </cell>
          <cell r="Z39">
            <v>41447.937596437099</v>
          </cell>
          <cell r="AA39">
            <v>41447.937596437099</v>
          </cell>
          <cell r="AB39">
            <v>41447.937596437099</v>
          </cell>
          <cell r="AC39">
            <v>41447.937596437099</v>
          </cell>
          <cell r="AD39">
            <v>41447.937596437099</v>
          </cell>
          <cell r="AE39">
            <v>2960.3229108604401</v>
          </cell>
          <cell r="AF39">
            <v>2960.3229108604401</v>
          </cell>
          <cell r="AG39">
            <v>2960.3229108604401</v>
          </cell>
          <cell r="AH39">
            <v>5729.7639073309902</v>
          </cell>
          <cell r="AI39">
            <v>5679.9388395939004</v>
          </cell>
          <cell r="AJ39">
            <v>5679.9388395939004</v>
          </cell>
          <cell r="AK39">
            <v>1624.6045651863701</v>
          </cell>
          <cell r="AL39">
            <v>1624.6045651863701</v>
          </cell>
          <cell r="AM39">
            <v>1624.6045651863701</v>
          </cell>
        </row>
        <row r="40">
          <cell r="A40">
            <v>31507</v>
          </cell>
          <cell r="B40" t="str">
            <v>HU-PF</v>
          </cell>
          <cell r="C40">
            <v>3</v>
          </cell>
          <cell r="D40">
            <v>15</v>
          </cell>
          <cell r="E40" t="str">
            <v>Arica y Parinacota</v>
          </cell>
          <cell r="F40" t="str">
            <v>XV</v>
          </cell>
          <cell r="G40">
            <v>0</v>
          </cell>
          <cell r="H40">
            <v>0</v>
          </cell>
          <cell r="I40">
            <v>0</v>
          </cell>
          <cell r="J40">
            <v>0</v>
          </cell>
          <cell r="K40">
            <v>0</v>
          </cell>
          <cell r="L40">
            <v>0</v>
          </cell>
          <cell r="M40">
            <v>0</v>
          </cell>
          <cell r="N40">
            <v>0</v>
          </cell>
          <cell r="O40">
            <v>0</v>
          </cell>
          <cell r="P40">
            <v>0</v>
          </cell>
          <cell r="Q40">
            <v>0</v>
          </cell>
          <cell r="R40">
            <v>0</v>
          </cell>
          <cell r="S40">
            <v>0</v>
          </cell>
          <cell r="T40">
            <v>0</v>
          </cell>
          <cell r="U40">
            <v>0</v>
          </cell>
          <cell r="V40">
            <v>0</v>
          </cell>
          <cell r="W40">
            <v>0</v>
          </cell>
          <cell r="X40">
            <v>0</v>
          </cell>
          <cell r="Y40">
            <v>0</v>
          </cell>
          <cell r="Z40">
            <v>0</v>
          </cell>
          <cell r="AA40">
            <v>0</v>
          </cell>
          <cell r="AB40">
            <v>0</v>
          </cell>
          <cell r="AC40">
            <v>0</v>
          </cell>
          <cell r="AD40">
            <v>0</v>
          </cell>
          <cell r="AE40">
            <v>0</v>
          </cell>
          <cell r="AF40">
            <v>0</v>
          </cell>
          <cell r="AG40">
            <v>0</v>
          </cell>
          <cell r="AH40">
            <v>0</v>
          </cell>
          <cell r="AI40">
            <v>0</v>
          </cell>
          <cell r="AJ40">
            <v>0</v>
          </cell>
          <cell r="AK40">
            <v>0</v>
          </cell>
          <cell r="AL40">
            <v>0</v>
          </cell>
          <cell r="AM40">
            <v>0</v>
          </cell>
        </row>
        <row r="41">
          <cell r="A41">
            <v>30107</v>
          </cell>
          <cell r="B41" t="str">
            <v>HU-PF</v>
          </cell>
          <cell r="C41">
            <v>3</v>
          </cell>
          <cell r="D41">
            <v>1</v>
          </cell>
          <cell r="E41" t="str">
            <v>Tarapaca</v>
          </cell>
          <cell r="F41" t="str">
            <v>I</v>
          </cell>
          <cell r="G41">
            <v>0</v>
          </cell>
          <cell r="H41">
            <v>0</v>
          </cell>
          <cell r="I41">
            <v>0</v>
          </cell>
          <cell r="J41">
            <v>0</v>
          </cell>
          <cell r="K41">
            <v>0</v>
          </cell>
          <cell r="L41">
            <v>0</v>
          </cell>
          <cell r="M41">
            <v>0</v>
          </cell>
          <cell r="N41">
            <v>0</v>
          </cell>
          <cell r="O41">
            <v>0</v>
          </cell>
          <cell r="P41">
            <v>0</v>
          </cell>
          <cell r="Q41">
            <v>0</v>
          </cell>
          <cell r="R41">
            <v>0</v>
          </cell>
          <cell r="S41">
            <v>0</v>
          </cell>
          <cell r="T41">
            <v>0</v>
          </cell>
          <cell r="U41">
            <v>0</v>
          </cell>
          <cell r="V41">
            <v>0</v>
          </cell>
          <cell r="W41">
            <v>0</v>
          </cell>
          <cell r="X41">
            <v>0</v>
          </cell>
          <cell r="Y41">
            <v>0</v>
          </cell>
          <cell r="Z41">
            <v>0</v>
          </cell>
          <cell r="AA41">
            <v>0</v>
          </cell>
          <cell r="AB41">
            <v>0</v>
          </cell>
          <cell r="AC41">
            <v>0</v>
          </cell>
          <cell r="AD41">
            <v>0</v>
          </cell>
          <cell r="AE41">
            <v>0</v>
          </cell>
          <cell r="AF41">
            <v>0</v>
          </cell>
          <cell r="AG41">
            <v>0</v>
          </cell>
          <cell r="AH41">
            <v>0</v>
          </cell>
          <cell r="AI41">
            <v>0</v>
          </cell>
          <cell r="AJ41">
            <v>0</v>
          </cell>
          <cell r="AK41">
            <v>0</v>
          </cell>
          <cell r="AL41">
            <v>0</v>
          </cell>
          <cell r="AM41">
            <v>0</v>
          </cell>
        </row>
        <row r="42">
          <cell r="A42">
            <v>30207</v>
          </cell>
          <cell r="B42" t="str">
            <v>HU-PF</v>
          </cell>
          <cell r="C42">
            <v>3</v>
          </cell>
          <cell r="D42">
            <v>2</v>
          </cell>
          <cell r="E42" t="str">
            <v>Antofagasta</v>
          </cell>
          <cell r="F42" t="str">
            <v>II</v>
          </cell>
          <cell r="G42">
            <v>0</v>
          </cell>
          <cell r="H42">
            <v>0</v>
          </cell>
          <cell r="I42">
            <v>0</v>
          </cell>
          <cell r="J42">
            <v>0</v>
          </cell>
          <cell r="K42">
            <v>0</v>
          </cell>
          <cell r="L42">
            <v>0</v>
          </cell>
          <cell r="M42">
            <v>0</v>
          </cell>
          <cell r="N42">
            <v>0</v>
          </cell>
          <cell r="O42">
            <v>0</v>
          </cell>
          <cell r="P42">
            <v>0</v>
          </cell>
          <cell r="Q42">
            <v>0</v>
          </cell>
          <cell r="R42">
            <v>0</v>
          </cell>
          <cell r="S42">
            <v>0</v>
          </cell>
          <cell r="T42">
            <v>0</v>
          </cell>
          <cell r="U42">
            <v>0</v>
          </cell>
          <cell r="V42">
            <v>0</v>
          </cell>
          <cell r="W42">
            <v>0</v>
          </cell>
          <cell r="X42">
            <v>0</v>
          </cell>
          <cell r="Y42">
            <v>0</v>
          </cell>
          <cell r="Z42">
            <v>0</v>
          </cell>
          <cell r="AA42">
            <v>0</v>
          </cell>
          <cell r="AB42">
            <v>0</v>
          </cell>
          <cell r="AC42">
            <v>0</v>
          </cell>
          <cell r="AD42">
            <v>0</v>
          </cell>
          <cell r="AE42">
            <v>0</v>
          </cell>
          <cell r="AF42">
            <v>0</v>
          </cell>
          <cell r="AG42">
            <v>0</v>
          </cell>
          <cell r="AH42">
            <v>0</v>
          </cell>
          <cell r="AI42">
            <v>0</v>
          </cell>
          <cell r="AJ42">
            <v>0</v>
          </cell>
          <cell r="AK42">
            <v>0</v>
          </cell>
          <cell r="AL42">
            <v>0</v>
          </cell>
          <cell r="AM42">
            <v>0</v>
          </cell>
        </row>
        <row r="43">
          <cell r="A43">
            <v>30307</v>
          </cell>
          <cell r="B43" t="str">
            <v>HU-PF</v>
          </cell>
          <cell r="C43">
            <v>3</v>
          </cell>
          <cell r="D43">
            <v>3</v>
          </cell>
          <cell r="E43" t="str">
            <v>Atacama</v>
          </cell>
          <cell r="F43" t="str">
            <v>III</v>
          </cell>
          <cell r="G43">
            <v>0</v>
          </cell>
          <cell r="H43">
            <v>0</v>
          </cell>
          <cell r="I43">
            <v>0</v>
          </cell>
          <cell r="J43">
            <v>0</v>
          </cell>
          <cell r="K43">
            <v>0</v>
          </cell>
          <cell r="L43">
            <v>0</v>
          </cell>
          <cell r="M43">
            <v>0</v>
          </cell>
          <cell r="N43">
            <v>0</v>
          </cell>
          <cell r="O43">
            <v>0</v>
          </cell>
          <cell r="P43">
            <v>0</v>
          </cell>
          <cell r="Q43">
            <v>0</v>
          </cell>
          <cell r="R43">
            <v>0</v>
          </cell>
          <cell r="S43">
            <v>0</v>
          </cell>
          <cell r="T43">
            <v>0</v>
          </cell>
          <cell r="U43">
            <v>0</v>
          </cell>
          <cell r="V43">
            <v>0</v>
          </cell>
          <cell r="W43">
            <v>0</v>
          </cell>
          <cell r="X43">
            <v>0</v>
          </cell>
          <cell r="Y43">
            <v>0</v>
          </cell>
          <cell r="Z43">
            <v>0</v>
          </cell>
          <cell r="AA43">
            <v>0</v>
          </cell>
          <cell r="AB43">
            <v>0</v>
          </cell>
          <cell r="AC43">
            <v>0</v>
          </cell>
          <cell r="AD43">
            <v>0</v>
          </cell>
          <cell r="AE43">
            <v>0</v>
          </cell>
          <cell r="AF43">
            <v>0</v>
          </cell>
          <cell r="AG43">
            <v>0</v>
          </cell>
          <cell r="AH43">
            <v>0</v>
          </cell>
          <cell r="AI43">
            <v>0</v>
          </cell>
          <cell r="AJ43">
            <v>0</v>
          </cell>
          <cell r="AK43">
            <v>0</v>
          </cell>
          <cell r="AL43">
            <v>0</v>
          </cell>
          <cell r="AM43">
            <v>0</v>
          </cell>
        </row>
        <row r="44">
          <cell r="A44">
            <v>30407</v>
          </cell>
          <cell r="B44" t="str">
            <v>HU-PF</v>
          </cell>
          <cell r="C44">
            <v>3</v>
          </cell>
          <cell r="D44">
            <v>4</v>
          </cell>
          <cell r="E44" t="str">
            <v>Coquimbo</v>
          </cell>
          <cell r="F44" t="str">
            <v>IV</v>
          </cell>
          <cell r="G44">
            <v>0</v>
          </cell>
          <cell r="H44">
            <v>0</v>
          </cell>
          <cell r="I44">
            <v>0</v>
          </cell>
          <cell r="J44">
            <v>0</v>
          </cell>
          <cell r="K44">
            <v>0</v>
          </cell>
          <cell r="L44">
            <v>0</v>
          </cell>
          <cell r="M44">
            <v>0</v>
          </cell>
          <cell r="N44">
            <v>0</v>
          </cell>
          <cell r="O44">
            <v>0</v>
          </cell>
          <cell r="P44">
            <v>0</v>
          </cell>
          <cell r="Q44">
            <v>0</v>
          </cell>
          <cell r="R44">
            <v>0</v>
          </cell>
          <cell r="S44">
            <v>0</v>
          </cell>
          <cell r="T44">
            <v>0</v>
          </cell>
          <cell r="U44">
            <v>0</v>
          </cell>
          <cell r="V44">
            <v>0</v>
          </cell>
          <cell r="W44">
            <v>0</v>
          </cell>
          <cell r="X44">
            <v>0</v>
          </cell>
          <cell r="Y44">
            <v>0</v>
          </cell>
          <cell r="Z44">
            <v>0</v>
          </cell>
          <cell r="AA44">
            <v>0</v>
          </cell>
          <cell r="AB44">
            <v>0</v>
          </cell>
          <cell r="AC44">
            <v>0</v>
          </cell>
          <cell r="AD44">
            <v>0</v>
          </cell>
          <cell r="AE44">
            <v>0</v>
          </cell>
          <cell r="AF44">
            <v>0</v>
          </cell>
          <cell r="AG44">
            <v>0</v>
          </cell>
          <cell r="AH44">
            <v>0</v>
          </cell>
          <cell r="AI44">
            <v>0</v>
          </cell>
          <cell r="AJ44">
            <v>0</v>
          </cell>
          <cell r="AK44">
            <v>0</v>
          </cell>
          <cell r="AL44">
            <v>0</v>
          </cell>
          <cell r="AM44">
            <v>0</v>
          </cell>
        </row>
        <row r="45">
          <cell r="A45">
            <v>30507</v>
          </cell>
          <cell r="B45" t="str">
            <v>HU-PF</v>
          </cell>
          <cell r="C45">
            <v>3</v>
          </cell>
          <cell r="D45">
            <v>5</v>
          </cell>
          <cell r="E45" t="str">
            <v>Valparaíso</v>
          </cell>
          <cell r="F45" t="str">
            <v>V</v>
          </cell>
          <cell r="G45">
            <v>0</v>
          </cell>
          <cell r="H45">
            <v>0</v>
          </cell>
          <cell r="I45">
            <v>0</v>
          </cell>
          <cell r="J45">
            <v>0</v>
          </cell>
          <cell r="K45">
            <v>0</v>
          </cell>
          <cell r="L45">
            <v>0</v>
          </cell>
          <cell r="M45">
            <v>0</v>
          </cell>
          <cell r="N45">
            <v>0</v>
          </cell>
          <cell r="O45">
            <v>0</v>
          </cell>
          <cell r="P45">
            <v>0</v>
          </cell>
          <cell r="Q45">
            <v>0</v>
          </cell>
          <cell r="R45">
            <v>0</v>
          </cell>
          <cell r="S45">
            <v>0</v>
          </cell>
          <cell r="T45">
            <v>0</v>
          </cell>
          <cell r="U45">
            <v>0</v>
          </cell>
          <cell r="V45">
            <v>0</v>
          </cell>
          <cell r="W45">
            <v>0</v>
          </cell>
          <cell r="X45">
            <v>0</v>
          </cell>
          <cell r="Y45">
            <v>0</v>
          </cell>
          <cell r="Z45">
            <v>0</v>
          </cell>
          <cell r="AA45">
            <v>0</v>
          </cell>
          <cell r="AB45">
            <v>0</v>
          </cell>
          <cell r="AC45">
            <v>0</v>
          </cell>
          <cell r="AD45">
            <v>0</v>
          </cell>
          <cell r="AE45">
            <v>0</v>
          </cell>
          <cell r="AF45">
            <v>0</v>
          </cell>
          <cell r="AG45">
            <v>0</v>
          </cell>
          <cell r="AH45">
            <v>0</v>
          </cell>
          <cell r="AI45">
            <v>0</v>
          </cell>
          <cell r="AJ45">
            <v>0</v>
          </cell>
          <cell r="AK45">
            <v>0</v>
          </cell>
          <cell r="AL45">
            <v>0</v>
          </cell>
          <cell r="AM45">
            <v>0</v>
          </cell>
        </row>
        <row r="46">
          <cell r="A46">
            <v>31307</v>
          </cell>
          <cell r="B46" t="str">
            <v>HU-PF</v>
          </cell>
          <cell r="C46">
            <v>3</v>
          </cell>
          <cell r="D46">
            <v>13</v>
          </cell>
          <cell r="E46" t="str">
            <v>Metropolitana</v>
          </cell>
          <cell r="F46" t="str">
            <v>RM</v>
          </cell>
          <cell r="G46">
            <v>0</v>
          </cell>
          <cell r="H46">
            <v>0</v>
          </cell>
          <cell r="I46">
            <v>0</v>
          </cell>
          <cell r="J46">
            <v>0</v>
          </cell>
          <cell r="K46">
            <v>0</v>
          </cell>
          <cell r="L46">
            <v>0</v>
          </cell>
          <cell r="M46">
            <v>0</v>
          </cell>
          <cell r="N46">
            <v>0</v>
          </cell>
          <cell r="O46">
            <v>0</v>
          </cell>
          <cell r="P46">
            <v>0</v>
          </cell>
          <cell r="Q46">
            <v>0</v>
          </cell>
          <cell r="R46">
            <v>0</v>
          </cell>
          <cell r="S46">
            <v>0</v>
          </cell>
          <cell r="T46">
            <v>0</v>
          </cell>
          <cell r="U46">
            <v>0</v>
          </cell>
          <cell r="V46">
            <v>0</v>
          </cell>
          <cell r="W46">
            <v>0</v>
          </cell>
          <cell r="X46">
            <v>0</v>
          </cell>
          <cell r="Y46">
            <v>0</v>
          </cell>
          <cell r="Z46">
            <v>0</v>
          </cell>
          <cell r="AA46">
            <v>0</v>
          </cell>
          <cell r="AB46">
            <v>0</v>
          </cell>
          <cell r="AC46">
            <v>0</v>
          </cell>
          <cell r="AD46">
            <v>0</v>
          </cell>
          <cell r="AE46">
            <v>0</v>
          </cell>
          <cell r="AF46">
            <v>0</v>
          </cell>
          <cell r="AG46">
            <v>0</v>
          </cell>
          <cell r="AH46">
            <v>0</v>
          </cell>
          <cell r="AI46">
            <v>0</v>
          </cell>
          <cell r="AJ46">
            <v>0</v>
          </cell>
          <cell r="AK46">
            <v>0</v>
          </cell>
          <cell r="AL46">
            <v>0</v>
          </cell>
          <cell r="AM46">
            <v>0</v>
          </cell>
        </row>
        <row r="47">
          <cell r="A47">
            <v>30607</v>
          </cell>
          <cell r="B47" t="str">
            <v>HU-PF</v>
          </cell>
          <cell r="C47">
            <v>3</v>
          </cell>
          <cell r="D47">
            <v>6</v>
          </cell>
          <cell r="E47" t="str">
            <v>O´Higgins</v>
          </cell>
          <cell r="F47" t="str">
            <v>VI</v>
          </cell>
          <cell r="G47">
            <v>0.53436293392025003</v>
          </cell>
          <cell r="H47">
            <v>0.53436293392025003</v>
          </cell>
          <cell r="I47">
            <v>0.53436293392025003</v>
          </cell>
          <cell r="J47">
            <v>0.53436293392025003</v>
          </cell>
          <cell r="K47">
            <v>0.53436293392025003</v>
          </cell>
          <cell r="L47">
            <v>0.53436293392025003</v>
          </cell>
          <cell r="M47">
            <v>0.53436293392025003</v>
          </cell>
          <cell r="N47">
            <v>0.53436293392025003</v>
          </cell>
          <cell r="O47">
            <v>0.53436293392025003</v>
          </cell>
          <cell r="P47">
            <v>0.53436293392025003</v>
          </cell>
          <cell r="Q47">
            <v>0.53436293392025003</v>
          </cell>
          <cell r="R47">
            <v>0.53436293392025003</v>
          </cell>
          <cell r="S47">
            <v>0.53436293392025003</v>
          </cell>
          <cell r="T47">
            <v>0.53436293392025003</v>
          </cell>
          <cell r="U47">
            <v>0.53436293392025003</v>
          </cell>
          <cell r="V47">
            <v>0.53436293392025003</v>
          </cell>
          <cell r="W47">
            <v>0.53436293392025003</v>
          </cell>
          <cell r="X47">
            <v>0.53436293392025003</v>
          </cell>
          <cell r="Y47">
            <v>0.53436293392025003</v>
          </cell>
          <cell r="Z47">
            <v>0.53436293392025003</v>
          </cell>
          <cell r="AA47">
            <v>0.53436293392025003</v>
          </cell>
          <cell r="AB47">
            <v>0.53436293392025003</v>
          </cell>
          <cell r="AC47">
            <v>0.53436293392025003</v>
          </cell>
          <cell r="AD47">
            <v>0.53436293392025003</v>
          </cell>
          <cell r="AE47">
            <v>0</v>
          </cell>
          <cell r="AF47">
            <v>0</v>
          </cell>
          <cell r="AG47">
            <v>0</v>
          </cell>
          <cell r="AH47">
            <v>0</v>
          </cell>
          <cell r="AI47">
            <v>0</v>
          </cell>
          <cell r="AJ47">
            <v>0</v>
          </cell>
          <cell r="AK47">
            <v>0</v>
          </cell>
          <cell r="AL47">
            <v>0</v>
          </cell>
          <cell r="AM47">
            <v>0</v>
          </cell>
        </row>
        <row r="48">
          <cell r="A48">
            <v>30707</v>
          </cell>
          <cell r="B48" t="str">
            <v>HU-PF</v>
          </cell>
          <cell r="C48">
            <v>3</v>
          </cell>
          <cell r="D48">
            <v>7</v>
          </cell>
          <cell r="E48" t="str">
            <v>Maule</v>
          </cell>
          <cell r="F48" t="str">
            <v>VII</v>
          </cell>
          <cell r="G48">
            <v>0</v>
          </cell>
          <cell r="H48">
            <v>0</v>
          </cell>
          <cell r="I48">
            <v>0</v>
          </cell>
          <cell r="J48">
            <v>0</v>
          </cell>
          <cell r="K48">
            <v>0</v>
          </cell>
          <cell r="L48">
            <v>0</v>
          </cell>
          <cell r="M48">
            <v>0</v>
          </cell>
          <cell r="N48">
            <v>0</v>
          </cell>
          <cell r="O48">
            <v>0</v>
          </cell>
          <cell r="P48">
            <v>0</v>
          </cell>
          <cell r="Q48">
            <v>0</v>
          </cell>
          <cell r="R48">
            <v>0</v>
          </cell>
          <cell r="S48">
            <v>0</v>
          </cell>
          <cell r="T48">
            <v>0</v>
          </cell>
          <cell r="U48">
            <v>0</v>
          </cell>
          <cell r="V48">
            <v>0</v>
          </cell>
          <cell r="W48">
            <v>0</v>
          </cell>
          <cell r="X48">
            <v>0</v>
          </cell>
          <cell r="Y48">
            <v>0</v>
          </cell>
          <cell r="Z48">
            <v>0</v>
          </cell>
          <cell r="AA48">
            <v>0</v>
          </cell>
          <cell r="AB48">
            <v>0</v>
          </cell>
          <cell r="AC48">
            <v>0</v>
          </cell>
          <cell r="AD48">
            <v>0</v>
          </cell>
          <cell r="AE48">
            <v>0</v>
          </cell>
          <cell r="AF48">
            <v>0</v>
          </cell>
          <cell r="AG48">
            <v>0</v>
          </cell>
          <cell r="AH48">
            <v>0</v>
          </cell>
          <cell r="AI48">
            <v>0</v>
          </cell>
          <cell r="AJ48">
            <v>0</v>
          </cell>
          <cell r="AK48">
            <v>0</v>
          </cell>
          <cell r="AL48">
            <v>0</v>
          </cell>
          <cell r="AM48">
            <v>0</v>
          </cell>
        </row>
        <row r="49">
          <cell r="A49">
            <v>31607</v>
          </cell>
          <cell r="B49" t="str">
            <v>HU-PF</v>
          </cell>
          <cell r="C49">
            <v>3</v>
          </cell>
          <cell r="D49">
            <v>16</v>
          </cell>
          <cell r="E49" t="str">
            <v>Ñuble</v>
          </cell>
          <cell r="F49" t="str">
            <v>XVI</v>
          </cell>
          <cell r="G49">
            <v>3.3079706303749998E-2</v>
          </cell>
          <cell r="H49">
            <v>3.3079706303749998E-2</v>
          </cell>
          <cell r="I49">
            <v>3.3079706303749998E-2</v>
          </cell>
          <cell r="J49">
            <v>3.3079706303749998E-2</v>
          </cell>
          <cell r="K49">
            <v>3.3079706303749998E-2</v>
          </cell>
          <cell r="L49">
            <v>3.3079706303749998E-2</v>
          </cell>
          <cell r="M49">
            <v>3.3079706303749998E-2</v>
          </cell>
          <cell r="N49">
            <v>3.3079706303749998E-2</v>
          </cell>
          <cell r="O49">
            <v>3.3079706303749998E-2</v>
          </cell>
          <cell r="P49">
            <v>3.3079706303749998E-2</v>
          </cell>
          <cell r="Q49">
            <v>3.3079706303749998E-2</v>
          </cell>
          <cell r="R49">
            <v>3.3079706303749998E-2</v>
          </cell>
          <cell r="S49">
            <v>3.3079706303749998E-2</v>
          </cell>
          <cell r="T49">
            <v>3.3079706303749998E-2</v>
          </cell>
          <cell r="U49">
            <v>3.3079706303749998E-2</v>
          </cell>
          <cell r="V49">
            <v>3.3079706303749998E-2</v>
          </cell>
          <cell r="W49">
            <v>3.3079706303749998E-2</v>
          </cell>
          <cell r="X49">
            <v>3.3079706303749998E-2</v>
          </cell>
          <cell r="Y49">
            <v>3.3079706303749998E-2</v>
          </cell>
          <cell r="Z49">
            <v>3.3079706303749998E-2</v>
          </cell>
          <cell r="AA49">
            <v>3.3079706303749998E-2</v>
          </cell>
          <cell r="AB49">
            <v>3.3079706303749998E-2</v>
          </cell>
          <cell r="AC49">
            <v>3.3079706303749998E-2</v>
          </cell>
          <cell r="AD49">
            <v>3.3079706303749998E-2</v>
          </cell>
          <cell r="AE49">
            <v>0</v>
          </cell>
          <cell r="AF49">
            <v>0</v>
          </cell>
          <cell r="AG49">
            <v>0</v>
          </cell>
          <cell r="AH49">
            <v>0</v>
          </cell>
          <cell r="AI49">
            <v>0.69238176034050003</v>
          </cell>
          <cell r="AJ49">
            <v>0.69238176034050003</v>
          </cell>
          <cell r="AK49">
            <v>0</v>
          </cell>
          <cell r="AL49">
            <v>0</v>
          </cell>
          <cell r="AM49">
            <v>0</v>
          </cell>
        </row>
        <row r="50">
          <cell r="A50">
            <v>30807</v>
          </cell>
          <cell r="B50" t="str">
            <v>HU-PF</v>
          </cell>
          <cell r="C50">
            <v>3</v>
          </cell>
          <cell r="D50">
            <v>8</v>
          </cell>
          <cell r="E50" t="str">
            <v>Biobio</v>
          </cell>
          <cell r="F50" t="str">
            <v>VIII</v>
          </cell>
          <cell r="G50">
            <v>28.979321916666699</v>
          </cell>
          <cell r="H50">
            <v>28.979321916666699</v>
          </cell>
          <cell r="I50">
            <v>28.979321916666699</v>
          </cell>
          <cell r="J50">
            <v>28.979321916666699</v>
          </cell>
          <cell r="K50">
            <v>28.979321916666699</v>
          </cell>
          <cell r="L50">
            <v>28.979321916666699</v>
          </cell>
          <cell r="M50">
            <v>28.979321916666699</v>
          </cell>
          <cell r="N50">
            <v>28.979321916666699</v>
          </cell>
          <cell r="O50">
            <v>28.979321916666699</v>
          </cell>
          <cell r="P50">
            <v>28.979321916666699</v>
          </cell>
          <cell r="Q50">
            <v>28.979321916666699</v>
          </cell>
          <cell r="R50">
            <v>28.979321916666699</v>
          </cell>
          <cell r="S50">
            <v>28.979321916666699</v>
          </cell>
          <cell r="T50">
            <v>28.979321916666699</v>
          </cell>
          <cell r="U50">
            <v>28.979321916666699</v>
          </cell>
          <cell r="V50">
            <v>28.979321916666699</v>
          </cell>
          <cell r="W50">
            <v>28.979321916666699</v>
          </cell>
          <cell r="X50">
            <v>28.979321916666699</v>
          </cell>
          <cell r="Y50">
            <v>28.979321916666699</v>
          </cell>
          <cell r="Z50">
            <v>28.979321916666699</v>
          </cell>
          <cell r="AA50">
            <v>28.979321916666699</v>
          </cell>
          <cell r="AB50">
            <v>28.979321916666699</v>
          </cell>
          <cell r="AC50">
            <v>28.979321916666699</v>
          </cell>
          <cell r="AD50">
            <v>28.979321916666699</v>
          </cell>
          <cell r="AE50">
            <v>7.8191119999999996</v>
          </cell>
          <cell r="AF50">
            <v>7.8191119999999996</v>
          </cell>
          <cell r="AG50">
            <v>7.8191119999999996</v>
          </cell>
          <cell r="AH50">
            <v>0</v>
          </cell>
          <cell r="AI50">
            <v>16.385021999999999</v>
          </cell>
          <cell r="AJ50">
            <v>16.385021999999999</v>
          </cell>
          <cell r="AK50">
            <v>0</v>
          </cell>
          <cell r="AL50">
            <v>0</v>
          </cell>
          <cell r="AM50">
            <v>0</v>
          </cell>
        </row>
        <row r="51">
          <cell r="A51">
            <v>30907</v>
          </cell>
          <cell r="B51" t="str">
            <v>HU-PF</v>
          </cell>
          <cell r="C51">
            <v>3</v>
          </cell>
          <cell r="D51">
            <v>9</v>
          </cell>
          <cell r="E51" t="str">
            <v>Araucanía</v>
          </cell>
          <cell r="F51" t="str">
            <v>IX</v>
          </cell>
          <cell r="G51">
            <v>0</v>
          </cell>
          <cell r="H51">
            <v>0</v>
          </cell>
          <cell r="I51">
            <v>0</v>
          </cell>
          <cell r="J51">
            <v>0</v>
          </cell>
          <cell r="K51">
            <v>0</v>
          </cell>
          <cell r="L51">
            <v>0</v>
          </cell>
          <cell r="M51">
            <v>0</v>
          </cell>
          <cell r="N51">
            <v>0</v>
          </cell>
          <cell r="O51">
            <v>0</v>
          </cell>
          <cell r="P51">
            <v>0</v>
          </cell>
          <cell r="Q51">
            <v>0</v>
          </cell>
          <cell r="R51">
            <v>0</v>
          </cell>
          <cell r="S51">
            <v>0</v>
          </cell>
          <cell r="T51">
            <v>0</v>
          </cell>
          <cell r="U51">
            <v>0</v>
          </cell>
          <cell r="V51">
            <v>0</v>
          </cell>
          <cell r="W51">
            <v>0</v>
          </cell>
          <cell r="X51">
            <v>0</v>
          </cell>
          <cell r="Y51">
            <v>0</v>
          </cell>
          <cell r="Z51">
            <v>0</v>
          </cell>
          <cell r="AA51">
            <v>0</v>
          </cell>
          <cell r="AB51">
            <v>0</v>
          </cell>
          <cell r="AC51">
            <v>0</v>
          </cell>
          <cell r="AD51">
            <v>0</v>
          </cell>
          <cell r="AE51">
            <v>0</v>
          </cell>
          <cell r="AF51">
            <v>0</v>
          </cell>
          <cell r="AG51">
            <v>0</v>
          </cell>
          <cell r="AH51">
            <v>0</v>
          </cell>
          <cell r="AI51">
            <v>0</v>
          </cell>
          <cell r="AJ51">
            <v>0</v>
          </cell>
          <cell r="AK51">
            <v>0</v>
          </cell>
          <cell r="AL51">
            <v>0</v>
          </cell>
          <cell r="AM51">
            <v>0</v>
          </cell>
        </row>
        <row r="52">
          <cell r="A52">
            <v>31407</v>
          </cell>
          <cell r="B52" t="str">
            <v>HU-PF</v>
          </cell>
          <cell r="C52">
            <v>3</v>
          </cell>
          <cell r="D52">
            <v>14</v>
          </cell>
          <cell r="E52" t="str">
            <v>Los Ríos</v>
          </cell>
          <cell r="F52" t="str">
            <v>XIV</v>
          </cell>
          <cell r="G52">
            <v>38.323344166666701</v>
          </cell>
          <cell r="H52">
            <v>38.323344166666701</v>
          </cell>
          <cell r="I52">
            <v>38.323344166666701</v>
          </cell>
          <cell r="J52">
            <v>38.323344166666701</v>
          </cell>
          <cell r="K52">
            <v>38.323344166666701</v>
          </cell>
          <cell r="L52">
            <v>38.323344166666701</v>
          </cell>
          <cell r="M52">
            <v>38.323344166666701</v>
          </cell>
          <cell r="N52">
            <v>38.323344166666701</v>
          </cell>
          <cell r="O52">
            <v>38.323344166666701</v>
          </cell>
          <cell r="P52">
            <v>38.323344166666701</v>
          </cell>
          <cell r="Q52">
            <v>38.323344166666701</v>
          </cell>
          <cell r="R52">
            <v>38.323344166666701</v>
          </cell>
          <cell r="S52">
            <v>38.323344166666701</v>
          </cell>
          <cell r="T52">
            <v>38.323344166666701</v>
          </cell>
          <cell r="U52">
            <v>38.323344166666701</v>
          </cell>
          <cell r="V52">
            <v>38.323344166666701</v>
          </cell>
          <cell r="W52">
            <v>38.323344166666701</v>
          </cell>
          <cell r="X52">
            <v>38.323344166666701</v>
          </cell>
          <cell r="Y52">
            <v>38.323344166666701</v>
          </cell>
          <cell r="Z52">
            <v>38.323344166666701</v>
          </cell>
          <cell r="AA52">
            <v>38.323344166666701</v>
          </cell>
          <cell r="AB52">
            <v>38.323344166666701</v>
          </cell>
          <cell r="AC52">
            <v>38.323344166666701</v>
          </cell>
          <cell r="AD52">
            <v>38.323344166666701</v>
          </cell>
          <cell r="AE52">
            <v>0.106745333333333</v>
          </cell>
          <cell r="AF52">
            <v>0.106745333333333</v>
          </cell>
          <cell r="AG52">
            <v>0.106745333333333</v>
          </cell>
          <cell r="AH52">
            <v>0</v>
          </cell>
          <cell r="AI52">
            <v>0</v>
          </cell>
          <cell r="AJ52">
            <v>0</v>
          </cell>
          <cell r="AK52">
            <v>0</v>
          </cell>
          <cell r="AL52">
            <v>0</v>
          </cell>
          <cell r="AM52">
            <v>0</v>
          </cell>
        </row>
        <row r="53">
          <cell r="A53">
            <v>31007</v>
          </cell>
          <cell r="B53" t="str">
            <v>HU-PF</v>
          </cell>
          <cell r="C53">
            <v>3</v>
          </cell>
          <cell r="D53">
            <v>10</v>
          </cell>
          <cell r="E53" t="str">
            <v>Los Lagos</v>
          </cell>
          <cell r="F53" t="str">
            <v>X</v>
          </cell>
          <cell r="G53">
            <v>0</v>
          </cell>
          <cell r="H53">
            <v>0</v>
          </cell>
          <cell r="I53">
            <v>0</v>
          </cell>
          <cell r="J53">
            <v>0</v>
          </cell>
          <cell r="K53">
            <v>0</v>
          </cell>
          <cell r="L53">
            <v>0</v>
          </cell>
          <cell r="M53">
            <v>0</v>
          </cell>
          <cell r="N53">
            <v>0</v>
          </cell>
          <cell r="O53">
            <v>0</v>
          </cell>
          <cell r="P53">
            <v>0</v>
          </cell>
          <cell r="Q53">
            <v>0</v>
          </cell>
          <cell r="R53">
            <v>0</v>
          </cell>
          <cell r="S53">
            <v>0</v>
          </cell>
          <cell r="T53">
            <v>0</v>
          </cell>
          <cell r="U53">
            <v>0</v>
          </cell>
          <cell r="V53">
            <v>0</v>
          </cell>
          <cell r="W53">
            <v>0</v>
          </cell>
          <cell r="X53">
            <v>0</v>
          </cell>
          <cell r="Y53">
            <v>0</v>
          </cell>
          <cell r="Z53">
            <v>0</v>
          </cell>
          <cell r="AA53">
            <v>0</v>
          </cell>
          <cell r="AB53">
            <v>0</v>
          </cell>
          <cell r="AC53">
            <v>0</v>
          </cell>
          <cell r="AD53">
            <v>0</v>
          </cell>
          <cell r="AE53">
            <v>0</v>
          </cell>
          <cell r="AF53">
            <v>0</v>
          </cell>
          <cell r="AG53">
            <v>0</v>
          </cell>
          <cell r="AH53">
            <v>0</v>
          </cell>
          <cell r="AI53">
            <v>0</v>
          </cell>
          <cell r="AJ53">
            <v>0</v>
          </cell>
          <cell r="AK53">
            <v>0</v>
          </cell>
          <cell r="AL53">
            <v>0</v>
          </cell>
          <cell r="AM53">
            <v>0</v>
          </cell>
        </row>
        <row r="54">
          <cell r="A54">
            <v>31107</v>
          </cell>
          <cell r="B54" t="str">
            <v>HU-PF</v>
          </cell>
          <cell r="C54">
            <v>3</v>
          </cell>
          <cell r="D54">
            <v>11</v>
          </cell>
          <cell r="E54" t="str">
            <v>Aysén</v>
          </cell>
          <cell r="F54" t="str">
            <v>XI</v>
          </cell>
          <cell r="G54">
            <v>1.15354212993292</v>
          </cell>
          <cell r="H54">
            <v>1.15354212993292</v>
          </cell>
          <cell r="I54">
            <v>1.15354212993292</v>
          </cell>
          <cell r="J54">
            <v>1.15354212993292</v>
          </cell>
          <cell r="K54">
            <v>1.15354212993292</v>
          </cell>
          <cell r="L54">
            <v>1.15354212993292</v>
          </cell>
          <cell r="M54">
            <v>1.15354212993292</v>
          </cell>
          <cell r="N54">
            <v>1.15354212993292</v>
          </cell>
          <cell r="O54">
            <v>1.15354212993292</v>
          </cell>
          <cell r="P54">
            <v>1.15354212993292</v>
          </cell>
          <cell r="Q54">
            <v>1.15354212993292</v>
          </cell>
          <cell r="R54">
            <v>1.15354212993292</v>
          </cell>
          <cell r="S54">
            <v>1.15354212993292</v>
          </cell>
          <cell r="T54">
            <v>1.15354212993292</v>
          </cell>
          <cell r="U54">
            <v>1.15354212993292</v>
          </cell>
          <cell r="V54">
            <v>1.15354212993292</v>
          </cell>
          <cell r="W54">
            <v>1.15354212993292</v>
          </cell>
          <cell r="X54">
            <v>1.15354212993292</v>
          </cell>
          <cell r="Y54">
            <v>1.15354212993292</v>
          </cell>
          <cell r="Z54">
            <v>1.15354212993292</v>
          </cell>
          <cell r="AA54">
            <v>1.15354212993292</v>
          </cell>
          <cell r="AB54">
            <v>1.15354212993292</v>
          </cell>
          <cell r="AC54">
            <v>1.15354212993292</v>
          </cell>
          <cell r="AD54">
            <v>1.15354212993292</v>
          </cell>
          <cell r="AE54">
            <v>1.15354212993292</v>
          </cell>
          <cell r="AF54">
            <v>1.15354212993292</v>
          </cell>
          <cell r="AG54">
            <v>1.15354212993292</v>
          </cell>
          <cell r="AH54">
            <v>1.15354212993292</v>
          </cell>
          <cell r="AI54">
            <v>1.15354212993292</v>
          </cell>
          <cell r="AJ54">
            <v>1.15354212993292</v>
          </cell>
          <cell r="AK54">
            <v>1.15354212993292</v>
          </cell>
          <cell r="AL54">
            <v>1.15354212993292</v>
          </cell>
          <cell r="AM54">
            <v>1.15354212993292</v>
          </cell>
        </row>
        <row r="55">
          <cell r="A55">
            <v>31207</v>
          </cell>
          <cell r="B55" t="str">
            <v>HU-PF</v>
          </cell>
          <cell r="C55">
            <v>3</v>
          </cell>
          <cell r="D55">
            <v>12</v>
          </cell>
          <cell r="E55" t="str">
            <v>Magallanes</v>
          </cell>
          <cell r="F55" t="str">
            <v>XII</v>
          </cell>
          <cell r="G55">
            <v>0</v>
          </cell>
          <cell r="H55">
            <v>0</v>
          </cell>
          <cell r="I55">
            <v>0</v>
          </cell>
          <cell r="J55">
            <v>0</v>
          </cell>
          <cell r="K55">
            <v>0</v>
          </cell>
          <cell r="L55">
            <v>0</v>
          </cell>
          <cell r="M55">
            <v>0</v>
          </cell>
          <cell r="N55">
            <v>0</v>
          </cell>
          <cell r="O55">
            <v>0</v>
          </cell>
          <cell r="P55">
            <v>0</v>
          </cell>
          <cell r="Q55">
            <v>0</v>
          </cell>
          <cell r="R55">
            <v>0</v>
          </cell>
          <cell r="S55">
            <v>0</v>
          </cell>
          <cell r="T55">
            <v>0</v>
          </cell>
          <cell r="U55">
            <v>0</v>
          </cell>
          <cell r="V55">
            <v>0</v>
          </cell>
          <cell r="W55">
            <v>0</v>
          </cell>
          <cell r="X55">
            <v>0</v>
          </cell>
          <cell r="Y55">
            <v>0</v>
          </cell>
          <cell r="Z55">
            <v>0</v>
          </cell>
          <cell r="AA55">
            <v>0</v>
          </cell>
          <cell r="AB55">
            <v>0</v>
          </cell>
          <cell r="AC55">
            <v>0</v>
          </cell>
          <cell r="AD55">
            <v>0</v>
          </cell>
          <cell r="AE55">
            <v>0</v>
          </cell>
          <cell r="AF55">
            <v>0</v>
          </cell>
          <cell r="AG55">
            <v>0</v>
          </cell>
          <cell r="AH55">
            <v>0</v>
          </cell>
          <cell r="AI55">
            <v>0</v>
          </cell>
          <cell r="AJ55">
            <v>0</v>
          </cell>
          <cell r="AK55">
            <v>0</v>
          </cell>
          <cell r="AL55">
            <v>0</v>
          </cell>
          <cell r="AM55">
            <v>0</v>
          </cell>
        </row>
        <row r="56">
          <cell r="A56">
            <v>40007</v>
          </cell>
          <cell r="B56" t="str">
            <v>HU-PF</v>
          </cell>
          <cell r="C56">
            <v>3</v>
          </cell>
          <cell r="D56">
            <v>100</v>
          </cell>
          <cell r="E56" t="str">
            <v>País</v>
          </cell>
          <cell r="F56" t="str">
            <v>TOTAL</v>
          </cell>
          <cell r="G56">
            <v>69.023650853490196</v>
          </cell>
          <cell r="H56">
            <v>69.023650853490196</v>
          </cell>
          <cell r="I56">
            <v>69.023650853490196</v>
          </cell>
          <cell r="J56">
            <v>69.023650853490196</v>
          </cell>
          <cell r="K56">
            <v>69.023650853490196</v>
          </cell>
          <cell r="L56">
            <v>69.023650853490196</v>
          </cell>
          <cell r="M56">
            <v>69.023650853490196</v>
          </cell>
          <cell r="N56">
            <v>69.023650853490196</v>
          </cell>
          <cell r="O56">
            <v>69.023650853490196</v>
          </cell>
          <cell r="P56">
            <v>69.023650853490196</v>
          </cell>
          <cell r="Q56">
            <v>69.023650853490196</v>
          </cell>
          <cell r="R56">
            <v>69.023650853490196</v>
          </cell>
          <cell r="S56">
            <v>69.023650853490196</v>
          </cell>
          <cell r="T56">
            <v>69.023650853490196</v>
          </cell>
          <cell r="U56">
            <v>69.023650853490196</v>
          </cell>
          <cell r="V56">
            <v>69.023650853490196</v>
          </cell>
          <cell r="W56">
            <v>69.023650853490196</v>
          </cell>
          <cell r="X56">
            <v>69.023650853490196</v>
          </cell>
          <cell r="Y56">
            <v>69.023650853490196</v>
          </cell>
          <cell r="Z56">
            <v>69.023650853490196</v>
          </cell>
          <cell r="AA56">
            <v>69.023650853490196</v>
          </cell>
          <cell r="AB56">
            <v>69.023650853490196</v>
          </cell>
          <cell r="AC56">
            <v>69.023650853490196</v>
          </cell>
          <cell r="AD56">
            <v>69.023650853490196</v>
          </cell>
          <cell r="AE56">
            <v>9.0793994632662507</v>
          </cell>
          <cell r="AF56">
            <v>9.0793994632662507</v>
          </cell>
          <cell r="AG56">
            <v>9.0793994632662507</v>
          </cell>
          <cell r="AH56">
            <v>1.15354212993292</v>
          </cell>
          <cell r="AI56">
            <v>18.2309458902734</v>
          </cell>
          <cell r="AJ56">
            <v>18.2309458902734</v>
          </cell>
          <cell r="AK56">
            <v>1.15354212993292</v>
          </cell>
          <cell r="AL56">
            <v>1.15354212993292</v>
          </cell>
          <cell r="AM56">
            <v>1.15354212993292</v>
          </cell>
        </row>
        <row r="57">
          <cell r="A57">
            <v>41507</v>
          </cell>
          <cell r="B57" t="str">
            <v>AS-PF</v>
          </cell>
          <cell r="C57">
            <v>4</v>
          </cell>
          <cell r="D57">
            <v>15</v>
          </cell>
          <cell r="E57" t="str">
            <v>Arica y Parinacota</v>
          </cell>
          <cell r="F57" t="str">
            <v>XV</v>
          </cell>
          <cell r="G57">
            <v>0</v>
          </cell>
          <cell r="H57">
            <v>0</v>
          </cell>
          <cell r="I57">
            <v>0</v>
          </cell>
          <cell r="J57">
            <v>0</v>
          </cell>
          <cell r="K57">
            <v>0</v>
          </cell>
          <cell r="L57">
            <v>0</v>
          </cell>
          <cell r="M57">
            <v>0</v>
          </cell>
          <cell r="N57">
            <v>0</v>
          </cell>
          <cell r="O57">
            <v>0</v>
          </cell>
          <cell r="P57">
            <v>0</v>
          </cell>
          <cell r="Q57">
            <v>0</v>
          </cell>
          <cell r="R57">
            <v>0</v>
          </cell>
          <cell r="S57">
            <v>0</v>
          </cell>
          <cell r="T57">
            <v>0</v>
          </cell>
          <cell r="U57">
            <v>0</v>
          </cell>
          <cell r="V57">
            <v>0</v>
          </cell>
          <cell r="W57">
            <v>0</v>
          </cell>
          <cell r="X57">
            <v>0</v>
          </cell>
          <cell r="Y57">
            <v>0</v>
          </cell>
          <cell r="Z57">
            <v>0</v>
          </cell>
          <cell r="AA57">
            <v>0</v>
          </cell>
          <cell r="AB57">
            <v>0</v>
          </cell>
          <cell r="AC57">
            <v>0</v>
          </cell>
          <cell r="AD57">
            <v>0</v>
          </cell>
          <cell r="AE57">
            <v>0</v>
          </cell>
          <cell r="AF57">
            <v>0</v>
          </cell>
          <cell r="AG57">
            <v>0</v>
          </cell>
          <cell r="AH57">
            <v>0</v>
          </cell>
          <cell r="AI57">
            <v>0</v>
          </cell>
          <cell r="AJ57">
            <v>0</v>
          </cell>
          <cell r="AK57">
            <v>0</v>
          </cell>
          <cell r="AL57">
            <v>0</v>
          </cell>
          <cell r="AM57">
            <v>0</v>
          </cell>
        </row>
        <row r="58">
          <cell r="A58">
            <v>40107</v>
          </cell>
          <cell r="B58" t="str">
            <v>AS-PF</v>
          </cell>
          <cell r="C58">
            <v>4</v>
          </cell>
          <cell r="D58">
            <v>1</v>
          </cell>
          <cell r="E58" t="str">
            <v>Tarapaca</v>
          </cell>
          <cell r="F58" t="str">
            <v>I</v>
          </cell>
          <cell r="G58">
            <v>0</v>
          </cell>
          <cell r="H58">
            <v>0</v>
          </cell>
          <cell r="I58">
            <v>0</v>
          </cell>
          <cell r="J58">
            <v>0</v>
          </cell>
          <cell r="K58">
            <v>0</v>
          </cell>
          <cell r="L58">
            <v>0</v>
          </cell>
          <cell r="M58">
            <v>0</v>
          </cell>
          <cell r="N58">
            <v>0</v>
          </cell>
          <cell r="O58">
            <v>0</v>
          </cell>
          <cell r="P58">
            <v>0</v>
          </cell>
          <cell r="Q58">
            <v>0</v>
          </cell>
          <cell r="R58">
            <v>0</v>
          </cell>
          <cell r="S58">
            <v>0</v>
          </cell>
          <cell r="T58">
            <v>0</v>
          </cell>
          <cell r="U58">
            <v>0</v>
          </cell>
          <cell r="V58">
            <v>0</v>
          </cell>
          <cell r="W58">
            <v>0</v>
          </cell>
          <cell r="X58">
            <v>0</v>
          </cell>
          <cell r="Y58">
            <v>0</v>
          </cell>
          <cell r="Z58">
            <v>0</v>
          </cell>
          <cell r="AA58">
            <v>0</v>
          </cell>
          <cell r="AB58">
            <v>0</v>
          </cell>
          <cell r="AC58">
            <v>0</v>
          </cell>
          <cell r="AD58">
            <v>0</v>
          </cell>
          <cell r="AE58">
            <v>0</v>
          </cell>
          <cell r="AF58">
            <v>0</v>
          </cell>
          <cell r="AG58">
            <v>0</v>
          </cell>
          <cell r="AH58">
            <v>0</v>
          </cell>
          <cell r="AI58">
            <v>0</v>
          </cell>
          <cell r="AJ58">
            <v>0</v>
          </cell>
          <cell r="AK58">
            <v>0</v>
          </cell>
          <cell r="AL58">
            <v>0</v>
          </cell>
          <cell r="AM58">
            <v>0</v>
          </cell>
        </row>
        <row r="59">
          <cell r="A59">
            <v>40207</v>
          </cell>
          <cell r="B59" t="str">
            <v>AS-PF</v>
          </cell>
          <cell r="C59">
            <v>4</v>
          </cell>
          <cell r="D59">
            <v>2</v>
          </cell>
          <cell r="E59" t="str">
            <v>Antofagasta</v>
          </cell>
          <cell r="F59" t="str">
            <v>II</v>
          </cell>
          <cell r="G59">
            <v>0</v>
          </cell>
          <cell r="H59">
            <v>0</v>
          </cell>
          <cell r="I59">
            <v>0</v>
          </cell>
          <cell r="J59">
            <v>0</v>
          </cell>
          <cell r="K59">
            <v>0</v>
          </cell>
          <cell r="L59">
            <v>0</v>
          </cell>
          <cell r="M59">
            <v>0</v>
          </cell>
          <cell r="N59">
            <v>0</v>
          </cell>
          <cell r="O59">
            <v>0</v>
          </cell>
          <cell r="P59">
            <v>0</v>
          </cell>
          <cell r="Q59">
            <v>0</v>
          </cell>
          <cell r="R59">
            <v>0</v>
          </cell>
          <cell r="S59">
            <v>0</v>
          </cell>
          <cell r="T59">
            <v>0</v>
          </cell>
          <cell r="U59">
            <v>0</v>
          </cell>
          <cell r="V59">
            <v>0</v>
          </cell>
          <cell r="W59">
            <v>0</v>
          </cell>
          <cell r="X59">
            <v>0</v>
          </cell>
          <cell r="Y59">
            <v>0</v>
          </cell>
          <cell r="Z59">
            <v>0</v>
          </cell>
          <cell r="AA59">
            <v>0</v>
          </cell>
          <cell r="AB59">
            <v>0</v>
          </cell>
          <cell r="AC59">
            <v>0</v>
          </cell>
          <cell r="AD59">
            <v>0</v>
          </cell>
          <cell r="AE59">
            <v>0</v>
          </cell>
          <cell r="AF59">
            <v>0</v>
          </cell>
          <cell r="AG59">
            <v>0</v>
          </cell>
          <cell r="AH59">
            <v>0</v>
          </cell>
          <cell r="AI59">
            <v>0</v>
          </cell>
          <cell r="AJ59">
            <v>0</v>
          </cell>
          <cell r="AK59">
            <v>0</v>
          </cell>
          <cell r="AL59">
            <v>0</v>
          </cell>
          <cell r="AM59">
            <v>0</v>
          </cell>
        </row>
        <row r="60">
          <cell r="A60">
            <v>40307</v>
          </cell>
          <cell r="B60" t="str">
            <v>AS-PF</v>
          </cell>
          <cell r="C60">
            <v>4</v>
          </cell>
          <cell r="D60">
            <v>3</v>
          </cell>
          <cell r="E60" t="str">
            <v>Atacama</v>
          </cell>
          <cell r="F60" t="str">
            <v>III</v>
          </cell>
          <cell r="G60">
            <v>0</v>
          </cell>
          <cell r="H60">
            <v>0</v>
          </cell>
          <cell r="I60">
            <v>0</v>
          </cell>
          <cell r="J60">
            <v>0</v>
          </cell>
          <cell r="K60">
            <v>0</v>
          </cell>
          <cell r="L60">
            <v>0</v>
          </cell>
          <cell r="M60">
            <v>0</v>
          </cell>
          <cell r="N60">
            <v>0</v>
          </cell>
          <cell r="O60">
            <v>0</v>
          </cell>
          <cell r="P60">
            <v>0</v>
          </cell>
          <cell r="Q60">
            <v>0</v>
          </cell>
          <cell r="R60">
            <v>0</v>
          </cell>
          <cell r="S60">
            <v>0</v>
          </cell>
          <cell r="T60">
            <v>0</v>
          </cell>
          <cell r="U60">
            <v>0</v>
          </cell>
          <cell r="V60">
            <v>0</v>
          </cell>
          <cell r="W60">
            <v>0</v>
          </cell>
          <cell r="X60">
            <v>0</v>
          </cell>
          <cell r="Y60">
            <v>0</v>
          </cell>
          <cell r="Z60">
            <v>0</v>
          </cell>
          <cell r="AA60">
            <v>0</v>
          </cell>
          <cell r="AB60">
            <v>0</v>
          </cell>
          <cell r="AC60">
            <v>0</v>
          </cell>
          <cell r="AD60">
            <v>0</v>
          </cell>
          <cell r="AE60">
            <v>0</v>
          </cell>
          <cell r="AF60">
            <v>0</v>
          </cell>
          <cell r="AG60">
            <v>0</v>
          </cell>
          <cell r="AH60">
            <v>0</v>
          </cell>
          <cell r="AI60">
            <v>0</v>
          </cell>
          <cell r="AJ60">
            <v>0</v>
          </cell>
          <cell r="AK60">
            <v>0</v>
          </cell>
          <cell r="AL60">
            <v>0</v>
          </cell>
          <cell r="AM60">
            <v>0</v>
          </cell>
        </row>
        <row r="61">
          <cell r="A61">
            <v>40407</v>
          </cell>
          <cell r="B61" t="str">
            <v>AS-PF</v>
          </cell>
          <cell r="C61">
            <v>4</v>
          </cell>
          <cell r="D61">
            <v>4</v>
          </cell>
          <cell r="E61" t="str">
            <v>Coquimbo</v>
          </cell>
          <cell r="F61" t="str">
            <v>IV</v>
          </cell>
          <cell r="G61">
            <v>0</v>
          </cell>
          <cell r="H61">
            <v>0</v>
          </cell>
          <cell r="I61">
            <v>0</v>
          </cell>
          <cell r="J61">
            <v>0</v>
          </cell>
          <cell r="K61">
            <v>0</v>
          </cell>
          <cell r="L61">
            <v>0</v>
          </cell>
          <cell r="M61">
            <v>0</v>
          </cell>
          <cell r="N61">
            <v>0</v>
          </cell>
          <cell r="O61">
            <v>0</v>
          </cell>
          <cell r="P61">
            <v>0</v>
          </cell>
          <cell r="Q61">
            <v>0</v>
          </cell>
          <cell r="R61">
            <v>0</v>
          </cell>
          <cell r="S61">
            <v>0</v>
          </cell>
          <cell r="T61">
            <v>0</v>
          </cell>
          <cell r="U61">
            <v>0</v>
          </cell>
          <cell r="V61">
            <v>0</v>
          </cell>
          <cell r="W61">
            <v>0</v>
          </cell>
          <cell r="X61">
            <v>0</v>
          </cell>
          <cell r="Y61">
            <v>0</v>
          </cell>
          <cell r="Z61">
            <v>0</v>
          </cell>
          <cell r="AA61">
            <v>0</v>
          </cell>
          <cell r="AB61">
            <v>0</v>
          </cell>
          <cell r="AC61">
            <v>0</v>
          </cell>
          <cell r="AD61">
            <v>0</v>
          </cell>
          <cell r="AE61">
            <v>0</v>
          </cell>
          <cell r="AF61">
            <v>0</v>
          </cell>
          <cell r="AG61">
            <v>0</v>
          </cell>
          <cell r="AH61">
            <v>0</v>
          </cell>
          <cell r="AI61">
            <v>0</v>
          </cell>
          <cell r="AJ61">
            <v>0</v>
          </cell>
          <cell r="AK61">
            <v>0</v>
          </cell>
          <cell r="AL61">
            <v>0</v>
          </cell>
          <cell r="AM61">
            <v>0</v>
          </cell>
        </row>
        <row r="62">
          <cell r="A62">
            <v>40507</v>
          </cell>
          <cell r="B62" t="str">
            <v>AS-PF</v>
          </cell>
          <cell r="C62">
            <v>4</v>
          </cell>
          <cell r="D62">
            <v>5</v>
          </cell>
          <cell r="E62" t="str">
            <v>Valparaíso</v>
          </cell>
          <cell r="F62" t="str">
            <v>V</v>
          </cell>
          <cell r="G62">
            <v>0</v>
          </cell>
          <cell r="H62">
            <v>0</v>
          </cell>
          <cell r="I62">
            <v>0</v>
          </cell>
          <cell r="J62">
            <v>0</v>
          </cell>
          <cell r="K62">
            <v>0</v>
          </cell>
          <cell r="L62">
            <v>0</v>
          </cell>
          <cell r="M62">
            <v>0</v>
          </cell>
          <cell r="N62">
            <v>0</v>
          </cell>
          <cell r="O62">
            <v>0</v>
          </cell>
          <cell r="P62">
            <v>0</v>
          </cell>
          <cell r="Q62">
            <v>0</v>
          </cell>
          <cell r="R62">
            <v>0</v>
          </cell>
          <cell r="S62">
            <v>0</v>
          </cell>
          <cell r="T62">
            <v>0</v>
          </cell>
          <cell r="U62">
            <v>0</v>
          </cell>
          <cell r="V62">
            <v>0</v>
          </cell>
          <cell r="W62">
            <v>0</v>
          </cell>
          <cell r="X62">
            <v>0</v>
          </cell>
          <cell r="Y62">
            <v>0</v>
          </cell>
          <cell r="Z62">
            <v>0</v>
          </cell>
          <cell r="AA62">
            <v>0</v>
          </cell>
          <cell r="AB62">
            <v>0</v>
          </cell>
          <cell r="AC62">
            <v>0</v>
          </cell>
          <cell r="AD62">
            <v>0</v>
          </cell>
          <cell r="AE62">
            <v>0</v>
          </cell>
          <cell r="AF62">
            <v>0</v>
          </cell>
          <cell r="AG62">
            <v>0</v>
          </cell>
          <cell r="AH62">
            <v>0</v>
          </cell>
          <cell r="AI62">
            <v>0</v>
          </cell>
          <cell r="AJ62">
            <v>0</v>
          </cell>
          <cell r="AK62">
            <v>0</v>
          </cell>
          <cell r="AL62">
            <v>0</v>
          </cell>
          <cell r="AM62">
            <v>0</v>
          </cell>
        </row>
        <row r="63">
          <cell r="A63">
            <v>41307</v>
          </cell>
          <cell r="B63" t="str">
            <v>AS-PF</v>
          </cell>
          <cell r="C63">
            <v>4</v>
          </cell>
          <cell r="D63">
            <v>13</v>
          </cell>
          <cell r="E63" t="str">
            <v>Metropolitana</v>
          </cell>
          <cell r="F63" t="str">
            <v>RM</v>
          </cell>
          <cell r="G63">
            <v>0</v>
          </cell>
          <cell r="H63">
            <v>0</v>
          </cell>
          <cell r="I63">
            <v>0</v>
          </cell>
          <cell r="J63">
            <v>0</v>
          </cell>
          <cell r="K63">
            <v>0</v>
          </cell>
          <cell r="L63">
            <v>0</v>
          </cell>
          <cell r="M63">
            <v>0</v>
          </cell>
          <cell r="N63">
            <v>0</v>
          </cell>
          <cell r="O63">
            <v>0</v>
          </cell>
          <cell r="P63">
            <v>0</v>
          </cell>
          <cell r="Q63">
            <v>0</v>
          </cell>
          <cell r="R63">
            <v>0</v>
          </cell>
          <cell r="S63">
            <v>0</v>
          </cell>
          <cell r="T63">
            <v>0</v>
          </cell>
          <cell r="U63">
            <v>0</v>
          </cell>
          <cell r="V63">
            <v>0</v>
          </cell>
          <cell r="W63">
            <v>0</v>
          </cell>
          <cell r="X63">
            <v>0</v>
          </cell>
          <cell r="Y63">
            <v>0</v>
          </cell>
          <cell r="Z63">
            <v>0</v>
          </cell>
          <cell r="AA63">
            <v>0</v>
          </cell>
          <cell r="AB63">
            <v>0</v>
          </cell>
          <cell r="AC63">
            <v>0</v>
          </cell>
          <cell r="AD63">
            <v>0</v>
          </cell>
          <cell r="AE63">
            <v>0</v>
          </cell>
          <cell r="AF63">
            <v>0</v>
          </cell>
          <cell r="AG63">
            <v>0</v>
          </cell>
          <cell r="AH63">
            <v>0</v>
          </cell>
          <cell r="AI63">
            <v>0</v>
          </cell>
          <cell r="AJ63">
            <v>0</v>
          </cell>
          <cell r="AK63">
            <v>0</v>
          </cell>
          <cell r="AL63">
            <v>0</v>
          </cell>
          <cell r="AM63">
            <v>0</v>
          </cell>
        </row>
        <row r="64">
          <cell r="A64">
            <v>40607</v>
          </cell>
          <cell r="B64" t="str">
            <v>AS-PF</v>
          </cell>
          <cell r="C64">
            <v>4</v>
          </cell>
          <cell r="D64">
            <v>6</v>
          </cell>
          <cell r="E64" t="str">
            <v>O´Higgins</v>
          </cell>
          <cell r="F64" t="str">
            <v>VI</v>
          </cell>
          <cell r="G64">
            <v>0</v>
          </cell>
          <cell r="H64">
            <v>0</v>
          </cell>
          <cell r="I64">
            <v>0</v>
          </cell>
          <cell r="J64">
            <v>0</v>
          </cell>
          <cell r="K64">
            <v>0</v>
          </cell>
          <cell r="L64">
            <v>0</v>
          </cell>
          <cell r="M64">
            <v>0</v>
          </cell>
          <cell r="N64">
            <v>0</v>
          </cell>
          <cell r="O64">
            <v>0</v>
          </cell>
          <cell r="P64">
            <v>0</v>
          </cell>
          <cell r="Q64">
            <v>0</v>
          </cell>
          <cell r="R64">
            <v>0</v>
          </cell>
          <cell r="S64">
            <v>0</v>
          </cell>
          <cell r="T64">
            <v>0</v>
          </cell>
          <cell r="U64">
            <v>0</v>
          </cell>
          <cell r="V64">
            <v>0</v>
          </cell>
          <cell r="W64">
            <v>0</v>
          </cell>
          <cell r="X64">
            <v>0</v>
          </cell>
          <cell r="Y64">
            <v>0</v>
          </cell>
          <cell r="Z64">
            <v>0</v>
          </cell>
          <cell r="AA64">
            <v>0</v>
          </cell>
          <cell r="AB64">
            <v>0</v>
          </cell>
          <cell r="AC64">
            <v>0</v>
          </cell>
          <cell r="AD64">
            <v>0</v>
          </cell>
          <cell r="AE64">
            <v>0</v>
          </cell>
          <cell r="AF64">
            <v>0</v>
          </cell>
          <cell r="AG64">
            <v>0</v>
          </cell>
          <cell r="AH64">
            <v>0</v>
          </cell>
          <cell r="AI64">
            <v>0</v>
          </cell>
          <cell r="AJ64">
            <v>0</v>
          </cell>
          <cell r="AK64">
            <v>0</v>
          </cell>
          <cell r="AL64">
            <v>0</v>
          </cell>
          <cell r="AM64">
            <v>0</v>
          </cell>
        </row>
        <row r="65">
          <cell r="A65">
            <v>40707</v>
          </cell>
          <cell r="B65" t="str">
            <v>AS-PF</v>
          </cell>
          <cell r="C65">
            <v>4</v>
          </cell>
          <cell r="D65">
            <v>7</v>
          </cell>
          <cell r="E65" t="str">
            <v>Maule</v>
          </cell>
          <cell r="F65" t="str">
            <v>VII</v>
          </cell>
          <cell r="G65">
            <v>0</v>
          </cell>
          <cell r="H65">
            <v>0</v>
          </cell>
          <cell r="I65">
            <v>0</v>
          </cell>
          <cell r="J65">
            <v>0</v>
          </cell>
          <cell r="K65">
            <v>0</v>
          </cell>
          <cell r="L65">
            <v>0</v>
          </cell>
          <cell r="M65">
            <v>0</v>
          </cell>
          <cell r="N65">
            <v>0</v>
          </cell>
          <cell r="O65">
            <v>0</v>
          </cell>
          <cell r="P65">
            <v>0</v>
          </cell>
          <cell r="Q65">
            <v>0</v>
          </cell>
          <cell r="R65">
            <v>0</v>
          </cell>
          <cell r="S65">
            <v>0</v>
          </cell>
          <cell r="T65">
            <v>0</v>
          </cell>
          <cell r="U65">
            <v>0</v>
          </cell>
          <cell r="V65">
            <v>0</v>
          </cell>
          <cell r="W65">
            <v>0</v>
          </cell>
          <cell r="X65">
            <v>0</v>
          </cell>
          <cell r="Y65">
            <v>0</v>
          </cell>
          <cell r="Z65">
            <v>0</v>
          </cell>
          <cell r="AA65">
            <v>0</v>
          </cell>
          <cell r="AB65">
            <v>0</v>
          </cell>
          <cell r="AC65">
            <v>0</v>
          </cell>
          <cell r="AD65">
            <v>0</v>
          </cell>
          <cell r="AE65">
            <v>0</v>
          </cell>
          <cell r="AF65">
            <v>0</v>
          </cell>
          <cell r="AG65">
            <v>0</v>
          </cell>
          <cell r="AH65">
            <v>0</v>
          </cell>
          <cell r="AI65">
            <v>0</v>
          </cell>
          <cell r="AJ65">
            <v>0</v>
          </cell>
          <cell r="AK65">
            <v>0</v>
          </cell>
          <cell r="AL65">
            <v>0</v>
          </cell>
          <cell r="AM65">
            <v>0</v>
          </cell>
        </row>
        <row r="66">
          <cell r="A66">
            <v>41607</v>
          </cell>
          <cell r="B66" t="str">
            <v>AS-PF</v>
          </cell>
          <cell r="C66">
            <v>4</v>
          </cell>
          <cell r="D66">
            <v>16</v>
          </cell>
          <cell r="E66" t="str">
            <v>Ñuble</v>
          </cell>
          <cell r="F66" t="str">
            <v>XVI</v>
          </cell>
          <cell r="G66">
            <v>0</v>
          </cell>
          <cell r="H66">
            <v>0</v>
          </cell>
          <cell r="I66">
            <v>0</v>
          </cell>
          <cell r="J66">
            <v>0</v>
          </cell>
          <cell r="K66">
            <v>0</v>
          </cell>
          <cell r="L66">
            <v>0</v>
          </cell>
          <cell r="M66">
            <v>0</v>
          </cell>
          <cell r="N66">
            <v>0</v>
          </cell>
          <cell r="O66">
            <v>0</v>
          </cell>
          <cell r="P66">
            <v>0</v>
          </cell>
          <cell r="Q66">
            <v>0</v>
          </cell>
          <cell r="R66">
            <v>0</v>
          </cell>
          <cell r="S66">
            <v>0</v>
          </cell>
          <cell r="T66">
            <v>0</v>
          </cell>
          <cell r="U66">
            <v>0</v>
          </cell>
          <cell r="V66">
            <v>0</v>
          </cell>
          <cell r="W66">
            <v>0</v>
          </cell>
          <cell r="X66">
            <v>0</v>
          </cell>
          <cell r="Y66">
            <v>0</v>
          </cell>
          <cell r="Z66">
            <v>0</v>
          </cell>
          <cell r="AA66">
            <v>0</v>
          </cell>
          <cell r="AB66">
            <v>0</v>
          </cell>
          <cell r="AC66">
            <v>0</v>
          </cell>
          <cell r="AD66">
            <v>0</v>
          </cell>
          <cell r="AE66">
            <v>0</v>
          </cell>
          <cell r="AF66">
            <v>0</v>
          </cell>
          <cell r="AG66">
            <v>0</v>
          </cell>
          <cell r="AH66">
            <v>0</v>
          </cell>
          <cell r="AI66">
            <v>0</v>
          </cell>
          <cell r="AJ66">
            <v>0</v>
          </cell>
          <cell r="AK66">
            <v>2.7638464263400002</v>
          </cell>
          <cell r="AL66">
            <v>2.7638464263400002</v>
          </cell>
          <cell r="AM66">
            <v>2.7638464263400002</v>
          </cell>
        </row>
        <row r="67">
          <cell r="A67">
            <v>40807</v>
          </cell>
          <cell r="B67" t="str">
            <v>AS-PF</v>
          </cell>
          <cell r="C67">
            <v>4</v>
          </cell>
          <cell r="D67">
            <v>8</v>
          </cell>
          <cell r="E67" t="str">
            <v>Biobio</v>
          </cell>
          <cell r="F67" t="str">
            <v>VIII</v>
          </cell>
          <cell r="G67">
            <v>0</v>
          </cell>
          <cell r="H67">
            <v>0</v>
          </cell>
          <cell r="I67">
            <v>0</v>
          </cell>
          <cell r="J67">
            <v>0</v>
          </cell>
          <cell r="K67">
            <v>0</v>
          </cell>
          <cell r="L67">
            <v>0</v>
          </cell>
          <cell r="M67">
            <v>0</v>
          </cell>
          <cell r="N67">
            <v>0</v>
          </cell>
          <cell r="O67">
            <v>0</v>
          </cell>
          <cell r="P67">
            <v>0</v>
          </cell>
          <cell r="Q67">
            <v>0</v>
          </cell>
          <cell r="R67">
            <v>0</v>
          </cell>
          <cell r="S67">
            <v>0</v>
          </cell>
          <cell r="T67">
            <v>0</v>
          </cell>
          <cell r="U67">
            <v>0</v>
          </cell>
          <cell r="V67">
            <v>0</v>
          </cell>
          <cell r="W67">
            <v>0</v>
          </cell>
          <cell r="X67">
            <v>0</v>
          </cell>
          <cell r="Y67">
            <v>0</v>
          </cell>
          <cell r="Z67">
            <v>0</v>
          </cell>
          <cell r="AA67">
            <v>0</v>
          </cell>
          <cell r="AB67">
            <v>0</v>
          </cell>
          <cell r="AC67">
            <v>0</v>
          </cell>
          <cell r="AD67">
            <v>0</v>
          </cell>
          <cell r="AE67">
            <v>0</v>
          </cell>
          <cell r="AF67">
            <v>0</v>
          </cell>
          <cell r="AG67">
            <v>0</v>
          </cell>
          <cell r="AH67">
            <v>0</v>
          </cell>
          <cell r="AI67">
            <v>13.165110500000001</v>
          </cell>
          <cell r="AJ67">
            <v>13.165110500000001</v>
          </cell>
          <cell r="AK67">
            <v>0</v>
          </cell>
          <cell r="AL67">
            <v>0</v>
          </cell>
          <cell r="AM67">
            <v>0</v>
          </cell>
        </row>
        <row r="68">
          <cell r="A68">
            <v>40907</v>
          </cell>
          <cell r="B68" t="str">
            <v>AS-PF</v>
          </cell>
          <cell r="C68">
            <v>4</v>
          </cell>
          <cell r="D68">
            <v>9</v>
          </cell>
          <cell r="E68" t="str">
            <v>Araucanía</v>
          </cell>
          <cell r="F68" t="str">
            <v>IX</v>
          </cell>
          <cell r="G68">
            <v>0</v>
          </cell>
          <cell r="H68">
            <v>0</v>
          </cell>
          <cell r="I68">
            <v>0</v>
          </cell>
          <cell r="J68">
            <v>0</v>
          </cell>
          <cell r="K68">
            <v>0</v>
          </cell>
          <cell r="L68">
            <v>0</v>
          </cell>
          <cell r="M68">
            <v>0</v>
          </cell>
          <cell r="N68">
            <v>0</v>
          </cell>
          <cell r="O68">
            <v>0</v>
          </cell>
          <cell r="P68">
            <v>0</v>
          </cell>
          <cell r="Q68">
            <v>0</v>
          </cell>
          <cell r="R68">
            <v>0</v>
          </cell>
          <cell r="S68">
            <v>0</v>
          </cell>
          <cell r="T68">
            <v>0</v>
          </cell>
          <cell r="U68">
            <v>0</v>
          </cell>
          <cell r="V68">
            <v>0</v>
          </cell>
          <cell r="W68">
            <v>0</v>
          </cell>
          <cell r="X68">
            <v>0</v>
          </cell>
          <cell r="Y68">
            <v>0</v>
          </cell>
          <cell r="Z68">
            <v>0</v>
          </cell>
          <cell r="AA68">
            <v>0</v>
          </cell>
          <cell r="AB68">
            <v>0</v>
          </cell>
          <cell r="AC68">
            <v>0</v>
          </cell>
          <cell r="AD68">
            <v>0</v>
          </cell>
          <cell r="AE68">
            <v>0</v>
          </cell>
          <cell r="AF68">
            <v>0</v>
          </cell>
          <cell r="AG68">
            <v>0</v>
          </cell>
          <cell r="AH68">
            <v>0</v>
          </cell>
          <cell r="AI68">
            <v>0</v>
          </cell>
          <cell r="AJ68">
            <v>0</v>
          </cell>
          <cell r="AK68">
            <v>0</v>
          </cell>
          <cell r="AL68">
            <v>0</v>
          </cell>
          <cell r="AM68">
            <v>0</v>
          </cell>
        </row>
        <row r="69">
          <cell r="A69">
            <v>41407</v>
          </cell>
          <cell r="B69" t="str">
            <v>AS-PF</v>
          </cell>
          <cell r="C69">
            <v>4</v>
          </cell>
          <cell r="D69">
            <v>14</v>
          </cell>
          <cell r="E69" t="str">
            <v>Los Ríos</v>
          </cell>
          <cell r="F69" t="str">
            <v>XIV</v>
          </cell>
          <cell r="G69">
            <v>0</v>
          </cell>
          <cell r="H69">
            <v>0</v>
          </cell>
          <cell r="I69">
            <v>0</v>
          </cell>
          <cell r="J69">
            <v>0</v>
          </cell>
          <cell r="K69">
            <v>0</v>
          </cell>
          <cell r="L69">
            <v>0</v>
          </cell>
          <cell r="M69">
            <v>0</v>
          </cell>
          <cell r="N69">
            <v>0</v>
          </cell>
          <cell r="O69">
            <v>0</v>
          </cell>
          <cell r="P69">
            <v>0</v>
          </cell>
          <cell r="Q69">
            <v>0</v>
          </cell>
          <cell r="R69">
            <v>0</v>
          </cell>
          <cell r="S69">
            <v>0</v>
          </cell>
          <cell r="T69">
            <v>0</v>
          </cell>
          <cell r="U69">
            <v>0</v>
          </cell>
          <cell r="V69">
            <v>0</v>
          </cell>
          <cell r="W69">
            <v>0</v>
          </cell>
          <cell r="X69">
            <v>0</v>
          </cell>
          <cell r="Y69">
            <v>0</v>
          </cell>
          <cell r="Z69">
            <v>0</v>
          </cell>
          <cell r="AA69">
            <v>0</v>
          </cell>
          <cell r="AB69">
            <v>0</v>
          </cell>
          <cell r="AC69">
            <v>0</v>
          </cell>
          <cell r="AD69">
            <v>0</v>
          </cell>
          <cell r="AE69">
            <v>0</v>
          </cell>
          <cell r="AF69">
            <v>0</v>
          </cell>
          <cell r="AG69">
            <v>0</v>
          </cell>
          <cell r="AH69">
            <v>0</v>
          </cell>
          <cell r="AI69">
            <v>0</v>
          </cell>
          <cell r="AJ69">
            <v>0</v>
          </cell>
          <cell r="AK69">
            <v>0</v>
          </cell>
          <cell r="AL69">
            <v>0</v>
          </cell>
          <cell r="AM69">
            <v>0</v>
          </cell>
        </row>
        <row r="70">
          <cell r="A70">
            <v>41007</v>
          </cell>
          <cell r="B70" t="str">
            <v>AS-PF</v>
          </cell>
          <cell r="C70">
            <v>4</v>
          </cell>
          <cell r="D70">
            <v>10</v>
          </cell>
          <cell r="E70" t="str">
            <v>Los Lagos</v>
          </cell>
          <cell r="F70" t="str">
            <v>X</v>
          </cell>
          <cell r="G70">
            <v>0</v>
          </cell>
          <cell r="H70">
            <v>0</v>
          </cell>
          <cell r="I70">
            <v>0</v>
          </cell>
          <cell r="J70">
            <v>0</v>
          </cell>
          <cell r="K70">
            <v>0</v>
          </cell>
          <cell r="L70">
            <v>0</v>
          </cell>
          <cell r="M70">
            <v>0</v>
          </cell>
          <cell r="N70">
            <v>0</v>
          </cell>
          <cell r="O70">
            <v>0</v>
          </cell>
          <cell r="P70">
            <v>0</v>
          </cell>
          <cell r="Q70">
            <v>0</v>
          </cell>
          <cell r="R70">
            <v>0</v>
          </cell>
          <cell r="S70">
            <v>0</v>
          </cell>
          <cell r="T70">
            <v>0</v>
          </cell>
          <cell r="U70">
            <v>0</v>
          </cell>
          <cell r="V70">
            <v>0</v>
          </cell>
          <cell r="W70">
            <v>0</v>
          </cell>
          <cell r="X70">
            <v>0</v>
          </cell>
          <cell r="Y70">
            <v>0</v>
          </cell>
          <cell r="Z70">
            <v>0</v>
          </cell>
          <cell r="AA70">
            <v>0</v>
          </cell>
          <cell r="AB70">
            <v>0</v>
          </cell>
          <cell r="AC70">
            <v>0</v>
          </cell>
          <cell r="AD70">
            <v>0</v>
          </cell>
          <cell r="AE70">
            <v>0</v>
          </cell>
          <cell r="AF70">
            <v>0</v>
          </cell>
          <cell r="AG70">
            <v>0</v>
          </cell>
          <cell r="AH70">
            <v>0</v>
          </cell>
          <cell r="AI70">
            <v>0</v>
          </cell>
          <cell r="AJ70">
            <v>0</v>
          </cell>
          <cell r="AK70">
            <v>0</v>
          </cell>
          <cell r="AL70">
            <v>0</v>
          </cell>
          <cell r="AM70">
            <v>0</v>
          </cell>
        </row>
        <row r="71">
          <cell r="A71">
            <v>41107</v>
          </cell>
          <cell r="B71" t="str">
            <v>AS-PF</v>
          </cell>
          <cell r="C71">
            <v>4</v>
          </cell>
          <cell r="D71">
            <v>11</v>
          </cell>
          <cell r="E71" t="str">
            <v>Aysén</v>
          </cell>
          <cell r="F71" t="str">
            <v>XI</v>
          </cell>
          <cell r="G71">
            <v>0</v>
          </cell>
          <cell r="H71">
            <v>0</v>
          </cell>
          <cell r="I71">
            <v>0</v>
          </cell>
          <cell r="J71">
            <v>0</v>
          </cell>
          <cell r="K71">
            <v>0</v>
          </cell>
          <cell r="L71">
            <v>0</v>
          </cell>
          <cell r="M71">
            <v>0</v>
          </cell>
          <cell r="N71">
            <v>0</v>
          </cell>
          <cell r="O71">
            <v>0</v>
          </cell>
          <cell r="P71">
            <v>0</v>
          </cell>
          <cell r="Q71">
            <v>0</v>
          </cell>
          <cell r="R71">
            <v>0</v>
          </cell>
          <cell r="S71">
            <v>0</v>
          </cell>
          <cell r="T71">
            <v>0</v>
          </cell>
          <cell r="U71">
            <v>0</v>
          </cell>
          <cell r="V71">
            <v>0</v>
          </cell>
          <cell r="W71">
            <v>0</v>
          </cell>
          <cell r="X71">
            <v>0</v>
          </cell>
          <cell r="Y71">
            <v>0</v>
          </cell>
          <cell r="Z71">
            <v>0</v>
          </cell>
          <cell r="AA71">
            <v>0</v>
          </cell>
          <cell r="AB71">
            <v>0</v>
          </cell>
          <cell r="AC71">
            <v>0</v>
          </cell>
          <cell r="AD71">
            <v>0</v>
          </cell>
          <cell r="AE71">
            <v>0</v>
          </cell>
          <cell r="AF71">
            <v>0</v>
          </cell>
          <cell r="AG71">
            <v>0</v>
          </cell>
          <cell r="AH71">
            <v>0</v>
          </cell>
          <cell r="AI71">
            <v>0</v>
          </cell>
          <cell r="AJ71">
            <v>0</v>
          </cell>
          <cell r="AK71">
            <v>0</v>
          </cell>
          <cell r="AL71">
            <v>0</v>
          </cell>
          <cell r="AM71">
            <v>0</v>
          </cell>
        </row>
        <row r="72">
          <cell r="A72">
            <v>41207</v>
          </cell>
          <cell r="B72" t="str">
            <v>AS-PF</v>
          </cell>
          <cell r="C72">
            <v>4</v>
          </cell>
          <cell r="D72">
            <v>12</v>
          </cell>
          <cell r="E72" t="str">
            <v>Magallanes</v>
          </cell>
          <cell r="F72" t="str">
            <v>XII</v>
          </cell>
          <cell r="G72">
            <v>0</v>
          </cell>
          <cell r="H72">
            <v>0</v>
          </cell>
          <cell r="I72">
            <v>0</v>
          </cell>
          <cell r="J72">
            <v>0</v>
          </cell>
          <cell r="K72">
            <v>0</v>
          </cell>
          <cell r="L72">
            <v>0</v>
          </cell>
          <cell r="M72">
            <v>0</v>
          </cell>
          <cell r="N72">
            <v>0</v>
          </cell>
          <cell r="O72">
            <v>0</v>
          </cell>
          <cell r="P72">
            <v>0</v>
          </cell>
          <cell r="Q72">
            <v>0</v>
          </cell>
          <cell r="R72">
            <v>0</v>
          </cell>
          <cell r="S72">
            <v>0</v>
          </cell>
          <cell r="T72">
            <v>0</v>
          </cell>
          <cell r="U72">
            <v>0</v>
          </cell>
          <cell r="V72">
            <v>0</v>
          </cell>
          <cell r="W72">
            <v>0</v>
          </cell>
          <cell r="X72">
            <v>0</v>
          </cell>
          <cell r="Y72">
            <v>0</v>
          </cell>
          <cell r="Z72">
            <v>0</v>
          </cell>
          <cell r="AA72">
            <v>0</v>
          </cell>
          <cell r="AB72">
            <v>0</v>
          </cell>
          <cell r="AC72">
            <v>0</v>
          </cell>
          <cell r="AD72">
            <v>0</v>
          </cell>
          <cell r="AE72">
            <v>0</v>
          </cell>
          <cell r="AF72">
            <v>0</v>
          </cell>
          <cell r="AG72">
            <v>0</v>
          </cell>
          <cell r="AH72">
            <v>0</v>
          </cell>
          <cell r="AI72">
            <v>0</v>
          </cell>
          <cell r="AJ72">
            <v>0</v>
          </cell>
          <cell r="AK72">
            <v>0</v>
          </cell>
          <cell r="AL72">
            <v>0</v>
          </cell>
          <cell r="AM72">
            <v>0</v>
          </cell>
        </row>
        <row r="73">
          <cell r="A73">
            <v>50007</v>
          </cell>
          <cell r="B73" t="str">
            <v>AS-PF</v>
          </cell>
          <cell r="C73">
            <v>4</v>
          </cell>
          <cell r="D73">
            <v>100</v>
          </cell>
          <cell r="E73" t="str">
            <v>País</v>
          </cell>
          <cell r="F73" t="str">
            <v>TOTAL</v>
          </cell>
          <cell r="G73">
            <v>0</v>
          </cell>
          <cell r="H73">
            <v>0</v>
          </cell>
          <cell r="I73">
            <v>0</v>
          </cell>
          <cell r="J73">
            <v>0</v>
          </cell>
          <cell r="K73">
            <v>0</v>
          </cell>
          <cell r="L73">
            <v>0</v>
          </cell>
          <cell r="M73">
            <v>0</v>
          </cell>
          <cell r="N73">
            <v>0</v>
          </cell>
          <cell r="O73">
            <v>0</v>
          </cell>
          <cell r="P73">
            <v>0</v>
          </cell>
          <cell r="Q73">
            <v>0</v>
          </cell>
          <cell r="R73">
            <v>0</v>
          </cell>
          <cell r="S73">
            <v>0</v>
          </cell>
          <cell r="T73">
            <v>0</v>
          </cell>
          <cell r="U73">
            <v>0</v>
          </cell>
          <cell r="V73">
            <v>0</v>
          </cell>
          <cell r="W73">
            <v>0</v>
          </cell>
          <cell r="X73">
            <v>0</v>
          </cell>
          <cell r="Y73">
            <v>0</v>
          </cell>
          <cell r="Z73">
            <v>0</v>
          </cell>
          <cell r="AA73">
            <v>0</v>
          </cell>
          <cell r="AB73">
            <v>0</v>
          </cell>
          <cell r="AC73">
            <v>0</v>
          </cell>
          <cell r="AD73">
            <v>0</v>
          </cell>
          <cell r="AE73">
            <v>0</v>
          </cell>
          <cell r="AF73">
            <v>0</v>
          </cell>
          <cell r="AG73">
            <v>0</v>
          </cell>
          <cell r="AH73">
            <v>0</v>
          </cell>
          <cell r="AI73">
            <v>13.165110500000001</v>
          </cell>
          <cell r="AJ73">
            <v>13.165110500000001</v>
          </cell>
          <cell r="AK73">
            <v>2.7638464263400002</v>
          </cell>
          <cell r="AL73">
            <v>2.7638464263400002</v>
          </cell>
          <cell r="AM73">
            <v>2.7638464263400002</v>
          </cell>
        </row>
        <row r="74">
          <cell r="A74">
            <v>51507</v>
          </cell>
          <cell r="B74" t="str">
            <v>OT-PF</v>
          </cell>
          <cell r="C74">
            <v>5</v>
          </cell>
          <cell r="D74">
            <v>15</v>
          </cell>
          <cell r="E74" t="str">
            <v>Arica y Parinacota</v>
          </cell>
          <cell r="F74" t="str">
            <v>XV</v>
          </cell>
          <cell r="G74">
            <v>0</v>
          </cell>
          <cell r="H74">
            <v>0</v>
          </cell>
          <cell r="I74">
            <v>0</v>
          </cell>
          <cell r="J74">
            <v>0</v>
          </cell>
          <cell r="K74">
            <v>0</v>
          </cell>
          <cell r="L74">
            <v>0</v>
          </cell>
          <cell r="M74">
            <v>0</v>
          </cell>
          <cell r="N74">
            <v>0</v>
          </cell>
          <cell r="O74">
            <v>0</v>
          </cell>
          <cell r="P74">
            <v>0</v>
          </cell>
          <cell r="Q74">
            <v>0</v>
          </cell>
          <cell r="R74">
            <v>0</v>
          </cell>
          <cell r="S74">
            <v>0</v>
          </cell>
          <cell r="T74">
            <v>0</v>
          </cell>
          <cell r="U74">
            <v>0</v>
          </cell>
          <cell r="V74">
            <v>0</v>
          </cell>
          <cell r="W74">
            <v>0</v>
          </cell>
          <cell r="X74">
            <v>0</v>
          </cell>
          <cell r="Y74">
            <v>0</v>
          </cell>
          <cell r="Z74">
            <v>0</v>
          </cell>
          <cell r="AA74">
            <v>0</v>
          </cell>
          <cell r="AB74">
            <v>0</v>
          </cell>
          <cell r="AC74">
            <v>0</v>
          </cell>
          <cell r="AD74">
            <v>0</v>
          </cell>
          <cell r="AE74">
            <v>0</v>
          </cell>
          <cell r="AF74">
            <v>0</v>
          </cell>
          <cell r="AG74">
            <v>0</v>
          </cell>
          <cell r="AH74">
            <v>0</v>
          </cell>
          <cell r="AI74">
            <v>0</v>
          </cell>
          <cell r="AJ74">
            <v>0</v>
          </cell>
          <cell r="AK74">
            <v>0</v>
          </cell>
          <cell r="AL74">
            <v>0</v>
          </cell>
          <cell r="AM74">
            <v>0</v>
          </cell>
        </row>
        <row r="75">
          <cell r="A75">
            <v>50107</v>
          </cell>
          <cell r="B75" t="str">
            <v>OT-PF</v>
          </cell>
          <cell r="C75">
            <v>5</v>
          </cell>
          <cell r="D75">
            <v>1</v>
          </cell>
          <cell r="E75" t="str">
            <v>Tarapaca</v>
          </cell>
          <cell r="F75" t="str">
            <v>I</v>
          </cell>
          <cell r="G75">
            <v>0</v>
          </cell>
          <cell r="H75">
            <v>0</v>
          </cell>
          <cell r="I75">
            <v>0</v>
          </cell>
          <cell r="J75">
            <v>0</v>
          </cell>
          <cell r="K75">
            <v>0</v>
          </cell>
          <cell r="L75">
            <v>0</v>
          </cell>
          <cell r="M75">
            <v>0</v>
          </cell>
          <cell r="N75">
            <v>0</v>
          </cell>
          <cell r="O75">
            <v>0</v>
          </cell>
          <cell r="P75">
            <v>0</v>
          </cell>
          <cell r="Q75">
            <v>0</v>
          </cell>
          <cell r="R75">
            <v>0</v>
          </cell>
          <cell r="S75">
            <v>0</v>
          </cell>
          <cell r="T75">
            <v>0</v>
          </cell>
          <cell r="U75">
            <v>0</v>
          </cell>
          <cell r="V75">
            <v>0</v>
          </cell>
          <cell r="W75">
            <v>0</v>
          </cell>
          <cell r="X75">
            <v>0</v>
          </cell>
          <cell r="Y75">
            <v>0</v>
          </cell>
          <cell r="Z75">
            <v>0</v>
          </cell>
          <cell r="AA75">
            <v>0</v>
          </cell>
          <cell r="AB75">
            <v>0</v>
          </cell>
          <cell r="AC75">
            <v>0</v>
          </cell>
          <cell r="AD75">
            <v>0</v>
          </cell>
          <cell r="AE75">
            <v>0</v>
          </cell>
          <cell r="AF75">
            <v>0</v>
          </cell>
          <cell r="AG75">
            <v>0</v>
          </cell>
          <cell r="AH75">
            <v>0</v>
          </cell>
          <cell r="AI75">
            <v>0</v>
          </cell>
          <cell r="AJ75">
            <v>0</v>
          </cell>
          <cell r="AK75">
            <v>0</v>
          </cell>
          <cell r="AL75">
            <v>0</v>
          </cell>
          <cell r="AM75">
            <v>0</v>
          </cell>
        </row>
        <row r="76">
          <cell r="A76">
            <v>50207</v>
          </cell>
          <cell r="B76" t="str">
            <v>OT-PF</v>
          </cell>
          <cell r="C76">
            <v>5</v>
          </cell>
          <cell r="D76">
            <v>2</v>
          </cell>
          <cell r="E76" t="str">
            <v>Antofagasta</v>
          </cell>
          <cell r="F76" t="str">
            <v>II</v>
          </cell>
          <cell r="G76">
            <v>0</v>
          </cell>
          <cell r="H76">
            <v>0</v>
          </cell>
          <cell r="I76">
            <v>0</v>
          </cell>
          <cell r="J76">
            <v>0</v>
          </cell>
          <cell r="K76">
            <v>0</v>
          </cell>
          <cell r="L76">
            <v>0</v>
          </cell>
          <cell r="M76">
            <v>0</v>
          </cell>
          <cell r="N76">
            <v>0</v>
          </cell>
          <cell r="O76">
            <v>0</v>
          </cell>
          <cell r="P76">
            <v>0</v>
          </cell>
          <cell r="Q76">
            <v>0</v>
          </cell>
          <cell r="R76">
            <v>0</v>
          </cell>
          <cell r="S76">
            <v>0</v>
          </cell>
          <cell r="T76">
            <v>0</v>
          </cell>
          <cell r="U76">
            <v>0</v>
          </cell>
          <cell r="V76">
            <v>0</v>
          </cell>
          <cell r="W76">
            <v>0</v>
          </cell>
          <cell r="X76">
            <v>0</v>
          </cell>
          <cell r="Y76">
            <v>0</v>
          </cell>
          <cell r="Z76">
            <v>0</v>
          </cell>
          <cell r="AA76">
            <v>0</v>
          </cell>
          <cell r="AB76">
            <v>0</v>
          </cell>
          <cell r="AC76">
            <v>0</v>
          </cell>
          <cell r="AD76">
            <v>0</v>
          </cell>
          <cell r="AE76">
            <v>0</v>
          </cell>
          <cell r="AF76">
            <v>0</v>
          </cell>
          <cell r="AG76">
            <v>0</v>
          </cell>
          <cell r="AH76">
            <v>0</v>
          </cell>
          <cell r="AI76">
            <v>0</v>
          </cell>
          <cell r="AJ76">
            <v>0</v>
          </cell>
          <cell r="AK76">
            <v>0</v>
          </cell>
          <cell r="AL76">
            <v>0</v>
          </cell>
          <cell r="AM76">
            <v>0</v>
          </cell>
        </row>
        <row r="77">
          <cell r="A77">
            <v>50307</v>
          </cell>
          <cell r="B77" t="str">
            <v>OT-PF</v>
          </cell>
          <cell r="C77">
            <v>5</v>
          </cell>
          <cell r="D77">
            <v>3</v>
          </cell>
          <cell r="E77" t="str">
            <v>Atacama</v>
          </cell>
          <cell r="F77" t="str">
            <v>III</v>
          </cell>
          <cell r="G77">
            <v>0</v>
          </cell>
          <cell r="H77">
            <v>0</v>
          </cell>
          <cell r="I77">
            <v>0</v>
          </cell>
          <cell r="J77">
            <v>0</v>
          </cell>
          <cell r="K77">
            <v>0</v>
          </cell>
          <cell r="L77">
            <v>0</v>
          </cell>
          <cell r="M77">
            <v>0</v>
          </cell>
          <cell r="N77">
            <v>0</v>
          </cell>
          <cell r="O77">
            <v>0</v>
          </cell>
          <cell r="P77">
            <v>0</v>
          </cell>
          <cell r="Q77">
            <v>0</v>
          </cell>
          <cell r="R77">
            <v>0</v>
          </cell>
          <cell r="S77">
            <v>0</v>
          </cell>
          <cell r="T77">
            <v>0</v>
          </cell>
          <cell r="U77">
            <v>0</v>
          </cell>
          <cell r="V77">
            <v>0</v>
          </cell>
          <cell r="W77">
            <v>0</v>
          </cell>
          <cell r="X77">
            <v>0</v>
          </cell>
          <cell r="Y77">
            <v>0</v>
          </cell>
          <cell r="Z77">
            <v>0</v>
          </cell>
          <cell r="AA77">
            <v>0</v>
          </cell>
          <cell r="AB77">
            <v>0</v>
          </cell>
          <cell r="AC77">
            <v>0</v>
          </cell>
          <cell r="AD77">
            <v>0</v>
          </cell>
          <cell r="AE77">
            <v>0</v>
          </cell>
          <cell r="AF77">
            <v>0</v>
          </cell>
          <cell r="AG77">
            <v>0</v>
          </cell>
          <cell r="AH77">
            <v>0</v>
          </cell>
          <cell r="AI77">
            <v>0</v>
          </cell>
          <cell r="AJ77">
            <v>0</v>
          </cell>
          <cell r="AK77">
            <v>0</v>
          </cell>
          <cell r="AL77">
            <v>0</v>
          </cell>
          <cell r="AM77">
            <v>0</v>
          </cell>
        </row>
        <row r="78">
          <cell r="A78">
            <v>50407</v>
          </cell>
          <cell r="B78" t="str">
            <v>OT-PF</v>
          </cell>
          <cell r="C78">
            <v>5</v>
          </cell>
          <cell r="D78">
            <v>4</v>
          </cell>
          <cell r="E78" t="str">
            <v>Coquimbo</v>
          </cell>
          <cell r="F78" t="str">
            <v>IV</v>
          </cell>
          <cell r="G78">
            <v>6.9129006220668296</v>
          </cell>
          <cell r="H78">
            <v>6.9129006220668296</v>
          </cell>
          <cell r="I78">
            <v>6.9129006220668296</v>
          </cell>
          <cell r="J78">
            <v>6.9129006220668296</v>
          </cell>
          <cell r="K78">
            <v>6.9129006220668296</v>
          </cell>
          <cell r="L78">
            <v>6.9129006220668296</v>
          </cell>
          <cell r="M78">
            <v>6.9129006220668296</v>
          </cell>
          <cell r="N78">
            <v>6.9129006220668296</v>
          </cell>
          <cell r="O78">
            <v>6.9129006220668296</v>
          </cell>
          <cell r="P78">
            <v>6.9129006220668296</v>
          </cell>
          <cell r="Q78">
            <v>6.9129006220668296</v>
          </cell>
          <cell r="R78">
            <v>6.9129006220668296</v>
          </cell>
          <cell r="S78">
            <v>6.9129006220668296</v>
          </cell>
          <cell r="T78">
            <v>6.9129006220668296</v>
          </cell>
          <cell r="U78">
            <v>6.9129006220668296</v>
          </cell>
          <cell r="V78">
            <v>6.9129006220668296</v>
          </cell>
          <cell r="W78">
            <v>6.9129006220668296</v>
          </cell>
          <cell r="X78">
            <v>6.9129006220668296</v>
          </cell>
          <cell r="Y78">
            <v>6.9129006220668296</v>
          </cell>
          <cell r="Z78">
            <v>6.9129006220668296</v>
          </cell>
          <cell r="AA78">
            <v>6.9129006220668296</v>
          </cell>
          <cell r="AB78">
            <v>6.9129006220668296</v>
          </cell>
          <cell r="AC78">
            <v>6.9129006220668296</v>
          </cell>
          <cell r="AD78">
            <v>6.9129006220668296</v>
          </cell>
          <cell r="AE78">
            <v>0</v>
          </cell>
          <cell r="AF78">
            <v>0</v>
          </cell>
          <cell r="AG78">
            <v>0</v>
          </cell>
          <cell r="AH78">
            <v>0</v>
          </cell>
          <cell r="AI78">
            <v>0</v>
          </cell>
          <cell r="AJ78">
            <v>0</v>
          </cell>
          <cell r="AK78">
            <v>0</v>
          </cell>
          <cell r="AL78">
            <v>0</v>
          </cell>
          <cell r="AM78">
            <v>0</v>
          </cell>
        </row>
        <row r="79">
          <cell r="A79">
            <v>50507</v>
          </cell>
          <cell r="B79" t="str">
            <v>OT-PF</v>
          </cell>
          <cell r="C79">
            <v>5</v>
          </cell>
          <cell r="D79">
            <v>5</v>
          </cell>
          <cell r="E79" t="str">
            <v>Valparaíso</v>
          </cell>
          <cell r="F79" t="str">
            <v>V</v>
          </cell>
          <cell r="G79">
            <v>0</v>
          </cell>
          <cell r="H79">
            <v>0</v>
          </cell>
          <cell r="I79">
            <v>0</v>
          </cell>
          <cell r="J79">
            <v>0</v>
          </cell>
          <cell r="K79">
            <v>0</v>
          </cell>
          <cell r="L79">
            <v>0</v>
          </cell>
          <cell r="M79">
            <v>0</v>
          </cell>
          <cell r="N79">
            <v>0</v>
          </cell>
          <cell r="O79">
            <v>0</v>
          </cell>
          <cell r="P79">
            <v>0</v>
          </cell>
          <cell r="Q79">
            <v>0</v>
          </cell>
          <cell r="R79">
            <v>0</v>
          </cell>
          <cell r="S79">
            <v>0</v>
          </cell>
          <cell r="T79">
            <v>0</v>
          </cell>
          <cell r="U79">
            <v>0</v>
          </cell>
          <cell r="V79">
            <v>0</v>
          </cell>
          <cell r="W79">
            <v>0</v>
          </cell>
          <cell r="X79">
            <v>0</v>
          </cell>
          <cell r="Y79">
            <v>0</v>
          </cell>
          <cell r="Z79">
            <v>0</v>
          </cell>
          <cell r="AA79">
            <v>0</v>
          </cell>
          <cell r="AB79">
            <v>0</v>
          </cell>
          <cell r="AC79">
            <v>0</v>
          </cell>
          <cell r="AD79">
            <v>0</v>
          </cell>
          <cell r="AE79">
            <v>0</v>
          </cell>
          <cell r="AF79">
            <v>0</v>
          </cell>
          <cell r="AG79">
            <v>0</v>
          </cell>
          <cell r="AH79">
            <v>0</v>
          </cell>
          <cell r="AI79">
            <v>0</v>
          </cell>
          <cell r="AJ79">
            <v>0</v>
          </cell>
          <cell r="AK79">
            <v>0</v>
          </cell>
          <cell r="AL79">
            <v>0</v>
          </cell>
          <cell r="AM79">
            <v>0</v>
          </cell>
        </row>
        <row r="80">
          <cell r="A80">
            <v>51307</v>
          </cell>
          <cell r="B80" t="str">
            <v>OT-PF</v>
          </cell>
          <cell r="C80">
            <v>5</v>
          </cell>
          <cell r="D80">
            <v>13</v>
          </cell>
          <cell r="E80" t="str">
            <v>Metropolitana</v>
          </cell>
          <cell r="F80" t="str">
            <v>RM</v>
          </cell>
          <cell r="G80">
            <v>0</v>
          </cell>
          <cell r="H80">
            <v>0</v>
          </cell>
          <cell r="I80">
            <v>0</v>
          </cell>
          <cell r="J80">
            <v>0</v>
          </cell>
          <cell r="K80">
            <v>0</v>
          </cell>
          <cell r="L80">
            <v>0</v>
          </cell>
          <cell r="M80">
            <v>0</v>
          </cell>
          <cell r="N80">
            <v>0</v>
          </cell>
          <cell r="O80">
            <v>0</v>
          </cell>
          <cell r="P80">
            <v>0</v>
          </cell>
          <cell r="Q80">
            <v>0</v>
          </cell>
          <cell r="R80">
            <v>0</v>
          </cell>
          <cell r="S80">
            <v>0</v>
          </cell>
          <cell r="T80">
            <v>0</v>
          </cell>
          <cell r="U80">
            <v>0</v>
          </cell>
          <cell r="V80">
            <v>0</v>
          </cell>
          <cell r="W80">
            <v>0</v>
          </cell>
          <cell r="X80">
            <v>0</v>
          </cell>
          <cell r="Y80">
            <v>0</v>
          </cell>
          <cell r="Z80">
            <v>0</v>
          </cell>
          <cell r="AA80">
            <v>0</v>
          </cell>
          <cell r="AB80">
            <v>0</v>
          </cell>
          <cell r="AC80">
            <v>0</v>
          </cell>
          <cell r="AD80">
            <v>0</v>
          </cell>
          <cell r="AE80">
            <v>0</v>
          </cell>
          <cell r="AF80">
            <v>0</v>
          </cell>
          <cell r="AG80">
            <v>0</v>
          </cell>
          <cell r="AH80">
            <v>0</v>
          </cell>
          <cell r="AI80">
            <v>0</v>
          </cell>
          <cell r="AJ80">
            <v>0</v>
          </cell>
          <cell r="AK80">
            <v>0</v>
          </cell>
          <cell r="AL80">
            <v>0</v>
          </cell>
          <cell r="AM80">
            <v>0</v>
          </cell>
        </row>
        <row r="81">
          <cell r="A81">
            <v>50607</v>
          </cell>
          <cell r="B81" t="str">
            <v>OT-PF</v>
          </cell>
          <cell r="C81">
            <v>5</v>
          </cell>
          <cell r="D81">
            <v>6</v>
          </cell>
          <cell r="E81" t="str">
            <v>O´Higgins</v>
          </cell>
          <cell r="F81" t="str">
            <v>VI</v>
          </cell>
          <cell r="G81">
            <v>0</v>
          </cell>
          <cell r="H81">
            <v>0</v>
          </cell>
          <cell r="I81">
            <v>0</v>
          </cell>
          <cell r="J81">
            <v>0</v>
          </cell>
          <cell r="K81">
            <v>0</v>
          </cell>
          <cell r="L81">
            <v>0</v>
          </cell>
          <cell r="M81">
            <v>0</v>
          </cell>
          <cell r="N81">
            <v>0</v>
          </cell>
          <cell r="O81">
            <v>0</v>
          </cell>
          <cell r="P81">
            <v>0</v>
          </cell>
          <cell r="Q81">
            <v>0</v>
          </cell>
          <cell r="R81">
            <v>0</v>
          </cell>
          <cell r="S81">
            <v>0</v>
          </cell>
          <cell r="T81">
            <v>0</v>
          </cell>
          <cell r="U81">
            <v>0</v>
          </cell>
          <cell r="V81">
            <v>0</v>
          </cell>
          <cell r="W81">
            <v>0</v>
          </cell>
          <cell r="X81">
            <v>0</v>
          </cell>
          <cell r="Y81">
            <v>0</v>
          </cell>
          <cell r="Z81">
            <v>0</v>
          </cell>
          <cell r="AA81">
            <v>0</v>
          </cell>
          <cell r="AB81">
            <v>0</v>
          </cell>
          <cell r="AC81">
            <v>0</v>
          </cell>
          <cell r="AD81">
            <v>0</v>
          </cell>
          <cell r="AE81">
            <v>0</v>
          </cell>
          <cell r="AF81">
            <v>0</v>
          </cell>
          <cell r="AG81">
            <v>0</v>
          </cell>
          <cell r="AH81">
            <v>0</v>
          </cell>
          <cell r="AI81">
            <v>0</v>
          </cell>
          <cell r="AJ81">
            <v>0</v>
          </cell>
          <cell r="AK81">
            <v>0</v>
          </cell>
          <cell r="AL81">
            <v>0</v>
          </cell>
          <cell r="AM81">
            <v>0</v>
          </cell>
        </row>
        <row r="82">
          <cell r="A82">
            <v>50707</v>
          </cell>
          <cell r="B82" t="str">
            <v>OT-PF</v>
          </cell>
          <cell r="C82">
            <v>5</v>
          </cell>
          <cell r="D82">
            <v>7</v>
          </cell>
          <cell r="E82" t="str">
            <v>Maule</v>
          </cell>
          <cell r="F82" t="str">
            <v>VII</v>
          </cell>
          <cell r="G82">
            <v>9.3090281666666694</v>
          </cell>
          <cell r="H82">
            <v>9.3090281666666694</v>
          </cell>
          <cell r="I82">
            <v>9.3090281666666694</v>
          </cell>
          <cell r="J82">
            <v>9.3090281666666694</v>
          </cell>
          <cell r="K82">
            <v>9.3090281666666694</v>
          </cell>
          <cell r="L82">
            <v>9.3090281666666694</v>
          </cell>
          <cell r="M82">
            <v>9.3090281666666694</v>
          </cell>
          <cell r="N82">
            <v>9.3090281666666694</v>
          </cell>
          <cell r="O82">
            <v>9.3090281666666694</v>
          </cell>
          <cell r="P82">
            <v>9.3090281666666694</v>
          </cell>
          <cell r="Q82">
            <v>9.3090281666666694</v>
          </cell>
          <cell r="R82">
            <v>9.3090281666666694</v>
          </cell>
          <cell r="S82">
            <v>9.3090281666666694</v>
          </cell>
          <cell r="T82">
            <v>9.3090281666666694</v>
          </cell>
          <cell r="U82">
            <v>9.3090281666666694</v>
          </cell>
          <cell r="V82">
            <v>9.3090281666666694</v>
          </cell>
          <cell r="W82">
            <v>9.3090281666666694</v>
          </cell>
          <cell r="X82">
            <v>9.3090281666666694</v>
          </cell>
          <cell r="Y82">
            <v>9.3090281666666694</v>
          </cell>
          <cell r="Z82">
            <v>9.3090281666666694</v>
          </cell>
          <cell r="AA82">
            <v>9.3090281666666694</v>
          </cell>
          <cell r="AB82">
            <v>9.3090281666666694</v>
          </cell>
          <cell r="AC82">
            <v>9.3090281666666694</v>
          </cell>
          <cell r="AD82">
            <v>9.3090281666666694</v>
          </cell>
          <cell r="AE82">
            <v>0</v>
          </cell>
          <cell r="AF82">
            <v>0</v>
          </cell>
          <cell r="AG82">
            <v>0</v>
          </cell>
          <cell r="AH82">
            <v>0</v>
          </cell>
          <cell r="AI82">
            <v>0</v>
          </cell>
          <cell r="AJ82">
            <v>0</v>
          </cell>
          <cell r="AK82">
            <v>0</v>
          </cell>
          <cell r="AL82">
            <v>0</v>
          </cell>
          <cell r="AM82">
            <v>0</v>
          </cell>
        </row>
        <row r="83">
          <cell r="A83">
            <v>51607</v>
          </cell>
          <cell r="B83" t="str">
            <v>OT-PF</v>
          </cell>
          <cell r="C83">
            <v>5</v>
          </cell>
          <cell r="D83">
            <v>16</v>
          </cell>
          <cell r="E83" t="str">
            <v>Ñuble</v>
          </cell>
          <cell r="F83" t="str">
            <v>XVI</v>
          </cell>
          <cell r="G83">
            <v>5.0289673148583298E-2</v>
          </cell>
          <cell r="H83">
            <v>5.0289673148583298E-2</v>
          </cell>
          <cell r="I83">
            <v>5.0289673148583298E-2</v>
          </cell>
          <cell r="J83">
            <v>5.0289673148583298E-2</v>
          </cell>
          <cell r="K83">
            <v>5.0289673148583298E-2</v>
          </cell>
          <cell r="L83">
            <v>5.0289673148583298E-2</v>
          </cell>
          <cell r="M83">
            <v>5.0289673148583298E-2</v>
          </cell>
          <cell r="N83">
            <v>5.0289673148583298E-2</v>
          </cell>
          <cell r="O83">
            <v>5.0289673148583298E-2</v>
          </cell>
          <cell r="P83">
            <v>5.0289673148583298E-2</v>
          </cell>
          <cell r="Q83">
            <v>5.0289673148583298E-2</v>
          </cell>
          <cell r="R83">
            <v>5.0289673148583298E-2</v>
          </cell>
          <cell r="S83">
            <v>5.0289673148583298E-2</v>
          </cell>
          <cell r="T83">
            <v>5.0289673148583298E-2</v>
          </cell>
          <cell r="U83">
            <v>5.0289673148583298E-2</v>
          </cell>
          <cell r="V83">
            <v>5.0289673148583298E-2</v>
          </cell>
          <cell r="W83">
            <v>5.0289673148583298E-2</v>
          </cell>
          <cell r="X83">
            <v>5.0289673148583298E-2</v>
          </cell>
          <cell r="Y83">
            <v>5.0289673148583298E-2</v>
          </cell>
          <cell r="Z83">
            <v>5.0289673148583298E-2</v>
          </cell>
          <cell r="AA83">
            <v>5.0289673148583298E-2</v>
          </cell>
          <cell r="AB83">
            <v>5.0289673148583298E-2</v>
          </cell>
          <cell r="AC83">
            <v>5.0289673148583298E-2</v>
          </cell>
          <cell r="AD83">
            <v>5.0289673148583298E-2</v>
          </cell>
          <cell r="AE83">
            <v>0</v>
          </cell>
          <cell r="AF83">
            <v>0</v>
          </cell>
          <cell r="AG83">
            <v>0</v>
          </cell>
          <cell r="AH83">
            <v>0</v>
          </cell>
          <cell r="AI83">
            <v>9.9452046059360004</v>
          </cell>
          <cell r="AJ83">
            <v>9.9452046059360004</v>
          </cell>
          <cell r="AK83">
            <v>0</v>
          </cell>
          <cell r="AL83">
            <v>0</v>
          </cell>
          <cell r="AM83">
            <v>0</v>
          </cell>
        </row>
        <row r="84">
          <cell r="A84">
            <v>50807</v>
          </cell>
          <cell r="B84" t="str">
            <v>OT-PF</v>
          </cell>
          <cell r="C84">
            <v>5</v>
          </cell>
          <cell r="D84">
            <v>8</v>
          </cell>
          <cell r="E84" t="str">
            <v>Biobio</v>
          </cell>
          <cell r="F84" t="str">
            <v>VIII</v>
          </cell>
          <cell r="G84">
            <v>49.764461333333301</v>
          </cell>
          <cell r="H84">
            <v>49.764461333333301</v>
          </cell>
          <cell r="I84">
            <v>49.764461333333301</v>
          </cell>
          <cell r="J84">
            <v>49.764461333333301</v>
          </cell>
          <cell r="K84">
            <v>49.764461333333301</v>
          </cell>
          <cell r="L84">
            <v>49.764461333333301</v>
          </cell>
          <cell r="M84">
            <v>49.764461333333301</v>
          </cell>
          <cell r="N84">
            <v>49.764461333333301</v>
          </cell>
          <cell r="O84">
            <v>49.764461333333301</v>
          </cell>
          <cell r="P84">
            <v>49.764461333333301</v>
          </cell>
          <cell r="Q84">
            <v>49.764461333333301</v>
          </cell>
          <cell r="R84">
            <v>49.764461333333301</v>
          </cell>
          <cell r="S84">
            <v>49.764461333333301</v>
          </cell>
          <cell r="T84">
            <v>49.764461333333301</v>
          </cell>
          <cell r="U84">
            <v>49.764461333333301</v>
          </cell>
          <cell r="V84">
            <v>49.764461333333301</v>
          </cell>
          <cell r="W84">
            <v>49.764461333333301</v>
          </cell>
          <cell r="X84">
            <v>49.764461333333301</v>
          </cell>
          <cell r="Y84">
            <v>49.764461333333301</v>
          </cell>
          <cell r="Z84">
            <v>49.764461333333301</v>
          </cell>
          <cell r="AA84">
            <v>49.764461333333301</v>
          </cell>
          <cell r="AB84">
            <v>49.764461333333301</v>
          </cell>
          <cell r="AC84">
            <v>49.764461333333301</v>
          </cell>
          <cell r="AD84">
            <v>49.764461333333301</v>
          </cell>
          <cell r="AE84">
            <v>2.2672249999999998</v>
          </cell>
          <cell r="AF84">
            <v>2.2672249999999998</v>
          </cell>
          <cell r="AG84">
            <v>2.2672249999999998</v>
          </cell>
          <cell r="AH84">
            <v>195.84141299999999</v>
          </cell>
          <cell r="AI84">
            <v>0</v>
          </cell>
          <cell r="AJ84">
            <v>0</v>
          </cell>
          <cell r="AK84">
            <v>0</v>
          </cell>
          <cell r="AL84">
            <v>0</v>
          </cell>
          <cell r="AM84">
            <v>0</v>
          </cell>
        </row>
        <row r="85">
          <cell r="A85">
            <v>50907</v>
          </cell>
          <cell r="B85" t="str">
            <v>OT-PF</v>
          </cell>
          <cell r="C85">
            <v>5</v>
          </cell>
          <cell r="D85">
            <v>9</v>
          </cell>
          <cell r="E85" t="str">
            <v>Araucanía</v>
          </cell>
          <cell r="F85" t="str">
            <v>IX</v>
          </cell>
          <cell r="G85">
            <v>44.607022644066902</v>
          </cell>
          <cell r="H85">
            <v>44.607022644066902</v>
          </cell>
          <cell r="I85">
            <v>44.607022644066902</v>
          </cell>
          <cell r="J85">
            <v>44.607022644066902</v>
          </cell>
          <cell r="K85">
            <v>44.607022644066902</v>
          </cell>
          <cell r="L85">
            <v>44.607022644066902</v>
          </cell>
          <cell r="M85">
            <v>44.607022644066902</v>
          </cell>
          <cell r="N85">
            <v>44.607022644066902</v>
          </cell>
          <cell r="O85">
            <v>44.607022644066902</v>
          </cell>
          <cell r="P85">
            <v>44.607022644066902</v>
          </cell>
          <cell r="Q85">
            <v>44.607022644066902</v>
          </cell>
          <cell r="R85">
            <v>44.607022644066902</v>
          </cell>
          <cell r="S85">
            <v>44.607022644066902</v>
          </cell>
          <cell r="T85">
            <v>44.607022644066902</v>
          </cell>
          <cell r="U85">
            <v>44.607022644066902</v>
          </cell>
          <cell r="V85">
            <v>44.607022644066902</v>
          </cell>
          <cell r="W85">
            <v>44.607022644066902</v>
          </cell>
          <cell r="X85">
            <v>44.607022644066902</v>
          </cell>
          <cell r="Y85">
            <v>44.607022644066902</v>
          </cell>
          <cell r="Z85">
            <v>44.607022644066902</v>
          </cell>
          <cell r="AA85">
            <v>44.607022644066902</v>
          </cell>
          <cell r="AB85">
            <v>44.607022644066902</v>
          </cell>
          <cell r="AC85">
            <v>44.607022644066902</v>
          </cell>
          <cell r="AD85">
            <v>44.607022644066902</v>
          </cell>
          <cell r="AE85">
            <v>0</v>
          </cell>
          <cell r="AF85">
            <v>0</v>
          </cell>
          <cell r="AG85">
            <v>0</v>
          </cell>
          <cell r="AH85">
            <v>0</v>
          </cell>
          <cell r="AI85">
            <v>0</v>
          </cell>
          <cell r="AJ85">
            <v>0</v>
          </cell>
          <cell r="AK85">
            <v>0</v>
          </cell>
          <cell r="AL85">
            <v>0</v>
          </cell>
          <cell r="AM85">
            <v>0</v>
          </cell>
        </row>
        <row r="86">
          <cell r="A86">
            <v>51407</v>
          </cell>
          <cell r="B86" t="str">
            <v>OT-PF</v>
          </cell>
          <cell r="C86">
            <v>5</v>
          </cell>
          <cell r="D86">
            <v>14</v>
          </cell>
          <cell r="E86" t="str">
            <v>Los Ríos</v>
          </cell>
          <cell r="F86" t="str">
            <v>XIV</v>
          </cell>
          <cell r="G86">
            <v>74.945508083333294</v>
          </cell>
          <cell r="H86">
            <v>74.945508083333294</v>
          </cell>
          <cell r="I86">
            <v>74.945508083333294</v>
          </cell>
          <cell r="J86">
            <v>74.945508083333294</v>
          </cell>
          <cell r="K86">
            <v>74.945508083333294</v>
          </cell>
          <cell r="L86">
            <v>74.945508083333294</v>
          </cell>
          <cell r="M86">
            <v>74.945508083333294</v>
          </cell>
          <cell r="N86">
            <v>74.945508083333294</v>
          </cell>
          <cell r="O86">
            <v>74.945508083333294</v>
          </cell>
          <cell r="P86">
            <v>74.945508083333294</v>
          </cell>
          <cell r="Q86">
            <v>74.945508083333294</v>
          </cell>
          <cell r="R86">
            <v>74.945508083333294</v>
          </cell>
          <cell r="S86">
            <v>74.945508083333294</v>
          </cell>
          <cell r="T86">
            <v>74.945508083333294</v>
          </cell>
          <cell r="U86">
            <v>74.945508083333294</v>
          </cell>
          <cell r="V86">
            <v>74.945508083333294</v>
          </cell>
          <cell r="W86">
            <v>74.945508083333294</v>
          </cell>
          <cell r="X86">
            <v>74.945508083333294</v>
          </cell>
          <cell r="Y86">
            <v>74.945508083333294</v>
          </cell>
          <cell r="Z86">
            <v>74.945508083333294</v>
          </cell>
          <cell r="AA86">
            <v>74.945508083333294</v>
          </cell>
          <cell r="AB86">
            <v>74.945508083333294</v>
          </cell>
          <cell r="AC86">
            <v>74.945508083333294</v>
          </cell>
          <cell r="AD86">
            <v>74.945508083333294</v>
          </cell>
          <cell r="AE86">
            <v>0</v>
          </cell>
          <cell r="AF86">
            <v>0</v>
          </cell>
          <cell r="AG86">
            <v>0</v>
          </cell>
          <cell r="AH86">
            <v>0</v>
          </cell>
          <cell r="AI86">
            <v>0</v>
          </cell>
          <cell r="AJ86">
            <v>0</v>
          </cell>
          <cell r="AK86">
            <v>0</v>
          </cell>
          <cell r="AL86">
            <v>0</v>
          </cell>
          <cell r="AM86">
            <v>0</v>
          </cell>
        </row>
        <row r="87">
          <cell r="A87">
            <v>51007</v>
          </cell>
          <cell r="B87" t="str">
            <v>OT-PF</v>
          </cell>
          <cell r="C87">
            <v>5</v>
          </cell>
          <cell r="D87">
            <v>10</v>
          </cell>
          <cell r="E87" t="str">
            <v>Los Lagos</v>
          </cell>
          <cell r="F87" t="str">
            <v>X</v>
          </cell>
          <cell r="G87">
            <v>0</v>
          </cell>
          <cell r="H87">
            <v>0</v>
          </cell>
          <cell r="I87">
            <v>0</v>
          </cell>
          <cell r="J87">
            <v>0</v>
          </cell>
          <cell r="K87">
            <v>0</v>
          </cell>
          <cell r="L87">
            <v>0</v>
          </cell>
          <cell r="M87">
            <v>0</v>
          </cell>
          <cell r="N87">
            <v>0</v>
          </cell>
          <cell r="O87">
            <v>0</v>
          </cell>
          <cell r="P87">
            <v>0</v>
          </cell>
          <cell r="Q87">
            <v>0</v>
          </cell>
          <cell r="R87">
            <v>0</v>
          </cell>
          <cell r="S87">
            <v>0</v>
          </cell>
          <cell r="T87">
            <v>0</v>
          </cell>
          <cell r="U87">
            <v>0</v>
          </cell>
          <cell r="V87">
            <v>0</v>
          </cell>
          <cell r="W87">
            <v>0</v>
          </cell>
          <cell r="X87">
            <v>0</v>
          </cell>
          <cell r="Y87">
            <v>0</v>
          </cell>
          <cell r="Z87">
            <v>0</v>
          </cell>
          <cell r="AA87">
            <v>0</v>
          </cell>
          <cell r="AB87">
            <v>0</v>
          </cell>
          <cell r="AC87">
            <v>0</v>
          </cell>
          <cell r="AD87">
            <v>0</v>
          </cell>
          <cell r="AE87">
            <v>0</v>
          </cell>
          <cell r="AF87">
            <v>0</v>
          </cell>
          <cell r="AG87">
            <v>0</v>
          </cell>
          <cell r="AH87">
            <v>0</v>
          </cell>
          <cell r="AI87">
            <v>0</v>
          </cell>
          <cell r="AJ87">
            <v>0</v>
          </cell>
          <cell r="AK87">
            <v>0</v>
          </cell>
          <cell r="AL87">
            <v>0</v>
          </cell>
          <cell r="AM87">
            <v>0</v>
          </cell>
        </row>
        <row r="88">
          <cell r="A88">
            <v>51107</v>
          </cell>
          <cell r="B88" t="str">
            <v>OT-PF</v>
          </cell>
          <cell r="C88">
            <v>5</v>
          </cell>
          <cell r="D88">
            <v>11</v>
          </cell>
          <cell r="E88" t="str">
            <v>Aysén</v>
          </cell>
          <cell r="F88" t="str">
            <v>XI</v>
          </cell>
          <cell r="G88">
            <v>0</v>
          </cell>
          <cell r="H88">
            <v>0</v>
          </cell>
          <cell r="I88">
            <v>0</v>
          </cell>
          <cell r="J88">
            <v>0</v>
          </cell>
          <cell r="K88">
            <v>0</v>
          </cell>
          <cell r="L88">
            <v>0</v>
          </cell>
          <cell r="M88">
            <v>0</v>
          </cell>
          <cell r="N88">
            <v>0</v>
          </cell>
          <cell r="O88">
            <v>0</v>
          </cell>
          <cell r="P88">
            <v>0</v>
          </cell>
          <cell r="Q88">
            <v>0</v>
          </cell>
          <cell r="R88">
            <v>0</v>
          </cell>
          <cell r="S88">
            <v>0</v>
          </cell>
          <cell r="T88">
            <v>0</v>
          </cell>
          <cell r="U88">
            <v>0</v>
          </cell>
          <cell r="V88">
            <v>0</v>
          </cell>
          <cell r="W88">
            <v>0</v>
          </cell>
          <cell r="X88">
            <v>0</v>
          </cell>
          <cell r="Y88">
            <v>0</v>
          </cell>
          <cell r="Z88">
            <v>0</v>
          </cell>
          <cell r="AA88">
            <v>0</v>
          </cell>
          <cell r="AB88">
            <v>0</v>
          </cell>
          <cell r="AC88">
            <v>0</v>
          </cell>
          <cell r="AD88">
            <v>0</v>
          </cell>
          <cell r="AE88">
            <v>0</v>
          </cell>
          <cell r="AF88">
            <v>0</v>
          </cell>
          <cell r="AG88">
            <v>0</v>
          </cell>
          <cell r="AH88">
            <v>0</v>
          </cell>
          <cell r="AI88">
            <v>0</v>
          </cell>
          <cell r="AJ88">
            <v>0</v>
          </cell>
          <cell r="AK88">
            <v>0</v>
          </cell>
          <cell r="AL88">
            <v>0</v>
          </cell>
          <cell r="AM88">
            <v>0</v>
          </cell>
        </row>
        <row r="89">
          <cell r="A89">
            <v>51207</v>
          </cell>
          <cell r="B89" t="str">
            <v>OT-PF</v>
          </cell>
          <cell r="C89">
            <v>5</v>
          </cell>
          <cell r="D89">
            <v>12</v>
          </cell>
          <cell r="E89" t="str">
            <v>Magallanes</v>
          </cell>
          <cell r="F89" t="str">
            <v>XII</v>
          </cell>
          <cell r="G89">
            <v>0</v>
          </cell>
          <cell r="H89">
            <v>0</v>
          </cell>
          <cell r="I89">
            <v>0</v>
          </cell>
          <cell r="J89">
            <v>0</v>
          </cell>
          <cell r="K89">
            <v>0</v>
          </cell>
          <cell r="L89">
            <v>0</v>
          </cell>
          <cell r="M89">
            <v>0</v>
          </cell>
          <cell r="N89">
            <v>0</v>
          </cell>
          <cell r="O89">
            <v>0</v>
          </cell>
          <cell r="P89">
            <v>0</v>
          </cell>
          <cell r="Q89">
            <v>0</v>
          </cell>
          <cell r="R89">
            <v>0</v>
          </cell>
          <cell r="S89">
            <v>0</v>
          </cell>
          <cell r="T89">
            <v>0</v>
          </cell>
          <cell r="U89">
            <v>0</v>
          </cell>
          <cell r="V89">
            <v>0</v>
          </cell>
          <cell r="W89">
            <v>0</v>
          </cell>
          <cell r="X89">
            <v>0</v>
          </cell>
          <cell r="Y89">
            <v>0</v>
          </cell>
          <cell r="Z89">
            <v>0</v>
          </cell>
          <cell r="AA89">
            <v>0</v>
          </cell>
          <cell r="AB89">
            <v>0</v>
          </cell>
          <cell r="AC89">
            <v>0</v>
          </cell>
          <cell r="AD89">
            <v>0</v>
          </cell>
          <cell r="AE89">
            <v>0</v>
          </cell>
          <cell r="AF89">
            <v>0</v>
          </cell>
          <cell r="AG89">
            <v>0</v>
          </cell>
          <cell r="AH89">
            <v>0</v>
          </cell>
          <cell r="AI89">
            <v>0</v>
          </cell>
          <cell r="AJ89">
            <v>0</v>
          </cell>
          <cell r="AK89">
            <v>0</v>
          </cell>
          <cell r="AL89">
            <v>0</v>
          </cell>
          <cell r="AM89">
            <v>0</v>
          </cell>
        </row>
        <row r="90">
          <cell r="A90">
            <v>60007</v>
          </cell>
          <cell r="B90" t="str">
            <v>OT-PF</v>
          </cell>
          <cell r="C90">
            <v>5</v>
          </cell>
          <cell r="D90">
            <v>100</v>
          </cell>
          <cell r="E90" t="str">
            <v>País</v>
          </cell>
          <cell r="F90" t="str">
            <v>TOTAL</v>
          </cell>
          <cell r="G90">
            <v>185.58921052261601</v>
          </cell>
          <cell r="H90">
            <v>185.58921052261601</v>
          </cell>
          <cell r="I90">
            <v>185.58921052261601</v>
          </cell>
          <cell r="J90">
            <v>185.58921052261601</v>
          </cell>
          <cell r="K90">
            <v>185.58921052261601</v>
          </cell>
          <cell r="L90">
            <v>185.58921052261601</v>
          </cell>
          <cell r="M90">
            <v>185.58921052261601</v>
          </cell>
          <cell r="N90">
            <v>185.58921052261601</v>
          </cell>
          <cell r="O90">
            <v>185.58921052261601</v>
          </cell>
          <cell r="P90">
            <v>185.58921052261601</v>
          </cell>
          <cell r="Q90">
            <v>185.58921052261601</v>
          </cell>
          <cell r="R90">
            <v>185.58921052261601</v>
          </cell>
          <cell r="S90">
            <v>185.58921052261601</v>
          </cell>
          <cell r="T90">
            <v>185.58921052261601</v>
          </cell>
          <cell r="U90">
            <v>185.58921052261601</v>
          </cell>
          <cell r="V90">
            <v>185.58921052261601</v>
          </cell>
          <cell r="W90">
            <v>185.58921052261601</v>
          </cell>
          <cell r="X90">
            <v>185.58921052261601</v>
          </cell>
          <cell r="Y90">
            <v>185.58921052261601</v>
          </cell>
          <cell r="Z90">
            <v>185.58921052261601</v>
          </cell>
          <cell r="AA90">
            <v>185.58921052261601</v>
          </cell>
          <cell r="AB90">
            <v>185.58921052261601</v>
          </cell>
          <cell r="AC90">
            <v>185.58921052261601</v>
          </cell>
          <cell r="AD90">
            <v>185.58921052261601</v>
          </cell>
          <cell r="AE90">
            <v>2.2672249999999998</v>
          </cell>
          <cell r="AF90">
            <v>2.2672249999999998</v>
          </cell>
          <cell r="AG90">
            <v>2.2672249999999998</v>
          </cell>
          <cell r="AH90">
            <v>195.84141299999999</v>
          </cell>
          <cell r="AI90">
            <v>9.9452046059360004</v>
          </cell>
          <cell r="AJ90">
            <v>9.9452046059360004</v>
          </cell>
          <cell r="AK90">
            <v>0</v>
          </cell>
          <cell r="AL90">
            <v>0</v>
          </cell>
          <cell r="AM90">
            <v>0</v>
          </cell>
        </row>
        <row r="91">
          <cell r="A91">
            <v>61507</v>
          </cell>
          <cell r="B91" t="str">
            <v>BN-PF</v>
          </cell>
          <cell r="C91">
            <v>6</v>
          </cell>
          <cell r="D91">
            <v>15</v>
          </cell>
          <cell r="E91" t="str">
            <v>Arica y Parinacota</v>
          </cell>
          <cell r="F91" t="str">
            <v>XV</v>
          </cell>
          <cell r="G91">
            <v>0</v>
          </cell>
          <cell r="H91">
            <v>0</v>
          </cell>
          <cell r="I91">
            <v>0</v>
          </cell>
          <cell r="J91">
            <v>0</v>
          </cell>
          <cell r="K91">
            <v>0</v>
          </cell>
          <cell r="L91">
            <v>0</v>
          </cell>
          <cell r="M91">
            <v>0</v>
          </cell>
          <cell r="N91">
            <v>0</v>
          </cell>
          <cell r="O91">
            <v>0</v>
          </cell>
          <cell r="P91">
            <v>0</v>
          </cell>
          <cell r="Q91">
            <v>0</v>
          </cell>
          <cell r="R91">
            <v>0</v>
          </cell>
          <cell r="S91">
            <v>0</v>
          </cell>
          <cell r="T91">
            <v>0</v>
          </cell>
          <cell r="U91">
            <v>0</v>
          </cell>
          <cell r="V91">
            <v>0</v>
          </cell>
          <cell r="W91">
            <v>0</v>
          </cell>
          <cell r="X91">
            <v>0</v>
          </cell>
          <cell r="Y91">
            <v>0</v>
          </cell>
          <cell r="Z91">
            <v>0</v>
          </cell>
          <cell r="AA91">
            <v>0</v>
          </cell>
          <cell r="AB91">
            <v>0</v>
          </cell>
          <cell r="AC91">
            <v>0</v>
          </cell>
          <cell r="AD91">
            <v>0</v>
          </cell>
          <cell r="AE91">
            <v>0</v>
          </cell>
          <cell r="AF91">
            <v>0</v>
          </cell>
          <cell r="AG91">
            <v>0</v>
          </cell>
          <cell r="AH91">
            <v>0</v>
          </cell>
          <cell r="AI91">
            <v>0</v>
          </cell>
          <cell r="AJ91">
            <v>0</v>
          </cell>
          <cell r="AK91">
            <v>0</v>
          </cell>
          <cell r="AL91">
            <v>0</v>
          </cell>
          <cell r="AM91">
            <v>0</v>
          </cell>
        </row>
        <row r="92">
          <cell r="A92">
            <v>60107</v>
          </cell>
          <cell r="B92" t="str">
            <v>BN-PF</v>
          </cell>
          <cell r="C92">
            <v>6</v>
          </cell>
          <cell r="D92">
            <v>1</v>
          </cell>
          <cell r="E92" t="str">
            <v>Tarapaca</v>
          </cell>
          <cell r="F92" t="str">
            <v>I</v>
          </cell>
          <cell r="G92">
            <v>0</v>
          </cell>
          <cell r="H92">
            <v>0</v>
          </cell>
          <cell r="I92">
            <v>0</v>
          </cell>
          <cell r="J92">
            <v>0</v>
          </cell>
          <cell r="K92">
            <v>0</v>
          </cell>
          <cell r="L92">
            <v>0</v>
          </cell>
          <cell r="M92">
            <v>0</v>
          </cell>
          <cell r="N92">
            <v>0</v>
          </cell>
          <cell r="O92">
            <v>0</v>
          </cell>
          <cell r="P92">
            <v>0</v>
          </cell>
          <cell r="Q92">
            <v>0</v>
          </cell>
          <cell r="R92">
            <v>0</v>
          </cell>
          <cell r="S92">
            <v>0</v>
          </cell>
          <cell r="T92">
            <v>0</v>
          </cell>
          <cell r="U92">
            <v>0</v>
          </cell>
          <cell r="V92">
            <v>0</v>
          </cell>
          <cell r="W92">
            <v>0</v>
          </cell>
          <cell r="X92">
            <v>0</v>
          </cell>
          <cell r="Y92">
            <v>0</v>
          </cell>
          <cell r="Z92">
            <v>0</v>
          </cell>
          <cell r="AA92">
            <v>0</v>
          </cell>
          <cell r="AB92">
            <v>0</v>
          </cell>
          <cell r="AC92">
            <v>0</v>
          </cell>
          <cell r="AD92">
            <v>0</v>
          </cell>
          <cell r="AE92">
            <v>0</v>
          </cell>
          <cell r="AF92">
            <v>0</v>
          </cell>
          <cell r="AG92">
            <v>0</v>
          </cell>
          <cell r="AH92">
            <v>0</v>
          </cell>
          <cell r="AI92">
            <v>0</v>
          </cell>
          <cell r="AJ92">
            <v>0</v>
          </cell>
          <cell r="AK92">
            <v>0</v>
          </cell>
          <cell r="AL92">
            <v>0</v>
          </cell>
          <cell r="AM92">
            <v>0</v>
          </cell>
        </row>
        <row r="93">
          <cell r="A93">
            <v>60207</v>
          </cell>
          <cell r="B93" t="str">
            <v>BN-PF</v>
          </cell>
          <cell r="C93">
            <v>6</v>
          </cell>
          <cell r="D93">
            <v>2</v>
          </cell>
          <cell r="E93" t="str">
            <v>Antofagasta</v>
          </cell>
          <cell r="F93" t="str">
            <v>II</v>
          </cell>
          <cell r="G93">
            <v>0</v>
          </cell>
          <cell r="H93">
            <v>0</v>
          </cell>
          <cell r="I93">
            <v>0</v>
          </cell>
          <cell r="J93">
            <v>0</v>
          </cell>
          <cell r="K93">
            <v>0</v>
          </cell>
          <cell r="L93">
            <v>0</v>
          </cell>
          <cell r="M93">
            <v>0</v>
          </cell>
          <cell r="N93">
            <v>0</v>
          </cell>
          <cell r="O93">
            <v>0</v>
          </cell>
          <cell r="P93">
            <v>0</v>
          </cell>
          <cell r="Q93">
            <v>0</v>
          </cell>
          <cell r="R93">
            <v>0</v>
          </cell>
          <cell r="S93">
            <v>0</v>
          </cell>
          <cell r="T93">
            <v>0</v>
          </cell>
          <cell r="U93">
            <v>0</v>
          </cell>
          <cell r="V93">
            <v>0</v>
          </cell>
          <cell r="W93">
            <v>0</v>
          </cell>
          <cell r="X93">
            <v>0</v>
          </cell>
          <cell r="Y93">
            <v>0</v>
          </cell>
          <cell r="Z93">
            <v>0</v>
          </cell>
          <cell r="AA93">
            <v>0</v>
          </cell>
          <cell r="AB93">
            <v>0</v>
          </cell>
          <cell r="AC93">
            <v>0</v>
          </cell>
          <cell r="AD93">
            <v>0</v>
          </cell>
          <cell r="AE93">
            <v>0</v>
          </cell>
          <cell r="AF93">
            <v>0</v>
          </cell>
          <cell r="AG93">
            <v>0</v>
          </cell>
          <cell r="AH93">
            <v>0</v>
          </cell>
          <cell r="AI93">
            <v>0</v>
          </cell>
          <cell r="AJ93">
            <v>0</v>
          </cell>
          <cell r="AK93">
            <v>0</v>
          </cell>
          <cell r="AL93">
            <v>0</v>
          </cell>
          <cell r="AM93">
            <v>0</v>
          </cell>
        </row>
        <row r="94">
          <cell r="A94">
            <v>60307</v>
          </cell>
          <cell r="B94" t="str">
            <v>BN-PF</v>
          </cell>
          <cell r="C94">
            <v>6</v>
          </cell>
          <cell r="D94">
            <v>3</v>
          </cell>
          <cell r="E94" t="str">
            <v>Atacama</v>
          </cell>
          <cell r="F94" t="str">
            <v>III</v>
          </cell>
          <cell r="G94">
            <v>0</v>
          </cell>
          <cell r="H94">
            <v>0</v>
          </cell>
          <cell r="I94">
            <v>0</v>
          </cell>
          <cell r="J94">
            <v>0</v>
          </cell>
          <cell r="K94">
            <v>0</v>
          </cell>
          <cell r="L94">
            <v>0</v>
          </cell>
          <cell r="M94">
            <v>0</v>
          </cell>
          <cell r="N94">
            <v>0</v>
          </cell>
          <cell r="O94">
            <v>0</v>
          </cell>
          <cell r="P94">
            <v>0</v>
          </cell>
          <cell r="Q94">
            <v>0</v>
          </cell>
          <cell r="R94">
            <v>0</v>
          </cell>
          <cell r="S94">
            <v>0</v>
          </cell>
          <cell r="T94">
            <v>0</v>
          </cell>
          <cell r="U94">
            <v>0</v>
          </cell>
          <cell r="V94">
            <v>0</v>
          </cell>
          <cell r="W94">
            <v>0</v>
          </cell>
          <cell r="X94">
            <v>0</v>
          </cell>
          <cell r="Y94">
            <v>0</v>
          </cell>
          <cell r="Z94">
            <v>0</v>
          </cell>
          <cell r="AA94">
            <v>0</v>
          </cell>
          <cell r="AB94">
            <v>0</v>
          </cell>
          <cell r="AC94">
            <v>0</v>
          </cell>
          <cell r="AD94">
            <v>0</v>
          </cell>
          <cell r="AE94">
            <v>0</v>
          </cell>
          <cell r="AF94">
            <v>0</v>
          </cell>
          <cell r="AG94">
            <v>0</v>
          </cell>
          <cell r="AH94">
            <v>0</v>
          </cell>
          <cell r="AI94">
            <v>0</v>
          </cell>
          <cell r="AJ94">
            <v>0</v>
          </cell>
          <cell r="AK94">
            <v>0</v>
          </cell>
          <cell r="AL94">
            <v>0</v>
          </cell>
          <cell r="AM94">
            <v>0</v>
          </cell>
        </row>
        <row r="95">
          <cell r="A95">
            <v>60407</v>
          </cell>
          <cell r="B95" t="str">
            <v>BN-PF</v>
          </cell>
          <cell r="C95">
            <v>6</v>
          </cell>
          <cell r="D95">
            <v>4</v>
          </cell>
          <cell r="E95" t="str">
            <v>Coquimbo</v>
          </cell>
          <cell r="F95" t="str">
            <v>IV</v>
          </cell>
          <cell r="G95">
            <v>0</v>
          </cell>
          <cell r="H95">
            <v>0</v>
          </cell>
          <cell r="I95">
            <v>0</v>
          </cell>
          <cell r="J95">
            <v>0</v>
          </cell>
          <cell r="K95">
            <v>0</v>
          </cell>
          <cell r="L95">
            <v>0</v>
          </cell>
          <cell r="M95">
            <v>0</v>
          </cell>
          <cell r="N95">
            <v>0</v>
          </cell>
          <cell r="O95">
            <v>0</v>
          </cell>
          <cell r="P95">
            <v>0</v>
          </cell>
          <cell r="Q95">
            <v>0</v>
          </cell>
          <cell r="R95">
            <v>0</v>
          </cell>
          <cell r="S95">
            <v>0</v>
          </cell>
          <cell r="T95">
            <v>0</v>
          </cell>
          <cell r="U95">
            <v>0</v>
          </cell>
          <cell r="V95">
            <v>0</v>
          </cell>
          <cell r="W95">
            <v>0</v>
          </cell>
          <cell r="X95">
            <v>0</v>
          </cell>
          <cell r="Y95">
            <v>0</v>
          </cell>
          <cell r="Z95">
            <v>0</v>
          </cell>
          <cell r="AA95">
            <v>0</v>
          </cell>
          <cell r="AB95">
            <v>0</v>
          </cell>
          <cell r="AC95">
            <v>0</v>
          </cell>
          <cell r="AD95">
            <v>0</v>
          </cell>
          <cell r="AE95">
            <v>0</v>
          </cell>
          <cell r="AF95">
            <v>0</v>
          </cell>
          <cell r="AG95">
            <v>0</v>
          </cell>
          <cell r="AH95">
            <v>0</v>
          </cell>
          <cell r="AI95">
            <v>0</v>
          </cell>
          <cell r="AJ95">
            <v>0</v>
          </cell>
          <cell r="AK95">
            <v>0</v>
          </cell>
          <cell r="AL95">
            <v>0</v>
          </cell>
          <cell r="AM95">
            <v>0</v>
          </cell>
        </row>
        <row r="96">
          <cell r="A96">
            <v>60507</v>
          </cell>
          <cell r="B96" t="str">
            <v>BN-PF</v>
          </cell>
          <cell r="C96">
            <v>6</v>
          </cell>
          <cell r="D96">
            <v>5</v>
          </cell>
          <cell r="E96" t="str">
            <v>Valparaíso</v>
          </cell>
          <cell r="F96" t="str">
            <v>V</v>
          </cell>
          <cell r="G96">
            <v>9.7481130833333296</v>
          </cell>
          <cell r="H96">
            <v>9.7481130833333296</v>
          </cell>
          <cell r="I96">
            <v>9.7481130833333296</v>
          </cell>
          <cell r="J96">
            <v>9.7481130833333296</v>
          </cell>
          <cell r="K96">
            <v>9.7481130833333296</v>
          </cell>
          <cell r="L96">
            <v>9.7481130833333296</v>
          </cell>
          <cell r="M96">
            <v>9.7481130833333296</v>
          </cell>
          <cell r="N96">
            <v>9.7481130833333296</v>
          </cell>
          <cell r="O96">
            <v>9.7481130833333296</v>
          </cell>
          <cell r="P96">
            <v>9.7481130833333296</v>
          </cell>
          <cell r="Q96">
            <v>9.7481130833333296</v>
          </cell>
          <cell r="R96">
            <v>9.7481130833333296</v>
          </cell>
          <cell r="S96">
            <v>9.7481130833333296</v>
          </cell>
          <cell r="T96">
            <v>9.7481130833333296</v>
          </cell>
          <cell r="U96">
            <v>9.7481130833333296</v>
          </cell>
          <cell r="V96">
            <v>9.7481130833333296</v>
          </cell>
          <cell r="W96">
            <v>9.7481130833333296</v>
          </cell>
          <cell r="X96">
            <v>9.7481130833333296</v>
          </cell>
          <cell r="Y96">
            <v>9.7481130833333296</v>
          </cell>
          <cell r="Z96">
            <v>9.7481130833333296</v>
          </cell>
          <cell r="AA96">
            <v>9.7481130833333296</v>
          </cell>
          <cell r="AB96">
            <v>9.7481130833333296</v>
          </cell>
          <cell r="AC96">
            <v>9.7481130833333296</v>
          </cell>
          <cell r="AD96">
            <v>9.7481130833333296</v>
          </cell>
          <cell r="AE96">
            <v>0</v>
          </cell>
          <cell r="AF96">
            <v>0</v>
          </cell>
          <cell r="AG96">
            <v>0</v>
          </cell>
          <cell r="AH96">
            <v>336.97644500000001</v>
          </cell>
          <cell r="AI96">
            <v>0</v>
          </cell>
          <cell r="AJ96">
            <v>0</v>
          </cell>
          <cell r="AK96">
            <v>0</v>
          </cell>
          <cell r="AL96">
            <v>0</v>
          </cell>
          <cell r="AM96">
            <v>0</v>
          </cell>
        </row>
        <row r="97">
          <cell r="A97">
            <v>61307</v>
          </cell>
          <cell r="B97" t="str">
            <v>BN-PF</v>
          </cell>
          <cell r="C97">
            <v>6</v>
          </cell>
          <cell r="D97">
            <v>13</v>
          </cell>
          <cell r="E97" t="str">
            <v>Metropolitana</v>
          </cell>
          <cell r="F97" t="str">
            <v>RM</v>
          </cell>
          <cell r="G97">
            <v>8.3032449783109996</v>
          </cell>
          <cell r="H97">
            <v>8.3032449783109996</v>
          </cell>
          <cell r="I97">
            <v>8.3032449783109996</v>
          </cell>
          <cell r="J97">
            <v>8.3032449783109996</v>
          </cell>
          <cell r="K97">
            <v>8.3032449783109996</v>
          </cell>
          <cell r="L97">
            <v>8.3032449783109996</v>
          </cell>
          <cell r="M97">
            <v>8.3032449783109996</v>
          </cell>
          <cell r="N97">
            <v>8.3032449783109996</v>
          </cell>
          <cell r="O97">
            <v>8.3032449783109996</v>
          </cell>
          <cell r="P97">
            <v>8.3032449783109996</v>
          </cell>
          <cell r="Q97">
            <v>8.3032449783109996</v>
          </cell>
          <cell r="R97">
            <v>8.3032449783109996</v>
          </cell>
          <cell r="S97">
            <v>8.3032449783109996</v>
          </cell>
          <cell r="T97">
            <v>8.3032449783109996</v>
          </cell>
          <cell r="U97">
            <v>8.3032449783109996</v>
          </cell>
          <cell r="V97">
            <v>8.3032449783109996</v>
          </cell>
          <cell r="W97">
            <v>8.3032449783109996</v>
          </cell>
          <cell r="X97">
            <v>8.3032449783109996</v>
          </cell>
          <cell r="Y97">
            <v>8.3032449783109996</v>
          </cell>
          <cell r="Z97">
            <v>8.3032449783109996</v>
          </cell>
          <cell r="AA97">
            <v>8.3032449783109996</v>
          </cell>
          <cell r="AB97">
            <v>8.3032449783109996</v>
          </cell>
          <cell r="AC97">
            <v>8.3032449783109996</v>
          </cell>
          <cell r="AD97">
            <v>8.3032449783109996</v>
          </cell>
          <cell r="AE97">
            <v>0</v>
          </cell>
          <cell r="AF97">
            <v>0</v>
          </cell>
          <cell r="AG97">
            <v>0</v>
          </cell>
          <cell r="AH97">
            <v>0</v>
          </cell>
          <cell r="AI97">
            <v>0</v>
          </cell>
          <cell r="AJ97">
            <v>0</v>
          </cell>
          <cell r="AK97">
            <v>0</v>
          </cell>
          <cell r="AL97">
            <v>0</v>
          </cell>
          <cell r="AM97">
            <v>0</v>
          </cell>
        </row>
        <row r="98">
          <cell r="A98">
            <v>60607</v>
          </cell>
          <cell r="B98" t="str">
            <v>BN-PF</v>
          </cell>
          <cell r="C98">
            <v>6</v>
          </cell>
          <cell r="D98">
            <v>6</v>
          </cell>
          <cell r="E98" t="str">
            <v>O´Higgins</v>
          </cell>
          <cell r="F98" t="str">
            <v>VI</v>
          </cell>
          <cell r="G98">
            <v>240.32763754595899</v>
          </cell>
          <cell r="H98">
            <v>240.32763754595899</v>
          </cell>
          <cell r="I98">
            <v>240.32763754595899</v>
          </cell>
          <cell r="J98">
            <v>240.32763754595899</v>
          </cell>
          <cell r="K98">
            <v>240.32763754595899</v>
          </cell>
          <cell r="L98">
            <v>240.32763754595899</v>
          </cell>
          <cell r="M98">
            <v>240.32763754595899</v>
          </cell>
          <cell r="N98">
            <v>240.32763754595899</v>
          </cell>
          <cell r="O98">
            <v>240.32763754595899</v>
          </cell>
          <cell r="P98">
            <v>240.32763754595899</v>
          </cell>
          <cell r="Q98">
            <v>240.32763754595899</v>
          </cell>
          <cell r="R98">
            <v>240.32763754595899</v>
          </cell>
          <cell r="S98">
            <v>240.32763754595899</v>
          </cell>
          <cell r="T98">
            <v>240.32763754595899</v>
          </cell>
          <cell r="U98">
            <v>240.32763754595899</v>
          </cell>
          <cell r="V98">
            <v>240.32763754595899</v>
          </cell>
          <cell r="W98">
            <v>240.32763754595899</v>
          </cell>
          <cell r="X98">
            <v>240.32763754595899</v>
          </cell>
          <cell r="Y98">
            <v>240.32763754595899</v>
          </cell>
          <cell r="Z98">
            <v>240.32763754595899</v>
          </cell>
          <cell r="AA98">
            <v>240.32763754595899</v>
          </cell>
          <cell r="AB98">
            <v>240.32763754595899</v>
          </cell>
          <cell r="AC98">
            <v>240.32763754595899</v>
          </cell>
          <cell r="AD98">
            <v>240.32763754595899</v>
          </cell>
          <cell r="AE98">
            <v>0</v>
          </cell>
          <cell r="AF98">
            <v>0</v>
          </cell>
          <cell r="AG98">
            <v>0</v>
          </cell>
          <cell r="AH98">
            <v>0</v>
          </cell>
          <cell r="AI98">
            <v>0</v>
          </cell>
          <cell r="AJ98">
            <v>0</v>
          </cell>
          <cell r="AK98">
            <v>0</v>
          </cell>
          <cell r="AL98">
            <v>0</v>
          </cell>
          <cell r="AM98">
            <v>0</v>
          </cell>
        </row>
        <row r="99">
          <cell r="A99">
            <v>60707</v>
          </cell>
          <cell r="B99" t="str">
            <v>BN-PF</v>
          </cell>
          <cell r="C99">
            <v>6</v>
          </cell>
          <cell r="D99">
            <v>7</v>
          </cell>
          <cell r="E99" t="str">
            <v>Maule</v>
          </cell>
          <cell r="F99" t="str">
            <v>VII</v>
          </cell>
          <cell r="G99">
            <v>1769.5159382500001</v>
          </cell>
          <cell r="H99">
            <v>1769.5159382500001</v>
          </cell>
          <cell r="I99">
            <v>1769.5159382500001</v>
          </cell>
          <cell r="J99">
            <v>1769.5159382500001</v>
          </cell>
          <cell r="K99">
            <v>1769.5159382500001</v>
          </cell>
          <cell r="L99">
            <v>1769.5159382500001</v>
          </cell>
          <cell r="M99">
            <v>1769.5159382500001</v>
          </cell>
          <cell r="N99">
            <v>1769.5159382500001</v>
          </cell>
          <cell r="O99">
            <v>1769.5159382500001</v>
          </cell>
          <cell r="P99">
            <v>1769.5159382500001</v>
          </cell>
          <cell r="Q99">
            <v>1769.5159382500001</v>
          </cell>
          <cell r="R99">
            <v>1769.5159382500001</v>
          </cell>
          <cell r="S99">
            <v>1769.5159382500001</v>
          </cell>
          <cell r="T99">
            <v>1769.5159382500001</v>
          </cell>
          <cell r="U99">
            <v>1769.5159382500001</v>
          </cell>
          <cell r="V99">
            <v>1769.5159382500001</v>
          </cell>
          <cell r="W99">
            <v>1769.5159382500001</v>
          </cell>
          <cell r="X99">
            <v>1769.5159382500001</v>
          </cell>
          <cell r="Y99">
            <v>1769.5159382500001</v>
          </cell>
          <cell r="Z99">
            <v>1769.5159382500001</v>
          </cell>
          <cell r="AA99">
            <v>1769.5159382500001</v>
          </cell>
          <cell r="AB99">
            <v>1769.5159382500001</v>
          </cell>
          <cell r="AC99">
            <v>1769.5159382500001</v>
          </cell>
          <cell r="AD99">
            <v>1769.5159382500001</v>
          </cell>
          <cell r="AE99">
            <v>0</v>
          </cell>
          <cell r="AF99">
            <v>0</v>
          </cell>
          <cell r="AG99">
            <v>0</v>
          </cell>
          <cell r="AH99">
            <v>0</v>
          </cell>
          <cell r="AI99">
            <v>177.3857385</v>
          </cell>
          <cell r="AJ99">
            <v>177.3857385</v>
          </cell>
          <cell r="AK99">
            <v>90.673918499999999</v>
          </cell>
          <cell r="AL99">
            <v>90.673918499999999</v>
          </cell>
          <cell r="AM99">
            <v>90.673918499999999</v>
          </cell>
        </row>
        <row r="100">
          <cell r="A100">
            <v>61607</v>
          </cell>
          <cell r="B100" t="str">
            <v>BN-PF</v>
          </cell>
          <cell r="C100">
            <v>6</v>
          </cell>
          <cell r="D100">
            <v>16</v>
          </cell>
          <cell r="E100" t="str">
            <v>Ñuble</v>
          </cell>
          <cell r="F100" t="str">
            <v>XVI</v>
          </cell>
          <cell r="G100">
            <v>866.89815520917898</v>
          </cell>
          <cell r="H100">
            <v>866.89815520917898</v>
          </cell>
          <cell r="I100">
            <v>866.89815520917898</v>
          </cell>
          <cell r="J100">
            <v>866.89815520917898</v>
          </cell>
          <cell r="K100">
            <v>866.89815520917898</v>
          </cell>
          <cell r="L100">
            <v>866.89815520917898</v>
          </cell>
          <cell r="M100">
            <v>866.89815520917898</v>
          </cell>
          <cell r="N100">
            <v>866.89815520917898</v>
          </cell>
          <cell r="O100">
            <v>866.89815520917898</v>
          </cell>
          <cell r="P100">
            <v>866.89815520917898</v>
          </cell>
          <cell r="Q100">
            <v>866.89815520917898</v>
          </cell>
          <cell r="R100">
            <v>866.89815520917898</v>
          </cell>
          <cell r="S100">
            <v>866.89815520917898</v>
          </cell>
          <cell r="T100">
            <v>866.89815520917898</v>
          </cell>
          <cell r="U100">
            <v>866.89815520917898</v>
          </cell>
          <cell r="V100">
            <v>866.89815520917898</v>
          </cell>
          <cell r="W100">
            <v>866.89815520917898</v>
          </cell>
          <cell r="X100">
            <v>866.89815520917898</v>
          </cell>
          <cell r="Y100">
            <v>866.89815520917898</v>
          </cell>
          <cell r="Z100">
            <v>866.89815520917898</v>
          </cell>
          <cell r="AA100">
            <v>866.89815520917898</v>
          </cell>
          <cell r="AB100">
            <v>866.89815520917898</v>
          </cell>
          <cell r="AC100">
            <v>866.89815520917898</v>
          </cell>
          <cell r="AD100">
            <v>866.89815520917898</v>
          </cell>
          <cell r="AE100">
            <v>118.443875837053</v>
          </cell>
          <cell r="AF100">
            <v>118.443875837053</v>
          </cell>
          <cell r="AG100">
            <v>118.443875837053</v>
          </cell>
          <cell r="AH100">
            <v>3.3619540213399999</v>
          </cell>
          <cell r="AI100">
            <v>0</v>
          </cell>
          <cell r="AJ100">
            <v>0</v>
          </cell>
          <cell r="AK100">
            <v>9.2625656154504998</v>
          </cell>
          <cell r="AL100">
            <v>9.2625656154504998</v>
          </cell>
          <cell r="AM100">
            <v>9.2625656154504998</v>
          </cell>
        </row>
        <row r="101">
          <cell r="A101">
            <v>60807</v>
          </cell>
          <cell r="B101" t="str">
            <v>BN-PF</v>
          </cell>
          <cell r="C101">
            <v>6</v>
          </cell>
          <cell r="D101">
            <v>8</v>
          </cell>
          <cell r="E101" t="str">
            <v>Biobio</v>
          </cell>
          <cell r="F101" t="str">
            <v>VIII</v>
          </cell>
          <cell r="G101">
            <v>864.27901858333303</v>
          </cell>
          <cell r="H101">
            <v>864.27901858333303</v>
          </cell>
          <cell r="I101">
            <v>864.27901858333303</v>
          </cell>
          <cell r="J101">
            <v>864.27901858333303</v>
          </cell>
          <cell r="K101">
            <v>864.27901858333303</v>
          </cell>
          <cell r="L101">
            <v>864.27901858333303</v>
          </cell>
          <cell r="M101">
            <v>864.27901858333303</v>
          </cell>
          <cell r="N101">
            <v>864.27901858333303</v>
          </cell>
          <cell r="O101">
            <v>864.27901858333303</v>
          </cell>
          <cell r="P101">
            <v>864.27901858333303</v>
          </cell>
          <cell r="Q101">
            <v>864.27901858333303</v>
          </cell>
          <cell r="R101">
            <v>864.27901858333303</v>
          </cell>
          <cell r="S101">
            <v>864.27901858333303</v>
          </cell>
          <cell r="T101">
            <v>864.27901858333303</v>
          </cell>
          <cell r="U101">
            <v>864.27901858333303</v>
          </cell>
          <cell r="V101">
            <v>864.27901858333303</v>
          </cell>
          <cell r="W101">
            <v>864.27901858333303</v>
          </cell>
          <cell r="X101">
            <v>864.27901858333303</v>
          </cell>
          <cell r="Y101">
            <v>864.27901858333303</v>
          </cell>
          <cell r="Z101">
            <v>864.27901858333303</v>
          </cell>
          <cell r="AA101">
            <v>864.27901858333303</v>
          </cell>
          <cell r="AB101">
            <v>864.27901858333303</v>
          </cell>
          <cell r="AC101">
            <v>864.27901858333303</v>
          </cell>
          <cell r="AD101">
            <v>864.27901858333303</v>
          </cell>
          <cell r="AE101">
            <v>175.23008466666701</v>
          </cell>
          <cell r="AF101">
            <v>175.23008466666701</v>
          </cell>
          <cell r="AG101">
            <v>175.23008466666701</v>
          </cell>
          <cell r="AH101">
            <v>2014.8453039999999</v>
          </cell>
          <cell r="AI101">
            <v>1994.137853</v>
          </cell>
          <cell r="AJ101">
            <v>1994.137853</v>
          </cell>
          <cell r="AK101">
            <v>136.8085375</v>
          </cell>
          <cell r="AL101">
            <v>136.8085375</v>
          </cell>
          <cell r="AM101">
            <v>136.8085375</v>
          </cell>
        </row>
        <row r="102">
          <cell r="A102">
            <v>60907</v>
          </cell>
          <cell r="B102" t="str">
            <v>BN-PF</v>
          </cell>
          <cell r="C102">
            <v>6</v>
          </cell>
          <cell r="D102">
            <v>9</v>
          </cell>
          <cell r="E102" t="str">
            <v>Araucanía</v>
          </cell>
          <cell r="F102" t="str">
            <v>IX</v>
          </cell>
          <cell r="G102">
            <v>2713.7682417448</v>
          </cell>
          <cell r="H102">
            <v>2713.7682417448</v>
          </cell>
          <cell r="I102">
            <v>2713.7682417448</v>
          </cell>
          <cell r="J102">
            <v>2713.7682417448</v>
          </cell>
          <cell r="K102">
            <v>2713.7682417448</v>
          </cell>
          <cell r="L102">
            <v>2713.7682417448</v>
          </cell>
          <cell r="M102">
            <v>2713.7682417448</v>
          </cell>
          <cell r="N102">
            <v>2713.7682417448</v>
          </cell>
          <cell r="O102">
            <v>2713.7682417448</v>
          </cell>
          <cell r="P102">
            <v>2713.7682417448</v>
          </cell>
          <cell r="Q102">
            <v>2713.7682417448</v>
          </cell>
          <cell r="R102">
            <v>2713.7682417448</v>
          </cell>
          <cell r="S102">
            <v>2713.7682417448</v>
          </cell>
          <cell r="T102">
            <v>2713.7682417448</v>
          </cell>
          <cell r="U102">
            <v>2713.7682417448</v>
          </cell>
          <cell r="V102">
            <v>2713.7682417448</v>
          </cell>
          <cell r="W102">
            <v>2713.7682417448</v>
          </cell>
          <cell r="X102">
            <v>2713.7682417448</v>
          </cell>
          <cell r="Y102">
            <v>2713.7682417448</v>
          </cell>
          <cell r="Z102">
            <v>2713.7682417448</v>
          </cell>
          <cell r="AA102">
            <v>2713.7682417448</v>
          </cell>
          <cell r="AB102">
            <v>2713.7682417448</v>
          </cell>
          <cell r="AC102">
            <v>2713.7682417448</v>
          </cell>
          <cell r="AD102">
            <v>2713.7682417448</v>
          </cell>
          <cell r="AE102">
            <v>0</v>
          </cell>
          <cell r="AF102">
            <v>0</v>
          </cell>
          <cell r="AG102">
            <v>0</v>
          </cell>
          <cell r="AH102">
            <v>753.81942918713105</v>
          </cell>
          <cell r="AI102">
            <v>0</v>
          </cell>
          <cell r="AJ102">
            <v>0</v>
          </cell>
          <cell r="AK102">
            <v>79.844471074747005</v>
          </cell>
          <cell r="AL102">
            <v>79.844471074747005</v>
          </cell>
          <cell r="AM102">
            <v>79.844471074747005</v>
          </cell>
        </row>
        <row r="103">
          <cell r="A103">
            <v>61407</v>
          </cell>
          <cell r="B103" t="str">
            <v>BN-PF</v>
          </cell>
          <cell r="C103">
            <v>6</v>
          </cell>
          <cell r="D103">
            <v>14</v>
          </cell>
          <cell r="E103" t="str">
            <v>Los Ríos</v>
          </cell>
          <cell r="F103" t="str">
            <v>XIV</v>
          </cell>
          <cell r="G103">
            <v>1142.5336658333299</v>
          </cell>
          <cell r="H103">
            <v>1142.5336658333299</v>
          </cell>
          <cell r="I103">
            <v>1142.5336658333299</v>
          </cell>
          <cell r="J103">
            <v>1142.5336658333299</v>
          </cell>
          <cell r="K103">
            <v>1142.5336658333299</v>
          </cell>
          <cell r="L103">
            <v>1142.5336658333299</v>
          </cell>
          <cell r="M103">
            <v>1142.5336658333299</v>
          </cell>
          <cell r="N103">
            <v>1142.5336658333299</v>
          </cell>
          <cell r="O103">
            <v>1142.5336658333299</v>
          </cell>
          <cell r="P103">
            <v>1142.5336658333299</v>
          </cell>
          <cell r="Q103">
            <v>1142.5336658333299</v>
          </cell>
          <cell r="R103">
            <v>1142.5336658333299</v>
          </cell>
          <cell r="S103">
            <v>1142.5336658333299</v>
          </cell>
          <cell r="T103">
            <v>1142.5336658333299</v>
          </cell>
          <cell r="U103">
            <v>1142.5336658333299</v>
          </cell>
          <cell r="V103">
            <v>1142.5336658333299</v>
          </cell>
          <cell r="W103">
            <v>1142.5336658333299</v>
          </cell>
          <cell r="X103">
            <v>1142.5336658333299</v>
          </cell>
          <cell r="Y103">
            <v>1142.5336658333299</v>
          </cell>
          <cell r="Z103">
            <v>1142.5336658333299</v>
          </cell>
          <cell r="AA103">
            <v>1142.5336658333299</v>
          </cell>
          <cell r="AB103">
            <v>1142.5336658333299</v>
          </cell>
          <cell r="AC103">
            <v>1142.5336658333299</v>
          </cell>
          <cell r="AD103">
            <v>1142.5336658333299</v>
          </cell>
          <cell r="AE103">
            <v>49.325394666666703</v>
          </cell>
          <cell r="AF103">
            <v>49.325394666666703</v>
          </cell>
          <cell r="AG103">
            <v>49.325394666666703</v>
          </cell>
          <cell r="AH103">
            <v>0</v>
          </cell>
          <cell r="AI103">
            <v>1.15265</v>
          </cell>
          <cell r="AJ103">
            <v>1.15265</v>
          </cell>
          <cell r="AK103">
            <v>0</v>
          </cell>
          <cell r="AL103">
            <v>0</v>
          </cell>
          <cell r="AM103">
            <v>0</v>
          </cell>
        </row>
        <row r="104">
          <cell r="A104">
            <v>61007</v>
          </cell>
          <cell r="B104" t="str">
            <v>BN-PF</v>
          </cell>
          <cell r="C104">
            <v>6</v>
          </cell>
          <cell r="D104">
            <v>10</v>
          </cell>
          <cell r="E104" t="str">
            <v>Los Lagos</v>
          </cell>
          <cell r="F104" t="str">
            <v>X</v>
          </cell>
          <cell r="G104">
            <v>660.23011933333305</v>
          </cell>
          <cell r="H104">
            <v>660.23011933333305</v>
          </cell>
          <cell r="I104">
            <v>660.23011933333305</v>
          </cell>
          <cell r="J104">
            <v>660.23011933333305</v>
          </cell>
          <cell r="K104">
            <v>660.23011933333305</v>
          </cell>
          <cell r="L104">
            <v>660.23011933333305</v>
          </cell>
          <cell r="M104">
            <v>660.23011933333305</v>
          </cell>
          <cell r="N104">
            <v>660.23011933333305</v>
          </cell>
          <cell r="O104">
            <v>660.23011933333305</v>
          </cell>
          <cell r="P104">
            <v>660.23011933333305</v>
          </cell>
          <cell r="Q104">
            <v>660.23011933333305</v>
          </cell>
          <cell r="R104">
            <v>660.23011933333305</v>
          </cell>
          <cell r="S104">
            <v>660.23011933333305</v>
          </cell>
          <cell r="T104">
            <v>660.23011933333305</v>
          </cell>
          <cell r="U104">
            <v>660.23011933333305</v>
          </cell>
          <cell r="V104">
            <v>660.23011933333305</v>
          </cell>
          <cell r="W104">
            <v>660.23011933333305</v>
          </cell>
          <cell r="X104">
            <v>660.23011933333305</v>
          </cell>
          <cell r="Y104">
            <v>660.23011933333305</v>
          </cell>
          <cell r="Z104">
            <v>660.23011933333305</v>
          </cell>
          <cell r="AA104">
            <v>660.23011933333305</v>
          </cell>
          <cell r="AB104">
            <v>660.23011933333305</v>
          </cell>
          <cell r="AC104">
            <v>660.23011933333305</v>
          </cell>
          <cell r="AD104">
            <v>660.23011933333305</v>
          </cell>
          <cell r="AE104">
            <v>28.083154333333301</v>
          </cell>
          <cell r="AF104">
            <v>28.083154333333301</v>
          </cell>
          <cell r="AG104">
            <v>28.083154333333301</v>
          </cell>
          <cell r="AH104">
            <v>143.771683</v>
          </cell>
          <cell r="AI104">
            <v>140.864958</v>
          </cell>
          <cell r="AJ104">
            <v>140.864958</v>
          </cell>
          <cell r="AK104">
            <v>16.280277999999999</v>
          </cell>
          <cell r="AL104">
            <v>16.280277999999999</v>
          </cell>
          <cell r="AM104">
            <v>16.280277999999999</v>
          </cell>
        </row>
        <row r="105">
          <cell r="A105">
            <v>61107</v>
          </cell>
          <cell r="B105" t="str">
            <v>BN-PF</v>
          </cell>
          <cell r="C105">
            <v>6</v>
          </cell>
          <cell r="D105">
            <v>11</v>
          </cell>
          <cell r="E105" t="str">
            <v>Aysén</v>
          </cell>
          <cell r="F105" t="str">
            <v>XI</v>
          </cell>
          <cell r="G105">
            <v>43.247250505757698</v>
          </cell>
          <cell r="H105">
            <v>43.247250505757698</v>
          </cell>
          <cell r="I105">
            <v>43.247250505757698</v>
          </cell>
          <cell r="J105">
            <v>43.247250505757698</v>
          </cell>
          <cell r="K105">
            <v>43.247250505757698</v>
          </cell>
          <cell r="L105">
            <v>43.247250505757698</v>
          </cell>
          <cell r="M105">
            <v>43.247250505757698</v>
          </cell>
          <cell r="N105">
            <v>43.247250505757698</v>
          </cell>
          <cell r="O105">
            <v>43.247250505757698</v>
          </cell>
          <cell r="P105">
            <v>43.247250505757698</v>
          </cell>
          <cell r="Q105">
            <v>43.247250505757698</v>
          </cell>
          <cell r="R105">
            <v>43.247250505757698</v>
          </cell>
          <cell r="S105">
            <v>43.247250505757698</v>
          </cell>
          <cell r="T105">
            <v>43.247250505757698</v>
          </cell>
          <cell r="U105">
            <v>43.247250505757698</v>
          </cell>
          <cell r="V105">
            <v>43.247250505757698</v>
          </cell>
          <cell r="W105">
            <v>43.247250505757698</v>
          </cell>
          <cell r="X105">
            <v>43.247250505757698</v>
          </cell>
          <cell r="Y105">
            <v>43.247250505757698</v>
          </cell>
          <cell r="Z105">
            <v>43.247250505757698</v>
          </cell>
          <cell r="AA105">
            <v>43.247250505757698</v>
          </cell>
          <cell r="AB105">
            <v>43.247250505757698</v>
          </cell>
          <cell r="AC105">
            <v>43.247250505757698</v>
          </cell>
          <cell r="AD105">
            <v>43.247250505757698</v>
          </cell>
          <cell r="AE105">
            <v>43.247250505757698</v>
          </cell>
          <cell r="AF105">
            <v>43.247250505757698</v>
          </cell>
          <cell r="AG105">
            <v>43.247250505757698</v>
          </cell>
          <cell r="AH105">
            <v>43.247250505757698</v>
          </cell>
          <cell r="AI105">
            <v>43.247250505757698</v>
          </cell>
          <cell r="AJ105">
            <v>43.247250505757698</v>
          </cell>
          <cell r="AK105">
            <v>43.247250505757698</v>
          </cell>
          <cell r="AL105">
            <v>43.247250505757698</v>
          </cell>
          <cell r="AM105">
            <v>43.247250505757698</v>
          </cell>
        </row>
        <row r="106">
          <cell r="A106">
            <v>61207</v>
          </cell>
          <cell r="B106" t="str">
            <v>BN-PF</v>
          </cell>
          <cell r="C106">
            <v>6</v>
          </cell>
          <cell r="D106">
            <v>12</v>
          </cell>
          <cell r="E106" t="str">
            <v>Magallanes</v>
          </cell>
          <cell r="F106" t="str">
            <v>XII</v>
          </cell>
          <cell r="G106">
            <v>0</v>
          </cell>
          <cell r="H106">
            <v>0</v>
          </cell>
          <cell r="I106">
            <v>0</v>
          </cell>
          <cell r="J106">
            <v>0</v>
          </cell>
          <cell r="K106">
            <v>0</v>
          </cell>
          <cell r="L106">
            <v>0</v>
          </cell>
          <cell r="M106">
            <v>0</v>
          </cell>
          <cell r="N106">
            <v>0</v>
          </cell>
          <cell r="O106">
            <v>0</v>
          </cell>
          <cell r="P106">
            <v>0</v>
          </cell>
          <cell r="Q106">
            <v>0</v>
          </cell>
          <cell r="R106">
            <v>0</v>
          </cell>
          <cell r="S106">
            <v>0</v>
          </cell>
          <cell r="T106">
            <v>0</v>
          </cell>
          <cell r="U106">
            <v>0</v>
          </cell>
          <cell r="V106">
            <v>0</v>
          </cell>
          <cell r="W106">
            <v>0</v>
          </cell>
          <cell r="X106">
            <v>0</v>
          </cell>
          <cell r="Y106">
            <v>0</v>
          </cell>
          <cell r="Z106">
            <v>0</v>
          </cell>
          <cell r="AA106">
            <v>0</v>
          </cell>
          <cell r="AB106">
            <v>0</v>
          </cell>
          <cell r="AC106">
            <v>0</v>
          </cell>
          <cell r="AD106">
            <v>0</v>
          </cell>
          <cell r="AE106">
            <v>0</v>
          </cell>
          <cell r="AF106">
            <v>0</v>
          </cell>
          <cell r="AG106">
            <v>0</v>
          </cell>
          <cell r="AH106">
            <v>0</v>
          </cell>
          <cell r="AI106">
            <v>0</v>
          </cell>
          <cell r="AJ106">
            <v>0</v>
          </cell>
          <cell r="AK106">
            <v>0</v>
          </cell>
          <cell r="AL106">
            <v>0</v>
          </cell>
          <cell r="AM106">
            <v>0</v>
          </cell>
        </row>
        <row r="107">
          <cell r="A107">
            <v>70007</v>
          </cell>
          <cell r="B107" t="str">
            <v>BN-PF</v>
          </cell>
          <cell r="C107">
            <v>6</v>
          </cell>
          <cell r="D107">
            <v>100</v>
          </cell>
          <cell r="E107" t="str">
            <v>País</v>
          </cell>
          <cell r="F107" t="str">
            <v>TOTAL</v>
          </cell>
          <cell r="G107">
            <v>8318.8513850673498</v>
          </cell>
          <cell r="H107">
            <v>8318.8513850673498</v>
          </cell>
          <cell r="I107">
            <v>8318.8513850673498</v>
          </cell>
          <cell r="J107">
            <v>8318.8513850673498</v>
          </cell>
          <cell r="K107">
            <v>8318.8513850673498</v>
          </cell>
          <cell r="L107">
            <v>8318.8513850673498</v>
          </cell>
          <cell r="M107">
            <v>8318.8513850673498</v>
          </cell>
          <cell r="N107">
            <v>8318.8513850673498</v>
          </cell>
          <cell r="O107">
            <v>8318.8513850673498</v>
          </cell>
          <cell r="P107">
            <v>8318.8513850673498</v>
          </cell>
          <cell r="Q107">
            <v>8318.8513850673498</v>
          </cell>
          <cell r="R107">
            <v>8318.8513850673498</v>
          </cell>
          <cell r="S107">
            <v>8318.8513850673498</v>
          </cell>
          <cell r="T107">
            <v>8318.8513850673498</v>
          </cell>
          <cell r="U107">
            <v>8318.8513850673498</v>
          </cell>
          <cell r="V107">
            <v>8318.8513850673498</v>
          </cell>
          <cell r="W107">
            <v>8318.8513850673498</v>
          </cell>
          <cell r="X107">
            <v>8318.8513850673498</v>
          </cell>
          <cell r="Y107">
            <v>8318.8513850673498</v>
          </cell>
          <cell r="Z107">
            <v>8318.8513850673498</v>
          </cell>
          <cell r="AA107">
            <v>8318.8513850673498</v>
          </cell>
          <cell r="AB107">
            <v>8318.8513850673498</v>
          </cell>
          <cell r="AC107">
            <v>8318.8513850673498</v>
          </cell>
          <cell r="AD107">
            <v>8318.8513850673498</v>
          </cell>
          <cell r="AE107">
            <v>414.32976000947798</v>
          </cell>
          <cell r="AF107">
            <v>414.32976000947798</v>
          </cell>
          <cell r="AG107">
            <v>414.32976000947798</v>
          </cell>
          <cell r="AH107">
            <v>3296.0220657142299</v>
          </cell>
          <cell r="AI107">
            <v>2356.7884500057598</v>
          </cell>
          <cell r="AJ107">
            <v>2356.7884500057598</v>
          </cell>
          <cell r="AK107">
            <v>376.11702119595498</v>
          </cell>
          <cell r="AL107">
            <v>376.11702119595498</v>
          </cell>
          <cell r="AM107">
            <v>376.11702119595498</v>
          </cell>
        </row>
      </sheetData>
      <sheetData sheetId="15"/>
      <sheetData sheetId="16"/>
      <sheetData sheetId="17"/>
      <sheetData sheetId="18">
        <row r="2">
          <cell r="B2">
            <v>1</v>
          </cell>
          <cell r="C2" t="str">
            <v>REGIÓN/AÑO</v>
          </cell>
          <cell r="D2">
            <v>1990</v>
          </cell>
          <cell r="E2">
            <v>1991</v>
          </cell>
          <cell r="F2">
            <v>1992</v>
          </cell>
          <cell r="G2">
            <v>1993</v>
          </cell>
          <cell r="H2">
            <v>1994</v>
          </cell>
          <cell r="I2">
            <v>1995</v>
          </cell>
          <cell r="J2">
            <v>1996</v>
          </cell>
          <cell r="K2">
            <v>1997</v>
          </cell>
          <cell r="L2">
            <v>1998</v>
          </cell>
          <cell r="M2">
            <v>1999</v>
          </cell>
          <cell r="N2">
            <v>2000</v>
          </cell>
          <cell r="O2">
            <v>2001</v>
          </cell>
          <cell r="P2">
            <v>2002</v>
          </cell>
          <cell r="Q2">
            <v>2003</v>
          </cell>
          <cell r="R2">
            <v>2004</v>
          </cell>
          <cell r="S2">
            <v>2005</v>
          </cell>
          <cell r="T2">
            <v>2006</v>
          </cell>
          <cell r="U2">
            <v>2007</v>
          </cell>
          <cell r="V2">
            <v>2008</v>
          </cell>
          <cell r="W2">
            <v>2009</v>
          </cell>
          <cell r="X2">
            <v>2010</v>
          </cell>
          <cell r="Y2">
            <v>2011</v>
          </cell>
          <cell r="Z2">
            <v>2012</v>
          </cell>
          <cell r="AA2">
            <v>2013</v>
          </cell>
          <cell r="AB2">
            <v>2014</v>
          </cell>
          <cell r="AC2">
            <v>2015</v>
          </cell>
          <cell r="AD2">
            <v>2016</v>
          </cell>
          <cell r="AE2">
            <v>2017</v>
          </cell>
          <cell r="AF2">
            <v>2018</v>
          </cell>
          <cell r="AG2">
            <v>2019</v>
          </cell>
          <cell r="AH2">
            <v>2020</v>
          </cell>
          <cell r="AI2">
            <v>2021</v>
          </cell>
          <cell r="AJ2">
            <v>2022</v>
          </cell>
        </row>
        <row r="3">
          <cell r="A3">
            <v>1501</v>
          </cell>
          <cell r="B3">
            <v>15</v>
          </cell>
          <cell r="C3" t="str">
            <v>XV</v>
          </cell>
          <cell r="D3">
            <v>2.8441048307500001</v>
          </cell>
          <cell r="E3">
            <v>2.8441048307500001</v>
          </cell>
          <cell r="F3">
            <v>2.8441048307500001</v>
          </cell>
          <cell r="G3">
            <v>2.8441048307500001</v>
          </cell>
          <cell r="H3">
            <v>2.8441048307500001</v>
          </cell>
          <cell r="I3">
            <v>2.8441048307500001</v>
          </cell>
          <cell r="J3">
            <v>2.8441048307500001</v>
          </cell>
          <cell r="K3">
            <v>2.8441048307500001</v>
          </cell>
          <cell r="L3">
            <v>2.8441048307500001</v>
          </cell>
          <cell r="M3">
            <v>2.8441048307500001</v>
          </cell>
          <cell r="N3">
            <v>2.8441048307500001</v>
          </cell>
          <cell r="O3">
            <v>2.8441048307500001</v>
          </cell>
          <cell r="P3">
            <v>2.8441048307500001</v>
          </cell>
          <cell r="Q3">
            <v>2.8441048307500001</v>
          </cell>
          <cell r="R3">
            <v>2.8441048307500001</v>
          </cell>
          <cell r="S3">
            <v>2.8441048307500001</v>
          </cell>
          <cell r="T3">
            <v>2.8441048307500001</v>
          </cell>
          <cell r="U3">
            <v>2.8441048307500001</v>
          </cell>
          <cell r="V3">
            <v>2.8441048307500001</v>
          </cell>
          <cell r="W3">
            <v>2.8441048307500001</v>
          </cell>
          <cell r="X3">
            <v>2.8441048307500001</v>
          </cell>
          <cell r="Y3">
            <v>2.8441048307500001</v>
          </cell>
          <cell r="Z3">
            <v>2.8441048307500001</v>
          </cell>
          <cell r="AA3">
            <v>2.8441048307500001</v>
          </cell>
          <cell r="AB3">
            <v>2.8441048307500001</v>
          </cell>
          <cell r="AC3">
            <v>2.8441048307500001</v>
          </cell>
          <cell r="AD3">
            <v>2.8441048307500001</v>
          </cell>
          <cell r="AE3">
            <v>2.8441048307500001</v>
          </cell>
          <cell r="AF3">
            <v>2.8441048307500001</v>
          </cell>
          <cell r="AG3">
            <v>2.8441048307500001</v>
          </cell>
          <cell r="AH3">
            <v>2.8441048307500001</v>
          </cell>
          <cell r="AI3">
            <v>2.8441048307500001</v>
          </cell>
          <cell r="AJ3">
            <v>2.8441048307500001</v>
          </cell>
        </row>
        <row r="4">
          <cell r="A4">
            <v>101</v>
          </cell>
          <cell r="B4">
            <v>1</v>
          </cell>
          <cell r="C4" t="str">
            <v>I</v>
          </cell>
          <cell r="D4">
            <v>0</v>
          </cell>
          <cell r="E4">
            <v>0</v>
          </cell>
          <cell r="F4">
            <v>0</v>
          </cell>
          <cell r="G4">
            <v>0</v>
          </cell>
          <cell r="H4">
            <v>0</v>
          </cell>
          <cell r="I4">
            <v>0</v>
          </cell>
          <cell r="J4">
            <v>0</v>
          </cell>
          <cell r="K4">
            <v>0</v>
          </cell>
          <cell r="L4">
            <v>0</v>
          </cell>
          <cell r="M4">
            <v>0</v>
          </cell>
          <cell r="N4">
            <v>0</v>
          </cell>
          <cell r="O4">
            <v>0</v>
          </cell>
          <cell r="P4">
            <v>0</v>
          </cell>
          <cell r="Q4">
            <v>0</v>
          </cell>
          <cell r="R4">
            <v>0</v>
          </cell>
          <cell r="S4">
            <v>0</v>
          </cell>
          <cell r="T4">
            <v>0</v>
          </cell>
          <cell r="U4">
            <v>0</v>
          </cell>
          <cell r="V4">
            <v>0</v>
          </cell>
          <cell r="W4">
            <v>0</v>
          </cell>
          <cell r="X4">
            <v>0</v>
          </cell>
          <cell r="Y4">
            <v>0</v>
          </cell>
          <cell r="Z4">
            <v>0</v>
          </cell>
          <cell r="AA4">
            <v>0</v>
          </cell>
          <cell r="AB4">
            <v>0</v>
          </cell>
          <cell r="AC4">
            <v>0</v>
          </cell>
          <cell r="AD4">
            <v>0</v>
          </cell>
          <cell r="AE4">
            <v>0</v>
          </cell>
          <cell r="AF4">
            <v>0</v>
          </cell>
          <cell r="AG4">
            <v>0</v>
          </cell>
          <cell r="AH4">
            <v>0</v>
          </cell>
          <cell r="AI4">
            <v>0</v>
          </cell>
          <cell r="AJ4">
            <v>0</v>
          </cell>
        </row>
        <row r="5">
          <cell r="A5">
            <v>201</v>
          </cell>
          <cell r="B5">
            <v>2</v>
          </cell>
          <cell r="C5" t="str">
            <v>II</v>
          </cell>
          <cell r="D5">
            <v>0</v>
          </cell>
          <cell r="E5">
            <v>0</v>
          </cell>
          <cell r="F5">
            <v>0</v>
          </cell>
          <cell r="G5">
            <v>0</v>
          </cell>
          <cell r="H5">
            <v>0</v>
          </cell>
          <cell r="I5">
            <v>0</v>
          </cell>
          <cell r="J5">
            <v>0</v>
          </cell>
          <cell r="K5">
            <v>0</v>
          </cell>
          <cell r="L5">
            <v>0</v>
          </cell>
          <cell r="M5">
            <v>0</v>
          </cell>
          <cell r="N5">
            <v>0</v>
          </cell>
          <cell r="O5">
            <v>0</v>
          </cell>
          <cell r="P5">
            <v>0</v>
          </cell>
          <cell r="Q5">
            <v>0</v>
          </cell>
          <cell r="R5">
            <v>0</v>
          </cell>
          <cell r="S5">
            <v>0</v>
          </cell>
          <cell r="T5">
            <v>0</v>
          </cell>
          <cell r="U5">
            <v>0</v>
          </cell>
          <cell r="V5">
            <v>0</v>
          </cell>
          <cell r="W5">
            <v>0</v>
          </cell>
          <cell r="X5">
            <v>0</v>
          </cell>
          <cell r="Y5">
            <v>0</v>
          </cell>
          <cell r="Z5">
            <v>0</v>
          </cell>
          <cell r="AA5">
            <v>0</v>
          </cell>
          <cell r="AB5">
            <v>0</v>
          </cell>
          <cell r="AC5">
            <v>0</v>
          </cell>
          <cell r="AD5">
            <v>0</v>
          </cell>
          <cell r="AE5">
            <v>0</v>
          </cell>
          <cell r="AF5">
            <v>0</v>
          </cell>
          <cell r="AG5">
            <v>0</v>
          </cell>
          <cell r="AH5">
            <v>0</v>
          </cell>
          <cell r="AI5">
            <v>0</v>
          </cell>
          <cell r="AJ5">
            <v>0</v>
          </cell>
        </row>
        <row r="6">
          <cell r="A6">
            <v>301</v>
          </cell>
          <cell r="B6">
            <v>3</v>
          </cell>
          <cell r="C6" t="str">
            <v>III</v>
          </cell>
          <cell r="D6">
            <v>2.8000039708135001</v>
          </cell>
          <cell r="E6">
            <v>2.8000039708135001</v>
          </cell>
          <cell r="F6">
            <v>2.8000039708135001</v>
          </cell>
          <cell r="G6">
            <v>2.8000039708135001</v>
          </cell>
          <cell r="H6">
            <v>2.8000039708135001</v>
          </cell>
          <cell r="I6">
            <v>2.8000039708135001</v>
          </cell>
          <cell r="J6">
            <v>2.8000039708135001</v>
          </cell>
          <cell r="K6">
            <v>2.8000039708135001</v>
          </cell>
          <cell r="L6">
            <v>2.8000039708135001</v>
          </cell>
          <cell r="M6">
            <v>2.8000039708135001</v>
          </cell>
          <cell r="N6">
            <v>2.8000039708135001</v>
          </cell>
          <cell r="O6">
            <v>2.8000039708135001</v>
          </cell>
          <cell r="P6">
            <v>2.8000039708135001</v>
          </cell>
          <cell r="Q6">
            <v>2.8000039708135001</v>
          </cell>
          <cell r="R6">
            <v>2.8000039708135001</v>
          </cell>
          <cell r="S6">
            <v>2.8000039708135001</v>
          </cell>
          <cell r="T6">
            <v>2.8000039708135001</v>
          </cell>
          <cell r="U6">
            <v>2.8000039708135001</v>
          </cell>
          <cell r="V6">
            <v>2.8000039708135001</v>
          </cell>
          <cell r="W6">
            <v>2.8000039708135001</v>
          </cell>
          <cell r="X6">
            <v>2.8000039708135001</v>
          </cell>
          <cell r="Y6">
            <v>2.8000039708135001</v>
          </cell>
          <cell r="Z6">
            <v>2.8000039708135001</v>
          </cell>
          <cell r="AA6">
            <v>2.8000039708135001</v>
          </cell>
          <cell r="AB6">
            <v>2.8000039708135001</v>
          </cell>
          <cell r="AC6">
            <v>2.8000039708135001</v>
          </cell>
          <cell r="AD6">
            <v>2.8000039708135001</v>
          </cell>
          <cell r="AE6">
            <v>2.8000039708135001</v>
          </cell>
          <cell r="AF6">
            <v>2.8000039708135001</v>
          </cell>
          <cell r="AG6">
            <v>2.8000039708135001</v>
          </cell>
          <cell r="AH6">
            <v>2.8000039708135001</v>
          </cell>
          <cell r="AI6">
            <v>2.8000039708135001</v>
          </cell>
          <cell r="AJ6">
            <v>2.8000039708135001</v>
          </cell>
        </row>
        <row r="7">
          <cell r="A7">
            <v>401</v>
          </cell>
          <cell r="B7">
            <v>4</v>
          </cell>
          <cell r="C7" t="str">
            <v>IV</v>
          </cell>
          <cell r="D7">
            <v>54.706616186179801</v>
          </cell>
          <cell r="E7">
            <v>54.706616186179801</v>
          </cell>
          <cell r="F7">
            <v>54.706616186179801</v>
          </cell>
          <cell r="G7">
            <v>54.706616186179801</v>
          </cell>
          <cell r="H7">
            <v>54.706616186179801</v>
          </cell>
          <cell r="I7">
            <v>54.706616186179801</v>
          </cell>
          <cell r="J7">
            <v>54.706616186179801</v>
          </cell>
          <cell r="K7">
            <v>54.706616186179801</v>
          </cell>
          <cell r="L7">
            <v>54.706616186179801</v>
          </cell>
          <cell r="M7">
            <v>54.706616186179801</v>
          </cell>
          <cell r="N7">
            <v>54.706616186179801</v>
          </cell>
          <cell r="O7">
            <v>54.706616186179801</v>
          </cell>
          <cell r="P7">
            <v>54.706616186179801</v>
          </cell>
          <cell r="Q7">
            <v>54.706616186179801</v>
          </cell>
          <cell r="R7">
            <v>54.706616186179801</v>
          </cell>
          <cell r="S7">
            <v>54.706616186179801</v>
          </cell>
          <cell r="T7">
            <v>54.706616186179801</v>
          </cell>
          <cell r="U7">
            <v>54.706616186179801</v>
          </cell>
          <cell r="V7">
            <v>54.706616186179801</v>
          </cell>
          <cell r="W7">
            <v>54.706616186179801</v>
          </cell>
          <cell r="X7">
            <v>54.706616186179801</v>
          </cell>
          <cell r="Y7">
            <v>54.706616186179801</v>
          </cell>
          <cell r="Z7">
            <v>54.706616186179801</v>
          </cell>
          <cell r="AA7">
            <v>54.706616186179801</v>
          </cell>
          <cell r="AB7">
            <v>6.8660341826076703</v>
          </cell>
          <cell r="AC7">
            <v>6.8660341826076703</v>
          </cell>
          <cell r="AD7">
            <v>6.8660341826076703</v>
          </cell>
          <cell r="AE7">
            <v>6.8595437721800003</v>
          </cell>
          <cell r="AF7">
            <v>6.8395544672190001</v>
          </cell>
          <cell r="AG7">
            <v>6.8395544672190001</v>
          </cell>
          <cell r="AH7">
            <v>6.8395544672190001</v>
          </cell>
          <cell r="AI7">
            <v>6.8395544672190001</v>
          </cell>
          <cell r="AJ7">
            <v>6.8395544672190001</v>
          </cell>
        </row>
        <row r="8">
          <cell r="A8">
            <v>501</v>
          </cell>
          <cell r="B8">
            <v>5</v>
          </cell>
          <cell r="C8" t="str">
            <v>V</v>
          </cell>
          <cell r="D8">
            <v>140.059659083333</v>
          </cell>
          <cell r="E8">
            <v>140.059659083333</v>
          </cell>
          <cell r="F8">
            <v>140.059659083333</v>
          </cell>
          <cell r="G8">
            <v>140.059659083333</v>
          </cell>
          <cell r="H8">
            <v>140.059659083333</v>
          </cell>
          <cell r="I8">
            <v>140.059659083333</v>
          </cell>
          <cell r="J8">
            <v>140.059659083333</v>
          </cell>
          <cell r="K8">
            <v>140.059659083333</v>
          </cell>
          <cell r="L8">
            <v>140.059659083333</v>
          </cell>
          <cell r="M8">
            <v>140.059659083333</v>
          </cell>
          <cell r="N8">
            <v>140.059659083333</v>
          </cell>
          <cell r="O8">
            <v>140.059659083333</v>
          </cell>
          <cell r="P8">
            <v>140.059659083333</v>
          </cell>
          <cell r="Q8">
            <v>140.059659083333</v>
          </cell>
          <cell r="R8">
            <v>140.059659083333</v>
          </cell>
          <cell r="S8">
            <v>140.059659083333</v>
          </cell>
          <cell r="T8">
            <v>140.059659083333</v>
          </cell>
          <cell r="U8">
            <v>140.059659083333</v>
          </cell>
          <cell r="V8">
            <v>140.059659083333</v>
          </cell>
          <cell r="W8">
            <v>140.059659083333</v>
          </cell>
          <cell r="X8">
            <v>140.059659083333</v>
          </cell>
          <cell r="Y8">
            <v>140.059659083333</v>
          </cell>
          <cell r="Z8">
            <v>140.059659083333</v>
          </cell>
          <cell r="AA8">
            <v>140.059659083333</v>
          </cell>
          <cell r="AB8">
            <v>491.50894666666699</v>
          </cell>
          <cell r="AC8">
            <v>491.50894666666699</v>
          </cell>
          <cell r="AD8">
            <v>491.50894666666699</v>
          </cell>
          <cell r="AE8">
            <v>265.28276099999999</v>
          </cell>
          <cell r="AF8">
            <v>412.05418600000002</v>
          </cell>
          <cell r="AG8">
            <v>412.05418600000002</v>
          </cell>
          <cell r="AH8">
            <v>412.05418600000002</v>
          </cell>
          <cell r="AI8">
            <v>412.05418600000002</v>
          </cell>
          <cell r="AJ8">
            <v>412.05418600000002</v>
          </cell>
        </row>
        <row r="9">
          <cell r="A9">
            <v>1301</v>
          </cell>
          <cell r="B9">
            <v>13</v>
          </cell>
          <cell r="C9" t="str">
            <v>RM</v>
          </cell>
          <cell r="D9">
            <v>138.77932024747</v>
          </cell>
          <cell r="E9">
            <v>138.77932024747</v>
          </cell>
          <cell r="F9">
            <v>138.77932024747</v>
          </cell>
          <cell r="G9">
            <v>138.77932024747</v>
          </cell>
          <cell r="H9">
            <v>138.77932024747</v>
          </cell>
          <cell r="I9">
            <v>138.77932024747</v>
          </cell>
          <cell r="J9">
            <v>138.77932024747</v>
          </cell>
          <cell r="K9">
            <v>138.77932024747</v>
          </cell>
          <cell r="L9">
            <v>138.77932024747</v>
          </cell>
          <cell r="M9">
            <v>138.77932024747</v>
          </cell>
          <cell r="N9">
            <v>138.77932024747</v>
          </cell>
          <cell r="O9">
            <v>138.77932024747</v>
          </cell>
          <cell r="P9">
            <v>138.77932024747</v>
          </cell>
          <cell r="Q9">
            <v>138.77932024747</v>
          </cell>
          <cell r="R9">
            <v>138.77932024747</v>
          </cell>
          <cell r="S9">
            <v>138.77932024747</v>
          </cell>
          <cell r="T9">
            <v>138.77932024747</v>
          </cell>
          <cell r="U9">
            <v>138.77932024747</v>
          </cell>
          <cell r="V9">
            <v>138.77932024747</v>
          </cell>
          <cell r="W9">
            <v>138.77932024747</v>
          </cell>
          <cell r="X9">
            <v>138.77932024747</v>
          </cell>
          <cell r="Y9">
            <v>138.77932024747</v>
          </cell>
          <cell r="Z9">
            <v>138.77932024747</v>
          </cell>
          <cell r="AA9">
            <v>138.77932024747</v>
          </cell>
          <cell r="AB9">
            <v>193.55506090721701</v>
          </cell>
          <cell r="AC9">
            <v>193.55506090721701</v>
          </cell>
          <cell r="AD9">
            <v>193.55506090721701</v>
          </cell>
          <cell r="AE9">
            <v>493.38973622834499</v>
          </cell>
          <cell r="AF9">
            <v>437.01886363493497</v>
          </cell>
          <cell r="AG9">
            <v>437.01886363493497</v>
          </cell>
          <cell r="AH9">
            <v>437.01886363493497</v>
          </cell>
          <cell r="AI9">
            <v>437.01886363493497</v>
          </cell>
          <cell r="AJ9">
            <v>437.01886363493497</v>
          </cell>
        </row>
        <row r="10">
          <cell r="A10">
            <v>601</v>
          </cell>
          <cell r="B10">
            <v>6</v>
          </cell>
          <cell r="C10" t="str">
            <v>VI</v>
          </cell>
          <cell r="D10">
            <v>204.75778153052801</v>
          </cell>
          <cell r="E10">
            <v>204.75778153052801</v>
          </cell>
          <cell r="F10">
            <v>204.75778153052801</v>
          </cell>
          <cell r="G10">
            <v>204.75778153052801</v>
          </cell>
          <cell r="H10">
            <v>204.75778153052801</v>
          </cell>
          <cell r="I10">
            <v>204.75778153052801</v>
          </cell>
          <cell r="J10">
            <v>204.75778153052801</v>
          </cell>
          <cell r="K10">
            <v>204.75778153052801</v>
          </cell>
          <cell r="L10">
            <v>204.75778153052801</v>
          </cell>
          <cell r="M10">
            <v>204.75778153052801</v>
          </cell>
          <cell r="N10">
            <v>204.75778153052801</v>
          </cell>
          <cell r="O10">
            <v>204.75778153052801</v>
          </cell>
          <cell r="P10">
            <v>204.75778153052801</v>
          </cell>
          <cell r="Q10">
            <v>204.75778153052801</v>
          </cell>
          <cell r="R10">
            <v>204.75778153052801</v>
          </cell>
          <cell r="S10">
            <v>204.75778153052801</v>
          </cell>
          <cell r="T10">
            <v>204.75778153052801</v>
          </cell>
          <cell r="U10">
            <v>204.75778153052801</v>
          </cell>
          <cell r="V10">
            <v>204.75778153052801</v>
          </cell>
          <cell r="W10">
            <v>204.75778153052801</v>
          </cell>
          <cell r="X10">
            <v>204.75778153052801</v>
          </cell>
          <cell r="Y10">
            <v>204.75778153052801</v>
          </cell>
          <cell r="Z10">
            <v>204.75778153052801</v>
          </cell>
          <cell r="AA10">
            <v>204.75778153052801</v>
          </cell>
          <cell r="AB10">
            <v>352.32043858679299</v>
          </cell>
          <cell r="AC10">
            <v>352.32043858679299</v>
          </cell>
          <cell r="AD10">
            <v>352.32043858679299</v>
          </cell>
          <cell r="AE10">
            <v>1028.3006205787699</v>
          </cell>
          <cell r="AF10">
            <v>428.305491915554</v>
          </cell>
          <cell r="AG10">
            <v>428.305491915554</v>
          </cell>
          <cell r="AH10">
            <v>428.305491915554</v>
          </cell>
          <cell r="AI10">
            <v>428.305491915554</v>
          </cell>
          <cell r="AJ10">
            <v>428.305491915554</v>
          </cell>
        </row>
        <row r="11">
          <cell r="A11">
            <v>701</v>
          </cell>
          <cell r="B11">
            <v>7</v>
          </cell>
          <cell r="C11" t="str">
            <v>VII</v>
          </cell>
          <cell r="D11">
            <v>124.933981166667</v>
          </cell>
          <cell r="E11">
            <v>124.933981166667</v>
          </cell>
          <cell r="F11">
            <v>124.933981166667</v>
          </cell>
          <cell r="G11">
            <v>124.933981166667</v>
          </cell>
          <cell r="H11">
            <v>124.933981166667</v>
          </cell>
          <cell r="I11">
            <v>124.933981166667</v>
          </cell>
          <cell r="J11">
            <v>124.933981166667</v>
          </cell>
          <cell r="K11">
            <v>124.933981166667</v>
          </cell>
          <cell r="L11">
            <v>124.933981166667</v>
          </cell>
          <cell r="M11">
            <v>124.933981166667</v>
          </cell>
          <cell r="N11">
            <v>124.933981166667</v>
          </cell>
          <cell r="O11">
            <v>124.933981166667</v>
          </cell>
          <cell r="P11">
            <v>124.933981166667</v>
          </cell>
          <cell r="Q11">
            <v>124.933981166667</v>
          </cell>
          <cell r="R11">
            <v>124.933981166667</v>
          </cell>
          <cell r="S11">
            <v>124.933981166667</v>
          </cell>
          <cell r="T11">
            <v>124.933981166667</v>
          </cell>
          <cell r="U11">
            <v>124.933981166667</v>
          </cell>
          <cell r="V11">
            <v>124.933981166667</v>
          </cell>
          <cell r="W11">
            <v>124.933981166667</v>
          </cell>
          <cell r="X11">
            <v>124.933981166667</v>
          </cell>
          <cell r="Y11">
            <v>124.933981166667</v>
          </cell>
          <cell r="Z11">
            <v>124.933981166667</v>
          </cell>
          <cell r="AA11">
            <v>124.933981166667</v>
          </cell>
          <cell r="AB11">
            <v>140.64139333333301</v>
          </cell>
          <cell r="AC11">
            <v>140.64139333333301</v>
          </cell>
          <cell r="AD11">
            <v>140.64139333333301</v>
          </cell>
          <cell r="AE11">
            <v>363.85174000000001</v>
          </cell>
          <cell r="AF11">
            <v>252.04116049999999</v>
          </cell>
          <cell r="AG11">
            <v>252.04116049999999</v>
          </cell>
          <cell r="AH11">
            <v>751.278018000001</v>
          </cell>
          <cell r="AI11">
            <v>751.278018000001</v>
          </cell>
          <cell r="AJ11">
            <v>751.278018000001</v>
          </cell>
        </row>
        <row r="12">
          <cell r="A12">
            <v>1601</v>
          </cell>
          <cell r="B12">
            <v>16</v>
          </cell>
          <cell r="C12" t="str">
            <v>XVI</v>
          </cell>
          <cell r="D12">
            <v>40.409505380088497</v>
          </cell>
          <cell r="E12">
            <v>40.409505380088497</v>
          </cell>
          <cell r="F12">
            <v>40.409505380088497</v>
          </cell>
          <cell r="G12">
            <v>40.409505380088497</v>
          </cell>
          <cell r="H12">
            <v>40.409505380088497</v>
          </cell>
          <cell r="I12">
            <v>40.409505380088497</v>
          </cell>
          <cell r="J12">
            <v>40.409505380088497</v>
          </cell>
          <cell r="K12">
            <v>40.409505380088497</v>
          </cell>
          <cell r="L12">
            <v>40.409505380088497</v>
          </cell>
          <cell r="M12">
            <v>40.409505380088497</v>
          </cell>
          <cell r="N12">
            <v>40.409505380088497</v>
          </cell>
          <cell r="O12">
            <v>40.409505380088497</v>
          </cell>
          <cell r="P12">
            <v>40.409505380088497</v>
          </cell>
          <cell r="Q12">
            <v>40.409505380088497</v>
          </cell>
          <cell r="R12">
            <v>40.409505380088497</v>
          </cell>
          <cell r="S12">
            <v>40.409505380088497</v>
          </cell>
          <cell r="T12">
            <v>40.409505380088497</v>
          </cell>
          <cell r="U12">
            <v>40.409505380088497</v>
          </cell>
          <cell r="V12">
            <v>40.409505380088497</v>
          </cell>
          <cell r="W12">
            <v>40.409505380088497</v>
          </cell>
          <cell r="X12">
            <v>40.409505380088497</v>
          </cell>
          <cell r="Y12">
            <v>40.409505380088497</v>
          </cell>
          <cell r="Z12">
            <v>40.409505380088497</v>
          </cell>
          <cell r="AA12">
            <v>40.409505380088497</v>
          </cell>
          <cell r="AB12">
            <v>49.056146486746002</v>
          </cell>
          <cell r="AC12">
            <v>49.056146486746002</v>
          </cell>
          <cell r="AD12">
            <v>49.056146486746002</v>
          </cell>
          <cell r="AE12">
            <v>87.120267004271994</v>
          </cell>
          <cell r="AF12">
            <v>152.86952235220701</v>
          </cell>
          <cell r="AG12">
            <v>152.86952235220701</v>
          </cell>
          <cell r="AH12">
            <v>35.414403494199497</v>
          </cell>
          <cell r="AI12">
            <v>35.414403494199497</v>
          </cell>
          <cell r="AJ12">
            <v>35.414403494199497</v>
          </cell>
        </row>
        <row r="13">
          <cell r="A13">
            <v>801</v>
          </cell>
          <cell r="B13">
            <v>8</v>
          </cell>
          <cell r="C13" t="str">
            <v>VIII</v>
          </cell>
          <cell r="D13">
            <v>38.794074833333397</v>
          </cell>
          <cell r="E13">
            <v>38.794074833333397</v>
          </cell>
          <cell r="F13">
            <v>38.794074833333397</v>
          </cell>
          <cell r="G13">
            <v>38.794074833333397</v>
          </cell>
          <cell r="H13">
            <v>38.794074833333397</v>
          </cell>
          <cell r="I13">
            <v>38.794074833333397</v>
          </cell>
          <cell r="J13">
            <v>38.794074833333397</v>
          </cell>
          <cell r="K13">
            <v>38.794074833333397</v>
          </cell>
          <cell r="L13">
            <v>38.794074833333397</v>
          </cell>
          <cell r="M13">
            <v>38.794074833333397</v>
          </cell>
          <cell r="N13">
            <v>38.794074833333397</v>
          </cell>
          <cell r="O13">
            <v>38.794074833333397</v>
          </cell>
          <cell r="P13">
            <v>38.794074833333397</v>
          </cell>
          <cell r="Q13">
            <v>38.794074833333397</v>
          </cell>
          <cell r="R13">
            <v>38.794074833333397</v>
          </cell>
          <cell r="S13">
            <v>38.794074833333397</v>
          </cell>
          <cell r="T13">
            <v>38.794074833333397</v>
          </cell>
          <cell r="U13">
            <v>38.794074833333397</v>
          </cell>
          <cell r="V13">
            <v>38.794074833333397</v>
          </cell>
          <cell r="W13">
            <v>38.794074833333397</v>
          </cell>
          <cell r="X13">
            <v>38.794074833333397</v>
          </cell>
          <cell r="Y13">
            <v>38.794074833333397</v>
          </cell>
          <cell r="Z13">
            <v>38.794074833333397</v>
          </cell>
          <cell r="AA13">
            <v>38.794074833333397</v>
          </cell>
          <cell r="AB13">
            <v>14.857872333333299</v>
          </cell>
          <cell r="AC13">
            <v>14.857872333333299</v>
          </cell>
          <cell r="AD13">
            <v>14.857872333333299</v>
          </cell>
          <cell r="AE13">
            <v>65.995862000000002</v>
          </cell>
          <cell r="AF13">
            <v>62.8513685</v>
          </cell>
          <cell r="AG13">
            <v>62.8513685</v>
          </cell>
          <cell r="AH13">
            <v>37.923442999999999</v>
          </cell>
          <cell r="AI13">
            <v>37.923442999999999</v>
          </cell>
          <cell r="AJ13">
            <v>37.923442999999999</v>
          </cell>
        </row>
        <row r="14">
          <cell r="A14">
            <v>901</v>
          </cell>
          <cell r="B14">
            <v>9</v>
          </cell>
          <cell r="C14" t="str">
            <v>IX</v>
          </cell>
          <cell r="D14">
            <v>136.019743811974</v>
          </cell>
          <cell r="E14">
            <v>136.019743811974</v>
          </cell>
          <cell r="F14">
            <v>136.019743811974</v>
          </cell>
          <cell r="G14">
            <v>136.019743811974</v>
          </cell>
          <cell r="H14">
            <v>136.019743811974</v>
          </cell>
          <cell r="I14">
            <v>136.019743811974</v>
          </cell>
          <cell r="J14">
            <v>136.019743811974</v>
          </cell>
          <cell r="K14">
            <v>136.019743811974</v>
          </cell>
          <cell r="L14">
            <v>136.019743811974</v>
          </cell>
          <cell r="M14">
            <v>136.019743811974</v>
          </cell>
          <cell r="N14">
            <v>136.019743811974</v>
          </cell>
          <cell r="O14">
            <v>136.019743811974</v>
          </cell>
          <cell r="P14">
            <v>136.019743811974</v>
          </cell>
          <cell r="Q14">
            <v>136.019743811974</v>
          </cell>
          <cell r="R14">
            <v>136.019743811974</v>
          </cell>
          <cell r="S14">
            <v>136.019743811974</v>
          </cell>
          <cell r="T14">
            <v>136.019743811974</v>
          </cell>
          <cell r="U14">
            <v>136.019743811974</v>
          </cell>
          <cell r="V14">
            <v>136.019743811974</v>
          </cell>
          <cell r="W14">
            <v>136.019743811974</v>
          </cell>
          <cell r="X14">
            <v>136.019743811974</v>
          </cell>
          <cell r="Y14">
            <v>136.019743811974</v>
          </cell>
          <cell r="Z14">
            <v>136.019743811974</v>
          </cell>
          <cell r="AA14">
            <v>136.019743811974</v>
          </cell>
          <cell r="AB14">
            <v>64.858910893096294</v>
          </cell>
          <cell r="AC14">
            <v>64.858910893096294</v>
          </cell>
          <cell r="AD14">
            <v>64.858910893096294</v>
          </cell>
          <cell r="AE14">
            <v>27.95136145619</v>
          </cell>
          <cell r="AF14">
            <v>323.51058237522699</v>
          </cell>
          <cell r="AG14">
            <v>323.51058237522699</v>
          </cell>
          <cell r="AH14">
            <v>42.532956008108002</v>
          </cell>
          <cell r="AI14">
            <v>42.532956008108002</v>
          </cell>
          <cell r="AJ14">
            <v>42.532956008108002</v>
          </cell>
        </row>
        <row r="15">
          <cell r="A15">
            <v>1401</v>
          </cell>
          <cell r="B15">
            <v>14</v>
          </cell>
          <cell r="C15" t="str">
            <v>XIV</v>
          </cell>
          <cell r="D15">
            <v>100.96754774999999</v>
          </cell>
          <cell r="E15">
            <v>100.96754774999999</v>
          </cell>
          <cell r="F15">
            <v>100.96754774999999</v>
          </cell>
          <cell r="G15">
            <v>100.96754774999999</v>
          </cell>
          <cell r="H15">
            <v>100.96754774999999</v>
          </cell>
          <cell r="I15">
            <v>100.96754774999999</v>
          </cell>
          <cell r="J15">
            <v>100.96754774999999</v>
          </cell>
          <cell r="K15">
            <v>100.96754774999999</v>
          </cell>
          <cell r="L15">
            <v>100.96754774999999</v>
          </cell>
          <cell r="M15">
            <v>100.96754774999999</v>
          </cell>
          <cell r="N15">
            <v>100.96754774999999</v>
          </cell>
          <cell r="O15">
            <v>100.96754774999999</v>
          </cell>
          <cell r="P15">
            <v>100.96754774999999</v>
          </cell>
          <cell r="Q15">
            <v>100.96754774999999</v>
          </cell>
          <cell r="R15">
            <v>100.96754774999999</v>
          </cell>
          <cell r="S15">
            <v>100.96754774999999</v>
          </cell>
          <cell r="T15">
            <v>100.96754774999999</v>
          </cell>
          <cell r="U15">
            <v>100.96754774999999</v>
          </cell>
          <cell r="V15">
            <v>100.96754774999999</v>
          </cell>
          <cell r="W15">
            <v>100.96754774999999</v>
          </cell>
          <cell r="X15">
            <v>100.96754774999999</v>
          </cell>
          <cell r="Y15">
            <v>100.96754774999999</v>
          </cell>
          <cell r="Z15">
            <v>100.96754774999999</v>
          </cell>
          <cell r="AA15">
            <v>100.96754774999999</v>
          </cell>
          <cell r="AB15">
            <v>34.967906333333303</v>
          </cell>
          <cell r="AC15">
            <v>34.967906333333303</v>
          </cell>
          <cell r="AD15">
            <v>34.967906333333303</v>
          </cell>
          <cell r="AE15">
            <v>9.6635480000000005</v>
          </cell>
          <cell r="AF15">
            <v>7.2429934999999999</v>
          </cell>
          <cell r="AG15">
            <v>7.2429934999999999</v>
          </cell>
          <cell r="AH15">
            <v>63.700958999999997</v>
          </cell>
          <cell r="AI15">
            <v>63.700958999999997</v>
          </cell>
          <cell r="AJ15">
            <v>63.700958999999997</v>
          </cell>
        </row>
        <row r="16">
          <cell r="A16">
            <v>1001</v>
          </cell>
          <cell r="B16">
            <v>10</v>
          </cell>
          <cell r="C16" t="str">
            <v>X</v>
          </cell>
          <cell r="D16">
            <v>39.458424416666702</v>
          </cell>
          <cell r="E16">
            <v>39.458424416666702</v>
          </cell>
          <cell r="F16">
            <v>39.458424416666702</v>
          </cell>
          <cell r="G16">
            <v>39.458424416666702</v>
          </cell>
          <cell r="H16">
            <v>39.458424416666702</v>
          </cell>
          <cell r="I16">
            <v>39.458424416666702</v>
          </cell>
          <cell r="J16">
            <v>39.458424416666702</v>
          </cell>
          <cell r="K16">
            <v>39.458424416666702</v>
          </cell>
          <cell r="L16">
            <v>39.458424416666702</v>
          </cell>
          <cell r="M16">
            <v>39.458424416666702</v>
          </cell>
          <cell r="N16">
            <v>39.458424416666702</v>
          </cell>
          <cell r="O16">
            <v>39.458424416666702</v>
          </cell>
          <cell r="P16">
            <v>39.458424416666702</v>
          </cell>
          <cell r="Q16">
            <v>39.458424416666702</v>
          </cell>
          <cell r="R16">
            <v>39.458424416666702</v>
          </cell>
          <cell r="S16">
            <v>39.458424416666702</v>
          </cell>
          <cell r="T16">
            <v>39.458424416666702</v>
          </cell>
          <cell r="U16">
            <v>39.458424416666702</v>
          </cell>
          <cell r="V16">
            <v>39.458424416666702</v>
          </cell>
          <cell r="W16">
            <v>39.458424416666702</v>
          </cell>
          <cell r="X16">
            <v>39.458424416666702</v>
          </cell>
          <cell r="Y16">
            <v>39.458424416666702</v>
          </cell>
          <cell r="Z16">
            <v>39.458424416666702</v>
          </cell>
          <cell r="AA16">
            <v>39.458424416666702</v>
          </cell>
          <cell r="AB16">
            <v>140.152705666667</v>
          </cell>
          <cell r="AC16">
            <v>140.152705666667</v>
          </cell>
          <cell r="AD16">
            <v>140.152705666667</v>
          </cell>
          <cell r="AE16">
            <v>50.919927999999999</v>
          </cell>
          <cell r="AF16">
            <v>86.934436500000004</v>
          </cell>
          <cell r="AG16">
            <v>86.934436500000004</v>
          </cell>
          <cell r="AH16">
            <v>2.7867034999999998</v>
          </cell>
          <cell r="AI16">
            <v>2.7867034999999998</v>
          </cell>
          <cell r="AJ16">
            <v>2.7867034999999998</v>
          </cell>
        </row>
        <row r="17">
          <cell r="A17">
            <v>1101</v>
          </cell>
          <cell r="B17">
            <v>11</v>
          </cell>
          <cell r="C17" t="str">
            <v>XI</v>
          </cell>
          <cell r="D17">
            <v>0</v>
          </cell>
          <cell r="E17">
            <v>0</v>
          </cell>
          <cell r="F17">
            <v>0</v>
          </cell>
          <cell r="G17">
            <v>0</v>
          </cell>
          <cell r="H17">
            <v>0</v>
          </cell>
          <cell r="I17">
            <v>0</v>
          </cell>
          <cell r="J17">
            <v>0</v>
          </cell>
          <cell r="K17">
            <v>0</v>
          </cell>
          <cell r="L17">
            <v>0</v>
          </cell>
          <cell r="M17">
            <v>0</v>
          </cell>
          <cell r="N17">
            <v>0</v>
          </cell>
          <cell r="O17">
            <v>0</v>
          </cell>
          <cell r="P17">
            <v>0</v>
          </cell>
          <cell r="Q17">
            <v>0</v>
          </cell>
          <cell r="R17">
            <v>0</v>
          </cell>
          <cell r="S17">
            <v>0</v>
          </cell>
          <cell r="T17">
            <v>0</v>
          </cell>
          <cell r="U17">
            <v>0</v>
          </cell>
          <cell r="V17">
            <v>0</v>
          </cell>
          <cell r="W17">
            <v>0</v>
          </cell>
          <cell r="X17">
            <v>0</v>
          </cell>
          <cell r="Y17">
            <v>0</v>
          </cell>
          <cell r="Z17">
            <v>0</v>
          </cell>
          <cell r="AA17">
            <v>0</v>
          </cell>
          <cell r="AB17">
            <v>0</v>
          </cell>
          <cell r="AC17">
            <v>0</v>
          </cell>
          <cell r="AD17">
            <v>0</v>
          </cell>
          <cell r="AE17">
            <v>0</v>
          </cell>
          <cell r="AF17">
            <v>0</v>
          </cell>
          <cell r="AG17">
            <v>0</v>
          </cell>
          <cell r="AH17">
            <v>0</v>
          </cell>
          <cell r="AI17">
            <v>0</v>
          </cell>
          <cell r="AJ17">
            <v>0</v>
          </cell>
        </row>
        <row r="18">
          <cell r="A18">
            <v>1201</v>
          </cell>
          <cell r="B18">
            <v>12</v>
          </cell>
          <cell r="C18" t="str">
            <v>XII</v>
          </cell>
          <cell r="D18">
            <v>0</v>
          </cell>
          <cell r="E18">
            <v>0</v>
          </cell>
          <cell r="F18">
            <v>0</v>
          </cell>
          <cell r="G18">
            <v>0</v>
          </cell>
          <cell r="H18">
            <v>0</v>
          </cell>
          <cell r="I18">
            <v>0</v>
          </cell>
          <cell r="J18">
            <v>0</v>
          </cell>
          <cell r="K18">
            <v>0</v>
          </cell>
          <cell r="L18">
            <v>0</v>
          </cell>
          <cell r="M18">
            <v>0</v>
          </cell>
          <cell r="N18">
            <v>0</v>
          </cell>
          <cell r="O18">
            <v>0</v>
          </cell>
          <cell r="P18">
            <v>0</v>
          </cell>
          <cell r="Q18">
            <v>0</v>
          </cell>
          <cell r="R18">
            <v>0</v>
          </cell>
          <cell r="S18">
            <v>0</v>
          </cell>
          <cell r="T18">
            <v>0</v>
          </cell>
          <cell r="U18">
            <v>0</v>
          </cell>
          <cell r="V18">
            <v>0</v>
          </cell>
          <cell r="W18">
            <v>0</v>
          </cell>
          <cell r="X18">
            <v>0</v>
          </cell>
          <cell r="Y18">
            <v>0</v>
          </cell>
          <cell r="Z18">
            <v>0</v>
          </cell>
          <cell r="AA18">
            <v>0</v>
          </cell>
          <cell r="AB18">
            <v>0</v>
          </cell>
          <cell r="AC18">
            <v>0</v>
          </cell>
          <cell r="AD18">
            <v>0</v>
          </cell>
          <cell r="AE18">
            <v>0</v>
          </cell>
          <cell r="AF18">
            <v>0</v>
          </cell>
          <cell r="AG18">
            <v>0</v>
          </cell>
          <cell r="AH18">
            <v>0</v>
          </cell>
          <cell r="AI18">
            <v>0</v>
          </cell>
          <cell r="AJ18">
            <v>0</v>
          </cell>
        </row>
        <row r="19">
          <cell r="A19">
            <v>10001</v>
          </cell>
          <cell r="B19">
            <v>100</v>
          </cell>
          <cell r="C19" t="str">
            <v>TOTAL</v>
          </cell>
          <cell r="D19">
            <v>1024.5307632078</v>
          </cell>
          <cell r="E19">
            <v>1024.5307632078</v>
          </cell>
          <cell r="F19">
            <v>1024.5307632078</v>
          </cell>
          <cell r="G19">
            <v>1024.5307632078</v>
          </cell>
          <cell r="H19">
            <v>1024.5307632078</v>
          </cell>
          <cell r="I19">
            <v>1024.5307632078</v>
          </cell>
          <cell r="J19">
            <v>1024.5307632078</v>
          </cell>
          <cell r="K19">
            <v>1024.5307632078</v>
          </cell>
          <cell r="L19">
            <v>1024.5307632078</v>
          </cell>
          <cell r="M19">
            <v>1024.5307632078</v>
          </cell>
          <cell r="N19">
            <v>1024.5307632078</v>
          </cell>
          <cell r="O19">
            <v>1024.5307632078</v>
          </cell>
          <cell r="P19">
            <v>1024.5307632078</v>
          </cell>
          <cell r="Q19">
            <v>1024.5307632078</v>
          </cell>
          <cell r="R19">
            <v>1024.5307632078</v>
          </cell>
          <cell r="S19">
            <v>1024.5307632078</v>
          </cell>
          <cell r="T19">
            <v>1024.5307632078</v>
          </cell>
          <cell r="U19">
            <v>1024.5307632078</v>
          </cell>
          <cell r="V19">
            <v>1024.5307632078</v>
          </cell>
          <cell r="W19">
            <v>1024.5307632078</v>
          </cell>
          <cell r="X19">
            <v>1024.5307632078</v>
          </cell>
          <cell r="Y19">
            <v>1024.5307632078</v>
          </cell>
          <cell r="Z19">
            <v>1024.5307632078</v>
          </cell>
          <cell r="AA19">
            <v>1024.5307632078</v>
          </cell>
          <cell r="AB19">
            <v>1494.4295241913601</v>
          </cell>
          <cell r="AC19">
            <v>1494.4295241913601</v>
          </cell>
          <cell r="AD19">
            <v>1494.4295241913601</v>
          </cell>
          <cell r="AE19">
            <v>2404.9794768413199</v>
          </cell>
          <cell r="AF19">
            <v>2175.3122685467101</v>
          </cell>
          <cell r="AG19">
            <v>2175.3122685467101</v>
          </cell>
          <cell r="AH19">
            <v>2223.49868782158</v>
          </cell>
          <cell r="AI19">
            <v>2223.49868782158</v>
          </cell>
          <cell r="AJ19">
            <v>2223.49868782158</v>
          </cell>
        </row>
        <row r="22">
          <cell r="C22" t="str">
            <v>Bosques Nativos Renovales (renovales + adulto renoval) que se convierten en Tierras de Cultivo</v>
          </cell>
        </row>
        <row r="23">
          <cell r="C23" t="str">
            <v>REGIÓN/AÑO</v>
          </cell>
          <cell r="D23">
            <v>1990</v>
          </cell>
          <cell r="E23">
            <v>1991</v>
          </cell>
          <cell r="F23">
            <v>1992</v>
          </cell>
          <cell r="G23">
            <v>1993</v>
          </cell>
          <cell r="H23">
            <v>1994</v>
          </cell>
          <cell r="I23">
            <v>1995</v>
          </cell>
          <cell r="J23">
            <v>1996</v>
          </cell>
          <cell r="K23">
            <v>1997</v>
          </cell>
          <cell r="L23">
            <v>1998</v>
          </cell>
          <cell r="M23">
            <v>1999</v>
          </cell>
          <cell r="N23">
            <v>2000</v>
          </cell>
          <cell r="O23">
            <v>2001</v>
          </cell>
          <cell r="P23">
            <v>2002</v>
          </cell>
          <cell r="Q23">
            <v>2003</v>
          </cell>
          <cell r="R23">
            <v>2004</v>
          </cell>
          <cell r="S23">
            <v>2005</v>
          </cell>
          <cell r="T23">
            <v>2006</v>
          </cell>
          <cell r="U23">
            <v>2007</v>
          </cell>
          <cell r="V23">
            <v>2008</v>
          </cell>
          <cell r="W23">
            <v>2009</v>
          </cell>
          <cell r="X23">
            <v>2010</v>
          </cell>
          <cell r="Y23">
            <v>2011</v>
          </cell>
          <cell r="Z23">
            <v>2012</v>
          </cell>
          <cell r="AA23">
            <v>2013</v>
          </cell>
          <cell r="AB23">
            <v>2014</v>
          </cell>
          <cell r="AC23">
            <v>2015</v>
          </cell>
          <cell r="AD23">
            <v>2016</v>
          </cell>
          <cell r="AE23">
            <v>2017</v>
          </cell>
          <cell r="AF23">
            <v>2018</v>
          </cell>
          <cell r="AG23">
            <v>2019</v>
          </cell>
          <cell r="AH23">
            <v>2020</v>
          </cell>
          <cell r="AI23">
            <v>2021</v>
          </cell>
          <cell r="AJ23">
            <v>2022</v>
          </cell>
        </row>
        <row r="24">
          <cell r="C24" t="str">
            <v>XV</v>
          </cell>
          <cell r="D24">
            <v>2.8441048307500001</v>
          </cell>
          <cell r="E24">
            <v>2.8441048307500001</v>
          </cell>
          <cell r="F24">
            <v>2.8441048307500001</v>
          </cell>
          <cell r="G24">
            <v>2.8441048307500001</v>
          </cell>
          <cell r="H24">
            <v>2.8441048307500001</v>
          </cell>
          <cell r="I24">
            <v>2.8441048307500001</v>
          </cell>
          <cell r="J24">
            <v>2.8441048307500001</v>
          </cell>
          <cell r="K24">
            <v>2.8441048307500001</v>
          </cell>
          <cell r="L24">
            <v>2.8441048307500001</v>
          </cell>
          <cell r="M24">
            <v>2.8441048307500001</v>
          </cell>
          <cell r="N24">
            <v>2.8441048307500001</v>
          </cell>
          <cell r="O24">
            <v>2.8441048307500001</v>
          </cell>
          <cell r="P24">
            <v>2.8441048307500001</v>
          </cell>
          <cell r="Q24">
            <v>2.8441048307500001</v>
          </cell>
          <cell r="R24">
            <v>2.8441048307500001</v>
          </cell>
          <cell r="S24">
            <v>2.8441048307500001</v>
          </cell>
          <cell r="T24">
            <v>2.8441048307500001</v>
          </cell>
          <cell r="U24">
            <v>2.8441048307500001</v>
          </cell>
          <cell r="V24">
            <v>2.8441048307500001</v>
          </cell>
          <cell r="W24">
            <v>2.8441048307500001</v>
          </cell>
          <cell r="X24">
            <v>2.8441048307500001</v>
          </cell>
          <cell r="Y24">
            <v>2.8441048307500001</v>
          </cell>
          <cell r="Z24">
            <v>2.8441048307500001</v>
          </cell>
          <cell r="AA24">
            <v>2.8441048307500001</v>
          </cell>
          <cell r="AB24">
            <v>2.8441048307500001</v>
          </cell>
          <cell r="AC24">
            <v>2.8441048307500001</v>
          </cell>
          <cell r="AD24">
            <v>2.8441048307500001</v>
          </cell>
          <cell r="AE24">
            <v>2.8441048307500001</v>
          </cell>
          <cell r="AF24">
            <v>2.8441048307500001</v>
          </cell>
          <cell r="AG24">
            <v>2.8441048307500001</v>
          </cell>
          <cell r="AH24">
            <v>2.8441048307500001</v>
          </cell>
          <cell r="AI24">
            <v>2.8441048307500001</v>
          </cell>
          <cell r="AJ24">
            <v>2.8441048307500001</v>
          </cell>
        </row>
        <row r="25">
          <cell r="C25" t="str">
            <v>I</v>
          </cell>
          <cell r="D25">
            <v>0</v>
          </cell>
          <cell r="E25">
            <v>0</v>
          </cell>
          <cell r="F25">
            <v>0</v>
          </cell>
          <cell r="G25">
            <v>0</v>
          </cell>
          <cell r="H25">
            <v>0</v>
          </cell>
          <cell r="I25">
            <v>0</v>
          </cell>
          <cell r="J25">
            <v>0</v>
          </cell>
          <cell r="K25">
            <v>0</v>
          </cell>
          <cell r="L25">
            <v>0</v>
          </cell>
          <cell r="M25">
            <v>0</v>
          </cell>
          <cell r="N25">
            <v>0</v>
          </cell>
          <cell r="O25">
            <v>0</v>
          </cell>
          <cell r="P25">
            <v>0</v>
          </cell>
          <cell r="Q25">
            <v>0</v>
          </cell>
          <cell r="R25">
            <v>0</v>
          </cell>
          <cell r="S25">
            <v>0</v>
          </cell>
          <cell r="T25">
            <v>0</v>
          </cell>
          <cell r="U25">
            <v>0</v>
          </cell>
          <cell r="V25">
            <v>0</v>
          </cell>
          <cell r="W25">
            <v>0</v>
          </cell>
          <cell r="X25">
            <v>0</v>
          </cell>
          <cell r="Y25">
            <v>0</v>
          </cell>
          <cell r="Z25">
            <v>0</v>
          </cell>
          <cell r="AA25">
            <v>0</v>
          </cell>
          <cell r="AB25">
            <v>0</v>
          </cell>
          <cell r="AC25">
            <v>0</v>
          </cell>
          <cell r="AD25">
            <v>0</v>
          </cell>
          <cell r="AE25">
            <v>0</v>
          </cell>
          <cell r="AF25">
            <v>0</v>
          </cell>
          <cell r="AG25">
            <v>0</v>
          </cell>
          <cell r="AH25">
            <v>0</v>
          </cell>
          <cell r="AI25">
            <v>0</v>
          </cell>
          <cell r="AJ25">
            <v>0</v>
          </cell>
        </row>
        <row r="26">
          <cell r="C26" t="str">
            <v>II</v>
          </cell>
          <cell r="D26">
            <v>0</v>
          </cell>
          <cell r="E26">
            <v>0</v>
          </cell>
          <cell r="F26">
            <v>0</v>
          </cell>
          <cell r="G26">
            <v>0</v>
          </cell>
          <cell r="H26">
            <v>0</v>
          </cell>
          <cell r="I26">
            <v>0</v>
          </cell>
          <cell r="J26">
            <v>0</v>
          </cell>
          <cell r="K26">
            <v>0</v>
          </cell>
          <cell r="L26">
            <v>0</v>
          </cell>
          <cell r="M26">
            <v>0</v>
          </cell>
          <cell r="N26">
            <v>0</v>
          </cell>
          <cell r="O26">
            <v>0</v>
          </cell>
          <cell r="P26">
            <v>0</v>
          </cell>
          <cell r="Q26">
            <v>0</v>
          </cell>
          <cell r="R26">
            <v>0</v>
          </cell>
          <cell r="S26">
            <v>0</v>
          </cell>
          <cell r="T26">
            <v>0</v>
          </cell>
          <cell r="U26">
            <v>0</v>
          </cell>
          <cell r="V26">
            <v>0</v>
          </cell>
          <cell r="W26">
            <v>0</v>
          </cell>
          <cell r="X26">
            <v>0</v>
          </cell>
          <cell r="Y26">
            <v>0</v>
          </cell>
          <cell r="Z26">
            <v>0</v>
          </cell>
          <cell r="AA26">
            <v>0</v>
          </cell>
          <cell r="AB26">
            <v>0</v>
          </cell>
          <cell r="AC26">
            <v>0</v>
          </cell>
          <cell r="AD26">
            <v>0</v>
          </cell>
          <cell r="AE26">
            <v>0</v>
          </cell>
          <cell r="AF26">
            <v>0</v>
          </cell>
          <cell r="AG26">
            <v>0</v>
          </cell>
          <cell r="AH26">
            <v>0</v>
          </cell>
          <cell r="AI26">
            <v>0</v>
          </cell>
          <cell r="AJ26">
            <v>0</v>
          </cell>
        </row>
        <row r="27">
          <cell r="C27" t="str">
            <v>III</v>
          </cell>
          <cell r="D27">
            <v>1.1143285626324999</v>
          </cell>
          <cell r="E27">
            <v>1.1143285626324999</v>
          </cell>
          <cell r="F27">
            <v>1.1143285626324999</v>
          </cell>
          <cell r="G27">
            <v>1.1143285626324999</v>
          </cell>
          <cell r="H27">
            <v>1.1143285626324999</v>
          </cell>
          <cell r="I27">
            <v>1.1143285626324999</v>
          </cell>
          <cell r="J27">
            <v>1.1143285626324999</v>
          </cell>
          <cell r="K27">
            <v>1.1143285626324999</v>
          </cell>
          <cell r="L27">
            <v>1.1143285626324999</v>
          </cell>
          <cell r="M27">
            <v>1.1143285626324999</v>
          </cell>
          <cell r="N27">
            <v>1.1143285626324999</v>
          </cell>
          <cell r="O27">
            <v>1.1143285626324999</v>
          </cell>
          <cell r="P27">
            <v>1.1143285626324999</v>
          </cell>
          <cell r="Q27">
            <v>1.1143285626324999</v>
          </cell>
          <cell r="R27">
            <v>1.1143285626324999</v>
          </cell>
          <cell r="S27">
            <v>1.1143285626324999</v>
          </cell>
          <cell r="T27">
            <v>1.1143285626324999</v>
          </cell>
          <cell r="U27">
            <v>1.1143285626324999</v>
          </cell>
          <cell r="V27">
            <v>1.1143285626324999</v>
          </cell>
          <cell r="W27">
            <v>1.1143285626324999</v>
          </cell>
          <cell r="X27">
            <v>1.1143285626324999</v>
          </cell>
          <cell r="Y27">
            <v>1.1143285626324999</v>
          </cell>
          <cell r="Z27">
            <v>1.1143285626324999</v>
          </cell>
          <cell r="AA27">
            <v>1.1143285626324999</v>
          </cell>
          <cell r="AB27">
            <v>1.1143285626324999</v>
          </cell>
          <cell r="AC27">
            <v>1.1143285626324999</v>
          </cell>
          <cell r="AD27">
            <v>1.1143285626324999</v>
          </cell>
          <cell r="AE27">
            <v>1.1143285626324999</v>
          </cell>
          <cell r="AF27">
            <v>1.1143285626324999</v>
          </cell>
          <cell r="AG27">
            <v>1.1143285626324999</v>
          </cell>
          <cell r="AH27">
            <v>1.1143285626324999</v>
          </cell>
          <cell r="AI27">
            <v>1.1143285626324999</v>
          </cell>
          <cell r="AJ27">
            <v>1.1143285626324999</v>
          </cell>
        </row>
        <row r="28">
          <cell r="C28" t="str">
            <v>IV</v>
          </cell>
          <cell r="D28">
            <v>54.413361531304801</v>
          </cell>
          <cell r="E28">
            <v>54.413361531304801</v>
          </cell>
          <cell r="F28">
            <v>54.413361531304801</v>
          </cell>
          <cell r="G28">
            <v>54.413361531304801</v>
          </cell>
          <cell r="H28">
            <v>54.413361531304801</v>
          </cell>
          <cell r="I28">
            <v>54.413361531304801</v>
          </cell>
          <cell r="J28">
            <v>54.413361531304801</v>
          </cell>
          <cell r="K28">
            <v>54.413361531304801</v>
          </cell>
          <cell r="L28">
            <v>54.413361531304801</v>
          </cell>
          <cell r="M28">
            <v>54.413361531304801</v>
          </cell>
          <cell r="N28">
            <v>54.413361531304801</v>
          </cell>
          <cell r="O28">
            <v>54.413361531304801</v>
          </cell>
          <cell r="P28">
            <v>54.413361531304801</v>
          </cell>
          <cell r="Q28">
            <v>54.413361531304801</v>
          </cell>
          <cell r="R28">
            <v>54.413361531304801</v>
          </cell>
          <cell r="S28">
            <v>54.413361531304801</v>
          </cell>
          <cell r="T28">
            <v>54.413361531304801</v>
          </cell>
          <cell r="U28">
            <v>54.413361531304801</v>
          </cell>
          <cell r="V28">
            <v>54.413361531304801</v>
          </cell>
          <cell r="W28">
            <v>54.413361531304801</v>
          </cell>
          <cell r="X28">
            <v>54.413361531304801</v>
          </cell>
          <cell r="Y28">
            <v>54.413361531304801</v>
          </cell>
          <cell r="Z28">
            <v>54.413361531304801</v>
          </cell>
          <cell r="AA28">
            <v>54.413361531304801</v>
          </cell>
          <cell r="AB28">
            <v>0</v>
          </cell>
          <cell r="AC28">
            <v>0</v>
          </cell>
          <cell r="AD28">
            <v>0</v>
          </cell>
          <cell r="AE28">
            <v>1.93129427085</v>
          </cell>
          <cell r="AF28">
            <v>0.826662615489</v>
          </cell>
          <cell r="AG28">
            <v>0.826662615489</v>
          </cell>
          <cell r="AH28">
            <v>0.826662615489</v>
          </cell>
          <cell r="AI28">
            <v>0.826662615489</v>
          </cell>
          <cell r="AJ28">
            <v>0.826662615489</v>
          </cell>
        </row>
        <row r="29">
          <cell r="C29" t="str">
            <v>V</v>
          </cell>
          <cell r="D29">
            <v>131.04367400000001</v>
          </cell>
          <cell r="E29">
            <v>131.04367400000001</v>
          </cell>
          <cell r="F29">
            <v>131.04367400000001</v>
          </cell>
          <cell r="G29">
            <v>131.04367400000001</v>
          </cell>
          <cell r="H29">
            <v>131.04367400000001</v>
          </cell>
          <cell r="I29">
            <v>131.04367400000001</v>
          </cell>
          <cell r="J29">
            <v>131.04367400000001</v>
          </cell>
          <cell r="K29">
            <v>131.04367400000001</v>
          </cell>
          <cell r="L29">
            <v>131.04367400000001</v>
          </cell>
          <cell r="M29">
            <v>131.04367400000001</v>
          </cell>
          <cell r="N29">
            <v>131.04367400000001</v>
          </cell>
          <cell r="O29">
            <v>131.04367400000001</v>
          </cell>
          <cell r="P29">
            <v>131.04367400000001</v>
          </cell>
          <cell r="Q29">
            <v>131.04367400000001</v>
          </cell>
          <cell r="R29">
            <v>131.04367400000001</v>
          </cell>
          <cell r="S29">
            <v>131.04367400000001</v>
          </cell>
          <cell r="T29">
            <v>131.04367400000001</v>
          </cell>
          <cell r="U29">
            <v>131.04367400000001</v>
          </cell>
          <cell r="V29">
            <v>131.04367400000001</v>
          </cell>
          <cell r="W29">
            <v>131.04367400000001</v>
          </cell>
          <cell r="X29">
            <v>131.04367400000001</v>
          </cell>
          <cell r="Y29">
            <v>131.04367400000001</v>
          </cell>
          <cell r="Z29">
            <v>131.04367400000001</v>
          </cell>
          <cell r="AA29">
            <v>131.04367400000001</v>
          </cell>
          <cell r="AB29">
            <v>485.87524666666701</v>
          </cell>
          <cell r="AC29">
            <v>485.87524666666701</v>
          </cell>
          <cell r="AD29">
            <v>485.87524666666701</v>
          </cell>
          <cell r="AE29">
            <v>258.64527099999998</v>
          </cell>
          <cell r="AF29">
            <v>412.05418600000002</v>
          </cell>
          <cell r="AG29">
            <v>412.05418600000002</v>
          </cell>
          <cell r="AH29">
            <v>412.05418600000002</v>
          </cell>
          <cell r="AI29">
            <v>412.05418600000002</v>
          </cell>
          <cell r="AJ29">
            <v>412.05418600000002</v>
          </cell>
        </row>
        <row r="30">
          <cell r="C30" t="str">
            <v>RM</v>
          </cell>
          <cell r="D30">
            <v>138.77932024747</v>
          </cell>
          <cell r="E30">
            <v>138.77932024747</v>
          </cell>
          <cell r="F30">
            <v>138.77932024747</v>
          </cell>
          <cell r="G30">
            <v>138.77932024747</v>
          </cell>
          <cell r="H30">
            <v>138.77932024747</v>
          </cell>
          <cell r="I30">
            <v>138.77932024747</v>
          </cell>
          <cell r="J30">
            <v>138.77932024747</v>
          </cell>
          <cell r="K30">
            <v>138.77932024747</v>
          </cell>
          <cell r="L30">
            <v>138.77932024747</v>
          </cell>
          <cell r="M30">
            <v>138.77932024747</v>
          </cell>
          <cell r="N30">
            <v>138.77932024747</v>
          </cell>
          <cell r="O30">
            <v>138.77932024747</v>
          </cell>
          <cell r="P30">
            <v>138.77932024747</v>
          </cell>
          <cell r="Q30">
            <v>138.77932024747</v>
          </cell>
          <cell r="R30">
            <v>138.77932024747</v>
          </cell>
          <cell r="S30">
            <v>138.77932024747</v>
          </cell>
          <cell r="T30">
            <v>138.77932024747</v>
          </cell>
          <cell r="U30">
            <v>138.77932024747</v>
          </cell>
          <cell r="V30">
            <v>138.77932024747</v>
          </cell>
          <cell r="W30">
            <v>138.77932024747</v>
          </cell>
          <cell r="X30">
            <v>138.77932024747</v>
          </cell>
          <cell r="Y30">
            <v>138.77932024747</v>
          </cell>
          <cell r="Z30">
            <v>138.77932024747</v>
          </cell>
          <cell r="AA30">
            <v>138.77932024747</v>
          </cell>
          <cell r="AB30">
            <v>193.268932837617</v>
          </cell>
          <cell r="AC30">
            <v>193.268932837617</v>
          </cell>
          <cell r="AD30">
            <v>193.268932837617</v>
          </cell>
          <cell r="AE30">
            <v>493.38973622834499</v>
          </cell>
          <cell r="AF30">
            <v>437.01886363493497</v>
          </cell>
          <cell r="AG30">
            <v>437.01886363493497</v>
          </cell>
          <cell r="AH30">
            <v>437.01886363493497</v>
          </cell>
          <cell r="AI30">
            <v>437.01886363493497</v>
          </cell>
          <cell r="AJ30">
            <v>437.01886363493497</v>
          </cell>
        </row>
        <row r="31">
          <cell r="C31" t="str">
            <v>VI</v>
          </cell>
          <cell r="D31">
            <v>204.75778153052801</v>
          </cell>
          <cell r="E31">
            <v>204.75778153052801</v>
          </cell>
          <cell r="F31">
            <v>204.75778153052801</v>
          </cell>
          <cell r="G31">
            <v>204.75778153052801</v>
          </cell>
          <cell r="H31">
            <v>204.75778153052801</v>
          </cell>
          <cell r="I31">
            <v>204.75778153052801</v>
          </cell>
          <cell r="J31">
            <v>204.75778153052801</v>
          </cell>
          <cell r="K31">
            <v>204.75778153052801</v>
          </cell>
          <cell r="L31">
            <v>204.75778153052801</v>
          </cell>
          <cell r="M31">
            <v>204.75778153052801</v>
          </cell>
          <cell r="N31">
            <v>204.75778153052801</v>
          </cell>
          <cell r="O31">
            <v>204.75778153052801</v>
          </cell>
          <cell r="P31">
            <v>204.75778153052801</v>
          </cell>
          <cell r="Q31">
            <v>204.75778153052801</v>
          </cell>
          <cell r="R31">
            <v>204.75778153052801</v>
          </cell>
          <cell r="S31">
            <v>204.75778153052801</v>
          </cell>
          <cell r="T31">
            <v>204.75778153052801</v>
          </cell>
          <cell r="U31">
            <v>204.75778153052801</v>
          </cell>
          <cell r="V31">
            <v>204.75778153052801</v>
          </cell>
          <cell r="W31">
            <v>204.75778153052801</v>
          </cell>
          <cell r="X31">
            <v>204.75778153052801</v>
          </cell>
          <cell r="Y31">
            <v>204.75778153052801</v>
          </cell>
          <cell r="Z31">
            <v>204.75778153052801</v>
          </cell>
          <cell r="AA31">
            <v>204.75778153052801</v>
          </cell>
          <cell r="AB31">
            <v>351.39692973999502</v>
          </cell>
          <cell r="AC31">
            <v>351.39692973999502</v>
          </cell>
          <cell r="AD31">
            <v>351.39692973999502</v>
          </cell>
          <cell r="AE31">
            <v>1001.71056804072</v>
          </cell>
          <cell r="AF31">
            <v>404.46857188952401</v>
          </cell>
          <cell r="AG31">
            <v>404.46857188952401</v>
          </cell>
          <cell r="AH31">
            <v>404.46857188952401</v>
          </cell>
          <cell r="AI31">
            <v>404.46857188952401</v>
          </cell>
          <cell r="AJ31">
            <v>404.46857188952401</v>
          </cell>
        </row>
        <row r="32">
          <cell r="C32" t="str">
            <v>VII</v>
          </cell>
          <cell r="D32">
            <v>124.933981166667</v>
          </cell>
          <cell r="E32">
            <v>124.933981166667</v>
          </cell>
          <cell r="F32">
            <v>124.933981166667</v>
          </cell>
          <cell r="G32">
            <v>124.933981166667</v>
          </cell>
          <cell r="H32">
            <v>124.933981166667</v>
          </cell>
          <cell r="I32">
            <v>124.933981166667</v>
          </cell>
          <cell r="J32">
            <v>124.933981166667</v>
          </cell>
          <cell r="K32">
            <v>124.933981166667</v>
          </cell>
          <cell r="L32">
            <v>124.933981166667</v>
          </cell>
          <cell r="M32">
            <v>124.933981166667</v>
          </cell>
          <cell r="N32">
            <v>124.933981166667</v>
          </cell>
          <cell r="O32">
            <v>124.933981166667</v>
          </cell>
          <cell r="P32">
            <v>124.933981166667</v>
          </cell>
          <cell r="Q32">
            <v>124.933981166667</v>
          </cell>
          <cell r="R32">
            <v>124.933981166667</v>
          </cell>
          <cell r="S32">
            <v>124.933981166667</v>
          </cell>
          <cell r="T32">
            <v>124.933981166667</v>
          </cell>
          <cell r="U32">
            <v>124.933981166667</v>
          </cell>
          <cell r="V32">
            <v>124.933981166667</v>
          </cell>
          <cell r="W32">
            <v>124.933981166667</v>
          </cell>
          <cell r="X32">
            <v>124.933981166667</v>
          </cell>
          <cell r="Y32">
            <v>124.933981166667</v>
          </cell>
          <cell r="Z32">
            <v>124.933981166667</v>
          </cell>
          <cell r="AA32">
            <v>124.933981166667</v>
          </cell>
          <cell r="AB32">
            <v>140.64139333333301</v>
          </cell>
          <cell r="AC32">
            <v>140.64139333333301</v>
          </cell>
          <cell r="AD32">
            <v>140.64139333333301</v>
          </cell>
          <cell r="AE32">
            <v>363.85174000000001</v>
          </cell>
          <cell r="AF32">
            <v>252.04116049999999</v>
          </cell>
          <cell r="AG32">
            <v>252.04116049999999</v>
          </cell>
          <cell r="AH32">
            <v>751.278018000001</v>
          </cell>
          <cell r="AI32">
            <v>751.278018000001</v>
          </cell>
          <cell r="AJ32">
            <v>751.278018000001</v>
          </cell>
        </row>
        <row r="33">
          <cell r="C33" t="str">
            <v>XVI</v>
          </cell>
          <cell r="D33">
            <v>40.409505380088497</v>
          </cell>
          <cell r="E33">
            <v>40.409505380088497</v>
          </cell>
          <cell r="F33">
            <v>40.409505380088497</v>
          </cell>
          <cell r="G33">
            <v>40.409505380088497</v>
          </cell>
          <cell r="H33">
            <v>40.409505380088497</v>
          </cell>
          <cell r="I33">
            <v>40.409505380088497</v>
          </cell>
          <cell r="J33">
            <v>40.409505380088497</v>
          </cell>
          <cell r="K33">
            <v>40.409505380088497</v>
          </cell>
          <cell r="L33">
            <v>40.409505380088497</v>
          </cell>
          <cell r="M33">
            <v>40.409505380088497</v>
          </cell>
          <cell r="N33">
            <v>40.409505380088497</v>
          </cell>
          <cell r="O33">
            <v>40.409505380088497</v>
          </cell>
          <cell r="P33">
            <v>40.409505380088497</v>
          </cell>
          <cell r="Q33">
            <v>40.409505380088497</v>
          </cell>
          <cell r="R33">
            <v>40.409505380088497</v>
          </cell>
          <cell r="S33">
            <v>40.409505380088497</v>
          </cell>
          <cell r="T33">
            <v>40.409505380088497</v>
          </cell>
          <cell r="U33">
            <v>40.409505380088497</v>
          </cell>
          <cell r="V33">
            <v>40.409505380088497</v>
          </cell>
          <cell r="W33">
            <v>40.409505380088497</v>
          </cell>
          <cell r="X33">
            <v>40.409505380088497</v>
          </cell>
          <cell r="Y33">
            <v>40.409505380088497</v>
          </cell>
          <cell r="Z33">
            <v>40.409505380088497</v>
          </cell>
          <cell r="AA33">
            <v>40.409505380088497</v>
          </cell>
          <cell r="AB33">
            <v>49.056146486746002</v>
          </cell>
          <cell r="AC33">
            <v>49.056146486746002</v>
          </cell>
          <cell r="AD33">
            <v>49.056146486746002</v>
          </cell>
          <cell r="AE33">
            <v>87.120267004271994</v>
          </cell>
          <cell r="AF33">
            <v>152.86952235220701</v>
          </cell>
          <cell r="AG33">
            <v>152.86952235220701</v>
          </cell>
          <cell r="AH33">
            <v>35.414403494199497</v>
          </cell>
          <cell r="AI33">
            <v>35.414403494199497</v>
          </cell>
          <cell r="AJ33">
            <v>35.414403494199497</v>
          </cell>
        </row>
        <row r="34">
          <cell r="C34" t="str">
            <v>VIII</v>
          </cell>
          <cell r="D34">
            <v>38.708028166666701</v>
          </cell>
          <cell r="E34">
            <v>38.708028166666701</v>
          </cell>
          <cell r="F34">
            <v>38.708028166666701</v>
          </cell>
          <cell r="G34">
            <v>38.708028166666701</v>
          </cell>
          <cell r="H34">
            <v>38.708028166666701</v>
          </cell>
          <cell r="I34">
            <v>38.708028166666701</v>
          </cell>
          <cell r="J34">
            <v>38.708028166666701</v>
          </cell>
          <cell r="K34">
            <v>38.708028166666701</v>
          </cell>
          <cell r="L34">
            <v>38.708028166666701</v>
          </cell>
          <cell r="M34">
            <v>38.708028166666701</v>
          </cell>
          <cell r="N34">
            <v>38.708028166666701</v>
          </cell>
          <cell r="O34">
            <v>38.708028166666701</v>
          </cell>
          <cell r="P34">
            <v>38.708028166666701</v>
          </cell>
          <cell r="Q34">
            <v>38.708028166666701</v>
          </cell>
          <cell r="R34">
            <v>38.708028166666701</v>
          </cell>
          <cell r="S34">
            <v>38.708028166666701</v>
          </cell>
          <cell r="T34">
            <v>38.708028166666701</v>
          </cell>
          <cell r="U34">
            <v>38.708028166666701</v>
          </cell>
          <cell r="V34">
            <v>38.708028166666701</v>
          </cell>
          <cell r="W34">
            <v>38.708028166666701</v>
          </cell>
          <cell r="X34">
            <v>38.708028166666701</v>
          </cell>
          <cell r="Y34">
            <v>38.708028166666701</v>
          </cell>
          <cell r="Z34">
            <v>38.708028166666701</v>
          </cell>
          <cell r="AA34">
            <v>38.708028166666701</v>
          </cell>
          <cell r="AB34">
            <v>14.857872333333299</v>
          </cell>
          <cell r="AC34">
            <v>14.857872333333299</v>
          </cell>
          <cell r="AD34">
            <v>14.857872333333299</v>
          </cell>
          <cell r="AE34">
            <v>65.995862000000002</v>
          </cell>
          <cell r="AF34">
            <v>62.8513685</v>
          </cell>
          <cell r="AG34">
            <v>62.8513685</v>
          </cell>
          <cell r="AH34">
            <v>37.923442999999999</v>
          </cell>
          <cell r="AI34">
            <v>37.923442999999999</v>
          </cell>
          <cell r="AJ34">
            <v>37.923442999999999</v>
          </cell>
        </row>
        <row r="35">
          <cell r="C35" t="str">
            <v>IX</v>
          </cell>
          <cell r="D35">
            <v>132.79784956835999</v>
          </cell>
          <cell r="E35">
            <v>132.79784956835999</v>
          </cell>
          <cell r="F35">
            <v>132.79784956835999</v>
          </cell>
          <cell r="G35">
            <v>132.79784956835999</v>
          </cell>
          <cell r="H35">
            <v>132.79784956835999</v>
          </cell>
          <cell r="I35">
            <v>132.79784956835999</v>
          </cell>
          <cell r="J35">
            <v>132.79784956835999</v>
          </cell>
          <cell r="K35">
            <v>132.79784956835999</v>
          </cell>
          <cell r="L35">
            <v>132.79784956835999</v>
          </cell>
          <cell r="M35">
            <v>132.79784956835999</v>
          </cell>
          <cell r="N35">
            <v>132.79784956835999</v>
          </cell>
          <cell r="O35">
            <v>132.79784956835999</v>
          </cell>
          <cell r="P35">
            <v>132.79784956835999</v>
          </cell>
          <cell r="Q35">
            <v>132.79784956835999</v>
          </cell>
          <cell r="R35">
            <v>132.79784956835999</v>
          </cell>
          <cell r="S35">
            <v>132.79784956835999</v>
          </cell>
          <cell r="T35">
            <v>132.79784956835999</v>
          </cell>
          <cell r="U35">
            <v>132.79784956835999</v>
          </cell>
          <cell r="V35">
            <v>132.79784956835999</v>
          </cell>
          <cell r="W35">
            <v>132.79784956835999</v>
          </cell>
          <cell r="X35">
            <v>132.79784956835999</v>
          </cell>
          <cell r="Y35">
            <v>132.79784956835999</v>
          </cell>
          <cell r="Z35">
            <v>132.79784956835999</v>
          </cell>
          <cell r="AA35">
            <v>132.79784956835999</v>
          </cell>
          <cell r="AB35">
            <v>61.821288261181003</v>
          </cell>
          <cell r="AC35">
            <v>61.821288261181003</v>
          </cell>
          <cell r="AD35">
            <v>61.821288261181003</v>
          </cell>
          <cell r="AE35">
            <v>26.375262443459999</v>
          </cell>
          <cell r="AF35">
            <v>298.838049414696</v>
          </cell>
          <cell r="AG35">
            <v>298.838049414696</v>
          </cell>
          <cell r="AH35">
            <v>42.2117234496965</v>
          </cell>
          <cell r="AI35">
            <v>42.2117234496965</v>
          </cell>
          <cell r="AJ35">
            <v>42.2117234496965</v>
          </cell>
        </row>
        <row r="36">
          <cell r="C36" t="str">
            <v>XIV</v>
          </cell>
          <cell r="D36">
            <v>95.337056083333295</v>
          </cell>
          <cell r="E36">
            <v>95.337056083333295</v>
          </cell>
          <cell r="F36">
            <v>95.337056083333295</v>
          </cell>
          <cell r="G36">
            <v>95.337056083333295</v>
          </cell>
          <cell r="H36">
            <v>95.337056083333295</v>
          </cell>
          <cell r="I36">
            <v>95.337056083333295</v>
          </cell>
          <cell r="J36">
            <v>95.337056083333295</v>
          </cell>
          <cell r="K36">
            <v>95.337056083333295</v>
          </cell>
          <cell r="L36">
            <v>95.337056083333295</v>
          </cell>
          <cell r="M36">
            <v>95.337056083333295</v>
          </cell>
          <cell r="N36">
            <v>95.337056083333295</v>
          </cell>
          <cell r="O36">
            <v>95.337056083333295</v>
          </cell>
          <cell r="P36">
            <v>95.337056083333295</v>
          </cell>
          <cell r="Q36">
            <v>95.337056083333295</v>
          </cell>
          <cell r="R36">
            <v>95.337056083333295</v>
          </cell>
          <cell r="S36">
            <v>95.337056083333295</v>
          </cell>
          <cell r="T36">
            <v>95.337056083333295</v>
          </cell>
          <cell r="U36">
            <v>95.337056083333295</v>
          </cell>
          <cell r="V36">
            <v>95.337056083333295</v>
          </cell>
          <cell r="W36">
            <v>95.337056083333295</v>
          </cell>
          <cell r="X36">
            <v>95.337056083333295</v>
          </cell>
          <cell r="Y36">
            <v>95.337056083333295</v>
          </cell>
          <cell r="Z36">
            <v>95.337056083333295</v>
          </cell>
          <cell r="AA36">
            <v>95.337056083333295</v>
          </cell>
          <cell r="AB36">
            <v>34.842046666666697</v>
          </cell>
          <cell r="AC36">
            <v>34.842046666666697</v>
          </cell>
          <cell r="AD36">
            <v>34.842046666666697</v>
          </cell>
          <cell r="AE36">
            <v>9.6635480000000005</v>
          </cell>
          <cell r="AF36">
            <v>7.2429934999999999</v>
          </cell>
          <cell r="AG36">
            <v>7.2429934999999999</v>
          </cell>
          <cell r="AH36">
            <v>61.273764</v>
          </cell>
          <cell r="AI36">
            <v>61.273764</v>
          </cell>
          <cell r="AJ36">
            <v>61.273764</v>
          </cell>
        </row>
        <row r="37">
          <cell r="C37" t="str">
            <v>X</v>
          </cell>
          <cell r="D37">
            <v>26.287097583333299</v>
          </cell>
          <cell r="E37">
            <v>26.287097583333299</v>
          </cell>
          <cell r="F37">
            <v>26.287097583333299</v>
          </cell>
          <cell r="G37">
            <v>26.287097583333299</v>
          </cell>
          <cell r="H37">
            <v>26.287097583333299</v>
          </cell>
          <cell r="I37">
            <v>26.287097583333299</v>
          </cell>
          <cell r="J37">
            <v>26.287097583333299</v>
          </cell>
          <cell r="K37">
            <v>26.287097583333299</v>
          </cell>
          <cell r="L37">
            <v>26.287097583333299</v>
          </cell>
          <cell r="M37">
            <v>26.287097583333299</v>
          </cell>
          <cell r="N37">
            <v>26.287097583333299</v>
          </cell>
          <cell r="O37">
            <v>26.287097583333299</v>
          </cell>
          <cell r="P37">
            <v>26.287097583333299</v>
          </cell>
          <cell r="Q37">
            <v>26.287097583333299</v>
          </cell>
          <cell r="R37">
            <v>26.287097583333299</v>
          </cell>
          <cell r="S37">
            <v>26.287097583333299</v>
          </cell>
          <cell r="T37">
            <v>26.287097583333299</v>
          </cell>
          <cell r="U37">
            <v>26.287097583333299</v>
          </cell>
          <cell r="V37">
            <v>26.287097583333299</v>
          </cell>
          <cell r="W37">
            <v>26.287097583333299</v>
          </cell>
          <cell r="X37">
            <v>26.287097583333299</v>
          </cell>
          <cell r="Y37">
            <v>26.287097583333299</v>
          </cell>
          <cell r="Z37">
            <v>26.287097583333299</v>
          </cell>
          <cell r="AA37">
            <v>26.287097583333299</v>
          </cell>
          <cell r="AB37">
            <v>91.594076333333305</v>
          </cell>
          <cell r="AC37">
            <v>91.594076333333305</v>
          </cell>
          <cell r="AD37">
            <v>91.594076333333305</v>
          </cell>
          <cell r="AE37">
            <v>41.757978000000001</v>
          </cell>
          <cell r="AF37">
            <v>70.703294</v>
          </cell>
          <cell r="AG37">
            <v>70.703294</v>
          </cell>
          <cell r="AH37">
            <v>2.7867034999999998</v>
          </cell>
          <cell r="AI37">
            <v>2.7867034999999998</v>
          </cell>
          <cell r="AJ37">
            <v>2.7867034999999998</v>
          </cell>
        </row>
        <row r="38">
          <cell r="C38" t="str">
            <v>XI</v>
          </cell>
          <cell r="D38">
            <v>0</v>
          </cell>
          <cell r="E38">
            <v>0</v>
          </cell>
          <cell r="F38">
            <v>0</v>
          </cell>
          <cell r="G38">
            <v>0</v>
          </cell>
          <cell r="H38">
            <v>0</v>
          </cell>
          <cell r="I38">
            <v>0</v>
          </cell>
          <cell r="J38">
            <v>0</v>
          </cell>
          <cell r="K38">
            <v>0</v>
          </cell>
          <cell r="L38">
            <v>0</v>
          </cell>
          <cell r="M38">
            <v>0</v>
          </cell>
          <cell r="N38">
            <v>0</v>
          </cell>
          <cell r="O38">
            <v>0</v>
          </cell>
          <cell r="P38">
            <v>0</v>
          </cell>
          <cell r="Q38">
            <v>0</v>
          </cell>
          <cell r="R38">
            <v>0</v>
          </cell>
          <cell r="S38">
            <v>0</v>
          </cell>
          <cell r="T38">
            <v>0</v>
          </cell>
          <cell r="U38">
            <v>0</v>
          </cell>
          <cell r="V38">
            <v>0</v>
          </cell>
          <cell r="W38">
            <v>0</v>
          </cell>
          <cell r="X38">
            <v>0</v>
          </cell>
          <cell r="Y38">
            <v>0</v>
          </cell>
          <cell r="Z38">
            <v>0</v>
          </cell>
          <cell r="AA38">
            <v>0</v>
          </cell>
          <cell r="AB38">
            <v>0</v>
          </cell>
          <cell r="AC38">
            <v>0</v>
          </cell>
          <cell r="AD38">
            <v>0</v>
          </cell>
          <cell r="AE38">
            <v>0</v>
          </cell>
          <cell r="AF38">
            <v>0</v>
          </cell>
          <cell r="AG38">
            <v>0</v>
          </cell>
          <cell r="AH38">
            <v>0</v>
          </cell>
          <cell r="AI38">
            <v>0</v>
          </cell>
          <cell r="AJ38">
            <v>0</v>
          </cell>
        </row>
        <row r="39">
          <cell r="C39" t="str">
            <v>XII</v>
          </cell>
          <cell r="D39">
            <v>0</v>
          </cell>
          <cell r="E39">
            <v>0</v>
          </cell>
          <cell r="F39">
            <v>0</v>
          </cell>
          <cell r="G39">
            <v>0</v>
          </cell>
          <cell r="H39">
            <v>0</v>
          </cell>
          <cell r="I39">
            <v>0</v>
          </cell>
          <cell r="J39">
            <v>0</v>
          </cell>
          <cell r="K39">
            <v>0</v>
          </cell>
          <cell r="L39">
            <v>0</v>
          </cell>
          <cell r="M39">
            <v>0</v>
          </cell>
          <cell r="N39">
            <v>0</v>
          </cell>
          <cell r="O39">
            <v>0</v>
          </cell>
          <cell r="P39">
            <v>0</v>
          </cell>
          <cell r="Q39">
            <v>0</v>
          </cell>
          <cell r="R39">
            <v>0</v>
          </cell>
          <cell r="S39">
            <v>0</v>
          </cell>
          <cell r="T39">
            <v>0</v>
          </cell>
          <cell r="U39">
            <v>0</v>
          </cell>
          <cell r="V39">
            <v>0</v>
          </cell>
          <cell r="W39">
            <v>0</v>
          </cell>
          <cell r="X39">
            <v>0</v>
          </cell>
          <cell r="Y39">
            <v>0</v>
          </cell>
          <cell r="Z39">
            <v>0</v>
          </cell>
          <cell r="AA39">
            <v>0</v>
          </cell>
          <cell r="AB39">
            <v>0</v>
          </cell>
          <cell r="AC39">
            <v>0</v>
          </cell>
          <cell r="AD39">
            <v>0</v>
          </cell>
          <cell r="AE39">
            <v>0</v>
          </cell>
          <cell r="AF39">
            <v>0</v>
          </cell>
          <cell r="AG39">
            <v>0</v>
          </cell>
          <cell r="AH39">
            <v>0</v>
          </cell>
          <cell r="AI39">
            <v>0</v>
          </cell>
          <cell r="AJ39">
            <v>0</v>
          </cell>
        </row>
        <row r="40">
          <cell r="C40" t="str">
            <v>TOTAL</v>
          </cell>
          <cell r="D40">
            <v>991.42608865113402</v>
          </cell>
          <cell r="E40">
            <v>991.42608865113402</v>
          </cell>
          <cell r="F40">
            <v>991.42608865113402</v>
          </cell>
          <cell r="G40">
            <v>991.42608865113402</v>
          </cell>
          <cell r="H40">
            <v>991.42608865113402</v>
          </cell>
          <cell r="I40">
            <v>991.42608865113402</v>
          </cell>
          <cell r="J40">
            <v>991.42608865113402</v>
          </cell>
          <cell r="K40">
            <v>991.42608865113402</v>
          </cell>
          <cell r="L40">
            <v>991.42608865113402</v>
          </cell>
          <cell r="M40">
            <v>991.42608865113402</v>
          </cell>
          <cell r="N40">
            <v>991.42608865113402</v>
          </cell>
          <cell r="O40">
            <v>991.42608865113402</v>
          </cell>
          <cell r="P40">
            <v>991.42608865113402</v>
          </cell>
          <cell r="Q40">
            <v>991.42608865113402</v>
          </cell>
          <cell r="R40">
            <v>991.42608865113402</v>
          </cell>
          <cell r="S40">
            <v>991.42608865113402</v>
          </cell>
          <cell r="T40">
            <v>991.42608865113402</v>
          </cell>
          <cell r="U40">
            <v>991.42608865113402</v>
          </cell>
          <cell r="V40">
            <v>991.42608865113402</v>
          </cell>
          <cell r="W40">
            <v>991.42608865113402</v>
          </cell>
          <cell r="X40">
            <v>991.42608865113402</v>
          </cell>
          <cell r="Y40">
            <v>991.42608865113402</v>
          </cell>
          <cell r="Z40">
            <v>991.42608865113402</v>
          </cell>
          <cell r="AA40">
            <v>991.42608865113402</v>
          </cell>
          <cell r="AB40">
            <v>1427.3123660522499</v>
          </cell>
          <cell r="AC40">
            <v>1427.3123660522499</v>
          </cell>
          <cell r="AD40">
            <v>1427.3123660522499</v>
          </cell>
          <cell r="AE40">
            <v>2354.3999603810298</v>
          </cell>
          <cell r="AF40">
            <v>2102.87310580023</v>
          </cell>
          <cell r="AG40">
            <v>2102.87310580023</v>
          </cell>
          <cell r="AH40">
            <v>2189.21477297723</v>
          </cell>
          <cell r="AI40">
            <v>2189.21477297723</v>
          </cell>
          <cell r="AJ40">
            <v>2189.21477297723</v>
          </cell>
        </row>
        <row r="43">
          <cell r="C43" t="str">
            <v>Tipo Forestal 01</v>
          </cell>
        </row>
        <row r="44">
          <cell r="C44" t="str">
            <v>Uso de la Tierra/Año</v>
          </cell>
          <cell r="D44">
            <v>1990</v>
          </cell>
          <cell r="E44">
            <v>1991</v>
          </cell>
          <cell r="F44">
            <v>1992</v>
          </cell>
          <cell r="G44">
            <v>1993</v>
          </cell>
          <cell r="H44">
            <v>1994</v>
          </cell>
          <cell r="I44">
            <v>1995</v>
          </cell>
          <cell r="J44">
            <v>1996</v>
          </cell>
          <cell r="K44">
            <v>1997</v>
          </cell>
          <cell r="L44">
            <v>1998</v>
          </cell>
          <cell r="M44">
            <v>1999</v>
          </cell>
          <cell r="N44">
            <v>2000</v>
          </cell>
          <cell r="O44">
            <v>2001</v>
          </cell>
          <cell r="P44">
            <v>2002</v>
          </cell>
          <cell r="Q44">
            <v>2003</v>
          </cell>
          <cell r="R44">
            <v>2004</v>
          </cell>
          <cell r="S44">
            <v>2005</v>
          </cell>
          <cell r="T44">
            <v>2006</v>
          </cell>
          <cell r="U44">
            <v>2007</v>
          </cell>
          <cell r="V44">
            <v>2008</v>
          </cell>
          <cell r="W44">
            <v>2009</v>
          </cell>
          <cell r="X44">
            <v>2010</v>
          </cell>
          <cell r="Y44">
            <v>2011</v>
          </cell>
          <cell r="Z44">
            <v>2012</v>
          </cell>
          <cell r="AA44">
            <v>2013</v>
          </cell>
          <cell r="AB44">
            <v>2014</v>
          </cell>
          <cell r="AC44">
            <v>2015</v>
          </cell>
          <cell r="AD44">
            <v>2016</v>
          </cell>
          <cell r="AE44">
            <v>2017</v>
          </cell>
          <cell r="AF44">
            <v>2018</v>
          </cell>
          <cell r="AG44">
            <v>2019</v>
          </cell>
          <cell r="AH44">
            <v>2020</v>
          </cell>
          <cell r="AI44">
            <v>2021</v>
          </cell>
          <cell r="AJ44">
            <v>2022</v>
          </cell>
        </row>
        <row r="45">
          <cell r="C45" t="str">
            <v>XV</v>
          </cell>
          <cell r="D45">
            <v>0</v>
          </cell>
          <cell r="E45">
            <v>0</v>
          </cell>
          <cell r="F45">
            <v>0</v>
          </cell>
          <cell r="G45">
            <v>0</v>
          </cell>
          <cell r="H45">
            <v>0</v>
          </cell>
          <cell r="I45">
            <v>0</v>
          </cell>
          <cell r="J45">
            <v>0</v>
          </cell>
          <cell r="K45">
            <v>0</v>
          </cell>
          <cell r="L45">
            <v>0</v>
          </cell>
          <cell r="M45">
            <v>0</v>
          </cell>
          <cell r="N45">
            <v>0</v>
          </cell>
          <cell r="O45">
            <v>0</v>
          </cell>
          <cell r="P45">
            <v>0</v>
          </cell>
          <cell r="Q45">
            <v>0</v>
          </cell>
          <cell r="R45">
            <v>0</v>
          </cell>
          <cell r="S45">
            <v>0</v>
          </cell>
          <cell r="T45">
            <v>0</v>
          </cell>
          <cell r="U45">
            <v>0</v>
          </cell>
          <cell r="V45">
            <v>0</v>
          </cell>
          <cell r="W45">
            <v>0</v>
          </cell>
          <cell r="X45">
            <v>0</v>
          </cell>
          <cell r="Y45">
            <v>0</v>
          </cell>
          <cell r="Z45">
            <v>0</v>
          </cell>
          <cell r="AA45">
            <v>0</v>
          </cell>
          <cell r="AB45">
            <v>0</v>
          </cell>
          <cell r="AC45">
            <v>0</v>
          </cell>
          <cell r="AD45">
            <v>0</v>
          </cell>
          <cell r="AE45">
            <v>0</v>
          </cell>
          <cell r="AF45">
            <v>0</v>
          </cell>
          <cell r="AG45">
            <v>0</v>
          </cell>
          <cell r="AH45">
            <v>0</v>
          </cell>
          <cell r="AI45">
            <v>0</v>
          </cell>
          <cell r="AJ45">
            <v>0</v>
          </cell>
        </row>
        <row r="46">
          <cell r="C46" t="str">
            <v>I</v>
          </cell>
          <cell r="D46">
            <v>0</v>
          </cell>
          <cell r="E46">
            <v>0</v>
          </cell>
          <cell r="F46">
            <v>0</v>
          </cell>
          <cell r="G46">
            <v>0</v>
          </cell>
          <cell r="H46">
            <v>0</v>
          </cell>
          <cell r="I46">
            <v>0</v>
          </cell>
          <cell r="J46">
            <v>0</v>
          </cell>
          <cell r="K46">
            <v>0</v>
          </cell>
          <cell r="L46">
            <v>0</v>
          </cell>
          <cell r="M46">
            <v>0</v>
          </cell>
          <cell r="N46">
            <v>0</v>
          </cell>
          <cell r="O46">
            <v>0</v>
          </cell>
          <cell r="P46">
            <v>0</v>
          </cell>
          <cell r="Q46">
            <v>0</v>
          </cell>
          <cell r="R46">
            <v>0</v>
          </cell>
          <cell r="S46">
            <v>0</v>
          </cell>
          <cell r="T46">
            <v>0</v>
          </cell>
          <cell r="U46">
            <v>0</v>
          </cell>
          <cell r="V46">
            <v>0</v>
          </cell>
          <cell r="W46">
            <v>0</v>
          </cell>
          <cell r="X46">
            <v>0</v>
          </cell>
          <cell r="Y46">
            <v>0</v>
          </cell>
          <cell r="Z46">
            <v>0</v>
          </cell>
          <cell r="AA46">
            <v>0</v>
          </cell>
          <cell r="AB46">
            <v>0</v>
          </cell>
          <cell r="AC46">
            <v>0</v>
          </cell>
          <cell r="AD46">
            <v>0</v>
          </cell>
          <cell r="AE46">
            <v>0</v>
          </cell>
          <cell r="AF46">
            <v>0</v>
          </cell>
          <cell r="AG46">
            <v>0</v>
          </cell>
          <cell r="AH46">
            <v>0</v>
          </cell>
          <cell r="AI46">
            <v>0</v>
          </cell>
          <cell r="AJ46">
            <v>0</v>
          </cell>
        </row>
        <row r="47">
          <cell r="C47" t="str">
            <v>II</v>
          </cell>
          <cell r="D47">
            <v>0</v>
          </cell>
          <cell r="E47">
            <v>0</v>
          </cell>
          <cell r="F47">
            <v>0</v>
          </cell>
          <cell r="G47">
            <v>0</v>
          </cell>
          <cell r="H47">
            <v>0</v>
          </cell>
          <cell r="I47">
            <v>0</v>
          </cell>
          <cell r="J47">
            <v>0</v>
          </cell>
          <cell r="K47">
            <v>0</v>
          </cell>
          <cell r="L47">
            <v>0</v>
          </cell>
          <cell r="M47">
            <v>0</v>
          </cell>
          <cell r="N47">
            <v>0</v>
          </cell>
          <cell r="O47">
            <v>0</v>
          </cell>
          <cell r="P47">
            <v>0</v>
          </cell>
          <cell r="Q47">
            <v>0</v>
          </cell>
          <cell r="R47">
            <v>0</v>
          </cell>
          <cell r="S47">
            <v>0</v>
          </cell>
          <cell r="T47">
            <v>0</v>
          </cell>
          <cell r="U47">
            <v>0</v>
          </cell>
          <cell r="V47">
            <v>0</v>
          </cell>
          <cell r="W47">
            <v>0</v>
          </cell>
          <cell r="X47">
            <v>0</v>
          </cell>
          <cell r="Y47">
            <v>0</v>
          </cell>
          <cell r="Z47">
            <v>0</v>
          </cell>
          <cell r="AA47">
            <v>0</v>
          </cell>
          <cell r="AB47">
            <v>0</v>
          </cell>
          <cell r="AC47">
            <v>0</v>
          </cell>
          <cell r="AD47">
            <v>0</v>
          </cell>
          <cell r="AE47">
            <v>0</v>
          </cell>
          <cell r="AF47">
            <v>0</v>
          </cell>
          <cell r="AG47">
            <v>0</v>
          </cell>
          <cell r="AH47">
            <v>0</v>
          </cell>
          <cell r="AI47">
            <v>0</v>
          </cell>
          <cell r="AJ47">
            <v>0</v>
          </cell>
        </row>
        <row r="48">
          <cell r="C48" t="str">
            <v>III</v>
          </cell>
          <cell r="D48">
            <v>0</v>
          </cell>
          <cell r="E48">
            <v>0</v>
          </cell>
          <cell r="F48">
            <v>0</v>
          </cell>
          <cell r="G48">
            <v>0</v>
          </cell>
          <cell r="H48">
            <v>0</v>
          </cell>
          <cell r="I48">
            <v>0</v>
          </cell>
          <cell r="J48">
            <v>0</v>
          </cell>
          <cell r="K48">
            <v>0</v>
          </cell>
          <cell r="L48">
            <v>0</v>
          </cell>
          <cell r="M48">
            <v>0</v>
          </cell>
          <cell r="N48">
            <v>0</v>
          </cell>
          <cell r="O48">
            <v>0</v>
          </cell>
          <cell r="P48">
            <v>0</v>
          </cell>
          <cell r="Q48">
            <v>0</v>
          </cell>
          <cell r="R48">
            <v>0</v>
          </cell>
          <cell r="S48">
            <v>0</v>
          </cell>
          <cell r="T48">
            <v>0</v>
          </cell>
          <cell r="U48">
            <v>0</v>
          </cell>
          <cell r="V48">
            <v>0</v>
          </cell>
          <cell r="W48">
            <v>0</v>
          </cell>
          <cell r="X48">
            <v>0</v>
          </cell>
          <cell r="Y48">
            <v>0</v>
          </cell>
          <cell r="Z48">
            <v>0</v>
          </cell>
          <cell r="AA48">
            <v>0</v>
          </cell>
          <cell r="AB48">
            <v>0</v>
          </cell>
          <cell r="AC48">
            <v>0</v>
          </cell>
          <cell r="AD48">
            <v>0</v>
          </cell>
          <cell r="AE48">
            <v>0</v>
          </cell>
          <cell r="AF48">
            <v>0</v>
          </cell>
          <cell r="AG48">
            <v>0</v>
          </cell>
          <cell r="AH48">
            <v>0</v>
          </cell>
          <cell r="AI48">
            <v>0</v>
          </cell>
          <cell r="AJ48">
            <v>0</v>
          </cell>
        </row>
        <row r="49">
          <cell r="C49" t="str">
            <v>IV</v>
          </cell>
          <cell r="D49">
            <v>0</v>
          </cell>
          <cell r="E49">
            <v>0</v>
          </cell>
          <cell r="F49">
            <v>0</v>
          </cell>
          <cell r="G49">
            <v>0</v>
          </cell>
          <cell r="H49">
            <v>0</v>
          </cell>
          <cell r="I49">
            <v>0</v>
          </cell>
          <cell r="J49">
            <v>0</v>
          </cell>
          <cell r="K49">
            <v>0</v>
          </cell>
          <cell r="L49">
            <v>0</v>
          </cell>
          <cell r="M49">
            <v>0</v>
          </cell>
          <cell r="N49">
            <v>0</v>
          </cell>
          <cell r="O49">
            <v>0</v>
          </cell>
          <cell r="P49">
            <v>0</v>
          </cell>
          <cell r="Q49">
            <v>0</v>
          </cell>
          <cell r="R49">
            <v>0</v>
          </cell>
          <cell r="S49">
            <v>0</v>
          </cell>
          <cell r="T49">
            <v>0</v>
          </cell>
          <cell r="U49">
            <v>0</v>
          </cell>
          <cell r="V49">
            <v>0</v>
          </cell>
          <cell r="W49">
            <v>0</v>
          </cell>
          <cell r="X49">
            <v>0</v>
          </cell>
          <cell r="Y49">
            <v>0</v>
          </cell>
          <cell r="Z49">
            <v>0</v>
          </cell>
          <cell r="AA49">
            <v>0</v>
          </cell>
          <cell r="AB49">
            <v>0</v>
          </cell>
          <cell r="AC49">
            <v>0</v>
          </cell>
          <cell r="AD49">
            <v>0</v>
          </cell>
          <cell r="AE49">
            <v>0</v>
          </cell>
          <cell r="AF49">
            <v>0</v>
          </cell>
          <cell r="AG49">
            <v>0</v>
          </cell>
          <cell r="AH49">
            <v>0</v>
          </cell>
          <cell r="AI49">
            <v>0</v>
          </cell>
          <cell r="AJ49">
            <v>0</v>
          </cell>
        </row>
        <row r="50">
          <cell r="C50" t="str">
            <v>V</v>
          </cell>
          <cell r="D50">
            <v>0</v>
          </cell>
          <cell r="E50">
            <v>0</v>
          </cell>
          <cell r="F50">
            <v>0</v>
          </cell>
          <cell r="G50">
            <v>0</v>
          </cell>
          <cell r="H50">
            <v>0</v>
          </cell>
          <cell r="I50">
            <v>0</v>
          </cell>
          <cell r="J50">
            <v>0</v>
          </cell>
          <cell r="K50">
            <v>0</v>
          </cell>
          <cell r="L50">
            <v>0</v>
          </cell>
          <cell r="M50">
            <v>0</v>
          </cell>
          <cell r="N50">
            <v>0</v>
          </cell>
          <cell r="O50">
            <v>0</v>
          </cell>
          <cell r="P50">
            <v>0</v>
          </cell>
          <cell r="Q50">
            <v>0</v>
          </cell>
          <cell r="R50">
            <v>0</v>
          </cell>
          <cell r="S50">
            <v>0</v>
          </cell>
          <cell r="T50">
            <v>0</v>
          </cell>
          <cell r="U50">
            <v>0</v>
          </cell>
          <cell r="V50">
            <v>0</v>
          </cell>
          <cell r="W50">
            <v>0</v>
          </cell>
          <cell r="X50">
            <v>0</v>
          </cell>
          <cell r="Y50">
            <v>0</v>
          </cell>
          <cell r="Z50">
            <v>0</v>
          </cell>
          <cell r="AA50">
            <v>0</v>
          </cell>
          <cell r="AB50">
            <v>0</v>
          </cell>
          <cell r="AC50">
            <v>0</v>
          </cell>
          <cell r="AD50">
            <v>0</v>
          </cell>
          <cell r="AE50">
            <v>0</v>
          </cell>
          <cell r="AF50">
            <v>0</v>
          </cell>
          <cell r="AG50">
            <v>0</v>
          </cell>
          <cell r="AH50">
            <v>0</v>
          </cell>
          <cell r="AI50">
            <v>0</v>
          </cell>
          <cell r="AJ50">
            <v>0</v>
          </cell>
        </row>
        <row r="51">
          <cell r="C51" t="str">
            <v>RM</v>
          </cell>
          <cell r="D51">
            <v>0</v>
          </cell>
          <cell r="E51">
            <v>0</v>
          </cell>
          <cell r="F51">
            <v>0</v>
          </cell>
          <cell r="G51">
            <v>0</v>
          </cell>
          <cell r="H51">
            <v>0</v>
          </cell>
          <cell r="I51">
            <v>0</v>
          </cell>
          <cell r="J51">
            <v>0</v>
          </cell>
          <cell r="K51">
            <v>0</v>
          </cell>
          <cell r="L51">
            <v>0</v>
          </cell>
          <cell r="M51">
            <v>0</v>
          </cell>
          <cell r="N51">
            <v>0</v>
          </cell>
          <cell r="O51">
            <v>0</v>
          </cell>
          <cell r="P51">
            <v>0</v>
          </cell>
          <cell r="Q51">
            <v>0</v>
          </cell>
          <cell r="R51">
            <v>0</v>
          </cell>
          <cell r="S51">
            <v>0</v>
          </cell>
          <cell r="T51">
            <v>0</v>
          </cell>
          <cell r="U51">
            <v>0</v>
          </cell>
          <cell r="V51">
            <v>0</v>
          </cell>
          <cell r="W51">
            <v>0</v>
          </cell>
          <cell r="X51">
            <v>0</v>
          </cell>
          <cell r="Y51">
            <v>0</v>
          </cell>
          <cell r="Z51">
            <v>0</v>
          </cell>
          <cell r="AA51">
            <v>0</v>
          </cell>
          <cell r="AB51">
            <v>0</v>
          </cell>
          <cell r="AC51">
            <v>0</v>
          </cell>
          <cell r="AD51">
            <v>0</v>
          </cell>
          <cell r="AE51">
            <v>0</v>
          </cell>
          <cell r="AF51">
            <v>0</v>
          </cell>
          <cell r="AG51">
            <v>0</v>
          </cell>
          <cell r="AH51">
            <v>0</v>
          </cell>
          <cell r="AI51">
            <v>0</v>
          </cell>
          <cell r="AJ51">
            <v>0</v>
          </cell>
        </row>
        <row r="52">
          <cell r="C52" t="str">
            <v>VI</v>
          </cell>
          <cell r="D52">
            <v>0</v>
          </cell>
          <cell r="E52">
            <v>0</v>
          </cell>
          <cell r="F52">
            <v>0</v>
          </cell>
          <cell r="G52">
            <v>0</v>
          </cell>
          <cell r="H52">
            <v>0</v>
          </cell>
          <cell r="I52">
            <v>0</v>
          </cell>
          <cell r="J52">
            <v>0</v>
          </cell>
          <cell r="K52">
            <v>0</v>
          </cell>
          <cell r="L52">
            <v>0</v>
          </cell>
          <cell r="M52">
            <v>0</v>
          </cell>
          <cell r="N52">
            <v>0</v>
          </cell>
          <cell r="O52">
            <v>0</v>
          </cell>
          <cell r="P52">
            <v>0</v>
          </cell>
          <cell r="Q52">
            <v>0</v>
          </cell>
          <cell r="R52">
            <v>0</v>
          </cell>
          <cell r="S52">
            <v>0</v>
          </cell>
          <cell r="T52">
            <v>0</v>
          </cell>
          <cell r="U52">
            <v>0</v>
          </cell>
          <cell r="V52">
            <v>0</v>
          </cell>
          <cell r="W52">
            <v>0</v>
          </cell>
          <cell r="X52">
            <v>0</v>
          </cell>
          <cell r="Y52">
            <v>0</v>
          </cell>
          <cell r="Z52">
            <v>0</v>
          </cell>
          <cell r="AA52">
            <v>0</v>
          </cell>
          <cell r="AB52">
            <v>0</v>
          </cell>
          <cell r="AC52">
            <v>0</v>
          </cell>
          <cell r="AD52">
            <v>0</v>
          </cell>
          <cell r="AE52">
            <v>0</v>
          </cell>
          <cell r="AF52">
            <v>0</v>
          </cell>
          <cell r="AG52">
            <v>0</v>
          </cell>
          <cell r="AH52">
            <v>0</v>
          </cell>
          <cell r="AI52">
            <v>0</v>
          </cell>
          <cell r="AJ52">
            <v>0</v>
          </cell>
        </row>
        <row r="53">
          <cell r="C53" t="str">
            <v>VII</v>
          </cell>
          <cell r="D53">
            <v>0</v>
          </cell>
          <cell r="E53">
            <v>0</v>
          </cell>
          <cell r="F53">
            <v>0</v>
          </cell>
          <cell r="G53">
            <v>0</v>
          </cell>
          <cell r="H53">
            <v>0</v>
          </cell>
          <cell r="I53">
            <v>0</v>
          </cell>
          <cell r="J53">
            <v>0</v>
          </cell>
          <cell r="K53">
            <v>0</v>
          </cell>
          <cell r="L53">
            <v>0</v>
          </cell>
          <cell r="M53">
            <v>0</v>
          </cell>
          <cell r="N53">
            <v>0</v>
          </cell>
          <cell r="O53">
            <v>0</v>
          </cell>
          <cell r="P53">
            <v>0</v>
          </cell>
          <cell r="Q53">
            <v>0</v>
          </cell>
          <cell r="R53">
            <v>0</v>
          </cell>
          <cell r="S53">
            <v>0</v>
          </cell>
          <cell r="T53">
            <v>0</v>
          </cell>
          <cell r="U53">
            <v>0</v>
          </cell>
          <cell r="V53">
            <v>0</v>
          </cell>
          <cell r="W53">
            <v>0</v>
          </cell>
          <cell r="X53">
            <v>0</v>
          </cell>
          <cell r="Y53">
            <v>0</v>
          </cell>
          <cell r="Z53">
            <v>0</v>
          </cell>
          <cell r="AA53">
            <v>0</v>
          </cell>
          <cell r="AB53">
            <v>0</v>
          </cell>
          <cell r="AC53">
            <v>0</v>
          </cell>
          <cell r="AD53">
            <v>0</v>
          </cell>
          <cell r="AE53">
            <v>0</v>
          </cell>
          <cell r="AF53">
            <v>0</v>
          </cell>
          <cell r="AG53">
            <v>0</v>
          </cell>
          <cell r="AH53">
            <v>0</v>
          </cell>
          <cell r="AI53">
            <v>0</v>
          </cell>
          <cell r="AJ53">
            <v>0</v>
          </cell>
        </row>
        <row r="54">
          <cell r="C54" t="str">
            <v>XVI</v>
          </cell>
          <cell r="D54">
            <v>0</v>
          </cell>
          <cell r="E54">
            <v>0</v>
          </cell>
          <cell r="F54">
            <v>0</v>
          </cell>
          <cell r="G54">
            <v>0</v>
          </cell>
          <cell r="H54">
            <v>0</v>
          </cell>
          <cell r="I54">
            <v>0</v>
          </cell>
          <cell r="J54">
            <v>0</v>
          </cell>
          <cell r="K54">
            <v>0</v>
          </cell>
          <cell r="L54">
            <v>0</v>
          </cell>
          <cell r="M54">
            <v>0</v>
          </cell>
          <cell r="N54">
            <v>0</v>
          </cell>
          <cell r="O54">
            <v>0</v>
          </cell>
          <cell r="P54">
            <v>0</v>
          </cell>
          <cell r="Q54">
            <v>0</v>
          </cell>
          <cell r="R54">
            <v>0</v>
          </cell>
          <cell r="S54">
            <v>0</v>
          </cell>
          <cell r="T54">
            <v>0</v>
          </cell>
          <cell r="U54">
            <v>0</v>
          </cell>
          <cell r="V54">
            <v>0</v>
          </cell>
          <cell r="W54">
            <v>0</v>
          </cell>
          <cell r="X54">
            <v>0</v>
          </cell>
          <cell r="Y54">
            <v>0</v>
          </cell>
          <cell r="Z54">
            <v>0</v>
          </cell>
          <cell r="AA54">
            <v>0</v>
          </cell>
          <cell r="AB54">
            <v>0</v>
          </cell>
          <cell r="AC54">
            <v>0</v>
          </cell>
          <cell r="AD54">
            <v>0</v>
          </cell>
          <cell r="AE54">
            <v>0</v>
          </cell>
          <cell r="AF54">
            <v>0</v>
          </cell>
          <cell r="AG54">
            <v>0</v>
          </cell>
          <cell r="AH54">
            <v>0</v>
          </cell>
          <cell r="AI54">
            <v>0</v>
          </cell>
          <cell r="AJ54">
            <v>0</v>
          </cell>
        </row>
        <row r="55">
          <cell r="C55" t="str">
            <v>VIII</v>
          </cell>
          <cell r="D55">
            <v>0</v>
          </cell>
          <cell r="E55">
            <v>0</v>
          </cell>
          <cell r="F55">
            <v>0</v>
          </cell>
          <cell r="G55">
            <v>0</v>
          </cell>
          <cell r="H55">
            <v>0</v>
          </cell>
          <cell r="I55">
            <v>0</v>
          </cell>
          <cell r="J55">
            <v>0</v>
          </cell>
          <cell r="K55">
            <v>0</v>
          </cell>
          <cell r="L55">
            <v>0</v>
          </cell>
          <cell r="M55">
            <v>0</v>
          </cell>
          <cell r="N55">
            <v>0</v>
          </cell>
          <cell r="O55">
            <v>0</v>
          </cell>
          <cell r="P55">
            <v>0</v>
          </cell>
          <cell r="Q55">
            <v>0</v>
          </cell>
          <cell r="R55">
            <v>0</v>
          </cell>
          <cell r="S55">
            <v>0</v>
          </cell>
          <cell r="T55">
            <v>0</v>
          </cell>
          <cell r="U55">
            <v>0</v>
          </cell>
          <cell r="V55">
            <v>0</v>
          </cell>
          <cell r="W55">
            <v>0</v>
          </cell>
          <cell r="X55">
            <v>0</v>
          </cell>
          <cell r="Y55">
            <v>0</v>
          </cell>
          <cell r="Z55">
            <v>0</v>
          </cell>
          <cell r="AA55">
            <v>0</v>
          </cell>
          <cell r="AB55">
            <v>0</v>
          </cell>
          <cell r="AC55">
            <v>0</v>
          </cell>
          <cell r="AD55">
            <v>0</v>
          </cell>
          <cell r="AE55">
            <v>0</v>
          </cell>
          <cell r="AF55">
            <v>0</v>
          </cell>
          <cell r="AG55">
            <v>0</v>
          </cell>
          <cell r="AH55">
            <v>0</v>
          </cell>
          <cell r="AI55">
            <v>0</v>
          </cell>
          <cell r="AJ55">
            <v>0</v>
          </cell>
        </row>
        <row r="56">
          <cell r="C56" t="str">
            <v>IX</v>
          </cell>
          <cell r="D56">
            <v>0</v>
          </cell>
          <cell r="E56">
            <v>0</v>
          </cell>
          <cell r="F56">
            <v>0</v>
          </cell>
          <cell r="G56">
            <v>0</v>
          </cell>
          <cell r="H56">
            <v>0</v>
          </cell>
          <cell r="I56">
            <v>0</v>
          </cell>
          <cell r="J56">
            <v>0</v>
          </cell>
          <cell r="K56">
            <v>0</v>
          </cell>
          <cell r="L56">
            <v>0</v>
          </cell>
          <cell r="M56">
            <v>0</v>
          </cell>
          <cell r="N56">
            <v>0</v>
          </cell>
          <cell r="O56">
            <v>0</v>
          </cell>
          <cell r="P56">
            <v>0</v>
          </cell>
          <cell r="Q56">
            <v>0</v>
          </cell>
          <cell r="R56">
            <v>0</v>
          </cell>
          <cell r="S56">
            <v>0</v>
          </cell>
          <cell r="T56">
            <v>0</v>
          </cell>
          <cell r="U56">
            <v>0</v>
          </cell>
          <cell r="V56">
            <v>0</v>
          </cell>
          <cell r="W56">
            <v>0</v>
          </cell>
          <cell r="X56">
            <v>0</v>
          </cell>
          <cell r="Y56">
            <v>0</v>
          </cell>
          <cell r="Z56">
            <v>0</v>
          </cell>
          <cell r="AA56">
            <v>0</v>
          </cell>
          <cell r="AB56">
            <v>0</v>
          </cell>
          <cell r="AC56">
            <v>0</v>
          </cell>
          <cell r="AD56">
            <v>0</v>
          </cell>
          <cell r="AE56">
            <v>0</v>
          </cell>
          <cell r="AF56">
            <v>0</v>
          </cell>
          <cell r="AG56">
            <v>0</v>
          </cell>
          <cell r="AH56">
            <v>0</v>
          </cell>
          <cell r="AI56">
            <v>0</v>
          </cell>
          <cell r="AJ56">
            <v>0</v>
          </cell>
        </row>
        <row r="57">
          <cell r="C57" t="str">
            <v>XIV</v>
          </cell>
          <cell r="D57">
            <v>0</v>
          </cell>
          <cell r="E57">
            <v>0</v>
          </cell>
          <cell r="F57">
            <v>0</v>
          </cell>
          <cell r="G57">
            <v>0</v>
          </cell>
          <cell r="H57">
            <v>0</v>
          </cell>
          <cell r="I57">
            <v>0</v>
          </cell>
          <cell r="J57">
            <v>0</v>
          </cell>
          <cell r="K57">
            <v>0</v>
          </cell>
          <cell r="L57">
            <v>0</v>
          </cell>
          <cell r="M57">
            <v>0</v>
          </cell>
          <cell r="N57">
            <v>0</v>
          </cell>
          <cell r="O57">
            <v>0</v>
          </cell>
          <cell r="P57">
            <v>0</v>
          </cell>
          <cell r="Q57">
            <v>0</v>
          </cell>
          <cell r="R57">
            <v>0</v>
          </cell>
          <cell r="S57">
            <v>0</v>
          </cell>
          <cell r="T57">
            <v>0</v>
          </cell>
          <cell r="U57">
            <v>0</v>
          </cell>
          <cell r="V57">
            <v>0</v>
          </cell>
          <cell r="W57">
            <v>0</v>
          </cell>
          <cell r="X57">
            <v>0</v>
          </cell>
          <cell r="Y57">
            <v>0</v>
          </cell>
          <cell r="Z57">
            <v>0</v>
          </cell>
          <cell r="AA57">
            <v>0</v>
          </cell>
          <cell r="AB57">
            <v>0</v>
          </cell>
          <cell r="AC57">
            <v>0</v>
          </cell>
          <cell r="AD57">
            <v>0</v>
          </cell>
          <cell r="AE57">
            <v>0</v>
          </cell>
          <cell r="AF57">
            <v>0</v>
          </cell>
          <cell r="AG57">
            <v>0</v>
          </cell>
          <cell r="AH57">
            <v>0</v>
          </cell>
          <cell r="AI57">
            <v>0</v>
          </cell>
          <cell r="AJ57">
            <v>0</v>
          </cell>
        </row>
        <row r="58">
          <cell r="C58" t="str">
            <v>X</v>
          </cell>
          <cell r="D58">
            <v>0</v>
          </cell>
          <cell r="E58">
            <v>0</v>
          </cell>
          <cell r="F58">
            <v>0</v>
          </cell>
          <cell r="G58">
            <v>0</v>
          </cell>
          <cell r="H58">
            <v>0</v>
          </cell>
          <cell r="I58">
            <v>0</v>
          </cell>
          <cell r="J58">
            <v>0</v>
          </cell>
          <cell r="K58">
            <v>0</v>
          </cell>
          <cell r="L58">
            <v>0</v>
          </cell>
          <cell r="M58">
            <v>0</v>
          </cell>
          <cell r="N58">
            <v>0</v>
          </cell>
          <cell r="O58">
            <v>0</v>
          </cell>
          <cell r="P58">
            <v>0</v>
          </cell>
          <cell r="Q58">
            <v>0</v>
          </cell>
          <cell r="R58">
            <v>0</v>
          </cell>
          <cell r="S58">
            <v>0</v>
          </cell>
          <cell r="T58">
            <v>0</v>
          </cell>
          <cell r="U58">
            <v>0</v>
          </cell>
          <cell r="V58">
            <v>0</v>
          </cell>
          <cell r="W58">
            <v>0</v>
          </cell>
          <cell r="X58">
            <v>0</v>
          </cell>
          <cell r="Y58">
            <v>0</v>
          </cell>
          <cell r="Z58">
            <v>0</v>
          </cell>
          <cell r="AA58">
            <v>0</v>
          </cell>
          <cell r="AB58">
            <v>0.31204999999999999</v>
          </cell>
          <cell r="AC58">
            <v>0.31204999999999999</v>
          </cell>
          <cell r="AD58">
            <v>0.31204999999999999</v>
          </cell>
          <cell r="AE58">
            <v>0</v>
          </cell>
          <cell r="AF58">
            <v>0</v>
          </cell>
          <cell r="AG58">
            <v>0</v>
          </cell>
          <cell r="AH58">
            <v>0</v>
          </cell>
          <cell r="AI58">
            <v>0</v>
          </cell>
          <cell r="AJ58">
            <v>0</v>
          </cell>
        </row>
        <row r="59">
          <cell r="C59" t="str">
            <v>XI</v>
          </cell>
          <cell r="D59">
            <v>0</v>
          </cell>
          <cell r="E59">
            <v>0</v>
          </cell>
          <cell r="F59">
            <v>0</v>
          </cell>
          <cell r="G59">
            <v>0</v>
          </cell>
          <cell r="H59">
            <v>0</v>
          </cell>
          <cell r="I59">
            <v>0</v>
          </cell>
          <cell r="J59">
            <v>0</v>
          </cell>
          <cell r="K59">
            <v>0</v>
          </cell>
          <cell r="L59">
            <v>0</v>
          </cell>
          <cell r="M59">
            <v>0</v>
          </cell>
          <cell r="N59">
            <v>0</v>
          </cell>
          <cell r="O59">
            <v>0</v>
          </cell>
          <cell r="P59">
            <v>0</v>
          </cell>
          <cell r="Q59">
            <v>0</v>
          </cell>
          <cell r="R59">
            <v>0</v>
          </cell>
          <cell r="S59">
            <v>0</v>
          </cell>
          <cell r="T59">
            <v>0</v>
          </cell>
          <cell r="U59">
            <v>0</v>
          </cell>
          <cell r="V59">
            <v>0</v>
          </cell>
          <cell r="W59">
            <v>0</v>
          </cell>
          <cell r="X59">
            <v>0</v>
          </cell>
          <cell r="Y59">
            <v>0</v>
          </cell>
          <cell r="Z59">
            <v>0</v>
          </cell>
          <cell r="AA59">
            <v>0</v>
          </cell>
          <cell r="AB59">
            <v>0</v>
          </cell>
          <cell r="AC59">
            <v>0</v>
          </cell>
          <cell r="AD59">
            <v>0</v>
          </cell>
          <cell r="AE59">
            <v>0</v>
          </cell>
          <cell r="AF59">
            <v>0</v>
          </cell>
          <cell r="AG59">
            <v>0</v>
          </cell>
          <cell r="AH59">
            <v>0</v>
          </cell>
          <cell r="AI59">
            <v>0</v>
          </cell>
          <cell r="AJ59">
            <v>0</v>
          </cell>
        </row>
        <row r="60">
          <cell r="C60" t="str">
            <v>XII</v>
          </cell>
          <cell r="D60">
            <v>0</v>
          </cell>
          <cell r="E60">
            <v>0</v>
          </cell>
          <cell r="F60">
            <v>0</v>
          </cell>
          <cell r="G60">
            <v>0</v>
          </cell>
          <cell r="H60">
            <v>0</v>
          </cell>
          <cell r="I60">
            <v>0</v>
          </cell>
          <cell r="J60">
            <v>0</v>
          </cell>
          <cell r="K60">
            <v>0</v>
          </cell>
          <cell r="L60">
            <v>0</v>
          </cell>
          <cell r="M60">
            <v>0</v>
          </cell>
          <cell r="N60">
            <v>0</v>
          </cell>
          <cell r="O60">
            <v>0</v>
          </cell>
          <cell r="P60">
            <v>0</v>
          </cell>
          <cell r="Q60">
            <v>0</v>
          </cell>
          <cell r="R60">
            <v>0</v>
          </cell>
          <cell r="S60">
            <v>0</v>
          </cell>
          <cell r="T60">
            <v>0</v>
          </cell>
          <cell r="U60">
            <v>0</v>
          </cell>
          <cell r="V60">
            <v>0</v>
          </cell>
          <cell r="W60">
            <v>0</v>
          </cell>
          <cell r="X60">
            <v>0</v>
          </cell>
          <cell r="Y60">
            <v>0</v>
          </cell>
          <cell r="Z60">
            <v>0</v>
          </cell>
          <cell r="AA60">
            <v>0</v>
          </cell>
          <cell r="AB60">
            <v>0</v>
          </cell>
          <cell r="AC60">
            <v>0</v>
          </cell>
          <cell r="AD60">
            <v>0</v>
          </cell>
          <cell r="AE60">
            <v>0</v>
          </cell>
          <cell r="AF60">
            <v>0</v>
          </cell>
          <cell r="AG60">
            <v>0</v>
          </cell>
          <cell r="AH60">
            <v>0</v>
          </cell>
          <cell r="AI60">
            <v>0</v>
          </cell>
          <cell r="AJ60">
            <v>0</v>
          </cell>
        </row>
        <row r="61">
          <cell r="D61">
            <v>0</v>
          </cell>
          <cell r="E61">
            <v>0</v>
          </cell>
          <cell r="F61">
            <v>0</v>
          </cell>
          <cell r="G61">
            <v>0</v>
          </cell>
          <cell r="H61">
            <v>0</v>
          </cell>
          <cell r="I61">
            <v>0</v>
          </cell>
          <cell r="J61">
            <v>0</v>
          </cell>
          <cell r="K61">
            <v>0</v>
          </cell>
          <cell r="L61">
            <v>0</v>
          </cell>
          <cell r="M61">
            <v>0</v>
          </cell>
          <cell r="N61">
            <v>0</v>
          </cell>
          <cell r="O61">
            <v>0</v>
          </cell>
          <cell r="P61">
            <v>0</v>
          </cell>
          <cell r="Q61">
            <v>0</v>
          </cell>
          <cell r="R61">
            <v>0</v>
          </cell>
          <cell r="S61">
            <v>0</v>
          </cell>
          <cell r="T61">
            <v>0</v>
          </cell>
          <cell r="U61">
            <v>0</v>
          </cell>
          <cell r="V61">
            <v>0</v>
          </cell>
          <cell r="W61">
            <v>0</v>
          </cell>
          <cell r="X61">
            <v>0</v>
          </cell>
          <cell r="Y61">
            <v>0</v>
          </cell>
          <cell r="Z61">
            <v>0</v>
          </cell>
          <cell r="AA61">
            <v>0</v>
          </cell>
          <cell r="AB61">
            <v>0.31204999999999999</v>
          </cell>
          <cell r="AC61">
            <v>0.31204999999999999</v>
          </cell>
          <cell r="AD61">
            <v>0.31204999999999999</v>
          </cell>
          <cell r="AE61">
            <v>0</v>
          </cell>
          <cell r="AF61">
            <v>0</v>
          </cell>
          <cell r="AG61">
            <v>0</v>
          </cell>
          <cell r="AH61">
            <v>0</v>
          </cell>
          <cell r="AI61">
            <v>0</v>
          </cell>
          <cell r="AJ61">
            <v>0</v>
          </cell>
        </row>
        <row r="63">
          <cell r="C63" t="str">
            <v>Tipo Forestal 02</v>
          </cell>
        </row>
        <row r="64">
          <cell r="C64" t="str">
            <v>Uso de la Tierra/Año</v>
          </cell>
          <cell r="D64">
            <v>1990</v>
          </cell>
          <cell r="E64">
            <v>1991</v>
          </cell>
          <cell r="F64">
            <v>1992</v>
          </cell>
          <cell r="G64">
            <v>1993</v>
          </cell>
          <cell r="H64">
            <v>1994</v>
          </cell>
          <cell r="I64">
            <v>1995</v>
          </cell>
          <cell r="J64">
            <v>1996</v>
          </cell>
          <cell r="K64">
            <v>1997</v>
          </cell>
          <cell r="L64">
            <v>1998</v>
          </cell>
          <cell r="M64">
            <v>1999</v>
          </cell>
          <cell r="N64">
            <v>2000</v>
          </cell>
          <cell r="O64">
            <v>2001</v>
          </cell>
          <cell r="P64">
            <v>2002</v>
          </cell>
          <cell r="Q64">
            <v>2003</v>
          </cell>
          <cell r="R64">
            <v>2004</v>
          </cell>
          <cell r="S64">
            <v>2005</v>
          </cell>
          <cell r="T64">
            <v>2006</v>
          </cell>
          <cell r="U64">
            <v>2007</v>
          </cell>
          <cell r="V64">
            <v>2008</v>
          </cell>
          <cell r="W64">
            <v>2009</v>
          </cell>
          <cell r="X64">
            <v>2010</v>
          </cell>
          <cell r="Y64">
            <v>2011</v>
          </cell>
          <cell r="Z64">
            <v>2012</v>
          </cell>
          <cell r="AA64">
            <v>2013</v>
          </cell>
          <cell r="AB64">
            <v>2014</v>
          </cell>
          <cell r="AC64">
            <v>2015</v>
          </cell>
          <cell r="AD64">
            <v>2016</v>
          </cell>
          <cell r="AE64">
            <v>2017</v>
          </cell>
          <cell r="AF64">
            <v>2018</v>
          </cell>
          <cell r="AG64">
            <v>2019</v>
          </cell>
          <cell r="AH64">
            <v>2020</v>
          </cell>
          <cell r="AI64">
            <v>2021</v>
          </cell>
          <cell r="AJ64">
            <v>2022</v>
          </cell>
        </row>
        <row r="65">
          <cell r="C65" t="str">
            <v>XV</v>
          </cell>
          <cell r="D65">
            <v>0</v>
          </cell>
          <cell r="E65">
            <v>0</v>
          </cell>
          <cell r="F65">
            <v>0</v>
          </cell>
          <cell r="G65">
            <v>0</v>
          </cell>
          <cell r="H65">
            <v>0</v>
          </cell>
          <cell r="I65">
            <v>0</v>
          </cell>
          <cell r="J65">
            <v>0</v>
          </cell>
          <cell r="K65">
            <v>0</v>
          </cell>
          <cell r="L65">
            <v>0</v>
          </cell>
          <cell r="M65">
            <v>0</v>
          </cell>
          <cell r="N65">
            <v>0</v>
          </cell>
          <cell r="O65">
            <v>0</v>
          </cell>
          <cell r="P65">
            <v>0</v>
          </cell>
          <cell r="Q65">
            <v>0</v>
          </cell>
          <cell r="R65">
            <v>0</v>
          </cell>
          <cell r="S65">
            <v>0</v>
          </cell>
          <cell r="T65">
            <v>0</v>
          </cell>
          <cell r="U65">
            <v>0</v>
          </cell>
          <cell r="V65">
            <v>0</v>
          </cell>
          <cell r="W65">
            <v>0</v>
          </cell>
          <cell r="X65">
            <v>0</v>
          </cell>
          <cell r="Y65">
            <v>0</v>
          </cell>
          <cell r="Z65">
            <v>0</v>
          </cell>
          <cell r="AA65">
            <v>0</v>
          </cell>
          <cell r="AB65">
            <v>0</v>
          </cell>
          <cell r="AC65">
            <v>0</v>
          </cell>
          <cell r="AD65">
            <v>0</v>
          </cell>
          <cell r="AE65">
            <v>0</v>
          </cell>
          <cell r="AF65">
            <v>0</v>
          </cell>
          <cell r="AG65">
            <v>0</v>
          </cell>
          <cell r="AH65">
            <v>0</v>
          </cell>
          <cell r="AI65">
            <v>0</v>
          </cell>
          <cell r="AJ65">
            <v>0</v>
          </cell>
        </row>
        <row r="66">
          <cell r="C66" t="str">
            <v>I</v>
          </cell>
          <cell r="D66">
            <v>0</v>
          </cell>
          <cell r="E66">
            <v>0</v>
          </cell>
          <cell r="F66">
            <v>0</v>
          </cell>
          <cell r="G66">
            <v>0</v>
          </cell>
          <cell r="H66">
            <v>0</v>
          </cell>
          <cell r="I66">
            <v>0</v>
          </cell>
          <cell r="J66">
            <v>0</v>
          </cell>
          <cell r="K66">
            <v>0</v>
          </cell>
          <cell r="L66">
            <v>0</v>
          </cell>
          <cell r="M66">
            <v>0</v>
          </cell>
          <cell r="N66">
            <v>0</v>
          </cell>
          <cell r="O66">
            <v>0</v>
          </cell>
          <cell r="P66">
            <v>0</v>
          </cell>
          <cell r="Q66">
            <v>0</v>
          </cell>
          <cell r="R66">
            <v>0</v>
          </cell>
          <cell r="S66">
            <v>0</v>
          </cell>
          <cell r="T66">
            <v>0</v>
          </cell>
          <cell r="U66">
            <v>0</v>
          </cell>
          <cell r="V66">
            <v>0</v>
          </cell>
          <cell r="W66">
            <v>0</v>
          </cell>
          <cell r="X66">
            <v>0</v>
          </cell>
          <cell r="Y66">
            <v>0</v>
          </cell>
          <cell r="Z66">
            <v>0</v>
          </cell>
          <cell r="AA66">
            <v>0</v>
          </cell>
          <cell r="AB66">
            <v>0</v>
          </cell>
          <cell r="AC66">
            <v>0</v>
          </cell>
          <cell r="AD66">
            <v>0</v>
          </cell>
          <cell r="AE66">
            <v>0</v>
          </cell>
          <cell r="AF66">
            <v>0</v>
          </cell>
          <cell r="AG66">
            <v>0</v>
          </cell>
          <cell r="AH66">
            <v>0</v>
          </cell>
          <cell r="AI66">
            <v>0</v>
          </cell>
          <cell r="AJ66">
            <v>0</v>
          </cell>
        </row>
        <row r="67">
          <cell r="C67" t="str">
            <v>II</v>
          </cell>
          <cell r="D67">
            <v>0</v>
          </cell>
          <cell r="E67">
            <v>0</v>
          </cell>
          <cell r="F67">
            <v>0</v>
          </cell>
          <cell r="G67">
            <v>0</v>
          </cell>
          <cell r="H67">
            <v>0</v>
          </cell>
          <cell r="I67">
            <v>0</v>
          </cell>
          <cell r="J67">
            <v>0</v>
          </cell>
          <cell r="K67">
            <v>0</v>
          </cell>
          <cell r="L67">
            <v>0</v>
          </cell>
          <cell r="M67">
            <v>0</v>
          </cell>
          <cell r="N67">
            <v>0</v>
          </cell>
          <cell r="O67">
            <v>0</v>
          </cell>
          <cell r="P67">
            <v>0</v>
          </cell>
          <cell r="Q67">
            <v>0</v>
          </cell>
          <cell r="R67">
            <v>0</v>
          </cell>
          <cell r="S67">
            <v>0</v>
          </cell>
          <cell r="T67">
            <v>0</v>
          </cell>
          <cell r="U67">
            <v>0</v>
          </cell>
          <cell r="V67">
            <v>0</v>
          </cell>
          <cell r="W67">
            <v>0</v>
          </cell>
          <cell r="X67">
            <v>0</v>
          </cell>
          <cell r="Y67">
            <v>0</v>
          </cell>
          <cell r="Z67">
            <v>0</v>
          </cell>
          <cell r="AA67">
            <v>0</v>
          </cell>
          <cell r="AB67">
            <v>0</v>
          </cell>
          <cell r="AC67">
            <v>0</v>
          </cell>
          <cell r="AD67">
            <v>0</v>
          </cell>
          <cell r="AE67">
            <v>0</v>
          </cell>
          <cell r="AF67">
            <v>0</v>
          </cell>
          <cell r="AG67">
            <v>0</v>
          </cell>
          <cell r="AH67">
            <v>0</v>
          </cell>
          <cell r="AI67">
            <v>0</v>
          </cell>
          <cell r="AJ67">
            <v>0</v>
          </cell>
        </row>
        <row r="68">
          <cell r="C68" t="str">
            <v>III</v>
          </cell>
          <cell r="D68">
            <v>0</v>
          </cell>
          <cell r="E68">
            <v>0</v>
          </cell>
          <cell r="F68">
            <v>0</v>
          </cell>
          <cell r="G68">
            <v>0</v>
          </cell>
          <cell r="H68">
            <v>0</v>
          </cell>
          <cell r="I68">
            <v>0</v>
          </cell>
          <cell r="J68">
            <v>0</v>
          </cell>
          <cell r="K68">
            <v>0</v>
          </cell>
          <cell r="L68">
            <v>0</v>
          </cell>
          <cell r="M68">
            <v>0</v>
          </cell>
          <cell r="N68">
            <v>0</v>
          </cell>
          <cell r="O68">
            <v>0</v>
          </cell>
          <cell r="P68">
            <v>0</v>
          </cell>
          <cell r="Q68">
            <v>0</v>
          </cell>
          <cell r="R68">
            <v>0</v>
          </cell>
          <cell r="S68">
            <v>0</v>
          </cell>
          <cell r="T68">
            <v>0</v>
          </cell>
          <cell r="U68">
            <v>0</v>
          </cell>
          <cell r="V68">
            <v>0</v>
          </cell>
          <cell r="W68">
            <v>0</v>
          </cell>
          <cell r="X68">
            <v>0</v>
          </cell>
          <cell r="Y68">
            <v>0</v>
          </cell>
          <cell r="Z68">
            <v>0</v>
          </cell>
          <cell r="AA68">
            <v>0</v>
          </cell>
          <cell r="AB68">
            <v>0</v>
          </cell>
          <cell r="AC68">
            <v>0</v>
          </cell>
          <cell r="AD68">
            <v>0</v>
          </cell>
          <cell r="AE68">
            <v>0</v>
          </cell>
          <cell r="AF68">
            <v>0</v>
          </cell>
          <cell r="AG68">
            <v>0</v>
          </cell>
          <cell r="AH68">
            <v>0</v>
          </cell>
          <cell r="AI68">
            <v>0</v>
          </cell>
          <cell r="AJ68">
            <v>0</v>
          </cell>
        </row>
        <row r="69">
          <cell r="C69" t="str">
            <v>IV</v>
          </cell>
          <cell r="D69">
            <v>0</v>
          </cell>
          <cell r="E69">
            <v>0</v>
          </cell>
          <cell r="F69">
            <v>0</v>
          </cell>
          <cell r="G69">
            <v>0</v>
          </cell>
          <cell r="H69">
            <v>0</v>
          </cell>
          <cell r="I69">
            <v>0</v>
          </cell>
          <cell r="J69">
            <v>0</v>
          </cell>
          <cell r="K69">
            <v>0</v>
          </cell>
          <cell r="L69">
            <v>0</v>
          </cell>
          <cell r="M69">
            <v>0</v>
          </cell>
          <cell r="N69">
            <v>0</v>
          </cell>
          <cell r="O69">
            <v>0</v>
          </cell>
          <cell r="P69">
            <v>0</v>
          </cell>
          <cell r="Q69">
            <v>0</v>
          </cell>
          <cell r="R69">
            <v>0</v>
          </cell>
          <cell r="S69">
            <v>0</v>
          </cell>
          <cell r="T69">
            <v>0</v>
          </cell>
          <cell r="U69">
            <v>0</v>
          </cell>
          <cell r="V69">
            <v>0</v>
          </cell>
          <cell r="W69">
            <v>0</v>
          </cell>
          <cell r="X69">
            <v>0</v>
          </cell>
          <cell r="Y69">
            <v>0</v>
          </cell>
          <cell r="Z69">
            <v>0</v>
          </cell>
          <cell r="AA69">
            <v>0</v>
          </cell>
          <cell r="AB69">
            <v>0</v>
          </cell>
          <cell r="AC69">
            <v>0</v>
          </cell>
          <cell r="AD69">
            <v>0</v>
          </cell>
          <cell r="AE69">
            <v>0</v>
          </cell>
          <cell r="AF69">
            <v>0</v>
          </cell>
          <cell r="AG69">
            <v>0</v>
          </cell>
          <cell r="AH69">
            <v>0</v>
          </cell>
          <cell r="AI69">
            <v>0</v>
          </cell>
          <cell r="AJ69">
            <v>0</v>
          </cell>
        </row>
        <row r="70">
          <cell r="C70" t="str">
            <v>V</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v>0</v>
          </cell>
          <cell r="S70">
            <v>0</v>
          </cell>
          <cell r="T70">
            <v>0</v>
          </cell>
          <cell r="U70">
            <v>0</v>
          </cell>
          <cell r="V70">
            <v>0</v>
          </cell>
          <cell r="W70">
            <v>0</v>
          </cell>
          <cell r="X70">
            <v>0</v>
          </cell>
          <cell r="Y70">
            <v>0</v>
          </cell>
          <cell r="Z70">
            <v>0</v>
          </cell>
          <cell r="AA70">
            <v>0</v>
          </cell>
          <cell r="AB70">
            <v>0</v>
          </cell>
          <cell r="AC70">
            <v>0</v>
          </cell>
          <cell r="AD70">
            <v>0</v>
          </cell>
          <cell r="AE70">
            <v>0</v>
          </cell>
          <cell r="AF70">
            <v>0</v>
          </cell>
          <cell r="AG70">
            <v>0</v>
          </cell>
          <cell r="AH70">
            <v>0</v>
          </cell>
          <cell r="AI70">
            <v>0</v>
          </cell>
          <cell r="AJ70">
            <v>0</v>
          </cell>
        </row>
        <row r="71">
          <cell r="C71" t="str">
            <v>RM</v>
          </cell>
          <cell r="D71">
            <v>0</v>
          </cell>
          <cell r="E71">
            <v>0</v>
          </cell>
          <cell r="F71">
            <v>0</v>
          </cell>
          <cell r="G71">
            <v>0</v>
          </cell>
          <cell r="H71">
            <v>0</v>
          </cell>
          <cell r="I71">
            <v>0</v>
          </cell>
          <cell r="J71">
            <v>0</v>
          </cell>
          <cell r="K71">
            <v>0</v>
          </cell>
          <cell r="L71">
            <v>0</v>
          </cell>
          <cell r="M71">
            <v>0</v>
          </cell>
          <cell r="N71">
            <v>0</v>
          </cell>
          <cell r="O71">
            <v>0</v>
          </cell>
          <cell r="P71">
            <v>0</v>
          </cell>
          <cell r="Q71">
            <v>0</v>
          </cell>
          <cell r="R71">
            <v>0</v>
          </cell>
          <cell r="S71">
            <v>0</v>
          </cell>
          <cell r="T71">
            <v>0</v>
          </cell>
          <cell r="U71">
            <v>0</v>
          </cell>
          <cell r="V71">
            <v>0</v>
          </cell>
          <cell r="W71">
            <v>0</v>
          </cell>
          <cell r="X71">
            <v>0</v>
          </cell>
          <cell r="Y71">
            <v>0</v>
          </cell>
          <cell r="Z71">
            <v>0</v>
          </cell>
          <cell r="AA71">
            <v>0</v>
          </cell>
          <cell r="AB71">
            <v>0</v>
          </cell>
          <cell r="AC71">
            <v>0</v>
          </cell>
          <cell r="AD71">
            <v>0</v>
          </cell>
          <cell r="AE71">
            <v>0</v>
          </cell>
          <cell r="AF71">
            <v>0</v>
          </cell>
          <cell r="AG71">
            <v>0</v>
          </cell>
          <cell r="AH71">
            <v>0</v>
          </cell>
          <cell r="AI71">
            <v>0</v>
          </cell>
          <cell r="AJ71">
            <v>0</v>
          </cell>
        </row>
        <row r="72">
          <cell r="C72" t="str">
            <v>VI</v>
          </cell>
          <cell r="D72">
            <v>0</v>
          </cell>
          <cell r="E72">
            <v>0</v>
          </cell>
          <cell r="F72">
            <v>0</v>
          </cell>
          <cell r="G72">
            <v>0</v>
          </cell>
          <cell r="H72">
            <v>0</v>
          </cell>
          <cell r="I72">
            <v>0</v>
          </cell>
          <cell r="J72">
            <v>0</v>
          </cell>
          <cell r="K72">
            <v>0</v>
          </cell>
          <cell r="L72">
            <v>0</v>
          </cell>
          <cell r="M72">
            <v>0</v>
          </cell>
          <cell r="N72">
            <v>0</v>
          </cell>
          <cell r="O72">
            <v>0</v>
          </cell>
          <cell r="P72">
            <v>0</v>
          </cell>
          <cell r="Q72">
            <v>0</v>
          </cell>
          <cell r="R72">
            <v>0</v>
          </cell>
          <cell r="S72">
            <v>0</v>
          </cell>
          <cell r="T72">
            <v>0</v>
          </cell>
          <cell r="U72">
            <v>0</v>
          </cell>
          <cell r="V72">
            <v>0</v>
          </cell>
          <cell r="W72">
            <v>0</v>
          </cell>
          <cell r="X72">
            <v>0</v>
          </cell>
          <cell r="Y72">
            <v>0</v>
          </cell>
          <cell r="Z72">
            <v>0</v>
          </cell>
          <cell r="AA72">
            <v>0</v>
          </cell>
          <cell r="AB72">
            <v>0</v>
          </cell>
          <cell r="AC72">
            <v>0</v>
          </cell>
          <cell r="AD72">
            <v>0</v>
          </cell>
          <cell r="AE72">
            <v>0</v>
          </cell>
          <cell r="AF72">
            <v>0</v>
          </cell>
          <cell r="AG72">
            <v>0</v>
          </cell>
          <cell r="AH72">
            <v>0</v>
          </cell>
          <cell r="AI72">
            <v>0</v>
          </cell>
          <cell r="AJ72">
            <v>0</v>
          </cell>
        </row>
        <row r="73">
          <cell r="C73" t="str">
            <v>VII</v>
          </cell>
          <cell r="D73">
            <v>0</v>
          </cell>
          <cell r="E73">
            <v>0</v>
          </cell>
          <cell r="F73">
            <v>0</v>
          </cell>
          <cell r="G73">
            <v>0</v>
          </cell>
          <cell r="H73">
            <v>0</v>
          </cell>
          <cell r="I73">
            <v>0</v>
          </cell>
          <cell r="J73">
            <v>0</v>
          </cell>
          <cell r="K73">
            <v>0</v>
          </cell>
          <cell r="L73">
            <v>0</v>
          </cell>
          <cell r="M73">
            <v>0</v>
          </cell>
          <cell r="N73">
            <v>0</v>
          </cell>
          <cell r="O73">
            <v>0</v>
          </cell>
          <cell r="P73">
            <v>0</v>
          </cell>
          <cell r="Q73">
            <v>0</v>
          </cell>
          <cell r="R73">
            <v>0</v>
          </cell>
          <cell r="S73">
            <v>0</v>
          </cell>
          <cell r="T73">
            <v>0</v>
          </cell>
          <cell r="U73">
            <v>0</v>
          </cell>
          <cell r="V73">
            <v>0</v>
          </cell>
          <cell r="W73">
            <v>0</v>
          </cell>
          <cell r="X73">
            <v>0</v>
          </cell>
          <cell r="Y73">
            <v>0</v>
          </cell>
          <cell r="Z73">
            <v>0</v>
          </cell>
          <cell r="AA73">
            <v>0</v>
          </cell>
          <cell r="AB73">
            <v>0</v>
          </cell>
          <cell r="AC73">
            <v>0</v>
          </cell>
          <cell r="AD73">
            <v>0</v>
          </cell>
          <cell r="AE73">
            <v>0</v>
          </cell>
          <cell r="AF73">
            <v>0</v>
          </cell>
          <cell r="AG73">
            <v>0</v>
          </cell>
          <cell r="AH73">
            <v>0</v>
          </cell>
          <cell r="AI73">
            <v>0</v>
          </cell>
          <cell r="AJ73">
            <v>0</v>
          </cell>
        </row>
        <row r="74">
          <cell r="C74" t="str">
            <v>XVI</v>
          </cell>
          <cell r="D74">
            <v>0</v>
          </cell>
          <cell r="E74">
            <v>0</v>
          </cell>
          <cell r="F74">
            <v>0</v>
          </cell>
          <cell r="G74">
            <v>0</v>
          </cell>
          <cell r="H74">
            <v>0</v>
          </cell>
          <cell r="I74">
            <v>0</v>
          </cell>
          <cell r="J74">
            <v>0</v>
          </cell>
          <cell r="K74">
            <v>0</v>
          </cell>
          <cell r="L74">
            <v>0</v>
          </cell>
          <cell r="M74">
            <v>0</v>
          </cell>
          <cell r="N74">
            <v>0</v>
          </cell>
          <cell r="O74">
            <v>0</v>
          </cell>
          <cell r="P74">
            <v>0</v>
          </cell>
          <cell r="Q74">
            <v>0</v>
          </cell>
          <cell r="R74">
            <v>0</v>
          </cell>
          <cell r="S74">
            <v>0</v>
          </cell>
          <cell r="T74">
            <v>0</v>
          </cell>
          <cell r="U74">
            <v>0</v>
          </cell>
          <cell r="V74">
            <v>0</v>
          </cell>
          <cell r="W74">
            <v>0</v>
          </cell>
          <cell r="X74">
            <v>0</v>
          </cell>
          <cell r="Y74">
            <v>0</v>
          </cell>
          <cell r="Z74">
            <v>0</v>
          </cell>
          <cell r="AA74">
            <v>0</v>
          </cell>
          <cell r="AB74">
            <v>0</v>
          </cell>
          <cell r="AC74">
            <v>0</v>
          </cell>
          <cell r="AD74">
            <v>0</v>
          </cell>
          <cell r="AE74">
            <v>0</v>
          </cell>
          <cell r="AF74">
            <v>0</v>
          </cell>
          <cell r="AG74">
            <v>0</v>
          </cell>
          <cell r="AH74">
            <v>0</v>
          </cell>
          <cell r="AI74">
            <v>0</v>
          </cell>
          <cell r="AJ74">
            <v>0</v>
          </cell>
        </row>
        <row r="75">
          <cell r="C75" t="str">
            <v>VIII</v>
          </cell>
          <cell r="D75">
            <v>0</v>
          </cell>
          <cell r="E75">
            <v>0</v>
          </cell>
          <cell r="F75">
            <v>0</v>
          </cell>
          <cell r="G75">
            <v>0</v>
          </cell>
          <cell r="H75">
            <v>0</v>
          </cell>
          <cell r="I75">
            <v>0</v>
          </cell>
          <cell r="J75">
            <v>0</v>
          </cell>
          <cell r="K75">
            <v>0</v>
          </cell>
          <cell r="L75">
            <v>0</v>
          </cell>
          <cell r="M75">
            <v>0</v>
          </cell>
          <cell r="N75">
            <v>0</v>
          </cell>
          <cell r="O75">
            <v>0</v>
          </cell>
          <cell r="P75">
            <v>0</v>
          </cell>
          <cell r="Q75">
            <v>0</v>
          </cell>
          <cell r="R75">
            <v>0</v>
          </cell>
          <cell r="S75">
            <v>0</v>
          </cell>
          <cell r="T75">
            <v>0</v>
          </cell>
          <cell r="U75">
            <v>0</v>
          </cell>
          <cell r="V75">
            <v>0</v>
          </cell>
          <cell r="W75">
            <v>0</v>
          </cell>
          <cell r="X75">
            <v>0</v>
          </cell>
          <cell r="Y75">
            <v>0</v>
          </cell>
          <cell r="Z75">
            <v>0</v>
          </cell>
          <cell r="AA75">
            <v>0</v>
          </cell>
          <cell r="AB75">
            <v>0</v>
          </cell>
          <cell r="AC75">
            <v>0</v>
          </cell>
          <cell r="AD75">
            <v>0</v>
          </cell>
          <cell r="AE75">
            <v>0</v>
          </cell>
          <cell r="AF75">
            <v>0</v>
          </cell>
          <cell r="AG75">
            <v>0</v>
          </cell>
          <cell r="AH75">
            <v>0</v>
          </cell>
          <cell r="AI75">
            <v>0</v>
          </cell>
          <cell r="AJ75">
            <v>0</v>
          </cell>
        </row>
        <row r="76">
          <cell r="C76" t="str">
            <v>IX</v>
          </cell>
          <cell r="D76">
            <v>0</v>
          </cell>
          <cell r="E76">
            <v>0</v>
          </cell>
          <cell r="F76">
            <v>0</v>
          </cell>
          <cell r="G76">
            <v>0</v>
          </cell>
          <cell r="H76">
            <v>0</v>
          </cell>
          <cell r="I76">
            <v>0</v>
          </cell>
          <cell r="J76">
            <v>0</v>
          </cell>
          <cell r="K76">
            <v>0</v>
          </cell>
          <cell r="L76">
            <v>0</v>
          </cell>
          <cell r="M76">
            <v>0</v>
          </cell>
          <cell r="N76">
            <v>0</v>
          </cell>
          <cell r="O76">
            <v>0</v>
          </cell>
          <cell r="P76">
            <v>0</v>
          </cell>
          <cell r="Q76">
            <v>0</v>
          </cell>
          <cell r="R76">
            <v>0</v>
          </cell>
          <cell r="S76">
            <v>0</v>
          </cell>
          <cell r="T76">
            <v>0</v>
          </cell>
          <cell r="U76">
            <v>0</v>
          </cell>
          <cell r="V76">
            <v>0</v>
          </cell>
          <cell r="W76">
            <v>0</v>
          </cell>
          <cell r="X76">
            <v>0</v>
          </cell>
          <cell r="Y76">
            <v>0</v>
          </cell>
          <cell r="Z76">
            <v>0</v>
          </cell>
          <cell r="AA76">
            <v>0</v>
          </cell>
          <cell r="AB76">
            <v>0</v>
          </cell>
          <cell r="AC76">
            <v>0</v>
          </cell>
          <cell r="AD76">
            <v>0</v>
          </cell>
          <cell r="AE76">
            <v>0</v>
          </cell>
          <cell r="AF76">
            <v>0</v>
          </cell>
          <cell r="AG76">
            <v>0</v>
          </cell>
          <cell r="AH76">
            <v>0</v>
          </cell>
          <cell r="AI76">
            <v>0</v>
          </cell>
          <cell r="AJ76">
            <v>0</v>
          </cell>
        </row>
        <row r="77">
          <cell r="C77" t="str">
            <v>XIV</v>
          </cell>
          <cell r="D77">
            <v>0</v>
          </cell>
          <cell r="E77">
            <v>0</v>
          </cell>
          <cell r="F77">
            <v>0</v>
          </cell>
          <cell r="G77">
            <v>0</v>
          </cell>
          <cell r="H77">
            <v>0</v>
          </cell>
          <cell r="I77">
            <v>0</v>
          </cell>
          <cell r="J77">
            <v>0</v>
          </cell>
          <cell r="K77">
            <v>0</v>
          </cell>
          <cell r="L77">
            <v>0</v>
          </cell>
          <cell r="M77">
            <v>0</v>
          </cell>
          <cell r="N77">
            <v>0</v>
          </cell>
          <cell r="O77">
            <v>0</v>
          </cell>
          <cell r="P77">
            <v>0</v>
          </cell>
          <cell r="Q77">
            <v>0</v>
          </cell>
          <cell r="R77">
            <v>0</v>
          </cell>
          <cell r="S77">
            <v>0</v>
          </cell>
          <cell r="T77">
            <v>0</v>
          </cell>
          <cell r="U77">
            <v>0</v>
          </cell>
          <cell r="V77">
            <v>0</v>
          </cell>
          <cell r="W77">
            <v>0</v>
          </cell>
          <cell r="X77">
            <v>0</v>
          </cell>
          <cell r="Y77">
            <v>0</v>
          </cell>
          <cell r="Z77">
            <v>0</v>
          </cell>
          <cell r="AA77">
            <v>0</v>
          </cell>
          <cell r="AB77">
            <v>0</v>
          </cell>
          <cell r="AC77">
            <v>0</v>
          </cell>
          <cell r="AD77">
            <v>0</v>
          </cell>
          <cell r="AE77">
            <v>0</v>
          </cell>
          <cell r="AF77">
            <v>0</v>
          </cell>
          <cell r="AG77">
            <v>0</v>
          </cell>
          <cell r="AH77">
            <v>0</v>
          </cell>
          <cell r="AI77">
            <v>0</v>
          </cell>
          <cell r="AJ77">
            <v>0</v>
          </cell>
        </row>
        <row r="78">
          <cell r="C78" t="str">
            <v>X</v>
          </cell>
          <cell r="D78">
            <v>0</v>
          </cell>
          <cell r="E78">
            <v>0</v>
          </cell>
          <cell r="F78">
            <v>0</v>
          </cell>
          <cell r="G78">
            <v>0</v>
          </cell>
          <cell r="H78">
            <v>0</v>
          </cell>
          <cell r="I78">
            <v>0</v>
          </cell>
          <cell r="J78">
            <v>0</v>
          </cell>
          <cell r="K78">
            <v>0</v>
          </cell>
          <cell r="L78">
            <v>0</v>
          </cell>
          <cell r="M78">
            <v>0</v>
          </cell>
          <cell r="N78">
            <v>0</v>
          </cell>
          <cell r="O78">
            <v>0</v>
          </cell>
          <cell r="P78">
            <v>0</v>
          </cell>
          <cell r="Q78">
            <v>0</v>
          </cell>
          <cell r="R78">
            <v>0</v>
          </cell>
          <cell r="S78">
            <v>0</v>
          </cell>
          <cell r="T78">
            <v>0</v>
          </cell>
          <cell r="U78">
            <v>0</v>
          </cell>
          <cell r="V78">
            <v>0</v>
          </cell>
          <cell r="W78">
            <v>0</v>
          </cell>
          <cell r="X78">
            <v>0</v>
          </cell>
          <cell r="Y78">
            <v>0</v>
          </cell>
          <cell r="Z78">
            <v>0</v>
          </cell>
          <cell r="AA78">
            <v>0</v>
          </cell>
          <cell r="AB78">
            <v>0</v>
          </cell>
          <cell r="AC78">
            <v>0</v>
          </cell>
          <cell r="AD78">
            <v>0</v>
          </cell>
          <cell r="AE78">
            <v>0</v>
          </cell>
          <cell r="AF78">
            <v>0</v>
          </cell>
          <cell r="AG78">
            <v>0</v>
          </cell>
          <cell r="AH78">
            <v>0</v>
          </cell>
          <cell r="AI78">
            <v>0</v>
          </cell>
          <cell r="AJ78">
            <v>0</v>
          </cell>
        </row>
        <row r="79">
          <cell r="C79" t="str">
            <v>XI</v>
          </cell>
          <cell r="D79">
            <v>0</v>
          </cell>
          <cell r="E79">
            <v>0</v>
          </cell>
          <cell r="F79">
            <v>0</v>
          </cell>
          <cell r="G79">
            <v>0</v>
          </cell>
          <cell r="H79">
            <v>0</v>
          </cell>
          <cell r="I79">
            <v>0</v>
          </cell>
          <cell r="J79">
            <v>0</v>
          </cell>
          <cell r="K79">
            <v>0</v>
          </cell>
          <cell r="L79">
            <v>0</v>
          </cell>
          <cell r="M79">
            <v>0</v>
          </cell>
          <cell r="N79">
            <v>0</v>
          </cell>
          <cell r="O79">
            <v>0</v>
          </cell>
          <cell r="P79">
            <v>0</v>
          </cell>
          <cell r="Q79">
            <v>0</v>
          </cell>
          <cell r="R79">
            <v>0</v>
          </cell>
          <cell r="S79">
            <v>0</v>
          </cell>
          <cell r="T79">
            <v>0</v>
          </cell>
          <cell r="U79">
            <v>0</v>
          </cell>
          <cell r="V79">
            <v>0</v>
          </cell>
          <cell r="W79">
            <v>0</v>
          </cell>
          <cell r="X79">
            <v>0</v>
          </cell>
          <cell r="Y79">
            <v>0</v>
          </cell>
          <cell r="Z79">
            <v>0</v>
          </cell>
          <cell r="AA79">
            <v>0</v>
          </cell>
          <cell r="AB79">
            <v>0</v>
          </cell>
          <cell r="AC79">
            <v>0</v>
          </cell>
          <cell r="AD79">
            <v>0</v>
          </cell>
          <cell r="AE79">
            <v>0</v>
          </cell>
          <cell r="AF79">
            <v>0</v>
          </cell>
          <cell r="AG79">
            <v>0</v>
          </cell>
          <cell r="AH79">
            <v>0</v>
          </cell>
          <cell r="AI79">
            <v>0</v>
          </cell>
          <cell r="AJ79">
            <v>0</v>
          </cell>
        </row>
        <row r="80">
          <cell r="C80" t="str">
            <v>XII</v>
          </cell>
          <cell r="D80">
            <v>0</v>
          </cell>
          <cell r="E80">
            <v>0</v>
          </cell>
          <cell r="F80">
            <v>0</v>
          </cell>
          <cell r="G80">
            <v>0</v>
          </cell>
          <cell r="H80">
            <v>0</v>
          </cell>
          <cell r="I80">
            <v>0</v>
          </cell>
          <cell r="J80">
            <v>0</v>
          </cell>
          <cell r="K80">
            <v>0</v>
          </cell>
          <cell r="L80">
            <v>0</v>
          </cell>
          <cell r="M80">
            <v>0</v>
          </cell>
          <cell r="N80">
            <v>0</v>
          </cell>
          <cell r="O80">
            <v>0</v>
          </cell>
          <cell r="P80">
            <v>0</v>
          </cell>
          <cell r="Q80">
            <v>0</v>
          </cell>
          <cell r="R80">
            <v>0</v>
          </cell>
          <cell r="S80">
            <v>0</v>
          </cell>
          <cell r="T80">
            <v>0</v>
          </cell>
          <cell r="U80">
            <v>0</v>
          </cell>
          <cell r="V80">
            <v>0</v>
          </cell>
          <cell r="W80">
            <v>0</v>
          </cell>
          <cell r="X80">
            <v>0</v>
          </cell>
          <cell r="Y80">
            <v>0</v>
          </cell>
          <cell r="Z80">
            <v>0</v>
          </cell>
          <cell r="AA80">
            <v>0</v>
          </cell>
          <cell r="AB80">
            <v>0</v>
          </cell>
          <cell r="AC80">
            <v>0</v>
          </cell>
          <cell r="AD80">
            <v>0</v>
          </cell>
          <cell r="AE80">
            <v>0</v>
          </cell>
          <cell r="AF80">
            <v>0</v>
          </cell>
          <cell r="AG80">
            <v>0</v>
          </cell>
          <cell r="AH80">
            <v>0</v>
          </cell>
          <cell r="AI80">
            <v>0</v>
          </cell>
          <cell r="AJ80">
            <v>0</v>
          </cell>
        </row>
        <row r="81">
          <cell r="D81">
            <v>0</v>
          </cell>
          <cell r="E81">
            <v>0</v>
          </cell>
          <cell r="F81">
            <v>0</v>
          </cell>
          <cell r="G81">
            <v>0</v>
          </cell>
          <cell r="H81">
            <v>0</v>
          </cell>
          <cell r="I81">
            <v>0</v>
          </cell>
          <cell r="J81">
            <v>0</v>
          </cell>
          <cell r="K81">
            <v>0</v>
          </cell>
          <cell r="L81">
            <v>0</v>
          </cell>
          <cell r="M81">
            <v>0</v>
          </cell>
          <cell r="N81">
            <v>0</v>
          </cell>
          <cell r="O81">
            <v>0</v>
          </cell>
          <cell r="P81">
            <v>0</v>
          </cell>
          <cell r="Q81">
            <v>0</v>
          </cell>
          <cell r="R81">
            <v>0</v>
          </cell>
          <cell r="S81">
            <v>0</v>
          </cell>
          <cell r="T81">
            <v>0</v>
          </cell>
          <cell r="U81">
            <v>0</v>
          </cell>
          <cell r="V81">
            <v>0</v>
          </cell>
          <cell r="W81">
            <v>0</v>
          </cell>
          <cell r="X81">
            <v>0</v>
          </cell>
          <cell r="Y81">
            <v>0</v>
          </cell>
          <cell r="Z81">
            <v>0</v>
          </cell>
          <cell r="AA81">
            <v>0</v>
          </cell>
          <cell r="AB81">
            <v>0</v>
          </cell>
          <cell r="AC81">
            <v>0</v>
          </cell>
          <cell r="AD81">
            <v>0</v>
          </cell>
          <cell r="AE81">
            <v>0</v>
          </cell>
          <cell r="AF81">
            <v>0</v>
          </cell>
          <cell r="AG81">
            <v>0</v>
          </cell>
          <cell r="AH81">
            <v>0</v>
          </cell>
          <cell r="AI81">
            <v>0</v>
          </cell>
          <cell r="AJ81">
            <v>0</v>
          </cell>
        </row>
        <row r="83">
          <cell r="C83" t="str">
            <v>Tipo Forestal 03</v>
          </cell>
        </row>
        <row r="84">
          <cell r="C84" t="str">
            <v>Uso de la Tierra/Año</v>
          </cell>
          <cell r="D84">
            <v>1990</v>
          </cell>
          <cell r="E84">
            <v>1991</v>
          </cell>
          <cell r="F84">
            <v>1992</v>
          </cell>
          <cell r="G84">
            <v>1993</v>
          </cell>
          <cell r="H84">
            <v>1994</v>
          </cell>
          <cell r="I84">
            <v>1995</v>
          </cell>
          <cell r="J84">
            <v>1996</v>
          </cell>
          <cell r="K84">
            <v>1997</v>
          </cell>
          <cell r="L84">
            <v>1998</v>
          </cell>
          <cell r="M84">
            <v>1999</v>
          </cell>
          <cell r="N84">
            <v>2000</v>
          </cell>
          <cell r="O84">
            <v>2001</v>
          </cell>
          <cell r="P84">
            <v>2002</v>
          </cell>
          <cell r="Q84">
            <v>2003</v>
          </cell>
          <cell r="R84">
            <v>2004</v>
          </cell>
          <cell r="S84">
            <v>2005</v>
          </cell>
          <cell r="T84">
            <v>2006</v>
          </cell>
          <cell r="U84">
            <v>2007</v>
          </cell>
          <cell r="V84">
            <v>2008</v>
          </cell>
          <cell r="W84">
            <v>2009</v>
          </cell>
          <cell r="X84">
            <v>2010</v>
          </cell>
          <cell r="Y84">
            <v>2011</v>
          </cell>
          <cell r="Z84">
            <v>2012</v>
          </cell>
          <cell r="AA84">
            <v>2013</v>
          </cell>
          <cell r="AB84">
            <v>2014</v>
          </cell>
          <cell r="AC84">
            <v>2015</v>
          </cell>
          <cell r="AD84">
            <v>2016</v>
          </cell>
          <cell r="AE84">
            <v>2017</v>
          </cell>
          <cell r="AF84">
            <v>2018</v>
          </cell>
          <cell r="AG84">
            <v>2019</v>
          </cell>
          <cell r="AH84">
            <v>2020</v>
          </cell>
          <cell r="AI84">
            <v>2021</v>
          </cell>
          <cell r="AJ84">
            <v>2022</v>
          </cell>
        </row>
        <row r="85">
          <cell r="C85" t="str">
            <v>XV</v>
          </cell>
          <cell r="D85">
            <v>0</v>
          </cell>
          <cell r="E85">
            <v>0</v>
          </cell>
          <cell r="F85">
            <v>0</v>
          </cell>
          <cell r="G85">
            <v>0</v>
          </cell>
          <cell r="H85">
            <v>0</v>
          </cell>
          <cell r="I85">
            <v>0</v>
          </cell>
          <cell r="J85">
            <v>0</v>
          </cell>
          <cell r="K85">
            <v>0</v>
          </cell>
          <cell r="L85">
            <v>0</v>
          </cell>
          <cell r="M85">
            <v>0</v>
          </cell>
          <cell r="N85">
            <v>0</v>
          </cell>
          <cell r="O85">
            <v>0</v>
          </cell>
          <cell r="P85">
            <v>0</v>
          </cell>
          <cell r="Q85">
            <v>0</v>
          </cell>
          <cell r="R85">
            <v>0</v>
          </cell>
          <cell r="S85">
            <v>0</v>
          </cell>
          <cell r="T85">
            <v>0</v>
          </cell>
          <cell r="U85">
            <v>0</v>
          </cell>
          <cell r="V85">
            <v>0</v>
          </cell>
          <cell r="W85">
            <v>0</v>
          </cell>
          <cell r="X85">
            <v>0</v>
          </cell>
          <cell r="Y85">
            <v>0</v>
          </cell>
          <cell r="Z85">
            <v>0</v>
          </cell>
          <cell r="AA85">
            <v>0</v>
          </cell>
          <cell r="AB85">
            <v>0</v>
          </cell>
          <cell r="AC85">
            <v>0</v>
          </cell>
          <cell r="AD85">
            <v>0</v>
          </cell>
          <cell r="AE85">
            <v>0</v>
          </cell>
          <cell r="AF85">
            <v>0</v>
          </cell>
          <cell r="AG85">
            <v>0</v>
          </cell>
          <cell r="AH85">
            <v>0</v>
          </cell>
          <cell r="AI85">
            <v>0</v>
          </cell>
          <cell r="AJ85">
            <v>0</v>
          </cell>
        </row>
        <row r="86">
          <cell r="C86" t="str">
            <v>I</v>
          </cell>
          <cell r="D86">
            <v>0</v>
          </cell>
          <cell r="E86">
            <v>0</v>
          </cell>
          <cell r="F86">
            <v>0</v>
          </cell>
          <cell r="G86">
            <v>0</v>
          </cell>
          <cell r="H86">
            <v>0</v>
          </cell>
          <cell r="I86">
            <v>0</v>
          </cell>
          <cell r="J86">
            <v>0</v>
          </cell>
          <cell r="K86">
            <v>0</v>
          </cell>
          <cell r="L86">
            <v>0</v>
          </cell>
          <cell r="M86">
            <v>0</v>
          </cell>
          <cell r="N86">
            <v>0</v>
          </cell>
          <cell r="O86">
            <v>0</v>
          </cell>
          <cell r="P86">
            <v>0</v>
          </cell>
          <cell r="Q86">
            <v>0</v>
          </cell>
          <cell r="R86">
            <v>0</v>
          </cell>
          <cell r="S86">
            <v>0</v>
          </cell>
          <cell r="T86">
            <v>0</v>
          </cell>
          <cell r="U86">
            <v>0</v>
          </cell>
          <cell r="V86">
            <v>0</v>
          </cell>
          <cell r="W86">
            <v>0</v>
          </cell>
          <cell r="X86">
            <v>0</v>
          </cell>
          <cell r="Y86">
            <v>0</v>
          </cell>
          <cell r="Z86">
            <v>0</v>
          </cell>
          <cell r="AA86">
            <v>0</v>
          </cell>
          <cell r="AB86">
            <v>0</v>
          </cell>
          <cell r="AC86">
            <v>0</v>
          </cell>
          <cell r="AD86">
            <v>0</v>
          </cell>
          <cell r="AE86">
            <v>0</v>
          </cell>
          <cell r="AF86">
            <v>0</v>
          </cell>
          <cell r="AG86">
            <v>0</v>
          </cell>
          <cell r="AH86">
            <v>0</v>
          </cell>
          <cell r="AI86">
            <v>0</v>
          </cell>
          <cell r="AJ86">
            <v>0</v>
          </cell>
        </row>
        <row r="87">
          <cell r="C87" t="str">
            <v>II</v>
          </cell>
          <cell r="D87">
            <v>0</v>
          </cell>
          <cell r="E87">
            <v>0</v>
          </cell>
          <cell r="F87">
            <v>0</v>
          </cell>
          <cell r="G87">
            <v>0</v>
          </cell>
          <cell r="H87">
            <v>0</v>
          </cell>
          <cell r="I87">
            <v>0</v>
          </cell>
          <cell r="J87">
            <v>0</v>
          </cell>
          <cell r="K87">
            <v>0</v>
          </cell>
          <cell r="L87">
            <v>0</v>
          </cell>
          <cell r="M87">
            <v>0</v>
          </cell>
          <cell r="N87">
            <v>0</v>
          </cell>
          <cell r="O87">
            <v>0</v>
          </cell>
          <cell r="P87">
            <v>0</v>
          </cell>
          <cell r="Q87">
            <v>0</v>
          </cell>
          <cell r="R87">
            <v>0</v>
          </cell>
          <cell r="S87">
            <v>0</v>
          </cell>
          <cell r="T87">
            <v>0</v>
          </cell>
          <cell r="U87">
            <v>0</v>
          </cell>
          <cell r="V87">
            <v>0</v>
          </cell>
          <cell r="W87">
            <v>0</v>
          </cell>
          <cell r="X87">
            <v>0</v>
          </cell>
          <cell r="Y87">
            <v>0</v>
          </cell>
          <cell r="Z87">
            <v>0</v>
          </cell>
          <cell r="AA87">
            <v>0</v>
          </cell>
          <cell r="AB87">
            <v>0</v>
          </cell>
          <cell r="AC87">
            <v>0</v>
          </cell>
          <cell r="AD87">
            <v>0</v>
          </cell>
          <cell r="AE87">
            <v>0</v>
          </cell>
          <cell r="AF87">
            <v>0</v>
          </cell>
          <cell r="AG87">
            <v>0</v>
          </cell>
          <cell r="AH87">
            <v>0</v>
          </cell>
          <cell r="AI87">
            <v>0</v>
          </cell>
          <cell r="AJ87">
            <v>0</v>
          </cell>
        </row>
        <row r="88">
          <cell r="C88" t="str">
            <v>III</v>
          </cell>
          <cell r="D88">
            <v>0</v>
          </cell>
          <cell r="E88">
            <v>0</v>
          </cell>
          <cell r="F88">
            <v>0</v>
          </cell>
          <cell r="G88">
            <v>0</v>
          </cell>
          <cell r="H88">
            <v>0</v>
          </cell>
          <cell r="I88">
            <v>0</v>
          </cell>
          <cell r="J88">
            <v>0</v>
          </cell>
          <cell r="K88">
            <v>0</v>
          </cell>
          <cell r="L88">
            <v>0</v>
          </cell>
          <cell r="M88">
            <v>0</v>
          </cell>
          <cell r="N88">
            <v>0</v>
          </cell>
          <cell r="O88">
            <v>0</v>
          </cell>
          <cell r="P88">
            <v>0</v>
          </cell>
          <cell r="Q88">
            <v>0</v>
          </cell>
          <cell r="R88">
            <v>0</v>
          </cell>
          <cell r="S88">
            <v>0</v>
          </cell>
          <cell r="T88">
            <v>0</v>
          </cell>
          <cell r="U88">
            <v>0</v>
          </cell>
          <cell r="V88">
            <v>0</v>
          </cell>
          <cell r="W88">
            <v>0</v>
          </cell>
          <cell r="X88">
            <v>0</v>
          </cell>
          <cell r="Y88">
            <v>0</v>
          </cell>
          <cell r="Z88">
            <v>0</v>
          </cell>
          <cell r="AA88">
            <v>0</v>
          </cell>
          <cell r="AB88">
            <v>0</v>
          </cell>
          <cell r="AC88">
            <v>0</v>
          </cell>
          <cell r="AD88">
            <v>0</v>
          </cell>
          <cell r="AE88">
            <v>0</v>
          </cell>
          <cell r="AF88">
            <v>0</v>
          </cell>
          <cell r="AG88">
            <v>0</v>
          </cell>
          <cell r="AH88">
            <v>0</v>
          </cell>
          <cell r="AI88">
            <v>0</v>
          </cell>
          <cell r="AJ88">
            <v>0</v>
          </cell>
        </row>
        <row r="89">
          <cell r="C89" t="str">
            <v>IV</v>
          </cell>
          <cell r="D89">
            <v>0</v>
          </cell>
          <cell r="E89">
            <v>0</v>
          </cell>
          <cell r="F89">
            <v>0</v>
          </cell>
          <cell r="G89">
            <v>0</v>
          </cell>
          <cell r="H89">
            <v>0</v>
          </cell>
          <cell r="I89">
            <v>0</v>
          </cell>
          <cell r="J89">
            <v>0</v>
          </cell>
          <cell r="K89">
            <v>0</v>
          </cell>
          <cell r="L89">
            <v>0</v>
          </cell>
          <cell r="M89">
            <v>0</v>
          </cell>
          <cell r="N89">
            <v>0</v>
          </cell>
          <cell r="O89">
            <v>0</v>
          </cell>
          <cell r="P89">
            <v>0</v>
          </cell>
          <cell r="Q89">
            <v>0</v>
          </cell>
          <cell r="R89">
            <v>0</v>
          </cell>
          <cell r="S89">
            <v>0</v>
          </cell>
          <cell r="T89">
            <v>0</v>
          </cell>
          <cell r="U89">
            <v>0</v>
          </cell>
          <cell r="V89">
            <v>0</v>
          </cell>
          <cell r="W89">
            <v>0</v>
          </cell>
          <cell r="X89">
            <v>0</v>
          </cell>
          <cell r="Y89">
            <v>0</v>
          </cell>
          <cell r="Z89">
            <v>0</v>
          </cell>
          <cell r="AA89">
            <v>0</v>
          </cell>
          <cell r="AB89">
            <v>0</v>
          </cell>
          <cell r="AC89">
            <v>0</v>
          </cell>
          <cell r="AD89">
            <v>0</v>
          </cell>
          <cell r="AE89">
            <v>0</v>
          </cell>
          <cell r="AF89">
            <v>0</v>
          </cell>
          <cell r="AG89">
            <v>0</v>
          </cell>
          <cell r="AH89">
            <v>0</v>
          </cell>
          <cell r="AI89">
            <v>0</v>
          </cell>
          <cell r="AJ89">
            <v>0</v>
          </cell>
        </row>
        <row r="90">
          <cell r="C90" t="str">
            <v>V</v>
          </cell>
          <cell r="D90">
            <v>0</v>
          </cell>
          <cell r="E90">
            <v>0</v>
          </cell>
          <cell r="F90">
            <v>0</v>
          </cell>
          <cell r="G90">
            <v>0</v>
          </cell>
          <cell r="H90">
            <v>0</v>
          </cell>
          <cell r="I90">
            <v>0</v>
          </cell>
          <cell r="J90">
            <v>0</v>
          </cell>
          <cell r="K90">
            <v>0</v>
          </cell>
          <cell r="L90">
            <v>0</v>
          </cell>
          <cell r="M90">
            <v>0</v>
          </cell>
          <cell r="N90">
            <v>0</v>
          </cell>
          <cell r="O90">
            <v>0</v>
          </cell>
          <cell r="P90">
            <v>0</v>
          </cell>
          <cell r="Q90">
            <v>0</v>
          </cell>
          <cell r="R90">
            <v>0</v>
          </cell>
          <cell r="S90">
            <v>0</v>
          </cell>
          <cell r="T90">
            <v>0</v>
          </cell>
          <cell r="U90">
            <v>0</v>
          </cell>
          <cell r="V90">
            <v>0</v>
          </cell>
          <cell r="W90">
            <v>0</v>
          </cell>
          <cell r="X90">
            <v>0</v>
          </cell>
          <cell r="Y90">
            <v>0</v>
          </cell>
          <cell r="Z90">
            <v>0</v>
          </cell>
          <cell r="AA90">
            <v>0</v>
          </cell>
          <cell r="AB90">
            <v>0</v>
          </cell>
          <cell r="AC90">
            <v>0</v>
          </cell>
          <cell r="AD90">
            <v>0</v>
          </cell>
          <cell r="AE90">
            <v>0</v>
          </cell>
          <cell r="AF90">
            <v>0</v>
          </cell>
          <cell r="AG90">
            <v>0</v>
          </cell>
          <cell r="AH90">
            <v>0</v>
          </cell>
          <cell r="AI90">
            <v>0</v>
          </cell>
          <cell r="AJ90">
            <v>0</v>
          </cell>
        </row>
        <row r="91">
          <cell r="C91" t="str">
            <v>RM</v>
          </cell>
          <cell r="D91">
            <v>0</v>
          </cell>
          <cell r="E91">
            <v>0</v>
          </cell>
          <cell r="F91">
            <v>0</v>
          </cell>
          <cell r="G91">
            <v>0</v>
          </cell>
          <cell r="H91">
            <v>0</v>
          </cell>
          <cell r="I91">
            <v>0</v>
          </cell>
          <cell r="J91">
            <v>0</v>
          </cell>
          <cell r="K91">
            <v>0</v>
          </cell>
          <cell r="L91">
            <v>0</v>
          </cell>
          <cell r="M91">
            <v>0</v>
          </cell>
          <cell r="N91">
            <v>0</v>
          </cell>
          <cell r="O91">
            <v>0</v>
          </cell>
          <cell r="P91">
            <v>0</v>
          </cell>
          <cell r="Q91">
            <v>0</v>
          </cell>
          <cell r="R91">
            <v>0</v>
          </cell>
          <cell r="S91">
            <v>0</v>
          </cell>
          <cell r="T91">
            <v>0</v>
          </cell>
          <cell r="U91">
            <v>0</v>
          </cell>
          <cell r="V91">
            <v>0</v>
          </cell>
          <cell r="W91">
            <v>0</v>
          </cell>
          <cell r="X91">
            <v>0</v>
          </cell>
          <cell r="Y91">
            <v>0</v>
          </cell>
          <cell r="Z91">
            <v>0</v>
          </cell>
          <cell r="AA91">
            <v>0</v>
          </cell>
          <cell r="AB91">
            <v>0</v>
          </cell>
          <cell r="AC91">
            <v>0</v>
          </cell>
          <cell r="AD91">
            <v>0</v>
          </cell>
          <cell r="AE91">
            <v>0</v>
          </cell>
          <cell r="AF91">
            <v>0</v>
          </cell>
          <cell r="AG91">
            <v>0</v>
          </cell>
          <cell r="AH91">
            <v>0</v>
          </cell>
          <cell r="AI91">
            <v>0</v>
          </cell>
          <cell r="AJ91">
            <v>0</v>
          </cell>
        </row>
        <row r="92">
          <cell r="C92" t="str">
            <v>VI</v>
          </cell>
          <cell r="D92">
            <v>0</v>
          </cell>
          <cell r="E92">
            <v>0</v>
          </cell>
          <cell r="F92">
            <v>0</v>
          </cell>
          <cell r="G92">
            <v>0</v>
          </cell>
          <cell r="H92">
            <v>0</v>
          </cell>
          <cell r="I92">
            <v>0</v>
          </cell>
          <cell r="J92">
            <v>0</v>
          </cell>
          <cell r="K92">
            <v>0</v>
          </cell>
          <cell r="L92">
            <v>0</v>
          </cell>
          <cell r="M92">
            <v>0</v>
          </cell>
          <cell r="N92">
            <v>0</v>
          </cell>
          <cell r="O92">
            <v>0</v>
          </cell>
          <cell r="P92">
            <v>0</v>
          </cell>
          <cell r="Q92">
            <v>0</v>
          </cell>
          <cell r="R92">
            <v>0</v>
          </cell>
          <cell r="S92">
            <v>0</v>
          </cell>
          <cell r="T92">
            <v>0</v>
          </cell>
          <cell r="U92">
            <v>0</v>
          </cell>
          <cell r="V92">
            <v>0</v>
          </cell>
          <cell r="W92">
            <v>0</v>
          </cell>
          <cell r="X92">
            <v>0</v>
          </cell>
          <cell r="Y92">
            <v>0</v>
          </cell>
          <cell r="Z92">
            <v>0</v>
          </cell>
          <cell r="AA92">
            <v>0</v>
          </cell>
          <cell r="AB92">
            <v>0</v>
          </cell>
          <cell r="AC92">
            <v>0</v>
          </cell>
          <cell r="AD92">
            <v>0</v>
          </cell>
          <cell r="AE92">
            <v>0</v>
          </cell>
          <cell r="AF92">
            <v>0</v>
          </cell>
          <cell r="AG92">
            <v>0</v>
          </cell>
          <cell r="AH92">
            <v>0</v>
          </cell>
          <cell r="AI92">
            <v>0</v>
          </cell>
          <cell r="AJ92">
            <v>0</v>
          </cell>
        </row>
        <row r="93">
          <cell r="C93" t="str">
            <v>VII</v>
          </cell>
          <cell r="D93">
            <v>0</v>
          </cell>
          <cell r="E93">
            <v>0</v>
          </cell>
          <cell r="F93">
            <v>0</v>
          </cell>
          <cell r="G93">
            <v>0</v>
          </cell>
          <cell r="H93">
            <v>0</v>
          </cell>
          <cell r="I93">
            <v>0</v>
          </cell>
          <cell r="J93">
            <v>0</v>
          </cell>
          <cell r="K93">
            <v>0</v>
          </cell>
          <cell r="L93">
            <v>0</v>
          </cell>
          <cell r="M93">
            <v>0</v>
          </cell>
          <cell r="N93">
            <v>0</v>
          </cell>
          <cell r="O93">
            <v>0</v>
          </cell>
          <cell r="P93">
            <v>0</v>
          </cell>
          <cell r="Q93">
            <v>0</v>
          </cell>
          <cell r="R93">
            <v>0</v>
          </cell>
          <cell r="S93">
            <v>0</v>
          </cell>
          <cell r="T93">
            <v>0</v>
          </cell>
          <cell r="U93">
            <v>0</v>
          </cell>
          <cell r="V93">
            <v>0</v>
          </cell>
          <cell r="W93">
            <v>0</v>
          </cell>
          <cell r="X93">
            <v>0</v>
          </cell>
          <cell r="Y93">
            <v>0</v>
          </cell>
          <cell r="Z93">
            <v>0</v>
          </cell>
          <cell r="AA93">
            <v>0</v>
          </cell>
          <cell r="AB93">
            <v>0</v>
          </cell>
          <cell r="AC93">
            <v>0</v>
          </cell>
          <cell r="AD93">
            <v>0</v>
          </cell>
          <cell r="AE93">
            <v>0</v>
          </cell>
          <cell r="AF93">
            <v>0</v>
          </cell>
          <cell r="AG93">
            <v>0</v>
          </cell>
          <cell r="AH93">
            <v>0</v>
          </cell>
          <cell r="AI93">
            <v>0</v>
          </cell>
          <cell r="AJ93">
            <v>0</v>
          </cell>
        </row>
        <row r="94">
          <cell r="C94" t="str">
            <v>XVI</v>
          </cell>
          <cell r="D94">
            <v>0</v>
          </cell>
          <cell r="E94">
            <v>0</v>
          </cell>
          <cell r="F94">
            <v>0</v>
          </cell>
          <cell r="G94">
            <v>0</v>
          </cell>
          <cell r="H94">
            <v>0</v>
          </cell>
          <cell r="I94">
            <v>0</v>
          </cell>
          <cell r="J94">
            <v>0</v>
          </cell>
          <cell r="K94">
            <v>0</v>
          </cell>
          <cell r="L94">
            <v>0</v>
          </cell>
          <cell r="M94">
            <v>0</v>
          </cell>
          <cell r="N94">
            <v>0</v>
          </cell>
          <cell r="O94">
            <v>0</v>
          </cell>
          <cell r="P94">
            <v>0</v>
          </cell>
          <cell r="Q94">
            <v>0</v>
          </cell>
          <cell r="R94">
            <v>0</v>
          </cell>
          <cell r="S94">
            <v>0</v>
          </cell>
          <cell r="T94">
            <v>0</v>
          </cell>
          <cell r="U94">
            <v>0</v>
          </cell>
          <cell r="V94">
            <v>0</v>
          </cell>
          <cell r="W94">
            <v>0</v>
          </cell>
          <cell r="X94">
            <v>0</v>
          </cell>
          <cell r="Y94">
            <v>0</v>
          </cell>
          <cell r="Z94">
            <v>0</v>
          </cell>
          <cell r="AA94">
            <v>0</v>
          </cell>
          <cell r="AB94">
            <v>0</v>
          </cell>
          <cell r="AC94">
            <v>0</v>
          </cell>
          <cell r="AD94">
            <v>0</v>
          </cell>
          <cell r="AE94">
            <v>0</v>
          </cell>
          <cell r="AF94">
            <v>0</v>
          </cell>
          <cell r="AG94">
            <v>0</v>
          </cell>
          <cell r="AH94">
            <v>0</v>
          </cell>
          <cell r="AI94">
            <v>0</v>
          </cell>
          <cell r="AJ94">
            <v>0</v>
          </cell>
        </row>
        <row r="95">
          <cell r="C95" t="str">
            <v>VIII</v>
          </cell>
          <cell r="D95">
            <v>0</v>
          </cell>
          <cell r="E95">
            <v>0</v>
          </cell>
          <cell r="F95">
            <v>0</v>
          </cell>
          <cell r="G95">
            <v>0</v>
          </cell>
          <cell r="H95">
            <v>0</v>
          </cell>
          <cell r="I95">
            <v>0</v>
          </cell>
          <cell r="J95">
            <v>0</v>
          </cell>
          <cell r="K95">
            <v>0</v>
          </cell>
          <cell r="L95">
            <v>0</v>
          </cell>
          <cell r="M95">
            <v>0</v>
          </cell>
          <cell r="N95">
            <v>0</v>
          </cell>
          <cell r="O95">
            <v>0</v>
          </cell>
          <cell r="P95">
            <v>0</v>
          </cell>
          <cell r="Q95">
            <v>0</v>
          </cell>
          <cell r="R95">
            <v>0</v>
          </cell>
          <cell r="S95">
            <v>0</v>
          </cell>
          <cell r="T95">
            <v>0</v>
          </cell>
          <cell r="U95">
            <v>0</v>
          </cell>
          <cell r="V95">
            <v>0</v>
          </cell>
          <cell r="W95">
            <v>0</v>
          </cell>
          <cell r="X95">
            <v>0</v>
          </cell>
          <cell r="Y95">
            <v>0</v>
          </cell>
          <cell r="Z95">
            <v>0</v>
          </cell>
          <cell r="AA95">
            <v>0</v>
          </cell>
          <cell r="AB95">
            <v>0</v>
          </cell>
          <cell r="AC95">
            <v>0</v>
          </cell>
          <cell r="AD95">
            <v>0</v>
          </cell>
          <cell r="AE95">
            <v>0</v>
          </cell>
          <cell r="AF95">
            <v>0</v>
          </cell>
          <cell r="AG95">
            <v>0</v>
          </cell>
          <cell r="AH95">
            <v>0</v>
          </cell>
          <cell r="AI95">
            <v>0</v>
          </cell>
          <cell r="AJ95">
            <v>0</v>
          </cell>
        </row>
        <row r="96">
          <cell r="C96" t="str">
            <v>IX</v>
          </cell>
          <cell r="D96">
            <v>0</v>
          </cell>
          <cell r="E96">
            <v>0</v>
          </cell>
          <cell r="F96">
            <v>0</v>
          </cell>
          <cell r="G96">
            <v>0</v>
          </cell>
          <cell r="H96">
            <v>0</v>
          </cell>
          <cell r="I96">
            <v>0</v>
          </cell>
          <cell r="J96">
            <v>0</v>
          </cell>
          <cell r="K96">
            <v>0</v>
          </cell>
          <cell r="L96">
            <v>0</v>
          </cell>
          <cell r="M96">
            <v>0</v>
          </cell>
          <cell r="N96">
            <v>0</v>
          </cell>
          <cell r="O96">
            <v>0</v>
          </cell>
          <cell r="P96">
            <v>0</v>
          </cell>
          <cell r="Q96">
            <v>0</v>
          </cell>
          <cell r="R96">
            <v>0</v>
          </cell>
          <cell r="S96">
            <v>0</v>
          </cell>
          <cell r="T96">
            <v>0</v>
          </cell>
          <cell r="U96">
            <v>0</v>
          </cell>
          <cell r="V96">
            <v>0</v>
          </cell>
          <cell r="W96">
            <v>0</v>
          </cell>
          <cell r="X96">
            <v>0</v>
          </cell>
          <cell r="Y96">
            <v>0</v>
          </cell>
          <cell r="Z96">
            <v>0</v>
          </cell>
          <cell r="AA96">
            <v>0</v>
          </cell>
          <cell r="AB96">
            <v>0</v>
          </cell>
          <cell r="AC96">
            <v>0</v>
          </cell>
          <cell r="AD96">
            <v>0</v>
          </cell>
          <cell r="AE96">
            <v>0</v>
          </cell>
          <cell r="AF96">
            <v>0</v>
          </cell>
          <cell r="AG96">
            <v>0</v>
          </cell>
          <cell r="AH96">
            <v>0</v>
          </cell>
          <cell r="AI96">
            <v>0</v>
          </cell>
          <cell r="AJ96">
            <v>0</v>
          </cell>
        </row>
        <row r="97">
          <cell r="C97" t="str">
            <v>XIV</v>
          </cell>
          <cell r="D97">
            <v>0</v>
          </cell>
          <cell r="E97">
            <v>0</v>
          </cell>
          <cell r="F97">
            <v>0</v>
          </cell>
          <cell r="G97">
            <v>0</v>
          </cell>
          <cell r="H97">
            <v>0</v>
          </cell>
          <cell r="I97">
            <v>0</v>
          </cell>
          <cell r="J97">
            <v>0</v>
          </cell>
          <cell r="K97">
            <v>0</v>
          </cell>
          <cell r="L97">
            <v>0</v>
          </cell>
          <cell r="M97">
            <v>0</v>
          </cell>
          <cell r="N97">
            <v>0</v>
          </cell>
          <cell r="O97">
            <v>0</v>
          </cell>
          <cell r="P97">
            <v>0</v>
          </cell>
          <cell r="Q97">
            <v>0</v>
          </cell>
          <cell r="R97">
            <v>0</v>
          </cell>
          <cell r="S97">
            <v>0</v>
          </cell>
          <cell r="T97">
            <v>0</v>
          </cell>
          <cell r="U97">
            <v>0</v>
          </cell>
          <cell r="V97">
            <v>0</v>
          </cell>
          <cell r="W97">
            <v>0</v>
          </cell>
          <cell r="X97">
            <v>0</v>
          </cell>
          <cell r="Y97">
            <v>0</v>
          </cell>
          <cell r="Z97">
            <v>0</v>
          </cell>
          <cell r="AA97">
            <v>0</v>
          </cell>
          <cell r="AB97">
            <v>0</v>
          </cell>
          <cell r="AC97">
            <v>0</v>
          </cell>
          <cell r="AD97">
            <v>0</v>
          </cell>
          <cell r="AE97">
            <v>0</v>
          </cell>
          <cell r="AF97">
            <v>0</v>
          </cell>
          <cell r="AG97">
            <v>0</v>
          </cell>
          <cell r="AH97">
            <v>0</v>
          </cell>
          <cell r="AI97">
            <v>0</v>
          </cell>
          <cell r="AJ97">
            <v>0</v>
          </cell>
        </row>
        <row r="98">
          <cell r="C98" t="str">
            <v>X</v>
          </cell>
          <cell r="D98">
            <v>0</v>
          </cell>
          <cell r="E98">
            <v>0</v>
          </cell>
          <cell r="F98">
            <v>0</v>
          </cell>
          <cell r="G98">
            <v>0</v>
          </cell>
          <cell r="H98">
            <v>0</v>
          </cell>
          <cell r="I98">
            <v>0</v>
          </cell>
          <cell r="J98">
            <v>0</v>
          </cell>
          <cell r="K98">
            <v>0</v>
          </cell>
          <cell r="L98">
            <v>0</v>
          </cell>
          <cell r="M98">
            <v>0</v>
          </cell>
          <cell r="N98">
            <v>0</v>
          </cell>
          <cell r="O98">
            <v>0</v>
          </cell>
          <cell r="P98">
            <v>0</v>
          </cell>
          <cell r="Q98">
            <v>0</v>
          </cell>
          <cell r="R98">
            <v>0</v>
          </cell>
          <cell r="S98">
            <v>0</v>
          </cell>
          <cell r="T98">
            <v>0</v>
          </cell>
          <cell r="U98">
            <v>0</v>
          </cell>
          <cell r="V98">
            <v>0</v>
          </cell>
          <cell r="W98">
            <v>0</v>
          </cell>
          <cell r="X98">
            <v>0</v>
          </cell>
          <cell r="Y98">
            <v>0</v>
          </cell>
          <cell r="Z98">
            <v>0</v>
          </cell>
          <cell r="AA98">
            <v>0</v>
          </cell>
          <cell r="AB98">
            <v>0</v>
          </cell>
          <cell r="AC98">
            <v>0</v>
          </cell>
          <cell r="AD98">
            <v>0</v>
          </cell>
          <cell r="AE98">
            <v>0</v>
          </cell>
          <cell r="AF98">
            <v>0</v>
          </cell>
          <cell r="AG98">
            <v>0</v>
          </cell>
          <cell r="AH98">
            <v>0</v>
          </cell>
          <cell r="AI98">
            <v>0</v>
          </cell>
          <cell r="AJ98">
            <v>0</v>
          </cell>
        </row>
        <row r="99">
          <cell r="C99" t="str">
            <v>XI</v>
          </cell>
          <cell r="D99">
            <v>0</v>
          </cell>
          <cell r="E99">
            <v>0</v>
          </cell>
          <cell r="F99">
            <v>0</v>
          </cell>
          <cell r="G99">
            <v>0</v>
          </cell>
          <cell r="H99">
            <v>0</v>
          </cell>
          <cell r="I99">
            <v>0</v>
          </cell>
          <cell r="J99">
            <v>0</v>
          </cell>
          <cell r="K99">
            <v>0</v>
          </cell>
          <cell r="L99">
            <v>0</v>
          </cell>
          <cell r="M99">
            <v>0</v>
          </cell>
          <cell r="N99">
            <v>0</v>
          </cell>
          <cell r="O99">
            <v>0</v>
          </cell>
          <cell r="P99">
            <v>0</v>
          </cell>
          <cell r="Q99">
            <v>0</v>
          </cell>
          <cell r="R99">
            <v>0</v>
          </cell>
          <cell r="S99">
            <v>0</v>
          </cell>
          <cell r="T99">
            <v>0</v>
          </cell>
          <cell r="U99">
            <v>0</v>
          </cell>
          <cell r="V99">
            <v>0</v>
          </cell>
          <cell r="W99">
            <v>0</v>
          </cell>
          <cell r="X99">
            <v>0</v>
          </cell>
          <cell r="Y99">
            <v>0</v>
          </cell>
          <cell r="Z99">
            <v>0</v>
          </cell>
          <cell r="AA99">
            <v>0</v>
          </cell>
          <cell r="AB99">
            <v>0</v>
          </cell>
          <cell r="AC99">
            <v>0</v>
          </cell>
          <cell r="AD99">
            <v>0</v>
          </cell>
          <cell r="AE99">
            <v>0</v>
          </cell>
          <cell r="AF99">
            <v>0</v>
          </cell>
          <cell r="AG99">
            <v>0</v>
          </cell>
          <cell r="AH99">
            <v>0</v>
          </cell>
          <cell r="AI99">
            <v>0</v>
          </cell>
          <cell r="AJ99">
            <v>0</v>
          </cell>
        </row>
        <row r="100">
          <cell r="C100" t="str">
            <v>XII</v>
          </cell>
          <cell r="D100">
            <v>0</v>
          </cell>
          <cell r="E100">
            <v>0</v>
          </cell>
          <cell r="F100">
            <v>0</v>
          </cell>
          <cell r="G100">
            <v>0</v>
          </cell>
          <cell r="H100">
            <v>0</v>
          </cell>
          <cell r="I100">
            <v>0</v>
          </cell>
          <cell r="J100">
            <v>0</v>
          </cell>
          <cell r="K100">
            <v>0</v>
          </cell>
          <cell r="L100">
            <v>0</v>
          </cell>
          <cell r="M100">
            <v>0</v>
          </cell>
          <cell r="N100">
            <v>0</v>
          </cell>
          <cell r="O100">
            <v>0</v>
          </cell>
          <cell r="P100">
            <v>0</v>
          </cell>
          <cell r="Q100">
            <v>0</v>
          </cell>
          <cell r="R100">
            <v>0</v>
          </cell>
          <cell r="S100">
            <v>0</v>
          </cell>
          <cell r="T100">
            <v>0</v>
          </cell>
          <cell r="U100">
            <v>0</v>
          </cell>
          <cell r="V100">
            <v>0</v>
          </cell>
          <cell r="W100">
            <v>0</v>
          </cell>
          <cell r="X100">
            <v>0</v>
          </cell>
          <cell r="Y100">
            <v>0</v>
          </cell>
          <cell r="Z100">
            <v>0</v>
          </cell>
          <cell r="AA100">
            <v>0</v>
          </cell>
          <cell r="AB100">
            <v>0</v>
          </cell>
          <cell r="AC100">
            <v>0</v>
          </cell>
          <cell r="AD100">
            <v>0</v>
          </cell>
          <cell r="AE100">
            <v>0</v>
          </cell>
          <cell r="AF100">
            <v>0</v>
          </cell>
          <cell r="AG100">
            <v>0</v>
          </cell>
          <cell r="AH100">
            <v>0</v>
          </cell>
          <cell r="AI100">
            <v>0</v>
          </cell>
          <cell r="AJ100">
            <v>0</v>
          </cell>
        </row>
        <row r="101">
          <cell r="D101">
            <v>0</v>
          </cell>
          <cell r="E101">
            <v>0</v>
          </cell>
          <cell r="F101">
            <v>0</v>
          </cell>
          <cell r="G101">
            <v>0</v>
          </cell>
          <cell r="H101">
            <v>0</v>
          </cell>
          <cell r="I101">
            <v>0</v>
          </cell>
          <cell r="J101">
            <v>0</v>
          </cell>
          <cell r="K101">
            <v>0</v>
          </cell>
          <cell r="L101">
            <v>0</v>
          </cell>
          <cell r="M101">
            <v>0</v>
          </cell>
          <cell r="N101">
            <v>0</v>
          </cell>
          <cell r="O101">
            <v>0</v>
          </cell>
          <cell r="P101">
            <v>0</v>
          </cell>
          <cell r="Q101">
            <v>0</v>
          </cell>
          <cell r="R101">
            <v>0</v>
          </cell>
          <cell r="S101">
            <v>0</v>
          </cell>
          <cell r="T101">
            <v>0</v>
          </cell>
          <cell r="U101">
            <v>0</v>
          </cell>
          <cell r="V101">
            <v>0</v>
          </cell>
          <cell r="W101">
            <v>0</v>
          </cell>
          <cell r="X101">
            <v>0</v>
          </cell>
          <cell r="Y101">
            <v>0</v>
          </cell>
          <cell r="Z101">
            <v>0</v>
          </cell>
          <cell r="AA101">
            <v>0</v>
          </cell>
          <cell r="AB101">
            <v>0</v>
          </cell>
          <cell r="AC101">
            <v>0</v>
          </cell>
          <cell r="AD101">
            <v>0</v>
          </cell>
          <cell r="AE101">
            <v>0</v>
          </cell>
          <cell r="AF101">
            <v>0</v>
          </cell>
          <cell r="AG101">
            <v>0</v>
          </cell>
          <cell r="AH101">
            <v>0</v>
          </cell>
          <cell r="AI101">
            <v>0</v>
          </cell>
          <cell r="AJ101">
            <v>0</v>
          </cell>
        </row>
        <row r="103">
          <cell r="C103" t="str">
            <v>Tipo Forestal 04</v>
          </cell>
        </row>
        <row r="104">
          <cell r="C104" t="str">
            <v>Uso de la Tierra/Año</v>
          </cell>
          <cell r="D104">
            <v>1990</v>
          </cell>
          <cell r="E104">
            <v>1991</v>
          </cell>
          <cell r="F104">
            <v>1992</v>
          </cell>
          <cell r="G104">
            <v>1993</v>
          </cell>
          <cell r="H104">
            <v>1994</v>
          </cell>
          <cell r="I104">
            <v>1995</v>
          </cell>
          <cell r="J104">
            <v>1996</v>
          </cell>
          <cell r="K104">
            <v>1997</v>
          </cell>
          <cell r="L104">
            <v>1998</v>
          </cell>
          <cell r="M104">
            <v>1999</v>
          </cell>
          <cell r="N104">
            <v>2000</v>
          </cell>
          <cell r="O104">
            <v>2001</v>
          </cell>
          <cell r="P104">
            <v>2002</v>
          </cell>
          <cell r="Q104">
            <v>2003</v>
          </cell>
          <cell r="R104">
            <v>2004</v>
          </cell>
          <cell r="S104">
            <v>2005</v>
          </cell>
          <cell r="T104">
            <v>2006</v>
          </cell>
          <cell r="U104">
            <v>2007</v>
          </cell>
          <cell r="V104">
            <v>2008</v>
          </cell>
          <cell r="W104">
            <v>2009</v>
          </cell>
          <cell r="X104">
            <v>2010</v>
          </cell>
          <cell r="Y104">
            <v>2011</v>
          </cell>
          <cell r="Z104">
            <v>2012</v>
          </cell>
          <cell r="AA104">
            <v>2013</v>
          </cell>
          <cell r="AB104">
            <v>2014</v>
          </cell>
          <cell r="AC104">
            <v>2015</v>
          </cell>
          <cell r="AD104">
            <v>2016</v>
          </cell>
          <cell r="AE104">
            <v>2017</v>
          </cell>
          <cell r="AF104">
            <v>2018</v>
          </cell>
          <cell r="AG104">
            <v>2019</v>
          </cell>
          <cell r="AH104">
            <v>2020</v>
          </cell>
          <cell r="AI104">
            <v>2021</v>
          </cell>
          <cell r="AJ104">
            <v>2022</v>
          </cell>
        </row>
        <row r="105">
          <cell r="C105" t="str">
            <v>XV</v>
          </cell>
          <cell r="D105">
            <v>0</v>
          </cell>
          <cell r="E105">
            <v>0</v>
          </cell>
          <cell r="F105">
            <v>0</v>
          </cell>
          <cell r="G105">
            <v>0</v>
          </cell>
          <cell r="H105">
            <v>0</v>
          </cell>
          <cell r="I105">
            <v>0</v>
          </cell>
          <cell r="J105">
            <v>0</v>
          </cell>
          <cell r="K105">
            <v>0</v>
          </cell>
          <cell r="L105">
            <v>0</v>
          </cell>
          <cell r="M105">
            <v>0</v>
          </cell>
          <cell r="N105">
            <v>0</v>
          </cell>
          <cell r="O105">
            <v>0</v>
          </cell>
          <cell r="P105">
            <v>0</v>
          </cell>
          <cell r="Q105">
            <v>0</v>
          </cell>
          <cell r="R105">
            <v>0</v>
          </cell>
          <cell r="S105">
            <v>0</v>
          </cell>
          <cell r="T105">
            <v>0</v>
          </cell>
          <cell r="U105">
            <v>0</v>
          </cell>
          <cell r="V105">
            <v>0</v>
          </cell>
          <cell r="W105">
            <v>0</v>
          </cell>
          <cell r="X105">
            <v>0</v>
          </cell>
          <cell r="Y105">
            <v>0</v>
          </cell>
          <cell r="Z105">
            <v>0</v>
          </cell>
          <cell r="AA105">
            <v>0</v>
          </cell>
          <cell r="AB105">
            <v>0</v>
          </cell>
          <cell r="AC105">
            <v>0</v>
          </cell>
          <cell r="AD105">
            <v>0</v>
          </cell>
          <cell r="AE105">
            <v>0</v>
          </cell>
          <cell r="AF105">
            <v>0</v>
          </cell>
          <cell r="AG105">
            <v>0</v>
          </cell>
          <cell r="AH105">
            <v>0</v>
          </cell>
          <cell r="AI105">
            <v>0</v>
          </cell>
          <cell r="AJ105">
            <v>0</v>
          </cell>
        </row>
        <row r="106">
          <cell r="C106" t="str">
            <v>I</v>
          </cell>
          <cell r="D106">
            <v>0</v>
          </cell>
          <cell r="E106">
            <v>0</v>
          </cell>
          <cell r="F106">
            <v>0</v>
          </cell>
          <cell r="G106">
            <v>0</v>
          </cell>
          <cell r="H106">
            <v>0</v>
          </cell>
          <cell r="I106">
            <v>0</v>
          </cell>
          <cell r="J106">
            <v>0</v>
          </cell>
          <cell r="K106">
            <v>0</v>
          </cell>
          <cell r="L106">
            <v>0</v>
          </cell>
          <cell r="M106">
            <v>0</v>
          </cell>
          <cell r="N106">
            <v>0</v>
          </cell>
          <cell r="O106">
            <v>0</v>
          </cell>
          <cell r="P106">
            <v>0</v>
          </cell>
          <cell r="Q106">
            <v>0</v>
          </cell>
          <cell r="R106">
            <v>0</v>
          </cell>
          <cell r="S106">
            <v>0</v>
          </cell>
          <cell r="T106">
            <v>0</v>
          </cell>
          <cell r="U106">
            <v>0</v>
          </cell>
          <cell r="V106">
            <v>0</v>
          </cell>
          <cell r="W106">
            <v>0</v>
          </cell>
          <cell r="X106">
            <v>0</v>
          </cell>
          <cell r="Y106">
            <v>0</v>
          </cell>
          <cell r="Z106">
            <v>0</v>
          </cell>
          <cell r="AA106">
            <v>0</v>
          </cell>
          <cell r="AB106">
            <v>0</v>
          </cell>
          <cell r="AC106">
            <v>0</v>
          </cell>
          <cell r="AD106">
            <v>0</v>
          </cell>
          <cell r="AE106">
            <v>0</v>
          </cell>
          <cell r="AF106">
            <v>0</v>
          </cell>
          <cell r="AG106">
            <v>0</v>
          </cell>
          <cell r="AH106">
            <v>0</v>
          </cell>
          <cell r="AI106">
            <v>0</v>
          </cell>
          <cell r="AJ106">
            <v>0</v>
          </cell>
        </row>
        <row r="107">
          <cell r="C107" t="str">
            <v>II</v>
          </cell>
          <cell r="D107">
            <v>0</v>
          </cell>
          <cell r="E107">
            <v>0</v>
          </cell>
          <cell r="F107">
            <v>0</v>
          </cell>
          <cell r="G107">
            <v>0</v>
          </cell>
          <cell r="H107">
            <v>0</v>
          </cell>
          <cell r="I107">
            <v>0</v>
          </cell>
          <cell r="J107">
            <v>0</v>
          </cell>
          <cell r="K107">
            <v>0</v>
          </cell>
          <cell r="L107">
            <v>0</v>
          </cell>
          <cell r="M107">
            <v>0</v>
          </cell>
          <cell r="N107">
            <v>0</v>
          </cell>
          <cell r="O107">
            <v>0</v>
          </cell>
          <cell r="P107">
            <v>0</v>
          </cell>
          <cell r="Q107">
            <v>0</v>
          </cell>
          <cell r="R107">
            <v>0</v>
          </cell>
          <cell r="S107">
            <v>0</v>
          </cell>
          <cell r="T107">
            <v>0</v>
          </cell>
          <cell r="U107">
            <v>0</v>
          </cell>
          <cell r="V107">
            <v>0</v>
          </cell>
          <cell r="W107">
            <v>0</v>
          </cell>
          <cell r="X107">
            <v>0</v>
          </cell>
          <cell r="Y107">
            <v>0</v>
          </cell>
          <cell r="Z107">
            <v>0</v>
          </cell>
          <cell r="AA107">
            <v>0</v>
          </cell>
          <cell r="AB107">
            <v>0</v>
          </cell>
          <cell r="AC107">
            <v>0</v>
          </cell>
          <cell r="AD107">
            <v>0</v>
          </cell>
          <cell r="AE107">
            <v>0</v>
          </cell>
          <cell r="AF107">
            <v>0</v>
          </cell>
          <cell r="AG107">
            <v>0</v>
          </cell>
          <cell r="AH107">
            <v>0</v>
          </cell>
          <cell r="AI107">
            <v>0</v>
          </cell>
          <cell r="AJ107">
            <v>0</v>
          </cell>
        </row>
        <row r="108">
          <cell r="C108" t="str">
            <v>III</v>
          </cell>
          <cell r="D108">
            <v>0</v>
          </cell>
          <cell r="E108">
            <v>0</v>
          </cell>
          <cell r="F108">
            <v>0</v>
          </cell>
          <cell r="G108">
            <v>0</v>
          </cell>
          <cell r="H108">
            <v>0</v>
          </cell>
          <cell r="I108">
            <v>0</v>
          </cell>
          <cell r="J108">
            <v>0</v>
          </cell>
          <cell r="K108">
            <v>0</v>
          </cell>
          <cell r="L108">
            <v>0</v>
          </cell>
          <cell r="M108">
            <v>0</v>
          </cell>
          <cell r="N108">
            <v>0</v>
          </cell>
          <cell r="O108">
            <v>0</v>
          </cell>
          <cell r="P108">
            <v>0</v>
          </cell>
          <cell r="Q108">
            <v>0</v>
          </cell>
          <cell r="R108">
            <v>0</v>
          </cell>
          <cell r="S108">
            <v>0</v>
          </cell>
          <cell r="T108">
            <v>0</v>
          </cell>
          <cell r="U108">
            <v>0</v>
          </cell>
          <cell r="V108">
            <v>0</v>
          </cell>
          <cell r="W108">
            <v>0</v>
          </cell>
          <cell r="X108">
            <v>0</v>
          </cell>
          <cell r="Y108">
            <v>0</v>
          </cell>
          <cell r="Z108">
            <v>0</v>
          </cell>
          <cell r="AA108">
            <v>0</v>
          </cell>
          <cell r="AB108">
            <v>0</v>
          </cell>
          <cell r="AC108">
            <v>0</v>
          </cell>
          <cell r="AD108">
            <v>0</v>
          </cell>
          <cell r="AE108">
            <v>0</v>
          </cell>
          <cell r="AF108">
            <v>0</v>
          </cell>
          <cell r="AG108">
            <v>0</v>
          </cell>
          <cell r="AH108">
            <v>0</v>
          </cell>
          <cell r="AI108">
            <v>0</v>
          </cell>
          <cell r="AJ108">
            <v>0</v>
          </cell>
        </row>
        <row r="109">
          <cell r="C109" t="str">
            <v>IV</v>
          </cell>
          <cell r="D109">
            <v>0</v>
          </cell>
          <cell r="E109">
            <v>0</v>
          </cell>
          <cell r="F109">
            <v>0</v>
          </cell>
          <cell r="G109">
            <v>0</v>
          </cell>
          <cell r="H109">
            <v>0</v>
          </cell>
          <cell r="I109">
            <v>0</v>
          </cell>
          <cell r="J109">
            <v>0</v>
          </cell>
          <cell r="K109">
            <v>0</v>
          </cell>
          <cell r="L109">
            <v>0</v>
          </cell>
          <cell r="M109">
            <v>0</v>
          </cell>
          <cell r="N109">
            <v>0</v>
          </cell>
          <cell r="O109">
            <v>0</v>
          </cell>
          <cell r="P109">
            <v>0</v>
          </cell>
          <cell r="Q109">
            <v>0</v>
          </cell>
          <cell r="R109">
            <v>0</v>
          </cell>
          <cell r="S109">
            <v>0</v>
          </cell>
          <cell r="T109">
            <v>0</v>
          </cell>
          <cell r="U109">
            <v>0</v>
          </cell>
          <cell r="V109">
            <v>0</v>
          </cell>
          <cell r="W109">
            <v>0</v>
          </cell>
          <cell r="X109">
            <v>0</v>
          </cell>
          <cell r="Y109">
            <v>0</v>
          </cell>
          <cell r="Z109">
            <v>0</v>
          </cell>
          <cell r="AA109">
            <v>0</v>
          </cell>
          <cell r="AB109">
            <v>0</v>
          </cell>
          <cell r="AC109">
            <v>0</v>
          </cell>
          <cell r="AD109">
            <v>0</v>
          </cell>
          <cell r="AE109">
            <v>0</v>
          </cell>
          <cell r="AF109">
            <v>0</v>
          </cell>
          <cell r="AG109">
            <v>0</v>
          </cell>
          <cell r="AH109">
            <v>0</v>
          </cell>
          <cell r="AI109">
            <v>0</v>
          </cell>
          <cell r="AJ109">
            <v>0</v>
          </cell>
        </row>
        <row r="110">
          <cell r="C110" t="str">
            <v>V</v>
          </cell>
          <cell r="D110">
            <v>0</v>
          </cell>
          <cell r="E110">
            <v>0</v>
          </cell>
          <cell r="F110">
            <v>0</v>
          </cell>
          <cell r="G110">
            <v>0</v>
          </cell>
          <cell r="H110">
            <v>0</v>
          </cell>
          <cell r="I110">
            <v>0</v>
          </cell>
          <cell r="J110">
            <v>0</v>
          </cell>
          <cell r="K110">
            <v>0</v>
          </cell>
          <cell r="L110">
            <v>0</v>
          </cell>
          <cell r="M110">
            <v>0</v>
          </cell>
          <cell r="N110">
            <v>0</v>
          </cell>
          <cell r="O110">
            <v>0</v>
          </cell>
          <cell r="P110">
            <v>0</v>
          </cell>
          <cell r="Q110">
            <v>0</v>
          </cell>
          <cell r="R110">
            <v>0</v>
          </cell>
          <cell r="S110">
            <v>0</v>
          </cell>
          <cell r="T110">
            <v>0</v>
          </cell>
          <cell r="U110">
            <v>0</v>
          </cell>
          <cell r="V110">
            <v>0</v>
          </cell>
          <cell r="W110">
            <v>0</v>
          </cell>
          <cell r="X110">
            <v>0</v>
          </cell>
          <cell r="Y110">
            <v>0</v>
          </cell>
          <cell r="Z110">
            <v>0</v>
          </cell>
          <cell r="AA110">
            <v>0</v>
          </cell>
          <cell r="AB110">
            <v>0</v>
          </cell>
          <cell r="AC110">
            <v>0</v>
          </cell>
          <cell r="AD110">
            <v>0</v>
          </cell>
          <cell r="AE110">
            <v>0</v>
          </cell>
          <cell r="AF110">
            <v>0</v>
          </cell>
          <cell r="AG110">
            <v>0</v>
          </cell>
          <cell r="AH110">
            <v>0</v>
          </cell>
          <cell r="AI110">
            <v>0</v>
          </cell>
          <cell r="AJ110">
            <v>0</v>
          </cell>
        </row>
        <row r="111">
          <cell r="C111" t="str">
            <v>RM</v>
          </cell>
          <cell r="D111">
            <v>0</v>
          </cell>
          <cell r="E111">
            <v>0</v>
          </cell>
          <cell r="F111">
            <v>0</v>
          </cell>
          <cell r="G111">
            <v>0</v>
          </cell>
          <cell r="H111">
            <v>0</v>
          </cell>
          <cell r="I111">
            <v>0</v>
          </cell>
          <cell r="J111">
            <v>0</v>
          </cell>
          <cell r="K111">
            <v>0</v>
          </cell>
          <cell r="L111">
            <v>0</v>
          </cell>
          <cell r="M111">
            <v>0</v>
          </cell>
          <cell r="N111">
            <v>0</v>
          </cell>
          <cell r="O111">
            <v>0</v>
          </cell>
          <cell r="P111">
            <v>0</v>
          </cell>
          <cell r="Q111">
            <v>0</v>
          </cell>
          <cell r="R111">
            <v>0</v>
          </cell>
          <cell r="S111">
            <v>0</v>
          </cell>
          <cell r="T111">
            <v>0</v>
          </cell>
          <cell r="U111">
            <v>0</v>
          </cell>
          <cell r="V111">
            <v>0</v>
          </cell>
          <cell r="W111">
            <v>0</v>
          </cell>
          <cell r="X111">
            <v>0</v>
          </cell>
          <cell r="Y111">
            <v>0</v>
          </cell>
          <cell r="Z111">
            <v>0</v>
          </cell>
          <cell r="AA111">
            <v>0</v>
          </cell>
          <cell r="AB111">
            <v>0</v>
          </cell>
          <cell r="AC111">
            <v>0</v>
          </cell>
          <cell r="AD111">
            <v>0</v>
          </cell>
          <cell r="AE111">
            <v>0</v>
          </cell>
          <cell r="AF111">
            <v>0</v>
          </cell>
          <cell r="AG111">
            <v>0</v>
          </cell>
          <cell r="AH111">
            <v>0</v>
          </cell>
          <cell r="AI111">
            <v>0</v>
          </cell>
          <cell r="AJ111">
            <v>0</v>
          </cell>
        </row>
        <row r="112">
          <cell r="C112" t="str">
            <v>VI</v>
          </cell>
          <cell r="D112">
            <v>0</v>
          </cell>
          <cell r="E112">
            <v>0</v>
          </cell>
          <cell r="F112">
            <v>0</v>
          </cell>
          <cell r="G112">
            <v>0</v>
          </cell>
          <cell r="H112">
            <v>0</v>
          </cell>
          <cell r="I112">
            <v>0</v>
          </cell>
          <cell r="J112">
            <v>0</v>
          </cell>
          <cell r="K112">
            <v>0</v>
          </cell>
          <cell r="L112">
            <v>0</v>
          </cell>
          <cell r="M112">
            <v>0</v>
          </cell>
          <cell r="N112">
            <v>0</v>
          </cell>
          <cell r="O112">
            <v>0</v>
          </cell>
          <cell r="P112">
            <v>0</v>
          </cell>
          <cell r="Q112">
            <v>0</v>
          </cell>
          <cell r="R112">
            <v>0</v>
          </cell>
          <cell r="S112">
            <v>0</v>
          </cell>
          <cell r="T112">
            <v>0</v>
          </cell>
          <cell r="U112">
            <v>0</v>
          </cell>
          <cell r="V112">
            <v>0</v>
          </cell>
          <cell r="W112">
            <v>0</v>
          </cell>
          <cell r="X112">
            <v>0</v>
          </cell>
          <cell r="Y112">
            <v>0</v>
          </cell>
          <cell r="Z112">
            <v>0</v>
          </cell>
          <cell r="AA112">
            <v>0</v>
          </cell>
          <cell r="AB112">
            <v>0</v>
          </cell>
          <cell r="AC112">
            <v>0</v>
          </cell>
          <cell r="AD112">
            <v>0</v>
          </cell>
          <cell r="AE112">
            <v>0</v>
          </cell>
          <cell r="AF112">
            <v>0</v>
          </cell>
          <cell r="AG112">
            <v>0</v>
          </cell>
          <cell r="AH112">
            <v>0</v>
          </cell>
          <cell r="AI112">
            <v>0</v>
          </cell>
          <cell r="AJ112">
            <v>0</v>
          </cell>
        </row>
        <row r="113">
          <cell r="C113" t="str">
            <v>VII</v>
          </cell>
          <cell r="D113">
            <v>0.34803558333333301</v>
          </cell>
          <cell r="E113">
            <v>0.34803558333333301</v>
          </cell>
          <cell r="F113">
            <v>0.34803558333333301</v>
          </cell>
          <cell r="G113">
            <v>0.34803558333333301</v>
          </cell>
          <cell r="H113">
            <v>0.34803558333333301</v>
          </cell>
          <cell r="I113">
            <v>0.34803558333333301</v>
          </cell>
          <cell r="J113">
            <v>0.34803558333333301</v>
          </cell>
          <cell r="K113">
            <v>0.34803558333333301</v>
          </cell>
          <cell r="L113">
            <v>0.34803558333333301</v>
          </cell>
          <cell r="M113">
            <v>0.34803558333333301</v>
          </cell>
          <cell r="N113">
            <v>0.34803558333333301</v>
          </cell>
          <cell r="O113">
            <v>0.34803558333333301</v>
          </cell>
          <cell r="P113">
            <v>0.34803558333333301</v>
          </cell>
          <cell r="Q113">
            <v>0.34803558333333301</v>
          </cell>
          <cell r="R113">
            <v>0.34803558333333301</v>
          </cell>
          <cell r="S113">
            <v>0.34803558333333301</v>
          </cell>
          <cell r="T113">
            <v>0.34803558333333301</v>
          </cell>
          <cell r="U113">
            <v>0.34803558333333301</v>
          </cell>
          <cell r="V113">
            <v>0.34803558333333301</v>
          </cell>
          <cell r="W113">
            <v>0.34803558333333301</v>
          </cell>
          <cell r="X113">
            <v>0.34803558333333301</v>
          </cell>
          <cell r="Y113">
            <v>0.34803558333333301</v>
          </cell>
          <cell r="Z113">
            <v>0.34803558333333301</v>
          </cell>
          <cell r="AA113">
            <v>0.34803558333333301</v>
          </cell>
          <cell r="AB113">
            <v>0</v>
          </cell>
          <cell r="AC113">
            <v>0</v>
          </cell>
          <cell r="AD113">
            <v>0</v>
          </cell>
          <cell r="AE113">
            <v>0</v>
          </cell>
          <cell r="AF113">
            <v>0.99578549999999999</v>
          </cell>
          <cell r="AG113">
            <v>0.99578549999999999</v>
          </cell>
          <cell r="AH113">
            <v>0</v>
          </cell>
          <cell r="AI113">
            <v>0</v>
          </cell>
          <cell r="AJ113">
            <v>0</v>
          </cell>
        </row>
        <row r="114">
          <cell r="C114" t="str">
            <v>XVI</v>
          </cell>
          <cell r="D114">
            <v>0.21231460092666701</v>
          </cell>
          <cell r="E114">
            <v>0.21231460092666701</v>
          </cell>
          <cell r="F114">
            <v>0.21231460092666701</v>
          </cell>
          <cell r="G114">
            <v>0.21231460092666701</v>
          </cell>
          <cell r="H114">
            <v>0.21231460092666701</v>
          </cell>
          <cell r="I114">
            <v>0.21231460092666701</v>
          </cell>
          <cell r="J114">
            <v>0.21231460092666701</v>
          </cell>
          <cell r="K114">
            <v>0.21231460092666701</v>
          </cell>
          <cell r="L114">
            <v>0.21231460092666701</v>
          </cell>
          <cell r="M114">
            <v>0.21231460092666701</v>
          </cell>
          <cell r="N114">
            <v>0.21231460092666701</v>
          </cell>
          <cell r="O114">
            <v>0.21231460092666701</v>
          </cell>
          <cell r="P114">
            <v>0.21231460092666701</v>
          </cell>
          <cell r="Q114">
            <v>0.21231460092666701</v>
          </cell>
          <cell r="R114">
            <v>0.21231460092666701</v>
          </cell>
          <cell r="S114">
            <v>0.21231460092666701</v>
          </cell>
          <cell r="T114">
            <v>0.21231460092666701</v>
          </cell>
          <cell r="U114">
            <v>0.21231460092666701</v>
          </cell>
          <cell r="V114">
            <v>0.21231460092666701</v>
          </cell>
          <cell r="W114">
            <v>0.21231460092666701</v>
          </cell>
          <cell r="X114">
            <v>0.21231460092666701</v>
          </cell>
          <cell r="Y114">
            <v>0.21231460092666701</v>
          </cell>
          <cell r="Z114">
            <v>0.21231460092666701</v>
          </cell>
          <cell r="AA114">
            <v>0.21231460092666701</v>
          </cell>
          <cell r="AB114">
            <v>0</v>
          </cell>
          <cell r="AC114">
            <v>0</v>
          </cell>
          <cell r="AD114">
            <v>0</v>
          </cell>
          <cell r="AE114">
            <v>0</v>
          </cell>
          <cell r="AF114">
            <v>0</v>
          </cell>
          <cell r="AG114">
            <v>0</v>
          </cell>
          <cell r="AH114">
            <v>0</v>
          </cell>
          <cell r="AI114">
            <v>0</v>
          </cell>
          <cell r="AJ114">
            <v>0</v>
          </cell>
        </row>
        <row r="115">
          <cell r="C115" t="str">
            <v>VIII</v>
          </cell>
          <cell r="D115">
            <v>0.112394166666667</v>
          </cell>
          <cell r="E115">
            <v>0.112394166666667</v>
          </cell>
          <cell r="F115">
            <v>0.112394166666667</v>
          </cell>
          <cell r="G115">
            <v>0.112394166666667</v>
          </cell>
          <cell r="H115">
            <v>0.112394166666667</v>
          </cell>
          <cell r="I115">
            <v>0.112394166666667</v>
          </cell>
          <cell r="J115">
            <v>0.112394166666667</v>
          </cell>
          <cell r="K115">
            <v>0.112394166666667</v>
          </cell>
          <cell r="L115">
            <v>0.112394166666667</v>
          </cell>
          <cell r="M115">
            <v>0.112394166666667</v>
          </cell>
          <cell r="N115">
            <v>0.112394166666667</v>
          </cell>
          <cell r="O115">
            <v>0.112394166666667</v>
          </cell>
          <cell r="P115">
            <v>0.112394166666667</v>
          </cell>
          <cell r="Q115">
            <v>0.112394166666667</v>
          </cell>
          <cell r="R115">
            <v>0.112394166666667</v>
          </cell>
          <cell r="S115">
            <v>0.112394166666667</v>
          </cell>
          <cell r="T115">
            <v>0.112394166666667</v>
          </cell>
          <cell r="U115">
            <v>0.112394166666667</v>
          </cell>
          <cell r="V115">
            <v>0.112394166666667</v>
          </cell>
          <cell r="W115">
            <v>0.112394166666667</v>
          </cell>
          <cell r="X115">
            <v>0.112394166666667</v>
          </cell>
          <cell r="Y115">
            <v>0.112394166666667</v>
          </cell>
          <cell r="Z115">
            <v>0.112394166666667</v>
          </cell>
          <cell r="AA115">
            <v>0.112394166666667</v>
          </cell>
          <cell r="AB115">
            <v>0</v>
          </cell>
          <cell r="AC115">
            <v>0</v>
          </cell>
          <cell r="AD115">
            <v>0</v>
          </cell>
          <cell r="AE115">
            <v>0</v>
          </cell>
          <cell r="AF115">
            <v>0</v>
          </cell>
          <cell r="AG115">
            <v>0</v>
          </cell>
          <cell r="AH115">
            <v>0</v>
          </cell>
          <cell r="AI115">
            <v>0</v>
          </cell>
          <cell r="AJ115">
            <v>0</v>
          </cell>
        </row>
        <row r="116">
          <cell r="C116" t="str">
            <v>IX</v>
          </cell>
          <cell r="D116">
            <v>0.52536962440250001</v>
          </cell>
          <cell r="E116">
            <v>0.52536962440250001</v>
          </cell>
          <cell r="F116">
            <v>0.52536962440250001</v>
          </cell>
          <cell r="G116">
            <v>0.52536962440250001</v>
          </cell>
          <cell r="H116">
            <v>0.52536962440250001</v>
          </cell>
          <cell r="I116">
            <v>0.52536962440250001</v>
          </cell>
          <cell r="J116">
            <v>0.52536962440250001</v>
          </cell>
          <cell r="K116">
            <v>0.52536962440250001</v>
          </cell>
          <cell r="L116">
            <v>0.52536962440250001</v>
          </cell>
          <cell r="M116">
            <v>0.52536962440250001</v>
          </cell>
          <cell r="N116">
            <v>0.52536962440250001</v>
          </cell>
          <cell r="O116">
            <v>0.52536962440250001</v>
          </cell>
          <cell r="P116">
            <v>0.52536962440250001</v>
          </cell>
          <cell r="Q116">
            <v>0.52536962440250001</v>
          </cell>
          <cell r="R116">
            <v>0.52536962440250001</v>
          </cell>
          <cell r="S116">
            <v>0.52536962440250001</v>
          </cell>
          <cell r="T116">
            <v>0.52536962440250001</v>
          </cell>
          <cell r="U116">
            <v>0.52536962440250001</v>
          </cell>
          <cell r="V116">
            <v>0.52536962440250001</v>
          </cell>
          <cell r="W116">
            <v>0.52536962440250001</v>
          </cell>
          <cell r="X116">
            <v>0.52536962440250001</v>
          </cell>
          <cell r="Y116">
            <v>0.52536962440250001</v>
          </cell>
          <cell r="Z116">
            <v>0.52536962440250001</v>
          </cell>
          <cell r="AA116">
            <v>0.52536962440250001</v>
          </cell>
          <cell r="AB116">
            <v>0</v>
          </cell>
          <cell r="AC116">
            <v>0</v>
          </cell>
          <cell r="AD116">
            <v>0</v>
          </cell>
          <cell r="AE116">
            <v>0</v>
          </cell>
          <cell r="AF116">
            <v>0</v>
          </cell>
          <cell r="AG116">
            <v>0</v>
          </cell>
          <cell r="AH116">
            <v>0</v>
          </cell>
          <cell r="AI116">
            <v>0</v>
          </cell>
          <cell r="AJ116">
            <v>0</v>
          </cell>
        </row>
        <row r="117">
          <cell r="C117" t="str">
            <v>XIV</v>
          </cell>
          <cell r="D117">
            <v>0</v>
          </cell>
          <cell r="E117">
            <v>0</v>
          </cell>
          <cell r="F117">
            <v>0</v>
          </cell>
          <cell r="G117">
            <v>0</v>
          </cell>
          <cell r="H117">
            <v>0</v>
          </cell>
          <cell r="I117">
            <v>0</v>
          </cell>
          <cell r="J117">
            <v>0</v>
          </cell>
          <cell r="K117">
            <v>0</v>
          </cell>
          <cell r="L117">
            <v>0</v>
          </cell>
          <cell r="M117">
            <v>0</v>
          </cell>
          <cell r="N117">
            <v>0</v>
          </cell>
          <cell r="O117">
            <v>0</v>
          </cell>
          <cell r="P117">
            <v>0</v>
          </cell>
          <cell r="Q117">
            <v>0</v>
          </cell>
          <cell r="R117">
            <v>0</v>
          </cell>
          <cell r="S117">
            <v>0</v>
          </cell>
          <cell r="T117">
            <v>0</v>
          </cell>
          <cell r="U117">
            <v>0</v>
          </cell>
          <cell r="V117">
            <v>0</v>
          </cell>
          <cell r="W117">
            <v>0</v>
          </cell>
          <cell r="X117">
            <v>0</v>
          </cell>
          <cell r="Y117">
            <v>0</v>
          </cell>
          <cell r="Z117">
            <v>0</v>
          </cell>
          <cell r="AA117">
            <v>0</v>
          </cell>
          <cell r="AB117">
            <v>0</v>
          </cell>
          <cell r="AC117">
            <v>0</v>
          </cell>
          <cell r="AD117">
            <v>0</v>
          </cell>
          <cell r="AE117">
            <v>0</v>
          </cell>
          <cell r="AF117">
            <v>0</v>
          </cell>
          <cell r="AG117">
            <v>0</v>
          </cell>
          <cell r="AH117">
            <v>0</v>
          </cell>
          <cell r="AI117">
            <v>0</v>
          </cell>
          <cell r="AJ117">
            <v>0</v>
          </cell>
        </row>
        <row r="118">
          <cell r="C118" t="str">
            <v>X</v>
          </cell>
          <cell r="D118">
            <v>0</v>
          </cell>
          <cell r="E118">
            <v>0</v>
          </cell>
          <cell r="F118">
            <v>0</v>
          </cell>
          <cell r="G118">
            <v>0</v>
          </cell>
          <cell r="H118">
            <v>0</v>
          </cell>
          <cell r="I118">
            <v>0</v>
          </cell>
          <cell r="J118">
            <v>0</v>
          </cell>
          <cell r="K118">
            <v>0</v>
          </cell>
          <cell r="L118">
            <v>0</v>
          </cell>
          <cell r="M118">
            <v>0</v>
          </cell>
          <cell r="N118">
            <v>0</v>
          </cell>
          <cell r="O118">
            <v>0</v>
          </cell>
          <cell r="P118">
            <v>0</v>
          </cell>
          <cell r="Q118">
            <v>0</v>
          </cell>
          <cell r="R118">
            <v>0</v>
          </cell>
          <cell r="S118">
            <v>0</v>
          </cell>
          <cell r="T118">
            <v>0</v>
          </cell>
          <cell r="U118">
            <v>0</v>
          </cell>
          <cell r="V118">
            <v>0</v>
          </cell>
          <cell r="W118">
            <v>0</v>
          </cell>
          <cell r="X118">
            <v>0</v>
          </cell>
          <cell r="Y118">
            <v>0</v>
          </cell>
          <cell r="Z118">
            <v>0</v>
          </cell>
          <cell r="AA118">
            <v>0</v>
          </cell>
          <cell r="AB118">
            <v>0</v>
          </cell>
          <cell r="AC118">
            <v>0</v>
          </cell>
          <cell r="AD118">
            <v>0</v>
          </cell>
          <cell r="AE118">
            <v>0</v>
          </cell>
          <cell r="AF118">
            <v>0</v>
          </cell>
          <cell r="AG118">
            <v>0</v>
          </cell>
          <cell r="AH118">
            <v>0</v>
          </cell>
          <cell r="AI118">
            <v>0</v>
          </cell>
          <cell r="AJ118">
            <v>0</v>
          </cell>
        </row>
        <row r="119">
          <cell r="C119" t="str">
            <v>XI</v>
          </cell>
          <cell r="D119">
            <v>0</v>
          </cell>
          <cell r="E119">
            <v>0</v>
          </cell>
          <cell r="F119">
            <v>0</v>
          </cell>
          <cell r="G119">
            <v>0</v>
          </cell>
          <cell r="H119">
            <v>0</v>
          </cell>
          <cell r="I119">
            <v>0</v>
          </cell>
          <cell r="J119">
            <v>0</v>
          </cell>
          <cell r="K119">
            <v>0</v>
          </cell>
          <cell r="L119">
            <v>0</v>
          </cell>
          <cell r="M119">
            <v>0</v>
          </cell>
          <cell r="N119">
            <v>0</v>
          </cell>
          <cell r="O119">
            <v>0</v>
          </cell>
          <cell r="P119">
            <v>0</v>
          </cell>
          <cell r="Q119">
            <v>0</v>
          </cell>
          <cell r="R119">
            <v>0</v>
          </cell>
          <cell r="S119">
            <v>0</v>
          </cell>
          <cell r="T119">
            <v>0</v>
          </cell>
          <cell r="U119">
            <v>0</v>
          </cell>
          <cell r="V119">
            <v>0</v>
          </cell>
          <cell r="W119">
            <v>0</v>
          </cell>
          <cell r="X119">
            <v>0</v>
          </cell>
          <cell r="Y119">
            <v>0</v>
          </cell>
          <cell r="Z119">
            <v>0</v>
          </cell>
          <cell r="AA119">
            <v>0</v>
          </cell>
          <cell r="AB119">
            <v>0</v>
          </cell>
          <cell r="AC119">
            <v>0</v>
          </cell>
          <cell r="AD119">
            <v>0</v>
          </cell>
          <cell r="AE119">
            <v>0</v>
          </cell>
          <cell r="AF119">
            <v>0</v>
          </cell>
          <cell r="AG119">
            <v>0</v>
          </cell>
          <cell r="AH119">
            <v>0</v>
          </cell>
          <cell r="AI119">
            <v>0</v>
          </cell>
          <cell r="AJ119">
            <v>0</v>
          </cell>
        </row>
        <row r="120">
          <cell r="C120" t="str">
            <v>XII</v>
          </cell>
          <cell r="D120">
            <v>0</v>
          </cell>
          <cell r="E120">
            <v>0</v>
          </cell>
          <cell r="F120">
            <v>0</v>
          </cell>
          <cell r="G120">
            <v>0</v>
          </cell>
          <cell r="H120">
            <v>0</v>
          </cell>
          <cell r="I120">
            <v>0</v>
          </cell>
          <cell r="J120">
            <v>0</v>
          </cell>
          <cell r="K120">
            <v>0</v>
          </cell>
          <cell r="L120">
            <v>0</v>
          </cell>
          <cell r="M120">
            <v>0</v>
          </cell>
          <cell r="N120">
            <v>0</v>
          </cell>
          <cell r="O120">
            <v>0</v>
          </cell>
          <cell r="P120">
            <v>0</v>
          </cell>
          <cell r="Q120">
            <v>0</v>
          </cell>
          <cell r="R120">
            <v>0</v>
          </cell>
          <cell r="S120">
            <v>0</v>
          </cell>
          <cell r="T120">
            <v>0</v>
          </cell>
          <cell r="U120">
            <v>0</v>
          </cell>
          <cell r="V120">
            <v>0</v>
          </cell>
          <cell r="W120">
            <v>0</v>
          </cell>
          <cell r="X120">
            <v>0</v>
          </cell>
          <cell r="Y120">
            <v>0</v>
          </cell>
          <cell r="Z120">
            <v>0</v>
          </cell>
          <cell r="AA120">
            <v>0</v>
          </cell>
          <cell r="AB120">
            <v>0</v>
          </cell>
          <cell r="AC120">
            <v>0</v>
          </cell>
          <cell r="AD120">
            <v>0</v>
          </cell>
          <cell r="AE120">
            <v>0</v>
          </cell>
          <cell r="AF120">
            <v>0</v>
          </cell>
          <cell r="AG120">
            <v>0</v>
          </cell>
          <cell r="AH120">
            <v>0</v>
          </cell>
          <cell r="AI120">
            <v>0</v>
          </cell>
          <cell r="AJ120">
            <v>0</v>
          </cell>
        </row>
        <row r="121">
          <cell r="D121">
            <v>1.1981139753291701</v>
          </cell>
          <cell r="E121">
            <v>1.1981139753291701</v>
          </cell>
          <cell r="F121">
            <v>1.1981139753291701</v>
          </cell>
          <cell r="G121">
            <v>1.1981139753291701</v>
          </cell>
          <cell r="H121">
            <v>1.1981139753291701</v>
          </cell>
          <cell r="I121">
            <v>1.1981139753291701</v>
          </cell>
          <cell r="J121">
            <v>1.1981139753291701</v>
          </cell>
          <cell r="K121">
            <v>1.1981139753291701</v>
          </cell>
          <cell r="L121">
            <v>1.1981139753291701</v>
          </cell>
          <cell r="M121">
            <v>1.1981139753291701</v>
          </cell>
          <cell r="N121">
            <v>1.1981139753291701</v>
          </cell>
          <cell r="O121">
            <v>1.1981139753291701</v>
          </cell>
          <cell r="P121">
            <v>1.1981139753291701</v>
          </cell>
          <cell r="Q121">
            <v>1.1981139753291701</v>
          </cell>
          <cell r="R121">
            <v>1.1981139753291701</v>
          </cell>
          <cell r="S121">
            <v>1.1981139753291701</v>
          </cell>
          <cell r="T121">
            <v>1.1981139753291701</v>
          </cell>
          <cell r="U121">
            <v>1.1981139753291701</v>
          </cell>
          <cell r="V121">
            <v>1.1981139753291701</v>
          </cell>
          <cell r="W121">
            <v>1.1981139753291701</v>
          </cell>
          <cell r="X121">
            <v>1.1981139753291701</v>
          </cell>
          <cell r="Y121">
            <v>1.1981139753291701</v>
          </cell>
          <cell r="Z121">
            <v>1.1981139753291701</v>
          </cell>
          <cell r="AA121">
            <v>1.1981139753291701</v>
          </cell>
          <cell r="AB121">
            <v>0</v>
          </cell>
          <cell r="AC121">
            <v>0</v>
          </cell>
          <cell r="AD121">
            <v>0</v>
          </cell>
          <cell r="AE121">
            <v>0</v>
          </cell>
          <cell r="AF121">
            <v>0.99578549999999999</v>
          </cell>
          <cell r="AG121">
            <v>0.99578549999999999</v>
          </cell>
          <cell r="AH121">
            <v>0</v>
          </cell>
          <cell r="AI121">
            <v>0</v>
          </cell>
          <cell r="AJ121">
            <v>0</v>
          </cell>
        </row>
        <row r="123">
          <cell r="C123" t="str">
            <v>Tipo Forestal 05</v>
          </cell>
        </row>
        <row r="124">
          <cell r="C124" t="str">
            <v>Uso de la Tierra/Año</v>
          </cell>
          <cell r="D124">
            <v>1990</v>
          </cell>
          <cell r="E124">
            <v>1991</v>
          </cell>
          <cell r="F124">
            <v>1992</v>
          </cell>
          <cell r="G124">
            <v>1993</v>
          </cell>
          <cell r="H124">
            <v>1994</v>
          </cell>
          <cell r="I124">
            <v>1995</v>
          </cell>
          <cell r="J124">
            <v>1996</v>
          </cell>
          <cell r="K124">
            <v>1997</v>
          </cell>
          <cell r="L124">
            <v>1998</v>
          </cell>
          <cell r="M124">
            <v>1999</v>
          </cell>
          <cell r="N124">
            <v>2000</v>
          </cell>
          <cell r="O124">
            <v>2001</v>
          </cell>
          <cell r="P124">
            <v>2002</v>
          </cell>
          <cell r="Q124">
            <v>2003</v>
          </cell>
          <cell r="R124">
            <v>2004</v>
          </cell>
          <cell r="S124">
            <v>2005</v>
          </cell>
          <cell r="T124">
            <v>2006</v>
          </cell>
          <cell r="U124">
            <v>2007</v>
          </cell>
          <cell r="V124">
            <v>2008</v>
          </cell>
          <cell r="W124">
            <v>2009</v>
          </cell>
          <cell r="X124">
            <v>2010</v>
          </cell>
          <cell r="Y124">
            <v>2011</v>
          </cell>
          <cell r="Z124">
            <v>2012</v>
          </cell>
          <cell r="AA124">
            <v>2013</v>
          </cell>
          <cell r="AB124">
            <v>2014</v>
          </cell>
          <cell r="AC124">
            <v>2015</v>
          </cell>
          <cell r="AD124">
            <v>2016</v>
          </cell>
          <cell r="AE124">
            <v>2017</v>
          </cell>
          <cell r="AF124">
            <v>2018</v>
          </cell>
          <cell r="AG124">
            <v>2019</v>
          </cell>
          <cell r="AH124">
            <v>2020</v>
          </cell>
          <cell r="AI124">
            <v>2021</v>
          </cell>
          <cell r="AJ124">
            <v>2022</v>
          </cell>
        </row>
        <row r="125">
          <cell r="C125" t="str">
            <v>XV</v>
          </cell>
          <cell r="D125">
            <v>0</v>
          </cell>
          <cell r="E125">
            <v>0</v>
          </cell>
          <cell r="F125">
            <v>0</v>
          </cell>
          <cell r="G125">
            <v>0</v>
          </cell>
          <cell r="H125">
            <v>0</v>
          </cell>
          <cell r="I125">
            <v>0</v>
          </cell>
          <cell r="J125">
            <v>0</v>
          </cell>
          <cell r="K125">
            <v>0</v>
          </cell>
          <cell r="L125">
            <v>0</v>
          </cell>
          <cell r="M125">
            <v>0</v>
          </cell>
          <cell r="N125">
            <v>0</v>
          </cell>
          <cell r="O125">
            <v>0</v>
          </cell>
          <cell r="P125">
            <v>0</v>
          </cell>
          <cell r="Q125">
            <v>0</v>
          </cell>
          <cell r="R125">
            <v>0</v>
          </cell>
          <cell r="S125">
            <v>0</v>
          </cell>
          <cell r="T125">
            <v>0</v>
          </cell>
          <cell r="U125">
            <v>0</v>
          </cell>
          <cell r="V125">
            <v>0</v>
          </cell>
          <cell r="W125">
            <v>0</v>
          </cell>
          <cell r="X125">
            <v>0</v>
          </cell>
          <cell r="Y125">
            <v>0</v>
          </cell>
          <cell r="Z125">
            <v>0</v>
          </cell>
          <cell r="AA125">
            <v>0</v>
          </cell>
          <cell r="AB125">
            <v>0</v>
          </cell>
          <cell r="AC125">
            <v>0</v>
          </cell>
          <cell r="AD125">
            <v>0</v>
          </cell>
          <cell r="AE125">
            <v>0</v>
          </cell>
          <cell r="AF125">
            <v>0</v>
          </cell>
          <cell r="AG125">
            <v>0</v>
          </cell>
          <cell r="AH125">
            <v>0</v>
          </cell>
          <cell r="AI125">
            <v>0</v>
          </cell>
          <cell r="AJ125">
            <v>0</v>
          </cell>
        </row>
        <row r="126">
          <cell r="C126" t="str">
            <v>I</v>
          </cell>
          <cell r="D126">
            <v>0</v>
          </cell>
          <cell r="E126">
            <v>0</v>
          </cell>
          <cell r="F126">
            <v>0</v>
          </cell>
          <cell r="G126">
            <v>0</v>
          </cell>
          <cell r="H126">
            <v>0</v>
          </cell>
          <cell r="I126">
            <v>0</v>
          </cell>
          <cell r="J126">
            <v>0</v>
          </cell>
          <cell r="K126">
            <v>0</v>
          </cell>
          <cell r="L126">
            <v>0</v>
          </cell>
          <cell r="M126">
            <v>0</v>
          </cell>
          <cell r="N126">
            <v>0</v>
          </cell>
          <cell r="O126">
            <v>0</v>
          </cell>
          <cell r="P126">
            <v>0</v>
          </cell>
          <cell r="Q126">
            <v>0</v>
          </cell>
          <cell r="R126">
            <v>0</v>
          </cell>
          <cell r="S126">
            <v>0</v>
          </cell>
          <cell r="T126">
            <v>0</v>
          </cell>
          <cell r="U126">
            <v>0</v>
          </cell>
          <cell r="V126">
            <v>0</v>
          </cell>
          <cell r="W126">
            <v>0</v>
          </cell>
          <cell r="X126">
            <v>0</v>
          </cell>
          <cell r="Y126">
            <v>0</v>
          </cell>
          <cell r="Z126">
            <v>0</v>
          </cell>
          <cell r="AA126">
            <v>0</v>
          </cell>
          <cell r="AB126">
            <v>0</v>
          </cell>
          <cell r="AC126">
            <v>0</v>
          </cell>
          <cell r="AD126">
            <v>0</v>
          </cell>
          <cell r="AE126">
            <v>0</v>
          </cell>
          <cell r="AF126">
            <v>0</v>
          </cell>
          <cell r="AG126">
            <v>0</v>
          </cell>
          <cell r="AH126">
            <v>0</v>
          </cell>
          <cell r="AI126">
            <v>0</v>
          </cell>
          <cell r="AJ126">
            <v>0</v>
          </cell>
        </row>
        <row r="127">
          <cell r="C127" t="str">
            <v>II</v>
          </cell>
          <cell r="D127">
            <v>0</v>
          </cell>
          <cell r="E127">
            <v>0</v>
          </cell>
          <cell r="F127">
            <v>0</v>
          </cell>
          <cell r="G127">
            <v>0</v>
          </cell>
          <cell r="H127">
            <v>0</v>
          </cell>
          <cell r="I127">
            <v>0</v>
          </cell>
          <cell r="J127">
            <v>0</v>
          </cell>
          <cell r="K127">
            <v>0</v>
          </cell>
          <cell r="L127">
            <v>0</v>
          </cell>
          <cell r="M127">
            <v>0</v>
          </cell>
          <cell r="N127">
            <v>0</v>
          </cell>
          <cell r="O127">
            <v>0</v>
          </cell>
          <cell r="P127">
            <v>0</v>
          </cell>
          <cell r="Q127">
            <v>0</v>
          </cell>
          <cell r="R127">
            <v>0</v>
          </cell>
          <cell r="S127">
            <v>0</v>
          </cell>
          <cell r="T127">
            <v>0</v>
          </cell>
          <cell r="U127">
            <v>0</v>
          </cell>
          <cell r="V127">
            <v>0</v>
          </cell>
          <cell r="W127">
            <v>0</v>
          </cell>
          <cell r="X127">
            <v>0</v>
          </cell>
          <cell r="Y127">
            <v>0</v>
          </cell>
          <cell r="Z127">
            <v>0</v>
          </cell>
          <cell r="AA127">
            <v>0</v>
          </cell>
          <cell r="AB127">
            <v>0</v>
          </cell>
          <cell r="AC127">
            <v>0</v>
          </cell>
          <cell r="AD127">
            <v>0</v>
          </cell>
          <cell r="AE127">
            <v>0</v>
          </cell>
          <cell r="AF127">
            <v>0</v>
          </cell>
          <cell r="AG127">
            <v>0</v>
          </cell>
          <cell r="AH127">
            <v>0</v>
          </cell>
          <cell r="AI127">
            <v>0</v>
          </cell>
          <cell r="AJ127">
            <v>0</v>
          </cell>
        </row>
        <row r="128">
          <cell r="C128" t="str">
            <v>III</v>
          </cell>
          <cell r="D128">
            <v>0</v>
          </cell>
          <cell r="E128">
            <v>0</v>
          </cell>
          <cell r="F128">
            <v>0</v>
          </cell>
          <cell r="G128">
            <v>0</v>
          </cell>
          <cell r="H128">
            <v>0</v>
          </cell>
          <cell r="I128">
            <v>0</v>
          </cell>
          <cell r="J128">
            <v>0</v>
          </cell>
          <cell r="K128">
            <v>0</v>
          </cell>
          <cell r="L128">
            <v>0</v>
          </cell>
          <cell r="M128">
            <v>0</v>
          </cell>
          <cell r="N128">
            <v>0</v>
          </cell>
          <cell r="O128">
            <v>0</v>
          </cell>
          <cell r="P128">
            <v>0</v>
          </cell>
          <cell r="Q128">
            <v>0</v>
          </cell>
          <cell r="R128">
            <v>0</v>
          </cell>
          <cell r="S128">
            <v>0</v>
          </cell>
          <cell r="T128">
            <v>0</v>
          </cell>
          <cell r="U128">
            <v>0</v>
          </cell>
          <cell r="V128">
            <v>0</v>
          </cell>
          <cell r="W128">
            <v>0</v>
          </cell>
          <cell r="X128">
            <v>0</v>
          </cell>
          <cell r="Y128">
            <v>0</v>
          </cell>
          <cell r="Z128">
            <v>0</v>
          </cell>
          <cell r="AA128">
            <v>0</v>
          </cell>
          <cell r="AB128">
            <v>0</v>
          </cell>
          <cell r="AC128">
            <v>0</v>
          </cell>
          <cell r="AD128">
            <v>0</v>
          </cell>
          <cell r="AE128">
            <v>0</v>
          </cell>
          <cell r="AF128">
            <v>0</v>
          </cell>
          <cell r="AG128">
            <v>0</v>
          </cell>
          <cell r="AH128">
            <v>0</v>
          </cell>
          <cell r="AI128">
            <v>0</v>
          </cell>
          <cell r="AJ128">
            <v>0</v>
          </cell>
        </row>
        <row r="129">
          <cell r="C129" t="str">
            <v>IV</v>
          </cell>
          <cell r="D129">
            <v>0</v>
          </cell>
          <cell r="E129">
            <v>0</v>
          </cell>
          <cell r="F129">
            <v>0</v>
          </cell>
          <cell r="G129">
            <v>0</v>
          </cell>
          <cell r="H129">
            <v>0</v>
          </cell>
          <cell r="I129">
            <v>0</v>
          </cell>
          <cell r="J129">
            <v>0</v>
          </cell>
          <cell r="K129">
            <v>0</v>
          </cell>
          <cell r="L129">
            <v>0</v>
          </cell>
          <cell r="M129">
            <v>0</v>
          </cell>
          <cell r="N129">
            <v>0</v>
          </cell>
          <cell r="O129">
            <v>0</v>
          </cell>
          <cell r="P129">
            <v>0</v>
          </cell>
          <cell r="Q129">
            <v>0</v>
          </cell>
          <cell r="R129">
            <v>0</v>
          </cell>
          <cell r="S129">
            <v>0</v>
          </cell>
          <cell r="T129">
            <v>0</v>
          </cell>
          <cell r="U129">
            <v>0</v>
          </cell>
          <cell r="V129">
            <v>0</v>
          </cell>
          <cell r="W129">
            <v>0</v>
          </cell>
          <cell r="X129">
            <v>0</v>
          </cell>
          <cell r="Y129">
            <v>0</v>
          </cell>
          <cell r="Z129">
            <v>0</v>
          </cell>
          <cell r="AA129">
            <v>0</v>
          </cell>
          <cell r="AB129">
            <v>0</v>
          </cell>
          <cell r="AC129">
            <v>0</v>
          </cell>
          <cell r="AD129">
            <v>0</v>
          </cell>
          <cell r="AE129">
            <v>0</v>
          </cell>
          <cell r="AF129">
            <v>0</v>
          </cell>
          <cell r="AG129">
            <v>0</v>
          </cell>
          <cell r="AH129">
            <v>0</v>
          </cell>
          <cell r="AI129">
            <v>0</v>
          </cell>
          <cell r="AJ129">
            <v>0</v>
          </cell>
        </row>
        <row r="130">
          <cell r="C130" t="str">
            <v>V</v>
          </cell>
          <cell r="D130">
            <v>0.24976416666666701</v>
          </cell>
          <cell r="E130">
            <v>0.24976416666666701</v>
          </cell>
          <cell r="F130">
            <v>0.24976416666666701</v>
          </cell>
          <cell r="G130">
            <v>0.24976416666666701</v>
          </cell>
          <cell r="H130">
            <v>0.24976416666666701</v>
          </cell>
          <cell r="I130">
            <v>0.24976416666666701</v>
          </cell>
          <cell r="J130">
            <v>0.24976416666666701</v>
          </cell>
          <cell r="K130">
            <v>0.24976416666666701</v>
          </cell>
          <cell r="L130">
            <v>0.24976416666666701</v>
          </cell>
          <cell r="M130">
            <v>0.24976416666666701</v>
          </cell>
          <cell r="N130">
            <v>0.24976416666666701</v>
          </cell>
          <cell r="O130">
            <v>0.24976416666666701</v>
          </cell>
          <cell r="P130">
            <v>0.24976416666666701</v>
          </cell>
          <cell r="Q130">
            <v>0.24976416666666701</v>
          </cell>
          <cell r="R130">
            <v>0.24976416666666701</v>
          </cell>
          <cell r="S130">
            <v>0.24976416666666701</v>
          </cell>
          <cell r="T130">
            <v>0.24976416666666701</v>
          </cell>
          <cell r="U130">
            <v>0.24976416666666701</v>
          </cell>
          <cell r="V130">
            <v>0.24976416666666701</v>
          </cell>
          <cell r="W130">
            <v>0.24976416666666701</v>
          </cell>
          <cell r="X130">
            <v>0.24976416666666701</v>
          </cell>
          <cell r="Y130">
            <v>0.24976416666666701</v>
          </cell>
          <cell r="Z130">
            <v>0.24976416666666701</v>
          </cell>
          <cell r="AA130">
            <v>0.24976416666666701</v>
          </cell>
          <cell r="AB130">
            <v>3.8068733333333298</v>
          </cell>
          <cell r="AC130">
            <v>3.8068733333333298</v>
          </cell>
          <cell r="AD130">
            <v>3.8068733333333298</v>
          </cell>
          <cell r="AE130">
            <v>1.28074</v>
          </cell>
          <cell r="AF130">
            <v>6.5418155000000002</v>
          </cell>
          <cell r="AG130">
            <v>6.5418155000000002</v>
          </cell>
          <cell r="AH130">
            <v>6.5418155000000002</v>
          </cell>
          <cell r="AI130">
            <v>6.5418155000000002</v>
          </cell>
          <cell r="AJ130">
            <v>6.5418155000000002</v>
          </cell>
        </row>
        <row r="131">
          <cell r="C131" t="str">
            <v>RM</v>
          </cell>
          <cell r="D131">
            <v>0</v>
          </cell>
          <cell r="E131">
            <v>0</v>
          </cell>
          <cell r="F131">
            <v>0</v>
          </cell>
          <cell r="G131">
            <v>0</v>
          </cell>
          <cell r="H131">
            <v>0</v>
          </cell>
          <cell r="I131">
            <v>0</v>
          </cell>
          <cell r="J131">
            <v>0</v>
          </cell>
          <cell r="K131">
            <v>0</v>
          </cell>
          <cell r="L131">
            <v>0</v>
          </cell>
          <cell r="M131">
            <v>0</v>
          </cell>
          <cell r="N131">
            <v>0</v>
          </cell>
          <cell r="O131">
            <v>0</v>
          </cell>
          <cell r="P131">
            <v>0</v>
          </cell>
          <cell r="Q131">
            <v>0</v>
          </cell>
          <cell r="R131">
            <v>0</v>
          </cell>
          <cell r="S131">
            <v>0</v>
          </cell>
          <cell r="T131">
            <v>0</v>
          </cell>
          <cell r="U131">
            <v>0</v>
          </cell>
          <cell r="V131">
            <v>0</v>
          </cell>
          <cell r="W131">
            <v>0</v>
          </cell>
          <cell r="X131">
            <v>0</v>
          </cell>
          <cell r="Y131">
            <v>0</v>
          </cell>
          <cell r="Z131">
            <v>0</v>
          </cell>
          <cell r="AA131">
            <v>0</v>
          </cell>
          <cell r="AB131">
            <v>0</v>
          </cell>
          <cell r="AC131">
            <v>0</v>
          </cell>
          <cell r="AD131">
            <v>0</v>
          </cell>
          <cell r="AE131">
            <v>0</v>
          </cell>
          <cell r="AF131">
            <v>0</v>
          </cell>
          <cell r="AG131">
            <v>0</v>
          </cell>
          <cell r="AH131">
            <v>0</v>
          </cell>
          <cell r="AI131">
            <v>0</v>
          </cell>
          <cell r="AJ131">
            <v>0</v>
          </cell>
        </row>
        <row r="132">
          <cell r="C132" t="str">
            <v>VI</v>
          </cell>
          <cell r="D132">
            <v>8.0444894117666699E-2</v>
          </cell>
          <cell r="E132">
            <v>8.0444894117666699E-2</v>
          </cell>
          <cell r="F132">
            <v>8.0444894117666699E-2</v>
          </cell>
          <cell r="G132">
            <v>8.0444894117666699E-2</v>
          </cell>
          <cell r="H132">
            <v>8.0444894117666699E-2</v>
          </cell>
          <cell r="I132">
            <v>8.0444894117666699E-2</v>
          </cell>
          <cell r="J132">
            <v>8.0444894117666699E-2</v>
          </cell>
          <cell r="K132">
            <v>8.0444894117666699E-2</v>
          </cell>
          <cell r="L132">
            <v>8.0444894117666699E-2</v>
          </cell>
          <cell r="M132">
            <v>8.0444894117666699E-2</v>
          </cell>
          <cell r="N132">
            <v>8.0444894117666699E-2</v>
          </cell>
          <cell r="O132">
            <v>8.0444894117666699E-2</v>
          </cell>
          <cell r="P132">
            <v>8.0444894117666699E-2</v>
          </cell>
          <cell r="Q132">
            <v>8.0444894117666699E-2</v>
          </cell>
          <cell r="R132">
            <v>8.0444894117666699E-2</v>
          </cell>
          <cell r="S132">
            <v>8.0444894117666699E-2</v>
          </cell>
          <cell r="T132">
            <v>8.0444894117666699E-2</v>
          </cell>
          <cell r="U132">
            <v>8.0444894117666699E-2</v>
          </cell>
          <cell r="V132">
            <v>8.0444894117666699E-2</v>
          </cell>
          <cell r="W132">
            <v>8.0444894117666699E-2</v>
          </cell>
          <cell r="X132">
            <v>8.0444894117666699E-2</v>
          </cell>
          <cell r="Y132">
            <v>8.0444894117666699E-2</v>
          </cell>
          <cell r="Z132">
            <v>8.0444894117666699E-2</v>
          </cell>
          <cell r="AA132">
            <v>8.0444894117666699E-2</v>
          </cell>
          <cell r="AB132">
            <v>0.27666298409599999</v>
          </cell>
          <cell r="AC132">
            <v>0.27666298409599999</v>
          </cell>
          <cell r="AD132">
            <v>0.27666298409599999</v>
          </cell>
          <cell r="AE132">
            <v>0</v>
          </cell>
          <cell r="AF132">
            <v>0</v>
          </cell>
          <cell r="AG132">
            <v>0</v>
          </cell>
          <cell r="AH132">
            <v>0</v>
          </cell>
          <cell r="AI132">
            <v>0</v>
          </cell>
          <cell r="AJ132">
            <v>0</v>
          </cell>
        </row>
        <row r="133">
          <cell r="C133" t="str">
            <v>VII</v>
          </cell>
          <cell r="D133">
            <v>0</v>
          </cell>
          <cell r="E133">
            <v>0</v>
          </cell>
          <cell r="F133">
            <v>0</v>
          </cell>
          <cell r="G133">
            <v>0</v>
          </cell>
          <cell r="H133">
            <v>0</v>
          </cell>
          <cell r="I133">
            <v>0</v>
          </cell>
          <cell r="J133">
            <v>0</v>
          </cell>
          <cell r="K133">
            <v>0</v>
          </cell>
          <cell r="L133">
            <v>0</v>
          </cell>
          <cell r="M133">
            <v>0</v>
          </cell>
          <cell r="N133">
            <v>0</v>
          </cell>
          <cell r="O133">
            <v>0</v>
          </cell>
          <cell r="P133">
            <v>0</v>
          </cell>
          <cell r="Q133">
            <v>0</v>
          </cell>
          <cell r="R133">
            <v>0</v>
          </cell>
          <cell r="S133">
            <v>0</v>
          </cell>
          <cell r="T133">
            <v>0</v>
          </cell>
          <cell r="U133">
            <v>0</v>
          </cell>
          <cell r="V133">
            <v>0</v>
          </cell>
          <cell r="W133">
            <v>0</v>
          </cell>
          <cell r="X133">
            <v>0</v>
          </cell>
          <cell r="Y133">
            <v>0</v>
          </cell>
          <cell r="Z133">
            <v>0</v>
          </cell>
          <cell r="AA133">
            <v>0</v>
          </cell>
          <cell r="AB133">
            <v>0</v>
          </cell>
          <cell r="AC133">
            <v>0</v>
          </cell>
          <cell r="AD133">
            <v>0</v>
          </cell>
          <cell r="AE133">
            <v>0</v>
          </cell>
          <cell r="AF133">
            <v>0</v>
          </cell>
          <cell r="AG133">
            <v>0</v>
          </cell>
          <cell r="AH133">
            <v>0</v>
          </cell>
          <cell r="AI133">
            <v>0</v>
          </cell>
          <cell r="AJ133">
            <v>0</v>
          </cell>
        </row>
        <row r="134">
          <cell r="C134" t="str">
            <v>XVI</v>
          </cell>
          <cell r="D134">
            <v>0</v>
          </cell>
          <cell r="E134">
            <v>0</v>
          </cell>
          <cell r="F134">
            <v>0</v>
          </cell>
          <cell r="G134">
            <v>0</v>
          </cell>
          <cell r="H134">
            <v>0</v>
          </cell>
          <cell r="I134">
            <v>0</v>
          </cell>
          <cell r="J134">
            <v>0</v>
          </cell>
          <cell r="K134">
            <v>0</v>
          </cell>
          <cell r="L134">
            <v>0</v>
          </cell>
          <cell r="M134">
            <v>0</v>
          </cell>
          <cell r="N134">
            <v>0</v>
          </cell>
          <cell r="O134">
            <v>0</v>
          </cell>
          <cell r="P134">
            <v>0</v>
          </cell>
          <cell r="Q134">
            <v>0</v>
          </cell>
          <cell r="R134">
            <v>0</v>
          </cell>
          <cell r="S134">
            <v>0</v>
          </cell>
          <cell r="T134">
            <v>0</v>
          </cell>
          <cell r="U134">
            <v>0</v>
          </cell>
          <cell r="V134">
            <v>0</v>
          </cell>
          <cell r="W134">
            <v>0</v>
          </cell>
          <cell r="X134">
            <v>0</v>
          </cell>
          <cell r="Y134">
            <v>0</v>
          </cell>
          <cell r="Z134">
            <v>0</v>
          </cell>
          <cell r="AA134">
            <v>0</v>
          </cell>
          <cell r="AB134">
            <v>0</v>
          </cell>
          <cell r="AC134">
            <v>0</v>
          </cell>
          <cell r="AD134">
            <v>0</v>
          </cell>
          <cell r="AE134">
            <v>0</v>
          </cell>
          <cell r="AF134">
            <v>0</v>
          </cell>
          <cell r="AG134">
            <v>0</v>
          </cell>
          <cell r="AH134">
            <v>0</v>
          </cell>
          <cell r="AI134">
            <v>0</v>
          </cell>
          <cell r="AJ134">
            <v>0</v>
          </cell>
        </row>
        <row r="135">
          <cell r="C135" t="str">
            <v>VIII</v>
          </cell>
          <cell r="D135">
            <v>0</v>
          </cell>
          <cell r="E135">
            <v>0</v>
          </cell>
          <cell r="F135">
            <v>0</v>
          </cell>
          <cell r="G135">
            <v>0</v>
          </cell>
          <cell r="H135">
            <v>0</v>
          </cell>
          <cell r="I135">
            <v>0</v>
          </cell>
          <cell r="J135">
            <v>0</v>
          </cell>
          <cell r="K135">
            <v>0</v>
          </cell>
          <cell r="L135">
            <v>0</v>
          </cell>
          <cell r="M135">
            <v>0</v>
          </cell>
          <cell r="N135">
            <v>0</v>
          </cell>
          <cell r="O135">
            <v>0</v>
          </cell>
          <cell r="P135">
            <v>0</v>
          </cell>
          <cell r="Q135">
            <v>0</v>
          </cell>
          <cell r="R135">
            <v>0</v>
          </cell>
          <cell r="S135">
            <v>0</v>
          </cell>
          <cell r="T135">
            <v>0</v>
          </cell>
          <cell r="U135">
            <v>0</v>
          </cell>
          <cell r="V135">
            <v>0</v>
          </cell>
          <cell r="W135">
            <v>0</v>
          </cell>
          <cell r="X135">
            <v>0</v>
          </cell>
          <cell r="Y135">
            <v>0</v>
          </cell>
          <cell r="Z135">
            <v>0</v>
          </cell>
          <cell r="AA135">
            <v>0</v>
          </cell>
          <cell r="AB135">
            <v>0</v>
          </cell>
          <cell r="AC135">
            <v>0</v>
          </cell>
          <cell r="AD135">
            <v>0</v>
          </cell>
          <cell r="AE135">
            <v>0</v>
          </cell>
          <cell r="AF135">
            <v>0</v>
          </cell>
          <cell r="AG135">
            <v>0</v>
          </cell>
          <cell r="AH135">
            <v>0</v>
          </cell>
          <cell r="AI135">
            <v>0</v>
          </cell>
          <cell r="AJ135">
            <v>0</v>
          </cell>
        </row>
        <row r="136">
          <cell r="C136" t="str">
            <v>IX</v>
          </cell>
          <cell r="D136">
            <v>0</v>
          </cell>
          <cell r="E136">
            <v>0</v>
          </cell>
          <cell r="F136">
            <v>0</v>
          </cell>
          <cell r="G136">
            <v>0</v>
          </cell>
          <cell r="H136">
            <v>0</v>
          </cell>
          <cell r="I136">
            <v>0</v>
          </cell>
          <cell r="J136">
            <v>0</v>
          </cell>
          <cell r="K136">
            <v>0</v>
          </cell>
          <cell r="L136">
            <v>0</v>
          </cell>
          <cell r="M136">
            <v>0</v>
          </cell>
          <cell r="N136">
            <v>0</v>
          </cell>
          <cell r="O136">
            <v>0</v>
          </cell>
          <cell r="P136">
            <v>0</v>
          </cell>
          <cell r="Q136">
            <v>0</v>
          </cell>
          <cell r="R136">
            <v>0</v>
          </cell>
          <cell r="S136">
            <v>0</v>
          </cell>
          <cell r="T136">
            <v>0</v>
          </cell>
          <cell r="U136">
            <v>0</v>
          </cell>
          <cell r="V136">
            <v>0</v>
          </cell>
          <cell r="W136">
            <v>0</v>
          </cell>
          <cell r="X136">
            <v>0</v>
          </cell>
          <cell r="Y136">
            <v>0</v>
          </cell>
          <cell r="Z136">
            <v>0</v>
          </cell>
          <cell r="AA136">
            <v>0</v>
          </cell>
          <cell r="AB136">
            <v>0</v>
          </cell>
          <cell r="AC136">
            <v>0</v>
          </cell>
          <cell r="AD136">
            <v>0</v>
          </cell>
          <cell r="AE136">
            <v>0</v>
          </cell>
          <cell r="AF136">
            <v>0</v>
          </cell>
          <cell r="AG136">
            <v>0</v>
          </cell>
          <cell r="AH136">
            <v>0</v>
          </cell>
          <cell r="AI136">
            <v>0</v>
          </cell>
          <cell r="AJ136">
            <v>0</v>
          </cell>
        </row>
        <row r="137">
          <cell r="C137" t="str">
            <v>XIV</v>
          </cell>
          <cell r="D137">
            <v>0</v>
          </cell>
          <cell r="E137">
            <v>0</v>
          </cell>
          <cell r="F137">
            <v>0</v>
          </cell>
          <cell r="G137">
            <v>0</v>
          </cell>
          <cell r="H137">
            <v>0</v>
          </cell>
          <cell r="I137">
            <v>0</v>
          </cell>
          <cell r="J137">
            <v>0</v>
          </cell>
          <cell r="K137">
            <v>0</v>
          </cell>
          <cell r="L137">
            <v>0</v>
          </cell>
          <cell r="M137">
            <v>0</v>
          </cell>
          <cell r="N137">
            <v>0</v>
          </cell>
          <cell r="O137">
            <v>0</v>
          </cell>
          <cell r="P137">
            <v>0</v>
          </cell>
          <cell r="Q137">
            <v>0</v>
          </cell>
          <cell r="R137">
            <v>0</v>
          </cell>
          <cell r="S137">
            <v>0</v>
          </cell>
          <cell r="T137">
            <v>0</v>
          </cell>
          <cell r="U137">
            <v>0</v>
          </cell>
          <cell r="V137">
            <v>0</v>
          </cell>
          <cell r="W137">
            <v>0</v>
          </cell>
          <cell r="X137">
            <v>0</v>
          </cell>
          <cell r="Y137">
            <v>0</v>
          </cell>
          <cell r="Z137">
            <v>0</v>
          </cell>
          <cell r="AA137">
            <v>0</v>
          </cell>
          <cell r="AB137">
            <v>0</v>
          </cell>
          <cell r="AC137">
            <v>0</v>
          </cell>
          <cell r="AD137">
            <v>0</v>
          </cell>
          <cell r="AE137">
            <v>0</v>
          </cell>
          <cell r="AF137">
            <v>0</v>
          </cell>
          <cell r="AG137">
            <v>0</v>
          </cell>
          <cell r="AH137">
            <v>0</v>
          </cell>
          <cell r="AI137">
            <v>0</v>
          </cell>
          <cell r="AJ137">
            <v>0</v>
          </cell>
        </row>
        <row r="138">
          <cell r="C138" t="str">
            <v>X</v>
          </cell>
          <cell r="D138">
            <v>0</v>
          </cell>
          <cell r="E138">
            <v>0</v>
          </cell>
          <cell r="F138">
            <v>0</v>
          </cell>
          <cell r="G138">
            <v>0</v>
          </cell>
          <cell r="H138">
            <v>0</v>
          </cell>
          <cell r="I138">
            <v>0</v>
          </cell>
          <cell r="J138">
            <v>0</v>
          </cell>
          <cell r="K138">
            <v>0</v>
          </cell>
          <cell r="L138">
            <v>0</v>
          </cell>
          <cell r="M138">
            <v>0</v>
          </cell>
          <cell r="N138">
            <v>0</v>
          </cell>
          <cell r="O138">
            <v>0</v>
          </cell>
          <cell r="P138">
            <v>0</v>
          </cell>
          <cell r="Q138">
            <v>0</v>
          </cell>
          <cell r="R138">
            <v>0</v>
          </cell>
          <cell r="S138">
            <v>0</v>
          </cell>
          <cell r="T138">
            <v>0</v>
          </cell>
          <cell r="U138">
            <v>0</v>
          </cell>
          <cell r="V138">
            <v>0</v>
          </cell>
          <cell r="W138">
            <v>0</v>
          </cell>
          <cell r="X138">
            <v>0</v>
          </cell>
          <cell r="Y138">
            <v>0</v>
          </cell>
          <cell r="Z138">
            <v>0</v>
          </cell>
          <cell r="AA138">
            <v>0</v>
          </cell>
          <cell r="AB138">
            <v>0</v>
          </cell>
          <cell r="AC138">
            <v>0</v>
          </cell>
          <cell r="AD138">
            <v>0</v>
          </cell>
          <cell r="AE138">
            <v>0</v>
          </cell>
          <cell r="AF138">
            <v>0</v>
          </cell>
          <cell r="AG138">
            <v>0</v>
          </cell>
          <cell r="AH138">
            <v>0</v>
          </cell>
          <cell r="AI138">
            <v>0</v>
          </cell>
          <cell r="AJ138">
            <v>0</v>
          </cell>
        </row>
        <row r="139">
          <cell r="C139" t="str">
            <v>XI</v>
          </cell>
          <cell r="D139">
            <v>0</v>
          </cell>
          <cell r="E139">
            <v>0</v>
          </cell>
          <cell r="F139">
            <v>0</v>
          </cell>
          <cell r="G139">
            <v>0</v>
          </cell>
          <cell r="H139">
            <v>0</v>
          </cell>
          <cell r="I139">
            <v>0</v>
          </cell>
          <cell r="J139">
            <v>0</v>
          </cell>
          <cell r="K139">
            <v>0</v>
          </cell>
          <cell r="L139">
            <v>0</v>
          </cell>
          <cell r="M139">
            <v>0</v>
          </cell>
          <cell r="N139">
            <v>0</v>
          </cell>
          <cell r="O139">
            <v>0</v>
          </cell>
          <cell r="P139">
            <v>0</v>
          </cell>
          <cell r="Q139">
            <v>0</v>
          </cell>
          <cell r="R139">
            <v>0</v>
          </cell>
          <cell r="S139">
            <v>0</v>
          </cell>
          <cell r="T139">
            <v>0</v>
          </cell>
          <cell r="U139">
            <v>0</v>
          </cell>
          <cell r="V139">
            <v>0</v>
          </cell>
          <cell r="W139">
            <v>0</v>
          </cell>
          <cell r="X139">
            <v>0</v>
          </cell>
          <cell r="Y139">
            <v>0</v>
          </cell>
          <cell r="Z139">
            <v>0</v>
          </cell>
          <cell r="AA139">
            <v>0</v>
          </cell>
          <cell r="AB139">
            <v>0</v>
          </cell>
          <cell r="AC139">
            <v>0</v>
          </cell>
          <cell r="AD139">
            <v>0</v>
          </cell>
          <cell r="AE139">
            <v>0</v>
          </cell>
          <cell r="AF139">
            <v>0</v>
          </cell>
          <cell r="AG139">
            <v>0</v>
          </cell>
          <cell r="AH139">
            <v>0</v>
          </cell>
          <cell r="AI139">
            <v>0</v>
          </cell>
          <cell r="AJ139">
            <v>0</v>
          </cell>
        </row>
        <row r="140">
          <cell r="C140" t="str">
            <v>XII</v>
          </cell>
          <cell r="D140">
            <v>0</v>
          </cell>
          <cell r="E140">
            <v>0</v>
          </cell>
          <cell r="F140">
            <v>0</v>
          </cell>
          <cell r="G140">
            <v>0</v>
          </cell>
          <cell r="H140">
            <v>0</v>
          </cell>
          <cell r="I140">
            <v>0</v>
          </cell>
          <cell r="J140">
            <v>0</v>
          </cell>
          <cell r="K140">
            <v>0</v>
          </cell>
          <cell r="L140">
            <v>0</v>
          </cell>
          <cell r="M140">
            <v>0</v>
          </cell>
          <cell r="N140">
            <v>0</v>
          </cell>
          <cell r="O140">
            <v>0</v>
          </cell>
          <cell r="P140">
            <v>0</v>
          </cell>
          <cell r="Q140">
            <v>0</v>
          </cell>
          <cell r="R140">
            <v>0</v>
          </cell>
          <cell r="S140">
            <v>0</v>
          </cell>
          <cell r="T140">
            <v>0</v>
          </cell>
          <cell r="U140">
            <v>0</v>
          </cell>
          <cell r="V140">
            <v>0</v>
          </cell>
          <cell r="W140">
            <v>0</v>
          </cell>
          <cell r="X140">
            <v>0</v>
          </cell>
          <cell r="Y140">
            <v>0</v>
          </cell>
          <cell r="Z140">
            <v>0</v>
          </cell>
          <cell r="AA140">
            <v>0</v>
          </cell>
          <cell r="AB140">
            <v>0</v>
          </cell>
          <cell r="AC140">
            <v>0</v>
          </cell>
          <cell r="AD140">
            <v>0</v>
          </cell>
          <cell r="AE140">
            <v>0</v>
          </cell>
          <cell r="AF140">
            <v>0</v>
          </cell>
          <cell r="AG140">
            <v>0</v>
          </cell>
          <cell r="AH140">
            <v>0</v>
          </cell>
          <cell r="AI140">
            <v>0</v>
          </cell>
          <cell r="AJ140">
            <v>0</v>
          </cell>
        </row>
        <row r="141">
          <cell r="D141">
            <v>0.33020906078433299</v>
          </cell>
          <cell r="E141">
            <v>0.33020906078433299</v>
          </cell>
          <cell r="F141">
            <v>0.33020906078433299</v>
          </cell>
          <cell r="G141">
            <v>0.33020906078433299</v>
          </cell>
          <cell r="H141">
            <v>0.33020906078433299</v>
          </cell>
          <cell r="I141">
            <v>0.33020906078433299</v>
          </cell>
          <cell r="J141">
            <v>0.33020906078433299</v>
          </cell>
          <cell r="K141">
            <v>0.33020906078433299</v>
          </cell>
          <cell r="L141">
            <v>0.33020906078433299</v>
          </cell>
          <cell r="M141">
            <v>0.33020906078433299</v>
          </cell>
          <cell r="N141">
            <v>0.33020906078433299</v>
          </cell>
          <cell r="O141">
            <v>0.33020906078433299</v>
          </cell>
          <cell r="P141">
            <v>0.33020906078433299</v>
          </cell>
          <cell r="Q141">
            <v>0.33020906078433299</v>
          </cell>
          <cell r="R141">
            <v>0.33020906078433299</v>
          </cell>
          <cell r="S141">
            <v>0.33020906078433299</v>
          </cell>
          <cell r="T141">
            <v>0.33020906078433299</v>
          </cell>
          <cell r="U141">
            <v>0.33020906078433299</v>
          </cell>
          <cell r="V141">
            <v>0.33020906078433299</v>
          </cell>
          <cell r="W141">
            <v>0.33020906078433299</v>
          </cell>
          <cell r="X141">
            <v>0.33020906078433299</v>
          </cell>
          <cell r="Y141">
            <v>0.33020906078433299</v>
          </cell>
          <cell r="Z141">
            <v>0.33020906078433299</v>
          </cell>
          <cell r="AA141">
            <v>0.33020906078433299</v>
          </cell>
          <cell r="AB141">
            <v>4.0835363174293304</v>
          </cell>
          <cell r="AC141">
            <v>4.0835363174293304</v>
          </cell>
          <cell r="AD141">
            <v>4.0835363174293304</v>
          </cell>
          <cell r="AE141">
            <v>1.28074</v>
          </cell>
          <cell r="AF141">
            <v>6.5418155000000002</v>
          </cell>
          <cell r="AG141">
            <v>6.5418155000000002</v>
          </cell>
          <cell r="AH141">
            <v>6.5418155000000002</v>
          </cell>
          <cell r="AI141">
            <v>6.5418155000000002</v>
          </cell>
          <cell r="AJ141">
            <v>6.5418155000000002</v>
          </cell>
        </row>
        <row r="143">
          <cell r="C143" t="str">
            <v>Tipo Forestal 06</v>
          </cell>
        </row>
        <row r="144">
          <cell r="C144" t="str">
            <v>Uso de la Tierra/Año</v>
          </cell>
          <cell r="D144">
            <v>1990</v>
          </cell>
          <cell r="E144">
            <v>1991</v>
          </cell>
          <cell r="F144">
            <v>1992</v>
          </cell>
          <cell r="G144">
            <v>1993</v>
          </cell>
          <cell r="H144">
            <v>1994</v>
          </cell>
          <cell r="I144">
            <v>1995</v>
          </cell>
          <cell r="J144">
            <v>1996</v>
          </cell>
          <cell r="K144">
            <v>1997</v>
          </cell>
          <cell r="L144">
            <v>1998</v>
          </cell>
          <cell r="M144">
            <v>1999</v>
          </cell>
          <cell r="N144">
            <v>2000</v>
          </cell>
          <cell r="O144">
            <v>2001</v>
          </cell>
          <cell r="P144">
            <v>2002</v>
          </cell>
          <cell r="Q144">
            <v>2003</v>
          </cell>
          <cell r="R144">
            <v>2004</v>
          </cell>
          <cell r="S144">
            <v>2005</v>
          </cell>
          <cell r="T144">
            <v>2006</v>
          </cell>
          <cell r="U144">
            <v>2007</v>
          </cell>
          <cell r="V144">
            <v>2008</v>
          </cell>
          <cell r="W144">
            <v>2009</v>
          </cell>
          <cell r="X144">
            <v>2010</v>
          </cell>
          <cell r="Y144">
            <v>2011</v>
          </cell>
          <cell r="Z144">
            <v>2012</v>
          </cell>
          <cell r="AA144">
            <v>2013</v>
          </cell>
          <cell r="AB144">
            <v>2014</v>
          </cell>
          <cell r="AC144">
            <v>2015</v>
          </cell>
          <cell r="AD144">
            <v>2016</v>
          </cell>
          <cell r="AE144">
            <v>2017</v>
          </cell>
          <cell r="AF144">
            <v>2018</v>
          </cell>
          <cell r="AG144">
            <v>2019</v>
          </cell>
          <cell r="AH144">
            <v>2020</v>
          </cell>
          <cell r="AI144">
            <v>2021</v>
          </cell>
          <cell r="AJ144">
            <v>2022</v>
          </cell>
        </row>
        <row r="145">
          <cell r="C145" t="str">
            <v>XV</v>
          </cell>
          <cell r="D145">
            <v>0</v>
          </cell>
          <cell r="E145">
            <v>0</v>
          </cell>
          <cell r="F145">
            <v>0</v>
          </cell>
          <cell r="G145">
            <v>0</v>
          </cell>
          <cell r="H145">
            <v>0</v>
          </cell>
          <cell r="I145">
            <v>0</v>
          </cell>
          <cell r="J145">
            <v>0</v>
          </cell>
          <cell r="K145">
            <v>0</v>
          </cell>
          <cell r="L145">
            <v>0</v>
          </cell>
          <cell r="M145">
            <v>0</v>
          </cell>
          <cell r="N145">
            <v>0</v>
          </cell>
          <cell r="O145">
            <v>0</v>
          </cell>
          <cell r="P145">
            <v>0</v>
          </cell>
          <cell r="Q145">
            <v>0</v>
          </cell>
          <cell r="R145">
            <v>0</v>
          </cell>
          <cell r="S145">
            <v>0</v>
          </cell>
          <cell r="T145">
            <v>0</v>
          </cell>
          <cell r="U145">
            <v>0</v>
          </cell>
          <cell r="V145">
            <v>0</v>
          </cell>
          <cell r="W145">
            <v>0</v>
          </cell>
          <cell r="X145">
            <v>0</v>
          </cell>
          <cell r="Y145">
            <v>0</v>
          </cell>
          <cell r="Z145">
            <v>0</v>
          </cell>
          <cell r="AA145">
            <v>0</v>
          </cell>
          <cell r="AB145">
            <v>0</v>
          </cell>
          <cell r="AC145">
            <v>0</v>
          </cell>
          <cell r="AD145">
            <v>0</v>
          </cell>
          <cell r="AE145">
            <v>0</v>
          </cell>
          <cell r="AF145">
            <v>0</v>
          </cell>
          <cell r="AG145">
            <v>0</v>
          </cell>
          <cell r="AH145">
            <v>0</v>
          </cell>
          <cell r="AI145">
            <v>0</v>
          </cell>
          <cell r="AJ145">
            <v>0</v>
          </cell>
        </row>
        <row r="146">
          <cell r="C146" t="str">
            <v>I</v>
          </cell>
          <cell r="D146">
            <v>0</v>
          </cell>
          <cell r="E146">
            <v>0</v>
          </cell>
          <cell r="F146">
            <v>0</v>
          </cell>
          <cell r="G146">
            <v>0</v>
          </cell>
          <cell r="H146">
            <v>0</v>
          </cell>
          <cell r="I146">
            <v>0</v>
          </cell>
          <cell r="J146">
            <v>0</v>
          </cell>
          <cell r="K146">
            <v>0</v>
          </cell>
          <cell r="L146">
            <v>0</v>
          </cell>
          <cell r="M146">
            <v>0</v>
          </cell>
          <cell r="N146">
            <v>0</v>
          </cell>
          <cell r="O146">
            <v>0</v>
          </cell>
          <cell r="P146">
            <v>0</v>
          </cell>
          <cell r="Q146">
            <v>0</v>
          </cell>
          <cell r="R146">
            <v>0</v>
          </cell>
          <cell r="S146">
            <v>0</v>
          </cell>
          <cell r="T146">
            <v>0</v>
          </cell>
          <cell r="U146">
            <v>0</v>
          </cell>
          <cell r="V146">
            <v>0</v>
          </cell>
          <cell r="W146">
            <v>0</v>
          </cell>
          <cell r="X146">
            <v>0</v>
          </cell>
          <cell r="Y146">
            <v>0</v>
          </cell>
          <cell r="Z146">
            <v>0</v>
          </cell>
          <cell r="AA146">
            <v>0</v>
          </cell>
          <cell r="AB146">
            <v>0</v>
          </cell>
          <cell r="AC146">
            <v>0</v>
          </cell>
          <cell r="AD146">
            <v>0</v>
          </cell>
          <cell r="AE146">
            <v>0</v>
          </cell>
          <cell r="AF146">
            <v>0</v>
          </cell>
          <cell r="AG146">
            <v>0</v>
          </cell>
          <cell r="AH146">
            <v>0</v>
          </cell>
          <cell r="AI146">
            <v>0</v>
          </cell>
          <cell r="AJ146">
            <v>0</v>
          </cell>
        </row>
        <row r="147">
          <cell r="C147" t="str">
            <v>II</v>
          </cell>
          <cell r="D147">
            <v>0</v>
          </cell>
          <cell r="E147">
            <v>0</v>
          </cell>
          <cell r="F147">
            <v>0</v>
          </cell>
          <cell r="G147">
            <v>0</v>
          </cell>
          <cell r="H147">
            <v>0</v>
          </cell>
          <cell r="I147">
            <v>0</v>
          </cell>
          <cell r="J147">
            <v>0</v>
          </cell>
          <cell r="K147">
            <v>0</v>
          </cell>
          <cell r="L147">
            <v>0</v>
          </cell>
          <cell r="M147">
            <v>0</v>
          </cell>
          <cell r="N147">
            <v>0</v>
          </cell>
          <cell r="O147">
            <v>0</v>
          </cell>
          <cell r="P147">
            <v>0</v>
          </cell>
          <cell r="Q147">
            <v>0</v>
          </cell>
          <cell r="R147">
            <v>0</v>
          </cell>
          <cell r="S147">
            <v>0</v>
          </cell>
          <cell r="T147">
            <v>0</v>
          </cell>
          <cell r="U147">
            <v>0</v>
          </cell>
          <cell r="V147">
            <v>0</v>
          </cell>
          <cell r="W147">
            <v>0</v>
          </cell>
          <cell r="X147">
            <v>0</v>
          </cell>
          <cell r="Y147">
            <v>0</v>
          </cell>
          <cell r="Z147">
            <v>0</v>
          </cell>
          <cell r="AA147">
            <v>0</v>
          </cell>
          <cell r="AB147">
            <v>0</v>
          </cell>
          <cell r="AC147">
            <v>0</v>
          </cell>
          <cell r="AD147">
            <v>0</v>
          </cell>
          <cell r="AE147">
            <v>0</v>
          </cell>
          <cell r="AF147">
            <v>0</v>
          </cell>
          <cell r="AG147">
            <v>0</v>
          </cell>
          <cell r="AH147">
            <v>0</v>
          </cell>
          <cell r="AI147">
            <v>0</v>
          </cell>
          <cell r="AJ147">
            <v>0</v>
          </cell>
        </row>
        <row r="148">
          <cell r="C148" t="str">
            <v>III</v>
          </cell>
          <cell r="D148">
            <v>0</v>
          </cell>
          <cell r="E148">
            <v>0</v>
          </cell>
          <cell r="F148">
            <v>0</v>
          </cell>
          <cell r="G148">
            <v>0</v>
          </cell>
          <cell r="H148">
            <v>0</v>
          </cell>
          <cell r="I148">
            <v>0</v>
          </cell>
          <cell r="J148">
            <v>0</v>
          </cell>
          <cell r="K148">
            <v>0</v>
          </cell>
          <cell r="L148">
            <v>0</v>
          </cell>
          <cell r="M148">
            <v>0</v>
          </cell>
          <cell r="N148">
            <v>0</v>
          </cell>
          <cell r="O148">
            <v>0</v>
          </cell>
          <cell r="P148">
            <v>0</v>
          </cell>
          <cell r="Q148">
            <v>0</v>
          </cell>
          <cell r="R148">
            <v>0</v>
          </cell>
          <cell r="S148">
            <v>0</v>
          </cell>
          <cell r="T148">
            <v>0</v>
          </cell>
          <cell r="U148">
            <v>0</v>
          </cell>
          <cell r="V148">
            <v>0</v>
          </cell>
          <cell r="W148">
            <v>0</v>
          </cell>
          <cell r="X148">
            <v>0</v>
          </cell>
          <cell r="Y148">
            <v>0</v>
          </cell>
          <cell r="Z148">
            <v>0</v>
          </cell>
          <cell r="AA148">
            <v>0</v>
          </cell>
          <cell r="AB148">
            <v>0</v>
          </cell>
          <cell r="AC148">
            <v>0</v>
          </cell>
          <cell r="AD148">
            <v>0</v>
          </cell>
          <cell r="AE148">
            <v>0</v>
          </cell>
          <cell r="AF148">
            <v>0</v>
          </cell>
          <cell r="AG148">
            <v>0</v>
          </cell>
          <cell r="AH148">
            <v>0</v>
          </cell>
          <cell r="AI148">
            <v>0</v>
          </cell>
          <cell r="AJ148">
            <v>0</v>
          </cell>
        </row>
        <row r="149">
          <cell r="C149" t="str">
            <v>IV</v>
          </cell>
          <cell r="D149">
            <v>0</v>
          </cell>
          <cell r="E149">
            <v>0</v>
          </cell>
          <cell r="F149">
            <v>0</v>
          </cell>
          <cell r="G149">
            <v>0</v>
          </cell>
          <cell r="H149">
            <v>0</v>
          </cell>
          <cell r="I149">
            <v>0</v>
          </cell>
          <cell r="J149">
            <v>0</v>
          </cell>
          <cell r="K149">
            <v>0</v>
          </cell>
          <cell r="L149">
            <v>0</v>
          </cell>
          <cell r="M149">
            <v>0</v>
          </cell>
          <cell r="N149">
            <v>0</v>
          </cell>
          <cell r="O149">
            <v>0</v>
          </cell>
          <cell r="P149">
            <v>0</v>
          </cell>
          <cell r="Q149">
            <v>0</v>
          </cell>
          <cell r="R149">
            <v>0</v>
          </cell>
          <cell r="S149">
            <v>0</v>
          </cell>
          <cell r="T149">
            <v>0</v>
          </cell>
          <cell r="U149">
            <v>0</v>
          </cell>
          <cell r="V149">
            <v>0</v>
          </cell>
          <cell r="W149">
            <v>0</v>
          </cell>
          <cell r="X149">
            <v>0</v>
          </cell>
          <cell r="Y149">
            <v>0</v>
          </cell>
          <cell r="Z149">
            <v>0</v>
          </cell>
          <cell r="AA149">
            <v>0</v>
          </cell>
          <cell r="AB149">
            <v>0</v>
          </cell>
          <cell r="AC149">
            <v>0</v>
          </cell>
          <cell r="AD149">
            <v>0</v>
          </cell>
          <cell r="AE149">
            <v>0</v>
          </cell>
          <cell r="AF149">
            <v>0</v>
          </cell>
          <cell r="AG149">
            <v>0</v>
          </cell>
          <cell r="AH149">
            <v>0</v>
          </cell>
          <cell r="AI149">
            <v>0</v>
          </cell>
          <cell r="AJ149">
            <v>0</v>
          </cell>
        </row>
        <row r="150">
          <cell r="C150" t="str">
            <v>V</v>
          </cell>
          <cell r="D150">
            <v>0</v>
          </cell>
          <cell r="E150">
            <v>0</v>
          </cell>
          <cell r="F150">
            <v>0</v>
          </cell>
          <cell r="G150">
            <v>0</v>
          </cell>
          <cell r="H150">
            <v>0</v>
          </cell>
          <cell r="I150">
            <v>0</v>
          </cell>
          <cell r="J150">
            <v>0</v>
          </cell>
          <cell r="K150">
            <v>0</v>
          </cell>
          <cell r="L150">
            <v>0</v>
          </cell>
          <cell r="M150">
            <v>0</v>
          </cell>
          <cell r="N150">
            <v>0</v>
          </cell>
          <cell r="O150">
            <v>0</v>
          </cell>
          <cell r="P150">
            <v>0</v>
          </cell>
          <cell r="Q150">
            <v>0</v>
          </cell>
          <cell r="R150">
            <v>0</v>
          </cell>
          <cell r="S150">
            <v>0</v>
          </cell>
          <cell r="T150">
            <v>0</v>
          </cell>
          <cell r="U150">
            <v>0</v>
          </cell>
          <cell r="V150">
            <v>0</v>
          </cell>
          <cell r="W150">
            <v>0</v>
          </cell>
          <cell r="X150">
            <v>0</v>
          </cell>
          <cell r="Y150">
            <v>0</v>
          </cell>
          <cell r="Z150">
            <v>0</v>
          </cell>
          <cell r="AA150">
            <v>0</v>
          </cell>
          <cell r="AB150">
            <v>0</v>
          </cell>
          <cell r="AC150">
            <v>0</v>
          </cell>
          <cell r="AD150">
            <v>0</v>
          </cell>
          <cell r="AE150">
            <v>0</v>
          </cell>
          <cell r="AF150">
            <v>0</v>
          </cell>
          <cell r="AG150">
            <v>0</v>
          </cell>
          <cell r="AH150">
            <v>0</v>
          </cell>
          <cell r="AI150">
            <v>0</v>
          </cell>
          <cell r="AJ150">
            <v>0</v>
          </cell>
        </row>
        <row r="151">
          <cell r="C151" t="str">
            <v>RM</v>
          </cell>
          <cell r="D151">
            <v>0</v>
          </cell>
          <cell r="E151">
            <v>0</v>
          </cell>
          <cell r="F151">
            <v>0</v>
          </cell>
          <cell r="G151">
            <v>0</v>
          </cell>
          <cell r="H151">
            <v>0</v>
          </cell>
          <cell r="I151">
            <v>0</v>
          </cell>
          <cell r="J151">
            <v>0</v>
          </cell>
          <cell r="K151">
            <v>0</v>
          </cell>
          <cell r="L151">
            <v>0</v>
          </cell>
          <cell r="M151">
            <v>0</v>
          </cell>
          <cell r="N151">
            <v>0</v>
          </cell>
          <cell r="O151">
            <v>0</v>
          </cell>
          <cell r="P151">
            <v>0</v>
          </cell>
          <cell r="Q151">
            <v>0</v>
          </cell>
          <cell r="R151">
            <v>0</v>
          </cell>
          <cell r="S151">
            <v>0</v>
          </cell>
          <cell r="T151">
            <v>0</v>
          </cell>
          <cell r="U151">
            <v>0</v>
          </cell>
          <cell r="V151">
            <v>0</v>
          </cell>
          <cell r="W151">
            <v>0</v>
          </cell>
          <cell r="X151">
            <v>0</v>
          </cell>
          <cell r="Y151">
            <v>0</v>
          </cell>
          <cell r="Z151">
            <v>0</v>
          </cell>
          <cell r="AA151">
            <v>0</v>
          </cell>
          <cell r="AB151">
            <v>0</v>
          </cell>
          <cell r="AC151">
            <v>0</v>
          </cell>
          <cell r="AD151">
            <v>0</v>
          </cell>
          <cell r="AE151">
            <v>0</v>
          </cell>
          <cell r="AF151">
            <v>0</v>
          </cell>
          <cell r="AG151">
            <v>0</v>
          </cell>
          <cell r="AH151">
            <v>0</v>
          </cell>
          <cell r="AI151">
            <v>0</v>
          </cell>
          <cell r="AJ151">
            <v>0</v>
          </cell>
        </row>
        <row r="152">
          <cell r="C152" t="str">
            <v>VI</v>
          </cell>
          <cell r="D152">
            <v>0</v>
          </cell>
          <cell r="E152">
            <v>0</v>
          </cell>
          <cell r="F152">
            <v>0</v>
          </cell>
          <cell r="G152">
            <v>0</v>
          </cell>
          <cell r="H152">
            <v>0</v>
          </cell>
          <cell r="I152">
            <v>0</v>
          </cell>
          <cell r="J152">
            <v>0</v>
          </cell>
          <cell r="K152">
            <v>0</v>
          </cell>
          <cell r="L152">
            <v>0</v>
          </cell>
          <cell r="M152">
            <v>0</v>
          </cell>
          <cell r="N152">
            <v>0</v>
          </cell>
          <cell r="O152">
            <v>0</v>
          </cell>
          <cell r="P152">
            <v>0</v>
          </cell>
          <cell r="Q152">
            <v>0</v>
          </cell>
          <cell r="R152">
            <v>0</v>
          </cell>
          <cell r="S152">
            <v>0</v>
          </cell>
          <cell r="T152">
            <v>0</v>
          </cell>
          <cell r="U152">
            <v>0</v>
          </cell>
          <cell r="V152">
            <v>0</v>
          </cell>
          <cell r="W152">
            <v>0</v>
          </cell>
          <cell r="X152">
            <v>0</v>
          </cell>
          <cell r="Y152">
            <v>0</v>
          </cell>
          <cell r="Z152">
            <v>0</v>
          </cell>
          <cell r="AA152">
            <v>0</v>
          </cell>
          <cell r="AB152">
            <v>0</v>
          </cell>
          <cell r="AC152">
            <v>0</v>
          </cell>
          <cell r="AD152">
            <v>0</v>
          </cell>
          <cell r="AE152">
            <v>0</v>
          </cell>
          <cell r="AF152">
            <v>0</v>
          </cell>
          <cell r="AG152">
            <v>0</v>
          </cell>
          <cell r="AH152">
            <v>0</v>
          </cell>
          <cell r="AI152">
            <v>0</v>
          </cell>
          <cell r="AJ152">
            <v>0</v>
          </cell>
        </row>
        <row r="153">
          <cell r="C153" t="str">
            <v>VII</v>
          </cell>
          <cell r="D153">
            <v>0</v>
          </cell>
          <cell r="E153">
            <v>0</v>
          </cell>
          <cell r="F153">
            <v>0</v>
          </cell>
          <cell r="G153">
            <v>0</v>
          </cell>
          <cell r="H153">
            <v>0</v>
          </cell>
          <cell r="I153">
            <v>0</v>
          </cell>
          <cell r="J153">
            <v>0</v>
          </cell>
          <cell r="K153">
            <v>0</v>
          </cell>
          <cell r="L153">
            <v>0</v>
          </cell>
          <cell r="M153">
            <v>0</v>
          </cell>
          <cell r="N153">
            <v>0</v>
          </cell>
          <cell r="O153">
            <v>0</v>
          </cell>
          <cell r="P153">
            <v>0</v>
          </cell>
          <cell r="Q153">
            <v>0</v>
          </cell>
          <cell r="R153">
            <v>0</v>
          </cell>
          <cell r="S153">
            <v>0</v>
          </cell>
          <cell r="T153">
            <v>0</v>
          </cell>
          <cell r="U153">
            <v>0</v>
          </cell>
          <cell r="V153">
            <v>0</v>
          </cell>
          <cell r="W153">
            <v>0</v>
          </cell>
          <cell r="X153">
            <v>0</v>
          </cell>
          <cell r="Y153">
            <v>0</v>
          </cell>
          <cell r="Z153">
            <v>0</v>
          </cell>
          <cell r="AA153">
            <v>0</v>
          </cell>
          <cell r="AB153">
            <v>0</v>
          </cell>
          <cell r="AC153">
            <v>0</v>
          </cell>
          <cell r="AD153">
            <v>0</v>
          </cell>
          <cell r="AE153">
            <v>0</v>
          </cell>
          <cell r="AF153">
            <v>0</v>
          </cell>
          <cell r="AG153">
            <v>0</v>
          </cell>
          <cell r="AH153">
            <v>0</v>
          </cell>
          <cell r="AI153">
            <v>0</v>
          </cell>
          <cell r="AJ153">
            <v>0</v>
          </cell>
        </row>
        <row r="154">
          <cell r="C154" t="str">
            <v>XVI</v>
          </cell>
          <cell r="D154">
            <v>0</v>
          </cell>
          <cell r="E154">
            <v>0</v>
          </cell>
          <cell r="F154">
            <v>0</v>
          </cell>
          <cell r="G154">
            <v>0</v>
          </cell>
          <cell r="H154">
            <v>0</v>
          </cell>
          <cell r="I154">
            <v>0</v>
          </cell>
          <cell r="J154">
            <v>0</v>
          </cell>
          <cell r="K154">
            <v>0</v>
          </cell>
          <cell r="L154">
            <v>0</v>
          </cell>
          <cell r="M154">
            <v>0</v>
          </cell>
          <cell r="N154">
            <v>0</v>
          </cell>
          <cell r="O154">
            <v>0</v>
          </cell>
          <cell r="P154">
            <v>0</v>
          </cell>
          <cell r="Q154">
            <v>0</v>
          </cell>
          <cell r="R154">
            <v>0</v>
          </cell>
          <cell r="S154">
            <v>0</v>
          </cell>
          <cell r="T154">
            <v>0</v>
          </cell>
          <cell r="U154">
            <v>0</v>
          </cell>
          <cell r="V154">
            <v>0</v>
          </cell>
          <cell r="W154">
            <v>0</v>
          </cell>
          <cell r="X154">
            <v>0</v>
          </cell>
          <cell r="Y154">
            <v>0</v>
          </cell>
          <cell r="Z154">
            <v>0</v>
          </cell>
          <cell r="AA154">
            <v>0</v>
          </cell>
          <cell r="AB154">
            <v>0</v>
          </cell>
          <cell r="AC154">
            <v>0</v>
          </cell>
          <cell r="AD154">
            <v>0</v>
          </cell>
          <cell r="AE154">
            <v>0</v>
          </cell>
          <cell r="AF154">
            <v>0</v>
          </cell>
          <cell r="AG154">
            <v>0</v>
          </cell>
          <cell r="AH154">
            <v>0</v>
          </cell>
          <cell r="AI154">
            <v>0</v>
          </cell>
          <cell r="AJ154">
            <v>0</v>
          </cell>
        </row>
        <row r="155">
          <cell r="C155" t="str">
            <v>VIII</v>
          </cell>
          <cell r="D155">
            <v>0</v>
          </cell>
          <cell r="E155">
            <v>0</v>
          </cell>
          <cell r="F155">
            <v>0</v>
          </cell>
          <cell r="G155">
            <v>0</v>
          </cell>
          <cell r="H155">
            <v>0</v>
          </cell>
          <cell r="I155">
            <v>0</v>
          </cell>
          <cell r="J155">
            <v>0</v>
          </cell>
          <cell r="K155">
            <v>0</v>
          </cell>
          <cell r="L155">
            <v>0</v>
          </cell>
          <cell r="M155">
            <v>0</v>
          </cell>
          <cell r="N155">
            <v>0</v>
          </cell>
          <cell r="O155">
            <v>0</v>
          </cell>
          <cell r="P155">
            <v>0</v>
          </cell>
          <cell r="Q155">
            <v>0</v>
          </cell>
          <cell r="R155">
            <v>0</v>
          </cell>
          <cell r="S155">
            <v>0</v>
          </cell>
          <cell r="T155">
            <v>0</v>
          </cell>
          <cell r="U155">
            <v>0</v>
          </cell>
          <cell r="V155">
            <v>0</v>
          </cell>
          <cell r="W155">
            <v>0</v>
          </cell>
          <cell r="X155">
            <v>0</v>
          </cell>
          <cell r="Y155">
            <v>0</v>
          </cell>
          <cell r="Z155">
            <v>0</v>
          </cell>
          <cell r="AA155">
            <v>0</v>
          </cell>
          <cell r="AB155">
            <v>0</v>
          </cell>
          <cell r="AC155">
            <v>0</v>
          </cell>
          <cell r="AD155">
            <v>0</v>
          </cell>
          <cell r="AE155">
            <v>0</v>
          </cell>
          <cell r="AF155">
            <v>0</v>
          </cell>
          <cell r="AG155">
            <v>0</v>
          </cell>
          <cell r="AH155">
            <v>0</v>
          </cell>
          <cell r="AI155">
            <v>0</v>
          </cell>
          <cell r="AJ155">
            <v>0</v>
          </cell>
        </row>
        <row r="156">
          <cell r="C156" t="str">
            <v>IX</v>
          </cell>
          <cell r="D156">
            <v>5.0062696994843296</v>
          </cell>
          <cell r="E156">
            <v>5.0062696994843296</v>
          </cell>
          <cell r="F156">
            <v>5.0062696994843296</v>
          </cell>
          <cell r="G156">
            <v>5.0062696994843296</v>
          </cell>
          <cell r="H156">
            <v>5.0062696994843296</v>
          </cell>
          <cell r="I156">
            <v>5.0062696994843296</v>
          </cell>
          <cell r="J156">
            <v>5.0062696994843296</v>
          </cell>
          <cell r="K156">
            <v>5.0062696994843296</v>
          </cell>
          <cell r="L156">
            <v>5.0062696994843296</v>
          </cell>
          <cell r="M156">
            <v>5.0062696994843296</v>
          </cell>
          <cell r="N156">
            <v>5.0062696994843296</v>
          </cell>
          <cell r="O156">
            <v>5.0062696994843296</v>
          </cell>
          <cell r="P156">
            <v>5.0062696994843296</v>
          </cell>
          <cell r="Q156">
            <v>5.0062696994843296</v>
          </cell>
          <cell r="R156">
            <v>5.0062696994843296</v>
          </cell>
          <cell r="S156">
            <v>5.0062696994843296</v>
          </cell>
          <cell r="T156">
            <v>5.0062696994843296</v>
          </cell>
          <cell r="U156">
            <v>5.0062696994843296</v>
          </cell>
          <cell r="V156">
            <v>5.0062696994843296</v>
          </cell>
          <cell r="W156">
            <v>5.0062696994843296</v>
          </cell>
          <cell r="X156">
            <v>5.0062696994843296</v>
          </cell>
          <cell r="Y156">
            <v>5.0062696994843296</v>
          </cell>
          <cell r="Z156">
            <v>5.0062696994843296</v>
          </cell>
          <cell r="AA156">
            <v>5.0062696994843296</v>
          </cell>
          <cell r="AB156">
            <v>9.8740137080666701E-2</v>
          </cell>
          <cell r="AC156">
            <v>9.8740137080666701E-2</v>
          </cell>
          <cell r="AD156">
            <v>9.8740137080666701E-2</v>
          </cell>
          <cell r="AE156">
            <v>0</v>
          </cell>
          <cell r="AF156">
            <v>0</v>
          </cell>
          <cell r="AG156">
            <v>0</v>
          </cell>
          <cell r="AH156">
            <v>0</v>
          </cell>
          <cell r="AI156">
            <v>0</v>
          </cell>
          <cell r="AJ156">
            <v>0</v>
          </cell>
        </row>
        <row r="157">
          <cell r="C157" t="str">
            <v>XIV</v>
          </cell>
          <cell r="D157">
            <v>1.079075</v>
          </cell>
          <cell r="E157">
            <v>1.079075</v>
          </cell>
          <cell r="F157">
            <v>1.079075</v>
          </cell>
          <cell r="G157">
            <v>1.079075</v>
          </cell>
          <cell r="H157">
            <v>1.079075</v>
          </cell>
          <cell r="I157">
            <v>1.079075</v>
          </cell>
          <cell r="J157">
            <v>1.079075</v>
          </cell>
          <cell r="K157">
            <v>1.079075</v>
          </cell>
          <cell r="L157">
            <v>1.079075</v>
          </cell>
          <cell r="M157">
            <v>1.079075</v>
          </cell>
          <cell r="N157">
            <v>1.079075</v>
          </cell>
          <cell r="O157">
            <v>1.079075</v>
          </cell>
          <cell r="P157">
            <v>1.079075</v>
          </cell>
          <cell r="Q157">
            <v>1.079075</v>
          </cell>
          <cell r="R157">
            <v>1.079075</v>
          </cell>
          <cell r="S157">
            <v>1.079075</v>
          </cell>
          <cell r="T157">
            <v>1.079075</v>
          </cell>
          <cell r="U157">
            <v>1.079075</v>
          </cell>
          <cell r="V157">
            <v>1.079075</v>
          </cell>
          <cell r="W157">
            <v>1.079075</v>
          </cell>
          <cell r="X157">
            <v>1.079075</v>
          </cell>
          <cell r="Y157">
            <v>1.079075</v>
          </cell>
          <cell r="Z157">
            <v>1.079075</v>
          </cell>
          <cell r="AA157">
            <v>1.079075</v>
          </cell>
          <cell r="AB157">
            <v>0.110895666666667</v>
          </cell>
          <cell r="AC157">
            <v>0.110895666666667</v>
          </cell>
          <cell r="AD157">
            <v>0.110895666666667</v>
          </cell>
          <cell r="AE157">
            <v>0</v>
          </cell>
          <cell r="AF157">
            <v>0</v>
          </cell>
          <cell r="AG157">
            <v>0</v>
          </cell>
          <cell r="AH157">
            <v>2.0581100000000001</v>
          </cell>
          <cell r="AI157">
            <v>2.0581100000000001</v>
          </cell>
          <cell r="AJ157">
            <v>2.0581100000000001</v>
          </cell>
        </row>
        <row r="158">
          <cell r="C158" t="str">
            <v>X</v>
          </cell>
          <cell r="D158">
            <v>0.115693666666667</v>
          </cell>
          <cell r="E158">
            <v>0.115693666666667</v>
          </cell>
          <cell r="F158">
            <v>0.115693666666667</v>
          </cell>
          <cell r="G158">
            <v>0.115693666666667</v>
          </cell>
          <cell r="H158">
            <v>0.115693666666667</v>
          </cell>
          <cell r="I158">
            <v>0.115693666666667</v>
          </cell>
          <cell r="J158">
            <v>0.115693666666667</v>
          </cell>
          <cell r="K158">
            <v>0.115693666666667</v>
          </cell>
          <cell r="L158">
            <v>0.115693666666667</v>
          </cell>
          <cell r="M158">
            <v>0.115693666666667</v>
          </cell>
          <cell r="N158">
            <v>0.115693666666667</v>
          </cell>
          <cell r="O158">
            <v>0.115693666666667</v>
          </cell>
          <cell r="P158">
            <v>0.115693666666667</v>
          </cell>
          <cell r="Q158">
            <v>0.115693666666667</v>
          </cell>
          <cell r="R158">
            <v>0.115693666666667</v>
          </cell>
          <cell r="S158">
            <v>0.115693666666667</v>
          </cell>
          <cell r="T158">
            <v>0.115693666666667</v>
          </cell>
          <cell r="U158">
            <v>0.115693666666667</v>
          </cell>
          <cell r="V158">
            <v>0.115693666666667</v>
          </cell>
          <cell r="W158">
            <v>0.115693666666667</v>
          </cell>
          <cell r="X158">
            <v>0.115693666666667</v>
          </cell>
          <cell r="Y158">
            <v>0.115693666666667</v>
          </cell>
          <cell r="Z158">
            <v>0.115693666666667</v>
          </cell>
          <cell r="AA158">
            <v>0.115693666666667</v>
          </cell>
          <cell r="AB158">
            <v>11.845810999999999</v>
          </cell>
          <cell r="AC158">
            <v>11.845810999999999</v>
          </cell>
          <cell r="AD158">
            <v>11.845810999999999</v>
          </cell>
          <cell r="AE158">
            <v>0</v>
          </cell>
          <cell r="AF158">
            <v>7.2214894999999997</v>
          </cell>
          <cell r="AG158">
            <v>7.2214894999999997</v>
          </cell>
          <cell r="AH158">
            <v>0</v>
          </cell>
          <cell r="AI158">
            <v>0</v>
          </cell>
          <cell r="AJ158">
            <v>0</v>
          </cell>
        </row>
        <row r="159">
          <cell r="C159" t="str">
            <v>XI</v>
          </cell>
          <cell r="D159">
            <v>0</v>
          </cell>
          <cell r="E159">
            <v>0</v>
          </cell>
          <cell r="F159">
            <v>0</v>
          </cell>
          <cell r="G159">
            <v>0</v>
          </cell>
          <cell r="H159">
            <v>0</v>
          </cell>
          <cell r="I159">
            <v>0</v>
          </cell>
          <cell r="J159">
            <v>0</v>
          </cell>
          <cell r="K159">
            <v>0</v>
          </cell>
          <cell r="L159">
            <v>0</v>
          </cell>
          <cell r="M159">
            <v>0</v>
          </cell>
          <cell r="N159">
            <v>0</v>
          </cell>
          <cell r="O159">
            <v>0</v>
          </cell>
          <cell r="P159">
            <v>0</v>
          </cell>
          <cell r="Q159">
            <v>0</v>
          </cell>
          <cell r="R159">
            <v>0</v>
          </cell>
          <cell r="S159">
            <v>0</v>
          </cell>
          <cell r="T159">
            <v>0</v>
          </cell>
          <cell r="U159">
            <v>0</v>
          </cell>
          <cell r="V159">
            <v>0</v>
          </cell>
          <cell r="W159">
            <v>0</v>
          </cell>
          <cell r="X159">
            <v>0</v>
          </cell>
          <cell r="Y159">
            <v>0</v>
          </cell>
          <cell r="Z159">
            <v>0</v>
          </cell>
          <cell r="AA159">
            <v>0</v>
          </cell>
          <cell r="AB159">
            <v>0</v>
          </cell>
          <cell r="AC159">
            <v>0</v>
          </cell>
          <cell r="AD159">
            <v>0</v>
          </cell>
          <cell r="AE159">
            <v>0</v>
          </cell>
          <cell r="AF159">
            <v>0</v>
          </cell>
          <cell r="AG159">
            <v>0</v>
          </cell>
          <cell r="AH159">
            <v>0</v>
          </cell>
          <cell r="AI159">
            <v>0</v>
          </cell>
          <cell r="AJ159">
            <v>0</v>
          </cell>
        </row>
        <row r="160">
          <cell r="C160" t="str">
            <v>XII</v>
          </cell>
          <cell r="D160">
            <v>0</v>
          </cell>
          <cell r="E160">
            <v>0</v>
          </cell>
          <cell r="F160">
            <v>0</v>
          </cell>
          <cell r="G160">
            <v>0</v>
          </cell>
          <cell r="H160">
            <v>0</v>
          </cell>
          <cell r="I160">
            <v>0</v>
          </cell>
          <cell r="J160">
            <v>0</v>
          </cell>
          <cell r="K160">
            <v>0</v>
          </cell>
          <cell r="L160">
            <v>0</v>
          </cell>
          <cell r="M160">
            <v>0</v>
          </cell>
          <cell r="N160">
            <v>0</v>
          </cell>
          <cell r="O160">
            <v>0</v>
          </cell>
          <cell r="P160">
            <v>0</v>
          </cell>
          <cell r="Q160">
            <v>0</v>
          </cell>
          <cell r="R160">
            <v>0</v>
          </cell>
          <cell r="S160">
            <v>0</v>
          </cell>
          <cell r="T160">
            <v>0</v>
          </cell>
          <cell r="U160">
            <v>0</v>
          </cell>
          <cell r="V160">
            <v>0</v>
          </cell>
          <cell r="W160">
            <v>0</v>
          </cell>
          <cell r="X160">
            <v>0</v>
          </cell>
          <cell r="Y160">
            <v>0</v>
          </cell>
          <cell r="Z160">
            <v>0</v>
          </cell>
          <cell r="AA160">
            <v>0</v>
          </cell>
          <cell r="AB160">
            <v>0</v>
          </cell>
          <cell r="AC160">
            <v>0</v>
          </cell>
          <cell r="AD160">
            <v>0</v>
          </cell>
          <cell r="AE160">
            <v>0</v>
          </cell>
          <cell r="AF160">
            <v>0</v>
          </cell>
          <cell r="AG160">
            <v>0</v>
          </cell>
          <cell r="AH160">
            <v>0</v>
          </cell>
          <cell r="AI160">
            <v>0</v>
          </cell>
          <cell r="AJ160">
            <v>0</v>
          </cell>
        </row>
        <row r="161">
          <cell r="D161">
            <v>6.2010383661509998</v>
          </cell>
          <cell r="E161">
            <v>6.2010383661509998</v>
          </cell>
          <cell r="F161">
            <v>6.2010383661509998</v>
          </cell>
          <cell r="G161">
            <v>6.2010383661509998</v>
          </cell>
          <cell r="H161">
            <v>6.2010383661509998</v>
          </cell>
          <cell r="I161">
            <v>6.2010383661509998</v>
          </cell>
          <cell r="J161">
            <v>6.2010383661509998</v>
          </cell>
          <cell r="K161">
            <v>6.2010383661509998</v>
          </cell>
          <cell r="L161">
            <v>6.2010383661509998</v>
          </cell>
          <cell r="M161">
            <v>6.2010383661509998</v>
          </cell>
          <cell r="N161">
            <v>6.2010383661509998</v>
          </cell>
          <cell r="O161">
            <v>6.2010383661509998</v>
          </cell>
          <cell r="P161">
            <v>6.2010383661509998</v>
          </cell>
          <cell r="Q161">
            <v>6.2010383661509998</v>
          </cell>
          <cell r="R161">
            <v>6.2010383661509998</v>
          </cell>
          <cell r="S161">
            <v>6.2010383661509998</v>
          </cell>
          <cell r="T161">
            <v>6.2010383661509998</v>
          </cell>
          <cell r="U161">
            <v>6.2010383661509998</v>
          </cell>
          <cell r="V161">
            <v>6.2010383661509998</v>
          </cell>
          <cell r="W161">
            <v>6.2010383661509998</v>
          </cell>
          <cell r="X161">
            <v>6.2010383661509998</v>
          </cell>
          <cell r="Y161">
            <v>6.2010383661509998</v>
          </cell>
          <cell r="Z161">
            <v>6.2010383661509998</v>
          </cell>
          <cell r="AA161">
            <v>6.2010383661509998</v>
          </cell>
          <cell r="AB161">
            <v>12.0554468037473</v>
          </cell>
          <cell r="AC161">
            <v>12.0554468037473</v>
          </cell>
          <cell r="AD161">
            <v>12.0554468037473</v>
          </cell>
          <cell r="AE161">
            <v>0</v>
          </cell>
          <cell r="AF161">
            <v>7.2214894999999997</v>
          </cell>
          <cell r="AG161">
            <v>7.2214894999999997</v>
          </cell>
          <cell r="AH161">
            <v>2.0581100000000001</v>
          </cell>
          <cell r="AI161">
            <v>2.0581100000000001</v>
          </cell>
          <cell r="AJ161">
            <v>2.0581100000000001</v>
          </cell>
        </row>
        <row r="163">
          <cell r="C163" t="str">
            <v>Tipo Forestal 07</v>
          </cell>
        </row>
        <row r="164">
          <cell r="C164" t="str">
            <v>Uso de la Tierra/Año</v>
          </cell>
          <cell r="D164">
            <v>1990</v>
          </cell>
          <cell r="E164">
            <v>1991</v>
          </cell>
          <cell r="F164">
            <v>1992</v>
          </cell>
          <cell r="G164">
            <v>1993</v>
          </cell>
          <cell r="H164">
            <v>1994</v>
          </cell>
          <cell r="I164">
            <v>1995</v>
          </cell>
          <cell r="J164">
            <v>1996</v>
          </cell>
          <cell r="K164">
            <v>1997</v>
          </cell>
          <cell r="L164">
            <v>1998</v>
          </cell>
          <cell r="M164">
            <v>1999</v>
          </cell>
          <cell r="N164">
            <v>2000</v>
          </cell>
          <cell r="O164">
            <v>2001</v>
          </cell>
          <cell r="P164">
            <v>2002</v>
          </cell>
          <cell r="Q164">
            <v>2003</v>
          </cell>
          <cell r="R164">
            <v>2004</v>
          </cell>
          <cell r="S164">
            <v>2005</v>
          </cell>
          <cell r="T164">
            <v>2006</v>
          </cell>
          <cell r="U164">
            <v>2007</v>
          </cell>
          <cell r="V164">
            <v>2008</v>
          </cell>
          <cell r="W164">
            <v>2009</v>
          </cell>
          <cell r="X164">
            <v>2010</v>
          </cell>
          <cell r="Y164">
            <v>2011</v>
          </cell>
          <cell r="Z164">
            <v>2012</v>
          </cell>
          <cell r="AA164">
            <v>2013</v>
          </cell>
          <cell r="AB164">
            <v>2014</v>
          </cell>
          <cell r="AC164">
            <v>2015</v>
          </cell>
          <cell r="AD164">
            <v>2016</v>
          </cell>
          <cell r="AE164">
            <v>2017</v>
          </cell>
          <cell r="AF164">
            <v>2018</v>
          </cell>
          <cell r="AG164">
            <v>2019</v>
          </cell>
          <cell r="AH164">
            <v>2020</v>
          </cell>
          <cell r="AI164">
            <v>2021</v>
          </cell>
          <cell r="AJ164">
            <v>2022</v>
          </cell>
        </row>
        <row r="165">
          <cell r="C165" t="str">
            <v>XV</v>
          </cell>
          <cell r="D165">
            <v>0</v>
          </cell>
          <cell r="E165">
            <v>0</v>
          </cell>
          <cell r="F165">
            <v>0</v>
          </cell>
          <cell r="G165">
            <v>0</v>
          </cell>
          <cell r="H165">
            <v>0</v>
          </cell>
          <cell r="I165">
            <v>0</v>
          </cell>
          <cell r="J165">
            <v>0</v>
          </cell>
          <cell r="K165">
            <v>0</v>
          </cell>
          <cell r="L165">
            <v>0</v>
          </cell>
          <cell r="M165">
            <v>0</v>
          </cell>
          <cell r="N165">
            <v>0</v>
          </cell>
          <cell r="O165">
            <v>0</v>
          </cell>
          <cell r="P165">
            <v>0</v>
          </cell>
          <cell r="Q165">
            <v>0</v>
          </cell>
          <cell r="R165">
            <v>0</v>
          </cell>
          <cell r="S165">
            <v>0</v>
          </cell>
          <cell r="T165">
            <v>0</v>
          </cell>
          <cell r="U165">
            <v>0</v>
          </cell>
          <cell r="V165">
            <v>0</v>
          </cell>
          <cell r="W165">
            <v>0</v>
          </cell>
          <cell r="X165">
            <v>0</v>
          </cell>
          <cell r="Y165">
            <v>0</v>
          </cell>
          <cell r="Z165">
            <v>0</v>
          </cell>
          <cell r="AA165">
            <v>0</v>
          </cell>
          <cell r="AB165">
            <v>0</v>
          </cell>
          <cell r="AC165">
            <v>0</v>
          </cell>
          <cell r="AD165">
            <v>0</v>
          </cell>
          <cell r="AE165">
            <v>0</v>
          </cell>
          <cell r="AF165">
            <v>0</v>
          </cell>
          <cell r="AG165">
            <v>0</v>
          </cell>
          <cell r="AH165">
            <v>0</v>
          </cell>
          <cell r="AI165">
            <v>0</v>
          </cell>
          <cell r="AJ165">
            <v>0</v>
          </cell>
        </row>
        <row r="166">
          <cell r="C166" t="str">
            <v>I</v>
          </cell>
          <cell r="D166">
            <v>0</v>
          </cell>
          <cell r="E166">
            <v>0</v>
          </cell>
          <cell r="F166">
            <v>0</v>
          </cell>
          <cell r="G166">
            <v>0</v>
          </cell>
          <cell r="H166">
            <v>0</v>
          </cell>
          <cell r="I166">
            <v>0</v>
          </cell>
          <cell r="J166">
            <v>0</v>
          </cell>
          <cell r="K166">
            <v>0</v>
          </cell>
          <cell r="L166">
            <v>0</v>
          </cell>
          <cell r="M166">
            <v>0</v>
          </cell>
          <cell r="N166">
            <v>0</v>
          </cell>
          <cell r="O166">
            <v>0</v>
          </cell>
          <cell r="P166">
            <v>0</v>
          </cell>
          <cell r="Q166">
            <v>0</v>
          </cell>
          <cell r="R166">
            <v>0</v>
          </cell>
          <cell r="S166">
            <v>0</v>
          </cell>
          <cell r="T166">
            <v>0</v>
          </cell>
          <cell r="U166">
            <v>0</v>
          </cell>
          <cell r="V166">
            <v>0</v>
          </cell>
          <cell r="W166">
            <v>0</v>
          </cell>
          <cell r="X166">
            <v>0</v>
          </cell>
          <cell r="Y166">
            <v>0</v>
          </cell>
          <cell r="Z166">
            <v>0</v>
          </cell>
          <cell r="AA166">
            <v>0</v>
          </cell>
          <cell r="AB166">
            <v>0</v>
          </cell>
          <cell r="AC166">
            <v>0</v>
          </cell>
          <cell r="AD166">
            <v>0</v>
          </cell>
          <cell r="AE166">
            <v>0</v>
          </cell>
          <cell r="AF166">
            <v>0</v>
          </cell>
          <cell r="AG166">
            <v>0</v>
          </cell>
          <cell r="AH166">
            <v>0</v>
          </cell>
          <cell r="AI166">
            <v>0</v>
          </cell>
          <cell r="AJ166">
            <v>0</v>
          </cell>
        </row>
        <row r="167">
          <cell r="C167" t="str">
            <v>II</v>
          </cell>
          <cell r="D167">
            <v>0</v>
          </cell>
          <cell r="E167">
            <v>0</v>
          </cell>
          <cell r="F167">
            <v>0</v>
          </cell>
          <cell r="G167">
            <v>0</v>
          </cell>
          <cell r="H167">
            <v>0</v>
          </cell>
          <cell r="I167">
            <v>0</v>
          </cell>
          <cell r="J167">
            <v>0</v>
          </cell>
          <cell r="K167">
            <v>0</v>
          </cell>
          <cell r="L167">
            <v>0</v>
          </cell>
          <cell r="M167">
            <v>0</v>
          </cell>
          <cell r="N167">
            <v>0</v>
          </cell>
          <cell r="O167">
            <v>0</v>
          </cell>
          <cell r="P167">
            <v>0</v>
          </cell>
          <cell r="Q167">
            <v>0</v>
          </cell>
          <cell r="R167">
            <v>0</v>
          </cell>
          <cell r="S167">
            <v>0</v>
          </cell>
          <cell r="T167">
            <v>0</v>
          </cell>
          <cell r="U167">
            <v>0</v>
          </cell>
          <cell r="V167">
            <v>0</v>
          </cell>
          <cell r="W167">
            <v>0</v>
          </cell>
          <cell r="X167">
            <v>0</v>
          </cell>
          <cell r="Y167">
            <v>0</v>
          </cell>
          <cell r="Z167">
            <v>0</v>
          </cell>
          <cell r="AA167">
            <v>0</v>
          </cell>
          <cell r="AB167">
            <v>0</v>
          </cell>
          <cell r="AC167">
            <v>0</v>
          </cell>
          <cell r="AD167">
            <v>0</v>
          </cell>
          <cell r="AE167">
            <v>0</v>
          </cell>
          <cell r="AF167">
            <v>0</v>
          </cell>
          <cell r="AG167">
            <v>0</v>
          </cell>
          <cell r="AH167">
            <v>0</v>
          </cell>
          <cell r="AI167">
            <v>0</v>
          </cell>
          <cell r="AJ167">
            <v>0</v>
          </cell>
        </row>
        <row r="168">
          <cell r="C168" t="str">
            <v>III</v>
          </cell>
          <cell r="D168">
            <v>0</v>
          </cell>
          <cell r="E168">
            <v>0</v>
          </cell>
          <cell r="F168">
            <v>0</v>
          </cell>
          <cell r="G168">
            <v>0</v>
          </cell>
          <cell r="H168">
            <v>0</v>
          </cell>
          <cell r="I168">
            <v>0</v>
          </cell>
          <cell r="J168">
            <v>0</v>
          </cell>
          <cell r="K168">
            <v>0</v>
          </cell>
          <cell r="L168">
            <v>0</v>
          </cell>
          <cell r="M168">
            <v>0</v>
          </cell>
          <cell r="N168">
            <v>0</v>
          </cell>
          <cell r="O168">
            <v>0</v>
          </cell>
          <cell r="P168">
            <v>0</v>
          </cell>
          <cell r="Q168">
            <v>0</v>
          </cell>
          <cell r="R168">
            <v>0</v>
          </cell>
          <cell r="S168">
            <v>0</v>
          </cell>
          <cell r="T168">
            <v>0</v>
          </cell>
          <cell r="U168">
            <v>0</v>
          </cell>
          <cell r="V168">
            <v>0</v>
          </cell>
          <cell r="W168">
            <v>0</v>
          </cell>
          <cell r="X168">
            <v>0</v>
          </cell>
          <cell r="Y168">
            <v>0</v>
          </cell>
          <cell r="Z168">
            <v>0</v>
          </cell>
          <cell r="AA168">
            <v>0</v>
          </cell>
          <cell r="AB168">
            <v>0</v>
          </cell>
          <cell r="AC168">
            <v>0</v>
          </cell>
          <cell r="AD168">
            <v>0</v>
          </cell>
          <cell r="AE168">
            <v>0</v>
          </cell>
          <cell r="AF168">
            <v>0</v>
          </cell>
          <cell r="AG168">
            <v>0</v>
          </cell>
          <cell r="AH168">
            <v>0</v>
          </cell>
          <cell r="AI168">
            <v>0</v>
          </cell>
          <cell r="AJ168">
            <v>0</v>
          </cell>
        </row>
        <row r="169">
          <cell r="C169" t="str">
            <v>IV</v>
          </cell>
          <cell r="D169">
            <v>0</v>
          </cell>
          <cell r="E169">
            <v>0</v>
          </cell>
          <cell r="F169">
            <v>0</v>
          </cell>
          <cell r="G169">
            <v>0</v>
          </cell>
          <cell r="H169">
            <v>0</v>
          </cell>
          <cell r="I169">
            <v>0</v>
          </cell>
          <cell r="J169">
            <v>0</v>
          </cell>
          <cell r="K169">
            <v>0</v>
          </cell>
          <cell r="L169">
            <v>0</v>
          </cell>
          <cell r="M169">
            <v>0</v>
          </cell>
          <cell r="N169">
            <v>0</v>
          </cell>
          <cell r="O169">
            <v>0</v>
          </cell>
          <cell r="P169">
            <v>0</v>
          </cell>
          <cell r="Q169">
            <v>0</v>
          </cell>
          <cell r="R169">
            <v>0</v>
          </cell>
          <cell r="S169">
            <v>0</v>
          </cell>
          <cell r="T169">
            <v>0</v>
          </cell>
          <cell r="U169">
            <v>0</v>
          </cell>
          <cell r="V169">
            <v>0</v>
          </cell>
          <cell r="W169">
            <v>0</v>
          </cell>
          <cell r="X169">
            <v>0</v>
          </cell>
          <cell r="Y169">
            <v>0</v>
          </cell>
          <cell r="Z169">
            <v>0</v>
          </cell>
          <cell r="AA169">
            <v>0</v>
          </cell>
          <cell r="AB169">
            <v>0</v>
          </cell>
          <cell r="AC169">
            <v>0</v>
          </cell>
          <cell r="AD169">
            <v>0</v>
          </cell>
          <cell r="AE169">
            <v>0</v>
          </cell>
          <cell r="AF169">
            <v>0</v>
          </cell>
          <cell r="AG169">
            <v>0</v>
          </cell>
          <cell r="AH169">
            <v>0</v>
          </cell>
          <cell r="AI169">
            <v>0</v>
          </cell>
          <cell r="AJ169">
            <v>0</v>
          </cell>
        </row>
        <row r="170">
          <cell r="C170" t="str">
            <v>V</v>
          </cell>
          <cell r="D170">
            <v>0</v>
          </cell>
          <cell r="E170">
            <v>0</v>
          </cell>
          <cell r="F170">
            <v>0</v>
          </cell>
          <cell r="G170">
            <v>0</v>
          </cell>
          <cell r="H170">
            <v>0</v>
          </cell>
          <cell r="I170">
            <v>0</v>
          </cell>
          <cell r="J170">
            <v>0</v>
          </cell>
          <cell r="K170">
            <v>0</v>
          </cell>
          <cell r="L170">
            <v>0</v>
          </cell>
          <cell r="M170">
            <v>0</v>
          </cell>
          <cell r="N170">
            <v>0</v>
          </cell>
          <cell r="O170">
            <v>0</v>
          </cell>
          <cell r="P170">
            <v>0</v>
          </cell>
          <cell r="Q170">
            <v>0</v>
          </cell>
          <cell r="R170">
            <v>0</v>
          </cell>
          <cell r="S170">
            <v>0</v>
          </cell>
          <cell r="T170">
            <v>0</v>
          </cell>
          <cell r="U170">
            <v>0</v>
          </cell>
          <cell r="V170">
            <v>0</v>
          </cell>
          <cell r="W170">
            <v>0</v>
          </cell>
          <cell r="X170">
            <v>0</v>
          </cell>
          <cell r="Y170">
            <v>0</v>
          </cell>
          <cell r="Z170">
            <v>0</v>
          </cell>
          <cell r="AA170">
            <v>0</v>
          </cell>
          <cell r="AB170">
            <v>0</v>
          </cell>
          <cell r="AC170">
            <v>0</v>
          </cell>
          <cell r="AD170">
            <v>0</v>
          </cell>
          <cell r="AE170">
            <v>0</v>
          </cell>
          <cell r="AF170">
            <v>0</v>
          </cell>
          <cell r="AG170">
            <v>0</v>
          </cell>
          <cell r="AH170">
            <v>0</v>
          </cell>
          <cell r="AI170">
            <v>0</v>
          </cell>
          <cell r="AJ170">
            <v>0</v>
          </cell>
        </row>
        <row r="171">
          <cell r="C171" t="str">
            <v>RM</v>
          </cell>
          <cell r="D171">
            <v>0</v>
          </cell>
          <cell r="E171">
            <v>0</v>
          </cell>
          <cell r="F171">
            <v>0</v>
          </cell>
          <cell r="G171">
            <v>0</v>
          </cell>
          <cell r="H171">
            <v>0</v>
          </cell>
          <cell r="I171">
            <v>0</v>
          </cell>
          <cell r="J171">
            <v>0</v>
          </cell>
          <cell r="K171">
            <v>0</v>
          </cell>
          <cell r="L171">
            <v>0</v>
          </cell>
          <cell r="M171">
            <v>0</v>
          </cell>
          <cell r="N171">
            <v>0</v>
          </cell>
          <cell r="O171">
            <v>0</v>
          </cell>
          <cell r="P171">
            <v>0</v>
          </cell>
          <cell r="Q171">
            <v>0</v>
          </cell>
          <cell r="R171">
            <v>0</v>
          </cell>
          <cell r="S171">
            <v>0</v>
          </cell>
          <cell r="T171">
            <v>0</v>
          </cell>
          <cell r="U171">
            <v>0</v>
          </cell>
          <cell r="V171">
            <v>0</v>
          </cell>
          <cell r="W171">
            <v>0</v>
          </cell>
          <cell r="X171">
            <v>0</v>
          </cell>
          <cell r="Y171">
            <v>0</v>
          </cell>
          <cell r="Z171">
            <v>0</v>
          </cell>
          <cell r="AA171">
            <v>0</v>
          </cell>
          <cell r="AB171">
            <v>0</v>
          </cell>
          <cell r="AC171">
            <v>0</v>
          </cell>
          <cell r="AD171">
            <v>0</v>
          </cell>
          <cell r="AE171">
            <v>0</v>
          </cell>
          <cell r="AF171">
            <v>0</v>
          </cell>
          <cell r="AG171">
            <v>0</v>
          </cell>
          <cell r="AH171">
            <v>0</v>
          </cell>
          <cell r="AI171">
            <v>0</v>
          </cell>
          <cell r="AJ171">
            <v>0</v>
          </cell>
        </row>
        <row r="172">
          <cell r="C172" t="str">
            <v>VI</v>
          </cell>
          <cell r="D172">
            <v>0</v>
          </cell>
          <cell r="E172">
            <v>0</v>
          </cell>
          <cell r="F172">
            <v>0</v>
          </cell>
          <cell r="G172">
            <v>0</v>
          </cell>
          <cell r="H172">
            <v>0</v>
          </cell>
          <cell r="I172">
            <v>0</v>
          </cell>
          <cell r="J172">
            <v>0</v>
          </cell>
          <cell r="K172">
            <v>0</v>
          </cell>
          <cell r="L172">
            <v>0</v>
          </cell>
          <cell r="M172">
            <v>0</v>
          </cell>
          <cell r="N172">
            <v>0</v>
          </cell>
          <cell r="O172">
            <v>0</v>
          </cell>
          <cell r="P172">
            <v>0</v>
          </cell>
          <cell r="Q172">
            <v>0</v>
          </cell>
          <cell r="R172">
            <v>0</v>
          </cell>
          <cell r="S172">
            <v>0</v>
          </cell>
          <cell r="T172">
            <v>0</v>
          </cell>
          <cell r="U172">
            <v>0</v>
          </cell>
          <cell r="V172">
            <v>0</v>
          </cell>
          <cell r="W172">
            <v>0</v>
          </cell>
          <cell r="X172">
            <v>0</v>
          </cell>
          <cell r="Y172">
            <v>0</v>
          </cell>
          <cell r="Z172">
            <v>0</v>
          </cell>
          <cell r="AA172">
            <v>0</v>
          </cell>
          <cell r="AB172">
            <v>0</v>
          </cell>
          <cell r="AC172">
            <v>0</v>
          </cell>
          <cell r="AD172">
            <v>0</v>
          </cell>
          <cell r="AE172">
            <v>0</v>
          </cell>
          <cell r="AF172">
            <v>0</v>
          </cell>
          <cell r="AG172">
            <v>0</v>
          </cell>
          <cell r="AH172">
            <v>0</v>
          </cell>
          <cell r="AI172">
            <v>0</v>
          </cell>
          <cell r="AJ172">
            <v>0</v>
          </cell>
        </row>
        <row r="173">
          <cell r="C173" t="str">
            <v>VII</v>
          </cell>
          <cell r="D173">
            <v>0</v>
          </cell>
          <cell r="E173">
            <v>0</v>
          </cell>
          <cell r="F173">
            <v>0</v>
          </cell>
          <cell r="G173">
            <v>0</v>
          </cell>
          <cell r="H173">
            <v>0</v>
          </cell>
          <cell r="I173">
            <v>0</v>
          </cell>
          <cell r="J173">
            <v>0</v>
          </cell>
          <cell r="K173">
            <v>0</v>
          </cell>
          <cell r="L173">
            <v>0</v>
          </cell>
          <cell r="M173">
            <v>0</v>
          </cell>
          <cell r="N173">
            <v>0</v>
          </cell>
          <cell r="O173">
            <v>0</v>
          </cell>
          <cell r="P173">
            <v>0</v>
          </cell>
          <cell r="Q173">
            <v>0</v>
          </cell>
          <cell r="R173">
            <v>0</v>
          </cell>
          <cell r="S173">
            <v>0</v>
          </cell>
          <cell r="T173">
            <v>0</v>
          </cell>
          <cell r="U173">
            <v>0</v>
          </cell>
          <cell r="V173">
            <v>0</v>
          </cell>
          <cell r="W173">
            <v>0</v>
          </cell>
          <cell r="X173">
            <v>0</v>
          </cell>
          <cell r="Y173">
            <v>0</v>
          </cell>
          <cell r="Z173">
            <v>0</v>
          </cell>
          <cell r="AA173">
            <v>0</v>
          </cell>
          <cell r="AB173">
            <v>0</v>
          </cell>
          <cell r="AC173">
            <v>0</v>
          </cell>
          <cell r="AD173">
            <v>0</v>
          </cell>
          <cell r="AE173">
            <v>0</v>
          </cell>
          <cell r="AF173">
            <v>0</v>
          </cell>
          <cell r="AG173">
            <v>0</v>
          </cell>
          <cell r="AH173">
            <v>0</v>
          </cell>
          <cell r="AI173">
            <v>0</v>
          </cell>
          <cell r="AJ173">
            <v>0</v>
          </cell>
        </row>
        <row r="174">
          <cell r="C174" t="str">
            <v>XVI</v>
          </cell>
          <cell r="D174">
            <v>0</v>
          </cell>
          <cell r="E174">
            <v>0</v>
          </cell>
          <cell r="F174">
            <v>0</v>
          </cell>
          <cell r="G174">
            <v>0</v>
          </cell>
          <cell r="H174">
            <v>0</v>
          </cell>
          <cell r="I174">
            <v>0</v>
          </cell>
          <cell r="J174">
            <v>0</v>
          </cell>
          <cell r="K174">
            <v>0</v>
          </cell>
          <cell r="L174">
            <v>0</v>
          </cell>
          <cell r="M174">
            <v>0</v>
          </cell>
          <cell r="N174">
            <v>0</v>
          </cell>
          <cell r="O174">
            <v>0</v>
          </cell>
          <cell r="P174">
            <v>0</v>
          </cell>
          <cell r="Q174">
            <v>0</v>
          </cell>
          <cell r="R174">
            <v>0</v>
          </cell>
          <cell r="S174">
            <v>0</v>
          </cell>
          <cell r="T174">
            <v>0</v>
          </cell>
          <cell r="U174">
            <v>0</v>
          </cell>
          <cell r="V174">
            <v>0</v>
          </cell>
          <cell r="W174">
            <v>0</v>
          </cell>
          <cell r="X174">
            <v>0</v>
          </cell>
          <cell r="Y174">
            <v>0</v>
          </cell>
          <cell r="Z174">
            <v>0</v>
          </cell>
          <cell r="AA174">
            <v>0</v>
          </cell>
          <cell r="AB174">
            <v>0</v>
          </cell>
          <cell r="AC174">
            <v>0</v>
          </cell>
          <cell r="AD174">
            <v>0</v>
          </cell>
          <cell r="AE174">
            <v>0</v>
          </cell>
          <cell r="AF174">
            <v>0</v>
          </cell>
          <cell r="AG174">
            <v>0</v>
          </cell>
          <cell r="AH174">
            <v>0</v>
          </cell>
          <cell r="AI174">
            <v>0</v>
          </cell>
          <cell r="AJ174">
            <v>0</v>
          </cell>
        </row>
        <row r="175">
          <cell r="C175" t="str">
            <v>VIII</v>
          </cell>
          <cell r="D175">
            <v>0</v>
          </cell>
          <cell r="E175">
            <v>0</v>
          </cell>
          <cell r="F175">
            <v>0</v>
          </cell>
          <cell r="G175">
            <v>0</v>
          </cell>
          <cell r="H175">
            <v>0</v>
          </cell>
          <cell r="I175">
            <v>0</v>
          </cell>
          <cell r="J175">
            <v>0</v>
          </cell>
          <cell r="K175">
            <v>0</v>
          </cell>
          <cell r="L175">
            <v>0</v>
          </cell>
          <cell r="M175">
            <v>0</v>
          </cell>
          <cell r="N175">
            <v>0</v>
          </cell>
          <cell r="O175">
            <v>0</v>
          </cell>
          <cell r="P175">
            <v>0</v>
          </cell>
          <cell r="Q175">
            <v>0</v>
          </cell>
          <cell r="R175">
            <v>0</v>
          </cell>
          <cell r="S175">
            <v>0</v>
          </cell>
          <cell r="T175">
            <v>0</v>
          </cell>
          <cell r="U175">
            <v>0</v>
          </cell>
          <cell r="V175">
            <v>0</v>
          </cell>
          <cell r="W175">
            <v>0</v>
          </cell>
          <cell r="X175">
            <v>0</v>
          </cell>
          <cell r="Y175">
            <v>0</v>
          </cell>
          <cell r="Z175">
            <v>0</v>
          </cell>
          <cell r="AA175">
            <v>0</v>
          </cell>
          <cell r="AB175">
            <v>0</v>
          </cell>
          <cell r="AC175">
            <v>0</v>
          </cell>
          <cell r="AD175">
            <v>0</v>
          </cell>
          <cell r="AE175">
            <v>0</v>
          </cell>
          <cell r="AF175">
            <v>0</v>
          </cell>
          <cell r="AG175">
            <v>0</v>
          </cell>
          <cell r="AH175">
            <v>0</v>
          </cell>
          <cell r="AI175">
            <v>0</v>
          </cell>
          <cell r="AJ175">
            <v>0</v>
          </cell>
        </row>
        <row r="176">
          <cell r="C176" t="str">
            <v>IX</v>
          </cell>
          <cell r="D176">
            <v>0</v>
          </cell>
          <cell r="E176">
            <v>0</v>
          </cell>
          <cell r="F176">
            <v>0</v>
          </cell>
          <cell r="G176">
            <v>0</v>
          </cell>
          <cell r="H176">
            <v>0</v>
          </cell>
          <cell r="I176">
            <v>0</v>
          </cell>
          <cell r="J176">
            <v>0</v>
          </cell>
          <cell r="K176">
            <v>0</v>
          </cell>
          <cell r="L176">
            <v>0</v>
          </cell>
          <cell r="M176">
            <v>0</v>
          </cell>
          <cell r="N176">
            <v>0</v>
          </cell>
          <cell r="O176">
            <v>0</v>
          </cell>
          <cell r="P176">
            <v>0</v>
          </cell>
          <cell r="Q176">
            <v>0</v>
          </cell>
          <cell r="R176">
            <v>0</v>
          </cell>
          <cell r="S176">
            <v>0</v>
          </cell>
          <cell r="T176">
            <v>0</v>
          </cell>
          <cell r="U176">
            <v>0</v>
          </cell>
          <cell r="V176">
            <v>0</v>
          </cell>
          <cell r="W176">
            <v>0</v>
          </cell>
          <cell r="X176">
            <v>0</v>
          </cell>
          <cell r="Y176">
            <v>0</v>
          </cell>
          <cell r="Z176">
            <v>0</v>
          </cell>
          <cell r="AA176">
            <v>0</v>
          </cell>
          <cell r="AB176">
            <v>0</v>
          </cell>
          <cell r="AC176">
            <v>0</v>
          </cell>
          <cell r="AD176">
            <v>0</v>
          </cell>
          <cell r="AE176">
            <v>0</v>
          </cell>
          <cell r="AF176">
            <v>0</v>
          </cell>
          <cell r="AG176">
            <v>0</v>
          </cell>
          <cell r="AH176">
            <v>0</v>
          </cell>
          <cell r="AI176">
            <v>0</v>
          </cell>
          <cell r="AJ176">
            <v>0</v>
          </cell>
        </row>
        <row r="177">
          <cell r="C177" t="str">
            <v>XIV</v>
          </cell>
          <cell r="D177">
            <v>0</v>
          </cell>
          <cell r="E177">
            <v>0</v>
          </cell>
          <cell r="F177">
            <v>0</v>
          </cell>
          <cell r="G177">
            <v>0</v>
          </cell>
          <cell r="H177">
            <v>0</v>
          </cell>
          <cell r="I177">
            <v>0</v>
          </cell>
          <cell r="J177">
            <v>0</v>
          </cell>
          <cell r="K177">
            <v>0</v>
          </cell>
          <cell r="L177">
            <v>0</v>
          </cell>
          <cell r="M177">
            <v>0</v>
          </cell>
          <cell r="N177">
            <v>0</v>
          </cell>
          <cell r="O177">
            <v>0</v>
          </cell>
          <cell r="P177">
            <v>0</v>
          </cell>
          <cell r="Q177">
            <v>0</v>
          </cell>
          <cell r="R177">
            <v>0</v>
          </cell>
          <cell r="S177">
            <v>0</v>
          </cell>
          <cell r="T177">
            <v>0</v>
          </cell>
          <cell r="U177">
            <v>0</v>
          </cell>
          <cell r="V177">
            <v>0</v>
          </cell>
          <cell r="W177">
            <v>0</v>
          </cell>
          <cell r="X177">
            <v>0</v>
          </cell>
          <cell r="Y177">
            <v>0</v>
          </cell>
          <cell r="Z177">
            <v>0</v>
          </cell>
          <cell r="AA177">
            <v>0</v>
          </cell>
          <cell r="AB177">
            <v>0</v>
          </cell>
          <cell r="AC177">
            <v>0</v>
          </cell>
          <cell r="AD177">
            <v>0</v>
          </cell>
          <cell r="AE177">
            <v>0</v>
          </cell>
          <cell r="AF177">
            <v>0</v>
          </cell>
          <cell r="AG177">
            <v>0</v>
          </cell>
          <cell r="AH177">
            <v>0</v>
          </cell>
          <cell r="AI177">
            <v>0</v>
          </cell>
          <cell r="AJ177">
            <v>0</v>
          </cell>
        </row>
        <row r="178">
          <cell r="C178" t="str">
            <v>X</v>
          </cell>
          <cell r="D178">
            <v>0</v>
          </cell>
          <cell r="E178">
            <v>0</v>
          </cell>
          <cell r="F178">
            <v>0</v>
          </cell>
          <cell r="G178">
            <v>0</v>
          </cell>
          <cell r="H178">
            <v>0</v>
          </cell>
          <cell r="I178">
            <v>0</v>
          </cell>
          <cell r="J178">
            <v>0</v>
          </cell>
          <cell r="K178">
            <v>0</v>
          </cell>
          <cell r="L178">
            <v>0</v>
          </cell>
          <cell r="M178">
            <v>0</v>
          </cell>
          <cell r="N178">
            <v>0</v>
          </cell>
          <cell r="O178">
            <v>0</v>
          </cell>
          <cell r="P178">
            <v>0</v>
          </cell>
          <cell r="Q178">
            <v>0</v>
          </cell>
          <cell r="R178">
            <v>0</v>
          </cell>
          <cell r="S178">
            <v>0</v>
          </cell>
          <cell r="T178">
            <v>0</v>
          </cell>
          <cell r="U178">
            <v>0</v>
          </cell>
          <cell r="V178">
            <v>0</v>
          </cell>
          <cell r="W178">
            <v>0</v>
          </cell>
          <cell r="X178">
            <v>0</v>
          </cell>
          <cell r="Y178">
            <v>0</v>
          </cell>
          <cell r="Z178">
            <v>0</v>
          </cell>
          <cell r="AA178">
            <v>0</v>
          </cell>
          <cell r="AB178">
            <v>0</v>
          </cell>
          <cell r="AC178">
            <v>0</v>
          </cell>
          <cell r="AD178">
            <v>0</v>
          </cell>
          <cell r="AE178">
            <v>1.4595199999999999</v>
          </cell>
          <cell r="AF178">
            <v>0</v>
          </cell>
          <cell r="AG178">
            <v>0</v>
          </cell>
          <cell r="AH178">
            <v>0</v>
          </cell>
          <cell r="AI178">
            <v>0</v>
          </cell>
          <cell r="AJ178">
            <v>0</v>
          </cell>
        </row>
        <row r="179">
          <cell r="C179" t="str">
            <v>XI</v>
          </cell>
          <cell r="D179">
            <v>0</v>
          </cell>
          <cell r="E179">
            <v>0</v>
          </cell>
          <cell r="F179">
            <v>0</v>
          </cell>
          <cell r="G179">
            <v>0</v>
          </cell>
          <cell r="H179">
            <v>0</v>
          </cell>
          <cell r="I179">
            <v>0</v>
          </cell>
          <cell r="J179">
            <v>0</v>
          </cell>
          <cell r="K179">
            <v>0</v>
          </cell>
          <cell r="L179">
            <v>0</v>
          </cell>
          <cell r="M179">
            <v>0</v>
          </cell>
          <cell r="N179">
            <v>0</v>
          </cell>
          <cell r="O179">
            <v>0</v>
          </cell>
          <cell r="P179">
            <v>0</v>
          </cell>
          <cell r="Q179">
            <v>0</v>
          </cell>
          <cell r="R179">
            <v>0</v>
          </cell>
          <cell r="S179">
            <v>0</v>
          </cell>
          <cell r="T179">
            <v>0</v>
          </cell>
          <cell r="U179">
            <v>0</v>
          </cell>
          <cell r="V179">
            <v>0</v>
          </cell>
          <cell r="W179">
            <v>0</v>
          </cell>
          <cell r="X179">
            <v>0</v>
          </cell>
          <cell r="Y179">
            <v>0</v>
          </cell>
          <cell r="Z179">
            <v>0</v>
          </cell>
          <cell r="AA179">
            <v>0</v>
          </cell>
          <cell r="AB179">
            <v>0</v>
          </cell>
          <cell r="AC179">
            <v>0</v>
          </cell>
          <cell r="AD179">
            <v>0</v>
          </cell>
          <cell r="AE179">
            <v>0</v>
          </cell>
          <cell r="AF179">
            <v>0</v>
          </cell>
          <cell r="AG179">
            <v>0</v>
          </cell>
          <cell r="AH179">
            <v>0</v>
          </cell>
          <cell r="AI179">
            <v>0</v>
          </cell>
          <cell r="AJ179">
            <v>0</v>
          </cell>
        </row>
        <row r="180">
          <cell r="C180" t="str">
            <v>XII</v>
          </cell>
          <cell r="D180">
            <v>0</v>
          </cell>
          <cell r="E180">
            <v>0</v>
          </cell>
          <cell r="F180">
            <v>0</v>
          </cell>
          <cell r="G180">
            <v>0</v>
          </cell>
          <cell r="H180">
            <v>0</v>
          </cell>
          <cell r="I180">
            <v>0</v>
          </cell>
          <cell r="J180">
            <v>0</v>
          </cell>
          <cell r="K180">
            <v>0</v>
          </cell>
          <cell r="L180">
            <v>0</v>
          </cell>
          <cell r="M180">
            <v>0</v>
          </cell>
          <cell r="N180">
            <v>0</v>
          </cell>
          <cell r="O180">
            <v>0</v>
          </cell>
          <cell r="P180">
            <v>0</v>
          </cell>
          <cell r="Q180">
            <v>0</v>
          </cell>
          <cell r="R180">
            <v>0</v>
          </cell>
          <cell r="S180">
            <v>0</v>
          </cell>
          <cell r="T180">
            <v>0</v>
          </cell>
          <cell r="U180">
            <v>0</v>
          </cell>
          <cell r="V180">
            <v>0</v>
          </cell>
          <cell r="W180">
            <v>0</v>
          </cell>
          <cell r="X180">
            <v>0</v>
          </cell>
          <cell r="Y180">
            <v>0</v>
          </cell>
          <cell r="Z180">
            <v>0</v>
          </cell>
          <cell r="AA180">
            <v>0</v>
          </cell>
          <cell r="AB180">
            <v>0</v>
          </cell>
          <cell r="AC180">
            <v>0</v>
          </cell>
          <cell r="AD180">
            <v>0</v>
          </cell>
          <cell r="AE180">
            <v>0</v>
          </cell>
          <cell r="AF180">
            <v>0</v>
          </cell>
          <cell r="AG180">
            <v>0</v>
          </cell>
          <cell r="AH180">
            <v>0</v>
          </cell>
          <cell r="AI180">
            <v>0</v>
          </cell>
          <cell r="AJ180">
            <v>0</v>
          </cell>
        </row>
        <row r="181">
          <cell r="D181">
            <v>0</v>
          </cell>
          <cell r="E181">
            <v>0</v>
          </cell>
          <cell r="F181">
            <v>0</v>
          </cell>
          <cell r="G181">
            <v>0</v>
          </cell>
          <cell r="H181">
            <v>0</v>
          </cell>
          <cell r="I181">
            <v>0</v>
          </cell>
          <cell r="J181">
            <v>0</v>
          </cell>
          <cell r="K181">
            <v>0</v>
          </cell>
          <cell r="L181">
            <v>0</v>
          </cell>
          <cell r="M181">
            <v>0</v>
          </cell>
          <cell r="N181">
            <v>0</v>
          </cell>
          <cell r="O181">
            <v>0</v>
          </cell>
          <cell r="P181">
            <v>0</v>
          </cell>
          <cell r="Q181">
            <v>0</v>
          </cell>
          <cell r="R181">
            <v>0</v>
          </cell>
          <cell r="S181">
            <v>0</v>
          </cell>
          <cell r="T181">
            <v>0</v>
          </cell>
          <cell r="U181">
            <v>0</v>
          </cell>
          <cell r="V181">
            <v>0</v>
          </cell>
          <cell r="W181">
            <v>0</v>
          </cell>
          <cell r="X181">
            <v>0</v>
          </cell>
          <cell r="Y181">
            <v>0</v>
          </cell>
          <cell r="Z181">
            <v>0</v>
          </cell>
          <cell r="AA181">
            <v>0</v>
          </cell>
          <cell r="AB181">
            <v>0</v>
          </cell>
          <cell r="AC181">
            <v>0</v>
          </cell>
          <cell r="AD181">
            <v>0</v>
          </cell>
          <cell r="AE181">
            <v>1.4595199999999999</v>
          </cell>
          <cell r="AF181">
            <v>0</v>
          </cell>
          <cell r="AG181">
            <v>0</v>
          </cell>
          <cell r="AH181">
            <v>0</v>
          </cell>
          <cell r="AI181">
            <v>0</v>
          </cell>
          <cell r="AJ181">
            <v>0</v>
          </cell>
        </row>
        <row r="183">
          <cell r="C183" t="str">
            <v>Tipo Forestal 08</v>
          </cell>
        </row>
        <row r="184">
          <cell r="C184" t="str">
            <v>Uso de la Tierra/Año</v>
          </cell>
          <cell r="D184">
            <v>1990</v>
          </cell>
          <cell r="E184">
            <v>1991</v>
          </cell>
          <cell r="F184">
            <v>1992</v>
          </cell>
          <cell r="G184">
            <v>1993</v>
          </cell>
          <cell r="H184">
            <v>1994</v>
          </cell>
          <cell r="I184">
            <v>1995</v>
          </cell>
          <cell r="J184">
            <v>1996</v>
          </cell>
          <cell r="K184">
            <v>1997</v>
          </cell>
          <cell r="L184">
            <v>1998</v>
          </cell>
          <cell r="M184">
            <v>1999</v>
          </cell>
          <cell r="N184">
            <v>2000</v>
          </cell>
          <cell r="O184">
            <v>2001</v>
          </cell>
          <cell r="P184">
            <v>2002</v>
          </cell>
          <cell r="Q184">
            <v>2003</v>
          </cell>
          <cell r="R184">
            <v>2004</v>
          </cell>
          <cell r="S184">
            <v>2005</v>
          </cell>
          <cell r="T184">
            <v>2006</v>
          </cell>
          <cell r="U184">
            <v>2007</v>
          </cell>
          <cell r="V184">
            <v>2008</v>
          </cell>
          <cell r="W184">
            <v>2009</v>
          </cell>
          <cell r="X184">
            <v>2010</v>
          </cell>
          <cell r="Y184">
            <v>2011</v>
          </cell>
          <cell r="Z184">
            <v>2012</v>
          </cell>
          <cell r="AA184">
            <v>2013</v>
          </cell>
          <cell r="AB184">
            <v>2014</v>
          </cell>
          <cell r="AC184">
            <v>2015</v>
          </cell>
          <cell r="AD184">
            <v>2016</v>
          </cell>
          <cell r="AE184">
            <v>2017</v>
          </cell>
          <cell r="AF184">
            <v>2018</v>
          </cell>
          <cell r="AG184">
            <v>2019</v>
          </cell>
          <cell r="AH184">
            <v>2020</v>
          </cell>
          <cell r="AI184">
            <v>2021</v>
          </cell>
          <cell r="AJ184">
            <v>2022</v>
          </cell>
        </row>
        <row r="185">
          <cell r="C185" t="str">
            <v>XV</v>
          </cell>
          <cell r="D185">
            <v>0</v>
          </cell>
          <cell r="E185">
            <v>0</v>
          </cell>
          <cell r="F185">
            <v>0</v>
          </cell>
          <cell r="G185">
            <v>0</v>
          </cell>
          <cell r="H185">
            <v>0</v>
          </cell>
          <cell r="I185">
            <v>0</v>
          </cell>
          <cell r="J185">
            <v>0</v>
          </cell>
          <cell r="K185">
            <v>0</v>
          </cell>
          <cell r="L185">
            <v>0</v>
          </cell>
          <cell r="M185">
            <v>0</v>
          </cell>
          <cell r="N185">
            <v>0</v>
          </cell>
          <cell r="O185">
            <v>0</v>
          </cell>
          <cell r="P185">
            <v>0</v>
          </cell>
          <cell r="Q185">
            <v>0</v>
          </cell>
          <cell r="R185">
            <v>0</v>
          </cell>
          <cell r="S185">
            <v>0</v>
          </cell>
          <cell r="T185">
            <v>0</v>
          </cell>
          <cell r="U185">
            <v>0</v>
          </cell>
          <cell r="V185">
            <v>0</v>
          </cell>
          <cell r="W185">
            <v>0</v>
          </cell>
          <cell r="X185">
            <v>0</v>
          </cell>
          <cell r="Y185">
            <v>0</v>
          </cell>
          <cell r="Z185">
            <v>0</v>
          </cell>
          <cell r="AA185">
            <v>0</v>
          </cell>
          <cell r="AB185">
            <v>0</v>
          </cell>
          <cell r="AC185">
            <v>0</v>
          </cell>
          <cell r="AD185">
            <v>0</v>
          </cell>
          <cell r="AE185">
            <v>0</v>
          </cell>
          <cell r="AF185">
            <v>0</v>
          </cell>
          <cell r="AG185">
            <v>0</v>
          </cell>
          <cell r="AH185">
            <v>0</v>
          </cell>
          <cell r="AI185">
            <v>0</v>
          </cell>
          <cell r="AJ185">
            <v>0</v>
          </cell>
        </row>
        <row r="186">
          <cell r="C186" t="str">
            <v>I</v>
          </cell>
          <cell r="D186">
            <v>0</v>
          </cell>
          <cell r="E186">
            <v>0</v>
          </cell>
          <cell r="F186">
            <v>0</v>
          </cell>
          <cell r="G186">
            <v>0</v>
          </cell>
          <cell r="H186">
            <v>0</v>
          </cell>
          <cell r="I186">
            <v>0</v>
          </cell>
          <cell r="J186">
            <v>0</v>
          </cell>
          <cell r="K186">
            <v>0</v>
          </cell>
          <cell r="L186">
            <v>0</v>
          </cell>
          <cell r="M186">
            <v>0</v>
          </cell>
          <cell r="N186">
            <v>0</v>
          </cell>
          <cell r="O186">
            <v>0</v>
          </cell>
          <cell r="P186">
            <v>0</v>
          </cell>
          <cell r="Q186">
            <v>0</v>
          </cell>
          <cell r="R186">
            <v>0</v>
          </cell>
          <cell r="S186">
            <v>0</v>
          </cell>
          <cell r="T186">
            <v>0</v>
          </cell>
          <cell r="U186">
            <v>0</v>
          </cell>
          <cell r="V186">
            <v>0</v>
          </cell>
          <cell r="W186">
            <v>0</v>
          </cell>
          <cell r="X186">
            <v>0</v>
          </cell>
          <cell r="Y186">
            <v>0</v>
          </cell>
          <cell r="Z186">
            <v>0</v>
          </cell>
          <cell r="AA186">
            <v>0</v>
          </cell>
          <cell r="AB186">
            <v>0</v>
          </cell>
          <cell r="AC186">
            <v>0</v>
          </cell>
          <cell r="AD186">
            <v>0</v>
          </cell>
          <cell r="AE186">
            <v>0</v>
          </cell>
          <cell r="AF186">
            <v>0</v>
          </cell>
          <cell r="AG186">
            <v>0</v>
          </cell>
          <cell r="AH186">
            <v>0</v>
          </cell>
          <cell r="AI186">
            <v>0</v>
          </cell>
          <cell r="AJ186">
            <v>0</v>
          </cell>
        </row>
        <row r="187">
          <cell r="C187" t="str">
            <v>II</v>
          </cell>
          <cell r="D187">
            <v>0</v>
          </cell>
          <cell r="E187">
            <v>0</v>
          </cell>
          <cell r="F187">
            <v>0</v>
          </cell>
          <cell r="G187">
            <v>0</v>
          </cell>
          <cell r="H187">
            <v>0</v>
          </cell>
          <cell r="I187">
            <v>0</v>
          </cell>
          <cell r="J187">
            <v>0</v>
          </cell>
          <cell r="K187">
            <v>0</v>
          </cell>
          <cell r="L187">
            <v>0</v>
          </cell>
          <cell r="M187">
            <v>0</v>
          </cell>
          <cell r="N187">
            <v>0</v>
          </cell>
          <cell r="O187">
            <v>0</v>
          </cell>
          <cell r="P187">
            <v>0</v>
          </cell>
          <cell r="Q187">
            <v>0</v>
          </cell>
          <cell r="R187">
            <v>0</v>
          </cell>
          <cell r="S187">
            <v>0</v>
          </cell>
          <cell r="T187">
            <v>0</v>
          </cell>
          <cell r="U187">
            <v>0</v>
          </cell>
          <cell r="V187">
            <v>0</v>
          </cell>
          <cell r="W187">
            <v>0</v>
          </cell>
          <cell r="X187">
            <v>0</v>
          </cell>
          <cell r="Y187">
            <v>0</v>
          </cell>
          <cell r="Z187">
            <v>0</v>
          </cell>
          <cell r="AA187">
            <v>0</v>
          </cell>
          <cell r="AB187">
            <v>0</v>
          </cell>
          <cell r="AC187">
            <v>0</v>
          </cell>
          <cell r="AD187">
            <v>0</v>
          </cell>
          <cell r="AE187">
            <v>0</v>
          </cell>
          <cell r="AF187">
            <v>0</v>
          </cell>
          <cell r="AG187">
            <v>0</v>
          </cell>
          <cell r="AH187">
            <v>0</v>
          </cell>
          <cell r="AI187">
            <v>0</v>
          </cell>
          <cell r="AJ187">
            <v>0</v>
          </cell>
        </row>
        <row r="188">
          <cell r="C188" t="str">
            <v>III</v>
          </cell>
          <cell r="D188">
            <v>0</v>
          </cell>
          <cell r="E188">
            <v>0</v>
          </cell>
          <cell r="F188">
            <v>0</v>
          </cell>
          <cell r="G188">
            <v>0</v>
          </cell>
          <cell r="H188">
            <v>0</v>
          </cell>
          <cell r="I188">
            <v>0</v>
          </cell>
          <cell r="J188">
            <v>0</v>
          </cell>
          <cell r="K188">
            <v>0</v>
          </cell>
          <cell r="L188">
            <v>0</v>
          </cell>
          <cell r="M188">
            <v>0</v>
          </cell>
          <cell r="N188">
            <v>0</v>
          </cell>
          <cell r="O188">
            <v>0</v>
          </cell>
          <cell r="P188">
            <v>0</v>
          </cell>
          <cell r="Q188">
            <v>0</v>
          </cell>
          <cell r="R188">
            <v>0</v>
          </cell>
          <cell r="S188">
            <v>0</v>
          </cell>
          <cell r="T188">
            <v>0</v>
          </cell>
          <cell r="U188">
            <v>0</v>
          </cell>
          <cell r="V188">
            <v>0</v>
          </cell>
          <cell r="W188">
            <v>0</v>
          </cell>
          <cell r="X188">
            <v>0</v>
          </cell>
          <cell r="Y188">
            <v>0</v>
          </cell>
          <cell r="Z188">
            <v>0</v>
          </cell>
          <cell r="AA188">
            <v>0</v>
          </cell>
          <cell r="AB188">
            <v>0</v>
          </cell>
          <cell r="AC188">
            <v>0</v>
          </cell>
          <cell r="AD188">
            <v>0</v>
          </cell>
          <cell r="AE188">
            <v>0</v>
          </cell>
          <cell r="AF188">
            <v>0</v>
          </cell>
          <cell r="AG188">
            <v>0</v>
          </cell>
          <cell r="AH188">
            <v>0</v>
          </cell>
          <cell r="AI188">
            <v>0</v>
          </cell>
          <cell r="AJ188">
            <v>0</v>
          </cell>
        </row>
        <row r="189">
          <cell r="C189" t="str">
            <v>IV</v>
          </cell>
          <cell r="D189">
            <v>0</v>
          </cell>
          <cell r="E189">
            <v>0</v>
          </cell>
          <cell r="F189">
            <v>0</v>
          </cell>
          <cell r="G189">
            <v>0</v>
          </cell>
          <cell r="H189">
            <v>0</v>
          </cell>
          <cell r="I189">
            <v>0</v>
          </cell>
          <cell r="J189">
            <v>0</v>
          </cell>
          <cell r="K189">
            <v>0</v>
          </cell>
          <cell r="L189">
            <v>0</v>
          </cell>
          <cell r="M189">
            <v>0</v>
          </cell>
          <cell r="N189">
            <v>0</v>
          </cell>
          <cell r="O189">
            <v>0</v>
          </cell>
          <cell r="P189">
            <v>0</v>
          </cell>
          <cell r="Q189">
            <v>0</v>
          </cell>
          <cell r="R189">
            <v>0</v>
          </cell>
          <cell r="S189">
            <v>0</v>
          </cell>
          <cell r="T189">
            <v>0</v>
          </cell>
          <cell r="U189">
            <v>0</v>
          </cell>
          <cell r="V189">
            <v>0</v>
          </cell>
          <cell r="W189">
            <v>0</v>
          </cell>
          <cell r="X189">
            <v>0</v>
          </cell>
          <cell r="Y189">
            <v>0</v>
          </cell>
          <cell r="Z189">
            <v>0</v>
          </cell>
          <cell r="AA189">
            <v>0</v>
          </cell>
          <cell r="AB189">
            <v>0</v>
          </cell>
          <cell r="AC189">
            <v>0</v>
          </cell>
          <cell r="AD189">
            <v>0</v>
          </cell>
          <cell r="AE189">
            <v>0</v>
          </cell>
          <cell r="AF189">
            <v>0</v>
          </cell>
          <cell r="AG189">
            <v>0</v>
          </cell>
          <cell r="AH189">
            <v>0</v>
          </cell>
          <cell r="AI189">
            <v>0</v>
          </cell>
          <cell r="AJ189">
            <v>0</v>
          </cell>
        </row>
        <row r="190">
          <cell r="C190" t="str">
            <v>V</v>
          </cell>
          <cell r="D190">
            <v>0</v>
          </cell>
          <cell r="E190">
            <v>0</v>
          </cell>
          <cell r="F190">
            <v>0</v>
          </cell>
          <cell r="G190">
            <v>0</v>
          </cell>
          <cell r="H190">
            <v>0</v>
          </cell>
          <cell r="I190">
            <v>0</v>
          </cell>
          <cell r="J190">
            <v>0</v>
          </cell>
          <cell r="K190">
            <v>0</v>
          </cell>
          <cell r="L190">
            <v>0</v>
          </cell>
          <cell r="M190">
            <v>0</v>
          </cell>
          <cell r="N190">
            <v>0</v>
          </cell>
          <cell r="O190">
            <v>0</v>
          </cell>
          <cell r="P190">
            <v>0</v>
          </cell>
          <cell r="Q190">
            <v>0</v>
          </cell>
          <cell r="R190">
            <v>0</v>
          </cell>
          <cell r="S190">
            <v>0</v>
          </cell>
          <cell r="T190">
            <v>0</v>
          </cell>
          <cell r="U190">
            <v>0</v>
          </cell>
          <cell r="V190">
            <v>0</v>
          </cell>
          <cell r="W190">
            <v>0</v>
          </cell>
          <cell r="X190">
            <v>0</v>
          </cell>
          <cell r="Y190">
            <v>0</v>
          </cell>
          <cell r="Z190">
            <v>0</v>
          </cell>
          <cell r="AA190">
            <v>0</v>
          </cell>
          <cell r="AB190">
            <v>0</v>
          </cell>
          <cell r="AC190">
            <v>0</v>
          </cell>
          <cell r="AD190">
            <v>0</v>
          </cell>
          <cell r="AE190">
            <v>0</v>
          </cell>
          <cell r="AF190">
            <v>0</v>
          </cell>
          <cell r="AG190">
            <v>0</v>
          </cell>
          <cell r="AH190">
            <v>0</v>
          </cell>
          <cell r="AI190">
            <v>0</v>
          </cell>
          <cell r="AJ190">
            <v>0</v>
          </cell>
        </row>
        <row r="191">
          <cell r="C191" t="str">
            <v>RM</v>
          </cell>
          <cell r="D191">
            <v>0</v>
          </cell>
          <cell r="E191">
            <v>0</v>
          </cell>
          <cell r="F191">
            <v>0</v>
          </cell>
          <cell r="G191">
            <v>0</v>
          </cell>
          <cell r="H191">
            <v>0</v>
          </cell>
          <cell r="I191">
            <v>0</v>
          </cell>
          <cell r="J191">
            <v>0</v>
          </cell>
          <cell r="K191">
            <v>0</v>
          </cell>
          <cell r="L191">
            <v>0</v>
          </cell>
          <cell r="M191">
            <v>0</v>
          </cell>
          <cell r="N191">
            <v>0</v>
          </cell>
          <cell r="O191">
            <v>0</v>
          </cell>
          <cell r="P191">
            <v>0</v>
          </cell>
          <cell r="Q191">
            <v>0</v>
          </cell>
          <cell r="R191">
            <v>0</v>
          </cell>
          <cell r="S191">
            <v>0</v>
          </cell>
          <cell r="T191">
            <v>0</v>
          </cell>
          <cell r="U191">
            <v>0</v>
          </cell>
          <cell r="V191">
            <v>0</v>
          </cell>
          <cell r="W191">
            <v>0</v>
          </cell>
          <cell r="X191">
            <v>0</v>
          </cell>
          <cell r="Y191">
            <v>0</v>
          </cell>
          <cell r="Z191">
            <v>0</v>
          </cell>
          <cell r="AA191">
            <v>0</v>
          </cell>
          <cell r="AB191">
            <v>0</v>
          </cell>
          <cell r="AC191">
            <v>0</v>
          </cell>
          <cell r="AD191">
            <v>0</v>
          </cell>
          <cell r="AE191">
            <v>0</v>
          </cell>
          <cell r="AF191">
            <v>0</v>
          </cell>
          <cell r="AG191">
            <v>0</v>
          </cell>
          <cell r="AH191">
            <v>0</v>
          </cell>
          <cell r="AI191">
            <v>0</v>
          </cell>
          <cell r="AJ191">
            <v>0</v>
          </cell>
        </row>
        <row r="192">
          <cell r="C192" t="str">
            <v>VI</v>
          </cell>
          <cell r="D192">
            <v>0</v>
          </cell>
          <cell r="E192">
            <v>0</v>
          </cell>
          <cell r="F192">
            <v>0</v>
          </cell>
          <cell r="G192">
            <v>0</v>
          </cell>
          <cell r="H192">
            <v>0</v>
          </cell>
          <cell r="I192">
            <v>0</v>
          </cell>
          <cell r="J192">
            <v>0</v>
          </cell>
          <cell r="K192">
            <v>0</v>
          </cell>
          <cell r="L192">
            <v>0</v>
          </cell>
          <cell r="M192">
            <v>0</v>
          </cell>
          <cell r="N192">
            <v>0</v>
          </cell>
          <cell r="O192">
            <v>0</v>
          </cell>
          <cell r="P192">
            <v>0</v>
          </cell>
          <cell r="Q192">
            <v>0</v>
          </cell>
          <cell r="R192">
            <v>0</v>
          </cell>
          <cell r="S192">
            <v>0</v>
          </cell>
          <cell r="T192">
            <v>0</v>
          </cell>
          <cell r="U192">
            <v>0</v>
          </cell>
          <cell r="V192">
            <v>0</v>
          </cell>
          <cell r="W192">
            <v>0</v>
          </cell>
          <cell r="X192">
            <v>0</v>
          </cell>
          <cell r="Y192">
            <v>0</v>
          </cell>
          <cell r="Z192">
            <v>0</v>
          </cell>
          <cell r="AA192">
            <v>0</v>
          </cell>
          <cell r="AB192">
            <v>0.58433527007433295</v>
          </cell>
          <cell r="AC192">
            <v>0.58433527007433295</v>
          </cell>
          <cell r="AD192">
            <v>0.58433527007433295</v>
          </cell>
          <cell r="AE192">
            <v>3.061611431467</v>
          </cell>
          <cell r="AF192">
            <v>4.7626660299549997</v>
          </cell>
          <cell r="AG192">
            <v>4.7626660299549997</v>
          </cell>
          <cell r="AH192">
            <v>4.7626660299549997</v>
          </cell>
          <cell r="AI192">
            <v>4.7626660299549997</v>
          </cell>
          <cell r="AJ192">
            <v>4.7626660299549997</v>
          </cell>
        </row>
        <row r="193">
          <cell r="C193" t="str">
            <v>VII</v>
          </cell>
          <cell r="D193">
            <v>2.2706457499999999</v>
          </cell>
          <cell r="E193">
            <v>2.2706457499999999</v>
          </cell>
          <cell r="F193">
            <v>2.2706457499999999</v>
          </cell>
          <cell r="G193">
            <v>2.2706457499999999</v>
          </cell>
          <cell r="H193">
            <v>2.2706457499999999</v>
          </cell>
          <cell r="I193">
            <v>2.2706457499999999</v>
          </cell>
          <cell r="J193">
            <v>2.2706457499999999</v>
          </cell>
          <cell r="K193">
            <v>2.2706457499999999</v>
          </cell>
          <cell r="L193">
            <v>2.2706457499999999</v>
          </cell>
          <cell r="M193">
            <v>2.2706457499999999</v>
          </cell>
          <cell r="N193">
            <v>2.2706457499999999</v>
          </cell>
          <cell r="O193">
            <v>2.2706457499999999</v>
          </cell>
          <cell r="P193">
            <v>2.2706457499999999</v>
          </cell>
          <cell r="Q193">
            <v>2.2706457499999999</v>
          </cell>
          <cell r="R193">
            <v>2.2706457499999999</v>
          </cell>
          <cell r="S193">
            <v>2.2706457499999999</v>
          </cell>
          <cell r="T193">
            <v>2.2706457499999999</v>
          </cell>
          <cell r="U193">
            <v>2.2706457499999999</v>
          </cell>
          <cell r="V193">
            <v>2.2706457499999999</v>
          </cell>
          <cell r="W193">
            <v>2.2706457499999999</v>
          </cell>
          <cell r="X193">
            <v>2.2706457499999999</v>
          </cell>
          <cell r="Y193">
            <v>2.2706457499999999</v>
          </cell>
          <cell r="Z193">
            <v>2.2706457499999999</v>
          </cell>
          <cell r="AA193">
            <v>2.2706457499999999</v>
          </cell>
          <cell r="AB193">
            <v>3.9086526666666699</v>
          </cell>
          <cell r="AC193">
            <v>3.9086526666666699</v>
          </cell>
          <cell r="AD193">
            <v>3.9086526666666699</v>
          </cell>
          <cell r="AE193">
            <v>0.57287900000000003</v>
          </cell>
          <cell r="AF193">
            <v>6.8589039999999999</v>
          </cell>
          <cell r="AG193">
            <v>6.8589039999999999</v>
          </cell>
          <cell r="AH193">
            <v>1.1546885</v>
          </cell>
          <cell r="AI193">
            <v>1.1546885</v>
          </cell>
          <cell r="AJ193">
            <v>1.1546885</v>
          </cell>
        </row>
        <row r="194">
          <cell r="C194" t="str">
            <v>XVI</v>
          </cell>
          <cell r="D194">
            <v>0.38436133765550001</v>
          </cell>
          <cell r="E194">
            <v>0.38436133765550001</v>
          </cell>
          <cell r="F194">
            <v>0.38436133765550001</v>
          </cell>
          <cell r="G194">
            <v>0.38436133765550001</v>
          </cell>
          <cell r="H194">
            <v>0.38436133765550001</v>
          </cell>
          <cell r="I194">
            <v>0.38436133765550001</v>
          </cell>
          <cell r="J194">
            <v>0.38436133765550001</v>
          </cell>
          <cell r="K194">
            <v>0.38436133765550001</v>
          </cell>
          <cell r="L194">
            <v>0.38436133765550001</v>
          </cell>
          <cell r="M194">
            <v>0.38436133765550001</v>
          </cell>
          <cell r="N194">
            <v>0.38436133765550001</v>
          </cell>
          <cell r="O194">
            <v>0.38436133765550001</v>
          </cell>
          <cell r="P194">
            <v>0.38436133765550001</v>
          </cell>
          <cell r="Q194">
            <v>0.38436133765550001</v>
          </cell>
          <cell r="R194">
            <v>0.38436133765550001</v>
          </cell>
          <cell r="S194">
            <v>0.38436133765550001</v>
          </cell>
          <cell r="T194">
            <v>0.38436133765550001</v>
          </cell>
          <cell r="U194">
            <v>0.38436133765550001</v>
          </cell>
          <cell r="V194">
            <v>0.38436133765550001</v>
          </cell>
          <cell r="W194">
            <v>0.38436133765550001</v>
          </cell>
          <cell r="X194">
            <v>0.38436133765550001</v>
          </cell>
          <cell r="Y194">
            <v>0.38436133765550001</v>
          </cell>
          <cell r="Z194">
            <v>0.38436133765550001</v>
          </cell>
          <cell r="AA194">
            <v>0.38436133765550001</v>
          </cell>
          <cell r="AB194">
            <v>0</v>
          </cell>
          <cell r="AC194">
            <v>0</v>
          </cell>
          <cell r="AD194">
            <v>0</v>
          </cell>
          <cell r="AE194">
            <v>0</v>
          </cell>
          <cell r="AF194">
            <v>0</v>
          </cell>
          <cell r="AG194">
            <v>0</v>
          </cell>
          <cell r="AH194">
            <v>0</v>
          </cell>
          <cell r="AI194">
            <v>0</v>
          </cell>
          <cell r="AJ194">
            <v>0</v>
          </cell>
        </row>
        <row r="195">
          <cell r="C195" t="str">
            <v>VIII</v>
          </cell>
          <cell r="D195">
            <v>0</v>
          </cell>
          <cell r="E195">
            <v>0</v>
          </cell>
          <cell r="F195">
            <v>0</v>
          </cell>
          <cell r="G195">
            <v>0</v>
          </cell>
          <cell r="H195">
            <v>0</v>
          </cell>
          <cell r="I195">
            <v>0</v>
          </cell>
          <cell r="J195">
            <v>0</v>
          </cell>
          <cell r="K195">
            <v>0</v>
          </cell>
          <cell r="L195">
            <v>0</v>
          </cell>
          <cell r="M195">
            <v>0</v>
          </cell>
          <cell r="N195">
            <v>0</v>
          </cell>
          <cell r="O195">
            <v>0</v>
          </cell>
          <cell r="P195">
            <v>0</v>
          </cell>
          <cell r="Q195">
            <v>0</v>
          </cell>
          <cell r="R195">
            <v>0</v>
          </cell>
          <cell r="S195">
            <v>0</v>
          </cell>
          <cell r="T195">
            <v>0</v>
          </cell>
          <cell r="U195">
            <v>0</v>
          </cell>
          <cell r="V195">
            <v>0</v>
          </cell>
          <cell r="W195">
            <v>0</v>
          </cell>
          <cell r="X195">
            <v>0</v>
          </cell>
          <cell r="Y195">
            <v>0</v>
          </cell>
          <cell r="Z195">
            <v>0</v>
          </cell>
          <cell r="AA195">
            <v>0</v>
          </cell>
          <cell r="AB195">
            <v>0</v>
          </cell>
          <cell r="AC195">
            <v>0</v>
          </cell>
          <cell r="AD195">
            <v>0</v>
          </cell>
          <cell r="AE195">
            <v>0</v>
          </cell>
          <cell r="AF195">
            <v>0</v>
          </cell>
          <cell r="AG195">
            <v>0</v>
          </cell>
          <cell r="AH195">
            <v>0</v>
          </cell>
          <cell r="AI195">
            <v>0</v>
          </cell>
          <cell r="AJ195">
            <v>0</v>
          </cell>
        </row>
        <row r="196">
          <cell r="C196" t="str">
            <v>IX</v>
          </cell>
          <cell r="D196">
            <v>0</v>
          </cell>
          <cell r="E196">
            <v>0</v>
          </cell>
          <cell r="F196">
            <v>0</v>
          </cell>
          <cell r="G196">
            <v>0</v>
          </cell>
          <cell r="H196">
            <v>0</v>
          </cell>
          <cell r="I196">
            <v>0</v>
          </cell>
          <cell r="J196">
            <v>0</v>
          </cell>
          <cell r="K196">
            <v>0</v>
          </cell>
          <cell r="L196">
            <v>0</v>
          </cell>
          <cell r="M196">
            <v>0</v>
          </cell>
          <cell r="N196">
            <v>0</v>
          </cell>
          <cell r="O196">
            <v>0</v>
          </cell>
          <cell r="P196">
            <v>0</v>
          </cell>
          <cell r="Q196">
            <v>0</v>
          </cell>
          <cell r="R196">
            <v>0</v>
          </cell>
          <cell r="S196">
            <v>0</v>
          </cell>
          <cell r="T196">
            <v>0</v>
          </cell>
          <cell r="U196">
            <v>0</v>
          </cell>
          <cell r="V196">
            <v>0</v>
          </cell>
          <cell r="W196">
            <v>0</v>
          </cell>
          <cell r="X196">
            <v>0</v>
          </cell>
          <cell r="Y196">
            <v>0</v>
          </cell>
          <cell r="Z196">
            <v>0</v>
          </cell>
          <cell r="AA196">
            <v>0</v>
          </cell>
          <cell r="AB196">
            <v>0</v>
          </cell>
          <cell r="AC196">
            <v>0</v>
          </cell>
          <cell r="AD196">
            <v>0</v>
          </cell>
          <cell r="AE196">
            <v>0</v>
          </cell>
          <cell r="AF196">
            <v>0</v>
          </cell>
          <cell r="AG196">
            <v>0</v>
          </cell>
          <cell r="AH196">
            <v>0</v>
          </cell>
          <cell r="AI196">
            <v>0</v>
          </cell>
          <cell r="AJ196">
            <v>0</v>
          </cell>
        </row>
        <row r="197">
          <cell r="C197" t="str">
            <v>XIV</v>
          </cell>
          <cell r="D197">
            <v>0</v>
          </cell>
          <cell r="E197">
            <v>0</v>
          </cell>
          <cell r="F197">
            <v>0</v>
          </cell>
          <cell r="G197">
            <v>0</v>
          </cell>
          <cell r="H197">
            <v>0</v>
          </cell>
          <cell r="I197">
            <v>0</v>
          </cell>
          <cell r="J197">
            <v>0</v>
          </cell>
          <cell r="K197">
            <v>0</v>
          </cell>
          <cell r="L197">
            <v>0</v>
          </cell>
          <cell r="M197">
            <v>0</v>
          </cell>
          <cell r="N197">
            <v>0</v>
          </cell>
          <cell r="O197">
            <v>0</v>
          </cell>
          <cell r="P197">
            <v>0</v>
          </cell>
          <cell r="Q197">
            <v>0</v>
          </cell>
          <cell r="R197">
            <v>0</v>
          </cell>
          <cell r="S197">
            <v>0</v>
          </cell>
          <cell r="T197">
            <v>0</v>
          </cell>
          <cell r="U197">
            <v>0</v>
          </cell>
          <cell r="V197">
            <v>0</v>
          </cell>
          <cell r="W197">
            <v>0</v>
          </cell>
          <cell r="X197">
            <v>0</v>
          </cell>
          <cell r="Y197">
            <v>0</v>
          </cell>
          <cell r="Z197">
            <v>0</v>
          </cell>
          <cell r="AA197">
            <v>0</v>
          </cell>
          <cell r="AB197">
            <v>0</v>
          </cell>
          <cell r="AC197">
            <v>0</v>
          </cell>
          <cell r="AD197">
            <v>0</v>
          </cell>
          <cell r="AE197">
            <v>0</v>
          </cell>
          <cell r="AF197">
            <v>0</v>
          </cell>
          <cell r="AG197">
            <v>0</v>
          </cell>
          <cell r="AH197">
            <v>0</v>
          </cell>
          <cell r="AI197">
            <v>0</v>
          </cell>
          <cell r="AJ197">
            <v>0</v>
          </cell>
        </row>
        <row r="198">
          <cell r="C198" t="str">
            <v>X</v>
          </cell>
          <cell r="D198">
            <v>0</v>
          </cell>
          <cell r="E198">
            <v>0</v>
          </cell>
          <cell r="F198">
            <v>0</v>
          </cell>
          <cell r="G198">
            <v>0</v>
          </cell>
          <cell r="H198">
            <v>0</v>
          </cell>
          <cell r="I198">
            <v>0</v>
          </cell>
          <cell r="J198">
            <v>0</v>
          </cell>
          <cell r="K198">
            <v>0</v>
          </cell>
          <cell r="L198">
            <v>0</v>
          </cell>
          <cell r="M198">
            <v>0</v>
          </cell>
          <cell r="N198">
            <v>0</v>
          </cell>
          <cell r="O198">
            <v>0</v>
          </cell>
          <cell r="P198">
            <v>0</v>
          </cell>
          <cell r="Q198">
            <v>0</v>
          </cell>
          <cell r="R198">
            <v>0</v>
          </cell>
          <cell r="S198">
            <v>0</v>
          </cell>
          <cell r="T198">
            <v>0</v>
          </cell>
          <cell r="U198">
            <v>0</v>
          </cell>
          <cell r="V198">
            <v>0</v>
          </cell>
          <cell r="W198">
            <v>0</v>
          </cell>
          <cell r="X198">
            <v>0</v>
          </cell>
          <cell r="Y198">
            <v>0</v>
          </cell>
          <cell r="Z198">
            <v>0</v>
          </cell>
          <cell r="AA198">
            <v>0</v>
          </cell>
          <cell r="AB198">
            <v>0</v>
          </cell>
          <cell r="AC198">
            <v>0</v>
          </cell>
          <cell r="AD198">
            <v>0</v>
          </cell>
          <cell r="AE198">
            <v>0</v>
          </cell>
          <cell r="AF198">
            <v>0</v>
          </cell>
          <cell r="AG198">
            <v>0</v>
          </cell>
          <cell r="AH198">
            <v>0</v>
          </cell>
          <cell r="AI198">
            <v>0</v>
          </cell>
          <cell r="AJ198">
            <v>0</v>
          </cell>
        </row>
        <row r="199">
          <cell r="C199" t="str">
            <v>XI</v>
          </cell>
          <cell r="D199">
            <v>0</v>
          </cell>
          <cell r="E199">
            <v>0</v>
          </cell>
          <cell r="F199">
            <v>0</v>
          </cell>
          <cell r="G199">
            <v>0</v>
          </cell>
          <cell r="H199">
            <v>0</v>
          </cell>
          <cell r="I199">
            <v>0</v>
          </cell>
          <cell r="J199">
            <v>0</v>
          </cell>
          <cell r="K199">
            <v>0</v>
          </cell>
          <cell r="L199">
            <v>0</v>
          </cell>
          <cell r="M199">
            <v>0</v>
          </cell>
          <cell r="N199">
            <v>0</v>
          </cell>
          <cell r="O199">
            <v>0</v>
          </cell>
          <cell r="P199">
            <v>0</v>
          </cell>
          <cell r="Q199">
            <v>0</v>
          </cell>
          <cell r="R199">
            <v>0</v>
          </cell>
          <cell r="S199">
            <v>0</v>
          </cell>
          <cell r="T199">
            <v>0</v>
          </cell>
          <cell r="U199">
            <v>0</v>
          </cell>
          <cell r="V199">
            <v>0</v>
          </cell>
          <cell r="W199">
            <v>0</v>
          </cell>
          <cell r="X199">
            <v>0</v>
          </cell>
          <cell r="Y199">
            <v>0</v>
          </cell>
          <cell r="Z199">
            <v>0</v>
          </cell>
          <cell r="AA199">
            <v>0</v>
          </cell>
          <cell r="AB199">
            <v>0</v>
          </cell>
          <cell r="AC199">
            <v>0</v>
          </cell>
          <cell r="AD199">
            <v>0</v>
          </cell>
          <cell r="AE199">
            <v>0</v>
          </cell>
          <cell r="AF199">
            <v>0</v>
          </cell>
          <cell r="AG199">
            <v>0</v>
          </cell>
          <cell r="AH199">
            <v>0</v>
          </cell>
          <cell r="AI199">
            <v>0</v>
          </cell>
          <cell r="AJ199">
            <v>0</v>
          </cell>
        </row>
        <row r="200">
          <cell r="C200" t="str">
            <v>XII</v>
          </cell>
          <cell r="D200">
            <v>0</v>
          </cell>
          <cell r="E200">
            <v>0</v>
          </cell>
          <cell r="F200">
            <v>0</v>
          </cell>
          <cell r="G200">
            <v>0</v>
          </cell>
          <cell r="H200">
            <v>0</v>
          </cell>
          <cell r="I200">
            <v>0</v>
          </cell>
          <cell r="J200">
            <v>0</v>
          </cell>
          <cell r="K200">
            <v>0</v>
          </cell>
          <cell r="L200">
            <v>0</v>
          </cell>
          <cell r="M200">
            <v>0</v>
          </cell>
          <cell r="N200">
            <v>0</v>
          </cell>
          <cell r="O200">
            <v>0</v>
          </cell>
          <cell r="P200">
            <v>0</v>
          </cell>
          <cell r="Q200">
            <v>0</v>
          </cell>
          <cell r="R200">
            <v>0</v>
          </cell>
          <cell r="S200">
            <v>0</v>
          </cell>
          <cell r="T200">
            <v>0</v>
          </cell>
          <cell r="U200">
            <v>0</v>
          </cell>
          <cell r="V200">
            <v>0</v>
          </cell>
          <cell r="W200">
            <v>0</v>
          </cell>
          <cell r="X200">
            <v>0</v>
          </cell>
          <cell r="Y200">
            <v>0</v>
          </cell>
          <cell r="Z200">
            <v>0</v>
          </cell>
          <cell r="AA200">
            <v>0</v>
          </cell>
          <cell r="AB200">
            <v>0</v>
          </cell>
          <cell r="AC200">
            <v>0</v>
          </cell>
          <cell r="AD200">
            <v>0</v>
          </cell>
          <cell r="AE200">
            <v>0</v>
          </cell>
          <cell r="AF200">
            <v>0</v>
          </cell>
          <cell r="AG200">
            <v>0</v>
          </cell>
          <cell r="AH200">
            <v>0</v>
          </cell>
          <cell r="AI200">
            <v>0</v>
          </cell>
          <cell r="AJ200">
            <v>0</v>
          </cell>
        </row>
        <row r="201">
          <cell r="D201">
            <v>2.6550070876555001</v>
          </cell>
          <cell r="E201">
            <v>2.6550070876555001</v>
          </cell>
          <cell r="F201">
            <v>2.6550070876555001</v>
          </cell>
          <cell r="G201">
            <v>2.6550070876555001</v>
          </cell>
          <cell r="H201">
            <v>2.6550070876555001</v>
          </cell>
          <cell r="I201">
            <v>2.6550070876555001</v>
          </cell>
          <cell r="J201">
            <v>2.6550070876555001</v>
          </cell>
          <cell r="K201">
            <v>2.6550070876555001</v>
          </cell>
          <cell r="L201">
            <v>2.6550070876555001</v>
          </cell>
          <cell r="M201">
            <v>2.6550070876555001</v>
          </cell>
          <cell r="N201">
            <v>2.6550070876555001</v>
          </cell>
          <cell r="O201">
            <v>2.6550070876555001</v>
          </cell>
          <cell r="P201">
            <v>2.6550070876555001</v>
          </cell>
          <cell r="Q201">
            <v>2.6550070876555001</v>
          </cell>
          <cell r="R201">
            <v>2.6550070876555001</v>
          </cell>
          <cell r="S201">
            <v>2.6550070876555001</v>
          </cell>
          <cell r="T201">
            <v>2.6550070876555001</v>
          </cell>
          <cell r="U201">
            <v>2.6550070876555001</v>
          </cell>
          <cell r="V201">
            <v>2.6550070876555001</v>
          </cell>
          <cell r="W201">
            <v>2.6550070876555001</v>
          </cell>
          <cell r="X201">
            <v>2.6550070876555001</v>
          </cell>
          <cell r="Y201">
            <v>2.6550070876555001</v>
          </cell>
          <cell r="Z201">
            <v>2.6550070876555001</v>
          </cell>
          <cell r="AA201">
            <v>2.6550070876555001</v>
          </cell>
          <cell r="AB201">
            <v>4.4929879367409997</v>
          </cell>
          <cell r="AC201">
            <v>4.4929879367409997</v>
          </cell>
          <cell r="AD201">
            <v>4.4929879367409997</v>
          </cell>
          <cell r="AE201">
            <v>3.6344904314669999</v>
          </cell>
          <cell r="AF201">
            <v>11.621570029955</v>
          </cell>
          <cell r="AG201">
            <v>11.621570029955</v>
          </cell>
          <cell r="AH201">
            <v>5.9173545299550003</v>
          </cell>
          <cell r="AI201">
            <v>5.9173545299550003</v>
          </cell>
          <cell r="AJ201">
            <v>5.9173545299550003</v>
          </cell>
        </row>
        <row r="203">
          <cell r="C203" t="str">
            <v>Tipo Forestal 09</v>
          </cell>
        </row>
        <row r="204">
          <cell r="C204" t="str">
            <v>Uso de la Tierra/Año</v>
          </cell>
          <cell r="D204">
            <v>1990</v>
          </cell>
          <cell r="E204">
            <v>1991</v>
          </cell>
          <cell r="F204">
            <v>1992</v>
          </cell>
          <cell r="G204">
            <v>1993</v>
          </cell>
          <cell r="H204">
            <v>1994</v>
          </cell>
          <cell r="I204">
            <v>1995</v>
          </cell>
          <cell r="J204">
            <v>1996</v>
          </cell>
          <cell r="K204">
            <v>1997</v>
          </cell>
          <cell r="L204">
            <v>1998</v>
          </cell>
          <cell r="M204">
            <v>1999</v>
          </cell>
          <cell r="N204">
            <v>2000</v>
          </cell>
          <cell r="O204">
            <v>2001</v>
          </cell>
          <cell r="P204">
            <v>2002</v>
          </cell>
          <cell r="Q204">
            <v>2003</v>
          </cell>
          <cell r="R204">
            <v>2004</v>
          </cell>
          <cell r="S204">
            <v>2005</v>
          </cell>
          <cell r="T204">
            <v>2006</v>
          </cell>
          <cell r="U204">
            <v>2007</v>
          </cell>
          <cell r="V204">
            <v>2008</v>
          </cell>
          <cell r="W204">
            <v>2009</v>
          </cell>
          <cell r="X204">
            <v>2010</v>
          </cell>
          <cell r="Y204">
            <v>2011</v>
          </cell>
          <cell r="Z204">
            <v>2012</v>
          </cell>
          <cell r="AA204">
            <v>2013</v>
          </cell>
          <cell r="AB204">
            <v>2014</v>
          </cell>
          <cell r="AC204">
            <v>2015</v>
          </cell>
          <cell r="AD204">
            <v>2016</v>
          </cell>
          <cell r="AE204">
            <v>2017</v>
          </cell>
          <cell r="AF204">
            <v>2018</v>
          </cell>
          <cell r="AG204">
            <v>2019</v>
          </cell>
          <cell r="AH204">
            <v>2020</v>
          </cell>
          <cell r="AI204">
            <v>2021</v>
          </cell>
          <cell r="AJ204">
            <v>2022</v>
          </cell>
        </row>
        <row r="205">
          <cell r="C205" t="str">
            <v>XV</v>
          </cell>
          <cell r="D205">
            <v>0</v>
          </cell>
          <cell r="E205">
            <v>0</v>
          </cell>
          <cell r="F205">
            <v>0</v>
          </cell>
          <cell r="G205">
            <v>0</v>
          </cell>
          <cell r="H205">
            <v>0</v>
          </cell>
          <cell r="I205">
            <v>0</v>
          </cell>
          <cell r="J205">
            <v>0</v>
          </cell>
          <cell r="K205">
            <v>0</v>
          </cell>
          <cell r="L205">
            <v>0</v>
          </cell>
          <cell r="M205">
            <v>0</v>
          </cell>
          <cell r="N205">
            <v>0</v>
          </cell>
          <cell r="O205">
            <v>0</v>
          </cell>
          <cell r="P205">
            <v>0</v>
          </cell>
          <cell r="Q205">
            <v>0</v>
          </cell>
          <cell r="R205">
            <v>0</v>
          </cell>
          <cell r="S205">
            <v>0</v>
          </cell>
          <cell r="T205">
            <v>0</v>
          </cell>
          <cell r="U205">
            <v>0</v>
          </cell>
          <cell r="V205">
            <v>0</v>
          </cell>
          <cell r="W205">
            <v>0</v>
          </cell>
          <cell r="X205">
            <v>0</v>
          </cell>
          <cell r="Y205">
            <v>0</v>
          </cell>
          <cell r="Z205">
            <v>0</v>
          </cell>
          <cell r="AA205">
            <v>0</v>
          </cell>
          <cell r="AB205">
            <v>0</v>
          </cell>
          <cell r="AC205">
            <v>0</v>
          </cell>
          <cell r="AD205">
            <v>0</v>
          </cell>
          <cell r="AE205">
            <v>0</v>
          </cell>
          <cell r="AF205">
            <v>0</v>
          </cell>
          <cell r="AG205">
            <v>0</v>
          </cell>
          <cell r="AH205">
            <v>0</v>
          </cell>
          <cell r="AI205">
            <v>0</v>
          </cell>
          <cell r="AJ205">
            <v>0</v>
          </cell>
        </row>
        <row r="206">
          <cell r="C206" t="str">
            <v>I</v>
          </cell>
          <cell r="D206">
            <v>0</v>
          </cell>
          <cell r="E206">
            <v>0</v>
          </cell>
          <cell r="F206">
            <v>0</v>
          </cell>
          <cell r="G206">
            <v>0</v>
          </cell>
          <cell r="H206">
            <v>0</v>
          </cell>
          <cell r="I206">
            <v>0</v>
          </cell>
          <cell r="J206">
            <v>0</v>
          </cell>
          <cell r="K206">
            <v>0</v>
          </cell>
          <cell r="L206">
            <v>0</v>
          </cell>
          <cell r="M206">
            <v>0</v>
          </cell>
          <cell r="N206">
            <v>0</v>
          </cell>
          <cell r="O206">
            <v>0</v>
          </cell>
          <cell r="P206">
            <v>0</v>
          </cell>
          <cell r="Q206">
            <v>0</v>
          </cell>
          <cell r="R206">
            <v>0</v>
          </cell>
          <cell r="S206">
            <v>0</v>
          </cell>
          <cell r="T206">
            <v>0</v>
          </cell>
          <cell r="U206">
            <v>0</v>
          </cell>
          <cell r="V206">
            <v>0</v>
          </cell>
          <cell r="W206">
            <v>0</v>
          </cell>
          <cell r="X206">
            <v>0</v>
          </cell>
          <cell r="Y206">
            <v>0</v>
          </cell>
          <cell r="Z206">
            <v>0</v>
          </cell>
          <cell r="AA206">
            <v>0</v>
          </cell>
          <cell r="AB206">
            <v>0</v>
          </cell>
          <cell r="AC206">
            <v>0</v>
          </cell>
          <cell r="AD206">
            <v>0</v>
          </cell>
          <cell r="AE206">
            <v>0</v>
          </cell>
          <cell r="AF206">
            <v>0</v>
          </cell>
          <cell r="AG206">
            <v>0</v>
          </cell>
          <cell r="AH206">
            <v>0</v>
          </cell>
          <cell r="AI206">
            <v>0</v>
          </cell>
          <cell r="AJ206">
            <v>0</v>
          </cell>
        </row>
        <row r="207">
          <cell r="C207" t="str">
            <v>II</v>
          </cell>
          <cell r="D207">
            <v>0</v>
          </cell>
          <cell r="E207">
            <v>0</v>
          </cell>
          <cell r="F207">
            <v>0</v>
          </cell>
          <cell r="G207">
            <v>0</v>
          </cell>
          <cell r="H207">
            <v>0</v>
          </cell>
          <cell r="I207">
            <v>0</v>
          </cell>
          <cell r="J207">
            <v>0</v>
          </cell>
          <cell r="K207">
            <v>0</v>
          </cell>
          <cell r="L207">
            <v>0</v>
          </cell>
          <cell r="M207">
            <v>0</v>
          </cell>
          <cell r="N207">
            <v>0</v>
          </cell>
          <cell r="O207">
            <v>0</v>
          </cell>
          <cell r="P207">
            <v>0</v>
          </cell>
          <cell r="Q207">
            <v>0</v>
          </cell>
          <cell r="R207">
            <v>0</v>
          </cell>
          <cell r="S207">
            <v>0</v>
          </cell>
          <cell r="T207">
            <v>0</v>
          </cell>
          <cell r="U207">
            <v>0</v>
          </cell>
          <cell r="V207">
            <v>0</v>
          </cell>
          <cell r="W207">
            <v>0</v>
          </cell>
          <cell r="X207">
            <v>0</v>
          </cell>
          <cell r="Y207">
            <v>0</v>
          </cell>
          <cell r="Z207">
            <v>0</v>
          </cell>
          <cell r="AA207">
            <v>0</v>
          </cell>
          <cell r="AB207">
            <v>0</v>
          </cell>
          <cell r="AC207">
            <v>0</v>
          </cell>
          <cell r="AD207">
            <v>0</v>
          </cell>
          <cell r="AE207">
            <v>0</v>
          </cell>
          <cell r="AF207">
            <v>0</v>
          </cell>
          <cell r="AG207">
            <v>0</v>
          </cell>
          <cell r="AH207">
            <v>0</v>
          </cell>
          <cell r="AI207">
            <v>0</v>
          </cell>
          <cell r="AJ207">
            <v>0</v>
          </cell>
        </row>
        <row r="208">
          <cell r="C208" t="str">
            <v>III</v>
          </cell>
          <cell r="D208">
            <v>0</v>
          </cell>
          <cell r="E208">
            <v>0</v>
          </cell>
          <cell r="F208">
            <v>0</v>
          </cell>
          <cell r="G208">
            <v>0</v>
          </cell>
          <cell r="H208">
            <v>0</v>
          </cell>
          <cell r="I208">
            <v>0</v>
          </cell>
          <cell r="J208">
            <v>0</v>
          </cell>
          <cell r="K208">
            <v>0</v>
          </cell>
          <cell r="L208">
            <v>0</v>
          </cell>
          <cell r="M208">
            <v>0</v>
          </cell>
          <cell r="N208">
            <v>0</v>
          </cell>
          <cell r="O208">
            <v>0</v>
          </cell>
          <cell r="P208">
            <v>0</v>
          </cell>
          <cell r="Q208">
            <v>0</v>
          </cell>
          <cell r="R208">
            <v>0</v>
          </cell>
          <cell r="S208">
            <v>0</v>
          </cell>
          <cell r="T208">
            <v>0</v>
          </cell>
          <cell r="U208">
            <v>0</v>
          </cell>
          <cell r="V208">
            <v>0</v>
          </cell>
          <cell r="W208">
            <v>0</v>
          </cell>
          <cell r="X208">
            <v>0</v>
          </cell>
          <cell r="Y208">
            <v>0</v>
          </cell>
          <cell r="Z208">
            <v>0</v>
          </cell>
          <cell r="AA208">
            <v>0</v>
          </cell>
          <cell r="AB208">
            <v>0</v>
          </cell>
          <cell r="AC208">
            <v>0</v>
          </cell>
          <cell r="AD208">
            <v>0</v>
          </cell>
          <cell r="AE208">
            <v>0</v>
          </cell>
          <cell r="AF208">
            <v>0</v>
          </cell>
          <cell r="AG208">
            <v>0</v>
          </cell>
          <cell r="AH208">
            <v>0</v>
          </cell>
          <cell r="AI208">
            <v>0</v>
          </cell>
          <cell r="AJ208">
            <v>0</v>
          </cell>
        </row>
        <row r="209">
          <cell r="C209" t="str">
            <v>IV</v>
          </cell>
          <cell r="D209">
            <v>0</v>
          </cell>
          <cell r="E209">
            <v>0</v>
          </cell>
          <cell r="F209">
            <v>0</v>
          </cell>
          <cell r="G209">
            <v>0</v>
          </cell>
          <cell r="H209">
            <v>0</v>
          </cell>
          <cell r="I209">
            <v>0</v>
          </cell>
          <cell r="J209">
            <v>0</v>
          </cell>
          <cell r="K209">
            <v>0</v>
          </cell>
          <cell r="L209">
            <v>0</v>
          </cell>
          <cell r="M209">
            <v>0</v>
          </cell>
          <cell r="N209">
            <v>0</v>
          </cell>
          <cell r="O209">
            <v>0</v>
          </cell>
          <cell r="P209">
            <v>0</v>
          </cell>
          <cell r="Q209">
            <v>0</v>
          </cell>
          <cell r="R209">
            <v>0</v>
          </cell>
          <cell r="S209">
            <v>0</v>
          </cell>
          <cell r="T209">
            <v>0</v>
          </cell>
          <cell r="U209">
            <v>0</v>
          </cell>
          <cell r="V209">
            <v>0</v>
          </cell>
          <cell r="W209">
            <v>0</v>
          </cell>
          <cell r="X209">
            <v>0</v>
          </cell>
          <cell r="Y209">
            <v>0</v>
          </cell>
          <cell r="Z209">
            <v>0</v>
          </cell>
          <cell r="AA209">
            <v>0</v>
          </cell>
          <cell r="AB209">
            <v>0</v>
          </cell>
          <cell r="AC209">
            <v>0</v>
          </cell>
          <cell r="AD209">
            <v>0</v>
          </cell>
          <cell r="AE209">
            <v>0</v>
          </cell>
          <cell r="AF209">
            <v>0</v>
          </cell>
          <cell r="AG209">
            <v>0</v>
          </cell>
          <cell r="AH209">
            <v>0</v>
          </cell>
          <cell r="AI209">
            <v>0</v>
          </cell>
          <cell r="AJ209">
            <v>0</v>
          </cell>
        </row>
        <row r="210">
          <cell r="C210" t="str">
            <v>V</v>
          </cell>
          <cell r="D210">
            <v>0</v>
          </cell>
          <cell r="E210">
            <v>0</v>
          </cell>
          <cell r="F210">
            <v>0</v>
          </cell>
          <cell r="G210">
            <v>0</v>
          </cell>
          <cell r="H210">
            <v>0</v>
          </cell>
          <cell r="I210">
            <v>0</v>
          </cell>
          <cell r="J210">
            <v>0</v>
          </cell>
          <cell r="K210">
            <v>0</v>
          </cell>
          <cell r="L210">
            <v>0</v>
          </cell>
          <cell r="M210">
            <v>0</v>
          </cell>
          <cell r="N210">
            <v>0</v>
          </cell>
          <cell r="O210">
            <v>0</v>
          </cell>
          <cell r="P210">
            <v>0</v>
          </cell>
          <cell r="Q210">
            <v>0</v>
          </cell>
          <cell r="R210">
            <v>0</v>
          </cell>
          <cell r="S210">
            <v>0</v>
          </cell>
          <cell r="T210">
            <v>0</v>
          </cell>
          <cell r="U210">
            <v>0</v>
          </cell>
          <cell r="V210">
            <v>0</v>
          </cell>
          <cell r="W210">
            <v>0</v>
          </cell>
          <cell r="X210">
            <v>0</v>
          </cell>
          <cell r="Y210">
            <v>0</v>
          </cell>
          <cell r="Z210">
            <v>0</v>
          </cell>
          <cell r="AA210">
            <v>0</v>
          </cell>
          <cell r="AB210">
            <v>0</v>
          </cell>
          <cell r="AC210">
            <v>0</v>
          </cell>
          <cell r="AD210">
            <v>0</v>
          </cell>
          <cell r="AE210">
            <v>0</v>
          </cell>
          <cell r="AF210">
            <v>0</v>
          </cell>
          <cell r="AG210">
            <v>0</v>
          </cell>
          <cell r="AH210">
            <v>0</v>
          </cell>
          <cell r="AI210">
            <v>0</v>
          </cell>
          <cell r="AJ210">
            <v>0</v>
          </cell>
        </row>
        <row r="211">
          <cell r="C211" t="str">
            <v>RM</v>
          </cell>
          <cell r="D211">
            <v>0</v>
          </cell>
          <cell r="E211">
            <v>0</v>
          </cell>
          <cell r="F211">
            <v>0</v>
          </cell>
          <cell r="G211">
            <v>0</v>
          </cell>
          <cell r="H211">
            <v>0</v>
          </cell>
          <cell r="I211">
            <v>0</v>
          </cell>
          <cell r="J211">
            <v>0</v>
          </cell>
          <cell r="K211">
            <v>0</v>
          </cell>
          <cell r="L211">
            <v>0</v>
          </cell>
          <cell r="M211">
            <v>0</v>
          </cell>
          <cell r="N211">
            <v>0</v>
          </cell>
          <cell r="O211">
            <v>0</v>
          </cell>
          <cell r="P211">
            <v>0</v>
          </cell>
          <cell r="Q211">
            <v>0</v>
          </cell>
          <cell r="R211">
            <v>0</v>
          </cell>
          <cell r="S211">
            <v>0</v>
          </cell>
          <cell r="T211">
            <v>0</v>
          </cell>
          <cell r="U211">
            <v>0</v>
          </cell>
          <cell r="V211">
            <v>0</v>
          </cell>
          <cell r="W211">
            <v>0</v>
          </cell>
          <cell r="X211">
            <v>0</v>
          </cell>
          <cell r="Y211">
            <v>0</v>
          </cell>
          <cell r="Z211">
            <v>0</v>
          </cell>
          <cell r="AA211">
            <v>0</v>
          </cell>
          <cell r="AB211">
            <v>0</v>
          </cell>
          <cell r="AC211">
            <v>0</v>
          </cell>
          <cell r="AD211">
            <v>0</v>
          </cell>
          <cell r="AE211">
            <v>0</v>
          </cell>
          <cell r="AF211">
            <v>0</v>
          </cell>
          <cell r="AG211">
            <v>0</v>
          </cell>
          <cell r="AH211">
            <v>0</v>
          </cell>
          <cell r="AI211">
            <v>0</v>
          </cell>
          <cell r="AJ211">
            <v>0</v>
          </cell>
        </row>
        <row r="212">
          <cell r="C212" t="str">
            <v>VI</v>
          </cell>
          <cell r="D212">
            <v>0</v>
          </cell>
          <cell r="E212">
            <v>0</v>
          </cell>
          <cell r="F212">
            <v>0</v>
          </cell>
          <cell r="G212">
            <v>0</v>
          </cell>
          <cell r="H212">
            <v>0</v>
          </cell>
          <cell r="I212">
            <v>0</v>
          </cell>
          <cell r="J212">
            <v>0</v>
          </cell>
          <cell r="K212">
            <v>0</v>
          </cell>
          <cell r="L212">
            <v>0</v>
          </cell>
          <cell r="M212">
            <v>0</v>
          </cell>
          <cell r="N212">
            <v>0</v>
          </cell>
          <cell r="O212">
            <v>0</v>
          </cell>
          <cell r="P212">
            <v>0</v>
          </cell>
          <cell r="Q212">
            <v>0</v>
          </cell>
          <cell r="R212">
            <v>0</v>
          </cell>
          <cell r="S212">
            <v>0</v>
          </cell>
          <cell r="T212">
            <v>0</v>
          </cell>
          <cell r="U212">
            <v>0</v>
          </cell>
          <cell r="V212">
            <v>0</v>
          </cell>
          <cell r="W212">
            <v>0</v>
          </cell>
          <cell r="X212">
            <v>0</v>
          </cell>
          <cell r="Y212">
            <v>0</v>
          </cell>
          <cell r="Z212">
            <v>0</v>
          </cell>
          <cell r="AA212">
            <v>0</v>
          </cell>
          <cell r="AB212">
            <v>0</v>
          </cell>
          <cell r="AC212">
            <v>0</v>
          </cell>
          <cell r="AD212">
            <v>0</v>
          </cell>
          <cell r="AE212">
            <v>0</v>
          </cell>
          <cell r="AF212">
            <v>0</v>
          </cell>
          <cell r="AG212">
            <v>0</v>
          </cell>
          <cell r="AH212">
            <v>0</v>
          </cell>
          <cell r="AI212">
            <v>0</v>
          </cell>
          <cell r="AJ212">
            <v>0</v>
          </cell>
        </row>
        <row r="213">
          <cell r="C213" t="str">
            <v>VII</v>
          </cell>
          <cell r="D213">
            <v>3.38625775</v>
          </cell>
          <cell r="E213">
            <v>3.38625775</v>
          </cell>
          <cell r="F213">
            <v>3.38625775</v>
          </cell>
          <cell r="G213">
            <v>3.38625775</v>
          </cell>
          <cell r="H213">
            <v>3.38625775</v>
          </cell>
          <cell r="I213">
            <v>3.38625775</v>
          </cell>
          <cell r="J213">
            <v>3.38625775</v>
          </cell>
          <cell r="K213">
            <v>3.38625775</v>
          </cell>
          <cell r="L213">
            <v>3.38625775</v>
          </cell>
          <cell r="M213">
            <v>3.38625775</v>
          </cell>
          <cell r="N213">
            <v>3.38625775</v>
          </cell>
          <cell r="O213">
            <v>3.38625775</v>
          </cell>
          <cell r="P213">
            <v>3.38625775</v>
          </cell>
          <cell r="Q213">
            <v>3.38625775</v>
          </cell>
          <cell r="R213">
            <v>3.38625775</v>
          </cell>
          <cell r="S213">
            <v>3.38625775</v>
          </cell>
          <cell r="T213">
            <v>3.38625775</v>
          </cell>
          <cell r="U213">
            <v>3.38625775</v>
          </cell>
          <cell r="V213">
            <v>3.38625775</v>
          </cell>
          <cell r="W213">
            <v>3.38625775</v>
          </cell>
          <cell r="X213">
            <v>3.38625775</v>
          </cell>
          <cell r="Y213">
            <v>3.38625775</v>
          </cell>
          <cell r="Z213">
            <v>3.38625775</v>
          </cell>
          <cell r="AA213">
            <v>3.38625775</v>
          </cell>
          <cell r="AB213">
            <v>0.20924366666666699</v>
          </cell>
          <cell r="AC213">
            <v>0.20924366666666699</v>
          </cell>
          <cell r="AD213">
            <v>0.20924366666666699</v>
          </cell>
          <cell r="AE213">
            <v>0.40914400000000001</v>
          </cell>
          <cell r="AF213">
            <v>8.8531530000000007</v>
          </cell>
          <cell r="AG213">
            <v>8.8531530000000007</v>
          </cell>
          <cell r="AH213">
            <v>1.4240915000000001</v>
          </cell>
          <cell r="AI213">
            <v>1.4240915000000001</v>
          </cell>
          <cell r="AJ213">
            <v>1.4240915000000001</v>
          </cell>
        </row>
        <row r="214">
          <cell r="C214" t="str">
            <v>XVI</v>
          </cell>
          <cell r="D214">
            <v>29.342160303324199</v>
          </cell>
          <cell r="E214">
            <v>29.342160303324199</v>
          </cell>
          <cell r="F214">
            <v>29.342160303324199</v>
          </cell>
          <cell r="G214">
            <v>29.342160303324199</v>
          </cell>
          <cell r="H214">
            <v>29.342160303324199</v>
          </cell>
          <cell r="I214">
            <v>29.342160303324199</v>
          </cell>
          <cell r="J214">
            <v>29.342160303324199</v>
          </cell>
          <cell r="K214">
            <v>29.342160303324199</v>
          </cell>
          <cell r="L214">
            <v>29.342160303324199</v>
          </cell>
          <cell r="M214">
            <v>29.342160303324199</v>
          </cell>
          <cell r="N214">
            <v>29.342160303324199</v>
          </cell>
          <cell r="O214">
            <v>29.342160303324199</v>
          </cell>
          <cell r="P214">
            <v>29.342160303324199</v>
          </cell>
          <cell r="Q214">
            <v>29.342160303324199</v>
          </cell>
          <cell r="R214">
            <v>29.342160303324199</v>
          </cell>
          <cell r="S214">
            <v>29.342160303324199</v>
          </cell>
          <cell r="T214">
            <v>29.342160303324199</v>
          </cell>
          <cell r="U214">
            <v>29.342160303324199</v>
          </cell>
          <cell r="V214">
            <v>29.342160303324199</v>
          </cell>
          <cell r="W214">
            <v>29.342160303324199</v>
          </cell>
          <cell r="X214">
            <v>29.342160303324199</v>
          </cell>
          <cell r="Y214">
            <v>29.342160303324199</v>
          </cell>
          <cell r="Z214">
            <v>29.342160303324199</v>
          </cell>
          <cell r="AA214">
            <v>29.342160303324199</v>
          </cell>
          <cell r="AB214">
            <v>3.8772349594653299</v>
          </cell>
          <cell r="AC214">
            <v>3.8772349594653299</v>
          </cell>
          <cell r="AD214">
            <v>3.8772349594653299</v>
          </cell>
          <cell r="AE214">
            <v>31.950169718630999</v>
          </cell>
          <cell r="AF214">
            <v>40.346268271303998</v>
          </cell>
          <cell r="AG214">
            <v>40.346268271303998</v>
          </cell>
          <cell r="AH214">
            <v>5.5147766826759996</v>
          </cell>
          <cell r="AI214">
            <v>5.5147766826759996</v>
          </cell>
          <cell r="AJ214">
            <v>5.5147766826759996</v>
          </cell>
        </row>
        <row r="215">
          <cell r="C215" t="str">
            <v>VIII</v>
          </cell>
          <cell r="D215">
            <v>8.9111984166666591</v>
          </cell>
          <cell r="E215">
            <v>8.9111984166666591</v>
          </cell>
          <cell r="F215">
            <v>8.9111984166666591</v>
          </cell>
          <cell r="G215">
            <v>8.9111984166666591</v>
          </cell>
          <cell r="H215">
            <v>8.9111984166666591</v>
          </cell>
          <cell r="I215">
            <v>8.9111984166666591</v>
          </cell>
          <cell r="J215">
            <v>8.9111984166666591</v>
          </cell>
          <cell r="K215">
            <v>8.9111984166666591</v>
          </cell>
          <cell r="L215">
            <v>8.9111984166666591</v>
          </cell>
          <cell r="M215">
            <v>8.9111984166666591</v>
          </cell>
          <cell r="N215">
            <v>8.9111984166666591</v>
          </cell>
          <cell r="O215">
            <v>8.9111984166666591</v>
          </cell>
          <cell r="P215">
            <v>8.9111984166666591</v>
          </cell>
          <cell r="Q215">
            <v>8.9111984166666591</v>
          </cell>
          <cell r="R215">
            <v>8.9111984166666591</v>
          </cell>
          <cell r="S215">
            <v>8.9111984166666591</v>
          </cell>
          <cell r="T215">
            <v>8.9111984166666591</v>
          </cell>
          <cell r="U215">
            <v>8.9111984166666591</v>
          </cell>
          <cell r="V215">
            <v>8.9111984166666591</v>
          </cell>
          <cell r="W215">
            <v>8.9111984166666591</v>
          </cell>
          <cell r="X215">
            <v>8.9111984166666591</v>
          </cell>
          <cell r="Y215">
            <v>8.9111984166666591</v>
          </cell>
          <cell r="Z215">
            <v>8.9111984166666591</v>
          </cell>
          <cell r="AA215">
            <v>8.9111984166666591</v>
          </cell>
          <cell r="AB215">
            <v>1.6160796666666699</v>
          </cell>
          <cell r="AC215">
            <v>1.6160796666666699</v>
          </cell>
          <cell r="AD215">
            <v>1.6160796666666699</v>
          </cell>
          <cell r="AE215">
            <v>24.548272000000001</v>
          </cell>
          <cell r="AF215">
            <v>28.881985</v>
          </cell>
          <cell r="AG215">
            <v>28.881985</v>
          </cell>
          <cell r="AH215">
            <v>8.0806734999999996</v>
          </cell>
          <cell r="AI215">
            <v>8.0806734999999996</v>
          </cell>
          <cell r="AJ215">
            <v>8.0806734999999996</v>
          </cell>
        </row>
        <row r="216">
          <cell r="C216" t="str">
            <v>IX</v>
          </cell>
          <cell r="D216">
            <v>83.523277829696795</v>
          </cell>
          <cell r="E216">
            <v>83.523277829696795</v>
          </cell>
          <cell r="F216">
            <v>83.523277829696795</v>
          </cell>
          <cell r="G216">
            <v>83.523277829696795</v>
          </cell>
          <cell r="H216">
            <v>83.523277829696795</v>
          </cell>
          <cell r="I216">
            <v>83.523277829696795</v>
          </cell>
          <cell r="J216">
            <v>83.523277829696795</v>
          </cell>
          <cell r="K216">
            <v>83.523277829696795</v>
          </cell>
          <cell r="L216">
            <v>83.523277829696795</v>
          </cell>
          <cell r="M216">
            <v>83.523277829696795</v>
          </cell>
          <cell r="N216">
            <v>83.523277829696795</v>
          </cell>
          <cell r="O216">
            <v>83.523277829696795</v>
          </cell>
          <cell r="P216">
            <v>83.523277829696795</v>
          </cell>
          <cell r="Q216">
            <v>83.523277829696795</v>
          </cell>
          <cell r="R216">
            <v>83.523277829696795</v>
          </cell>
          <cell r="S216">
            <v>83.523277829696795</v>
          </cell>
          <cell r="T216">
            <v>83.523277829696795</v>
          </cell>
          <cell r="U216">
            <v>83.523277829696795</v>
          </cell>
          <cell r="V216">
            <v>83.523277829696795</v>
          </cell>
          <cell r="W216">
            <v>83.523277829696795</v>
          </cell>
          <cell r="X216">
            <v>83.523277829696795</v>
          </cell>
          <cell r="Y216">
            <v>83.523277829696795</v>
          </cell>
          <cell r="Z216">
            <v>83.523277829696795</v>
          </cell>
          <cell r="AA216">
            <v>83.523277829696795</v>
          </cell>
          <cell r="AB216">
            <v>51.642006876232998</v>
          </cell>
          <cell r="AC216">
            <v>51.642006876232998</v>
          </cell>
          <cell r="AD216">
            <v>51.642006876232998</v>
          </cell>
          <cell r="AE216">
            <v>20.343719638301</v>
          </cell>
          <cell r="AF216">
            <v>192.082904554941</v>
          </cell>
          <cell r="AG216">
            <v>192.082904554941</v>
          </cell>
          <cell r="AH216">
            <v>23.540193719754502</v>
          </cell>
          <cell r="AI216">
            <v>23.540193719754502</v>
          </cell>
          <cell r="AJ216">
            <v>23.540193719754502</v>
          </cell>
        </row>
        <row r="217">
          <cell r="C217" t="str">
            <v>XIV</v>
          </cell>
          <cell r="D217">
            <v>34.355290250000003</v>
          </cell>
          <cell r="E217">
            <v>34.355290250000003</v>
          </cell>
          <cell r="F217">
            <v>34.355290250000003</v>
          </cell>
          <cell r="G217">
            <v>34.355290250000003</v>
          </cell>
          <cell r="H217">
            <v>34.355290250000003</v>
          </cell>
          <cell r="I217">
            <v>34.355290250000003</v>
          </cell>
          <cell r="J217">
            <v>34.355290250000003</v>
          </cell>
          <cell r="K217">
            <v>34.355290250000003</v>
          </cell>
          <cell r="L217">
            <v>34.355290250000003</v>
          </cell>
          <cell r="M217">
            <v>34.355290250000003</v>
          </cell>
          <cell r="N217">
            <v>34.355290250000003</v>
          </cell>
          <cell r="O217">
            <v>34.355290250000003</v>
          </cell>
          <cell r="P217">
            <v>34.355290250000003</v>
          </cell>
          <cell r="Q217">
            <v>34.355290250000003</v>
          </cell>
          <cell r="R217">
            <v>34.355290250000003</v>
          </cell>
          <cell r="S217">
            <v>34.355290250000003</v>
          </cell>
          <cell r="T217">
            <v>34.355290250000003</v>
          </cell>
          <cell r="U217">
            <v>34.355290250000003</v>
          </cell>
          <cell r="V217">
            <v>34.355290250000003</v>
          </cell>
          <cell r="W217">
            <v>34.355290250000003</v>
          </cell>
          <cell r="X217">
            <v>34.355290250000003</v>
          </cell>
          <cell r="Y217">
            <v>34.355290250000003</v>
          </cell>
          <cell r="Z217">
            <v>34.355290250000003</v>
          </cell>
          <cell r="AA217">
            <v>34.355290250000003</v>
          </cell>
          <cell r="AB217">
            <v>19.9468453333333</v>
          </cell>
          <cell r="AC217">
            <v>19.9468453333333</v>
          </cell>
          <cell r="AD217">
            <v>19.9468453333333</v>
          </cell>
          <cell r="AE217">
            <v>6.7831060000000001</v>
          </cell>
          <cell r="AF217">
            <v>5.8961050000000004</v>
          </cell>
          <cell r="AG217">
            <v>5.8961050000000004</v>
          </cell>
          <cell r="AH217">
            <v>23.780835</v>
          </cell>
          <cell r="AI217">
            <v>23.780835</v>
          </cell>
          <cell r="AJ217">
            <v>23.780835</v>
          </cell>
        </row>
        <row r="218">
          <cell r="C218" t="str">
            <v>X</v>
          </cell>
          <cell r="D218">
            <v>13.4764865</v>
          </cell>
          <cell r="E218">
            <v>13.4764865</v>
          </cell>
          <cell r="F218">
            <v>13.4764865</v>
          </cell>
          <cell r="G218">
            <v>13.4764865</v>
          </cell>
          <cell r="H218">
            <v>13.4764865</v>
          </cell>
          <cell r="I218">
            <v>13.4764865</v>
          </cell>
          <cell r="J218">
            <v>13.4764865</v>
          </cell>
          <cell r="K218">
            <v>13.4764865</v>
          </cell>
          <cell r="L218">
            <v>13.4764865</v>
          </cell>
          <cell r="M218">
            <v>13.4764865</v>
          </cell>
          <cell r="N218">
            <v>13.4764865</v>
          </cell>
          <cell r="O218">
            <v>13.4764865</v>
          </cell>
          <cell r="P218">
            <v>13.4764865</v>
          </cell>
          <cell r="Q218">
            <v>13.4764865</v>
          </cell>
          <cell r="R218">
            <v>13.4764865</v>
          </cell>
          <cell r="S218">
            <v>13.4764865</v>
          </cell>
          <cell r="T218">
            <v>13.4764865</v>
          </cell>
          <cell r="U218">
            <v>13.4764865</v>
          </cell>
          <cell r="V218">
            <v>13.4764865</v>
          </cell>
          <cell r="W218">
            <v>13.4764865</v>
          </cell>
          <cell r="X218">
            <v>13.4764865</v>
          </cell>
          <cell r="Y218">
            <v>13.4764865</v>
          </cell>
          <cell r="Z218">
            <v>13.4764865</v>
          </cell>
          <cell r="AA218">
            <v>13.4764865</v>
          </cell>
          <cell r="AB218">
            <v>24.122924000000001</v>
          </cell>
          <cell r="AC218">
            <v>24.122924000000001</v>
          </cell>
          <cell r="AD218">
            <v>24.122924000000001</v>
          </cell>
          <cell r="AE218">
            <v>3.3659089999999998</v>
          </cell>
          <cell r="AF218">
            <v>32.317014499999999</v>
          </cell>
          <cell r="AG218">
            <v>32.317014499999999</v>
          </cell>
          <cell r="AH218">
            <v>1.6200665000000001</v>
          </cell>
          <cell r="AI218">
            <v>1.6200665000000001</v>
          </cell>
          <cell r="AJ218">
            <v>1.6200665000000001</v>
          </cell>
        </row>
        <row r="219">
          <cell r="C219" t="str">
            <v>XI</v>
          </cell>
          <cell r="D219">
            <v>0</v>
          </cell>
          <cell r="E219">
            <v>0</v>
          </cell>
          <cell r="F219">
            <v>0</v>
          </cell>
          <cell r="G219">
            <v>0</v>
          </cell>
          <cell r="H219">
            <v>0</v>
          </cell>
          <cell r="I219">
            <v>0</v>
          </cell>
          <cell r="J219">
            <v>0</v>
          </cell>
          <cell r="K219">
            <v>0</v>
          </cell>
          <cell r="L219">
            <v>0</v>
          </cell>
          <cell r="M219">
            <v>0</v>
          </cell>
          <cell r="N219">
            <v>0</v>
          </cell>
          <cell r="O219">
            <v>0</v>
          </cell>
          <cell r="P219">
            <v>0</v>
          </cell>
          <cell r="Q219">
            <v>0</v>
          </cell>
          <cell r="R219">
            <v>0</v>
          </cell>
          <cell r="S219">
            <v>0</v>
          </cell>
          <cell r="T219">
            <v>0</v>
          </cell>
          <cell r="U219">
            <v>0</v>
          </cell>
          <cell r="V219">
            <v>0</v>
          </cell>
          <cell r="W219">
            <v>0</v>
          </cell>
          <cell r="X219">
            <v>0</v>
          </cell>
          <cell r="Y219">
            <v>0</v>
          </cell>
          <cell r="Z219">
            <v>0</v>
          </cell>
          <cell r="AA219">
            <v>0</v>
          </cell>
          <cell r="AB219">
            <v>0</v>
          </cell>
          <cell r="AC219">
            <v>0</v>
          </cell>
          <cell r="AD219">
            <v>0</v>
          </cell>
          <cell r="AE219">
            <v>0</v>
          </cell>
          <cell r="AF219">
            <v>0</v>
          </cell>
          <cell r="AG219">
            <v>0</v>
          </cell>
          <cell r="AH219">
            <v>0</v>
          </cell>
          <cell r="AI219">
            <v>0</v>
          </cell>
          <cell r="AJ219">
            <v>0</v>
          </cell>
        </row>
        <row r="220">
          <cell r="C220" t="str">
            <v>XII</v>
          </cell>
          <cell r="D220">
            <v>0</v>
          </cell>
          <cell r="E220">
            <v>0</v>
          </cell>
          <cell r="F220">
            <v>0</v>
          </cell>
          <cell r="G220">
            <v>0</v>
          </cell>
          <cell r="H220">
            <v>0</v>
          </cell>
          <cell r="I220">
            <v>0</v>
          </cell>
          <cell r="J220">
            <v>0</v>
          </cell>
          <cell r="K220">
            <v>0</v>
          </cell>
          <cell r="L220">
            <v>0</v>
          </cell>
          <cell r="M220">
            <v>0</v>
          </cell>
          <cell r="N220">
            <v>0</v>
          </cell>
          <cell r="O220">
            <v>0</v>
          </cell>
          <cell r="P220">
            <v>0</v>
          </cell>
          <cell r="Q220">
            <v>0</v>
          </cell>
          <cell r="R220">
            <v>0</v>
          </cell>
          <cell r="S220">
            <v>0</v>
          </cell>
          <cell r="T220">
            <v>0</v>
          </cell>
          <cell r="U220">
            <v>0</v>
          </cell>
          <cell r="V220">
            <v>0</v>
          </cell>
          <cell r="W220">
            <v>0</v>
          </cell>
          <cell r="X220">
            <v>0</v>
          </cell>
          <cell r="Y220">
            <v>0</v>
          </cell>
          <cell r="Z220">
            <v>0</v>
          </cell>
          <cell r="AA220">
            <v>0</v>
          </cell>
          <cell r="AB220">
            <v>0</v>
          </cell>
          <cell r="AC220">
            <v>0</v>
          </cell>
          <cell r="AD220">
            <v>0</v>
          </cell>
          <cell r="AE220">
            <v>0</v>
          </cell>
          <cell r="AF220">
            <v>0</v>
          </cell>
          <cell r="AG220">
            <v>0</v>
          </cell>
          <cell r="AH220">
            <v>0</v>
          </cell>
          <cell r="AI220">
            <v>0</v>
          </cell>
          <cell r="AJ220">
            <v>0</v>
          </cell>
        </row>
        <row r="221">
          <cell r="D221">
            <v>172.99467104968801</v>
          </cell>
          <cell r="E221">
            <v>172.99467104968801</v>
          </cell>
          <cell r="F221">
            <v>172.99467104968801</v>
          </cell>
          <cell r="G221">
            <v>172.99467104968801</v>
          </cell>
          <cell r="H221">
            <v>172.99467104968801</v>
          </cell>
          <cell r="I221">
            <v>172.99467104968801</v>
          </cell>
          <cell r="J221">
            <v>172.99467104968801</v>
          </cell>
          <cell r="K221">
            <v>172.99467104968801</v>
          </cell>
          <cell r="L221">
            <v>172.99467104968801</v>
          </cell>
          <cell r="M221">
            <v>172.99467104968801</v>
          </cell>
          <cell r="N221">
            <v>172.99467104968801</v>
          </cell>
          <cell r="O221">
            <v>172.99467104968801</v>
          </cell>
          <cell r="P221">
            <v>172.99467104968801</v>
          </cell>
          <cell r="Q221">
            <v>172.99467104968801</v>
          </cell>
          <cell r="R221">
            <v>172.99467104968801</v>
          </cell>
          <cell r="S221">
            <v>172.99467104968801</v>
          </cell>
          <cell r="T221">
            <v>172.99467104968801</v>
          </cell>
          <cell r="U221">
            <v>172.99467104968801</v>
          </cell>
          <cell r="V221">
            <v>172.99467104968801</v>
          </cell>
          <cell r="W221">
            <v>172.99467104968801</v>
          </cell>
          <cell r="X221">
            <v>172.99467104968801</v>
          </cell>
          <cell r="Y221">
            <v>172.99467104968801</v>
          </cell>
          <cell r="Z221">
            <v>172.99467104968801</v>
          </cell>
          <cell r="AA221">
            <v>172.99467104968801</v>
          </cell>
          <cell r="AB221">
            <v>101.41433450236499</v>
          </cell>
          <cell r="AC221">
            <v>101.41433450236499</v>
          </cell>
          <cell r="AD221">
            <v>101.41433450236499</v>
          </cell>
          <cell r="AE221">
            <v>87.400320356931999</v>
          </cell>
          <cell r="AF221">
            <v>308.377430326244</v>
          </cell>
          <cell r="AG221">
            <v>308.377430326244</v>
          </cell>
          <cell r="AH221">
            <v>63.960636902430501</v>
          </cell>
          <cell r="AI221">
            <v>63.960636902430501</v>
          </cell>
          <cell r="AJ221">
            <v>63.960636902430501</v>
          </cell>
        </row>
        <row r="223">
          <cell r="C223" t="str">
            <v>Tipo Forestal 10</v>
          </cell>
        </row>
        <row r="224">
          <cell r="C224" t="str">
            <v>Uso de la Tierra/Año</v>
          </cell>
          <cell r="D224">
            <v>1990</v>
          </cell>
          <cell r="E224">
            <v>1991</v>
          </cell>
          <cell r="F224">
            <v>1992</v>
          </cell>
          <cell r="G224">
            <v>1993</v>
          </cell>
          <cell r="H224">
            <v>1994</v>
          </cell>
          <cell r="I224">
            <v>1995</v>
          </cell>
          <cell r="J224">
            <v>1996</v>
          </cell>
          <cell r="K224">
            <v>1997</v>
          </cell>
          <cell r="L224">
            <v>1998</v>
          </cell>
          <cell r="M224">
            <v>1999</v>
          </cell>
          <cell r="N224">
            <v>2000</v>
          </cell>
          <cell r="O224">
            <v>2001</v>
          </cell>
          <cell r="P224">
            <v>2002</v>
          </cell>
          <cell r="Q224">
            <v>2003</v>
          </cell>
          <cell r="R224">
            <v>2004</v>
          </cell>
          <cell r="S224">
            <v>2005</v>
          </cell>
          <cell r="T224">
            <v>2006</v>
          </cell>
          <cell r="U224">
            <v>2007</v>
          </cell>
          <cell r="V224">
            <v>2008</v>
          </cell>
          <cell r="W224">
            <v>2009</v>
          </cell>
          <cell r="X224">
            <v>2010</v>
          </cell>
          <cell r="Y224">
            <v>2011</v>
          </cell>
          <cell r="Z224">
            <v>2012</v>
          </cell>
          <cell r="AA224">
            <v>2013</v>
          </cell>
          <cell r="AB224">
            <v>2014</v>
          </cell>
          <cell r="AC224">
            <v>2015</v>
          </cell>
          <cell r="AD224">
            <v>2016</v>
          </cell>
          <cell r="AE224">
            <v>2017</v>
          </cell>
          <cell r="AF224">
            <v>2018</v>
          </cell>
          <cell r="AG224">
            <v>2019</v>
          </cell>
          <cell r="AH224">
            <v>2020</v>
          </cell>
          <cell r="AI224">
            <v>2021</v>
          </cell>
          <cell r="AJ224">
            <v>2022</v>
          </cell>
        </row>
        <row r="225">
          <cell r="C225" t="str">
            <v>XV</v>
          </cell>
          <cell r="D225">
            <v>0</v>
          </cell>
          <cell r="E225">
            <v>0</v>
          </cell>
          <cell r="F225">
            <v>0</v>
          </cell>
          <cell r="G225">
            <v>0</v>
          </cell>
          <cell r="H225">
            <v>0</v>
          </cell>
          <cell r="I225">
            <v>0</v>
          </cell>
          <cell r="J225">
            <v>0</v>
          </cell>
          <cell r="K225">
            <v>0</v>
          </cell>
          <cell r="L225">
            <v>0</v>
          </cell>
          <cell r="M225">
            <v>0</v>
          </cell>
          <cell r="N225">
            <v>0</v>
          </cell>
          <cell r="O225">
            <v>0</v>
          </cell>
          <cell r="P225">
            <v>0</v>
          </cell>
          <cell r="Q225">
            <v>0</v>
          </cell>
          <cell r="R225">
            <v>0</v>
          </cell>
          <cell r="S225">
            <v>0</v>
          </cell>
          <cell r="T225">
            <v>0</v>
          </cell>
          <cell r="U225">
            <v>0</v>
          </cell>
          <cell r="V225">
            <v>0</v>
          </cell>
          <cell r="W225">
            <v>0</v>
          </cell>
          <cell r="X225">
            <v>0</v>
          </cell>
          <cell r="Y225">
            <v>0</v>
          </cell>
          <cell r="Z225">
            <v>0</v>
          </cell>
          <cell r="AA225">
            <v>0</v>
          </cell>
          <cell r="AB225">
            <v>0</v>
          </cell>
          <cell r="AC225">
            <v>0</v>
          </cell>
          <cell r="AD225">
            <v>0</v>
          </cell>
          <cell r="AE225">
            <v>0</v>
          </cell>
          <cell r="AF225">
            <v>0</v>
          </cell>
          <cell r="AG225">
            <v>0</v>
          </cell>
          <cell r="AH225">
            <v>0</v>
          </cell>
          <cell r="AI225">
            <v>0</v>
          </cell>
          <cell r="AJ225">
            <v>0</v>
          </cell>
        </row>
        <row r="226">
          <cell r="C226" t="str">
            <v>I</v>
          </cell>
          <cell r="D226">
            <v>0</v>
          </cell>
          <cell r="E226">
            <v>0</v>
          </cell>
          <cell r="F226">
            <v>0</v>
          </cell>
          <cell r="G226">
            <v>0</v>
          </cell>
          <cell r="H226">
            <v>0</v>
          </cell>
          <cell r="I226">
            <v>0</v>
          </cell>
          <cell r="J226">
            <v>0</v>
          </cell>
          <cell r="K226">
            <v>0</v>
          </cell>
          <cell r="L226">
            <v>0</v>
          </cell>
          <cell r="M226">
            <v>0</v>
          </cell>
          <cell r="N226">
            <v>0</v>
          </cell>
          <cell r="O226">
            <v>0</v>
          </cell>
          <cell r="P226">
            <v>0</v>
          </cell>
          <cell r="Q226">
            <v>0</v>
          </cell>
          <cell r="R226">
            <v>0</v>
          </cell>
          <cell r="S226">
            <v>0</v>
          </cell>
          <cell r="T226">
            <v>0</v>
          </cell>
          <cell r="U226">
            <v>0</v>
          </cell>
          <cell r="V226">
            <v>0</v>
          </cell>
          <cell r="W226">
            <v>0</v>
          </cell>
          <cell r="X226">
            <v>0</v>
          </cell>
          <cell r="Y226">
            <v>0</v>
          </cell>
          <cell r="Z226">
            <v>0</v>
          </cell>
          <cell r="AA226">
            <v>0</v>
          </cell>
          <cell r="AB226">
            <v>0</v>
          </cell>
          <cell r="AC226">
            <v>0</v>
          </cell>
          <cell r="AD226">
            <v>0</v>
          </cell>
          <cell r="AE226">
            <v>0</v>
          </cell>
          <cell r="AF226">
            <v>0</v>
          </cell>
          <cell r="AG226">
            <v>0</v>
          </cell>
          <cell r="AH226">
            <v>0</v>
          </cell>
          <cell r="AI226">
            <v>0</v>
          </cell>
          <cell r="AJ226">
            <v>0</v>
          </cell>
        </row>
        <row r="227">
          <cell r="C227" t="str">
            <v>II</v>
          </cell>
          <cell r="D227">
            <v>0</v>
          </cell>
          <cell r="E227">
            <v>0</v>
          </cell>
          <cell r="F227">
            <v>0</v>
          </cell>
          <cell r="G227">
            <v>0</v>
          </cell>
          <cell r="H227">
            <v>0</v>
          </cell>
          <cell r="I227">
            <v>0</v>
          </cell>
          <cell r="J227">
            <v>0</v>
          </cell>
          <cell r="K227">
            <v>0</v>
          </cell>
          <cell r="L227">
            <v>0</v>
          </cell>
          <cell r="M227">
            <v>0</v>
          </cell>
          <cell r="N227">
            <v>0</v>
          </cell>
          <cell r="O227">
            <v>0</v>
          </cell>
          <cell r="P227">
            <v>0</v>
          </cell>
          <cell r="Q227">
            <v>0</v>
          </cell>
          <cell r="R227">
            <v>0</v>
          </cell>
          <cell r="S227">
            <v>0</v>
          </cell>
          <cell r="T227">
            <v>0</v>
          </cell>
          <cell r="U227">
            <v>0</v>
          </cell>
          <cell r="V227">
            <v>0</v>
          </cell>
          <cell r="W227">
            <v>0</v>
          </cell>
          <cell r="X227">
            <v>0</v>
          </cell>
          <cell r="Y227">
            <v>0</v>
          </cell>
          <cell r="Z227">
            <v>0</v>
          </cell>
          <cell r="AA227">
            <v>0</v>
          </cell>
          <cell r="AB227">
            <v>0</v>
          </cell>
          <cell r="AC227">
            <v>0</v>
          </cell>
          <cell r="AD227">
            <v>0</v>
          </cell>
          <cell r="AE227">
            <v>0</v>
          </cell>
          <cell r="AF227">
            <v>0</v>
          </cell>
          <cell r="AG227">
            <v>0</v>
          </cell>
          <cell r="AH227">
            <v>0</v>
          </cell>
          <cell r="AI227">
            <v>0</v>
          </cell>
          <cell r="AJ227">
            <v>0</v>
          </cell>
        </row>
        <row r="228">
          <cell r="C228" t="str">
            <v>III</v>
          </cell>
          <cell r="D228">
            <v>0</v>
          </cell>
          <cell r="E228">
            <v>0</v>
          </cell>
          <cell r="F228">
            <v>0</v>
          </cell>
          <cell r="G228">
            <v>0</v>
          </cell>
          <cell r="H228">
            <v>0</v>
          </cell>
          <cell r="I228">
            <v>0</v>
          </cell>
          <cell r="J228">
            <v>0</v>
          </cell>
          <cell r="K228">
            <v>0</v>
          </cell>
          <cell r="L228">
            <v>0</v>
          </cell>
          <cell r="M228">
            <v>0</v>
          </cell>
          <cell r="N228">
            <v>0</v>
          </cell>
          <cell r="O228">
            <v>0</v>
          </cell>
          <cell r="P228">
            <v>0</v>
          </cell>
          <cell r="Q228">
            <v>0</v>
          </cell>
          <cell r="R228">
            <v>0</v>
          </cell>
          <cell r="S228">
            <v>0</v>
          </cell>
          <cell r="T228">
            <v>0</v>
          </cell>
          <cell r="U228">
            <v>0</v>
          </cell>
          <cell r="V228">
            <v>0</v>
          </cell>
          <cell r="W228">
            <v>0</v>
          </cell>
          <cell r="X228">
            <v>0</v>
          </cell>
          <cell r="Y228">
            <v>0</v>
          </cell>
          <cell r="Z228">
            <v>0</v>
          </cell>
          <cell r="AA228">
            <v>0</v>
          </cell>
          <cell r="AB228">
            <v>0</v>
          </cell>
          <cell r="AC228">
            <v>0</v>
          </cell>
          <cell r="AD228">
            <v>0</v>
          </cell>
          <cell r="AE228">
            <v>0</v>
          </cell>
          <cell r="AF228">
            <v>0</v>
          </cell>
          <cell r="AG228">
            <v>0</v>
          </cell>
          <cell r="AH228">
            <v>0</v>
          </cell>
          <cell r="AI228">
            <v>0</v>
          </cell>
          <cell r="AJ228">
            <v>0</v>
          </cell>
        </row>
        <row r="229">
          <cell r="C229" t="str">
            <v>IV</v>
          </cell>
          <cell r="D229">
            <v>0</v>
          </cell>
          <cell r="E229">
            <v>0</v>
          </cell>
          <cell r="F229">
            <v>0</v>
          </cell>
          <cell r="G229">
            <v>0</v>
          </cell>
          <cell r="H229">
            <v>0</v>
          </cell>
          <cell r="I229">
            <v>0</v>
          </cell>
          <cell r="J229">
            <v>0</v>
          </cell>
          <cell r="K229">
            <v>0</v>
          </cell>
          <cell r="L229">
            <v>0</v>
          </cell>
          <cell r="M229">
            <v>0</v>
          </cell>
          <cell r="N229">
            <v>0</v>
          </cell>
          <cell r="O229">
            <v>0</v>
          </cell>
          <cell r="P229">
            <v>0</v>
          </cell>
          <cell r="Q229">
            <v>0</v>
          </cell>
          <cell r="R229">
            <v>0</v>
          </cell>
          <cell r="S229">
            <v>0</v>
          </cell>
          <cell r="T229">
            <v>0</v>
          </cell>
          <cell r="U229">
            <v>0</v>
          </cell>
          <cell r="V229">
            <v>0</v>
          </cell>
          <cell r="W229">
            <v>0</v>
          </cell>
          <cell r="X229">
            <v>0</v>
          </cell>
          <cell r="Y229">
            <v>0</v>
          </cell>
          <cell r="Z229">
            <v>0</v>
          </cell>
          <cell r="AA229">
            <v>0</v>
          </cell>
          <cell r="AB229">
            <v>0</v>
          </cell>
          <cell r="AC229">
            <v>0</v>
          </cell>
          <cell r="AD229">
            <v>0</v>
          </cell>
          <cell r="AE229">
            <v>0</v>
          </cell>
          <cell r="AF229">
            <v>0</v>
          </cell>
          <cell r="AG229">
            <v>0</v>
          </cell>
          <cell r="AH229">
            <v>0</v>
          </cell>
          <cell r="AI229">
            <v>0</v>
          </cell>
          <cell r="AJ229">
            <v>0</v>
          </cell>
        </row>
        <row r="230">
          <cell r="C230" t="str">
            <v>V</v>
          </cell>
          <cell r="D230">
            <v>0</v>
          </cell>
          <cell r="E230">
            <v>0</v>
          </cell>
          <cell r="F230">
            <v>0</v>
          </cell>
          <cell r="G230">
            <v>0</v>
          </cell>
          <cell r="H230">
            <v>0</v>
          </cell>
          <cell r="I230">
            <v>0</v>
          </cell>
          <cell r="J230">
            <v>0</v>
          </cell>
          <cell r="K230">
            <v>0</v>
          </cell>
          <cell r="L230">
            <v>0</v>
          </cell>
          <cell r="M230">
            <v>0</v>
          </cell>
          <cell r="N230">
            <v>0</v>
          </cell>
          <cell r="O230">
            <v>0</v>
          </cell>
          <cell r="P230">
            <v>0</v>
          </cell>
          <cell r="Q230">
            <v>0</v>
          </cell>
          <cell r="R230">
            <v>0</v>
          </cell>
          <cell r="S230">
            <v>0</v>
          </cell>
          <cell r="T230">
            <v>0</v>
          </cell>
          <cell r="U230">
            <v>0</v>
          </cell>
          <cell r="V230">
            <v>0</v>
          </cell>
          <cell r="W230">
            <v>0</v>
          </cell>
          <cell r="X230">
            <v>0</v>
          </cell>
          <cell r="Y230">
            <v>0</v>
          </cell>
          <cell r="Z230">
            <v>0</v>
          </cell>
          <cell r="AA230">
            <v>0</v>
          </cell>
          <cell r="AB230">
            <v>0</v>
          </cell>
          <cell r="AC230">
            <v>0</v>
          </cell>
          <cell r="AD230">
            <v>0</v>
          </cell>
          <cell r="AE230">
            <v>0</v>
          </cell>
          <cell r="AF230">
            <v>0</v>
          </cell>
          <cell r="AG230">
            <v>0</v>
          </cell>
          <cell r="AH230">
            <v>0</v>
          </cell>
          <cell r="AI230">
            <v>0</v>
          </cell>
          <cell r="AJ230">
            <v>0</v>
          </cell>
        </row>
        <row r="231">
          <cell r="C231" t="str">
            <v>RM</v>
          </cell>
          <cell r="D231">
            <v>0</v>
          </cell>
          <cell r="E231">
            <v>0</v>
          </cell>
          <cell r="F231">
            <v>0</v>
          </cell>
          <cell r="G231">
            <v>0</v>
          </cell>
          <cell r="H231">
            <v>0</v>
          </cell>
          <cell r="I231">
            <v>0</v>
          </cell>
          <cell r="J231">
            <v>0</v>
          </cell>
          <cell r="K231">
            <v>0</v>
          </cell>
          <cell r="L231">
            <v>0</v>
          </cell>
          <cell r="M231">
            <v>0</v>
          </cell>
          <cell r="N231">
            <v>0</v>
          </cell>
          <cell r="O231">
            <v>0</v>
          </cell>
          <cell r="P231">
            <v>0</v>
          </cell>
          <cell r="Q231">
            <v>0</v>
          </cell>
          <cell r="R231">
            <v>0</v>
          </cell>
          <cell r="S231">
            <v>0</v>
          </cell>
          <cell r="T231">
            <v>0</v>
          </cell>
          <cell r="U231">
            <v>0</v>
          </cell>
          <cell r="V231">
            <v>0</v>
          </cell>
          <cell r="W231">
            <v>0</v>
          </cell>
          <cell r="X231">
            <v>0</v>
          </cell>
          <cell r="Y231">
            <v>0</v>
          </cell>
          <cell r="Z231">
            <v>0</v>
          </cell>
          <cell r="AA231">
            <v>0</v>
          </cell>
          <cell r="AB231">
            <v>0</v>
          </cell>
          <cell r="AC231">
            <v>0</v>
          </cell>
          <cell r="AD231">
            <v>0</v>
          </cell>
          <cell r="AE231">
            <v>0</v>
          </cell>
          <cell r="AF231">
            <v>0</v>
          </cell>
          <cell r="AG231">
            <v>0</v>
          </cell>
          <cell r="AH231">
            <v>0</v>
          </cell>
          <cell r="AI231">
            <v>0</v>
          </cell>
          <cell r="AJ231">
            <v>0</v>
          </cell>
        </row>
        <row r="232">
          <cell r="C232" t="str">
            <v>VI</v>
          </cell>
          <cell r="D232">
            <v>0</v>
          </cell>
          <cell r="E232">
            <v>0</v>
          </cell>
          <cell r="F232">
            <v>0</v>
          </cell>
          <cell r="G232">
            <v>0</v>
          </cell>
          <cell r="H232">
            <v>0</v>
          </cell>
          <cell r="I232">
            <v>0</v>
          </cell>
          <cell r="J232">
            <v>0</v>
          </cell>
          <cell r="K232">
            <v>0</v>
          </cell>
          <cell r="L232">
            <v>0</v>
          </cell>
          <cell r="M232">
            <v>0</v>
          </cell>
          <cell r="N232">
            <v>0</v>
          </cell>
          <cell r="O232">
            <v>0</v>
          </cell>
          <cell r="P232">
            <v>0</v>
          </cell>
          <cell r="Q232">
            <v>0</v>
          </cell>
          <cell r="R232">
            <v>0</v>
          </cell>
          <cell r="S232">
            <v>0</v>
          </cell>
          <cell r="T232">
            <v>0</v>
          </cell>
          <cell r="U232">
            <v>0</v>
          </cell>
          <cell r="V232">
            <v>0</v>
          </cell>
          <cell r="W232">
            <v>0</v>
          </cell>
          <cell r="X232">
            <v>0</v>
          </cell>
          <cell r="Y232">
            <v>0</v>
          </cell>
          <cell r="Z232">
            <v>0</v>
          </cell>
          <cell r="AA232">
            <v>0</v>
          </cell>
          <cell r="AB232">
            <v>0</v>
          </cell>
          <cell r="AC232">
            <v>0</v>
          </cell>
          <cell r="AD232">
            <v>0</v>
          </cell>
          <cell r="AE232">
            <v>0</v>
          </cell>
          <cell r="AF232">
            <v>0</v>
          </cell>
          <cell r="AG232">
            <v>0</v>
          </cell>
          <cell r="AH232">
            <v>0</v>
          </cell>
          <cell r="AI232">
            <v>0</v>
          </cell>
          <cell r="AJ232">
            <v>0</v>
          </cell>
        </row>
        <row r="233">
          <cell r="C233" t="str">
            <v>VII</v>
          </cell>
          <cell r="D233">
            <v>0</v>
          </cell>
          <cell r="E233">
            <v>0</v>
          </cell>
          <cell r="F233">
            <v>0</v>
          </cell>
          <cell r="G233">
            <v>0</v>
          </cell>
          <cell r="H233">
            <v>0</v>
          </cell>
          <cell r="I233">
            <v>0</v>
          </cell>
          <cell r="J233">
            <v>0</v>
          </cell>
          <cell r="K233">
            <v>0</v>
          </cell>
          <cell r="L233">
            <v>0</v>
          </cell>
          <cell r="M233">
            <v>0</v>
          </cell>
          <cell r="N233">
            <v>0</v>
          </cell>
          <cell r="O233">
            <v>0</v>
          </cell>
          <cell r="P233">
            <v>0</v>
          </cell>
          <cell r="Q233">
            <v>0</v>
          </cell>
          <cell r="R233">
            <v>0</v>
          </cell>
          <cell r="S233">
            <v>0</v>
          </cell>
          <cell r="T233">
            <v>0</v>
          </cell>
          <cell r="U233">
            <v>0</v>
          </cell>
          <cell r="V233">
            <v>0</v>
          </cell>
          <cell r="W233">
            <v>0</v>
          </cell>
          <cell r="X233">
            <v>0</v>
          </cell>
          <cell r="Y233">
            <v>0</v>
          </cell>
          <cell r="Z233">
            <v>0</v>
          </cell>
          <cell r="AA233">
            <v>0</v>
          </cell>
          <cell r="AB233">
            <v>0</v>
          </cell>
          <cell r="AC233">
            <v>0</v>
          </cell>
          <cell r="AD233">
            <v>0</v>
          </cell>
          <cell r="AE233">
            <v>0</v>
          </cell>
          <cell r="AF233">
            <v>0</v>
          </cell>
          <cell r="AG233">
            <v>0</v>
          </cell>
          <cell r="AH233">
            <v>0</v>
          </cell>
          <cell r="AI233">
            <v>0</v>
          </cell>
          <cell r="AJ233">
            <v>0</v>
          </cell>
        </row>
        <row r="234">
          <cell r="C234" t="str">
            <v>XVI</v>
          </cell>
          <cell r="D234">
            <v>0</v>
          </cell>
          <cell r="E234">
            <v>0</v>
          </cell>
          <cell r="F234">
            <v>0</v>
          </cell>
          <cell r="G234">
            <v>0</v>
          </cell>
          <cell r="H234">
            <v>0</v>
          </cell>
          <cell r="I234">
            <v>0</v>
          </cell>
          <cell r="J234">
            <v>0</v>
          </cell>
          <cell r="K234">
            <v>0</v>
          </cell>
          <cell r="L234">
            <v>0</v>
          </cell>
          <cell r="M234">
            <v>0</v>
          </cell>
          <cell r="N234">
            <v>0</v>
          </cell>
          <cell r="O234">
            <v>0</v>
          </cell>
          <cell r="P234">
            <v>0</v>
          </cell>
          <cell r="Q234">
            <v>0</v>
          </cell>
          <cell r="R234">
            <v>0</v>
          </cell>
          <cell r="S234">
            <v>0</v>
          </cell>
          <cell r="T234">
            <v>0</v>
          </cell>
          <cell r="U234">
            <v>0</v>
          </cell>
          <cell r="V234">
            <v>0</v>
          </cell>
          <cell r="W234">
            <v>0</v>
          </cell>
          <cell r="X234">
            <v>0</v>
          </cell>
          <cell r="Y234">
            <v>0</v>
          </cell>
          <cell r="Z234">
            <v>0</v>
          </cell>
          <cell r="AA234">
            <v>0</v>
          </cell>
          <cell r="AB234">
            <v>0</v>
          </cell>
          <cell r="AC234">
            <v>0</v>
          </cell>
          <cell r="AD234">
            <v>0</v>
          </cell>
          <cell r="AE234">
            <v>0</v>
          </cell>
          <cell r="AF234">
            <v>0</v>
          </cell>
          <cell r="AG234">
            <v>0</v>
          </cell>
          <cell r="AH234">
            <v>0</v>
          </cell>
          <cell r="AI234">
            <v>0</v>
          </cell>
          <cell r="AJ234">
            <v>0</v>
          </cell>
        </row>
        <row r="235">
          <cell r="C235" t="str">
            <v>VIII</v>
          </cell>
          <cell r="D235">
            <v>9.3333039166666598</v>
          </cell>
          <cell r="E235">
            <v>9.3333039166666598</v>
          </cell>
          <cell r="F235">
            <v>9.3333039166666598</v>
          </cell>
          <cell r="G235">
            <v>9.3333039166666598</v>
          </cell>
          <cell r="H235">
            <v>9.3333039166666598</v>
          </cell>
          <cell r="I235">
            <v>9.3333039166666598</v>
          </cell>
          <cell r="J235">
            <v>9.3333039166666598</v>
          </cell>
          <cell r="K235">
            <v>9.3333039166666598</v>
          </cell>
          <cell r="L235">
            <v>9.3333039166666598</v>
          </cell>
          <cell r="M235">
            <v>9.3333039166666598</v>
          </cell>
          <cell r="N235">
            <v>9.3333039166666598</v>
          </cell>
          <cell r="O235">
            <v>9.3333039166666598</v>
          </cell>
          <cell r="P235">
            <v>9.3333039166666598</v>
          </cell>
          <cell r="Q235">
            <v>9.3333039166666598</v>
          </cell>
          <cell r="R235">
            <v>9.3333039166666598</v>
          </cell>
          <cell r="S235">
            <v>9.3333039166666598</v>
          </cell>
          <cell r="T235">
            <v>9.3333039166666598</v>
          </cell>
          <cell r="U235">
            <v>9.3333039166666598</v>
          </cell>
          <cell r="V235">
            <v>9.3333039166666598</v>
          </cell>
          <cell r="W235">
            <v>9.3333039166666598</v>
          </cell>
          <cell r="X235">
            <v>9.3333039166666598</v>
          </cell>
          <cell r="Y235">
            <v>9.3333039166666598</v>
          </cell>
          <cell r="Z235">
            <v>9.3333039166666598</v>
          </cell>
          <cell r="AA235">
            <v>9.3333039166666598</v>
          </cell>
          <cell r="AB235">
            <v>0</v>
          </cell>
          <cell r="AC235">
            <v>0</v>
          </cell>
          <cell r="AD235">
            <v>0</v>
          </cell>
          <cell r="AE235">
            <v>0</v>
          </cell>
          <cell r="AF235">
            <v>0</v>
          </cell>
          <cell r="AG235">
            <v>0</v>
          </cell>
          <cell r="AH235">
            <v>0</v>
          </cell>
          <cell r="AI235">
            <v>0</v>
          </cell>
          <cell r="AJ235">
            <v>0</v>
          </cell>
        </row>
        <row r="236">
          <cell r="C236" t="str">
            <v>IX</v>
          </cell>
          <cell r="D236">
            <v>19.2732963636583</v>
          </cell>
          <cell r="E236">
            <v>19.2732963636583</v>
          </cell>
          <cell r="F236">
            <v>19.2732963636583</v>
          </cell>
          <cell r="G236">
            <v>19.2732963636583</v>
          </cell>
          <cell r="H236">
            <v>19.2732963636583</v>
          </cell>
          <cell r="I236">
            <v>19.2732963636583</v>
          </cell>
          <cell r="J236">
            <v>19.2732963636583</v>
          </cell>
          <cell r="K236">
            <v>19.2732963636583</v>
          </cell>
          <cell r="L236">
            <v>19.2732963636583</v>
          </cell>
          <cell r="M236">
            <v>19.2732963636583</v>
          </cell>
          <cell r="N236">
            <v>19.2732963636583</v>
          </cell>
          <cell r="O236">
            <v>19.2732963636583</v>
          </cell>
          <cell r="P236">
            <v>19.2732963636583</v>
          </cell>
          <cell r="Q236">
            <v>19.2732963636583</v>
          </cell>
          <cell r="R236">
            <v>19.2732963636583</v>
          </cell>
          <cell r="S236">
            <v>19.2732963636583</v>
          </cell>
          <cell r="T236">
            <v>19.2732963636583</v>
          </cell>
          <cell r="U236">
            <v>19.2732963636583</v>
          </cell>
          <cell r="V236">
            <v>19.2732963636583</v>
          </cell>
          <cell r="W236">
            <v>19.2732963636583</v>
          </cell>
          <cell r="X236">
            <v>19.2732963636583</v>
          </cell>
          <cell r="Y236">
            <v>19.2732963636583</v>
          </cell>
          <cell r="Z236">
            <v>19.2732963636583</v>
          </cell>
          <cell r="AA236">
            <v>19.2732963636583</v>
          </cell>
          <cell r="AB236">
            <v>0</v>
          </cell>
          <cell r="AC236">
            <v>0</v>
          </cell>
          <cell r="AD236">
            <v>0</v>
          </cell>
          <cell r="AE236">
            <v>2.8273757691219998</v>
          </cell>
          <cell r="AF236">
            <v>5.0154766916650004</v>
          </cell>
          <cell r="AG236">
            <v>5.0154766916650004</v>
          </cell>
          <cell r="AH236">
            <v>0</v>
          </cell>
          <cell r="AI236">
            <v>0</v>
          </cell>
          <cell r="AJ236">
            <v>0</v>
          </cell>
        </row>
        <row r="237">
          <cell r="C237" t="str">
            <v>XIV</v>
          </cell>
          <cell r="D237">
            <v>0.81350533333333297</v>
          </cell>
          <cell r="E237">
            <v>0.81350533333333297</v>
          </cell>
          <cell r="F237">
            <v>0.81350533333333297</v>
          </cell>
          <cell r="G237">
            <v>0.81350533333333297</v>
          </cell>
          <cell r="H237">
            <v>0.81350533333333297</v>
          </cell>
          <cell r="I237">
            <v>0.81350533333333297</v>
          </cell>
          <cell r="J237">
            <v>0.81350533333333297</v>
          </cell>
          <cell r="K237">
            <v>0.81350533333333297</v>
          </cell>
          <cell r="L237">
            <v>0.81350533333333297</v>
          </cell>
          <cell r="M237">
            <v>0.81350533333333297</v>
          </cell>
          <cell r="N237">
            <v>0.81350533333333297</v>
          </cell>
          <cell r="O237">
            <v>0.81350533333333297</v>
          </cell>
          <cell r="P237">
            <v>0.81350533333333297</v>
          </cell>
          <cell r="Q237">
            <v>0.81350533333333297</v>
          </cell>
          <cell r="R237">
            <v>0.81350533333333297</v>
          </cell>
          <cell r="S237">
            <v>0.81350533333333297</v>
          </cell>
          <cell r="T237">
            <v>0.81350533333333297</v>
          </cell>
          <cell r="U237">
            <v>0.81350533333333297</v>
          </cell>
          <cell r="V237">
            <v>0.81350533333333297</v>
          </cell>
          <cell r="W237">
            <v>0.81350533333333297</v>
          </cell>
          <cell r="X237">
            <v>0.81350533333333297</v>
          </cell>
          <cell r="Y237">
            <v>0.81350533333333297</v>
          </cell>
          <cell r="Z237">
            <v>0.81350533333333297</v>
          </cell>
          <cell r="AA237">
            <v>0.81350533333333297</v>
          </cell>
          <cell r="AB237">
            <v>0</v>
          </cell>
          <cell r="AC237">
            <v>0</v>
          </cell>
          <cell r="AD237">
            <v>0</v>
          </cell>
          <cell r="AE237">
            <v>0</v>
          </cell>
          <cell r="AF237">
            <v>0</v>
          </cell>
          <cell r="AG237">
            <v>0</v>
          </cell>
          <cell r="AH237">
            <v>0</v>
          </cell>
          <cell r="AI237">
            <v>0</v>
          </cell>
          <cell r="AJ237">
            <v>0</v>
          </cell>
        </row>
        <row r="238">
          <cell r="C238" t="str">
            <v>X</v>
          </cell>
          <cell r="D238">
            <v>1.36116241666667</v>
          </cell>
          <cell r="E238">
            <v>1.36116241666667</v>
          </cell>
          <cell r="F238">
            <v>1.36116241666667</v>
          </cell>
          <cell r="G238">
            <v>1.36116241666667</v>
          </cell>
          <cell r="H238">
            <v>1.36116241666667</v>
          </cell>
          <cell r="I238">
            <v>1.36116241666667</v>
          </cell>
          <cell r="J238">
            <v>1.36116241666667</v>
          </cell>
          <cell r="K238">
            <v>1.36116241666667</v>
          </cell>
          <cell r="L238">
            <v>1.36116241666667</v>
          </cell>
          <cell r="M238">
            <v>1.36116241666667</v>
          </cell>
          <cell r="N238">
            <v>1.36116241666667</v>
          </cell>
          <cell r="O238">
            <v>1.36116241666667</v>
          </cell>
          <cell r="P238">
            <v>1.36116241666667</v>
          </cell>
          <cell r="Q238">
            <v>1.36116241666667</v>
          </cell>
          <cell r="R238">
            <v>1.36116241666667</v>
          </cell>
          <cell r="S238">
            <v>1.36116241666667</v>
          </cell>
          <cell r="T238">
            <v>1.36116241666667</v>
          </cell>
          <cell r="U238">
            <v>1.36116241666667</v>
          </cell>
          <cell r="V238">
            <v>1.36116241666667</v>
          </cell>
          <cell r="W238">
            <v>1.36116241666667</v>
          </cell>
          <cell r="X238">
            <v>1.36116241666667</v>
          </cell>
          <cell r="Y238">
            <v>1.36116241666667</v>
          </cell>
          <cell r="Z238">
            <v>1.36116241666667</v>
          </cell>
          <cell r="AA238">
            <v>1.36116241666667</v>
          </cell>
          <cell r="AB238">
            <v>7.3222723333333297</v>
          </cell>
          <cell r="AC238">
            <v>7.3222723333333297</v>
          </cell>
          <cell r="AD238">
            <v>7.3222723333333297</v>
          </cell>
          <cell r="AE238">
            <v>0.68927499999999997</v>
          </cell>
          <cell r="AF238">
            <v>5.5494669999999999</v>
          </cell>
          <cell r="AG238">
            <v>5.5494669999999999</v>
          </cell>
          <cell r="AH238">
            <v>0</v>
          </cell>
          <cell r="AI238">
            <v>0</v>
          </cell>
          <cell r="AJ238">
            <v>0</v>
          </cell>
        </row>
        <row r="239">
          <cell r="C239" t="str">
            <v>XI</v>
          </cell>
          <cell r="D239">
            <v>0</v>
          </cell>
          <cell r="E239">
            <v>0</v>
          </cell>
          <cell r="F239">
            <v>0</v>
          </cell>
          <cell r="G239">
            <v>0</v>
          </cell>
          <cell r="H239">
            <v>0</v>
          </cell>
          <cell r="I239">
            <v>0</v>
          </cell>
          <cell r="J239">
            <v>0</v>
          </cell>
          <cell r="K239">
            <v>0</v>
          </cell>
          <cell r="L239">
            <v>0</v>
          </cell>
          <cell r="M239">
            <v>0</v>
          </cell>
          <cell r="N239">
            <v>0</v>
          </cell>
          <cell r="O239">
            <v>0</v>
          </cell>
          <cell r="P239">
            <v>0</v>
          </cell>
          <cell r="Q239">
            <v>0</v>
          </cell>
          <cell r="R239">
            <v>0</v>
          </cell>
          <cell r="S239">
            <v>0</v>
          </cell>
          <cell r="T239">
            <v>0</v>
          </cell>
          <cell r="U239">
            <v>0</v>
          </cell>
          <cell r="V239">
            <v>0</v>
          </cell>
          <cell r="W239">
            <v>0</v>
          </cell>
          <cell r="X239">
            <v>0</v>
          </cell>
          <cell r="Y239">
            <v>0</v>
          </cell>
          <cell r="Z239">
            <v>0</v>
          </cell>
          <cell r="AA239">
            <v>0</v>
          </cell>
          <cell r="AB239">
            <v>0</v>
          </cell>
          <cell r="AC239">
            <v>0</v>
          </cell>
          <cell r="AD239">
            <v>0</v>
          </cell>
          <cell r="AE239">
            <v>0</v>
          </cell>
          <cell r="AF239">
            <v>0</v>
          </cell>
          <cell r="AG239">
            <v>0</v>
          </cell>
          <cell r="AH239">
            <v>0</v>
          </cell>
          <cell r="AI239">
            <v>0</v>
          </cell>
          <cell r="AJ239">
            <v>0</v>
          </cell>
        </row>
        <row r="240">
          <cell r="C240" t="str">
            <v>XII</v>
          </cell>
          <cell r="D240">
            <v>0</v>
          </cell>
          <cell r="E240">
            <v>0</v>
          </cell>
          <cell r="F240">
            <v>0</v>
          </cell>
          <cell r="G240">
            <v>0</v>
          </cell>
          <cell r="H240">
            <v>0</v>
          </cell>
          <cell r="I240">
            <v>0</v>
          </cell>
          <cell r="J240">
            <v>0</v>
          </cell>
          <cell r="K240">
            <v>0</v>
          </cell>
          <cell r="L240">
            <v>0</v>
          </cell>
          <cell r="M240">
            <v>0</v>
          </cell>
          <cell r="N240">
            <v>0</v>
          </cell>
          <cell r="O240">
            <v>0</v>
          </cell>
          <cell r="P240">
            <v>0</v>
          </cell>
          <cell r="Q240">
            <v>0</v>
          </cell>
          <cell r="R240">
            <v>0</v>
          </cell>
          <cell r="S240">
            <v>0</v>
          </cell>
          <cell r="T240">
            <v>0</v>
          </cell>
          <cell r="U240">
            <v>0</v>
          </cell>
          <cell r="V240">
            <v>0</v>
          </cell>
          <cell r="W240">
            <v>0</v>
          </cell>
          <cell r="X240">
            <v>0</v>
          </cell>
          <cell r="Y240">
            <v>0</v>
          </cell>
          <cell r="Z240">
            <v>0</v>
          </cell>
          <cell r="AA240">
            <v>0</v>
          </cell>
          <cell r="AB240">
            <v>0</v>
          </cell>
          <cell r="AC240">
            <v>0</v>
          </cell>
          <cell r="AD240">
            <v>0</v>
          </cell>
          <cell r="AE240">
            <v>0</v>
          </cell>
          <cell r="AF240">
            <v>0</v>
          </cell>
          <cell r="AG240">
            <v>0</v>
          </cell>
          <cell r="AH240">
            <v>0</v>
          </cell>
          <cell r="AI240">
            <v>0</v>
          </cell>
          <cell r="AJ240">
            <v>0</v>
          </cell>
        </row>
        <row r="241">
          <cell r="D241">
            <v>30.781268030324899</v>
          </cell>
          <cell r="E241">
            <v>30.781268030324899</v>
          </cell>
          <cell r="F241">
            <v>30.781268030324899</v>
          </cell>
          <cell r="G241">
            <v>30.781268030324899</v>
          </cell>
          <cell r="H241">
            <v>30.781268030324899</v>
          </cell>
          <cell r="I241">
            <v>30.781268030324899</v>
          </cell>
          <cell r="J241">
            <v>30.781268030324899</v>
          </cell>
          <cell r="K241">
            <v>30.781268030324899</v>
          </cell>
          <cell r="L241">
            <v>30.781268030324899</v>
          </cell>
          <cell r="M241">
            <v>30.781268030324899</v>
          </cell>
          <cell r="N241">
            <v>30.781268030324899</v>
          </cell>
          <cell r="O241">
            <v>30.781268030324899</v>
          </cell>
          <cell r="P241">
            <v>30.781268030324899</v>
          </cell>
          <cell r="Q241">
            <v>30.781268030324899</v>
          </cell>
          <cell r="R241">
            <v>30.781268030324899</v>
          </cell>
          <cell r="S241">
            <v>30.781268030324899</v>
          </cell>
          <cell r="T241">
            <v>30.781268030324899</v>
          </cell>
          <cell r="U241">
            <v>30.781268030324899</v>
          </cell>
          <cell r="V241">
            <v>30.781268030324899</v>
          </cell>
          <cell r="W241">
            <v>30.781268030324899</v>
          </cell>
          <cell r="X241">
            <v>30.781268030324899</v>
          </cell>
          <cell r="Y241">
            <v>30.781268030324899</v>
          </cell>
          <cell r="Z241">
            <v>30.781268030324899</v>
          </cell>
          <cell r="AA241">
            <v>30.781268030324899</v>
          </cell>
          <cell r="AB241">
            <v>7.3222723333333297</v>
          </cell>
          <cell r="AC241">
            <v>7.3222723333333297</v>
          </cell>
          <cell r="AD241">
            <v>7.3222723333333297</v>
          </cell>
          <cell r="AE241">
            <v>3.5166507691220001</v>
          </cell>
          <cell r="AF241">
            <v>10.564943691665</v>
          </cell>
          <cell r="AG241">
            <v>10.564943691665</v>
          </cell>
          <cell r="AH241">
            <v>0</v>
          </cell>
          <cell r="AI241">
            <v>0</v>
          </cell>
          <cell r="AJ241">
            <v>0</v>
          </cell>
        </row>
        <row r="243">
          <cell r="C243" t="str">
            <v>Tipo Forestal 11</v>
          </cell>
        </row>
        <row r="244">
          <cell r="C244" t="str">
            <v>Uso de la Tierra/Año</v>
          </cell>
          <cell r="D244">
            <v>1990</v>
          </cell>
          <cell r="E244">
            <v>1991</v>
          </cell>
          <cell r="F244">
            <v>1992</v>
          </cell>
          <cell r="G244">
            <v>1993</v>
          </cell>
          <cell r="H244">
            <v>1994</v>
          </cell>
          <cell r="I244">
            <v>1995</v>
          </cell>
          <cell r="J244">
            <v>1996</v>
          </cell>
          <cell r="K244">
            <v>1997</v>
          </cell>
          <cell r="L244">
            <v>1998</v>
          </cell>
          <cell r="M244">
            <v>1999</v>
          </cell>
          <cell r="N244">
            <v>2000</v>
          </cell>
          <cell r="O244">
            <v>2001</v>
          </cell>
          <cell r="P244">
            <v>2002</v>
          </cell>
          <cell r="Q244">
            <v>2003</v>
          </cell>
          <cell r="R244">
            <v>2004</v>
          </cell>
          <cell r="S244">
            <v>2005</v>
          </cell>
          <cell r="T244">
            <v>2006</v>
          </cell>
          <cell r="U244">
            <v>2007</v>
          </cell>
          <cell r="V244">
            <v>2008</v>
          </cell>
          <cell r="W244">
            <v>2009</v>
          </cell>
          <cell r="X244">
            <v>2010</v>
          </cell>
          <cell r="Y244">
            <v>2011</v>
          </cell>
          <cell r="Z244">
            <v>2012</v>
          </cell>
          <cell r="AA244">
            <v>2013</v>
          </cell>
          <cell r="AB244">
            <v>2014</v>
          </cell>
          <cell r="AC244">
            <v>2015</v>
          </cell>
          <cell r="AD244">
            <v>2016</v>
          </cell>
          <cell r="AE244">
            <v>2017</v>
          </cell>
          <cell r="AF244">
            <v>2018</v>
          </cell>
          <cell r="AG244">
            <v>2019</v>
          </cell>
          <cell r="AH244">
            <v>2020</v>
          </cell>
          <cell r="AI244">
            <v>2021</v>
          </cell>
          <cell r="AJ244">
            <v>2022</v>
          </cell>
        </row>
        <row r="245">
          <cell r="C245" t="str">
            <v>XV</v>
          </cell>
          <cell r="D245">
            <v>2.8441048307500001</v>
          </cell>
          <cell r="E245">
            <v>2.8441048307500001</v>
          </cell>
          <cell r="F245">
            <v>2.8441048307500001</v>
          </cell>
          <cell r="G245">
            <v>2.8441048307500001</v>
          </cell>
          <cell r="H245">
            <v>2.8441048307500001</v>
          </cell>
          <cell r="I245">
            <v>2.8441048307500001</v>
          </cell>
          <cell r="J245">
            <v>2.8441048307500001</v>
          </cell>
          <cell r="K245">
            <v>2.8441048307500001</v>
          </cell>
          <cell r="L245">
            <v>2.8441048307500001</v>
          </cell>
          <cell r="M245">
            <v>2.8441048307500001</v>
          </cell>
          <cell r="N245">
            <v>2.8441048307500001</v>
          </cell>
          <cell r="O245">
            <v>2.8441048307500001</v>
          </cell>
          <cell r="P245">
            <v>2.8441048307500001</v>
          </cell>
          <cell r="Q245">
            <v>2.8441048307500001</v>
          </cell>
          <cell r="R245">
            <v>2.8441048307500001</v>
          </cell>
          <cell r="S245">
            <v>2.8441048307500001</v>
          </cell>
          <cell r="T245">
            <v>2.8441048307500001</v>
          </cell>
          <cell r="U245">
            <v>2.8441048307500001</v>
          </cell>
          <cell r="V245">
            <v>2.8441048307500001</v>
          </cell>
          <cell r="W245">
            <v>2.8441048307500001</v>
          </cell>
          <cell r="X245">
            <v>2.8441048307500001</v>
          </cell>
          <cell r="Y245">
            <v>2.8441048307500001</v>
          </cell>
          <cell r="Z245">
            <v>2.8441048307500001</v>
          </cell>
          <cell r="AA245">
            <v>2.8441048307500001</v>
          </cell>
          <cell r="AB245">
            <v>2.8441048307500001</v>
          </cell>
          <cell r="AC245">
            <v>2.8441048307500001</v>
          </cell>
          <cell r="AD245">
            <v>2.8441048307500001</v>
          </cell>
          <cell r="AE245">
            <v>2.8441048307500001</v>
          </cell>
          <cell r="AF245">
            <v>2.8441048307500001</v>
          </cell>
          <cell r="AG245">
            <v>2.8441048307500001</v>
          </cell>
          <cell r="AH245">
            <v>2.8441048307500001</v>
          </cell>
          <cell r="AI245">
            <v>2.8441048307500001</v>
          </cell>
          <cell r="AJ245">
            <v>2.8441048307500001</v>
          </cell>
        </row>
        <row r="246">
          <cell r="C246" t="str">
            <v>I</v>
          </cell>
          <cell r="D246">
            <v>0</v>
          </cell>
          <cell r="E246">
            <v>0</v>
          </cell>
          <cell r="F246">
            <v>0</v>
          </cell>
          <cell r="G246">
            <v>0</v>
          </cell>
          <cell r="H246">
            <v>0</v>
          </cell>
          <cell r="I246">
            <v>0</v>
          </cell>
          <cell r="J246">
            <v>0</v>
          </cell>
          <cell r="K246">
            <v>0</v>
          </cell>
          <cell r="L246">
            <v>0</v>
          </cell>
          <cell r="M246">
            <v>0</v>
          </cell>
          <cell r="N246">
            <v>0</v>
          </cell>
          <cell r="O246">
            <v>0</v>
          </cell>
          <cell r="P246">
            <v>0</v>
          </cell>
          <cell r="Q246">
            <v>0</v>
          </cell>
          <cell r="R246">
            <v>0</v>
          </cell>
          <cell r="S246">
            <v>0</v>
          </cell>
          <cell r="T246">
            <v>0</v>
          </cell>
          <cell r="U246">
            <v>0</v>
          </cell>
          <cell r="V246">
            <v>0</v>
          </cell>
          <cell r="W246">
            <v>0</v>
          </cell>
          <cell r="X246">
            <v>0</v>
          </cell>
          <cell r="Y246">
            <v>0</v>
          </cell>
          <cell r="Z246">
            <v>0</v>
          </cell>
          <cell r="AA246">
            <v>0</v>
          </cell>
          <cell r="AB246">
            <v>0</v>
          </cell>
          <cell r="AC246">
            <v>0</v>
          </cell>
          <cell r="AD246">
            <v>0</v>
          </cell>
          <cell r="AE246">
            <v>0</v>
          </cell>
          <cell r="AF246">
            <v>0</v>
          </cell>
          <cell r="AG246">
            <v>0</v>
          </cell>
          <cell r="AH246">
            <v>0</v>
          </cell>
          <cell r="AI246">
            <v>0</v>
          </cell>
          <cell r="AJ246">
            <v>0</v>
          </cell>
        </row>
        <row r="247">
          <cell r="C247" t="str">
            <v>II</v>
          </cell>
          <cell r="D247">
            <v>0</v>
          </cell>
          <cell r="E247">
            <v>0</v>
          </cell>
          <cell r="F247">
            <v>0</v>
          </cell>
          <cell r="G247">
            <v>0</v>
          </cell>
          <cell r="H247">
            <v>0</v>
          </cell>
          <cell r="I247">
            <v>0</v>
          </cell>
          <cell r="J247">
            <v>0</v>
          </cell>
          <cell r="K247">
            <v>0</v>
          </cell>
          <cell r="L247">
            <v>0</v>
          </cell>
          <cell r="M247">
            <v>0</v>
          </cell>
          <cell r="N247">
            <v>0</v>
          </cell>
          <cell r="O247">
            <v>0</v>
          </cell>
          <cell r="P247">
            <v>0</v>
          </cell>
          <cell r="Q247">
            <v>0</v>
          </cell>
          <cell r="R247">
            <v>0</v>
          </cell>
          <cell r="S247">
            <v>0</v>
          </cell>
          <cell r="T247">
            <v>0</v>
          </cell>
          <cell r="U247">
            <v>0</v>
          </cell>
          <cell r="V247">
            <v>0</v>
          </cell>
          <cell r="W247">
            <v>0</v>
          </cell>
          <cell r="X247">
            <v>0</v>
          </cell>
          <cell r="Y247">
            <v>0</v>
          </cell>
          <cell r="Z247">
            <v>0</v>
          </cell>
          <cell r="AA247">
            <v>0</v>
          </cell>
          <cell r="AB247">
            <v>0</v>
          </cell>
          <cell r="AC247">
            <v>0</v>
          </cell>
          <cell r="AD247">
            <v>0</v>
          </cell>
          <cell r="AE247">
            <v>0</v>
          </cell>
          <cell r="AF247">
            <v>0</v>
          </cell>
          <cell r="AG247">
            <v>0</v>
          </cell>
          <cell r="AH247">
            <v>0</v>
          </cell>
          <cell r="AI247">
            <v>0</v>
          </cell>
          <cell r="AJ247">
            <v>0</v>
          </cell>
        </row>
        <row r="248">
          <cell r="C248" t="str">
            <v>III</v>
          </cell>
          <cell r="D248">
            <v>1.1143285626324999</v>
          </cell>
          <cell r="E248">
            <v>1.1143285626324999</v>
          </cell>
          <cell r="F248">
            <v>1.1143285626324999</v>
          </cell>
          <cell r="G248">
            <v>1.1143285626324999</v>
          </cell>
          <cell r="H248">
            <v>1.1143285626324999</v>
          </cell>
          <cell r="I248">
            <v>1.1143285626324999</v>
          </cell>
          <cell r="J248">
            <v>1.1143285626324999</v>
          </cell>
          <cell r="K248">
            <v>1.1143285626324999</v>
          </cell>
          <cell r="L248">
            <v>1.1143285626324999</v>
          </cell>
          <cell r="M248">
            <v>1.1143285626324999</v>
          </cell>
          <cell r="N248">
            <v>1.1143285626324999</v>
          </cell>
          <cell r="O248">
            <v>1.1143285626324999</v>
          </cell>
          <cell r="P248">
            <v>1.1143285626324999</v>
          </cell>
          <cell r="Q248">
            <v>1.1143285626324999</v>
          </cell>
          <cell r="R248">
            <v>1.1143285626324999</v>
          </cell>
          <cell r="S248">
            <v>1.1143285626324999</v>
          </cell>
          <cell r="T248">
            <v>1.1143285626324999</v>
          </cell>
          <cell r="U248">
            <v>1.1143285626324999</v>
          </cell>
          <cell r="V248">
            <v>1.1143285626324999</v>
          </cell>
          <cell r="W248">
            <v>1.1143285626324999</v>
          </cell>
          <cell r="X248">
            <v>1.1143285626324999</v>
          </cell>
          <cell r="Y248">
            <v>1.1143285626324999</v>
          </cell>
          <cell r="Z248">
            <v>1.1143285626324999</v>
          </cell>
          <cell r="AA248">
            <v>1.1143285626324999</v>
          </cell>
          <cell r="AB248">
            <v>1.1143285626324999</v>
          </cell>
          <cell r="AC248">
            <v>1.1143285626324999</v>
          </cell>
          <cell r="AD248">
            <v>1.1143285626324999</v>
          </cell>
          <cell r="AE248">
            <v>1.1143285626324999</v>
          </cell>
          <cell r="AF248">
            <v>1.1143285626324999</v>
          </cell>
          <cell r="AG248">
            <v>1.1143285626324999</v>
          </cell>
          <cell r="AH248">
            <v>1.1143285626324999</v>
          </cell>
          <cell r="AI248">
            <v>1.1143285626324999</v>
          </cell>
          <cell r="AJ248">
            <v>1.1143285626324999</v>
          </cell>
        </row>
        <row r="249">
          <cell r="C249" t="str">
            <v>IV</v>
          </cell>
          <cell r="D249">
            <v>54.413361531304801</v>
          </cell>
          <cell r="E249">
            <v>54.413361531304801</v>
          </cell>
          <cell r="F249">
            <v>54.413361531304801</v>
          </cell>
          <cell r="G249">
            <v>54.413361531304801</v>
          </cell>
          <cell r="H249">
            <v>54.413361531304801</v>
          </cell>
          <cell r="I249">
            <v>54.413361531304801</v>
          </cell>
          <cell r="J249">
            <v>54.413361531304801</v>
          </cell>
          <cell r="K249">
            <v>54.413361531304801</v>
          </cell>
          <cell r="L249">
            <v>54.413361531304801</v>
          </cell>
          <cell r="M249">
            <v>54.413361531304801</v>
          </cell>
          <cell r="N249">
            <v>54.413361531304801</v>
          </cell>
          <cell r="O249">
            <v>54.413361531304801</v>
          </cell>
          <cell r="P249">
            <v>54.413361531304801</v>
          </cell>
          <cell r="Q249">
            <v>54.413361531304801</v>
          </cell>
          <cell r="R249">
            <v>54.413361531304801</v>
          </cell>
          <cell r="S249">
            <v>54.413361531304801</v>
          </cell>
          <cell r="T249">
            <v>54.413361531304801</v>
          </cell>
          <cell r="U249">
            <v>54.413361531304801</v>
          </cell>
          <cell r="V249">
            <v>54.413361531304801</v>
          </cell>
          <cell r="W249">
            <v>54.413361531304801</v>
          </cell>
          <cell r="X249">
            <v>54.413361531304801</v>
          </cell>
          <cell r="Y249">
            <v>54.413361531304801</v>
          </cell>
          <cell r="Z249">
            <v>54.413361531304801</v>
          </cell>
          <cell r="AA249">
            <v>54.413361531304801</v>
          </cell>
          <cell r="AB249">
            <v>0</v>
          </cell>
          <cell r="AC249">
            <v>0</v>
          </cell>
          <cell r="AD249">
            <v>0</v>
          </cell>
          <cell r="AE249">
            <v>1.93129427085</v>
          </cell>
          <cell r="AF249">
            <v>0.826662615489</v>
          </cell>
          <cell r="AG249">
            <v>0.826662615489</v>
          </cell>
          <cell r="AH249">
            <v>0.826662615489</v>
          </cell>
          <cell r="AI249">
            <v>0.826662615489</v>
          </cell>
          <cell r="AJ249">
            <v>0.826662615489</v>
          </cell>
        </row>
        <row r="250">
          <cell r="C250" t="str">
            <v>V</v>
          </cell>
          <cell r="D250">
            <v>130.793909833333</v>
          </cell>
          <cell r="E250">
            <v>130.793909833333</v>
          </cell>
          <cell r="F250">
            <v>130.793909833333</v>
          </cell>
          <cell r="G250">
            <v>130.793909833333</v>
          </cell>
          <cell r="H250">
            <v>130.793909833333</v>
          </cell>
          <cell r="I250">
            <v>130.793909833333</v>
          </cell>
          <cell r="J250">
            <v>130.793909833333</v>
          </cell>
          <cell r="K250">
            <v>130.793909833333</v>
          </cell>
          <cell r="L250">
            <v>130.793909833333</v>
          </cell>
          <cell r="M250">
            <v>130.793909833333</v>
          </cell>
          <cell r="N250">
            <v>130.793909833333</v>
          </cell>
          <cell r="O250">
            <v>130.793909833333</v>
          </cell>
          <cell r="P250">
            <v>130.793909833333</v>
          </cell>
          <cell r="Q250">
            <v>130.793909833333</v>
          </cell>
          <cell r="R250">
            <v>130.793909833333</v>
          </cell>
          <cell r="S250">
            <v>130.793909833333</v>
          </cell>
          <cell r="T250">
            <v>130.793909833333</v>
          </cell>
          <cell r="U250">
            <v>130.793909833333</v>
          </cell>
          <cell r="V250">
            <v>130.793909833333</v>
          </cell>
          <cell r="W250">
            <v>130.793909833333</v>
          </cell>
          <cell r="X250">
            <v>130.793909833333</v>
          </cell>
          <cell r="Y250">
            <v>130.793909833333</v>
          </cell>
          <cell r="Z250">
            <v>130.793909833333</v>
          </cell>
          <cell r="AA250">
            <v>130.793909833333</v>
          </cell>
          <cell r="AB250">
            <v>482.068373333333</v>
          </cell>
          <cell r="AC250">
            <v>482.068373333333</v>
          </cell>
          <cell r="AD250">
            <v>482.068373333333</v>
          </cell>
          <cell r="AE250">
            <v>257.364531</v>
          </cell>
          <cell r="AF250">
            <v>405.51237049999997</v>
          </cell>
          <cell r="AG250">
            <v>405.51237049999997</v>
          </cell>
          <cell r="AH250">
            <v>405.51237049999997</v>
          </cell>
          <cell r="AI250">
            <v>405.51237049999997</v>
          </cell>
          <cell r="AJ250">
            <v>405.51237049999997</v>
          </cell>
        </row>
        <row r="251">
          <cell r="C251" t="str">
            <v>RM</v>
          </cell>
          <cell r="D251">
            <v>138.77932024747</v>
          </cell>
          <cell r="E251">
            <v>138.77932024747</v>
          </cell>
          <cell r="F251">
            <v>138.77932024747</v>
          </cell>
          <cell r="G251">
            <v>138.77932024747</v>
          </cell>
          <cell r="H251">
            <v>138.77932024747</v>
          </cell>
          <cell r="I251">
            <v>138.77932024747</v>
          </cell>
          <cell r="J251">
            <v>138.77932024747</v>
          </cell>
          <cell r="K251">
            <v>138.77932024747</v>
          </cell>
          <cell r="L251">
            <v>138.77932024747</v>
          </cell>
          <cell r="M251">
            <v>138.77932024747</v>
          </cell>
          <cell r="N251">
            <v>138.77932024747</v>
          </cell>
          <cell r="O251">
            <v>138.77932024747</v>
          </cell>
          <cell r="P251">
            <v>138.77932024747</v>
          </cell>
          <cell r="Q251">
            <v>138.77932024747</v>
          </cell>
          <cell r="R251">
            <v>138.77932024747</v>
          </cell>
          <cell r="S251">
            <v>138.77932024747</v>
          </cell>
          <cell r="T251">
            <v>138.77932024747</v>
          </cell>
          <cell r="U251">
            <v>138.77932024747</v>
          </cell>
          <cell r="V251">
            <v>138.77932024747</v>
          </cell>
          <cell r="W251">
            <v>138.77932024747</v>
          </cell>
          <cell r="X251">
            <v>138.77932024747</v>
          </cell>
          <cell r="Y251">
            <v>138.77932024747</v>
          </cell>
          <cell r="Z251">
            <v>138.77932024747</v>
          </cell>
          <cell r="AA251">
            <v>138.77932024747</v>
          </cell>
          <cell r="AB251">
            <v>193.268932837617</v>
          </cell>
          <cell r="AC251">
            <v>193.268932837617</v>
          </cell>
          <cell r="AD251">
            <v>193.268932837617</v>
          </cell>
          <cell r="AE251">
            <v>493.38973622834499</v>
          </cell>
          <cell r="AF251">
            <v>437.01886363493497</v>
          </cell>
          <cell r="AG251">
            <v>437.01886363493497</v>
          </cell>
          <cell r="AH251">
            <v>437.01886363493497</v>
          </cell>
          <cell r="AI251">
            <v>437.01886363493497</v>
          </cell>
          <cell r="AJ251">
            <v>437.01886363493497</v>
          </cell>
        </row>
        <row r="252">
          <cell r="C252" t="str">
            <v>VI</v>
          </cell>
          <cell r="D252">
            <v>204.67733663640999</v>
          </cell>
          <cell r="E252">
            <v>204.67733663640999</v>
          </cell>
          <cell r="F252">
            <v>204.67733663640999</v>
          </cell>
          <cell r="G252">
            <v>204.67733663640999</v>
          </cell>
          <cell r="H252">
            <v>204.67733663640999</v>
          </cell>
          <cell r="I252">
            <v>204.67733663640999</v>
          </cell>
          <cell r="J252">
            <v>204.67733663640999</v>
          </cell>
          <cell r="K252">
            <v>204.67733663640999</v>
          </cell>
          <cell r="L252">
            <v>204.67733663640999</v>
          </cell>
          <cell r="M252">
            <v>204.67733663640999</v>
          </cell>
          <cell r="N252">
            <v>204.67733663640999</v>
          </cell>
          <cell r="O252">
            <v>204.67733663640999</v>
          </cell>
          <cell r="P252">
            <v>204.67733663640999</v>
          </cell>
          <cell r="Q252">
            <v>204.67733663640999</v>
          </cell>
          <cell r="R252">
            <v>204.67733663640999</v>
          </cell>
          <cell r="S252">
            <v>204.67733663640999</v>
          </cell>
          <cell r="T252">
            <v>204.67733663640999</v>
          </cell>
          <cell r="U252">
            <v>204.67733663640999</v>
          </cell>
          <cell r="V252">
            <v>204.67733663640999</v>
          </cell>
          <cell r="W252">
            <v>204.67733663640999</v>
          </cell>
          <cell r="X252">
            <v>204.67733663640999</v>
          </cell>
          <cell r="Y252">
            <v>204.67733663640999</v>
          </cell>
          <cell r="Z252">
            <v>204.67733663640999</v>
          </cell>
          <cell r="AA252">
            <v>204.67733663640999</v>
          </cell>
          <cell r="AB252">
            <v>350.53593148582399</v>
          </cell>
          <cell r="AC252">
            <v>350.53593148582399</v>
          </cell>
          <cell r="AD252">
            <v>350.53593148582399</v>
          </cell>
          <cell r="AE252">
            <v>998.64895660925504</v>
          </cell>
          <cell r="AF252">
            <v>399.70590585956899</v>
          </cell>
          <cell r="AG252">
            <v>399.70590585956899</v>
          </cell>
          <cell r="AH252">
            <v>399.70590585956899</v>
          </cell>
          <cell r="AI252">
            <v>399.70590585956899</v>
          </cell>
          <cell r="AJ252">
            <v>399.70590585956899</v>
          </cell>
        </row>
        <row r="253">
          <cell r="C253" t="str">
            <v>VII</v>
          </cell>
          <cell r="D253">
            <v>118.929042083333</v>
          </cell>
          <cell r="E253">
            <v>118.929042083333</v>
          </cell>
          <cell r="F253">
            <v>118.929042083333</v>
          </cell>
          <cell r="G253">
            <v>118.929042083333</v>
          </cell>
          <cell r="H253">
            <v>118.929042083333</v>
          </cell>
          <cell r="I253">
            <v>118.929042083333</v>
          </cell>
          <cell r="J253">
            <v>118.929042083333</v>
          </cell>
          <cell r="K253">
            <v>118.929042083333</v>
          </cell>
          <cell r="L253">
            <v>118.929042083333</v>
          </cell>
          <cell r="M253">
            <v>118.929042083333</v>
          </cell>
          <cell r="N253">
            <v>118.929042083333</v>
          </cell>
          <cell r="O253">
            <v>118.929042083333</v>
          </cell>
          <cell r="P253">
            <v>118.929042083333</v>
          </cell>
          <cell r="Q253">
            <v>118.929042083333</v>
          </cell>
          <cell r="R253">
            <v>118.929042083333</v>
          </cell>
          <cell r="S253">
            <v>118.929042083333</v>
          </cell>
          <cell r="T253">
            <v>118.929042083333</v>
          </cell>
          <cell r="U253">
            <v>118.929042083333</v>
          </cell>
          <cell r="V253">
            <v>118.929042083333</v>
          </cell>
          <cell r="W253">
            <v>118.929042083333</v>
          </cell>
          <cell r="X253">
            <v>118.929042083333</v>
          </cell>
          <cell r="Y253">
            <v>118.929042083333</v>
          </cell>
          <cell r="Z253">
            <v>118.929042083333</v>
          </cell>
          <cell r="AA253">
            <v>118.929042083333</v>
          </cell>
          <cell r="AB253">
            <v>136.52349699999999</v>
          </cell>
          <cell r="AC253">
            <v>136.52349699999999</v>
          </cell>
          <cell r="AD253">
            <v>136.52349699999999</v>
          </cell>
          <cell r="AE253">
            <v>362.86971699999998</v>
          </cell>
          <cell r="AF253">
            <v>235.33331799999999</v>
          </cell>
          <cell r="AG253">
            <v>235.33331799999999</v>
          </cell>
          <cell r="AH253">
            <v>748.69923800000095</v>
          </cell>
          <cell r="AI253">
            <v>748.69923800000095</v>
          </cell>
          <cell r="AJ253">
            <v>748.69923800000095</v>
          </cell>
        </row>
        <row r="254">
          <cell r="C254" t="str">
            <v>XVI</v>
          </cell>
          <cell r="D254">
            <v>10.470669138182201</v>
          </cell>
          <cell r="E254">
            <v>10.470669138182201</v>
          </cell>
          <cell r="F254">
            <v>10.470669138182201</v>
          </cell>
          <cell r="G254">
            <v>10.470669138182201</v>
          </cell>
          <cell r="H254">
            <v>10.470669138182201</v>
          </cell>
          <cell r="I254">
            <v>10.470669138182201</v>
          </cell>
          <cell r="J254">
            <v>10.470669138182201</v>
          </cell>
          <cell r="K254">
            <v>10.470669138182201</v>
          </cell>
          <cell r="L254">
            <v>10.470669138182201</v>
          </cell>
          <cell r="M254">
            <v>10.470669138182201</v>
          </cell>
          <cell r="N254">
            <v>10.470669138182201</v>
          </cell>
          <cell r="O254">
            <v>10.470669138182201</v>
          </cell>
          <cell r="P254">
            <v>10.470669138182201</v>
          </cell>
          <cell r="Q254">
            <v>10.470669138182201</v>
          </cell>
          <cell r="R254">
            <v>10.470669138182201</v>
          </cell>
          <cell r="S254">
            <v>10.470669138182201</v>
          </cell>
          <cell r="T254">
            <v>10.470669138182201</v>
          </cell>
          <cell r="U254">
            <v>10.470669138182201</v>
          </cell>
          <cell r="V254">
            <v>10.470669138182201</v>
          </cell>
          <cell r="W254">
            <v>10.470669138182201</v>
          </cell>
          <cell r="X254">
            <v>10.470669138182201</v>
          </cell>
          <cell r="Y254">
            <v>10.470669138182201</v>
          </cell>
          <cell r="Z254">
            <v>10.470669138182201</v>
          </cell>
          <cell r="AA254">
            <v>10.470669138182201</v>
          </cell>
          <cell r="AB254">
            <v>44.620377868042297</v>
          </cell>
          <cell r="AC254">
            <v>44.620377868042297</v>
          </cell>
          <cell r="AD254">
            <v>44.620377868042297</v>
          </cell>
          <cell r="AE254">
            <v>55.170097285640999</v>
          </cell>
          <cell r="AF254">
            <v>94.054936014653507</v>
          </cell>
          <cell r="AG254">
            <v>94.054936014653507</v>
          </cell>
          <cell r="AH254">
            <v>28.306633910767498</v>
          </cell>
          <cell r="AI254">
            <v>28.306633910767498</v>
          </cell>
          <cell r="AJ254">
            <v>28.306633910767498</v>
          </cell>
        </row>
        <row r="255">
          <cell r="C255" t="str">
            <v>VIII</v>
          </cell>
          <cell r="D255">
            <v>10.245035416666701</v>
          </cell>
          <cell r="E255">
            <v>10.245035416666701</v>
          </cell>
          <cell r="F255">
            <v>10.245035416666701</v>
          </cell>
          <cell r="G255">
            <v>10.245035416666701</v>
          </cell>
          <cell r="H255">
            <v>10.245035416666701</v>
          </cell>
          <cell r="I255">
            <v>10.245035416666701</v>
          </cell>
          <cell r="J255">
            <v>10.245035416666701</v>
          </cell>
          <cell r="K255">
            <v>10.245035416666701</v>
          </cell>
          <cell r="L255">
            <v>10.245035416666701</v>
          </cell>
          <cell r="M255">
            <v>10.245035416666701</v>
          </cell>
          <cell r="N255">
            <v>10.245035416666701</v>
          </cell>
          <cell r="O255">
            <v>10.245035416666701</v>
          </cell>
          <cell r="P255">
            <v>10.245035416666701</v>
          </cell>
          <cell r="Q255">
            <v>10.245035416666701</v>
          </cell>
          <cell r="R255">
            <v>10.245035416666701</v>
          </cell>
          <cell r="S255">
            <v>10.245035416666701</v>
          </cell>
          <cell r="T255">
            <v>10.245035416666701</v>
          </cell>
          <cell r="U255">
            <v>10.245035416666701</v>
          </cell>
          <cell r="V255">
            <v>10.245035416666701</v>
          </cell>
          <cell r="W255">
            <v>10.245035416666701</v>
          </cell>
          <cell r="X255">
            <v>10.245035416666701</v>
          </cell>
          <cell r="Y255">
            <v>10.245035416666701</v>
          </cell>
          <cell r="Z255">
            <v>10.245035416666701</v>
          </cell>
          <cell r="AA255">
            <v>10.245035416666701</v>
          </cell>
          <cell r="AB255">
            <v>10.495593</v>
          </cell>
          <cell r="AC255">
            <v>10.495593</v>
          </cell>
          <cell r="AD255">
            <v>10.495593</v>
          </cell>
          <cell r="AE255">
            <v>38.986586000000003</v>
          </cell>
          <cell r="AF255">
            <v>21.359016</v>
          </cell>
          <cell r="AG255">
            <v>21.359016</v>
          </cell>
          <cell r="AH255">
            <v>25.612106000000001</v>
          </cell>
          <cell r="AI255">
            <v>25.612106000000001</v>
          </cell>
          <cell r="AJ255">
            <v>25.612106000000001</v>
          </cell>
        </row>
        <row r="256">
          <cell r="C256" t="str">
            <v>IX</v>
          </cell>
          <cell r="D256">
            <v>0</v>
          </cell>
          <cell r="E256">
            <v>0</v>
          </cell>
          <cell r="F256">
            <v>0</v>
          </cell>
          <cell r="G256">
            <v>0</v>
          </cell>
          <cell r="H256">
            <v>0</v>
          </cell>
          <cell r="I256">
            <v>0</v>
          </cell>
          <cell r="J256">
            <v>0</v>
          </cell>
          <cell r="K256">
            <v>0</v>
          </cell>
          <cell r="L256">
            <v>0</v>
          </cell>
          <cell r="M256">
            <v>0</v>
          </cell>
          <cell r="N256">
            <v>0</v>
          </cell>
          <cell r="O256">
            <v>0</v>
          </cell>
          <cell r="P256">
            <v>0</v>
          </cell>
          <cell r="Q256">
            <v>0</v>
          </cell>
          <cell r="R256">
            <v>0</v>
          </cell>
          <cell r="S256">
            <v>0</v>
          </cell>
          <cell r="T256">
            <v>0</v>
          </cell>
          <cell r="U256">
            <v>0</v>
          </cell>
          <cell r="V256">
            <v>0</v>
          </cell>
          <cell r="W256">
            <v>0</v>
          </cell>
          <cell r="X256">
            <v>0</v>
          </cell>
          <cell r="Y256">
            <v>0</v>
          </cell>
          <cell r="Z256">
            <v>0</v>
          </cell>
          <cell r="AA256">
            <v>0</v>
          </cell>
          <cell r="AB256">
            <v>0</v>
          </cell>
          <cell r="AC256">
            <v>0</v>
          </cell>
          <cell r="AD256">
            <v>0</v>
          </cell>
          <cell r="AE256">
            <v>0</v>
          </cell>
          <cell r="AF256">
            <v>5.1941671258050004</v>
          </cell>
          <cell r="AG256">
            <v>5.1941671258050004</v>
          </cell>
          <cell r="AH256">
            <v>0.51781783616499999</v>
          </cell>
          <cell r="AI256">
            <v>0.51781783616499999</v>
          </cell>
          <cell r="AJ256">
            <v>0.51781783616499999</v>
          </cell>
        </row>
        <row r="257">
          <cell r="C257" t="str">
            <v>XIV</v>
          </cell>
          <cell r="D257">
            <v>0</v>
          </cell>
          <cell r="E257">
            <v>0</v>
          </cell>
          <cell r="F257">
            <v>0</v>
          </cell>
          <cell r="G257">
            <v>0</v>
          </cell>
          <cell r="H257">
            <v>0</v>
          </cell>
          <cell r="I257">
            <v>0</v>
          </cell>
          <cell r="J257">
            <v>0</v>
          </cell>
          <cell r="K257">
            <v>0</v>
          </cell>
          <cell r="L257">
            <v>0</v>
          </cell>
          <cell r="M257">
            <v>0</v>
          </cell>
          <cell r="N257">
            <v>0</v>
          </cell>
          <cell r="O257">
            <v>0</v>
          </cell>
          <cell r="P257">
            <v>0</v>
          </cell>
          <cell r="Q257">
            <v>0</v>
          </cell>
          <cell r="R257">
            <v>0</v>
          </cell>
          <cell r="S257">
            <v>0</v>
          </cell>
          <cell r="T257">
            <v>0</v>
          </cell>
          <cell r="U257">
            <v>0</v>
          </cell>
          <cell r="V257">
            <v>0</v>
          </cell>
          <cell r="W257">
            <v>0</v>
          </cell>
          <cell r="X257">
            <v>0</v>
          </cell>
          <cell r="Y257">
            <v>0</v>
          </cell>
          <cell r="Z257">
            <v>0</v>
          </cell>
          <cell r="AA257">
            <v>0</v>
          </cell>
          <cell r="AB257">
            <v>0</v>
          </cell>
          <cell r="AC257">
            <v>0</v>
          </cell>
          <cell r="AD257">
            <v>0</v>
          </cell>
          <cell r="AE257">
            <v>0</v>
          </cell>
          <cell r="AF257">
            <v>0</v>
          </cell>
          <cell r="AG257">
            <v>0</v>
          </cell>
          <cell r="AH257">
            <v>1.1479999999999999</v>
          </cell>
          <cell r="AI257">
            <v>1.1479999999999999</v>
          </cell>
          <cell r="AJ257">
            <v>1.1479999999999999</v>
          </cell>
        </row>
        <row r="258">
          <cell r="C258" t="str">
            <v>X</v>
          </cell>
          <cell r="D258">
            <v>0.55218333333333303</v>
          </cell>
          <cell r="E258">
            <v>0.55218333333333303</v>
          </cell>
          <cell r="F258">
            <v>0.55218333333333303</v>
          </cell>
          <cell r="G258">
            <v>0.55218333333333303</v>
          </cell>
          <cell r="H258">
            <v>0.55218333333333303</v>
          </cell>
          <cell r="I258">
            <v>0.55218333333333303</v>
          </cell>
          <cell r="J258">
            <v>0.55218333333333303</v>
          </cell>
          <cell r="K258">
            <v>0.55218333333333303</v>
          </cell>
          <cell r="L258">
            <v>0.55218333333333303</v>
          </cell>
          <cell r="M258">
            <v>0.55218333333333303</v>
          </cell>
          <cell r="N258">
            <v>0.55218333333333303</v>
          </cell>
          <cell r="O258">
            <v>0.55218333333333303</v>
          </cell>
          <cell r="P258">
            <v>0.55218333333333303</v>
          </cell>
          <cell r="Q258">
            <v>0.55218333333333303</v>
          </cell>
          <cell r="R258">
            <v>0.55218333333333303</v>
          </cell>
          <cell r="S258">
            <v>0.55218333333333303</v>
          </cell>
          <cell r="T258">
            <v>0.55218333333333303</v>
          </cell>
          <cell r="U258">
            <v>0.55218333333333303</v>
          </cell>
          <cell r="V258">
            <v>0.55218333333333303</v>
          </cell>
          <cell r="W258">
            <v>0.55218333333333303</v>
          </cell>
          <cell r="X258">
            <v>0.55218333333333303</v>
          </cell>
          <cell r="Y258">
            <v>0.55218333333333303</v>
          </cell>
          <cell r="Z258">
            <v>0.55218333333333303</v>
          </cell>
          <cell r="AA258">
            <v>0.55218333333333303</v>
          </cell>
          <cell r="AB258">
            <v>0</v>
          </cell>
          <cell r="AC258">
            <v>0</v>
          </cell>
          <cell r="AD258">
            <v>0</v>
          </cell>
          <cell r="AE258">
            <v>0</v>
          </cell>
          <cell r="AF258">
            <v>0</v>
          </cell>
          <cell r="AG258">
            <v>0</v>
          </cell>
          <cell r="AH258">
            <v>0</v>
          </cell>
          <cell r="AI258">
            <v>0</v>
          </cell>
          <cell r="AJ258">
            <v>0</v>
          </cell>
        </row>
        <row r="259">
          <cell r="C259" t="str">
            <v>XI</v>
          </cell>
          <cell r="D259">
            <v>0</v>
          </cell>
          <cell r="E259">
            <v>0</v>
          </cell>
          <cell r="F259">
            <v>0</v>
          </cell>
          <cell r="G259">
            <v>0</v>
          </cell>
          <cell r="H259">
            <v>0</v>
          </cell>
          <cell r="I259">
            <v>0</v>
          </cell>
          <cell r="J259">
            <v>0</v>
          </cell>
          <cell r="K259">
            <v>0</v>
          </cell>
          <cell r="L259">
            <v>0</v>
          </cell>
          <cell r="M259">
            <v>0</v>
          </cell>
          <cell r="N259">
            <v>0</v>
          </cell>
          <cell r="O259">
            <v>0</v>
          </cell>
          <cell r="P259">
            <v>0</v>
          </cell>
          <cell r="Q259">
            <v>0</v>
          </cell>
          <cell r="R259">
            <v>0</v>
          </cell>
          <cell r="S259">
            <v>0</v>
          </cell>
          <cell r="T259">
            <v>0</v>
          </cell>
          <cell r="U259">
            <v>0</v>
          </cell>
          <cell r="V259">
            <v>0</v>
          </cell>
          <cell r="W259">
            <v>0</v>
          </cell>
          <cell r="X259">
            <v>0</v>
          </cell>
          <cell r="Y259">
            <v>0</v>
          </cell>
          <cell r="Z259">
            <v>0</v>
          </cell>
          <cell r="AA259">
            <v>0</v>
          </cell>
          <cell r="AB259">
            <v>0</v>
          </cell>
          <cell r="AC259">
            <v>0</v>
          </cell>
          <cell r="AD259">
            <v>0</v>
          </cell>
          <cell r="AE259">
            <v>0</v>
          </cell>
          <cell r="AF259">
            <v>0</v>
          </cell>
          <cell r="AG259">
            <v>0</v>
          </cell>
          <cell r="AH259">
            <v>0</v>
          </cell>
          <cell r="AI259">
            <v>0</v>
          </cell>
          <cell r="AJ259">
            <v>0</v>
          </cell>
        </row>
        <row r="260">
          <cell r="C260" t="str">
            <v>XII</v>
          </cell>
          <cell r="D260">
            <v>0</v>
          </cell>
          <cell r="E260">
            <v>0</v>
          </cell>
          <cell r="F260">
            <v>0</v>
          </cell>
          <cell r="G260">
            <v>0</v>
          </cell>
          <cell r="H260">
            <v>0</v>
          </cell>
          <cell r="I260">
            <v>0</v>
          </cell>
          <cell r="J260">
            <v>0</v>
          </cell>
          <cell r="K260">
            <v>0</v>
          </cell>
          <cell r="L260">
            <v>0</v>
          </cell>
          <cell r="M260">
            <v>0</v>
          </cell>
          <cell r="N260">
            <v>0</v>
          </cell>
          <cell r="O260">
            <v>0</v>
          </cell>
          <cell r="P260">
            <v>0</v>
          </cell>
          <cell r="Q260">
            <v>0</v>
          </cell>
          <cell r="R260">
            <v>0</v>
          </cell>
          <cell r="S260">
            <v>0</v>
          </cell>
          <cell r="T260">
            <v>0</v>
          </cell>
          <cell r="U260">
            <v>0</v>
          </cell>
          <cell r="V260">
            <v>0</v>
          </cell>
          <cell r="W260">
            <v>0</v>
          </cell>
          <cell r="X260">
            <v>0</v>
          </cell>
          <cell r="Y260">
            <v>0</v>
          </cell>
          <cell r="Z260">
            <v>0</v>
          </cell>
          <cell r="AA260">
            <v>0</v>
          </cell>
          <cell r="AB260">
            <v>0</v>
          </cell>
          <cell r="AC260">
            <v>0</v>
          </cell>
          <cell r="AD260">
            <v>0</v>
          </cell>
          <cell r="AE260">
            <v>0</v>
          </cell>
          <cell r="AF260">
            <v>0</v>
          </cell>
          <cell r="AG260">
            <v>0</v>
          </cell>
          <cell r="AH260">
            <v>0</v>
          </cell>
          <cell r="AI260">
            <v>0</v>
          </cell>
          <cell r="AJ260">
            <v>0</v>
          </cell>
        </row>
        <row r="261">
          <cell r="D261">
            <v>672.819291613416</v>
          </cell>
          <cell r="E261">
            <v>672.819291613416</v>
          </cell>
          <cell r="F261">
            <v>672.819291613416</v>
          </cell>
          <cell r="G261">
            <v>672.819291613416</v>
          </cell>
          <cell r="H261">
            <v>672.819291613416</v>
          </cell>
          <cell r="I261">
            <v>672.819291613416</v>
          </cell>
          <cell r="J261">
            <v>672.819291613416</v>
          </cell>
          <cell r="K261">
            <v>672.819291613416</v>
          </cell>
          <cell r="L261">
            <v>672.819291613416</v>
          </cell>
          <cell r="M261">
            <v>672.819291613416</v>
          </cell>
          <cell r="N261">
            <v>672.819291613416</v>
          </cell>
          <cell r="O261">
            <v>672.819291613416</v>
          </cell>
          <cell r="P261">
            <v>672.819291613416</v>
          </cell>
          <cell r="Q261">
            <v>672.819291613416</v>
          </cell>
          <cell r="R261">
            <v>672.819291613416</v>
          </cell>
          <cell r="S261">
            <v>672.819291613416</v>
          </cell>
          <cell r="T261">
            <v>672.819291613416</v>
          </cell>
          <cell r="U261">
            <v>672.819291613416</v>
          </cell>
          <cell r="V261">
            <v>672.819291613416</v>
          </cell>
          <cell r="W261">
            <v>672.819291613416</v>
          </cell>
          <cell r="X261">
            <v>672.819291613416</v>
          </cell>
          <cell r="Y261">
            <v>672.819291613416</v>
          </cell>
          <cell r="Z261">
            <v>672.819291613416</v>
          </cell>
          <cell r="AA261">
            <v>672.819291613416</v>
          </cell>
          <cell r="AB261">
            <v>1221.4711389182</v>
          </cell>
          <cell r="AC261">
            <v>1221.4711389182</v>
          </cell>
          <cell r="AD261">
            <v>1221.4711389182</v>
          </cell>
          <cell r="AE261">
            <v>2212.3193517874702</v>
          </cell>
          <cell r="AF261">
            <v>1602.96367314383</v>
          </cell>
          <cell r="AG261">
            <v>1602.96367314383</v>
          </cell>
          <cell r="AH261">
            <v>2051.30603175031</v>
          </cell>
          <cell r="AI261">
            <v>2051.30603175031</v>
          </cell>
          <cell r="AJ261">
            <v>2051.30603175031</v>
          </cell>
        </row>
        <row r="263">
          <cell r="C263" t="str">
            <v>Tipo Forestal 12</v>
          </cell>
        </row>
        <row r="264">
          <cell r="C264" t="str">
            <v>Uso de la Tierra/Año</v>
          </cell>
          <cell r="D264">
            <v>1990</v>
          </cell>
          <cell r="E264">
            <v>1991</v>
          </cell>
          <cell r="F264">
            <v>1992</v>
          </cell>
          <cell r="G264">
            <v>1993</v>
          </cell>
          <cell r="H264">
            <v>1994</v>
          </cell>
          <cell r="I264">
            <v>1995</v>
          </cell>
          <cell r="J264">
            <v>1996</v>
          </cell>
          <cell r="K264">
            <v>1997</v>
          </cell>
          <cell r="L264">
            <v>1998</v>
          </cell>
          <cell r="M264">
            <v>1999</v>
          </cell>
          <cell r="N264">
            <v>2000</v>
          </cell>
          <cell r="O264">
            <v>2001</v>
          </cell>
          <cell r="P264">
            <v>2002</v>
          </cell>
          <cell r="Q264">
            <v>2003</v>
          </cell>
          <cell r="R264">
            <v>2004</v>
          </cell>
          <cell r="S264">
            <v>2005</v>
          </cell>
          <cell r="T264">
            <v>2006</v>
          </cell>
          <cell r="U264">
            <v>2007</v>
          </cell>
          <cell r="V264">
            <v>2008</v>
          </cell>
          <cell r="W264">
            <v>2009</v>
          </cell>
          <cell r="X264">
            <v>2010</v>
          </cell>
          <cell r="Y264">
            <v>2011</v>
          </cell>
          <cell r="Z264">
            <v>2012</v>
          </cell>
          <cell r="AA264">
            <v>2013</v>
          </cell>
          <cell r="AB264">
            <v>2014</v>
          </cell>
          <cell r="AC264">
            <v>2015</v>
          </cell>
          <cell r="AD264">
            <v>2016</v>
          </cell>
          <cell r="AE264">
            <v>2017</v>
          </cell>
          <cell r="AF264">
            <v>2018</v>
          </cell>
          <cell r="AG264">
            <v>2019</v>
          </cell>
          <cell r="AH264">
            <v>2020</v>
          </cell>
          <cell r="AI264">
            <v>2021</v>
          </cell>
          <cell r="AJ264">
            <v>2022</v>
          </cell>
        </row>
        <row r="265">
          <cell r="C265" t="str">
            <v>XV</v>
          </cell>
          <cell r="D265">
            <v>0</v>
          </cell>
          <cell r="E265">
            <v>0</v>
          </cell>
          <cell r="F265">
            <v>0</v>
          </cell>
          <cell r="G265">
            <v>0</v>
          </cell>
          <cell r="H265">
            <v>0</v>
          </cell>
          <cell r="I265">
            <v>0</v>
          </cell>
          <cell r="J265">
            <v>0</v>
          </cell>
          <cell r="K265">
            <v>0</v>
          </cell>
          <cell r="L265">
            <v>0</v>
          </cell>
          <cell r="M265">
            <v>0</v>
          </cell>
          <cell r="N265">
            <v>0</v>
          </cell>
          <cell r="O265">
            <v>0</v>
          </cell>
          <cell r="P265">
            <v>0</v>
          </cell>
          <cell r="Q265">
            <v>0</v>
          </cell>
          <cell r="R265">
            <v>0</v>
          </cell>
          <cell r="S265">
            <v>0</v>
          </cell>
          <cell r="T265">
            <v>0</v>
          </cell>
          <cell r="U265">
            <v>0</v>
          </cell>
          <cell r="V265">
            <v>0</v>
          </cell>
          <cell r="W265">
            <v>0</v>
          </cell>
          <cell r="X265">
            <v>0</v>
          </cell>
          <cell r="Y265">
            <v>0</v>
          </cell>
          <cell r="Z265">
            <v>0</v>
          </cell>
          <cell r="AA265">
            <v>0</v>
          </cell>
          <cell r="AB265">
            <v>0</v>
          </cell>
          <cell r="AC265">
            <v>0</v>
          </cell>
          <cell r="AD265">
            <v>0</v>
          </cell>
          <cell r="AE265">
            <v>0</v>
          </cell>
          <cell r="AF265">
            <v>0</v>
          </cell>
          <cell r="AG265">
            <v>0</v>
          </cell>
          <cell r="AH265">
            <v>0</v>
          </cell>
          <cell r="AI265">
            <v>0</v>
          </cell>
          <cell r="AJ265">
            <v>0</v>
          </cell>
        </row>
        <row r="266">
          <cell r="C266" t="str">
            <v>I</v>
          </cell>
          <cell r="D266">
            <v>0</v>
          </cell>
          <cell r="E266">
            <v>0</v>
          </cell>
          <cell r="F266">
            <v>0</v>
          </cell>
          <cell r="G266">
            <v>0</v>
          </cell>
          <cell r="H266">
            <v>0</v>
          </cell>
          <cell r="I266">
            <v>0</v>
          </cell>
          <cell r="J266">
            <v>0</v>
          </cell>
          <cell r="K266">
            <v>0</v>
          </cell>
          <cell r="L266">
            <v>0</v>
          </cell>
          <cell r="M266">
            <v>0</v>
          </cell>
          <cell r="N266">
            <v>0</v>
          </cell>
          <cell r="O266">
            <v>0</v>
          </cell>
          <cell r="P266">
            <v>0</v>
          </cell>
          <cell r="Q266">
            <v>0</v>
          </cell>
          <cell r="R266">
            <v>0</v>
          </cell>
          <cell r="S266">
            <v>0</v>
          </cell>
          <cell r="T266">
            <v>0</v>
          </cell>
          <cell r="U266">
            <v>0</v>
          </cell>
          <cell r="V266">
            <v>0</v>
          </cell>
          <cell r="W266">
            <v>0</v>
          </cell>
          <cell r="X266">
            <v>0</v>
          </cell>
          <cell r="Y266">
            <v>0</v>
          </cell>
          <cell r="Z266">
            <v>0</v>
          </cell>
          <cell r="AA266">
            <v>0</v>
          </cell>
          <cell r="AB266">
            <v>0</v>
          </cell>
          <cell r="AC266">
            <v>0</v>
          </cell>
          <cell r="AD266">
            <v>0</v>
          </cell>
          <cell r="AE266">
            <v>0</v>
          </cell>
          <cell r="AF266">
            <v>0</v>
          </cell>
          <cell r="AG266">
            <v>0</v>
          </cell>
          <cell r="AH266">
            <v>0</v>
          </cell>
          <cell r="AI266">
            <v>0</v>
          </cell>
          <cell r="AJ266">
            <v>0</v>
          </cell>
        </row>
        <row r="267">
          <cell r="C267" t="str">
            <v>II</v>
          </cell>
          <cell r="D267">
            <v>0</v>
          </cell>
          <cell r="E267">
            <v>0</v>
          </cell>
          <cell r="F267">
            <v>0</v>
          </cell>
          <cell r="G267">
            <v>0</v>
          </cell>
          <cell r="H267">
            <v>0</v>
          </cell>
          <cell r="I267">
            <v>0</v>
          </cell>
          <cell r="J267">
            <v>0</v>
          </cell>
          <cell r="K267">
            <v>0</v>
          </cell>
          <cell r="L267">
            <v>0</v>
          </cell>
          <cell r="M267">
            <v>0</v>
          </cell>
          <cell r="N267">
            <v>0</v>
          </cell>
          <cell r="O267">
            <v>0</v>
          </cell>
          <cell r="P267">
            <v>0</v>
          </cell>
          <cell r="Q267">
            <v>0</v>
          </cell>
          <cell r="R267">
            <v>0</v>
          </cell>
          <cell r="S267">
            <v>0</v>
          </cell>
          <cell r="T267">
            <v>0</v>
          </cell>
          <cell r="U267">
            <v>0</v>
          </cell>
          <cell r="V267">
            <v>0</v>
          </cell>
          <cell r="W267">
            <v>0</v>
          </cell>
          <cell r="X267">
            <v>0</v>
          </cell>
          <cell r="Y267">
            <v>0</v>
          </cell>
          <cell r="Z267">
            <v>0</v>
          </cell>
          <cell r="AA267">
            <v>0</v>
          </cell>
          <cell r="AB267">
            <v>0</v>
          </cell>
          <cell r="AC267">
            <v>0</v>
          </cell>
          <cell r="AD267">
            <v>0</v>
          </cell>
          <cell r="AE267">
            <v>0</v>
          </cell>
          <cell r="AF267">
            <v>0</v>
          </cell>
          <cell r="AG267">
            <v>0</v>
          </cell>
          <cell r="AH267">
            <v>0</v>
          </cell>
          <cell r="AI267">
            <v>0</v>
          </cell>
          <cell r="AJ267">
            <v>0</v>
          </cell>
        </row>
        <row r="268">
          <cell r="C268" t="str">
            <v>III</v>
          </cell>
          <cell r="D268">
            <v>0</v>
          </cell>
          <cell r="E268">
            <v>0</v>
          </cell>
          <cell r="F268">
            <v>0</v>
          </cell>
          <cell r="G268">
            <v>0</v>
          </cell>
          <cell r="H268">
            <v>0</v>
          </cell>
          <cell r="I268">
            <v>0</v>
          </cell>
          <cell r="J268">
            <v>0</v>
          </cell>
          <cell r="K268">
            <v>0</v>
          </cell>
          <cell r="L268">
            <v>0</v>
          </cell>
          <cell r="M268">
            <v>0</v>
          </cell>
          <cell r="N268">
            <v>0</v>
          </cell>
          <cell r="O268">
            <v>0</v>
          </cell>
          <cell r="P268">
            <v>0</v>
          </cell>
          <cell r="Q268">
            <v>0</v>
          </cell>
          <cell r="R268">
            <v>0</v>
          </cell>
          <cell r="S268">
            <v>0</v>
          </cell>
          <cell r="T268">
            <v>0</v>
          </cell>
          <cell r="U268">
            <v>0</v>
          </cell>
          <cell r="V268">
            <v>0</v>
          </cell>
          <cell r="W268">
            <v>0</v>
          </cell>
          <cell r="X268">
            <v>0</v>
          </cell>
          <cell r="Y268">
            <v>0</v>
          </cell>
          <cell r="Z268">
            <v>0</v>
          </cell>
          <cell r="AA268">
            <v>0</v>
          </cell>
          <cell r="AB268">
            <v>0</v>
          </cell>
          <cell r="AC268">
            <v>0</v>
          </cell>
          <cell r="AD268">
            <v>0</v>
          </cell>
          <cell r="AE268">
            <v>0</v>
          </cell>
          <cell r="AF268">
            <v>0</v>
          </cell>
          <cell r="AG268">
            <v>0</v>
          </cell>
          <cell r="AH268">
            <v>0</v>
          </cell>
          <cell r="AI268">
            <v>0</v>
          </cell>
          <cell r="AJ268">
            <v>0</v>
          </cell>
        </row>
        <row r="269">
          <cell r="C269" t="str">
            <v>IV</v>
          </cell>
          <cell r="D269">
            <v>0</v>
          </cell>
          <cell r="E269">
            <v>0</v>
          </cell>
          <cell r="F269">
            <v>0</v>
          </cell>
          <cell r="G269">
            <v>0</v>
          </cell>
          <cell r="H269">
            <v>0</v>
          </cell>
          <cell r="I269">
            <v>0</v>
          </cell>
          <cell r="J269">
            <v>0</v>
          </cell>
          <cell r="K269">
            <v>0</v>
          </cell>
          <cell r="L269">
            <v>0</v>
          </cell>
          <cell r="M269">
            <v>0</v>
          </cell>
          <cell r="N269">
            <v>0</v>
          </cell>
          <cell r="O269">
            <v>0</v>
          </cell>
          <cell r="P269">
            <v>0</v>
          </cell>
          <cell r="Q269">
            <v>0</v>
          </cell>
          <cell r="R269">
            <v>0</v>
          </cell>
          <cell r="S269">
            <v>0</v>
          </cell>
          <cell r="T269">
            <v>0</v>
          </cell>
          <cell r="U269">
            <v>0</v>
          </cell>
          <cell r="V269">
            <v>0</v>
          </cell>
          <cell r="W269">
            <v>0</v>
          </cell>
          <cell r="X269">
            <v>0</v>
          </cell>
          <cell r="Y269">
            <v>0</v>
          </cell>
          <cell r="Z269">
            <v>0</v>
          </cell>
          <cell r="AA269">
            <v>0</v>
          </cell>
          <cell r="AB269">
            <v>0</v>
          </cell>
          <cell r="AC269">
            <v>0</v>
          </cell>
          <cell r="AD269">
            <v>0</v>
          </cell>
          <cell r="AE269">
            <v>0</v>
          </cell>
          <cell r="AF269">
            <v>0</v>
          </cell>
          <cell r="AG269">
            <v>0</v>
          </cell>
          <cell r="AH269">
            <v>0</v>
          </cell>
          <cell r="AI269">
            <v>0</v>
          </cell>
          <cell r="AJ269">
            <v>0</v>
          </cell>
        </row>
        <row r="270">
          <cell r="C270" t="str">
            <v>V</v>
          </cell>
          <cell r="D270">
            <v>0</v>
          </cell>
          <cell r="E270">
            <v>0</v>
          </cell>
          <cell r="F270">
            <v>0</v>
          </cell>
          <cell r="G270">
            <v>0</v>
          </cell>
          <cell r="H270">
            <v>0</v>
          </cell>
          <cell r="I270">
            <v>0</v>
          </cell>
          <cell r="J270">
            <v>0</v>
          </cell>
          <cell r="K270">
            <v>0</v>
          </cell>
          <cell r="L270">
            <v>0</v>
          </cell>
          <cell r="M270">
            <v>0</v>
          </cell>
          <cell r="N270">
            <v>0</v>
          </cell>
          <cell r="O270">
            <v>0</v>
          </cell>
          <cell r="P270">
            <v>0</v>
          </cell>
          <cell r="Q270">
            <v>0</v>
          </cell>
          <cell r="R270">
            <v>0</v>
          </cell>
          <cell r="S270">
            <v>0</v>
          </cell>
          <cell r="T270">
            <v>0</v>
          </cell>
          <cell r="U270">
            <v>0</v>
          </cell>
          <cell r="V270">
            <v>0</v>
          </cell>
          <cell r="W270">
            <v>0</v>
          </cell>
          <cell r="X270">
            <v>0</v>
          </cell>
          <cell r="Y270">
            <v>0</v>
          </cell>
          <cell r="Z270">
            <v>0</v>
          </cell>
          <cell r="AA270">
            <v>0</v>
          </cell>
          <cell r="AB270">
            <v>0</v>
          </cell>
          <cell r="AC270">
            <v>0</v>
          </cell>
          <cell r="AD270">
            <v>0</v>
          </cell>
          <cell r="AE270">
            <v>0</v>
          </cell>
          <cell r="AF270">
            <v>0</v>
          </cell>
          <cell r="AG270">
            <v>0</v>
          </cell>
          <cell r="AH270">
            <v>0</v>
          </cell>
          <cell r="AI270">
            <v>0</v>
          </cell>
          <cell r="AJ270">
            <v>0</v>
          </cell>
        </row>
        <row r="271">
          <cell r="C271" t="str">
            <v>RM</v>
          </cell>
          <cell r="D271">
            <v>0</v>
          </cell>
          <cell r="E271">
            <v>0</v>
          </cell>
          <cell r="F271">
            <v>0</v>
          </cell>
          <cell r="G271">
            <v>0</v>
          </cell>
          <cell r="H271">
            <v>0</v>
          </cell>
          <cell r="I271">
            <v>0</v>
          </cell>
          <cell r="J271">
            <v>0</v>
          </cell>
          <cell r="K271">
            <v>0</v>
          </cell>
          <cell r="L271">
            <v>0</v>
          </cell>
          <cell r="M271">
            <v>0</v>
          </cell>
          <cell r="N271">
            <v>0</v>
          </cell>
          <cell r="O271">
            <v>0</v>
          </cell>
          <cell r="P271">
            <v>0</v>
          </cell>
          <cell r="Q271">
            <v>0</v>
          </cell>
          <cell r="R271">
            <v>0</v>
          </cell>
          <cell r="S271">
            <v>0</v>
          </cell>
          <cell r="T271">
            <v>0</v>
          </cell>
          <cell r="U271">
            <v>0</v>
          </cell>
          <cell r="V271">
            <v>0</v>
          </cell>
          <cell r="W271">
            <v>0</v>
          </cell>
          <cell r="X271">
            <v>0</v>
          </cell>
          <cell r="Y271">
            <v>0</v>
          </cell>
          <cell r="Z271">
            <v>0</v>
          </cell>
          <cell r="AA271">
            <v>0</v>
          </cell>
          <cell r="AB271">
            <v>0</v>
          </cell>
          <cell r="AC271">
            <v>0</v>
          </cell>
          <cell r="AD271">
            <v>0</v>
          </cell>
          <cell r="AE271">
            <v>0</v>
          </cell>
          <cell r="AF271">
            <v>0</v>
          </cell>
          <cell r="AG271">
            <v>0</v>
          </cell>
          <cell r="AH271">
            <v>0</v>
          </cell>
          <cell r="AI271">
            <v>0</v>
          </cell>
          <cell r="AJ271">
            <v>0</v>
          </cell>
        </row>
        <row r="272">
          <cell r="C272" t="str">
            <v>VI</v>
          </cell>
          <cell r="D272">
            <v>0</v>
          </cell>
          <cell r="E272">
            <v>0</v>
          </cell>
          <cell r="F272">
            <v>0</v>
          </cell>
          <cell r="G272">
            <v>0</v>
          </cell>
          <cell r="H272">
            <v>0</v>
          </cell>
          <cell r="I272">
            <v>0</v>
          </cell>
          <cell r="J272">
            <v>0</v>
          </cell>
          <cell r="K272">
            <v>0</v>
          </cell>
          <cell r="L272">
            <v>0</v>
          </cell>
          <cell r="M272">
            <v>0</v>
          </cell>
          <cell r="N272">
            <v>0</v>
          </cell>
          <cell r="O272">
            <v>0</v>
          </cell>
          <cell r="P272">
            <v>0</v>
          </cell>
          <cell r="Q272">
            <v>0</v>
          </cell>
          <cell r="R272">
            <v>0</v>
          </cell>
          <cell r="S272">
            <v>0</v>
          </cell>
          <cell r="T272">
            <v>0</v>
          </cell>
          <cell r="U272">
            <v>0</v>
          </cell>
          <cell r="V272">
            <v>0</v>
          </cell>
          <cell r="W272">
            <v>0</v>
          </cell>
          <cell r="X272">
            <v>0</v>
          </cell>
          <cell r="Y272">
            <v>0</v>
          </cell>
          <cell r="Z272">
            <v>0</v>
          </cell>
          <cell r="AA272">
            <v>0</v>
          </cell>
          <cell r="AB272">
            <v>0</v>
          </cell>
          <cell r="AC272">
            <v>0</v>
          </cell>
          <cell r="AD272">
            <v>0</v>
          </cell>
          <cell r="AE272">
            <v>0</v>
          </cell>
          <cell r="AF272">
            <v>0</v>
          </cell>
          <cell r="AG272">
            <v>0</v>
          </cell>
          <cell r="AH272">
            <v>0</v>
          </cell>
          <cell r="AI272">
            <v>0</v>
          </cell>
          <cell r="AJ272">
            <v>0</v>
          </cell>
        </row>
        <row r="273">
          <cell r="C273" t="str">
            <v>VII</v>
          </cell>
          <cell r="D273">
            <v>0</v>
          </cell>
          <cell r="E273">
            <v>0</v>
          </cell>
          <cell r="F273">
            <v>0</v>
          </cell>
          <cell r="G273">
            <v>0</v>
          </cell>
          <cell r="H273">
            <v>0</v>
          </cell>
          <cell r="I273">
            <v>0</v>
          </cell>
          <cell r="J273">
            <v>0</v>
          </cell>
          <cell r="K273">
            <v>0</v>
          </cell>
          <cell r="L273">
            <v>0</v>
          </cell>
          <cell r="M273">
            <v>0</v>
          </cell>
          <cell r="N273">
            <v>0</v>
          </cell>
          <cell r="O273">
            <v>0</v>
          </cell>
          <cell r="P273">
            <v>0</v>
          </cell>
          <cell r="Q273">
            <v>0</v>
          </cell>
          <cell r="R273">
            <v>0</v>
          </cell>
          <cell r="S273">
            <v>0</v>
          </cell>
          <cell r="T273">
            <v>0</v>
          </cell>
          <cell r="U273">
            <v>0</v>
          </cell>
          <cell r="V273">
            <v>0</v>
          </cell>
          <cell r="W273">
            <v>0</v>
          </cell>
          <cell r="X273">
            <v>0</v>
          </cell>
          <cell r="Y273">
            <v>0</v>
          </cell>
          <cell r="Z273">
            <v>0</v>
          </cell>
          <cell r="AA273">
            <v>0</v>
          </cell>
          <cell r="AB273">
            <v>0</v>
          </cell>
          <cell r="AC273">
            <v>0</v>
          </cell>
          <cell r="AD273">
            <v>0</v>
          </cell>
          <cell r="AE273">
            <v>0</v>
          </cell>
          <cell r="AF273">
            <v>0</v>
          </cell>
          <cell r="AG273">
            <v>0</v>
          </cell>
          <cell r="AH273">
            <v>0</v>
          </cell>
          <cell r="AI273">
            <v>0</v>
          </cell>
          <cell r="AJ273">
            <v>0</v>
          </cell>
        </row>
        <row r="274">
          <cell r="C274" t="str">
            <v>XVI</v>
          </cell>
          <cell r="D274">
            <v>0</v>
          </cell>
          <cell r="E274">
            <v>0</v>
          </cell>
          <cell r="F274">
            <v>0</v>
          </cell>
          <cell r="G274">
            <v>0</v>
          </cell>
          <cell r="H274">
            <v>0</v>
          </cell>
          <cell r="I274">
            <v>0</v>
          </cell>
          <cell r="J274">
            <v>0</v>
          </cell>
          <cell r="K274">
            <v>0</v>
          </cell>
          <cell r="L274">
            <v>0</v>
          </cell>
          <cell r="M274">
            <v>0</v>
          </cell>
          <cell r="N274">
            <v>0</v>
          </cell>
          <cell r="O274">
            <v>0</v>
          </cell>
          <cell r="P274">
            <v>0</v>
          </cell>
          <cell r="Q274">
            <v>0</v>
          </cell>
          <cell r="R274">
            <v>0</v>
          </cell>
          <cell r="S274">
            <v>0</v>
          </cell>
          <cell r="T274">
            <v>0</v>
          </cell>
          <cell r="U274">
            <v>0</v>
          </cell>
          <cell r="V274">
            <v>0</v>
          </cell>
          <cell r="W274">
            <v>0</v>
          </cell>
          <cell r="X274">
            <v>0</v>
          </cell>
          <cell r="Y274">
            <v>0</v>
          </cell>
          <cell r="Z274">
            <v>0</v>
          </cell>
          <cell r="AA274">
            <v>0</v>
          </cell>
          <cell r="AB274">
            <v>0.55853365923833298</v>
          </cell>
          <cell r="AC274">
            <v>0.55853365923833298</v>
          </cell>
          <cell r="AD274">
            <v>0.55853365923833298</v>
          </cell>
          <cell r="AE274">
            <v>0</v>
          </cell>
          <cell r="AF274">
            <v>18.468318066249498</v>
          </cell>
          <cell r="AG274">
            <v>18.468318066249498</v>
          </cell>
          <cell r="AH274">
            <v>1.592992900756</v>
          </cell>
          <cell r="AI274">
            <v>1.592992900756</v>
          </cell>
          <cell r="AJ274">
            <v>1.592992900756</v>
          </cell>
        </row>
        <row r="275">
          <cell r="C275" t="str">
            <v>VIII</v>
          </cell>
          <cell r="D275">
            <v>10.10609625</v>
          </cell>
          <cell r="E275">
            <v>10.10609625</v>
          </cell>
          <cell r="F275">
            <v>10.10609625</v>
          </cell>
          <cell r="G275">
            <v>10.10609625</v>
          </cell>
          <cell r="H275">
            <v>10.10609625</v>
          </cell>
          <cell r="I275">
            <v>10.10609625</v>
          </cell>
          <cell r="J275">
            <v>10.10609625</v>
          </cell>
          <cell r="K275">
            <v>10.10609625</v>
          </cell>
          <cell r="L275">
            <v>10.10609625</v>
          </cell>
          <cell r="M275">
            <v>10.10609625</v>
          </cell>
          <cell r="N275">
            <v>10.10609625</v>
          </cell>
          <cell r="O275">
            <v>10.10609625</v>
          </cell>
          <cell r="P275">
            <v>10.10609625</v>
          </cell>
          <cell r="Q275">
            <v>10.10609625</v>
          </cell>
          <cell r="R275">
            <v>10.10609625</v>
          </cell>
          <cell r="S275">
            <v>10.10609625</v>
          </cell>
          <cell r="T275">
            <v>10.10609625</v>
          </cell>
          <cell r="U275">
            <v>10.10609625</v>
          </cell>
          <cell r="V275">
            <v>10.10609625</v>
          </cell>
          <cell r="W275">
            <v>10.10609625</v>
          </cell>
          <cell r="X275">
            <v>10.10609625</v>
          </cell>
          <cell r="Y275">
            <v>10.10609625</v>
          </cell>
          <cell r="Z275">
            <v>10.10609625</v>
          </cell>
          <cell r="AA275">
            <v>10.10609625</v>
          </cell>
          <cell r="AB275">
            <v>2.7461996666666701</v>
          </cell>
          <cell r="AC275">
            <v>2.7461996666666701</v>
          </cell>
          <cell r="AD275">
            <v>2.7461996666666701</v>
          </cell>
          <cell r="AE275">
            <v>2.461004</v>
          </cell>
          <cell r="AF275">
            <v>12.610367500000001</v>
          </cell>
          <cell r="AG275">
            <v>12.610367500000001</v>
          </cell>
          <cell r="AH275">
            <v>4.2306635000000004</v>
          </cell>
          <cell r="AI275">
            <v>4.2306635000000004</v>
          </cell>
          <cell r="AJ275">
            <v>4.2306635000000004</v>
          </cell>
        </row>
        <row r="276">
          <cell r="C276" t="str">
            <v>IX</v>
          </cell>
          <cell r="D276">
            <v>24.4696360511184</v>
          </cell>
          <cell r="E276">
            <v>24.4696360511184</v>
          </cell>
          <cell r="F276">
            <v>24.4696360511184</v>
          </cell>
          <cell r="G276">
            <v>24.4696360511184</v>
          </cell>
          <cell r="H276">
            <v>24.4696360511184</v>
          </cell>
          <cell r="I276">
            <v>24.4696360511184</v>
          </cell>
          <cell r="J276">
            <v>24.4696360511184</v>
          </cell>
          <cell r="K276">
            <v>24.4696360511184</v>
          </cell>
          <cell r="L276">
            <v>24.4696360511184</v>
          </cell>
          <cell r="M276">
            <v>24.4696360511184</v>
          </cell>
          <cell r="N276">
            <v>24.4696360511184</v>
          </cell>
          <cell r="O276">
            <v>24.4696360511184</v>
          </cell>
          <cell r="P276">
            <v>24.4696360511184</v>
          </cell>
          <cell r="Q276">
            <v>24.4696360511184</v>
          </cell>
          <cell r="R276">
            <v>24.4696360511184</v>
          </cell>
          <cell r="S276">
            <v>24.4696360511184</v>
          </cell>
          <cell r="T276">
            <v>24.4696360511184</v>
          </cell>
          <cell r="U276">
            <v>24.4696360511184</v>
          </cell>
          <cell r="V276">
            <v>24.4696360511184</v>
          </cell>
          <cell r="W276">
            <v>24.4696360511184</v>
          </cell>
          <cell r="X276">
            <v>24.4696360511184</v>
          </cell>
          <cell r="Y276">
            <v>24.4696360511184</v>
          </cell>
          <cell r="Z276">
            <v>24.4696360511184</v>
          </cell>
          <cell r="AA276">
            <v>24.4696360511184</v>
          </cell>
          <cell r="AB276">
            <v>10.0805412478673</v>
          </cell>
          <cell r="AC276">
            <v>10.0805412478673</v>
          </cell>
          <cell r="AD276">
            <v>10.0805412478673</v>
          </cell>
          <cell r="AE276">
            <v>3.204167036037</v>
          </cell>
          <cell r="AF276">
            <v>96.545501042285494</v>
          </cell>
          <cell r="AG276">
            <v>96.545501042285494</v>
          </cell>
          <cell r="AH276">
            <v>18.153711893777</v>
          </cell>
          <cell r="AI276">
            <v>18.153711893777</v>
          </cell>
          <cell r="AJ276">
            <v>18.153711893777</v>
          </cell>
        </row>
        <row r="277">
          <cell r="C277" t="str">
            <v>XIV</v>
          </cell>
          <cell r="D277">
            <v>59.089185499999999</v>
          </cell>
          <cell r="E277">
            <v>59.089185499999999</v>
          </cell>
          <cell r="F277">
            <v>59.089185499999999</v>
          </cell>
          <cell r="G277">
            <v>59.089185499999999</v>
          </cell>
          <cell r="H277">
            <v>59.089185499999999</v>
          </cell>
          <cell r="I277">
            <v>59.089185499999999</v>
          </cell>
          <cell r="J277">
            <v>59.089185499999999</v>
          </cell>
          <cell r="K277">
            <v>59.089185499999999</v>
          </cell>
          <cell r="L277">
            <v>59.089185499999999</v>
          </cell>
          <cell r="M277">
            <v>59.089185499999999</v>
          </cell>
          <cell r="N277">
            <v>59.089185499999999</v>
          </cell>
          <cell r="O277">
            <v>59.089185499999999</v>
          </cell>
          <cell r="P277">
            <v>59.089185499999999</v>
          </cell>
          <cell r="Q277">
            <v>59.089185499999999</v>
          </cell>
          <cell r="R277">
            <v>59.089185499999999</v>
          </cell>
          <cell r="S277">
            <v>59.089185499999999</v>
          </cell>
          <cell r="T277">
            <v>59.089185499999999</v>
          </cell>
          <cell r="U277">
            <v>59.089185499999999</v>
          </cell>
          <cell r="V277">
            <v>59.089185499999999</v>
          </cell>
          <cell r="W277">
            <v>59.089185499999999</v>
          </cell>
          <cell r="X277">
            <v>59.089185499999999</v>
          </cell>
          <cell r="Y277">
            <v>59.089185499999999</v>
          </cell>
          <cell r="Z277">
            <v>59.089185499999999</v>
          </cell>
          <cell r="AA277">
            <v>59.089185499999999</v>
          </cell>
          <cell r="AB277">
            <v>14.7843056666667</v>
          </cell>
          <cell r="AC277">
            <v>14.7843056666667</v>
          </cell>
          <cell r="AD277">
            <v>14.7843056666667</v>
          </cell>
          <cell r="AE277">
            <v>2.8804419999999999</v>
          </cell>
          <cell r="AF277">
            <v>1.3468884999999999</v>
          </cell>
          <cell r="AG277">
            <v>1.3468884999999999</v>
          </cell>
          <cell r="AH277">
            <v>34.286819000000001</v>
          </cell>
          <cell r="AI277">
            <v>34.286819000000001</v>
          </cell>
          <cell r="AJ277">
            <v>34.286819000000001</v>
          </cell>
        </row>
        <row r="278">
          <cell r="C278" t="str">
            <v>X</v>
          </cell>
          <cell r="D278">
            <v>10.7815716666667</v>
          </cell>
          <cell r="E278">
            <v>10.7815716666667</v>
          </cell>
          <cell r="F278">
            <v>10.7815716666667</v>
          </cell>
          <cell r="G278">
            <v>10.7815716666667</v>
          </cell>
          <cell r="H278">
            <v>10.7815716666667</v>
          </cell>
          <cell r="I278">
            <v>10.7815716666667</v>
          </cell>
          <cell r="J278">
            <v>10.7815716666667</v>
          </cell>
          <cell r="K278">
            <v>10.7815716666667</v>
          </cell>
          <cell r="L278">
            <v>10.7815716666667</v>
          </cell>
          <cell r="M278">
            <v>10.7815716666667</v>
          </cell>
          <cell r="N278">
            <v>10.7815716666667</v>
          </cell>
          <cell r="O278">
            <v>10.7815716666667</v>
          </cell>
          <cell r="P278">
            <v>10.7815716666667</v>
          </cell>
          <cell r="Q278">
            <v>10.7815716666667</v>
          </cell>
          <cell r="R278">
            <v>10.7815716666667</v>
          </cell>
          <cell r="S278">
            <v>10.7815716666667</v>
          </cell>
          <cell r="T278">
            <v>10.7815716666667</v>
          </cell>
          <cell r="U278">
            <v>10.7815716666667</v>
          </cell>
          <cell r="V278">
            <v>10.7815716666667</v>
          </cell>
          <cell r="W278">
            <v>10.7815716666667</v>
          </cell>
          <cell r="X278">
            <v>10.7815716666667</v>
          </cell>
          <cell r="Y278">
            <v>10.7815716666667</v>
          </cell>
          <cell r="Z278">
            <v>10.7815716666667</v>
          </cell>
          <cell r="AA278">
            <v>10.7815716666667</v>
          </cell>
          <cell r="AB278">
            <v>47.991019000000001</v>
          </cell>
          <cell r="AC278">
            <v>47.991019000000001</v>
          </cell>
          <cell r="AD278">
            <v>47.991019000000001</v>
          </cell>
          <cell r="AE278">
            <v>36.243274</v>
          </cell>
          <cell r="AF278">
            <v>25.615323</v>
          </cell>
          <cell r="AG278">
            <v>25.615323</v>
          </cell>
          <cell r="AH278">
            <v>1.1666369999999999</v>
          </cell>
          <cell r="AI278">
            <v>1.1666369999999999</v>
          </cell>
          <cell r="AJ278">
            <v>1.1666369999999999</v>
          </cell>
        </row>
        <row r="279">
          <cell r="C279" t="str">
            <v>XI</v>
          </cell>
          <cell r="D279">
            <v>0</v>
          </cell>
          <cell r="E279">
            <v>0</v>
          </cell>
          <cell r="F279">
            <v>0</v>
          </cell>
          <cell r="G279">
            <v>0</v>
          </cell>
          <cell r="H279">
            <v>0</v>
          </cell>
          <cell r="I279">
            <v>0</v>
          </cell>
          <cell r="J279">
            <v>0</v>
          </cell>
          <cell r="K279">
            <v>0</v>
          </cell>
          <cell r="L279">
            <v>0</v>
          </cell>
          <cell r="M279">
            <v>0</v>
          </cell>
          <cell r="N279">
            <v>0</v>
          </cell>
          <cell r="O279">
            <v>0</v>
          </cell>
          <cell r="P279">
            <v>0</v>
          </cell>
          <cell r="Q279">
            <v>0</v>
          </cell>
          <cell r="R279">
            <v>0</v>
          </cell>
          <cell r="S279">
            <v>0</v>
          </cell>
          <cell r="T279">
            <v>0</v>
          </cell>
          <cell r="U279">
            <v>0</v>
          </cell>
          <cell r="V279">
            <v>0</v>
          </cell>
          <cell r="W279">
            <v>0</v>
          </cell>
          <cell r="X279">
            <v>0</v>
          </cell>
          <cell r="Y279">
            <v>0</v>
          </cell>
          <cell r="Z279">
            <v>0</v>
          </cell>
          <cell r="AA279">
            <v>0</v>
          </cell>
          <cell r="AB279">
            <v>0</v>
          </cell>
          <cell r="AC279">
            <v>0</v>
          </cell>
          <cell r="AD279">
            <v>0</v>
          </cell>
          <cell r="AE279">
            <v>0</v>
          </cell>
          <cell r="AF279">
            <v>0</v>
          </cell>
          <cell r="AG279">
            <v>0</v>
          </cell>
          <cell r="AH279">
            <v>0</v>
          </cell>
          <cell r="AI279">
            <v>0</v>
          </cell>
          <cell r="AJ279">
            <v>0</v>
          </cell>
        </row>
        <row r="280">
          <cell r="C280" t="str">
            <v>XII</v>
          </cell>
          <cell r="D280">
            <v>0</v>
          </cell>
          <cell r="E280">
            <v>0</v>
          </cell>
          <cell r="F280">
            <v>0</v>
          </cell>
          <cell r="G280">
            <v>0</v>
          </cell>
          <cell r="H280">
            <v>0</v>
          </cell>
          <cell r="I280">
            <v>0</v>
          </cell>
          <cell r="J280">
            <v>0</v>
          </cell>
          <cell r="K280">
            <v>0</v>
          </cell>
          <cell r="L280">
            <v>0</v>
          </cell>
          <cell r="M280">
            <v>0</v>
          </cell>
          <cell r="N280">
            <v>0</v>
          </cell>
          <cell r="O280">
            <v>0</v>
          </cell>
          <cell r="P280">
            <v>0</v>
          </cell>
          <cell r="Q280">
            <v>0</v>
          </cell>
          <cell r="R280">
            <v>0</v>
          </cell>
          <cell r="S280">
            <v>0</v>
          </cell>
          <cell r="T280">
            <v>0</v>
          </cell>
          <cell r="U280">
            <v>0</v>
          </cell>
          <cell r="V280">
            <v>0</v>
          </cell>
          <cell r="W280">
            <v>0</v>
          </cell>
          <cell r="X280">
            <v>0</v>
          </cell>
          <cell r="Y280">
            <v>0</v>
          </cell>
          <cell r="Z280">
            <v>0</v>
          </cell>
          <cell r="AA280">
            <v>0</v>
          </cell>
          <cell r="AB280">
            <v>0</v>
          </cell>
          <cell r="AC280">
            <v>0</v>
          </cell>
          <cell r="AD280">
            <v>0</v>
          </cell>
          <cell r="AE280">
            <v>0</v>
          </cell>
          <cell r="AF280">
            <v>0</v>
          </cell>
          <cell r="AG280">
            <v>0</v>
          </cell>
          <cell r="AH280">
            <v>0</v>
          </cell>
          <cell r="AI280">
            <v>0</v>
          </cell>
          <cell r="AJ280">
            <v>0</v>
          </cell>
        </row>
        <row r="281">
          <cell r="D281">
            <v>104.446489467785</v>
          </cell>
          <cell r="E281">
            <v>104.446489467785</v>
          </cell>
          <cell r="F281">
            <v>104.446489467785</v>
          </cell>
          <cell r="G281">
            <v>104.446489467785</v>
          </cell>
          <cell r="H281">
            <v>104.446489467785</v>
          </cell>
          <cell r="I281">
            <v>104.446489467785</v>
          </cell>
          <cell r="J281">
            <v>104.446489467785</v>
          </cell>
          <cell r="K281">
            <v>104.446489467785</v>
          </cell>
          <cell r="L281">
            <v>104.446489467785</v>
          </cell>
          <cell r="M281">
            <v>104.446489467785</v>
          </cell>
          <cell r="N281">
            <v>104.446489467785</v>
          </cell>
          <cell r="O281">
            <v>104.446489467785</v>
          </cell>
          <cell r="P281">
            <v>104.446489467785</v>
          </cell>
          <cell r="Q281">
            <v>104.446489467785</v>
          </cell>
          <cell r="R281">
            <v>104.446489467785</v>
          </cell>
          <cell r="S281">
            <v>104.446489467785</v>
          </cell>
          <cell r="T281">
            <v>104.446489467785</v>
          </cell>
          <cell r="U281">
            <v>104.446489467785</v>
          </cell>
          <cell r="V281">
            <v>104.446489467785</v>
          </cell>
          <cell r="W281">
            <v>104.446489467785</v>
          </cell>
          <cell r="X281">
            <v>104.446489467785</v>
          </cell>
          <cell r="Y281">
            <v>104.446489467785</v>
          </cell>
          <cell r="Z281">
            <v>104.446489467785</v>
          </cell>
          <cell r="AA281">
            <v>104.446489467785</v>
          </cell>
          <cell r="AB281">
            <v>76.160599240438998</v>
          </cell>
          <cell r="AC281">
            <v>76.160599240438998</v>
          </cell>
          <cell r="AD281">
            <v>76.160599240438998</v>
          </cell>
          <cell r="AE281">
            <v>44.788887036037003</v>
          </cell>
          <cell r="AF281">
            <v>154.58639810853501</v>
          </cell>
          <cell r="AG281">
            <v>154.58639810853501</v>
          </cell>
          <cell r="AH281">
            <v>59.430824294532997</v>
          </cell>
          <cell r="AI281">
            <v>59.430824294532997</v>
          </cell>
          <cell r="AJ281">
            <v>59.430824294532997</v>
          </cell>
        </row>
        <row r="285">
          <cell r="C285" t="str">
            <v>Bosques Nativos Adultos (Adulto+Achaparrado) que se convierten en Tierras de Cultivo</v>
          </cell>
        </row>
        <row r="286">
          <cell r="C286" t="str">
            <v>REGIÓN/AÑO</v>
          </cell>
          <cell r="D286">
            <v>1990</v>
          </cell>
          <cell r="E286">
            <v>1991</v>
          </cell>
          <cell r="F286">
            <v>1992</v>
          </cell>
          <cell r="G286">
            <v>1993</v>
          </cell>
          <cell r="H286">
            <v>1994</v>
          </cell>
          <cell r="I286">
            <v>1995</v>
          </cell>
          <cell r="J286">
            <v>1996</v>
          </cell>
          <cell r="K286">
            <v>1997</v>
          </cell>
          <cell r="L286">
            <v>1998</v>
          </cell>
          <cell r="M286">
            <v>1999</v>
          </cell>
          <cell r="N286">
            <v>2000</v>
          </cell>
          <cell r="O286">
            <v>2001</v>
          </cell>
          <cell r="P286">
            <v>2002</v>
          </cell>
          <cell r="Q286">
            <v>2003</v>
          </cell>
          <cell r="R286">
            <v>2004</v>
          </cell>
          <cell r="S286">
            <v>2005</v>
          </cell>
          <cell r="T286">
            <v>2006</v>
          </cell>
          <cell r="U286">
            <v>2007</v>
          </cell>
          <cell r="V286">
            <v>2008</v>
          </cell>
          <cell r="W286">
            <v>2009</v>
          </cell>
          <cell r="X286">
            <v>2010</v>
          </cell>
          <cell r="Y286">
            <v>2011</v>
          </cell>
          <cell r="Z286">
            <v>2012</v>
          </cell>
          <cell r="AA286">
            <v>2013</v>
          </cell>
          <cell r="AB286">
            <v>2014</v>
          </cell>
          <cell r="AC286">
            <v>2015</v>
          </cell>
          <cell r="AD286">
            <v>2016</v>
          </cell>
          <cell r="AE286">
            <v>2017</v>
          </cell>
          <cell r="AF286">
            <v>2018</v>
          </cell>
          <cell r="AG286">
            <v>2019</v>
          </cell>
          <cell r="AH286">
            <v>2020</v>
          </cell>
          <cell r="AI286">
            <v>2021</v>
          </cell>
          <cell r="AJ286">
            <v>2022</v>
          </cell>
        </row>
        <row r="287">
          <cell r="C287" t="str">
            <v>XV</v>
          </cell>
          <cell r="D287">
            <v>0</v>
          </cell>
          <cell r="E287">
            <v>0</v>
          </cell>
          <cell r="F287">
            <v>0</v>
          </cell>
          <cell r="G287">
            <v>0</v>
          </cell>
          <cell r="H287">
            <v>0</v>
          </cell>
          <cell r="I287">
            <v>0</v>
          </cell>
          <cell r="J287">
            <v>0</v>
          </cell>
          <cell r="K287">
            <v>0</v>
          </cell>
          <cell r="L287">
            <v>0</v>
          </cell>
          <cell r="M287">
            <v>0</v>
          </cell>
          <cell r="N287">
            <v>0</v>
          </cell>
          <cell r="O287">
            <v>0</v>
          </cell>
          <cell r="P287">
            <v>0</v>
          </cell>
          <cell r="Q287">
            <v>0</v>
          </cell>
          <cell r="R287">
            <v>0</v>
          </cell>
          <cell r="S287">
            <v>0</v>
          </cell>
          <cell r="T287">
            <v>0</v>
          </cell>
          <cell r="U287">
            <v>0</v>
          </cell>
          <cell r="V287">
            <v>0</v>
          </cell>
          <cell r="W287">
            <v>0</v>
          </cell>
          <cell r="X287">
            <v>0</v>
          </cell>
          <cell r="Y287">
            <v>0</v>
          </cell>
          <cell r="Z287">
            <v>0</v>
          </cell>
          <cell r="AA287">
            <v>0</v>
          </cell>
          <cell r="AB287">
            <v>0</v>
          </cell>
          <cell r="AC287">
            <v>0</v>
          </cell>
          <cell r="AD287">
            <v>0</v>
          </cell>
          <cell r="AE287">
            <v>0</v>
          </cell>
          <cell r="AF287">
            <v>0</v>
          </cell>
          <cell r="AG287">
            <v>0</v>
          </cell>
          <cell r="AH287">
            <v>0</v>
          </cell>
          <cell r="AI287">
            <v>0</v>
          </cell>
          <cell r="AJ287">
            <v>0</v>
          </cell>
        </row>
        <row r="288">
          <cell r="C288" t="str">
            <v>I</v>
          </cell>
          <cell r="D288">
            <v>0</v>
          </cell>
          <cell r="E288">
            <v>0</v>
          </cell>
          <cell r="F288">
            <v>0</v>
          </cell>
          <cell r="G288">
            <v>0</v>
          </cell>
          <cell r="H288">
            <v>0</v>
          </cell>
          <cell r="I288">
            <v>0</v>
          </cell>
          <cell r="J288">
            <v>0</v>
          </cell>
          <cell r="K288">
            <v>0</v>
          </cell>
          <cell r="L288">
            <v>0</v>
          </cell>
          <cell r="M288">
            <v>0</v>
          </cell>
          <cell r="N288">
            <v>0</v>
          </cell>
          <cell r="O288">
            <v>0</v>
          </cell>
          <cell r="P288">
            <v>0</v>
          </cell>
          <cell r="Q288">
            <v>0</v>
          </cell>
          <cell r="R288">
            <v>0</v>
          </cell>
          <cell r="S288">
            <v>0</v>
          </cell>
          <cell r="T288">
            <v>0</v>
          </cell>
          <cell r="U288">
            <v>0</v>
          </cell>
          <cell r="V288">
            <v>0</v>
          </cell>
          <cell r="W288">
            <v>0</v>
          </cell>
          <cell r="X288">
            <v>0</v>
          </cell>
          <cell r="Y288">
            <v>0</v>
          </cell>
          <cell r="Z288">
            <v>0</v>
          </cell>
          <cell r="AA288">
            <v>0</v>
          </cell>
          <cell r="AB288">
            <v>0</v>
          </cell>
          <cell r="AC288">
            <v>0</v>
          </cell>
          <cell r="AD288">
            <v>0</v>
          </cell>
          <cell r="AE288">
            <v>0</v>
          </cell>
          <cell r="AF288">
            <v>0</v>
          </cell>
          <cell r="AG288">
            <v>0</v>
          </cell>
          <cell r="AH288">
            <v>0</v>
          </cell>
          <cell r="AI288">
            <v>0</v>
          </cell>
          <cell r="AJ288">
            <v>0</v>
          </cell>
        </row>
        <row r="289">
          <cell r="C289" t="str">
            <v>II</v>
          </cell>
          <cell r="D289">
            <v>0</v>
          </cell>
          <cell r="E289">
            <v>0</v>
          </cell>
          <cell r="F289">
            <v>0</v>
          </cell>
          <cell r="G289">
            <v>0</v>
          </cell>
          <cell r="H289">
            <v>0</v>
          </cell>
          <cell r="I289">
            <v>0</v>
          </cell>
          <cell r="J289">
            <v>0</v>
          </cell>
          <cell r="K289">
            <v>0</v>
          </cell>
          <cell r="L289">
            <v>0</v>
          </cell>
          <cell r="M289">
            <v>0</v>
          </cell>
          <cell r="N289">
            <v>0</v>
          </cell>
          <cell r="O289">
            <v>0</v>
          </cell>
          <cell r="P289">
            <v>0</v>
          </cell>
          <cell r="Q289">
            <v>0</v>
          </cell>
          <cell r="R289">
            <v>0</v>
          </cell>
          <cell r="S289">
            <v>0</v>
          </cell>
          <cell r="T289">
            <v>0</v>
          </cell>
          <cell r="U289">
            <v>0</v>
          </cell>
          <cell r="V289">
            <v>0</v>
          </cell>
          <cell r="W289">
            <v>0</v>
          </cell>
          <cell r="X289">
            <v>0</v>
          </cell>
          <cell r="Y289">
            <v>0</v>
          </cell>
          <cell r="Z289">
            <v>0</v>
          </cell>
          <cell r="AA289">
            <v>0</v>
          </cell>
          <cell r="AB289">
            <v>0</v>
          </cell>
          <cell r="AC289">
            <v>0</v>
          </cell>
          <cell r="AD289">
            <v>0</v>
          </cell>
          <cell r="AE289">
            <v>0</v>
          </cell>
          <cell r="AF289">
            <v>0</v>
          </cell>
          <cell r="AG289">
            <v>0</v>
          </cell>
          <cell r="AH289">
            <v>0</v>
          </cell>
          <cell r="AI289">
            <v>0</v>
          </cell>
          <cell r="AJ289">
            <v>0</v>
          </cell>
        </row>
        <row r="290">
          <cell r="C290" t="str">
            <v>III</v>
          </cell>
          <cell r="D290">
            <v>1.6856754081809999</v>
          </cell>
          <cell r="E290">
            <v>1.6856754081809999</v>
          </cell>
          <cell r="F290">
            <v>1.6856754081809999</v>
          </cell>
          <cell r="G290">
            <v>1.6856754081809999</v>
          </cell>
          <cell r="H290">
            <v>1.6856754081809999</v>
          </cell>
          <cell r="I290">
            <v>1.6856754081809999</v>
          </cell>
          <cell r="J290">
            <v>1.6856754081809999</v>
          </cell>
          <cell r="K290">
            <v>1.6856754081809999</v>
          </cell>
          <cell r="L290">
            <v>1.6856754081809999</v>
          </cell>
          <cell r="M290">
            <v>1.6856754081809999</v>
          </cell>
          <cell r="N290">
            <v>1.6856754081809999</v>
          </cell>
          <cell r="O290">
            <v>1.6856754081809999</v>
          </cell>
          <cell r="P290">
            <v>1.6856754081809999</v>
          </cell>
          <cell r="Q290">
            <v>1.6856754081809999</v>
          </cell>
          <cell r="R290">
            <v>1.6856754081809999</v>
          </cell>
          <cell r="S290">
            <v>1.6856754081809999</v>
          </cell>
          <cell r="T290">
            <v>1.6856754081809999</v>
          </cell>
          <cell r="U290">
            <v>1.6856754081809999</v>
          </cell>
          <cell r="V290">
            <v>1.6856754081809999</v>
          </cell>
          <cell r="W290">
            <v>1.6856754081809999</v>
          </cell>
          <cell r="X290">
            <v>1.6856754081809999</v>
          </cell>
          <cell r="Y290">
            <v>1.6856754081809999</v>
          </cell>
          <cell r="Z290">
            <v>1.6856754081809999</v>
          </cell>
          <cell r="AA290">
            <v>1.6856754081809999</v>
          </cell>
          <cell r="AB290">
            <v>1.6856754081809999</v>
          </cell>
          <cell r="AC290">
            <v>1.6856754081809999</v>
          </cell>
          <cell r="AD290">
            <v>1.6856754081809999</v>
          </cell>
          <cell r="AE290">
            <v>1.6856754081809999</v>
          </cell>
          <cell r="AF290">
            <v>1.6856754081809999</v>
          </cell>
          <cell r="AG290">
            <v>1.6856754081809999</v>
          </cell>
          <cell r="AH290">
            <v>1.6856754081809999</v>
          </cell>
          <cell r="AI290">
            <v>1.6856754081809999</v>
          </cell>
          <cell r="AJ290">
            <v>1.6856754081809999</v>
          </cell>
        </row>
        <row r="291">
          <cell r="C291" t="str">
            <v>IV</v>
          </cell>
          <cell r="D291">
            <v>0.29325465487500002</v>
          </cell>
          <cell r="E291">
            <v>0.29325465487500002</v>
          </cell>
          <cell r="F291">
            <v>0.29325465487500002</v>
          </cell>
          <cell r="G291">
            <v>0.29325465487500002</v>
          </cell>
          <cell r="H291">
            <v>0.29325465487500002</v>
          </cell>
          <cell r="I291">
            <v>0.29325465487500002</v>
          </cell>
          <cell r="J291">
            <v>0.29325465487500002</v>
          </cell>
          <cell r="K291">
            <v>0.29325465487500002</v>
          </cell>
          <cell r="L291">
            <v>0.29325465487500002</v>
          </cell>
          <cell r="M291">
            <v>0.29325465487500002</v>
          </cell>
          <cell r="N291">
            <v>0.29325465487500002</v>
          </cell>
          <cell r="O291">
            <v>0.29325465487500002</v>
          </cell>
          <cell r="P291">
            <v>0.29325465487500002</v>
          </cell>
          <cell r="Q291">
            <v>0.29325465487500002</v>
          </cell>
          <cell r="R291">
            <v>0.29325465487500002</v>
          </cell>
          <cell r="S291">
            <v>0.29325465487500002</v>
          </cell>
          <cell r="T291">
            <v>0.29325465487500002</v>
          </cell>
          <cell r="U291">
            <v>0.29325465487500002</v>
          </cell>
          <cell r="V291">
            <v>0.29325465487500002</v>
          </cell>
          <cell r="W291">
            <v>0.29325465487500002</v>
          </cell>
          <cell r="X291">
            <v>0.29325465487500002</v>
          </cell>
          <cell r="Y291">
            <v>0.29325465487500002</v>
          </cell>
          <cell r="Z291">
            <v>0.29325465487500002</v>
          </cell>
          <cell r="AA291">
            <v>0.29325465487500002</v>
          </cell>
          <cell r="AB291">
            <v>6.8660341826076703</v>
          </cell>
          <cell r="AC291">
            <v>6.8660341826076703</v>
          </cell>
          <cell r="AD291">
            <v>6.8660341826076703</v>
          </cell>
          <cell r="AE291">
            <v>4.9282495013299998</v>
          </cell>
          <cell r="AF291">
            <v>6.0128918517300001</v>
          </cell>
          <cell r="AG291">
            <v>6.0128918517300001</v>
          </cell>
          <cell r="AH291">
            <v>6.0128918517300001</v>
          </cell>
          <cell r="AI291">
            <v>6.0128918517300001</v>
          </cell>
          <cell r="AJ291">
            <v>6.0128918517300001</v>
          </cell>
        </row>
        <row r="292">
          <cell r="C292" t="str">
            <v>V</v>
          </cell>
          <cell r="D292">
            <v>9.0159850833333302</v>
          </cell>
          <cell r="E292">
            <v>9.0159850833333302</v>
          </cell>
          <cell r="F292">
            <v>9.0159850833333302</v>
          </cell>
          <cell r="G292">
            <v>9.0159850833333302</v>
          </cell>
          <cell r="H292">
            <v>9.0159850833333302</v>
          </cell>
          <cell r="I292">
            <v>9.0159850833333302</v>
          </cell>
          <cell r="J292">
            <v>9.0159850833333302</v>
          </cell>
          <cell r="K292">
            <v>9.0159850833333302</v>
          </cell>
          <cell r="L292">
            <v>9.0159850833333302</v>
          </cell>
          <cell r="M292">
            <v>9.0159850833333302</v>
          </cell>
          <cell r="N292">
            <v>9.0159850833333302</v>
          </cell>
          <cell r="O292">
            <v>9.0159850833333302</v>
          </cell>
          <cell r="P292">
            <v>9.0159850833333302</v>
          </cell>
          <cell r="Q292">
            <v>9.0159850833333302</v>
          </cell>
          <cell r="R292">
            <v>9.0159850833333302</v>
          </cell>
          <cell r="S292">
            <v>9.0159850833333302</v>
          </cell>
          <cell r="T292">
            <v>9.0159850833333302</v>
          </cell>
          <cell r="U292">
            <v>9.0159850833333302</v>
          </cell>
          <cell r="V292">
            <v>9.0159850833333302</v>
          </cell>
          <cell r="W292">
            <v>9.0159850833333302</v>
          </cell>
          <cell r="X292">
            <v>9.0159850833333302</v>
          </cell>
          <cell r="Y292">
            <v>9.0159850833333302</v>
          </cell>
          <cell r="Z292">
            <v>9.0159850833333302</v>
          </cell>
          <cell r="AA292">
            <v>9.0159850833333302</v>
          </cell>
          <cell r="AB292">
            <v>5.6337000000000002</v>
          </cell>
          <cell r="AC292">
            <v>5.6337000000000002</v>
          </cell>
          <cell r="AD292">
            <v>5.6337000000000002</v>
          </cell>
          <cell r="AE292">
            <v>6.6374899999999997</v>
          </cell>
          <cell r="AF292">
            <v>0</v>
          </cell>
          <cell r="AG292">
            <v>0</v>
          </cell>
          <cell r="AH292">
            <v>0</v>
          </cell>
          <cell r="AI292">
            <v>0</v>
          </cell>
          <cell r="AJ292">
            <v>0</v>
          </cell>
        </row>
        <row r="293">
          <cell r="C293" t="str">
            <v>RM</v>
          </cell>
          <cell r="D293">
            <v>0</v>
          </cell>
          <cell r="E293">
            <v>0</v>
          </cell>
          <cell r="F293">
            <v>0</v>
          </cell>
          <cell r="G293">
            <v>0</v>
          </cell>
          <cell r="H293">
            <v>0</v>
          </cell>
          <cell r="I293">
            <v>0</v>
          </cell>
          <cell r="J293">
            <v>0</v>
          </cell>
          <cell r="K293">
            <v>0</v>
          </cell>
          <cell r="L293">
            <v>0</v>
          </cell>
          <cell r="M293">
            <v>0</v>
          </cell>
          <cell r="N293">
            <v>0</v>
          </cell>
          <cell r="O293">
            <v>0</v>
          </cell>
          <cell r="P293">
            <v>0</v>
          </cell>
          <cell r="Q293">
            <v>0</v>
          </cell>
          <cell r="R293">
            <v>0</v>
          </cell>
          <cell r="S293">
            <v>0</v>
          </cell>
          <cell r="T293">
            <v>0</v>
          </cell>
          <cell r="U293">
            <v>0</v>
          </cell>
          <cell r="V293">
            <v>0</v>
          </cell>
          <cell r="W293">
            <v>0</v>
          </cell>
          <cell r="X293">
            <v>0</v>
          </cell>
          <cell r="Y293">
            <v>0</v>
          </cell>
          <cell r="Z293">
            <v>0</v>
          </cell>
          <cell r="AA293">
            <v>0</v>
          </cell>
          <cell r="AB293">
            <v>0.28612806960033299</v>
          </cell>
          <cell r="AC293">
            <v>0.28612806960033299</v>
          </cell>
          <cell r="AD293">
            <v>0.28612806960033299</v>
          </cell>
          <cell r="AE293">
            <v>0</v>
          </cell>
          <cell r="AF293">
            <v>0</v>
          </cell>
          <cell r="AG293">
            <v>0</v>
          </cell>
          <cell r="AH293">
            <v>0</v>
          </cell>
          <cell r="AI293">
            <v>0</v>
          </cell>
          <cell r="AJ293">
            <v>0</v>
          </cell>
        </row>
        <row r="294">
          <cell r="C294" t="str">
            <v>VI</v>
          </cell>
          <cell r="D294">
            <v>0</v>
          </cell>
          <cell r="E294">
            <v>0</v>
          </cell>
          <cell r="F294">
            <v>0</v>
          </cell>
          <cell r="G294">
            <v>0</v>
          </cell>
          <cell r="H294">
            <v>0</v>
          </cell>
          <cell r="I294">
            <v>0</v>
          </cell>
          <cell r="J294">
            <v>0</v>
          </cell>
          <cell r="K294">
            <v>0</v>
          </cell>
          <cell r="L294">
            <v>0</v>
          </cell>
          <cell r="M294">
            <v>0</v>
          </cell>
          <cell r="N294">
            <v>0</v>
          </cell>
          <cell r="O294">
            <v>0</v>
          </cell>
          <cell r="P294">
            <v>0</v>
          </cell>
          <cell r="Q294">
            <v>0</v>
          </cell>
          <cell r="R294">
            <v>0</v>
          </cell>
          <cell r="S294">
            <v>0</v>
          </cell>
          <cell r="T294">
            <v>0</v>
          </cell>
          <cell r="U294">
            <v>0</v>
          </cell>
          <cell r="V294">
            <v>0</v>
          </cell>
          <cell r="W294">
            <v>0</v>
          </cell>
          <cell r="X294">
            <v>0</v>
          </cell>
          <cell r="Y294">
            <v>0</v>
          </cell>
          <cell r="Z294">
            <v>0</v>
          </cell>
          <cell r="AA294">
            <v>0</v>
          </cell>
          <cell r="AB294">
            <v>0.92350884679800005</v>
          </cell>
          <cell r="AC294">
            <v>0.92350884679800005</v>
          </cell>
          <cell r="AD294">
            <v>0.92350884679800005</v>
          </cell>
          <cell r="AE294">
            <v>26.590052538049999</v>
          </cell>
          <cell r="AF294">
            <v>23.83692002603</v>
          </cell>
          <cell r="AG294">
            <v>23.83692002603</v>
          </cell>
          <cell r="AH294">
            <v>23.83692002603</v>
          </cell>
          <cell r="AI294">
            <v>23.83692002603</v>
          </cell>
          <cell r="AJ294">
            <v>23.83692002603</v>
          </cell>
        </row>
        <row r="295">
          <cell r="C295" t="str">
            <v>VII</v>
          </cell>
          <cell r="D295">
            <v>0</v>
          </cell>
          <cell r="E295">
            <v>0</v>
          </cell>
          <cell r="F295">
            <v>0</v>
          </cell>
          <cell r="G295">
            <v>0</v>
          </cell>
          <cell r="H295">
            <v>0</v>
          </cell>
          <cell r="I295">
            <v>0</v>
          </cell>
          <cell r="J295">
            <v>0</v>
          </cell>
          <cell r="K295">
            <v>0</v>
          </cell>
          <cell r="L295">
            <v>0</v>
          </cell>
          <cell r="M295">
            <v>0</v>
          </cell>
          <cell r="N295">
            <v>0</v>
          </cell>
          <cell r="O295">
            <v>0</v>
          </cell>
          <cell r="P295">
            <v>0</v>
          </cell>
          <cell r="Q295">
            <v>0</v>
          </cell>
          <cell r="R295">
            <v>0</v>
          </cell>
          <cell r="S295">
            <v>0</v>
          </cell>
          <cell r="T295">
            <v>0</v>
          </cell>
          <cell r="U295">
            <v>0</v>
          </cell>
          <cell r="V295">
            <v>0</v>
          </cell>
          <cell r="W295">
            <v>0</v>
          </cell>
          <cell r="X295">
            <v>0</v>
          </cell>
          <cell r="Y295">
            <v>0</v>
          </cell>
          <cell r="Z295">
            <v>0</v>
          </cell>
          <cell r="AA295">
            <v>0</v>
          </cell>
          <cell r="AB295">
            <v>0</v>
          </cell>
          <cell r="AC295">
            <v>0</v>
          </cell>
          <cell r="AD295">
            <v>0</v>
          </cell>
          <cell r="AE295">
            <v>0</v>
          </cell>
          <cell r="AF295">
            <v>0</v>
          </cell>
          <cell r="AG295">
            <v>0</v>
          </cell>
          <cell r="AH295">
            <v>0</v>
          </cell>
          <cell r="AI295">
            <v>0</v>
          </cell>
          <cell r="AJ295">
            <v>0</v>
          </cell>
        </row>
        <row r="296">
          <cell r="C296" t="str">
            <v>XVI</v>
          </cell>
          <cell r="D296">
            <v>0</v>
          </cell>
          <cell r="E296">
            <v>0</v>
          </cell>
          <cell r="F296">
            <v>0</v>
          </cell>
          <cell r="G296">
            <v>0</v>
          </cell>
          <cell r="H296">
            <v>0</v>
          </cell>
          <cell r="I296">
            <v>0</v>
          </cell>
          <cell r="J296">
            <v>0</v>
          </cell>
          <cell r="K296">
            <v>0</v>
          </cell>
          <cell r="L296">
            <v>0</v>
          </cell>
          <cell r="M296">
            <v>0</v>
          </cell>
          <cell r="N296">
            <v>0</v>
          </cell>
          <cell r="O296">
            <v>0</v>
          </cell>
          <cell r="P296">
            <v>0</v>
          </cell>
          <cell r="Q296">
            <v>0</v>
          </cell>
          <cell r="R296">
            <v>0</v>
          </cell>
          <cell r="S296">
            <v>0</v>
          </cell>
          <cell r="T296">
            <v>0</v>
          </cell>
          <cell r="U296">
            <v>0</v>
          </cell>
          <cell r="V296">
            <v>0</v>
          </cell>
          <cell r="W296">
            <v>0</v>
          </cell>
          <cell r="X296">
            <v>0</v>
          </cell>
          <cell r="Y296">
            <v>0</v>
          </cell>
          <cell r="Z296">
            <v>0</v>
          </cell>
          <cell r="AA296">
            <v>0</v>
          </cell>
          <cell r="AB296">
            <v>0</v>
          </cell>
          <cell r="AC296">
            <v>0</v>
          </cell>
          <cell r="AD296">
            <v>0</v>
          </cell>
          <cell r="AE296">
            <v>0</v>
          </cell>
          <cell r="AF296">
            <v>0</v>
          </cell>
          <cell r="AG296">
            <v>0</v>
          </cell>
          <cell r="AH296">
            <v>0</v>
          </cell>
          <cell r="AI296">
            <v>0</v>
          </cell>
          <cell r="AJ296">
            <v>0</v>
          </cell>
        </row>
        <row r="297">
          <cell r="C297" t="str">
            <v>VIII</v>
          </cell>
          <cell r="D297">
            <v>8.6046666666666702E-2</v>
          </cell>
          <cell r="E297">
            <v>8.6046666666666702E-2</v>
          </cell>
          <cell r="F297">
            <v>8.6046666666666702E-2</v>
          </cell>
          <cell r="G297">
            <v>8.6046666666666702E-2</v>
          </cell>
          <cell r="H297">
            <v>8.6046666666666702E-2</v>
          </cell>
          <cell r="I297">
            <v>8.6046666666666702E-2</v>
          </cell>
          <cell r="J297">
            <v>8.6046666666666702E-2</v>
          </cell>
          <cell r="K297">
            <v>8.6046666666666702E-2</v>
          </cell>
          <cell r="L297">
            <v>8.6046666666666702E-2</v>
          </cell>
          <cell r="M297">
            <v>8.6046666666666702E-2</v>
          </cell>
          <cell r="N297">
            <v>8.6046666666666702E-2</v>
          </cell>
          <cell r="O297">
            <v>8.6046666666666702E-2</v>
          </cell>
          <cell r="P297">
            <v>8.6046666666666702E-2</v>
          </cell>
          <cell r="Q297">
            <v>8.6046666666666702E-2</v>
          </cell>
          <cell r="R297">
            <v>8.6046666666666702E-2</v>
          </cell>
          <cell r="S297">
            <v>8.6046666666666702E-2</v>
          </cell>
          <cell r="T297">
            <v>8.6046666666666702E-2</v>
          </cell>
          <cell r="U297">
            <v>8.6046666666666702E-2</v>
          </cell>
          <cell r="V297">
            <v>8.6046666666666702E-2</v>
          </cell>
          <cell r="W297">
            <v>8.6046666666666702E-2</v>
          </cell>
          <cell r="X297">
            <v>8.6046666666666702E-2</v>
          </cell>
          <cell r="Y297">
            <v>8.6046666666666702E-2</v>
          </cell>
          <cell r="Z297">
            <v>8.6046666666666702E-2</v>
          </cell>
          <cell r="AA297">
            <v>8.6046666666666702E-2</v>
          </cell>
          <cell r="AB297">
            <v>0</v>
          </cell>
          <cell r="AC297">
            <v>0</v>
          </cell>
          <cell r="AD297">
            <v>0</v>
          </cell>
          <cell r="AE297">
            <v>0</v>
          </cell>
          <cell r="AF297">
            <v>0</v>
          </cell>
          <cell r="AG297">
            <v>0</v>
          </cell>
          <cell r="AH297">
            <v>0</v>
          </cell>
          <cell r="AI297">
            <v>0</v>
          </cell>
          <cell r="AJ297">
            <v>0</v>
          </cell>
        </row>
        <row r="298">
          <cell r="C298" t="str">
            <v>IX</v>
          </cell>
          <cell r="D298">
            <v>3.22189424361417</v>
          </cell>
          <cell r="E298">
            <v>3.22189424361417</v>
          </cell>
          <cell r="F298">
            <v>3.22189424361417</v>
          </cell>
          <cell r="G298">
            <v>3.22189424361417</v>
          </cell>
          <cell r="H298">
            <v>3.22189424361417</v>
          </cell>
          <cell r="I298">
            <v>3.22189424361417</v>
          </cell>
          <cell r="J298">
            <v>3.22189424361417</v>
          </cell>
          <cell r="K298">
            <v>3.22189424361417</v>
          </cell>
          <cell r="L298">
            <v>3.22189424361417</v>
          </cell>
          <cell r="M298">
            <v>3.22189424361417</v>
          </cell>
          <cell r="N298">
            <v>3.22189424361417</v>
          </cell>
          <cell r="O298">
            <v>3.22189424361417</v>
          </cell>
          <cell r="P298">
            <v>3.22189424361417</v>
          </cell>
          <cell r="Q298">
            <v>3.22189424361417</v>
          </cell>
          <cell r="R298">
            <v>3.22189424361417</v>
          </cell>
          <cell r="S298">
            <v>3.22189424361417</v>
          </cell>
          <cell r="T298">
            <v>3.22189424361417</v>
          </cell>
          <cell r="U298">
            <v>3.22189424361417</v>
          </cell>
          <cell r="V298">
            <v>3.22189424361417</v>
          </cell>
          <cell r="W298">
            <v>3.22189424361417</v>
          </cell>
          <cell r="X298">
            <v>3.22189424361417</v>
          </cell>
          <cell r="Y298">
            <v>3.22189424361417</v>
          </cell>
          <cell r="Z298">
            <v>3.22189424361417</v>
          </cell>
          <cell r="AA298">
            <v>3.22189424361417</v>
          </cell>
          <cell r="AB298">
            <v>3.0376226319153301</v>
          </cell>
          <cell r="AC298">
            <v>3.0376226319153301</v>
          </cell>
          <cell r="AD298">
            <v>3.0376226319153301</v>
          </cell>
          <cell r="AE298">
            <v>1.5760990127300001</v>
          </cell>
          <cell r="AF298">
            <v>24.6725329605305</v>
          </cell>
          <cell r="AG298">
            <v>24.6725329605305</v>
          </cell>
          <cell r="AH298">
            <v>0.3212325584115</v>
          </cell>
          <cell r="AI298">
            <v>0.3212325584115</v>
          </cell>
          <cell r="AJ298">
            <v>0.3212325584115</v>
          </cell>
        </row>
        <row r="299">
          <cell r="C299" t="str">
            <v>XIV</v>
          </cell>
          <cell r="D299">
            <v>5.6304916666666696</v>
          </cell>
          <cell r="E299">
            <v>5.6304916666666696</v>
          </cell>
          <cell r="F299">
            <v>5.6304916666666696</v>
          </cell>
          <cell r="G299">
            <v>5.6304916666666696</v>
          </cell>
          <cell r="H299">
            <v>5.6304916666666696</v>
          </cell>
          <cell r="I299">
            <v>5.6304916666666696</v>
          </cell>
          <cell r="J299">
            <v>5.6304916666666696</v>
          </cell>
          <cell r="K299">
            <v>5.6304916666666696</v>
          </cell>
          <cell r="L299">
            <v>5.6304916666666696</v>
          </cell>
          <cell r="M299">
            <v>5.6304916666666696</v>
          </cell>
          <cell r="N299">
            <v>5.6304916666666696</v>
          </cell>
          <cell r="O299">
            <v>5.6304916666666696</v>
          </cell>
          <cell r="P299">
            <v>5.6304916666666696</v>
          </cell>
          <cell r="Q299">
            <v>5.6304916666666696</v>
          </cell>
          <cell r="R299">
            <v>5.6304916666666696</v>
          </cell>
          <cell r="S299">
            <v>5.6304916666666696</v>
          </cell>
          <cell r="T299">
            <v>5.6304916666666696</v>
          </cell>
          <cell r="U299">
            <v>5.6304916666666696</v>
          </cell>
          <cell r="V299">
            <v>5.6304916666666696</v>
          </cell>
          <cell r="W299">
            <v>5.6304916666666696</v>
          </cell>
          <cell r="X299">
            <v>5.6304916666666696</v>
          </cell>
          <cell r="Y299">
            <v>5.6304916666666696</v>
          </cell>
          <cell r="Z299">
            <v>5.6304916666666696</v>
          </cell>
          <cell r="AA299">
            <v>5.6304916666666696</v>
          </cell>
          <cell r="AB299">
            <v>0.12585966666666701</v>
          </cell>
          <cell r="AC299">
            <v>0.12585966666666701</v>
          </cell>
          <cell r="AD299">
            <v>0.12585966666666701</v>
          </cell>
          <cell r="AE299">
            <v>0</v>
          </cell>
          <cell r="AF299">
            <v>0</v>
          </cell>
          <cell r="AG299">
            <v>0</v>
          </cell>
          <cell r="AH299">
            <v>2.4271950000000002</v>
          </cell>
          <cell r="AI299">
            <v>2.4271950000000002</v>
          </cell>
          <cell r="AJ299">
            <v>2.4271950000000002</v>
          </cell>
        </row>
        <row r="300">
          <cell r="C300" t="str">
            <v>X</v>
          </cell>
          <cell r="D300">
            <v>13.1713268333333</v>
          </cell>
          <cell r="E300">
            <v>13.1713268333333</v>
          </cell>
          <cell r="F300">
            <v>13.1713268333333</v>
          </cell>
          <cell r="G300">
            <v>13.1713268333333</v>
          </cell>
          <cell r="H300">
            <v>13.1713268333333</v>
          </cell>
          <cell r="I300">
            <v>13.1713268333333</v>
          </cell>
          <cell r="J300">
            <v>13.1713268333333</v>
          </cell>
          <cell r="K300">
            <v>13.1713268333333</v>
          </cell>
          <cell r="L300">
            <v>13.1713268333333</v>
          </cell>
          <cell r="M300">
            <v>13.1713268333333</v>
          </cell>
          <cell r="N300">
            <v>13.1713268333333</v>
          </cell>
          <cell r="O300">
            <v>13.1713268333333</v>
          </cell>
          <cell r="P300">
            <v>13.1713268333333</v>
          </cell>
          <cell r="Q300">
            <v>13.1713268333333</v>
          </cell>
          <cell r="R300">
            <v>13.1713268333333</v>
          </cell>
          <cell r="S300">
            <v>13.1713268333333</v>
          </cell>
          <cell r="T300">
            <v>13.1713268333333</v>
          </cell>
          <cell r="U300">
            <v>13.1713268333333</v>
          </cell>
          <cell r="V300">
            <v>13.1713268333333</v>
          </cell>
          <cell r="W300">
            <v>13.1713268333333</v>
          </cell>
          <cell r="X300">
            <v>13.1713268333333</v>
          </cell>
          <cell r="Y300">
            <v>13.1713268333333</v>
          </cell>
          <cell r="Z300">
            <v>13.1713268333333</v>
          </cell>
          <cell r="AA300">
            <v>13.1713268333333</v>
          </cell>
          <cell r="AB300">
            <v>48.5586293333333</v>
          </cell>
          <cell r="AC300">
            <v>48.5586293333333</v>
          </cell>
          <cell r="AD300">
            <v>48.5586293333333</v>
          </cell>
          <cell r="AE300">
            <v>9.1619499999999992</v>
          </cell>
          <cell r="AF300">
            <v>16.231142500000001</v>
          </cell>
          <cell r="AG300">
            <v>16.231142500000001</v>
          </cell>
          <cell r="AH300">
            <v>0</v>
          </cell>
          <cell r="AI300">
            <v>0</v>
          </cell>
          <cell r="AJ300">
            <v>0</v>
          </cell>
        </row>
        <row r="301">
          <cell r="C301" t="str">
            <v>XI</v>
          </cell>
          <cell r="D301">
            <v>0</v>
          </cell>
          <cell r="E301">
            <v>0</v>
          </cell>
          <cell r="F301">
            <v>0</v>
          </cell>
          <cell r="G301">
            <v>0</v>
          </cell>
          <cell r="H301">
            <v>0</v>
          </cell>
          <cell r="I301">
            <v>0</v>
          </cell>
          <cell r="J301">
            <v>0</v>
          </cell>
          <cell r="K301">
            <v>0</v>
          </cell>
          <cell r="L301">
            <v>0</v>
          </cell>
          <cell r="M301">
            <v>0</v>
          </cell>
          <cell r="N301">
            <v>0</v>
          </cell>
          <cell r="O301">
            <v>0</v>
          </cell>
          <cell r="P301">
            <v>0</v>
          </cell>
          <cell r="Q301">
            <v>0</v>
          </cell>
          <cell r="R301">
            <v>0</v>
          </cell>
          <cell r="S301">
            <v>0</v>
          </cell>
          <cell r="T301">
            <v>0</v>
          </cell>
          <cell r="U301">
            <v>0</v>
          </cell>
          <cell r="V301">
            <v>0</v>
          </cell>
          <cell r="W301">
            <v>0</v>
          </cell>
          <cell r="X301">
            <v>0</v>
          </cell>
          <cell r="Y301">
            <v>0</v>
          </cell>
          <cell r="Z301">
            <v>0</v>
          </cell>
          <cell r="AA301">
            <v>0</v>
          </cell>
          <cell r="AB301">
            <v>0</v>
          </cell>
          <cell r="AC301">
            <v>0</v>
          </cell>
          <cell r="AD301">
            <v>0</v>
          </cell>
          <cell r="AE301">
            <v>0</v>
          </cell>
          <cell r="AF301">
            <v>0</v>
          </cell>
          <cell r="AG301">
            <v>0</v>
          </cell>
          <cell r="AH301">
            <v>0</v>
          </cell>
          <cell r="AI301">
            <v>0</v>
          </cell>
          <cell r="AJ301">
            <v>0</v>
          </cell>
        </row>
        <row r="302">
          <cell r="C302" t="str">
            <v>XII</v>
          </cell>
          <cell r="D302">
            <v>0</v>
          </cell>
          <cell r="E302">
            <v>0</v>
          </cell>
          <cell r="F302">
            <v>0</v>
          </cell>
          <cell r="G302">
            <v>0</v>
          </cell>
          <cell r="H302">
            <v>0</v>
          </cell>
          <cell r="I302">
            <v>0</v>
          </cell>
          <cell r="J302">
            <v>0</v>
          </cell>
          <cell r="K302">
            <v>0</v>
          </cell>
          <cell r="L302">
            <v>0</v>
          </cell>
          <cell r="M302">
            <v>0</v>
          </cell>
          <cell r="N302">
            <v>0</v>
          </cell>
          <cell r="O302">
            <v>0</v>
          </cell>
          <cell r="P302">
            <v>0</v>
          </cell>
          <cell r="Q302">
            <v>0</v>
          </cell>
          <cell r="R302">
            <v>0</v>
          </cell>
          <cell r="S302">
            <v>0</v>
          </cell>
          <cell r="T302">
            <v>0</v>
          </cell>
          <cell r="U302">
            <v>0</v>
          </cell>
          <cell r="V302">
            <v>0</v>
          </cell>
          <cell r="W302">
            <v>0</v>
          </cell>
          <cell r="X302">
            <v>0</v>
          </cell>
          <cell r="Y302">
            <v>0</v>
          </cell>
          <cell r="Z302">
            <v>0</v>
          </cell>
          <cell r="AA302">
            <v>0</v>
          </cell>
          <cell r="AB302">
            <v>0</v>
          </cell>
          <cell r="AC302">
            <v>0</v>
          </cell>
          <cell r="AD302">
            <v>0</v>
          </cell>
          <cell r="AE302">
            <v>0</v>
          </cell>
          <cell r="AF302">
            <v>0</v>
          </cell>
          <cell r="AG302">
            <v>0</v>
          </cell>
          <cell r="AH302">
            <v>0</v>
          </cell>
          <cell r="AI302">
            <v>0</v>
          </cell>
          <cell r="AJ302">
            <v>0</v>
          </cell>
        </row>
        <row r="303">
          <cell r="C303" t="str">
            <v>TOTAL</v>
          </cell>
          <cell r="D303">
            <v>33.104674556670197</v>
          </cell>
          <cell r="E303">
            <v>33.104674556670197</v>
          </cell>
          <cell r="F303">
            <v>33.104674556670197</v>
          </cell>
          <cell r="G303">
            <v>33.104674556670197</v>
          </cell>
          <cell r="H303">
            <v>33.104674556670197</v>
          </cell>
          <cell r="I303">
            <v>33.104674556670197</v>
          </cell>
          <cell r="J303">
            <v>33.104674556670197</v>
          </cell>
          <cell r="K303">
            <v>33.104674556670197</v>
          </cell>
          <cell r="L303">
            <v>33.104674556670197</v>
          </cell>
          <cell r="M303">
            <v>33.104674556670197</v>
          </cell>
          <cell r="N303">
            <v>33.104674556670197</v>
          </cell>
          <cell r="O303">
            <v>33.104674556670197</v>
          </cell>
          <cell r="P303">
            <v>33.104674556670197</v>
          </cell>
          <cell r="Q303">
            <v>33.104674556670197</v>
          </cell>
          <cell r="R303">
            <v>33.104674556670197</v>
          </cell>
          <cell r="S303">
            <v>33.104674556670197</v>
          </cell>
          <cell r="T303">
            <v>33.104674556670197</v>
          </cell>
          <cell r="U303">
            <v>33.104674556670197</v>
          </cell>
          <cell r="V303">
            <v>33.104674556670197</v>
          </cell>
          <cell r="W303">
            <v>33.104674556670197</v>
          </cell>
          <cell r="X303">
            <v>33.104674556670197</v>
          </cell>
          <cell r="Y303">
            <v>33.104674556670197</v>
          </cell>
          <cell r="Z303">
            <v>33.104674556670197</v>
          </cell>
          <cell r="AA303">
            <v>33.104674556670197</v>
          </cell>
          <cell r="AB303">
            <v>67.117158139102301</v>
          </cell>
          <cell r="AC303">
            <v>67.117158139102301</v>
          </cell>
          <cell r="AD303">
            <v>67.117158139102301</v>
          </cell>
          <cell r="AE303">
            <v>50.579516460291003</v>
          </cell>
          <cell r="AF303">
            <v>72.439162746471496</v>
          </cell>
          <cell r="AG303">
            <v>72.439162746471496</v>
          </cell>
          <cell r="AH303">
            <v>34.283914844352502</v>
          </cell>
          <cell r="AI303">
            <v>34.283914844352502</v>
          </cell>
          <cell r="AJ303">
            <v>34.283914844352502</v>
          </cell>
        </row>
        <row r="306">
          <cell r="C306" t="str">
            <v>Tipo Forestal 01</v>
          </cell>
        </row>
        <row r="307">
          <cell r="C307" t="str">
            <v>Uso de la Tierra/Año</v>
          </cell>
          <cell r="D307">
            <v>1990</v>
          </cell>
          <cell r="E307">
            <v>1991</v>
          </cell>
          <cell r="F307">
            <v>1992</v>
          </cell>
          <cell r="G307">
            <v>1993</v>
          </cell>
          <cell r="H307">
            <v>1994</v>
          </cell>
          <cell r="I307">
            <v>1995</v>
          </cell>
          <cell r="J307">
            <v>1996</v>
          </cell>
          <cell r="K307">
            <v>1997</v>
          </cell>
          <cell r="L307">
            <v>1998</v>
          </cell>
          <cell r="M307">
            <v>1999</v>
          </cell>
          <cell r="N307">
            <v>2000</v>
          </cell>
          <cell r="O307">
            <v>2001</v>
          </cell>
          <cell r="P307">
            <v>2002</v>
          </cell>
          <cell r="Q307">
            <v>2003</v>
          </cell>
          <cell r="R307">
            <v>2004</v>
          </cell>
          <cell r="S307">
            <v>2005</v>
          </cell>
          <cell r="T307">
            <v>2006</v>
          </cell>
          <cell r="U307">
            <v>2007</v>
          </cell>
          <cell r="V307">
            <v>2008</v>
          </cell>
          <cell r="W307">
            <v>2009</v>
          </cell>
          <cell r="X307">
            <v>2010</v>
          </cell>
          <cell r="Y307">
            <v>2011</v>
          </cell>
          <cell r="Z307">
            <v>2012</v>
          </cell>
          <cell r="AA307">
            <v>2013</v>
          </cell>
          <cell r="AB307">
            <v>2014</v>
          </cell>
          <cell r="AC307">
            <v>2015</v>
          </cell>
          <cell r="AD307">
            <v>2016</v>
          </cell>
          <cell r="AE307">
            <v>2017</v>
          </cell>
          <cell r="AF307">
            <v>2018</v>
          </cell>
          <cell r="AG307">
            <v>2019</v>
          </cell>
          <cell r="AH307">
            <v>2020</v>
          </cell>
          <cell r="AI307">
            <v>2021</v>
          </cell>
          <cell r="AJ307">
            <v>2022</v>
          </cell>
        </row>
        <row r="308">
          <cell r="C308" t="str">
            <v>XV</v>
          </cell>
          <cell r="D308">
            <v>0</v>
          </cell>
          <cell r="E308">
            <v>0</v>
          </cell>
          <cell r="F308">
            <v>0</v>
          </cell>
          <cell r="G308">
            <v>0</v>
          </cell>
          <cell r="H308">
            <v>0</v>
          </cell>
          <cell r="I308">
            <v>0</v>
          </cell>
          <cell r="J308">
            <v>0</v>
          </cell>
          <cell r="K308">
            <v>0</v>
          </cell>
          <cell r="L308">
            <v>0</v>
          </cell>
          <cell r="M308">
            <v>0</v>
          </cell>
          <cell r="N308">
            <v>0</v>
          </cell>
          <cell r="O308">
            <v>0</v>
          </cell>
          <cell r="P308">
            <v>0</v>
          </cell>
          <cell r="Q308">
            <v>0</v>
          </cell>
          <cell r="R308">
            <v>0</v>
          </cell>
          <cell r="S308">
            <v>0</v>
          </cell>
          <cell r="T308">
            <v>0</v>
          </cell>
          <cell r="U308">
            <v>0</v>
          </cell>
          <cell r="V308">
            <v>0</v>
          </cell>
          <cell r="W308">
            <v>0</v>
          </cell>
          <cell r="X308">
            <v>0</v>
          </cell>
          <cell r="Y308">
            <v>0</v>
          </cell>
          <cell r="Z308">
            <v>0</v>
          </cell>
          <cell r="AA308">
            <v>0</v>
          </cell>
          <cell r="AB308">
            <v>0</v>
          </cell>
          <cell r="AC308">
            <v>0</v>
          </cell>
          <cell r="AD308">
            <v>0</v>
          </cell>
          <cell r="AE308">
            <v>0</v>
          </cell>
          <cell r="AF308">
            <v>0</v>
          </cell>
          <cell r="AG308">
            <v>0</v>
          </cell>
          <cell r="AH308">
            <v>0</v>
          </cell>
          <cell r="AI308">
            <v>0</v>
          </cell>
          <cell r="AJ308">
            <v>0</v>
          </cell>
        </row>
        <row r="309">
          <cell r="C309" t="str">
            <v>I</v>
          </cell>
          <cell r="D309">
            <v>0</v>
          </cell>
          <cell r="E309">
            <v>0</v>
          </cell>
          <cell r="F309">
            <v>0</v>
          </cell>
          <cell r="G309">
            <v>0</v>
          </cell>
          <cell r="H309">
            <v>0</v>
          </cell>
          <cell r="I309">
            <v>0</v>
          </cell>
          <cell r="J309">
            <v>0</v>
          </cell>
          <cell r="K309">
            <v>0</v>
          </cell>
          <cell r="L309">
            <v>0</v>
          </cell>
          <cell r="M309">
            <v>0</v>
          </cell>
          <cell r="N309">
            <v>0</v>
          </cell>
          <cell r="O309">
            <v>0</v>
          </cell>
          <cell r="P309">
            <v>0</v>
          </cell>
          <cell r="Q309">
            <v>0</v>
          </cell>
          <cell r="R309">
            <v>0</v>
          </cell>
          <cell r="S309">
            <v>0</v>
          </cell>
          <cell r="T309">
            <v>0</v>
          </cell>
          <cell r="U309">
            <v>0</v>
          </cell>
          <cell r="V309">
            <v>0</v>
          </cell>
          <cell r="W309">
            <v>0</v>
          </cell>
          <cell r="X309">
            <v>0</v>
          </cell>
          <cell r="Y309">
            <v>0</v>
          </cell>
          <cell r="Z309">
            <v>0</v>
          </cell>
          <cell r="AA309">
            <v>0</v>
          </cell>
          <cell r="AB309">
            <v>0</v>
          </cell>
          <cell r="AC309">
            <v>0</v>
          </cell>
          <cell r="AD309">
            <v>0</v>
          </cell>
          <cell r="AE309">
            <v>0</v>
          </cell>
          <cell r="AF309">
            <v>0</v>
          </cell>
          <cell r="AG309">
            <v>0</v>
          </cell>
          <cell r="AH309">
            <v>0</v>
          </cell>
          <cell r="AI309">
            <v>0</v>
          </cell>
          <cell r="AJ309">
            <v>0</v>
          </cell>
        </row>
        <row r="310">
          <cell r="C310" t="str">
            <v>II</v>
          </cell>
          <cell r="D310">
            <v>0</v>
          </cell>
          <cell r="E310">
            <v>0</v>
          </cell>
          <cell r="F310">
            <v>0</v>
          </cell>
          <cell r="G310">
            <v>0</v>
          </cell>
          <cell r="H310">
            <v>0</v>
          </cell>
          <cell r="I310">
            <v>0</v>
          </cell>
          <cell r="J310">
            <v>0</v>
          </cell>
          <cell r="K310">
            <v>0</v>
          </cell>
          <cell r="L310">
            <v>0</v>
          </cell>
          <cell r="M310">
            <v>0</v>
          </cell>
          <cell r="N310">
            <v>0</v>
          </cell>
          <cell r="O310">
            <v>0</v>
          </cell>
          <cell r="P310">
            <v>0</v>
          </cell>
          <cell r="Q310">
            <v>0</v>
          </cell>
          <cell r="R310">
            <v>0</v>
          </cell>
          <cell r="S310">
            <v>0</v>
          </cell>
          <cell r="T310">
            <v>0</v>
          </cell>
          <cell r="U310">
            <v>0</v>
          </cell>
          <cell r="V310">
            <v>0</v>
          </cell>
          <cell r="W310">
            <v>0</v>
          </cell>
          <cell r="X310">
            <v>0</v>
          </cell>
          <cell r="Y310">
            <v>0</v>
          </cell>
          <cell r="Z310">
            <v>0</v>
          </cell>
          <cell r="AA310">
            <v>0</v>
          </cell>
          <cell r="AB310">
            <v>0</v>
          </cell>
          <cell r="AC310">
            <v>0</v>
          </cell>
          <cell r="AD310">
            <v>0</v>
          </cell>
          <cell r="AE310">
            <v>0</v>
          </cell>
          <cell r="AF310">
            <v>0</v>
          </cell>
          <cell r="AG310">
            <v>0</v>
          </cell>
          <cell r="AH310">
            <v>0</v>
          </cell>
          <cell r="AI310">
            <v>0</v>
          </cell>
          <cell r="AJ310">
            <v>0</v>
          </cell>
        </row>
        <row r="311">
          <cell r="C311" t="str">
            <v>III</v>
          </cell>
          <cell r="D311">
            <v>0</v>
          </cell>
          <cell r="E311">
            <v>0</v>
          </cell>
          <cell r="F311">
            <v>0</v>
          </cell>
          <cell r="G311">
            <v>0</v>
          </cell>
          <cell r="H311">
            <v>0</v>
          </cell>
          <cell r="I311">
            <v>0</v>
          </cell>
          <cell r="J311">
            <v>0</v>
          </cell>
          <cell r="K311">
            <v>0</v>
          </cell>
          <cell r="L311">
            <v>0</v>
          </cell>
          <cell r="M311">
            <v>0</v>
          </cell>
          <cell r="N311">
            <v>0</v>
          </cell>
          <cell r="O311">
            <v>0</v>
          </cell>
          <cell r="P311">
            <v>0</v>
          </cell>
          <cell r="Q311">
            <v>0</v>
          </cell>
          <cell r="R311">
            <v>0</v>
          </cell>
          <cell r="S311">
            <v>0</v>
          </cell>
          <cell r="T311">
            <v>0</v>
          </cell>
          <cell r="U311">
            <v>0</v>
          </cell>
          <cell r="V311">
            <v>0</v>
          </cell>
          <cell r="W311">
            <v>0</v>
          </cell>
          <cell r="X311">
            <v>0</v>
          </cell>
          <cell r="Y311">
            <v>0</v>
          </cell>
          <cell r="Z311">
            <v>0</v>
          </cell>
          <cell r="AA311">
            <v>0</v>
          </cell>
          <cell r="AB311">
            <v>0</v>
          </cell>
          <cell r="AC311">
            <v>0</v>
          </cell>
          <cell r="AD311">
            <v>0</v>
          </cell>
          <cell r="AE311">
            <v>0</v>
          </cell>
          <cell r="AF311">
            <v>0</v>
          </cell>
          <cell r="AG311">
            <v>0</v>
          </cell>
          <cell r="AH311">
            <v>0</v>
          </cell>
          <cell r="AI311">
            <v>0</v>
          </cell>
          <cell r="AJ311">
            <v>0</v>
          </cell>
        </row>
        <row r="312">
          <cell r="C312" t="str">
            <v>IV</v>
          </cell>
          <cell r="D312">
            <v>0</v>
          </cell>
          <cell r="E312">
            <v>0</v>
          </cell>
          <cell r="F312">
            <v>0</v>
          </cell>
          <cell r="G312">
            <v>0</v>
          </cell>
          <cell r="H312">
            <v>0</v>
          </cell>
          <cell r="I312">
            <v>0</v>
          </cell>
          <cell r="J312">
            <v>0</v>
          </cell>
          <cell r="K312">
            <v>0</v>
          </cell>
          <cell r="L312">
            <v>0</v>
          </cell>
          <cell r="M312">
            <v>0</v>
          </cell>
          <cell r="N312">
            <v>0</v>
          </cell>
          <cell r="O312">
            <v>0</v>
          </cell>
          <cell r="P312">
            <v>0</v>
          </cell>
          <cell r="Q312">
            <v>0</v>
          </cell>
          <cell r="R312">
            <v>0</v>
          </cell>
          <cell r="S312">
            <v>0</v>
          </cell>
          <cell r="T312">
            <v>0</v>
          </cell>
          <cell r="U312">
            <v>0</v>
          </cell>
          <cell r="V312">
            <v>0</v>
          </cell>
          <cell r="W312">
            <v>0</v>
          </cell>
          <cell r="X312">
            <v>0</v>
          </cell>
          <cell r="Y312">
            <v>0</v>
          </cell>
          <cell r="Z312">
            <v>0</v>
          </cell>
          <cell r="AA312">
            <v>0</v>
          </cell>
          <cell r="AB312">
            <v>0</v>
          </cell>
          <cell r="AC312">
            <v>0</v>
          </cell>
          <cell r="AD312">
            <v>0</v>
          </cell>
          <cell r="AE312">
            <v>0</v>
          </cell>
          <cell r="AF312">
            <v>0</v>
          </cell>
          <cell r="AG312">
            <v>0</v>
          </cell>
          <cell r="AH312">
            <v>0</v>
          </cell>
          <cell r="AI312">
            <v>0</v>
          </cell>
          <cell r="AJ312">
            <v>0</v>
          </cell>
        </row>
        <row r="313">
          <cell r="C313" t="str">
            <v>V</v>
          </cell>
          <cell r="D313">
            <v>0</v>
          </cell>
          <cell r="E313">
            <v>0</v>
          </cell>
          <cell r="F313">
            <v>0</v>
          </cell>
          <cell r="G313">
            <v>0</v>
          </cell>
          <cell r="H313">
            <v>0</v>
          </cell>
          <cell r="I313">
            <v>0</v>
          </cell>
          <cell r="J313">
            <v>0</v>
          </cell>
          <cell r="K313">
            <v>0</v>
          </cell>
          <cell r="L313">
            <v>0</v>
          </cell>
          <cell r="M313">
            <v>0</v>
          </cell>
          <cell r="N313">
            <v>0</v>
          </cell>
          <cell r="O313">
            <v>0</v>
          </cell>
          <cell r="P313">
            <v>0</v>
          </cell>
          <cell r="Q313">
            <v>0</v>
          </cell>
          <cell r="R313">
            <v>0</v>
          </cell>
          <cell r="S313">
            <v>0</v>
          </cell>
          <cell r="T313">
            <v>0</v>
          </cell>
          <cell r="U313">
            <v>0</v>
          </cell>
          <cell r="V313">
            <v>0</v>
          </cell>
          <cell r="W313">
            <v>0</v>
          </cell>
          <cell r="X313">
            <v>0</v>
          </cell>
          <cell r="Y313">
            <v>0</v>
          </cell>
          <cell r="Z313">
            <v>0</v>
          </cell>
          <cell r="AA313">
            <v>0</v>
          </cell>
          <cell r="AB313">
            <v>0</v>
          </cell>
          <cell r="AC313">
            <v>0</v>
          </cell>
          <cell r="AD313">
            <v>0</v>
          </cell>
          <cell r="AE313">
            <v>0</v>
          </cell>
          <cell r="AF313">
            <v>0</v>
          </cell>
          <cell r="AG313">
            <v>0</v>
          </cell>
          <cell r="AH313">
            <v>0</v>
          </cell>
          <cell r="AI313">
            <v>0</v>
          </cell>
          <cell r="AJ313">
            <v>0</v>
          </cell>
        </row>
        <row r="314">
          <cell r="C314" t="str">
            <v>RM</v>
          </cell>
          <cell r="D314">
            <v>0</v>
          </cell>
          <cell r="E314">
            <v>0</v>
          </cell>
          <cell r="F314">
            <v>0</v>
          </cell>
          <cell r="G314">
            <v>0</v>
          </cell>
          <cell r="H314">
            <v>0</v>
          </cell>
          <cell r="I314">
            <v>0</v>
          </cell>
          <cell r="J314">
            <v>0</v>
          </cell>
          <cell r="K314">
            <v>0</v>
          </cell>
          <cell r="L314">
            <v>0</v>
          </cell>
          <cell r="M314">
            <v>0</v>
          </cell>
          <cell r="N314">
            <v>0</v>
          </cell>
          <cell r="O314">
            <v>0</v>
          </cell>
          <cell r="P314">
            <v>0</v>
          </cell>
          <cell r="Q314">
            <v>0</v>
          </cell>
          <cell r="R314">
            <v>0</v>
          </cell>
          <cell r="S314">
            <v>0</v>
          </cell>
          <cell r="T314">
            <v>0</v>
          </cell>
          <cell r="U314">
            <v>0</v>
          </cell>
          <cell r="V314">
            <v>0</v>
          </cell>
          <cell r="W314">
            <v>0</v>
          </cell>
          <cell r="X314">
            <v>0</v>
          </cell>
          <cell r="Y314">
            <v>0</v>
          </cell>
          <cell r="Z314">
            <v>0</v>
          </cell>
          <cell r="AA314">
            <v>0</v>
          </cell>
          <cell r="AB314">
            <v>0</v>
          </cell>
          <cell r="AC314">
            <v>0</v>
          </cell>
          <cell r="AD314">
            <v>0</v>
          </cell>
          <cell r="AE314">
            <v>0</v>
          </cell>
          <cell r="AF314">
            <v>0</v>
          </cell>
          <cell r="AG314">
            <v>0</v>
          </cell>
          <cell r="AH314">
            <v>0</v>
          </cell>
          <cell r="AI314">
            <v>0</v>
          </cell>
          <cell r="AJ314">
            <v>0</v>
          </cell>
        </row>
        <row r="315">
          <cell r="C315" t="str">
            <v>VI</v>
          </cell>
          <cell r="D315">
            <v>0</v>
          </cell>
          <cell r="E315">
            <v>0</v>
          </cell>
          <cell r="F315">
            <v>0</v>
          </cell>
          <cell r="G315">
            <v>0</v>
          </cell>
          <cell r="H315">
            <v>0</v>
          </cell>
          <cell r="I315">
            <v>0</v>
          </cell>
          <cell r="J315">
            <v>0</v>
          </cell>
          <cell r="K315">
            <v>0</v>
          </cell>
          <cell r="L315">
            <v>0</v>
          </cell>
          <cell r="M315">
            <v>0</v>
          </cell>
          <cell r="N315">
            <v>0</v>
          </cell>
          <cell r="O315">
            <v>0</v>
          </cell>
          <cell r="P315">
            <v>0</v>
          </cell>
          <cell r="Q315">
            <v>0</v>
          </cell>
          <cell r="R315">
            <v>0</v>
          </cell>
          <cell r="S315">
            <v>0</v>
          </cell>
          <cell r="T315">
            <v>0</v>
          </cell>
          <cell r="U315">
            <v>0</v>
          </cell>
          <cell r="V315">
            <v>0</v>
          </cell>
          <cell r="W315">
            <v>0</v>
          </cell>
          <cell r="X315">
            <v>0</v>
          </cell>
          <cell r="Y315">
            <v>0</v>
          </cell>
          <cell r="Z315">
            <v>0</v>
          </cell>
          <cell r="AA315">
            <v>0</v>
          </cell>
          <cell r="AB315">
            <v>0</v>
          </cell>
          <cell r="AC315">
            <v>0</v>
          </cell>
          <cell r="AD315">
            <v>0</v>
          </cell>
          <cell r="AE315">
            <v>0</v>
          </cell>
          <cell r="AF315">
            <v>0</v>
          </cell>
          <cell r="AG315">
            <v>0</v>
          </cell>
          <cell r="AH315">
            <v>0</v>
          </cell>
          <cell r="AI315">
            <v>0</v>
          </cell>
          <cell r="AJ315">
            <v>0</v>
          </cell>
        </row>
        <row r="316">
          <cell r="C316" t="str">
            <v>VII</v>
          </cell>
          <cell r="D316">
            <v>0</v>
          </cell>
          <cell r="E316">
            <v>0</v>
          </cell>
          <cell r="F316">
            <v>0</v>
          </cell>
          <cell r="G316">
            <v>0</v>
          </cell>
          <cell r="H316">
            <v>0</v>
          </cell>
          <cell r="I316">
            <v>0</v>
          </cell>
          <cell r="J316">
            <v>0</v>
          </cell>
          <cell r="K316">
            <v>0</v>
          </cell>
          <cell r="L316">
            <v>0</v>
          </cell>
          <cell r="M316">
            <v>0</v>
          </cell>
          <cell r="N316">
            <v>0</v>
          </cell>
          <cell r="O316">
            <v>0</v>
          </cell>
          <cell r="P316">
            <v>0</v>
          </cell>
          <cell r="Q316">
            <v>0</v>
          </cell>
          <cell r="R316">
            <v>0</v>
          </cell>
          <cell r="S316">
            <v>0</v>
          </cell>
          <cell r="T316">
            <v>0</v>
          </cell>
          <cell r="U316">
            <v>0</v>
          </cell>
          <cell r="V316">
            <v>0</v>
          </cell>
          <cell r="W316">
            <v>0</v>
          </cell>
          <cell r="X316">
            <v>0</v>
          </cell>
          <cell r="Y316">
            <v>0</v>
          </cell>
          <cell r="Z316">
            <v>0</v>
          </cell>
          <cell r="AA316">
            <v>0</v>
          </cell>
          <cell r="AB316">
            <v>0</v>
          </cell>
          <cell r="AC316">
            <v>0</v>
          </cell>
          <cell r="AD316">
            <v>0</v>
          </cell>
          <cell r="AE316">
            <v>0</v>
          </cell>
          <cell r="AF316">
            <v>0</v>
          </cell>
          <cell r="AG316">
            <v>0</v>
          </cell>
          <cell r="AH316">
            <v>0</v>
          </cell>
          <cell r="AI316">
            <v>0</v>
          </cell>
          <cell r="AJ316">
            <v>0</v>
          </cell>
        </row>
        <row r="317">
          <cell r="C317" t="str">
            <v>XVI</v>
          </cell>
          <cell r="D317">
            <v>0</v>
          </cell>
          <cell r="E317">
            <v>0</v>
          </cell>
          <cell r="F317">
            <v>0</v>
          </cell>
          <cell r="G317">
            <v>0</v>
          </cell>
          <cell r="H317">
            <v>0</v>
          </cell>
          <cell r="I317">
            <v>0</v>
          </cell>
          <cell r="J317">
            <v>0</v>
          </cell>
          <cell r="K317">
            <v>0</v>
          </cell>
          <cell r="L317">
            <v>0</v>
          </cell>
          <cell r="M317">
            <v>0</v>
          </cell>
          <cell r="N317">
            <v>0</v>
          </cell>
          <cell r="O317">
            <v>0</v>
          </cell>
          <cell r="P317">
            <v>0</v>
          </cell>
          <cell r="Q317">
            <v>0</v>
          </cell>
          <cell r="R317">
            <v>0</v>
          </cell>
          <cell r="S317">
            <v>0</v>
          </cell>
          <cell r="T317">
            <v>0</v>
          </cell>
          <cell r="U317">
            <v>0</v>
          </cell>
          <cell r="V317">
            <v>0</v>
          </cell>
          <cell r="W317">
            <v>0</v>
          </cell>
          <cell r="X317">
            <v>0</v>
          </cell>
          <cell r="Y317">
            <v>0</v>
          </cell>
          <cell r="Z317">
            <v>0</v>
          </cell>
          <cell r="AA317">
            <v>0</v>
          </cell>
          <cell r="AB317">
            <v>0</v>
          </cell>
          <cell r="AC317">
            <v>0</v>
          </cell>
          <cell r="AD317">
            <v>0</v>
          </cell>
          <cell r="AE317">
            <v>0</v>
          </cell>
          <cell r="AF317">
            <v>0</v>
          </cell>
          <cell r="AG317">
            <v>0</v>
          </cell>
          <cell r="AH317">
            <v>0</v>
          </cell>
          <cell r="AI317">
            <v>0</v>
          </cell>
          <cell r="AJ317">
            <v>0</v>
          </cell>
        </row>
        <row r="318">
          <cell r="C318" t="str">
            <v>VIII</v>
          </cell>
          <cell r="D318">
            <v>0</v>
          </cell>
          <cell r="E318">
            <v>0</v>
          </cell>
          <cell r="F318">
            <v>0</v>
          </cell>
          <cell r="G318">
            <v>0</v>
          </cell>
          <cell r="H318">
            <v>0</v>
          </cell>
          <cell r="I318">
            <v>0</v>
          </cell>
          <cell r="J318">
            <v>0</v>
          </cell>
          <cell r="K318">
            <v>0</v>
          </cell>
          <cell r="L318">
            <v>0</v>
          </cell>
          <cell r="M318">
            <v>0</v>
          </cell>
          <cell r="N318">
            <v>0</v>
          </cell>
          <cell r="O318">
            <v>0</v>
          </cell>
          <cell r="P318">
            <v>0</v>
          </cell>
          <cell r="Q318">
            <v>0</v>
          </cell>
          <cell r="R318">
            <v>0</v>
          </cell>
          <cell r="S318">
            <v>0</v>
          </cell>
          <cell r="T318">
            <v>0</v>
          </cell>
          <cell r="U318">
            <v>0</v>
          </cell>
          <cell r="V318">
            <v>0</v>
          </cell>
          <cell r="W318">
            <v>0</v>
          </cell>
          <cell r="X318">
            <v>0</v>
          </cell>
          <cell r="Y318">
            <v>0</v>
          </cell>
          <cell r="Z318">
            <v>0</v>
          </cell>
          <cell r="AA318">
            <v>0</v>
          </cell>
          <cell r="AB318">
            <v>0</v>
          </cell>
          <cell r="AC318">
            <v>0</v>
          </cell>
          <cell r="AD318">
            <v>0</v>
          </cell>
          <cell r="AE318">
            <v>0</v>
          </cell>
          <cell r="AF318">
            <v>0</v>
          </cell>
          <cell r="AG318">
            <v>0</v>
          </cell>
          <cell r="AH318">
            <v>0</v>
          </cell>
          <cell r="AI318">
            <v>0</v>
          </cell>
          <cell r="AJ318">
            <v>0</v>
          </cell>
        </row>
        <row r="319">
          <cell r="C319" t="str">
            <v>IX</v>
          </cell>
          <cell r="D319">
            <v>0</v>
          </cell>
          <cell r="E319">
            <v>0</v>
          </cell>
          <cell r="F319">
            <v>0</v>
          </cell>
          <cell r="G319">
            <v>0</v>
          </cell>
          <cell r="H319">
            <v>0</v>
          </cell>
          <cell r="I319">
            <v>0</v>
          </cell>
          <cell r="J319">
            <v>0</v>
          </cell>
          <cell r="K319">
            <v>0</v>
          </cell>
          <cell r="L319">
            <v>0</v>
          </cell>
          <cell r="M319">
            <v>0</v>
          </cell>
          <cell r="N319">
            <v>0</v>
          </cell>
          <cell r="O319">
            <v>0</v>
          </cell>
          <cell r="P319">
            <v>0</v>
          </cell>
          <cell r="Q319">
            <v>0</v>
          </cell>
          <cell r="R319">
            <v>0</v>
          </cell>
          <cell r="S319">
            <v>0</v>
          </cell>
          <cell r="T319">
            <v>0</v>
          </cell>
          <cell r="U319">
            <v>0</v>
          </cell>
          <cell r="V319">
            <v>0</v>
          </cell>
          <cell r="W319">
            <v>0</v>
          </cell>
          <cell r="X319">
            <v>0</v>
          </cell>
          <cell r="Y319">
            <v>0</v>
          </cell>
          <cell r="Z319">
            <v>0</v>
          </cell>
          <cell r="AA319">
            <v>0</v>
          </cell>
          <cell r="AB319">
            <v>0</v>
          </cell>
          <cell r="AC319">
            <v>0</v>
          </cell>
          <cell r="AD319">
            <v>0</v>
          </cell>
          <cell r="AE319">
            <v>0</v>
          </cell>
          <cell r="AF319">
            <v>0</v>
          </cell>
          <cell r="AG319">
            <v>0</v>
          </cell>
          <cell r="AH319">
            <v>0</v>
          </cell>
          <cell r="AI319">
            <v>0</v>
          </cell>
          <cell r="AJ319">
            <v>0</v>
          </cell>
        </row>
        <row r="320">
          <cell r="C320" t="str">
            <v>XIV</v>
          </cell>
          <cell r="D320">
            <v>0</v>
          </cell>
          <cell r="E320">
            <v>0</v>
          </cell>
          <cell r="F320">
            <v>0</v>
          </cell>
          <cell r="G320">
            <v>0</v>
          </cell>
          <cell r="H320">
            <v>0</v>
          </cell>
          <cell r="I320">
            <v>0</v>
          </cell>
          <cell r="J320">
            <v>0</v>
          </cell>
          <cell r="K320">
            <v>0</v>
          </cell>
          <cell r="L320">
            <v>0</v>
          </cell>
          <cell r="M320">
            <v>0</v>
          </cell>
          <cell r="N320">
            <v>0</v>
          </cell>
          <cell r="O320">
            <v>0</v>
          </cell>
          <cell r="P320">
            <v>0</v>
          </cell>
          <cell r="Q320">
            <v>0</v>
          </cell>
          <cell r="R320">
            <v>0</v>
          </cell>
          <cell r="S320">
            <v>0</v>
          </cell>
          <cell r="T320">
            <v>0</v>
          </cell>
          <cell r="U320">
            <v>0</v>
          </cell>
          <cell r="V320">
            <v>0</v>
          </cell>
          <cell r="W320">
            <v>0</v>
          </cell>
          <cell r="X320">
            <v>0</v>
          </cell>
          <cell r="Y320">
            <v>0</v>
          </cell>
          <cell r="Z320">
            <v>0</v>
          </cell>
          <cell r="AA320">
            <v>0</v>
          </cell>
          <cell r="AB320">
            <v>0</v>
          </cell>
          <cell r="AC320">
            <v>0</v>
          </cell>
          <cell r="AD320">
            <v>0</v>
          </cell>
          <cell r="AE320">
            <v>0</v>
          </cell>
          <cell r="AF320">
            <v>0</v>
          </cell>
          <cell r="AG320">
            <v>0</v>
          </cell>
          <cell r="AH320">
            <v>0</v>
          </cell>
          <cell r="AI320">
            <v>0</v>
          </cell>
          <cell r="AJ320">
            <v>0</v>
          </cell>
        </row>
        <row r="321">
          <cell r="C321" t="str">
            <v>X</v>
          </cell>
          <cell r="D321">
            <v>0</v>
          </cell>
          <cell r="E321">
            <v>0</v>
          </cell>
          <cell r="F321">
            <v>0</v>
          </cell>
          <cell r="G321">
            <v>0</v>
          </cell>
          <cell r="H321">
            <v>0</v>
          </cell>
          <cell r="I321">
            <v>0</v>
          </cell>
          <cell r="J321">
            <v>0</v>
          </cell>
          <cell r="K321">
            <v>0</v>
          </cell>
          <cell r="L321">
            <v>0</v>
          </cell>
          <cell r="M321">
            <v>0</v>
          </cell>
          <cell r="N321">
            <v>0</v>
          </cell>
          <cell r="O321">
            <v>0</v>
          </cell>
          <cell r="P321">
            <v>0</v>
          </cell>
          <cell r="Q321">
            <v>0</v>
          </cell>
          <cell r="R321">
            <v>0</v>
          </cell>
          <cell r="S321">
            <v>0</v>
          </cell>
          <cell r="T321">
            <v>0</v>
          </cell>
          <cell r="U321">
            <v>0</v>
          </cell>
          <cell r="V321">
            <v>0</v>
          </cell>
          <cell r="W321">
            <v>0</v>
          </cell>
          <cell r="X321">
            <v>0</v>
          </cell>
          <cell r="Y321">
            <v>0</v>
          </cell>
          <cell r="Z321">
            <v>0</v>
          </cell>
          <cell r="AA321">
            <v>0</v>
          </cell>
          <cell r="AB321">
            <v>0</v>
          </cell>
          <cell r="AC321">
            <v>0</v>
          </cell>
          <cell r="AD321">
            <v>0</v>
          </cell>
          <cell r="AE321">
            <v>0</v>
          </cell>
          <cell r="AF321">
            <v>0</v>
          </cell>
          <cell r="AG321">
            <v>0</v>
          </cell>
          <cell r="AH321">
            <v>0</v>
          </cell>
          <cell r="AI321">
            <v>0</v>
          </cell>
          <cell r="AJ321">
            <v>0</v>
          </cell>
        </row>
        <row r="322">
          <cell r="C322" t="str">
            <v>XI</v>
          </cell>
          <cell r="D322">
            <v>0</v>
          </cell>
          <cell r="E322">
            <v>0</v>
          </cell>
          <cell r="F322">
            <v>0</v>
          </cell>
          <cell r="G322">
            <v>0</v>
          </cell>
          <cell r="H322">
            <v>0</v>
          </cell>
          <cell r="I322">
            <v>0</v>
          </cell>
          <cell r="J322">
            <v>0</v>
          </cell>
          <cell r="K322">
            <v>0</v>
          </cell>
          <cell r="L322">
            <v>0</v>
          </cell>
          <cell r="M322">
            <v>0</v>
          </cell>
          <cell r="N322">
            <v>0</v>
          </cell>
          <cell r="O322">
            <v>0</v>
          </cell>
          <cell r="P322">
            <v>0</v>
          </cell>
          <cell r="Q322">
            <v>0</v>
          </cell>
          <cell r="R322">
            <v>0</v>
          </cell>
          <cell r="S322">
            <v>0</v>
          </cell>
          <cell r="T322">
            <v>0</v>
          </cell>
          <cell r="U322">
            <v>0</v>
          </cell>
          <cell r="V322">
            <v>0</v>
          </cell>
          <cell r="W322">
            <v>0</v>
          </cell>
          <cell r="X322">
            <v>0</v>
          </cell>
          <cell r="Y322">
            <v>0</v>
          </cell>
          <cell r="Z322">
            <v>0</v>
          </cell>
          <cell r="AA322">
            <v>0</v>
          </cell>
          <cell r="AB322">
            <v>0</v>
          </cell>
          <cell r="AC322">
            <v>0</v>
          </cell>
          <cell r="AD322">
            <v>0</v>
          </cell>
          <cell r="AE322">
            <v>0</v>
          </cell>
          <cell r="AF322">
            <v>0</v>
          </cell>
          <cell r="AG322">
            <v>0</v>
          </cell>
          <cell r="AH322">
            <v>0</v>
          </cell>
          <cell r="AI322">
            <v>0</v>
          </cell>
          <cell r="AJ322">
            <v>0</v>
          </cell>
        </row>
        <row r="323">
          <cell r="C323" t="str">
            <v>XII</v>
          </cell>
          <cell r="D323">
            <v>0</v>
          </cell>
          <cell r="E323">
            <v>0</v>
          </cell>
          <cell r="F323">
            <v>0</v>
          </cell>
          <cell r="G323">
            <v>0</v>
          </cell>
          <cell r="H323">
            <v>0</v>
          </cell>
          <cell r="I323">
            <v>0</v>
          </cell>
          <cell r="J323">
            <v>0</v>
          </cell>
          <cell r="K323">
            <v>0</v>
          </cell>
          <cell r="L323">
            <v>0</v>
          </cell>
          <cell r="M323">
            <v>0</v>
          </cell>
          <cell r="N323">
            <v>0</v>
          </cell>
          <cell r="O323">
            <v>0</v>
          </cell>
          <cell r="P323">
            <v>0</v>
          </cell>
          <cell r="Q323">
            <v>0</v>
          </cell>
          <cell r="R323">
            <v>0</v>
          </cell>
          <cell r="S323">
            <v>0</v>
          </cell>
          <cell r="T323">
            <v>0</v>
          </cell>
          <cell r="U323">
            <v>0</v>
          </cell>
          <cell r="V323">
            <v>0</v>
          </cell>
          <cell r="W323">
            <v>0</v>
          </cell>
          <cell r="X323">
            <v>0</v>
          </cell>
          <cell r="Y323">
            <v>0</v>
          </cell>
          <cell r="Z323">
            <v>0</v>
          </cell>
          <cell r="AA323">
            <v>0</v>
          </cell>
          <cell r="AB323">
            <v>0</v>
          </cell>
          <cell r="AC323">
            <v>0</v>
          </cell>
          <cell r="AD323">
            <v>0</v>
          </cell>
          <cell r="AE323">
            <v>0</v>
          </cell>
          <cell r="AF323">
            <v>0</v>
          </cell>
          <cell r="AG323">
            <v>0</v>
          </cell>
          <cell r="AH323">
            <v>0</v>
          </cell>
          <cell r="AI323">
            <v>0</v>
          </cell>
          <cell r="AJ323">
            <v>0</v>
          </cell>
        </row>
        <row r="324">
          <cell r="D324">
            <v>0</v>
          </cell>
          <cell r="E324">
            <v>0</v>
          </cell>
          <cell r="F324">
            <v>0</v>
          </cell>
          <cell r="G324">
            <v>0</v>
          </cell>
          <cell r="H324">
            <v>0</v>
          </cell>
          <cell r="I324">
            <v>0</v>
          </cell>
          <cell r="J324">
            <v>0</v>
          </cell>
          <cell r="K324">
            <v>0</v>
          </cell>
          <cell r="L324">
            <v>0</v>
          </cell>
          <cell r="M324">
            <v>0</v>
          </cell>
          <cell r="N324">
            <v>0</v>
          </cell>
          <cell r="O324">
            <v>0</v>
          </cell>
          <cell r="P324">
            <v>0</v>
          </cell>
          <cell r="Q324">
            <v>0</v>
          </cell>
          <cell r="R324">
            <v>0</v>
          </cell>
          <cell r="S324">
            <v>0</v>
          </cell>
          <cell r="T324">
            <v>0</v>
          </cell>
          <cell r="U324">
            <v>0</v>
          </cell>
          <cell r="V324">
            <v>0</v>
          </cell>
          <cell r="W324">
            <v>0</v>
          </cell>
          <cell r="X324">
            <v>0</v>
          </cell>
          <cell r="Y324">
            <v>0</v>
          </cell>
          <cell r="Z324">
            <v>0</v>
          </cell>
          <cell r="AA324">
            <v>0</v>
          </cell>
          <cell r="AB324">
            <v>0</v>
          </cell>
          <cell r="AC324">
            <v>0</v>
          </cell>
          <cell r="AD324">
            <v>0</v>
          </cell>
          <cell r="AE324">
            <v>0</v>
          </cell>
          <cell r="AF324">
            <v>0</v>
          </cell>
          <cell r="AG324">
            <v>0</v>
          </cell>
          <cell r="AH324">
            <v>0</v>
          </cell>
          <cell r="AI324">
            <v>0</v>
          </cell>
          <cell r="AJ324">
            <v>0</v>
          </cell>
        </row>
        <row r="326">
          <cell r="C326" t="str">
            <v>Tipo Forestal 02</v>
          </cell>
        </row>
        <row r="327">
          <cell r="C327" t="str">
            <v>Uso de la Tierra/Año</v>
          </cell>
          <cell r="D327">
            <v>1990</v>
          </cell>
          <cell r="E327">
            <v>1991</v>
          </cell>
          <cell r="F327">
            <v>1992</v>
          </cell>
          <cell r="G327">
            <v>1993</v>
          </cell>
          <cell r="H327">
            <v>1994</v>
          </cell>
          <cell r="I327">
            <v>1995</v>
          </cell>
          <cell r="J327">
            <v>1996</v>
          </cell>
          <cell r="K327">
            <v>1997</v>
          </cell>
          <cell r="L327">
            <v>1998</v>
          </cell>
          <cell r="M327">
            <v>1999</v>
          </cell>
          <cell r="N327">
            <v>2000</v>
          </cell>
          <cell r="O327">
            <v>2001</v>
          </cell>
          <cell r="P327">
            <v>2002</v>
          </cell>
          <cell r="Q327">
            <v>2003</v>
          </cell>
          <cell r="R327">
            <v>2004</v>
          </cell>
          <cell r="S327">
            <v>2005</v>
          </cell>
          <cell r="T327">
            <v>2006</v>
          </cell>
          <cell r="U327">
            <v>2007</v>
          </cell>
          <cell r="V327">
            <v>2008</v>
          </cell>
          <cell r="W327">
            <v>2009</v>
          </cell>
          <cell r="X327">
            <v>2010</v>
          </cell>
          <cell r="Y327">
            <v>2011</v>
          </cell>
          <cell r="Z327">
            <v>2012</v>
          </cell>
          <cell r="AA327">
            <v>2013</v>
          </cell>
          <cell r="AB327">
            <v>2014</v>
          </cell>
          <cell r="AC327">
            <v>2015</v>
          </cell>
          <cell r="AD327">
            <v>2016</v>
          </cell>
          <cell r="AE327">
            <v>2017</v>
          </cell>
          <cell r="AF327">
            <v>2018</v>
          </cell>
          <cell r="AG327">
            <v>2019</v>
          </cell>
          <cell r="AH327">
            <v>2020</v>
          </cell>
          <cell r="AI327">
            <v>2021</v>
          </cell>
          <cell r="AJ327">
            <v>2022</v>
          </cell>
        </row>
        <row r="328">
          <cell r="C328" t="str">
            <v>XV</v>
          </cell>
          <cell r="D328">
            <v>0</v>
          </cell>
          <cell r="E328">
            <v>0</v>
          </cell>
          <cell r="F328">
            <v>0</v>
          </cell>
          <cell r="G328">
            <v>0</v>
          </cell>
          <cell r="H328">
            <v>0</v>
          </cell>
          <cell r="I328">
            <v>0</v>
          </cell>
          <cell r="J328">
            <v>0</v>
          </cell>
          <cell r="K328">
            <v>0</v>
          </cell>
          <cell r="L328">
            <v>0</v>
          </cell>
          <cell r="M328">
            <v>0</v>
          </cell>
          <cell r="N328">
            <v>0</v>
          </cell>
          <cell r="O328">
            <v>0</v>
          </cell>
          <cell r="P328">
            <v>0</v>
          </cell>
          <cell r="Q328">
            <v>0</v>
          </cell>
          <cell r="R328">
            <v>0</v>
          </cell>
          <cell r="S328">
            <v>0</v>
          </cell>
          <cell r="T328">
            <v>0</v>
          </cell>
          <cell r="U328">
            <v>0</v>
          </cell>
          <cell r="V328">
            <v>0</v>
          </cell>
          <cell r="W328">
            <v>0</v>
          </cell>
          <cell r="X328">
            <v>0</v>
          </cell>
          <cell r="Y328">
            <v>0</v>
          </cell>
          <cell r="Z328">
            <v>0</v>
          </cell>
          <cell r="AA328">
            <v>0</v>
          </cell>
          <cell r="AB328">
            <v>0</v>
          </cell>
          <cell r="AC328">
            <v>0</v>
          </cell>
          <cell r="AD328">
            <v>0</v>
          </cell>
          <cell r="AE328">
            <v>0</v>
          </cell>
          <cell r="AF328">
            <v>0</v>
          </cell>
          <cell r="AG328">
            <v>0</v>
          </cell>
          <cell r="AH328">
            <v>0</v>
          </cell>
          <cell r="AI328">
            <v>0</v>
          </cell>
          <cell r="AJ328">
            <v>0</v>
          </cell>
        </row>
        <row r="329">
          <cell r="C329" t="str">
            <v>I</v>
          </cell>
          <cell r="D329">
            <v>0</v>
          </cell>
          <cell r="E329">
            <v>0</v>
          </cell>
          <cell r="F329">
            <v>0</v>
          </cell>
          <cell r="G329">
            <v>0</v>
          </cell>
          <cell r="H329">
            <v>0</v>
          </cell>
          <cell r="I329">
            <v>0</v>
          </cell>
          <cell r="J329">
            <v>0</v>
          </cell>
          <cell r="K329">
            <v>0</v>
          </cell>
          <cell r="L329">
            <v>0</v>
          </cell>
          <cell r="M329">
            <v>0</v>
          </cell>
          <cell r="N329">
            <v>0</v>
          </cell>
          <cell r="O329">
            <v>0</v>
          </cell>
          <cell r="P329">
            <v>0</v>
          </cell>
          <cell r="Q329">
            <v>0</v>
          </cell>
          <cell r="R329">
            <v>0</v>
          </cell>
          <cell r="S329">
            <v>0</v>
          </cell>
          <cell r="T329">
            <v>0</v>
          </cell>
          <cell r="U329">
            <v>0</v>
          </cell>
          <cell r="V329">
            <v>0</v>
          </cell>
          <cell r="W329">
            <v>0</v>
          </cell>
          <cell r="X329">
            <v>0</v>
          </cell>
          <cell r="Y329">
            <v>0</v>
          </cell>
          <cell r="Z329">
            <v>0</v>
          </cell>
          <cell r="AA329">
            <v>0</v>
          </cell>
          <cell r="AB329">
            <v>0</v>
          </cell>
          <cell r="AC329">
            <v>0</v>
          </cell>
          <cell r="AD329">
            <v>0</v>
          </cell>
          <cell r="AE329">
            <v>0</v>
          </cell>
          <cell r="AF329">
            <v>0</v>
          </cell>
          <cell r="AG329">
            <v>0</v>
          </cell>
          <cell r="AH329">
            <v>0</v>
          </cell>
          <cell r="AI329">
            <v>0</v>
          </cell>
          <cell r="AJ329">
            <v>0</v>
          </cell>
        </row>
        <row r="330">
          <cell r="C330" t="str">
            <v>II</v>
          </cell>
          <cell r="D330">
            <v>0</v>
          </cell>
          <cell r="E330">
            <v>0</v>
          </cell>
          <cell r="F330">
            <v>0</v>
          </cell>
          <cell r="G330">
            <v>0</v>
          </cell>
          <cell r="H330">
            <v>0</v>
          </cell>
          <cell r="I330">
            <v>0</v>
          </cell>
          <cell r="J330">
            <v>0</v>
          </cell>
          <cell r="K330">
            <v>0</v>
          </cell>
          <cell r="L330">
            <v>0</v>
          </cell>
          <cell r="M330">
            <v>0</v>
          </cell>
          <cell r="N330">
            <v>0</v>
          </cell>
          <cell r="O330">
            <v>0</v>
          </cell>
          <cell r="P330">
            <v>0</v>
          </cell>
          <cell r="Q330">
            <v>0</v>
          </cell>
          <cell r="R330">
            <v>0</v>
          </cell>
          <cell r="S330">
            <v>0</v>
          </cell>
          <cell r="T330">
            <v>0</v>
          </cell>
          <cell r="U330">
            <v>0</v>
          </cell>
          <cell r="V330">
            <v>0</v>
          </cell>
          <cell r="W330">
            <v>0</v>
          </cell>
          <cell r="X330">
            <v>0</v>
          </cell>
          <cell r="Y330">
            <v>0</v>
          </cell>
          <cell r="Z330">
            <v>0</v>
          </cell>
          <cell r="AA330">
            <v>0</v>
          </cell>
          <cell r="AB330">
            <v>0</v>
          </cell>
          <cell r="AC330">
            <v>0</v>
          </cell>
          <cell r="AD330">
            <v>0</v>
          </cell>
          <cell r="AE330">
            <v>0</v>
          </cell>
          <cell r="AF330">
            <v>0</v>
          </cell>
          <cell r="AG330">
            <v>0</v>
          </cell>
          <cell r="AH330">
            <v>0</v>
          </cell>
          <cell r="AI330">
            <v>0</v>
          </cell>
          <cell r="AJ330">
            <v>0</v>
          </cell>
        </row>
        <row r="331">
          <cell r="C331" t="str">
            <v>III</v>
          </cell>
          <cell r="D331">
            <v>0</v>
          </cell>
          <cell r="E331">
            <v>0</v>
          </cell>
          <cell r="F331">
            <v>0</v>
          </cell>
          <cell r="G331">
            <v>0</v>
          </cell>
          <cell r="H331">
            <v>0</v>
          </cell>
          <cell r="I331">
            <v>0</v>
          </cell>
          <cell r="J331">
            <v>0</v>
          </cell>
          <cell r="K331">
            <v>0</v>
          </cell>
          <cell r="L331">
            <v>0</v>
          </cell>
          <cell r="M331">
            <v>0</v>
          </cell>
          <cell r="N331">
            <v>0</v>
          </cell>
          <cell r="O331">
            <v>0</v>
          </cell>
          <cell r="P331">
            <v>0</v>
          </cell>
          <cell r="Q331">
            <v>0</v>
          </cell>
          <cell r="R331">
            <v>0</v>
          </cell>
          <cell r="S331">
            <v>0</v>
          </cell>
          <cell r="T331">
            <v>0</v>
          </cell>
          <cell r="U331">
            <v>0</v>
          </cell>
          <cell r="V331">
            <v>0</v>
          </cell>
          <cell r="W331">
            <v>0</v>
          </cell>
          <cell r="X331">
            <v>0</v>
          </cell>
          <cell r="Y331">
            <v>0</v>
          </cell>
          <cell r="Z331">
            <v>0</v>
          </cell>
          <cell r="AA331">
            <v>0</v>
          </cell>
          <cell r="AB331">
            <v>0</v>
          </cell>
          <cell r="AC331">
            <v>0</v>
          </cell>
          <cell r="AD331">
            <v>0</v>
          </cell>
          <cell r="AE331">
            <v>0</v>
          </cell>
          <cell r="AF331">
            <v>0</v>
          </cell>
          <cell r="AG331">
            <v>0</v>
          </cell>
          <cell r="AH331">
            <v>0</v>
          </cell>
          <cell r="AI331">
            <v>0</v>
          </cell>
          <cell r="AJ331">
            <v>0</v>
          </cell>
        </row>
        <row r="332">
          <cell r="C332" t="str">
            <v>IV</v>
          </cell>
          <cell r="D332">
            <v>0</v>
          </cell>
          <cell r="E332">
            <v>0</v>
          </cell>
          <cell r="F332">
            <v>0</v>
          </cell>
          <cell r="G332">
            <v>0</v>
          </cell>
          <cell r="H332">
            <v>0</v>
          </cell>
          <cell r="I332">
            <v>0</v>
          </cell>
          <cell r="J332">
            <v>0</v>
          </cell>
          <cell r="K332">
            <v>0</v>
          </cell>
          <cell r="L332">
            <v>0</v>
          </cell>
          <cell r="M332">
            <v>0</v>
          </cell>
          <cell r="N332">
            <v>0</v>
          </cell>
          <cell r="O332">
            <v>0</v>
          </cell>
          <cell r="P332">
            <v>0</v>
          </cell>
          <cell r="Q332">
            <v>0</v>
          </cell>
          <cell r="R332">
            <v>0</v>
          </cell>
          <cell r="S332">
            <v>0</v>
          </cell>
          <cell r="T332">
            <v>0</v>
          </cell>
          <cell r="U332">
            <v>0</v>
          </cell>
          <cell r="V332">
            <v>0</v>
          </cell>
          <cell r="W332">
            <v>0</v>
          </cell>
          <cell r="X332">
            <v>0</v>
          </cell>
          <cell r="Y332">
            <v>0</v>
          </cell>
          <cell r="Z332">
            <v>0</v>
          </cell>
          <cell r="AA332">
            <v>0</v>
          </cell>
          <cell r="AB332">
            <v>0</v>
          </cell>
          <cell r="AC332">
            <v>0</v>
          </cell>
          <cell r="AD332">
            <v>0</v>
          </cell>
          <cell r="AE332">
            <v>0</v>
          </cell>
          <cell r="AF332">
            <v>0</v>
          </cell>
          <cell r="AG332">
            <v>0</v>
          </cell>
          <cell r="AH332">
            <v>0</v>
          </cell>
          <cell r="AI332">
            <v>0</v>
          </cell>
          <cell r="AJ332">
            <v>0</v>
          </cell>
        </row>
        <row r="333">
          <cell r="C333" t="str">
            <v>V</v>
          </cell>
          <cell r="D333">
            <v>0</v>
          </cell>
          <cell r="E333">
            <v>0</v>
          </cell>
          <cell r="F333">
            <v>0</v>
          </cell>
          <cell r="G333">
            <v>0</v>
          </cell>
          <cell r="H333">
            <v>0</v>
          </cell>
          <cell r="I333">
            <v>0</v>
          </cell>
          <cell r="J333">
            <v>0</v>
          </cell>
          <cell r="K333">
            <v>0</v>
          </cell>
          <cell r="L333">
            <v>0</v>
          </cell>
          <cell r="M333">
            <v>0</v>
          </cell>
          <cell r="N333">
            <v>0</v>
          </cell>
          <cell r="O333">
            <v>0</v>
          </cell>
          <cell r="P333">
            <v>0</v>
          </cell>
          <cell r="Q333">
            <v>0</v>
          </cell>
          <cell r="R333">
            <v>0</v>
          </cell>
          <cell r="S333">
            <v>0</v>
          </cell>
          <cell r="T333">
            <v>0</v>
          </cell>
          <cell r="U333">
            <v>0</v>
          </cell>
          <cell r="V333">
            <v>0</v>
          </cell>
          <cell r="W333">
            <v>0</v>
          </cell>
          <cell r="X333">
            <v>0</v>
          </cell>
          <cell r="Y333">
            <v>0</v>
          </cell>
          <cell r="Z333">
            <v>0</v>
          </cell>
          <cell r="AA333">
            <v>0</v>
          </cell>
          <cell r="AB333">
            <v>0</v>
          </cell>
          <cell r="AC333">
            <v>0</v>
          </cell>
          <cell r="AD333">
            <v>0</v>
          </cell>
          <cell r="AE333">
            <v>0</v>
          </cell>
          <cell r="AF333">
            <v>0</v>
          </cell>
          <cell r="AG333">
            <v>0</v>
          </cell>
          <cell r="AH333">
            <v>0</v>
          </cell>
          <cell r="AI333">
            <v>0</v>
          </cell>
          <cell r="AJ333">
            <v>0</v>
          </cell>
        </row>
        <row r="334">
          <cell r="C334" t="str">
            <v>RM</v>
          </cell>
          <cell r="D334">
            <v>0</v>
          </cell>
          <cell r="E334">
            <v>0</v>
          </cell>
          <cell r="F334">
            <v>0</v>
          </cell>
          <cell r="G334">
            <v>0</v>
          </cell>
          <cell r="H334">
            <v>0</v>
          </cell>
          <cell r="I334">
            <v>0</v>
          </cell>
          <cell r="J334">
            <v>0</v>
          </cell>
          <cell r="K334">
            <v>0</v>
          </cell>
          <cell r="L334">
            <v>0</v>
          </cell>
          <cell r="M334">
            <v>0</v>
          </cell>
          <cell r="N334">
            <v>0</v>
          </cell>
          <cell r="O334">
            <v>0</v>
          </cell>
          <cell r="P334">
            <v>0</v>
          </cell>
          <cell r="Q334">
            <v>0</v>
          </cell>
          <cell r="R334">
            <v>0</v>
          </cell>
          <cell r="S334">
            <v>0</v>
          </cell>
          <cell r="T334">
            <v>0</v>
          </cell>
          <cell r="U334">
            <v>0</v>
          </cell>
          <cell r="V334">
            <v>0</v>
          </cell>
          <cell r="W334">
            <v>0</v>
          </cell>
          <cell r="X334">
            <v>0</v>
          </cell>
          <cell r="Y334">
            <v>0</v>
          </cell>
          <cell r="Z334">
            <v>0</v>
          </cell>
          <cell r="AA334">
            <v>0</v>
          </cell>
          <cell r="AB334">
            <v>0</v>
          </cell>
          <cell r="AC334">
            <v>0</v>
          </cell>
          <cell r="AD334">
            <v>0</v>
          </cell>
          <cell r="AE334">
            <v>0</v>
          </cell>
          <cell r="AF334">
            <v>0</v>
          </cell>
          <cell r="AG334">
            <v>0</v>
          </cell>
          <cell r="AH334">
            <v>0</v>
          </cell>
          <cell r="AI334">
            <v>0</v>
          </cell>
          <cell r="AJ334">
            <v>0</v>
          </cell>
        </row>
        <row r="335">
          <cell r="C335" t="str">
            <v>VI</v>
          </cell>
          <cell r="D335">
            <v>0</v>
          </cell>
          <cell r="E335">
            <v>0</v>
          </cell>
          <cell r="F335">
            <v>0</v>
          </cell>
          <cell r="G335">
            <v>0</v>
          </cell>
          <cell r="H335">
            <v>0</v>
          </cell>
          <cell r="I335">
            <v>0</v>
          </cell>
          <cell r="J335">
            <v>0</v>
          </cell>
          <cell r="K335">
            <v>0</v>
          </cell>
          <cell r="L335">
            <v>0</v>
          </cell>
          <cell r="M335">
            <v>0</v>
          </cell>
          <cell r="N335">
            <v>0</v>
          </cell>
          <cell r="O335">
            <v>0</v>
          </cell>
          <cell r="P335">
            <v>0</v>
          </cell>
          <cell r="Q335">
            <v>0</v>
          </cell>
          <cell r="R335">
            <v>0</v>
          </cell>
          <cell r="S335">
            <v>0</v>
          </cell>
          <cell r="T335">
            <v>0</v>
          </cell>
          <cell r="U335">
            <v>0</v>
          </cell>
          <cell r="V335">
            <v>0</v>
          </cell>
          <cell r="W335">
            <v>0</v>
          </cell>
          <cell r="X335">
            <v>0</v>
          </cell>
          <cell r="Y335">
            <v>0</v>
          </cell>
          <cell r="Z335">
            <v>0</v>
          </cell>
          <cell r="AA335">
            <v>0</v>
          </cell>
          <cell r="AB335">
            <v>0</v>
          </cell>
          <cell r="AC335">
            <v>0</v>
          </cell>
          <cell r="AD335">
            <v>0</v>
          </cell>
          <cell r="AE335">
            <v>0</v>
          </cell>
          <cell r="AF335">
            <v>0</v>
          </cell>
          <cell r="AG335">
            <v>0</v>
          </cell>
          <cell r="AH335">
            <v>0</v>
          </cell>
          <cell r="AI335">
            <v>0</v>
          </cell>
          <cell r="AJ335">
            <v>0</v>
          </cell>
        </row>
        <row r="336">
          <cell r="C336" t="str">
            <v>VII</v>
          </cell>
          <cell r="D336">
            <v>0</v>
          </cell>
          <cell r="E336">
            <v>0</v>
          </cell>
          <cell r="F336">
            <v>0</v>
          </cell>
          <cell r="G336">
            <v>0</v>
          </cell>
          <cell r="H336">
            <v>0</v>
          </cell>
          <cell r="I336">
            <v>0</v>
          </cell>
          <cell r="J336">
            <v>0</v>
          </cell>
          <cell r="K336">
            <v>0</v>
          </cell>
          <cell r="L336">
            <v>0</v>
          </cell>
          <cell r="M336">
            <v>0</v>
          </cell>
          <cell r="N336">
            <v>0</v>
          </cell>
          <cell r="O336">
            <v>0</v>
          </cell>
          <cell r="P336">
            <v>0</v>
          </cell>
          <cell r="Q336">
            <v>0</v>
          </cell>
          <cell r="R336">
            <v>0</v>
          </cell>
          <cell r="S336">
            <v>0</v>
          </cell>
          <cell r="T336">
            <v>0</v>
          </cell>
          <cell r="U336">
            <v>0</v>
          </cell>
          <cell r="V336">
            <v>0</v>
          </cell>
          <cell r="W336">
            <v>0</v>
          </cell>
          <cell r="X336">
            <v>0</v>
          </cell>
          <cell r="Y336">
            <v>0</v>
          </cell>
          <cell r="Z336">
            <v>0</v>
          </cell>
          <cell r="AA336">
            <v>0</v>
          </cell>
          <cell r="AB336">
            <v>0</v>
          </cell>
          <cell r="AC336">
            <v>0</v>
          </cell>
          <cell r="AD336">
            <v>0</v>
          </cell>
          <cell r="AE336">
            <v>0</v>
          </cell>
          <cell r="AF336">
            <v>0</v>
          </cell>
          <cell r="AG336">
            <v>0</v>
          </cell>
          <cell r="AH336">
            <v>0</v>
          </cell>
          <cell r="AI336">
            <v>0</v>
          </cell>
          <cell r="AJ336">
            <v>0</v>
          </cell>
        </row>
        <row r="337">
          <cell r="C337" t="str">
            <v>XVI</v>
          </cell>
          <cell r="D337">
            <v>0</v>
          </cell>
          <cell r="E337">
            <v>0</v>
          </cell>
          <cell r="F337">
            <v>0</v>
          </cell>
          <cell r="G337">
            <v>0</v>
          </cell>
          <cell r="H337">
            <v>0</v>
          </cell>
          <cell r="I337">
            <v>0</v>
          </cell>
          <cell r="J337">
            <v>0</v>
          </cell>
          <cell r="K337">
            <v>0</v>
          </cell>
          <cell r="L337">
            <v>0</v>
          </cell>
          <cell r="M337">
            <v>0</v>
          </cell>
          <cell r="N337">
            <v>0</v>
          </cell>
          <cell r="O337">
            <v>0</v>
          </cell>
          <cell r="P337">
            <v>0</v>
          </cell>
          <cell r="Q337">
            <v>0</v>
          </cell>
          <cell r="R337">
            <v>0</v>
          </cell>
          <cell r="S337">
            <v>0</v>
          </cell>
          <cell r="T337">
            <v>0</v>
          </cell>
          <cell r="U337">
            <v>0</v>
          </cell>
          <cell r="V337">
            <v>0</v>
          </cell>
          <cell r="W337">
            <v>0</v>
          </cell>
          <cell r="X337">
            <v>0</v>
          </cell>
          <cell r="Y337">
            <v>0</v>
          </cell>
          <cell r="Z337">
            <v>0</v>
          </cell>
          <cell r="AA337">
            <v>0</v>
          </cell>
          <cell r="AB337">
            <v>0</v>
          </cell>
          <cell r="AC337">
            <v>0</v>
          </cell>
          <cell r="AD337">
            <v>0</v>
          </cell>
          <cell r="AE337">
            <v>0</v>
          </cell>
          <cell r="AF337">
            <v>0</v>
          </cell>
          <cell r="AG337">
            <v>0</v>
          </cell>
          <cell r="AH337">
            <v>0</v>
          </cell>
          <cell r="AI337">
            <v>0</v>
          </cell>
          <cell r="AJ337">
            <v>0</v>
          </cell>
        </row>
        <row r="338">
          <cell r="C338" t="str">
            <v>VIII</v>
          </cell>
          <cell r="D338">
            <v>0</v>
          </cell>
          <cell r="E338">
            <v>0</v>
          </cell>
          <cell r="F338">
            <v>0</v>
          </cell>
          <cell r="G338">
            <v>0</v>
          </cell>
          <cell r="H338">
            <v>0</v>
          </cell>
          <cell r="I338">
            <v>0</v>
          </cell>
          <cell r="J338">
            <v>0</v>
          </cell>
          <cell r="K338">
            <v>0</v>
          </cell>
          <cell r="L338">
            <v>0</v>
          </cell>
          <cell r="M338">
            <v>0</v>
          </cell>
          <cell r="N338">
            <v>0</v>
          </cell>
          <cell r="O338">
            <v>0</v>
          </cell>
          <cell r="P338">
            <v>0</v>
          </cell>
          <cell r="Q338">
            <v>0</v>
          </cell>
          <cell r="R338">
            <v>0</v>
          </cell>
          <cell r="S338">
            <v>0</v>
          </cell>
          <cell r="T338">
            <v>0</v>
          </cell>
          <cell r="U338">
            <v>0</v>
          </cell>
          <cell r="V338">
            <v>0</v>
          </cell>
          <cell r="W338">
            <v>0</v>
          </cell>
          <cell r="X338">
            <v>0</v>
          </cell>
          <cell r="Y338">
            <v>0</v>
          </cell>
          <cell r="Z338">
            <v>0</v>
          </cell>
          <cell r="AA338">
            <v>0</v>
          </cell>
          <cell r="AB338">
            <v>0</v>
          </cell>
          <cell r="AC338">
            <v>0</v>
          </cell>
          <cell r="AD338">
            <v>0</v>
          </cell>
          <cell r="AE338">
            <v>0</v>
          </cell>
          <cell r="AF338">
            <v>0</v>
          </cell>
          <cell r="AG338">
            <v>0</v>
          </cell>
          <cell r="AH338">
            <v>0</v>
          </cell>
          <cell r="AI338">
            <v>0</v>
          </cell>
          <cell r="AJ338">
            <v>0</v>
          </cell>
        </row>
        <row r="339">
          <cell r="C339" t="str">
            <v>IX</v>
          </cell>
          <cell r="D339">
            <v>0</v>
          </cell>
          <cell r="E339">
            <v>0</v>
          </cell>
          <cell r="F339">
            <v>0</v>
          </cell>
          <cell r="G339">
            <v>0</v>
          </cell>
          <cell r="H339">
            <v>0</v>
          </cell>
          <cell r="I339">
            <v>0</v>
          </cell>
          <cell r="J339">
            <v>0</v>
          </cell>
          <cell r="K339">
            <v>0</v>
          </cell>
          <cell r="L339">
            <v>0</v>
          </cell>
          <cell r="M339">
            <v>0</v>
          </cell>
          <cell r="N339">
            <v>0</v>
          </cell>
          <cell r="O339">
            <v>0</v>
          </cell>
          <cell r="P339">
            <v>0</v>
          </cell>
          <cell r="Q339">
            <v>0</v>
          </cell>
          <cell r="R339">
            <v>0</v>
          </cell>
          <cell r="S339">
            <v>0</v>
          </cell>
          <cell r="T339">
            <v>0</v>
          </cell>
          <cell r="U339">
            <v>0</v>
          </cell>
          <cell r="V339">
            <v>0</v>
          </cell>
          <cell r="W339">
            <v>0</v>
          </cell>
          <cell r="X339">
            <v>0</v>
          </cell>
          <cell r="Y339">
            <v>0</v>
          </cell>
          <cell r="Z339">
            <v>0</v>
          </cell>
          <cell r="AA339">
            <v>0</v>
          </cell>
          <cell r="AB339">
            <v>0</v>
          </cell>
          <cell r="AC339">
            <v>0</v>
          </cell>
          <cell r="AD339">
            <v>0</v>
          </cell>
          <cell r="AE339">
            <v>0</v>
          </cell>
          <cell r="AF339">
            <v>0</v>
          </cell>
          <cell r="AG339">
            <v>0</v>
          </cell>
          <cell r="AH339">
            <v>0</v>
          </cell>
          <cell r="AI339">
            <v>0</v>
          </cell>
          <cell r="AJ339">
            <v>0</v>
          </cell>
        </row>
        <row r="340">
          <cell r="C340" t="str">
            <v>XIV</v>
          </cell>
          <cell r="D340">
            <v>0</v>
          </cell>
          <cell r="E340">
            <v>0</v>
          </cell>
          <cell r="F340">
            <v>0</v>
          </cell>
          <cell r="G340">
            <v>0</v>
          </cell>
          <cell r="H340">
            <v>0</v>
          </cell>
          <cell r="I340">
            <v>0</v>
          </cell>
          <cell r="J340">
            <v>0</v>
          </cell>
          <cell r="K340">
            <v>0</v>
          </cell>
          <cell r="L340">
            <v>0</v>
          </cell>
          <cell r="M340">
            <v>0</v>
          </cell>
          <cell r="N340">
            <v>0</v>
          </cell>
          <cell r="O340">
            <v>0</v>
          </cell>
          <cell r="P340">
            <v>0</v>
          </cell>
          <cell r="Q340">
            <v>0</v>
          </cell>
          <cell r="R340">
            <v>0</v>
          </cell>
          <cell r="S340">
            <v>0</v>
          </cell>
          <cell r="T340">
            <v>0</v>
          </cell>
          <cell r="U340">
            <v>0</v>
          </cell>
          <cell r="V340">
            <v>0</v>
          </cell>
          <cell r="W340">
            <v>0</v>
          </cell>
          <cell r="X340">
            <v>0</v>
          </cell>
          <cell r="Y340">
            <v>0</v>
          </cell>
          <cell r="Z340">
            <v>0</v>
          </cell>
          <cell r="AA340">
            <v>0</v>
          </cell>
          <cell r="AB340">
            <v>0</v>
          </cell>
          <cell r="AC340">
            <v>0</v>
          </cell>
          <cell r="AD340">
            <v>0</v>
          </cell>
          <cell r="AE340">
            <v>0</v>
          </cell>
          <cell r="AF340">
            <v>0</v>
          </cell>
          <cell r="AG340">
            <v>0</v>
          </cell>
          <cell r="AH340">
            <v>0</v>
          </cell>
          <cell r="AI340">
            <v>0</v>
          </cell>
          <cell r="AJ340">
            <v>0</v>
          </cell>
        </row>
        <row r="341">
          <cell r="C341" t="str">
            <v>X</v>
          </cell>
          <cell r="D341">
            <v>0</v>
          </cell>
          <cell r="E341">
            <v>0</v>
          </cell>
          <cell r="F341">
            <v>0</v>
          </cell>
          <cell r="G341">
            <v>0</v>
          </cell>
          <cell r="H341">
            <v>0</v>
          </cell>
          <cell r="I341">
            <v>0</v>
          </cell>
          <cell r="J341">
            <v>0</v>
          </cell>
          <cell r="K341">
            <v>0</v>
          </cell>
          <cell r="L341">
            <v>0</v>
          </cell>
          <cell r="M341">
            <v>0</v>
          </cell>
          <cell r="N341">
            <v>0</v>
          </cell>
          <cell r="O341">
            <v>0</v>
          </cell>
          <cell r="P341">
            <v>0</v>
          </cell>
          <cell r="Q341">
            <v>0</v>
          </cell>
          <cell r="R341">
            <v>0</v>
          </cell>
          <cell r="S341">
            <v>0</v>
          </cell>
          <cell r="T341">
            <v>0</v>
          </cell>
          <cell r="U341">
            <v>0</v>
          </cell>
          <cell r="V341">
            <v>0</v>
          </cell>
          <cell r="W341">
            <v>0</v>
          </cell>
          <cell r="X341">
            <v>0</v>
          </cell>
          <cell r="Y341">
            <v>0</v>
          </cell>
          <cell r="Z341">
            <v>0</v>
          </cell>
          <cell r="AA341">
            <v>0</v>
          </cell>
          <cell r="AB341">
            <v>0</v>
          </cell>
          <cell r="AC341">
            <v>0</v>
          </cell>
          <cell r="AD341">
            <v>0</v>
          </cell>
          <cell r="AE341">
            <v>0</v>
          </cell>
          <cell r="AF341">
            <v>0</v>
          </cell>
          <cell r="AG341">
            <v>0</v>
          </cell>
          <cell r="AH341">
            <v>0</v>
          </cell>
          <cell r="AI341">
            <v>0</v>
          </cell>
          <cell r="AJ341">
            <v>0</v>
          </cell>
        </row>
        <row r="342">
          <cell r="C342" t="str">
            <v>XI</v>
          </cell>
          <cell r="D342">
            <v>0</v>
          </cell>
          <cell r="E342">
            <v>0</v>
          </cell>
          <cell r="F342">
            <v>0</v>
          </cell>
          <cell r="G342">
            <v>0</v>
          </cell>
          <cell r="H342">
            <v>0</v>
          </cell>
          <cell r="I342">
            <v>0</v>
          </cell>
          <cell r="J342">
            <v>0</v>
          </cell>
          <cell r="K342">
            <v>0</v>
          </cell>
          <cell r="L342">
            <v>0</v>
          </cell>
          <cell r="M342">
            <v>0</v>
          </cell>
          <cell r="N342">
            <v>0</v>
          </cell>
          <cell r="O342">
            <v>0</v>
          </cell>
          <cell r="P342">
            <v>0</v>
          </cell>
          <cell r="Q342">
            <v>0</v>
          </cell>
          <cell r="R342">
            <v>0</v>
          </cell>
          <cell r="S342">
            <v>0</v>
          </cell>
          <cell r="T342">
            <v>0</v>
          </cell>
          <cell r="U342">
            <v>0</v>
          </cell>
          <cell r="V342">
            <v>0</v>
          </cell>
          <cell r="W342">
            <v>0</v>
          </cell>
          <cell r="X342">
            <v>0</v>
          </cell>
          <cell r="Y342">
            <v>0</v>
          </cell>
          <cell r="Z342">
            <v>0</v>
          </cell>
          <cell r="AA342">
            <v>0</v>
          </cell>
          <cell r="AB342">
            <v>0</v>
          </cell>
          <cell r="AC342">
            <v>0</v>
          </cell>
          <cell r="AD342">
            <v>0</v>
          </cell>
          <cell r="AE342">
            <v>0</v>
          </cell>
          <cell r="AF342">
            <v>0</v>
          </cell>
          <cell r="AG342">
            <v>0</v>
          </cell>
          <cell r="AH342">
            <v>0</v>
          </cell>
          <cell r="AI342">
            <v>0</v>
          </cell>
          <cell r="AJ342">
            <v>0</v>
          </cell>
        </row>
        <row r="343">
          <cell r="C343" t="str">
            <v>XII</v>
          </cell>
          <cell r="D343">
            <v>0</v>
          </cell>
          <cell r="E343">
            <v>0</v>
          </cell>
          <cell r="F343">
            <v>0</v>
          </cell>
          <cell r="G343">
            <v>0</v>
          </cell>
          <cell r="H343">
            <v>0</v>
          </cell>
          <cell r="I343">
            <v>0</v>
          </cell>
          <cell r="J343">
            <v>0</v>
          </cell>
          <cell r="K343">
            <v>0</v>
          </cell>
          <cell r="L343">
            <v>0</v>
          </cell>
          <cell r="M343">
            <v>0</v>
          </cell>
          <cell r="N343">
            <v>0</v>
          </cell>
          <cell r="O343">
            <v>0</v>
          </cell>
          <cell r="P343">
            <v>0</v>
          </cell>
          <cell r="Q343">
            <v>0</v>
          </cell>
          <cell r="R343">
            <v>0</v>
          </cell>
          <cell r="S343">
            <v>0</v>
          </cell>
          <cell r="T343">
            <v>0</v>
          </cell>
          <cell r="U343">
            <v>0</v>
          </cell>
          <cell r="V343">
            <v>0</v>
          </cell>
          <cell r="W343">
            <v>0</v>
          </cell>
          <cell r="X343">
            <v>0</v>
          </cell>
          <cell r="Y343">
            <v>0</v>
          </cell>
          <cell r="Z343">
            <v>0</v>
          </cell>
          <cell r="AA343">
            <v>0</v>
          </cell>
          <cell r="AB343">
            <v>0</v>
          </cell>
          <cell r="AC343">
            <v>0</v>
          </cell>
          <cell r="AD343">
            <v>0</v>
          </cell>
          <cell r="AE343">
            <v>0</v>
          </cell>
          <cell r="AF343">
            <v>0</v>
          </cell>
          <cell r="AG343">
            <v>0</v>
          </cell>
          <cell r="AH343">
            <v>0</v>
          </cell>
          <cell r="AI343">
            <v>0</v>
          </cell>
          <cell r="AJ343">
            <v>0</v>
          </cell>
        </row>
        <row r="344">
          <cell r="D344">
            <v>0</v>
          </cell>
          <cell r="E344">
            <v>0</v>
          </cell>
          <cell r="F344">
            <v>0</v>
          </cell>
          <cell r="G344">
            <v>0</v>
          </cell>
          <cell r="H344">
            <v>0</v>
          </cell>
          <cell r="I344">
            <v>0</v>
          </cell>
          <cell r="J344">
            <v>0</v>
          </cell>
          <cell r="K344">
            <v>0</v>
          </cell>
          <cell r="L344">
            <v>0</v>
          </cell>
          <cell r="M344">
            <v>0</v>
          </cell>
          <cell r="N344">
            <v>0</v>
          </cell>
          <cell r="O344">
            <v>0</v>
          </cell>
          <cell r="P344">
            <v>0</v>
          </cell>
          <cell r="Q344">
            <v>0</v>
          </cell>
          <cell r="R344">
            <v>0</v>
          </cell>
          <cell r="S344">
            <v>0</v>
          </cell>
          <cell r="T344">
            <v>0</v>
          </cell>
          <cell r="U344">
            <v>0</v>
          </cell>
          <cell r="V344">
            <v>0</v>
          </cell>
          <cell r="W344">
            <v>0</v>
          </cell>
          <cell r="X344">
            <v>0</v>
          </cell>
          <cell r="Y344">
            <v>0</v>
          </cell>
          <cell r="Z344">
            <v>0</v>
          </cell>
          <cell r="AA344">
            <v>0</v>
          </cell>
          <cell r="AB344">
            <v>0</v>
          </cell>
          <cell r="AC344">
            <v>0</v>
          </cell>
          <cell r="AD344">
            <v>0</v>
          </cell>
          <cell r="AE344">
            <v>0</v>
          </cell>
          <cell r="AF344">
            <v>0</v>
          </cell>
          <cell r="AG344">
            <v>0</v>
          </cell>
          <cell r="AH344">
            <v>0</v>
          </cell>
          <cell r="AI344">
            <v>0</v>
          </cell>
          <cell r="AJ344">
            <v>0</v>
          </cell>
        </row>
        <row r="346">
          <cell r="C346" t="str">
            <v>Tipo Forestal 03</v>
          </cell>
        </row>
        <row r="347">
          <cell r="C347" t="str">
            <v>Uso de la Tierra/Año</v>
          </cell>
          <cell r="D347">
            <v>1990</v>
          </cell>
          <cell r="E347">
            <v>1991</v>
          </cell>
          <cell r="F347">
            <v>1992</v>
          </cell>
          <cell r="G347">
            <v>1993</v>
          </cell>
          <cell r="H347">
            <v>1994</v>
          </cell>
          <cell r="I347">
            <v>1995</v>
          </cell>
          <cell r="J347">
            <v>1996</v>
          </cell>
          <cell r="K347">
            <v>1997</v>
          </cell>
          <cell r="L347">
            <v>1998</v>
          </cell>
          <cell r="M347">
            <v>1999</v>
          </cell>
          <cell r="N347">
            <v>2000</v>
          </cell>
          <cell r="O347">
            <v>2001</v>
          </cell>
          <cell r="P347">
            <v>2002</v>
          </cell>
          <cell r="Q347">
            <v>2003</v>
          </cell>
          <cell r="R347">
            <v>2004</v>
          </cell>
          <cell r="S347">
            <v>2005</v>
          </cell>
          <cell r="T347">
            <v>2006</v>
          </cell>
          <cell r="U347">
            <v>2007</v>
          </cell>
          <cell r="V347">
            <v>2008</v>
          </cell>
          <cell r="W347">
            <v>2009</v>
          </cell>
          <cell r="X347">
            <v>2010</v>
          </cell>
          <cell r="Y347">
            <v>2011</v>
          </cell>
          <cell r="Z347">
            <v>2012</v>
          </cell>
          <cell r="AA347">
            <v>2013</v>
          </cell>
          <cell r="AB347">
            <v>2014</v>
          </cell>
          <cell r="AC347">
            <v>2015</v>
          </cell>
          <cell r="AD347">
            <v>2016</v>
          </cell>
          <cell r="AE347">
            <v>2017</v>
          </cell>
          <cell r="AF347">
            <v>2018</v>
          </cell>
          <cell r="AG347">
            <v>2019</v>
          </cell>
          <cell r="AH347">
            <v>2020</v>
          </cell>
          <cell r="AI347">
            <v>2021</v>
          </cell>
          <cell r="AJ347">
            <v>2022</v>
          </cell>
        </row>
        <row r="348">
          <cell r="C348" t="str">
            <v>XV</v>
          </cell>
          <cell r="D348">
            <v>0</v>
          </cell>
          <cell r="E348">
            <v>0</v>
          </cell>
          <cell r="F348">
            <v>0</v>
          </cell>
          <cell r="G348">
            <v>0</v>
          </cell>
          <cell r="H348">
            <v>0</v>
          </cell>
          <cell r="I348">
            <v>0</v>
          </cell>
          <cell r="J348">
            <v>0</v>
          </cell>
          <cell r="K348">
            <v>0</v>
          </cell>
          <cell r="L348">
            <v>0</v>
          </cell>
          <cell r="M348">
            <v>0</v>
          </cell>
          <cell r="N348">
            <v>0</v>
          </cell>
          <cell r="O348">
            <v>0</v>
          </cell>
          <cell r="P348">
            <v>0</v>
          </cell>
          <cell r="Q348">
            <v>0</v>
          </cell>
          <cell r="R348">
            <v>0</v>
          </cell>
          <cell r="S348">
            <v>0</v>
          </cell>
          <cell r="T348">
            <v>0</v>
          </cell>
          <cell r="U348">
            <v>0</v>
          </cell>
          <cell r="V348">
            <v>0</v>
          </cell>
          <cell r="W348">
            <v>0</v>
          </cell>
          <cell r="X348">
            <v>0</v>
          </cell>
          <cell r="Y348">
            <v>0</v>
          </cell>
          <cell r="Z348">
            <v>0</v>
          </cell>
          <cell r="AA348">
            <v>0</v>
          </cell>
          <cell r="AB348">
            <v>0</v>
          </cell>
          <cell r="AC348">
            <v>0</v>
          </cell>
          <cell r="AD348">
            <v>0</v>
          </cell>
          <cell r="AE348">
            <v>0</v>
          </cell>
          <cell r="AF348">
            <v>0</v>
          </cell>
          <cell r="AG348">
            <v>0</v>
          </cell>
          <cell r="AH348">
            <v>0</v>
          </cell>
          <cell r="AI348">
            <v>0</v>
          </cell>
          <cell r="AJ348">
            <v>0</v>
          </cell>
        </row>
        <row r="349">
          <cell r="C349" t="str">
            <v>I</v>
          </cell>
          <cell r="D349">
            <v>0</v>
          </cell>
          <cell r="E349">
            <v>0</v>
          </cell>
          <cell r="F349">
            <v>0</v>
          </cell>
          <cell r="G349">
            <v>0</v>
          </cell>
          <cell r="H349">
            <v>0</v>
          </cell>
          <cell r="I349">
            <v>0</v>
          </cell>
          <cell r="J349">
            <v>0</v>
          </cell>
          <cell r="K349">
            <v>0</v>
          </cell>
          <cell r="L349">
            <v>0</v>
          </cell>
          <cell r="M349">
            <v>0</v>
          </cell>
          <cell r="N349">
            <v>0</v>
          </cell>
          <cell r="O349">
            <v>0</v>
          </cell>
          <cell r="P349">
            <v>0</v>
          </cell>
          <cell r="Q349">
            <v>0</v>
          </cell>
          <cell r="R349">
            <v>0</v>
          </cell>
          <cell r="S349">
            <v>0</v>
          </cell>
          <cell r="T349">
            <v>0</v>
          </cell>
          <cell r="U349">
            <v>0</v>
          </cell>
          <cell r="V349">
            <v>0</v>
          </cell>
          <cell r="W349">
            <v>0</v>
          </cell>
          <cell r="X349">
            <v>0</v>
          </cell>
          <cell r="Y349">
            <v>0</v>
          </cell>
          <cell r="Z349">
            <v>0</v>
          </cell>
          <cell r="AA349">
            <v>0</v>
          </cell>
          <cell r="AB349">
            <v>0</v>
          </cell>
          <cell r="AC349">
            <v>0</v>
          </cell>
          <cell r="AD349">
            <v>0</v>
          </cell>
          <cell r="AE349">
            <v>0</v>
          </cell>
          <cell r="AF349">
            <v>0</v>
          </cell>
          <cell r="AG349">
            <v>0</v>
          </cell>
          <cell r="AH349">
            <v>0</v>
          </cell>
          <cell r="AI349">
            <v>0</v>
          </cell>
          <cell r="AJ349">
            <v>0</v>
          </cell>
        </row>
        <row r="350">
          <cell r="C350" t="str">
            <v>II</v>
          </cell>
          <cell r="D350">
            <v>0</v>
          </cell>
          <cell r="E350">
            <v>0</v>
          </cell>
          <cell r="F350">
            <v>0</v>
          </cell>
          <cell r="G350">
            <v>0</v>
          </cell>
          <cell r="H350">
            <v>0</v>
          </cell>
          <cell r="I350">
            <v>0</v>
          </cell>
          <cell r="J350">
            <v>0</v>
          </cell>
          <cell r="K350">
            <v>0</v>
          </cell>
          <cell r="L350">
            <v>0</v>
          </cell>
          <cell r="M350">
            <v>0</v>
          </cell>
          <cell r="N350">
            <v>0</v>
          </cell>
          <cell r="O350">
            <v>0</v>
          </cell>
          <cell r="P350">
            <v>0</v>
          </cell>
          <cell r="Q350">
            <v>0</v>
          </cell>
          <cell r="R350">
            <v>0</v>
          </cell>
          <cell r="S350">
            <v>0</v>
          </cell>
          <cell r="T350">
            <v>0</v>
          </cell>
          <cell r="U350">
            <v>0</v>
          </cell>
          <cell r="V350">
            <v>0</v>
          </cell>
          <cell r="W350">
            <v>0</v>
          </cell>
          <cell r="X350">
            <v>0</v>
          </cell>
          <cell r="Y350">
            <v>0</v>
          </cell>
          <cell r="Z350">
            <v>0</v>
          </cell>
          <cell r="AA350">
            <v>0</v>
          </cell>
          <cell r="AB350">
            <v>0</v>
          </cell>
          <cell r="AC350">
            <v>0</v>
          </cell>
          <cell r="AD350">
            <v>0</v>
          </cell>
          <cell r="AE350">
            <v>0</v>
          </cell>
          <cell r="AF350">
            <v>0</v>
          </cell>
          <cell r="AG350">
            <v>0</v>
          </cell>
          <cell r="AH350">
            <v>0</v>
          </cell>
          <cell r="AI350">
            <v>0</v>
          </cell>
          <cell r="AJ350">
            <v>0</v>
          </cell>
        </row>
        <row r="351">
          <cell r="C351" t="str">
            <v>III</v>
          </cell>
          <cell r="D351">
            <v>0</v>
          </cell>
          <cell r="E351">
            <v>0</v>
          </cell>
          <cell r="F351">
            <v>0</v>
          </cell>
          <cell r="G351">
            <v>0</v>
          </cell>
          <cell r="H351">
            <v>0</v>
          </cell>
          <cell r="I351">
            <v>0</v>
          </cell>
          <cell r="J351">
            <v>0</v>
          </cell>
          <cell r="K351">
            <v>0</v>
          </cell>
          <cell r="L351">
            <v>0</v>
          </cell>
          <cell r="M351">
            <v>0</v>
          </cell>
          <cell r="N351">
            <v>0</v>
          </cell>
          <cell r="O351">
            <v>0</v>
          </cell>
          <cell r="P351">
            <v>0</v>
          </cell>
          <cell r="Q351">
            <v>0</v>
          </cell>
          <cell r="R351">
            <v>0</v>
          </cell>
          <cell r="S351">
            <v>0</v>
          </cell>
          <cell r="T351">
            <v>0</v>
          </cell>
          <cell r="U351">
            <v>0</v>
          </cell>
          <cell r="V351">
            <v>0</v>
          </cell>
          <cell r="W351">
            <v>0</v>
          </cell>
          <cell r="X351">
            <v>0</v>
          </cell>
          <cell r="Y351">
            <v>0</v>
          </cell>
          <cell r="Z351">
            <v>0</v>
          </cell>
          <cell r="AA351">
            <v>0</v>
          </cell>
          <cell r="AB351">
            <v>0</v>
          </cell>
          <cell r="AC351">
            <v>0</v>
          </cell>
          <cell r="AD351">
            <v>0</v>
          </cell>
          <cell r="AE351">
            <v>0</v>
          </cell>
          <cell r="AF351">
            <v>0</v>
          </cell>
          <cell r="AG351">
            <v>0</v>
          </cell>
          <cell r="AH351">
            <v>0</v>
          </cell>
          <cell r="AI351">
            <v>0</v>
          </cell>
          <cell r="AJ351">
            <v>0</v>
          </cell>
        </row>
        <row r="352">
          <cell r="C352" t="str">
            <v>IV</v>
          </cell>
          <cell r="D352">
            <v>0</v>
          </cell>
          <cell r="E352">
            <v>0</v>
          </cell>
          <cell r="F352">
            <v>0</v>
          </cell>
          <cell r="G352">
            <v>0</v>
          </cell>
          <cell r="H352">
            <v>0</v>
          </cell>
          <cell r="I352">
            <v>0</v>
          </cell>
          <cell r="J352">
            <v>0</v>
          </cell>
          <cell r="K352">
            <v>0</v>
          </cell>
          <cell r="L352">
            <v>0</v>
          </cell>
          <cell r="M352">
            <v>0</v>
          </cell>
          <cell r="N352">
            <v>0</v>
          </cell>
          <cell r="O352">
            <v>0</v>
          </cell>
          <cell r="P352">
            <v>0</v>
          </cell>
          <cell r="Q352">
            <v>0</v>
          </cell>
          <cell r="R352">
            <v>0</v>
          </cell>
          <cell r="S352">
            <v>0</v>
          </cell>
          <cell r="T352">
            <v>0</v>
          </cell>
          <cell r="U352">
            <v>0</v>
          </cell>
          <cell r="V352">
            <v>0</v>
          </cell>
          <cell r="W352">
            <v>0</v>
          </cell>
          <cell r="X352">
            <v>0</v>
          </cell>
          <cell r="Y352">
            <v>0</v>
          </cell>
          <cell r="Z352">
            <v>0</v>
          </cell>
          <cell r="AA352">
            <v>0</v>
          </cell>
          <cell r="AB352">
            <v>0</v>
          </cell>
          <cell r="AC352">
            <v>0</v>
          </cell>
          <cell r="AD352">
            <v>0</v>
          </cell>
          <cell r="AE352">
            <v>0</v>
          </cell>
          <cell r="AF352">
            <v>0</v>
          </cell>
          <cell r="AG352">
            <v>0</v>
          </cell>
          <cell r="AH352">
            <v>0</v>
          </cell>
          <cell r="AI352">
            <v>0</v>
          </cell>
          <cell r="AJ352">
            <v>0</v>
          </cell>
        </row>
        <row r="353">
          <cell r="C353" t="str">
            <v>V</v>
          </cell>
          <cell r="D353">
            <v>0</v>
          </cell>
          <cell r="E353">
            <v>0</v>
          </cell>
          <cell r="F353">
            <v>0</v>
          </cell>
          <cell r="G353">
            <v>0</v>
          </cell>
          <cell r="H353">
            <v>0</v>
          </cell>
          <cell r="I353">
            <v>0</v>
          </cell>
          <cell r="J353">
            <v>0</v>
          </cell>
          <cell r="K353">
            <v>0</v>
          </cell>
          <cell r="L353">
            <v>0</v>
          </cell>
          <cell r="M353">
            <v>0</v>
          </cell>
          <cell r="N353">
            <v>0</v>
          </cell>
          <cell r="O353">
            <v>0</v>
          </cell>
          <cell r="P353">
            <v>0</v>
          </cell>
          <cell r="Q353">
            <v>0</v>
          </cell>
          <cell r="R353">
            <v>0</v>
          </cell>
          <cell r="S353">
            <v>0</v>
          </cell>
          <cell r="T353">
            <v>0</v>
          </cell>
          <cell r="U353">
            <v>0</v>
          </cell>
          <cell r="V353">
            <v>0</v>
          </cell>
          <cell r="W353">
            <v>0</v>
          </cell>
          <cell r="X353">
            <v>0</v>
          </cell>
          <cell r="Y353">
            <v>0</v>
          </cell>
          <cell r="Z353">
            <v>0</v>
          </cell>
          <cell r="AA353">
            <v>0</v>
          </cell>
          <cell r="AB353">
            <v>0</v>
          </cell>
          <cell r="AC353">
            <v>0</v>
          </cell>
          <cell r="AD353">
            <v>0</v>
          </cell>
          <cell r="AE353">
            <v>0</v>
          </cell>
          <cell r="AF353">
            <v>0</v>
          </cell>
          <cell r="AG353">
            <v>0</v>
          </cell>
          <cell r="AH353">
            <v>0</v>
          </cell>
          <cell r="AI353">
            <v>0</v>
          </cell>
          <cell r="AJ353">
            <v>0</v>
          </cell>
        </row>
        <row r="354">
          <cell r="C354" t="str">
            <v>RM</v>
          </cell>
          <cell r="D354">
            <v>0</v>
          </cell>
          <cell r="E354">
            <v>0</v>
          </cell>
          <cell r="F354">
            <v>0</v>
          </cell>
          <cell r="G354">
            <v>0</v>
          </cell>
          <cell r="H354">
            <v>0</v>
          </cell>
          <cell r="I354">
            <v>0</v>
          </cell>
          <cell r="J354">
            <v>0</v>
          </cell>
          <cell r="K354">
            <v>0</v>
          </cell>
          <cell r="L354">
            <v>0</v>
          </cell>
          <cell r="M354">
            <v>0</v>
          </cell>
          <cell r="N354">
            <v>0</v>
          </cell>
          <cell r="O354">
            <v>0</v>
          </cell>
          <cell r="P354">
            <v>0</v>
          </cell>
          <cell r="Q354">
            <v>0</v>
          </cell>
          <cell r="R354">
            <v>0</v>
          </cell>
          <cell r="S354">
            <v>0</v>
          </cell>
          <cell r="T354">
            <v>0</v>
          </cell>
          <cell r="U354">
            <v>0</v>
          </cell>
          <cell r="V354">
            <v>0</v>
          </cell>
          <cell r="W354">
            <v>0</v>
          </cell>
          <cell r="X354">
            <v>0</v>
          </cell>
          <cell r="Y354">
            <v>0</v>
          </cell>
          <cell r="Z354">
            <v>0</v>
          </cell>
          <cell r="AA354">
            <v>0</v>
          </cell>
          <cell r="AB354">
            <v>0</v>
          </cell>
          <cell r="AC354">
            <v>0</v>
          </cell>
          <cell r="AD354">
            <v>0</v>
          </cell>
          <cell r="AE354">
            <v>0</v>
          </cell>
          <cell r="AF354">
            <v>0</v>
          </cell>
          <cell r="AG354">
            <v>0</v>
          </cell>
          <cell r="AH354">
            <v>0</v>
          </cell>
          <cell r="AI354">
            <v>0</v>
          </cell>
          <cell r="AJ354">
            <v>0</v>
          </cell>
        </row>
        <row r="355">
          <cell r="C355" t="str">
            <v>VI</v>
          </cell>
          <cell r="D355">
            <v>0</v>
          </cell>
          <cell r="E355">
            <v>0</v>
          </cell>
          <cell r="F355">
            <v>0</v>
          </cell>
          <cell r="G355">
            <v>0</v>
          </cell>
          <cell r="H355">
            <v>0</v>
          </cell>
          <cell r="I355">
            <v>0</v>
          </cell>
          <cell r="J355">
            <v>0</v>
          </cell>
          <cell r="K355">
            <v>0</v>
          </cell>
          <cell r="L355">
            <v>0</v>
          </cell>
          <cell r="M355">
            <v>0</v>
          </cell>
          <cell r="N355">
            <v>0</v>
          </cell>
          <cell r="O355">
            <v>0</v>
          </cell>
          <cell r="P355">
            <v>0</v>
          </cell>
          <cell r="Q355">
            <v>0</v>
          </cell>
          <cell r="R355">
            <v>0</v>
          </cell>
          <cell r="S355">
            <v>0</v>
          </cell>
          <cell r="T355">
            <v>0</v>
          </cell>
          <cell r="U355">
            <v>0</v>
          </cell>
          <cell r="V355">
            <v>0</v>
          </cell>
          <cell r="W355">
            <v>0</v>
          </cell>
          <cell r="X355">
            <v>0</v>
          </cell>
          <cell r="Y355">
            <v>0</v>
          </cell>
          <cell r="Z355">
            <v>0</v>
          </cell>
          <cell r="AA355">
            <v>0</v>
          </cell>
          <cell r="AB355">
            <v>0</v>
          </cell>
          <cell r="AC355">
            <v>0</v>
          </cell>
          <cell r="AD355">
            <v>0</v>
          </cell>
          <cell r="AE355">
            <v>0</v>
          </cell>
          <cell r="AF355">
            <v>0</v>
          </cell>
          <cell r="AG355">
            <v>0</v>
          </cell>
          <cell r="AH355">
            <v>0</v>
          </cell>
          <cell r="AI355">
            <v>0</v>
          </cell>
          <cell r="AJ355">
            <v>0</v>
          </cell>
        </row>
        <row r="356">
          <cell r="C356" t="str">
            <v>VII</v>
          </cell>
          <cell r="D356">
            <v>0</v>
          </cell>
          <cell r="E356">
            <v>0</v>
          </cell>
          <cell r="F356">
            <v>0</v>
          </cell>
          <cell r="G356">
            <v>0</v>
          </cell>
          <cell r="H356">
            <v>0</v>
          </cell>
          <cell r="I356">
            <v>0</v>
          </cell>
          <cell r="J356">
            <v>0</v>
          </cell>
          <cell r="K356">
            <v>0</v>
          </cell>
          <cell r="L356">
            <v>0</v>
          </cell>
          <cell r="M356">
            <v>0</v>
          </cell>
          <cell r="N356">
            <v>0</v>
          </cell>
          <cell r="O356">
            <v>0</v>
          </cell>
          <cell r="P356">
            <v>0</v>
          </cell>
          <cell r="Q356">
            <v>0</v>
          </cell>
          <cell r="R356">
            <v>0</v>
          </cell>
          <cell r="S356">
            <v>0</v>
          </cell>
          <cell r="T356">
            <v>0</v>
          </cell>
          <cell r="U356">
            <v>0</v>
          </cell>
          <cell r="V356">
            <v>0</v>
          </cell>
          <cell r="W356">
            <v>0</v>
          </cell>
          <cell r="X356">
            <v>0</v>
          </cell>
          <cell r="Y356">
            <v>0</v>
          </cell>
          <cell r="Z356">
            <v>0</v>
          </cell>
          <cell r="AA356">
            <v>0</v>
          </cell>
          <cell r="AB356">
            <v>0</v>
          </cell>
          <cell r="AC356">
            <v>0</v>
          </cell>
          <cell r="AD356">
            <v>0</v>
          </cell>
          <cell r="AE356">
            <v>0</v>
          </cell>
          <cell r="AF356">
            <v>0</v>
          </cell>
          <cell r="AG356">
            <v>0</v>
          </cell>
          <cell r="AH356">
            <v>0</v>
          </cell>
          <cell r="AI356">
            <v>0</v>
          </cell>
          <cell r="AJ356">
            <v>0</v>
          </cell>
        </row>
        <row r="357">
          <cell r="C357" t="str">
            <v>XVI</v>
          </cell>
          <cell r="D357">
            <v>0</v>
          </cell>
          <cell r="E357">
            <v>0</v>
          </cell>
          <cell r="F357">
            <v>0</v>
          </cell>
          <cell r="G357">
            <v>0</v>
          </cell>
          <cell r="H357">
            <v>0</v>
          </cell>
          <cell r="I357">
            <v>0</v>
          </cell>
          <cell r="J357">
            <v>0</v>
          </cell>
          <cell r="K357">
            <v>0</v>
          </cell>
          <cell r="L357">
            <v>0</v>
          </cell>
          <cell r="M357">
            <v>0</v>
          </cell>
          <cell r="N357">
            <v>0</v>
          </cell>
          <cell r="O357">
            <v>0</v>
          </cell>
          <cell r="P357">
            <v>0</v>
          </cell>
          <cell r="Q357">
            <v>0</v>
          </cell>
          <cell r="R357">
            <v>0</v>
          </cell>
          <cell r="S357">
            <v>0</v>
          </cell>
          <cell r="T357">
            <v>0</v>
          </cell>
          <cell r="U357">
            <v>0</v>
          </cell>
          <cell r="V357">
            <v>0</v>
          </cell>
          <cell r="W357">
            <v>0</v>
          </cell>
          <cell r="X357">
            <v>0</v>
          </cell>
          <cell r="Y357">
            <v>0</v>
          </cell>
          <cell r="Z357">
            <v>0</v>
          </cell>
          <cell r="AA357">
            <v>0</v>
          </cell>
          <cell r="AB357">
            <v>0</v>
          </cell>
          <cell r="AC357">
            <v>0</v>
          </cell>
          <cell r="AD357">
            <v>0</v>
          </cell>
          <cell r="AE357">
            <v>0</v>
          </cell>
          <cell r="AF357">
            <v>0</v>
          </cell>
          <cell r="AG357">
            <v>0</v>
          </cell>
          <cell r="AH357">
            <v>0</v>
          </cell>
          <cell r="AI357">
            <v>0</v>
          </cell>
          <cell r="AJ357">
            <v>0</v>
          </cell>
        </row>
        <row r="358">
          <cell r="C358" t="str">
            <v>VIII</v>
          </cell>
          <cell r="D358">
            <v>0</v>
          </cell>
          <cell r="E358">
            <v>0</v>
          </cell>
          <cell r="F358">
            <v>0</v>
          </cell>
          <cell r="G358">
            <v>0</v>
          </cell>
          <cell r="H358">
            <v>0</v>
          </cell>
          <cell r="I358">
            <v>0</v>
          </cell>
          <cell r="J358">
            <v>0</v>
          </cell>
          <cell r="K358">
            <v>0</v>
          </cell>
          <cell r="L358">
            <v>0</v>
          </cell>
          <cell r="M358">
            <v>0</v>
          </cell>
          <cell r="N358">
            <v>0</v>
          </cell>
          <cell r="O358">
            <v>0</v>
          </cell>
          <cell r="P358">
            <v>0</v>
          </cell>
          <cell r="Q358">
            <v>0</v>
          </cell>
          <cell r="R358">
            <v>0</v>
          </cell>
          <cell r="S358">
            <v>0</v>
          </cell>
          <cell r="T358">
            <v>0</v>
          </cell>
          <cell r="U358">
            <v>0</v>
          </cell>
          <cell r="V358">
            <v>0</v>
          </cell>
          <cell r="W358">
            <v>0</v>
          </cell>
          <cell r="X358">
            <v>0</v>
          </cell>
          <cell r="Y358">
            <v>0</v>
          </cell>
          <cell r="Z358">
            <v>0</v>
          </cell>
          <cell r="AA358">
            <v>0</v>
          </cell>
          <cell r="AB358">
            <v>0</v>
          </cell>
          <cell r="AC358">
            <v>0</v>
          </cell>
          <cell r="AD358">
            <v>0</v>
          </cell>
          <cell r="AE358">
            <v>0</v>
          </cell>
          <cell r="AF358">
            <v>0</v>
          </cell>
          <cell r="AG358">
            <v>0</v>
          </cell>
          <cell r="AH358">
            <v>0</v>
          </cell>
          <cell r="AI358">
            <v>0</v>
          </cell>
          <cell r="AJ358">
            <v>0</v>
          </cell>
        </row>
        <row r="359">
          <cell r="C359" t="str">
            <v>IX</v>
          </cell>
          <cell r="D359">
            <v>0</v>
          </cell>
          <cell r="E359">
            <v>0</v>
          </cell>
          <cell r="F359">
            <v>0</v>
          </cell>
          <cell r="G359">
            <v>0</v>
          </cell>
          <cell r="H359">
            <v>0</v>
          </cell>
          <cell r="I359">
            <v>0</v>
          </cell>
          <cell r="J359">
            <v>0</v>
          </cell>
          <cell r="K359">
            <v>0</v>
          </cell>
          <cell r="L359">
            <v>0</v>
          </cell>
          <cell r="M359">
            <v>0</v>
          </cell>
          <cell r="N359">
            <v>0</v>
          </cell>
          <cell r="O359">
            <v>0</v>
          </cell>
          <cell r="P359">
            <v>0</v>
          </cell>
          <cell r="Q359">
            <v>0</v>
          </cell>
          <cell r="R359">
            <v>0</v>
          </cell>
          <cell r="S359">
            <v>0</v>
          </cell>
          <cell r="T359">
            <v>0</v>
          </cell>
          <cell r="U359">
            <v>0</v>
          </cell>
          <cell r="V359">
            <v>0</v>
          </cell>
          <cell r="W359">
            <v>0</v>
          </cell>
          <cell r="X359">
            <v>0</v>
          </cell>
          <cell r="Y359">
            <v>0</v>
          </cell>
          <cell r="Z359">
            <v>0</v>
          </cell>
          <cell r="AA359">
            <v>0</v>
          </cell>
          <cell r="AB359">
            <v>0</v>
          </cell>
          <cell r="AC359">
            <v>0</v>
          </cell>
          <cell r="AD359">
            <v>0</v>
          </cell>
          <cell r="AE359">
            <v>0</v>
          </cell>
          <cell r="AF359">
            <v>0</v>
          </cell>
          <cell r="AG359">
            <v>0</v>
          </cell>
          <cell r="AH359">
            <v>0.3212325584115</v>
          </cell>
          <cell r="AI359">
            <v>0.3212325584115</v>
          </cell>
          <cell r="AJ359">
            <v>0.3212325584115</v>
          </cell>
        </row>
        <row r="360">
          <cell r="C360" t="str">
            <v>XIV</v>
          </cell>
          <cell r="D360">
            <v>0</v>
          </cell>
          <cell r="E360">
            <v>0</v>
          </cell>
          <cell r="F360">
            <v>0</v>
          </cell>
          <cell r="G360">
            <v>0</v>
          </cell>
          <cell r="H360">
            <v>0</v>
          </cell>
          <cell r="I360">
            <v>0</v>
          </cell>
          <cell r="J360">
            <v>0</v>
          </cell>
          <cell r="K360">
            <v>0</v>
          </cell>
          <cell r="L360">
            <v>0</v>
          </cell>
          <cell r="M360">
            <v>0</v>
          </cell>
          <cell r="N360">
            <v>0</v>
          </cell>
          <cell r="O360">
            <v>0</v>
          </cell>
          <cell r="P360">
            <v>0</v>
          </cell>
          <cell r="Q360">
            <v>0</v>
          </cell>
          <cell r="R360">
            <v>0</v>
          </cell>
          <cell r="S360">
            <v>0</v>
          </cell>
          <cell r="T360">
            <v>0</v>
          </cell>
          <cell r="U360">
            <v>0</v>
          </cell>
          <cell r="V360">
            <v>0</v>
          </cell>
          <cell r="W360">
            <v>0</v>
          </cell>
          <cell r="X360">
            <v>0</v>
          </cell>
          <cell r="Y360">
            <v>0</v>
          </cell>
          <cell r="Z360">
            <v>0</v>
          </cell>
          <cell r="AA360">
            <v>0</v>
          </cell>
          <cell r="AB360">
            <v>0</v>
          </cell>
          <cell r="AC360">
            <v>0</v>
          </cell>
          <cell r="AD360">
            <v>0</v>
          </cell>
          <cell r="AE360">
            <v>0</v>
          </cell>
          <cell r="AF360">
            <v>0</v>
          </cell>
          <cell r="AG360">
            <v>0</v>
          </cell>
          <cell r="AH360">
            <v>0</v>
          </cell>
          <cell r="AI360">
            <v>0</v>
          </cell>
          <cell r="AJ360">
            <v>0</v>
          </cell>
        </row>
        <row r="361">
          <cell r="C361" t="str">
            <v>X</v>
          </cell>
          <cell r="D361">
            <v>0</v>
          </cell>
          <cell r="E361">
            <v>0</v>
          </cell>
          <cell r="F361">
            <v>0</v>
          </cell>
          <cell r="G361">
            <v>0</v>
          </cell>
          <cell r="H361">
            <v>0</v>
          </cell>
          <cell r="I361">
            <v>0</v>
          </cell>
          <cell r="J361">
            <v>0</v>
          </cell>
          <cell r="K361">
            <v>0</v>
          </cell>
          <cell r="L361">
            <v>0</v>
          </cell>
          <cell r="M361">
            <v>0</v>
          </cell>
          <cell r="N361">
            <v>0</v>
          </cell>
          <cell r="O361">
            <v>0</v>
          </cell>
          <cell r="P361">
            <v>0</v>
          </cell>
          <cell r="Q361">
            <v>0</v>
          </cell>
          <cell r="R361">
            <v>0</v>
          </cell>
          <cell r="S361">
            <v>0</v>
          </cell>
          <cell r="T361">
            <v>0</v>
          </cell>
          <cell r="U361">
            <v>0</v>
          </cell>
          <cell r="V361">
            <v>0</v>
          </cell>
          <cell r="W361">
            <v>0</v>
          </cell>
          <cell r="X361">
            <v>0</v>
          </cell>
          <cell r="Y361">
            <v>0</v>
          </cell>
          <cell r="Z361">
            <v>0</v>
          </cell>
          <cell r="AA361">
            <v>0</v>
          </cell>
          <cell r="AB361">
            <v>0</v>
          </cell>
          <cell r="AC361">
            <v>0</v>
          </cell>
          <cell r="AD361">
            <v>0</v>
          </cell>
          <cell r="AE361">
            <v>0</v>
          </cell>
          <cell r="AF361">
            <v>0</v>
          </cell>
          <cell r="AG361">
            <v>0</v>
          </cell>
          <cell r="AH361">
            <v>0</v>
          </cell>
          <cell r="AI361">
            <v>0</v>
          </cell>
          <cell r="AJ361">
            <v>0</v>
          </cell>
        </row>
        <row r="362">
          <cell r="C362" t="str">
            <v>XI</v>
          </cell>
          <cell r="D362">
            <v>0</v>
          </cell>
          <cell r="E362">
            <v>0</v>
          </cell>
          <cell r="F362">
            <v>0</v>
          </cell>
          <cell r="G362">
            <v>0</v>
          </cell>
          <cell r="H362">
            <v>0</v>
          </cell>
          <cell r="I362">
            <v>0</v>
          </cell>
          <cell r="J362">
            <v>0</v>
          </cell>
          <cell r="K362">
            <v>0</v>
          </cell>
          <cell r="L362">
            <v>0</v>
          </cell>
          <cell r="M362">
            <v>0</v>
          </cell>
          <cell r="N362">
            <v>0</v>
          </cell>
          <cell r="O362">
            <v>0</v>
          </cell>
          <cell r="P362">
            <v>0</v>
          </cell>
          <cell r="Q362">
            <v>0</v>
          </cell>
          <cell r="R362">
            <v>0</v>
          </cell>
          <cell r="S362">
            <v>0</v>
          </cell>
          <cell r="T362">
            <v>0</v>
          </cell>
          <cell r="U362">
            <v>0</v>
          </cell>
          <cell r="V362">
            <v>0</v>
          </cell>
          <cell r="W362">
            <v>0</v>
          </cell>
          <cell r="X362">
            <v>0</v>
          </cell>
          <cell r="Y362">
            <v>0</v>
          </cell>
          <cell r="Z362">
            <v>0</v>
          </cell>
          <cell r="AA362">
            <v>0</v>
          </cell>
          <cell r="AB362">
            <v>0</v>
          </cell>
          <cell r="AC362">
            <v>0</v>
          </cell>
          <cell r="AD362">
            <v>0</v>
          </cell>
          <cell r="AE362">
            <v>0</v>
          </cell>
          <cell r="AF362">
            <v>0</v>
          </cell>
          <cell r="AG362">
            <v>0</v>
          </cell>
          <cell r="AH362">
            <v>0</v>
          </cell>
          <cell r="AI362">
            <v>0</v>
          </cell>
          <cell r="AJ362">
            <v>0</v>
          </cell>
        </row>
        <row r="363">
          <cell r="C363" t="str">
            <v>XII</v>
          </cell>
          <cell r="D363">
            <v>0</v>
          </cell>
          <cell r="E363">
            <v>0</v>
          </cell>
          <cell r="F363">
            <v>0</v>
          </cell>
          <cell r="G363">
            <v>0</v>
          </cell>
          <cell r="H363">
            <v>0</v>
          </cell>
          <cell r="I363">
            <v>0</v>
          </cell>
          <cell r="J363">
            <v>0</v>
          </cell>
          <cell r="K363">
            <v>0</v>
          </cell>
          <cell r="L363">
            <v>0</v>
          </cell>
          <cell r="M363">
            <v>0</v>
          </cell>
          <cell r="N363">
            <v>0</v>
          </cell>
          <cell r="O363">
            <v>0</v>
          </cell>
          <cell r="P363">
            <v>0</v>
          </cell>
          <cell r="Q363">
            <v>0</v>
          </cell>
          <cell r="R363">
            <v>0</v>
          </cell>
          <cell r="S363">
            <v>0</v>
          </cell>
          <cell r="T363">
            <v>0</v>
          </cell>
          <cell r="U363">
            <v>0</v>
          </cell>
          <cell r="V363">
            <v>0</v>
          </cell>
          <cell r="W363">
            <v>0</v>
          </cell>
          <cell r="X363">
            <v>0</v>
          </cell>
          <cell r="Y363">
            <v>0</v>
          </cell>
          <cell r="Z363">
            <v>0</v>
          </cell>
          <cell r="AA363">
            <v>0</v>
          </cell>
          <cell r="AB363">
            <v>0</v>
          </cell>
          <cell r="AC363">
            <v>0</v>
          </cell>
          <cell r="AD363">
            <v>0</v>
          </cell>
          <cell r="AE363">
            <v>0</v>
          </cell>
          <cell r="AF363">
            <v>0</v>
          </cell>
          <cell r="AG363">
            <v>0</v>
          </cell>
          <cell r="AH363">
            <v>0</v>
          </cell>
          <cell r="AI363">
            <v>0</v>
          </cell>
          <cell r="AJ363">
            <v>0</v>
          </cell>
        </row>
        <row r="364">
          <cell r="D364">
            <v>0</v>
          </cell>
          <cell r="E364">
            <v>0</v>
          </cell>
          <cell r="F364">
            <v>0</v>
          </cell>
          <cell r="G364">
            <v>0</v>
          </cell>
          <cell r="H364">
            <v>0</v>
          </cell>
          <cell r="I364">
            <v>0</v>
          </cell>
          <cell r="J364">
            <v>0</v>
          </cell>
          <cell r="K364">
            <v>0</v>
          </cell>
          <cell r="L364">
            <v>0</v>
          </cell>
          <cell r="M364">
            <v>0</v>
          </cell>
          <cell r="N364">
            <v>0</v>
          </cell>
          <cell r="O364">
            <v>0</v>
          </cell>
          <cell r="P364">
            <v>0</v>
          </cell>
          <cell r="Q364">
            <v>0</v>
          </cell>
          <cell r="R364">
            <v>0</v>
          </cell>
          <cell r="S364">
            <v>0</v>
          </cell>
          <cell r="T364">
            <v>0</v>
          </cell>
          <cell r="U364">
            <v>0</v>
          </cell>
          <cell r="V364">
            <v>0</v>
          </cell>
          <cell r="W364">
            <v>0</v>
          </cell>
          <cell r="X364">
            <v>0</v>
          </cell>
          <cell r="Y364">
            <v>0</v>
          </cell>
          <cell r="Z364">
            <v>0</v>
          </cell>
          <cell r="AA364">
            <v>0</v>
          </cell>
          <cell r="AB364">
            <v>0</v>
          </cell>
          <cell r="AC364">
            <v>0</v>
          </cell>
          <cell r="AD364">
            <v>0</v>
          </cell>
          <cell r="AE364">
            <v>0</v>
          </cell>
          <cell r="AF364">
            <v>0</v>
          </cell>
          <cell r="AG364">
            <v>0</v>
          </cell>
          <cell r="AH364">
            <v>0.3212325584115</v>
          </cell>
          <cell r="AI364">
            <v>0.3212325584115</v>
          </cell>
          <cell r="AJ364">
            <v>0.3212325584115</v>
          </cell>
        </row>
        <row r="366">
          <cell r="C366" t="str">
            <v>Tipo Forestal 04</v>
          </cell>
        </row>
        <row r="367">
          <cell r="C367" t="str">
            <v>Uso de la Tierra/Año</v>
          </cell>
          <cell r="D367">
            <v>1990</v>
          </cell>
          <cell r="E367">
            <v>1991</v>
          </cell>
          <cell r="F367">
            <v>1992</v>
          </cell>
          <cell r="G367">
            <v>1993</v>
          </cell>
          <cell r="H367">
            <v>1994</v>
          </cell>
          <cell r="I367">
            <v>1995</v>
          </cell>
          <cell r="J367">
            <v>1996</v>
          </cell>
          <cell r="K367">
            <v>1997</v>
          </cell>
          <cell r="L367">
            <v>1998</v>
          </cell>
          <cell r="M367">
            <v>1999</v>
          </cell>
          <cell r="N367">
            <v>2000</v>
          </cell>
          <cell r="O367">
            <v>2001</v>
          </cell>
          <cell r="P367">
            <v>2002</v>
          </cell>
          <cell r="Q367">
            <v>2003</v>
          </cell>
          <cell r="R367">
            <v>2004</v>
          </cell>
          <cell r="S367">
            <v>2005</v>
          </cell>
          <cell r="T367">
            <v>2006</v>
          </cell>
          <cell r="U367">
            <v>2007</v>
          </cell>
          <cell r="V367">
            <v>2008</v>
          </cell>
          <cell r="W367">
            <v>2009</v>
          </cell>
          <cell r="X367">
            <v>2010</v>
          </cell>
          <cell r="Y367">
            <v>2011</v>
          </cell>
          <cell r="Z367">
            <v>2012</v>
          </cell>
          <cell r="AA367">
            <v>2013</v>
          </cell>
          <cell r="AB367">
            <v>2014</v>
          </cell>
          <cell r="AC367">
            <v>2015</v>
          </cell>
          <cell r="AD367">
            <v>2016</v>
          </cell>
          <cell r="AE367">
            <v>2017</v>
          </cell>
          <cell r="AF367">
            <v>2018</v>
          </cell>
          <cell r="AG367">
            <v>2019</v>
          </cell>
          <cell r="AH367">
            <v>2020</v>
          </cell>
          <cell r="AI367">
            <v>2021</v>
          </cell>
          <cell r="AJ367">
            <v>2022</v>
          </cell>
        </row>
        <row r="368">
          <cell r="C368" t="str">
            <v>XV</v>
          </cell>
          <cell r="D368">
            <v>0</v>
          </cell>
          <cell r="E368">
            <v>0</v>
          </cell>
          <cell r="F368">
            <v>0</v>
          </cell>
          <cell r="G368">
            <v>0</v>
          </cell>
          <cell r="H368">
            <v>0</v>
          </cell>
          <cell r="I368">
            <v>0</v>
          </cell>
          <cell r="J368">
            <v>0</v>
          </cell>
          <cell r="K368">
            <v>0</v>
          </cell>
          <cell r="L368">
            <v>0</v>
          </cell>
          <cell r="M368">
            <v>0</v>
          </cell>
          <cell r="N368">
            <v>0</v>
          </cell>
          <cell r="O368">
            <v>0</v>
          </cell>
          <cell r="P368">
            <v>0</v>
          </cell>
          <cell r="Q368">
            <v>0</v>
          </cell>
          <cell r="R368">
            <v>0</v>
          </cell>
          <cell r="S368">
            <v>0</v>
          </cell>
          <cell r="T368">
            <v>0</v>
          </cell>
          <cell r="U368">
            <v>0</v>
          </cell>
          <cell r="V368">
            <v>0</v>
          </cell>
          <cell r="W368">
            <v>0</v>
          </cell>
          <cell r="X368">
            <v>0</v>
          </cell>
          <cell r="Y368">
            <v>0</v>
          </cell>
          <cell r="Z368">
            <v>0</v>
          </cell>
          <cell r="AA368">
            <v>0</v>
          </cell>
          <cell r="AB368">
            <v>0</v>
          </cell>
          <cell r="AC368">
            <v>0</v>
          </cell>
          <cell r="AD368">
            <v>0</v>
          </cell>
          <cell r="AE368">
            <v>0</v>
          </cell>
          <cell r="AF368">
            <v>0</v>
          </cell>
          <cell r="AG368">
            <v>0</v>
          </cell>
          <cell r="AH368">
            <v>0</v>
          </cell>
          <cell r="AI368">
            <v>0</v>
          </cell>
          <cell r="AJ368">
            <v>0</v>
          </cell>
        </row>
        <row r="369">
          <cell r="C369" t="str">
            <v>I</v>
          </cell>
          <cell r="D369">
            <v>0</v>
          </cell>
          <cell r="E369">
            <v>0</v>
          </cell>
          <cell r="F369">
            <v>0</v>
          </cell>
          <cell r="G369">
            <v>0</v>
          </cell>
          <cell r="H369">
            <v>0</v>
          </cell>
          <cell r="I369">
            <v>0</v>
          </cell>
          <cell r="J369">
            <v>0</v>
          </cell>
          <cell r="K369">
            <v>0</v>
          </cell>
          <cell r="L369">
            <v>0</v>
          </cell>
          <cell r="M369">
            <v>0</v>
          </cell>
          <cell r="N369">
            <v>0</v>
          </cell>
          <cell r="O369">
            <v>0</v>
          </cell>
          <cell r="P369">
            <v>0</v>
          </cell>
          <cell r="Q369">
            <v>0</v>
          </cell>
          <cell r="R369">
            <v>0</v>
          </cell>
          <cell r="S369">
            <v>0</v>
          </cell>
          <cell r="T369">
            <v>0</v>
          </cell>
          <cell r="U369">
            <v>0</v>
          </cell>
          <cell r="V369">
            <v>0</v>
          </cell>
          <cell r="W369">
            <v>0</v>
          </cell>
          <cell r="X369">
            <v>0</v>
          </cell>
          <cell r="Y369">
            <v>0</v>
          </cell>
          <cell r="Z369">
            <v>0</v>
          </cell>
          <cell r="AA369">
            <v>0</v>
          </cell>
          <cell r="AB369">
            <v>0</v>
          </cell>
          <cell r="AC369">
            <v>0</v>
          </cell>
          <cell r="AD369">
            <v>0</v>
          </cell>
          <cell r="AE369">
            <v>0</v>
          </cell>
          <cell r="AF369">
            <v>0</v>
          </cell>
          <cell r="AG369">
            <v>0</v>
          </cell>
          <cell r="AH369">
            <v>0</v>
          </cell>
          <cell r="AI369">
            <v>0</v>
          </cell>
          <cell r="AJ369">
            <v>0</v>
          </cell>
        </row>
        <row r="370">
          <cell r="C370" t="str">
            <v>II</v>
          </cell>
          <cell r="D370">
            <v>0</v>
          </cell>
          <cell r="E370">
            <v>0</v>
          </cell>
          <cell r="F370">
            <v>0</v>
          </cell>
          <cell r="G370">
            <v>0</v>
          </cell>
          <cell r="H370">
            <v>0</v>
          </cell>
          <cell r="I370">
            <v>0</v>
          </cell>
          <cell r="J370">
            <v>0</v>
          </cell>
          <cell r="K370">
            <v>0</v>
          </cell>
          <cell r="L370">
            <v>0</v>
          </cell>
          <cell r="M370">
            <v>0</v>
          </cell>
          <cell r="N370">
            <v>0</v>
          </cell>
          <cell r="O370">
            <v>0</v>
          </cell>
          <cell r="P370">
            <v>0</v>
          </cell>
          <cell r="Q370">
            <v>0</v>
          </cell>
          <cell r="R370">
            <v>0</v>
          </cell>
          <cell r="S370">
            <v>0</v>
          </cell>
          <cell r="T370">
            <v>0</v>
          </cell>
          <cell r="U370">
            <v>0</v>
          </cell>
          <cell r="V370">
            <v>0</v>
          </cell>
          <cell r="W370">
            <v>0</v>
          </cell>
          <cell r="X370">
            <v>0</v>
          </cell>
          <cell r="Y370">
            <v>0</v>
          </cell>
          <cell r="Z370">
            <v>0</v>
          </cell>
          <cell r="AA370">
            <v>0</v>
          </cell>
          <cell r="AB370">
            <v>0</v>
          </cell>
          <cell r="AC370">
            <v>0</v>
          </cell>
          <cell r="AD370">
            <v>0</v>
          </cell>
          <cell r="AE370">
            <v>0</v>
          </cell>
          <cell r="AF370">
            <v>0</v>
          </cell>
          <cell r="AG370">
            <v>0</v>
          </cell>
          <cell r="AH370">
            <v>0</v>
          </cell>
          <cell r="AI370">
            <v>0</v>
          </cell>
          <cell r="AJ370">
            <v>0</v>
          </cell>
        </row>
        <row r="371">
          <cell r="C371" t="str">
            <v>III</v>
          </cell>
          <cell r="D371">
            <v>0</v>
          </cell>
          <cell r="E371">
            <v>0</v>
          </cell>
          <cell r="F371">
            <v>0</v>
          </cell>
          <cell r="G371">
            <v>0</v>
          </cell>
          <cell r="H371">
            <v>0</v>
          </cell>
          <cell r="I371">
            <v>0</v>
          </cell>
          <cell r="J371">
            <v>0</v>
          </cell>
          <cell r="K371">
            <v>0</v>
          </cell>
          <cell r="L371">
            <v>0</v>
          </cell>
          <cell r="M371">
            <v>0</v>
          </cell>
          <cell r="N371">
            <v>0</v>
          </cell>
          <cell r="O371">
            <v>0</v>
          </cell>
          <cell r="P371">
            <v>0</v>
          </cell>
          <cell r="Q371">
            <v>0</v>
          </cell>
          <cell r="R371">
            <v>0</v>
          </cell>
          <cell r="S371">
            <v>0</v>
          </cell>
          <cell r="T371">
            <v>0</v>
          </cell>
          <cell r="U371">
            <v>0</v>
          </cell>
          <cell r="V371">
            <v>0</v>
          </cell>
          <cell r="W371">
            <v>0</v>
          </cell>
          <cell r="X371">
            <v>0</v>
          </cell>
          <cell r="Y371">
            <v>0</v>
          </cell>
          <cell r="Z371">
            <v>0</v>
          </cell>
          <cell r="AA371">
            <v>0</v>
          </cell>
          <cell r="AB371">
            <v>0</v>
          </cell>
          <cell r="AC371">
            <v>0</v>
          </cell>
          <cell r="AD371">
            <v>0</v>
          </cell>
          <cell r="AE371">
            <v>0</v>
          </cell>
          <cell r="AF371">
            <v>0</v>
          </cell>
          <cell r="AG371">
            <v>0</v>
          </cell>
          <cell r="AH371">
            <v>0</v>
          </cell>
          <cell r="AI371">
            <v>0</v>
          </cell>
          <cell r="AJ371">
            <v>0</v>
          </cell>
        </row>
        <row r="372">
          <cell r="C372" t="str">
            <v>IV</v>
          </cell>
          <cell r="D372">
            <v>0</v>
          </cell>
          <cell r="E372">
            <v>0</v>
          </cell>
          <cell r="F372">
            <v>0</v>
          </cell>
          <cell r="G372">
            <v>0</v>
          </cell>
          <cell r="H372">
            <v>0</v>
          </cell>
          <cell r="I372">
            <v>0</v>
          </cell>
          <cell r="J372">
            <v>0</v>
          </cell>
          <cell r="K372">
            <v>0</v>
          </cell>
          <cell r="L372">
            <v>0</v>
          </cell>
          <cell r="M372">
            <v>0</v>
          </cell>
          <cell r="N372">
            <v>0</v>
          </cell>
          <cell r="O372">
            <v>0</v>
          </cell>
          <cell r="P372">
            <v>0</v>
          </cell>
          <cell r="Q372">
            <v>0</v>
          </cell>
          <cell r="R372">
            <v>0</v>
          </cell>
          <cell r="S372">
            <v>0</v>
          </cell>
          <cell r="T372">
            <v>0</v>
          </cell>
          <cell r="U372">
            <v>0</v>
          </cell>
          <cell r="V372">
            <v>0</v>
          </cell>
          <cell r="W372">
            <v>0</v>
          </cell>
          <cell r="X372">
            <v>0</v>
          </cell>
          <cell r="Y372">
            <v>0</v>
          </cell>
          <cell r="Z372">
            <v>0</v>
          </cell>
          <cell r="AA372">
            <v>0</v>
          </cell>
          <cell r="AB372">
            <v>0</v>
          </cell>
          <cell r="AC372">
            <v>0</v>
          </cell>
          <cell r="AD372">
            <v>0</v>
          </cell>
          <cell r="AE372">
            <v>0</v>
          </cell>
          <cell r="AF372">
            <v>0</v>
          </cell>
          <cell r="AG372">
            <v>0</v>
          </cell>
          <cell r="AH372">
            <v>0</v>
          </cell>
          <cell r="AI372">
            <v>0</v>
          </cell>
          <cell r="AJ372">
            <v>0</v>
          </cell>
        </row>
        <row r="373">
          <cell r="C373" t="str">
            <v>V</v>
          </cell>
          <cell r="D373">
            <v>0</v>
          </cell>
          <cell r="E373">
            <v>0</v>
          </cell>
          <cell r="F373">
            <v>0</v>
          </cell>
          <cell r="G373">
            <v>0</v>
          </cell>
          <cell r="H373">
            <v>0</v>
          </cell>
          <cell r="I373">
            <v>0</v>
          </cell>
          <cell r="J373">
            <v>0</v>
          </cell>
          <cell r="K373">
            <v>0</v>
          </cell>
          <cell r="L373">
            <v>0</v>
          </cell>
          <cell r="M373">
            <v>0</v>
          </cell>
          <cell r="N373">
            <v>0</v>
          </cell>
          <cell r="O373">
            <v>0</v>
          </cell>
          <cell r="P373">
            <v>0</v>
          </cell>
          <cell r="Q373">
            <v>0</v>
          </cell>
          <cell r="R373">
            <v>0</v>
          </cell>
          <cell r="S373">
            <v>0</v>
          </cell>
          <cell r="T373">
            <v>0</v>
          </cell>
          <cell r="U373">
            <v>0</v>
          </cell>
          <cell r="V373">
            <v>0</v>
          </cell>
          <cell r="W373">
            <v>0</v>
          </cell>
          <cell r="X373">
            <v>0</v>
          </cell>
          <cell r="Y373">
            <v>0</v>
          </cell>
          <cell r="Z373">
            <v>0</v>
          </cell>
          <cell r="AA373">
            <v>0</v>
          </cell>
          <cell r="AB373">
            <v>0</v>
          </cell>
          <cell r="AC373">
            <v>0</v>
          </cell>
          <cell r="AD373">
            <v>0</v>
          </cell>
          <cell r="AE373">
            <v>0</v>
          </cell>
          <cell r="AF373">
            <v>0</v>
          </cell>
          <cell r="AG373">
            <v>0</v>
          </cell>
          <cell r="AH373">
            <v>0</v>
          </cell>
          <cell r="AI373">
            <v>0</v>
          </cell>
          <cell r="AJ373">
            <v>0</v>
          </cell>
        </row>
        <row r="374">
          <cell r="C374" t="str">
            <v>RM</v>
          </cell>
          <cell r="D374">
            <v>0</v>
          </cell>
          <cell r="E374">
            <v>0</v>
          </cell>
          <cell r="F374">
            <v>0</v>
          </cell>
          <cell r="G374">
            <v>0</v>
          </cell>
          <cell r="H374">
            <v>0</v>
          </cell>
          <cell r="I374">
            <v>0</v>
          </cell>
          <cell r="J374">
            <v>0</v>
          </cell>
          <cell r="K374">
            <v>0</v>
          </cell>
          <cell r="L374">
            <v>0</v>
          </cell>
          <cell r="M374">
            <v>0</v>
          </cell>
          <cell r="N374">
            <v>0</v>
          </cell>
          <cell r="O374">
            <v>0</v>
          </cell>
          <cell r="P374">
            <v>0</v>
          </cell>
          <cell r="Q374">
            <v>0</v>
          </cell>
          <cell r="R374">
            <v>0</v>
          </cell>
          <cell r="S374">
            <v>0</v>
          </cell>
          <cell r="T374">
            <v>0</v>
          </cell>
          <cell r="U374">
            <v>0</v>
          </cell>
          <cell r="V374">
            <v>0</v>
          </cell>
          <cell r="W374">
            <v>0</v>
          </cell>
          <cell r="X374">
            <v>0</v>
          </cell>
          <cell r="Y374">
            <v>0</v>
          </cell>
          <cell r="Z374">
            <v>0</v>
          </cell>
          <cell r="AA374">
            <v>0</v>
          </cell>
          <cell r="AB374">
            <v>0</v>
          </cell>
          <cell r="AC374">
            <v>0</v>
          </cell>
          <cell r="AD374">
            <v>0</v>
          </cell>
          <cell r="AE374">
            <v>0</v>
          </cell>
          <cell r="AF374">
            <v>0</v>
          </cell>
          <cell r="AG374">
            <v>0</v>
          </cell>
          <cell r="AH374">
            <v>0</v>
          </cell>
          <cell r="AI374">
            <v>0</v>
          </cell>
          <cell r="AJ374">
            <v>0</v>
          </cell>
        </row>
        <row r="375">
          <cell r="C375" t="str">
            <v>VI</v>
          </cell>
          <cell r="D375">
            <v>0</v>
          </cell>
          <cell r="E375">
            <v>0</v>
          </cell>
          <cell r="F375">
            <v>0</v>
          </cell>
          <cell r="G375">
            <v>0</v>
          </cell>
          <cell r="H375">
            <v>0</v>
          </cell>
          <cell r="I375">
            <v>0</v>
          </cell>
          <cell r="J375">
            <v>0</v>
          </cell>
          <cell r="K375">
            <v>0</v>
          </cell>
          <cell r="L375">
            <v>0</v>
          </cell>
          <cell r="M375">
            <v>0</v>
          </cell>
          <cell r="N375">
            <v>0</v>
          </cell>
          <cell r="O375">
            <v>0</v>
          </cell>
          <cell r="P375">
            <v>0</v>
          </cell>
          <cell r="Q375">
            <v>0</v>
          </cell>
          <cell r="R375">
            <v>0</v>
          </cell>
          <cell r="S375">
            <v>0</v>
          </cell>
          <cell r="T375">
            <v>0</v>
          </cell>
          <cell r="U375">
            <v>0</v>
          </cell>
          <cell r="V375">
            <v>0</v>
          </cell>
          <cell r="W375">
            <v>0</v>
          </cell>
          <cell r="X375">
            <v>0</v>
          </cell>
          <cell r="Y375">
            <v>0</v>
          </cell>
          <cell r="Z375">
            <v>0</v>
          </cell>
          <cell r="AA375">
            <v>0</v>
          </cell>
          <cell r="AB375">
            <v>0.20055046674333299</v>
          </cell>
          <cell r="AC375">
            <v>0.20055046674333299</v>
          </cell>
          <cell r="AD375">
            <v>0.20055046674333299</v>
          </cell>
          <cell r="AE375">
            <v>0</v>
          </cell>
          <cell r="AF375">
            <v>0</v>
          </cell>
          <cell r="AG375">
            <v>0</v>
          </cell>
          <cell r="AH375">
            <v>0</v>
          </cell>
          <cell r="AI375">
            <v>0</v>
          </cell>
          <cell r="AJ375">
            <v>0</v>
          </cell>
        </row>
        <row r="376">
          <cell r="C376" t="str">
            <v>VII</v>
          </cell>
          <cell r="D376">
            <v>0</v>
          </cell>
          <cell r="E376">
            <v>0</v>
          </cell>
          <cell r="F376">
            <v>0</v>
          </cell>
          <cell r="G376">
            <v>0</v>
          </cell>
          <cell r="H376">
            <v>0</v>
          </cell>
          <cell r="I376">
            <v>0</v>
          </cell>
          <cell r="J376">
            <v>0</v>
          </cell>
          <cell r="K376">
            <v>0</v>
          </cell>
          <cell r="L376">
            <v>0</v>
          </cell>
          <cell r="M376">
            <v>0</v>
          </cell>
          <cell r="N376">
            <v>0</v>
          </cell>
          <cell r="O376">
            <v>0</v>
          </cell>
          <cell r="P376">
            <v>0</v>
          </cell>
          <cell r="Q376">
            <v>0</v>
          </cell>
          <cell r="R376">
            <v>0</v>
          </cell>
          <cell r="S376">
            <v>0</v>
          </cell>
          <cell r="T376">
            <v>0</v>
          </cell>
          <cell r="U376">
            <v>0</v>
          </cell>
          <cell r="V376">
            <v>0</v>
          </cell>
          <cell r="W376">
            <v>0</v>
          </cell>
          <cell r="X376">
            <v>0</v>
          </cell>
          <cell r="Y376">
            <v>0</v>
          </cell>
          <cell r="Z376">
            <v>0</v>
          </cell>
          <cell r="AA376">
            <v>0</v>
          </cell>
          <cell r="AB376">
            <v>0</v>
          </cell>
          <cell r="AC376">
            <v>0</v>
          </cell>
          <cell r="AD376">
            <v>0</v>
          </cell>
          <cell r="AE376">
            <v>0</v>
          </cell>
          <cell r="AF376">
            <v>0</v>
          </cell>
          <cell r="AG376">
            <v>0</v>
          </cell>
          <cell r="AH376">
            <v>0</v>
          </cell>
          <cell r="AI376">
            <v>0</v>
          </cell>
          <cell r="AJ376">
            <v>0</v>
          </cell>
        </row>
        <row r="377">
          <cell r="C377" t="str">
            <v>XVI</v>
          </cell>
          <cell r="D377">
            <v>0</v>
          </cell>
          <cell r="E377">
            <v>0</v>
          </cell>
          <cell r="F377">
            <v>0</v>
          </cell>
          <cell r="G377">
            <v>0</v>
          </cell>
          <cell r="H377">
            <v>0</v>
          </cell>
          <cell r="I377">
            <v>0</v>
          </cell>
          <cell r="J377">
            <v>0</v>
          </cell>
          <cell r="K377">
            <v>0</v>
          </cell>
          <cell r="L377">
            <v>0</v>
          </cell>
          <cell r="M377">
            <v>0</v>
          </cell>
          <cell r="N377">
            <v>0</v>
          </cell>
          <cell r="O377">
            <v>0</v>
          </cell>
          <cell r="P377">
            <v>0</v>
          </cell>
          <cell r="Q377">
            <v>0</v>
          </cell>
          <cell r="R377">
            <v>0</v>
          </cell>
          <cell r="S377">
            <v>0</v>
          </cell>
          <cell r="T377">
            <v>0</v>
          </cell>
          <cell r="U377">
            <v>0</v>
          </cell>
          <cell r="V377">
            <v>0</v>
          </cell>
          <cell r="W377">
            <v>0</v>
          </cell>
          <cell r="X377">
            <v>0</v>
          </cell>
          <cell r="Y377">
            <v>0</v>
          </cell>
          <cell r="Z377">
            <v>0</v>
          </cell>
          <cell r="AA377">
            <v>0</v>
          </cell>
          <cell r="AB377">
            <v>0</v>
          </cell>
          <cell r="AC377">
            <v>0</v>
          </cell>
          <cell r="AD377">
            <v>0</v>
          </cell>
          <cell r="AE377">
            <v>0</v>
          </cell>
          <cell r="AF377">
            <v>0</v>
          </cell>
          <cell r="AG377">
            <v>0</v>
          </cell>
          <cell r="AH377">
            <v>0</v>
          </cell>
          <cell r="AI377">
            <v>0</v>
          </cell>
          <cell r="AJ377">
            <v>0</v>
          </cell>
        </row>
        <row r="378">
          <cell r="C378" t="str">
            <v>VIII</v>
          </cell>
          <cell r="D378">
            <v>0</v>
          </cell>
          <cell r="E378">
            <v>0</v>
          </cell>
          <cell r="F378">
            <v>0</v>
          </cell>
          <cell r="G378">
            <v>0</v>
          </cell>
          <cell r="H378">
            <v>0</v>
          </cell>
          <cell r="I378">
            <v>0</v>
          </cell>
          <cell r="J378">
            <v>0</v>
          </cell>
          <cell r="K378">
            <v>0</v>
          </cell>
          <cell r="L378">
            <v>0</v>
          </cell>
          <cell r="M378">
            <v>0</v>
          </cell>
          <cell r="N378">
            <v>0</v>
          </cell>
          <cell r="O378">
            <v>0</v>
          </cell>
          <cell r="P378">
            <v>0</v>
          </cell>
          <cell r="Q378">
            <v>0</v>
          </cell>
          <cell r="R378">
            <v>0</v>
          </cell>
          <cell r="S378">
            <v>0</v>
          </cell>
          <cell r="T378">
            <v>0</v>
          </cell>
          <cell r="U378">
            <v>0</v>
          </cell>
          <cell r="V378">
            <v>0</v>
          </cell>
          <cell r="W378">
            <v>0</v>
          </cell>
          <cell r="X378">
            <v>0</v>
          </cell>
          <cell r="Y378">
            <v>0</v>
          </cell>
          <cell r="Z378">
            <v>0</v>
          </cell>
          <cell r="AA378">
            <v>0</v>
          </cell>
          <cell r="AB378">
            <v>0</v>
          </cell>
          <cell r="AC378">
            <v>0</v>
          </cell>
          <cell r="AD378">
            <v>0</v>
          </cell>
          <cell r="AE378">
            <v>0</v>
          </cell>
          <cell r="AF378">
            <v>0</v>
          </cell>
          <cell r="AG378">
            <v>0</v>
          </cell>
          <cell r="AH378">
            <v>0</v>
          </cell>
          <cell r="AI378">
            <v>0</v>
          </cell>
          <cell r="AJ378">
            <v>0</v>
          </cell>
        </row>
        <row r="379">
          <cell r="C379" t="str">
            <v>IX</v>
          </cell>
          <cell r="D379">
            <v>0</v>
          </cell>
          <cell r="E379">
            <v>0</v>
          </cell>
          <cell r="F379">
            <v>0</v>
          </cell>
          <cell r="G379">
            <v>0</v>
          </cell>
          <cell r="H379">
            <v>0</v>
          </cell>
          <cell r="I379">
            <v>0</v>
          </cell>
          <cell r="J379">
            <v>0</v>
          </cell>
          <cell r="K379">
            <v>0</v>
          </cell>
          <cell r="L379">
            <v>0</v>
          </cell>
          <cell r="M379">
            <v>0</v>
          </cell>
          <cell r="N379">
            <v>0</v>
          </cell>
          <cell r="O379">
            <v>0</v>
          </cell>
          <cell r="P379">
            <v>0</v>
          </cell>
          <cell r="Q379">
            <v>0</v>
          </cell>
          <cell r="R379">
            <v>0</v>
          </cell>
          <cell r="S379">
            <v>0</v>
          </cell>
          <cell r="T379">
            <v>0</v>
          </cell>
          <cell r="U379">
            <v>0</v>
          </cell>
          <cell r="V379">
            <v>0</v>
          </cell>
          <cell r="W379">
            <v>0</v>
          </cell>
          <cell r="X379">
            <v>0</v>
          </cell>
          <cell r="Y379">
            <v>0</v>
          </cell>
          <cell r="Z379">
            <v>0</v>
          </cell>
          <cell r="AA379">
            <v>0</v>
          </cell>
          <cell r="AB379">
            <v>0</v>
          </cell>
          <cell r="AC379">
            <v>0</v>
          </cell>
          <cell r="AD379">
            <v>0</v>
          </cell>
          <cell r="AE379">
            <v>0</v>
          </cell>
          <cell r="AF379">
            <v>0</v>
          </cell>
          <cell r="AG379">
            <v>0</v>
          </cell>
          <cell r="AH379">
            <v>0</v>
          </cell>
          <cell r="AI379">
            <v>0</v>
          </cell>
          <cell r="AJ379">
            <v>0</v>
          </cell>
        </row>
        <row r="380">
          <cell r="C380" t="str">
            <v>XIV</v>
          </cell>
          <cell r="D380">
            <v>0</v>
          </cell>
          <cell r="E380">
            <v>0</v>
          </cell>
          <cell r="F380">
            <v>0</v>
          </cell>
          <cell r="G380">
            <v>0</v>
          </cell>
          <cell r="H380">
            <v>0</v>
          </cell>
          <cell r="I380">
            <v>0</v>
          </cell>
          <cell r="J380">
            <v>0</v>
          </cell>
          <cell r="K380">
            <v>0</v>
          </cell>
          <cell r="L380">
            <v>0</v>
          </cell>
          <cell r="M380">
            <v>0</v>
          </cell>
          <cell r="N380">
            <v>0</v>
          </cell>
          <cell r="O380">
            <v>0</v>
          </cell>
          <cell r="P380">
            <v>0</v>
          </cell>
          <cell r="Q380">
            <v>0</v>
          </cell>
          <cell r="R380">
            <v>0</v>
          </cell>
          <cell r="S380">
            <v>0</v>
          </cell>
          <cell r="T380">
            <v>0</v>
          </cell>
          <cell r="U380">
            <v>0</v>
          </cell>
          <cell r="V380">
            <v>0</v>
          </cell>
          <cell r="W380">
            <v>0</v>
          </cell>
          <cell r="X380">
            <v>0</v>
          </cell>
          <cell r="Y380">
            <v>0</v>
          </cell>
          <cell r="Z380">
            <v>0</v>
          </cell>
          <cell r="AA380">
            <v>0</v>
          </cell>
          <cell r="AB380">
            <v>0</v>
          </cell>
          <cell r="AC380">
            <v>0</v>
          </cell>
          <cell r="AD380">
            <v>0</v>
          </cell>
          <cell r="AE380">
            <v>0</v>
          </cell>
          <cell r="AF380">
            <v>0</v>
          </cell>
          <cell r="AG380">
            <v>0</v>
          </cell>
          <cell r="AH380">
            <v>0</v>
          </cell>
          <cell r="AI380">
            <v>0</v>
          </cell>
          <cell r="AJ380">
            <v>0</v>
          </cell>
        </row>
        <row r="381">
          <cell r="C381" t="str">
            <v>X</v>
          </cell>
          <cell r="D381">
            <v>0</v>
          </cell>
          <cell r="E381">
            <v>0</v>
          </cell>
          <cell r="F381">
            <v>0</v>
          </cell>
          <cell r="G381">
            <v>0</v>
          </cell>
          <cell r="H381">
            <v>0</v>
          </cell>
          <cell r="I381">
            <v>0</v>
          </cell>
          <cell r="J381">
            <v>0</v>
          </cell>
          <cell r="K381">
            <v>0</v>
          </cell>
          <cell r="L381">
            <v>0</v>
          </cell>
          <cell r="M381">
            <v>0</v>
          </cell>
          <cell r="N381">
            <v>0</v>
          </cell>
          <cell r="O381">
            <v>0</v>
          </cell>
          <cell r="P381">
            <v>0</v>
          </cell>
          <cell r="Q381">
            <v>0</v>
          </cell>
          <cell r="R381">
            <v>0</v>
          </cell>
          <cell r="S381">
            <v>0</v>
          </cell>
          <cell r="T381">
            <v>0</v>
          </cell>
          <cell r="U381">
            <v>0</v>
          </cell>
          <cell r="V381">
            <v>0</v>
          </cell>
          <cell r="W381">
            <v>0</v>
          </cell>
          <cell r="X381">
            <v>0</v>
          </cell>
          <cell r="Y381">
            <v>0</v>
          </cell>
          <cell r="Z381">
            <v>0</v>
          </cell>
          <cell r="AA381">
            <v>0</v>
          </cell>
          <cell r="AB381">
            <v>0</v>
          </cell>
          <cell r="AC381">
            <v>0</v>
          </cell>
          <cell r="AD381">
            <v>0</v>
          </cell>
          <cell r="AE381">
            <v>0</v>
          </cell>
          <cell r="AF381">
            <v>0</v>
          </cell>
          <cell r="AG381">
            <v>0</v>
          </cell>
          <cell r="AH381">
            <v>0</v>
          </cell>
          <cell r="AI381">
            <v>0</v>
          </cell>
          <cell r="AJ381">
            <v>0</v>
          </cell>
        </row>
        <row r="382">
          <cell r="C382" t="str">
            <v>XI</v>
          </cell>
          <cell r="D382">
            <v>0</v>
          </cell>
          <cell r="E382">
            <v>0</v>
          </cell>
          <cell r="F382">
            <v>0</v>
          </cell>
          <cell r="G382">
            <v>0</v>
          </cell>
          <cell r="H382">
            <v>0</v>
          </cell>
          <cell r="I382">
            <v>0</v>
          </cell>
          <cell r="J382">
            <v>0</v>
          </cell>
          <cell r="K382">
            <v>0</v>
          </cell>
          <cell r="L382">
            <v>0</v>
          </cell>
          <cell r="M382">
            <v>0</v>
          </cell>
          <cell r="N382">
            <v>0</v>
          </cell>
          <cell r="O382">
            <v>0</v>
          </cell>
          <cell r="P382">
            <v>0</v>
          </cell>
          <cell r="Q382">
            <v>0</v>
          </cell>
          <cell r="R382">
            <v>0</v>
          </cell>
          <cell r="S382">
            <v>0</v>
          </cell>
          <cell r="T382">
            <v>0</v>
          </cell>
          <cell r="U382">
            <v>0</v>
          </cell>
          <cell r="V382">
            <v>0</v>
          </cell>
          <cell r="W382">
            <v>0</v>
          </cell>
          <cell r="X382">
            <v>0</v>
          </cell>
          <cell r="Y382">
            <v>0</v>
          </cell>
          <cell r="Z382">
            <v>0</v>
          </cell>
          <cell r="AA382">
            <v>0</v>
          </cell>
          <cell r="AB382">
            <v>0</v>
          </cell>
          <cell r="AC382">
            <v>0</v>
          </cell>
          <cell r="AD382">
            <v>0</v>
          </cell>
          <cell r="AE382">
            <v>0</v>
          </cell>
          <cell r="AF382">
            <v>0</v>
          </cell>
          <cell r="AG382">
            <v>0</v>
          </cell>
          <cell r="AH382">
            <v>0</v>
          </cell>
          <cell r="AI382">
            <v>0</v>
          </cell>
          <cell r="AJ382">
            <v>0</v>
          </cell>
        </row>
        <row r="383">
          <cell r="C383" t="str">
            <v>XII</v>
          </cell>
          <cell r="D383">
            <v>0</v>
          </cell>
          <cell r="E383">
            <v>0</v>
          </cell>
          <cell r="F383">
            <v>0</v>
          </cell>
          <cell r="G383">
            <v>0</v>
          </cell>
          <cell r="H383">
            <v>0</v>
          </cell>
          <cell r="I383">
            <v>0</v>
          </cell>
          <cell r="J383">
            <v>0</v>
          </cell>
          <cell r="K383">
            <v>0</v>
          </cell>
          <cell r="L383">
            <v>0</v>
          </cell>
          <cell r="M383">
            <v>0</v>
          </cell>
          <cell r="N383">
            <v>0</v>
          </cell>
          <cell r="O383">
            <v>0</v>
          </cell>
          <cell r="P383">
            <v>0</v>
          </cell>
          <cell r="Q383">
            <v>0</v>
          </cell>
          <cell r="R383">
            <v>0</v>
          </cell>
          <cell r="S383">
            <v>0</v>
          </cell>
          <cell r="T383">
            <v>0</v>
          </cell>
          <cell r="U383">
            <v>0</v>
          </cell>
          <cell r="V383">
            <v>0</v>
          </cell>
          <cell r="W383">
            <v>0</v>
          </cell>
          <cell r="X383">
            <v>0</v>
          </cell>
          <cell r="Y383">
            <v>0</v>
          </cell>
          <cell r="Z383">
            <v>0</v>
          </cell>
          <cell r="AA383">
            <v>0</v>
          </cell>
          <cell r="AB383">
            <v>0</v>
          </cell>
          <cell r="AC383">
            <v>0</v>
          </cell>
          <cell r="AD383">
            <v>0</v>
          </cell>
          <cell r="AE383">
            <v>0</v>
          </cell>
          <cell r="AF383">
            <v>0</v>
          </cell>
          <cell r="AG383">
            <v>0</v>
          </cell>
          <cell r="AH383">
            <v>0</v>
          </cell>
          <cell r="AI383">
            <v>0</v>
          </cell>
          <cell r="AJ383">
            <v>0</v>
          </cell>
        </row>
        <row r="384">
          <cell r="D384">
            <v>0</v>
          </cell>
          <cell r="E384">
            <v>0</v>
          </cell>
          <cell r="F384">
            <v>0</v>
          </cell>
          <cell r="G384">
            <v>0</v>
          </cell>
          <cell r="H384">
            <v>0</v>
          </cell>
          <cell r="I384">
            <v>0</v>
          </cell>
          <cell r="J384">
            <v>0</v>
          </cell>
          <cell r="K384">
            <v>0</v>
          </cell>
          <cell r="L384">
            <v>0</v>
          </cell>
          <cell r="M384">
            <v>0</v>
          </cell>
          <cell r="N384">
            <v>0</v>
          </cell>
          <cell r="O384">
            <v>0</v>
          </cell>
          <cell r="P384">
            <v>0</v>
          </cell>
          <cell r="Q384">
            <v>0</v>
          </cell>
          <cell r="R384">
            <v>0</v>
          </cell>
          <cell r="S384">
            <v>0</v>
          </cell>
          <cell r="T384">
            <v>0</v>
          </cell>
          <cell r="U384">
            <v>0</v>
          </cell>
          <cell r="V384">
            <v>0</v>
          </cell>
          <cell r="W384">
            <v>0</v>
          </cell>
          <cell r="X384">
            <v>0</v>
          </cell>
          <cell r="Y384">
            <v>0</v>
          </cell>
          <cell r="Z384">
            <v>0</v>
          </cell>
          <cell r="AA384">
            <v>0</v>
          </cell>
          <cell r="AB384">
            <v>0.20055046674333299</v>
          </cell>
          <cell r="AC384">
            <v>0.20055046674333299</v>
          </cell>
          <cell r="AD384">
            <v>0.20055046674333299</v>
          </cell>
          <cell r="AE384">
            <v>0</v>
          </cell>
          <cell r="AF384">
            <v>0</v>
          </cell>
          <cell r="AG384">
            <v>0</v>
          </cell>
          <cell r="AH384">
            <v>0</v>
          </cell>
          <cell r="AI384">
            <v>0</v>
          </cell>
          <cell r="AJ384">
            <v>0</v>
          </cell>
        </row>
        <row r="386">
          <cell r="C386" t="str">
            <v>Tipo Forestal 05</v>
          </cell>
        </row>
        <row r="387">
          <cell r="C387" t="str">
            <v>Uso de la Tierra/Año</v>
          </cell>
          <cell r="D387">
            <v>1990</v>
          </cell>
          <cell r="E387">
            <v>1991</v>
          </cell>
          <cell r="F387">
            <v>1992</v>
          </cell>
          <cell r="G387">
            <v>1993</v>
          </cell>
          <cell r="H387">
            <v>1994</v>
          </cell>
          <cell r="I387">
            <v>1995</v>
          </cell>
          <cell r="J387">
            <v>1996</v>
          </cell>
          <cell r="K387">
            <v>1997</v>
          </cell>
          <cell r="L387">
            <v>1998</v>
          </cell>
          <cell r="M387">
            <v>1999</v>
          </cell>
          <cell r="N387">
            <v>2000</v>
          </cell>
          <cell r="O387">
            <v>2001</v>
          </cell>
          <cell r="P387">
            <v>2002</v>
          </cell>
          <cell r="Q387">
            <v>2003</v>
          </cell>
          <cell r="R387">
            <v>2004</v>
          </cell>
          <cell r="S387">
            <v>2005</v>
          </cell>
          <cell r="T387">
            <v>2006</v>
          </cell>
          <cell r="U387">
            <v>2007</v>
          </cell>
          <cell r="V387">
            <v>2008</v>
          </cell>
          <cell r="W387">
            <v>2009</v>
          </cell>
          <cell r="X387">
            <v>2010</v>
          </cell>
          <cell r="Y387">
            <v>2011</v>
          </cell>
          <cell r="Z387">
            <v>2012</v>
          </cell>
          <cell r="AA387">
            <v>2013</v>
          </cell>
          <cell r="AB387">
            <v>2014</v>
          </cell>
          <cell r="AC387">
            <v>2015</v>
          </cell>
          <cell r="AD387">
            <v>2016</v>
          </cell>
          <cell r="AE387">
            <v>2017</v>
          </cell>
          <cell r="AF387">
            <v>2018</v>
          </cell>
          <cell r="AG387">
            <v>2019</v>
          </cell>
          <cell r="AH387">
            <v>2020</v>
          </cell>
          <cell r="AI387">
            <v>2021</v>
          </cell>
          <cell r="AJ387">
            <v>2022</v>
          </cell>
        </row>
        <row r="388">
          <cell r="C388" t="str">
            <v>XV</v>
          </cell>
          <cell r="D388">
            <v>0</v>
          </cell>
          <cell r="E388">
            <v>0</v>
          </cell>
          <cell r="F388">
            <v>0</v>
          </cell>
          <cell r="G388">
            <v>0</v>
          </cell>
          <cell r="H388">
            <v>0</v>
          </cell>
          <cell r="I388">
            <v>0</v>
          </cell>
          <cell r="J388">
            <v>0</v>
          </cell>
          <cell r="K388">
            <v>0</v>
          </cell>
          <cell r="L388">
            <v>0</v>
          </cell>
          <cell r="M388">
            <v>0</v>
          </cell>
          <cell r="N388">
            <v>0</v>
          </cell>
          <cell r="O388">
            <v>0</v>
          </cell>
          <cell r="P388">
            <v>0</v>
          </cell>
          <cell r="Q388">
            <v>0</v>
          </cell>
          <cell r="R388">
            <v>0</v>
          </cell>
          <cell r="S388">
            <v>0</v>
          </cell>
          <cell r="T388">
            <v>0</v>
          </cell>
          <cell r="U388">
            <v>0</v>
          </cell>
          <cell r="V388">
            <v>0</v>
          </cell>
          <cell r="W388">
            <v>0</v>
          </cell>
          <cell r="X388">
            <v>0</v>
          </cell>
          <cell r="Y388">
            <v>0</v>
          </cell>
          <cell r="Z388">
            <v>0</v>
          </cell>
          <cell r="AA388">
            <v>0</v>
          </cell>
          <cell r="AB388">
            <v>0</v>
          </cell>
          <cell r="AC388">
            <v>0</v>
          </cell>
          <cell r="AD388">
            <v>0</v>
          </cell>
          <cell r="AE388">
            <v>0</v>
          </cell>
          <cell r="AF388">
            <v>0</v>
          </cell>
          <cell r="AG388">
            <v>0</v>
          </cell>
          <cell r="AH388">
            <v>0</v>
          </cell>
          <cell r="AI388">
            <v>0</v>
          </cell>
          <cell r="AJ388">
            <v>0</v>
          </cell>
        </row>
        <row r="389">
          <cell r="C389" t="str">
            <v>I</v>
          </cell>
          <cell r="D389">
            <v>0</v>
          </cell>
          <cell r="E389">
            <v>0</v>
          </cell>
          <cell r="F389">
            <v>0</v>
          </cell>
          <cell r="G389">
            <v>0</v>
          </cell>
          <cell r="H389">
            <v>0</v>
          </cell>
          <cell r="I389">
            <v>0</v>
          </cell>
          <cell r="J389">
            <v>0</v>
          </cell>
          <cell r="K389">
            <v>0</v>
          </cell>
          <cell r="L389">
            <v>0</v>
          </cell>
          <cell r="M389">
            <v>0</v>
          </cell>
          <cell r="N389">
            <v>0</v>
          </cell>
          <cell r="O389">
            <v>0</v>
          </cell>
          <cell r="P389">
            <v>0</v>
          </cell>
          <cell r="Q389">
            <v>0</v>
          </cell>
          <cell r="R389">
            <v>0</v>
          </cell>
          <cell r="S389">
            <v>0</v>
          </cell>
          <cell r="T389">
            <v>0</v>
          </cell>
          <cell r="U389">
            <v>0</v>
          </cell>
          <cell r="V389">
            <v>0</v>
          </cell>
          <cell r="W389">
            <v>0</v>
          </cell>
          <cell r="X389">
            <v>0</v>
          </cell>
          <cell r="Y389">
            <v>0</v>
          </cell>
          <cell r="Z389">
            <v>0</v>
          </cell>
          <cell r="AA389">
            <v>0</v>
          </cell>
          <cell r="AB389">
            <v>0</v>
          </cell>
          <cell r="AC389">
            <v>0</v>
          </cell>
          <cell r="AD389">
            <v>0</v>
          </cell>
          <cell r="AE389">
            <v>0</v>
          </cell>
          <cell r="AF389">
            <v>0</v>
          </cell>
          <cell r="AG389">
            <v>0</v>
          </cell>
          <cell r="AH389">
            <v>0</v>
          </cell>
          <cell r="AI389">
            <v>0</v>
          </cell>
          <cell r="AJ389">
            <v>0</v>
          </cell>
        </row>
        <row r="390">
          <cell r="C390" t="str">
            <v>II</v>
          </cell>
          <cell r="D390">
            <v>0</v>
          </cell>
          <cell r="E390">
            <v>0</v>
          </cell>
          <cell r="F390">
            <v>0</v>
          </cell>
          <cell r="G390">
            <v>0</v>
          </cell>
          <cell r="H390">
            <v>0</v>
          </cell>
          <cell r="I390">
            <v>0</v>
          </cell>
          <cell r="J390">
            <v>0</v>
          </cell>
          <cell r="K390">
            <v>0</v>
          </cell>
          <cell r="L390">
            <v>0</v>
          </cell>
          <cell r="M390">
            <v>0</v>
          </cell>
          <cell r="N390">
            <v>0</v>
          </cell>
          <cell r="O390">
            <v>0</v>
          </cell>
          <cell r="P390">
            <v>0</v>
          </cell>
          <cell r="Q390">
            <v>0</v>
          </cell>
          <cell r="R390">
            <v>0</v>
          </cell>
          <cell r="S390">
            <v>0</v>
          </cell>
          <cell r="T390">
            <v>0</v>
          </cell>
          <cell r="U390">
            <v>0</v>
          </cell>
          <cell r="V390">
            <v>0</v>
          </cell>
          <cell r="W390">
            <v>0</v>
          </cell>
          <cell r="X390">
            <v>0</v>
          </cell>
          <cell r="Y390">
            <v>0</v>
          </cell>
          <cell r="Z390">
            <v>0</v>
          </cell>
          <cell r="AA390">
            <v>0</v>
          </cell>
          <cell r="AB390">
            <v>0</v>
          </cell>
          <cell r="AC390">
            <v>0</v>
          </cell>
          <cell r="AD390">
            <v>0</v>
          </cell>
          <cell r="AE390">
            <v>0</v>
          </cell>
          <cell r="AF390">
            <v>0</v>
          </cell>
          <cell r="AG390">
            <v>0</v>
          </cell>
          <cell r="AH390">
            <v>0</v>
          </cell>
          <cell r="AI390">
            <v>0</v>
          </cell>
          <cell r="AJ390">
            <v>0</v>
          </cell>
        </row>
        <row r="391">
          <cell r="C391" t="str">
            <v>III</v>
          </cell>
          <cell r="D391">
            <v>0</v>
          </cell>
          <cell r="E391">
            <v>0</v>
          </cell>
          <cell r="F391">
            <v>0</v>
          </cell>
          <cell r="G391">
            <v>0</v>
          </cell>
          <cell r="H391">
            <v>0</v>
          </cell>
          <cell r="I391">
            <v>0</v>
          </cell>
          <cell r="J391">
            <v>0</v>
          </cell>
          <cell r="K391">
            <v>0</v>
          </cell>
          <cell r="L391">
            <v>0</v>
          </cell>
          <cell r="M391">
            <v>0</v>
          </cell>
          <cell r="N391">
            <v>0</v>
          </cell>
          <cell r="O391">
            <v>0</v>
          </cell>
          <cell r="P391">
            <v>0</v>
          </cell>
          <cell r="Q391">
            <v>0</v>
          </cell>
          <cell r="R391">
            <v>0</v>
          </cell>
          <cell r="S391">
            <v>0</v>
          </cell>
          <cell r="T391">
            <v>0</v>
          </cell>
          <cell r="U391">
            <v>0</v>
          </cell>
          <cell r="V391">
            <v>0</v>
          </cell>
          <cell r="W391">
            <v>0</v>
          </cell>
          <cell r="X391">
            <v>0</v>
          </cell>
          <cell r="Y391">
            <v>0</v>
          </cell>
          <cell r="Z391">
            <v>0</v>
          </cell>
          <cell r="AA391">
            <v>0</v>
          </cell>
          <cell r="AB391">
            <v>0</v>
          </cell>
          <cell r="AC391">
            <v>0</v>
          </cell>
          <cell r="AD391">
            <v>0</v>
          </cell>
          <cell r="AE391">
            <v>0</v>
          </cell>
          <cell r="AF391">
            <v>0</v>
          </cell>
          <cell r="AG391">
            <v>0</v>
          </cell>
          <cell r="AH391">
            <v>0</v>
          </cell>
          <cell r="AI391">
            <v>0</v>
          </cell>
          <cell r="AJ391">
            <v>0</v>
          </cell>
        </row>
        <row r="392">
          <cell r="C392" t="str">
            <v>IV</v>
          </cell>
          <cell r="D392">
            <v>0</v>
          </cell>
          <cell r="E392">
            <v>0</v>
          </cell>
          <cell r="F392">
            <v>0</v>
          </cell>
          <cell r="G392">
            <v>0</v>
          </cell>
          <cell r="H392">
            <v>0</v>
          </cell>
          <cell r="I392">
            <v>0</v>
          </cell>
          <cell r="J392">
            <v>0</v>
          </cell>
          <cell r="K392">
            <v>0</v>
          </cell>
          <cell r="L392">
            <v>0</v>
          </cell>
          <cell r="M392">
            <v>0</v>
          </cell>
          <cell r="N392">
            <v>0</v>
          </cell>
          <cell r="O392">
            <v>0</v>
          </cell>
          <cell r="P392">
            <v>0</v>
          </cell>
          <cell r="Q392">
            <v>0</v>
          </cell>
          <cell r="R392">
            <v>0</v>
          </cell>
          <cell r="S392">
            <v>0</v>
          </cell>
          <cell r="T392">
            <v>0</v>
          </cell>
          <cell r="U392">
            <v>0</v>
          </cell>
          <cell r="V392">
            <v>0</v>
          </cell>
          <cell r="W392">
            <v>0</v>
          </cell>
          <cell r="X392">
            <v>0</v>
          </cell>
          <cell r="Y392">
            <v>0</v>
          </cell>
          <cell r="Z392">
            <v>0</v>
          </cell>
          <cell r="AA392">
            <v>0</v>
          </cell>
          <cell r="AB392">
            <v>0</v>
          </cell>
          <cell r="AC392">
            <v>0</v>
          </cell>
          <cell r="AD392">
            <v>0</v>
          </cell>
          <cell r="AE392">
            <v>0</v>
          </cell>
          <cell r="AF392">
            <v>0</v>
          </cell>
          <cell r="AG392">
            <v>0</v>
          </cell>
          <cell r="AH392">
            <v>0</v>
          </cell>
          <cell r="AI392">
            <v>0</v>
          </cell>
          <cell r="AJ392">
            <v>0</v>
          </cell>
        </row>
        <row r="393">
          <cell r="C393" t="str">
            <v>V</v>
          </cell>
          <cell r="D393">
            <v>0</v>
          </cell>
          <cell r="E393">
            <v>0</v>
          </cell>
          <cell r="F393">
            <v>0</v>
          </cell>
          <cell r="G393">
            <v>0</v>
          </cell>
          <cell r="H393">
            <v>0</v>
          </cell>
          <cell r="I393">
            <v>0</v>
          </cell>
          <cell r="J393">
            <v>0</v>
          </cell>
          <cell r="K393">
            <v>0</v>
          </cell>
          <cell r="L393">
            <v>0</v>
          </cell>
          <cell r="M393">
            <v>0</v>
          </cell>
          <cell r="N393">
            <v>0</v>
          </cell>
          <cell r="O393">
            <v>0</v>
          </cell>
          <cell r="P393">
            <v>0</v>
          </cell>
          <cell r="Q393">
            <v>0</v>
          </cell>
          <cell r="R393">
            <v>0</v>
          </cell>
          <cell r="S393">
            <v>0</v>
          </cell>
          <cell r="T393">
            <v>0</v>
          </cell>
          <cell r="U393">
            <v>0</v>
          </cell>
          <cell r="V393">
            <v>0</v>
          </cell>
          <cell r="W393">
            <v>0</v>
          </cell>
          <cell r="X393">
            <v>0</v>
          </cell>
          <cell r="Y393">
            <v>0</v>
          </cell>
          <cell r="Z393">
            <v>0</v>
          </cell>
          <cell r="AA393">
            <v>0</v>
          </cell>
          <cell r="AB393">
            <v>0</v>
          </cell>
          <cell r="AC393">
            <v>0</v>
          </cell>
          <cell r="AD393">
            <v>0</v>
          </cell>
          <cell r="AE393">
            <v>0</v>
          </cell>
          <cell r="AF393">
            <v>0</v>
          </cell>
          <cell r="AG393">
            <v>0</v>
          </cell>
          <cell r="AH393">
            <v>0</v>
          </cell>
          <cell r="AI393">
            <v>0</v>
          </cell>
          <cell r="AJ393">
            <v>0</v>
          </cell>
        </row>
        <row r="394">
          <cell r="C394" t="str">
            <v>RM</v>
          </cell>
          <cell r="D394">
            <v>0</v>
          </cell>
          <cell r="E394">
            <v>0</v>
          </cell>
          <cell r="F394">
            <v>0</v>
          </cell>
          <cell r="G394">
            <v>0</v>
          </cell>
          <cell r="H394">
            <v>0</v>
          </cell>
          <cell r="I394">
            <v>0</v>
          </cell>
          <cell r="J394">
            <v>0</v>
          </cell>
          <cell r="K394">
            <v>0</v>
          </cell>
          <cell r="L394">
            <v>0</v>
          </cell>
          <cell r="M394">
            <v>0</v>
          </cell>
          <cell r="N394">
            <v>0</v>
          </cell>
          <cell r="O394">
            <v>0</v>
          </cell>
          <cell r="P394">
            <v>0</v>
          </cell>
          <cell r="Q394">
            <v>0</v>
          </cell>
          <cell r="R394">
            <v>0</v>
          </cell>
          <cell r="S394">
            <v>0</v>
          </cell>
          <cell r="T394">
            <v>0</v>
          </cell>
          <cell r="U394">
            <v>0</v>
          </cell>
          <cell r="V394">
            <v>0</v>
          </cell>
          <cell r="W394">
            <v>0</v>
          </cell>
          <cell r="X394">
            <v>0</v>
          </cell>
          <cell r="Y394">
            <v>0</v>
          </cell>
          <cell r="Z394">
            <v>0</v>
          </cell>
          <cell r="AA394">
            <v>0</v>
          </cell>
          <cell r="AB394">
            <v>0</v>
          </cell>
          <cell r="AC394">
            <v>0</v>
          </cell>
          <cell r="AD394">
            <v>0</v>
          </cell>
          <cell r="AE394">
            <v>0</v>
          </cell>
          <cell r="AF394">
            <v>0</v>
          </cell>
          <cell r="AG394">
            <v>0</v>
          </cell>
          <cell r="AH394">
            <v>0</v>
          </cell>
          <cell r="AI394">
            <v>0</v>
          </cell>
          <cell r="AJ394">
            <v>0</v>
          </cell>
        </row>
        <row r="395">
          <cell r="C395" t="str">
            <v>VI</v>
          </cell>
          <cell r="D395">
            <v>0</v>
          </cell>
          <cell r="E395">
            <v>0</v>
          </cell>
          <cell r="F395">
            <v>0</v>
          </cell>
          <cell r="G395">
            <v>0</v>
          </cell>
          <cell r="H395">
            <v>0</v>
          </cell>
          <cell r="I395">
            <v>0</v>
          </cell>
          <cell r="J395">
            <v>0</v>
          </cell>
          <cell r="K395">
            <v>0</v>
          </cell>
          <cell r="L395">
            <v>0</v>
          </cell>
          <cell r="M395">
            <v>0</v>
          </cell>
          <cell r="N395">
            <v>0</v>
          </cell>
          <cell r="O395">
            <v>0</v>
          </cell>
          <cell r="P395">
            <v>0</v>
          </cell>
          <cell r="Q395">
            <v>0</v>
          </cell>
          <cell r="R395">
            <v>0</v>
          </cell>
          <cell r="S395">
            <v>0</v>
          </cell>
          <cell r="T395">
            <v>0</v>
          </cell>
          <cell r="U395">
            <v>0</v>
          </cell>
          <cell r="V395">
            <v>0</v>
          </cell>
          <cell r="W395">
            <v>0</v>
          </cell>
          <cell r="X395">
            <v>0</v>
          </cell>
          <cell r="Y395">
            <v>0</v>
          </cell>
          <cell r="Z395">
            <v>0</v>
          </cell>
          <cell r="AA395">
            <v>0</v>
          </cell>
          <cell r="AB395">
            <v>0</v>
          </cell>
          <cell r="AC395">
            <v>0</v>
          </cell>
          <cell r="AD395">
            <v>0</v>
          </cell>
          <cell r="AE395">
            <v>0</v>
          </cell>
          <cell r="AF395">
            <v>0</v>
          </cell>
          <cell r="AG395">
            <v>0</v>
          </cell>
          <cell r="AH395">
            <v>0</v>
          </cell>
          <cell r="AI395">
            <v>0</v>
          </cell>
          <cell r="AJ395">
            <v>0</v>
          </cell>
        </row>
        <row r="396">
          <cell r="C396" t="str">
            <v>VII</v>
          </cell>
          <cell r="D396">
            <v>0</v>
          </cell>
          <cell r="E396">
            <v>0</v>
          </cell>
          <cell r="F396">
            <v>0</v>
          </cell>
          <cell r="G396">
            <v>0</v>
          </cell>
          <cell r="H396">
            <v>0</v>
          </cell>
          <cell r="I396">
            <v>0</v>
          </cell>
          <cell r="J396">
            <v>0</v>
          </cell>
          <cell r="K396">
            <v>0</v>
          </cell>
          <cell r="L396">
            <v>0</v>
          </cell>
          <cell r="M396">
            <v>0</v>
          </cell>
          <cell r="N396">
            <v>0</v>
          </cell>
          <cell r="O396">
            <v>0</v>
          </cell>
          <cell r="P396">
            <v>0</v>
          </cell>
          <cell r="Q396">
            <v>0</v>
          </cell>
          <cell r="R396">
            <v>0</v>
          </cell>
          <cell r="S396">
            <v>0</v>
          </cell>
          <cell r="T396">
            <v>0</v>
          </cell>
          <cell r="U396">
            <v>0</v>
          </cell>
          <cell r="V396">
            <v>0</v>
          </cell>
          <cell r="W396">
            <v>0</v>
          </cell>
          <cell r="X396">
            <v>0</v>
          </cell>
          <cell r="Y396">
            <v>0</v>
          </cell>
          <cell r="Z396">
            <v>0</v>
          </cell>
          <cell r="AA396">
            <v>0</v>
          </cell>
          <cell r="AB396">
            <v>0</v>
          </cell>
          <cell r="AC396">
            <v>0</v>
          </cell>
          <cell r="AD396">
            <v>0</v>
          </cell>
          <cell r="AE396">
            <v>0</v>
          </cell>
          <cell r="AF396">
            <v>0</v>
          </cell>
          <cell r="AG396">
            <v>0</v>
          </cell>
          <cell r="AH396">
            <v>0</v>
          </cell>
          <cell r="AI396">
            <v>0</v>
          </cell>
          <cell r="AJ396">
            <v>0</v>
          </cell>
        </row>
        <row r="397">
          <cell r="C397" t="str">
            <v>XVI</v>
          </cell>
          <cell r="D397">
            <v>0</v>
          </cell>
          <cell r="E397">
            <v>0</v>
          </cell>
          <cell r="F397">
            <v>0</v>
          </cell>
          <cell r="G397">
            <v>0</v>
          </cell>
          <cell r="H397">
            <v>0</v>
          </cell>
          <cell r="I397">
            <v>0</v>
          </cell>
          <cell r="J397">
            <v>0</v>
          </cell>
          <cell r="K397">
            <v>0</v>
          </cell>
          <cell r="L397">
            <v>0</v>
          </cell>
          <cell r="M397">
            <v>0</v>
          </cell>
          <cell r="N397">
            <v>0</v>
          </cell>
          <cell r="O397">
            <v>0</v>
          </cell>
          <cell r="P397">
            <v>0</v>
          </cell>
          <cell r="Q397">
            <v>0</v>
          </cell>
          <cell r="R397">
            <v>0</v>
          </cell>
          <cell r="S397">
            <v>0</v>
          </cell>
          <cell r="T397">
            <v>0</v>
          </cell>
          <cell r="U397">
            <v>0</v>
          </cell>
          <cell r="V397">
            <v>0</v>
          </cell>
          <cell r="W397">
            <v>0</v>
          </cell>
          <cell r="X397">
            <v>0</v>
          </cell>
          <cell r="Y397">
            <v>0</v>
          </cell>
          <cell r="Z397">
            <v>0</v>
          </cell>
          <cell r="AA397">
            <v>0</v>
          </cell>
          <cell r="AB397">
            <v>0</v>
          </cell>
          <cell r="AC397">
            <v>0</v>
          </cell>
          <cell r="AD397">
            <v>0</v>
          </cell>
          <cell r="AE397">
            <v>0</v>
          </cell>
          <cell r="AF397">
            <v>0</v>
          </cell>
          <cell r="AG397">
            <v>0</v>
          </cell>
          <cell r="AH397">
            <v>0</v>
          </cell>
          <cell r="AI397">
            <v>0</v>
          </cell>
          <cell r="AJ397">
            <v>0</v>
          </cell>
        </row>
        <row r="398">
          <cell r="C398" t="str">
            <v>VIII</v>
          </cell>
          <cell r="D398">
            <v>0</v>
          </cell>
          <cell r="E398">
            <v>0</v>
          </cell>
          <cell r="F398">
            <v>0</v>
          </cell>
          <cell r="G398">
            <v>0</v>
          </cell>
          <cell r="H398">
            <v>0</v>
          </cell>
          <cell r="I398">
            <v>0</v>
          </cell>
          <cell r="J398">
            <v>0</v>
          </cell>
          <cell r="K398">
            <v>0</v>
          </cell>
          <cell r="L398">
            <v>0</v>
          </cell>
          <cell r="M398">
            <v>0</v>
          </cell>
          <cell r="N398">
            <v>0</v>
          </cell>
          <cell r="O398">
            <v>0</v>
          </cell>
          <cell r="P398">
            <v>0</v>
          </cell>
          <cell r="Q398">
            <v>0</v>
          </cell>
          <cell r="R398">
            <v>0</v>
          </cell>
          <cell r="S398">
            <v>0</v>
          </cell>
          <cell r="T398">
            <v>0</v>
          </cell>
          <cell r="U398">
            <v>0</v>
          </cell>
          <cell r="V398">
            <v>0</v>
          </cell>
          <cell r="W398">
            <v>0</v>
          </cell>
          <cell r="X398">
            <v>0</v>
          </cell>
          <cell r="Y398">
            <v>0</v>
          </cell>
          <cell r="Z398">
            <v>0</v>
          </cell>
          <cell r="AA398">
            <v>0</v>
          </cell>
          <cell r="AB398">
            <v>0</v>
          </cell>
          <cell r="AC398">
            <v>0</v>
          </cell>
          <cell r="AD398">
            <v>0</v>
          </cell>
          <cell r="AE398">
            <v>0</v>
          </cell>
          <cell r="AF398">
            <v>0</v>
          </cell>
          <cell r="AG398">
            <v>0</v>
          </cell>
          <cell r="AH398">
            <v>0</v>
          </cell>
          <cell r="AI398">
            <v>0</v>
          </cell>
          <cell r="AJ398">
            <v>0</v>
          </cell>
        </row>
        <row r="399">
          <cell r="C399" t="str">
            <v>IX</v>
          </cell>
          <cell r="D399">
            <v>0</v>
          </cell>
          <cell r="E399">
            <v>0</v>
          </cell>
          <cell r="F399">
            <v>0</v>
          </cell>
          <cell r="G399">
            <v>0</v>
          </cell>
          <cell r="H399">
            <v>0</v>
          </cell>
          <cell r="I399">
            <v>0</v>
          </cell>
          <cell r="J399">
            <v>0</v>
          </cell>
          <cell r="K399">
            <v>0</v>
          </cell>
          <cell r="L399">
            <v>0</v>
          </cell>
          <cell r="M399">
            <v>0</v>
          </cell>
          <cell r="N399">
            <v>0</v>
          </cell>
          <cell r="O399">
            <v>0</v>
          </cell>
          <cell r="P399">
            <v>0</v>
          </cell>
          <cell r="Q399">
            <v>0</v>
          </cell>
          <cell r="R399">
            <v>0</v>
          </cell>
          <cell r="S399">
            <v>0</v>
          </cell>
          <cell r="T399">
            <v>0</v>
          </cell>
          <cell r="U399">
            <v>0</v>
          </cell>
          <cell r="V399">
            <v>0</v>
          </cell>
          <cell r="W399">
            <v>0</v>
          </cell>
          <cell r="X399">
            <v>0</v>
          </cell>
          <cell r="Y399">
            <v>0</v>
          </cell>
          <cell r="Z399">
            <v>0</v>
          </cell>
          <cell r="AA399">
            <v>0</v>
          </cell>
          <cell r="AB399">
            <v>0</v>
          </cell>
          <cell r="AC399">
            <v>0</v>
          </cell>
          <cell r="AD399">
            <v>0</v>
          </cell>
          <cell r="AE399">
            <v>0</v>
          </cell>
          <cell r="AF399">
            <v>0</v>
          </cell>
          <cell r="AG399">
            <v>0</v>
          </cell>
          <cell r="AH399">
            <v>0</v>
          </cell>
          <cell r="AI399">
            <v>0</v>
          </cell>
          <cell r="AJ399">
            <v>0</v>
          </cell>
        </row>
        <row r="400">
          <cell r="C400" t="str">
            <v>XIV</v>
          </cell>
          <cell r="D400">
            <v>0</v>
          </cell>
          <cell r="E400">
            <v>0</v>
          </cell>
          <cell r="F400">
            <v>0</v>
          </cell>
          <cell r="G400">
            <v>0</v>
          </cell>
          <cell r="H400">
            <v>0</v>
          </cell>
          <cell r="I400">
            <v>0</v>
          </cell>
          <cell r="J400">
            <v>0</v>
          </cell>
          <cell r="K400">
            <v>0</v>
          </cell>
          <cell r="L400">
            <v>0</v>
          </cell>
          <cell r="M400">
            <v>0</v>
          </cell>
          <cell r="N400">
            <v>0</v>
          </cell>
          <cell r="O400">
            <v>0</v>
          </cell>
          <cell r="P400">
            <v>0</v>
          </cell>
          <cell r="Q400">
            <v>0</v>
          </cell>
          <cell r="R400">
            <v>0</v>
          </cell>
          <cell r="S400">
            <v>0</v>
          </cell>
          <cell r="T400">
            <v>0</v>
          </cell>
          <cell r="U400">
            <v>0</v>
          </cell>
          <cell r="V400">
            <v>0</v>
          </cell>
          <cell r="W400">
            <v>0</v>
          </cell>
          <cell r="X400">
            <v>0</v>
          </cell>
          <cell r="Y400">
            <v>0</v>
          </cell>
          <cell r="Z400">
            <v>0</v>
          </cell>
          <cell r="AA400">
            <v>0</v>
          </cell>
          <cell r="AB400">
            <v>0</v>
          </cell>
          <cell r="AC400">
            <v>0</v>
          </cell>
          <cell r="AD400">
            <v>0</v>
          </cell>
          <cell r="AE400">
            <v>0</v>
          </cell>
          <cell r="AF400">
            <v>0</v>
          </cell>
          <cell r="AG400">
            <v>0</v>
          </cell>
          <cell r="AH400">
            <v>0</v>
          </cell>
          <cell r="AI400">
            <v>0</v>
          </cell>
          <cell r="AJ400">
            <v>0</v>
          </cell>
        </row>
        <row r="401">
          <cell r="C401" t="str">
            <v>X</v>
          </cell>
          <cell r="D401">
            <v>0</v>
          </cell>
          <cell r="E401">
            <v>0</v>
          </cell>
          <cell r="F401">
            <v>0</v>
          </cell>
          <cell r="G401">
            <v>0</v>
          </cell>
          <cell r="H401">
            <v>0</v>
          </cell>
          <cell r="I401">
            <v>0</v>
          </cell>
          <cell r="J401">
            <v>0</v>
          </cell>
          <cell r="K401">
            <v>0</v>
          </cell>
          <cell r="L401">
            <v>0</v>
          </cell>
          <cell r="M401">
            <v>0</v>
          </cell>
          <cell r="N401">
            <v>0</v>
          </cell>
          <cell r="O401">
            <v>0</v>
          </cell>
          <cell r="P401">
            <v>0</v>
          </cell>
          <cell r="Q401">
            <v>0</v>
          </cell>
          <cell r="R401">
            <v>0</v>
          </cell>
          <cell r="S401">
            <v>0</v>
          </cell>
          <cell r="T401">
            <v>0</v>
          </cell>
          <cell r="U401">
            <v>0</v>
          </cell>
          <cell r="V401">
            <v>0</v>
          </cell>
          <cell r="W401">
            <v>0</v>
          </cell>
          <cell r="X401">
            <v>0</v>
          </cell>
          <cell r="Y401">
            <v>0</v>
          </cell>
          <cell r="Z401">
            <v>0</v>
          </cell>
          <cell r="AA401">
            <v>0</v>
          </cell>
          <cell r="AB401">
            <v>0</v>
          </cell>
          <cell r="AC401">
            <v>0</v>
          </cell>
          <cell r="AD401">
            <v>0</v>
          </cell>
          <cell r="AE401">
            <v>0</v>
          </cell>
          <cell r="AF401">
            <v>0</v>
          </cell>
          <cell r="AG401">
            <v>0</v>
          </cell>
          <cell r="AH401">
            <v>0</v>
          </cell>
          <cell r="AI401">
            <v>0</v>
          </cell>
          <cell r="AJ401">
            <v>0</v>
          </cell>
        </row>
        <row r="402">
          <cell r="C402" t="str">
            <v>XI</v>
          </cell>
          <cell r="D402">
            <v>0</v>
          </cell>
          <cell r="E402">
            <v>0</v>
          </cell>
          <cell r="F402">
            <v>0</v>
          </cell>
          <cell r="G402">
            <v>0</v>
          </cell>
          <cell r="H402">
            <v>0</v>
          </cell>
          <cell r="I402">
            <v>0</v>
          </cell>
          <cell r="J402">
            <v>0</v>
          </cell>
          <cell r="K402">
            <v>0</v>
          </cell>
          <cell r="L402">
            <v>0</v>
          </cell>
          <cell r="M402">
            <v>0</v>
          </cell>
          <cell r="N402">
            <v>0</v>
          </cell>
          <cell r="O402">
            <v>0</v>
          </cell>
          <cell r="P402">
            <v>0</v>
          </cell>
          <cell r="Q402">
            <v>0</v>
          </cell>
          <cell r="R402">
            <v>0</v>
          </cell>
          <cell r="S402">
            <v>0</v>
          </cell>
          <cell r="T402">
            <v>0</v>
          </cell>
          <cell r="U402">
            <v>0</v>
          </cell>
          <cell r="V402">
            <v>0</v>
          </cell>
          <cell r="W402">
            <v>0</v>
          </cell>
          <cell r="X402">
            <v>0</v>
          </cell>
          <cell r="Y402">
            <v>0</v>
          </cell>
          <cell r="Z402">
            <v>0</v>
          </cell>
          <cell r="AA402">
            <v>0</v>
          </cell>
          <cell r="AB402">
            <v>0</v>
          </cell>
          <cell r="AC402">
            <v>0</v>
          </cell>
          <cell r="AD402">
            <v>0</v>
          </cell>
          <cell r="AE402">
            <v>0</v>
          </cell>
          <cell r="AF402">
            <v>0</v>
          </cell>
          <cell r="AG402">
            <v>0</v>
          </cell>
          <cell r="AH402">
            <v>0</v>
          </cell>
          <cell r="AI402">
            <v>0</v>
          </cell>
          <cell r="AJ402">
            <v>0</v>
          </cell>
        </row>
        <row r="403">
          <cell r="C403" t="str">
            <v>XII</v>
          </cell>
          <cell r="D403">
            <v>0</v>
          </cell>
          <cell r="E403">
            <v>0</v>
          </cell>
          <cell r="F403">
            <v>0</v>
          </cell>
          <cell r="G403">
            <v>0</v>
          </cell>
          <cell r="H403">
            <v>0</v>
          </cell>
          <cell r="I403">
            <v>0</v>
          </cell>
          <cell r="J403">
            <v>0</v>
          </cell>
          <cell r="K403">
            <v>0</v>
          </cell>
          <cell r="L403">
            <v>0</v>
          </cell>
          <cell r="M403">
            <v>0</v>
          </cell>
          <cell r="N403">
            <v>0</v>
          </cell>
          <cell r="O403">
            <v>0</v>
          </cell>
          <cell r="P403">
            <v>0</v>
          </cell>
          <cell r="Q403">
            <v>0</v>
          </cell>
          <cell r="R403">
            <v>0</v>
          </cell>
          <cell r="S403">
            <v>0</v>
          </cell>
          <cell r="T403">
            <v>0</v>
          </cell>
          <cell r="U403">
            <v>0</v>
          </cell>
          <cell r="V403">
            <v>0</v>
          </cell>
          <cell r="W403">
            <v>0</v>
          </cell>
          <cell r="X403">
            <v>0</v>
          </cell>
          <cell r="Y403">
            <v>0</v>
          </cell>
          <cell r="Z403">
            <v>0</v>
          </cell>
          <cell r="AA403">
            <v>0</v>
          </cell>
          <cell r="AB403">
            <v>0</v>
          </cell>
          <cell r="AC403">
            <v>0</v>
          </cell>
          <cell r="AD403">
            <v>0</v>
          </cell>
          <cell r="AE403">
            <v>0</v>
          </cell>
          <cell r="AF403">
            <v>0</v>
          </cell>
          <cell r="AG403">
            <v>0</v>
          </cell>
          <cell r="AH403">
            <v>0</v>
          </cell>
          <cell r="AI403">
            <v>0</v>
          </cell>
          <cell r="AJ403">
            <v>0</v>
          </cell>
        </row>
        <row r="404">
          <cell r="D404">
            <v>0</v>
          </cell>
          <cell r="E404">
            <v>0</v>
          </cell>
          <cell r="F404">
            <v>0</v>
          </cell>
          <cell r="G404">
            <v>0</v>
          </cell>
          <cell r="H404">
            <v>0</v>
          </cell>
          <cell r="I404">
            <v>0</v>
          </cell>
          <cell r="J404">
            <v>0</v>
          </cell>
          <cell r="K404">
            <v>0</v>
          </cell>
          <cell r="L404">
            <v>0</v>
          </cell>
          <cell r="M404">
            <v>0</v>
          </cell>
          <cell r="N404">
            <v>0</v>
          </cell>
          <cell r="O404">
            <v>0</v>
          </cell>
          <cell r="P404">
            <v>0</v>
          </cell>
          <cell r="Q404">
            <v>0</v>
          </cell>
          <cell r="R404">
            <v>0</v>
          </cell>
          <cell r="S404">
            <v>0</v>
          </cell>
          <cell r="T404">
            <v>0</v>
          </cell>
          <cell r="U404">
            <v>0</v>
          </cell>
          <cell r="V404">
            <v>0</v>
          </cell>
          <cell r="W404">
            <v>0</v>
          </cell>
          <cell r="X404">
            <v>0</v>
          </cell>
          <cell r="Y404">
            <v>0</v>
          </cell>
          <cell r="Z404">
            <v>0</v>
          </cell>
          <cell r="AA404">
            <v>0</v>
          </cell>
          <cell r="AB404">
            <v>0</v>
          </cell>
          <cell r="AC404">
            <v>0</v>
          </cell>
          <cell r="AD404">
            <v>0</v>
          </cell>
          <cell r="AE404">
            <v>0</v>
          </cell>
          <cell r="AF404">
            <v>0</v>
          </cell>
          <cell r="AG404">
            <v>0</v>
          </cell>
          <cell r="AH404">
            <v>0</v>
          </cell>
          <cell r="AI404">
            <v>0</v>
          </cell>
          <cell r="AJ404">
            <v>0</v>
          </cell>
        </row>
        <row r="406">
          <cell r="C406" t="str">
            <v>Tipo Forestal 06</v>
          </cell>
        </row>
        <row r="407">
          <cell r="C407" t="str">
            <v>Uso de la Tierra/Año</v>
          </cell>
          <cell r="D407">
            <v>1990</v>
          </cell>
          <cell r="E407">
            <v>1991</v>
          </cell>
          <cell r="F407">
            <v>1992</v>
          </cell>
          <cell r="G407">
            <v>1993</v>
          </cell>
          <cell r="H407">
            <v>1994</v>
          </cell>
          <cell r="I407">
            <v>1995</v>
          </cell>
          <cell r="J407">
            <v>1996</v>
          </cell>
          <cell r="K407">
            <v>1997</v>
          </cell>
          <cell r="L407">
            <v>1998</v>
          </cell>
          <cell r="M407">
            <v>1999</v>
          </cell>
          <cell r="N407">
            <v>2000</v>
          </cell>
          <cell r="O407">
            <v>2001</v>
          </cell>
          <cell r="P407">
            <v>2002</v>
          </cell>
          <cell r="Q407">
            <v>2003</v>
          </cell>
          <cell r="R407">
            <v>2004</v>
          </cell>
          <cell r="S407">
            <v>2005</v>
          </cell>
          <cell r="T407">
            <v>2006</v>
          </cell>
          <cell r="U407">
            <v>2007</v>
          </cell>
          <cell r="V407">
            <v>2008</v>
          </cell>
          <cell r="W407">
            <v>2009</v>
          </cell>
          <cell r="X407">
            <v>2010</v>
          </cell>
          <cell r="Y407">
            <v>2011</v>
          </cell>
          <cell r="Z407">
            <v>2012</v>
          </cell>
          <cell r="AA407">
            <v>2013</v>
          </cell>
          <cell r="AB407">
            <v>2014</v>
          </cell>
          <cell r="AC407">
            <v>2015</v>
          </cell>
          <cell r="AD407">
            <v>2016</v>
          </cell>
          <cell r="AE407">
            <v>2017</v>
          </cell>
          <cell r="AF407">
            <v>2018</v>
          </cell>
          <cell r="AG407">
            <v>2019</v>
          </cell>
          <cell r="AH407">
            <v>2020</v>
          </cell>
          <cell r="AI407">
            <v>2021</v>
          </cell>
          <cell r="AJ407">
            <v>2022</v>
          </cell>
        </row>
        <row r="408">
          <cell r="C408" t="str">
            <v>XV</v>
          </cell>
          <cell r="D408">
            <v>0</v>
          </cell>
          <cell r="E408">
            <v>0</v>
          </cell>
          <cell r="F408">
            <v>0</v>
          </cell>
          <cell r="G408">
            <v>0</v>
          </cell>
          <cell r="H408">
            <v>0</v>
          </cell>
          <cell r="I408">
            <v>0</v>
          </cell>
          <cell r="J408">
            <v>0</v>
          </cell>
          <cell r="K408">
            <v>0</v>
          </cell>
          <cell r="L408">
            <v>0</v>
          </cell>
          <cell r="M408">
            <v>0</v>
          </cell>
          <cell r="N408">
            <v>0</v>
          </cell>
          <cell r="O408">
            <v>0</v>
          </cell>
          <cell r="P408">
            <v>0</v>
          </cell>
          <cell r="Q408">
            <v>0</v>
          </cell>
          <cell r="R408">
            <v>0</v>
          </cell>
          <cell r="S408">
            <v>0</v>
          </cell>
          <cell r="T408">
            <v>0</v>
          </cell>
          <cell r="U408">
            <v>0</v>
          </cell>
          <cell r="V408">
            <v>0</v>
          </cell>
          <cell r="W408">
            <v>0</v>
          </cell>
          <cell r="X408">
            <v>0</v>
          </cell>
          <cell r="Y408">
            <v>0</v>
          </cell>
          <cell r="Z408">
            <v>0</v>
          </cell>
          <cell r="AA408">
            <v>0</v>
          </cell>
          <cell r="AB408">
            <v>0</v>
          </cell>
          <cell r="AC408">
            <v>0</v>
          </cell>
          <cell r="AD408">
            <v>0</v>
          </cell>
          <cell r="AE408">
            <v>0</v>
          </cell>
          <cell r="AF408">
            <v>0</v>
          </cell>
          <cell r="AG408">
            <v>0</v>
          </cell>
          <cell r="AH408">
            <v>0</v>
          </cell>
          <cell r="AI408">
            <v>0</v>
          </cell>
          <cell r="AJ408">
            <v>0</v>
          </cell>
        </row>
        <row r="409">
          <cell r="C409" t="str">
            <v>I</v>
          </cell>
          <cell r="D409">
            <v>0</v>
          </cell>
          <cell r="E409">
            <v>0</v>
          </cell>
          <cell r="F409">
            <v>0</v>
          </cell>
          <cell r="G409">
            <v>0</v>
          </cell>
          <cell r="H409">
            <v>0</v>
          </cell>
          <cell r="I409">
            <v>0</v>
          </cell>
          <cell r="J409">
            <v>0</v>
          </cell>
          <cell r="K409">
            <v>0</v>
          </cell>
          <cell r="L409">
            <v>0</v>
          </cell>
          <cell r="M409">
            <v>0</v>
          </cell>
          <cell r="N409">
            <v>0</v>
          </cell>
          <cell r="O409">
            <v>0</v>
          </cell>
          <cell r="P409">
            <v>0</v>
          </cell>
          <cell r="Q409">
            <v>0</v>
          </cell>
          <cell r="R409">
            <v>0</v>
          </cell>
          <cell r="S409">
            <v>0</v>
          </cell>
          <cell r="T409">
            <v>0</v>
          </cell>
          <cell r="U409">
            <v>0</v>
          </cell>
          <cell r="V409">
            <v>0</v>
          </cell>
          <cell r="W409">
            <v>0</v>
          </cell>
          <cell r="X409">
            <v>0</v>
          </cell>
          <cell r="Y409">
            <v>0</v>
          </cell>
          <cell r="Z409">
            <v>0</v>
          </cell>
          <cell r="AA409">
            <v>0</v>
          </cell>
          <cell r="AB409">
            <v>0</v>
          </cell>
          <cell r="AC409">
            <v>0</v>
          </cell>
          <cell r="AD409">
            <v>0</v>
          </cell>
          <cell r="AE409">
            <v>0</v>
          </cell>
          <cell r="AF409">
            <v>0</v>
          </cell>
          <cell r="AG409">
            <v>0</v>
          </cell>
          <cell r="AH409">
            <v>0</v>
          </cell>
          <cell r="AI409">
            <v>0</v>
          </cell>
          <cell r="AJ409">
            <v>0</v>
          </cell>
        </row>
        <row r="410">
          <cell r="C410" t="str">
            <v>II</v>
          </cell>
          <cell r="D410">
            <v>0</v>
          </cell>
          <cell r="E410">
            <v>0</v>
          </cell>
          <cell r="F410">
            <v>0</v>
          </cell>
          <cell r="G410">
            <v>0</v>
          </cell>
          <cell r="H410">
            <v>0</v>
          </cell>
          <cell r="I410">
            <v>0</v>
          </cell>
          <cell r="J410">
            <v>0</v>
          </cell>
          <cell r="K410">
            <v>0</v>
          </cell>
          <cell r="L410">
            <v>0</v>
          </cell>
          <cell r="M410">
            <v>0</v>
          </cell>
          <cell r="N410">
            <v>0</v>
          </cell>
          <cell r="O410">
            <v>0</v>
          </cell>
          <cell r="P410">
            <v>0</v>
          </cell>
          <cell r="Q410">
            <v>0</v>
          </cell>
          <cell r="R410">
            <v>0</v>
          </cell>
          <cell r="S410">
            <v>0</v>
          </cell>
          <cell r="T410">
            <v>0</v>
          </cell>
          <cell r="U410">
            <v>0</v>
          </cell>
          <cell r="V410">
            <v>0</v>
          </cell>
          <cell r="W410">
            <v>0</v>
          </cell>
          <cell r="X410">
            <v>0</v>
          </cell>
          <cell r="Y410">
            <v>0</v>
          </cell>
          <cell r="Z410">
            <v>0</v>
          </cell>
          <cell r="AA410">
            <v>0</v>
          </cell>
          <cell r="AB410">
            <v>0</v>
          </cell>
          <cell r="AC410">
            <v>0</v>
          </cell>
          <cell r="AD410">
            <v>0</v>
          </cell>
          <cell r="AE410">
            <v>0</v>
          </cell>
          <cell r="AF410">
            <v>0</v>
          </cell>
          <cell r="AG410">
            <v>0</v>
          </cell>
          <cell r="AH410">
            <v>0</v>
          </cell>
          <cell r="AI410">
            <v>0</v>
          </cell>
          <cell r="AJ410">
            <v>0</v>
          </cell>
        </row>
        <row r="411">
          <cell r="C411" t="str">
            <v>III</v>
          </cell>
          <cell r="D411">
            <v>0</v>
          </cell>
          <cell r="E411">
            <v>0</v>
          </cell>
          <cell r="F411">
            <v>0</v>
          </cell>
          <cell r="G411">
            <v>0</v>
          </cell>
          <cell r="H411">
            <v>0</v>
          </cell>
          <cell r="I411">
            <v>0</v>
          </cell>
          <cell r="J411">
            <v>0</v>
          </cell>
          <cell r="K411">
            <v>0</v>
          </cell>
          <cell r="L411">
            <v>0</v>
          </cell>
          <cell r="M411">
            <v>0</v>
          </cell>
          <cell r="N411">
            <v>0</v>
          </cell>
          <cell r="O411">
            <v>0</v>
          </cell>
          <cell r="P411">
            <v>0</v>
          </cell>
          <cell r="Q411">
            <v>0</v>
          </cell>
          <cell r="R411">
            <v>0</v>
          </cell>
          <cell r="S411">
            <v>0</v>
          </cell>
          <cell r="T411">
            <v>0</v>
          </cell>
          <cell r="U411">
            <v>0</v>
          </cell>
          <cell r="V411">
            <v>0</v>
          </cell>
          <cell r="W411">
            <v>0</v>
          </cell>
          <cell r="X411">
            <v>0</v>
          </cell>
          <cell r="Y411">
            <v>0</v>
          </cell>
          <cell r="Z411">
            <v>0</v>
          </cell>
          <cell r="AA411">
            <v>0</v>
          </cell>
          <cell r="AB411">
            <v>0</v>
          </cell>
          <cell r="AC411">
            <v>0</v>
          </cell>
          <cell r="AD411">
            <v>0</v>
          </cell>
          <cell r="AE411">
            <v>0</v>
          </cell>
          <cell r="AF411">
            <v>0</v>
          </cell>
          <cell r="AG411">
            <v>0</v>
          </cell>
          <cell r="AH411">
            <v>0</v>
          </cell>
          <cell r="AI411">
            <v>0</v>
          </cell>
          <cell r="AJ411">
            <v>0</v>
          </cell>
        </row>
        <row r="412">
          <cell r="C412" t="str">
            <v>IV</v>
          </cell>
          <cell r="D412">
            <v>0</v>
          </cell>
          <cell r="E412">
            <v>0</v>
          </cell>
          <cell r="F412">
            <v>0</v>
          </cell>
          <cell r="G412">
            <v>0</v>
          </cell>
          <cell r="H412">
            <v>0</v>
          </cell>
          <cell r="I412">
            <v>0</v>
          </cell>
          <cell r="J412">
            <v>0</v>
          </cell>
          <cell r="K412">
            <v>0</v>
          </cell>
          <cell r="L412">
            <v>0</v>
          </cell>
          <cell r="M412">
            <v>0</v>
          </cell>
          <cell r="N412">
            <v>0</v>
          </cell>
          <cell r="O412">
            <v>0</v>
          </cell>
          <cell r="P412">
            <v>0</v>
          </cell>
          <cell r="Q412">
            <v>0</v>
          </cell>
          <cell r="R412">
            <v>0</v>
          </cell>
          <cell r="S412">
            <v>0</v>
          </cell>
          <cell r="T412">
            <v>0</v>
          </cell>
          <cell r="U412">
            <v>0</v>
          </cell>
          <cell r="V412">
            <v>0</v>
          </cell>
          <cell r="W412">
            <v>0</v>
          </cell>
          <cell r="X412">
            <v>0</v>
          </cell>
          <cell r="Y412">
            <v>0</v>
          </cell>
          <cell r="Z412">
            <v>0</v>
          </cell>
          <cell r="AA412">
            <v>0</v>
          </cell>
          <cell r="AB412">
            <v>0</v>
          </cell>
          <cell r="AC412">
            <v>0</v>
          </cell>
          <cell r="AD412">
            <v>0</v>
          </cell>
          <cell r="AE412">
            <v>0</v>
          </cell>
          <cell r="AF412">
            <v>0</v>
          </cell>
          <cell r="AG412">
            <v>0</v>
          </cell>
          <cell r="AH412">
            <v>0</v>
          </cell>
          <cell r="AI412">
            <v>0</v>
          </cell>
          <cell r="AJ412">
            <v>0</v>
          </cell>
        </row>
        <row r="413">
          <cell r="C413" t="str">
            <v>V</v>
          </cell>
          <cell r="D413">
            <v>0</v>
          </cell>
          <cell r="E413">
            <v>0</v>
          </cell>
          <cell r="F413">
            <v>0</v>
          </cell>
          <cell r="G413">
            <v>0</v>
          </cell>
          <cell r="H413">
            <v>0</v>
          </cell>
          <cell r="I413">
            <v>0</v>
          </cell>
          <cell r="J413">
            <v>0</v>
          </cell>
          <cell r="K413">
            <v>0</v>
          </cell>
          <cell r="L413">
            <v>0</v>
          </cell>
          <cell r="M413">
            <v>0</v>
          </cell>
          <cell r="N413">
            <v>0</v>
          </cell>
          <cell r="O413">
            <v>0</v>
          </cell>
          <cell r="P413">
            <v>0</v>
          </cell>
          <cell r="Q413">
            <v>0</v>
          </cell>
          <cell r="R413">
            <v>0</v>
          </cell>
          <cell r="S413">
            <v>0</v>
          </cell>
          <cell r="T413">
            <v>0</v>
          </cell>
          <cell r="U413">
            <v>0</v>
          </cell>
          <cell r="V413">
            <v>0</v>
          </cell>
          <cell r="W413">
            <v>0</v>
          </cell>
          <cell r="X413">
            <v>0</v>
          </cell>
          <cell r="Y413">
            <v>0</v>
          </cell>
          <cell r="Z413">
            <v>0</v>
          </cell>
          <cell r="AA413">
            <v>0</v>
          </cell>
          <cell r="AB413">
            <v>0</v>
          </cell>
          <cell r="AC413">
            <v>0</v>
          </cell>
          <cell r="AD413">
            <v>0</v>
          </cell>
          <cell r="AE413">
            <v>0</v>
          </cell>
          <cell r="AF413">
            <v>0</v>
          </cell>
          <cell r="AG413">
            <v>0</v>
          </cell>
          <cell r="AH413">
            <v>0</v>
          </cell>
          <cell r="AI413">
            <v>0</v>
          </cell>
          <cell r="AJ413">
            <v>0</v>
          </cell>
        </row>
        <row r="414">
          <cell r="C414" t="str">
            <v>RM</v>
          </cell>
          <cell r="D414">
            <v>0</v>
          </cell>
          <cell r="E414">
            <v>0</v>
          </cell>
          <cell r="F414">
            <v>0</v>
          </cell>
          <cell r="G414">
            <v>0</v>
          </cell>
          <cell r="H414">
            <v>0</v>
          </cell>
          <cell r="I414">
            <v>0</v>
          </cell>
          <cell r="J414">
            <v>0</v>
          </cell>
          <cell r="K414">
            <v>0</v>
          </cell>
          <cell r="L414">
            <v>0</v>
          </cell>
          <cell r="M414">
            <v>0</v>
          </cell>
          <cell r="N414">
            <v>0</v>
          </cell>
          <cell r="O414">
            <v>0</v>
          </cell>
          <cell r="P414">
            <v>0</v>
          </cell>
          <cell r="Q414">
            <v>0</v>
          </cell>
          <cell r="R414">
            <v>0</v>
          </cell>
          <cell r="S414">
            <v>0</v>
          </cell>
          <cell r="T414">
            <v>0</v>
          </cell>
          <cell r="U414">
            <v>0</v>
          </cell>
          <cell r="V414">
            <v>0</v>
          </cell>
          <cell r="W414">
            <v>0</v>
          </cell>
          <cell r="X414">
            <v>0</v>
          </cell>
          <cell r="Y414">
            <v>0</v>
          </cell>
          <cell r="Z414">
            <v>0</v>
          </cell>
          <cell r="AA414">
            <v>0</v>
          </cell>
          <cell r="AB414">
            <v>0</v>
          </cell>
          <cell r="AC414">
            <v>0</v>
          </cell>
          <cell r="AD414">
            <v>0</v>
          </cell>
          <cell r="AE414">
            <v>0</v>
          </cell>
          <cell r="AF414">
            <v>0</v>
          </cell>
          <cell r="AG414">
            <v>0</v>
          </cell>
          <cell r="AH414">
            <v>0</v>
          </cell>
          <cell r="AI414">
            <v>0</v>
          </cell>
          <cell r="AJ414">
            <v>0</v>
          </cell>
        </row>
        <row r="415">
          <cell r="C415" t="str">
            <v>VI</v>
          </cell>
          <cell r="D415">
            <v>0</v>
          </cell>
          <cell r="E415">
            <v>0</v>
          </cell>
          <cell r="F415">
            <v>0</v>
          </cell>
          <cell r="G415">
            <v>0</v>
          </cell>
          <cell r="H415">
            <v>0</v>
          </cell>
          <cell r="I415">
            <v>0</v>
          </cell>
          <cell r="J415">
            <v>0</v>
          </cell>
          <cell r="K415">
            <v>0</v>
          </cell>
          <cell r="L415">
            <v>0</v>
          </cell>
          <cell r="M415">
            <v>0</v>
          </cell>
          <cell r="N415">
            <v>0</v>
          </cell>
          <cell r="O415">
            <v>0</v>
          </cell>
          <cell r="P415">
            <v>0</v>
          </cell>
          <cell r="Q415">
            <v>0</v>
          </cell>
          <cell r="R415">
            <v>0</v>
          </cell>
          <cell r="S415">
            <v>0</v>
          </cell>
          <cell r="T415">
            <v>0</v>
          </cell>
          <cell r="U415">
            <v>0</v>
          </cell>
          <cell r="V415">
            <v>0</v>
          </cell>
          <cell r="W415">
            <v>0</v>
          </cell>
          <cell r="X415">
            <v>0</v>
          </cell>
          <cell r="Y415">
            <v>0</v>
          </cell>
          <cell r="Z415">
            <v>0</v>
          </cell>
          <cell r="AA415">
            <v>0</v>
          </cell>
          <cell r="AB415">
            <v>0</v>
          </cell>
          <cell r="AC415">
            <v>0</v>
          </cell>
          <cell r="AD415">
            <v>0</v>
          </cell>
          <cell r="AE415">
            <v>0</v>
          </cell>
          <cell r="AF415">
            <v>0</v>
          </cell>
          <cell r="AG415">
            <v>0</v>
          </cell>
          <cell r="AH415">
            <v>0</v>
          </cell>
          <cell r="AI415">
            <v>0</v>
          </cell>
          <cell r="AJ415">
            <v>0</v>
          </cell>
        </row>
        <row r="416">
          <cell r="C416" t="str">
            <v>VII</v>
          </cell>
          <cell r="D416">
            <v>0</v>
          </cell>
          <cell r="E416">
            <v>0</v>
          </cell>
          <cell r="F416">
            <v>0</v>
          </cell>
          <cell r="G416">
            <v>0</v>
          </cell>
          <cell r="H416">
            <v>0</v>
          </cell>
          <cell r="I416">
            <v>0</v>
          </cell>
          <cell r="J416">
            <v>0</v>
          </cell>
          <cell r="K416">
            <v>0</v>
          </cell>
          <cell r="L416">
            <v>0</v>
          </cell>
          <cell r="M416">
            <v>0</v>
          </cell>
          <cell r="N416">
            <v>0</v>
          </cell>
          <cell r="O416">
            <v>0</v>
          </cell>
          <cell r="P416">
            <v>0</v>
          </cell>
          <cell r="Q416">
            <v>0</v>
          </cell>
          <cell r="R416">
            <v>0</v>
          </cell>
          <cell r="S416">
            <v>0</v>
          </cell>
          <cell r="T416">
            <v>0</v>
          </cell>
          <cell r="U416">
            <v>0</v>
          </cell>
          <cell r="V416">
            <v>0</v>
          </cell>
          <cell r="W416">
            <v>0</v>
          </cell>
          <cell r="X416">
            <v>0</v>
          </cell>
          <cell r="Y416">
            <v>0</v>
          </cell>
          <cell r="Z416">
            <v>0</v>
          </cell>
          <cell r="AA416">
            <v>0</v>
          </cell>
          <cell r="AB416">
            <v>0</v>
          </cell>
          <cell r="AC416">
            <v>0</v>
          </cell>
          <cell r="AD416">
            <v>0</v>
          </cell>
          <cell r="AE416">
            <v>0</v>
          </cell>
          <cell r="AF416">
            <v>0</v>
          </cell>
          <cell r="AG416">
            <v>0</v>
          </cell>
          <cell r="AH416">
            <v>0</v>
          </cell>
          <cell r="AI416">
            <v>0</v>
          </cell>
          <cell r="AJ416">
            <v>0</v>
          </cell>
        </row>
        <row r="417">
          <cell r="C417" t="str">
            <v>XVI</v>
          </cell>
          <cell r="D417">
            <v>0</v>
          </cell>
          <cell r="E417">
            <v>0</v>
          </cell>
          <cell r="F417">
            <v>0</v>
          </cell>
          <cell r="G417">
            <v>0</v>
          </cell>
          <cell r="H417">
            <v>0</v>
          </cell>
          <cell r="I417">
            <v>0</v>
          </cell>
          <cell r="J417">
            <v>0</v>
          </cell>
          <cell r="K417">
            <v>0</v>
          </cell>
          <cell r="L417">
            <v>0</v>
          </cell>
          <cell r="M417">
            <v>0</v>
          </cell>
          <cell r="N417">
            <v>0</v>
          </cell>
          <cell r="O417">
            <v>0</v>
          </cell>
          <cell r="P417">
            <v>0</v>
          </cell>
          <cell r="Q417">
            <v>0</v>
          </cell>
          <cell r="R417">
            <v>0</v>
          </cell>
          <cell r="S417">
            <v>0</v>
          </cell>
          <cell r="T417">
            <v>0</v>
          </cell>
          <cell r="U417">
            <v>0</v>
          </cell>
          <cell r="V417">
            <v>0</v>
          </cell>
          <cell r="W417">
            <v>0</v>
          </cell>
          <cell r="X417">
            <v>0</v>
          </cell>
          <cell r="Y417">
            <v>0</v>
          </cell>
          <cell r="Z417">
            <v>0</v>
          </cell>
          <cell r="AA417">
            <v>0</v>
          </cell>
          <cell r="AB417">
            <v>0</v>
          </cell>
          <cell r="AC417">
            <v>0</v>
          </cell>
          <cell r="AD417">
            <v>0</v>
          </cell>
          <cell r="AE417">
            <v>0</v>
          </cell>
          <cell r="AF417">
            <v>0</v>
          </cell>
          <cell r="AG417">
            <v>0</v>
          </cell>
          <cell r="AH417">
            <v>0</v>
          </cell>
          <cell r="AI417">
            <v>0</v>
          </cell>
          <cell r="AJ417">
            <v>0</v>
          </cell>
        </row>
        <row r="418">
          <cell r="C418" t="str">
            <v>VIII</v>
          </cell>
          <cell r="D418">
            <v>0</v>
          </cell>
          <cell r="E418">
            <v>0</v>
          </cell>
          <cell r="F418">
            <v>0</v>
          </cell>
          <cell r="G418">
            <v>0</v>
          </cell>
          <cell r="H418">
            <v>0</v>
          </cell>
          <cell r="I418">
            <v>0</v>
          </cell>
          <cell r="J418">
            <v>0</v>
          </cell>
          <cell r="K418">
            <v>0</v>
          </cell>
          <cell r="L418">
            <v>0</v>
          </cell>
          <cell r="M418">
            <v>0</v>
          </cell>
          <cell r="N418">
            <v>0</v>
          </cell>
          <cell r="O418">
            <v>0</v>
          </cell>
          <cell r="P418">
            <v>0</v>
          </cell>
          <cell r="Q418">
            <v>0</v>
          </cell>
          <cell r="R418">
            <v>0</v>
          </cell>
          <cell r="S418">
            <v>0</v>
          </cell>
          <cell r="T418">
            <v>0</v>
          </cell>
          <cell r="U418">
            <v>0</v>
          </cell>
          <cell r="V418">
            <v>0</v>
          </cell>
          <cell r="W418">
            <v>0</v>
          </cell>
          <cell r="X418">
            <v>0</v>
          </cell>
          <cell r="Y418">
            <v>0</v>
          </cell>
          <cell r="Z418">
            <v>0</v>
          </cell>
          <cell r="AA418">
            <v>0</v>
          </cell>
          <cell r="AB418">
            <v>0</v>
          </cell>
          <cell r="AC418">
            <v>0</v>
          </cell>
          <cell r="AD418">
            <v>0</v>
          </cell>
          <cell r="AE418">
            <v>0</v>
          </cell>
          <cell r="AF418">
            <v>0</v>
          </cell>
          <cell r="AG418">
            <v>0</v>
          </cell>
          <cell r="AH418">
            <v>0</v>
          </cell>
          <cell r="AI418">
            <v>0</v>
          </cell>
          <cell r="AJ418">
            <v>0</v>
          </cell>
        </row>
        <row r="419">
          <cell r="C419" t="str">
            <v>IX</v>
          </cell>
          <cell r="D419">
            <v>0</v>
          </cell>
          <cell r="E419">
            <v>0</v>
          </cell>
          <cell r="F419">
            <v>0</v>
          </cell>
          <cell r="G419">
            <v>0</v>
          </cell>
          <cell r="H419">
            <v>0</v>
          </cell>
          <cell r="I419">
            <v>0</v>
          </cell>
          <cell r="J419">
            <v>0</v>
          </cell>
          <cell r="K419">
            <v>0</v>
          </cell>
          <cell r="L419">
            <v>0</v>
          </cell>
          <cell r="M419">
            <v>0</v>
          </cell>
          <cell r="N419">
            <v>0</v>
          </cell>
          <cell r="O419">
            <v>0</v>
          </cell>
          <cell r="P419">
            <v>0</v>
          </cell>
          <cell r="Q419">
            <v>0</v>
          </cell>
          <cell r="R419">
            <v>0</v>
          </cell>
          <cell r="S419">
            <v>0</v>
          </cell>
          <cell r="T419">
            <v>0</v>
          </cell>
          <cell r="U419">
            <v>0</v>
          </cell>
          <cell r="V419">
            <v>0</v>
          </cell>
          <cell r="W419">
            <v>0</v>
          </cell>
          <cell r="X419">
            <v>0</v>
          </cell>
          <cell r="Y419">
            <v>0</v>
          </cell>
          <cell r="Z419">
            <v>0</v>
          </cell>
          <cell r="AA419">
            <v>0</v>
          </cell>
          <cell r="AB419">
            <v>0</v>
          </cell>
          <cell r="AC419">
            <v>0</v>
          </cell>
          <cell r="AD419">
            <v>0</v>
          </cell>
          <cell r="AE419">
            <v>0</v>
          </cell>
          <cell r="AF419">
            <v>0</v>
          </cell>
          <cell r="AG419">
            <v>0</v>
          </cell>
          <cell r="AH419">
            <v>0</v>
          </cell>
          <cell r="AI419">
            <v>0</v>
          </cell>
          <cell r="AJ419">
            <v>0</v>
          </cell>
        </row>
        <row r="420">
          <cell r="C420" t="str">
            <v>XIV</v>
          </cell>
          <cell r="D420">
            <v>0</v>
          </cell>
          <cell r="E420">
            <v>0</v>
          </cell>
          <cell r="F420">
            <v>0</v>
          </cell>
          <cell r="G420">
            <v>0</v>
          </cell>
          <cell r="H420">
            <v>0</v>
          </cell>
          <cell r="I420">
            <v>0</v>
          </cell>
          <cell r="J420">
            <v>0</v>
          </cell>
          <cell r="K420">
            <v>0</v>
          </cell>
          <cell r="L420">
            <v>0</v>
          </cell>
          <cell r="M420">
            <v>0</v>
          </cell>
          <cell r="N420">
            <v>0</v>
          </cell>
          <cell r="O420">
            <v>0</v>
          </cell>
          <cell r="P420">
            <v>0</v>
          </cell>
          <cell r="Q420">
            <v>0</v>
          </cell>
          <cell r="R420">
            <v>0</v>
          </cell>
          <cell r="S420">
            <v>0</v>
          </cell>
          <cell r="T420">
            <v>0</v>
          </cell>
          <cell r="U420">
            <v>0</v>
          </cell>
          <cell r="V420">
            <v>0</v>
          </cell>
          <cell r="W420">
            <v>0</v>
          </cell>
          <cell r="X420">
            <v>0</v>
          </cell>
          <cell r="Y420">
            <v>0</v>
          </cell>
          <cell r="Z420">
            <v>0</v>
          </cell>
          <cell r="AA420">
            <v>0</v>
          </cell>
          <cell r="AB420">
            <v>0</v>
          </cell>
          <cell r="AC420">
            <v>0</v>
          </cell>
          <cell r="AD420">
            <v>0</v>
          </cell>
          <cell r="AE420">
            <v>0</v>
          </cell>
          <cell r="AF420">
            <v>0</v>
          </cell>
          <cell r="AG420">
            <v>0</v>
          </cell>
          <cell r="AH420">
            <v>0</v>
          </cell>
          <cell r="AI420">
            <v>0</v>
          </cell>
          <cell r="AJ420">
            <v>0</v>
          </cell>
        </row>
        <row r="421">
          <cell r="C421" t="str">
            <v>X</v>
          </cell>
          <cell r="D421">
            <v>0.43178175000000002</v>
          </cell>
          <cell r="E421">
            <v>0.43178175000000002</v>
          </cell>
          <cell r="F421">
            <v>0.43178175000000002</v>
          </cell>
          <cell r="G421">
            <v>0.43178175000000002</v>
          </cell>
          <cell r="H421">
            <v>0.43178175000000002</v>
          </cell>
          <cell r="I421">
            <v>0.43178175000000002</v>
          </cell>
          <cell r="J421">
            <v>0.43178175000000002</v>
          </cell>
          <cell r="K421">
            <v>0.43178175000000002</v>
          </cell>
          <cell r="L421">
            <v>0.43178175000000002</v>
          </cell>
          <cell r="M421">
            <v>0.43178175000000002</v>
          </cell>
          <cell r="N421">
            <v>0.43178175000000002</v>
          </cell>
          <cell r="O421">
            <v>0.43178175000000002</v>
          </cell>
          <cell r="P421">
            <v>0.43178175000000002</v>
          </cell>
          <cell r="Q421">
            <v>0.43178175000000002</v>
          </cell>
          <cell r="R421">
            <v>0.43178175000000002</v>
          </cell>
          <cell r="S421">
            <v>0.43178175000000002</v>
          </cell>
          <cell r="T421">
            <v>0.43178175000000002</v>
          </cell>
          <cell r="U421">
            <v>0.43178175000000002</v>
          </cell>
          <cell r="V421">
            <v>0.43178175000000002</v>
          </cell>
          <cell r="W421">
            <v>0.43178175000000002</v>
          </cell>
          <cell r="X421">
            <v>0.43178175000000002</v>
          </cell>
          <cell r="Y421">
            <v>0.43178175000000002</v>
          </cell>
          <cell r="Z421">
            <v>0.43178175000000002</v>
          </cell>
          <cell r="AA421">
            <v>0.43178175000000002</v>
          </cell>
          <cell r="AB421">
            <v>0.43258433333333302</v>
          </cell>
          <cell r="AC421">
            <v>0.43258433333333302</v>
          </cell>
          <cell r="AD421">
            <v>0.43258433333333302</v>
          </cell>
          <cell r="AE421">
            <v>0</v>
          </cell>
          <cell r="AF421">
            <v>0</v>
          </cell>
          <cell r="AG421">
            <v>0</v>
          </cell>
          <cell r="AH421">
            <v>0</v>
          </cell>
          <cell r="AI421">
            <v>0</v>
          </cell>
          <cell r="AJ421">
            <v>0</v>
          </cell>
        </row>
        <row r="422">
          <cell r="C422" t="str">
            <v>XI</v>
          </cell>
          <cell r="D422">
            <v>0</v>
          </cell>
          <cell r="E422">
            <v>0</v>
          </cell>
          <cell r="F422">
            <v>0</v>
          </cell>
          <cell r="G422">
            <v>0</v>
          </cell>
          <cell r="H422">
            <v>0</v>
          </cell>
          <cell r="I422">
            <v>0</v>
          </cell>
          <cell r="J422">
            <v>0</v>
          </cell>
          <cell r="K422">
            <v>0</v>
          </cell>
          <cell r="L422">
            <v>0</v>
          </cell>
          <cell r="M422">
            <v>0</v>
          </cell>
          <cell r="N422">
            <v>0</v>
          </cell>
          <cell r="O422">
            <v>0</v>
          </cell>
          <cell r="P422">
            <v>0</v>
          </cell>
          <cell r="Q422">
            <v>0</v>
          </cell>
          <cell r="R422">
            <v>0</v>
          </cell>
          <cell r="S422">
            <v>0</v>
          </cell>
          <cell r="T422">
            <v>0</v>
          </cell>
          <cell r="U422">
            <v>0</v>
          </cell>
          <cell r="V422">
            <v>0</v>
          </cell>
          <cell r="W422">
            <v>0</v>
          </cell>
          <cell r="X422">
            <v>0</v>
          </cell>
          <cell r="Y422">
            <v>0</v>
          </cell>
          <cell r="Z422">
            <v>0</v>
          </cell>
          <cell r="AA422">
            <v>0</v>
          </cell>
          <cell r="AB422">
            <v>0</v>
          </cell>
          <cell r="AC422">
            <v>0</v>
          </cell>
          <cell r="AD422">
            <v>0</v>
          </cell>
          <cell r="AE422">
            <v>0</v>
          </cell>
          <cell r="AF422">
            <v>0</v>
          </cell>
          <cell r="AG422">
            <v>0</v>
          </cell>
          <cell r="AH422">
            <v>0</v>
          </cell>
          <cell r="AI422">
            <v>0</v>
          </cell>
          <cell r="AJ422">
            <v>0</v>
          </cell>
        </row>
        <row r="423">
          <cell r="C423" t="str">
            <v>XII</v>
          </cell>
          <cell r="D423">
            <v>0</v>
          </cell>
          <cell r="E423">
            <v>0</v>
          </cell>
          <cell r="F423">
            <v>0</v>
          </cell>
          <cell r="G423">
            <v>0</v>
          </cell>
          <cell r="H423">
            <v>0</v>
          </cell>
          <cell r="I423">
            <v>0</v>
          </cell>
          <cell r="J423">
            <v>0</v>
          </cell>
          <cell r="K423">
            <v>0</v>
          </cell>
          <cell r="L423">
            <v>0</v>
          </cell>
          <cell r="M423">
            <v>0</v>
          </cell>
          <cell r="N423">
            <v>0</v>
          </cell>
          <cell r="O423">
            <v>0</v>
          </cell>
          <cell r="P423">
            <v>0</v>
          </cell>
          <cell r="Q423">
            <v>0</v>
          </cell>
          <cell r="R423">
            <v>0</v>
          </cell>
          <cell r="S423">
            <v>0</v>
          </cell>
          <cell r="T423">
            <v>0</v>
          </cell>
          <cell r="U423">
            <v>0</v>
          </cell>
          <cell r="V423">
            <v>0</v>
          </cell>
          <cell r="W423">
            <v>0</v>
          </cell>
          <cell r="X423">
            <v>0</v>
          </cell>
          <cell r="Y423">
            <v>0</v>
          </cell>
          <cell r="Z423">
            <v>0</v>
          </cell>
          <cell r="AA423">
            <v>0</v>
          </cell>
          <cell r="AB423">
            <v>0</v>
          </cell>
          <cell r="AC423">
            <v>0</v>
          </cell>
          <cell r="AD423">
            <v>0</v>
          </cell>
          <cell r="AE423">
            <v>0</v>
          </cell>
          <cell r="AF423">
            <v>0</v>
          </cell>
          <cell r="AG423">
            <v>0</v>
          </cell>
          <cell r="AH423">
            <v>0</v>
          </cell>
          <cell r="AI423">
            <v>0</v>
          </cell>
          <cell r="AJ423">
            <v>0</v>
          </cell>
        </row>
        <row r="424">
          <cell r="D424">
            <v>0.43178175000000002</v>
          </cell>
          <cell r="E424">
            <v>0.43178175000000002</v>
          </cell>
          <cell r="F424">
            <v>0.43178175000000002</v>
          </cell>
          <cell r="G424">
            <v>0.43178175000000002</v>
          </cell>
          <cell r="H424">
            <v>0.43178175000000002</v>
          </cell>
          <cell r="I424">
            <v>0.43178175000000002</v>
          </cell>
          <cell r="J424">
            <v>0.43178175000000002</v>
          </cell>
          <cell r="K424">
            <v>0.43178175000000002</v>
          </cell>
          <cell r="L424">
            <v>0.43178175000000002</v>
          </cell>
          <cell r="M424">
            <v>0.43178175000000002</v>
          </cell>
          <cell r="N424">
            <v>0.43178175000000002</v>
          </cell>
          <cell r="O424">
            <v>0.43178175000000002</v>
          </cell>
          <cell r="P424">
            <v>0.43178175000000002</v>
          </cell>
          <cell r="Q424">
            <v>0.43178175000000002</v>
          </cell>
          <cell r="R424">
            <v>0.43178175000000002</v>
          </cell>
          <cell r="S424">
            <v>0.43178175000000002</v>
          </cell>
          <cell r="T424">
            <v>0.43178175000000002</v>
          </cell>
          <cell r="U424">
            <v>0.43178175000000002</v>
          </cell>
          <cell r="V424">
            <v>0.43178175000000002</v>
          </cell>
          <cell r="W424">
            <v>0.43178175000000002</v>
          </cell>
          <cell r="X424">
            <v>0.43178175000000002</v>
          </cell>
          <cell r="Y424">
            <v>0.43178175000000002</v>
          </cell>
          <cell r="Z424">
            <v>0.43178175000000002</v>
          </cell>
          <cell r="AA424">
            <v>0.43178175000000002</v>
          </cell>
          <cell r="AB424">
            <v>0.43258433333333302</v>
          </cell>
          <cell r="AC424">
            <v>0.43258433333333302</v>
          </cell>
          <cell r="AD424">
            <v>0.43258433333333302</v>
          </cell>
          <cell r="AE424">
            <v>0</v>
          </cell>
          <cell r="AF424">
            <v>0</v>
          </cell>
          <cell r="AG424">
            <v>0</v>
          </cell>
          <cell r="AH424">
            <v>0</v>
          </cell>
          <cell r="AI424">
            <v>0</v>
          </cell>
          <cell r="AJ424">
            <v>0</v>
          </cell>
        </row>
        <row r="426">
          <cell r="C426" t="str">
            <v>Tipo Forestal 07</v>
          </cell>
        </row>
        <row r="427">
          <cell r="C427" t="str">
            <v>Uso de la Tierra/Año</v>
          </cell>
          <cell r="D427">
            <v>1990</v>
          </cell>
          <cell r="E427">
            <v>1991</v>
          </cell>
          <cell r="F427">
            <v>1992</v>
          </cell>
          <cell r="G427">
            <v>1993</v>
          </cell>
          <cell r="H427">
            <v>1994</v>
          </cell>
          <cell r="I427">
            <v>1995</v>
          </cell>
          <cell r="J427">
            <v>1996</v>
          </cell>
          <cell r="K427">
            <v>1997</v>
          </cell>
          <cell r="L427">
            <v>1998</v>
          </cell>
          <cell r="M427">
            <v>1999</v>
          </cell>
          <cell r="N427">
            <v>2000</v>
          </cell>
          <cell r="O427">
            <v>2001</v>
          </cell>
          <cell r="P427">
            <v>2002</v>
          </cell>
          <cell r="Q427">
            <v>2003</v>
          </cell>
          <cell r="R427">
            <v>2004</v>
          </cell>
          <cell r="S427">
            <v>2005</v>
          </cell>
          <cell r="T427">
            <v>2006</v>
          </cell>
          <cell r="U427">
            <v>2007</v>
          </cell>
          <cell r="V427">
            <v>2008</v>
          </cell>
          <cell r="W427">
            <v>2009</v>
          </cell>
          <cell r="X427">
            <v>2010</v>
          </cell>
          <cell r="Y427">
            <v>2011</v>
          </cell>
          <cell r="Z427">
            <v>2012</v>
          </cell>
          <cell r="AA427">
            <v>2013</v>
          </cell>
          <cell r="AB427">
            <v>2014</v>
          </cell>
          <cell r="AC427">
            <v>2015</v>
          </cell>
          <cell r="AD427">
            <v>2016</v>
          </cell>
          <cell r="AE427">
            <v>2017</v>
          </cell>
          <cell r="AF427">
            <v>2018</v>
          </cell>
          <cell r="AG427">
            <v>2019</v>
          </cell>
          <cell r="AH427">
            <v>2020</v>
          </cell>
          <cell r="AI427">
            <v>2021</v>
          </cell>
          <cell r="AJ427">
            <v>2022</v>
          </cell>
        </row>
        <row r="428">
          <cell r="C428" t="str">
            <v>XV</v>
          </cell>
          <cell r="D428">
            <v>0</v>
          </cell>
          <cell r="E428">
            <v>0</v>
          </cell>
          <cell r="F428">
            <v>0</v>
          </cell>
          <cell r="G428">
            <v>0</v>
          </cell>
          <cell r="H428">
            <v>0</v>
          </cell>
          <cell r="I428">
            <v>0</v>
          </cell>
          <cell r="J428">
            <v>0</v>
          </cell>
          <cell r="K428">
            <v>0</v>
          </cell>
          <cell r="L428">
            <v>0</v>
          </cell>
          <cell r="M428">
            <v>0</v>
          </cell>
          <cell r="N428">
            <v>0</v>
          </cell>
          <cell r="O428">
            <v>0</v>
          </cell>
          <cell r="P428">
            <v>0</v>
          </cell>
          <cell r="Q428">
            <v>0</v>
          </cell>
          <cell r="R428">
            <v>0</v>
          </cell>
          <cell r="S428">
            <v>0</v>
          </cell>
          <cell r="T428">
            <v>0</v>
          </cell>
          <cell r="U428">
            <v>0</v>
          </cell>
          <cell r="V428">
            <v>0</v>
          </cell>
          <cell r="W428">
            <v>0</v>
          </cell>
          <cell r="X428">
            <v>0</v>
          </cell>
          <cell r="Y428">
            <v>0</v>
          </cell>
          <cell r="Z428">
            <v>0</v>
          </cell>
          <cell r="AA428">
            <v>0</v>
          </cell>
          <cell r="AB428">
            <v>0</v>
          </cell>
          <cell r="AC428">
            <v>0</v>
          </cell>
          <cell r="AD428">
            <v>0</v>
          </cell>
          <cell r="AE428">
            <v>0</v>
          </cell>
          <cell r="AF428">
            <v>0</v>
          </cell>
          <cell r="AG428">
            <v>0</v>
          </cell>
          <cell r="AH428">
            <v>0</v>
          </cell>
          <cell r="AI428">
            <v>0</v>
          </cell>
          <cell r="AJ428">
            <v>0</v>
          </cell>
        </row>
        <row r="429">
          <cell r="C429" t="str">
            <v>I</v>
          </cell>
          <cell r="D429">
            <v>0</v>
          </cell>
          <cell r="E429">
            <v>0</v>
          </cell>
          <cell r="F429">
            <v>0</v>
          </cell>
          <cell r="G429">
            <v>0</v>
          </cell>
          <cell r="H429">
            <v>0</v>
          </cell>
          <cell r="I429">
            <v>0</v>
          </cell>
          <cell r="J429">
            <v>0</v>
          </cell>
          <cell r="K429">
            <v>0</v>
          </cell>
          <cell r="L429">
            <v>0</v>
          </cell>
          <cell r="M429">
            <v>0</v>
          </cell>
          <cell r="N429">
            <v>0</v>
          </cell>
          <cell r="O429">
            <v>0</v>
          </cell>
          <cell r="P429">
            <v>0</v>
          </cell>
          <cell r="Q429">
            <v>0</v>
          </cell>
          <cell r="R429">
            <v>0</v>
          </cell>
          <cell r="S429">
            <v>0</v>
          </cell>
          <cell r="T429">
            <v>0</v>
          </cell>
          <cell r="U429">
            <v>0</v>
          </cell>
          <cell r="V429">
            <v>0</v>
          </cell>
          <cell r="W429">
            <v>0</v>
          </cell>
          <cell r="X429">
            <v>0</v>
          </cell>
          <cell r="Y429">
            <v>0</v>
          </cell>
          <cell r="Z429">
            <v>0</v>
          </cell>
          <cell r="AA429">
            <v>0</v>
          </cell>
          <cell r="AB429">
            <v>0</v>
          </cell>
          <cell r="AC429">
            <v>0</v>
          </cell>
          <cell r="AD429">
            <v>0</v>
          </cell>
          <cell r="AE429">
            <v>0</v>
          </cell>
          <cell r="AF429">
            <v>0</v>
          </cell>
          <cell r="AG429">
            <v>0</v>
          </cell>
          <cell r="AH429">
            <v>0</v>
          </cell>
          <cell r="AI429">
            <v>0</v>
          </cell>
          <cell r="AJ429">
            <v>0</v>
          </cell>
        </row>
        <row r="430">
          <cell r="C430" t="str">
            <v>II</v>
          </cell>
          <cell r="D430">
            <v>0</v>
          </cell>
          <cell r="E430">
            <v>0</v>
          </cell>
          <cell r="F430">
            <v>0</v>
          </cell>
          <cell r="G430">
            <v>0</v>
          </cell>
          <cell r="H430">
            <v>0</v>
          </cell>
          <cell r="I430">
            <v>0</v>
          </cell>
          <cell r="J430">
            <v>0</v>
          </cell>
          <cell r="K430">
            <v>0</v>
          </cell>
          <cell r="L430">
            <v>0</v>
          </cell>
          <cell r="M430">
            <v>0</v>
          </cell>
          <cell r="N430">
            <v>0</v>
          </cell>
          <cell r="O430">
            <v>0</v>
          </cell>
          <cell r="P430">
            <v>0</v>
          </cell>
          <cell r="Q430">
            <v>0</v>
          </cell>
          <cell r="R430">
            <v>0</v>
          </cell>
          <cell r="S430">
            <v>0</v>
          </cell>
          <cell r="T430">
            <v>0</v>
          </cell>
          <cell r="U430">
            <v>0</v>
          </cell>
          <cell r="V430">
            <v>0</v>
          </cell>
          <cell r="W430">
            <v>0</v>
          </cell>
          <cell r="X430">
            <v>0</v>
          </cell>
          <cell r="Y430">
            <v>0</v>
          </cell>
          <cell r="Z430">
            <v>0</v>
          </cell>
          <cell r="AA430">
            <v>0</v>
          </cell>
          <cell r="AB430">
            <v>0</v>
          </cell>
          <cell r="AC430">
            <v>0</v>
          </cell>
          <cell r="AD430">
            <v>0</v>
          </cell>
          <cell r="AE430">
            <v>0</v>
          </cell>
          <cell r="AF430">
            <v>0</v>
          </cell>
          <cell r="AG430">
            <v>0</v>
          </cell>
          <cell r="AH430">
            <v>0</v>
          </cell>
          <cell r="AI430">
            <v>0</v>
          </cell>
          <cell r="AJ430">
            <v>0</v>
          </cell>
        </row>
        <row r="431">
          <cell r="C431" t="str">
            <v>III</v>
          </cell>
          <cell r="D431">
            <v>0</v>
          </cell>
          <cell r="E431">
            <v>0</v>
          </cell>
          <cell r="F431">
            <v>0</v>
          </cell>
          <cell r="G431">
            <v>0</v>
          </cell>
          <cell r="H431">
            <v>0</v>
          </cell>
          <cell r="I431">
            <v>0</v>
          </cell>
          <cell r="J431">
            <v>0</v>
          </cell>
          <cell r="K431">
            <v>0</v>
          </cell>
          <cell r="L431">
            <v>0</v>
          </cell>
          <cell r="M431">
            <v>0</v>
          </cell>
          <cell r="N431">
            <v>0</v>
          </cell>
          <cell r="O431">
            <v>0</v>
          </cell>
          <cell r="P431">
            <v>0</v>
          </cell>
          <cell r="Q431">
            <v>0</v>
          </cell>
          <cell r="R431">
            <v>0</v>
          </cell>
          <cell r="S431">
            <v>0</v>
          </cell>
          <cell r="T431">
            <v>0</v>
          </cell>
          <cell r="U431">
            <v>0</v>
          </cell>
          <cell r="V431">
            <v>0</v>
          </cell>
          <cell r="W431">
            <v>0</v>
          </cell>
          <cell r="X431">
            <v>0</v>
          </cell>
          <cell r="Y431">
            <v>0</v>
          </cell>
          <cell r="Z431">
            <v>0</v>
          </cell>
          <cell r="AA431">
            <v>0</v>
          </cell>
          <cell r="AB431">
            <v>0</v>
          </cell>
          <cell r="AC431">
            <v>0</v>
          </cell>
          <cell r="AD431">
            <v>0</v>
          </cell>
          <cell r="AE431">
            <v>0</v>
          </cell>
          <cell r="AF431">
            <v>0</v>
          </cell>
          <cell r="AG431">
            <v>0</v>
          </cell>
          <cell r="AH431">
            <v>0</v>
          </cell>
          <cell r="AI431">
            <v>0</v>
          </cell>
          <cell r="AJ431">
            <v>0</v>
          </cell>
        </row>
        <row r="432">
          <cell r="C432" t="str">
            <v>IV</v>
          </cell>
          <cell r="D432">
            <v>0</v>
          </cell>
          <cell r="E432">
            <v>0</v>
          </cell>
          <cell r="F432">
            <v>0</v>
          </cell>
          <cell r="G432">
            <v>0</v>
          </cell>
          <cell r="H432">
            <v>0</v>
          </cell>
          <cell r="I432">
            <v>0</v>
          </cell>
          <cell r="J432">
            <v>0</v>
          </cell>
          <cell r="K432">
            <v>0</v>
          </cell>
          <cell r="L432">
            <v>0</v>
          </cell>
          <cell r="M432">
            <v>0</v>
          </cell>
          <cell r="N432">
            <v>0</v>
          </cell>
          <cell r="O432">
            <v>0</v>
          </cell>
          <cell r="P432">
            <v>0</v>
          </cell>
          <cell r="Q432">
            <v>0</v>
          </cell>
          <cell r="R432">
            <v>0</v>
          </cell>
          <cell r="S432">
            <v>0</v>
          </cell>
          <cell r="T432">
            <v>0</v>
          </cell>
          <cell r="U432">
            <v>0</v>
          </cell>
          <cell r="V432">
            <v>0</v>
          </cell>
          <cell r="W432">
            <v>0</v>
          </cell>
          <cell r="X432">
            <v>0</v>
          </cell>
          <cell r="Y432">
            <v>0</v>
          </cell>
          <cell r="Z432">
            <v>0</v>
          </cell>
          <cell r="AA432">
            <v>0</v>
          </cell>
          <cell r="AB432">
            <v>0</v>
          </cell>
          <cell r="AC432">
            <v>0</v>
          </cell>
          <cell r="AD432">
            <v>0</v>
          </cell>
          <cell r="AE432">
            <v>0</v>
          </cell>
          <cell r="AF432">
            <v>0</v>
          </cell>
          <cell r="AG432">
            <v>0</v>
          </cell>
          <cell r="AH432">
            <v>0</v>
          </cell>
          <cell r="AI432">
            <v>0</v>
          </cell>
          <cell r="AJ432">
            <v>0</v>
          </cell>
        </row>
        <row r="433">
          <cell r="C433" t="str">
            <v>V</v>
          </cell>
          <cell r="D433">
            <v>0</v>
          </cell>
          <cell r="E433">
            <v>0</v>
          </cell>
          <cell r="F433">
            <v>0</v>
          </cell>
          <cell r="G433">
            <v>0</v>
          </cell>
          <cell r="H433">
            <v>0</v>
          </cell>
          <cell r="I433">
            <v>0</v>
          </cell>
          <cell r="J433">
            <v>0</v>
          </cell>
          <cell r="K433">
            <v>0</v>
          </cell>
          <cell r="L433">
            <v>0</v>
          </cell>
          <cell r="M433">
            <v>0</v>
          </cell>
          <cell r="N433">
            <v>0</v>
          </cell>
          <cell r="O433">
            <v>0</v>
          </cell>
          <cell r="P433">
            <v>0</v>
          </cell>
          <cell r="Q433">
            <v>0</v>
          </cell>
          <cell r="R433">
            <v>0</v>
          </cell>
          <cell r="S433">
            <v>0</v>
          </cell>
          <cell r="T433">
            <v>0</v>
          </cell>
          <cell r="U433">
            <v>0</v>
          </cell>
          <cell r="V433">
            <v>0</v>
          </cell>
          <cell r="W433">
            <v>0</v>
          </cell>
          <cell r="X433">
            <v>0</v>
          </cell>
          <cell r="Y433">
            <v>0</v>
          </cell>
          <cell r="Z433">
            <v>0</v>
          </cell>
          <cell r="AA433">
            <v>0</v>
          </cell>
          <cell r="AB433">
            <v>0</v>
          </cell>
          <cell r="AC433">
            <v>0</v>
          </cell>
          <cell r="AD433">
            <v>0</v>
          </cell>
          <cell r="AE433">
            <v>0</v>
          </cell>
          <cell r="AF433">
            <v>0</v>
          </cell>
          <cell r="AG433">
            <v>0</v>
          </cell>
          <cell r="AH433">
            <v>0</v>
          </cell>
          <cell r="AI433">
            <v>0</v>
          </cell>
          <cell r="AJ433">
            <v>0</v>
          </cell>
        </row>
        <row r="434">
          <cell r="C434" t="str">
            <v>RM</v>
          </cell>
          <cell r="D434">
            <v>0</v>
          </cell>
          <cell r="E434">
            <v>0</v>
          </cell>
          <cell r="F434">
            <v>0</v>
          </cell>
          <cell r="G434">
            <v>0</v>
          </cell>
          <cell r="H434">
            <v>0</v>
          </cell>
          <cell r="I434">
            <v>0</v>
          </cell>
          <cell r="J434">
            <v>0</v>
          </cell>
          <cell r="K434">
            <v>0</v>
          </cell>
          <cell r="L434">
            <v>0</v>
          </cell>
          <cell r="M434">
            <v>0</v>
          </cell>
          <cell r="N434">
            <v>0</v>
          </cell>
          <cell r="O434">
            <v>0</v>
          </cell>
          <cell r="P434">
            <v>0</v>
          </cell>
          <cell r="Q434">
            <v>0</v>
          </cell>
          <cell r="R434">
            <v>0</v>
          </cell>
          <cell r="S434">
            <v>0</v>
          </cell>
          <cell r="T434">
            <v>0</v>
          </cell>
          <cell r="U434">
            <v>0</v>
          </cell>
          <cell r="V434">
            <v>0</v>
          </cell>
          <cell r="W434">
            <v>0</v>
          </cell>
          <cell r="X434">
            <v>0</v>
          </cell>
          <cell r="Y434">
            <v>0</v>
          </cell>
          <cell r="Z434">
            <v>0</v>
          </cell>
          <cell r="AA434">
            <v>0</v>
          </cell>
          <cell r="AB434">
            <v>0</v>
          </cell>
          <cell r="AC434">
            <v>0</v>
          </cell>
          <cell r="AD434">
            <v>0</v>
          </cell>
          <cell r="AE434">
            <v>0</v>
          </cell>
          <cell r="AF434">
            <v>0</v>
          </cell>
          <cell r="AG434">
            <v>0</v>
          </cell>
          <cell r="AH434">
            <v>0</v>
          </cell>
          <cell r="AI434">
            <v>0</v>
          </cell>
          <cell r="AJ434">
            <v>0</v>
          </cell>
        </row>
        <row r="435">
          <cell r="C435" t="str">
            <v>VI</v>
          </cell>
          <cell r="D435">
            <v>0</v>
          </cell>
          <cell r="E435">
            <v>0</v>
          </cell>
          <cell r="F435">
            <v>0</v>
          </cell>
          <cell r="G435">
            <v>0</v>
          </cell>
          <cell r="H435">
            <v>0</v>
          </cell>
          <cell r="I435">
            <v>0</v>
          </cell>
          <cell r="J435">
            <v>0</v>
          </cell>
          <cell r="K435">
            <v>0</v>
          </cell>
          <cell r="L435">
            <v>0</v>
          </cell>
          <cell r="M435">
            <v>0</v>
          </cell>
          <cell r="N435">
            <v>0</v>
          </cell>
          <cell r="O435">
            <v>0</v>
          </cell>
          <cell r="P435">
            <v>0</v>
          </cell>
          <cell r="Q435">
            <v>0</v>
          </cell>
          <cell r="R435">
            <v>0</v>
          </cell>
          <cell r="S435">
            <v>0</v>
          </cell>
          <cell r="T435">
            <v>0</v>
          </cell>
          <cell r="U435">
            <v>0</v>
          </cell>
          <cell r="V435">
            <v>0</v>
          </cell>
          <cell r="W435">
            <v>0</v>
          </cell>
          <cell r="X435">
            <v>0</v>
          </cell>
          <cell r="Y435">
            <v>0</v>
          </cell>
          <cell r="Z435">
            <v>0</v>
          </cell>
          <cell r="AA435">
            <v>0</v>
          </cell>
          <cell r="AB435">
            <v>0</v>
          </cell>
          <cell r="AC435">
            <v>0</v>
          </cell>
          <cell r="AD435">
            <v>0</v>
          </cell>
          <cell r="AE435">
            <v>0</v>
          </cell>
          <cell r="AF435">
            <v>0</v>
          </cell>
          <cell r="AG435">
            <v>0</v>
          </cell>
          <cell r="AH435">
            <v>0</v>
          </cell>
          <cell r="AI435">
            <v>0</v>
          </cell>
          <cell r="AJ435">
            <v>0</v>
          </cell>
        </row>
        <row r="436">
          <cell r="C436" t="str">
            <v>VII</v>
          </cell>
          <cell r="D436">
            <v>0</v>
          </cell>
          <cell r="E436">
            <v>0</v>
          </cell>
          <cell r="F436">
            <v>0</v>
          </cell>
          <cell r="G436">
            <v>0</v>
          </cell>
          <cell r="H436">
            <v>0</v>
          </cell>
          <cell r="I436">
            <v>0</v>
          </cell>
          <cell r="J436">
            <v>0</v>
          </cell>
          <cell r="K436">
            <v>0</v>
          </cell>
          <cell r="L436">
            <v>0</v>
          </cell>
          <cell r="M436">
            <v>0</v>
          </cell>
          <cell r="N436">
            <v>0</v>
          </cell>
          <cell r="O436">
            <v>0</v>
          </cell>
          <cell r="P436">
            <v>0</v>
          </cell>
          <cell r="Q436">
            <v>0</v>
          </cell>
          <cell r="R436">
            <v>0</v>
          </cell>
          <cell r="S436">
            <v>0</v>
          </cell>
          <cell r="T436">
            <v>0</v>
          </cell>
          <cell r="U436">
            <v>0</v>
          </cell>
          <cell r="V436">
            <v>0</v>
          </cell>
          <cell r="W436">
            <v>0</v>
          </cell>
          <cell r="X436">
            <v>0</v>
          </cell>
          <cell r="Y436">
            <v>0</v>
          </cell>
          <cell r="Z436">
            <v>0</v>
          </cell>
          <cell r="AA436">
            <v>0</v>
          </cell>
          <cell r="AB436">
            <v>0</v>
          </cell>
          <cell r="AC436">
            <v>0</v>
          </cell>
          <cell r="AD436">
            <v>0</v>
          </cell>
          <cell r="AE436">
            <v>0</v>
          </cell>
          <cell r="AF436">
            <v>0</v>
          </cell>
          <cell r="AG436">
            <v>0</v>
          </cell>
          <cell r="AH436">
            <v>0</v>
          </cell>
          <cell r="AI436">
            <v>0</v>
          </cell>
          <cell r="AJ436">
            <v>0</v>
          </cell>
        </row>
        <row r="437">
          <cell r="C437" t="str">
            <v>XVI</v>
          </cell>
          <cell r="D437">
            <v>0</v>
          </cell>
          <cell r="E437">
            <v>0</v>
          </cell>
          <cell r="F437">
            <v>0</v>
          </cell>
          <cell r="G437">
            <v>0</v>
          </cell>
          <cell r="H437">
            <v>0</v>
          </cell>
          <cell r="I437">
            <v>0</v>
          </cell>
          <cell r="J437">
            <v>0</v>
          </cell>
          <cell r="K437">
            <v>0</v>
          </cell>
          <cell r="L437">
            <v>0</v>
          </cell>
          <cell r="M437">
            <v>0</v>
          </cell>
          <cell r="N437">
            <v>0</v>
          </cell>
          <cell r="O437">
            <v>0</v>
          </cell>
          <cell r="P437">
            <v>0</v>
          </cell>
          <cell r="Q437">
            <v>0</v>
          </cell>
          <cell r="R437">
            <v>0</v>
          </cell>
          <cell r="S437">
            <v>0</v>
          </cell>
          <cell r="T437">
            <v>0</v>
          </cell>
          <cell r="U437">
            <v>0</v>
          </cell>
          <cell r="V437">
            <v>0</v>
          </cell>
          <cell r="W437">
            <v>0</v>
          </cell>
          <cell r="X437">
            <v>0</v>
          </cell>
          <cell r="Y437">
            <v>0</v>
          </cell>
          <cell r="Z437">
            <v>0</v>
          </cell>
          <cell r="AA437">
            <v>0</v>
          </cell>
          <cell r="AB437">
            <v>0</v>
          </cell>
          <cell r="AC437">
            <v>0</v>
          </cell>
          <cell r="AD437">
            <v>0</v>
          </cell>
          <cell r="AE437">
            <v>0</v>
          </cell>
          <cell r="AF437">
            <v>0</v>
          </cell>
          <cell r="AG437">
            <v>0</v>
          </cell>
          <cell r="AH437">
            <v>0</v>
          </cell>
          <cell r="AI437">
            <v>0</v>
          </cell>
          <cell r="AJ437">
            <v>0</v>
          </cell>
        </row>
        <row r="438">
          <cell r="C438" t="str">
            <v>VIII</v>
          </cell>
          <cell r="D438">
            <v>0</v>
          </cell>
          <cell r="E438">
            <v>0</v>
          </cell>
          <cell r="F438">
            <v>0</v>
          </cell>
          <cell r="G438">
            <v>0</v>
          </cell>
          <cell r="H438">
            <v>0</v>
          </cell>
          <cell r="I438">
            <v>0</v>
          </cell>
          <cell r="J438">
            <v>0</v>
          </cell>
          <cell r="K438">
            <v>0</v>
          </cell>
          <cell r="L438">
            <v>0</v>
          </cell>
          <cell r="M438">
            <v>0</v>
          </cell>
          <cell r="N438">
            <v>0</v>
          </cell>
          <cell r="O438">
            <v>0</v>
          </cell>
          <cell r="P438">
            <v>0</v>
          </cell>
          <cell r="Q438">
            <v>0</v>
          </cell>
          <cell r="R438">
            <v>0</v>
          </cell>
          <cell r="S438">
            <v>0</v>
          </cell>
          <cell r="T438">
            <v>0</v>
          </cell>
          <cell r="U438">
            <v>0</v>
          </cell>
          <cell r="V438">
            <v>0</v>
          </cell>
          <cell r="W438">
            <v>0</v>
          </cell>
          <cell r="X438">
            <v>0</v>
          </cell>
          <cell r="Y438">
            <v>0</v>
          </cell>
          <cell r="Z438">
            <v>0</v>
          </cell>
          <cell r="AA438">
            <v>0</v>
          </cell>
          <cell r="AB438">
            <v>0</v>
          </cell>
          <cell r="AC438">
            <v>0</v>
          </cell>
          <cell r="AD438">
            <v>0</v>
          </cell>
          <cell r="AE438">
            <v>0</v>
          </cell>
          <cell r="AF438">
            <v>0</v>
          </cell>
          <cell r="AG438">
            <v>0</v>
          </cell>
          <cell r="AH438">
            <v>0</v>
          </cell>
          <cell r="AI438">
            <v>0</v>
          </cell>
          <cell r="AJ438">
            <v>0</v>
          </cell>
        </row>
        <row r="439">
          <cell r="C439" t="str">
            <v>IX</v>
          </cell>
          <cell r="D439">
            <v>0</v>
          </cell>
          <cell r="E439">
            <v>0</v>
          </cell>
          <cell r="F439">
            <v>0</v>
          </cell>
          <cell r="G439">
            <v>0</v>
          </cell>
          <cell r="H439">
            <v>0</v>
          </cell>
          <cell r="I439">
            <v>0</v>
          </cell>
          <cell r="J439">
            <v>0</v>
          </cell>
          <cell r="K439">
            <v>0</v>
          </cell>
          <cell r="L439">
            <v>0</v>
          </cell>
          <cell r="M439">
            <v>0</v>
          </cell>
          <cell r="N439">
            <v>0</v>
          </cell>
          <cell r="O439">
            <v>0</v>
          </cell>
          <cell r="P439">
            <v>0</v>
          </cell>
          <cell r="Q439">
            <v>0</v>
          </cell>
          <cell r="R439">
            <v>0</v>
          </cell>
          <cell r="S439">
            <v>0</v>
          </cell>
          <cell r="T439">
            <v>0</v>
          </cell>
          <cell r="U439">
            <v>0</v>
          </cell>
          <cell r="V439">
            <v>0</v>
          </cell>
          <cell r="W439">
            <v>0</v>
          </cell>
          <cell r="X439">
            <v>0</v>
          </cell>
          <cell r="Y439">
            <v>0</v>
          </cell>
          <cell r="Z439">
            <v>0</v>
          </cell>
          <cell r="AA439">
            <v>0</v>
          </cell>
          <cell r="AB439">
            <v>0</v>
          </cell>
          <cell r="AC439">
            <v>0</v>
          </cell>
          <cell r="AD439">
            <v>0</v>
          </cell>
          <cell r="AE439">
            <v>0</v>
          </cell>
          <cell r="AF439">
            <v>0</v>
          </cell>
          <cell r="AG439">
            <v>0</v>
          </cell>
          <cell r="AH439">
            <v>0</v>
          </cell>
          <cell r="AI439">
            <v>0</v>
          </cell>
          <cell r="AJ439">
            <v>0</v>
          </cell>
        </row>
        <row r="440">
          <cell r="C440" t="str">
            <v>XIV</v>
          </cell>
          <cell r="D440">
            <v>0</v>
          </cell>
          <cell r="E440">
            <v>0</v>
          </cell>
          <cell r="F440">
            <v>0</v>
          </cell>
          <cell r="G440">
            <v>0</v>
          </cell>
          <cell r="H440">
            <v>0</v>
          </cell>
          <cell r="I440">
            <v>0</v>
          </cell>
          <cell r="J440">
            <v>0</v>
          </cell>
          <cell r="K440">
            <v>0</v>
          </cell>
          <cell r="L440">
            <v>0</v>
          </cell>
          <cell r="M440">
            <v>0</v>
          </cell>
          <cell r="N440">
            <v>0</v>
          </cell>
          <cell r="O440">
            <v>0</v>
          </cell>
          <cell r="P440">
            <v>0</v>
          </cell>
          <cell r="Q440">
            <v>0</v>
          </cell>
          <cell r="R440">
            <v>0</v>
          </cell>
          <cell r="S440">
            <v>0</v>
          </cell>
          <cell r="T440">
            <v>0</v>
          </cell>
          <cell r="U440">
            <v>0</v>
          </cell>
          <cell r="V440">
            <v>0</v>
          </cell>
          <cell r="W440">
            <v>0</v>
          </cell>
          <cell r="X440">
            <v>0</v>
          </cell>
          <cell r="Y440">
            <v>0</v>
          </cell>
          <cell r="Z440">
            <v>0</v>
          </cell>
          <cell r="AA440">
            <v>0</v>
          </cell>
          <cell r="AB440">
            <v>0</v>
          </cell>
          <cell r="AC440">
            <v>0</v>
          </cell>
          <cell r="AD440">
            <v>0</v>
          </cell>
          <cell r="AE440">
            <v>0</v>
          </cell>
          <cell r="AF440">
            <v>0</v>
          </cell>
          <cell r="AG440">
            <v>0</v>
          </cell>
          <cell r="AH440">
            <v>0</v>
          </cell>
          <cell r="AI440">
            <v>0</v>
          </cell>
          <cell r="AJ440">
            <v>0</v>
          </cell>
        </row>
        <row r="441">
          <cell r="C441" t="str">
            <v>X</v>
          </cell>
          <cell r="D441">
            <v>0</v>
          </cell>
          <cell r="E441">
            <v>0</v>
          </cell>
          <cell r="F441">
            <v>0</v>
          </cell>
          <cell r="G441">
            <v>0</v>
          </cell>
          <cell r="H441">
            <v>0</v>
          </cell>
          <cell r="I441">
            <v>0</v>
          </cell>
          <cell r="J441">
            <v>0</v>
          </cell>
          <cell r="K441">
            <v>0</v>
          </cell>
          <cell r="L441">
            <v>0</v>
          </cell>
          <cell r="M441">
            <v>0</v>
          </cell>
          <cell r="N441">
            <v>0</v>
          </cell>
          <cell r="O441">
            <v>0</v>
          </cell>
          <cell r="P441">
            <v>0</v>
          </cell>
          <cell r="Q441">
            <v>0</v>
          </cell>
          <cell r="R441">
            <v>0</v>
          </cell>
          <cell r="S441">
            <v>0</v>
          </cell>
          <cell r="T441">
            <v>0</v>
          </cell>
          <cell r="U441">
            <v>0</v>
          </cell>
          <cell r="V441">
            <v>0</v>
          </cell>
          <cell r="W441">
            <v>0</v>
          </cell>
          <cell r="X441">
            <v>0</v>
          </cell>
          <cell r="Y441">
            <v>0</v>
          </cell>
          <cell r="Z441">
            <v>0</v>
          </cell>
          <cell r="AA441">
            <v>0</v>
          </cell>
          <cell r="AB441">
            <v>0.127505333333333</v>
          </cell>
          <cell r="AC441">
            <v>0.127505333333333</v>
          </cell>
          <cell r="AD441">
            <v>0.127505333333333</v>
          </cell>
          <cell r="AE441">
            <v>0</v>
          </cell>
          <cell r="AF441">
            <v>0</v>
          </cell>
          <cell r="AG441">
            <v>0</v>
          </cell>
          <cell r="AH441">
            <v>0</v>
          </cell>
          <cell r="AI441">
            <v>0</v>
          </cell>
          <cell r="AJ441">
            <v>0</v>
          </cell>
        </row>
        <row r="442">
          <cell r="C442" t="str">
            <v>XI</v>
          </cell>
          <cell r="D442">
            <v>0</v>
          </cell>
          <cell r="E442">
            <v>0</v>
          </cell>
          <cell r="F442">
            <v>0</v>
          </cell>
          <cell r="G442">
            <v>0</v>
          </cell>
          <cell r="H442">
            <v>0</v>
          </cell>
          <cell r="I442">
            <v>0</v>
          </cell>
          <cell r="J442">
            <v>0</v>
          </cell>
          <cell r="K442">
            <v>0</v>
          </cell>
          <cell r="L442">
            <v>0</v>
          </cell>
          <cell r="M442">
            <v>0</v>
          </cell>
          <cell r="N442">
            <v>0</v>
          </cell>
          <cell r="O442">
            <v>0</v>
          </cell>
          <cell r="P442">
            <v>0</v>
          </cell>
          <cell r="Q442">
            <v>0</v>
          </cell>
          <cell r="R442">
            <v>0</v>
          </cell>
          <cell r="S442">
            <v>0</v>
          </cell>
          <cell r="T442">
            <v>0</v>
          </cell>
          <cell r="U442">
            <v>0</v>
          </cell>
          <cell r="V442">
            <v>0</v>
          </cell>
          <cell r="W442">
            <v>0</v>
          </cell>
          <cell r="X442">
            <v>0</v>
          </cell>
          <cell r="Y442">
            <v>0</v>
          </cell>
          <cell r="Z442">
            <v>0</v>
          </cell>
          <cell r="AA442">
            <v>0</v>
          </cell>
          <cell r="AB442">
            <v>0</v>
          </cell>
          <cell r="AC442">
            <v>0</v>
          </cell>
          <cell r="AD442">
            <v>0</v>
          </cell>
          <cell r="AE442">
            <v>0</v>
          </cell>
          <cell r="AF442">
            <v>0</v>
          </cell>
          <cell r="AG442">
            <v>0</v>
          </cell>
          <cell r="AH442">
            <v>0</v>
          </cell>
          <cell r="AI442">
            <v>0</v>
          </cell>
          <cell r="AJ442">
            <v>0</v>
          </cell>
        </row>
        <row r="443">
          <cell r="C443" t="str">
            <v>XII</v>
          </cell>
          <cell r="D443">
            <v>0</v>
          </cell>
          <cell r="E443">
            <v>0</v>
          </cell>
          <cell r="F443">
            <v>0</v>
          </cell>
          <cell r="G443">
            <v>0</v>
          </cell>
          <cell r="H443">
            <v>0</v>
          </cell>
          <cell r="I443">
            <v>0</v>
          </cell>
          <cell r="J443">
            <v>0</v>
          </cell>
          <cell r="K443">
            <v>0</v>
          </cell>
          <cell r="L443">
            <v>0</v>
          </cell>
          <cell r="M443">
            <v>0</v>
          </cell>
          <cell r="N443">
            <v>0</v>
          </cell>
          <cell r="O443">
            <v>0</v>
          </cell>
          <cell r="P443">
            <v>0</v>
          </cell>
          <cell r="Q443">
            <v>0</v>
          </cell>
          <cell r="R443">
            <v>0</v>
          </cell>
          <cell r="S443">
            <v>0</v>
          </cell>
          <cell r="T443">
            <v>0</v>
          </cell>
          <cell r="U443">
            <v>0</v>
          </cell>
          <cell r="V443">
            <v>0</v>
          </cell>
          <cell r="W443">
            <v>0</v>
          </cell>
          <cell r="X443">
            <v>0</v>
          </cell>
          <cell r="Y443">
            <v>0</v>
          </cell>
          <cell r="Z443">
            <v>0</v>
          </cell>
          <cell r="AA443">
            <v>0</v>
          </cell>
          <cell r="AB443">
            <v>0</v>
          </cell>
          <cell r="AC443">
            <v>0</v>
          </cell>
          <cell r="AD443">
            <v>0</v>
          </cell>
          <cell r="AE443">
            <v>0</v>
          </cell>
          <cell r="AF443">
            <v>0</v>
          </cell>
          <cell r="AG443">
            <v>0</v>
          </cell>
          <cell r="AH443">
            <v>0</v>
          </cell>
          <cell r="AI443">
            <v>0</v>
          </cell>
          <cell r="AJ443">
            <v>0</v>
          </cell>
        </row>
        <row r="444">
          <cell r="D444">
            <v>0</v>
          </cell>
          <cell r="E444">
            <v>0</v>
          </cell>
          <cell r="F444">
            <v>0</v>
          </cell>
          <cell r="G444">
            <v>0</v>
          </cell>
          <cell r="H444">
            <v>0</v>
          </cell>
          <cell r="I444">
            <v>0</v>
          </cell>
          <cell r="J444">
            <v>0</v>
          </cell>
          <cell r="K444">
            <v>0</v>
          </cell>
          <cell r="L444">
            <v>0</v>
          </cell>
          <cell r="M444">
            <v>0</v>
          </cell>
          <cell r="N444">
            <v>0</v>
          </cell>
          <cell r="O444">
            <v>0</v>
          </cell>
          <cell r="P444">
            <v>0</v>
          </cell>
          <cell r="Q444">
            <v>0</v>
          </cell>
          <cell r="R444">
            <v>0</v>
          </cell>
          <cell r="S444">
            <v>0</v>
          </cell>
          <cell r="T444">
            <v>0</v>
          </cell>
          <cell r="U444">
            <v>0</v>
          </cell>
          <cell r="V444">
            <v>0</v>
          </cell>
          <cell r="W444">
            <v>0</v>
          </cell>
          <cell r="X444">
            <v>0</v>
          </cell>
          <cell r="Y444">
            <v>0</v>
          </cell>
          <cell r="Z444">
            <v>0</v>
          </cell>
          <cell r="AA444">
            <v>0</v>
          </cell>
          <cell r="AB444">
            <v>0.127505333333333</v>
          </cell>
          <cell r="AC444">
            <v>0.127505333333333</v>
          </cell>
          <cell r="AD444">
            <v>0.127505333333333</v>
          </cell>
          <cell r="AE444">
            <v>0</v>
          </cell>
          <cell r="AF444">
            <v>0</v>
          </cell>
          <cell r="AG444">
            <v>0</v>
          </cell>
          <cell r="AH444">
            <v>0</v>
          </cell>
          <cell r="AI444">
            <v>0</v>
          </cell>
          <cell r="AJ444">
            <v>0</v>
          </cell>
        </row>
        <row r="446">
          <cell r="C446" t="str">
            <v>Tipo Forestal 08</v>
          </cell>
        </row>
        <row r="447">
          <cell r="C447" t="str">
            <v>Uso de la Tierra/Año</v>
          </cell>
          <cell r="D447">
            <v>1990</v>
          </cell>
          <cell r="E447">
            <v>1991</v>
          </cell>
          <cell r="F447">
            <v>1992</v>
          </cell>
          <cell r="G447">
            <v>1993</v>
          </cell>
          <cell r="H447">
            <v>1994</v>
          </cell>
          <cell r="I447">
            <v>1995</v>
          </cell>
          <cell r="J447">
            <v>1996</v>
          </cell>
          <cell r="K447">
            <v>1997</v>
          </cell>
          <cell r="L447">
            <v>1998</v>
          </cell>
          <cell r="M447">
            <v>1999</v>
          </cell>
          <cell r="N447">
            <v>2000</v>
          </cell>
          <cell r="O447">
            <v>2001</v>
          </cell>
          <cell r="P447">
            <v>2002</v>
          </cell>
          <cell r="Q447">
            <v>2003</v>
          </cell>
          <cell r="R447">
            <v>2004</v>
          </cell>
          <cell r="S447">
            <v>2005</v>
          </cell>
          <cell r="T447">
            <v>2006</v>
          </cell>
          <cell r="U447">
            <v>2007</v>
          </cell>
          <cell r="V447">
            <v>2008</v>
          </cell>
          <cell r="W447">
            <v>2009</v>
          </cell>
          <cell r="X447">
            <v>2010</v>
          </cell>
          <cell r="Y447">
            <v>2011</v>
          </cell>
          <cell r="Z447">
            <v>2012</v>
          </cell>
          <cell r="AA447">
            <v>2013</v>
          </cell>
          <cell r="AB447">
            <v>2014</v>
          </cell>
          <cell r="AC447">
            <v>2015</v>
          </cell>
          <cell r="AD447">
            <v>2016</v>
          </cell>
          <cell r="AE447">
            <v>2017</v>
          </cell>
          <cell r="AF447">
            <v>2018</v>
          </cell>
          <cell r="AG447">
            <v>2019</v>
          </cell>
          <cell r="AH447">
            <v>2020</v>
          </cell>
          <cell r="AI447">
            <v>2021</v>
          </cell>
          <cell r="AJ447">
            <v>2022</v>
          </cell>
        </row>
        <row r="448">
          <cell r="C448" t="str">
            <v>XV</v>
          </cell>
          <cell r="D448">
            <v>0</v>
          </cell>
          <cell r="E448">
            <v>0</v>
          </cell>
          <cell r="F448">
            <v>0</v>
          </cell>
          <cell r="G448">
            <v>0</v>
          </cell>
          <cell r="H448">
            <v>0</v>
          </cell>
          <cell r="I448">
            <v>0</v>
          </cell>
          <cell r="J448">
            <v>0</v>
          </cell>
          <cell r="K448">
            <v>0</v>
          </cell>
          <cell r="L448">
            <v>0</v>
          </cell>
          <cell r="M448">
            <v>0</v>
          </cell>
          <cell r="N448">
            <v>0</v>
          </cell>
          <cell r="O448">
            <v>0</v>
          </cell>
          <cell r="P448">
            <v>0</v>
          </cell>
          <cell r="Q448">
            <v>0</v>
          </cell>
          <cell r="R448">
            <v>0</v>
          </cell>
          <cell r="S448">
            <v>0</v>
          </cell>
          <cell r="T448">
            <v>0</v>
          </cell>
          <cell r="U448">
            <v>0</v>
          </cell>
          <cell r="V448">
            <v>0</v>
          </cell>
          <cell r="W448">
            <v>0</v>
          </cell>
          <cell r="X448">
            <v>0</v>
          </cell>
          <cell r="Y448">
            <v>0</v>
          </cell>
          <cell r="Z448">
            <v>0</v>
          </cell>
          <cell r="AA448">
            <v>0</v>
          </cell>
          <cell r="AB448">
            <v>0</v>
          </cell>
          <cell r="AC448">
            <v>0</v>
          </cell>
          <cell r="AD448">
            <v>0</v>
          </cell>
          <cell r="AE448">
            <v>0</v>
          </cell>
          <cell r="AF448">
            <v>0</v>
          </cell>
          <cell r="AG448">
            <v>0</v>
          </cell>
          <cell r="AH448">
            <v>0</v>
          </cell>
          <cell r="AI448">
            <v>0</v>
          </cell>
          <cell r="AJ448">
            <v>0</v>
          </cell>
        </row>
        <row r="449">
          <cell r="C449" t="str">
            <v>I</v>
          </cell>
          <cell r="D449">
            <v>0</v>
          </cell>
          <cell r="E449">
            <v>0</v>
          </cell>
          <cell r="F449">
            <v>0</v>
          </cell>
          <cell r="G449">
            <v>0</v>
          </cell>
          <cell r="H449">
            <v>0</v>
          </cell>
          <cell r="I449">
            <v>0</v>
          </cell>
          <cell r="J449">
            <v>0</v>
          </cell>
          <cell r="K449">
            <v>0</v>
          </cell>
          <cell r="L449">
            <v>0</v>
          </cell>
          <cell r="M449">
            <v>0</v>
          </cell>
          <cell r="N449">
            <v>0</v>
          </cell>
          <cell r="O449">
            <v>0</v>
          </cell>
          <cell r="P449">
            <v>0</v>
          </cell>
          <cell r="Q449">
            <v>0</v>
          </cell>
          <cell r="R449">
            <v>0</v>
          </cell>
          <cell r="S449">
            <v>0</v>
          </cell>
          <cell r="T449">
            <v>0</v>
          </cell>
          <cell r="U449">
            <v>0</v>
          </cell>
          <cell r="V449">
            <v>0</v>
          </cell>
          <cell r="W449">
            <v>0</v>
          </cell>
          <cell r="X449">
            <v>0</v>
          </cell>
          <cell r="Y449">
            <v>0</v>
          </cell>
          <cell r="Z449">
            <v>0</v>
          </cell>
          <cell r="AA449">
            <v>0</v>
          </cell>
          <cell r="AB449">
            <v>0</v>
          </cell>
          <cell r="AC449">
            <v>0</v>
          </cell>
          <cell r="AD449">
            <v>0</v>
          </cell>
          <cell r="AE449">
            <v>0</v>
          </cell>
          <cell r="AF449">
            <v>0</v>
          </cell>
          <cell r="AG449">
            <v>0</v>
          </cell>
          <cell r="AH449">
            <v>0</v>
          </cell>
          <cell r="AI449">
            <v>0</v>
          </cell>
          <cell r="AJ449">
            <v>0</v>
          </cell>
        </row>
        <row r="450">
          <cell r="C450" t="str">
            <v>II</v>
          </cell>
          <cell r="D450">
            <v>0</v>
          </cell>
          <cell r="E450">
            <v>0</v>
          </cell>
          <cell r="F450">
            <v>0</v>
          </cell>
          <cell r="G450">
            <v>0</v>
          </cell>
          <cell r="H450">
            <v>0</v>
          </cell>
          <cell r="I450">
            <v>0</v>
          </cell>
          <cell r="J450">
            <v>0</v>
          </cell>
          <cell r="K450">
            <v>0</v>
          </cell>
          <cell r="L450">
            <v>0</v>
          </cell>
          <cell r="M450">
            <v>0</v>
          </cell>
          <cell r="N450">
            <v>0</v>
          </cell>
          <cell r="O450">
            <v>0</v>
          </cell>
          <cell r="P450">
            <v>0</v>
          </cell>
          <cell r="Q450">
            <v>0</v>
          </cell>
          <cell r="R450">
            <v>0</v>
          </cell>
          <cell r="S450">
            <v>0</v>
          </cell>
          <cell r="T450">
            <v>0</v>
          </cell>
          <cell r="U450">
            <v>0</v>
          </cell>
          <cell r="V450">
            <v>0</v>
          </cell>
          <cell r="W450">
            <v>0</v>
          </cell>
          <cell r="X450">
            <v>0</v>
          </cell>
          <cell r="Y450">
            <v>0</v>
          </cell>
          <cell r="Z450">
            <v>0</v>
          </cell>
          <cell r="AA450">
            <v>0</v>
          </cell>
          <cell r="AB450">
            <v>0</v>
          </cell>
          <cell r="AC450">
            <v>0</v>
          </cell>
          <cell r="AD450">
            <v>0</v>
          </cell>
          <cell r="AE450">
            <v>0</v>
          </cell>
          <cell r="AF450">
            <v>0</v>
          </cell>
          <cell r="AG450">
            <v>0</v>
          </cell>
          <cell r="AH450">
            <v>0</v>
          </cell>
          <cell r="AI450">
            <v>0</v>
          </cell>
          <cell r="AJ450">
            <v>0</v>
          </cell>
        </row>
        <row r="451">
          <cell r="C451" t="str">
            <v>III</v>
          </cell>
          <cell r="D451">
            <v>0</v>
          </cell>
          <cell r="E451">
            <v>0</v>
          </cell>
          <cell r="F451">
            <v>0</v>
          </cell>
          <cell r="G451">
            <v>0</v>
          </cell>
          <cell r="H451">
            <v>0</v>
          </cell>
          <cell r="I451">
            <v>0</v>
          </cell>
          <cell r="J451">
            <v>0</v>
          </cell>
          <cell r="K451">
            <v>0</v>
          </cell>
          <cell r="L451">
            <v>0</v>
          </cell>
          <cell r="M451">
            <v>0</v>
          </cell>
          <cell r="N451">
            <v>0</v>
          </cell>
          <cell r="O451">
            <v>0</v>
          </cell>
          <cell r="P451">
            <v>0</v>
          </cell>
          <cell r="Q451">
            <v>0</v>
          </cell>
          <cell r="R451">
            <v>0</v>
          </cell>
          <cell r="S451">
            <v>0</v>
          </cell>
          <cell r="T451">
            <v>0</v>
          </cell>
          <cell r="U451">
            <v>0</v>
          </cell>
          <cell r="V451">
            <v>0</v>
          </cell>
          <cell r="W451">
            <v>0</v>
          </cell>
          <cell r="X451">
            <v>0</v>
          </cell>
          <cell r="Y451">
            <v>0</v>
          </cell>
          <cell r="Z451">
            <v>0</v>
          </cell>
          <cell r="AA451">
            <v>0</v>
          </cell>
          <cell r="AB451">
            <v>0</v>
          </cell>
          <cell r="AC451">
            <v>0</v>
          </cell>
          <cell r="AD451">
            <v>0</v>
          </cell>
          <cell r="AE451">
            <v>0</v>
          </cell>
          <cell r="AF451">
            <v>0</v>
          </cell>
          <cell r="AG451">
            <v>0</v>
          </cell>
          <cell r="AH451">
            <v>0</v>
          </cell>
          <cell r="AI451">
            <v>0</v>
          </cell>
          <cell r="AJ451">
            <v>0</v>
          </cell>
        </row>
        <row r="452">
          <cell r="C452" t="str">
            <v>IV</v>
          </cell>
          <cell r="D452">
            <v>0</v>
          </cell>
          <cell r="E452">
            <v>0</v>
          </cell>
          <cell r="F452">
            <v>0</v>
          </cell>
          <cell r="G452">
            <v>0</v>
          </cell>
          <cell r="H452">
            <v>0</v>
          </cell>
          <cell r="I452">
            <v>0</v>
          </cell>
          <cell r="J452">
            <v>0</v>
          </cell>
          <cell r="K452">
            <v>0</v>
          </cell>
          <cell r="L452">
            <v>0</v>
          </cell>
          <cell r="M452">
            <v>0</v>
          </cell>
          <cell r="N452">
            <v>0</v>
          </cell>
          <cell r="O452">
            <v>0</v>
          </cell>
          <cell r="P452">
            <v>0</v>
          </cell>
          <cell r="Q452">
            <v>0</v>
          </cell>
          <cell r="R452">
            <v>0</v>
          </cell>
          <cell r="S452">
            <v>0</v>
          </cell>
          <cell r="T452">
            <v>0</v>
          </cell>
          <cell r="U452">
            <v>0</v>
          </cell>
          <cell r="V452">
            <v>0</v>
          </cell>
          <cell r="W452">
            <v>0</v>
          </cell>
          <cell r="X452">
            <v>0</v>
          </cell>
          <cell r="Y452">
            <v>0</v>
          </cell>
          <cell r="Z452">
            <v>0</v>
          </cell>
          <cell r="AA452">
            <v>0</v>
          </cell>
          <cell r="AB452">
            <v>0</v>
          </cell>
          <cell r="AC452">
            <v>0</v>
          </cell>
          <cell r="AD452">
            <v>0</v>
          </cell>
          <cell r="AE452">
            <v>0</v>
          </cell>
          <cell r="AF452">
            <v>0</v>
          </cell>
          <cell r="AG452">
            <v>0</v>
          </cell>
          <cell r="AH452">
            <v>0</v>
          </cell>
          <cell r="AI452">
            <v>0</v>
          </cell>
          <cell r="AJ452">
            <v>0</v>
          </cell>
        </row>
        <row r="453">
          <cell r="C453" t="str">
            <v>V</v>
          </cell>
          <cell r="D453">
            <v>0</v>
          </cell>
          <cell r="E453">
            <v>0</v>
          </cell>
          <cell r="F453">
            <v>0</v>
          </cell>
          <cell r="G453">
            <v>0</v>
          </cell>
          <cell r="H453">
            <v>0</v>
          </cell>
          <cell r="I453">
            <v>0</v>
          </cell>
          <cell r="J453">
            <v>0</v>
          </cell>
          <cell r="K453">
            <v>0</v>
          </cell>
          <cell r="L453">
            <v>0</v>
          </cell>
          <cell r="M453">
            <v>0</v>
          </cell>
          <cell r="N453">
            <v>0</v>
          </cell>
          <cell r="O453">
            <v>0</v>
          </cell>
          <cell r="P453">
            <v>0</v>
          </cell>
          <cell r="Q453">
            <v>0</v>
          </cell>
          <cell r="R453">
            <v>0</v>
          </cell>
          <cell r="S453">
            <v>0</v>
          </cell>
          <cell r="T453">
            <v>0</v>
          </cell>
          <cell r="U453">
            <v>0</v>
          </cell>
          <cell r="V453">
            <v>0</v>
          </cell>
          <cell r="W453">
            <v>0</v>
          </cell>
          <cell r="X453">
            <v>0</v>
          </cell>
          <cell r="Y453">
            <v>0</v>
          </cell>
          <cell r="Z453">
            <v>0</v>
          </cell>
          <cell r="AA453">
            <v>0</v>
          </cell>
          <cell r="AB453">
            <v>0</v>
          </cell>
          <cell r="AC453">
            <v>0</v>
          </cell>
          <cell r="AD453">
            <v>0</v>
          </cell>
          <cell r="AE453">
            <v>0</v>
          </cell>
          <cell r="AF453">
            <v>0</v>
          </cell>
          <cell r="AG453">
            <v>0</v>
          </cell>
          <cell r="AH453">
            <v>0</v>
          </cell>
          <cell r="AI453">
            <v>0</v>
          </cell>
          <cell r="AJ453">
            <v>0</v>
          </cell>
        </row>
        <row r="454">
          <cell r="C454" t="str">
            <v>RM</v>
          </cell>
          <cell r="D454">
            <v>0</v>
          </cell>
          <cell r="E454">
            <v>0</v>
          </cell>
          <cell r="F454">
            <v>0</v>
          </cell>
          <cell r="G454">
            <v>0</v>
          </cell>
          <cell r="H454">
            <v>0</v>
          </cell>
          <cell r="I454">
            <v>0</v>
          </cell>
          <cell r="J454">
            <v>0</v>
          </cell>
          <cell r="K454">
            <v>0</v>
          </cell>
          <cell r="L454">
            <v>0</v>
          </cell>
          <cell r="M454">
            <v>0</v>
          </cell>
          <cell r="N454">
            <v>0</v>
          </cell>
          <cell r="O454">
            <v>0</v>
          </cell>
          <cell r="P454">
            <v>0</v>
          </cell>
          <cell r="Q454">
            <v>0</v>
          </cell>
          <cell r="R454">
            <v>0</v>
          </cell>
          <cell r="S454">
            <v>0</v>
          </cell>
          <cell r="T454">
            <v>0</v>
          </cell>
          <cell r="U454">
            <v>0</v>
          </cell>
          <cell r="V454">
            <v>0</v>
          </cell>
          <cell r="W454">
            <v>0</v>
          </cell>
          <cell r="X454">
            <v>0</v>
          </cell>
          <cell r="Y454">
            <v>0</v>
          </cell>
          <cell r="Z454">
            <v>0</v>
          </cell>
          <cell r="AA454">
            <v>0</v>
          </cell>
          <cell r="AB454">
            <v>0</v>
          </cell>
          <cell r="AC454">
            <v>0</v>
          </cell>
          <cell r="AD454">
            <v>0</v>
          </cell>
          <cell r="AE454">
            <v>0</v>
          </cell>
          <cell r="AF454">
            <v>0</v>
          </cell>
          <cell r="AG454">
            <v>0</v>
          </cell>
          <cell r="AH454">
            <v>0</v>
          </cell>
          <cell r="AI454">
            <v>0</v>
          </cell>
          <cell r="AJ454">
            <v>0</v>
          </cell>
        </row>
        <row r="455">
          <cell r="C455" t="str">
            <v>VI</v>
          </cell>
          <cell r="D455">
            <v>0</v>
          </cell>
          <cell r="E455">
            <v>0</v>
          </cell>
          <cell r="F455">
            <v>0</v>
          </cell>
          <cell r="G455">
            <v>0</v>
          </cell>
          <cell r="H455">
            <v>0</v>
          </cell>
          <cell r="I455">
            <v>0</v>
          </cell>
          <cell r="J455">
            <v>0</v>
          </cell>
          <cell r="K455">
            <v>0</v>
          </cell>
          <cell r="L455">
            <v>0</v>
          </cell>
          <cell r="M455">
            <v>0</v>
          </cell>
          <cell r="N455">
            <v>0</v>
          </cell>
          <cell r="O455">
            <v>0</v>
          </cell>
          <cell r="P455">
            <v>0</v>
          </cell>
          <cell r="Q455">
            <v>0</v>
          </cell>
          <cell r="R455">
            <v>0</v>
          </cell>
          <cell r="S455">
            <v>0</v>
          </cell>
          <cell r="T455">
            <v>0</v>
          </cell>
          <cell r="U455">
            <v>0</v>
          </cell>
          <cell r="V455">
            <v>0</v>
          </cell>
          <cell r="W455">
            <v>0</v>
          </cell>
          <cell r="X455">
            <v>0</v>
          </cell>
          <cell r="Y455">
            <v>0</v>
          </cell>
          <cell r="Z455">
            <v>0</v>
          </cell>
          <cell r="AA455">
            <v>0</v>
          </cell>
          <cell r="AB455">
            <v>0.16181217557133301</v>
          </cell>
          <cell r="AC455">
            <v>0.16181217557133301</v>
          </cell>
          <cell r="AD455">
            <v>0.16181217557133301</v>
          </cell>
          <cell r="AE455">
            <v>0</v>
          </cell>
          <cell r="AF455">
            <v>0</v>
          </cell>
          <cell r="AG455">
            <v>0</v>
          </cell>
          <cell r="AH455">
            <v>0</v>
          </cell>
          <cell r="AI455">
            <v>0</v>
          </cell>
          <cell r="AJ455">
            <v>0</v>
          </cell>
        </row>
        <row r="456">
          <cell r="C456" t="str">
            <v>VII</v>
          </cell>
          <cell r="D456">
            <v>0</v>
          </cell>
          <cell r="E456">
            <v>0</v>
          </cell>
          <cell r="F456">
            <v>0</v>
          </cell>
          <cell r="G456">
            <v>0</v>
          </cell>
          <cell r="H456">
            <v>0</v>
          </cell>
          <cell r="I456">
            <v>0</v>
          </cell>
          <cell r="J456">
            <v>0</v>
          </cell>
          <cell r="K456">
            <v>0</v>
          </cell>
          <cell r="L456">
            <v>0</v>
          </cell>
          <cell r="M456">
            <v>0</v>
          </cell>
          <cell r="N456">
            <v>0</v>
          </cell>
          <cell r="O456">
            <v>0</v>
          </cell>
          <cell r="P456">
            <v>0</v>
          </cell>
          <cell r="Q456">
            <v>0</v>
          </cell>
          <cell r="R456">
            <v>0</v>
          </cell>
          <cell r="S456">
            <v>0</v>
          </cell>
          <cell r="T456">
            <v>0</v>
          </cell>
          <cell r="U456">
            <v>0</v>
          </cell>
          <cell r="V456">
            <v>0</v>
          </cell>
          <cell r="W456">
            <v>0</v>
          </cell>
          <cell r="X456">
            <v>0</v>
          </cell>
          <cell r="Y456">
            <v>0</v>
          </cell>
          <cell r="Z456">
            <v>0</v>
          </cell>
          <cell r="AA456">
            <v>0</v>
          </cell>
          <cell r="AB456">
            <v>0</v>
          </cell>
          <cell r="AC456">
            <v>0</v>
          </cell>
          <cell r="AD456">
            <v>0</v>
          </cell>
          <cell r="AE456">
            <v>0</v>
          </cell>
          <cell r="AF456">
            <v>0</v>
          </cell>
          <cell r="AG456">
            <v>0</v>
          </cell>
          <cell r="AH456">
            <v>0</v>
          </cell>
          <cell r="AI456">
            <v>0</v>
          </cell>
          <cell r="AJ456">
            <v>0</v>
          </cell>
        </row>
        <row r="457">
          <cell r="C457" t="str">
            <v>XVI</v>
          </cell>
          <cell r="D457">
            <v>0</v>
          </cell>
          <cell r="E457">
            <v>0</v>
          </cell>
          <cell r="F457">
            <v>0</v>
          </cell>
          <cell r="G457">
            <v>0</v>
          </cell>
          <cell r="H457">
            <v>0</v>
          </cell>
          <cell r="I457">
            <v>0</v>
          </cell>
          <cell r="J457">
            <v>0</v>
          </cell>
          <cell r="K457">
            <v>0</v>
          </cell>
          <cell r="L457">
            <v>0</v>
          </cell>
          <cell r="M457">
            <v>0</v>
          </cell>
          <cell r="N457">
            <v>0</v>
          </cell>
          <cell r="O457">
            <v>0</v>
          </cell>
          <cell r="P457">
            <v>0</v>
          </cell>
          <cell r="Q457">
            <v>0</v>
          </cell>
          <cell r="R457">
            <v>0</v>
          </cell>
          <cell r="S457">
            <v>0</v>
          </cell>
          <cell r="T457">
            <v>0</v>
          </cell>
          <cell r="U457">
            <v>0</v>
          </cell>
          <cell r="V457">
            <v>0</v>
          </cell>
          <cell r="W457">
            <v>0</v>
          </cell>
          <cell r="X457">
            <v>0</v>
          </cell>
          <cell r="Y457">
            <v>0</v>
          </cell>
          <cell r="Z457">
            <v>0</v>
          </cell>
          <cell r="AA457">
            <v>0</v>
          </cell>
          <cell r="AB457">
            <v>0</v>
          </cell>
          <cell r="AC457">
            <v>0</v>
          </cell>
          <cell r="AD457">
            <v>0</v>
          </cell>
          <cell r="AE457">
            <v>0</v>
          </cell>
          <cell r="AF457">
            <v>0</v>
          </cell>
          <cell r="AG457">
            <v>0</v>
          </cell>
          <cell r="AH457">
            <v>0</v>
          </cell>
          <cell r="AI457">
            <v>0</v>
          </cell>
          <cell r="AJ457">
            <v>0</v>
          </cell>
        </row>
        <row r="458">
          <cell r="C458" t="str">
            <v>VIII</v>
          </cell>
          <cell r="D458">
            <v>0</v>
          </cell>
          <cell r="E458">
            <v>0</v>
          </cell>
          <cell r="F458">
            <v>0</v>
          </cell>
          <cell r="G458">
            <v>0</v>
          </cell>
          <cell r="H458">
            <v>0</v>
          </cell>
          <cell r="I458">
            <v>0</v>
          </cell>
          <cell r="J458">
            <v>0</v>
          </cell>
          <cell r="K458">
            <v>0</v>
          </cell>
          <cell r="L458">
            <v>0</v>
          </cell>
          <cell r="M458">
            <v>0</v>
          </cell>
          <cell r="N458">
            <v>0</v>
          </cell>
          <cell r="O458">
            <v>0</v>
          </cell>
          <cell r="P458">
            <v>0</v>
          </cell>
          <cell r="Q458">
            <v>0</v>
          </cell>
          <cell r="R458">
            <v>0</v>
          </cell>
          <cell r="S458">
            <v>0</v>
          </cell>
          <cell r="T458">
            <v>0</v>
          </cell>
          <cell r="U458">
            <v>0</v>
          </cell>
          <cell r="V458">
            <v>0</v>
          </cell>
          <cell r="W458">
            <v>0</v>
          </cell>
          <cell r="X458">
            <v>0</v>
          </cell>
          <cell r="Y458">
            <v>0</v>
          </cell>
          <cell r="Z458">
            <v>0</v>
          </cell>
          <cell r="AA458">
            <v>0</v>
          </cell>
          <cell r="AB458">
            <v>0</v>
          </cell>
          <cell r="AC458">
            <v>0</v>
          </cell>
          <cell r="AD458">
            <v>0</v>
          </cell>
          <cell r="AE458">
            <v>0</v>
          </cell>
          <cell r="AF458">
            <v>0</v>
          </cell>
          <cell r="AG458">
            <v>0</v>
          </cell>
          <cell r="AH458">
            <v>0</v>
          </cell>
          <cell r="AI458">
            <v>0</v>
          </cell>
          <cell r="AJ458">
            <v>0</v>
          </cell>
        </row>
        <row r="459">
          <cell r="C459" t="str">
            <v>IX</v>
          </cell>
          <cell r="D459">
            <v>0</v>
          </cell>
          <cell r="E459">
            <v>0</v>
          </cell>
          <cell r="F459">
            <v>0</v>
          </cell>
          <cell r="G459">
            <v>0</v>
          </cell>
          <cell r="H459">
            <v>0</v>
          </cell>
          <cell r="I459">
            <v>0</v>
          </cell>
          <cell r="J459">
            <v>0</v>
          </cell>
          <cell r="K459">
            <v>0</v>
          </cell>
          <cell r="L459">
            <v>0</v>
          </cell>
          <cell r="M459">
            <v>0</v>
          </cell>
          <cell r="N459">
            <v>0</v>
          </cell>
          <cell r="O459">
            <v>0</v>
          </cell>
          <cell r="P459">
            <v>0</v>
          </cell>
          <cell r="Q459">
            <v>0</v>
          </cell>
          <cell r="R459">
            <v>0</v>
          </cell>
          <cell r="S459">
            <v>0</v>
          </cell>
          <cell r="T459">
            <v>0</v>
          </cell>
          <cell r="U459">
            <v>0</v>
          </cell>
          <cell r="V459">
            <v>0</v>
          </cell>
          <cell r="W459">
            <v>0</v>
          </cell>
          <cell r="X459">
            <v>0</v>
          </cell>
          <cell r="Y459">
            <v>0</v>
          </cell>
          <cell r="Z459">
            <v>0</v>
          </cell>
          <cell r="AA459">
            <v>0</v>
          </cell>
          <cell r="AB459">
            <v>0</v>
          </cell>
          <cell r="AC459">
            <v>0</v>
          </cell>
          <cell r="AD459">
            <v>0</v>
          </cell>
          <cell r="AE459">
            <v>0</v>
          </cell>
          <cell r="AF459">
            <v>0</v>
          </cell>
          <cell r="AG459">
            <v>0</v>
          </cell>
          <cell r="AH459">
            <v>0</v>
          </cell>
          <cell r="AI459">
            <v>0</v>
          </cell>
          <cell r="AJ459">
            <v>0</v>
          </cell>
        </row>
        <row r="460">
          <cell r="C460" t="str">
            <v>XIV</v>
          </cell>
          <cell r="D460">
            <v>0</v>
          </cell>
          <cell r="E460">
            <v>0</v>
          </cell>
          <cell r="F460">
            <v>0</v>
          </cell>
          <cell r="G460">
            <v>0</v>
          </cell>
          <cell r="H460">
            <v>0</v>
          </cell>
          <cell r="I460">
            <v>0</v>
          </cell>
          <cell r="J460">
            <v>0</v>
          </cell>
          <cell r="K460">
            <v>0</v>
          </cell>
          <cell r="L460">
            <v>0</v>
          </cell>
          <cell r="M460">
            <v>0</v>
          </cell>
          <cell r="N460">
            <v>0</v>
          </cell>
          <cell r="O460">
            <v>0</v>
          </cell>
          <cell r="P460">
            <v>0</v>
          </cell>
          <cell r="Q460">
            <v>0</v>
          </cell>
          <cell r="R460">
            <v>0</v>
          </cell>
          <cell r="S460">
            <v>0</v>
          </cell>
          <cell r="T460">
            <v>0</v>
          </cell>
          <cell r="U460">
            <v>0</v>
          </cell>
          <cell r="V460">
            <v>0</v>
          </cell>
          <cell r="W460">
            <v>0</v>
          </cell>
          <cell r="X460">
            <v>0</v>
          </cell>
          <cell r="Y460">
            <v>0</v>
          </cell>
          <cell r="Z460">
            <v>0</v>
          </cell>
          <cell r="AA460">
            <v>0</v>
          </cell>
          <cell r="AB460">
            <v>0</v>
          </cell>
          <cell r="AC460">
            <v>0</v>
          </cell>
          <cell r="AD460">
            <v>0</v>
          </cell>
          <cell r="AE460">
            <v>0</v>
          </cell>
          <cell r="AF460">
            <v>0</v>
          </cell>
          <cell r="AG460">
            <v>0</v>
          </cell>
          <cell r="AH460">
            <v>0</v>
          </cell>
          <cell r="AI460">
            <v>0</v>
          </cell>
          <cell r="AJ460">
            <v>0</v>
          </cell>
        </row>
        <row r="461">
          <cell r="C461" t="str">
            <v>X</v>
          </cell>
          <cell r="D461">
            <v>0</v>
          </cell>
          <cell r="E461">
            <v>0</v>
          </cell>
          <cell r="F461">
            <v>0</v>
          </cell>
          <cell r="G461">
            <v>0</v>
          </cell>
          <cell r="H461">
            <v>0</v>
          </cell>
          <cell r="I461">
            <v>0</v>
          </cell>
          <cell r="J461">
            <v>0</v>
          </cell>
          <cell r="K461">
            <v>0</v>
          </cell>
          <cell r="L461">
            <v>0</v>
          </cell>
          <cell r="M461">
            <v>0</v>
          </cell>
          <cell r="N461">
            <v>0</v>
          </cell>
          <cell r="O461">
            <v>0</v>
          </cell>
          <cell r="P461">
            <v>0</v>
          </cell>
          <cell r="Q461">
            <v>0</v>
          </cell>
          <cell r="R461">
            <v>0</v>
          </cell>
          <cell r="S461">
            <v>0</v>
          </cell>
          <cell r="T461">
            <v>0</v>
          </cell>
          <cell r="U461">
            <v>0</v>
          </cell>
          <cell r="V461">
            <v>0</v>
          </cell>
          <cell r="W461">
            <v>0</v>
          </cell>
          <cell r="X461">
            <v>0</v>
          </cell>
          <cell r="Y461">
            <v>0</v>
          </cell>
          <cell r="Z461">
            <v>0</v>
          </cell>
          <cell r="AA461">
            <v>0</v>
          </cell>
          <cell r="AB461">
            <v>0</v>
          </cell>
          <cell r="AC461">
            <v>0</v>
          </cell>
          <cell r="AD461">
            <v>0</v>
          </cell>
          <cell r="AE461">
            <v>0</v>
          </cell>
          <cell r="AF461">
            <v>0</v>
          </cell>
          <cell r="AG461">
            <v>0</v>
          </cell>
          <cell r="AH461">
            <v>0</v>
          </cell>
          <cell r="AI461">
            <v>0</v>
          </cell>
          <cell r="AJ461">
            <v>0</v>
          </cell>
        </row>
        <row r="462">
          <cell r="C462" t="str">
            <v>XI</v>
          </cell>
          <cell r="D462">
            <v>0</v>
          </cell>
          <cell r="E462">
            <v>0</v>
          </cell>
          <cell r="F462">
            <v>0</v>
          </cell>
          <cell r="G462">
            <v>0</v>
          </cell>
          <cell r="H462">
            <v>0</v>
          </cell>
          <cell r="I462">
            <v>0</v>
          </cell>
          <cell r="J462">
            <v>0</v>
          </cell>
          <cell r="K462">
            <v>0</v>
          </cell>
          <cell r="L462">
            <v>0</v>
          </cell>
          <cell r="M462">
            <v>0</v>
          </cell>
          <cell r="N462">
            <v>0</v>
          </cell>
          <cell r="O462">
            <v>0</v>
          </cell>
          <cell r="P462">
            <v>0</v>
          </cell>
          <cell r="Q462">
            <v>0</v>
          </cell>
          <cell r="R462">
            <v>0</v>
          </cell>
          <cell r="S462">
            <v>0</v>
          </cell>
          <cell r="T462">
            <v>0</v>
          </cell>
          <cell r="U462">
            <v>0</v>
          </cell>
          <cell r="V462">
            <v>0</v>
          </cell>
          <cell r="W462">
            <v>0</v>
          </cell>
          <cell r="X462">
            <v>0</v>
          </cell>
          <cell r="Y462">
            <v>0</v>
          </cell>
          <cell r="Z462">
            <v>0</v>
          </cell>
          <cell r="AA462">
            <v>0</v>
          </cell>
          <cell r="AB462">
            <v>0</v>
          </cell>
          <cell r="AC462">
            <v>0</v>
          </cell>
          <cell r="AD462">
            <v>0</v>
          </cell>
          <cell r="AE462">
            <v>0</v>
          </cell>
          <cell r="AF462">
            <v>0</v>
          </cell>
          <cell r="AG462">
            <v>0</v>
          </cell>
          <cell r="AH462">
            <v>0</v>
          </cell>
          <cell r="AI462">
            <v>0</v>
          </cell>
          <cell r="AJ462">
            <v>0</v>
          </cell>
        </row>
        <row r="463">
          <cell r="C463" t="str">
            <v>XII</v>
          </cell>
          <cell r="D463">
            <v>0</v>
          </cell>
          <cell r="E463">
            <v>0</v>
          </cell>
          <cell r="F463">
            <v>0</v>
          </cell>
          <cell r="G463">
            <v>0</v>
          </cell>
          <cell r="H463">
            <v>0</v>
          </cell>
          <cell r="I463">
            <v>0</v>
          </cell>
          <cell r="J463">
            <v>0</v>
          </cell>
          <cell r="K463">
            <v>0</v>
          </cell>
          <cell r="L463">
            <v>0</v>
          </cell>
          <cell r="M463">
            <v>0</v>
          </cell>
          <cell r="N463">
            <v>0</v>
          </cell>
          <cell r="O463">
            <v>0</v>
          </cell>
          <cell r="P463">
            <v>0</v>
          </cell>
          <cell r="Q463">
            <v>0</v>
          </cell>
          <cell r="R463">
            <v>0</v>
          </cell>
          <cell r="S463">
            <v>0</v>
          </cell>
          <cell r="T463">
            <v>0</v>
          </cell>
          <cell r="U463">
            <v>0</v>
          </cell>
          <cell r="V463">
            <v>0</v>
          </cell>
          <cell r="W463">
            <v>0</v>
          </cell>
          <cell r="X463">
            <v>0</v>
          </cell>
          <cell r="Y463">
            <v>0</v>
          </cell>
          <cell r="Z463">
            <v>0</v>
          </cell>
          <cell r="AA463">
            <v>0</v>
          </cell>
          <cell r="AB463">
            <v>0</v>
          </cell>
          <cell r="AC463">
            <v>0</v>
          </cell>
          <cell r="AD463">
            <v>0</v>
          </cell>
          <cell r="AE463">
            <v>0</v>
          </cell>
          <cell r="AF463">
            <v>0</v>
          </cell>
          <cell r="AG463">
            <v>0</v>
          </cell>
          <cell r="AH463">
            <v>0</v>
          </cell>
          <cell r="AI463">
            <v>0</v>
          </cell>
          <cell r="AJ463">
            <v>0</v>
          </cell>
        </row>
        <row r="464">
          <cell r="D464">
            <v>0</v>
          </cell>
          <cell r="E464">
            <v>0</v>
          </cell>
          <cell r="F464">
            <v>0</v>
          </cell>
          <cell r="G464">
            <v>0</v>
          </cell>
          <cell r="H464">
            <v>0</v>
          </cell>
          <cell r="I464">
            <v>0</v>
          </cell>
          <cell r="J464">
            <v>0</v>
          </cell>
          <cell r="K464">
            <v>0</v>
          </cell>
          <cell r="L464">
            <v>0</v>
          </cell>
          <cell r="M464">
            <v>0</v>
          </cell>
          <cell r="N464">
            <v>0</v>
          </cell>
          <cell r="O464">
            <v>0</v>
          </cell>
          <cell r="P464">
            <v>0</v>
          </cell>
          <cell r="Q464">
            <v>0</v>
          </cell>
          <cell r="R464">
            <v>0</v>
          </cell>
          <cell r="S464">
            <v>0</v>
          </cell>
          <cell r="T464">
            <v>0</v>
          </cell>
          <cell r="U464">
            <v>0</v>
          </cell>
          <cell r="V464">
            <v>0</v>
          </cell>
          <cell r="W464">
            <v>0</v>
          </cell>
          <cell r="X464">
            <v>0</v>
          </cell>
          <cell r="Y464">
            <v>0</v>
          </cell>
          <cell r="Z464">
            <v>0</v>
          </cell>
          <cell r="AA464">
            <v>0</v>
          </cell>
          <cell r="AB464">
            <v>0.16181217557133301</v>
          </cell>
          <cell r="AC464">
            <v>0.16181217557133301</v>
          </cell>
          <cell r="AD464">
            <v>0.16181217557133301</v>
          </cell>
          <cell r="AE464">
            <v>0</v>
          </cell>
          <cell r="AF464">
            <v>0</v>
          </cell>
          <cell r="AG464">
            <v>0</v>
          </cell>
          <cell r="AH464">
            <v>0</v>
          </cell>
          <cell r="AI464">
            <v>0</v>
          </cell>
          <cell r="AJ464">
            <v>0</v>
          </cell>
        </row>
        <row r="466">
          <cell r="C466" t="str">
            <v>Tipo Forestal 09</v>
          </cell>
        </row>
        <row r="467">
          <cell r="C467" t="str">
            <v>Uso de la Tierra/Año</v>
          </cell>
          <cell r="D467">
            <v>1990</v>
          </cell>
          <cell r="E467">
            <v>1991</v>
          </cell>
          <cell r="F467">
            <v>1992</v>
          </cell>
          <cell r="G467">
            <v>1993</v>
          </cell>
          <cell r="H467">
            <v>1994</v>
          </cell>
          <cell r="I467">
            <v>1995</v>
          </cell>
          <cell r="J467">
            <v>1996</v>
          </cell>
          <cell r="K467">
            <v>1997</v>
          </cell>
          <cell r="L467">
            <v>1998</v>
          </cell>
          <cell r="M467">
            <v>1999</v>
          </cell>
          <cell r="N467">
            <v>2000</v>
          </cell>
          <cell r="O467">
            <v>2001</v>
          </cell>
          <cell r="P467">
            <v>2002</v>
          </cell>
          <cell r="Q467">
            <v>2003</v>
          </cell>
          <cell r="R467">
            <v>2004</v>
          </cell>
          <cell r="S467">
            <v>2005</v>
          </cell>
          <cell r="T467">
            <v>2006</v>
          </cell>
          <cell r="U467">
            <v>2007</v>
          </cell>
          <cell r="V467">
            <v>2008</v>
          </cell>
          <cell r="W467">
            <v>2009</v>
          </cell>
          <cell r="X467">
            <v>2010</v>
          </cell>
          <cell r="Y467">
            <v>2011</v>
          </cell>
          <cell r="Z467">
            <v>2012</v>
          </cell>
          <cell r="AA467">
            <v>2013</v>
          </cell>
          <cell r="AB467">
            <v>2014</v>
          </cell>
          <cell r="AC467">
            <v>2015</v>
          </cell>
          <cell r="AD467">
            <v>2016</v>
          </cell>
          <cell r="AE467">
            <v>2017</v>
          </cell>
          <cell r="AF467">
            <v>2018</v>
          </cell>
          <cell r="AG467">
            <v>2019</v>
          </cell>
          <cell r="AH467">
            <v>2020</v>
          </cell>
          <cell r="AI467">
            <v>2021</v>
          </cell>
          <cell r="AJ467">
            <v>2022</v>
          </cell>
        </row>
        <row r="468">
          <cell r="C468" t="str">
            <v>XV</v>
          </cell>
          <cell r="D468">
            <v>0</v>
          </cell>
          <cell r="E468">
            <v>0</v>
          </cell>
          <cell r="F468">
            <v>0</v>
          </cell>
          <cell r="G468">
            <v>0</v>
          </cell>
          <cell r="H468">
            <v>0</v>
          </cell>
          <cell r="I468">
            <v>0</v>
          </cell>
          <cell r="J468">
            <v>0</v>
          </cell>
          <cell r="K468">
            <v>0</v>
          </cell>
          <cell r="L468">
            <v>0</v>
          </cell>
          <cell r="M468">
            <v>0</v>
          </cell>
          <cell r="N468">
            <v>0</v>
          </cell>
          <cell r="O468">
            <v>0</v>
          </cell>
          <cell r="P468">
            <v>0</v>
          </cell>
          <cell r="Q468">
            <v>0</v>
          </cell>
          <cell r="R468">
            <v>0</v>
          </cell>
          <cell r="S468">
            <v>0</v>
          </cell>
          <cell r="T468">
            <v>0</v>
          </cell>
          <cell r="U468">
            <v>0</v>
          </cell>
          <cell r="V468">
            <v>0</v>
          </cell>
          <cell r="W468">
            <v>0</v>
          </cell>
          <cell r="X468">
            <v>0</v>
          </cell>
          <cell r="Y468">
            <v>0</v>
          </cell>
          <cell r="Z468">
            <v>0</v>
          </cell>
          <cell r="AA468">
            <v>0</v>
          </cell>
          <cell r="AB468">
            <v>0</v>
          </cell>
          <cell r="AC468">
            <v>0</v>
          </cell>
          <cell r="AD468">
            <v>0</v>
          </cell>
          <cell r="AE468">
            <v>0</v>
          </cell>
          <cell r="AF468">
            <v>0</v>
          </cell>
          <cell r="AG468">
            <v>0</v>
          </cell>
          <cell r="AH468">
            <v>0</v>
          </cell>
          <cell r="AI468">
            <v>0</v>
          </cell>
          <cell r="AJ468">
            <v>0</v>
          </cell>
        </row>
        <row r="469">
          <cell r="C469" t="str">
            <v>I</v>
          </cell>
          <cell r="D469">
            <v>0</v>
          </cell>
          <cell r="E469">
            <v>0</v>
          </cell>
          <cell r="F469">
            <v>0</v>
          </cell>
          <cell r="G469">
            <v>0</v>
          </cell>
          <cell r="H469">
            <v>0</v>
          </cell>
          <cell r="I469">
            <v>0</v>
          </cell>
          <cell r="J469">
            <v>0</v>
          </cell>
          <cell r="K469">
            <v>0</v>
          </cell>
          <cell r="L469">
            <v>0</v>
          </cell>
          <cell r="M469">
            <v>0</v>
          </cell>
          <cell r="N469">
            <v>0</v>
          </cell>
          <cell r="O469">
            <v>0</v>
          </cell>
          <cell r="P469">
            <v>0</v>
          </cell>
          <cell r="Q469">
            <v>0</v>
          </cell>
          <cell r="R469">
            <v>0</v>
          </cell>
          <cell r="S469">
            <v>0</v>
          </cell>
          <cell r="T469">
            <v>0</v>
          </cell>
          <cell r="U469">
            <v>0</v>
          </cell>
          <cell r="V469">
            <v>0</v>
          </cell>
          <cell r="W469">
            <v>0</v>
          </cell>
          <cell r="X469">
            <v>0</v>
          </cell>
          <cell r="Y469">
            <v>0</v>
          </cell>
          <cell r="Z469">
            <v>0</v>
          </cell>
          <cell r="AA469">
            <v>0</v>
          </cell>
          <cell r="AB469">
            <v>0</v>
          </cell>
          <cell r="AC469">
            <v>0</v>
          </cell>
          <cell r="AD469">
            <v>0</v>
          </cell>
          <cell r="AE469">
            <v>0</v>
          </cell>
          <cell r="AF469">
            <v>0</v>
          </cell>
          <cell r="AG469">
            <v>0</v>
          </cell>
          <cell r="AH469">
            <v>0</v>
          </cell>
          <cell r="AI469">
            <v>0</v>
          </cell>
          <cell r="AJ469">
            <v>0</v>
          </cell>
        </row>
        <row r="470">
          <cell r="C470" t="str">
            <v>II</v>
          </cell>
          <cell r="D470">
            <v>0</v>
          </cell>
          <cell r="E470">
            <v>0</v>
          </cell>
          <cell r="F470">
            <v>0</v>
          </cell>
          <cell r="G470">
            <v>0</v>
          </cell>
          <cell r="H470">
            <v>0</v>
          </cell>
          <cell r="I470">
            <v>0</v>
          </cell>
          <cell r="J470">
            <v>0</v>
          </cell>
          <cell r="K470">
            <v>0</v>
          </cell>
          <cell r="L470">
            <v>0</v>
          </cell>
          <cell r="M470">
            <v>0</v>
          </cell>
          <cell r="N470">
            <v>0</v>
          </cell>
          <cell r="O470">
            <v>0</v>
          </cell>
          <cell r="P470">
            <v>0</v>
          </cell>
          <cell r="Q470">
            <v>0</v>
          </cell>
          <cell r="R470">
            <v>0</v>
          </cell>
          <cell r="S470">
            <v>0</v>
          </cell>
          <cell r="T470">
            <v>0</v>
          </cell>
          <cell r="U470">
            <v>0</v>
          </cell>
          <cell r="V470">
            <v>0</v>
          </cell>
          <cell r="W470">
            <v>0</v>
          </cell>
          <cell r="X470">
            <v>0</v>
          </cell>
          <cell r="Y470">
            <v>0</v>
          </cell>
          <cell r="Z470">
            <v>0</v>
          </cell>
          <cell r="AA470">
            <v>0</v>
          </cell>
          <cell r="AB470">
            <v>0</v>
          </cell>
          <cell r="AC470">
            <v>0</v>
          </cell>
          <cell r="AD470">
            <v>0</v>
          </cell>
          <cell r="AE470">
            <v>0</v>
          </cell>
          <cell r="AF470">
            <v>0</v>
          </cell>
          <cell r="AG470">
            <v>0</v>
          </cell>
          <cell r="AH470">
            <v>0</v>
          </cell>
          <cell r="AI470">
            <v>0</v>
          </cell>
          <cell r="AJ470">
            <v>0</v>
          </cell>
        </row>
        <row r="471">
          <cell r="C471" t="str">
            <v>III</v>
          </cell>
          <cell r="D471">
            <v>0</v>
          </cell>
          <cell r="E471">
            <v>0</v>
          </cell>
          <cell r="F471">
            <v>0</v>
          </cell>
          <cell r="G471">
            <v>0</v>
          </cell>
          <cell r="H471">
            <v>0</v>
          </cell>
          <cell r="I471">
            <v>0</v>
          </cell>
          <cell r="J471">
            <v>0</v>
          </cell>
          <cell r="K471">
            <v>0</v>
          </cell>
          <cell r="L471">
            <v>0</v>
          </cell>
          <cell r="M471">
            <v>0</v>
          </cell>
          <cell r="N471">
            <v>0</v>
          </cell>
          <cell r="O471">
            <v>0</v>
          </cell>
          <cell r="P471">
            <v>0</v>
          </cell>
          <cell r="Q471">
            <v>0</v>
          </cell>
          <cell r="R471">
            <v>0</v>
          </cell>
          <cell r="S471">
            <v>0</v>
          </cell>
          <cell r="T471">
            <v>0</v>
          </cell>
          <cell r="U471">
            <v>0</v>
          </cell>
          <cell r="V471">
            <v>0</v>
          </cell>
          <cell r="W471">
            <v>0</v>
          </cell>
          <cell r="X471">
            <v>0</v>
          </cell>
          <cell r="Y471">
            <v>0</v>
          </cell>
          <cell r="Z471">
            <v>0</v>
          </cell>
          <cell r="AA471">
            <v>0</v>
          </cell>
          <cell r="AB471">
            <v>0</v>
          </cell>
          <cell r="AC471">
            <v>0</v>
          </cell>
          <cell r="AD471">
            <v>0</v>
          </cell>
          <cell r="AE471">
            <v>0</v>
          </cell>
          <cell r="AF471">
            <v>0</v>
          </cell>
          <cell r="AG471">
            <v>0</v>
          </cell>
          <cell r="AH471">
            <v>0</v>
          </cell>
          <cell r="AI471">
            <v>0</v>
          </cell>
          <cell r="AJ471">
            <v>0</v>
          </cell>
        </row>
        <row r="472">
          <cell r="C472" t="str">
            <v>IV</v>
          </cell>
          <cell r="D472">
            <v>0</v>
          </cell>
          <cell r="E472">
            <v>0</v>
          </cell>
          <cell r="F472">
            <v>0</v>
          </cell>
          <cell r="G472">
            <v>0</v>
          </cell>
          <cell r="H472">
            <v>0</v>
          </cell>
          <cell r="I472">
            <v>0</v>
          </cell>
          <cell r="J472">
            <v>0</v>
          </cell>
          <cell r="K472">
            <v>0</v>
          </cell>
          <cell r="L472">
            <v>0</v>
          </cell>
          <cell r="M472">
            <v>0</v>
          </cell>
          <cell r="N472">
            <v>0</v>
          </cell>
          <cell r="O472">
            <v>0</v>
          </cell>
          <cell r="P472">
            <v>0</v>
          </cell>
          <cell r="Q472">
            <v>0</v>
          </cell>
          <cell r="R472">
            <v>0</v>
          </cell>
          <cell r="S472">
            <v>0</v>
          </cell>
          <cell r="T472">
            <v>0</v>
          </cell>
          <cell r="U472">
            <v>0</v>
          </cell>
          <cell r="V472">
            <v>0</v>
          </cell>
          <cell r="W472">
            <v>0</v>
          </cell>
          <cell r="X472">
            <v>0</v>
          </cell>
          <cell r="Y472">
            <v>0</v>
          </cell>
          <cell r="Z472">
            <v>0</v>
          </cell>
          <cell r="AA472">
            <v>0</v>
          </cell>
          <cell r="AB472">
            <v>0</v>
          </cell>
          <cell r="AC472">
            <v>0</v>
          </cell>
          <cell r="AD472">
            <v>0</v>
          </cell>
          <cell r="AE472">
            <v>0</v>
          </cell>
          <cell r="AF472">
            <v>0</v>
          </cell>
          <cell r="AG472">
            <v>0</v>
          </cell>
          <cell r="AH472">
            <v>0</v>
          </cell>
          <cell r="AI472">
            <v>0</v>
          </cell>
          <cell r="AJ472">
            <v>0</v>
          </cell>
        </row>
        <row r="473">
          <cell r="C473" t="str">
            <v>V</v>
          </cell>
          <cell r="D473">
            <v>0</v>
          </cell>
          <cell r="E473">
            <v>0</v>
          </cell>
          <cell r="F473">
            <v>0</v>
          </cell>
          <cell r="G473">
            <v>0</v>
          </cell>
          <cell r="H473">
            <v>0</v>
          </cell>
          <cell r="I473">
            <v>0</v>
          </cell>
          <cell r="J473">
            <v>0</v>
          </cell>
          <cell r="K473">
            <v>0</v>
          </cell>
          <cell r="L473">
            <v>0</v>
          </cell>
          <cell r="M473">
            <v>0</v>
          </cell>
          <cell r="N473">
            <v>0</v>
          </cell>
          <cell r="O473">
            <v>0</v>
          </cell>
          <cell r="P473">
            <v>0</v>
          </cell>
          <cell r="Q473">
            <v>0</v>
          </cell>
          <cell r="R473">
            <v>0</v>
          </cell>
          <cell r="S473">
            <v>0</v>
          </cell>
          <cell r="T473">
            <v>0</v>
          </cell>
          <cell r="U473">
            <v>0</v>
          </cell>
          <cell r="V473">
            <v>0</v>
          </cell>
          <cell r="W473">
            <v>0</v>
          </cell>
          <cell r="X473">
            <v>0</v>
          </cell>
          <cell r="Y473">
            <v>0</v>
          </cell>
          <cell r="Z473">
            <v>0</v>
          </cell>
          <cell r="AA473">
            <v>0</v>
          </cell>
          <cell r="AB473">
            <v>0</v>
          </cell>
          <cell r="AC473">
            <v>0</v>
          </cell>
          <cell r="AD473">
            <v>0</v>
          </cell>
          <cell r="AE473">
            <v>0</v>
          </cell>
          <cell r="AF473">
            <v>0</v>
          </cell>
          <cell r="AG473">
            <v>0</v>
          </cell>
          <cell r="AH473">
            <v>0</v>
          </cell>
          <cell r="AI473">
            <v>0</v>
          </cell>
          <cell r="AJ473">
            <v>0</v>
          </cell>
        </row>
        <row r="474">
          <cell r="C474" t="str">
            <v>RM</v>
          </cell>
          <cell r="D474">
            <v>0</v>
          </cell>
          <cell r="E474">
            <v>0</v>
          </cell>
          <cell r="F474">
            <v>0</v>
          </cell>
          <cell r="G474">
            <v>0</v>
          </cell>
          <cell r="H474">
            <v>0</v>
          </cell>
          <cell r="I474">
            <v>0</v>
          </cell>
          <cell r="J474">
            <v>0</v>
          </cell>
          <cell r="K474">
            <v>0</v>
          </cell>
          <cell r="L474">
            <v>0</v>
          </cell>
          <cell r="M474">
            <v>0</v>
          </cell>
          <cell r="N474">
            <v>0</v>
          </cell>
          <cell r="O474">
            <v>0</v>
          </cell>
          <cell r="P474">
            <v>0</v>
          </cell>
          <cell r="Q474">
            <v>0</v>
          </cell>
          <cell r="R474">
            <v>0</v>
          </cell>
          <cell r="S474">
            <v>0</v>
          </cell>
          <cell r="T474">
            <v>0</v>
          </cell>
          <cell r="U474">
            <v>0</v>
          </cell>
          <cell r="V474">
            <v>0</v>
          </cell>
          <cell r="W474">
            <v>0</v>
          </cell>
          <cell r="X474">
            <v>0</v>
          </cell>
          <cell r="Y474">
            <v>0</v>
          </cell>
          <cell r="Z474">
            <v>0</v>
          </cell>
          <cell r="AA474">
            <v>0</v>
          </cell>
          <cell r="AB474">
            <v>0</v>
          </cell>
          <cell r="AC474">
            <v>0</v>
          </cell>
          <cell r="AD474">
            <v>0</v>
          </cell>
          <cell r="AE474">
            <v>0</v>
          </cell>
          <cell r="AF474">
            <v>0</v>
          </cell>
          <cell r="AG474">
            <v>0</v>
          </cell>
          <cell r="AH474">
            <v>0</v>
          </cell>
          <cell r="AI474">
            <v>0</v>
          </cell>
          <cell r="AJ474">
            <v>0</v>
          </cell>
        </row>
        <row r="475">
          <cell r="C475" t="str">
            <v>VI</v>
          </cell>
          <cell r="D475">
            <v>0</v>
          </cell>
          <cell r="E475">
            <v>0</v>
          </cell>
          <cell r="F475">
            <v>0</v>
          </cell>
          <cell r="G475">
            <v>0</v>
          </cell>
          <cell r="H475">
            <v>0</v>
          </cell>
          <cell r="I475">
            <v>0</v>
          </cell>
          <cell r="J475">
            <v>0</v>
          </cell>
          <cell r="K475">
            <v>0</v>
          </cell>
          <cell r="L475">
            <v>0</v>
          </cell>
          <cell r="M475">
            <v>0</v>
          </cell>
          <cell r="N475">
            <v>0</v>
          </cell>
          <cell r="O475">
            <v>0</v>
          </cell>
          <cell r="P475">
            <v>0</v>
          </cell>
          <cell r="Q475">
            <v>0</v>
          </cell>
          <cell r="R475">
            <v>0</v>
          </cell>
          <cell r="S475">
            <v>0</v>
          </cell>
          <cell r="T475">
            <v>0</v>
          </cell>
          <cell r="U475">
            <v>0</v>
          </cell>
          <cell r="V475">
            <v>0</v>
          </cell>
          <cell r="W475">
            <v>0</v>
          </cell>
          <cell r="X475">
            <v>0</v>
          </cell>
          <cell r="Y475">
            <v>0</v>
          </cell>
          <cell r="Z475">
            <v>0</v>
          </cell>
          <cell r="AA475">
            <v>0</v>
          </cell>
          <cell r="AB475">
            <v>0</v>
          </cell>
          <cell r="AC475">
            <v>0</v>
          </cell>
          <cell r="AD475">
            <v>0</v>
          </cell>
          <cell r="AE475">
            <v>0</v>
          </cell>
          <cell r="AF475">
            <v>0</v>
          </cell>
          <cell r="AG475">
            <v>0</v>
          </cell>
          <cell r="AH475">
            <v>0</v>
          </cell>
          <cell r="AI475">
            <v>0</v>
          </cell>
          <cell r="AJ475">
            <v>0</v>
          </cell>
        </row>
        <row r="476">
          <cell r="C476" t="str">
            <v>VII</v>
          </cell>
          <cell r="D476">
            <v>0</v>
          </cell>
          <cell r="E476">
            <v>0</v>
          </cell>
          <cell r="F476">
            <v>0</v>
          </cell>
          <cell r="G476">
            <v>0</v>
          </cell>
          <cell r="H476">
            <v>0</v>
          </cell>
          <cell r="I476">
            <v>0</v>
          </cell>
          <cell r="J476">
            <v>0</v>
          </cell>
          <cell r="K476">
            <v>0</v>
          </cell>
          <cell r="L476">
            <v>0</v>
          </cell>
          <cell r="M476">
            <v>0</v>
          </cell>
          <cell r="N476">
            <v>0</v>
          </cell>
          <cell r="O476">
            <v>0</v>
          </cell>
          <cell r="P476">
            <v>0</v>
          </cell>
          <cell r="Q476">
            <v>0</v>
          </cell>
          <cell r="R476">
            <v>0</v>
          </cell>
          <cell r="S476">
            <v>0</v>
          </cell>
          <cell r="T476">
            <v>0</v>
          </cell>
          <cell r="U476">
            <v>0</v>
          </cell>
          <cell r="V476">
            <v>0</v>
          </cell>
          <cell r="W476">
            <v>0</v>
          </cell>
          <cell r="X476">
            <v>0</v>
          </cell>
          <cell r="Y476">
            <v>0</v>
          </cell>
          <cell r="Z476">
            <v>0</v>
          </cell>
          <cell r="AA476">
            <v>0</v>
          </cell>
          <cell r="AB476">
            <v>0</v>
          </cell>
          <cell r="AC476">
            <v>0</v>
          </cell>
          <cell r="AD476">
            <v>0</v>
          </cell>
          <cell r="AE476">
            <v>0</v>
          </cell>
          <cell r="AF476">
            <v>0</v>
          </cell>
          <cell r="AG476">
            <v>0</v>
          </cell>
          <cell r="AH476">
            <v>0</v>
          </cell>
          <cell r="AI476">
            <v>0</v>
          </cell>
          <cell r="AJ476">
            <v>0</v>
          </cell>
        </row>
        <row r="477">
          <cell r="C477" t="str">
            <v>XVI</v>
          </cell>
          <cell r="D477">
            <v>0</v>
          </cell>
          <cell r="E477">
            <v>0</v>
          </cell>
          <cell r="F477">
            <v>0</v>
          </cell>
          <cell r="G477">
            <v>0</v>
          </cell>
          <cell r="H477">
            <v>0</v>
          </cell>
          <cell r="I477">
            <v>0</v>
          </cell>
          <cell r="J477">
            <v>0</v>
          </cell>
          <cell r="K477">
            <v>0</v>
          </cell>
          <cell r="L477">
            <v>0</v>
          </cell>
          <cell r="M477">
            <v>0</v>
          </cell>
          <cell r="N477">
            <v>0</v>
          </cell>
          <cell r="O477">
            <v>0</v>
          </cell>
          <cell r="P477">
            <v>0</v>
          </cell>
          <cell r="Q477">
            <v>0</v>
          </cell>
          <cell r="R477">
            <v>0</v>
          </cell>
          <cell r="S477">
            <v>0</v>
          </cell>
          <cell r="T477">
            <v>0</v>
          </cell>
          <cell r="U477">
            <v>0</v>
          </cell>
          <cell r="V477">
            <v>0</v>
          </cell>
          <cell r="W477">
            <v>0</v>
          </cell>
          <cell r="X477">
            <v>0</v>
          </cell>
          <cell r="Y477">
            <v>0</v>
          </cell>
          <cell r="Z477">
            <v>0</v>
          </cell>
          <cell r="AA477">
            <v>0</v>
          </cell>
          <cell r="AB477">
            <v>0</v>
          </cell>
          <cell r="AC477">
            <v>0</v>
          </cell>
          <cell r="AD477">
            <v>0</v>
          </cell>
          <cell r="AE477">
            <v>0</v>
          </cell>
          <cell r="AF477">
            <v>0</v>
          </cell>
          <cell r="AG477">
            <v>0</v>
          </cell>
          <cell r="AH477">
            <v>0</v>
          </cell>
          <cell r="AI477">
            <v>0</v>
          </cell>
          <cell r="AJ477">
            <v>0</v>
          </cell>
        </row>
        <row r="478">
          <cell r="C478" t="str">
            <v>VIII</v>
          </cell>
          <cell r="D478">
            <v>0</v>
          </cell>
          <cell r="E478">
            <v>0</v>
          </cell>
          <cell r="F478">
            <v>0</v>
          </cell>
          <cell r="G478">
            <v>0</v>
          </cell>
          <cell r="H478">
            <v>0</v>
          </cell>
          <cell r="I478">
            <v>0</v>
          </cell>
          <cell r="J478">
            <v>0</v>
          </cell>
          <cell r="K478">
            <v>0</v>
          </cell>
          <cell r="L478">
            <v>0</v>
          </cell>
          <cell r="M478">
            <v>0</v>
          </cell>
          <cell r="N478">
            <v>0</v>
          </cell>
          <cell r="O478">
            <v>0</v>
          </cell>
          <cell r="P478">
            <v>0</v>
          </cell>
          <cell r="Q478">
            <v>0</v>
          </cell>
          <cell r="R478">
            <v>0</v>
          </cell>
          <cell r="S478">
            <v>0</v>
          </cell>
          <cell r="T478">
            <v>0</v>
          </cell>
          <cell r="U478">
            <v>0</v>
          </cell>
          <cell r="V478">
            <v>0</v>
          </cell>
          <cell r="W478">
            <v>0</v>
          </cell>
          <cell r="X478">
            <v>0</v>
          </cell>
          <cell r="Y478">
            <v>0</v>
          </cell>
          <cell r="Z478">
            <v>0</v>
          </cell>
          <cell r="AA478">
            <v>0</v>
          </cell>
          <cell r="AB478">
            <v>0</v>
          </cell>
          <cell r="AC478">
            <v>0</v>
          </cell>
          <cell r="AD478">
            <v>0</v>
          </cell>
          <cell r="AE478">
            <v>0</v>
          </cell>
          <cell r="AF478">
            <v>0</v>
          </cell>
          <cell r="AG478">
            <v>0</v>
          </cell>
          <cell r="AH478">
            <v>0</v>
          </cell>
          <cell r="AI478">
            <v>0</v>
          </cell>
          <cell r="AJ478">
            <v>0</v>
          </cell>
        </row>
        <row r="479">
          <cell r="C479" t="str">
            <v>IX</v>
          </cell>
          <cell r="D479">
            <v>2.9375814467599999</v>
          </cell>
          <cell r="E479">
            <v>2.9375814467599999</v>
          </cell>
          <cell r="F479">
            <v>2.9375814467599999</v>
          </cell>
          <cell r="G479">
            <v>2.9375814467599999</v>
          </cell>
          <cell r="H479">
            <v>2.9375814467599999</v>
          </cell>
          <cell r="I479">
            <v>2.9375814467599999</v>
          </cell>
          <cell r="J479">
            <v>2.9375814467599999</v>
          </cell>
          <cell r="K479">
            <v>2.9375814467599999</v>
          </cell>
          <cell r="L479">
            <v>2.9375814467599999</v>
          </cell>
          <cell r="M479">
            <v>2.9375814467599999</v>
          </cell>
          <cell r="N479">
            <v>2.9375814467599999</v>
          </cell>
          <cell r="O479">
            <v>2.9375814467599999</v>
          </cell>
          <cell r="P479">
            <v>2.9375814467599999</v>
          </cell>
          <cell r="Q479">
            <v>2.9375814467599999</v>
          </cell>
          <cell r="R479">
            <v>2.9375814467599999</v>
          </cell>
          <cell r="S479">
            <v>2.9375814467599999</v>
          </cell>
          <cell r="T479">
            <v>2.9375814467599999</v>
          </cell>
          <cell r="U479">
            <v>2.9375814467599999</v>
          </cell>
          <cell r="V479">
            <v>2.9375814467599999</v>
          </cell>
          <cell r="W479">
            <v>2.9375814467599999</v>
          </cell>
          <cell r="X479">
            <v>2.9375814467599999</v>
          </cell>
          <cell r="Y479">
            <v>2.9375814467599999</v>
          </cell>
          <cell r="Z479">
            <v>2.9375814467599999</v>
          </cell>
          <cell r="AA479">
            <v>2.9375814467599999</v>
          </cell>
          <cell r="AB479">
            <v>3.0376226319153301</v>
          </cell>
          <cell r="AC479">
            <v>3.0376226319153301</v>
          </cell>
          <cell r="AD479">
            <v>3.0376226319153301</v>
          </cell>
          <cell r="AE479">
            <v>1.5760990127300001</v>
          </cell>
          <cell r="AF479">
            <v>22.1321060526605</v>
          </cell>
          <cell r="AG479">
            <v>22.1321060526605</v>
          </cell>
          <cell r="AH479">
            <v>0</v>
          </cell>
          <cell r="AI479">
            <v>0</v>
          </cell>
          <cell r="AJ479">
            <v>0</v>
          </cell>
        </row>
        <row r="480">
          <cell r="C480" t="str">
            <v>XIV</v>
          </cell>
          <cell r="D480">
            <v>5.6304916666666696</v>
          </cell>
          <cell r="E480">
            <v>5.6304916666666696</v>
          </cell>
          <cell r="F480">
            <v>5.6304916666666696</v>
          </cell>
          <cell r="G480">
            <v>5.6304916666666696</v>
          </cell>
          <cell r="H480">
            <v>5.6304916666666696</v>
          </cell>
          <cell r="I480">
            <v>5.6304916666666696</v>
          </cell>
          <cell r="J480">
            <v>5.6304916666666696</v>
          </cell>
          <cell r="K480">
            <v>5.6304916666666696</v>
          </cell>
          <cell r="L480">
            <v>5.6304916666666696</v>
          </cell>
          <cell r="M480">
            <v>5.6304916666666696</v>
          </cell>
          <cell r="N480">
            <v>5.6304916666666696</v>
          </cell>
          <cell r="O480">
            <v>5.6304916666666696</v>
          </cell>
          <cell r="P480">
            <v>5.6304916666666696</v>
          </cell>
          <cell r="Q480">
            <v>5.6304916666666696</v>
          </cell>
          <cell r="R480">
            <v>5.6304916666666696</v>
          </cell>
          <cell r="S480">
            <v>5.6304916666666696</v>
          </cell>
          <cell r="T480">
            <v>5.6304916666666696</v>
          </cell>
          <cell r="U480">
            <v>5.6304916666666696</v>
          </cell>
          <cell r="V480">
            <v>5.6304916666666696</v>
          </cell>
          <cell r="W480">
            <v>5.6304916666666696</v>
          </cell>
          <cell r="X480">
            <v>5.6304916666666696</v>
          </cell>
          <cell r="Y480">
            <v>5.6304916666666696</v>
          </cell>
          <cell r="Z480">
            <v>5.6304916666666696</v>
          </cell>
          <cell r="AA480">
            <v>5.6304916666666696</v>
          </cell>
          <cell r="AB480">
            <v>0</v>
          </cell>
          <cell r="AC480">
            <v>0</v>
          </cell>
          <cell r="AD480">
            <v>0</v>
          </cell>
          <cell r="AE480">
            <v>0</v>
          </cell>
          <cell r="AF480">
            <v>0</v>
          </cell>
          <cell r="AG480">
            <v>0</v>
          </cell>
          <cell r="AH480">
            <v>0</v>
          </cell>
          <cell r="AI480">
            <v>0</v>
          </cell>
          <cell r="AJ480">
            <v>0</v>
          </cell>
        </row>
        <row r="481">
          <cell r="C481" t="str">
            <v>X</v>
          </cell>
          <cell r="D481">
            <v>0.20203550000000001</v>
          </cell>
          <cell r="E481">
            <v>0.20203550000000001</v>
          </cell>
          <cell r="F481">
            <v>0.20203550000000001</v>
          </cell>
          <cell r="G481">
            <v>0.20203550000000001</v>
          </cell>
          <cell r="H481">
            <v>0.20203550000000001</v>
          </cell>
          <cell r="I481">
            <v>0.20203550000000001</v>
          </cell>
          <cell r="J481">
            <v>0.20203550000000001</v>
          </cell>
          <cell r="K481">
            <v>0.20203550000000001</v>
          </cell>
          <cell r="L481">
            <v>0.20203550000000001</v>
          </cell>
          <cell r="M481">
            <v>0.20203550000000001</v>
          </cell>
          <cell r="N481">
            <v>0.20203550000000001</v>
          </cell>
          <cell r="O481">
            <v>0.20203550000000001</v>
          </cell>
          <cell r="P481">
            <v>0.20203550000000001</v>
          </cell>
          <cell r="Q481">
            <v>0.20203550000000001</v>
          </cell>
          <cell r="R481">
            <v>0.20203550000000001</v>
          </cell>
          <cell r="S481">
            <v>0.20203550000000001</v>
          </cell>
          <cell r="T481">
            <v>0.20203550000000001</v>
          </cell>
          <cell r="U481">
            <v>0.20203550000000001</v>
          </cell>
          <cell r="V481">
            <v>0.20203550000000001</v>
          </cell>
          <cell r="W481">
            <v>0.20203550000000001</v>
          </cell>
          <cell r="X481">
            <v>0.20203550000000001</v>
          </cell>
          <cell r="Y481">
            <v>0.20203550000000001</v>
          </cell>
          <cell r="Z481">
            <v>0.20203550000000001</v>
          </cell>
          <cell r="AA481">
            <v>0.20203550000000001</v>
          </cell>
          <cell r="AB481">
            <v>1.40874866666667</v>
          </cell>
          <cell r="AC481">
            <v>1.40874866666667</v>
          </cell>
          <cell r="AD481">
            <v>1.40874866666667</v>
          </cell>
          <cell r="AE481">
            <v>0</v>
          </cell>
          <cell r="AF481">
            <v>6.0987945000000003</v>
          </cell>
          <cell r="AG481">
            <v>6.0987945000000003</v>
          </cell>
          <cell r="AH481">
            <v>0</v>
          </cell>
          <cell r="AI481">
            <v>0</v>
          </cell>
          <cell r="AJ481">
            <v>0</v>
          </cell>
        </row>
        <row r="482">
          <cell r="C482" t="str">
            <v>XI</v>
          </cell>
          <cell r="D482">
            <v>0</v>
          </cell>
          <cell r="E482">
            <v>0</v>
          </cell>
          <cell r="F482">
            <v>0</v>
          </cell>
          <cell r="G482">
            <v>0</v>
          </cell>
          <cell r="H482">
            <v>0</v>
          </cell>
          <cell r="I482">
            <v>0</v>
          </cell>
          <cell r="J482">
            <v>0</v>
          </cell>
          <cell r="K482">
            <v>0</v>
          </cell>
          <cell r="L482">
            <v>0</v>
          </cell>
          <cell r="M482">
            <v>0</v>
          </cell>
          <cell r="N482">
            <v>0</v>
          </cell>
          <cell r="O482">
            <v>0</v>
          </cell>
          <cell r="P482">
            <v>0</v>
          </cell>
          <cell r="Q482">
            <v>0</v>
          </cell>
          <cell r="R482">
            <v>0</v>
          </cell>
          <cell r="S482">
            <v>0</v>
          </cell>
          <cell r="T482">
            <v>0</v>
          </cell>
          <cell r="U482">
            <v>0</v>
          </cell>
          <cell r="V482">
            <v>0</v>
          </cell>
          <cell r="W482">
            <v>0</v>
          </cell>
          <cell r="X482">
            <v>0</v>
          </cell>
          <cell r="Y482">
            <v>0</v>
          </cell>
          <cell r="Z482">
            <v>0</v>
          </cell>
          <cell r="AA482">
            <v>0</v>
          </cell>
          <cell r="AB482">
            <v>0</v>
          </cell>
          <cell r="AC482">
            <v>0</v>
          </cell>
          <cell r="AD482">
            <v>0</v>
          </cell>
          <cell r="AE482">
            <v>0</v>
          </cell>
          <cell r="AF482">
            <v>0</v>
          </cell>
          <cell r="AG482">
            <v>0</v>
          </cell>
          <cell r="AH482">
            <v>0</v>
          </cell>
          <cell r="AI482">
            <v>0</v>
          </cell>
          <cell r="AJ482">
            <v>0</v>
          </cell>
        </row>
        <row r="483">
          <cell r="C483" t="str">
            <v>XII</v>
          </cell>
          <cell r="D483">
            <v>0</v>
          </cell>
          <cell r="E483">
            <v>0</v>
          </cell>
          <cell r="F483">
            <v>0</v>
          </cell>
          <cell r="G483">
            <v>0</v>
          </cell>
          <cell r="H483">
            <v>0</v>
          </cell>
          <cell r="I483">
            <v>0</v>
          </cell>
          <cell r="J483">
            <v>0</v>
          </cell>
          <cell r="K483">
            <v>0</v>
          </cell>
          <cell r="L483">
            <v>0</v>
          </cell>
          <cell r="M483">
            <v>0</v>
          </cell>
          <cell r="N483">
            <v>0</v>
          </cell>
          <cell r="O483">
            <v>0</v>
          </cell>
          <cell r="P483">
            <v>0</v>
          </cell>
          <cell r="Q483">
            <v>0</v>
          </cell>
          <cell r="R483">
            <v>0</v>
          </cell>
          <cell r="S483">
            <v>0</v>
          </cell>
          <cell r="T483">
            <v>0</v>
          </cell>
          <cell r="U483">
            <v>0</v>
          </cell>
          <cell r="V483">
            <v>0</v>
          </cell>
          <cell r="W483">
            <v>0</v>
          </cell>
          <cell r="X483">
            <v>0</v>
          </cell>
          <cell r="Y483">
            <v>0</v>
          </cell>
          <cell r="Z483">
            <v>0</v>
          </cell>
          <cell r="AA483">
            <v>0</v>
          </cell>
          <cell r="AB483">
            <v>0</v>
          </cell>
          <cell r="AC483">
            <v>0</v>
          </cell>
          <cell r="AD483">
            <v>0</v>
          </cell>
          <cell r="AE483">
            <v>0</v>
          </cell>
          <cell r="AF483">
            <v>0</v>
          </cell>
          <cell r="AG483">
            <v>0</v>
          </cell>
          <cell r="AH483">
            <v>0</v>
          </cell>
          <cell r="AI483">
            <v>0</v>
          </cell>
          <cell r="AJ483">
            <v>0</v>
          </cell>
        </row>
        <row r="484">
          <cell r="D484">
            <v>8.7701086134266699</v>
          </cell>
          <cell r="E484">
            <v>8.7701086134266699</v>
          </cell>
          <cell r="F484">
            <v>8.7701086134266699</v>
          </cell>
          <cell r="G484">
            <v>8.7701086134266699</v>
          </cell>
          <cell r="H484">
            <v>8.7701086134266699</v>
          </cell>
          <cell r="I484">
            <v>8.7701086134266699</v>
          </cell>
          <cell r="J484">
            <v>8.7701086134266699</v>
          </cell>
          <cell r="K484">
            <v>8.7701086134266699</v>
          </cell>
          <cell r="L484">
            <v>8.7701086134266699</v>
          </cell>
          <cell r="M484">
            <v>8.7701086134266699</v>
          </cell>
          <cell r="N484">
            <v>8.7701086134266699</v>
          </cell>
          <cell r="O484">
            <v>8.7701086134266699</v>
          </cell>
          <cell r="P484">
            <v>8.7701086134266699</v>
          </cell>
          <cell r="Q484">
            <v>8.7701086134266699</v>
          </cell>
          <cell r="R484">
            <v>8.7701086134266699</v>
          </cell>
          <cell r="S484">
            <v>8.7701086134266699</v>
          </cell>
          <cell r="T484">
            <v>8.7701086134266699</v>
          </cell>
          <cell r="U484">
            <v>8.7701086134266699</v>
          </cell>
          <cell r="V484">
            <v>8.7701086134266699</v>
          </cell>
          <cell r="W484">
            <v>8.7701086134266699</v>
          </cell>
          <cell r="X484">
            <v>8.7701086134266699</v>
          </cell>
          <cell r="Y484">
            <v>8.7701086134266699</v>
          </cell>
          <cell r="Z484">
            <v>8.7701086134266699</v>
          </cell>
          <cell r="AA484">
            <v>8.7701086134266699</v>
          </cell>
          <cell r="AB484">
            <v>4.4463712985820001</v>
          </cell>
          <cell r="AC484">
            <v>4.4463712985820001</v>
          </cell>
          <cell r="AD484">
            <v>4.4463712985820001</v>
          </cell>
          <cell r="AE484">
            <v>1.5760990127300001</v>
          </cell>
          <cell r="AF484">
            <v>28.230900552660501</v>
          </cell>
          <cell r="AG484">
            <v>28.230900552660501</v>
          </cell>
          <cell r="AH484">
            <v>0</v>
          </cell>
          <cell r="AI484">
            <v>0</v>
          </cell>
          <cell r="AJ484">
            <v>0</v>
          </cell>
        </row>
        <row r="486">
          <cell r="C486" t="str">
            <v>Tipo Forestal 10</v>
          </cell>
        </row>
        <row r="487">
          <cell r="C487" t="str">
            <v>Uso de la Tierra/Año</v>
          </cell>
          <cell r="D487">
            <v>1990</v>
          </cell>
          <cell r="E487">
            <v>1991</v>
          </cell>
          <cell r="F487">
            <v>1992</v>
          </cell>
          <cell r="G487">
            <v>1993</v>
          </cell>
          <cell r="H487">
            <v>1994</v>
          </cell>
          <cell r="I487">
            <v>1995</v>
          </cell>
          <cell r="J487">
            <v>1996</v>
          </cell>
          <cell r="K487">
            <v>1997</v>
          </cell>
          <cell r="L487">
            <v>1998</v>
          </cell>
          <cell r="M487">
            <v>1999</v>
          </cell>
          <cell r="N487">
            <v>2000</v>
          </cell>
          <cell r="O487">
            <v>2001</v>
          </cell>
          <cell r="P487">
            <v>2002</v>
          </cell>
          <cell r="Q487">
            <v>2003</v>
          </cell>
          <cell r="R487">
            <v>2004</v>
          </cell>
          <cell r="S487">
            <v>2005</v>
          </cell>
          <cell r="T487">
            <v>2006</v>
          </cell>
          <cell r="U487">
            <v>2007</v>
          </cell>
          <cell r="V487">
            <v>2008</v>
          </cell>
          <cell r="W487">
            <v>2009</v>
          </cell>
          <cell r="X487">
            <v>2010</v>
          </cell>
          <cell r="Y487">
            <v>2011</v>
          </cell>
          <cell r="Z487">
            <v>2012</v>
          </cell>
          <cell r="AA487">
            <v>2013</v>
          </cell>
          <cell r="AB487">
            <v>2014</v>
          </cell>
          <cell r="AC487">
            <v>2015</v>
          </cell>
          <cell r="AD487">
            <v>2016</v>
          </cell>
          <cell r="AE487">
            <v>2017</v>
          </cell>
          <cell r="AF487">
            <v>2018</v>
          </cell>
          <cell r="AG487">
            <v>2019</v>
          </cell>
          <cell r="AH487">
            <v>2020</v>
          </cell>
          <cell r="AI487">
            <v>2021</v>
          </cell>
          <cell r="AJ487">
            <v>2022</v>
          </cell>
        </row>
        <row r="488">
          <cell r="C488" t="str">
            <v>XV</v>
          </cell>
          <cell r="D488">
            <v>0</v>
          </cell>
          <cell r="E488">
            <v>0</v>
          </cell>
          <cell r="F488">
            <v>0</v>
          </cell>
          <cell r="G488">
            <v>0</v>
          </cell>
          <cell r="H488">
            <v>0</v>
          </cell>
          <cell r="I488">
            <v>0</v>
          </cell>
          <cell r="J488">
            <v>0</v>
          </cell>
          <cell r="K488">
            <v>0</v>
          </cell>
          <cell r="L488">
            <v>0</v>
          </cell>
          <cell r="M488">
            <v>0</v>
          </cell>
          <cell r="N488">
            <v>0</v>
          </cell>
          <cell r="O488">
            <v>0</v>
          </cell>
          <cell r="P488">
            <v>0</v>
          </cell>
          <cell r="Q488">
            <v>0</v>
          </cell>
          <cell r="R488">
            <v>0</v>
          </cell>
          <cell r="S488">
            <v>0</v>
          </cell>
          <cell r="T488">
            <v>0</v>
          </cell>
          <cell r="U488">
            <v>0</v>
          </cell>
          <cell r="V488">
            <v>0</v>
          </cell>
          <cell r="W488">
            <v>0</v>
          </cell>
          <cell r="X488">
            <v>0</v>
          </cell>
          <cell r="Y488">
            <v>0</v>
          </cell>
          <cell r="Z488">
            <v>0</v>
          </cell>
          <cell r="AA488">
            <v>0</v>
          </cell>
          <cell r="AB488">
            <v>0</v>
          </cell>
          <cell r="AC488">
            <v>0</v>
          </cell>
          <cell r="AD488">
            <v>0</v>
          </cell>
          <cell r="AE488">
            <v>0</v>
          </cell>
          <cell r="AF488">
            <v>0</v>
          </cell>
          <cell r="AG488">
            <v>0</v>
          </cell>
          <cell r="AH488">
            <v>0</v>
          </cell>
          <cell r="AI488">
            <v>0</v>
          </cell>
          <cell r="AJ488">
            <v>0</v>
          </cell>
        </row>
        <row r="489">
          <cell r="C489" t="str">
            <v>I</v>
          </cell>
          <cell r="D489">
            <v>0</v>
          </cell>
          <cell r="E489">
            <v>0</v>
          </cell>
          <cell r="F489">
            <v>0</v>
          </cell>
          <cell r="G489">
            <v>0</v>
          </cell>
          <cell r="H489">
            <v>0</v>
          </cell>
          <cell r="I489">
            <v>0</v>
          </cell>
          <cell r="J489">
            <v>0</v>
          </cell>
          <cell r="K489">
            <v>0</v>
          </cell>
          <cell r="L489">
            <v>0</v>
          </cell>
          <cell r="M489">
            <v>0</v>
          </cell>
          <cell r="N489">
            <v>0</v>
          </cell>
          <cell r="O489">
            <v>0</v>
          </cell>
          <cell r="P489">
            <v>0</v>
          </cell>
          <cell r="Q489">
            <v>0</v>
          </cell>
          <cell r="R489">
            <v>0</v>
          </cell>
          <cell r="S489">
            <v>0</v>
          </cell>
          <cell r="T489">
            <v>0</v>
          </cell>
          <cell r="U489">
            <v>0</v>
          </cell>
          <cell r="V489">
            <v>0</v>
          </cell>
          <cell r="W489">
            <v>0</v>
          </cell>
          <cell r="X489">
            <v>0</v>
          </cell>
          <cell r="Y489">
            <v>0</v>
          </cell>
          <cell r="Z489">
            <v>0</v>
          </cell>
          <cell r="AA489">
            <v>0</v>
          </cell>
          <cell r="AB489">
            <v>0</v>
          </cell>
          <cell r="AC489">
            <v>0</v>
          </cell>
          <cell r="AD489">
            <v>0</v>
          </cell>
          <cell r="AE489">
            <v>0</v>
          </cell>
          <cell r="AF489">
            <v>0</v>
          </cell>
          <cell r="AG489">
            <v>0</v>
          </cell>
          <cell r="AH489">
            <v>0</v>
          </cell>
          <cell r="AI489">
            <v>0</v>
          </cell>
          <cell r="AJ489">
            <v>0</v>
          </cell>
        </row>
        <row r="490">
          <cell r="C490" t="str">
            <v>II</v>
          </cell>
          <cell r="D490">
            <v>0</v>
          </cell>
          <cell r="E490">
            <v>0</v>
          </cell>
          <cell r="F490">
            <v>0</v>
          </cell>
          <cell r="G490">
            <v>0</v>
          </cell>
          <cell r="H490">
            <v>0</v>
          </cell>
          <cell r="I490">
            <v>0</v>
          </cell>
          <cell r="J490">
            <v>0</v>
          </cell>
          <cell r="K490">
            <v>0</v>
          </cell>
          <cell r="L490">
            <v>0</v>
          </cell>
          <cell r="M490">
            <v>0</v>
          </cell>
          <cell r="N490">
            <v>0</v>
          </cell>
          <cell r="O490">
            <v>0</v>
          </cell>
          <cell r="P490">
            <v>0</v>
          </cell>
          <cell r="Q490">
            <v>0</v>
          </cell>
          <cell r="R490">
            <v>0</v>
          </cell>
          <cell r="S490">
            <v>0</v>
          </cell>
          <cell r="T490">
            <v>0</v>
          </cell>
          <cell r="U490">
            <v>0</v>
          </cell>
          <cell r="V490">
            <v>0</v>
          </cell>
          <cell r="W490">
            <v>0</v>
          </cell>
          <cell r="X490">
            <v>0</v>
          </cell>
          <cell r="Y490">
            <v>0</v>
          </cell>
          <cell r="Z490">
            <v>0</v>
          </cell>
          <cell r="AA490">
            <v>0</v>
          </cell>
          <cell r="AB490">
            <v>0</v>
          </cell>
          <cell r="AC490">
            <v>0</v>
          </cell>
          <cell r="AD490">
            <v>0</v>
          </cell>
          <cell r="AE490">
            <v>0</v>
          </cell>
          <cell r="AF490">
            <v>0</v>
          </cell>
          <cell r="AG490">
            <v>0</v>
          </cell>
          <cell r="AH490">
            <v>0</v>
          </cell>
          <cell r="AI490">
            <v>0</v>
          </cell>
          <cell r="AJ490">
            <v>0</v>
          </cell>
        </row>
        <row r="491">
          <cell r="C491" t="str">
            <v>III</v>
          </cell>
          <cell r="D491">
            <v>0</v>
          </cell>
          <cell r="E491">
            <v>0</v>
          </cell>
          <cell r="F491">
            <v>0</v>
          </cell>
          <cell r="G491">
            <v>0</v>
          </cell>
          <cell r="H491">
            <v>0</v>
          </cell>
          <cell r="I491">
            <v>0</v>
          </cell>
          <cell r="J491">
            <v>0</v>
          </cell>
          <cell r="K491">
            <v>0</v>
          </cell>
          <cell r="L491">
            <v>0</v>
          </cell>
          <cell r="M491">
            <v>0</v>
          </cell>
          <cell r="N491">
            <v>0</v>
          </cell>
          <cell r="O491">
            <v>0</v>
          </cell>
          <cell r="P491">
            <v>0</v>
          </cell>
          <cell r="Q491">
            <v>0</v>
          </cell>
          <cell r="R491">
            <v>0</v>
          </cell>
          <cell r="S491">
            <v>0</v>
          </cell>
          <cell r="T491">
            <v>0</v>
          </cell>
          <cell r="U491">
            <v>0</v>
          </cell>
          <cell r="V491">
            <v>0</v>
          </cell>
          <cell r="W491">
            <v>0</v>
          </cell>
          <cell r="X491">
            <v>0</v>
          </cell>
          <cell r="Y491">
            <v>0</v>
          </cell>
          <cell r="Z491">
            <v>0</v>
          </cell>
          <cell r="AA491">
            <v>0</v>
          </cell>
          <cell r="AB491">
            <v>0</v>
          </cell>
          <cell r="AC491">
            <v>0</v>
          </cell>
          <cell r="AD491">
            <v>0</v>
          </cell>
          <cell r="AE491">
            <v>0</v>
          </cell>
          <cell r="AF491">
            <v>0</v>
          </cell>
          <cell r="AG491">
            <v>0</v>
          </cell>
          <cell r="AH491">
            <v>0</v>
          </cell>
          <cell r="AI491">
            <v>0</v>
          </cell>
          <cell r="AJ491">
            <v>0</v>
          </cell>
        </row>
        <row r="492">
          <cell r="C492" t="str">
            <v>IV</v>
          </cell>
          <cell r="D492">
            <v>0</v>
          </cell>
          <cell r="E492">
            <v>0</v>
          </cell>
          <cell r="F492">
            <v>0</v>
          </cell>
          <cell r="G492">
            <v>0</v>
          </cell>
          <cell r="H492">
            <v>0</v>
          </cell>
          <cell r="I492">
            <v>0</v>
          </cell>
          <cell r="J492">
            <v>0</v>
          </cell>
          <cell r="K492">
            <v>0</v>
          </cell>
          <cell r="L492">
            <v>0</v>
          </cell>
          <cell r="M492">
            <v>0</v>
          </cell>
          <cell r="N492">
            <v>0</v>
          </cell>
          <cell r="O492">
            <v>0</v>
          </cell>
          <cell r="P492">
            <v>0</v>
          </cell>
          <cell r="Q492">
            <v>0</v>
          </cell>
          <cell r="R492">
            <v>0</v>
          </cell>
          <cell r="S492">
            <v>0</v>
          </cell>
          <cell r="T492">
            <v>0</v>
          </cell>
          <cell r="U492">
            <v>0</v>
          </cell>
          <cell r="V492">
            <v>0</v>
          </cell>
          <cell r="W492">
            <v>0</v>
          </cell>
          <cell r="X492">
            <v>0</v>
          </cell>
          <cell r="Y492">
            <v>0</v>
          </cell>
          <cell r="Z492">
            <v>0</v>
          </cell>
          <cell r="AA492">
            <v>0</v>
          </cell>
          <cell r="AB492">
            <v>0</v>
          </cell>
          <cell r="AC492">
            <v>0</v>
          </cell>
          <cell r="AD492">
            <v>0</v>
          </cell>
          <cell r="AE492">
            <v>0</v>
          </cell>
          <cell r="AF492">
            <v>0</v>
          </cell>
          <cell r="AG492">
            <v>0</v>
          </cell>
          <cell r="AH492">
            <v>0</v>
          </cell>
          <cell r="AI492">
            <v>0</v>
          </cell>
          <cell r="AJ492">
            <v>0</v>
          </cell>
        </row>
        <row r="493">
          <cell r="C493" t="str">
            <v>V</v>
          </cell>
          <cell r="D493">
            <v>0</v>
          </cell>
          <cell r="E493">
            <v>0</v>
          </cell>
          <cell r="F493">
            <v>0</v>
          </cell>
          <cell r="G493">
            <v>0</v>
          </cell>
          <cell r="H493">
            <v>0</v>
          </cell>
          <cell r="I493">
            <v>0</v>
          </cell>
          <cell r="J493">
            <v>0</v>
          </cell>
          <cell r="K493">
            <v>0</v>
          </cell>
          <cell r="L493">
            <v>0</v>
          </cell>
          <cell r="M493">
            <v>0</v>
          </cell>
          <cell r="N493">
            <v>0</v>
          </cell>
          <cell r="O493">
            <v>0</v>
          </cell>
          <cell r="P493">
            <v>0</v>
          </cell>
          <cell r="Q493">
            <v>0</v>
          </cell>
          <cell r="R493">
            <v>0</v>
          </cell>
          <cell r="S493">
            <v>0</v>
          </cell>
          <cell r="T493">
            <v>0</v>
          </cell>
          <cell r="U493">
            <v>0</v>
          </cell>
          <cell r="V493">
            <v>0</v>
          </cell>
          <cell r="W493">
            <v>0</v>
          </cell>
          <cell r="X493">
            <v>0</v>
          </cell>
          <cell r="Y493">
            <v>0</v>
          </cell>
          <cell r="Z493">
            <v>0</v>
          </cell>
          <cell r="AA493">
            <v>0</v>
          </cell>
          <cell r="AB493">
            <v>0</v>
          </cell>
          <cell r="AC493">
            <v>0</v>
          </cell>
          <cell r="AD493">
            <v>0</v>
          </cell>
          <cell r="AE493">
            <v>0</v>
          </cell>
          <cell r="AF493">
            <v>0</v>
          </cell>
          <cell r="AG493">
            <v>0</v>
          </cell>
          <cell r="AH493">
            <v>0</v>
          </cell>
          <cell r="AI493">
            <v>0</v>
          </cell>
          <cell r="AJ493">
            <v>0</v>
          </cell>
        </row>
        <row r="494">
          <cell r="C494" t="str">
            <v>RM</v>
          </cell>
          <cell r="D494">
            <v>0</v>
          </cell>
          <cell r="E494">
            <v>0</v>
          </cell>
          <cell r="F494">
            <v>0</v>
          </cell>
          <cell r="G494">
            <v>0</v>
          </cell>
          <cell r="H494">
            <v>0</v>
          </cell>
          <cell r="I494">
            <v>0</v>
          </cell>
          <cell r="J494">
            <v>0</v>
          </cell>
          <cell r="K494">
            <v>0</v>
          </cell>
          <cell r="L494">
            <v>0</v>
          </cell>
          <cell r="M494">
            <v>0</v>
          </cell>
          <cell r="N494">
            <v>0</v>
          </cell>
          <cell r="O494">
            <v>0</v>
          </cell>
          <cell r="P494">
            <v>0</v>
          </cell>
          <cell r="Q494">
            <v>0</v>
          </cell>
          <cell r="R494">
            <v>0</v>
          </cell>
          <cell r="S494">
            <v>0</v>
          </cell>
          <cell r="T494">
            <v>0</v>
          </cell>
          <cell r="U494">
            <v>0</v>
          </cell>
          <cell r="V494">
            <v>0</v>
          </cell>
          <cell r="W494">
            <v>0</v>
          </cell>
          <cell r="X494">
            <v>0</v>
          </cell>
          <cell r="Y494">
            <v>0</v>
          </cell>
          <cell r="Z494">
            <v>0</v>
          </cell>
          <cell r="AA494">
            <v>0</v>
          </cell>
          <cell r="AB494">
            <v>0</v>
          </cell>
          <cell r="AC494">
            <v>0</v>
          </cell>
          <cell r="AD494">
            <v>0</v>
          </cell>
          <cell r="AE494">
            <v>0</v>
          </cell>
          <cell r="AF494">
            <v>0</v>
          </cell>
          <cell r="AG494">
            <v>0</v>
          </cell>
          <cell r="AH494">
            <v>0</v>
          </cell>
          <cell r="AI494">
            <v>0</v>
          </cell>
          <cell r="AJ494">
            <v>0</v>
          </cell>
        </row>
        <row r="495">
          <cell r="C495" t="str">
            <v>VI</v>
          </cell>
          <cell r="D495">
            <v>0</v>
          </cell>
          <cell r="E495">
            <v>0</v>
          </cell>
          <cell r="F495">
            <v>0</v>
          </cell>
          <cell r="G495">
            <v>0</v>
          </cell>
          <cell r="H495">
            <v>0</v>
          </cell>
          <cell r="I495">
            <v>0</v>
          </cell>
          <cell r="J495">
            <v>0</v>
          </cell>
          <cell r="K495">
            <v>0</v>
          </cell>
          <cell r="L495">
            <v>0</v>
          </cell>
          <cell r="M495">
            <v>0</v>
          </cell>
          <cell r="N495">
            <v>0</v>
          </cell>
          <cell r="O495">
            <v>0</v>
          </cell>
          <cell r="P495">
            <v>0</v>
          </cell>
          <cell r="Q495">
            <v>0</v>
          </cell>
          <cell r="R495">
            <v>0</v>
          </cell>
          <cell r="S495">
            <v>0</v>
          </cell>
          <cell r="T495">
            <v>0</v>
          </cell>
          <cell r="U495">
            <v>0</v>
          </cell>
          <cell r="V495">
            <v>0</v>
          </cell>
          <cell r="W495">
            <v>0</v>
          </cell>
          <cell r="X495">
            <v>0</v>
          </cell>
          <cell r="Y495">
            <v>0</v>
          </cell>
          <cell r="Z495">
            <v>0</v>
          </cell>
          <cell r="AA495">
            <v>0</v>
          </cell>
          <cell r="AB495">
            <v>0</v>
          </cell>
          <cell r="AC495">
            <v>0</v>
          </cell>
          <cell r="AD495">
            <v>0</v>
          </cell>
          <cell r="AE495">
            <v>0</v>
          </cell>
          <cell r="AF495">
            <v>0</v>
          </cell>
          <cell r="AG495">
            <v>0</v>
          </cell>
          <cell r="AH495">
            <v>0</v>
          </cell>
          <cell r="AI495">
            <v>0</v>
          </cell>
          <cell r="AJ495">
            <v>0</v>
          </cell>
        </row>
        <row r="496">
          <cell r="C496" t="str">
            <v>VII</v>
          </cell>
          <cell r="D496">
            <v>0</v>
          </cell>
          <cell r="E496">
            <v>0</v>
          </cell>
          <cell r="F496">
            <v>0</v>
          </cell>
          <cell r="G496">
            <v>0</v>
          </cell>
          <cell r="H496">
            <v>0</v>
          </cell>
          <cell r="I496">
            <v>0</v>
          </cell>
          <cell r="J496">
            <v>0</v>
          </cell>
          <cell r="K496">
            <v>0</v>
          </cell>
          <cell r="L496">
            <v>0</v>
          </cell>
          <cell r="M496">
            <v>0</v>
          </cell>
          <cell r="N496">
            <v>0</v>
          </cell>
          <cell r="O496">
            <v>0</v>
          </cell>
          <cell r="P496">
            <v>0</v>
          </cell>
          <cell r="Q496">
            <v>0</v>
          </cell>
          <cell r="R496">
            <v>0</v>
          </cell>
          <cell r="S496">
            <v>0</v>
          </cell>
          <cell r="T496">
            <v>0</v>
          </cell>
          <cell r="U496">
            <v>0</v>
          </cell>
          <cell r="V496">
            <v>0</v>
          </cell>
          <cell r="W496">
            <v>0</v>
          </cell>
          <cell r="X496">
            <v>0</v>
          </cell>
          <cell r="Y496">
            <v>0</v>
          </cell>
          <cell r="Z496">
            <v>0</v>
          </cell>
          <cell r="AA496">
            <v>0</v>
          </cell>
          <cell r="AB496">
            <v>0</v>
          </cell>
          <cell r="AC496">
            <v>0</v>
          </cell>
          <cell r="AD496">
            <v>0</v>
          </cell>
          <cell r="AE496">
            <v>0</v>
          </cell>
          <cell r="AF496">
            <v>0</v>
          </cell>
          <cell r="AG496">
            <v>0</v>
          </cell>
          <cell r="AH496">
            <v>0</v>
          </cell>
          <cell r="AI496">
            <v>0</v>
          </cell>
          <cell r="AJ496">
            <v>0</v>
          </cell>
        </row>
        <row r="497">
          <cell r="C497" t="str">
            <v>XVI</v>
          </cell>
          <cell r="D497">
            <v>0</v>
          </cell>
          <cell r="E497">
            <v>0</v>
          </cell>
          <cell r="F497">
            <v>0</v>
          </cell>
          <cell r="G497">
            <v>0</v>
          </cell>
          <cell r="H497">
            <v>0</v>
          </cell>
          <cell r="I497">
            <v>0</v>
          </cell>
          <cell r="J497">
            <v>0</v>
          </cell>
          <cell r="K497">
            <v>0</v>
          </cell>
          <cell r="L497">
            <v>0</v>
          </cell>
          <cell r="M497">
            <v>0</v>
          </cell>
          <cell r="N497">
            <v>0</v>
          </cell>
          <cell r="O497">
            <v>0</v>
          </cell>
          <cell r="P497">
            <v>0</v>
          </cell>
          <cell r="Q497">
            <v>0</v>
          </cell>
          <cell r="R497">
            <v>0</v>
          </cell>
          <cell r="S497">
            <v>0</v>
          </cell>
          <cell r="T497">
            <v>0</v>
          </cell>
          <cell r="U497">
            <v>0</v>
          </cell>
          <cell r="V497">
            <v>0</v>
          </cell>
          <cell r="W497">
            <v>0</v>
          </cell>
          <cell r="X497">
            <v>0</v>
          </cell>
          <cell r="Y497">
            <v>0</v>
          </cell>
          <cell r="Z497">
            <v>0</v>
          </cell>
          <cell r="AA497">
            <v>0</v>
          </cell>
          <cell r="AB497">
            <v>0</v>
          </cell>
          <cell r="AC497">
            <v>0</v>
          </cell>
          <cell r="AD497">
            <v>0</v>
          </cell>
          <cell r="AE497">
            <v>0</v>
          </cell>
          <cell r="AF497">
            <v>0</v>
          </cell>
          <cell r="AG497">
            <v>0</v>
          </cell>
          <cell r="AH497">
            <v>0</v>
          </cell>
          <cell r="AI497">
            <v>0</v>
          </cell>
          <cell r="AJ497">
            <v>0</v>
          </cell>
        </row>
        <row r="498">
          <cell r="C498" t="str">
            <v>VIII</v>
          </cell>
          <cell r="D498">
            <v>8.6046666666666702E-2</v>
          </cell>
          <cell r="E498">
            <v>8.6046666666666702E-2</v>
          </cell>
          <cell r="F498">
            <v>8.6046666666666702E-2</v>
          </cell>
          <cell r="G498">
            <v>8.6046666666666702E-2</v>
          </cell>
          <cell r="H498">
            <v>8.6046666666666702E-2</v>
          </cell>
          <cell r="I498">
            <v>8.6046666666666702E-2</v>
          </cell>
          <cell r="J498">
            <v>8.6046666666666702E-2</v>
          </cell>
          <cell r="K498">
            <v>8.6046666666666702E-2</v>
          </cell>
          <cell r="L498">
            <v>8.6046666666666702E-2</v>
          </cell>
          <cell r="M498">
            <v>8.6046666666666702E-2</v>
          </cell>
          <cell r="N498">
            <v>8.6046666666666702E-2</v>
          </cell>
          <cell r="O498">
            <v>8.6046666666666702E-2</v>
          </cell>
          <cell r="P498">
            <v>8.6046666666666702E-2</v>
          </cell>
          <cell r="Q498">
            <v>8.6046666666666702E-2</v>
          </cell>
          <cell r="R498">
            <v>8.6046666666666702E-2</v>
          </cell>
          <cell r="S498">
            <v>8.6046666666666702E-2</v>
          </cell>
          <cell r="T498">
            <v>8.6046666666666702E-2</v>
          </cell>
          <cell r="U498">
            <v>8.6046666666666702E-2</v>
          </cell>
          <cell r="V498">
            <v>8.6046666666666702E-2</v>
          </cell>
          <cell r="W498">
            <v>8.6046666666666702E-2</v>
          </cell>
          <cell r="X498">
            <v>8.6046666666666702E-2</v>
          </cell>
          <cell r="Y498">
            <v>8.6046666666666702E-2</v>
          </cell>
          <cell r="Z498">
            <v>8.6046666666666702E-2</v>
          </cell>
          <cell r="AA498">
            <v>8.6046666666666702E-2</v>
          </cell>
          <cell r="AB498">
            <v>0</v>
          </cell>
          <cell r="AC498">
            <v>0</v>
          </cell>
          <cell r="AD498">
            <v>0</v>
          </cell>
          <cell r="AE498">
            <v>0</v>
          </cell>
          <cell r="AF498">
            <v>0</v>
          </cell>
          <cell r="AG498">
            <v>0</v>
          </cell>
          <cell r="AH498">
            <v>0</v>
          </cell>
          <cell r="AI498">
            <v>0</v>
          </cell>
          <cell r="AJ498">
            <v>0</v>
          </cell>
        </row>
        <row r="499">
          <cell r="C499" t="str">
            <v>IX</v>
          </cell>
          <cell r="D499">
            <v>0.173390979288333</v>
          </cell>
          <cell r="E499">
            <v>0.173390979288333</v>
          </cell>
          <cell r="F499">
            <v>0.173390979288333</v>
          </cell>
          <cell r="G499">
            <v>0.173390979288333</v>
          </cell>
          <cell r="H499">
            <v>0.173390979288333</v>
          </cell>
          <cell r="I499">
            <v>0.173390979288333</v>
          </cell>
          <cell r="J499">
            <v>0.173390979288333</v>
          </cell>
          <cell r="K499">
            <v>0.173390979288333</v>
          </cell>
          <cell r="L499">
            <v>0.173390979288333</v>
          </cell>
          <cell r="M499">
            <v>0.173390979288333</v>
          </cell>
          <cell r="N499">
            <v>0.173390979288333</v>
          </cell>
          <cell r="O499">
            <v>0.173390979288333</v>
          </cell>
          <cell r="P499">
            <v>0.173390979288333</v>
          </cell>
          <cell r="Q499">
            <v>0.173390979288333</v>
          </cell>
          <cell r="R499">
            <v>0.173390979288333</v>
          </cell>
          <cell r="S499">
            <v>0.173390979288333</v>
          </cell>
          <cell r="T499">
            <v>0.173390979288333</v>
          </cell>
          <cell r="U499">
            <v>0.173390979288333</v>
          </cell>
          <cell r="V499">
            <v>0.173390979288333</v>
          </cell>
          <cell r="W499">
            <v>0.173390979288333</v>
          </cell>
          <cell r="X499">
            <v>0.173390979288333</v>
          </cell>
          <cell r="Y499">
            <v>0.173390979288333</v>
          </cell>
          <cell r="Z499">
            <v>0.173390979288333</v>
          </cell>
          <cell r="AA499">
            <v>0.173390979288333</v>
          </cell>
          <cell r="AB499">
            <v>0</v>
          </cell>
          <cell r="AC499">
            <v>0</v>
          </cell>
          <cell r="AD499">
            <v>0</v>
          </cell>
          <cell r="AE499">
            <v>0</v>
          </cell>
          <cell r="AF499">
            <v>2.5404269078700001</v>
          </cell>
          <cell r="AG499">
            <v>2.5404269078700001</v>
          </cell>
          <cell r="AH499">
            <v>0</v>
          </cell>
          <cell r="AI499">
            <v>0</v>
          </cell>
          <cell r="AJ499">
            <v>0</v>
          </cell>
        </row>
        <row r="500">
          <cell r="C500" t="str">
            <v>XIV</v>
          </cell>
          <cell r="D500">
            <v>0</v>
          </cell>
          <cell r="E500">
            <v>0</v>
          </cell>
          <cell r="F500">
            <v>0</v>
          </cell>
          <cell r="G500">
            <v>0</v>
          </cell>
          <cell r="H500">
            <v>0</v>
          </cell>
          <cell r="I500">
            <v>0</v>
          </cell>
          <cell r="J500">
            <v>0</v>
          </cell>
          <cell r="K500">
            <v>0</v>
          </cell>
          <cell r="L500">
            <v>0</v>
          </cell>
          <cell r="M500">
            <v>0</v>
          </cell>
          <cell r="N500">
            <v>0</v>
          </cell>
          <cell r="O500">
            <v>0</v>
          </cell>
          <cell r="P500">
            <v>0</v>
          </cell>
          <cell r="Q500">
            <v>0</v>
          </cell>
          <cell r="R500">
            <v>0</v>
          </cell>
          <cell r="S500">
            <v>0</v>
          </cell>
          <cell r="T500">
            <v>0</v>
          </cell>
          <cell r="U500">
            <v>0</v>
          </cell>
          <cell r="V500">
            <v>0</v>
          </cell>
          <cell r="W500">
            <v>0</v>
          </cell>
          <cell r="X500">
            <v>0</v>
          </cell>
          <cell r="Y500">
            <v>0</v>
          </cell>
          <cell r="Z500">
            <v>0</v>
          </cell>
          <cell r="AA500">
            <v>0</v>
          </cell>
          <cell r="AB500">
            <v>0</v>
          </cell>
          <cell r="AC500">
            <v>0</v>
          </cell>
          <cell r="AD500">
            <v>0</v>
          </cell>
          <cell r="AE500">
            <v>0</v>
          </cell>
          <cell r="AF500">
            <v>0</v>
          </cell>
          <cell r="AG500">
            <v>0</v>
          </cell>
          <cell r="AH500">
            <v>0</v>
          </cell>
          <cell r="AI500">
            <v>0</v>
          </cell>
          <cell r="AJ500">
            <v>0</v>
          </cell>
        </row>
        <row r="501">
          <cell r="C501" t="str">
            <v>X</v>
          </cell>
          <cell r="D501">
            <v>0.53606533333333295</v>
          </cell>
          <cell r="E501">
            <v>0.53606533333333295</v>
          </cell>
          <cell r="F501">
            <v>0.53606533333333295</v>
          </cell>
          <cell r="G501">
            <v>0.53606533333333295</v>
          </cell>
          <cell r="H501">
            <v>0.53606533333333295</v>
          </cell>
          <cell r="I501">
            <v>0.53606533333333295</v>
          </cell>
          <cell r="J501">
            <v>0.53606533333333295</v>
          </cell>
          <cell r="K501">
            <v>0.53606533333333295</v>
          </cell>
          <cell r="L501">
            <v>0.53606533333333295</v>
          </cell>
          <cell r="M501">
            <v>0.53606533333333295</v>
          </cell>
          <cell r="N501">
            <v>0.53606533333333295</v>
          </cell>
          <cell r="O501">
            <v>0.53606533333333295</v>
          </cell>
          <cell r="P501">
            <v>0.53606533333333295</v>
          </cell>
          <cell r="Q501">
            <v>0.53606533333333295</v>
          </cell>
          <cell r="R501">
            <v>0.53606533333333295</v>
          </cell>
          <cell r="S501">
            <v>0.53606533333333295</v>
          </cell>
          <cell r="T501">
            <v>0.53606533333333295</v>
          </cell>
          <cell r="U501">
            <v>0.53606533333333295</v>
          </cell>
          <cell r="V501">
            <v>0.53606533333333295</v>
          </cell>
          <cell r="W501">
            <v>0.53606533333333295</v>
          </cell>
          <cell r="X501">
            <v>0.53606533333333295</v>
          </cell>
          <cell r="Y501">
            <v>0.53606533333333295</v>
          </cell>
          <cell r="Z501">
            <v>0.53606533333333295</v>
          </cell>
          <cell r="AA501">
            <v>0.53606533333333295</v>
          </cell>
          <cell r="AB501">
            <v>9.7105530000000009</v>
          </cell>
          <cell r="AC501">
            <v>9.7105530000000009</v>
          </cell>
          <cell r="AD501">
            <v>9.7105530000000009</v>
          </cell>
          <cell r="AE501">
            <v>0</v>
          </cell>
          <cell r="AF501">
            <v>7.0784229999999999</v>
          </cell>
          <cell r="AG501">
            <v>7.0784229999999999</v>
          </cell>
          <cell r="AH501">
            <v>0</v>
          </cell>
          <cell r="AI501">
            <v>0</v>
          </cell>
          <cell r="AJ501">
            <v>0</v>
          </cell>
        </row>
        <row r="502">
          <cell r="C502" t="str">
            <v>XI</v>
          </cell>
          <cell r="D502">
            <v>0</v>
          </cell>
          <cell r="E502">
            <v>0</v>
          </cell>
          <cell r="F502">
            <v>0</v>
          </cell>
          <cell r="G502">
            <v>0</v>
          </cell>
          <cell r="H502">
            <v>0</v>
          </cell>
          <cell r="I502">
            <v>0</v>
          </cell>
          <cell r="J502">
            <v>0</v>
          </cell>
          <cell r="K502">
            <v>0</v>
          </cell>
          <cell r="L502">
            <v>0</v>
          </cell>
          <cell r="M502">
            <v>0</v>
          </cell>
          <cell r="N502">
            <v>0</v>
          </cell>
          <cell r="O502">
            <v>0</v>
          </cell>
          <cell r="P502">
            <v>0</v>
          </cell>
          <cell r="Q502">
            <v>0</v>
          </cell>
          <cell r="R502">
            <v>0</v>
          </cell>
          <cell r="S502">
            <v>0</v>
          </cell>
          <cell r="T502">
            <v>0</v>
          </cell>
          <cell r="U502">
            <v>0</v>
          </cell>
          <cell r="V502">
            <v>0</v>
          </cell>
          <cell r="W502">
            <v>0</v>
          </cell>
          <cell r="X502">
            <v>0</v>
          </cell>
          <cell r="Y502">
            <v>0</v>
          </cell>
          <cell r="Z502">
            <v>0</v>
          </cell>
          <cell r="AA502">
            <v>0</v>
          </cell>
          <cell r="AB502">
            <v>0</v>
          </cell>
          <cell r="AC502">
            <v>0</v>
          </cell>
          <cell r="AD502">
            <v>0</v>
          </cell>
          <cell r="AE502">
            <v>0</v>
          </cell>
          <cell r="AF502">
            <v>0</v>
          </cell>
          <cell r="AG502">
            <v>0</v>
          </cell>
          <cell r="AH502">
            <v>0</v>
          </cell>
          <cell r="AI502">
            <v>0</v>
          </cell>
          <cell r="AJ502">
            <v>0</v>
          </cell>
        </row>
        <row r="503">
          <cell r="C503" t="str">
            <v>XII</v>
          </cell>
          <cell r="D503">
            <v>0</v>
          </cell>
          <cell r="E503">
            <v>0</v>
          </cell>
          <cell r="F503">
            <v>0</v>
          </cell>
          <cell r="G503">
            <v>0</v>
          </cell>
          <cell r="H503">
            <v>0</v>
          </cell>
          <cell r="I503">
            <v>0</v>
          </cell>
          <cell r="J503">
            <v>0</v>
          </cell>
          <cell r="K503">
            <v>0</v>
          </cell>
          <cell r="L503">
            <v>0</v>
          </cell>
          <cell r="M503">
            <v>0</v>
          </cell>
          <cell r="N503">
            <v>0</v>
          </cell>
          <cell r="O503">
            <v>0</v>
          </cell>
          <cell r="P503">
            <v>0</v>
          </cell>
          <cell r="Q503">
            <v>0</v>
          </cell>
          <cell r="R503">
            <v>0</v>
          </cell>
          <cell r="S503">
            <v>0</v>
          </cell>
          <cell r="T503">
            <v>0</v>
          </cell>
          <cell r="U503">
            <v>0</v>
          </cell>
          <cell r="V503">
            <v>0</v>
          </cell>
          <cell r="W503">
            <v>0</v>
          </cell>
          <cell r="X503">
            <v>0</v>
          </cell>
          <cell r="Y503">
            <v>0</v>
          </cell>
          <cell r="Z503">
            <v>0</v>
          </cell>
          <cell r="AA503">
            <v>0</v>
          </cell>
          <cell r="AB503">
            <v>0</v>
          </cell>
          <cell r="AC503">
            <v>0</v>
          </cell>
          <cell r="AD503">
            <v>0</v>
          </cell>
          <cell r="AE503">
            <v>0</v>
          </cell>
          <cell r="AF503">
            <v>0</v>
          </cell>
          <cell r="AG503">
            <v>0</v>
          </cell>
          <cell r="AH503">
            <v>0</v>
          </cell>
          <cell r="AI503">
            <v>0</v>
          </cell>
          <cell r="AJ503">
            <v>0</v>
          </cell>
        </row>
        <row r="504">
          <cell r="D504">
            <v>0.79550297928833302</v>
          </cell>
          <cell r="E504">
            <v>0.79550297928833302</v>
          </cell>
          <cell r="F504">
            <v>0.79550297928833302</v>
          </cell>
          <cell r="G504">
            <v>0.79550297928833302</v>
          </cell>
          <cell r="H504">
            <v>0.79550297928833302</v>
          </cell>
          <cell r="I504">
            <v>0.79550297928833302</v>
          </cell>
          <cell r="J504">
            <v>0.79550297928833302</v>
          </cell>
          <cell r="K504">
            <v>0.79550297928833302</v>
          </cell>
          <cell r="L504">
            <v>0.79550297928833302</v>
          </cell>
          <cell r="M504">
            <v>0.79550297928833302</v>
          </cell>
          <cell r="N504">
            <v>0.79550297928833302</v>
          </cell>
          <cell r="O504">
            <v>0.79550297928833302</v>
          </cell>
          <cell r="P504">
            <v>0.79550297928833302</v>
          </cell>
          <cell r="Q504">
            <v>0.79550297928833302</v>
          </cell>
          <cell r="R504">
            <v>0.79550297928833302</v>
          </cell>
          <cell r="S504">
            <v>0.79550297928833302</v>
          </cell>
          <cell r="T504">
            <v>0.79550297928833302</v>
          </cell>
          <cell r="U504">
            <v>0.79550297928833302</v>
          </cell>
          <cell r="V504">
            <v>0.79550297928833302</v>
          </cell>
          <cell r="W504">
            <v>0.79550297928833302</v>
          </cell>
          <cell r="X504">
            <v>0.79550297928833302</v>
          </cell>
          <cell r="Y504">
            <v>0.79550297928833302</v>
          </cell>
          <cell r="Z504">
            <v>0.79550297928833302</v>
          </cell>
          <cell r="AA504">
            <v>0.79550297928833302</v>
          </cell>
          <cell r="AB504">
            <v>9.7105530000000009</v>
          </cell>
          <cell r="AC504">
            <v>9.7105530000000009</v>
          </cell>
          <cell r="AD504">
            <v>9.7105530000000009</v>
          </cell>
          <cell r="AE504">
            <v>0</v>
          </cell>
          <cell r="AF504">
            <v>9.6188499078700005</v>
          </cell>
          <cell r="AG504">
            <v>9.6188499078700005</v>
          </cell>
          <cell r="AH504">
            <v>0</v>
          </cell>
          <cell r="AI504">
            <v>0</v>
          </cell>
          <cell r="AJ504">
            <v>0</v>
          </cell>
        </row>
        <row r="506">
          <cell r="C506" t="str">
            <v>Tipo Forestal 11</v>
          </cell>
        </row>
        <row r="507">
          <cell r="C507" t="str">
            <v>Uso de la Tierra/Año</v>
          </cell>
          <cell r="D507">
            <v>1990</v>
          </cell>
          <cell r="E507">
            <v>1991</v>
          </cell>
          <cell r="F507">
            <v>1992</v>
          </cell>
          <cell r="G507">
            <v>1993</v>
          </cell>
          <cell r="H507">
            <v>1994</v>
          </cell>
          <cell r="I507">
            <v>1995</v>
          </cell>
          <cell r="J507">
            <v>1996</v>
          </cell>
          <cell r="K507">
            <v>1997</v>
          </cell>
          <cell r="L507">
            <v>1998</v>
          </cell>
          <cell r="M507">
            <v>1999</v>
          </cell>
          <cell r="N507">
            <v>2000</v>
          </cell>
          <cell r="O507">
            <v>2001</v>
          </cell>
          <cell r="P507">
            <v>2002</v>
          </cell>
          <cell r="Q507">
            <v>2003</v>
          </cell>
          <cell r="R507">
            <v>2004</v>
          </cell>
          <cell r="S507">
            <v>2005</v>
          </cell>
          <cell r="T507">
            <v>2006</v>
          </cell>
          <cell r="U507">
            <v>2007</v>
          </cell>
          <cell r="V507">
            <v>2008</v>
          </cell>
          <cell r="W507">
            <v>2009</v>
          </cell>
          <cell r="X507">
            <v>2010</v>
          </cell>
          <cell r="Y507">
            <v>2011</v>
          </cell>
          <cell r="Z507">
            <v>2012</v>
          </cell>
          <cell r="AA507">
            <v>2013</v>
          </cell>
          <cell r="AB507">
            <v>2014</v>
          </cell>
          <cell r="AC507">
            <v>2015</v>
          </cell>
          <cell r="AD507">
            <v>2016</v>
          </cell>
          <cell r="AE507">
            <v>2017</v>
          </cell>
          <cell r="AF507">
            <v>2018</v>
          </cell>
          <cell r="AG507">
            <v>2019</v>
          </cell>
          <cell r="AH507">
            <v>2020</v>
          </cell>
          <cell r="AI507">
            <v>2021</v>
          </cell>
          <cell r="AJ507">
            <v>2022</v>
          </cell>
        </row>
        <row r="508">
          <cell r="C508" t="str">
            <v>XV</v>
          </cell>
          <cell r="D508">
            <v>0</v>
          </cell>
          <cell r="E508">
            <v>0</v>
          </cell>
          <cell r="F508">
            <v>0</v>
          </cell>
          <cell r="G508">
            <v>0</v>
          </cell>
          <cell r="H508">
            <v>0</v>
          </cell>
          <cell r="I508">
            <v>0</v>
          </cell>
          <cell r="J508">
            <v>0</v>
          </cell>
          <cell r="K508">
            <v>0</v>
          </cell>
          <cell r="L508">
            <v>0</v>
          </cell>
          <cell r="M508">
            <v>0</v>
          </cell>
          <cell r="N508">
            <v>0</v>
          </cell>
          <cell r="O508">
            <v>0</v>
          </cell>
          <cell r="P508">
            <v>0</v>
          </cell>
          <cell r="Q508">
            <v>0</v>
          </cell>
          <cell r="R508">
            <v>0</v>
          </cell>
          <cell r="S508">
            <v>0</v>
          </cell>
          <cell r="T508">
            <v>0</v>
          </cell>
          <cell r="U508">
            <v>0</v>
          </cell>
          <cell r="V508">
            <v>0</v>
          </cell>
          <cell r="W508">
            <v>0</v>
          </cell>
          <cell r="X508">
            <v>0</v>
          </cell>
          <cell r="Y508">
            <v>0</v>
          </cell>
          <cell r="Z508">
            <v>0</v>
          </cell>
          <cell r="AA508">
            <v>0</v>
          </cell>
          <cell r="AB508">
            <v>0</v>
          </cell>
          <cell r="AC508">
            <v>0</v>
          </cell>
          <cell r="AD508">
            <v>0</v>
          </cell>
          <cell r="AE508">
            <v>0</v>
          </cell>
          <cell r="AF508">
            <v>0</v>
          </cell>
          <cell r="AG508">
            <v>0</v>
          </cell>
          <cell r="AH508">
            <v>0</v>
          </cell>
          <cell r="AI508">
            <v>0</v>
          </cell>
          <cell r="AJ508">
            <v>0</v>
          </cell>
        </row>
        <row r="509">
          <cell r="C509" t="str">
            <v>I</v>
          </cell>
          <cell r="D509">
            <v>0</v>
          </cell>
          <cell r="E509">
            <v>0</v>
          </cell>
          <cell r="F509">
            <v>0</v>
          </cell>
          <cell r="G509">
            <v>0</v>
          </cell>
          <cell r="H509">
            <v>0</v>
          </cell>
          <cell r="I509">
            <v>0</v>
          </cell>
          <cell r="J509">
            <v>0</v>
          </cell>
          <cell r="K509">
            <v>0</v>
          </cell>
          <cell r="L509">
            <v>0</v>
          </cell>
          <cell r="M509">
            <v>0</v>
          </cell>
          <cell r="N509">
            <v>0</v>
          </cell>
          <cell r="O509">
            <v>0</v>
          </cell>
          <cell r="P509">
            <v>0</v>
          </cell>
          <cell r="Q509">
            <v>0</v>
          </cell>
          <cell r="R509">
            <v>0</v>
          </cell>
          <cell r="S509">
            <v>0</v>
          </cell>
          <cell r="T509">
            <v>0</v>
          </cell>
          <cell r="U509">
            <v>0</v>
          </cell>
          <cell r="V509">
            <v>0</v>
          </cell>
          <cell r="W509">
            <v>0</v>
          </cell>
          <cell r="X509">
            <v>0</v>
          </cell>
          <cell r="Y509">
            <v>0</v>
          </cell>
          <cell r="Z509">
            <v>0</v>
          </cell>
          <cell r="AA509">
            <v>0</v>
          </cell>
          <cell r="AB509">
            <v>0</v>
          </cell>
          <cell r="AC509">
            <v>0</v>
          </cell>
          <cell r="AD509">
            <v>0</v>
          </cell>
          <cell r="AE509">
            <v>0</v>
          </cell>
          <cell r="AF509">
            <v>0</v>
          </cell>
          <cell r="AG509">
            <v>0</v>
          </cell>
          <cell r="AH509">
            <v>0</v>
          </cell>
          <cell r="AI509">
            <v>0</v>
          </cell>
          <cell r="AJ509">
            <v>0</v>
          </cell>
        </row>
        <row r="510">
          <cell r="C510" t="str">
            <v>II</v>
          </cell>
          <cell r="D510">
            <v>0</v>
          </cell>
          <cell r="E510">
            <v>0</v>
          </cell>
          <cell r="F510">
            <v>0</v>
          </cell>
          <cell r="G510">
            <v>0</v>
          </cell>
          <cell r="H510">
            <v>0</v>
          </cell>
          <cell r="I510">
            <v>0</v>
          </cell>
          <cell r="J510">
            <v>0</v>
          </cell>
          <cell r="K510">
            <v>0</v>
          </cell>
          <cell r="L510">
            <v>0</v>
          </cell>
          <cell r="M510">
            <v>0</v>
          </cell>
          <cell r="N510">
            <v>0</v>
          </cell>
          <cell r="O510">
            <v>0</v>
          </cell>
          <cell r="P510">
            <v>0</v>
          </cell>
          <cell r="Q510">
            <v>0</v>
          </cell>
          <cell r="R510">
            <v>0</v>
          </cell>
          <cell r="S510">
            <v>0</v>
          </cell>
          <cell r="T510">
            <v>0</v>
          </cell>
          <cell r="U510">
            <v>0</v>
          </cell>
          <cell r="V510">
            <v>0</v>
          </cell>
          <cell r="W510">
            <v>0</v>
          </cell>
          <cell r="X510">
            <v>0</v>
          </cell>
          <cell r="Y510">
            <v>0</v>
          </cell>
          <cell r="Z510">
            <v>0</v>
          </cell>
          <cell r="AA510">
            <v>0</v>
          </cell>
          <cell r="AB510">
            <v>0</v>
          </cell>
          <cell r="AC510">
            <v>0</v>
          </cell>
          <cell r="AD510">
            <v>0</v>
          </cell>
          <cell r="AE510">
            <v>0</v>
          </cell>
          <cell r="AF510">
            <v>0</v>
          </cell>
          <cell r="AG510">
            <v>0</v>
          </cell>
          <cell r="AH510">
            <v>0</v>
          </cell>
          <cell r="AI510">
            <v>0</v>
          </cell>
          <cell r="AJ510">
            <v>0</v>
          </cell>
        </row>
        <row r="511">
          <cell r="C511" t="str">
            <v>III</v>
          </cell>
          <cell r="D511">
            <v>1.6856754081809999</v>
          </cell>
          <cell r="E511">
            <v>1.6856754081809999</v>
          </cell>
          <cell r="F511">
            <v>1.6856754081809999</v>
          </cell>
          <cell r="G511">
            <v>1.6856754081809999</v>
          </cell>
          <cell r="H511">
            <v>1.6856754081809999</v>
          </cell>
          <cell r="I511">
            <v>1.6856754081809999</v>
          </cell>
          <cell r="J511">
            <v>1.6856754081809999</v>
          </cell>
          <cell r="K511">
            <v>1.6856754081809999</v>
          </cell>
          <cell r="L511">
            <v>1.6856754081809999</v>
          </cell>
          <cell r="M511">
            <v>1.6856754081809999</v>
          </cell>
          <cell r="N511">
            <v>1.6856754081809999</v>
          </cell>
          <cell r="O511">
            <v>1.6856754081809999</v>
          </cell>
          <cell r="P511">
            <v>1.6856754081809999</v>
          </cell>
          <cell r="Q511">
            <v>1.6856754081809999</v>
          </cell>
          <cell r="R511">
            <v>1.6856754081809999</v>
          </cell>
          <cell r="S511">
            <v>1.6856754081809999</v>
          </cell>
          <cell r="T511">
            <v>1.6856754081809999</v>
          </cell>
          <cell r="U511">
            <v>1.6856754081809999</v>
          </cell>
          <cell r="V511">
            <v>1.6856754081809999</v>
          </cell>
          <cell r="W511">
            <v>1.6856754081809999</v>
          </cell>
          <cell r="X511">
            <v>1.6856754081809999</v>
          </cell>
          <cell r="Y511">
            <v>1.6856754081809999</v>
          </cell>
          <cell r="Z511">
            <v>1.6856754081809999</v>
          </cell>
          <cell r="AA511">
            <v>1.6856754081809999</v>
          </cell>
          <cell r="AB511">
            <v>1.6856754081809999</v>
          </cell>
          <cell r="AC511">
            <v>1.6856754081809999</v>
          </cell>
          <cell r="AD511">
            <v>1.6856754081809999</v>
          </cell>
          <cell r="AE511">
            <v>1.6856754081809999</v>
          </cell>
          <cell r="AF511">
            <v>1.6856754081809999</v>
          </cell>
          <cell r="AG511">
            <v>1.6856754081809999</v>
          </cell>
          <cell r="AH511">
            <v>1.6856754081809999</v>
          </cell>
          <cell r="AI511">
            <v>1.6856754081809999</v>
          </cell>
          <cell r="AJ511">
            <v>1.6856754081809999</v>
          </cell>
        </row>
        <row r="512">
          <cell r="C512" t="str">
            <v>IV</v>
          </cell>
          <cell r="D512">
            <v>0.29325465487500002</v>
          </cell>
          <cell r="E512">
            <v>0.29325465487500002</v>
          </cell>
          <cell r="F512">
            <v>0.29325465487500002</v>
          </cell>
          <cell r="G512">
            <v>0.29325465487500002</v>
          </cell>
          <cell r="H512">
            <v>0.29325465487500002</v>
          </cell>
          <cell r="I512">
            <v>0.29325465487500002</v>
          </cell>
          <cell r="J512">
            <v>0.29325465487500002</v>
          </cell>
          <cell r="K512">
            <v>0.29325465487500002</v>
          </cell>
          <cell r="L512">
            <v>0.29325465487500002</v>
          </cell>
          <cell r="M512">
            <v>0.29325465487500002</v>
          </cell>
          <cell r="N512">
            <v>0.29325465487500002</v>
          </cell>
          <cell r="O512">
            <v>0.29325465487500002</v>
          </cell>
          <cell r="P512">
            <v>0.29325465487500002</v>
          </cell>
          <cell r="Q512">
            <v>0.29325465487500002</v>
          </cell>
          <cell r="R512">
            <v>0.29325465487500002</v>
          </cell>
          <cell r="S512">
            <v>0.29325465487500002</v>
          </cell>
          <cell r="T512">
            <v>0.29325465487500002</v>
          </cell>
          <cell r="U512">
            <v>0.29325465487500002</v>
          </cell>
          <cell r="V512">
            <v>0.29325465487500002</v>
          </cell>
          <cell r="W512">
            <v>0.29325465487500002</v>
          </cell>
          <cell r="X512">
            <v>0.29325465487500002</v>
          </cell>
          <cell r="Y512">
            <v>0.29325465487500002</v>
          </cell>
          <cell r="Z512">
            <v>0.29325465487500002</v>
          </cell>
          <cell r="AA512">
            <v>0.29325465487500002</v>
          </cell>
          <cell r="AB512">
            <v>6.8660341826076703</v>
          </cell>
          <cell r="AC512">
            <v>6.8660341826076703</v>
          </cell>
          <cell r="AD512">
            <v>6.8660341826076703</v>
          </cell>
          <cell r="AE512">
            <v>4.9282495013299998</v>
          </cell>
          <cell r="AF512">
            <v>6.0128918517300001</v>
          </cell>
          <cell r="AG512">
            <v>6.0128918517300001</v>
          </cell>
          <cell r="AH512">
            <v>6.0128918517300001</v>
          </cell>
          <cell r="AI512">
            <v>6.0128918517300001</v>
          </cell>
          <cell r="AJ512">
            <v>6.0128918517300001</v>
          </cell>
        </row>
        <row r="513">
          <cell r="C513" t="str">
            <v>V</v>
          </cell>
          <cell r="D513">
            <v>9.0159850833333302</v>
          </cell>
          <cell r="E513">
            <v>9.0159850833333302</v>
          </cell>
          <cell r="F513">
            <v>9.0159850833333302</v>
          </cell>
          <cell r="G513">
            <v>9.0159850833333302</v>
          </cell>
          <cell r="H513">
            <v>9.0159850833333302</v>
          </cell>
          <cell r="I513">
            <v>9.0159850833333302</v>
          </cell>
          <cell r="J513">
            <v>9.0159850833333302</v>
          </cell>
          <cell r="K513">
            <v>9.0159850833333302</v>
          </cell>
          <cell r="L513">
            <v>9.0159850833333302</v>
          </cell>
          <cell r="M513">
            <v>9.0159850833333302</v>
          </cell>
          <cell r="N513">
            <v>9.0159850833333302</v>
          </cell>
          <cell r="O513">
            <v>9.0159850833333302</v>
          </cell>
          <cell r="P513">
            <v>9.0159850833333302</v>
          </cell>
          <cell r="Q513">
            <v>9.0159850833333302</v>
          </cell>
          <cell r="R513">
            <v>9.0159850833333302</v>
          </cell>
          <cell r="S513">
            <v>9.0159850833333302</v>
          </cell>
          <cell r="T513">
            <v>9.0159850833333302</v>
          </cell>
          <cell r="U513">
            <v>9.0159850833333302</v>
          </cell>
          <cell r="V513">
            <v>9.0159850833333302</v>
          </cell>
          <cell r="W513">
            <v>9.0159850833333302</v>
          </cell>
          <cell r="X513">
            <v>9.0159850833333302</v>
          </cell>
          <cell r="Y513">
            <v>9.0159850833333302</v>
          </cell>
          <cell r="Z513">
            <v>9.0159850833333302</v>
          </cell>
          <cell r="AA513">
            <v>9.0159850833333302</v>
          </cell>
          <cell r="AB513">
            <v>5.6337000000000002</v>
          </cell>
          <cell r="AC513">
            <v>5.6337000000000002</v>
          </cell>
          <cell r="AD513">
            <v>5.6337000000000002</v>
          </cell>
          <cell r="AE513">
            <v>6.6374899999999997</v>
          </cell>
          <cell r="AF513">
            <v>0</v>
          </cell>
          <cell r="AG513">
            <v>0</v>
          </cell>
          <cell r="AH513">
            <v>0</v>
          </cell>
          <cell r="AI513">
            <v>0</v>
          </cell>
          <cell r="AJ513">
            <v>0</v>
          </cell>
        </row>
        <row r="514">
          <cell r="C514" t="str">
            <v>RM</v>
          </cell>
          <cell r="D514">
            <v>0</v>
          </cell>
          <cell r="E514">
            <v>0</v>
          </cell>
          <cell r="F514">
            <v>0</v>
          </cell>
          <cell r="G514">
            <v>0</v>
          </cell>
          <cell r="H514">
            <v>0</v>
          </cell>
          <cell r="I514">
            <v>0</v>
          </cell>
          <cell r="J514">
            <v>0</v>
          </cell>
          <cell r="K514">
            <v>0</v>
          </cell>
          <cell r="L514">
            <v>0</v>
          </cell>
          <cell r="M514">
            <v>0</v>
          </cell>
          <cell r="N514">
            <v>0</v>
          </cell>
          <cell r="O514">
            <v>0</v>
          </cell>
          <cell r="P514">
            <v>0</v>
          </cell>
          <cell r="Q514">
            <v>0</v>
          </cell>
          <cell r="R514">
            <v>0</v>
          </cell>
          <cell r="S514">
            <v>0</v>
          </cell>
          <cell r="T514">
            <v>0</v>
          </cell>
          <cell r="U514">
            <v>0</v>
          </cell>
          <cell r="V514">
            <v>0</v>
          </cell>
          <cell r="W514">
            <v>0</v>
          </cell>
          <cell r="X514">
            <v>0</v>
          </cell>
          <cell r="Y514">
            <v>0</v>
          </cell>
          <cell r="Z514">
            <v>0</v>
          </cell>
          <cell r="AA514">
            <v>0</v>
          </cell>
          <cell r="AB514">
            <v>0.28612806960033299</v>
          </cell>
          <cell r="AC514">
            <v>0.28612806960033299</v>
          </cell>
          <cell r="AD514">
            <v>0.28612806960033299</v>
          </cell>
          <cell r="AE514">
            <v>0</v>
          </cell>
          <cell r="AF514">
            <v>0</v>
          </cell>
          <cell r="AG514">
            <v>0</v>
          </cell>
          <cell r="AH514">
            <v>0</v>
          </cell>
          <cell r="AI514">
            <v>0</v>
          </cell>
          <cell r="AJ514">
            <v>0</v>
          </cell>
        </row>
        <row r="515">
          <cell r="C515" t="str">
            <v>VI</v>
          </cell>
          <cell r="D515">
            <v>0</v>
          </cell>
          <cell r="E515">
            <v>0</v>
          </cell>
          <cell r="F515">
            <v>0</v>
          </cell>
          <cell r="G515">
            <v>0</v>
          </cell>
          <cell r="H515">
            <v>0</v>
          </cell>
          <cell r="I515">
            <v>0</v>
          </cell>
          <cell r="J515">
            <v>0</v>
          </cell>
          <cell r="K515">
            <v>0</v>
          </cell>
          <cell r="L515">
            <v>0</v>
          </cell>
          <cell r="M515">
            <v>0</v>
          </cell>
          <cell r="N515">
            <v>0</v>
          </cell>
          <cell r="O515">
            <v>0</v>
          </cell>
          <cell r="P515">
            <v>0</v>
          </cell>
          <cell r="Q515">
            <v>0</v>
          </cell>
          <cell r="R515">
            <v>0</v>
          </cell>
          <cell r="S515">
            <v>0</v>
          </cell>
          <cell r="T515">
            <v>0</v>
          </cell>
          <cell r="U515">
            <v>0</v>
          </cell>
          <cell r="V515">
            <v>0</v>
          </cell>
          <cell r="W515">
            <v>0</v>
          </cell>
          <cell r="X515">
            <v>0</v>
          </cell>
          <cell r="Y515">
            <v>0</v>
          </cell>
          <cell r="Z515">
            <v>0</v>
          </cell>
          <cell r="AA515">
            <v>0</v>
          </cell>
          <cell r="AB515">
            <v>0.56114620448333297</v>
          </cell>
          <cell r="AC515">
            <v>0.56114620448333297</v>
          </cell>
          <cell r="AD515">
            <v>0.56114620448333297</v>
          </cell>
          <cell r="AE515">
            <v>26.590052538049999</v>
          </cell>
          <cell r="AF515">
            <v>23.83692002603</v>
          </cell>
          <cell r="AG515">
            <v>23.83692002603</v>
          </cell>
          <cell r="AH515">
            <v>23.83692002603</v>
          </cell>
          <cell r="AI515">
            <v>23.83692002603</v>
          </cell>
          <cell r="AJ515">
            <v>23.83692002603</v>
          </cell>
        </row>
        <row r="516">
          <cell r="C516" t="str">
            <v>VII</v>
          </cell>
          <cell r="D516">
            <v>0</v>
          </cell>
          <cell r="E516">
            <v>0</v>
          </cell>
          <cell r="F516">
            <v>0</v>
          </cell>
          <cell r="G516">
            <v>0</v>
          </cell>
          <cell r="H516">
            <v>0</v>
          </cell>
          <cell r="I516">
            <v>0</v>
          </cell>
          <cell r="J516">
            <v>0</v>
          </cell>
          <cell r="K516">
            <v>0</v>
          </cell>
          <cell r="L516">
            <v>0</v>
          </cell>
          <cell r="M516">
            <v>0</v>
          </cell>
          <cell r="N516">
            <v>0</v>
          </cell>
          <cell r="O516">
            <v>0</v>
          </cell>
          <cell r="P516">
            <v>0</v>
          </cell>
          <cell r="Q516">
            <v>0</v>
          </cell>
          <cell r="R516">
            <v>0</v>
          </cell>
          <cell r="S516">
            <v>0</v>
          </cell>
          <cell r="T516">
            <v>0</v>
          </cell>
          <cell r="U516">
            <v>0</v>
          </cell>
          <cell r="V516">
            <v>0</v>
          </cell>
          <cell r="W516">
            <v>0</v>
          </cell>
          <cell r="X516">
            <v>0</v>
          </cell>
          <cell r="Y516">
            <v>0</v>
          </cell>
          <cell r="Z516">
            <v>0</v>
          </cell>
          <cell r="AA516">
            <v>0</v>
          </cell>
          <cell r="AB516">
            <v>0</v>
          </cell>
          <cell r="AC516">
            <v>0</v>
          </cell>
          <cell r="AD516">
            <v>0</v>
          </cell>
          <cell r="AE516">
            <v>0</v>
          </cell>
          <cell r="AF516">
            <v>0</v>
          </cell>
          <cell r="AG516">
            <v>0</v>
          </cell>
          <cell r="AH516">
            <v>0</v>
          </cell>
          <cell r="AI516">
            <v>0</v>
          </cell>
          <cell r="AJ516">
            <v>0</v>
          </cell>
        </row>
        <row r="517">
          <cell r="C517" t="str">
            <v>XVI</v>
          </cell>
          <cell r="D517">
            <v>0</v>
          </cell>
          <cell r="E517">
            <v>0</v>
          </cell>
          <cell r="F517">
            <v>0</v>
          </cell>
          <cell r="G517">
            <v>0</v>
          </cell>
          <cell r="H517">
            <v>0</v>
          </cell>
          <cell r="I517">
            <v>0</v>
          </cell>
          <cell r="J517">
            <v>0</v>
          </cell>
          <cell r="K517">
            <v>0</v>
          </cell>
          <cell r="L517">
            <v>0</v>
          </cell>
          <cell r="M517">
            <v>0</v>
          </cell>
          <cell r="N517">
            <v>0</v>
          </cell>
          <cell r="O517">
            <v>0</v>
          </cell>
          <cell r="P517">
            <v>0</v>
          </cell>
          <cell r="Q517">
            <v>0</v>
          </cell>
          <cell r="R517">
            <v>0</v>
          </cell>
          <cell r="S517">
            <v>0</v>
          </cell>
          <cell r="T517">
            <v>0</v>
          </cell>
          <cell r="U517">
            <v>0</v>
          </cell>
          <cell r="V517">
            <v>0</v>
          </cell>
          <cell r="W517">
            <v>0</v>
          </cell>
          <cell r="X517">
            <v>0</v>
          </cell>
          <cell r="Y517">
            <v>0</v>
          </cell>
          <cell r="Z517">
            <v>0</v>
          </cell>
          <cell r="AA517">
            <v>0</v>
          </cell>
          <cell r="AB517">
            <v>0</v>
          </cell>
          <cell r="AC517">
            <v>0</v>
          </cell>
          <cell r="AD517">
            <v>0</v>
          </cell>
          <cell r="AE517">
            <v>0</v>
          </cell>
          <cell r="AF517">
            <v>0</v>
          </cell>
          <cell r="AG517">
            <v>0</v>
          </cell>
          <cell r="AH517">
            <v>0</v>
          </cell>
          <cell r="AI517">
            <v>0</v>
          </cell>
          <cell r="AJ517">
            <v>0</v>
          </cell>
        </row>
        <row r="518">
          <cell r="C518" t="str">
            <v>VIII</v>
          </cell>
          <cell r="D518">
            <v>0</v>
          </cell>
          <cell r="E518">
            <v>0</v>
          </cell>
          <cell r="F518">
            <v>0</v>
          </cell>
          <cell r="G518">
            <v>0</v>
          </cell>
          <cell r="H518">
            <v>0</v>
          </cell>
          <cell r="I518">
            <v>0</v>
          </cell>
          <cell r="J518">
            <v>0</v>
          </cell>
          <cell r="K518">
            <v>0</v>
          </cell>
          <cell r="L518">
            <v>0</v>
          </cell>
          <cell r="M518">
            <v>0</v>
          </cell>
          <cell r="N518">
            <v>0</v>
          </cell>
          <cell r="O518">
            <v>0</v>
          </cell>
          <cell r="P518">
            <v>0</v>
          </cell>
          <cell r="Q518">
            <v>0</v>
          </cell>
          <cell r="R518">
            <v>0</v>
          </cell>
          <cell r="S518">
            <v>0</v>
          </cell>
          <cell r="T518">
            <v>0</v>
          </cell>
          <cell r="U518">
            <v>0</v>
          </cell>
          <cell r="V518">
            <v>0</v>
          </cell>
          <cell r="W518">
            <v>0</v>
          </cell>
          <cell r="X518">
            <v>0</v>
          </cell>
          <cell r="Y518">
            <v>0</v>
          </cell>
          <cell r="Z518">
            <v>0</v>
          </cell>
          <cell r="AA518">
            <v>0</v>
          </cell>
          <cell r="AB518">
            <v>0</v>
          </cell>
          <cell r="AC518">
            <v>0</v>
          </cell>
          <cell r="AD518">
            <v>0</v>
          </cell>
          <cell r="AE518">
            <v>0</v>
          </cell>
          <cell r="AF518">
            <v>0</v>
          </cell>
          <cell r="AG518">
            <v>0</v>
          </cell>
          <cell r="AH518">
            <v>0</v>
          </cell>
          <cell r="AI518">
            <v>0</v>
          </cell>
          <cell r="AJ518">
            <v>0</v>
          </cell>
        </row>
        <row r="519">
          <cell r="C519" t="str">
            <v>IX</v>
          </cell>
          <cell r="D519">
            <v>0.110921817565833</v>
          </cell>
          <cell r="E519">
            <v>0.110921817565833</v>
          </cell>
          <cell r="F519">
            <v>0.110921817565833</v>
          </cell>
          <cell r="G519">
            <v>0.110921817565833</v>
          </cell>
          <cell r="H519">
            <v>0.110921817565833</v>
          </cell>
          <cell r="I519">
            <v>0.110921817565833</v>
          </cell>
          <cell r="J519">
            <v>0.110921817565833</v>
          </cell>
          <cell r="K519">
            <v>0.110921817565833</v>
          </cell>
          <cell r="L519">
            <v>0.110921817565833</v>
          </cell>
          <cell r="M519">
            <v>0.110921817565833</v>
          </cell>
          <cell r="N519">
            <v>0.110921817565833</v>
          </cell>
          <cell r="O519">
            <v>0.110921817565833</v>
          </cell>
          <cell r="P519">
            <v>0.110921817565833</v>
          </cell>
          <cell r="Q519">
            <v>0.110921817565833</v>
          </cell>
          <cell r="R519">
            <v>0.110921817565833</v>
          </cell>
          <cell r="S519">
            <v>0.110921817565833</v>
          </cell>
          <cell r="T519">
            <v>0.110921817565833</v>
          </cell>
          <cell r="U519">
            <v>0.110921817565833</v>
          </cell>
          <cell r="V519">
            <v>0.110921817565833</v>
          </cell>
          <cell r="W519">
            <v>0.110921817565833</v>
          </cell>
          <cell r="X519">
            <v>0.110921817565833</v>
          </cell>
          <cell r="Y519">
            <v>0.110921817565833</v>
          </cell>
          <cell r="Z519">
            <v>0.110921817565833</v>
          </cell>
          <cell r="AA519">
            <v>0.110921817565833</v>
          </cell>
          <cell r="AB519">
            <v>0</v>
          </cell>
          <cell r="AC519">
            <v>0</v>
          </cell>
          <cell r="AD519">
            <v>0</v>
          </cell>
          <cell r="AE519">
            <v>0</v>
          </cell>
          <cell r="AF519">
            <v>0</v>
          </cell>
          <cell r="AG519">
            <v>0</v>
          </cell>
          <cell r="AH519">
            <v>0</v>
          </cell>
          <cell r="AI519">
            <v>0</v>
          </cell>
          <cell r="AJ519">
            <v>0</v>
          </cell>
        </row>
        <row r="520">
          <cell r="C520" t="str">
            <v>XIV</v>
          </cell>
          <cell r="D520">
            <v>0</v>
          </cell>
          <cell r="E520">
            <v>0</v>
          </cell>
          <cell r="F520">
            <v>0</v>
          </cell>
          <cell r="G520">
            <v>0</v>
          </cell>
          <cell r="H520">
            <v>0</v>
          </cell>
          <cell r="I520">
            <v>0</v>
          </cell>
          <cell r="J520">
            <v>0</v>
          </cell>
          <cell r="K520">
            <v>0</v>
          </cell>
          <cell r="L520">
            <v>0</v>
          </cell>
          <cell r="M520">
            <v>0</v>
          </cell>
          <cell r="N520">
            <v>0</v>
          </cell>
          <cell r="O520">
            <v>0</v>
          </cell>
          <cell r="P520">
            <v>0</v>
          </cell>
          <cell r="Q520">
            <v>0</v>
          </cell>
          <cell r="R520">
            <v>0</v>
          </cell>
          <cell r="S520">
            <v>0</v>
          </cell>
          <cell r="T520">
            <v>0</v>
          </cell>
          <cell r="U520">
            <v>0</v>
          </cell>
          <cell r="V520">
            <v>0</v>
          </cell>
          <cell r="W520">
            <v>0</v>
          </cell>
          <cell r="X520">
            <v>0</v>
          </cell>
          <cell r="Y520">
            <v>0</v>
          </cell>
          <cell r="Z520">
            <v>0</v>
          </cell>
          <cell r="AA520">
            <v>0</v>
          </cell>
          <cell r="AB520">
            <v>0</v>
          </cell>
          <cell r="AC520">
            <v>0</v>
          </cell>
          <cell r="AD520">
            <v>0</v>
          </cell>
          <cell r="AE520">
            <v>0</v>
          </cell>
          <cell r="AF520">
            <v>0</v>
          </cell>
          <cell r="AG520">
            <v>0</v>
          </cell>
          <cell r="AH520">
            <v>0</v>
          </cell>
          <cell r="AI520">
            <v>0</v>
          </cell>
          <cell r="AJ520">
            <v>0</v>
          </cell>
        </row>
        <row r="521">
          <cell r="C521" t="str">
            <v>X</v>
          </cell>
          <cell r="D521">
            <v>0</v>
          </cell>
          <cell r="E521">
            <v>0</v>
          </cell>
          <cell r="F521">
            <v>0</v>
          </cell>
          <cell r="G521">
            <v>0</v>
          </cell>
          <cell r="H521">
            <v>0</v>
          </cell>
          <cell r="I521">
            <v>0</v>
          </cell>
          <cell r="J521">
            <v>0</v>
          </cell>
          <cell r="K521">
            <v>0</v>
          </cell>
          <cell r="L521">
            <v>0</v>
          </cell>
          <cell r="M521">
            <v>0</v>
          </cell>
          <cell r="N521">
            <v>0</v>
          </cell>
          <cell r="O521">
            <v>0</v>
          </cell>
          <cell r="P521">
            <v>0</v>
          </cell>
          <cell r="Q521">
            <v>0</v>
          </cell>
          <cell r="R521">
            <v>0</v>
          </cell>
          <cell r="S521">
            <v>0</v>
          </cell>
          <cell r="T521">
            <v>0</v>
          </cell>
          <cell r="U521">
            <v>0</v>
          </cell>
          <cell r="V521">
            <v>0</v>
          </cell>
          <cell r="W521">
            <v>0</v>
          </cell>
          <cell r="X521">
            <v>0</v>
          </cell>
          <cell r="Y521">
            <v>0</v>
          </cell>
          <cell r="Z521">
            <v>0</v>
          </cell>
          <cell r="AA521">
            <v>0</v>
          </cell>
          <cell r="AB521">
            <v>0</v>
          </cell>
          <cell r="AC521">
            <v>0</v>
          </cell>
          <cell r="AD521">
            <v>0</v>
          </cell>
          <cell r="AE521">
            <v>0</v>
          </cell>
          <cell r="AF521">
            <v>0</v>
          </cell>
          <cell r="AG521">
            <v>0</v>
          </cell>
          <cell r="AH521">
            <v>0</v>
          </cell>
          <cell r="AI521">
            <v>0</v>
          </cell>
          <cell r="AJ521">
            <v>0</v>
          </cell>
        </row>
        <row r="522">
          <cell r="C522" t="str">
            <v>XI</v>
          </cell>
          <cell r="D522">
            <v>0</v>
          </cell>
          <cell r="E522">
            <v>0</v>
          </cell>
          <cell r="F522">
            <v>0</v>
          </cell>
          <cell r="G522">
            <v>0</v>
          </cell>
          <cell r="H522">
            <v>0</v>
          </cell>
          <cell r="I522">
            <v>0</v>
          </cell>
          <cell r="J522">
            <v>0</v>
          </cell>
          <cell r="K522">
            <v>0</v>
          </cell>
          <cell r="L522">
            <v>0</v>
          </cell>
          <cell r="M522">
            <v>0</v>
          </cell>
          <cell r="N522">
            <v>0</v>
          </cell>
          <cell r="O522">
            <v>0</v>
          </cell>
          <cell r="P522">
            <v>0</v>
          </cell>
          <cell r="Q522">
            <v>0</v>
          </cell>
          <cell r="R522">
            <v>0</v>
          </cell>
          <cell r="S522">
            <v>0</v>
          </cell>
          <cell r="T522">
            <v>0</v>
          </cell>
          <cell r="U522">
            <v>0</v>
          </cell>
          <cell r="V522">
            <v>0</v>
          </cell>
          <cell r="W522">
            <v>0</v>
          </cell>
          <cell r="X522">
            <v>0</v>
          </cell>
          <cell r="Y522">
            <v>0</v>
          </cell>
          <cell r="Z522">
            <v>0</v>
          </cell>
          <cell r="AA522">
            <v>0</v>
          </cell>
          <cell r="AB522">
            <v>0</v>
          </cell>
          <cell r="AC522">
            <v>0</v>
          </cell>
          <cell r="AD522">
            <v>0</v>
          </cell>
          <cell r="AE522">
            <v>0</v>
          </cell>
          <cell r="AF522">
            <v>0</v>
          </cell>
          <cell r="AG522">
            <v>0</v>
          </cell>
          <cell r="AH522">
            <v>0</v>
          </cell>
          <cell r="AI522">
            <v>0</v>
          </cell>
          <cell r="AJ522">
            <v>0</v>
          </cell>
        </row>
        <row r="523">
          <cell r="C523" t="str">
            <v>XII</v>
          </cell>
          <cell r="D523">
            <v>0</v>
          </cell>
          <cell r="E523">
            <v>0</v>
          </cell>
          <cell r="F523">
            <v>0</v>
          </cell>
          <cell r="G523">
            <v>0</v>
          </cell>
          <cell r="H523">
            <v>0</v>
          </cell>
          <cell r="I523">
            <v>0</v>
          </cell>
          <cell r="J523">
            <v>0</v>
          </cell>
          <cell r="K523">
            <v>0</v>
          </cell>
          <cell r="L523">
            <v>0</v>
          </cell>
          <cell r="M523">
            <v>0</v>
          </cell>
          <cell r="N523">
            <v>0</v>
          </cell>
          <cell r="O523">
            <v>0</v>
          </cell>
          <cell r="P523">
            <v>0</v>
          </cell>
          <cell r="Q523">
            <v>0</v>
          </cell>
          <cell r="R523">
            <v>0</v>
          </cell>
          <cell r="S523">
            <v>0</v>
          </cell>
          <cell r="T523">
            <v>0</v>
          </cell>
          <cell r="U523">
            <v>0</v>
          </cell>
          <cell r="V523">
            <v>0</v>
          </cell>
          <cell r="W523">
            <v>0</v>
          </cell>
          <cell r="X523">
            <v>0</v>
          </cell>
          <cell r="Y523">
            <v>0</v>
          </cell>
          <cell r="Z523">
            <v>0</v>
          </cell>
          <cell r="AA523">
            <v>0</v>
          </cell>
          <cell r="AB523">
            <v>0</v>
          </cell>
          <cell r="AC523">
            <v>0</v>
          </cell>
          <cell r="AD523">
            <v>0</v>
          </cell>
          <cell r="AE523">
            <v>0</v>
          </cell>
          <cell r="AF523">
            <v>0</v>
          </cell>
          <cell r="AG523">
            <v>0</v>
          </cell>
          <cell r="AH523">
            <v>0</v>
          </cell>
          <cell r="AI523">
            <v>0</v>
          </cell>
          <cell r="AJ523">
            <v>0</v>
          </cell>
        </row>
        <row r="524">
          <cell r="D524">
            <v>11.1058369639552</v>
          </cell>
          <cell r="E524">
            <v>11.1058369639552</v>
          </cell>
          <cell r="F524">
            <v>11.1058369639552</v>
          </cell>
          <cell r="G524">
            <v>11.1058369639552</v>
          </cell>
          <cell r="H524">
            <v>11.1058369639552</v>
          </cell>
          <cell r="I524">
            <v>11.1058369639552</v>
          </cell>
          <cell r="J524">
            <v>11.1058369639552</v>
          </cell>
          <cell r="K524">
            <v>11.1058369639552</v>
          </cell>
          <cell r="L524">
            <v>11.1058369639552</v>
          </cell>
          <cell r="M524">
            <v>11.1058369639552</v>
          </cell>
          <cell r="N524">
            <v>11.1058369639552</v>
          </cell>
          <cell r="O524">
            <v>11.1058369639552</v>
          </cell>
          <cell r="P524">
            <v>11.1058369639552</v>
          </cell>
          <cell r="Q524">
            <v>11.1058369639552</v>
          </cell>
          <cell r="R524">
            <v>11.1058369639552</v>
          </cell>
          <cell r="S524">
            <v>11.1058369639552</v>
          </cell>
          <cell r="T524">
            <v>11.1058369639552</v>
          </cell>
          <cell r="U524">
            <v>11.1058369639552</v>
          </cell>
          <cell r="V524">
            <v>11.1058369639552</v>
          </cell>
          <cell r="W524">
            <v>11.1058369639552</v>
          </cell>
          <cell r="X524">
            <v>11.1058369639552</v>
          </cell>
          <cell r="Y524">
            <v>11.1058369639552</v>
          </cell>
          <cell r="Z524">
            <v>11.1058369639552</v>
          </cell>
          <cell r="AA524">
            <v>11.1058369639552</v>
          </cell>
          <cell r="AB524">
            <v>15.0326838648723</v>
          </cell>
          <cell r="AC524">
            <v>15.0326838648723</v>
          </cell>
          <cell r="AD524">
            <v>15.0326838648723</v>
          </cell>
          <cell r="AE524">
            <v>39.841467447561001</v>
          </cell>
          <cell r="AF524">
            <v>31.535487285940999</v>
          </cell>
          <cell r="AG524">
            <v>31.535487285940999</v>
          </cell>
          <cell r="AH524">
            <v>31.535487285940999</v>
          </cell>
          <cell r="AI524">
            <v>31.535487285940999</v>
          </cell>
          <cell r="AJ524">
            <v>31.535487285940999</v>
          </cell>
        </row>
        <row r="526">
          <cell r="C526" t="str">
            <v>Tipo Forestal 12</v>
          </cell>
        </row>
        <row r="527">
          <cell r="C527" t="str">
            <v>Uso de la Tierra/Año</v>
          </cell>
          <cell r="D527">
            <v>1990</v>
          </cell>
          <cell r="E527">
            <v>1991</v>
          </cell>
          <cell r="F527">
            <v>1992</v>
          </cell>
          <cell r="G527">
            <v>1993</v>
          </cell>
          <cell r="H527">
            <v>1994</v>
          </cell>
          <cell r="I527">
            <v>1995</v>
          </cell>
          <cell r="J527">
            <v>1996</v>
          </cell>
          <cell r="K527">
            <v>1997</v>
          </cell>
          <cell r="L527">
            <v>1998</v>
          </cell>
          <cell r="M527">
            <v>1999</v>
          </cell>
          <cell r="N527">
            <v>2000</v>
          </cell>
          <cell r="O527">
            <v>2001</v>
          </cell>
          <cell r="P527">
            <v>2002</v>
          </cell>
          <cell r="Q527">
            <v>2003</v>
          </cell>
          <cell r="R527">
            <v>2004</v>
          </cell>
          <cell r="S527">
            <v>2005</v>
          </cell>
          <cell r="T527">
            <v>2006</v>
          </cell>
          <cell r="U527">
            <v>2007</v>
          </cell>
          <cell r="V527">
            <v>2008</v>
          </cell>
          <cell r="W527">
            <v>2009</v>
          </cell>
          <cell r="X527">
            <v>2010</v>
          </cell>
          <cell r="Y527">
            <v>2011</v>
          </cell>
          <cell r="Z527">
            <v>2012</v>
          </cell>
          <cell r="AA527">
            <v>2013</v>
          </cell>
          <cell r="AB527">
            <v>2014</v>
          </cell>
          <cell r="AC527">
            <v>2015</v>
          </cell>
          <cell r="AD527">
            <v>2016</v>
          </cell>
          <cell r="AE527">
            <v>2017</v>
          </cell>
          <cell r="AF527">
            <v>2018</v>
          </cell>
          <cell r="AG527">
            <v>2019</v>
          </cell>
          <cell r="AH527">
            <v>2020</v>
          </cell>
          <cell r="AI527">
            <v>2021</v>
          </cell>
          <cell r="AJ527">
            <v>2022</v>
          </cell>
        </row>
        <row r="528">
          <cell r="C528" t="str">
            <v>XV</v>
          </cell>
          <cell r="D528">
            <v>0</v>
          </cell>
          <cell r="E528">
            <v>0</v>
          </cell>
          <cell r="F528">
            <v>0</v>
          </cell>
          <cell r="G528">
            <v>0</v>
          </cell>
          <cell r="H528">
            <v>0</v>
          </cell>
          <cell r="I528">
            <v>0</v>
          </cell>
          <cell r="J528">
            <v>0</v>
          </cell>
          <cell r="K528">
            <v>0</v>
          </cell>
          <cell r="L528">
            <v>0</v>
          </cell>
          <cell r="M528">
            <v>0</v>
          </cell>
          <cell r="N528">
            <v>0</v>
          </cell>
          <cell r="O528">
            <v>0</v>
          </cell>
          <cell r="P528">
            <v>0</v>
          </cell>
          <cell r="Q528">
            <v>0</v>
          </cell>
          <cell r="R528">
            <v>0</v>
          </cell>
          <cell r="S528">
            <v>0</v>
          </cell>
          <cell r="T528">
            <v>0</v>
          </cell>
          <cell r="U528">
            <v>0</v>
          </cell>
          <cell r="V528">
            <v>0</v>
          </cell>
          <cell r="W528">
            <v>0</v>
          </cell>
          <cell r="X528">
            <v>0</v>
          </cell>
          <cell r="Y528">
            <v>0</v>
          </cell>
          <cell r="Z528">
            <v>0</v>
          </cell>
          <cell r="AA528">
            <v>0</v>
          </cell>
          <cell r="AB528">
            <v>0</v>
          </cell>
          <cell r="AC528">
            <v>0</v>
          </cell>
          <cell r="AD528">
            <v>0</v>
          </cell>
          <cell r="AE528">
            <v>0</v>
          </cell>
          <cell r="AF528">
            <v>0</v>
          </cell>
          <cell r="AG528">
            <v>0</v>
          </cell>
          <cell r="AH528">
            <v>0</v>
          </cell>
          <cell r="AI528">
            <v>0</v>
          </cell>
          <cell r="AJ528">
            <v>0</v>
          </cell>
        </row>
        <row r="529">
          <cell r="C529" t="str">
            <v>I</v>
          </cell>
          <cell r="D529">
            <v>0</v>
          </cell>
          <cell r="E529">
            <v>0</v>
          </cell>
          <cell r="F529">
            <v>0</v>
          </cell>
          <cell r="G529">
            <v>0</v>
          </cell>
          <cell r="H529">
            <v>0</v>
          </cell>
          <cell r="I529">
            <v>0</v>
          </cell>
          <cell r="J529">
            <v>0</v>
          </cell>
          <cell r="K529">
            <v>0</v>
          </cell>
          <cell r="L529">
            <v>0</v>
          </cell>
          <cell r="M529">
            <v>0</v>
          </cell>
          <cell r="N529">
            <v>0</v>
          </cell>
          <cell r="O529">
            <v>0</v>
          </cell>
          <cell r="P529">
            <v>0</v>
          </cell>
          <cell r="Q529">
            <v>0</v>
          </cell>
          <cell r="R529">
            <v>0</v>
          </cell>
          <cell r="S529">
            <v>0</v>
          </cell>
          <cell r="T529">
            <v>0</v>
          </cell>
          <cell r="U529">
            <v>0</v>
          </cell>
          <cell r="V529">
            <v>0</v>
          </cell>
          <cell r="W529">
            <v>0</v>
          </cell>
          <cell r="X529">
            <v>0</v>
          </cell>
          <cell r="Y529">
            <v>0</v>
          </cell>
          <cell r="Z529">
            <v>0</v>
          </cell>
          <cell r="AA529">
            <v>0</v>
          </cell>
          <cell r="AB529">
            <v>0</v>
          </cell>
          <cell r="AC529">
            <v>0</v>
          </cell>
          <cell r="AD529">
            <v>0</v>
          </cell>
          <cell r="AE529">
            <v>0</v>
          </cell>
          <cell r="AF529">
            <v>0</v>
          </cell>
          <cell r="AG529">
            <v>0</v>
          </cell>
          <cell r="AH529">
            <v>0</v>
          </cell>
          <cell r="AI529">
            <v>0</v>
          </cell>
          <cell r="AJ529">
            <v>0</v>
          </cell>
        </row>
        <row r="530">
          <cell r="C530" t="str">
            <v>II</v>
          </cell>
          <cell r="D530">
            <v>0</v>
          </cell>
          <cell r="E530">
            <v>0</v>
          </cell>
          <cell r="F530">
            <v>0</v>
          </cell>
          <cell r="G530">
            <v>0</v>
          </cell>
          <cell r="H530">
            <v>0</v>
          </cell>
          <cell r="I530">
            <v>0</v>
          </cell>
          <cell r="J530">
            <v>0</v>
          </cell>
          <cell r="K530">
            <v>0</v>
          </cell>
          <cell r="L530">
            <v>0</v>
          </cell>
          <cell r="M530">
            <v>0</v>
          </cell>
          <cell r="N530">
            <v>0</v>
          </cell>
          <cell r="O530">
            <v>0</v>
          </cell>
          <cell r="P530">
            <v>0</v>
          </cell>
          <cell r="Q530">
            <v>0</v>
          </cell>
          <cell r="R530">
            <v>0</v>
          </cell>
          <cell r="S530">
            <v>0</v>
          </cell>
          <cell r="T530">
            <v>0</v>
          </cell>
          <cell r="U530">
            <v>0</v>
          </cell>
          <cell r="V530">
            <v>0</v>
          </cell>
          <cell r="W530">
            <v>0</v>
          </cell>
          <cell r="X530">
            <v>0</v>
          </cell>
          <cell r="Y530">
            <v>0</v>
          </cell>
          <cell r="Z530">
            <v>0</v>
          </cell>
          <cell r="AA530">
            <v>0</v>
          </cell>
          <cell r="AB530">
            <v>0</v>
          </cell>
          <cell r="AC530">
            <v>0</v>
          </cell>
          <cell r="AD530">
            <v>0</v>
          </cell>
          <cell r="AE530">
            <v>0</v>
          </cell>
          <cell r="AF530">
            <v>0</v>
          </cell>
          <cell r="AG530">
            <v>0</v>
          </cell>
          <cell r="AH530">
            <v>0</v>
          </cell>
          <cell r="AI530">
            <v>0</v>
          </cell>
          <cell r="AJ530">
            <v>0</v>
          </cell>
        </row>
        <row r="531">
          <cell r="C531" t="str">
            <v>III</v>
          </cell>
          <cell r="D531">
            <v>0</v>
          </cell>
          <cell r="E531">
            <v>0</v>
          </cell>
          <cell r="F531">
            <v>0</v>
          </cell>
          <cell r="G531">
            <v>0</v>
          </cell>
          <cell r="H531">
            <v>0</v>
          </cell>
          <cell r="I531">
            <v>0</v>
          </cell>
          <cell r="J531">
            <v>0</v>
          </cell>
          <cell r="K531">
            <v>0</v>
          </cell>
          <cell r="L531">
            <v>0</v>
          </cell>
          <cell r="M531">
            <v>0</v>
          </cell>
          <cell r="N531">
            <v>0</v>
          </cell>
          <cell r="O531">
            <v>0</v>
          </cell>
          <cell r="P531">
            <v>0</v>
          </cell>
          <cell r="Q531">
            <v>0</v>
          </cell>
          <cell r="R531">
            <v>0</v>
          </cell>
          <cell r="S531">
            <v>0</v>
          </cell>
          <cell r="T531">
            <v>0</v>
          </cell>
          <cell r="U531">
            <v>0</v>
          </cell>
          <cell r="V531">
            <v>0</v>
          </cell>
          <cell r="W531">
            <v>0</v>
          </cell>
          <cell r="X531">
            <v>0</v>
          </cell>
          <cell r="Y531">
            <v>0</v>
          </cell>
          <cell r="Z531">
            <v>0</v>
          </cell>
          <cell r="AA531">
            <v>0</v>
          </cell>
          <cell r="AB531">
            <v>0</v>
          </cell>
          <cell r="AC531">
            <v>0</v>
          </cell>
          <cell r="AD531">
            <v>0</v>
          </cell>
          <cell r="AE531">
            <v>0</v>
          </cell>
          <cell r="AF531">
            <v>0</v>
          </cell>
          <cell r="AG531">
            <v>0</v>
          </cell>
          <cell r="AH531">
            <v>0</v>
          </cell>
          <cell r="AI531">
            <v>0</v>
          </cell>
          <cell r="AJ531">
            <v>0</v>
          </cell>
        </row>
        <row r="532">
          <cell r="C532" t="str">
            <v>IV</v>
          </cell>
          <cell r="D532">
            <v>0</v>
          </cell>
          <cell r="E532">
            <v>0</v>
          </cell>
          <cell r="F532">
            <v>0</v>
          </cell>
          <cell r="G532">
            <v>0</v>
          </cell>
          <cell r="H532">
            <v>0</v>
          </cell>
          <cell r="I532">
            <v>0</v>
          </cell>
          <cell r="J532">
            <v>0</v>
          </cell>
          <cell r="K532">
            <v>0</v>
          </cell>
          <cell r="L532">
            <v>0</v>
          </cell>
          <cell r="M532">
            <v>0</v>
          </cell>
          <cell r="N532">
            <v>0</v>
          </cell>
          <cell r="O532">
            <v>0</v>
          </cell>
          <cell r="P532">
            <v>0</v>
          </cell>
          <cell r="Q532">
            <v>0</v>
          </cell>
          <cell r="R532">
            <v>0</v>
          </cell>
          <cell r="S532">
            <v>0</v>
          </cell>
          <cell r="T532">
            <v>0</v>
          </cell>
          <cell r="U532">
            <v>0</v>
          </cell>
          <cell r="V532">
            <v>0</v>
          </cell>
          <cell r="W532">
            <v>0</v>
          </cell>
          <cell r="X532">
            <v>0</v>
          </cell>
          <cell r="Y532">
            <v>0</v>
          </cell>
          <cell r="Z532">
            <v>0</v>
          </cell>
          <cell r="AA532">
            <v>0</v>
          </cell>
          <cell r="AB532">
            <v>0</v>
          </cell>
          <cell r="AC532">
            <v>0</v>
          </cell>
          <cell r="AD532">
            <v>0</v>
          </cell>
          <cell r="AE532">
            <v>0</v>
          </cell>
          <cell r="AF532">
            <v>0</v>
          </cell>
          <cell r="AG532">
            <v>0</v>
          </cell>
          <cell r="AH532">
            <v>0</v>
          </cell>
          <cell r="AI532">
            <v>0</v>
          </cell>
          <cell r="AJ532">
            <v>0</v>
          </cell>
        </row>
        <row r="533">
          <cell r="C533" t="str">
            <v>V</v>
          </cell>
          <cell r="D533">
            <v>0</v>
          </cell>
          <cell r="E533">
            <v>0</v>
          </cell>
          <cell r="F533">
            <v>0</v>
          </cell>
          <cell r="G533">
            <v>0</v>
          </cell>
          <cell r="H533">
            <v>0</v>
          </cell>
          <cell r="I533">
            <v>0</v>
          </cell>
          <cell r="J533">
            <v>0</v>
          </cell>
          <cell r="K533">
            <v>0</v>
          </cell>
          <cell r="L533">
            <v>0</v>
          </cell>
          <cell r="M533">
            <v>0</v>
          </cell>
          <cell r="N533">
            <v>0</v>
          </cell>
          <cell r="O533">
            <v>0</v>
          </cell>
          <cell r="P533">
            <v>0</v>
          </cell>
          <cell r="Q533">
            <v>0</v>
          </cell>
          <cell r="R533">
            <v>0</v>
          </cell>
          <cell r="S533">
            <v>0</v>
          </cell>
          <cell r="T533">
            <v>0</v>
          </cell>
          <cell r="U533">
            <v>0</v>
          </cell>
          <cell r="V533">
            <v>0</v>
          </cell>
          <cell r="W533">
            <v>0</v>
          </cell>
          <cell r="X533">
            <v>0</v>
          </cell>
          <cell r="Y533">
            <v>0</v>
          </cell>
          <cell r="Z533">
            <v>0</v>
          </cell>
          <cell r="AA533">
            <v>0</v>
          </cell>
          <cell r="AB533">
            <v>0</v>
          </cell>
          <cell r="AC533">
            <v>0</v>
          </cell>
          <cell r="AD533">
            <v>0</v>
          </cell>
          <cell r="AE533">
            <v>0</v>
          </cell>
          <cell r="AF533">
            <v>0</v>
          </cell>
          <cell r="AG533">
            <v>0</v>
          </cell>
          <cell r="AH533">
            <v>0</v>
          </cell>
          <cell r="AI533">
            <v>0</v>
          </cell>
          <cell r="AJ533">
            <v>0</v>
          </cell>
        </row>
        <row r="534">
          <cell r="C534" t="str">
            <v>RM</v>
          </cell>
          <cell r="D534">
            <v>0</v>
          </cell>
          <cell r="E534">
            <v>0</v>
          </cell>
          <cell r="F534">
            <v>0</v>
          </cell>
          <cell r="G534">
            <v>0</v>
          </cell>
          <cell r="H534">
            <v>0</v>
          </cell>
          <cell r="I534">
            <v>0</v>
          </cell>
          <cell r="J534">
            <v>0</v>
          </cell>
          <cell r="K534">
            <v>0</v>
          </cell>
          <cell r="L534">
            <v>0</v>
          </cell>
          <cell r="M534">
            <v>0</v>
          </cell>
          <cell r="N534">
            <v>0</v>
          </cell>
          <cell r="O534">
            <v>0</v>
          </cell>
          <cell r="P534">
            <v>0</v>
          </cell>
          <cell r="Q534">
            <v>0</v>
          </cell>
          <cell r="R534">
            <v>0</v>
          </cell>
          <cell r="S534">
            <v>0</v>
          </cell>
          <cell r="T534">
            <v>0</v>
          </cell>
          <cell r="U534">
            <v>0</v>
          </cell>
          <cell r="V534">
            <v>0</v>
          </cell>
          <cell r="W534">
            <v>0</v>
          </cell>
          <cell r="X534">
            <v>0</v>
          </cell>
          <cell r="Y534">
            <v>0</v>
          </cell>
          <cell r="Z534">
            <v>0</v>
          </cell>
          <cell r="AA534">
            <v>0</v>
          </cell>
          <cell r="AB534">
            <v>0</v>
          </cell>
          <cell r="AC534">
            <v>0</v>
          </cell>
          <cell r="AD534">
            <v>0</v>
          </cell>
          <cell r="AE534">
            <v>0</v>
          </cell>
          <cell r="AF534">
            <v>0</v>
          </cell>
          <cell r="AG534">
            <v>0</v>
          </cell>
          <cell r="AH534">
            <v>0</v>
          </cell>
          <cell r="AI534">
            <v>0</v>
          </cell>
          <cell r="AJ534">
            <v>0</v>
          </cell>
        </row>
        <row r="535">
          <cell r="C535" t="str">
            <v>VI</v>
          </cell>
          <cell r="D535">
            <v>0</v>
          </cell>
          <cell r="E535">
            <v>0</v>
          </cell>
          <cell r="F535">
            <v>0</v>
          </cell>
          <cell r="G535">
            <v>0</v>
          </cell>
          <cell r="H535">
            <v>0</v>
          </cell>
          <cell r="I535">
            <v>0</v>
          </cell>
          <cell r="J535">
            <v>0</v>
          </cell>
          <cell r="K535">
            <v>0</v>
          </cell>
          <cell r="L535">
            <v>0</v>
          </cell>
          <cell r="M535">
            <v>0</v>
          </cell>
          <cell r="N535">
            <v>0</v>
          </cell>
          <cell r="O535">
            <v>0</v>
          </cell>
          <cell r="P535">
            <v>0</v>
          </cell>
          <cell r="Q535">
            <v>0</v>
          </cell>
          <cell r="R535">
            <v>0</v>
          </cell>
          <cell r="S535">
            <v>0</v>
          </cell>
          <cell r="T535">
            <v>0</v>
          </cell>
          <cell r="U535">
            <v>0</v>
          </cell>
          <cell r="V535">
            <v>0</v>
          </cell>
          <cell r="W535">
            <v>0</v>
          </cell>
          <cell r="X535">
            <v>0</v>
          </cell>
          <cell r="Y535">
            <v>0</v>
          </cell>
          <cell r="Z535">
            <v>0</v>
          </cell>
          <cell r="AA535">
            <v>0</v>
          </cell>
          <cell r="AB535">
            <v>0</v>
          </cell>
          <cell r="AC535">
            <v>0</v>
          </cell>
          <cell r="AD535">
            <v>0</v>
          </cell>
          <cell r="AE535">
            <v>0</v>
          </cell>
          <cell r="AF535">
            <v>0</v>
          </cell>
          <cell r="AG535">
            <v>0</v>
          </cell>
          <cell r="AH535">
            <v>0</v>
          </cell>
          <cell r="AI535">
            <v>0</v>
          </cell>
          <cell r="AJ535">
            <v>0</v>
          </cell>
        </row>
        <row r="536">
          <cell r="C536" t="str">
            <v>VII</v>
          </cell>
          <cell r="D536">
            <v>0</v>
          </cell>
          <cell r="E536">
            <v>0</v>
          </cell>
          <cell r="F536">
            <v>0</v>
          </cell>
          <cell r="G536">
            <v>0</v>
          </cell>
          <cell r="H536">
            <v>0</v>
          </cell>
          <cell r="I536">
            <v>0</v>
          </cell>
          <cell r="J536">
            <v>0</v>
          </cell>
          <cell r="K536">
            <v>0</v>
          </cell>
          <cell r="L536">
            <v>0</v>
          </cell>
          <cell r="M536">
            <v>0</v>
          </cell>
          <cell r="N536">
            <v>0</v>
          </cell>
          <cell r="O536">
            <v>0</v>
          </cell>
          <cell r="P536">
            <v>0</v>
          </cell>
          <cell r="Q536">
            <v>0</v>
          </cell>
          <cell r="R536">
            <v>0</v>
          </cell>
          <cell r="S536">
            <v>0</v>
          </cell>
          <cell r="T536">
            <v>0</v>
          </cell>
          <cell r="U536">
            <v>0</v>
          </cell>
          <cell r="V536">
            <v>0</v>
          </cell>
          <cell r="W536">
            <v>0</v>
          </cell>
          <cell r="X536">
            <v>0</v>
          </cell>
          <cell r="Y536">
            <v>0</v>
          </cell>
          <cell r="Z536">
            <v>0</v>
          </cell>
          <cell r="AA536">
            <v>0</v>
          </cell>
          <cell r="AB536">
            <v>0</v>
          </cell>
          <cell r="AC536">
            <v>0</v>
          </cell>
          <cell r="AD536">
            <v>0</v>
          </cell>
          <cell r="AE536">
            <v>0</v>
          </cell>
          <cell r="AF536">
            <v>0</v>
          </cell>
          <cell r="AG536">
            <v>0</v>
          </cell>
          <cell r="AH536">
            <v>0</v>
          </cell>
          <cell r="AI536">
            <v>0</v>
          </cell>
          <cell r="AJ536">
            <v>0</v>
          </cell>
        </row>
        <row r="537">
          <cell r="C537" t="str">
            <v>XVI</v>
          </cell>
          <cell r="D537">
            <v>0</v>
          </cell>
          <cell r="E537">
            <v>0</v>
          </cell>
          <cell r="F537">
            <v>0</v>
          </cell>
          <cell r="G537">
            <v>0</v>
          </cell>
          <cell r="H537">
            <v>0</v>
          </cell>
          <cell r="I537">
            <v>0</v>
          </cell>
          <cell r="J537">
            <v>0</v>
          </cell>
          <cell r="K537">
            <v>0</v>
          </cell>
          <cell r="L537">
            <v>0</v>
          </cell>
          <cell r="M537">
            <v>0</v>
          </cell>
          <cell r="N537">
            <v>0</v>
          </cell>
          <cell r="O537">
            <v>0</v>
          </cell>
          <cell r="P537">
            <v>0</v>
          </cell>
          <cell r="Q537">
            <v>0</v>
          </cell>
          <cell r="R537">
            <v>0</v>
          </cell>
          <cell r="S537">
            <v>0</v>
          </cell>
          <cell r="T537">
            <v>0</v>
          </cell>
          <cell r="U537">
            <v>0</v>
          </cell>
          <cell r="V537">
            <v>0</v>
          </cell>
          <cell r="W537">
            <v>0</v>
          </cell>
          <cell r="X537">
            <v>0</v>
          </cell>
          <cell r="Y537">
            <v>0</v>
          </cell>
          <cell r="Z537">
            <v>0</v>
          </cell>
          <cell r="AA537">
            <v>0</v>
          </cell>
          <cell r="AB537">
            <v>0</v>
          </cell>
          <cell r="AC537">
            <v>0</v>
          </cell>
          <cell r="AD537">
            <v>0</v>
          </cell>
          <cell r="AE537">
            <v>0</v>
          </cell>
          <cell r="AF537">
            <v>0</v>
          </cell>
          <cell r="AG537">
            <v>0</v>
          </cell>
          <cell r="AH537">
            <v>0</v>
          </cell>
          <cell r="AI537">
            <v>0</v>
          </cell>
          <cell r="AJ537">
            <v>0</v>
          </cell>
        </row>
        <row r="538">
          <cell r="C538" t="str">
            <v>VIII</v>
          </cell>
          <cell r="D538">
            <v>0</v>
          </cell>
          <cell r="E538">
            <v>0</v>
          </cell>
          <cell r="F538">
            <v>0</v>
          </cell>
          <cell r="G538">
            <v>0</v>
          </cell>
          <cell r="H538">
            <v>0</v>
          </cell>
          <cell r="I538">
            <v>0</v>
          </cell>
          <cell r="J538">
            <v>0</v>
          </cell>
          <cell r="K538">
            <v>0</v>
          </cell>
          <cell r="L538">
            <v>0</v>
          </cell>
          <cell r="M538">
            <v>0</v>
          </cell>
          <cell r="N538">
            <v>0</v>
          </cell>
          <cell r="O538">
            <v>0</v>
          </cell>
          <cell r="P538">
            <v>0</v>
          </cell>
          <cell r="Q538">
            <v>0</v>
          </cell>
          <cell r="R538">
            <v>0</v>
          </cell>
          <cell r="S538">
            <v>0</v>
          </cell>
          <cell r="T538">
            <v>0</v>
          </cell>
          <cell r="U538">
            <v>0</v>
          </cell>
          <cell r="V538">
            <v>0</v>
          </cell>
          <cell r="W538">
            <v>0</v>
          </cell>
          <cell r="X538">
            <v>0</v>
          </cell>
          <cell r="Y538">
            <v>0</v>
          </cell>
          <cell r="Z538">
            <v>0</v>
          </cell>
          <cell r="AA538">
            <v>0</v>
          </cell>
          <cell r="AB538">
            <v>0</v>
          </cell>
          <cell r="AC538">
            <v>0</v>
          </cell>
          <cell r="AD538">
            <v>0</v>
          </cell>
          <cell r="AE538">
            <v>0</v>
          </cell>
          <cell r="AF538">
            <v>0</v>
          </cell>
          <cell r="AG538">
            <v>0</v>
          </cell>
          <cell r="AH538">
            <v>0</v>
          </cell>
          <cell r="AI538">
            <v>0</v>
          </cell>
          <cell r="AJ538">
            <v>0</v>
          </cell>
        </row>
        <row r="539">
          <cell r="C539" t="str">
            <v>IX</v>
          </cell>
          <cell r="D539">
            <v>0</v>
          </cell>
          <cell r="E539">
            <v>0</v>
          </cell>
          <cell r="F539">
            <v>0</v>
          </cell>
          <cell r="G539">
            <v>0</v>
          </cell>
          <cell r="H539">
            <v>0</v>
          </cell>
          <cell r="I539">
            <v>0</v>
          </cell>
          <cell r="J539">
            <v>0</v>
          </cell>
          <cell r="K539">
            <v>0</v>
          </cell>
          <cell r="L539">
            <v>0</v>
          </cell>
          <cell r="M539">
            <v>0</v>
          </cell>
          <cell r="N539">
            <v>0</v>
          </cell>
          <cell r="O539">
            <v>0</v>
          </cell>
          <cell r="P539">
            <v>0</v>
          </cell>
          <cell r="Q539">
            <v>0</v>
          </cell>
          <cell r="R539">
            <v>0</v>
          </cell>
          <cell r="S539">
            <v>0</v>
          </cell>
          <cell r="T539">
            <v>0</v>
          </cell>
          <cell r="U539">
            <v>0</v>
          </cell>
          <cell r="V539">
            <v>0</v>
          </cell>
          <cell r="W539">
            <v>0</v>
          </cell>
          <cell r="X539">
            <v>0</v>
          </cell>
          <cell r="Y539">
            <v>0</v>
          </cell>
          <cell r="Z539">
            <v>0</v>
          </cell>
          <cell r="AA539">
            <v>0</v>
          </cell>
          <cell r="AB539">
            <v>0</v>
          </cell>
          <cell r="AC539">
            <v>0</v>
          </cell>
          <cell r="AD539">
            <v>0</v>
          </cell>
          <cell r="AE539">
            <v>0</v>
          </cell>
          <cell r="AF539">
            <v>0</v>
          </cell>
          <cell r="AG539">
            <v>0</v>
          </cell>
          <cell r="AH539">
            <v>0</v>
          </cell>
          <cell r="AI539">
            <v>0</v>
          </cell>
          <cell r="AJ539">
            <v>0</v>
          </cell>
        </row>
        <row r="540">
          <cell r="C540" t="str">
            <v>XIV</v>
          </cell>
          <cell r="D540">
            <v>0</v>
          </cell>
          <cell r="E540">
            <v>0</v>
          </cell>
          <cell r="F540">
            <v>0</v>
          </cell>
          <cell r="G540">
            <v>0</v>
          </cell>
          <cell r="H540">
            <v>0</v>
          </cell>
          <cell r="I540">
            <v>0</v>
          </cell>
          <cell r="J540">
            <v>0</v>
          </cell>
          <cell r="K540">
            <v>0</v>
          </cell>
          <cell r="L540">
            <v>0</v>
          </cell>
          <cell r="M540">
            <v>0</v>
          </cell>
          <cell r="N540">
            <v>0</v>
          </cell>
          <cell r="O540">
            <v>0</v>
          </cell>
          <cell r="P540">
            <v>0</v>
          </cell>
          <cell r="Q540">
            <v>0</v>
          </cell>
          <cell r="R540">
            <v>0</v>
          </cell>
          <cell r="S540">
            <v>0</v>
          </cell>
          <cell r="T540">
            <v>0</v>
          </cell>
          <cell r="U540">
            <v>0</v>
          </cell>
          <cell r="V540">
            <v>0</v>
          </cell>
          <cell r="W540">
            <v>0</v>
          </cell>
          <cell r="X540">
            <v>0</v>
          </cell>
          <cell r="Y540">
            <v>0</v>
          </cell>
          <cell r="Z540">
            <v>0</v>
          </cell>
          <cell r="AA540">
            <v>0</v>
          </cell>
          <cell r="AB540">
            <v>0.12585966666666701</v>
          </cell>
          <cell r="AC540">
            <v>0.12585966666666701</v>
          </cell>
          <cell r="AD540">
            <v>0.12585966666666701</v>
          </cell>
          <cell r="AE540">
            <v>0</v>
          </cell>
          <cell r="AF540">
            <v>0</v>
          </cell>
          <cell r="AG540">
            <v>0</v>
          </cell>
          <cell r="AH540">
            <v>2.4271950000000002</v>
          </cell>
          <cell r="AI540">
            <v>2.4271950000000002</v>
          </cell>
          <cell r="AJ540">
            <v>2.4271950000000002</v>
          </cell>
        </row>
        <row r="541">
          <cell r="C541" t="str">
            <v>X</v>
          </cell>
          <cell r="D541">
            <v>12.00144425</v>
          </cell>
          <cell r="E541">
            <v>12.00144425</v>
          </cell>
          <cell r="F541">
            <v>12.00144425</v>
          </cell>
          <cell r="G541">
            <v>12.00144425</v>
          </cell>
          <cell r="H541">
            <v>12.00144425</v>
          </cell>
          <cell r="I541">
            <v>12.00144425</v>
          </cell>
          <cell r="J541">
            <v>12.00144425</v>
          </cell>
          <cell r="K541">
            <v>12.00144425</v>
          </cell>
          <cell r="L541">
            <v>12.00144425</v>
          </cell>
          <cell r="M541">
            <v>12.00144425</v>
          </cell>
          <cell r="N541">
            <v>12.00144425</v>
          </cell>
          <cell r="O541">
            <v>12.00144425</v>
          </cell>
          <cell r="P541">
            <v>12.00144425</v>
          </cell>
          <cell r="Q541">
            <v>12.00144425</v>
          </cell>
          <cell r="R541">
            <v>12.00144425</v>
          </cell>
          <cell r="S541">
            <v>12.00144425</v>
          </cell>
          <cell r="T541">
            <v>12.00144425</v>
          </cell>
          <cell r="U541">
            <v>12.00144425</v>
          </cell>
          <cell r="V541">
            <v>12.00144425</v>
          </cell>
          <cell r="W541">
            <v>12.00144425</v>
          </cell>
          <cell r="X541">
            <v>12.00144425</v>
          </cell>
          <cell r="Y541">
            <v>12.00144425</v>
          </cell>
          <cell r="Z541">
            <v>12.00144425</v>
          </cell>
          <cell r="AA541">
            <v>12.00144425</v>
          </cell>
          <cell r="AB541">
            <v>36.879238000000001</v>
          </cell>
          <cell r="AC541">
            <v>36.879238000000001</v>
          </cell>
          <cell r="AD541">
            <v>36.879238000000001</v>
          </cell>
          <cell r="AE541">
            <v>9.1619499999999992</v>
          </cell>
          <cell r="AF541">
            <v>3.053925</v>
          </cell>
          <cell r="AG541">
            <v>3.053925</v>
          </cell>
          <cell r="AH541">
            <v>0</v>
          </cell>
          <cell r="AI541">
            <v>0</v>
          </cell>
          <cell r="AJ541">
            <v>0</v>
          </cell>
        </row>
        <row r="542">
          <cell r="C542" t="str">
            <v>XI</v>
          </cell>
          <cell r="D542">
            <v>0</v>
          </cell>
          <cell r="E542">
            <v>0</v>
          </cell>
          <cell r="F542">
            <v>0</v>
          </cell>
          <cell r="G542">
            <v>0</v>
          </cell>
          <cell r="H542">
            <v>0</v>
          </cell>
          <cell r="I542">
            <v>0</v>
          </cell>
          <cell r="J542">
            <v>0</v>
          </cell>
          <cell r="K542">
            <v>0</v>
          </cell>
          <cell r="L542">
            <v>0</v>
          </cell>
          <cell r="M542">
            <v>0</v>
          </cell>
          <cell r="N542">
            <v>0</v>
          </cell>
          <cell r="O542">
            <v>0</v>
          </cell>
          <cell r="P542">
            <v>0</v>
          </cell>
          <cell r="Q542">
            <v>0</v>
          </cell>
          <cell r="R542">
            <v>0</v>
          </cell>
          <cell r="S542">
            <v>0</v>
          </cell>
          <cell r="T542">
            <v>0</v>
          </cell>
          <cell r="U542">
            <v>0</v>
          </cell>
          <cell r="V542">
            <v>0</v>
          </cell>
          <cell r="W542">
            <v>0</v>
          </cell>
          <cell r="X542">
            <v>0</v>
          </cell>
          <cell r="Y542">
            <v>0</v>
          </cell>
          <cell r="Z542">
            <v>0</v>
          </cell>
          <cell r="AA542">
            <v>0</v>
          </cell>
          <cell r="AB542">
            <v>0</v>
          </cell>
          <cell r="AC542">
            <v>0</v>
          </cell>
          <cell r="AD542">
            <v>0</v>
          </cell>
          <cell r="AE542">
            <v>0</v>
          </cell>
          <cell r="AF542">
            <v>0</v>
          </cell>
          <cell r="AG542">
            <v>0</v>
          </cell>
          <cell r="AH542">
            <v>0</v>
          </cell>
          <cell r="AI542">
            <v>0</v>
          </cell>
          <cell r="AJ542">
            <v>0</v>
          </cell>
        </row>
        <row r="543">
          <cell r="C543" t="str">
            <v>XII</v>
          </cell>
          <cell r="D543">
            <v>0</v>
          </cell>
          <cell r="E543">
            <v>0</v>
          </cell>
          <cell r="F543">
            <v>0</v>
          </cell>
          <cell r="G543">
            <v>0</v>
          </cell>
          <cell r="H543">
            <v>0</v>
          </cell>
          <cell r="I543">
            <v>0</v>
          </cell>
          <cell r="J543">
            <v>0</v>
          </cell>
          <cell r="K543">
            <v>0</v>
          </cell>
          <cell r="L543">
            <v>0</v>
          </cell>
          <cell r="M543">
            <v>0</v>
          </cell>
          <cell r="N543">
            <v>0</v>
          </cell>
          <cell r="O543">
            <v>0</v>
          </cell>
          <cell r="P543">
            <v>0</v>
          </cell>
          <cell r="Q543">
            <v>0</v>
          </cell>
          <cell r="R543">
            <v>0</v>
          </cell>
          <cell r="S543">
            <v>0</v>
          </cell>
          <cell r="T543">
            <v>0</v>
          </cell>
          <cell r="U543">
            <v>0</v>
          </cell>
          <cell r="V543">
            <v>0</v>
          </cell>
          <cell r="W543">
            <v>0</v>
          </cell>
          <cell r="X543">
            <v>0</v>
          </cell>
          <cell r="Y543">
            <v>0</v>
          </cell>
          <cell r="Z543">
            <v>0</v>
          </cell>
          <cell r="AA543">
            <v>0</v>
          </cell>
          <cell r="AB543">
            <v>0</v>
          </cell>
          <cell r="AC543">
            <v>0</v>
          </cell>
          <cell r="AD543">
            <v>0</v>
          </cell>
          <cell r="AE543">
            <v>0</v>
          </cell>
          <cell r="AF543">
            <v>0</v>
          </cell>
          <cell r="AG543">
            <v>0</v>
          </cell>
          <cell r="AH543">
            <v>0</v>
          </cell>
          <cell r="AI543">
            <v>0</v>
          </cell>
          <cell r="AJ543">
            <v>0</v>
          </cell>
        </row>
        <row r="544">
          <cell r="D544">
            <v>12.00144425</v>
          </cell>
          <cell r="E544">
            <v>12.00144425</v>
          </cell>
          <cell r="F544">
            <v>12.00144425</v>
          </cell>
          <cell r="G544">
            <v>12.00144425</v>
          </cell>
          <cell r="H544">
            <v>12.00144425</v>
          </cell>
          <cell r="I544">
            <v>12.00144425</v>
          </cell>
          <cell r="J544">
            <v>12.00144425</v>
          </cell>
          <cell r="K544">
            <v>12.00144425</v>
          </cell>
          <cell r="L544">
            <v>12.00144425</v>
          </cell>
          <cell r="M544">
            <v>12.00144425</v>
          </cell>
          <cell r="N544">
            <v>12.00144425</v>
          </cell>
          <cell r="O544">
            <v>12.00144425</v>
          </cell>
          <cell r="P544">
            <v>12.00144425</v>
          </cell>
          <cell r="Q544">
            <v>12.00144425</v>
          </cell>
          <cell r="R544">
            <v>12.00144425</v>
          </cell>
          <cell r="S544">
            <v>12.00144425</v>
          </cell>
          <cell r="T544">
            <v>12.00144425</v>
          </cell>
          <cell r="U544">
            <v>12.00144425</v>
          </cell>
          <cell r="V544">
            <v>12.00144425</v>
          </cell>
          <cell r="W544">
            <v>12.00144425</v>
          </cell>
          <cell r="X544">
            <v>12.00144425</v>
          </cell>
          <cell r="Y544">
            <v>12.00144425</v>
          </cell>
          <cell r="Z544">
            <v>12.00144425</v>
          </cell>
          <cell r="AA544">
            <v>12.00144425</v>
          </cell>
          <cell r="AB544">
            <v>37.0050976666667</v>
          </cell>
          <cell r="AC544">
            <v>37.0050976666667</v>
          </cell>
          <cell r="AD544">
            <v>37.0050976666667</v>
          </cell>
          <cell r="AE544">
            <v>9.1619499999999992</v>
          </cell>
          <cell r="AF544">
            <v>3.053925</v>
          </cell>
          <cell r="AG544">
            <v>3.053925</v>
          </cell>
          <cell r="AH544">
            <v>2.4271950000000002</v>
          </cell>
          <cell r="AI544">
            <v>2.4271950000000002</v>
          </cell>
          <cell r="AJ544">
            <v>2.4271950000000002</v>
          </cell>
        </row>
        <row r="549">
          <cell r="C549" t="str">
            <v>Bosques Mixto que se convierten en Tierras de Cultivo</v>
          </cell>
        </row>
        <row r="550">
          <cell r="B550">
            <v>2</v>
          </cell>
          <cell r="C550" t="str">
            <v>REGIÓN/AÑO</v>
          </cell>
          <cell r="D550">
            <v>1990</v>
          </cell>
          <cell r="E550">
            <v>1991</v>
          </cell>
          <cell r="F550">
            <v>1992</v>
          </cell>
          <cell r="G550">
            <v>1993</v>
          </cell>
          <cell r="H550">
            <v>1994</v>
          </cell>
          <cell r="I550">
            <v>1995</v>
          </cell>
          <cell r="J550">
            <v>1996</v>
          </cell>
          <cell r="K550">
            <v>1997</v>
          </cell>
          <cell r="L550">
            <v>1998</v>
          </cell>
          <cell r="M550">
            <v>1999</v>
          </cell>
          <cell r="N550">
            <v>2000</v>
          </cell>
          <cell r="O550">
            <v>2001</v>
          </cell>
          <cell r="P550">
            <v>2002</v>
          </cell>
          <cell r="Q550">
            <v>2003</v>
          </cell>
          <cell r="R550">
            <v>2004</v>
          </cell>
          <cell r="S550">
            <v>2005</v>
          </cell>
          <cell r="T550">
            <v>2006</v>
          </cell>
          <cell r="U550">
            <v>2007</v>
          </cell>
          <cell r="V550">
            <v>2008</v>
          </cell>
          <cell r="W550">
            <v>2009</v>
          </cell>
          <cell r="X550">
            <v>2010</v>
          </cell>
          <cell r="Y550">
            <v>2011</v>
          </cell>
          <cell r="Z550">
            <v>2012</v>
          </cell>
          <cell r="AA550">
            <v>2013</v>
          </cell>
          <cell r="AB550">
            <v>2014</v>
          </cell>
          <cell r="AC550">
            <v>2015</v>
          </cell>
          <cell r="AD550">
            <v>2016</v>
          </cell>
          <cell r="AE550">
            <v>2017</v>
          </cell>
          <cell r="AF550">
            <v>2018</v>
          </cell>
          <cell r="AG550">
            <v>2019</v>
          </cell>
          <cell r="AH550">
            <v>2020</v>
          </cell>
          <cell r="AI550">
            <v>2021</v>
          </cell>
          <cell r="AJ550">
            <v>2022</v>
          </cell>
        </row>
        <row r="551">
          <cell r="A551">
            <v>1502</v>
          </cell>
          <cell r="B551">
            <v>15</v>
          </cell>
          <cell r="C551" t="str">
            <v>Arica Y Parinacota</v>
          </cell>
          <cell r="D551">
            <v>0</v>
          </cell>
          <cell r="E551">
            <v>0</v>
          </cell>
          <cell r="F551">
            <v>0</v>
          </cell>
          <cell r="G551">
            <v>0</v>
          </cell>
          <cell r="H551">
            <v>0</v>
          </cell>
          <cell r="I551">
            <v>0</v>
          </cell>
          <cell r="J551">
            <v>0</v>
          </cell>
          <cell r="K551">
            <v>0</v>
          </cell>
          <cell r="L551">
            <v>0</v>
          </cell>
          <cell r="M551">
            <v>0</v>
          </cell>
          <cell r="N551">
            <v>0</v>
          </cell>
          <cell r="O551">
            <v>0</v>
          </cell>
          <cell r="P551">
            <v>0</v>
          </cell>
          <cell r="Q551">
            <v>0</v>
          </cell>
          <cell r="R551">
            <v>0</v>
          </cell>
          <cell r="S551">
            <v>0</v>
          </cell>
          <cell r="T551">
            <v>0</v>
          </cell>
          <cell r="U551">
            <v>0</v>
          </cell>
          <cell r="V551">
            <v>0</v>
          </cell>
          <cell r="W551">
            <v>0</v>
          </cell>
          <cell r="X551">
            <v>0</v>
          </cell>
          <cell r="Y551">
            <v>0</v>
          </cell>
          <cell r="Z551">
            <v>0</v>
          </cell>
          <cell r="AA551">
            <v>0</v>
          </cell>
          <cell r="AB551">
            <v>0</v>
          </cell>
          <cell r="AC551">
            <v>0</v>
          </cell>
          <cell r="AD551">
            <v>0</v>
          </cell>
          <cell r="AE551">
            <v>0</v>
          </cell>
          <cell r="AF551">
            <v>0</v>
          </cell>
          <cell r="AG551">
            <v>0</v>
          </cell>
          <cell r="AH551">
            <v>0</v>
          </cell>
          <cell r="AI551">
            <v>0</v>
          </cell>
          <cell r="AJ551">
            <v>0</v>
          </cell>
        </row>
        <row r="552">
          <cell r="A552">
            <v>102</v>
          </cell>
          <cell r="B552">
            <v>1</v>
          </cell>
          <cell r="C552" t="str">
            <v>Tarapaca</v>
          </cell>
          <cell r="D552">
            <v>0</v>
          </cell>
          <cell r="E552">
            <v>0</v>
          </cell>
          <cell r="F552">
            <v>0</v>
          </cell>
          <cell r="G552">
            <v>0</v>
          </cell>
          <cell r="H552">
            <v>0</v>
          </cell>
          <cell r="I552">
            <v>0</v>
          </cell>
          <cell r="J552">
            <v>0</v>
          </cell>
          <cell r="K552">
            <v>0</v>
          </cell>
          <cell r="L552">
            <v>0</v>
          </cell>
          <cell r="M552">
            <v>0</v>
          </cell>
          <cell r="N552">
            <v>0</v>
          </cell>
          <cell r="O552">
            <v>0</v>
          </cell>
          <cell r="P552">
            <v>0</v>
          </cell>
          <cell r="Q552">
            <v>0</v>
          </cell>
          <cell r="R552">
            <v>0</v>
          </cell>
          <cell r="S552">
            <v>0</v>
          </cell>
          <cell r="T552">
            <v>0</v>
          </cell>
          <cell r="U552">
            <v>0</v>
          </cell>
          <cell r="V552">
            <v>0</v>
          </cell>
          <cell r="W552">
            <v>0</v>
          </cell>
          <cell r="X552">
            <v>0</v>
          </cell>
          <cell r="Y552">
            <v>0</v>
          </cell>
          <cell r="Z552">
            <v>0</v>
          </cell>
          <cell r="AA552">
            <v>0</v>
          </cell>
          <cell r="AB552">
            <v>0</v>
          </cell>
          <cell r="AC552">
            <v>0</v>
          </cell>
          <cell r="AD552">
            <v>0</v>
          </cell>
          <cell r="AE552">
            <v>0</v>
          </cell>
          <cell r="AF552">
            <v>0</v>
          </cell>
          <cell r="AG552">
            <v>0</v>
          </cell>
          <cell r="AH552">
            <v>0</v>
          </cell>
          <cell r="AI552">
            <v>0</v>
          </cell>
          <cell r="AJ552">
            <v>0</v>
          </cell>
        </row>
        <row r="553">
          <cell r="A553">
            <v>202</v>
          </cell>
          <cell r="B553">
            <v>2</v>
          </cell>
          <cell r="C553" t="str">
            <v>Antofagasta</v>
          </cell>
          <cell r="D553">
            <v>0</v>
          </cell>
          <cell r="E553">
            <v>0</v>
          </cell>
          <cell r="F553">
            <v>0</v>
          </cell>
          <cell r="G553">
            <v>0</v>
          </cell>
          <cell r="H553">
            <v>0</v>
          </cell>
          <cell r="I553">
            <v>0</v>
          </cell>
          <cell r="J553">
            <v>0</v>
          </cell>
          <cell r="K553">
            <v>0</v>
          </cell>
          <cell r="L553">
            <v>0</v>
          </cell>
          <cell r="M553">
            <v>0</v>
          </cell>
          <cell r="N553">
            <v>0</v>
          </cell>
          <cell r="O553">
            <v>0</v>
          </cell>
          <cell r="P553">
            <v>0</v>
          </cell>
          <cell r="Q553">
            <v>0</v>
          </cell>
          <cell r="R553">
            <v>0</v>
          </cell>
          <cell r="S553">
            <v>0</v>
          </cell>
          <cell r="T553">
            <v>0</v>
          </cell>
          <cell r="U553">
            <v>0</v>
          </cell>
          <cell r="V553">
            <v>0</v>
          </cell>
          <cell r="W553">
            <v>0</v>
          </cell>
          <cell r="X553">
            <v>0</v>
          </cell>
          <cell r="Y553">
            <v>0</v>
          </cell>
          <cell r="Z553">
            <v>0</v>
          </cell>
          <cell r="AA553">
            <v>0</v>
          </cell>
          <cell r="AB553">
            <v>0</v>
          </cell>
          <cell r="AC553">
            <v>0</v>
          </cell>
          <cell r="AD553">
            <v>0</v>
          </cell>
          <cell r="AE553">
            <v>0</v>
          </cell>
          <cell r="AF553">
            <v>0</v>
          </cell>
          <cell r="AG553">
            <v>0</v>
          </cell>
          <cell r="AH553">
            <v>0</v>
          </cell>
          <cell r="AI553">
            <v>0</v>
          </cell>
          <cell r="AJ553">
            <v>0</v>
          </cell>
        </row>
        <row r="554">
          <cell r="A554">
            <v>302</v>
          </cell>
          <cell r="B554">
            <v>3</v>
          </cell>
          <cell r="C554" t="str">
            <v>Atacam</v>
          </cell>
          <cell r="D554">
            <v>0</v>
          </cell>
          <cell r="E554">
            <v>0</v>
          </cell>
          <cell r="F554">
            <v>0</v>
          </cell>
          <cell r="G554">
            <v>0</v>
          </cell>
          <cell r="H554">
            <v>0</v>
          </cell>
          <cell r="I554">
            <v>0</v>
          </cell>
          <cell r="J554">
            <v>0</v>
          </cell>
          <cell r="K554">
            <v>0</v>
          </cell>
          <cell r="L554">
            <v>0</v>
          </cell>
          <cell r="M554">
            <v>0</v>
          </cell>
          <cell r="N554">
            <v>0</v>
          </cell>
          <cell r="O554">
            <v>0</v>
          </cell>
          <cell r="P554">
            <v>0</v>
          </cell>
          <cell r="Q554">
            <v>0</v>
          </cell>
          <cell r="R554">
            <v>0</v>
          </cell>
          <cell r="S554">
            <v>0</v>
          </cell>
          <cell r="T554">
            <v>0</v>
          </cell>
          <cell r="U554">
            <v>0</v>
          </cell>
          <cell r="V554">
            <v>0</v>
          </cell>
          <cell r="W554">
            <v>0</v>
          </cell>
          <cell r="X554">
            <v>0</v>
          </cell>
          <cell r="Y554">
            <v>0</v>
          </cell>
          <cell r="Z554">
            <v>0</v>
          </cell>
          <cell r="AA554">
            <v>0</v>
          </cell>
          <cell r="AB554">
            <v>0</v>
          </cell>
          <cell r="AC554">
            <v>0</v>
          </cell>
          <cell r="AD554">
            <v>0</v>
          </cell>
          <cell r="AE554">
            <v>0</v>
          </cell>
          <cell r="AF554">
            <v>0</v>
          </cell>
          <cell r="AG554">
            <v>0</v>
          </cell>
          <cell r="AH554">
            <v>0</v>
          </cell>
          <cell r="AI554">
            <v>0</v>
          </cell>
          <cell r="AJ554">
            <v>0</v>
          </cell>
        </row>
        <row r="555">
          <cell r="A555">
            <v>402</v>
          </cell>
          <cell r="B555">
            <v>4</v>
          </cell>
          <cell r="C555" t="str">
            <v>Coquimbo</v>
          </cell>
          <cell r="D555">
            <v>0</v>
          </cell>
          <cell r="E555">
            <v>0</v>
          </cell>
          <cell r="F555">
            <v>0</v>
          </cell>
          <cell r="G555">
            <v>0</v>
          </cell>
          <cell r="H555">
            <v>0</v>
          </cell>
          <cell r="I555">
            <v>0</v>
          </cell>
          <cell r="J555">
            <v>0</v>
          </cell>
          <cell r="K555">
            <v>0</v>
          </cell>
          <cell r="L555">
            <v>0</v>
          </cell>
          <cell r="M555">
            <v>0</v>
          </cell>
          <cell r="N555">
            <v>0</v>
          </cell>
          <cell r="O555">
            <v>0</v>
          </cell>
          <cell r="P555">
            <v>0</v>
          </cell>
          <cell r="Q555">
            <v>0</v>
          </cell>
          <cell r="R555">
            <v>0</v>
          </cell>
          <cell r="S555">
            <v>0</v>
          </cell>
          <cell r="T555">
            <v>0</v>
          </cell>
          <cell r="U555">
            <v>0</v>
          </cell>
          <cell r="V555">
            <v>0</v>
          </cell>
          <cell r="W555">
            <v>0</v>
          </cell>
          <cell r="X555">
            <v>0</v>
          </cell>
          <cell r="Y555">
            <v>0</v>
          </cell>
          <cell r="Z555">
            <v>0</v>
          </cell>
          <cell r="AA555">
            <v>0</v>
          </cell>
          <cell r="AB555">
            <v>0</v>
          </cell>
          <cell r="AC555">
            <v>0</v>
          </cell>
          <cell r="AD555">
            <v>0</v>
          </cell>
          <cell r="AE555">
            <v>0</v>
          </cell>
          <cell r="AF555">
            <v>0</v>
          </cell>
          <cell r="AG555">
            <v>0</v>
          </cell>
          <cell r="AH555">
            <v>0</v>
          </cell>
          <cell r="AI555">
            <v>0</v>
          </cell>
          <cell r="AJ555">
            <v>0</v>
          </cell>
        </row>
        <row r="556">
          <cell r="A556">
            <v>502</v>
          </cell>
          <cell r="B556">
            <v>5</v>
          </cell>
          <cell r="C556" t="str">
            <v>Valparaiso</v>
          </cell>
          <cell r="D556">
            <v>1.1304444166666701</v>
          </cell>
          <cell r="E556">
            <v>1.1304444166666701</v>
          </cell>
          <cell r="F556">
            <v>1.1304444166666701</v>
          </cell>
          <cell r="G556">
            <v>1.1304444166666701</v>
          </cell>
          <cell r="H556">
            <v>1.1304444166666701</v>
          </cell>
          <cell r="I556">
            <v>1.1304444166666701</v>
          </cell>
          <cell r="J556">
            <v>1.1304444166666701</v>
          </cell>
          <cell r="K556">
            <v>1.1304444166666701</v>
          </cell>
          <cell r="L556">
            <v>1.1304444166666701</v>
          </cell>
          <cell r="M556">
            <v>1.1304444166666701</v>
          </cell>
          <cell r="N556">
            <v>1.1304444166666701</v>
          </cell>
          <cell r="O556">
            <v>1.1304444166666701</v>
          </cell>
          <cell r="P556">
            <v>1.1304444166666701</v>
          </cell>
          <cell r="Q556">
            <v>1.1304444166666701</v>
          </cell>
          <cell r="R556">
            <v>1.1304444166666701</v>
          </cell>
          <cell r="S556">
            <v>1.1304444166666701</v>
          </cell>
          <cell r="T556">
            <v>1.1304444166666701</v>
          </cell>
          <cell r="U556">
            <v>1.1304444166666701</v>
          </cell>
          <cell r="V556">
            <v>1.1304444166666701</v>
          </cell>
          <cell r="W556">
            <v>1.1304444166666701</v>
          </cell>
          <cell r="X556">
            <v>1.1304444166666701</v>
          </cell>
          <cell r="Y556">
            <v>1.1304444166666701</v>
          </cell>
          <cell r="Z556">
            <v>1.1304444166666701</v>
          </cell>
          <cell r="AA556">
            <v>1.1304444166666701</v>
          </cell>
          <cell r="AB556">
            <v>6.3309946666666699</v>
          </cell>
          <cell r="AC556">
            <v>6.3309946666666699</v>
          </cell>
          <cell r="AD556">
            <v>6.3309946666666699</v>
          </cell>
          <cell r="AE556">
            <v>0</v>
          </cell>
          <cell r="AF556">
            <v>7.1780774999999997</v>
          </cell>
          <cell r="AG556">
            <v>7.1780774999999997</v>
          </cell>
          <cell r="AH556">
            <v>7.1780774999999997</v>
          </cell>
          <cell r="AI556">
            <v>7.1780774999999997</v>
          </cell>
          <cell r="AJ556">
            <v>7.1780774999999997</v>
          </cell>
        </row>
        <row r="557">
          <cell r="A557">
            <v>1302</v>
          </cell>
          <cell r="B557">
            <v>13</v>
          </cell>
          <cell r="C557" t="str">
            <v>RM</v>
          </cell>
          <cell r="D557">
            <v>2.3500947966250001E-2</v>
          </cell>
          <cell r="E557">
            <v>2.3500947966250001E-2</v>
          </cell>
          <cell r="F557">
            <v>2.3500947966250001E-2</v>
          </cell>
          <cell r="G557">
            <v>2.3500947966250001E-2</v>
          </cell>
          <cell r="H557">
            <v>2.3500947966250001E-2</v>
          </cell>
          <cell r="I557">
            <v>2.3500947966250001E-2</v>
          </cell>
          <cell r="J557">
            <v>2.3500947966250001E-2</v>
          </cell>
          <cell r="K557">
            <v>2.3500947966250001E-2</v>
          </cell>
          <cell r="L557">
            <v>2.3500947966250001E-2</v>
          </cell>
          <cell r="M557">
            <v>2.3500947966250001E-2</v>
          </cell>
          <cell r="N557">
            <v>2.3500947966250001E-2</v>
          </cell>
          <cell r="O557">
            <v>2.3500947966250001E-2</v>
          </cell>
          <cell r="P557">
            <v>2.3500947966250001E-2</v>
          </cell>
          <cell r="Q557">
            <v>2.3500947966250001E-2</v>
          </cell>
          <cell r="R557">
            <v>2.3500947966250001E-2</v>
          </cell>
          <cell r="S557">
            <v>2.3500947966250001E-2</v>
          </cell>
          <cell r="T557">
            <v>2.3500947966250001E-2</v>
          </cell>
          <cell r="U557">
            <v>2.3500947966250001E-2</v>
          </cell>
          <cell r="V557">
            <v>2.3500947966250001E-2</v>
          </cell>
          <cell r="W557">
            <v>2.3500947966250001E-2</v>
          </cell>
          <cell r="X557">
            <v>2.3500947966250001E-2</v>
          </cell>
          <cell r="Y557">
            <v>2.3500947966250001E-2</v>
          </cell>
          <cell r="Z557">
            <v>2.3500947966250001E-2</v>
          </cell>
          <cell r="AA557">
            <v>2.3500947966250001E-2</v>
          </cell>
          <cell r="AB557">
            <v>0</v>
          </cell>
          <cell r="AC557">
            <v>0</v>
          </cell>
          <cell r="AD557">
            <v>0</v>
          </cell>
          <cell r="AE557">
            <v>0</v>
          </cell>
          <cell r="AF557">
            <v>8.2899411190799999</v>
          </cell>
          <cell r="AG557">
            <v>8.2899411190799999</v>
          </cell>
          <cell r="AH557">
            <v>8.2899411190799999</v>
          </cell>
          <cell r="AI557">
            <v>8.2899411190799999</v>
          </cell>
          <cell r="AJ557">
            <v>8.2899411190799999</v>
          </cell>
        </row>
        <row r="558">
          <cell r="A558">
            <v>602</v>
          </cell>
          <cell r="B558">
            <v>6</v>
          </cell>
          <cell r="C558" t="str">
            <v>O'Higgins</v>
          </cell>
          <cell r="D558">
            <v>0.86248751999891704</v>
          </cell>
          <cell r="E558">
            <v>0.86248751999891704</v>
          </cell>
          <cell r="F558">
            <v>0.86248751999891704</v>
          </cell>
          <cell r="G558">
            <v>0.86248751999891704</v>
          </cell>
          <cell r="H558">
            <v>0.86248751999891704</v>
          </cell>
          <cell r="I558">
            <v>0.86248751999891704</v>
          </cell>
          <cell r="J558">
            <v>0.86248751999891704</v>
          </cell>
          <cell r="K558">
            <v>0.86248751999891704</v>
          </cell>
          <cell r="L558">
            <v>0.86248751999891704</v>
          </cell>
          <cell r="M558">
            <v>0.86248751999891704</v>
          </cell>
          <cell r="N558">
            <v>0.86248751999891704</v>
          </cell>
          <cell r="O558">
            <v>0.86248751999891704</v>
          </cell>
          <cell r="P558">
            <v>0.86248751999891704</v>
          </cell>
          <cell r="Q558">
            <v>0.86248751999891704</v>
          </cell>
          <cell r="R558">
            <v>0.86248751999891704</v>
          </cell>
          <cell r="S558">
            <v>0.86248751999891704</v>
          </cell>
          <cell r="T558">
            <v>0.86248751999891704</v>
          </cell>
          <cell r="U558">
            <v>0.86248751999891704</v>
          </cell>
          <cell r="V558">
            <v>0.86248751999891704</v>
          </cell>
          <cell r="W558">
            <v>0.86248751999891704</v>
          </cell>
          <cell r="X558">
            <v>0.86248751999891704</v>
          </cell>
          <cell r="Y558">
            <v>0.86248751999891704</v>
          </cell>
          <cell r="Z558">
            <v>0.86248751999891704</v>
          </cell>
          <cell r="AA558">
            <v>0.86248751999891704</v>
          </cell>
          <cell r="AB558">
            <v>1.6451881188453299</v>
          </cell>
          <cell r="AC558">
            <v>1.6451881188453299</v>
          </cell>
          <cell r="AD558">
            <v>1.6451881188453299</v>
          </cell>
          <cell r="AE558">
            <v>5.95322770752</v>
          </cell>
          <cell r="AF558">
            <v>0</v>
          </cell>
          <cell r="AG558">
            <v>0</v>
          </cell>
          <cell r="AH558">
            <v>0</v>
          </cell>
          <cell r="AI558">
            <v>0</v>
          </cell>
          <cell r="AJ558">
            <v>0</v>
          </cell>
        </row>
        <row r="559">
          <cell r="A559">
            <v>702</v>
          </cell>
          <cell r="B559">
            <v>7</v>
          </cell>
          <cell r="C559" t="str">
            <v>Maule</v>
          </cell>
          <cell r="D559">
            <v>7.0230604166666701</v>
          </cell>
          <cell r="E559">
            <v>7.0230604166666701</v>
          </cell>
          <cell r="F559">
            <v>7.0230604166666701</v>
          </cell>
          <cell r="G559">
            <v>7.0230604166666701</v>
          </cell>
          <cell r="H559">
            <v>7.0230604166666701</v>
          </cell>
          <cell r="I559">
            <v>7.0230604166666701</v>
          </cell>
          <cell r="J559">
            <v>7.0230604166666701</v>
          </cell>
          <cell r="K559">
            <v>7.0230604166666701</v>
          </cell>
          <cell r="L559">
            <v>7.0230604166666701</v>
          </cell>
          <cell r="M559">
            <v>7.0230604166666701</v>
          </cell>
          <cell r="N559">
            <v>7.0230604166666701</v>
          </cell>
          <cell r="O559">
            <v>7.0230604166666701</v>
          </cell>
          <cell r="P559">
            <v>7.0230604166666701</v>
          </cell>
          <cell r="Q559">
            <v>7.0230604166666701</v>
          </cell>
          <cell r="R559">
            <v>7.0230604166666701</v>
          </cell>
          <cell r="S559">
            <v>7.0230604166666701</v>
          </cell>
          <cell r="T559">
            <v>7.0230604166666701</v>
          </cell>
          <cell r="U559">
            <v>7.0230604166666701</v>
          </cell>
          <cell r="V559">
            <v>7.0230604166666701</v>
          </cell>
          <cell r="W559">
            <v>7.0230604166666701</v>
          </cell>
          <cell r="X559">
            <v>7.0230604166666701</v>
          </cell>
          <cell r="Y559">
            <v>7.0230604166666701</v>
          </cell>
          <cell r="Z559">
            <v>7.0230604166666701</v>
          </cell>
          <cell r="AA559">
            <v>7.0230604166666701</v>
          </cell>
          <cell r="AB559">
            <v>0.60176433333333301</v>
          </cell>
          <cell r="AC559">
            <v>0.60176433333333301</v>
          </cell>
          <cell r="AD559">
            <v>0.60176433333333301</v>
          </cell>
          <cell r="AE559">
            <v>577.03447700000004</v>
          </cell>
          <cell r="AF559">
            <v>26.281706499999999</v>
          </cell>
          <cell r="AG559">
            <v>26.281706499999999</v>
          </cell>
          <cell r="AH559">
            <v>27.783469</v>
          </cell>
          <cell r="AI559">
            <v>27.783469</v>
          </cell>
          <cell r="AJ559">
            <v>27.783469</v>
          </cell>
        </row>
        <row r="560">
          <cell r="A560">
            <v>1602</v>
          </cell>
          <cell r="B560">
            <v>16</v>
          </cell>
          <cell r="C560" t="str">
            <v>Ñuble</v>
          </cell>
          <cell r="D560">
            <v>3.6446505227152501</v>
          </cell>
          <cell r="E560">
            <v>3.6446505227152501</v>
          </cell>
          <cell r="F560">
            <v>3.6446505227152501</v>
          </cell>
          <cell r="G560">
            <v>3.6446505227152501</v>
          </cell>
          <cell r="H560">
            <v>3.6446505227152501</v>
          </cell>
          <cell r="I560">
            <v>3.6446505227152501</v>
          </cell>
          <cell r="J560">
            <v>3.6446505227152501</v>
          </cell>
          <cell r="K560">
            <v>3.6446505227152501</v>
          </cell>
          <cell r="L560">
            <v>3.6446505227152501</v>
          </cell>
          <cell r="M560">
            <v>3.6446505227152501</v>
          </cell>
          <cell r="N560">
            <v>3.6446505227152501</v>
          </cell>
          <cell r="O560">
            <v>3.6446505227152501</v>
          </cell>
          <cell r="P560">
            <v>3.6446505227152501</v>
          </cell>
          <cell r="Q560">
            <v>3.6446505227152501</v>
          </cell>
          <cell r="R560">
            <v>3.6446505227152501</v>
          </cell>
          <cell r="S560">
            <v>3.6446505227152501</v>
          </cell>
          <cell r="T560">
            <v>3.6446505227152501</v>
          </cell>
          <cell r="U560">
            <v>3.6446505227152501</v>
          </cell>
          <cell r="V560">
            <v>3.6446505227152501</v>
          </cell>
          <cell r="W560">
            <v>3.6446505227152501</v>
          </cell>
          <cell r="X560">
            <v>3.6446505227152501</v>
          </cell>
          <cell r="Y560">
            <v>3.6446505227152501</v>
          </cell>
          <cell r="Z560">
            <v>3.6446505227152501</v>
          </cell>
          <cell r="AA560">
            <v>3.6446505227152501</v>
          </cell>
          <cell r="AB560">
            <v>0.493361797733333</v>
          </cell>
          <cell r="AC560">
            <v>0.493361797733333</v>
          </cell>
          <cell r="AD560">
            <v>0.493361797733333</v>
          </cell>
          <cell r="AE560">
            <v>24.685453152664</v>
          </cell>
          <cell r="AF560">
            <v>34.903401404198497</v>
          </cell>
          <cell r="AG560">
            <v>34.903401404198497</v>
          </cell>
          <cell r="AH560">
            <v>2.4533297480775</v>
          </cell>
          <cell r="AI560">
            <v>2.4533297480775</v>
          </cell>
          <cell r="AJ560">
            <v>2.4533297480775</v>
          </cell>
        </row>
        <row r="561">
          <cell r="A561">
            <v>802</v>
          </cell>
          <cell r="B561">
            <v>8</v>
          </cell>
          <cell r="C561" t="str">
            <v>Biobio</v>
          </cell>
          <cell r="D561">
            <v>11.095273000000001</v>
          </cell>
          <cell r="E561">
            <v>11.095273000000001</v>
          </cell>
          <cell r="F561">
            <v>11.095273000000001</v>
          </cell>
          <cell r="G561">
            <v>11.095273000000001</v>
          </cell>
          <cell r="H561">
            <v>11.095273000000001</v>
          </cell>
          <cell r="I561">
            <v>11.095273000000001</v>
          </cell>
          <cell r="J561">
            <v>11.095273000000001</v>
          </cell>
          <cell r="K561">
            <v>11.095273000000001</v>
          </cell>
          <cell r="L561">
            <v>11.095273000000001</v>
          </cell>
          <cell r="M561">
            <v>11.095273000000001</v>
          </cell>
          <cell r="N561">
            <v>11.095273000000001</v>
          </cell>
          <cell r="O561">
            <v>11.095273000000001</v>
          </cell>
          <cell r="P561">
            <v>11.095273000000001</v>
          </cell>
          <cell r="Q561">
            <v>11.095273000000001</v>
          </cell>
          <cell r="R561">
            <v>11.095273000000001</v>
          </cell>
          <cell r="S561">
            <v>11.095273000000001</v>
          </cell>
          <cell r="T561">
            <v>11.095273000000001</v>
          </cell>
          <cell r="U561">
            <v>11.095273000000001</v>
          </cell>
          <cell r="V561">
            <v>11.095273000000001</v>
          </cell>
          <cell r="W561">
            <v>11.095273000000001</v>
          </cell>
          <cell r="X561">
            <v>11.095273000000001</v>
          </cell>
          <cell r="Y561">
            <v>11.095273000000001</v>
          </cell>
          <cell r="Z561">
            <v>11.095273000000001</v>
          </cell>
          <cell r="AA561">
            <v>11.095273000000001</v>
          </cell>
          <cell r="AB561">
            <v>0</v>
          </cell>
          <cell r="AC561">
            <v>0</v>
          </cell>
          <cell r="AD561">
            <v>0</v>
          </cell>
          <cell r="AE561">
            <v>44.684187000000001</v>
          </cell>
          <cell r="AF561">
            <v>22.228785500000001</v>
          </cell>
          <cell r="AG561">
            <v>22.228785500000001</v>
          </cell>
          <cell r="AH561">
            <v>12.101013999999999</v>
          </cell>
          <cell r="AI561">
            <v>12.101013999999999</v>
          </cell>
          <cell r="AJ561">
            <v>12.101013999999999</v>
          </cell>
        </row>
        <row r="562">
          <cell r="A562">
            <v>902</v>
          </cell>
          <cell r="B562">
            <v>9</v>
          </cell>
          <cell r="C562" t="str">
            <v>Araucania</v>
          </cell>
          <cell r="D562">
            <v>0.38302045108916699</v>
          </cell>
          <cell r="E562">
            <v>0.38302045108916699</v>
          </cell>
          <cell r="F562">
            <v>0.38302045108916699</v>
          </cell>
          <cell r="G562">
            <v>0.38302045108916699</v>
          </cell>
          <cell r="H562">
            <v>0.38302045108916699</v>
          </cell>
          <cell r="I562">
            <v>0.38302045108916699</v>
          </cell>
          <cell r="J562">
            <v>0.38302045108916699</v>
          </cell>
          <cell r="K562">
            <v>0.38302045108916699</v>
          </cell>
          <cell r="L562">
            <v>0.38302045108916699</v>
          </cell>
          <cell r="M562">
            <v>0.38302045108916699</v>
          </cell>
          <cell r="N562">
            <v>0.38302045108916699</v>
          </cell>
          <cell r="O562">
            <v>0.38302045108916699</v>
          </cell>
          <cell r="P562">
            <v>0.38302045108916699</v>
          </cell>
          <cell r="Q562">
            <v>0.38302045108916699</v>
          </cell>
          <cell r="R562">
            <v>0.38302045108916699</v>
          </cell>
          <cell r="S562">
            <v>0.38302045108916699</v>
          </cell>
          <cell r="T562">
            <v>0.38302045108916699</v>
          </cell>
          <cell r="U562">
            <v>0.38302045108916699</v>
          </cell>
          <cell r="V562">
            <v>0.38302045108916699</v>
          </cell>
          <cell r="W562">
            <v>0.38302045108916699</v>
          </cell>
          <cell r="X562">
            <v>0.38302045108916699</v>
          </cell>
          <cell r="Y562">
            <v>0.38302045108916699</v>
          </cell>
          <cell r="Z562">
            <v>0.38302045108916699</v>
          </cell>
          <cell r="AA562">
            <v>0.38302045108916699</v>
          </cell>
          <cell r="AB562">
            <v>0</v>
          </cell>
          <cell r="AC562">
            <v>0</v>
          </cell>
          <cell r="AD562">
            <v>0</v>
          </cell>
          <cell r="AE562">
            <v>32.314859616888</v>
          </cell>
          <cell r="AF562">
            <v>20.427584015920999</v>
          </cell>
          <cell r="AG562">
            <v>20.427584015920999</v>
          </cell>
          <cell r="AH562">
            <v>16.433941889841499</v>
          </cell>
          <cell r="AI562">
            <v>16.433941889841499</v>
          </cell>
          <cell r="AJ562">
            <v>16.433941889841499</v>
          </cell>
        </row>
        <row r="563">
          <cell r="A563">
            <v>1402</v>
          </cell>
          <cell r="B563">
            <v>14</v>
          </cell>
          <cell r="C563" t="str">
            <v>Los Rios</v>
          </cell>
          <cell r="D563">
            <v>0</v>
          </cell>
          <cell r="E563">
            <v>0</v>
          </cell>
          <cell r="F563">
            <v>0</v>
          </cell>
          <cell r="G563">
            <v>0</v>
          </cell>
          <cell r="H563">
            <v>0</v>
          </cell>
          <cell r="I563">
            <v>0</v>
          </cell>
          <cell r="J563">
            <v>0</v>
          </cell>
          <cell r="K563">
            <v>0</v>
          </cell>
          <cell r="L563">
            <v>0</v>
          </cell>
          <cell r="M563">
            <v>0</v>
          </cell>
          <cell r="N563">
            <v>0</v>
          </cell>
          <cell r="O563">
            <v>0</v>
          </cell>
          <cell r="P563">
            <v>0</v>
          </cell>
          <cell r="Q563">
            <v>0</v>
          </cell>
          <cell r="R563">
            <v>0</v>
          </cell>
          <cell r="S563">
            <v>0</v>
          </cell>
          <cell r="T563">
            <v>0</v>
          </cell>
          <cell r="U563">
            <v>0</v>
          </cell>
          <cell r="V563">
            <v>0</v>
          </cell>
          <cell r="W563">
            <v>0</v>
          </cell>
          <cell r="X563">
            <v>0</v>
          </cell>
          <cell r="Y563">
            <v>0</v>
          </cell>
          <cell r="Z563">
            <v>0</v>
          </cell>
          <cell r="AA563">
            <v>0</v>
          </cell>
          <cell r="AB563">
            <v>0</v>
          </cell>
          <cell r="AC563">
            <v>0</v>
          </cell>
          <cell r="AD563">
            <v>0</v>
          </cell>
          <cell r="AE563">
            <v>0</v>
          </cell>
          <cell r="AF563">
            <v>0</v>
          </cell>
          <cell r="AG563">
            <v>0</v>
          </cell>
          <cell r="AH563">
            <v>0</v>
          </cell>
          <cell r="AI563">
            <v>0</v>
          </cell>
          <cell r="AJ563">
            <v>0</v>
          </cell>
        </row>
        <row r="564">
          <cell r="A564">
            <v>1002</v>
          </cell>
          <cell r="B564">
            <v>10</v>
          </cell>
          <cell r="C564" t="str">
            <v>Los Lagos</v>
          </cell>
          <cell r="D564">
            <v>0.21206666666666699</v>
          </cell>
          <cell r="E564">
            <v>0.21206666666666699</v>
          </cell>
          <cell r="F564">
            <v>0.21206666666666699</v>
          </cell>
          <cell r="G564">
            <v>0.21206666666666699</v>
          </cell>
          <cell r="H564">
            <v>0.21206666666666699</v>
          </cell>
          <cell r="I564">
            <v>0.21206666666666699</v>
          </cell>
          <cell r="J564">
            <v>0.21206666666666699</v>
          </cell>
          <cell r="K564">
            <v>0.21206666666666699</v>
          </cell>
          <cell r="L564">
            <v>0.21206666666666699</v>
          </cell>
          <cell r="M564">
            <v>0.21206666666666699</v>
          </cell>
          <cell r="N564">
            <v>0.21206666666666699</v>
          </cell>
          <cell r="O564">
            <v>0.21206666666666699</v>
          </cell>
          <cell r="P564">
            <v>0.21206666666666699</v>
          </cell>
          <cell r="Q564">
            <v>0.21206666666666699</v>
          </cell>
          <cell r="R564">
            <v>0.21206666666666699</v>
          </cell>
          <cell r="S564">
            <v>0.21206666666666699</v>
          </cell>
          <cell r="T564">
            <v>0.21206666666666699</v>
          </cell>
          <cell r="U564">
            <v>0.21206666666666699</v>
          </cell>
          <cell r="V564">
            <v>0.21206666666666699</v>
          </cell>
          <cell r="W564">
            <v>0.21206666666666699</v>
          </cell>
          <cell r="X564">
            <v>0.21206666666666699</v>
          </cell>
          <cell r="Y564">
            <v>0.21206666666666699</v>
          </cell>
          <cell r="Z564">
            <v>0.21206666666666699</v>
          </cell>
          <cell r="AA564">
            <v>0.21206666666666699</v>
          </cell>
          <cell r="AB564">
            <v>0</v>
          </cell>
          <cell r="AC564">
            <v>0</v>
          </cell>
          <cell r="AD564">
            <v>0</v>
          </cell>
          <cell r="AE564">
            <v>0</v>
          </cell>
          <cell r="AF564">
            <v>10.5189</v>
          </cell>
          <cell r="AG564">
            <v>10.5189</v>
          </cell>
          <cell r="AH564">
            <v>0</v>
          </cell>
          <cell r="AI564">
            <v>0</v>
          </cell>
          <cell r="AJ564">
            <v>0</v>
          </cell>
        </row>
        <row r="565">
          <cell r="A565">
            <v>1102</v>
          </cell>
          <cell r="B565">
            <v>11</v>
          </cell>
          <cell r="C565" t="str">
            <v>Aysen</v>
          </cell>
          <cell r="D565">
            <v>0</v>
          </cell>
          <cell r="E565">
            <v>0</v>
          </cell>
          <cell r="F565">
            <v>0</v>
          </cell>
          <cell r="G565">
            <v>0</v>
          </cell>
          <cell r="H565">
            <v>0</v>
          </cell>
          <cell r="I565">
            <v>0</v>
          </cell>
          <cell r="J565">
            <v>0</v>
          </cell>
          <cell r="K565">
            <v>0</v>
          </cell>
          <cell r="L565">
            <v>0</v>
          </cell>
          <cell r="M565">
            <v>0</v>
          </cell>
          <cell r="N565">
            <v>0</v>
          </cell>
          <cell r="O565">
            <v>0</v>
          </cell>
          <cell r="P565">
            <v>0</v>
          </cell>
          <cell r="Q565">
            <v>0</v>
          </cell>
          <cell r="R565">
            <v>0</v>
          </cell>
          <cell r="S565">
            <v>0</v>
          </cell>
          <cell r="T565">
            <v>0</v>
          </cell>
          <cell r="U565">
            <v>0</v>
          </cell>
          <cell r="V565">
            <v>0</v>
          </cell>
          <cell r="W565">
            <v>0</v>
          </cell>
          <cell r="X565">
            <v>0</v>
          </cell>
          <cell r="Y565">
            <v>0</v>
          </cell>
          <cell r="Z565">
            <v>0</v>
          </cell>
          <cell r="AA565">
            <v>0</v>
          </cell>
          <cell r="AB565">
            <v>0</v>
          </cell>
          <cell r="AC565">
            <v>0</v>
          </cell>
          <cell r="AD565">
            <v>0</v>
          </cell>
          <cell r="AE565">
            <v>0</v>
          </cell>
          <cell r="AF565">
            <v>0</v>
          </cell>
          <cell r="AG565">
            <v>0</v>
          </cell>
          <cell r="AH565">
            <v>0</v>
          </cell>
          <cell r="AI565">
            <v>0</v>
          </cell>
          <cell r="AJ565">
            <v>0</v>
          </cell>
        </row>
        <row r="566">
          <cell r="A566">
            <v>1202</v>
          </cell>
          <cell r="B566">
            <v>12</v>
          </cell>
          <cell r="C566" t="str">
            <v>Magallanes</v>
          </cell>
          <cell r="D566">
            <v>0</v>
          </cell>
          <cell r="E566">
            <v>0</v>
          </cell>
          <cell r="F566">
            <v>0</v>
          </cell>
          <cell r="G566">
            <v>0</v>
          </cell>
          <cell r="H566">
            <v>0</v>
          </cell>
          <cell r="I566">
            <v>0</v>
          </cell>
          <cell r="J566">
            <v>0</v>
          </cell>
          <cell r="K566">
            <v>0</v>
          </cell>
          <cell r="L566">
            <v>0</v>
          </cell>
          <cell r="M566">
            <v>0</v>
          </cell>
          <cell r="N566">
            <v>0</v>
          </cell>
          <cell r="O566">
            <v>0</v>
          </cell>
          <cell r="P566">
            <v>0</v>
          </cell>
          <cell r="Q566">
            <v>0</v>
          </cell>
          <cell r="R566">
            <v>0</v>
          </cell>
          <cell r="S566">
            <v>0</v>
          </cell>
          <cell r="T566">
            <v>0</v>
          </cell>
          <cell r="U566">
            <v>0</v>
          </cell>
          <cell r="V566">
            <v>0</v>
          </cell>
          <cell r="W566">
            <v>0</v>
          </cell>
          <cell r="X566">
            <v>0</v>
          </cell>
          <cell r="Y566">
            <v>0</v>
          </cell>
          <cell r="Z566">
            <v>0</v>
          </cell>
          <cell r="AA566">
            <v>0</v>
          </cell>
          <cell r="AB566">
            <v>0</v>
          </cell>
          <cell r="AC566">
            <v>0</v>
          </cell>
          <cell r="AD566">
            <v>0</v>
          </cell>
          <cell r="AE566">
            <v>0</v>
          </cell>
          <cell r="AF566">
            <v>0</v>
          </cell>
          <cell r="AG566">
            <v>0</v>
          </cell>
          <cell r="AH566">
            <v>0</v>
          </cell>
          <cell r="AI566">
            <v>0</v>
          </cell>
          <cell r="AJ566">
            <v>0</v>
          </cell>
        </row>
        <row r="567">
          <cell r="A567">
            <v>10002</v>
          </cell>
          <cell r="B567">
            <v>100</v>
          </cell>
          <cell r="C567" t="str">
            <v>TOTAL</v>
          </cell>
          <cell r="D567">
            <v>24.3745039417696</v>
          </cell>
          <cell r="E567">
            <v>24.3745039417696</v>
          </cell>
          <cell r="F567">
            <v>24.3745039417696</v>
          </cell>
          <cell r="G567">
            <v>24.3745039417696</v>
          </cell>
          <cell r="H567">
            <v>24.3745039417696</v>
          </cell>
          <cell r="I567">
            <v>24.3745039417696</v>
          </cell>
          <cell r="J567">
            <v>24.3745039417696</v>
          </cell>
          <cell r="K567">
            <v>24.3745039417696</v>
          </cell>
          <cell r="L567">
            <v>24.3745039417696</v>
          </cell>
          <cell r="M567">
            <v>24.3745039417696</v>
          </cell>
          <cell r="N567">
            <v>24.3745039417696</v>
          </cell>
          <cell r="O567">
            <v>24.3745039417696</v>
          </cell>
          <cell r="P567">
            <v>24.3745039417696</v>
          </cell>
          <cell r="Q567">
            <v>24.3745039417696</v>
          </cell>
          <cell r="R567">
            <v>24.3745039417696</v>
          </cell>
          <cell r="S567">
            <v>24.3745039417696</v>
          </cell>
          <cell r="T567">
            <v>24.3745039417696</v>
          </cell>
          <cell r="U567">
            <v>24.3745039417696</v>
          </cell>
          <cell r="V567">
            <v>24.3745039417696</v>
          </cell>
          <cell r="W567">
            <v>24.3745039417696</v>
          </cell>
          <cell r="X567">
            <v>24.3745039417696</v>
          </cell>
          <cell r="Y567">
            <v>24.3745039417696</v>
          </cell>
          <cell r="Z567">
            <v>24.3745039417696</v>
          </cell>
          <cell r="AA567">
            <v>24.3745039417696</v>
          </cell>
          <cell r="AB567">
            <v>9.0713089165786691</v>
          </cell>
          <cell r="AC567">
            <v>9.0713089165786691</v>
          </cell>
          <cell r="AD567">
            <v>9.0713089165786691</v>
          </cell>
          <cell r="AE567">
            <v>684.672204477072</v>
          </cell>
          <cell r="AF567">
            <v>129.82839603919899</v>
          </cell>
          <cell r="AG567">
            <v>129.82839603919899</v>
          </cell>
          <cell r="AH567">
            <v>74.239773256999001</v>
          </cell>
          <cell r="AI567">
            <v>74.239773256999001</v>
          </cell>
          <cell r="AJ567">
            <v>74.239773256999001</v>
          </cell>
        </row>
        <row r="570">
          <cell r="C570" t="str">
            <v>Plantaciones que se convierten en Tierras de Cultivo</v>
          </cell>
        </row>
        <row r="571">
          <cell r="B571">
            <v>3</v>
          </cell>
          <cell r="C571" t="str">
            <v>REGIÓN/AÑO</v>
          </cell>
          <cell r="D571">
            <v>1990</v>
          </cell>
          <cell r="E571">
            <v>1991</v>
          </cell>
          <cell r="F571">
            <v>1992</v>
          </cell>
          <cell r="G571">
            <v>1993</v>
          </cell>
          <cell r="H571">
            <v>1994</v>
          </cell>
          <cell r="I571">
            <v>1995</v>
          </cell>
          <cell r="J571">
            <v>1996</v>
          </cell>
          <cell r="K571">
            <v>1997</v>
          </cell>
          <cell r="L571">
            <v>1998</v>
          </cell>
          <cell r="M571">
            <v>1999</v>
          </cell>
          <cell r="N571">
            <v>2000</v>
          </cell>
          <cell r="O571">
            <v>2001</v>
          </cell>
          <cell r="P571">
            <v>2002</v>
          </cell>
          <cell r="Q571">
            <v>2003</v>
          </cell>
          <cell r="R571">
            <v>2004</v>
          </cell>
          <cell r="S571">
            <v>2005</v>
          </cell>
          <cell r="T571">
            <v>2006</v>
          </cell>
          <cell r="U571">
            <v>2007</v>
          </cell>
          <cell r="V571">
            <v>2008</v>
          </cell>
          <cell r="W571">
            <v>2009</v>
          </cell>
          <cell r="X571">
            <v>2010</v>
          </cell>
          <cell r="Y571">
            <v>2011</v>
          </cell>
          <cell r="Z571">
            <v>2012</v>
          </cell>
          <cell r="AA571">
            <v>2013</v>
          </cell>
          <cell r="AB571">
            <v>2014</v>
          </cell>
          <cell r="AC571">
            <v>2015</v>
          </cell>
          <cell r="AD571">
            <v>2016</v>
          </cell>
          <cell r="AE571">
            <v>2017</v>
          </cell>
          <cell r="AF571">
            <v>2018</v>
          </cell>
          <cell r="AG571">
            <v>2019</v>
          </cell>
          <cell r="AH571">
            <v>2020</v>
          </cell>
          <cell r="AI571">
            <v>2021</v>
          </cell>
          <cell r="AJ571">
            <v>2022</v>
          </cell>
        </row>
        <row r="572">
          <cell r="A572">
            <v>1503</v>
          </cell>
          <cell r="B572">
            <v>15</v>
          </cell>
          <cell r="C572" t="str">
            <v>Arica Y Parinacota</v>
          </cell>
          <cell r="D572">
            <v>0</v>
          </cell>
          <cell r="E572">
            <v>0</v>
          </cell>
          <cell r="F572">
            <v>0</v>
          </cell>
          <cell r="G572">
            <v>0</v>
          </cell>
          <cell r="H572">
            <v>0</v>
          </cell>
          <cell r="I572">
            <v>0</v>
          </cell>
          <cell r="J572">
            <v>0</v>
          </cell>
          <cell r="K572">
            <v>0</v>
          </cell>
          <cell r="L572">
            <v>0</v>
          </cell>
          <cell r="M572">
            <v>0</v>
          </cell>
          <cell r="N572">
            <v>0</v>
          </cell>
          <cell r="O572">
            <v>0</v>
          </cell>
          <cell r="P572">
            <v>0</v>
          </cell>
          <cell r="Q572">
            <v>0</v>
          </cell>
          <cell r="R572">
            <v>0</v>
          </cell>
          <cell r="S572">
            <v>0</v>
          </cell>
          <cell r="T572">
            <v>0</v>
          </cell>
          <cell r="U572">
            <v>0</v>
          </cell>
          <cell r="V572">
            <v>0</v>
          </cell>
          <cell r="W572">
            <v>0</v>
          </cell>
          <cell r="X572">
            <v>0</v>
          </cell>
          <cell r="Y572">
            <v>0</v>
          </cell>
          <cell r="Z572">
            <v>0</v>
          </cell>
          <cell r="AA572">
            <v>0</v>
          </cell>
          <cell r="AB572">
            <v>0</v>
          </cell>
          <cell r="AC572">
            <v>0</v>
          </cell>
          <cell r="AD572">
            <v>0</v>
          </cell>
          <cell r="AE572">
            <v>0</v>
          </cell>
          <cell r="AF572">
            <v>0</v>
          </cell>
          <cell r="AG572">
            <v>0</v>
          </cell>
          <cell r="AH572">
            <v>0</v>
          </cell>
          <cell r="AI572">
            <v>0</v>
          </cell>
          <cell r="AJ572">
            <v>0</v>
          </cell>
        </row>
        <row r="573">
          <cell r="A573">
            <v>103</v>
          </cell>
          <cell r="B573">
            <v>1</v>
          </cell>
          <cell r="C573" t="str">
            <v>Tarapaca</v>
          </cell>
          <cell r="D573">
            <v>1.4045194481550001</v>
          </cell>
          <cell r="E573">
            <v>1.4045194481550001</v>
          </cell>
          <cell r="F573">
            <v>1.4045194481550001</v>
          </cell>
          <cell r="G573">
            <v>1.4045194481550001</v>
          </cell>
          <cell r="H573">
            <v>1.4045194481550001</v>
          </cell>
          <cell r="I573">
            <v>1.4045194481550001</v>
          </cell>
          <cell r="J573">
            <v>1.4045194481550001</v>
          </cell>
          <cell r="K573">
            <v>1.4045194481550001</v>
          </cell>
          <cell r="L573">
            <v>1.4045194481550001</v>
          </cell>
          <cell r="M573">
            <v>1.4045194481550001</v>
          </cell>
          <cell r="N573">
            <v>1.4045194481550001</v>
          </cell>
          <cell r="O573">
            <v>1.4045194481550001</v>
          </cell>
          <cell r="P573">
            <v>1.4045194481550001</v>
          </cell>
          <cell r="Q573">
            <v>1.4045194481550001</v>
          </cell>
          <cell r="R573">
            <v>1.4045194481550001</v>
          </cell>
          <cell r="S573">
            <v>1.4045194481550001</v>
          </cell>
          <cell r="T573">
            <v>1.4045194481550001</v>
          </cell>
          <cell r="U573">
            <v>1.4045194481550001</v>
          </cell>
          <cell r="V573">
            <v>1.4045194481550001</v>
          </cell>
          <cell r="W573">
            <v>1.4045194481550001</v>
          </cell>
          <cell r="X573">
            <v>1.4045194481550001</v>
          </cell>
          <cell r="Y573">
            <v>1.4045194481550001</v>
          </cell>
          <cell r="Z573">
            <v>1.4045194481550001</v>
          </cell>
          <cell r="AA573">
            <v>1.4045194481550001</v>
          </cell>
          <cell r="AB573">
            <v>1.4045194481550001</v>
          </cell>
          <cell r="AC573">
            <v>1.4045194481550001</v>
          </cell>
          <cell r="AD573">
            <v>1.4045194481550001</v>
          </cell>
          <cell r="AE573">
            <v>1.4045194481550001</v>
          </cell>
          <cell r="AF573">
            <v>1.4045194481550001</v>
          </cell>
          <cell r="AG573">
            <v>1.4045194481550001</v>
          </cell>
          <cell r="AH573">
            <v>1.4045194481550001</v>
          </cell>
          <cell r="AI573">
            <v>1.4045194481550001</v>
          </cell>
          <cell r="AJ573">
            <v>1.4045194481550001</v>
          </cell>
        </row>
        <row r="574">
          <cell r="A574">
            <v>203</v>
          </cell>
          <cell r="B574">
            <v>2</v>
          </cell>
          <cell r="C574" t="str">
            <v>Antofagasta</v>
          </cell>
          <cell r="D574">
            <v>0</v>
          </cell>
          <cell r="E574">
            <v>0</v>
          </cell>
          <cell r="F574">
            <v>0</v>
          </cell>
          <cell r="G574">
            <v>0</v>
          </cell>
          <cell r="H574">
            <v>0</v>
          </cell>
          <cell r="I574">
            <v>0</v>
          </cell>
          <cell r="J574">
            <v>0</v>
          </cell>
          <cell r="K574">
            <v>0</v>
          </cell>
          <cell r="L574">
            <v>0</v>
          </cell>
          <cell r="M574">
            <v>0</v>
          </cell>
          <cell r="N574">
            <v>0</v>
          </cell>
          <cell r="O574">
            <v>0</v>
          </cell>
          <cell r="P574">
            <v>0</v>
          </cell>
          <cell r="Q574">
            <v>0</v>
          </cell>
          <cell r="R574">
            <v>0</v>
          </cell>
          <cell r="S574">
            <v>0</v>
          </cell>
          <cell r="T574">
            <v>0</v>
          </cell>
          <cell r="U574">
            <v>0</v>
          </cell>
          <cell r="V574">
            <v>0</v>
          </cell>
          <cell r="W574">
            <v>0</v>
          </cell>
          <cell r="X574">
            <v>0</v>
          </cell>
          <cell r="Y574">
            <v>0</v>
          </cell>
          <cell r="Z574">
            <v>0</v>
          </cell>
          <cell r="AA574">
            <v>0</v>
          </cell>
          <cell r="AB574">
            <v>0</v>
          </cell>
          <cell r="AC574">
            <v>0</v>
          </cell>
          <cell r="AD574">
            <v>0</v>
          </cell>
          <cell r="AE574">
            <v>0</v>
          </cell>
          <cell r="AF574">
            <v>0</v>
          </cell>
          <cell r="AG574">
            <v>0</v>
          </cell>
          <cell r="AH574">
            <v>0</v>
          </cell>
          <cell r="AI574">
            <v>0</v>
          </cell>
          <cell r="AJ574">
            <v>0</v>
          </cell>
        </row>
        <row r="575">
          <cell r="A575">
            <v>303</v>
          </cell>
          <cell r="B575">
            <v>3</v>
          </cell>
          <cell r="C575" t="str">
            <v>Atacam</v>
          </cell>
          <cell r="D575">
            <v>0</v>
          </cell>
          <cell r="E575">
            <v>0</v>
          </cell>
          <cell r="F575">
            <v>0</v>
          </cell>
          <cell r="G575">
            <v>0</v>
          </cell>
          <cell r="H575">
            <v>0</v>
          </cell>
          <cell r="I575">
            <v>0</v>
          </cell>
          <cell r="J575">
            <v>0</v>
          </cell>
          <cell r="K575">
            <v>0</v>
          </cell>
          <cell r="L575">
            <v>0</v>
          </cell>
          <cell r="M575">
            <v>0</v>
          </cell>
          <cell r="N575">
            <v>0</v>
          </cell>
          <cell r="O575">
            <v>0</v>
          </cell>
          <cell r="P575">
            <v>0</v>
          </cell>
          <cell r="Q575">
            <v>0</v>
          </cell>
          <cell r="R575">
            <v>0</v>
          </cell>
          <cell r="S575">
            <v>0</v>
          </cell>
          <cell r="T575">
            <v>0</v>
          </cell>
          <cell r="U575">
            <v>0</v>
          </cell>
          <cell r="V575">
            <v>0</v>
          </cell>
          <cell r="W575">
            <v>0</v>
          </cell>
          <cell r="X575">
            <v>0</v>
          </cell>
          <cell r="Y575">
            <v>0</v>
          </cell>
          <cell r="Z575">
            <v>0</v>
          </cell>
          <cell r="AA575">
            <v>0</v>
          </cell>
          <cell r="AB575">
            <v>0</v>
          </cell>
          <cell r="AC575">
            <v>0</v>
          </cell>
          <cell r="AD575">
            <v>0</v>
          </cell>
          <cell r="AE575">
            <v>0</v>
          </cell>
          <cell r="AF575">
            <v>0</v>
          </cell>
          <cell r="AG575">
            <v>0</v>
          </cell>
          <cell r="AH575">
            <v>0</v>
          </cell>
          <cell r="AI575">
            <v>0</v>
          </cell>
          <cell r="AJ575">
            <v>0</v>
          </cell>
        </row>
        <row r="576">
          <cell r="A576">
            <v>403</v>
          </cell>
          <cell r="B576">
            <v>4</v>
          </cell>
          <cell r="C576" t="str">
            <v>Coquimbo</v>
          </cell>
          <cell r="D576">
            <v>39.0779008095991</v>
          </cell>
          <cell r="E576">
            <v>39.0779008095991</v>
          </cell>
          <cell r="F576">
            <v>39.0779008095991</v>
          </cell>
          <cell r="G576">
            <v>39.0779008095991</v>
          </cell>
          <cell r="H576">
            <v>39.0779008095991</v>
          </cell>
          <cell r="I576">
            <v>39.0779008095991</v>
          </cell>
          <cell r="J576">
            <v>39.0779008095991</v>
          </cell>
          <cell r="K576">
            <v>39.0779008095991</v>
          </cell>
          <cell r="L576">
            <v>39.0779008095991</v>
          </cell>
          <cell r="M576">
            <v>39.0779008095991</v>
          </cell>
          <cell r="N576">
            <v>39.0779008095991</v>
          </cell>
          <cell r="O576">
            <v>39.0779008095991</v>
          </cell>
          <cell r="P576">
            <v>39.0779008095991</v>
          </cell>
          <cell r="Q576">
            <v>39.0779008095991</v>
          </cell>
          <cell r="R576">
            <v>39.0779008095991</v>
          </cell>
          <cell r="S576">
            <v>39.0779008095991</v>
          </cell>
          <cell r="T576">
            <v>39.0779008095991</v>
          </cell>
          <cell r="U576">
            <v>39.0779008095991</v>
          </cell>
          <cell r="V576">
            <v>39.0779008095991</v>
          </cell>
          <cell r="W576">
            <v>39.0779008095991</v>
          </cell>
          <cell r="X576">
            <v>39.0779008095991</v>
          </cell>
          <cell r="Y576">
            <v>39.0779008095991</v>
          </cell>
          <cell r="Z576">
            <v>39.0779008095991</v>
          </cell>
          <cell r="AA576">
            <v>39.0779008095991</v>
          </cell>
          <cell r="AB576">
            <v>0</v>
          </cell>
          <cell r="AC576">
            <v>0</v>
          </cell>
          <cell r="AD576">
            <v>0</v>
          </cell>
          <cell r="AE576">
            <v>0</v>
          </cell>
          <cell r="AF576">
            <v>2.3785525552404998</v>
          </cell>
          <cell r="AG576">
            <v>2.3785525552404998</v>
          </cell>
          <cell r="AH576">
            <v>2.3785525552404998</v>
          </cell>
          <cell r="AI576">
            <v>2.3785525552404998</v>
          </cell>
          <cell r="AJ576">
            <v>2.3785525552404998</v>
          </cell>
        </row>
        <row r="577">
          <cell r="A577">
            <v>503</v>
          </cell>
          <cell r="B577">
            <v>5</v>
          </cell>
          <cell r="C577" t="str">
            <v>Valparaiso</v>
          </cell>
          <cell r="D577">
            <v>0</v>
          </cell>
          <cell r="E577">
            <v>0</v>
          </cell>
          <cell r="F577">
            <v>0</v>
          </cell>
          <cell r="G577">
            <v>0</v>
          </cell>
          <cell r="H577">
            <v>0</v>
          </cell>
          <cell r="I577">
            <v>0</v>
          </cell>
          <cell r="J577">
            <v>0</v>
          </cell>
          <cell r="K577">
            <v>0</v>
          </cell>
          <cell r="L577">
            <v>0</v>
          </cell>
          <cell r="M577">
            <v>0</v>
          </cell>
          <cell r="N577">
            <v>0</v>
          </cell>
          <cell r="O577">
            <v>0</v>
          </cell>
          <cell r="P577">
            <v>0</v>
          </cell>
          <cell r="Q577">
            <v>0</v>
          </cell>
          <cell r="R577">
            <v>0</v>
          </cell>
          <cell r="S577">
            <v>0</v>
          </cell>
          <cell r="T577">
            <v>0</v>
          </cell>
          <cell r="U577">
            <v>0</v>
          </cell>
          <cell r="V577">
            <v>0</v>
          </cell>
          <cell r="W577">
            <v>0</v>
          </cell>
          <cell r="X577">
            <v>0</v>
          </cell>
          <cell r="Y577">
            <v>0</v>
          </cell>
          <cell r="Z577">
            <v>0</v>
          </cell>
          <cell r="AA577">
            <v>0</v>
          </cell>
          <cell r="AB577">
            <v>54.918273999999997</v>
          </cell>
          <cell r="AC577">
            <v>54.918273999999997</v>
          </cell>
          <cell r="AD577">
            <v>54.918273999999997</v>
          </cell>
          <cell r="AE577">
            <v>29.714321999999999</v>
          </cell>
          <cell r="AF577">
            <v>0</v>
          </cell>
          <cell r="AG577">
            <v>0</v>
          </cell>
          <cell r="AH577">
            <v>0</v>
          </cell>
          <cell r="AI577">
            <v>0</v>
          </cell>
          <cell r="AJ577">
            <v>0</v>
          </cell>
        </row>
        <row r="578">
          <cell r="A578">
            <v>1303</v>
          </cell>
          <cell r="B578">
            <v>13</v>
          </cell>
          <cell r="C578" t="str">
            <v>RM</v>
          </cell>
          <cell r="D578">
            <v>39.117266773972197</v>
          </cell>
          <cell r="E578">
            <v>39.117266773972197</v>
          </cell>
          <cell r="F578">
            <v>39.117266773972197</v>
          </cell>
          <cell r="G578">
            <v>39.117266773972197</v>
          </cell>
          <cell r="H578">
            <v>39.117266773972197</v>
          </cell>
          <cell r="I578">
            <v>39.117266773972197</v>
          </cell>
          <cell r="J578">
            <v>39.117266773972197</v>
          </cell>
          <cell r="K578">
            <v>39.117266773972197</v>
          </cell>
          <cell r="L578">
            <v>39.117266773972197</v>
          </cell>
          <cell r="M578">
            <v>39.117266773972197</v>
          </cell>
          <cell r="N578">
            <v>39.117266773972197</v>
          </cell>
          <cell r="O578">
            <v>39.117266773972197</v>
          </cell>
          <cell r="P578">
            <v>39.117266773972197</v>
          </cell>
          <cell r="Q578">
            <v>39.117266773972197</v>
          </cell>
          <cell r="R578">
            <v>39.117266773972197</v>
          </cell>
          <cell r="S578">
            <v>39.117266773972197</v>
          </cell>
          <cell r="T578">
            <v>39.117266773972197</v>
          </cell>
          <cell r="U578">
            <v>39.117266773972197</v>
          </cell>
          <cell r="V578">
            <v>39.117266773972197</v>
          </cell>
          <cell r="W578">
            <v>39.117266773972197</v>
          </cell>
          <cell r="X578">
            <v>39.117266773972197</v>
          </cell>
          <cell r="Y578">
            <v>39.117266773972197</v>
          </cell>
          <cell r="Z578">
            <v>39.117266773972197</v>
          </cell>
          <cell r="AA578">
            <v>39.117266773972197</v>
          </cell>
          <cell r="AB578">
            <v>7.0785563415666699</v>
          </cell>
          <cell r="AC578">
            <v>7.0785563415666699</v>
          </cell>
          <cell r="AD578">
            <v>7.0785563415666699</v>
          </cell>
          <cell r="AE578">
            <v>1.387135957693</v>
          </cell>
          <cell r="AF578">
            <v>21.997415500801999</v>
          </cell>
          <cell r="AG578">
            <v>21.997415500801999</v>
          </cell>
          <cell r="AH578">
            <v>21.997415500801999</v>
          </cell>
          <cell r="AI578">
            <v>21.997415500801999</v>
          </cell>
          <cell r="AJ578">
            <v>21.997415500801999</v>
          </cell>
        </row>
        <row r="579">
          <cell r="A579">
            <v>603</v>
          </cell>
          <cell r="B579">
            <v>6</v>
          </cell>
          <cell r="C579" t="str">
            <v>O'Higgins</v>
          </cell>
          <cell r="D579">
            <v>360.775105465705</v>
          </cell>
          <cell r="E579">
            <v>360.775105465705</v>
          </cell>
          <cell r="F579">
            <v>360.775105465705</v>
          </cell>
          <cell r="G579">
            <v>360.775105465705</v>
          </cell>
          <cell r="H579">
            <v>360.775105465705</v>
          </cell>
          <cell r="I579">
            <v>360.775105465705</v>
          </cell>
          <cell r="J579">
            <v>360.775105465705</v>
          </cell>
          <cell r="K579">
            <v>360.775105465705</v>
          </cell>
          <cell r="L579">
            <v>360.775105465705</v>
          </cell>
          <cell r="M579">
            <v>360.775105465705</v>
          </cell>
          <cell r="N579">
            <v>360.775105465705</v>
          </cell>
          <cell r="O579">
            <v>360.775105465705</v>
          </cell>
          <cell r="P579">
            <v>360.775105465705</v>
          </cell>
          <cell r="Q579">
            <v>360.775105465705</v>
          </cell>
          <cell r="R579">
            <v>360.775105465705</v>
          </cell>
          <cell r="S579">
            <v>360.775105465705</v>
          </cell>
          <cell r="T579">
            <v>360.775105465705</v>
          </cell>
          <cell r="U579">
            <v>360.775105465705</v>
          </cell>
          <cell r="V579">
            <v>360.775105465705</v>
          </cell>
          <cell r="W579">
            <v>360.775105465705</v>
          </cell>
          <cell r="X579">
            <v>360.775105465705</v>
          </cell>
          <cell r="Y579">
            <v>360.775105465705</v>
          </cell>
          <cell r="Z579">
            <v>360.775105465705</v>
          </cell>
          <cell r="AA579">
            <v>360.775105465705</v>
          </cell>
          <cell r="AB579">
            <v>107.850715669322</v>
          </cell>
          <cell r="AC579">
            <v>107.850715669322</v>
          </cell>
          <cell r="AD579">
            <v>107.850715669322</v>
          </cell>
          <cell r="AE579">
            <v>56.32018090895</v>
          </cell>
          <cell r="AF579">
            <v>198.38767115849501</v>
          </cell>
          <cell r="AG579">
            <v>198.38767115849501</v>
          </cell>
          <cell r="AH579">
            <v>198.38767115849501</v>
          </cell>
          <cell r="AI579">
            <v>198.38767115849501</v>
          </cell>
          <cell r="AJ579">
            <v>198.38767115849501</v>
          </cell>
        </row>
        <row r="580">
          <cell r="A580">
            <v>703</v>
          </cell>
          <cell r="B580">
            <v>7</v>
          </cell>
          <cell r="C580" t="str">
            <v>Maule</v>
          </cell>
          <cell r="D580">
            <v>367.45026416666701</v>
          </cell>
          <cell r="E580">
            <v>367.45026416666701</v>
          </cell>
          <cell r="F580">
            <v>367.45026416666701</v>
          </cell>
          <cell r="G580">
            <v>367.45026416666701</v>
          </cell>
          <cell r="H580">
            <v>367.45026416666701</v>
          </cell>
          <cell r="I580">
            <v>367.45026416666701</v>
          </cell>
          <cell r="J580">
            <v>367.45026416666701</v>
          </cell>
          <cell r="K580">
            <v>367.45026416666701</v>
          </cell>
          <cell r="L580">
            <v>367.45026416666701</v>
          </cell>
          <cell r="M580">
            <v>367.45026416666701</v>
          </cell>
          <cell r="N580">
            <v>367.45026416666701</v>
          </cell>
          <cell r="O580">
            <v>367.45026416666701</v>
          </cell>
          <cell r="P580">
            <v>367.45026416666701</v>
          </cell>
          <cell r="Q580">
            <v>367.45026416666701</v>
          </cell>
          <cell r="R580">
            <v>367.45026416666701</v>
          </cell>
          <cell r="S580">
            <v>367.45026416666701</v>
          </cell>
          <cell r="T580">
            <v>367.45026416666701</v>
          </cell>
          <cell r="U580">
            <v>367.45026416666701</v>
          </cell>
          <cell r="V580">
            <v>367.45026416666701</v>
          </cell>
          <cell r="W580">
            <v>367.45026416666701</v>
          </cell>
          <cell r="X580">
            <v>367.45026416666701</v>
          </cell>
          <cell r="Y580">
            <v>367.45026416666701</v>
          </cell>
          <cell r="Z580">
            <v>367.45026416666701</v>
          </cell>
          <cell r="AA580">
            <v>367.45026416666701</v>
          </cell>
          <cell r="AB580">
            <v>114.27811699999999</v>
          </cell>
          <cell r="AC580">
            <v>114.27811699999999</v>
          </cell>
          <cell r="AD580">
            <v>114.27811699999999</v>
          </cell>
          <cell r="AE580">
            <v>35.135838999999997</v>
          </cell>
          <cell r="AF580">
            <v>534.99835099999996</v>
          </cell>
          <cell r="AG580">
            <v>534.99835099999996</v>
          </cell>
          <cell r="AH580">
            <v>285.26997449999999</v>
          </cell>
          <cell r="AI580">
            <v>285.26997449999999</v>
          </cell>
          <cell r="AJ580">
            <v>285.26997449999999</v>
          </cell>
        </row>
        <row r="581">
          <cell r="A581">
            <v>1603</v>
          </cell>
          <cell r="B581">
            <v>16</v>
          </cell>
          <cell r="C581" t="str">
            <v>Ñuble</v>
          </cell>
          <cell r="D581">
            <v>245.87556422739701</v>
          </cell>
          <cell r="E581">
            <v>245.87556422739701</v>
          </cell>
          <cell r="F581">
            <v>245.87556422739701</v>
          </cell>
          <cell r="G581">
            <v>245.87556422739701</v>
          </cell>
          <cell r="H581">
            <v>245.87556422739701</v>
          </cell>
          <cell r="I581">
            <v>245.87556422739701</v>
          </cell>
          <cell r="J581">
            <v>245.87556422739701</v>
          </cell>
          <cell r="K581">
            <v>245.87556422739701</v>
          </cell>
          <cell r="L581">
            <v>245.87556422739701</v>
          </cell>
          <cell r="M581">
            <v>245.87556422739701</v>
          </cell>
          <cell r="N581">
            <v>245.87556422739701</v>
          </cell>
          <cell r="O581">
            <v>245.87556422739701</v>
          </cell>
          <cell r="P581">
            <v>245.87556422739701</v>
          </cell>
          <cell r="Q581">
            <v>245.87556422739701</v>
          </cell>
          <cell r="R581">
            <v>245.87556422739701</v>
          </cell>
          <cell r="S581">
            <v>245.87556422739701</v>
          </cell>
          <cell r="T581">
            <v>245.87556422739701</v>
          </cell>
          <cell r="U581">
            <v>245.87556422739701</v>
          </cell>
          <cell r="V581">
            <v>245.87556422739701</v>
          </cell>
          <cell r="W581">
            <v>245.87556422739701</v>
          </cell>
          <cell r="X581">
            <v>245.87556422739701</v>
          </cell>
          <cell r="Y581">
            <v>245.87556422739701</v>
          </cell>
          <cell r="Z581">
            <v>245.87556422739701</v>
          </cell>
          <cell r="AA581">
            <v>245.87556422739701</v>
          </cell>
          <cell r="AB581">
            <v>8.73013770138067</v>
          </cell>
          <cell r="AC581">
            <v>8.73013770138067</v>
          </cell>
          <cell r="AD581">
            <v>8.73013770138067</v>
          </cell>
          <cell r="AE581">
            <v>29.826787043151999</v>
          </cell>
          <cell r="AF581">
            <v>105.87770139843499</v>
          </cell>
          <cell r="AG581">
            <v>105.87770139843499</v>
          </cell>
          <cell r="AH581">
            <v>7.661399632947</v>
          </cell>
          <cell r="AI581">
            <v>7.661399632947</v>
          </cell>
          <cell r="AJ581">
            <v>7.661399632947</v>
          </cell>
        </row>
        <row r="582">
          <cell r="A582">
            <v>803</v>
          </cell>
          <cell r="B582">
            <v>8</v>
          </cell>
          <cell r="C582" t="str">
            <v>Biobio</v>
          </cell>
          <cell r="D582">
            <v>442.62097558333301</v>
          </cell>
          <cell r="E582">
            <v>442.62097558333301</v>
          </cell>
          <cell r="F582">
            <v>442.62097558333301</v>
          </cell>
          <cell r="G582">
            <v>442.62097558333301</v>
          </cell>
          <cell r="H582">
            <v>442.62097558333301</v>
          </cell>
          <cell r="I582">
            <v>442.62097558333301</v>
          </cell>
          <cell r="J582">
            <v>442.62097558333301</v>
          </cell>
          <cell r="K582">
            <v>442.62097558333301</v>
          </cell>
          <cell r="L582">
            <v>442.62097558333301</v>
          </cell>
          <cell r="M582">
            <v>442.62097558333301</v>
          </cell>
          <cell r="N582">
            <v>442.62097558333301</v>
          </cell>
          <cell r="O582">
            <v>442.62097558333301</v>
          </cell>
          <cell r="P582">
            <v>442.62097558333301</v>
          </cell>
          <cell r="Q582">
            <v>442.62097558333301</v>
          </cell>
          <cell r="R582">
            <v>442.62097558333301</v>
          </cell>
          <cell r="S582">
            <v>442.62097558333301</v>
          </cell>
          <cell r="T582">
            <v>442.62097558333301</v>
          </cell>
          <cell r="U582">
            <v>442.62097558333301</v>
          </cell>
          <cell r="V582">
            <v>442.62097558333301</v>
          </cell>
          <cell r="W582">
            <v>442.62097558333301</v>
          </cell>
          <cell r="X582">
            <v>442.62097558333301</v>
          </cell>
          <cell r="Y582">
            <v>442.62097558333301</v>
          </cell>
          <cell r="Z582">
            <v>442.62097558333301</v>
          </cell>
          <cell r="AA582">
            <v>442.62097558333301</v>
          </cell>
          <cell r="AB582">
            <v>0.19817699999999999</v>
          </cell>
          <cell r="AC582">
            <v>0.19817699999999999</v>
          </cell>
          <cell r="AD582">
            <v>0.19817699999999999</v>
          </cell>
          <cell r="AE582">
            <v>938.64806699999997</v>
          </cell>
          <cell r="AF582">
            <v>582.12138049999999</v>
          </cell>
          <cell r="AG582">
            <v>582.12138049999999</v>
          </cell>
          <cell r="AH582">
            <v>58.139750499999998</v>
          </cell>
          <cell r="AI582">
            <v>58.139750499999998</v>
          </cell>
          <cell r="AJ582">
            <v>58.139750499999998</v>
          </cell>
        </row>
        <row r="583">
          <cell r="A583">
            <v>903</v>
          </cell>
          <cell r="B583">
            <v>9</v>
          </cell>
          <cell r="C583" t="str">
            <v>Araucania</v>
          </cell>
          <cell r="D583">
            <v>251.21523684169301</v>
          </cell>
          <cell r="E583">
            <v>251.21523684169301</v>
          </cell>
          <cell r="F583">
            <v>251.21523684169301</v>
          </cell>
          <cell r="G583">
            <v>251.21523684169301</v>
          </cell>
          <cell r="H583">
            <v>251.21523684169301</v>
          </cell>
          <cell r="I583">
            <v>251.21523684169301</v>
          </cell>
          <cell r="J583">
            <v>251.21523684169301</v>
          </cell>
          <cell r="K583">
            <v>251.21523684169301</v>
          </cell>
          <cell r="L583">
            <v>251.21523684169301</v>
          </cell>
          <cell r="M583">
            <v>251.21523684169301</v>
          </cell>
          <cell r="N583">
            <v>251.21523684169301</v>
          </cell>
          <cell r="O583">
            <v>251.21523684169301</v>
          </cell>
          <cell r="P583">
            <v>251.21523684169301</v>
          </cell>
          <cell r="Q583">
            <v>251.21523684169301</v>
          </cell>
          <cell r="R583">
            <v>251.21523684169301</v>
          </cell>
          <cell r="S583">
            <v>251.21523684169301</v>
          </cell>
          <cell r="T583">
            <v>251.21523684169301</v>
          </cell>
          <cell r="U583">
            <v>251.21523684169301</v>
          </cell>
          <cell r="V583">
            <v>251.21523684169301</v>
          </cell>
          <cell r="W583">
            <v>251.21523684169301</v>
          </cell>
          <cell r="X583">
            <v>251.21523684169301</v>
          </cell>
          <cell r="Y583">
            <v>251.21523684169301</v>
          </cell>
          <cell r="Z583">
            <v>251.21523684169301</v>
          </cell>
          <cell r="AA583">
            <v>251.21523684169301</v>
          </cell>
          <cell r="AB583">
            <v>80.477149150767701</v>
          </cell>
          <cell r="AC583">
            <v>80.477149150767701</v>
          </cell>
          <cell r="AD583">
            <v>80.477149150767701</v>
          </cell>
          <cell r="AE583">
            <v>23.042582178730001</v>
          </cell>
          <cell r="AF583">
            <v>102.60188613397401</v>
          </cell>
          <cell r="AG583">
            <v>102.60188613397401</v>
          </cell>
          <cell r="AH583">
            <v>0.16203381327999999</v>
          </cell>
          <cell r="AI583">
            <v>0.16203381327999999</v>
          </cell>
          <cell r="AJ583">
            <v>0.16203381327999999</v>
          </cell>
        </row>
        <row r="584">
          <cell r="A584">
            <v>1403</v>
          </cell>
          <cell r="B584">
            <v>14</v>
          </cell>
          <cell r="C584" t="str">
            <v>Los Rios</v>
          </cell>
          <cell r="D584">
            <v>26.8152376666667</v>
          </cell>
          <cell r="E584">
            <v>26.8152376666667</v>
          </cell>
          <cell r="F584">
            <v>26.8152376666667</v>
          </cell>
          <cell r="G584">
            <v>26.8152376666667</v>
          </cell>
          <cell r="H584">
            <v>26.8152376666667</v>
          </cell>
          <cell r="I584">
            <v>26.8152376666667</v>
          </cell>
          <cell r="J584">
            <v>26.8152376666667</v>
          </cell>
          <cell r="K584">
            <v>26.8152376666667</v>
          </cell>
          <cell r="L584">
            <v>26.8152376666667</v>
          </cell>
          <cell r="M584">
            <v>26.8152376666667</v>
          </cell>
          <cell r="N584">
            <v>26.8152376666667</v>
          </cell>
          <cell r="O584">
            <v>26.8152376666667</v>
          </cell>
          <cell r="P584">
            <v>26.8152376666667</v>
          </cell>
          <cell r="Q584">
            <v>26.8152376666667</v>
          </cell>
          <cell r="R584">
            <v>26.8152376666667</v>
          </cell>
          <cell r="S584">
            <v>26.8152376666667</v>
          </cell>
          <cell r="T584">
            <v>26.8152376666667</v>
          </cell>
          <cell r="U584">
            <v>26.8152376666667</v>
          </cell>
          <cell r="V584">
            <v>26.8152376666667</v>
          </cell>
          <cell r="W584">
            <v>26.8152376666667</v>
          </cell>
          <cell r="X584">
            <v>26.8152376666667</v>
          </cell>
          <cell r="Y584">
            <v>26.8152376666667</v>
          </cell>
          <cell r="Z584">
            <v>26.8152376666667</v>
          </cell>
          <cell r="AA584">
            <v>26.8152376666667</v>
          </cell>
          <cell r="AB584">
            <v>7.2756299999999996</v>
          </cell>
          <cell r="AC584">
            <v>7.2756299999999996</v>
          </cell>
          <cell r="AD584">
            <v>7.2756299999999996</v>
          </cell>
          <cell r="AE584">
            <v>0</v>
          </cell>
          <cell r="AF584">
            <v>36.8758865</v>
          </cell>
          <cell r="AG584">
            <v>36.8758865</v>
          </cell>
          <cell r="AH584">
            <v>0</v>
          </cell>
          <cell r="AI584">
            <v>0</v>
          </cell>
          <cell r="AJ584">
            <v>0</v>
          </cell>
        </row>
        <row r="585">
          <cell r="A585">
            <v>1003</v>
          </cell>
          <cell r="B585">
            <v>10</v>
          </cell>
          <cell r="C585" t="str">
            <v>Los Lagos</v>
          </cell>
          <cell r="D585">
            <v>33.289665833333302</v>
          </cell>
          <cell r="E585">
            <v>33.289665833333302</v>
          </cell>
          <cell r="F585">
            <v>33.289665833333302</v>
          </cell>
          <cell r="G585">
            <v>33.289665833333302</v>
          </cell>
          <cell r="H585">
            <v>33.289665833333302</v>
          </cell>
          <cell r="I585">
            <v>33.289665833333302</v>
          </cell>
          <cell r="J585">
            <v>33.289665833333302</v>
          </cell>
          <cell r="K585">
            <v>33.289665833333302</v>
          </cell>
          <cell r="L585">
            <v>33.289665833333302</v>
          </cell>
          <cell r="M585">
            <v>33.289665833333302</v>
          </cell>
          <cell r="N585">
            <v>33.289665833333302</v>
          </cell>
          <cell r="O585">
            <v>33.289665833333302</v>
          </cell>
          <cell r="P585">
            <v>33.289665833333302</v>
          </cell>
          <cell r="Q585">
            <v>33.289665833333302</v>
          </cell>
          <cell r="R585">
            <v>33.289665833333302</v>
          </cell>
          <cell r="S585">
            <v>33.289665833333302</v>
          </cell>
          <cell r="T585">
            <v>33.289665833333302</v>
          </cell>
          <cell r="U585">
            <v>33.289665833333302</v>
          </cell>
          <cell r="V585">
            <v>33.289665833333302</v>
          </cell>
          <cell r="W585">
            <v>33.289665833333302</v>
          </cell>
          <cell r="X585">
            <v>33.289665833333302</v>
          </cell>
          <cell r="Y585">
            <v>33.289665833333302</v>
          </cell>
          <cell r="Z585">
            <v>33.289665833333302</v>
          </cell>
          <cell r="AA585">
            <v>33.289665833333302</v>
          </cell>
          <cell r="AB585">
            <v>1.3718923333333299</v>
          </cell>
          <cell r="AC585">
            <v>1.3718923333333299</v>
          </cell>
          <cell r="AD585">
            <v>1.3718923333333299</v>
          </cell>
          <cell r="AE585">
            <v>7.3315099999999997</v>
          </cell>
          <cell r="AF585">
            <v>0.56344000000000005</v>
          </cell>
          <cell r="AG585">
            <v>0.56344000000000005</v>
          </cell>
          <cell r="AH585">
            <v>0</v>
          </cell>
          <cell r="AI585">
            <v>0</v>
          </cell>
          <cell r="AJ585">
            <v>0</v>
          </cell>
        </row>
        <row r="586">
          <cell r="A586">
            <v>1103</v>
          </cell>
          <cell r="B586">
            <v>11</v>
          </cell>
          <cell r="C586" t="str">
            <v>Aysen</v>
          </cell>
          <cell r="D586">
            <v>0</v>
          </cell>
          <cell r="E586">
            <v>0</v>
          </cell>
          <cell r="F586">
            <v>0</v>
          </cell>
          <cell r="G586">
            <v>0</v>
          </cell>
          <cell r="H586">
            <v>0</v>
          </cell>
          <cell r="I586">
            <v>0</v>
          </cell>
          <cell r="J586">
            <v>0</v>
          </cell>
          <cell r="K586">
            <v>0</v>
          </cell>
          <cell r="L586">
            <v>0</v>
          </cell>
          <cell r="M586">
            <v>0</v>
          </cell>
          <cell r="N586">
            <v>0</v>
          </cell>
          <cell r="O586">
            <v>0</v>
          </cell>
          <cell r="P586">
            <v>0</v>
          </cell>
          <cell r="Q586">
            <v>0</v>
          </cell>
          <cell r="R586">
            <v>0</v>
          </cell>
          <cell r="S586">
            <v>0</v>
          </cell>
          <cell r="T586">
            <v>0</v>
          </cell>
          <cell r="U586">
            <v>0</v>
          </cell>
          <cell r="V586">
            <v>0</v>
          </cell>
          <cell r="W586">
            <v>0</v>
          </cell>
          <cell r="X586">
            <v>0</v>
          </cell>
          <cell r="Y586">
            <v>0</v>
          </cell>
          <cell r="Z586">
            <v>0</v>
          </cell>
          <cell r="AA586">
            <v>0</v>
          </cell>
          <cell r="AB586">
            <v>0</v>
          </cell>
          <cell r="AC586">
            <v>0</v>
          </cell>
          <cell r="AD586">
            <v>0</v>
          </cell>
          <cell r="AE586">
            <v>0</v>
          </cell>
          <cell r="AF586">
            <v>0</v>
          </cell>
          <cell r="AG586">
            <v>0</v>
          </cell>
          <cell r="AH586">
            <v>0</v>
          </cell>
          <cell r="AI586">
            <v>0</v>
          </cell>
          <cell r="AJ586">
            <v>0</v>
          </cell>
        </row>
        <row r="587">
          <cell r="A587">
            <v>1203</v>
          </cell>
          <cell r="B587">
            <v>12</v>
          </cell>
          <cell r="C587" t="str">
            <v>Magallanes</v>
          </cell>
          <cell r="D587">
            <v>0</v>
          </cell>
          <cell r="E587">
            <v>0</v>
          </cell>
          <cell r="F587">
            <v>0</v>
          </cell>
          <cell r="G587">
            <v>0</v>
          </cell>
          <cell r="H587">
            <v>0</v>
          </cell>
          <cell r="I587">
            <v>0</v>
          </cell>
          <cell r="J587">
            <v>0</v>
          </cell>
          <cell r="K587">
            <v>0</v>
          </cell>
          <cell r="L587">
            <v>0</v>
          </cell>
          <cell r="M587">
            <v>0</v>
          </cell>
          <cell r="N587">
            <v>0</v>
          </cell>
          <cell r="O587">
            <v>0</v>
          </cell>
          <cell r="P587">
            <v>0</v>
          </cell>
          <cell r="Q587">
            <v>0</v>
          </cell>
          <cell r="R587">
            <v>0</v>
          </cell>
          <cell r="S587">
            <v>0</v>
          </cell>
          <cell r="T587">
            <v>0</v>
          </cell>
          <cell r="U587">
            <v>0</v>
          </cell>
          <cell r="V587">
            <v>0</v>
          </cell>
          <cell r="W587">
            <v>0</v>
          </cell>
          <cell r="X587">
            <v>0</v>
          </cell>
          <cell r="Y587">
            <v>0</v>
          </cell>
          <cell r="Z587">
            <v>0</v>
          </cell>
          <cell r="AA587">
            <v>0</v>
          </cell>
          <cell r="AB587">
            <v>0</v>
          </cell>
          <cell r="AC587">
            <v>0</v>
          </cell>
          <cell r="AD587">
            <v>0</v>
          </cell>
          <cell r="AE587">
            <v>0</v>
          </cell>
          <cell r="AF587">
            <v>0</v>
          </cell>
          <cell r="AG587">
            <v>0</v>
          </cell>
          <cell r="AH587">
            <v>0</v>
          </cell>
          <cell r="AI587">
            <v>0</v>
          </cell>
          <cell r="AJ587">
            <v>0</v>
          </cell>
        </row>
        <row r="588">
          <cell r="A588">
            <v>10003</v>
          </cell>
          <cell r="B588">
            <v>100</v>
          </cell>
          <cell r="C588" t="str">
            <v>TOTAL</v>
          </cell>
          <cell r="D588">
            <v>1807.6417368165201</v>
          </cell>
          <cell r="E588">
            <v>1807.6417368165201</v>
          </cell>
          <cell r="F588">
            <v>1807.6417368165201</v>
          </cell>
          <cell r="G588">
            <v>1807.6417368165201</v>
          </cell>
          <cell r="H588">
            <v>1807.6417368165201</v>
          </cell>
          <cell r="I588">
            <v>1807.6417368165201</v>
          </cell>
          <cell r="J588">
            <v>1807.6417368165201</v>
          </cell>
          <cell r="K588">
            <v>1807.6417368165201</v>
          </cell>
          <cell r="L588">
            <v>1807.6417368165201</v>
          </cell>
          <cell r="M588">
            <v>1807.6417368165201</v>
          </cell>
          <cell r="N588">
            <v>1807.6417368165201</v>
          </cell>
          <cell r="O588">
            <v>1807.6417368165201</v>
          </cell>
          <cell r="P588">
            <v>1807.6417368165201</v>
          </cell>
          <cell r="Q588">
            <v>1807.6417368165201</v>
          </cell>
          <cell r="R588">
            <v>1807.6417368165201</v>
          </cell>
          <cell r="S588">
            <v>1807.6417368165201</v>
          </cell>
          <cell r="T588">
            <v>1807.6417368165201</v>
          </cell>
          <cell r="U588">
            <v>1807.6417368165201</v>
          </cell>
          <cell r="V588">
            <v>1807.6417368165201</v>
          </cell>
          <cell r="W588">
            <v>1807.6417368165201</v>
          </cell>
          <cell r="X588">
            <v>1807.6417368165201</v>
          </cell>
          <cell r="Y588">
            <v>1807.6417368165201</v>
          </cell>
          <cell r="Z588">
            <v>1807.6417368165201</v>
          </cell>
          <cell r="AA588">
            <v>1807.6417368165201</v>
          </cell>
          <cell r="AB588">
            <v>383.58316864452502</v>
          </cell>
          <cell r="AC588">
            <v>383.58316864452502</v>
          </cell>
          <cell r="AD588">
            <v>383.58316864452502</v>
          </cell>
          <cell r="AE588">
            <v>1122.81094353668</v>
          </cell>
          <cell r="AF588">
            <v>1587.2068041950999</v>
          </cell>
          <cell r="AG588">
            <v>1587.2068041950999</v>
          </cell>
          <cell r="AH588">
            <v>575.40131710892001</v>
          </cell>
          <cell r="AI588">
            <v>575.40131710892001</v>
          </cell>
          <cell r="AJ588">
            <v>575.40131710892001</v>
          </cell>
        </row>
        <row r="593">
          <cell r="C593" t="str">
            <v>Pastizales que se convierten en Tierras de Cultivo</v>
          </cell>
        </row>
        <row r="594">
          <cell r="B594">
            <v>4</v>
          </cell>
          <cell r="C594" t="str">
            <v>REGIÓN/AÑO</v>
          </cell>
          <cell r="D594">
            <v>1990</v>
          </cell>
          <cell r="E594">
            <v>1991</v>
          </cell>
          <cell r="F594">
            <v>1992</v>
          </cell>
          <cell r="G594">
            <v>1993</v>
          </cell>
          <cell r="H594">
            <v>1994</v>
          </cell>
          <cell r="I594">
            <v>1995</v>
          </cell>
          <cell r="J594">
            <v>1996</v>
          </cell>
          <cell r="K594">
            <v>1997</v>
          </cell>
          <cell r="L594">
            <v>1998</v>
          </cell>
          <cell r="M594">
            <v>1999</v>
          </cell>
          <cell r="N594">
            <v>2000</v>
          </cell>
          <cell r="O594">
            <v>2001</v>
          </cell>
          <cell r="P594">
            <v>2002</v>
          </cell>
          <cell r="Q594">
            <v>2003</v>
          </cell>
          <cell r="R594">
            <v>2004</v>
          </cell>
          <cell r="S594">
            <v>2005</v>
          </cell>
          <cell r="T594">
            <v>2006</v>
          </cell>
          <cell r="U594">
            <v>2007</v>
          </cell>
          <cell r="V594">
            <v>2008</v>
          </cell>
          <cell r="W594">
            <v>2009</v>
          </cell>
          <cell r="X594">
            <v>2010</v>
          </cell>
          <cell r="Y594">
            <v>2011</v>
          </cell>
          <cell r="Z594">
            <v>2012</v>
          </cell>
          <cell r="AA594">
            <v>2013</v>
          </cell>
          <cell r="AB594">
            <v>2014</v>
          </cell>
          <cell r="AC594">
            <v>2015</v>
          </cell>
          <cell r="AD594">
            <v>2016</v>
          </cell>
          <cell r="AE594">
            <v>2017</v>
          </cell>
          <cell r="AF594">
            <v>2018</v>
          </cell>
          <cell r="AG594">
            <v>2019</v>
          </cell>
          <cell r="AH594">
            <v>2020</v>
          </cell>
          <cell r="AI594">
            <v>2021</v>
          </cell>
          <cell r="AJ594">
            <v>2022</v>
          </cell>
        </row>
        <row r="595">
          <cell r="A595">
            <v>1504</v>
          </cell>
          <cell r="B595">
            <v>15</v>
          </cell>
          <cell r="C595" t="str">
            <v>Arica Y Parinacota</v>
          </cell>
          <cell r="D595">
            <v>21.872727535227501</v>
          </cell>
          <cell r="E595">
            <v>21.872727535227501</v>
          </cell>
          <cell r="F595">
            <v>21.872727535227501</v>
          </cell>
          <cell r="G595">
            <v>21.872727535227501</v>
          </cell>
          <cell r="H595">
            <v>21.872727535227501</v>
          </cell>
          <cell r="I595">
            <v>21.872727535227501</v>
          </cell>
          <cell r="J595">
            <v>21.872727535227501</v>
          </cell>
          <cell r="K595">
            <v>21.872727535227501</v>
          </cell>
          <cell r="L595">
            <v>21.872727535227501</v>
          </cell>
          <cell r="M595">
            <v>21.872727535227501</v>
          </cell>
          <cell r="N595">
            <v>21.872727535227501</v>
          </cell>
          <cell r="O595">
            <v>21.872727535227501</v>
          </cell>
          <cell r="P595">
            <v>21.872727535227501</v>
          </cell>
          <cell r="Q595">
            <v>21.872727535227501</v>
          </cell>
          <cell r="R595">
            <v>21.872727535227501</v>
          </cell>
          <cell r="S595">
            <v>21.872727535227501</v>
          </cell>
          <cell r="T595">
            <v>21.872727535227501</v>
          </cell>
          <cell r="U595">
            <v>21.872727535227501</v>
          </cell>
          <cell r="V595">
            <v>21.872727535227501</v>
          </cell>
          <cell r="W595">
            <v>21.872727535227501</v>
          </cell>
          <cell r="X595">
            <v>21.872727535227501</v>
          </cell>
          <cell r="Y595">
            <v>21.872727535227501</v>
          </cell>
          <cell r="Z595">
            <v>21.872727535227501</v>
          </cell>
          <cell r="AA595">
            <v>21.872727535227501</v>
          </cell>
          <cell r="AB595">
            <v>21.872727535227501</v>
          </cell>
          <cell r="AC595">
            <v>21.872727535227501</v>
          </cell>
          <cell r="AD595">
            <v>21.872727535227501</v>
          </cell>
          <cell r="AE595">
            <v>21.872727535227501</v>
          </cell>
          <cell r="AF595">
            <v>21.872727535227501</v>
          </cell>
          <cell r="AG595">
            <v>21.872727535227501</v>
          </cell>
          <cell r="AH595">
            <v>21.872727535227501</v>
          </cell>
          <cell r="AI595">
            <v>21.872727535227501</v>
          </cell>
          <cell r="AJ595">
            <v>21.872727535227501</v>
          </cell>
        </row>
        <row r="596">
          <cell r="A596">
            <v>104</v>
          </cell>
          <cell r="B596">
            <v>1</v>
          </cell>
          <cell r="C596" t="str">
            <v>Tarapaca</v>
          </cell>
          <cell r="D596">
            <v>13.796621355023699</v>
          </cell>
          <cell r="E596">
            <v>13.796621355023699</v>
          </cell>
          <cell r="F596">
            <v>13.796621355023699</v>
          </cell>
          <cell r="G596">
            <v>13.796621355023699</v>
          </cell>
          <cell r="H596">
            <v>13.796621355023699</v>
          </cell>
          <cell r="I596">
            <v>13.796621355023699</v>
          </cell>
          <cell r="J596">
            <v>13.796621355023699</v>
          </cell>
          <cell r="K596">
            <v>13.796621355023699</v>
          </cell>
          <cell r="L596">
            <v>13.796621355023699</v>
          </cell>
          <cell r="M596">
            <v>13.796621355023699</v>
          </cell>
          <cell r="N596">
            <v>13.796621355023699</v>
          </cell>
          <cell r="O596">
            <v>13.796621355023699</v>
          </cell>
          <cell r="P596">
            <v>13.796621355023699</v>
          </cell>
          <cell r="Q596">
            <v>13.796621355023699</v>
          </cell>
          <cell r="R596">
            <v>13.796621355023699</v>
          </cell>
          <cell r="S596">
            <v>13.796621355023699</v>
          </cell>
          <cell r="T596">
            <v>13.796621355023699</v>
          </cell>
          <cell r="U596">
            <v>13.796621355023699</v>
          </cell>
          <cell r="V596">
            <v>13.796621355023699</v>
          </cell>
          <cell r="W596">
            <v>13.796621355023699</v>
          </cell>
          <cell r="X596">
            <v>13.796621355023699</v>
          </cell>
          <cell r="Y596">
            <v>13.796621355023699</v>
          </cell>
          <cell r="Z596">
            <v>13.796621355023699</v>
          </cell>
          <cell r="AA596">
            <v>13.796621355023699</v>
          </cell>
          <cell r="AB596">
            <v>13.796621355023699</v>
          </cell>
          <cell r="AC596">
            <v>13.796621355023699</v>
          </cell>
          <cell r="AD596">
            <v>13.796621355023699</v>
          </cell>
          <cell r="AE596">
            <v>13.796621355023699</v>
          </cell>
          <cell r="AF596">
            <v>13.796621355023699</v>
          </cell>
          <cell r="AG596">
            <v>13.796621355023699</v>
          </cell>
          <cell r="AH596">
            <v>13.796621355023699</v>
          </cell>
          <cell r="AI596">
            <v>13.796621355023699</v>
          </cell>
          <cell r="AJ596">
            <v>13.796621355023699</v>
          </cell>
        </row>
        <row r="597">
          <cell r="A597">
            <v>204</v>
          </cell>
          <cell r="B597">
            <v>2</v>
          </cell>
          <cell r="C597" t="str">
            <v>Antofagasta</v>
          </cell>
          <cell r="D597">
            <v>0</v>
          </cell>
          <cell r="E597">
            <v>0</v>
          </cell>
          <cell r="F597">
            <v>0</v>
          </cell>
          <cell r="G597">
            <v>0</v>
          </cell>
          <cell r="H597">
            <v>0</v>
          </cell>
          <cell r="I597">
            <v>0</v>
          </cell>
          <cell r="J597">
            <v>0</v>
          </cell>
          <cell r="K597">
            <v>0</v>
          </cell>
          <cell r="L597">
            <v>0</v>
          </cell>
          <cell r="M597">
            <v>0</v>
          </cell>
          <cell r="N597">
            <v>0</v>
          </cell>
          <cell r="O597">
            <v>0</v>
          </cell>
          <cell r="P597">
            <v>0</v>
          </cell>
          <cell r="Q597">
            <v>0</v>
          </cell>
          <cell r="R597">
            <v>0</v>
          </cell>
          <cell r="S597">
            <v>0</v>
          </cell>
          <cell r="T597">
            <v>0</v>
          </cell>
          <cell r="U597">
            <v>0</v>
          </cell>
          <cell r="V597">
            <v>0</v>
          </cell>
          <cell r="W597">
            <v>0</v>
          </cell>
          <cell r="X597">
            <v>0</v>
          </cell>
          <cell r="Y597">
            <v>0</v>
          </cell>
          <cell r="Z597">
            <v>0</v>
          </cell>
          <cell r="AA597">
            <v>0</v>
          </cell>
          <cell r="AB597">
            <v>0</v>
          </cell>
          <cell r="AC597">
            <v>0</v>
          </cell>
          <cell r="AD597">
            <v>0</v>
          </cell>
          <cell r="AE597">
            <v>0</v>
          </cell>
          <cell r="AF597">
            <v>0</v>
          </cell>
          <cell r="AG597">
            <v>0</v>
          </cell>
          <cell r="AH597">
            <v>0</v>
          </cell>
          <cell r="AI597">
            <v>0</v>
          </cell>
          <cell r="AJ597">
            <v>0</v>
          </cell>
        </row>
        <row r="598">
          <cell r="A598">
            <v>304</v>
          </cell>
          <cell r="B598">
            <v>3</v>
          </cell>
          <cell r="C598" t="str">
            <v>Atacam</v>
          </cell>
          <cell r="D598">
            <v>93.933541301347304</v>
          </cell>
          <cell r="E598">
            <v>93.933541301347304</v>
          </cell>
          <cell r="F598">
            <v>93.933541301347304</v>
          </cell>
          <cell r="G598">
            <v>93.933541301347304</v>
          </cell>
          <cell r="H598">
            <v>93.933541301347304</v>
          </cell>
          <cell r="I598">
            <v>93.933541301347304</v>
          </cell>
          <cell r="J598">
            <v>93.933541301347304</v>
          </cell>
          <cell r="K598">
            <v>93.933541301347304</v>
          </cell>
          <cell r="L598">
            <v>93.933541301347304</v>
          </cell>
          <cell r="M598">
            <v>93.933541301347304</v>
          </cell>
          <cell r="N598">
            <v>93.933541301347304</v>
          </cell>
          <cell r="O598">
            <v>93.933541301347304</v>
          </cell>
          <cell r="P598">
            <v>93.933541301347304</v>
          </cell>
          <cell r="Q598">
            <v>93.933541301347304</v>
          </cell>
          <cell r="R598">
            <v>93.933541301347304</v>
          </cell>
          <cell r="S598">
            <v>93.933541301347304</v>
          </cell>
          <cell r="T598">
            <v>93.933541301347304</v>
          </cell>
          <cell r="U598">
            <v>93.933541301347304</v>
          </cell>
          <cell r="V598">
            <v>93.933541301347304</v>
          </cell>
          <cell r="W598">
            <v>93.933541301347304</v>
          </cell>
          <cell r="X598">
            <v>93.933541301347304</v>
          </cell>
          <cell r="Y598">
            <v>93.933541301347304</v>
          </cell>
          <cell r="Z598">
            <v>93.933541301347304</v>
          </cell>
          <cell r="AA598">
            <v>93.933541301347304</v>
          </cell>
          <cell r="AB598">
            <v>93.933541301347304</v>
          </cell>
          <cell r="AC598">
            <v>93.933541301347304</v>
          </cell>
          <cell r="AD598">
            <v>93.933541301347304</v>
          </cell>
          <cell r="AE598">
            <v>93.933541301347304</v>
          </cell>
          <cell r="AF598">
            <v>93.933541301347304</v>
          </cell>
          <cell r="AG598">
            <v>93.933541301347304</v>
          </cell>
          <cell r="AH598">
            <v>93.933541301347304</v>
          </cell>
          <cell r="AI598">
            <v>93.933541301347304</v>
          </cell>
          <cell r="AJ598">
            <v>93.933541301347304</v>
          </cell>
        </row>
        <row r="599">
          <cell r="A599">
            <v>404</v>
          </cell>
          <cell r="B599">
            <v>4</v>
          </cell>
          <cell r="C599" t="str">
            <v>Coquimbo</v>
          </cell>
          <cell r="D599">
            <v>5273.7618180358904</v>
          </cell>
          <cell r="E599">
            <v>5273.7618180358904</v>
          </cell>
          <cell r="F599">
            <v>5273.7618180358904</v>
          </cell>
          <cell r="G599">
            <v>5273.7618180358904</v>
          </cell>
          <cell r="H599">
            <v>5273.7618180358904</v>
          </cell>
          <cell r="I599">
            <v>5273.7618180358904</v>
          </cell>
          <cell r="J599">
            <v>5273.7618180358904</v>
          </cell>
          <cell r="K599">
            <v>5273.7618180358904</v>
          </cell>
          <cell r="L599">
            <v>5273.7618180358904</v>
          </cell>
          <cell r="M599">
            <v>5273.7618180358904</v>
          </cell>
          <cell r="N599">
            <v>5273.7618180358904</v>
          </cell>
          <cell r="O599">
            <v>5273.7618180358904</v>
          </cell>
          <cell r="P599">
            <v>5273.7618180358904</v>
          </cell>
          <cell r="Q599">
            <v>5273.7618180358904</v>
          </cell>
          <cell r="R599">
            <v>5273.7618180358904</v>
          </cell>
          <cell r="S599">
            <v>5273.7618180358904</v>
          </cell>
          <cell r="T599">
            <v>5273.7618180358904</v>
          </cell>
          <cell r="U599">
            <v>5273.7618180358904</v>
          </cell>
          <cell r="V599">
            <v>5273.7618180358904</v>
          </cell>
          <cell r="W599">
            <v>5273.7618180358904</v>
          </cell>
          <cell r="X599">
            <v>5273.7618180358904</v>
          </cell>
          <cell r="Y599">
            <v>5273.7618180358904</v>
          </cell>
          <cell r="Z599">
            <v>5273.7618180358904</v>
          </cell>
          <cell r="AA599">
            <v>5273.7618180358904</v>
          </cell>
          <cell r="AB599">
            <v>0</v>
          </cell>
          <cell r="AC599">
            <v>0</v>
          </cell>
          <cell r="AD599">
            <v>0</v>
          </cell>
          <cell r="AE599">
            <v>146.2743740603</v>
          </cell>
          <cell r="AF599">
            <v>444.59222860703801</v>
          </cell>
          <cell r="AG599">
            <v>444.59222860703801</v>
          </cell>
          <cell r="AH599">
            <v>444.59222860703801</v>
          </cell>
          <cell r="AI599">
            <v>444.59222860703801</v>
          </cell>
          <cell r="AJ599">
            <v>444.59222860703801</v>
          </cell>
        </row>
        <row r="600">
          <cell r="A600">
            <v>504</v>
          </cell>
          <cell r="B600">
            <v>5</v>
          </cell>
          <cell r="C600" t="str">
            <v>Valparaiso</v>
          </cell>
          <cell r="D600">
            <v>2275.3912934999998</v>
          </cell>
          <cell r="E600">
            <v>2275.3912934999998</v>
          </cell>
          <cell r="F600">
            <v>2275.3912934999998</v>
          </cell>
          <cell r="G600">
            <v>2275.3912934999998</v>
          </cell>
          <cell r="H600">
            <v>2275.3912934999998</v>
          </cell>
          <cell r="I600">
            <v>2275.3912934999998</v>
          </cell>
          <cell r="J600">
            <v>2275.3912934999998</v>
          </cell>
          <cell r="K600">
            <v>2275.3912934999998</v>
          </cell>
          <cell r="L600">
            <v>2275.3912934999998</v>
          </cell>
          <cell r="M600">
            <v>2275.3912934999998</v>
          </cell>
          <cell r="N600">
            <v>2275.3912934999998</v>
          </cell>
          <cell r="O600">
            <v>2275.3912934999998</v>
          </cell>
          <cell r="P600">
            <v>2275.3912934999998</v>
          </cell>
          <cell r="Q600">
            <v>2275.3912934999998</v>
          </cell>
          <cell r="R600">
            <v>2275.3912934999998</v>
          </cell>
          <cell r="S600">
            <v>2275.3912934999998</v>
          </cell>
          <cell r="T600">
            <v>2275.3912934999998</v>
          </cell>
          <cell r="U600">
            <v>2275.3912934999998</v>
          </cell>
          <cell r="V600">
            <v>2275.3912934999998</v>
          </cell>
          <cell r="W600">
            <v>2275.3912934999998</v>
          </cell>
          <cell r="X600">
            <v>2275.3912934999998</v>
          </cell>
          <cell r="Y600">
            <v>2275.3912934999998</v>
          </cell>
          <cell r="Z600">
            <v>2275.3912934999998</v>
          </cell>
          <cell r="AA600">
            <v>2275.3912934999998</v>
          </cell>
          <cell r="AB600">
            <v>1394.119183</v>
          </cell>
          <cell r="AC600">
            <v>1394.119183</v>
          </cell>
          <cell r="AD600">
            <v>1394.119183</v>
          </cell>
          <cell r="AE600">
            <v>428.26742400000001</v>
          </cell>
          <cell r="AF600">
            <v>291.40607199999999</v>
          </cell>
          <cell r="AG600">
            <v>291.40607199999999</v>
          </cell>
          <cell r="AH600">
            <v>291.40607199999999</v>
          </cell>
          <cell r="AI600">
            <v>291.40607199999999</v>
          </cell>
          <cell r="AJ600">
            <v>291.40607199999999</v>
          </cell>
        </row>
        <row r="601">
          <cell r="A601">
            <v>1304</v>
          </cell>
          <cell r="B601">
            <v>13</v>
          </cell>
          <cell r="C601" t="str">
            <v>RM</v>
          </cell>
          <cell r="D601">
            <v>1774.4664386207801</v>
          </cell>
          <cell r="E601">
            <v>1774.4664386207801</v>
          </cell>
          <cell r="F601">
            <v>1774.4664386207801</v>
          </cell>
          <cell r="G601">
            <v>1774.4664386207801</v>
          </cell>
          <cell r="H601">
            <v>1774.4664386207801</v>
          </cell>
          <cell r="I601">
            <v>1774.4664386207801</v>
          </cell>
          <cell r="J601">
            <v>1774.4664386207801</v>
          </cell>
          <cell r="K601">
            <v>1774.4664386207801</v>
          </cell>
          <cell r="L601">
            <v>1774.4664386207801</v>
          </cell>
          <cell r="M601">
            <v>1774.4664386207801</v>
          </cell>
          <cell r="N601">
            <v>1774.4664386207801</v>
          </cell>
          <cell r="O601">
            <v>1774.4664386207801</v>
          </cell>
          <cell r="P601">
            <v>1774.4664386207801</v>
          </cell>
          <cell r="Q601">
            <v>1774.4664386207801</v>
          </cell>
          <cell r="R601">
            <v>1774.4664386207801</v>
          </cell>
          <cell r="S601">
            <v>1774.4664386207801</v>
          </cell>
          <cell r="T601">
            <v>1774.4664386207801</v>
          </cell>
          <cell r="U601">
            <v>1774.4664386207801</v>
          </cell>
          <cell r="V601">
            <v>1774.4664386207801</v>
          </cell>
          <cell r="W601">
            <v>1774.4664386207801</v>
          </cell>
          <cell r="X601">
            <v>1774.4664386207801</v>
          </cell>
          <cell r="Y601">
            <v>1774.4664386207801</v>
          </cell>
          <cell r="Z601">
            <v>1774.4664386207801</v>
          </cell>
          <cell r="AA601">
            <v>1774.4664386207801</v>
          </cell>
          <cell r="AB601">
            <v>495.12841619091699</v>
          </cell>
          <cell r="AC601">
            <v>495.12841619091699</v>
          </cell>
          <cell r="AD601">
            <v>495.12841619091699</v>
          </cell>
          <cell r="AE601">
            <v>932.10318661661904</v>
          </cell>
          <cell r="AF601">
            <v>217.738968605835</v>
          </cell>
          <cell r="AG601">
            <v>217.738968605835</v>
          </cell>
          <cell r="AH601">
            <v>217.738968605835</v>
          </cell>
          <cell r="AI601">
            <v>217.738968605835</v>
          </cell>
          <cell r="AJ601">
            <v>217.738968605835</v>
          </cell>
        </row>
        <row r="602">
          <cell r="A602">
            <v>604</v>
          </cell>
          <cell r="B602">
            <v>6</v>
          </cell>
          <cell r="C602" t="str">
            <v>O'Higgins</v>
          </cell>
          <cell r="D602">
            <v>1996.5390023305299</v>
          </cell>
          <cell r="E602">
            <v>1996.5390023305299</v>
          </cell>
          <cell r="F602">
            <v>1996.5390023305299</v>
          </cell>
          <cell r="G602">
            <v>1996.5390023305299</v>
          </cell>
          <cell r="H602">
            <v>1996.5390023305299</v>
          </cell>
          <cell r="I602">
            <v>1996.5390023305299</v>
          </cell>
          <cell r="J602">
            <v>1996.5390023305299</v>
          </cell>
          <cell r="K602">
            <v>1996.5390023305299</v>
          </cell>
          <cell r="L602">
            <v>1996.5390023305299</v>
          </cell>
          <cell r="M602">
            <v>1996.5390023305299</v>
          </cell>
          <cell r="N602">
            <v>1996.5390023305299</v>
          </cell>
          <cell r="O602">
            <v>1996.5390023305299</v>
          </cell>
          <cell r="P602">
            <v>1996.5390023305299</v>
          </cell>
          <cell r="Q602">
            <v>1996.5390023305299</v>
          </cell>
          <cell r="R602">
            <v>1996.5390023305299</v>
          </cell>
          <cell r="S602">
            <v>1996.5390023305299</v>
          </cell>
          <cell r="T602">
            <v>1996.5390023305299</v>
          </cell>
          <cell r="U602">
            <v>1996.5390023305299</v>
          </cell>
          <cell r="V602">
            <v>1996.5390023305299</v>
          </cell>
          <cell r="W602">
            <v>1996.5390023305299</v>
          </cell>
          <cell r="X602">
            <v>1996.5390023305299</v>
          </cell>
          <cell r="Y602">
            <v>1996.5390023305299</v>
          </cell>
          <cell r="Z602">
            <v>1996.5390023305299</v>
          </cell>
          <cell r="AA602">
            <v>1996.5390023305299</v>
          </cell>
          <cell r="AB602">
            <v>817.47539408577904</v>
          </cell>
          <cell r="AC602">
            <v>817.47539408577904</v>
          </cell>
          <cell r="AD602">
            <v>817.47539408577904</v>
          </cell>
          <cell r="AE602">
            <v>571.13934253524599</v>
          </cell>
          <cell r="AF602">
            <v>354.127909964374</v>
          </cell>
          <cell r="AG602">
            <v>354.127909964374</v>
          </cell>
          <cell r="AH602">
            <v>354.127909964374</v>
          </cell>
          <cell r="AI602">
            <v>354.127909964374</v>
          </cell>
          <cell r="AJ602">
            <v>354.127909964374</v>
          </cell>
        </row>
        <row r="603">
          <cell r="A603">
            <v>704</v>
          </cell>
          <cell r="B603">
            <v>7</v>
          </cell>
          <cell r="C603" t="str">
            <v>Maule</v>
          </cell>
          <cell r="D603">
            <v>2570.29156141667</v>
          </cell>
          <cell r="E603">
            <v>2570.29156141667</v>
          </cell>
          <cell r="F603">
            <v>2570.29156141667</v>
          </cell>
          <cell r="G603">
            <v>2570.29156141667</v>
          </cell>
          <cell r="H603">
            <v>2570.29156141667</v>
          </cell>
          <cell r="I603">
            <v>2570.29156141667</v>
          </cell>
          <cell r="J603">
            <v>2570.29156141667</v>
          </cell>
          <cell r="K603">
            <v>2570.29156141667</v>
          </cell>
          <cell r="L603">
            <v>2570.29156141667</v>
          </cell>
          <cell r="M603">
            <v>2570.29156141667</v>
          </cell>
          <cell r="N603">
            <v>2570.29156141667</v>
          </cell>
          <cell r="O603">
            <v>2570.29156141667</v>
          </cell>
          <cell r="P603">
            <v>2570.29156141667</v>
          </cell>
          <cell r="Q603">
            <v>2570.29156141667</v>
          </cell>
          <cell r="R603">
            <v>2570.29156141667</v>
          </cell>
          <cell r="S603">
            <v>2570.29156141667</v>
          </cell>
          <cell r="T603">
            <v>2570.29156141667</v>
          </cell>
          <cell r="U603">
            <v>2570.29156141667</v>
          </cell>
          <cell r="V603">
            <v>2570.29156141667</v>
          </cell>
          <cell r="W603">
            <v>2570.29156141667</v>
          </cell>
          <cell r="X603">
            <v>2570.29156141667</v>
          </cell>
          <cell r="Y603">
            <v>2570.29156141667</v>
          </cell>
          <cell r="Z603">
            <v>2570.29156141667</v>
          </cell>
          <cell r="AA603">
            <v>2570.29156141667</v>
          </cell>
          <cell r="AB603">
            <v>78.902477333333294</v>
          </cell>
          <cell r="AC603">
            <v>78.902477333333294</v>
          </cell>
          <cell r="AD603">
            <v>78.902477333333294</v>
          </cell>
          <cell r="AE603">
            <v>660.88337200000001</v>
          </cell>
          <cell r="AF603">
            <v>1589.6831245000001</v>
          </cell>
          <cell r="AG603">
            <v>1589.6831245000001</v>
          </cell>
          <cell r="AH603">
            <v>1107.3991020000001</v>
          </cell>
          <cell r="AI603">
            <v>1107.3991020000001</v>
          </cell>
          <cell r="AJ603">
            <v>1107.3991020000001</v>
          </cell>
        </row>
        <row r="604">
          <cell r="A604">
            <v>1604</v>
          </cell>
          <cell r="B604">
            <v>16</v>
          </cell>
          <cell r="C604" t="str">
            <v>Ñuble</v>
          </cell>
          <cell r="D604">
            <v>1109.00576887189</v>
          </cell>
          <cell r="E604">
            <v>1109.00576887189</v>
          </cell>
          <cell r="F604">
            <v>1109.00576887189</v>
          </cell>
          <cell r="G604">
            <v>1109.00576887189</v>
          </cell>
          <cell r="H604">
            <v>1109.00576887189</v>
          </cell>
          <cell r="I604">
            <v>1109.00576887189</v>
          </cell>
          <cell r="J604">
            <v>1109.00576887189</v>
          </cell>
          <cell r="K604">
            <v>1109.00576887189</v>
          </cell>
          <cell r="L604">
            <v>1109.00576887189</v>
          </cell>
          <cell r="M604">
            <v>1109.00576887189</v>
          </cell>
          <cell r="N604">
            <v>1109.00576887189</v>
          </cell>
          <cell r="O604">
            <v>1109.00576887189</v>
          </cell>
          <cell r="P604">
            <v>1109.00576887189</v>
          </cell>
          <cell r="Q604">
            <v>1109.00576887189</v>
          </cell>
          <cell r="R604">
            <v>1109.00576887189</v>
          </cell>
          <cell r="S604">
            <v>1109.00576887189</v>
          </cell>
          <cell r="T604">
            <v>1109.00576887189</v>
          </cell>
          <cell r="U604">
            <v>1109.00576887189</v>
          </cell>
          <cell r="V604">
            <v>1109.00576887189</v>
          </cell>
          <cell r="W604">
            <v>1109.00576887189</v>
          </cell>
          <cell r="X604">
            <v>1109.00576887189</v>
          </cell>
          <cell r="Y604">
            <v>1109.00576887189</v>
          </cell>
          <cell r="Z604">
            <v>1109.00576887189</v>
          </cell>
          <cell r="AA604">
            <v>1109.00576887189</v>
          </cell>
          <cell r="AB604">
            <v>32.367350665174001</v>
          </cell>
          <cell r="AC604">
            <v>32.367350665174001</v>
          </cell>
          <cell r="AD604">
            <v>32.367350665174001</v>
          </cell>
          <cell r="AE604">
            <v>1.06944329392</v>
          </cell>
          <cell r="AF604">
            <v>1438.5046037863699</v>
          </cell>
          <cell r="AG604">
            <v>1438.5046037863699</v>
          </cell>
          <cell r="AH604">
            <v>179.90704037842801</v>
          </cell>
          <cell r="AI604">
            <v>179.90704037842801</v>
          </cell>
          <cell r="AJ604">
            <v>179.90704037842801</v>
          </cell>
        </row>
        <row r="605">
          <cell r="A605">
            <v>804</v>
          </cell>
          <cell r="B605">
            <v>8</v>
          </cell>
          <cell r="C605" t="str">
            <v>Biobio</v>
          </cell>
          <cell r="D605">
            <v>810.07949825000003</v>
          </cell>
          <cell r="E605">
            <v>810.07949825000003</v>
          </cell>
          <cell r="F605">
            <v>810.07949825000003</v>
          </cell>
          <cell r="G605">
            <v>810.07949825000003</v>
          </cell>
          <cell r="H605">
            <v>810.07949825000003</v>
          </cell>
          <cell r="I605">
            <v>810.07949825000003</v>
          </cell>
          <cell r="J605">
            <v>810.07949825000003</v>
          </cell>
          <cell r="K605">
            <v>810.07949825000003</v>
          </cell>
          <cell r="L605">
            <v>810.07949825000003</v>
          </cell>
          <cell r="M605">
            <v>810.07949825000003</v>
          </cell>
          <cell r="N605">
            <v>810.07949825000003</v>
          </cell>
          <cell r="O605">
            <v>810.07949825000003</v>
          </cell>
          <cell r="P605">
            <v>810.07949825000003</v>
          </cell>
          <cell r="Q605">
            <v>810.07949825000003</v>
          </cell>
          <cell r="R605">
            <v>810.07949825000003</v>
          </cell>
          <cell r="S605">
            <v>810.07949825000003</v>
          </cell>
          <cell r="T605">
            <v>810.07949825000003</v>
          </cell>
          <cell r="U605">
            <v>810.07949825000003</v>
          </cell>
          <cell r="V605">
            <v>810.07949825000003</v>
          </cell>
          <cell r="W605">
            <v>810.07949825000003</v>
          </cell>
          <cell r="X605">
            <v>810.07949825000003</v>
          </cell>
          <cell r="Y605">
            <v>810.07949825000003</v>
          </cell>
          <cell r="Z605">
            <v>810.07949825000003</v>
          </cell>
          <cell r="AA605">
            <v>810.07949825000003</v>
          </cell>
          <cell r="AB605">
            <v>23.026482999999999</v>
          </cell>
          <cell r="AC605">
            <v>23.026482999999999</v>
          </cell>
          <cell r="AD605">
            <v>23.026482999999999</v>
          </cell>
          <cell r="AE605">
            <v>2496.3754039999999</v>
          </cell>
          <cell r="AF605">
            <v>275.58042449999999</v>
          </cell>
          <cell r="AG605">
            <v>275.58042449999999</v>
          </cell>
          <cell r="AH605">
            <v>121.3924355</v>
          </cell>
          <cell r="AI605">
            <v>121.3924355</v>
          </cell>
          <cell r="AJ605">
            <v>121.3924355</v>
          </cell>
        </row>
        <row r="606">
          <cell r="A606">
            <v>904</v>
          </cell>
          <cell r="B606">
            <v>9</v>
          </cell>
          <cell r="C606" t="str">
            <v>Araucania</v>
          </cell>
          <cell r="D606">
            <v>1146.0569197679699</v>
          </cell>
          <cell r="E606">
            <v>1146.0569197679699</v>
          </cell>
          <cell r="F606">
            <v>1146.0569197679699</v>
          </cell>
          <cell r="G606">
            <v>1146.0569197679699</v>
          </cell>
          <cell r="H606">
            <v>1146.0569197679699</v>
          </cell>
          <cell r="I606">
            <v>1146.0569197679699</v>
          </cell>
          <cell r="J606">
            <v>1146.0569197679699</v>
          </cell>
          <cell r="K606">
            <v>1146.0569197679699</v>
          </cell>
          <cell r="L606">
            <v>1146.0569197679699</v>
          </cell>
          <cell r="M606">
            <v>1146.0569197679699</v>
          </cell>
          <cell r="N606">
            <v>1146.0569197679699</v>
          </cell>
          <cell r="O606">
            <v>1146.0569197679699</v>
          </cell>
          <cell r="P606">
            <v>1146.0569197679699</v>
          </cell>
          <cell r="Q606">
            <v>1146.0569197679699</v>
          </cell>
          <cell r="R606">
            <v>1146.0569197679699</v>
          </cell>
          <cell r="S606">
            <v>1146.0569197679699</v>
          </cell>
          <cell r="T606">
            <v>1146.0569197679699</v>
          </cell>
          <cell r="U606">
            <v>1146.0569197679699</v>
          </cell>
          <cell r="V606">
            <v>1146.0569197679699</v>
          </cell>
          <cell r="W606">
            <v>1146.0569197679699</v>
          </cell>
          <cell r="X606">
            <v>1146.0569197679699</v>
          </cell>
          <cell r="Y606">
            <v>1146.0569197679699</v>
          </cell>
          <cell r="Z606">
            <v>1146.0569197679699</v>
          </cell>
          <cell r="AA606">
            <v>1146.0569197679699</v>
          </cell>
          <cell r="AB606">
            <v>379.349191886879</v>
          </cell>
          <cell r="AC606">
            <v>379.349191886879</v>
          </cell>
          <cell r="AD606">
            <v>379.349191886879</v>
          </cell>
          <cell r="AE606">
            <v>18.881842179500001</v>
          </cell>
          <cell r="AF606">
            <v>107.099544580154</v>
          </cell>
          <cell r="AG606">
            <v>107.099544580154</v>
          </cell>
          <cell r="AH606">
            <v>42.304150322421997</v>
          </cell>
          <cell r="AI606">
            <v>42.304150322421997</v>
          </cell>
          <cell r="AJ606">
            <v>42.304150322421997</v>
          </cell>
        </row>
        <row r="607">
          <cell r="A607">
            <v>1404</v>
          </cell>
          <cell r="B607">
            <v>14</v>
          </cell>
          <cell r="C607" t="str">
            <v>Los Rios</v>
          </cell>
          <cell r="D607">
            <v>766.63317674999996</v>
          </cell>
          <cell r="E607">
            <v>766.63317674999996</v>
          </cell>
          <cell r="F607">
            <v>766.63317674999996</v>
          </cell>
          <cell r="G607">
            <v>766.63317674999996</v>
          </cell>
          <cell r="H607">
            <v>766.63317674999996</v>
          </cell>
          <cell r="I607">
            <v>766.63317674999996</v>
          </cell>
          <cell r="J607">
            <v>766.63317674999996</v>
          </cell>
          <cell r="K607">
            <v>766.63317674999996</v>
          </cell>
          <cell r="L607">
            <v>766.63317674999996</v>
          </cell>
          <cell r="M607">
            <v>766.63317674999996</v>
          </cell>
          <cell r="N607">
            <v>766.63317674999996</v>
          </cell>
          <cell r="O607">
            <v>766.63317674999996</v>
          </cell>
          <cell r="P607">
            <v>766.63317674999996</v>
          </cell>
          <cell r="Q607">
            <v>766.63317674999996</v>
          </cell>
          <cell r="R607">
            <v>766.63317674999996</v>
          </cell>
          <cell r="S607">
            <v>766.63317674999996</v>
          </cell>
          <cell r="T607">
            <v>766.63317674999996</v>
          </cell>
          <cell r="U607">
            <v>766.63317674999996</v>
          </cell>
          <cell r="V607">
            <v>766.63317674999996</v>
          </cell>
          <cell r="W607">
            <v>766.63317674999996</v>
          </cell>
          <cell r="X607">
            <v>766.63317674999996</v>
          </cell>
          <cell r="Y607">
            <v>766.63317674999996</v>
          </cell>
          <cell r="Z607">
            <v>766.63317674999996</v>
          </cell>
          <cell r="AA607">
            <v>766.63317674999996</v>
          </cell>
          <cell r="AB607">
            <v>32.065459666666698</v>
          </cell>
          <cell r="AC607">
            <v>32.065459666666698</v>
          </cell>
          <cell r="AD607">
            <v>32.065459666666698</v>
          </cell>
          <cell r="AE607">
            <v>55.1723</v>
          </cell>
          <cell r="AF607">
            <v>17.377678499999998</v>
          </cell>
          <cell r="AG607">
            <v>17.377678499999998</v>
          </cell>
          <cell r="AH607">
            <v>17.436515</v>
          </cell>
          <cell r="AI607">
            <v>17.436515</v>
          </cell>
          <cell r="AJ607">
            <v>17.436515</v>
          </cell>
        </row>
        <row r="608">
          <cell r="A608">
            <v>1004</v>
          </cell>
          <cell r="B608">
            <v>10</v>
          </cell>
          <cell r="C608" t="str">
            <v>Los Lagos</v>
          </cell>
          <cell r="D608">
            <v>562.24035433333404</v>
          </cell>
          <cell r="E608">
            <v>562.24035433333404</v>
          </cell>
          <cell r="F608">
            <v>562.24035433333404</v>
          </cell>
          <cell r="G608">
            <v>562.24035433333404</v>
          </cell>
          <cell r="H608">
            <v>562.24035433333404</v>
          </cell>
          <cell r="I608">
            <v>562.24035433333404</v>
          </cell>
          <cell r="J608">
            <v>562.24035433333404</v>
          </cell>
          <cell r="K608">
            <v>562.24035433333404</v>
          </cell>
          <cell r="L608">
            <v>562.24035433333404</v>
          </cell>
          <cell r="M608">
            <v>562.24035433333404</v>
          </cell>
          <cell r="N608">
            <v>562.24035433333404</v>
          </cell>
          <cell r="O608">
            <v>562.24035433333404</v>
          </cell>
          <cell r="P608">
            <v>562.24035433333404</v>
          </cell>
          <cell r="Q608">
            <v>562.24035433333404</v>
          </cell>
          <cell r="R608">
            <v>562.24035433333404</v>
          </cell>
          <cell r="S608">
            <v>562.24035433333404</v>
          </cell>
          <cell r="T608">
            <v>562.24035433333404</v>
          </cell>
          <cell r="U608">
            <v>562.24035433333404</v>
          </cell>
          <cell r="V608">
            <v>562.24035433333404</v>
          </cell>
          <cell r="W608">
            <v>562.24035433333404</v>
          </cell>
          <cell r="X608">
            <v>562.24035433333404</v>
          </cell>
          <cell r="Y608">
            <v>562.24035433333404</v>
          </cell>
          <cell r="Z608">
            <v>562.24035433333404</v>
          </cell>
          <cell r="AA608">
            <v>562.24035433333404</v>
          </cell>
          <cell r="AB608">
            <v>57.914115666666703</v>
          </cell>
          <cell r="AC608">
            <v>57.914115666666703</v>
          </cell>
          <cell r="AD608">
            <v>57.914115666666703</v>
          </cell>
          <cell r="AE608">
            <v>10.318574999999999</v>
          </cell>
          <cell r="AF608">
            <v>64.547301000000004</v>
          </cell>
          <cell r="AG608">
            <v>64.547301000000004</v>
          </cell>
          <cell r="AH608">
            <v>0.29264400000000002</v>
          </cell>
          <cell r="AI608">
            <v>0.29264400000000002</v>
          </cell>
          <cell r="AJ608">
            <v>0.29264400000000002</v>
          </cell>
        </row>
        <row r="609">
          <cell r="A609">
            <v>1104</v>
          </cell>
          <cell r="B609">
            <v>11</v>
          </cell>
          <cell r="C609" t="str">
            <v>Aysen</v>
          </cell>
          <cell r="D609">
            <v>215.58378951324701</v>
          </cell>
          <cell r="E609">
            <v>215.58378951324701</v>
          </cell>
          <cell r="F609">
            <v>215.58378951324701</v>
          </cell>
          <cell r="G609">
            <v>215.58378951324701</v>
          </cell>
          <cell r="H609">
            <v>215.58378951324701</v>
          </cell>
          <cell r="I609">
            <v>215.58378951324701</v>
          </cell>
          <cell r="J609">
            <v>215.58378951324701</v>
          </cell>
          <cell r="K609">
            <v>215.58378951324701</v>
          </cell>
          <cell r="L609">
            <v>215.58378951324701</v>
          </cell>
          <cell r="M609">
            <v>215.58378951324701</v>
          </cell>
          <cell r="N609">
            <v>215.58378951324701</v>
          </cell>
          <cell r="O609">
            <v>215.58378951324701</v>
          </cell>
          <cell r="P609">
            <v>215.58378951324701</v>
          </cell>
          <cell r="Q609">
            <v>215.58378951324701</v>
          </cell>
          <cell r="R609">
            <v>215.58378951324701</v>
          </cell>
          <cell r="S609">
            <v>215.58378951324701</v>
          </cell>
          <cell r="T609">
            <v>215.58378951324701</v>
          </cell>
          <cell r="U609">
            <v>215.58378951324701</v>
          </cell>
          <cell r="V609">
            <v>215.58378951324701</v>
          </cell>
          <cell r="W609">
            <v>215.58378951324701</v>
          </cell>
          <cell r="X609">
            <v>215.58378951324701</v>
          </cell>
          <cell r="Y609">
            <v>215.58378951324701</v>
          </cell>
          <cell r="Z609">
            <v>215.58378951324701</v>
          </cell>
          <cell r="AA609">
            <v>215.58378951324701</v>
          </cell>
          <cell r="AB609">
            <v>215.58378951324701</v>
          </cell>
          <cell r="AC609">
            <v>215.58378951324701</v>
          </cell>
          <cell r="AD609">
            <v>215.58378951324701</v>
          </cell>
          <cell r="AE609">
            <v>215.58378951324701</v>
          </cell>
          <cell r="AF609">
            <v>215.58378951324701</v>
          </cell>
          <cell r="AG609">
            <v>215.58378951324701</v>
          </cell>
          <cell r="AH609">
            <v>215.58378951324701</v>
          </cell>
          <cell r="AI609">
            <v>215.58378951324701</v>
          </cell>
          <cell r="AJ609">
            <v>215.58378951324701</v>
          </cell>
        </row>
        <row r="610">
          <cell r="A610">
            <v>1204</v>
          </cell>
          <cell r="B610">
            <v>12</v>
          </cell>
          <cell r="C610" t="str">
            <v>Magallanes</v>
          </cell>
          <cell r="D610">
            <v>36.675361093442497</v>
          </cell>
          <cell r="E610">
            <v>36.675361093442497</v>
          </cell>
          <cell r="F610">
            <v>36.675361093442497</v>
          </cell>
          <cell r="G610">
            <v>36.675361093442497</v>
          </cell>
          <cell r="H610">
            <v>36.675361093442497</v>
          </cell>
          <cell r="I610">
            <v>36.675361093442497</v>
          </cell>
          <cell r="J610">
            <v>36.675361093442497</v>
          </cell>
          <cell r="K610">
            <v>36.675361093442497</v>
          </cell>
          <cell r="L610">
            <v>36.675361093442497</v>
          </cell>
          <cell r="M610">
            <v>36.675361093442497</v>
          </cell>
          <cell r="N610">
            <v>36.675361093442497</v>
          </cell>
          <cell r="O610">
            <v>36.675361093442497</v>
          </cell>
          <cell r="P610">
            <v>36.675361093442497</v>
          </cell>
          <cell r="Q610">
            <v>36.675361093442497</v>
          </cell>
          <cell r="R610">
            <v>36.675361093442497</v>
          </cell>
          <cell r="S610">
            <v>36.675361093442497</v>
          </cell>
          <cell r="T610">
            <v>36.675361093442497</v>
          </cell>
          <cell r="U610">
            <v>36.675361093442497</v>
          </cell>
          <cell r="V610">
            <v>36.675361093442497</v>
          </cell>
          <cell r="W610">
            <v>36.675361093442497</v>
          </cell>
          <cell r="X610">
            <v>36.675361093442497</v>
          </cell>
          <cell r="Y610">
            <v>36.675361093442497</v>
          </cell>
          <cell r="Z610">
            <v>36.675361093442497</v>
          </cell>
          <cell r="AA610">
            <v>36.675361093442497</v>
          </cell>
          <cell r="AB610">
            <v>21.860992517900002</v>
          </cell>
          <cell r="AC610">
            <v>21.860992517900002</v>
          </cell>
          <cell r="AD610">
            <v>21.860992517900002</v>
          </cell>
          <cell r="AE610">
            <v>21.860992517900002</v>
          </cell>
          <cell r="AF610">
            <v>21.860992517900002</v>
          </cell>
          <cell r="AG610">
            <v>21.860992517900002</v>
          </cell>
          <cell r="AH610">
            <v>21.860992517900002</v>
          </cell>
          <cell r="AI610">
            <v>21.860992517900002</v>
          </cell>
          <cell r="AJ610">
            <v>21.860992517900002</v>
          </cell>
        </row>
        <row r="611">
          <cell r="A611">
            <v>10004</v>
          </cell>
          <cell r="B611">
            <v>100</v>
          </cell>
          <cell r="C611" t="str">
            <v>TOTAL</v>
          </cell>
          <cell r="D611">
            <v>18666.3278726754</v>
          </cell>
          <cell r="E611">
            <v>18666.3278726754</v>
          </cell>
          <cell r="F611">
            <v>18666.3278726754</v>
          </cell>
          <cell r="G611">
            <v>18666.3278726754</v>
          </cell>
          <cell r="H611">
            <v>18666.3278726754</v>
          </cell>
          <cell r="I611">
            <v>18666.3278726754</v>
          </cell>
          <cell r="J611">
            <v>18666.3278726754</v>
          </cell>
          <cell r="K611">
            <v>18666.3278726754</v>
          </cell>
          <cell r="L611">
            <v>18666.3278726754</v>
          </cell>
          <cell r="M611">
            <v>18666.3278726754</v>
          </cell>
          <cell r="N611">
            <v>18666.3278726754</v>
          </cell>
          <cell r="O611">
            <v>18666.3278726754</v>
          </cell>
          <cell r="P611">
            <v>18666.3278726754</v>
          </cell>
          <cell r="Q611">
            <v>18666.3278726754</v>
          </cell>
          <cell r="R611">
            <v>18666.3278726754</v>
          </cell>
          <cell r="S611">
            <v>18666.3278726754</v>
          </cell>
          <cell r="T611">
            <v>18666.3278726754</v>
          </cell>
          <cell r="U611">
            <v>18666.3278726754</v>
          </cell>
          <cell r="V611">
            <v>18666.3278726754</v>
          </cell>
          <cell r="W611">
            <v>18666.3278726754</v>
          </cell>
          <cell r="X611">
            <v>18666.3278726754</v>
          </cell>
          <cell r="Y611">
            <v>18666.3278726754</v>
          </cell>
          <cell r="Z611">
            <v>18666.3278726754</v>
          </cell>
          <cell r="AA611">
            <v>18666.3278726754</v>
          </cell>
          <cell r="AB611">
            <v>3677.3957437181598</v>
          </cell>
          <cell r="AC611">
            <v>3677.3957437181598</v>
          </cell>
          <cell r="AD611">
            <v>3677.3957437181598</v>
          </cell>
          <cell r="AE611">
            <v>5687.5329359083298</v>
          </cell>
          <cell r="AF611">
            <v>5167.7055282665096</v>
          </cell>
          <cell r="AG611">
            <v>5167.7055282665096</v>
          </cell>
          <cell r="AH611">
            <v>3143.6447386008399</v>
          </cell>
          <cell r="AI611">
            <v>3143.6447386008399</v>
          </cell>
          <cell r="AJ611">
            <v>3143.6447386008399</v>
          </cell>
        </row>
        <row r="616">
          <cell r="C616" t="str">
            <v>HUumedales que se convierten en Tierras de Cultivo</v>
          </cell>
        </row>
        <row r="617">
          <cell r="B617">
            <v>5</v>
          </cell>
          <cell r="C617" t="str">
            <v>REGIÓN/AÑO</v>
          </cell>
          <cell r="D617">
            <v>1990</v>
          </cell>
          <cell r="E617">
            <v>1991</v>
          </cell>
          <cell r="F617">
            <v>1992</v>
          </cell>
          <cell r="G617">
            <v>1993</v>
          </cell>
          <cell r="H617">
            <v>1994</v>
          </cell>
          <cell r="I617">
            <v>1995</v>
          </cell>
          <cell r="J617">
            <v>1996</v>
          </cell>
          <cell r="K617">
            <v>1997</v>
          </cell>
          <cell r="L617">
            <v>1998</v>
          </cell>
          <cell r="M617">
            <v>1999</v>
          </cell>
          <cell r="N617">
            <v>2000</v>
          </cell>
          <cell r="O617">
            <v>2001</v>
          </cell>
          <cell r="P617">
            <v>2002</v>
          </cell>
          <cell r="Q617">
            <v>2003</v>
          </cell>
          <cell r="R617">
            <v>2004</v>
          </cell>
          <cell r="S617">
            <v>2005</v>
          </cell>
          <cell r="T617">
            <v>2006</v>
          </cell>
          <cell r="U617">
            <v>2007</v>
          </cell>
          <cell r="V617">
            <v>2008</v>
          </cell>
          <cell r="W617">
            <v>2009</v>
          </cell>
          <cell r="X617">
            <v>2010</v>
          </cell>
          <cell r="Y617">
            <v>2011</v>
          </cell>
          <cell r="Z617">
            <v>2012</v>
          </cell>
          <cell r="AA617">
            <v>2013</v>
          </cell>
          <cell r="AB617">
            <v>2014</v>
          </cell>
          <cell r="AC617">
            <v>2015</v>
          </cell>
          <cell r="AD617">
            <v>2016</v>
          </cell>
          <cell r="AE617">
            <v>2017</v>
          </cell>
          <cell r="AF617">
            <v>2018</v>
          </cell>
          <cell r="AG617">
            <v>2019</v>
          </cell>
          <cell r="AH617">
            <v>2020</v>
          </cell>
          <cell r="AI617">
            <v>2021</v>
          </cell>
          <cell r="AJ617">
            <v>2022</v>
          </cell>
        </row>
        <row r="618">
          <cell r="A618">
            <v>1505</v>
          </cell>
          <cell r="B618">
            <v>15</v>
          </cell>
          <cell r="C618" t="str">
            <v>Arica Y Parinacota</v>
          </cell>
          <cell r="D618">
            <v>16.063517492960699</v>
          </cell>
          <cell r="E618">
            <v>16.063517492960699</v>
          </cell>
          <cell r="F618">
            <v>16.063517492960699</v>
          </cell>
          <cell r="G618">
            <v>16.063517492960699</v>
          </cell>
          <cell r="H618">
            <v>16.063517492960699</v>
          </cell>
          <cell r="I618">
            <v>16.063517492960699</v>
          </cell>
          <cell r="J618">
            <v>16.063517492960699</v>
          </cell>
          <cell r="K618">
            <v>16.063517492960699</v>
          </cell>
          <cell r="L618">
            <v>16.063517492960699</v>
          </cell>
          <cell r="M618">
            <v>16.063517492960699</v>
          </cell>
          <cell r="N618">
            <v>16.063517492960699</v>
          </cell>
          <cell r="O618">
            <v>16.063517492960699</v>
          </cell>
          <cell r="P618">
            <v>16.063517492960699</v>
          </cell>
          <cell r="Q618">
            <v>16.063517492960699</v>
          </cell>
          <cell r="R618">
            <v>16.063517492960699</v>
          </cell>
          <cell r="S618">
            <v>16.063517492960699</v>
          </cell>
          <cell r="T618">
            <v>16.063517492960699</v>
          </cell>
          <cell r="U618">
            <v>16.063517492960699</v>
          </cell>
          <cell r="V618">
            <v>16.063517492960699</v>
          </cell>
          <cell r="W618">
            <v>16.063517492960699</v>
          </cell>
          <cell r="X618">
            <v>16.063517492960699</v>
          </cell>
          <cell r="Y618">
            <v>16.063517492960699</v>
          </cell>
          <cell r="Z618">
            <v>16.063517492960699</v>
          </cell>
          <cell r="AA618">
            <v>16.063517492960699</v>
          </cell>
          <cell r="AB618">
            <v>16.063517492960699</v>
          </cell>
          <cell r="AC618">
            <v>16.063517492960699</v>
          </cell>
          <cell r="AD618">
            <v>16.063517492960699</v>
          </cell>
          <cell r="AE618">
            <v>16.063517492960699</v>
          </cell>
          <cell r="AF618">
            <v>16.063517492960699</v>
          </cell>
          <cell r="AG618">
            <v>16.063517492960699</v>
          </cell>
          <cell r="AH618">
            <v>16.063517492960699</v>
          </cell>
          <cell r="AI618">
            <v>16.063517492960699</v>
          </cell>
          <cell r="AJ618">
            <v>16.063517492960699</v>
          </cell>
        </row>
        <row r="619">
          <cell r="A619">
            <v>105</v>
          </cell>
          <cell r="B619">
            <v>1</v>
          </cell>
          <cell r="C619" t="str">
            <v>Tarapaca</v>
          </cell>
          <cell r="D619">
            <v>1.3270921734627501</v>
          </cell>
          <cell r="E619">
            <v>1.3270921734627501</v>
          </cell>
          <cell r="F619">
            <v>1.3270921734627501</v>
          </cell>
          <cell r="G619">
            <v>1.3270921734627501</v>
          </cell>
          <cell r="H619">
            <v>1.3270921734627501</v>
          </cell>
          <cell r="I619">
            <v>1.3270921734627501</v>
          </cell>
          <cell r="J619">
            <v>1.3270921734627501</v>
          </cell>
          <cell r="K619">
            <v>1.3270921734627501</v>
          </cell>
          <cell r="L619">
            <v>1.3270921734627501</v>
          </cell>
          <cell r="M619">
            <v>1.3270921734627501</v>
          </cell>
          <cell r="N619">
            <v>1.3270921734627501</v>
          </cell>
          <cell r="O619">
            <v>1.3270921734627501</v>
          </cell>
          <cell r="P619">
            <v>1.3270921734627501</v>
          </cell>
          <cell r="Q619">
            <v>1.3270921734627501</v>
          </cell>
          <cell r="R619">
            <v>1.3270921734627501</v>
          </cell>
          <cell r="S619">
            <v>1.3270921734627501</v>
          </cell>
          <cell r="T619">
            <v>1.3270921734627501</v>
          </cell>
          <cell r="U619">
            <v>1.3270921734627501</v>
          </cell>
          <cell r="V619">
            <v>1.3270921734627501</v>
          </cell>
          <cell r="W619">
            <v>1.3270921734627501</v>
          </cell>
          <cell r="X619">
            <v>1.3270921734627501</v>
          </cell>
          <cell r="Y619">
            <v>1.3270921734627501</v>
          </cell>
          <cell r="Z619">
            <v>1.3270921734627501</v>
          </cell>
          <cell r="AA619">
            <v>1.3270921734627501</v>
          </cell>
          <cell r="AB619">
            <v>1.3270921734627501</v>
          </cell>
          <cell r="AC619">
            <v>1.3270921734627501</v>
          </cell>
          <cell r="AD619">
            <v>1.3270921734627501</v>
          </cell>
          <cell r="AE619">
            <v>1.3270921734627501</v>
          </cell>
          <cell r="AF619">
            <v>1.3270921734627501</v>
          </cell>
          <cell r="AG619">
            <v>1.3270921734627501</v>
          </cell>
          <cell r="AH619">
            <v>1.3270921734627501</v>
          </cell>
          <cell r="AI619">
            <v>1.3270921734627501</v>
          </cell>
          <cell r="AJ619">
            <v>1.3270921734627501</v>
          </cell>
        </row>
        <row r="620">
          <cell r="A620">
            <v>205</v>
          </cell>
          <cell r="B620">
            <v>2</v>
          </cell>
          <cell r="C620" t="str">
            <v>Antofagasta</v>
          </cell>
          <cell r="D620">
            <v>0</v>
          </cell>
          <cell r="E620">
            <v>0</v>
          </cell>
          <cell r="F620">
            <v>0</v>
          </cell>
          <cell r="G620">
            <v>0</v>
          </cell>
          <cell r="H620">
            <v>0</v>
          </cell>
          <cell r="I620">
            <v>0</v>
          </cell>
          <cell r="J620">
            <v>0</v>
          </cell>
          <cell r="K620">
            <v>0</v>
          </cell>
          <cell r="L620">
            <v>0</v>
          </cell>
          <cell r="M620">
            <v>0</v>
          </cell>
          <cell r="N620">
            <v>0</v>
          </cell>
          <cell r="O620">
            <v>0</v>
          </cell>
          <cell r="P620">
            <v>0</v>
          </cell>
          <cell r="Q620">
            <v>0</v>
          </cell>
          <cell r="R620">
            <v>0</v>
          </cell>
          <cell r="S620">
            <v>0</v>
          </cell>
          <cell r="T620">
            <v>0</v>
          </cell>
          <cell r="U620">
            <v>0</v>
          </cell>
          <cell r="V620">
            <v>0</v>
          </cell>
          <cell r="W620">
            <v>0</v>
          </cell>
          <cell r="X620">
            <v>0</v>
          </cell>
          <cell r="Y620">
            <v>0</v>
          </cell>
          <cell r="Z620">
            <v>0</v>
          </cell>
          <cell r="AA620">
            <v>0</v>
          </cell>
          <cell r="AB620">
            <v>0</v>
          </cell>
          <cell r="AC620">
            <v>0</v>
          </cell>
          <cell r="AD620">
            <v>0</v>
          </cell>
          <cell r="AE620">
            <v>0</v>
          </cell>
          <cell r="AF620">
            <v>0</v>
          </cell>
          <cell r="AG620">
            <v>0</v>
          </cell>
          <cell r="AH620">
            <v>0</v>
          </cell>
          <cell r="AI620">
            <v>0</v>
          </cell>
          <cell r="AJ620">
            <v>0</v>
          </cell>
        </row>
        <row r="621">
          <cell r="A621">
            <v>305</v>
          </cell>
          <cell r="B621">
            <v>3</v>
          </cell>
          <cell r="C621" t="str">
            <v>Atacam</v>
          </cell>
          <cell r="D621">
            <v>0</v>
          </cell>
          <cell r="E621">
            <v>0</v>
          </cell>
          <cell r="F621">
            <v>0</v>
          </cell>
          <cell r="G621">
            <v>0</v>
          </cell>
          <cell r="H621">
            <v>0</v>
          </cell>
          <cell r="I621">
            <v>0</v>
          </cell>
          <cell r="J621">
            <v>0</v>
          </cell>
          <cell r="K621">
            <v>0</v>
          </cell>
          <cell r="L621">
            <v>0</v>
          </cell>
          <cell r="M621">
            <v>0</v>
          </cell>
          <cell r="N621">
            <v>0</v>
          </cell>
          <cell r="O621">
            <v>0</v>
          </cell>
          <cell r="P621">
            <v>0</v>
          </cell>
          <cell r="Q621">
            <v>0</v>
          </cell>
          <cell r="R621">
            <v>0</v>
          </cell>
          <cell r="S621">
            <v>0</v>
          </cell>
          <cell r="T621">
            <v>0</v>
          </cell>
          <cell r="U621">
            <v>0</v>
          </cell>
          <cell r="V621">
            <v>0</v>
          </cell>
          <cell r="W621">
            <v>0</v>
          </cell>
          <cell r="X621">
            <v>0</v>
          </cell>
          <cell r="Y621">
            <v>0</v>
          </cell>
          <cell r="Z621">
            <v>0</v>
          </cell>
          <cell r="AA621">
            <v>0</v>
          </cell>
          <cell r="AB621">
            <v>0</v>
          </cell>
          <cell r="AC621">
            <v>0</v>
          </cell>
          <cell r="AD621">
            <v>0</v>
          </cell>
          <cell r="AE621">
            <v>0</v>
          </cell>
          <cell r="AF621">
            <v>0</v>
          </cell>
          <cell r="AG621">
            <v>0</v>
          </cell>
          <cell r="AH621">
            <v>0</v>
          </cell>
          <cell r="AI621">
            <v>0</v>
          </cell>
          <cell r="AJ621">
            <v>0</v>
          </cell>
        </row>
        <row r="622">
          <cell r="A622">
            <v>405</v>
          </cell>
          <cell r="B622">
            <v>4</v>
          </cell>
          <cell r="C622" t="str">
            <v>Coquimbo</v>
          </cell>
          <cell r="D622">
            <v>38.271538295185302</v>
          </cell>
          <cell r="E622">
            <v>38.271538295185302</v>
          </cell>
          <cell r="F622">
            <v>38.271538295185302</v>
          </cell>
          <cell r="G622">
            <v>38.271538295185302</v>
          </cell>
          <cell r="H622">
            <v>38.271538295185302</v>
          </cell>
          <cell r="I622">
            <v>38.271538295185302</v>
          </cell>
          <cell r="J622">
            <v>38.271538295185302</v>
          </cell>
          <cell r="K622">
            <v>38.271538295185302</v>
          </cell>
          <cell r="L622">
            <v>38.271538295185302</v>
          </cell>
          <cell r="M622">
            <v>38.271538295185302</v>
          </cell>
          <cell r="N622">
            <v>38.271538295185302</v>
          </cell>
          <cell r="O622">
            <v>38.271538295185302</v>
          </cell>
          <cell r="P622">
            <v>38.271538295185302</v>
          </cell>
          <cell r="Q622">
            <v>38.271538295185302</v>
          </cell>
          <cell r="R622">
            <v>38.271538295185302</v>
          </cell>
          <cell r="S622">
            <v>38.271538295185302</v>
          </cell>
          <cell r="T622">
            <v>38.271538295185302</v>
          </cell>
          <cell r="U622">
            <v>38.271538295185302</v>
          </cell>
          <cell r="V622">
            <v>38.271538295185302</v>
          </cell>
          <cell r="W622">
            <v>38.271538295185302</v>
          </cell>
          <cell r="X622">
            <v>38.271538295185302</v>
          </cell>
          <cell r="Y622">
            <v>38.271538295185302</v>
          </cell>
          <cell r="Z622">
            <v>38.271538295185302</v>
          </cell>
          <cell r="AA622">
            <v>38.271538295185302</v>
          </cell>
          <cell r="AB622">
            <v>0</v>
          </cell>
          <cell r="AC622">
            <v>0</v>
          </cell>
          <cell r="AD622">
            <v>0</v>
          </cell>
          <cell r="AE622">
            <v>0</v>
          </cell>
          <cell r="AF622">
            <v>0</v>
          </cell>
          <cell r="AG622">
            <v>0</v>
          </cell>
          <cell r="AH622">
            <v>0</v>
          </cell>
          <cell r="AI622">
            <v>0</v>
          </cell>
          <cell r="AJ622">
            <v>0</v>
          </cell>
        </row>
        <row r="623">
          <cell r="A623">
            <v>505</v>
          </cell>
          <cell r="B623">
            <v>5</v>
          </cell>
          <cell r="C623" t="str">
            <v>Valparaiso</v>
          </cell>
          <cell r="D623">
            <v>19.978166666666699</v>
          </cell>
          <cell r="E623">
            <v>19.978166666666699</v>
          </cell>
          <cell r="F623">
            <v>19.978166666666699</v>
          </cell>
          <cell r="G623">
            <v>19.978166666666699</v>
          </cell>
          <cell r="H623">
            <v>19.978166666666699</v>
          </cell>
          <cell r="I623">
            <v>19.978166666666699</v>
          </cell>
          <cell r="J623">
            <v>19.978166666666699</v>
          </cell>
          <cell r="K623">
            <v>19.978166666666699</v>
          </cell>
          <cell r="L623">
            <v>19.978166666666699</v>
          </cell>
          <cell r="M623">
            <v>19.978166666666699</v>
          </cell>
          <cell r="N623">
            <v>19.978166666666699</v>
          </cell>
          <cell r="O623">
            <v>19.978166666666699</v>
          </cell>
          <cell r="P623">
            <v>19.978166666666699</v>
          </cell>
          <cell r="Q623">
            <v>19.978166666666699</v>
          </cell>
          <cell r="R623">
            <v>19.978166666666699</v>
          </cell>
          <cell r="S623">
            <v>19.978166666666699</v>
          </cell>
          <cell r="T623">
            <v>19.978166666666699</v>
          </cell>
          <cell r="U623">
            <v>19.978166666666699</v>
          </cell>
          <cell r="V623">
            <v>19.978166666666699</v>
          </cell>
          <cell r="W623">
            <v>19.978166666666699</v>
          </cell>
          <cell r="X623">
            <v>19.978166666666699</v>
          </cell>
          <cell r="Y623">
            <v>19.978166666666699</v>
          </cell>
          <cell r="Z623">
            <v>19.978166666666699</v>
          </cell>
          <cell r="AA623">
            <v>19.978166666666699</v>
          </cell>
          <cell r="AB623">
            <v>0</v>
          </cell>
          <cell r="AC623">
            <v>0</v>
          </cell>
          <cell r="AD623">
            <v>0</v>
          </cell>
          <cell r="AE623">
            <v>15.394066</v>
          </cell>
          <cell r="AF623">
            <v>0</v>
          </cell>
          <cell r="AG623">
            <v>0</v>
          </cell>
          <cell r="AH623">
            <v>0</v>
          </cell>
          <cell r="AI623">
            <v>0</v>
          </cell>
          <cell r="AJ623">
            <v>0</v>
          </cell>
        </row>
        <row r="624">
          <cell r="A624">
            <v>1305</v>
          </cell>
          <cell r="B624">
            <v>13</v>
          </cell>
          <cell r="C624" t="str">
            <v>RM</v>
          </cell>
          <cell r="D624">
            <v>4.333745237125</v>
          </cell>
          <cell r="E624">
            <v>4.333745237125</v>
          </cell>
          <cell r="F624">
            <v>4.333745237125</v>
          </cell>
          <cell r="G624">
            <v>4.333745237125</v>
          </cell>
          <cell r="H624">
            <v>4.333745237125</v>
          </cell>
          <cell r="I624">
            <v>4.333745237125</v>
          </cell>
          <cell r="J624">
            <v>4.333745237125</v>
          </cell>
          <cell r="K624">
            <v>4.333745237125</v>
          </cell>
          <cell r="L624">
            <v>4.333745237125</v>
          </cell>
          <cell r="M624">
            <v>4.333745237125</v>
          </cell>
          <cell r="N624">
            <v>4.333745237125</v>
          </cell>
          <cell r="O624">
            <v>4.333745237125</v>
          </cell>
          <cell r="P624">
            <v>4.333745237125</v>
          </cell>
          <cell r="Q624">
            <v>4.333745237125</v>
          </cell>
          <cell r="R624">
            <v>4.333745237125</v>
          </cell>
          <cell r="S624">
            <v>4.333745237125</v>
          </cell>
          <cell r="T624">
            <v>4.333745237125</v>
          </cell>
          <cell r="U624">
            <v>4.333745237125</v>
          </cell>
          <cell r="V624">
            <v>4.333745237125</v>
          </cell>
          <cell r="W624">
            <v>4.333745237125</v>
          </cell>
          <cell r="X624">
            <v>4.333745237125</v>
          </cell>
          <cell r="Y624">
            <v>4.333745237125</v>
          </cell>
          <cell r="Z624">
            <v>4.333745237125</v>
          </cell>
          <cell r="AA624">
            <v>4.333745237125</v>
          </cell>
          <cell r="AB624">
            <v>0</v>
          </cell>
          <cell r="AC624">
            <v>0</v>
          </cell>
          <cell r="AD624">
            <v>0</v>
          </cell>
          <cell r="AE624">
            <v>0</v>
          </cell>
          <cell r="AF624">
            <v>0</v>
          </cell>
          <cell r="AG624">
            <v>0</v>
          </cell>
          <cell r="AH624">
            <v>0</v>
          </cell>
          <cell r="AI624">
            <v>0</v>
          </cell>
          <cell r="AJ624">
            <v>0</v>
          </cell>
        </row>
        <row r="625">
          <cell r="A625">
            <v>605</v>
          </cell>
          <cell r="B625">
            <v>6</v>
          </cell>
          <cell r="C625" t="str">
            <v>O'Higgins</v>
          </cell>
          <cell r="D625">
            <v>5.7328442048279999</v>
          </cell>
          <cell r="E625">
            <v>5.7328442048279999</v>
          </cell>
          <cell r="F625">
            <v>5.7328442048279999</v>
          </cell>
          <cell r="G625">
            <v>5.7328442048279999</v>
          </cell>
          <cell r="H625">
            <v>5.7328442048279999</v>
          </cell>
          <cell r="I625">
            <v>5.7328442048279999</v>
          </cell>
          <cell r="J625">
            <v>5.7328442048279999</v>
          </cell>
          <cell r="K625">
            <v>5.7328442048279999</v>
          </cell>
          <cell r="L625">
            <v>5.7328442048279999</v>
          </cell>
          <cell r="M625">
            <v>5.7328442048279999</v>
          </cell>
          <cell r="N625">
            <v>5.7328442048279999</v>
          </cell>
          <cell r="O625">
            <v>5.7328442048279999</v>
          </cell>
          <cell r="P625">
            <v>5.7328442048279999</v>
          </cell>
          <cell r="Q625">
            <v>5.7328442048279999</v>
          </cell>
          <cell r="R625">
            <v>5.7328442048279999</v>
          </cell>
          <cell r="S625">
            <v>5.7328442048279999</v>
          </cell>
          <cell r="T625">
            <v>5.7328442048279999</v>
          </cell>
          <cell r="U625">
            <v>5.7328442048279999</v>
          </cell>
          <cell r="V625">
            <v>5.7328442048279999</v>
          </cell>
          <cell r="W625">
            <v>5.7328442048279999</v>
          </cell>
          <cell r="X625">
            <v>5.7328442048279999</v>
          </cell>
          <cell r="Y625">
            <v>5.7328442048279999</v>
          </cell>
          <cell r="Z625">
            <v>5.7328442048279999</v>
          </cell>
          <cell r="AA625">
            <v>5.7328442048279999</v>
          </cell>
          <cell r="AB625">
            <v>0</v>
          </cell>
          <cell r="AC625">
            <v>0</v>
          </cell>
          <cell r="AD625">
            <v>0</v>
          </cell>
          <cell r="AE625">
            <v>0</v>
          </cell>
          <cell r="AF625">
            <v>0</v>
          </cell>
          <cell r="AG625">
            <v>0</v>
          </cell>
          <cell r="AH625">
            <v>0</v>
          </cell>
          <cell r="AI625">
            <v>0</v>
          </cell>
          <cell r="AJ625">
            <v>0</v>
          </cell>
        </row>
        <row r="626">
          <cell r="A626">
            <v>705</v>
          </cell>
          <cell r="B626">
            <v>7</v>
          </cell>
          <cell r="C626" t="str">
            <v>Maule</v>
          </cell>
          <cell r="D626">
            <v>0</v>
          </cell>
          <cell r="E626">
            <v>0</v>
          </cell>
          <cell r="F626">
            <v>0</v>
          </cell>
          <cell r="G626">
            <v>0</v>
          </cell>
          <cell r="H626">
            <v>0</v>
          </cell>
          <cell r="I626">
            <v>0</v>
          </cell>
          <cell r="J626">
            <v>0</v>
          </cell>
          <cell r="K626">
            <v>0</v>
          </cell>
          <cell r="L626">
            <v>0</v>
          </cell>
          <cell r="M626">
            <v>0</v>
          </cell>
          <cell r="N626">
            <v>0</v>
          </cell>
          <cell r="O626">
            <v>0</v>
          </cell>
          <cell r="P626">
            <v>0</v>
          </cell>
          <cell r="Q626">
            <v>0</v>
          </cell>
          <cell r="R626">
            <v>0</v>
          </cell>
          <cell r="S626">
            <v>0</v>
          </cell>
          <cell r="T626">
            <v>0</v>
          </cell>
          <cell r="U626">
            <v>0</v>
          </cell>
          <cell r="V626">
            <v>0</v>
          </cell>
          <cell r="W626">
            <v>0</v>
          </cell>
          <cell r="X626">
            <v>0</v>
          </cell>
          <cell r="Y626">
            <v>0</v>
          </cell>
          <cell r="Z626">
            <v>0</v>
          </cell>
          <cell r="AA626">
            <v>0</v>
          </cell>
          <cell r="AB626">
            <v>0</v>
          </cell>
          <cell r="AC626">
            <v>0</v>
          </cell>
          <cell r="AD626">
            <v>0</v>
          </cell>
          <cell r="AE626">
            <v>0</v>
          </cell>
          <cell r="AF626">
            <v>9.2725779999999993</v>
          </cell>
          <cell r="AG626">
            <v>9.2725779999999993</v>
          </cell>
          <cell r="AH626">
            <v>21.078054999999999</v>
          </cell>
          <cell r="AI626">
            <v>21.078054999999999</v>
          </cell>
          <cell r="AJ626">
            <v>21.078054999999999</v>
          </cell>
        </row>
        <row r="627">
          <cell r="A627">
            <v>1605</v>
          </cell>
          <cell r="B627">
            <v>16</v>
          </cell>
          <cell r="C627" t="str">
            <v>Ñuble</v>
          </cell>
          <cell r="D627">
            <v>2.26339209134342</v>
          </cell>
          <cell r="E627">
            <v>2.26339209134342</v>
          </cell>
          <cell r="F627">
            <v>2.26339209134342</v>
          </cell>
          <cell r="G627">
            <v>2.26339209134342</v>
          </cell>
          <cell r="H627">
            <v>2.26339209134342</v>
          </cell>
          <cell r="I627">
            <v>2.26339209134342</v>
          </cell>
          <cell r="J627">
            <v>2.26339209134342</v>
          </cell>
          <cell r="K627">
            <v>2.26339209134342</v>
          </cell>
          <cell r="L627">
            <v>2.26339209134342</v>
          </cell>
          <cell r="M627">
            <v>2.26339209134342</v>
          </cell>
          <cell r="N627">
            <v>2.26339209134342</v>
          </cell>
          <cell r="O627">
            <v>2.26339209134342</v>
          </cell>
          <cell r="P627">
            <v>2.26339209134342</v>
          </cell>
          <cell r="Q627">
            <v>2.26339209134342</v>
          </cell>
          <cell r="R627">
            <v>2.26339209134342</v>
          </cell>
          <cell r="S627">
            <v>2.26339209134342</v>
          </cell>
          <cell r="T627">
            <v>2.26339209134342</v>
          </cell>
          <cell r="U627">
            <v>2.26339209134342</v>
          </cell>
          <cell r="V627">
            <v>2.26339209134342</v>
          </cell>
          <cell r="W627">
            <v>2.26339209134342</v>
          </cell>
          <cell r="X627">
            <v>2.26339209134342</v>
          </cell>
          <cell r="Y627">
            <v>2.26339209134342</v>
          </cell>
          <cell r="Z627">
            <v>2.26339209134342</v>
          </cell>
          <cell r="AA627">
            <v>2.26339209134342</v>
          </cell>
          <cell r="AB627">
            <v>0.62983778314000005</v>
          </cell>
          <cell r="AC627">
            <v>0.62983778314000005</v>
          </cell>
          <cell r="AD627">
            <v>0.62983778314000005</v>
          </cell>
          <cell r="AE627">
            <v>0</v>
          </cell>
          <cell r="AF627">
            <v>0</v>
          </cell>
          <cell r="AG627">
            <v>0</v>
          </cell>
          <cell r="AH627">
            <v>0</v>
          </cell>
          <cell r="AI627">
            <v>0</v>
          </cell>
          <cell r="AJ627">
            <v>0</v>
          </cell>
        </row>
        <row r="628">
          <cell r="A628">
            <v>805</v>
          </cell>
          <cell r="B628">
            <v>8</v>
          </cell>
          <cell r="C628" t="str">
            <v>Biobio</v>
          </cell>
          <cell r="D628">
            <v>1.0939525000000001</v>
          </cell>
          <cell r="E628">
            <v>1.0939525000000001</v>
          </cell>
          <cell r="F628">
            <v>1.0939525000000001</v>
          </cell>
          <cell r="G628">
            <v>1.0939525000000001</v>
          </cell>
          <cell r="H628">
            <v>1.0939525000000001</v>
          </cell>
          <cell r="I628">
            <v>1.0939525000000001</v>
          </cell>
          <cell r="J628">
            <v>1.0939525000000001</v>
          </cell>
          <cell r="K628">
            <v>1.0939525000000001</v>
          </cell>
          <cell r="L628">
            <v>1.0939525000000001</v>
          </cell>
          <cell r="M628">
            <v>1.0939525000000001</v>
          </cell>
          <cell r="N628">
            <v>1.0939525000000001</v>
          </cell>
          <cell r="O628">
            <v>1.0939525000000001</v>
          </cell>
          <cell r="P628">
            <v>1.0939525000000001</v>
          </cell>
          <cell r="Q628">
            <v>1.0939525000000001</v>
          </cell>
          <cell r="R628">
            <v>1.0939525000000001</v>
          </cell>
          <cell r="S628">
            <v>1.0939525000000001</v>
          </cell>
          <cell r="T628">
            <v>1.0939525000000001</v>
          </cell>
          <cell r="U628">
            <v>1.0939525000000001</v>
          </cell>
          <cell r="V628">
            <v>1.0939525000000001</v>
          </cell>
          <cell r="W628">
            <v>1.0939525000000001</v>
          </cell>
          <cell r="X628">
            <v>1.0939525000000001</v>
          </cell>
          <cell r="Y628">
            <v>1.0939525000000001</v>
          </cell>
          <cell r="Z628">
            <v>1.0939525000000001</v>
          </cell>
          <cell r="AA628">
            <v>1.0939525000000001</v>
          </cell>
          <cell r="AB628">
            <v>10.3533823333333</v>
          </cell>
          <cell r="AC628">
            <v>10.3533823333333</v>
          </cell>
          <cell r="AD628">
            <v>10.3533823333333</v>
          </cell>
          <cell r="AE628">
            <v>18.815480000000001</v>
          </cell>
          <cell r="AF628">
            <v>4.2729010000000001</v>
          </cell>
          <cell r="AG628">
            <v>4.2729010000000001</v>
          </cell>
          <cell r="AH628">
            <v>0</v>
          </cell>
          <cell r="AI628">
            <v>0</v>
          </cell>
          <cell r="AJ628">
            <v>0</v>
          </cell>
        </row>
        <row r="629">
          <cell r="A629">
            <v>905</v>
          </cell>
          <cell r="B629">
            <v>9</v>
          </cell>
          <cell r="C629" t="str">
            <v>Araucania</v>
          </cell>
          <cell r="D629">
            <v>1.3815506602416701</v>
          </cell>
          <cell r="E629">
            <v>1.3815506602416701</v>
          </cell>
          <cell r="F629">
            <v>1.3815506602416701</v>
          </cell>
          <cell r="G629">
            <v>1.3815506602416701</v>
          </cell>
          <cell r="H629">
            <v>1.3815506602416701</v>
          </cell>
          <cell r="I629">
            <v>1.3815506602416701</v>
          </cell>
          <cell r="J629">
            <v>1.3815506602416701</v>
          </cell>
          <cell r="K629">
            <v>1.3815506602416701</v>
          </cell>
          <cell r="L629">
            <v>1.3815506602416701</v>
          </cell>
          <cell r="M629">
            <v>1.3815506602416701</v>
          </cell>
          <cell r="N629">
            <v>1.3815506602416701</v>
          </cell>
          <cell r="O629">
            <v>1.3815506602416701</v>
          </cell>
          <cell r="P629">
            <v>1.3815506602416701</v>
          </cell>
          <cell r="Q629">
            <v>1.3815506602416701</v>
          </cell>
          <cell r="R629">
            <v>1.3815506602416701</v>
          </cell>
          <cell r="S629">
            <v>1.3815506602416701</v>
          </cell>
          <cell r="T629">
            <v>1.3815506602416701</v>
          </cell>
          <cell r="U629">
            <v>1.3815506602416701</v>
          </cell>
          <cell r="V629">
            <v>1.3815506602416701</v>
          </cell>
          <cell r="W629">
            <v>1.3815506602416701</v>
          </cell>
          <cell r="X629">
            <v>1.3815506602416701</v>
          </cell>
          <cell r="Y629">
            <v>1.3815506602416701</v>
          </cell>
          <cell r="Z629">
            <v>1.3815506602416701</v>
          </cell>
          <cell r="AA629">
            <v>1.3815506602416701</v>
          </cell>
          <cell r="AB629">
            <v>0</v>
          </cell>
          <cell r="AC629">
            <v>0</v>
          </cell>
          <cell r="AD629">
            <v>0</v>
          </cell>
          <cell r="AE629">
            <v>0</v>
          </cell>
          <cell r="AF629">
            <v>161.13769862062799</v>
          </cell>
          <cell r="AG629">
            <v>161.13769862062799</v>
          </cell>
          <cell r="AH629">
            <v>2.3927692700300001</v>
          </cell>
          <cell r="AI629">
            <v>2.3927692700300001</v>
          </cell>
          <cell r="AJ629">
            <v>2.3927692700300001</v>
          </cell>
        </row>
        <row r="630">
          <cell r="A630">
            <v>1405</v>
          </cell>
          <cell r="B630">
            <v>14</v>
          </cell>
          <cell r="C630" t="str">
            <v>Los Rios</v>
          </cell>
          <cell r="D630">
            <v>8.5160496666666692</v>
          </cell>
          <cell r="E630">
            <v>8.5160496666666692</v>
          </cell>
          <cell r="F630">
            <v>8.5160496666666692</v>
          </cell>
          <cell r="G630">
            <v>8.5160496666666692</v>
          </cell>
          <cell r="H630">
            <v>8.5160496666666692</v>
          </cell>
          <cell r="I630">
            <v>8.5160496666666692</v>
          </cell>
          <cell r="J630">
            <v>8.5160496666666692</v>
          </cell>
          <cell r="K630">
            <v>8.5160496666666692</v>
          </cell>
          <cell r="L630">
            <v>8.5160496666666692</v>
          </cell>
          <cell r="M630">
            <v>8.5160496666666692</v>
          </cell>
          <cell r="N630">
            <v>8.5160496666666692</v>
          </cell>
          <cell r="O630">
            <v>8.5160496666666692</v>
          </cell>
          <cell r="P630">
            <v>8.5160496666666692</v>
          </cell>
          <cell r="Q630">
            <v>8.5160496666666692</v>
          </cell>
          <cell r="R630">
            <v>8.5160496666666692</v>
          </cell>
          <cell r="S630">
            <v>8.5160496666666692</v>
          </cell>
          <cell r="T630">
            <v>8.5160496666666692</v>
          </cell>
          <cell r="U630">
            <v>8.5160496666666692</v>
          </cell>
          <cell r="V630">
            <v>8.5160496666666692</v>
          </cell>
          <cell r="W630">
            <v>8.5160496666666692</v>
          </cell>
          <cell r="X630">
            <v>8.5160496666666692</v>
          </cell>
          <cell r="Y630">
            <v>8.5160496666666692</v>
          </cell>
          <cell r="Z630">
            <v>8.5160496666666692</v>
          </cell>
          <cell r="AA630">
            <v>8.5160496666666692</v>
          </cell>
          <cell r="AB630">
            <v>2.4361566666666699</v>
          </cell>
          <cell r="AC630">
            <v>2.4361566666666699</v>
          </cell>
          <cell r="AD630">
            <v>2.4361566666666699</v>
          </cell>
          <cell r="AE630">
            <v>0</v>
          </cell>
          <cell r="AF630">
            <v>0</v>
          </cell>
          <cell r="AG630">
            <v>0</v>
          </cell>
          <cell r="AH630">
            <v>0</v>
          </cell>
          <cell r="AI630">
            <v>0</v>
          </cell>
          <cell r="AJ630">
            <v>0</v>
          </cell>
        </row>
        <row r="631">
          <cell r="A631">
            <v>1005</v>
          </cell>
          <cell r="B631">
            <v>10</v>
          </cell>
          <cell r="C631" t="str">
            <v>Los Lagos</v>
          </cell>
          <cell r="D631">
            <v>0</v>
          </cell>
          <cell r="E631">
            <v>0</v>
          </cell>
          <cell r="F631">
            <v>0</v>
          </cell>
          <cell r="G631">
            <v>0</v>
          </cell>
          <cell r="H631">
            <v>0</v>
          </cell>
          <cell r="I631">
            <v>0</v>
          </cell>
          <cell r="J631">
            <v>0</v>
          </cell>
          <cell r="K631">
            <v>0</v>
          </cell>
          <cell r="L631">
            <v>0</v>
          </cell>
          <cell r="M631">
            <v>0</v>
          </cell>
          <cell r="N631">
            <v>0</v>
          </cell>
          <cell r="O631">
            <v>0</v>
          </cell>
          <cell r="P631">
            <v>0</v>
          </cell>
          <cell r="Q631">
            <v>0</v>
          </cell>
          <cell r="R631">
            <v>0</v>
          </cell>
          <cell r="S631">
            <v>0</v>
          </cell>
          <cell r="T631">
            <v>0</v>
          </cell>
          <cell r="U631">
            <v>0</v>
          </cell>
          <cell r="V631">
            <v>0</v>
          </cell>
          <cell r="W631">
            <v>0</v>
          </cell>
          <cell r="X631">
            <v>0</v>
          </cell>
          <cell r="Y631">
            <v>0</v>
          </cell>
          <cell r="Z631">
            <v>0</v>
          </cell>
          <cell r="AA631">
            <v>0</v>
          </cell>
          <cell r="AB631">
            <v>0</v>
          </cell>
          <cell r="AC631">
            <v>0</v>
          </cell>
          <cell r="AD631">
            <v>0</v>
          </cell>
          <cell r="AE631">
            <v>0</v>
          </cell>
          <cell r="AF631">
            <v>0</v>
          </cell>
          <cell r="AG631">
            <v>0</v>
          </cell>
          <cell r="AH631">
            <v>0</v>
          </cell>
          <cell r="AI631">
            <v>0</v>
          </cell>
          <cell r="AJ631">
            <v>0</v>
          </cell>
        </row>
        <row r="632">
          <cell r="A632">
            <v>1105</v>
          </cell>
          <cell r="B632">
            <v>11</v>
          </cell>
          <cell r="C632" t="str">
            <v>Aysen</v>
          </cell>
          <cell r="D632">
            <v>0</v>
          </cell>
          <cell r="E632">
            <v>0</v>
          </cell>
          <cell r="F632">
            <v>0</v>
          </cell>
          <cell r="G632">
            <v>0</v>
          </cell>
          <cell r="H632">
            <v>0</v>
          </cell>
          <cell r="I632">
            <v>0</v>
          </cell>
          <cell r="J632">
            <v>0</v>
          </cell>
          <cell r="K632">
            <v>0</v>
          </cell>
          <cell r="L632">
            <v>0</v>
          </cell>
          <cell r="M632">
            <v>0</v>
          </cell>
          <cell r="N632">
            <v>0</v>
          </cell>
          <cell r="O632">
            <v>0</v>
          </cell>
          <cell r="P632">
            <v>0</v>
          </cell>
          <cell r="Q632">
            <v>0</v>
          </cell>
          <cell r="R632">
            <v>0</v>
          </cell>
          <cell r="S632">
            <v>0</v>
          </cell>
          <cell r="T632">
            <v>0</v>
          </cell>
          <cell r="U632">
            <v>0</v>
          </cell>
          <cell r="V632">
            <v>0</v>
          </cell>
          <cell r="W632">
            <v>0</v>
          </cell>
          <cell r="X632">
            <v>0</v>
          </cell>
          <cell r="Y632">
            <v>0</v>
          </cell>
          <cell r="Z632">
            <v>0</v>
          </cell>
          <cell r="AA632">
            <v>0</v>
          </cell>
          <cell r="AB632">
            <v>0</v>
          </cell>
          <cell r="AC632">
            <v>0</v>
          </cell>
          <cell r="AD632">
            <v>0</v>
          </cell>
          <cell r="AE632">
            <v>0</v>
          </cell>
          <cell r="AF632">
            <v>0</v>
          </cell>
          <cell r="AG632">
            <v>0</v>
          </cell>
          <cell r="AH632">
            <v>0</v>
          </cell>
          <cell r="AI632">
            <v>0</v>
          </cell>
          <cell r="AJ632">
            <v>0</v>
          </cell>
        </row>
        <row r="633">
          <cell r="A633">
            <v>1205</v>
          </cell>
          <cell r="B633">
            <v>12</v>
          </cell>
          <cell r="C633" t="str">
            <v>Magallanes</v>
          </cell>
          <cell r="D633">
            <v>0</v>
          </cell>
          <cell r="E633">
            <v>0</v>
          </cell>
          <cell r="F633">
            <v>0</v>
          </cell>
          <cell r="G633">
            <v>0</v>
          </cell>
          <cell r="H633">
            <v>0</v>
          </cell>
          <cell r="I633">
            <v>0</v>
          </cell>
          <cell r="J633">
            <v>0</v>
          </cell>
          <cell r="K633">
            <v>0</v>
          </cell>
          <cell r="L633">
            <v>0</v>
          </cell>
          <cell r="M633">
            <v>0</v>
          </cell>
          <cell r="N633">
            <v>0</v>
          </cell>
          <cell r="O633">
            <v>0</v>
          </cell>
          <cell r="P633">
            <v>0</v>
          </cell>
          <cell r="Q633">
            <v>0</v>
          </cell>
          <cell r="R633">
            <v>0</v>
          </cell>
          <cell r="S633">
            <v>0</v>
          </cell>
          <cell r="T633">
            <v>0</v>
          </cell>
          <cell r="U633">
            <v>0</v>
          </cell>
          <cell r="V633">
            <v>0</v>
          </cell>
          <cell r="W633">
            <v>0</v>
          </cell>
          <cell r="X633">
            <v>0</v>
          </cell>
          <cell r="Y633">
            <v>0</v>
          </cell>
          <cell r="Z633">
            <v>0</v>
          </cell>
          <cell r="AA633">
            <v>0</v>
          </cell>
          <cell r="AB633">
            <v>0</v>
          </cell>
          <cell r="AC633">
            <v>0</v>
          </cell>
          <cell r="AD633">
            <v>0</v>
          </cell>
          <cell r="AE633">
            <v>0</v>
          </cell>
          <cell r="AF633">
            <v>0</v>
          </cell>
          <cell r="AG633">
            <v>0</v>
          </cell>
          <cell r="AH633">
            <v>0</v>
          </cell>
          <cell r="AI633">
            <v>0</v>
          </cell>
          <cell r="AJ633">
            <v>0</v>
          </cell>
        </row>
        <row r="634">
          <cell r="A634">
            <v>10005</v>
          </cell>
          <cell r="B634">
            <v>100</v>
          </cell>
          <cell r="C634" t="str">
            <v>TOTAL</v>
          </cell>
          <cell r="D634">
            <v>98.961848988480298</v>
          </cell>
          <cell r="E634">
            <v>98.961848988480298</v>
          </cell>
          <cell r="F634">
            <v>98.961848988480298</v>
          </cell>
          <cell r="G634">
            <v>98.961848988480298</v>
          </cell>
          <cell r="H634">
            <v>98.961848988480298</v>
          </cell>
          <cell r="I634">
            <v>98.961848988480298</v>
          </cell>
          <cell r="J634">
            <v>98.961848988480298</v>
          </cell>
          <cell r="K634">
            <v>98.961848988480298</v>
          </cell>
          <cell r="L634">
            <v>98.961848988480298</v>
          </cell>
          <cell r="M634">
            <v>98.961848988480298</v>
          </cell>
          <cell r="N634">
            <v>98.961848988480298</v>
          </cell>
          <cell r="O634">
            <v>98.961848988480298</v>
          </cell>
          <cell r="P634">
            <v>98.961848988480298</v>
          </cell>
          <cell r="Q634">
            <v>98.961848988480298</v>
          </cell>
          <cell r="R634">
            <v>98.961848988480298</v>
          </cell>
          <cell r="S634">
            <v>98.961848988480298</v>
          </cell>
          <cell r="T634">
            <v>98.961848988480298</v>
          </cell>
          <cell r="U634">
            <v>98.961848988480298</v>
          </cell>
          <cell r="V634">
            <v>98.961848988480298</v>
          </cell>
          <cell r="W634">
            <v>98.961848988480298</v>
          </cell>
          <cell r="X634">
            <v>98.961848988480298</v>
          </cell>
          <cell r="Y634">
            <v>98.961848988480298</v>
          </cell>
          <cell r="Z634">
            <v>98.961848988480298</v>
          </cell>
          <cell r="AA634">
            <v>98.961848988480298</v>
          </cell>
          <cell r="AB634">
            <v>30.8099864495635</v>
          </cell>
          <cell r="AC634">
            <v>30.8099864495635</v>
          </cell>
          <cell r="AD634">
            <v>30.8099864495635</v>
          </cell>
          <cell r="AE634">
            <v>51.600155666423497</v>
          </cell>
          <cell r="AF634">
            <v>192.073787287051</v>
          </cell>
          <cell r="AG634">
            <v>192.073787287051</v>
          </cell>
          <cell r="AH634">
            <v>40.861433936453501</v>
          </cell>
          <cell r="AI634">
            <v>40.861433936453501</v>
          </cell>
          <cell r="AJ634">
            <v>40.861433936453501</v>
          </cell>
        </row>
        <row r="639">
          <cell r="C639" t="str">
            <v>Asentamientos que se convierten en Tierras de Cultivo</v>
          </cell>
        </row>
        <row r="640">
          <cell r="B640">
            <v>6</v>
          </cell>
          <cell r="C640" t="str">
            <v>REGIÓN/AÑO</v>
          </cell>
          <cell r="D640">
            <v>1990</v>
          </cell>
          <cell r="E640">
            <v>1991</v>
          </cell>
          <cell r="F640">
            <v>1992</v>
          </cell>
          <cell r="G640">
            <v>1993</v>
          </cell>
          <cell r="H640">
            <v>1994</v>
          </cell>
          <cell r="I640">
            <v>1995</v>
          </cell>
          <cell r="J640">
            <v>1996</v>
          </cell>
          <cell r="K640">
            <v>1997</v>
          </cell>
          <cell r="L640">
            <v>1998</v>
          </cell>
          <cell r="M640">
            <v>1999</v>
          </cell>
          <cell r="N640">
            <v>2000</v>
          </cell>
          <cell r="O640">
            <v>2001</v>
          </cell>
          <cell r="P640">
            <v>2002</v>
          </cell>
          <cell r="Q640">
            <v>2003</v>
          </cell>
          <cell r="R640">
            <v>2004</v>
          </cell>
          <cell r="S640">
            <v>2005</v>
          </cell>
          <cell r="T640">
            <v>2006</v>
          </cell>
          <cell r="U640">
            <v>2007</v>
          </cell>
          <cell r="V640">
            <v>2008</v>
          </cell>
          <cell r="W640">
            <v>2009</v>
          </cell>
          <cell r="X640">
            <v>2010</v>
          </cell>
          <cell r="Y640">
            <v>2011</v>
          </cell>
          <cell r="Z640">
            <v>2012</v>
          </cell>
          <cell r="AA640">
            <v>2013</v>
          </cell>
          <cell r="AB640">
            <v>2014</v>
          </cell>
          <cell r="AC640">
            <v>2015</v>
          </cell>
          <cell r="AD640">
            <v>2016</v>
          </cell>
          <cell r="AE640">
            <v>2017</v>
          </cell>
          <cell r="AF640">
            <v>2018</v>
          </cell>
          <cell r="AG640">
            <v>2019</v>
          </cell>
          <cell r="AH640">
            <v>2020</v>
          </cell>
          <cell r="AI640">
            <v>2021</v>
          </cell>
          <cell r="AJ640">
            <v>2022</v>
          </cell>
        </row>
        <row r="641">
          <cell r="A641">
            <v>1506</v>
          </cell>
          <cell r="B641">
            <v>15</v>
          </cell>
          <cell r="C641" t="str">
            <v>Arica Y Parinacota</v>
          </cell>
          <cell r="D641">
            <v>0</v>
          </cell>
          <cell r="E641">
            <v>0</v>
          </cell>
          <cell r="F641">
            <v>0</v>
          </cell>
          <cell r="G641">
            <v>0</v>
          </cell>
          <cell r="H641">
            <v>0</v>
          </cell>
          <cell r="I641">
            <v>0</v>
          </cell>
          <cell r="J641">
            <v>0</v>
          </cell>
          <cell r="K641">
            <v>0</v>
          </cell>
          <cell r="L641">
            <v>0</v>
          </cell>
          <cell r="M641">
            <v>0</v>
          </cell>
          <cell r="N641">
            <v>0</v>
          </cell>
          <cell r="O641">
            <v>0</v>
          </cell>
          <cell r="P641">
            <v>0</v>
          </cell>
          <cell r="Q641">
            <v>0</v>
          </cell>
          <cell r="R641">
            <v>0</v>
          </cell>
          <cell r="S641">
            <v>0</v>
          </cell>
          <cell r="T641">
            <v>0</v>
          </cell>
          <cell r="U641">
            <v>0</v>
          </cell>
          <cell r="V641">
            <v>0</v>
          </cell>
          <cell r="W641">
            <v>0</v>
          </cell>
          <cell r="X641">
            <v>0</v>
          </cell>
          <cell r="Y641">
            <v>0</v>
          </cell>
          <cell r="Z641">
            <v>0</v>
          </cell>
          <cell r="AA641">
            <v>0</v>
          </cell>
          <cell r="AB641">
            <v>0</v>
          </cell>
          <cell r="AC641">
            <v>0</v>
          </cell>
          <cell r="AD641">
            <v>0</v>
          </cell>
          <cell r="AE641">
            <v>0</v>
          </cell>
          <cell r="AF641">
            <v>0</v>
          </cell>
          <cell r="AG641">
            <v>0</v>
          </cell>
          <cell r="AH641">
            <v>0</v>
          </cell>
          <cell r="AI641">
            <v>0</v>
          </cell>
          <cell r="AJ641">
            <v>0</v>
          </cell>
        </row>
        <row r="642">
          <cell r="A642">
            <v>106</v>
          </cell>
          <cell r="B642">
            <v>1</v>
          </cell>
          <cell r="C642" t="str">
            <v>Tarapaca</v>
          </cell>
          <cell r="D642">
            <v>0</v>
          </cell>
          <cell r="E642">
            <v>0</v>
          </cell>
          <cell r="F642">
            <v>0</v>
          </cell>
          <cell r="G642">
            <v>0</v>
          </cell>
          <cell r="H642">
            <v>0</v>
          </cell>
          <cell r="I642">
            <v>0</v>
          </cell>
          <cell r="J642">
            <v>0</v>
          </cell>
          <cell r="K642">
            <v>0</v>
          </cell>
          <cell r="L642">
            <v>0</v>
          </cell>
          <cell r="M642">
            <v>0</v>
          </cell>
          <cell r="N642">
            <v>0</v>
          </cell>
          <cell r="O642">
            <v>0</v>
          </cell>
          <cell r="P642">
            <v>0</v>
          </cell>
          <cell r="Q642">
            <v>0</v>
          </cell>
          <cell r="R642">
            <v>0</v>
          </cell>
          <cell r="S642">
            <v>0</v>
          </cell>
          <cell r="T642">
            <v>0</v>
          </cell>
          <cell r="U642">
            <v>0</v>
          </cell>
          <cell r="V642">
            <v>0</v>
          </cell>
          <cell r="W642">
            <v>0</v>
          </cell>
          <cell r="X642">
            <v>0</v>
          </cell>
          <cell r="Y642">
            <v>0</v>
          </cell>
          <cell r="Z642">
            <v>0</v>
          </cell>
          <cell r="AA642">
            <v>0</v>
          </cell>
          <cell r="AB642">
            <v>0</v>
          </cell>
          <cell r="AC642">
            <v>0</v>
          </cell>
          <cell r="AD642">
            <v>0</v>
          </cell>
          <cell r="AE642">
            <v>0</v>
          </cell>
          <cell r="AF642">
            <v>0</v>
          </cell>
          <cell r="AG642">
            <v>0</v>
          </cell>
          <cell r="AH642">
            <v>0</v>
          </cell>
          <cell r="AI642">
            <v>0</v>
          </cell>
          <cell r="AJ642">
            <v>0</v>
          </cell>
        </row>
        <row r="643">
          <cell r="A643">
            <v>206</v>
          </cell>
          <cell r="B643">
            <v>2</v>
          </cell>
          <cell r="C643" t="str">
            <v>Antofagasta</v>
          </cell>
          <cell r="D643">
            <v>0</v>
          </cell>
          <cell r="E643">
            <v>0</v>
          </cell>
          <cell r="F643">
            <v>0</v>
          </cell>
          <cell r="G643">
            <v>0</v>
          </cell>
          <cell r="H643">
            <v>0</v>
          </cell>
          <cell r="I643">
            <v>0</v>
          </cell>
          <cell r="J643">
            <v>0</v>
          </cell>
          <cell r="K643">
            <v>0</v>
          </cell>
          <cell r="L643">
            <v>0</v>
          </cell>
          <cell r="M643">
            <v>0</v>
          </cell>
          <cell r="N643">
            <v>0</v>
          </cell>
          <cell r="O643">
            <v>0</v>
          </cell>
          <cell r="P643">
            <v>0</v>
          </cell>
          <cell r="Q643">
            <v>0</v>
          </cell>
          <cell r="R643">
            <v>0</v>
          </cell>
          <cell r="S643">
            <v>0</v>
          </cell>
          <cell r="T643">
            <v>0</v>
          </cell>
          <cell r="U643">
            <v>0</v>
          </cell>
          <cell r="V643">
            <v>0</v>
          </cell>
          <cell r="W643">
            <v>0</v>
          </cell>
          <cell r="X643">
            <v>0</v>
          </cell>
          <cell r="Y643">
            <v>0</v>
          </cell>
          <cell r="Z643">
            <v>0</v>
          </cell>
          <cell r="AA643">
            <v>0</v>
          </cell>
          <cell r="AB643">
            <v>0</v>
          </cell>
          <cell r="AC643">
            <v>0</v>
          </cell>
          <cell r="AD643">
            <v>0</v>
          </cell>
          <cell r="AE643">
            <v>0</v>
          </cell>
          <cell r="AF643">
            <v>0</v>
          </cell>
          <cell r="AG643">
            <v>0</v>
          </cell>
          <cell r="AH643">
            <v>0</v>
          </cell>
          <cell r="AI643">
            <v>0</v>
          </cell>
          <cell r="AJ643">
            <v>0</v>
          </cell>
        </row>
        <row r="644">
          <cell r="A644">
            <v>306</v>
          </cell>
          <cell r="B644">
            <v>3</v>
          </cell>
          <cell r="C644" t="str">
            <v>Atacam</v>
          </cell>
          <cell r="D644">
            <v>0</v>
          </cell>
          <cell r="E644">
            <v>0</v>
          </cell>
          <cell r="F644">
            <v>0</v>
          </cell>
          <cell r="G644">
            <v>0</v>
          </cell>
          <cell r="H644">
            <v>0</v>
          </cell>
          <cell r="I644">
            <v>0</v>
          </cell>
          <cell r="J644">
            <v>0</v>
          </cell>
          <cell r="K644">
            <v>0</v>
          </cell>
          <cell r="L644">
            <v>0</v>
          </cell>
          <cell r="M644">
            <v>0</v>
          </cell>
          <cell r="N644">
            <v>0</v>
          </cell>
          <cell r="O644">
            <v>0</v>
          </cell>
          <cell r="P644">
            <v>0</v>
          </cell>
          <cell r="Q644">
            <v>0</v>
          </cell>
          <cell r="R644">
            <v>0</v>
          </cell>
          <cell r="S644">
            <v>0</v>
          </cell>
          <cell r="T644">
            <v>0</v>
          </cell>
          <cell r="U644">
            <v>0</v>
          </cell>
          <cell r="V644">
            <v>0</v>
          </cell>
          <cell r="W644">
            <v>0</v>
          </cell>
          <cell r="X644">
            <v>0</v>
          </cell>
          <cell r="Y644">
            <v>0</v>
          </cell>
          <cell r="Z644">
            <v>0</v>
          </cell>
          <cell r="AA644">
            <v>0</v>
          </cell>
          <cell r="AB644">
            <v>0</v>
          </cell>
          <cell r="AC644">
            <v>0</v>
          </cell>
          <cell r="AD644">
            <v>0</v>
          </cell>
          <cell r="AE644">
            <v>0</v>
          </cell>
          <cell r="AF644">
            <v>0</v>
          </cell>
          <cell r="AG644">
            <v>0</v>
          </cell>
          <cell r="AH644">
            <v>0</v>
          </cell>
          <cell r="AI644">
            <v>0</v>
          </cell>
          <cell r="AJ644">
            <v>0</v>
          </cell>
        </row>
        <row r="645">
          <cell r="A645">
            <v>406</v>
          </cell>
          <cell r="B645">
            <v>4</v>
          </cell>
          <cell r="C645" t="str">
            <v>Coquimbo</v>
          </cell>
          <cell r="D645">
            <v>0</v>
          </cell>
          <cell r="E645">
            <v>0</v>
          </cell>
          <cell r="F645">
            <v>0</v>
          </cell>
          <cell r="G645">
            <v>0</v>
          </cell>
          <cell r="H645">
            <v>0</v>
          </cell>
          <cell r="I645">
            <v>0</v>
          </cell>
          <cell r="J645">
            <v>0</v>
          </cell>
          <cell r="K645">
            <v>0</v>
          </cell>
          <cell r="L645">
            <v>0</v>
          </cell>
          <cell r="M645">
            <v>0</v>
          </cell>
          <cell r="N645">
            <v>0</v>
          </cell>
          <cell r="O645">
            <v>0</v>
          </cell>
          <cell r="P645">
            <v>0</v>
          </cell>
          <cell r="Q645">
            <v>0</v>
          </cell>
          <cell r="R645">
            <v>0</v>
          </cell>
          <cell r="S645">
            <v>0</v>
          </cell>
          <cell r="T645">
            <v>0</v>
          </cell>
          <cell r="U645">
            <v>0</v>
          </cell>
          <cell r="V645">
            <v>0</v>
          </cell>
          <cell r="W645">
            <v>0</v>
          </cell>
          <cell r="X645">
            <v>0</v>
          </cell>
          <cell r="Y645">
            <v>0</v>
          </cell>
          <cell r="Z645">
            <v>0</v>
          </cell>
          <cell r="AA645">
            <v>0</v>
          </cell>
          <cell r="AB645">
            <v>0</v>
          </cell>
          <cell r="AC645">
            <v>0</v>
          </cell>
          <cell r="AD645">
            <v>0</v>
          </cell>
          <cell r="AE645">
            <v>0</v>
          </cell>
          <cell r="AF645">
            <v>0</v>
          </cell>
          <cell r="AG645">
            <v>0</v>
          </cell>
          <cell r="AH645">
            <v>0</v>
          </cell>
          <cell r="AI645">
            <v>0</v>
          </cell>
          <cell r="AJ645">
            <v>0</v>
          </cell>
        </row>
        <row r="646">
          <cell r="A646">
            <v>506</v>
          </cell>
          <cell r="B646">
            <v>5</v>
          </cell>
          <cell r="C646" t="str">
            <v>Valparaiso</v>
          </cell>
          <cell r="D646">
            <v>0</v>
          </cell>
          <cell r="E646">
            <v>0</v>
          </cell>
          <cell r="F646">
            <v>0</v>
          </cell>
          <cell r="G646">
            <v>0</v>
          </cell>
          <cell r="H646">
            <v>0</v>
          </cell>
          <cell r="I646">
            <v>0</v>
          </cell>
          <cell r="J646">
            <v>0</v>
          </cell>
          <cell r="K646">
            <v>0</v>
          </cell>
          <cell r="L646">
            <v>0</v>
          </cell>
          <cell r="M646">
            <v>0</v>
          </cell>
          <cell r="N646">
            <v>0</v>
          </cell>
          <cell r="O646">
            <v>0</v>
          </cell>
          <cell r="P646">
            <v>0</v>
          </cell>
          <cell r="Q646">
            <v>0</v>
          </cell>
          <cell r="R646">
            <v>0</v>
          </cell>
          <cell r="S646">
            <v>0</v>
          </cell>
          <cell r="T646">
            <v>0</v>
          </cell>
          <cell r="U646">
            <v>0</v>
          </cell>
          <cell r="V646">
            <v>0</v>
          </cell>
          <cell r="W646">
            <v>0</v>
          </cell>
          <cell r="X646">
            <v>0</v>
          </cell>
          <cell r="Y646">
            <v>0</v>
          </cell>
          <cell r="Z646">
            <v>0</v>
          </cell>
          <cell r="AA646">
            <v>0</v>
          </cell>
          <cell r="AB646">
            <v>0</v>
          </cell>
          <cell r="AC646">
            <v>0</v>
          </cell>
          <cell r="AD646">
            <v>0</v>
          </cell>
          <cell r="AE646">
            <v>0</v>
          </cell>
          <cell r="AF646">
            <v>0</v>
          </cell>
          <cell r="AG646">
            <v>0</v>
          </cell>
          <cell r="AH646">
            <v>0</v>
          </cell>
          <cell r="AI646">
            <v>0</v>
          </cell>
          <cell r="AJ646">
            <v>0</v>
          </cell>
        </row>
        <row r="647">
          <cell r="A647">
            <v>1306</v>
          </cell>
          <cell r="B647">
            <v>13</v>
          </cell>
          <cell r="C647" t="str">
            <v>RM</v>
          </cell>
          <cell r="D647">
            <v>0</v>
          </cell>
          <cell r="E647">
            <v>0</v>
          </cell>
          <cell r="F647">
            <v>0</v>
          </cell>
          <cell r="G647">
            <v>0</v>
          </cell>
          <cell r="H647">
            <v>0</v>
          </cell>
          <cell r="I647">
            <v>0</v>
          </cell>
          <cell r="J647">
            <v>0</v>
          </cell>
          <cell r="K647">
            <v>0</v>
          </cell>
          <cell r="L647">
            <v>0</v>
          </cell>
          <cell r="M647">
            <v>0</v>
          </cell>
          <cell r="N647">
            <v>0</v>
          </cell>
          <cell r="O647">
            <v>0</v>
          </cell>
          <cell r="P647">
            <v>0</v>
          </cell>
          <cell r="Q647">
            <v>0</v>
          </cell>
          <cell r="R647">
            <v>0</v>
          </cell>
          <cell r="S647">
            <v>0</v>
          </cell>
          <cell r="T647">
            <v>0</v>
          </cell>
          <cell r="U647">
            <v>0</v>
          </cell>
          <cell r="V647">
            <v>0</v>
          </cell>
          <cell r="W647">
            <v>0</v>
          </cell>
          <cell r="X647">
            <v>0</v>
          </cell>
          <cell r="Y647">
            <v>0</v>
          </cell>
          <cell r="Z647">
            <v>0</v>
          </cell>
          <cell r="AA647">
            <v>0</v>
          </cell>
          <cell r="AB647">
            <v>0</v>
          </cell>
          <cell r="AC647">
            <v>0</v>
          </cell>
          <cell r="AD647">
            <v>0</v>
          </cell>
          <cell r="AE647">
            <v>0</v>
          </cell>
          <cell r="AF647">
            <v>0</v>
          </cell>
          <cell r="AG647">
            <v>0</v>
          </cell>
          <cell r="AH647">
            <v>0</v>
          </cell>
          <cell r="AI647">
            <v>0</v>
          </cell>
          <cell r="AJ647">
            <v>0</v>
          </cell>
        </row>
        <row r="648">
          <cell r="A648">
            <v>606</v>
          </cell>
          <cell r="B648">
            <v>6</v>
          </cell>
          <cell r="C648" t="str">
            <v>O'Higgins</v>
          </cell>
          <cell r="D648">
            <v>0</v>
          </cell>
          <cell r="E648">
            <v>0</v>
          </cell>
          <cell r="F648">
            <v>0</v>
          </cell>
          <cell r="G648">
            <v>0</v>
          </cell>
          <cell r="H648">
            <v>0</v>
          </cell>
          <cell r="I648">
            <v>0</v>
          </cell>
          <cell r="J648">
            <v>0</v>
          </cell>
          <cell r="K648">
            <v>0</v>
          </cell>
          <cell r="L648">
            <v>0</v>
          </cell>
          <cell r="M648">
            <v>0</v>
          </cell>
          <cell r="N648">
            <v>0</v>
          </cell>
          <cell r="O648">
            <v>0</v>
          </cell>
          <cell r="P648">
            <v>0</v>
          </cell>
          <cell r="Q648">
            <v>0</v>
          </cell>
          <cell r="R648">
            <v>0</v>
          </cell>
          <cell r="S648">
            <v>0</v>
          </cell>
          <cell r="T648">
            <v>0</v>
          </cell>
          <cell r="U648">
            <v>0</v>
          </cell>
          <cell r="V648">
            <v>0</v>
          </cell>
          <cell r="W648">
            <v>0</v>
          </cell>
          <cell r="X648">
            <v>0</v>
          </cell>
          <cell r="Y648">
            <v>0</v>
          </cell>
          <cell r="Z648">
            <v>0</v>
          </cell>
          <cell r="AA648">
            <v>0</v>
          </cell>
          <cell r="AB648">
            <v>0</v>
          </cell>
          <cell r="AC648">
            <v>0</v>
          </cell>
          <cell r="AD648">
            <v>0</v>
          </cell>
          <cell r="AE648">
            <v>0</v>
          </cell>
          <cell r="AF648">
            <v>0</v>
          </cell>
          <cell r="AG648">
            <v>0</v>
          </cell>
          <cell r="AH648">
            <v>0</v>
          </cell>
          <cell r="AI648">
            <v>0</v>
          </cell>
          <cell r="AJ648">
            <v>0</v>
          </cell>
        </row>
        <row r="649">
          <cell r="A649">
            <v>706</v>
          </cell>
          <cell r="B649">
            <v>7</v>
          </cell>
          <cell r="C649" t="str">
            <v>Maule</v>
          </cell>
          <cell r="D649">
            <v>0</v>
          </cell>
          <cell r="E649">
            <v>0</v>
          </cell>
          <cell r="F649">
            <v>0</v>
          </cell>
          <cell r="G649">
            <v>0</v>
          </cell>
          <cell r="H649">
            <v>0</v>
          </cell>
          <cell r="I649">
            <v>0</v>
          </cell>
          <cell r="J649">
            <v>0</v>
          </cell>
          <cell r="K649">
            <v>0</v>
          </cell>
          <cell r="L649">
            <v>0</v>
          </cell>
          <cell r="M649">
            <v>0</v>
          </cell>
          <cell r="N649">
            <v>0</v>
          </cell>
          <cell r="O649">
            <v>0</v>
          </cell>
          <cell r="P649">
            <v>0</v>
          </cell>
          <cell r="Q649">
            <v>0</v>
          </cell>
          <cell r="R649">
            <v>0</v>
          </cell>
          <cell r="S649">
            <v>0</v>
          </cell>
          <cell r="T649">
            <v>0</v>
          </cell>
          <cell r="U649">
            <v>0</v>
          </cell>
          <cell r="V649">
            <v>0</v>
          </cell>
          <cell r="W649">
            <v>0</v>
          </cell>
          <cell r="X649">
            <v>0</v>
          </cell>
          <cell r="Y649">
            <v>0</v>
          </cell>
          <cell r="Z649">
            <v>0</v>
          </cell>
          <cell r="AA649">
            <v>0</v>
          </cell>
          <cell r="AB649">
            <v>0</v>
          </cell>
          <cell r="AC649">
            <v>0</v>
          </cell>
          <cell r="AD649">
            <v>0</v>
          </cell>
          <cell r="AE649">
            <v>0</v>
          </cell>
          <cell r="AF649">
            <v>0</v>
          </cell>
          <cell r="AG649">
            <v>0</v>
          </cell>
          <cell r="AH649">
            <v>1.7303299999999999</v>
          </cell>
          <cell r="AI649">
            <v>1.7303299999999999</v>
          </cell>
          <cell r="AJ649">
            <v>1.7303299999999999</v>
          </cell>
        </row>
        <row r="650">
          <cell r="A650">
            <v>1606</v>
          </cell>
          <cell r="B650">
            <v>16</v>
          </cell>
          <cell r="C650" t="str">
            <v>Ñuble</v>
          </cell>
          <cell r="D650">
            <v>0</v>
          </cell>
          <cell r="E650">
            <v>0</v>
          </cell>
          <cell r="F650">
            <v>0</v>
          </cell>
          <cell r="G650">
            <v>0</v>
          </cell>
          <cell r="H650">
            <v>0</v>
          </cell>
          <cell r="I650">
            <v>0</v>
          </cell>
          <cell r="J650">
            <v>0</v>
          </cell>
          <cell r="K650">
            <v>0</v>
          </cell>
          <cell r="L650">
            <v>0</v>
          </cell>
          <cell r="M650">
            <v>0</v>
          </cell>
          <cell r="N650">
            <v>0</v>
          </cell>
          <cell r="O650">
            <v>0</v>
          </cell>
          <cell r="P650">
            <v>0</v>
          </cell>
          <cell r="Q650">
            <v>0</v>
          </cell>
          <cell r="R650">
            <v>0</v>
          </cell>
          <cell r="S650">
            <v>0</v>
          </cell>
          <cell r="T650">
            <v>0</v>
          </cell>
          <cell r="U650">
            <v>0</v>
          </cell>
          <cell r="V650">
            <v>0</v>
          </cell>
          <cell r="W650">
            <v>0</v>
          </cell>
          <cell r="X650">
            <v>0</v>
          </cell>
          <cell r="Y650">
            <v>0</v>
          </cell>
          <cell r="Z650">
            <v>0</v>
          </cell>
          <cell r="AA650">
            <v>0</v>
          </cell>
          <cell r="AB650">
            <v>0</v>
          </cell>
          <cell r="AC650">
            <v>0</v>
          </cell>
          <cell r="AD650">
            <v>0</v>
          </cell>
          <cell r="AE650">
            <v>0</v>
          </cell>
          <cell r="AF650">
            <v>0</v>
          </cell>
          <cell r="AG650">
            <v>0</v>
          </cell>
          <cell r="AH650">
            <v>0</v>
          </cell>
          <cell r="AI650">
            <v>0</v>
          </cell>
          <cell r="AJ650">
            <v>0</v>
          </cell>
        </row>
        <row r="651">
          <cell r="A651">
            <v>806</v>
          </cell>
          <cell r="B651">
            <v>8</v>
          </cell>
          <cell r="C651" t="str">
            <v>Biobio</v>
          </cell>
          <cell r="D651">
            <v>0</v>
          </cell>
          <cell r="E651">
            <v>0</v>
          </cell>
          <cell r="F651">
            <v>0</v>
          </cell>
          <cell r="G651">
            <v>0</v>
          </cell>
          <cell r="H651">
            <v>0</v>
          </cell>
          <cell r="I651">
            <v>0</v>
          </cell>
          <cell r="J651">
            <v>0</v>
          </cell>
          <cell r="K651">
            <v>0</v>
          </cell>
          <cell r="L651">
            <v>0</v>
          </cell>
          <cell r="M651">
            <v>0</v>
          </cell>
          <cell r="N651">
            <v>0</v>
          </cell>
          <cell r="O651">
            <v>0</v>
          </cell>
          <cell r="P651">
            <v>0</v>
          </cell>
          <cell r="Q651">
            <v>0</v>
          </cell>
          <cell r="R651">
            <v>0</v>
          </cell>
          <cell r="S651">
            <v>0</v>
          </cell>
          <cell r="T651">
            <v>0</v>
          </cell>
          <cell r="U651">
            <v>0</v>
          </cell>
          <cell r="V651">
            <v>0</v>
          </cell>
          <cell r="W651">
            <v>0</v>
          </cell>
          <cell r="X651">
            <v>0</v>
          </cell>
          <cell r="Y651">
            <v>0</v>
          </cell>
          <cell r="Z651">
            <v>0</v>
          </cell>
          <cell r="AA651">
            <v>0</v>
          </cell>
          <cell r="AB651">
            <v>0</v>
          </cell>
          <cell r="AC651">
            <v>0</v>
          </cell>
          <cell r="AD651">
            <v>0</v>
          </cell>
          <cell r="AE651">
            <v>0</v>
          </cell>
          <cell r="AF651">
            <v>2.5880804999999998</v>
          </cell>
          <cell r="AG651">
            <v>2.5880804999999998</v>
          </cell>
          <cell r="AH651">
            <v>0</v>
          </cell>
          <cell r="AI651">
            <v>0</v>
          </cell>
          <cell r="AJ651">
            <v>0</v>
          </cell>
        </row>
        <row r="652">
          <cell r="A652">
            <v>906</v>
          </cell>
          <cell r="B652">
            <v>9</v>
          </cell>
          <cell r="C652" t="str">
            <v>Araucania</v>
          </cell>
          <cell r="D652">
            <v>0</v>
          </cell>
          <cell r="E652">
            <v>0</v>
          </cell>
          <cell r="F652">
            <v>0</v>
          </cell>
          <cell r="G652">
            <v>0</v>
          </cell>
          <cell r="H652">
            <v>0</v>
          </cell>
          <cell r="I652">
            <v>0</v>
          </cell>
          <cell r="J652">
            <v>0</v>
          </cell>
          <cell r="K652">
            <v>0</v>
          </cell>
          <cell r="L652">
            <v>0</v>
          </cell>
          <cell r="M652">
            <v>0</v>
          </cell>
          <cell r="N652">
            <v>0</v>
          </cell>
          <cell r="O652">
            <v>0</v>
          </cell>
          <cell r="P652">
            <v>0</v>
          </cell>
          <cell r="Q652">
            <v>0</v>
          </cell>
          <cell r="R652">
            <v>0</v>
          </cell>
          <cell r="S652">
            <v>0</v>
          </cell>
          <cell r="T652">
            <v>0</v>
          </cell>
          <cell r="U652">
            <v>0</v>
          </cell>
          <cell r="V652">
            <v>0</v>
          </cell>
          <cell r="W652">
            <v>0</v>
          </cell>
          <cell r="X652">
            <v>0</v>
          </cell>
          <cell r="Y652">
            <v>0</v>
          </cell>
          <cell r="Z652">
            <v>0</v>
          </cell>
          <cell r="AA652">
            <v>0</v>
          </cell>
          <cell r="AB652">
            <v>0</v>
          </cell>
          <cell r="AC652">
            <v>0</v>
          </cell>
          <cell r="AD652">
            <v>0</v>
          </cell>
          <cell r="AE652">
            <v>0</v>
          </cell>
          <cell r="AF652">
            <v>0</v>
          </cell>
          <cell r="AG652">
            <v>0</v>
          </cell>
          <cell r="AH652">
            <v>0</v>
          </cell>
          <cell r="AI652">
            <v>0</v>
          </cell>
          <cell r="AJ652">
            <v>0</v>
          </cell>
        </row>
        <row r="653">
          <cell r="A653">
            <v>1406</v>
          </cell>
          <cell r="B653">
            <v>14</v>
          </cell>
          <cell r="C653" t="str">
            <v>Los Rios</v>
          </cell>
          <cell r="D653">
            <v>0</v>
          </cell>
          <cell r="E653">
            <v>0</v>
          </cell>
          <cell r="F653">
            <v>0</v>
          </cell>
          <cell r="G653">
            <v>0</v>
          </cell>
          <cell r="H653">
            <v>0</v>
          </cell>
          <cell r="I653">
            <v>0</v>
          </cell>
          <cell r="J653">
            <v>0</v>
          </cell>
          <cell r="K653">
            <v>0</v>
          </cell>
          <cell r="L653">
            <v>0</v>
          </cell>
          <cell r="M653">
            <v>0</v>
          </cell>
          <cell r="N653">
            <v>0</v>
          </cell>
          <cell r="O653">
            <v>0</v>
          </cell>
          <cell r="P653">
            <v>0</v>
          </cell>
          <cell r="Q653">
            <v>0</v>
          </cell>
          <cell r="R653">
            <v>0</v>
          </cell>
          <cell r="S653">
            <v>0</v>
          </cell>
          <cell r="T653">
            <v>0</v>
          </cell>
          <cell r="U653">
            <v>0</v>
          </cell>
          <cell r="V653">
            <v>0</v>
          </cell>
          <cell r="W653">
            <v>0</v>
          </cell>
          <cell r="X653">
            <v>0</v>
          </cell>
          <cell r="Y653">
            <v>0</v>
          </cell>
          <cell r="Z653">
            <v>0</v>
          </cell>
          <cell r="AA653">
            <v>0</v>
          </cell>
          <cell r="AB653">
            <v>5.4625866666666703</v>
          </cell>
          <cell r="AC653">
            <v>5.4625866666666703</v>
          </cell>
          <cell r="AD653">
            <v>5.4625866666666703</v>
          </cell>
          <cell r="AE653">
            <v>0</v>
          </cell>
          <cell r="AF653">
            <v>0</v>
          </cell>
          <cell r="AG653">
            <v>0</v>
          </cell>
          <cell r="AH653">
            <v>0</v>
          </cell>
          <cell r="AI653">
            <v>0</v>
          </cell>
          <cell r="AJ653">
            <v>0</v>
          </cell>
        </row>
        <row r="654">
          <cell r="A654">
            <v>1006</v>
          </cell>
          <cell r="B654">
            <v>10</v>
          </cell>
          <cell r="C654" t="str">
            <v>Los Lagos</v>
          </cell>
          <cell r="D654">
            <v>0</v>
          </cell>
          <cell r="E654">
            <v>0</v>
          </cell>
          <cell r="F654">
            <v>0</v>
          </cell>
          <cell r="G654">
            <v>0</v>
          </cell>
          <cell r="H654">
            <v>0</v>
          </cell>
          <cell r="I654">
            <v>0</v>
          </cell>
          <cell r="J654">
            <v>0</v>
          </cell>
          <cell r="K654">
            <v>0</v>
          </cell>
          <cell r="L654">
            <v>0</v>
          </cell>
          <cell r="M654">
            <v>0</v>
          </cell>
          <cell r="N654">
            <v>0</v>
          </cell>
          <cell r="O654">
            <v>0</v>
          </cell>
          <cell r="P654">
            <v>0</v>
          </cell>
          <cell r="Q654">
            <v>0</v>
          </cell>
          <cell r="R654">
            <v>0</v>
          </cell>
          <cell r="S654">
            <v>0</v>
          </cell>
          <cell r="T654">
            <v>0</v>
          </cell>
          <cell r="U654">
            <v>0</v>
          </cell>
          <cell r="V654">
            <v>0</v>
          </cell>
          <cell r="W654">
            <v>0</v>
          </cell>
          <cell r="X654">
            <v>0</v>
          </cell>
          <cell r="Y654">
            <v>0</v>
          </cell>
          <cell r="Z654">
            <v>0</v>
          </cell>
          <cell r="AA654">
            <v>0</v>
          </cell>
          <cell r="AB654">
            <v>0</v>
          </cell>
          <cell r="AC654">
            <v>0</v>
          </cell>
          <cell r="AD654">
            <v>0</v>
          </cell>
          <cell r="AE654">
            <v>0</v>
          </cell>
          <cell r="AF654">
            <v>0</v>
          </cell>
          <cell r="AG654">
            <v>0</v>
          </cell>
          <cell r="AH654">
            <v>0</v>
          </cell>
          <cell r="AI654">
            <v>0</v>
          </cell>
          <cell r="AJ654">
            <v>0</v>
          </cell>
        </row>
        <row r="655">
          <cell r="A655">
            <v>1106</v>
          </cell>
          <cell r="B655">
            <v>11</v>
          </cell>
          <cell r="C655" t="str">
            <v>Aysen</v>
          </cell>
          <cell r="D655">
            <v>0</v>
          </cell>
          <cell r="E655">
            <v>0</v>
          </cell>
          <cell r="F655">
            <v>0</v>
          </cell>
          <cell r="G655">
            <v>0</v>
          </cell>
          <cell r="H655">
            <v>0</v>
          </cell>
          <cell r="I655">
            <v>0</v>
          </cell>
          <cell r="J655">
            <v>0</v>
          </cell>
          <cell r="K655">
            <v>0</v>
          </cell>
          <cell r="L655">
            <v>0</v>
          </cell>
          <cell r="M655">
            <v>0</v>
          </cell>
          <cell r="N655">
            <v>0</v>
          </cell>
          <cell r="O655">
            <v>0</v>
          </cell>
          <cell r="P655">
            <v>0</v>
          </cell>
          <cell r="Q655">
            <v>0</v>
          </cell>
          <cell r="R655">
            <v>0</v>
          </cell>
          <cell r="S655">
            <v>0</v>
          </cell>
          <cell r="T655">
            <v>0</v>
          </cell>
          <cell r="U655">
            <v>0</v>
          </cell>
          <cell r="V655">
            <v>0</v>
          </cell>
          <cell r="W655">
            <v>0</v>
          </cell>
          <cell r="X655">
            <v>0</v>
          </cell>
          <cell r="Y655">
            <v>0</v>
          </cell>
          <cell r="Z655">
            <v>0</v>
          </cell>
          <cell r="AA655">
            <v>0</v>
          </cell>
          <cell r="AB655">
            <v>0</v>
          </cell>
          <cell r="AC655">
            <v>0</v>
          </cell>
          <cell r="AD655">
            <v>0</v>
          </cell>
          <cell r="AE655">
            <v>0</v>
          </cell>
          <cell r="AF655">
            <v>0</v>
          </cell>
          <cell r="AG655">
            <v>0</v>
          </cell>
          <cell r="AH655">
            <v>0</v>
          </cell>
          <cell r="AI655">
            <v>0</v>
          </cell>
          <cell r="AJ655">
            <v>0</v>
          </cell>
        </row>
        <row r="656">
          <cell r="A656">
            <v>1206</v>
          </cell>
          <cell r="B656">
            <v>12</v>
          </cell>
          <cell r="C656" t="str">
            <v>Magallanes</v>
          </cell>
          <cell r="D656">
            <v>0</v>
          </cell>
          <cell r="E656">
            <v>0</v>
          </cell>
          <cell r="F656">
            <v>0</v>
          </cell>
          <cell r="G656">
            <v>0</v>
          </cell>
          <cell r="H656">
            <v>0</v>
          </cell>
          <cell r="I656">
            <v>0</v>
          </cell>
          <cell r="J656">
            <v>0</v>
          </cell>
          <cell r="K656">
            <v>0</v>
          </cell>
          <cell r="L656">
            <v>0</v>
          </cell>
          <cell r="M656">
            <v>0</v>
          </cell>
          <cell r="N656">
            <v>0</v>
          </cell>
          <cell r="O656">
            <v>0</v>
          </cell>
          <cell r="P656">
            <v>0</v>
          </cell>
          <cell r="Q656">
            <v>0</v>
          </cell>
          <cell r="R656">
            <v>0</v>
          </cell>
          <cell r="S656">
            <v>0</v>
          </cell>
          <cell r="T656">
            <v>0</v>
          </cell>
          <cell r="U656">
            <v>0</v>
          </cell>
          <cell r="V656">
            <v>0</v>
          </cell>
          <cell r="W656">
            <v>0</v>
          </cell>
          <cell r="X656">
            <v>0</v>
          </cell>
          <cell r="Y656">
            <v>0</v>
          </cell>
          <cell r="Z656">
            <v>0</v>
          </cell>
          <cell r="AA656">
            <v>0</v>
          </cell>
          <cell r="AB656">
            <v>0</v>
          </cell>
          <cell r="AC656">
            <v>0</v>
          </cell>
          <cell r="AD656">
            <v>0</v>
          </cell>
          <cell r="AE656">
            <v>0</v>
          </cell>
          <cell r="AF656">
            <v>0</v>
          </cell>
          <cell r="AG656">
            <v>0</v>
          </cell>
          <cell r="AH656">
            <v>0</v>
          </cell>
          <cell r="AI656">
            <v>0</v>
          </cell>
          <cell r="AJ656">
            <v>0</v>
          </cell>
        </row>
        <row r="657">
          <cell r="A657">
            <v>10006</v>
          </cell>
          <cell r="B657">
            <v>100</v>
          </cell>
          <cell r="C657" t="str">
            <v>TOTAL</v>
          </cell>
          <cell r="D657">
            <v>0</v>
          </cell>
          <cell r="E657">
            <v>0</v>
          </cell>
          <cell r="F657">
            <v>0</v>
          </cell>
          <cell r="G657">
            <v>0</v>
          </cell>
          <cell r="H657">
            <v>0</v>
          </cell>
          <cell r="I657">
            <v>0</v>
          </cell>
          <cell r="J657">
            <v>0</v>
          </cell>
          <cell r="K657">
            <v>0</v>
          </cell>
          <cell r="L657">
            <v>0</v>
          </cell>
          <cell r="M657">
            <v>0</v>
          </cell>
          <cell r="N657">
            <v>0</v>
          </cell>
          <cell r="O657">
            <v>0</v>
          </cell>
          <cell r="P657">
            <v>0</v>
          </cell>
          <cell r="Q657">
            <v>0</v>
          </cell>
          <cell r="R657">
            <v>0</v>
          </cell>
          <cell r="S657">
            <v>0</v>
          </cell>
          <cell r="T657">
            <v>0</v>
          </cell>
          <cell r="U657">
            <v>0</v>
          </cell>
          <cell r="V657">
            <v>0</v>
          </cell>
          <cell r="W657">
            <v>0</v>
          </cell>
          <cell r="X657">
            <v>0</v>
          </cell>
          <cell r="Y657">
            <v>0</v>
          </cell>
          <cell r="Z657">
            <v>0</v>
          </cell>
          <cell r="AA657">
            <v>0</v>
          </cell>
          <cell r="AB657">
            <v>5.4625866666666703</v>
          </cell>
          <cell r="AC657">
            <v>5.4625866666666703</v>
          </cell>
          <cell r="AD657">
            <v>5.4625866666666703</v>
          </cell>
          <cell r="AE657">
            <v>0</v>
          </cell>
          <cell r="AF657">
            <v>2.5880804999999998</v>
          </cell>
          <cell r="AG657">
            <v>2.5880804999999998</v>
          </cell>
          <cell r="AH657">
            <v>1.7303299999999999</v>
          </cell>
          <cell r="AI657">
            <v>1.7303299999999999</v>
          </cell>
          <cell r="AJ657">
            <v>1.7303299999999999</v>
          </cell>
        </row>
        <row r="662">
          <cell r="C662" t="str">
            <v>Otras Tierras que se convierten en Tierras de Cultivo</v>
          </cell>
        </row>
        <row r="663">
          <cell r="B663">
            <v>7</v>
          </cell>
          <cell r="C663" t="str">
            <v>REGIÓN/AÑO</v>
          </cell>
          <cell r="D663">
            <v>1990</v>
          </cell>
          <cell r="E663">
            <v>1991</v>
          </cell>
          <cell r="F663">
            <v>1992</v>
          </cell>
          <cell r="G663">
            <v>1993</v>
          </cell>
          <cell r="H663">
            <v>1994</v>
          </cell>
          <cell r="I663">
            <v>1995</v>
          </cell>
          <cell r="J663">
            <v>1996</v>
          </cell>
          <cell r="K663">
            <v>1997</v>
          </cell>
          <cell r="L663">
            <v>1998</v>
          </cell>
          <cell r="M663">
            <v>1999</v>
          </cell>
          <cell r="N663">
            <v>2000</v>
          </cell>
          <cell r="O663">
            <v>2001</v>
          </cell>
          <cell r="P663">
            <v>2002</v>
          </cell>
          <cell r="Q663">
            <v>2003</v>
          </cell>
          <cell r="R663">
            <v>2004</v>
          </cell>
          <cell r="S663">
            <v>2005</v>
          </cell>
          <cell r="T663">
            <v>2006</v>
          </cell>
          <cell r="U663">
            <v>2007</v>
          </cell>
          <cell r="V663">
            <v>2008</v>
          </cell>
          <cell r="W663">
            <v>2009</v>
          </cell>
          <cell r="X663">
            <v>2010</v>
          </cell>
          <cell r="Y663">
            <v>2011</v>
          </cell>
          <cell r="Z663">
            <v>2012</v>
          </cell>
          <cell r="AA663">
            <v>2013</v>
          </cell>
          <cell r="AB663">
            <v>2014</v>
          </cell>
          <cell r="AC663">
            <v>2015</v>
          </cell>
          <cell r="AD663">
            <v>2016</v>
          </cell>
          <cell r="AE663">
            <v>2017</v>
          </cell>
          <cell r="AF663">
            <v>2018</v>
          </cell>
          <cell r="AG663">
            <v>2019</v>
          </cell>
          <cell r="AH663">
            <v>2020</v>
          </cell>
          <cell r="AI663">
            <v>2021</v>
          </cell>
          <cell r="AJ663">
            <v>2022</v>
          </cell>
        </row>
        <row r="664">
          <cell r="A664">
            <v>1507</v>
          </cell>
          <cell r="B664">
            <v>15</v>
          </cell>
          <cell r="C664" t="str">
            <v>Arica Y Parinacota</v>
          </cell>
          <cell r="D664">
            <v>182.992013537568</v>
          </cell>
          <cell r="E664">
            <v>182.992013537568</v>
          </cell>
          <cell r="F664">
            <v>182.992013537568</v>
          </cell>
          <cell r="G664">
            <v>182.992013537568</v>
          </cell>
          <cell r="H664">
            <v>182.992013537568</v>
          </cell>
          <cell r="I664">
            <v>182.992013537568</v>
          </cell>
          <cell r="J664">
            <v>182.992013537568</v>
          </cell>
          <cell r="K664">
            <v>182.992013537568</v>
          </cell>
          <cell r="L664">
            <v>182.992013537568</v>
          </cell>
          <cell r="M664">
            <v>182.992013537568</v>
          </cell>
          <cell r="N664">
            <v>182.992013537568</v>
          </cell>
          <cell r="O664">
            <v>182.992013537568</v>
          </cell>
          <cell r="P664">
            <v>182.992013537568</v>
          </cell>
          <cell r="Q664">
            <v>182.992013537568</v>
          </cell>
          <cell r="R664">
            <v>182.992013537568</v>
          </cell>
          <cell r="S664">
            <v>182.992013537568</v>
          </cell>
          <cell r="T664">
            <v>182.992013537568</v>
          </cell>
          <cell r="U664">
            <v>182.992013537568</v>
          </cell>
          <cell r="V664">
            <v>182.992013537568</v>
          </cell>
          <cell r="W664">
            <v>182.992013537568</v>
          </cell>
          <cell r="X664">
            <v>182.992013537568</v>
          </cell>
          <cell r="Y664">
            <v>182.992013537568</v>
          </cell>
          <cell r="Z664">
            <v>182.992013537568</v>
          </cell>
          <cell r="AA664">
            <v>182.992013537568</v>
          </cell>
          <cell r="AB664">
            <v>182.992013537568</v>
          </cell>
          <cell r="AC664">
            <v>182.992013537568</v>
          </cell>
          <cell r="AD664">
            <v>182.992013537568</v>
          </cell>
          <cell r="AE664">
            <v>182.992013537568</v>
          </cell>
          <cell r="AF664">
            <v>182.992013537568</v>
          </cell>
          <cell r="AG664">
            <v>182.992013537568</v>
          </cell>
          <cell r="AH664">
            <v>182.992013537568</v>
          </cell>
          <cell r="AI664">
            <v>182.992013537568</v>
          </cell>
          <cell r="AJ664">
            <v>182.992013537568</v>
          </cell>
        </row>
        <row r="665">
          <cell r="A665">
            <v>107</v>
          </cell>
          <cell r="B665">
            <v>1</v>
          </cell>
          <cell r="C665" t="str">
            <v>Tarapaca</v>
          </cell>
          <cell r="D665">
            <v>16.871895902531499</v>
          </cell>
          <cell r="E665">
            <v>16.871895902531499</v>
          </cell>
          <cell r="F665">
            <v>16.871895902531499</v>
          </cell>
          <cell r="G665">
            <v>16.871895902531499</v>
          </cell>
          <cell r="H665">
            <v>16.871895902531499</v>
          </cell>
          <cell r="I665">
            <v>16.871895902531499</v>
          </cell>
          <cell r="J665">
            <v>16.871895902531499</v>
          </cell>
          <cell r="K665">
            <v>16.871895902531499</v>
          </cell>
          <cell r="L665">
            <v>16.871895902531499</v>
          </cell>
          <cell r="M665">
            <v>16.871895902531499</v>
          </cell>
          <cell r="N665">
            <v>16.871895902531499</v>
          </cell>
          <cell r="O665">
            <v>16.871895902531499</v>
          </cell>
          <cell r="P665">
            <v>16.871895902531499</v>
          </cell>
          <cell r="Q665">
            <v>16.871895902531499</v>
          </cell>
          <cell r="R665">
            <v>16.871895902531499</v>
          </cell>
          <cell r="S665">
            <v>16.871895902531499</v>
          </cell>
          <cell r="T665">
            <v>16.871895902531499</v>
          </cell>
          <cell r="U665">
            <v>16.871895902531499</v>
          </cell>
          <cell r="V665">
            <v>16.871895902531499</v>
          </cell>
          <cell r="W665">
            <v>16.871895902531499</v>
          </cell>
          <cell r="X665">
            <v>16.871895902531499</v>
          </cell>
          <cell r="Y665">
            <v>16.871895902531499</v>
          </cell>
          <cell r="Z665">
            <v>16.871895902531499</v>
          </cell>
          <cell r="AA665">
            <v>16.871895902531499</v>
          </cell>
          <cell r="AB665">
            <v>16.871895902531499</v>
          </cell>
          <cell r="AC665">
            <v>16.871895902531499</v>
          </cell>
          <cell r="AD665">
            <v>16.871895902531499</v>
          </cell>
          <cell r="AE665">
            <v>16.871895902531499</v>
          </cell>
          <cell r="AF665">
            <v>16.871895902531499</v>
          </cell>
          <cell r="AG665">
            <v>16.871895902531499</v>
          </cell>
          <cell r="AH665">
            <v>16.871895902531499</v>
          </cell>
          <cell r="AI665">
            <v>16.871895902531499</v>
          </cell>
          <cell r="AJ665">
            <v>16.871895902531499</v>
          </cell>
        </row>
        <row r="666">
          <cell r="A666">
            <v>207</v>
          </cell>
          <cell r="B666">
            <v>2</v>
          </cell>
          <cell r="C666" t="str">
            <v>Antofagasta</v>
          </cell>
          <cell r="D666">
            <v>0</v>
          </cell>
          <cell r="E666">
            <v>0</v>
          </cell>
          <cell r="F666">
            <v>0</v>
          </cell>
          <cell r="G666">
            <v>0</v>
          </cell>
          <cell r="H666">
            <v>0</v>
          </cell>
          <cell r="I666">
            <v>0</v>
          </cell>
          <cell r="J666">
            <v>0</v>
          </cell>
          <cell r="K666">
            <v>0</v>
          </cell>
          <cell r="L666">
            <v>0</v>
          </cell>
          <cell r="M666">
            <v>0</v>
          </cell>
          <cell r="N666">
            <v>0</v>
          </cell>
          <cell r="O666">
            <v>0</v>
          </cell>
          <cell r="P666">
            <v>0</v>
          </cell>
          <cell r="Q666">
            <v>0</v>
          </cell>
          <cell r="R666">
            <v>0</v>
          </cell>
          <cell r="S666">
            <v>0</v>
          </cell>
          <cell r="T666">
            <v>0</v>
          </cell>
          <cell r="U666">
            <v>0</v>
          </cell>
          <cell r="V666">
            <v>0</v>
          </cell>
          <cell r="W666">
            <v>0</v>
          </cell>
          <cell r="X666">
            <v>0</v>
          </cell>
          <cell r="Y666">
            <v>0</v>
          </cell>
          <cell r="Z666">
            <v>0</v>
          </cell>
          <cell r="AA666">
            <v>0</v>
          </cell>
          <cell r="AB666">
            <v>0</v>
          </cell>
          <cell r="AC666">
            <v>0</v>
          </cell>
          <cell r="AD666">
            <v>0</v>
          </cell>
          <cell r="AE666">
            <v>0</v>
          </cell>
          <cell r="AF666">
            <v>0</v>
          </cell>
          <cell r="AG666">
            <v>0</v>
          </cell>
          <cell r="AH666">
            <v>0</v>
          </cell>
          <cell r="AI666">
            <v>0</v>
          </cell>
          <cell r="AJ666">
            <v>0</v>
          </cell>
        </row>
        <row r="667">
          <cell r="A667">
            <v>307</v>
          </cell>
          <cell r="B667">
            <v>3</v>
          </cell>
          <cell r="C667" t="str">
            <v>Atacam</v>
          </cell>
          <cell r="D667">
            <v>0</v>
          </cell>
          <cell r="E667">
            <v>0</v>
          </cell>
          <cell r="F667">
            <v>0</v>
          </cell>
          <cell r="G667">
            <v>0</v>
          </cell>
          <cell r="H667">
            <v>0</v>
          </cell>
          <cell r="I667">
            <v>0</v>
          </cell>
          <cell r="J667">
            <v>0</v>
          </cell>
          <cell r="K667">
            <v>0</v>
          </cell>
          <cell r="L667">
            <v>0</v>
          </cell>
          <cell r="M667">
            <v>0</v>
          </cell>
          <cell r="N667">
            <v>0</v>
          </cell>
          <cell r="O667">
            <v>0</v>
          </cell>
          <cell r="P667">
            <v>0</v>
          </cell>
          <cell r="Q667">
            <v>0</v>
          </cell>
          <cell r="R667">
            <v>0</v>
          </cell>
          <cell r="S667">
            <v>0</v>
          </cell>
          <cell r="T667">
            <v>0</v>
          </cell>
          <cell r="U667">
            <v>0</v>
          </cell>
          <cell r="V667">
            <v>0</v>
          </cell>
          <cell r="W667">
            <v>0</v>
          </cell>
          <cell r="X667">
            <v>0</v>
          </cell>
          <cell r="Y667">
            <v>0</v>
          </cell>
          <cell r="Z667">
            <v>0</v>
          </cell>
          <cell r="AA667">
            <v>0</v>
          </cell>
          <cell r="AB667">
            <v>0</v>
          </cell>
          <cell r="AC667">
            <v>0</v>
          </cell>
          <cell r="AD667">
            <v>0</v>
          </cell>
          <cell r="AE667">
            <v>0</v>
          </cell>
          <cell r="AF667">
            <v>0</v>
          </cell>
          <cell r="AG667">
            <v>0</v>
          </cell>
          <cell r="AH667">
            <v>0</v>
          </cell>
          <cell r="AI667">
            <v>0</v>
          </cell>
          <cell r="AJ667">
            <v>0</v>
          </cell>
        </row>
        <row r="668">
          <cell r="A668">
            <v>407</v>
          </cell>
          <cell r="B668">
            <v>4</v>
          </cell>
          <cell r="C668" t="str">
            <v>Coquimbo</v>
          </cell>
          <cell r="D668">
            <v>16.2879203211643</v>
          </cell>
          <cell r="E668">
            <v>16.2879203211643</v>
          </cell>
          <cell r="F668">
            <v>16.2879203211643</v>
          </cell>
          <cell r="G668">
            <v>16.2879203211643</v>
          </cell>
          <cell r="H668">
            <v>16.2879203211643</v>
          </cell>
          <cell r="I668">
            <v>16.2879203211643</v>
          </cell>
          <cell r="J668">
            <v>16.2879203211643</v>
          </cell>
          <cell r="K668">
            <v>16.2879203211643</v>
          </cell>
          <cell r="L668">
            <v>16.2879203211643</v>
          </cell>
          <cell r="M668">
            <v>16.2879203211643</v>
          </cell>
          <cell r="N668">
            <v>16.2879203211643</v>
          </cell>
          <cell r="O668">
            <v>16.2879203211643</v>
          </cell>
          <cell r="P668">
            <v>16.2879203211643</v>
          </cell>
          <cell r="Q668">
            <v>16.2879203211643</v>
          </cell>
          <cell r="R668">
            <v>16.2879203211643</v>
          </cell>
          <cell r="S668">
            <v>16.2879203211643</v>
          </cell>
          <cell r="T668">
            <v>16.2879203211643</v>
          </cell>
          <cell r="U668">
            <v>16.2879203211643</v>
          </cell>
          <cell r="V668">
            <v>16.2879203211643</v>
          </cell>
          <cell r="W668">
            <v>16.2879203211643</v>
          </cell>
          <cell r="X668">
            <v>16.2879203211643</v>
          </cell>
          <cell r="Y668">
            <v>16.2879203211643</v>
          </cell>
          <cell r="Z668">
            <v>16.2879203211643</v>
          </cell>
          <cell r="AA668">
            <v>16.2879203211643</v>
          </cell>
          <cell r="AB668">
            <v>0</v>
          </cell>
          <cell r="AC668">
            <v>0</v>
          </cell>
          <cell r="AD668">
            <v>0</v>
          </cell>
          <cell r="AE668">
            <v>0</v>
          </cell>
          <cell r="AF668">
            <v>0</v>
          </cell>
          <cell r="AG668">
            <v>0</v>
          </cell>
          <cell r="AH668">
            <v>0</v>
          </cell>
          <cell r="AI668">
            <v>0</v>
          </cell>
          <cell r="AJ668">
            <v>0</v>
          </cell>
        </row>
        <row r="669">
          <cell r="A669">
            <v>507</v>
          </cell>
          <cell r="B669">
            <v>5</v>
          </cell>
          <cell r="C669" t="str">
            <v>Valparaiso</v>
          </cell>
          <cell r="D669">
            <v>0</v>
          </cell>
          <cell r="E669">
            <v>0</v>
          </cell>
          <cell r="F669">
            <v>0</v>
          </cell>
          <cell r="G669">
            <v>0</v>
          </cell>
          <cell r="H669">
            <v>0</v>
          </cell>
          <cell r="I669">
            <v>0</v>
          </cell>
          <cell r="J669">
            <v>0</v>
          </cell>
          <cell r="K669">
            <v>0</v>
          </cell>
          <cell r="L669">
            <v>0</v>
          </cell>
          <cell r="M669">
            <v>0</v>
          </cell>
          <cell r="N669">
            <v>0</v>
          </cell>
          <cell r="O669">
            <v>0</v>
          </cell>
          <cell r="P669">
            <v>0</v>
          </cell>
          <cell r="Q669">
            <v>0</v>
          </cell>
          <cell r="R669">
            <v>0</v>
          </cell>
          <cell r="S669">
            <v>0</v>
          </cell>
          <cell r="T669">
            <v>0</v>
          </cell>
          <cell r="U669">
            <v>0</v>
          </cell>
          <cell r="V669">
            <v>0</v>
          </cell>
          <cell r="W669">
            <v>0</v>
          </cell>
          <cell r="X669">
            <v>0</v>
          </cell>
          <cell r="Y669">
            <v>0</v>
          </cell>
          <cell r="Z669">
            <v>0</v>
          </cell>
          <cell r="AA669">
            <v>0</v>
          </cell>
          <cell r="AB669">
            <v>0</v>
          </cell>
          <cell r="AC669">
            <v>0</v>
          </cell>
          <cell r="AD669">
            <v>0</v>
          </cell>
          <cell r="AE669">
            <v>0.31409100000000001</v>
          </cell>
          <cell r="AF669">
            <v>0</v>
          </cell>
          <cell r="AG669">
            <v>0</v>
          </cell>
          <cell r="AH669">
            <v>0</v>
          </cell>
          <cell r="AI669">
            <v>0</v>
          </cell>
          <cell r="AJ669">
            <v>0</v>
          </cell>
        </row>
        <row r="670">
          <cell r="A670">
            <v>1307</v>
          </cell>
          <cell r="B670">
            <v>13</v>
          </cell>
          <cell r="C670" t="str">
            <v>RM</v>
          </cell>
          <cell r="D670">
            <v>31.905873626582</v>
          </cell>
          <cell r="E670">
            <v>31.905873626582</v>
          </cell>
          <cell r="F670">
            <v>31.905873626582</v>
          </cell>
          <cell r="G670">
            <v>31.905873626582</v>
          </cell>
          <cell r="H670">
            <v>31.905873626582</v>
          </cell>
          <cell r="I670">
            <v>31.905873626582</v>
          </cell>
          <cell r="J670">
            <v>31.905873626582</v>
          </cell>
          <cell r="K670">
            <v>31.905873626582</v>
          </cell>
          <cell r="L670">
            <v>31.905873626582</v>
          </cell>
          <cell r="M670">
            <v>31.905873626582</v>
          </cell>
          <cell r="N670">
            <v>31.905873626582</v>
          </cell>
          <cell r="O670">
            <v>31.905873626582</v>
          </cell>
          <cell r="P670">
            <v>31.905873626582</v>
          </cell>
          <cell r="Q670">
            <v>31.905873626582</v>
          </cell>
          <cell r="R670">
            <v>31.905873626582</v>
          </cell>
          <cell r="S670">
            <v>31.905873626582</v>
          </cell>
          <cell r="T670">
            <v>31.905873626582</v>
          </cell>
          <cell r="U670">
            <v>31.905873626582</v>
          </cell>
          <cell r="V670">
            <v>31.905873626582</v>
          </cell>
          <cell r="W670">
            <v>31.905873626582</v>
          </cell>
          <cell r="X670">
            <v>31.905873626582</v>
          </cell>
          <cell r="Y670">
            <v>31.905873626582</v>
          </cell>
          <cell r="Z670">
            <v>31.905873626582</v>
          </cell>
          <cell r="AA670">
            <v>31.905873626582</v>
          </cell>
          <cell r="AB670">
            <v>0</v>
          </cell>
          <cell r="AC670">
            <v>0</v>
          </cell>
          <cell r="AD670">
            <v>0</v>
          </cell>
          <cell r="AE670">
            <v>0</v>
          </cell>
          <cell r="AF670">
            <v>0</v>
          </cell>
          <cell r="AG670">
            <v>0</v>
          </cell>
          <cell r="AH670">
            <v>0</v>
          </cell>
          <cell r="AI670">
            <v>0</v>
          </cell>
          <cell r="AJ670">
            <v>0</v>
          </cell>
        </row>
        <row r="671">
          <cell r="A671">
            <v>607</v>
          </cell>
          <cell r="B671">
            <v>6</v>
          </cell>
          <cell r="C671" t="str">
            <v>O'Higgins</v>
          </cell>
          <cell r="D671">
            <v>0</v>
          </cell>
          <cell r="E671">
            <v>0</v>
          </cell>
          <cell r="F671">
            <v>0</v>
          </cell>
          <cell r="G671">
            <v>0</v>
          </cell>
          <cell r="H671">
            <v>0</v>
          </cell>
          <cell r="I671">
            <v>0</v>
          </cell>
          <cell r="J671">
            <v>0</v>
          </cell>
          <cell r="K671">
            <v>0</v>
          </cell>
          <cell r="L671">
            <v>0</v>
          </cell>
          <cell r="M671">
            <v>0</v>
          </cell>
          <cell r="N671">
            <v>0</v>
          </cell>
          <cell r="O671">
            <v>0</v>
          </cell>
          <cell r="P671">
            <v>0</v>
          </cell>
          <cell r="Q671">
            <v>0</v>
          </cell>
          <cell r="R671">
            <v>0</v>
          </cell>
          <cell r="S671">
            <v>0</v>
          </cell>
          <cell r="T671">
            <v>0</v>
          </cell>
          <cell r="U671">
            <v>0</v>
          </cell>
          <cell r="V671">
            <v>0</v>
          </cell>
          <cell r="W671">
            <v>0</v>
          </cell>
          <cell r="X671">
            <v>0</v>
          </cell>
          <cell r="Y671">
            <v>0</v>
          </cell>
          <cell r="Z671">
            <v>0</v>
          </cell>
          <cell r="AA671">
            <v>0</v>
          </cell>
          <cell r="AB671">
            <v>0</v>
          </cell>
          <cell r="AC671">
            <v>0</v>
          </cell>
          <cell r="AD671">
            <v>0</v>
          </cell>
          <cell r="AE671">
            <v>0</v>
          </cell>
          <cell r="AF671">
            <v>6.3290337146070001</v>
          </cell>
          <cell r="AG671">
            <v>6.3290337146070001</v>
          </cell>
          <cell r="AH671">
            <v>6.3290337146070001</v>
          </cell>
          <cell r="AI671">
            <v>6.3290337146070001</v>
          </cell>
          <cell r="AJ671">
            <v>6.3290337146070001</v>
          </cell>
        </row>
        <row r="672">
          <cell r="A672">
            <v>707</v>
          </cell>
          <cell r="B672">
            <v>7</v>
          </cell>
          <cell r="C672" t="str">
            <v>Maule</v>
          </cell>
          <cell r="D672">
            <v>0</v>
          </cell>
          <cell r="E672">
            <v>0</v>
          </cell>
          <cell r="F672">
            <v>0</v>
          </cell>
          <cell r="G672">
            <v>0</v>
          </cell>
          <cell r="H672">
            <v>0</v>
          </cell>
          <cell r="I672">
            <v>0</v>
          </cell>
          <cell r="J672">
            <v>0</v>
          </cell>
          <cell r="K672">
            <v>0</v>
          </cell>
          <cell r="L672">
            <v>0</v>
          </cell>
          <cell r="M672">
            <v>0</v>
          </cell>
          <cell r="N672">
            <v>0</v>
          </cell>
          <cell r="O672">
            <v>0</v>
          </cell>
          <cell r="P672">
            <v>0</v>
          </cell>
          <cell r="Q672">
            <v>0</v>
          </cell>
          <cell r="R672">
            <v>0</v>
          </cell>
          <cell r="S672">
            <v>0</v>
          </cell>
          <cell r="T672">
            <v>0</v>
          </cell>
          <cell r="U672">
            <v>0</v>
          </cell>
          <cell r="V672">
            <v>0</v>
          </cell>
          <cell r="W672">
            <v>0</v>
          </cell>
          <cell r="X672">
            <v>0</v>
          </cell>
          <cell r="Y672">
            <v>0</v>
          </cell>
          <cell r="Z672">
            <v>0</v>
          </cell>
          <cell r="AA672">
            <v>0</v>
          </cell>
          <cell r="AB672">
            <v>0</v>
          </cell>
          <cell r="AC672">
            <v>0</v>
          </cell>
          <cell r="AD672">
            <v>0</v>
          </cell>
          <cell r="AE672">
            <v>0</v>
          </cell>
          <cell r="AF672">
            <v>0</v>
          </cell>
          <cell r="AG672">
            <v>0</v>
          </cell>
          <cell r="AH672">
            <v>0</v>
          </cell>
          <cell r="AI672">
            <v>0</v>
          </cell>
          <cell r="AJ672">
            <v>0</v>
          </cell>
        </row>
        <row r="673">
          <cell r="A673">
            <v>1607</v>
          </cell>
          <cell r="B673">
            <v>16</v>
          </cell>
          <cell r="C673" t="str">
            <v>Ñuble</v>
          </cell>
          <cell r="D673">
            <v>0</v>
          </cell>
          <cell r="E673">
            <v>0</v>
          </cell>
          <cell r="F673">
            <v>0</v>
          </cell>
          <cell r="G673">
            <v>0</v>
          </cell>
          <cell r="H673">
            <v>0</v>
          </cell>
          <cell r="I673">
            <v>0</v>
          </cell>
          <cell r="J673">
            <v>0</v>
          </cell>
          <cell r="K673">
            <v>0</v>
          </cell>
          <cell r="L673">
            <v>0</v>
          </cell>
          <cell r="M673">
            <v>0</v>
          </cell>
          <cell r="N673">
            <v>0</v>
          </cell>
          <cell r="O673">
            <v>0</v>
          </cell>
          <cell r="P673">
            <v>0</v>
          </cell>
          <cell r="Q673">
            <v>0</v>
          </cell>
          <cell r="R673">
            <v>0</v>
          </cell>
          <cell r="S673">
            <v>0</v>
          </cell>
          <cell r="T673">
            <v>0</v>
          </cell>
          <cell r="U673">
            <v>0</v>
          </cell>
          <cell r="V673">
            <v>0</v>
          </cell>
          <cell r="W673">
            <v>0</v>
          </cell>
          <cell r="X673">
            <v>0</v>
          </cell>
          <cell r="Y673">
            <v>0</v>
          </cell>
          <cell r="Z673">
            <v>0</v>
          </cell>
          <cell r="AA673">
            <v>0</v>
          </cell>
          <cell r="AB673">
            <v>0</v>
          </cell>
          <cell r="AC673">
            <v>0</v>
          </cell>
          <cell r="AD673">
            <v>0</v>
          </cell>
          <cell r="AE673">
            <v>0</v>
          </cell>
          <cell r="AF673">
            <v>0.2122475974195</v>
          </cell>
          <cell r="AG673">
            <v>0.2122475974195</v>
          </cell>
          <cell r="AH673">
            <v>0</v>
          </cell>
          <cell r="AI673">
            <v>0</v>
          </cell>
          <cell r="AJ673">
            <v>0</v>
          </cell>
        </row>
        <row r="674">
          <cell r="A674">
            <v>807</v>
          </cell>
          <cell r="B674">
            <v>8</v>
          </cell>
          <cell r="C674" t="str">
            <v>Biobio</v>
          </cell>
          <cell r="D674">
            <v>0</v>
          </cell>
          <cell r="E674">
            <v>0</v>
          </cell>
          <cell r="F674">
            <v>0</v>
          </cell>
          <cell r="G674">
            <v>0</v>
          </cell>
          <cell r="H674">
            <v>0</v>
          </cell>
          <cell r="I674">
            <v>0</v>
          </cell>
          <cell r="J674">
            <v>0</v>
          </cell>
          <cell r="K674">
            <v>0</v>
          </cell>
          <cell r="L674">
            <v>0</v>
          </cell>
          <cell r="M674">
            <v>0</v>
          </cell>
          <cell r="N674">
            <v>0</v>
          </cell>
          <cell r="O674">
            <v>0</v>
          </cell>
          <cell r="P674">
            <v>0</v>
          </cell>
          <cell r="Q674">
            <v>0</v>
          </cell>
          <cell r="R674">
            <v>0</v>
          </cell>
          <cell r="S674">
            <v>0</v>
          </cell>
          <cell r="T674">
            <v>0</v>
          </cell>
          <cell r="U674">
            <v>0</v>
          </cell>
          <cell r="V674">
            <v>0</v>
          </cell>
          <cell r="W674">
            <v>0</v>
          </cell>
          <cell r="X674">
            <v>0</v>
          </cell>
          <cell r="Y674">
            <v>0</v>
          </cell>
          <cell r="Z674">
            <v>0</v>
          </cell>
          <cell r="AA674">
            <v>0</v>
          </cell>
          <cell r="AB674">
            <v>0</v>
          </cell>
          <cell r="AC674">
            <v>0</v>
          </cell>
          <cell r="AD674">
            <v>0</v>
          </cell>
          <cell r="AE674">
            <v>4.162998</v>
          </cell>
          <cell r="AF674">
            <v>9.7217839999999995</v>
          </cell>
          <cell r="AG674">
            <v>9.7217839999999995</v>
          </cell>
          <cell r="AH674">
            <v>0</v>
          </cell>
          <cell r="AI674">
            <v>0</v>
          </cell>
          <cell r="AJ674">
            <v>0</v>
          </cell>
        </row>
        <row r="675">
          <cell r="A675">
            <v>907</v>
          </cell>
          <cell r="B675">
            <v>9</v>
          </cell>
          <cell r="C675" t="str">
            <v>Araucania</v>
          </cell>
          <cell r="D675">
            <v>0.41708231774166699</v>
          </cell>
          <cell r="E675">
            <v>0.41708231774166699</v>
          </cell>
          <cell r="F675">
            <v>0.41708231774166699</v>
          </cell>
          <cell r="G675">
            <v>0.41708231774166699</v>
          </cell>
          <cell r="H675">
            <v>0.41708231774166699</v>
          </cell>
          <cell r="I675">
            <v>0.41708231774166699</v>
          </cell>
          <cell r="J675">
            <v>0.41708231774166699</v>
          </cell>
          <cell r="K675">
            <v>0.41708231774166699</v>
          </cell>
          <cell r="L675">
            <v>0.41708231774166699</v>
          </cell>
          <cell r="M675">
            <v>0.41708231774166699</v>
          </cell>
          <cell r="N675">
            <v>0.41708231774166699</v>
          </cell>
          <cell r="O675">
            <v>0.41708231774166699</v>
          </cell>
          <cell r="P675">
            <v>0.41708231774166699</v>
          </cell>
          <cell r="Q675">
            <v>0.41708231774166699</v>
          </cell>
          <cell r="R675">
            <v>0.41708231774166699</v>
          </cell>
          <cell r="S675">
            <v>0.41708231774166699</v>
          </cell>
          <cell r="T675">
            <v>0.41708231774166699</v>
          </cell>
          <cell r="U675">
            <v>0.41708231774166699</v>
          </cell>
          <cell r="V675">
            <v>0.41708231774166699</v>
          </cell>
          <cell r="W675">
            <v>0.41708231774166699</v>
          </cell>
          <cell r="X675">
            <v>0.41708231774166699</v>
          </cell>
          <cell r="Y675">
            <v>0.41708231774166699</v>
          </cell>
          <cell r="Z675">
            <v>0.41708231774166699</v>
          </cell>
          <cell r="AA675">
            <v>0.41708231774166699</v>
          </cell>
          <cell r="AB675">
            <v>0</v>
          </cell>
          <cell r="AC675">
            <v>0</v>
          </cell>
          <cell r="AD675">
            <v>0</v>
          </cell>
          <cell r="AE675">
            <v>0</v>
          </cell>
          <cell r="AF675">
            <v>0</v>
          </cell>
          <cell r="AG675">
            <v>0</v>
          </cell>
          <cell r="AH675">
            <v>0</v>
          </cell>
          <cell r="AI675">
            <v>0</v>
          </cell>
          <cell r="AJ675">
            <v>0</v>
          </cell>
        </row>
        <row r="676">
          <cell r="A676">
            <v>1407</v>
          </cell>
          <cell r="B676">
            <v>14</v>
          </cell>
          <cell r="C676" t="str">
            <v>Los Rios</v>
          </cell>
          <cell r="D676">
            <v>0</v>
          </cell>
          <cell r="E676">
            <v>0</v>
          </cell>
          <cell r="F676">
            <v>0</v>
          </cell>
          <cell r="G676">
            <v>0</v>
          </cell>
          <cell r="H676">
            <v>0</v>
          </cell>
          <cell r="I676">
            <v>0</v>
          </cell>
          <cell r="J676">
            <v>0</v>
          </cell>
          <cell r="K676">
            <v>0</v>
          </cell>
          <cell r="L676">
            <v>0</v>
          </cell>
          <cell r="M676">
            <v>0</v>
          </cell>
          <cell r="N676">
            <v>0</v>
          </cell>
          <cell r="O676">
            <v>0</v>
          </cell>
          <cell r="P676">
            <v>0</v>
          </cell>
          <cell r="Q676">
            <v>0</v>
          </cell>
          <cell r="R676">
            <v>0</v>
          </cell>
          <cell r="S676">
            <v>0</v>
          </cell>
          <cell r="T676">
            <v>0</v>
          </cell>
          <cell r="U676">
            <v>0</v>
          </cell>
          <cell r="V676">
            <v>0</v>
          </cell>
          <cell r="W676">
            <v>0</v>
          </cell>
          <cell r="X676">
            <v>0</v>
          </cell>
          <cell r="Y676">
            <v>0</v>
          </cell>
          <cell r="Z676">
            <v>0</v>
          </cell>
          <cell r="AA676">
            <v>0</v>
          </cell>
          <cell r="AB676">
            <v>0</v>
          </cell>
          <cell r="AC676">
            <v>0</v>
          </cell>
          <cell r="AD676">
            <v>0</v>
          </cell>
          <cell r="AE676">
            <v>0</v>
          </cell>
          <cell r="AF676">
            <v>0</v>
          </cell>
          <cell r="AG676">
            <v>0</v>
          </cell>
          <cell r="AH676">
            <v>0</v>
          </cell>
          <cell r="AI676">
            <v>0</v>
          </cell>
          <cell r="AJ676">
            <v>0</v>
          </cell>
        </row>
        <row r="677">
          <cell r="A677">
            <v>1007</v>
          </cell>
          <cell r="B677">
            <v>10</v>
          </cell>
          <cell r="C677" t="str">
            <v>Los Lagos</v>
          </cell>
          <cell r="D677">
            <v>0</v>
          </cell>
          <cell r="E677">
            <v>0</v>
          </cell>
          <cell r="F677">
            <v>0</v>
          </cell>
          <cell r="G677">
            <v>0</v>
          </cell>
          <cell r="H677">
            <v>0</v>
          </cell>
          <cell r="I677">
            <v>0</v>
          </cell>
          <cell r="J677">
            <v>0</v>
          </cell>
          <cell r="K677">
            <v>0</v>
          </cell>
          <cell r="L677">
            <v>0</v>
          </cell>
          <cell r="M677">
            <v>0</v>
          </cell>
          <cell r="N677">
            <v>0</v>
          </cell>
          <cell r="O677">
            <v>0</v>
          </cell>
          <cell r="P677">
            <v>0</v>
          </cell>
          <cell r="Q677">
            <v>0</v>
          </cell>
          <cell r="R677">
            <v>0</v>
          </cell>
          <cell r="S677">
            <v>0</v>
          </cell>
          <cell r="T677">
            <v>0</v>
          </cell>
          <cell r="U677">
            <v>0</v>
          </cell>
          <cell r="V677">
            <v>0</v>
          </cell>
          <cell r="W677">
            <v>0</v>
          </cell>
          <cell r="X677">
            <v>0</v>
          </cell>
          <cell r="Y677">
            <v>0</v>
          </cell>
          <cell r="Z677">
            <v>0</v>
          </cell>
          <cell r="AA677">
            <v>0</v>
          </cell>
          <cell r="AB677">
            <v>0</v>
          </cell>
          <cell r="AC677">
            <v>0</v>
          </cell>
          <cell r="AD677">
            <v>0</v>
          </cell>
          <cell r="AE677">
            <v>0</v>
          </cell>
          <cell r="AF677">
            <v>0</v>
          </cell>
          <cell r="AG677">
            <v>0</v>
          </cell>
          <cell r="AH677">
            <v>0</v>
          </cell>
          <cell r="AI677">
            <v>0</v>
          </cell>
          <cell r="AJ677">
            <v>0</v>
          </cell>
        </row>
        <row r="678">
          <cell r="A678">
            <v>1107</v>
          </cell>
          <cell r="B678">
            <v>11</v>
          </cell>
          <cell r="C678" t="str">
            <v>Aysen</v>
          </cell>
          <cell r="D678">
            <v>0</v>
          </cell>
          <cell r="E678">
            <v>0</v>
          </cell>
          <cell r="F678">
            <v>0</v>
          </cell>
          <cell r="G678">
            <v>0</v>
          </cell>
          <cell r="H678">
            <v>0</v>
          </cell>
          <cell r="I678">
            <v>0</v>
          </cell>
          <cell r="J678">
            <v>0</v>
          </cell>
          <cell r="K678">
            <v>0</v>
          </cell>
          <cell r="L678">
            <v>0</v>
          </cell>
          <cell r="M678">
            <v>0</v>
          </cell>
          <cell r="N678">
            <v>0</v>
          </cell>
          <cell r="O678">
            <v>0</v>
          </cell>
          <cell r="P678">
            <v>0</v>
          </cell>
          <cell r="Q678">
            <v>0</v>
          </cell>
          <cell r="R678">
            <v>0</v>
          </cell>
          <cell r="S678">
            <v>0</v>
          </cell>
          <cell r="T678">
            <v>0</v>
          </cell>
          <cell r="U678">
            <v>0</v>
          </cell>
          <cell r="V678">
            <v>0</v>
          </cell>
          <cell r="W678">
            <v>0</v>
          </cell>
          <cell r="X678">
            <v>0</v>
          </cell>
          <cell r="Y678">
            <v>0</v>
          </cell>
          <cell r="Z678">
            <v>0</v>
          </cell>
          <cell r="AA678">
            <v>0</v>
          </cell>
          <cell r="AB678">
            <v>0</v>
          </cell>
          <cell r="AC678">
            <v>0</v>
          </cell>
          <cell r="AD678">
            <v>0</v>
          </cell>
          <cell r="AE678">
            <v>0</v>
          </cell>
          <cell r="AF678">
            <v>0</v>
          </cell>
          <cell r="AG678">
            <v>0</v>
          </cell>
          <cell r="AH678">
            <v>0</v>
          </cell>
          <cell r="AI678">
            <v>0</v>
          </cell>
          <cell r="AJ678">
            <v>0</v>
          </cell>
        </row>
        <row r="679">
          <cell r="A679">
            <v>1207</v>
          </cell>
          <cell r="B679">
            <v>12</v>
          </cell>
          <cell r="C679" t="str">
            <v>Magallanes</v>
          </cell>
          <cell r="D679">
            <v>0</v>
          </cell>
          <cell r="E679">
            <v>0</v>
          </cell>
          <cell r="F679">
            <v>0</v>
          </cell>
          <cell r="G679">
            <v>0</v>
          </cell>
          <cell r="H679">
            <v>0</v>
          </cell>
          <cell r="I679">
            <v>0</v>
          </cell>
          <cell r="J679">
            <v>0</v>
          </cell>
          <cell r="K679">
            <v>0</v>
          </cell>
          <cell r="L679">
            <v>0</v>
          </cell>
          <cell r="M679">
            <v>0</v>
          </cell>
          <cell r="N679">
            <v>0</v>
          </cell>
          <cell r="O679">
            <v>0</v>
          </cell>
          <cell r="P679">
            <v>0</v>
          </cell>
          <cell r="Q679">
            <v>0</v>
          </cell>
          <cell r="R679">
            <v>0</v>
          </cell>
          <cell r="S679">
            <v>0</v>
          </cell>
          <cell r="T679">
            <v>0</v>
          </cell>
          <cell r="U679">
            <v>0</v>
          </cell>
          <cell r="V679">
            <v>0</v>
          </cell>
          <cell r="W679">
            <v>0</v>
          </cell>
          <cell r="X679">
            <v>0</v>
          </cell>
          <cell r="Y679">
            <v>0</v>
          </cell>
          <cell r="Z679">
            <v>0</v>
          </cell>
          <cell r="AA679">
            <v>0</v>
          </cell>
          <cell r="AB679">
            <v>0</v>
          </cell>
          <cell r="AC679">
            <v>0</v>
          </cell>
          <cell r="AD679">
            <v>0</v>
          </cell>
          <cell r="AE679">
            <v>0</v>
          </cell>
          <cell r="AF679">
            <v>0</v>
          </cell>
          <cell r="AG679">
            <v>0</v>
          </cell>
          <cell r="AH679">
            <v>0</v>
          </cell>
          <cell r="AI679">
            <v>0</v>
          </cell>
          <cell r="AJ679">
            <v>0</v>
          </cell>
        </row>
        <row r="680">
          <cell r="A680">
            <v>10007</v>
          </cell>
          <cell r="B680">
            <v>100</v>
          </cell>
          <cell r="C680" t="str">
            <v>TOTAL</v>
          </cell>
          <cell r="D680">
            <v>248.474785705588</v>
          </cell>
          <cell r="E680">
            <v>248.474785705588</v>
          </cell>
          <cell r="F680">
            <v>248.474785705588</v>
          </cell>
          <cell r="G680">
            <v>248.474785705588</v>
          </cell>
          <cell r="H680">
            <v>248.474785705588</v>
          </cell>
          <cell r="I680">
            <v>248.474785705588</v>
          </cell>
          <cell r="J680">
            <v>248.474785705588</v>
          </cell>
          <cell r="K680">
            <v>248.474785705588</v>
          </cell>
          <cell r="L680">
            <v>248.474785705588</v>
          </cell>
          <cell r="M680">
            <v>248.474785705588</v>
          </cell>
          <cell r="N680">
            <v>248.474785705588</v>
          </cell>
          <cell r="O680">
            <v>248.474785705588</v>
          </cell>
          <cell r="P680">
            <v>248.474785705588</v>
          </cell>
          <cell r="Q680">
            <v>248.474785705588</v>
          </cell>
          <cell r="R680">
            <v>248.474785705588</v>
          </cell>
          <cell r="S680">
            <v>248.474785705588</v>
          </cell>
          <cell r="T680">
            <v>248.474785705588</v>
          </cell>
          <cell r="U680">
            <v>248.474785705588</v>
          </cell>
          <cell r="V680">
            <v>248.474785705588</v>
          </cell>
          <cell r="W680">
            <v>248.474785705588</v>
          </cell>
          <cell r="X680">
            <v>248.474785705588</v>
          </cell>
          <cell r="Y680">
            <v>248.474785705588</v>
          </cell>
          <cell r="Z680">
            <v>248.474785705588</v>
          </cell>
          <cell r="AA680">
            <v>248.474785705588</v>
          </cell>
          <cell r="AB680">
            <v>199.8639094401</v>
          </cell>
          <cell r="AC680">
            <v>199.8639094401</v>
          </cell>
          <cell r="AD680">
            <v>199.8639094401</v>
          </cell>
          <cell r="AE680">
            <v>204.34099844009901</v>
          </cell>
          <cell r="AF680">
            <v>216.12697475212599</v>
          </cell>
          <cell r="AG680">
            <v>216.12697475212599</v>
          </cell>
          <cell r="AH680">
            <v>206.192943154707</v>
          </cell>
          <cell r="AI680">
            <v>206.192943154707</v>
          </cell>
          <cell r="AJ680">
            <v>206.192943154707</v>
          </cell>
        </row>
      </sheetData>
      <sheetData sheetId="19"/>
      <sheetData sheetId="20"/>
      <sheetData sheetId="21">
        <row r="2">
          <cell r="B2">
            <v>1</v>
          </cell>
          <cell r="C2" t="str">
            <v>REGIÓN/AÑO</v>
          </cell>
          <cell r="D2">
            <v>1990</v>
          </cell>
          <cell r="E2">
            <v>1991</v>
          </cell>
          <cell r="F2">
            <v>1992</v>
          </cell>
          <cell r="G2">
            <v>1993</v>
          </cell>
          <cell r="H2">
            <v>1994</v>
          </cell>
          <cell r="I2">
            <v>1995</v>
          </cell>
          <cell r="J2">
            <v>1996</v>
          </cell>
          <cell r="K2">
            <v>1997</v>
          </cell>
          <cell r="L2">
            <v>1998</v>
          </cell>
          <cell r="M2">
            <v>1999</v>
          </cell>
          <cell r="N2">
            <v>2000</v>
          </cell>
          <cell r="O2">
            <v>2001</v>
          </cell>
          <cell r="P2">
            <v>2002</v>
          </cell>
          <cell r="Q2">
            <v>2003</v>
          </cell>
          <cell r="R2">
            <v>2004</v>
          </cell>
          <cell r="S2">
            <v>2005</v>
          </cell>
          <cell r="T2">
            <v>2006</v>
          </cell>
          <cell r="U2">
            <v>2007</v>
          </cell>
          <cell r="V2">
            <v>2008</v>
          </cell>
          <cell r="W2">
            <v>2009</v>
          </cell>
          <cell r="X2">
            <v>2010</v>
          </cell>
          <cell r="Y2">
            <v>2011</v>
          </cell>
          <cell r="Z2">
            <v>2012</v>
          </cell>
          <cell r="AA2">
            <v>2013</v>
          </cell>
          <cell r="AB2">
            <v>2014</v>
          </cell>
          <cell r="AC2">
            <v>2015</v>
          </cell>
          <cell r="AD2">
            <v>2016</v>
          </cell>
          <cell r="AE2">
            <v>2017</v>
          </cell>
          <cell r="AF2">
            <v>2018</v>
          </cell>
          <cell r="AG2">
            <v>2019</v>
          </cell>
          <cell r="AH2">
            <v>2020</v>
          </cell>
          <cell r="AI2">
            <v>2021</v>
          </cell>
          <cell r="AJ2">
            <v>2022</v>
          </cell>
        </row>
        <row r="3">
          <cell r="A3">
            <v>1501</v>
          </cell>
          <cell r="B3">
            <v>15</v>
          </cell>
          <cell r="C3" t="str">
            <v>XV</v>
          </cell>
          <cell r="D3">
            <v>1.7274178711524999</v>
          </cell>
          <cell r="E3">
            <v>1.7274178711524999</v>
          </cell>
          <cell r="F3">
            <v>1.7274178711524999</v>
          </cell>
          <cell r="G3">
            <v>1.7274178711524999</v>
          </cell>
          <cell r="H3">
            <v>1.7274178711524999</v>
          </cell>
          <cell r="I3">
            <v>1.7274178711524999</v>
          </cell>
          <cell r="J3">
            <v>1.7274178711524999</v>
          </cell>
          <cell r="K3">
            <v>1.7274178711524999</v>
          </cell>
          <cell r="L3">
            <v>1.7274178711524999</v>
          </cell>
          <cell r="M3">
            <v>1.7274178711524999</v>
          </cell>
          <cell r="N3">
            <v>1.7274178711524999</v>
          </cell>
          <cell r="O3">
            <v>1.7274178711524999</v>
          </cell>
          <cell r="P3">
            <v>1.7274178711524999</v>
          </cell>
          <cell r="Q3">
            <v>1.7274178711524999</v>
          </cell>
          <cell r="R3">
            <v>1.7274178711524999</v>
          </cell>
          <cell r="S3">
            <v>1.7274178711524999</v>
          </cell>
          <cell r="T3">
            <v>1.7274178711524999</v>
          </cell>
          <cell r="U3">
            <v>1.7274178711524999</v>
          </cell>
          <cell r="V3">
            <v>1.7274178711524999</v>
          </cell>
          <cell r="W3">
            <v>1.7274178711524999</v>
          </cell>
          <cell r="X3">
            <v>1.7274178711524999</v>
          </cell>
          <cell r="Y3">
            <v>1.7274178711524999</v>
          </cell>
          <cell r="Z3">
            <v>1.7274178711524999</v>
          </cell>
          <cell r="AA3">
            <v>1.7274178711524999</v>
          </cell>
          <cell r="AB3">
            <v>1.7274178711524999</v>
          </cell>
          <cell r="AC3">
            <v>1.7274178711524999</v>
          </cell>
          <cell r="AD3">
            <v>1.7274178711524999</v>
          </cell>
          <cell r="AE3">
            <v>1.7274178711524999</v>
          </cell>
          <cell r="AF3">
            <v>1.7274178711524999</v>
          </cell>
          <cell r="AG3">
            <v>1.7274178711524999</v>
          </cell>
          <cell r="AH3">
            <v>1.7274178711524999</v>
          </cell>
          <cell r="AI3">
            <v>1.7274178711524999</v>
          </cell>
          <cell r="AJ3">
            <v>1.7274178711524999</v>
          </cell>
        </row>
        <row r="4">
          <cell r="A4">
            <v>101</v>
          </cell>
          <cell r="B4">
            <v>1</v>
          </cell>
          <cell r="C4" t="str">
            <v>I</v>
          </cell>
          <cell r="D4">
            <v>0</v>
          </cell>
          <cell r="E4">
            <v>0</v>
          </cell>
          <cell r="F4">
            <v>0</v>
          </cell>
          <cell r="G4">
            <v>0</v>
          </cell>
          <cell r="H4">
            <v>0</v>
          </cell>
          <cell r="I4">
            <v>0</v>
          </cell>
          <cell r="J4">
            <v>0</v>
          </cell>
          <cell r="K4">
            <v>0</v>
          </cell>
          <cell r="L4">
            <v>0</v>
          </cell>
          <cell r="M4">
            <v>0</v>
          </cell>
          <cell r="N4">
            <v>0</v>
          </cell>
          <cell r="O4">
            <v>0</v>
          </cell>
          <cell r="P4">
            <v>0</v>
          </cell>
          <cell r="Q4">
            <v>0</v>
          </cell>
          <cell r="R4">
            <v>0</v>
          </cell>
          <cell r="S4">
            <v>0</v>
          </cell>
          <cell r="T4">
            <v>0</v>
          </cell>
          <cell r="U4">
            <v>0</v>
          </cell>
          <cell r="V4">
            <v>0</v>
          </cell>
          <cell r="W4">
            <v>0</v>
          </cell>
          <cell r="X4">
            <v>0</v>
          </cell>
          <cell r="Y4">
            <v>0</v>
          </cell>
          <cell r="Z4">
            <v>0</v>
          </cell>
          <cell r="AA4">
            <v>0</v>
          </cell>
          <cell r="AB4">
            <v>0</v>
          </cell>
          <cell r="AC4">
            <v>0</v>
          </cell>
          <cell r="AD4">
            <v>0</v>
          </cell>
          <cell r="AE4">
            <v>0</v>
          </cell>
          <cell r="AF4">
            <v>0</v>
          </cell>
          <cell r="AG4">
            <v>0</v>
          </cell>
          <cell r="AH4">
            <v>0</v>
          </cell>
          <cell r="AI4">
            <v>0</v>
          </cell>
          <cell r="AJ4">
            <v>0</v>
          </cell>
        </row>
        <row r="5">
          <cell r="A5">
            <v>201</v>
          </cell>
          <cell r="B5">
            <v>2</v>
          </cell>
          <cell r="C5" t="str">
            <v>II</v>
          </cell>
          <cell r="D5">
            <v>0</v>
          </cell>
          <cell r="E5">
            <v>0</v>
          </cell>
          <cell r="F5">
            <v>0</v>
          </cell>
          <cell r="G5">
            <v>0</v>
          </cell>
          <cell r="H5">
            <v>0</v>
          </cell>
          <cell r="I5">
            <v>0</v>
          </cell>
          <cell r="J5">
            <v>0</v>
          </cell>
          <cell r="K5">
            <v>0</v>
          </cell>
          <cell r="L5">
            <v>0</v>
          </cell>
          <cell r="M5">
            <v>0</v>
          </cell>
          <cell r="N5">
            <v>0</v>
          </cell>
          <cell r="O5">
            <v>0</v>
          </cell>
          <cell r="P5">
            <v>0</v>
          </cell>
          <cell r="Q5">
            <v>0</v>
          </cell>
          <cell r="R5">
            <v>0</v>
          </cell>
          <cell r="S5">
            <v>0</v>
          </cell>
          <cell r="T5">
            <v>0</v>
          </cell>
          <cell r="U5">
            <v>0</v>
          </cell>
          <cell r="V5">
            <v>0</v>
          </cell>
          <cell r="W5">
            <v>0</v>
          </cell>
          <cell r="X5">
            <v>0</v>
          </cell>
          <cell r="Y5">
            <v>0</v>
          </cell>
          <cell r="Z5">
            <v>0</v>
          </cell>
          <cell r="AA5">
            <v>0</v>
          </cell>
          <cell r="AB5">
            <v>0</v>
          </cell>
          <cell r="AC5">
            <v>0</v>
          </cell>
          <cell r="AD5">
            <v>0</v>
          </cell>
          <cell r="AE5">
            <v>0</v>
          </cell>
          <cell r="AF5">
            <v>0</v>
          </cell>
          <cell r="AG5">
            <v>0</v>
          </cell>
          <cell r="AH5">
            <v>0</v>
          </cell>
          <cell r="AI5">
            <v>0</v>
          </cell>
          <cell r="AJ5">
            <v>0</v>
          </cell>
        </row>
        <row r="6">
          <cell r="A6">
            <v>301</v>
          </cell>
          <cell r="B6">
            <v>3</v>
          </cell>
          <cell r="C6" t="str">
            <v>III</v>
          </cell>
          <cell r="D6">
            <v>92.877908548546003</v>
          </cell>
          <cell r="E6">
            <v>92.877908548546003</v>
          </cell>
          <cell r="F6">
            <v>92.877908548546003</v>
          </cell>
          <cell r="G6">
            <v>92.877908548546003</v>
          </cell>
          <cell r="H6">
            <v>92.877908548546003</v>
          </cell>
          <cell r="I6">
            <v>92.877908548546003</v>
          </cell>
          <cell r="J6">
            <v>92.877908548546003</v>
          </cell>
          <cell r="K6">
            <v>92.877908548546003</v>
          </cell>
          <cell r="L6">
            <v>92.877908548546003</v>
          </cell>
          <cell r="M6">
            <v>92.877908548546003</v>
          </cell>
          <cell r="N6">
            <v>92.877908548546003</v>
          </cell>
          <cell r="O6">
            <v>92.877908548546003</v>
          </cell>
          <cell r="P6">
            <v>92.877908548546003</v>
          </cell>
          <cell r="Q6">
            <v>92.877908548546003</v>
          </cell>
          <cell r="R6">
            <v>92.877908548546003</v>
          </cell>
          <cell r="S6">
            <v>92.877908548546003</v>
          </cell>
          <cell r="T6">
            <v>92.877908548546003</v>
          </cell>
          <cell r="U6">
            <v>92.877908548546003</v>
          </cell>
          <cell r="V6">
            <v>92.877908548546003</v>
          </cell>
          <cell r="W6">
            <v>92.877908548546003</v>
          </cell>
          <cell r="X6">
            <v>92.877908548546003</v>
          </cell>
          <cell r="Y6">
            <v>92.877908548546003</v>
          </cell>
          <cell r="Z6">
            <v>92.877908548546003</v>
          </cell>
          <cell r="AA6">
            <v>92.877908548546003</v>
          </cell>
          <cell r="AB6">
            <v>92.877908548546003</v>
          </cell>
          <cell r="AC6">
            <v>92.877908548546003</v>
          </cell>
          <cell r="AD6">
            <v>92.877908548546003</v>
          </cell>
          <cell r="AE6">
            <v>92.877908548546003</v>
          </cell>
          <cell r="AF6">
            <v>92.877908548546003</v>
          </cell>
          <cell r="AG6">
            <v>92.877908548546003</v>
          </cell>
          <cell r="AH6">
            <v>92.877908548546003</v>
          </cell>
          <cell r="AI6">
            <v>92.877908548546003</v>
          </cell>
          <cell r="AJ6">
            <v>92.877908548546003</v>
          </cell>
        </row>
        <row r="7">
          <cell r="A7">
            <v>401</v>
          </cell>
          <cell r="B7">
            <v>4</v>
          </cell>
          <cell r="C7" t="str">
            <v>IV</v>
          </cell>
          <cell r="D7">
            <v>0.91951461939991697</v>
          </cell>
          <cell r="E7">
            <v>0.91951461939991697</v>
          </cell>
          <cell r="F7">
            <v>0.91951461939991697</v>
          </cell>
          <cell r="G7">
            <v>0.91951461939991697</v>
          </cell>
          <cell r="H7">
            <v>0.91951461939991697</v>
          </cell>
          <cell r="I7">
            <v>0.91951461939991697</v>
          </cell>
          <cell r="J7">
            <v>0.91951461939991697</v>
          </cell>
          <cell r="K7">
            <v>0.91951461939991697</v>
          </cell>
          <cell r="L7">
            <v>0.91951461939991697</v>
          </cell>
          <cell r="M7">
            <v>0.91951461939991697</v>
          </cell>
          <cell r="N7">
            <v>0.91951461939991697</v>
          </cell>
          <cell r="O7">
            <v>0.91951461939991697</v>
          </cell>
          <cell r="P7">
            <v>0.91951461939991697</v>
          </cell>
          <cell r="Q7">
            <v>0.91951461939991697</v>
          </cell>
          <cell r="R7">
            <v>0.91951461939991697</v>
          </cell>
          <cell r="S7">
            <v>0.91951461939991697</v>
          </cell>
          <cell r="T7">
            <v>0.91951461939991697</v>
          </cell>
          <cell r="U7">
            <v>0.91951461939991697</v>
          </cell>
          <cell r="V7">
            <v>0.91951461939991697</v>
          </cell>
          <cell r="W7">
            <v>0.91951461939991697</v>
          </cell>
          <cell r="X7">
            <v>0.91951461939991697</v>
          </cell>
          <cell r="Y7">
            <v>0.91951461939991697</v>
          </cell>
          <cell r="Z7">
            <v>0.91951461939991697</v>
          </cell>
          <cell r="AA7">
            <v>0.91951461939991697</v>
          </cell>
          <cell r="AB7">
            <v>2.59629434326733</v>
          </cell>
          <cell r="AC7">
            <v>2.59629434326733</v>
          </cell>
          <cell r="AD7">
            <v>2.59629434326733</v>
          </cell>
          <cell r="AE7">
            <v>20.573612883178001</v>
          </cell>
          <cell r="AF7">
            <v>0.85820813612000002</v>
          </cell>
          <cell r="AG7">
            <v>0.85820813612000002</v>
          </cell>
          <cell r="AH7">
            <v>0.85820813612000002</v>
          </cell>
          <cell r="AI7">
            <v>0.85820813612000002</v>
          </cell>
          <cell r="AJ7">
            <v>0.85820813612000002</v>
          </cell>
        </row>
        <row r="8">
          <cell r="A8">
            <v>501</v>
          </cell>
          <cell r="B8">
            <v>5</v>
          </cell>
          <cell r="C8" t="str">
            <v>V</v>
          </cell>
          <cell r="D8">
            <v>1126.47765691667</v>
          </cell>
          <cell r="E8">
            <v>1126.47765691667</v>
          </cell>
          <cell r="F8">
            <v>1126.47765691667</v>
          </cell>
          <cell r="G8">
            <v>1126.47765691667</v>
          </cell>
          <cell r="H8">
            <v>1126.47765691667</v>
          </cell>
          <cell r="I8">
            <v>1126.47765691667</v>
          </cell>
          <cell r="J8">
            <v>1126.47765691667</v>
          </cell>
          <cell r="K8">
            <v>1126.47765691667</v>
          </cell>
          <cell r="L8">
            <v>1126.47765691667</v>
          </cell>
          <cell r="M8">
            <v>1126.47765691667</v>
          </cell>
          <cell r="N8">
            <v>1126.47765691667</v>
          </cell>
          <cell r="O8">
            <v>1126.47765691667</v>
          </cell>
          <cell r="P8">
            <v>1126.47765691667</v>
          </cell>
          <cell r="Q8">
            <v>1126.47765691667</v>
          </cell>
          <cell r="R8">
            <v>1126.47765691667</v>
          </cell>
          <cell r="S8">
            <v>1126.47765691667</v>
          </cell>
          <cell r="T8">
            <v>1126.47765691667</v>
          </cell>
          <cell r="U8">
            <v>1126.47765691667</v>
          </cell>
          <cell r="V8">
            <v>1126.47765691667</v>
          </cell>
          <cell r="W8">
            <v>1126.47765691667</v>
          </cell>
          <cell r="X8">
            <v>1126.47765691667</v>
          </cell>
          <cell r="Y8">
            <v>1126.47765691667</v>
          </cell>
          <cell r="Z8">
            <v>1126.47765691667</v>
          </cell>
          <cell r="AA8">
            <v>1126.47765691667</v>
          </cell>
          <cell r="AB8">
            <v>335.14654733333299</v>
          </cell>
          <cell r="AC8">
            <v>335.14654733333299</v>
          </cell>
          <cell r="AD8">
            <v>335.14654733333299</v>
          </cell>
          <cell r="AE8">
            <v>48.233117</v>
          </cell>
          <cell r="AF8">
            <v>68.784200499999997</v>
          </cell>
          <cell r="AG8">
            <v>68.784200499999997</v>
          </cell>
          <cell r="AH8">
            <v>68.784200499999997</v>
          </cell>
          <cell r="AI8">
            <v>68.784200499999997</v>
          </cell>
          <cell r="AJ8">
            <v>68.784200499999997</v>
          </cell>
        </row>
        <row r="9">
          <cell r="A9">
            <v>1301</v>
          </cell>
          <cell r="B9">
            <v>13</v>
          </cell>
          <cell r="C9" t="str">
            <v>RM</v>
          </cell>
          <cell r="D9">
            <v>4.0205631619205802</v>
          </cell>
          <cell r="E9">
            <v>4.0205631619205802</v>
          </cell>
          <cell r="F9">
            <v>4.0205631619205802</v>
          </cell>
          <cell r="G9">
            <v>4.0205631619205802</v>
          </cell>
          <cell r="H9">
            <v>4.0205631619205802</v>
          </cell>
          <cell r="I9">
            <v>4.0205631619205802</v>
          </cell>
          <cell r="J9">
            <v>4.0205631619205802</v>
          </cell>
          <cell r="K9">
            <v>4.0205631619205802</v>
          </cell>
          <cell r="L9">
            <v>4.0205631619205802</v>
          </cell>
          <cell r="M9">
            <v>4.0205631619205802</v>
          </cell>
          <cell r="N9">
            <v>4.0205631619205802</v>
          </cell>
          <cell r="O9">
            <v>4.0205631619205802</v>
          </cell>
          <cell r="P9">
            <v>4.0205631619205802</v>
          </cell>
          <cell r="Q9">
            <v>4.0205631619205802</v>
          </cell>
          <cell r="R9">
            <v>4.0205631619205802</v>
          </cell>
          <cell r="S9">
            <v>4.0205631619205802</v>
          </cell>
          <cell r="T9">
            <v>4.0205631619205802</v>
          </cell>
          <cell r="U9">
            <v>4.0205631619205802</v>
          </cell>
          <cell r="V9">
            <v>4.0205631619205802</v>
          </cell>
          <cell r="W9">
            <v>4.0205631619205802</v>
          </cell>
          <cell r="X9">
            <v>4.0205631619205802</v>
          </cell>
          <cell r="Y9">
            <v>4.0205631619205802</v>
          </cell>
          <cell r="Z9">
            <v>4.0205631619205802</v>
          </cell>
          <cell r="AA9">
            <v>4.0205631619205802</v>
          </cell>
          <cell r="AB9">
            <v>44.261594327658003</v>
          </cell>
          <cell r="AC9">
            <v>44.261594327658003</v>
          </cell>
          <cell r="AD9">
            <v>44.261594327658003</v>
          </cell>
          <cell r="AE9">
            <v>36.755990240803001</v>
          </cell>
          <cell r="AF9">
            <v>54.326604620231002</v>
          </cell>
          <cell r="AG9">
            <v>54.326604620231002</v>
          </cell>
          <cell r="AH9">
            <v>54.326604620231002</v>
          </cell>
          <cell r="AI9">
            <v>54.326604620231002</v>
          </cell>
          <cell r="AJ9">
            <v>54.326604620231002</v>
          </cell>
        </row>
        <row r="10">
          <cell r="A10">
            <v>601</v>
          </cell>
          <cell r="B10">
            <v>6</v>
          </cell>
          <cell r="C10" t="str">
            <v>VI</v>
          </cell>
          <cell r="D10">
            <v>33.731689046878103</v>
          </cell>
          <cell r="E10">
            <v>33.731689046878103</v>
          </cell>
          <cell r="F10">
            <v>33.731689046878103</v>
          </cell>
          <cell r="G10">
            <v>33.731689046878103</v>
          </cell>
          <cell r="H10">
            <v>33.731689046878103</v>
          </cell>
          <cell r="I10">
            <v>33.731689046878103</v>
          </cell>
          <cell r="J10">
            <v>33.731689046878103</v>
          </cell>
          <cell r="K10">
            <v>33.731689046878103</v>
          </cell>
          <cell r="L10">
            <v>33.731689046878103</v>
          </cell>
          <cell r="M10">
            <v>33.731689046878103</v>
          </cell>
          <cell r="N10">
            <v>33.731689046878103</v>
          </cell>
          <cell r="O10">
            <v>33.731689046878103</v>
          </cell>
          <cell r="P10">
            <v>33.731689046878103</v>
          </cell>
          <cell r="Q10">
            <v>33.731689046878103</v>
          </cell>
          <cell r="R10">
            <v>33.731689046878103</v>
          </cell>
          <cell r="S10">
            <v>33.731689046878103</v>
          </cell>
          <cell r="T10">
            <v>33.731689046878103</v>
          </cell>
          <cell r="U10">
            <v>33.731689046878103</v>
          </cell>
          <cell r="V10">
            <v>33.731689046878103</v>
          </cell>
          <cell r="W10">
            <v>33.731689046878103</v>
          </cell>
          <cell r="X10">
            <v>33.731689046878103</v>
          </cell>
          <cell r="Y10">
            <v>33.731689046878103</v>
          </cell>
          <cell r="Z10">
            <v>33.731689046878103</v>
          </cell>
          <cell r="AA10">
            <v>33.731689046878103</v>
          </cell>
          <cell r="AB10">
            <v>149.59463649909799</v>
          </cell>
          <cell r="AC10">
            <v>149.59463649909799</v>
          </cell>
          <cell r="AD10">
            <v>149.59463649909799</v>
          </cell>
          <cell r="AE10">
            <v>156.94005955944399</v>
          </cell>
          <cell r="AF10">
            <v>116.471890600984</v>
          </cell>
          <cell r="AG10">
            <v>116.471890600984</v>
          </cell>
          <cell r="AH10">
            <v>116.471890600984</v>
          </cell>
          <cell r="AI10">
            <v>116.471890600984</v>
          </cell>
          <cell r="AJ10">
            <v>116.471890600984</v>
          </cell>
        </row>
        <row r="11">
          <cell r="A11">
            <v>701</v>
          </cell>
          <cell r="B11">
            <v>7</v>
          </cell>
          <cell r="C11" t="str">
            <v>VII</v>
          </cell>
          <cell r="D11">
            <v>385.850669083333</v>
          </cell>
          <cell r="E11">
            <v>385.850669083333</v>
          </cell>
          <cell r="F11">
            <v>385.850669083333</v>
          </cell>
          <cell r="G11">
            <v>385.850669083333</v>
          </cell>
          <cell r="H11">
            <v>385.850669083333</v>
          </cell>
          <cell r="I11">
            <v>385.850669083333</v>
          </cell>
          <cell r="J11">
            <v>385.850669083333</v>
          </cell>
          <cell r="K11">
            <v>385.850669083333</v>
          </cell>
          <cell r="L11">
            <v>385.850669083333</v>
          </cell>
          <cell r="M11">
            <v>385.850669083333</v>
          </cell>
          <cell r="N11">
            <v>385.850669083333</v>
          </cell>
          <cell r="O11">
            <v>385.850669083333</v>
          </cell>
          <cell r="P11">
            <v>385.850669083333</v>
          </cell>
          <cell r="Q11">
            <v>385.850669083333</v>
          </cell>
          <cell r="R11">
            <v>385.850669083333</v>
          </cell>
          <cell r="S11">
            <v>385.850669083333</v>
          </cell>
          <cell r="T11">
            <v>385.850669083333</v>
          </cell>
          <cell r="U11">
            <v>385.850669083333</v>
          </cell>
          <cell r="V11">
            <v>385.850669083333</v>
          </cell>
          <cell r="W11">
            <v>385.850669083333</v>
          </cell>
          <cell r="X11">
            <v>385.850669083333</v>
          </cell>
          <cell r="Y11">
            <v>385.850669083333</v>
          </cell>
          <cell r="Z11">
            <v>385.850669083333</v>
          </cell>
          <cell r="AA11">
            <v>385.850669083333</v>
          </cell>
          <cell r="AB11">
            <v>17.916848999999999</v>
          </cell>
          <cell r="AC11">
            <v>17.916848999999999</v>
          </cell>
          <cell r="AD11">
            <v>17.916848999999999</v>
          </cell>
          <cell r="AE11">
            <v>592.99114599999996</v>
          </cell>
          <cell r="AF11">
            <v>346.66841499999998</v>
          </cell>
          <cell r="AG11">
            <v>346.66841499999998</v>
          </cell>
          <cell r="AH11">
            <v>111.0559475</v>
          </cell>
          <cell r="AI11">
            <v>111.0559475</v>
          </cell>
          <cell r="AJ11">
            <v>111.0559475</v>
          </cell>
        </row>
        <row r="12">
          <cell r="A12">
            <v>1601</v>
          </cell>
          <cell r="B12">
            <v>16</v>
          </cell>
          <cell r="C12" t="str">
            <v>XVI</v>
          </cell>
          <cell r="D12">
            <v>321.476218123546</v>
          </cell>
          <cell r="E12">
            <v>321.476218123546</v>
          </cell>
          <cell r="F12">
            <v>321.476218123546</v>
          </cell>
          <cell r="G12">
            <v>321.476218123546</v>
          </cell>
          <cell r="H12">
            <v>321.476218123546</v>
          </cell>
          <cell r="I12">
            <v>321.476218123546</v>
          </cell>
          <cell r="J12">
            <v>321.476218123546</v>
          </cell>
          <cell r="K12">
            <v>321.476218123546</v>
          </cell>
          <cell r="L12">
            <v>321.476218123546</v>
          </cell>
          <cell r="M12">
            <v>321.476218123546</v>
          </cell>
          <cell r="N12">
            <v>321.476218123546</v>
          </cell>
          <cell r="O12">
            <v>321.476218123546</v>
          </cell>
          <cell r="P12">
            <v>321.476218123546</v>
          </cell>
          <cell r="Q12">
            <v>321.476218123546</v>
          </cell>
          <cell r="R12">
            <v>321.476218123546</v>
          </cell>
          <cell r="S12">
            <v>321.476218123546</v>
          </cell>
          <cell r="T12">
            <v>321.476218123546</v>
          </cell>
          <cell r="U12">
            <v>321.476218123546</v>
          </cell>
          <cell r="V12">
            <v>321.476218123546</v>
          </cell>
          <cell r="W12">
            <v>321.476218123546</v>
          </cell>
          <cell r="X12">
            <v>321.476218123546</v>
          </cell>
          <cell r="Y12">
            <v>321.476218123546</v>
          </cell>
          <cell r="Z12">
            <v>321.476218123546</v>
          </cell>
          <cell r="AA12">
            <v>321.476218123546</v>
          </cell>
          <cell r="AB12">
            <v>101.248330078122</v>
          </cell>
          <cell r="AC12">
            <v>101.248330078122</v>
          </cell>
          <cell r="AD12">
            <v>101.248330078122</v>
          </cell>
          <cell r="AE12">
            <v>157.977553319809</v>
          </cell>
          <cell r="AF12">
            <v>263.437963457688</v>
          </cell>
          <cell r="AG12">
            <v>263.437963457688</v>
          </cell>
          <cell r="AH12">
            <v>65.328817735548</v>
          </cell>
          <cell r="AI12">
            <v>65.328817735548</v>
          </cell>
          <cell r="AJ12">
            <v>65.328817735548</v>
          </cell>
        </row>
        <row r="13">
          <cell r="A13">
            <v>801</v>
          </cell>
          <cell r="B13">
            <v>8</v>
          </cell>
          <cell r="C13" t="str">
            <v>VIII</v>
          </cell>
          <cell r="D13">
            <v>764.48894874999996</v>
          </cell>
          <cell r="E13">
            <v>764.48894874999996</v>
          </cell>
          <cell r="F13">
            <v>764.48894874999996</v>
          </cell>
          <cell r="G13">
            <v>764.48894874999996</v>
          </cell>
          <cell r="H13">
            <v>764.48894874999996</v>
          </cell>
          <cell r="I13">
            <v>764.48894874999996</v>
          </cell>
          <cell r="J13">
            <v>764.48894874999996</v>
          </cell>
          <cell r="K13">
            <v>764.48894874999996</v>
          </cell>
          <cell r="L13">
            <v>764.48894874999996</v>
          </cell>
          <cell r="M13">
            <v>764.48894874999996</v>
          </cell>
          <cell r="N13">
            <v>764.48894874999996</v>
          </cell>
          <cell r="O13">
            <v>764.48894874999996</v>
          </cell>
          <cell r="P13">
            <v>764.48894874999996</v>
          </cell>
          <cell r="Q13">
            <v>764.48894874999996</v>
          </cell>
          <cell r="R13">
            <v>764.48894874999996</v>
          </cell>
          <cell r="S13">
            <v>764.48894874999996</v>
          </cell>
          <cell r="T13">
            <v>764.48894874999996</v>
          </cell>
          <cell r="U13">
            <v>764.48894874999996</v>
          </cell>
          <cell r="V13">
            <v>764.48894874999996</v>
          </cell>
          <cell r="W13">
            <v>764.48894874999996</v>
          </cell>
          <cell r="X13">
            <v>764.48894874999996</v>
          </cell>
          <cell r="Y13">
            <v>764.48894874999996</v>
          </cell>
          <cell r="Z13">
            <v>764.48894874999996</v>
          </cell>
          <cell r="AA13">
            <v>764.48894874999996</v>
          </cell>
          <cell r="AB13">
            <v>391.82262400000002</v>
          </cell>
          <cell r="AC13">
            <v>391.82262400000002</v>
          </cell>
          <cell r="AD13">
            <v>391.82262400000002</v>
          </cell>
          <cell r="AE13">
            <v>4545.8020299999998</v>
          </cell>
          <cell r="AF13">
            <v>467.99277899999998</v>
          </cell>
          <cell r="AG13">
            <v>467.99277899999998</v>
          </cell>
          <cell r="AH13">
            <v>109.34062249999999</v>
          </cell>
          <cell r="AI13">
            <v>109.34062249999999</v>
          </cell>
          <cell r="AJ13">
            <v>109.34062249999999</v>
          </cell>
        </row>
        <row r="14">
          <cell r="A14">
            <v>901</v>
          </cell>
          <cell r="B14">
            <v>9</v>
          </cell>
          <cell r="C14" t="str">
            <v>IX</v>
          </cell>
          <cell r="D14">
            <v>1270.4365155041201</v>
          </cell>
          <cell r="E14">
            <v>1270.4365155041201</v>
          </cell>
          <cell r="F14">
            <v>1270.4365155041201</v>
          </cell>
          <cell r="G14">
            <v>1270.4365155041201</v>
          </cell>
          <cell r="H14">
            <v>1270.4365155041201</v>
          </cell>
          <cell r="I14">
            <v>1270.4365155041201</v>
          </cell>
          <cell r="J14">
            <v>1270.4365155041201</v>
          </cell>
          <cell r="K14">
            <v>1270.4365155041201</v>
          </cell>
          <cell r="L14">
            <v>1270.4365155041201</v>
          </cell>
          <cell r="M14">
            <v>1270.4365155041201</v>
          </cell>
          <cell r="N14">
            <v>1270.4365155041201</v>
          </cell>
          <cell r="O14">
            <v>1270.4365155041201</v>
          </cell>
          <cell r="P14">
            <v>1270.4365155041201</v>
          </cell>
          <cell r="Q14">
            <v>1270.4365155041201</v>
          </cell>
          <cell r="R14">
            <v>1270.4365155041201</v>
          </cell>
          <cell r="S14">
            <v>1270.4365155041201</v>
          </cell>
          <cell r="T14">
            <v>1270.4365155041201</v>
          </cell>
          <cell r="U14">
            <v>1270.4365155041201</v>
          </cell>
          <cell r="V14">
            <v>1270.4365155041201</v>
          </cell>
          <cell r="W14">
            <v>1270.4365155041201</v>
          </cell>
          <cell r="X14">
            <v>1270.4365155041201</v>
          </cell>
          <cell r="Y14">
            <v>1270.4365155041201</v>
          </cell>
          <cell r="Z14">
            <v>1270.4365155041201</v>
          </cell>
          <cell r="AA14">
            <v>1270.4365155041201</v>
          </cell>
          <cell r="AB14">
            <v>1136.5048294877099</v>
          </cell>
          <cell r="AC14">
            <v>1136.5048294877099</v>
          </cell>
          <cell r="AD14">
            <v>1136.5048294877099</v>
          </cell>
          <cell r="AE14">
            <v>365.30372730741402</v>
          </cell>
          <cell r="AF14">
            <v>1241.0652120094401</v>
          </cell>
          <cell r="AG14">
            <v>1241.0652120094401</v>
          </cell>
          <cell r="AH14">
            <v>149.68004005256</v>
          </cell>
          <cell r="AI14">
            <v>149.68004005256</v>
          </cell>
          <cell r="AJ14">
            <v>149.68004005256</v>
          </cell>
        </row>
        <row r="15">
          <cell r="A15">
            <v>1401</v>
          </cell>
          <cell r="B15">
            <v>14</v>
          </cell>
          <cell r="C15" t="str">
            <v>XIV</v>
          </cell>
          <cell r="D15">
            <v>653.62361499999997</v>
          </cell>
          <cell r="E15">
            <v>653.62361499999997</v>
          </cell>
          <cell r="F15">
            <v>653.62361499999997</v>
          </cell>
          <cell r="G15">
            <v>653.62361499999997</v>
          </cell>
          <cell r="H15">
            <v>653.62361499999997</v>
          </cell>
          <cell r="I15">
            <v>653.62361499999997</v>
          </cell>
          <cell r="J15">
            <v>653.62361499999997</v>
          </cell>
          <cell r="K15">
            <v>653.62361499999997</v>
          </cell>
          <cell r="L15">
            <v>653.62361499999997</v>
          </cell>
          <cell r="M15">
            <v>653.62361499999997</v>
          </cell>
          <cell r="N15">
            <v>653.62361499999997</v>
          </cell>
          <cell r="O15">
            <v>653.62361499999997</v>
          </cell>
          <cell r="P15">
            <v>653.62361499999997</v>
          </cell>
          <cell r="Q15">
            <v>653.62361499999997</v>
          </cell>
          <cell r="R15">
            <v>653.62361499999997</v>
          </cell>
          <cell r="S15">
            <v>653.62361499999997</v>
          </cell>
          <cell r="T15">
            <v>653.62361499999997</v>
          </cell>
          <cell r="U15">
            <v>653.62361499999997</v>
          </cell>
          <cell r="V15">
            <v>653.62361499999997</v>
          </cell>
          <cell r="W15">
            <v>653.62361499999997</v>
          </cell>
          <cell r="X15">
            <v>653.62361499999997</v>
          </cell>
          <cell r="Y15">
            <v>653.62361499999997</v>
          </cell>
          <cell r="Z15">
            <v>653.62361499999997</v>
          </cell>
          <cell r="AA15">
            <v>653.62361499999997</v>
          </cell>
          <cell r="AB15">
            <v>113.811027666667</v>
          </cell>
          <cell r="AC15">
            <v>113.811027666667</v>
          </cell>
          <cell r="AD15">
            <v>113.811027666667</v>
          </cell>
          <cell r="AE15">
            <v>468.98278699999997</v>
          </cell>
          <cell r="AF15">
            <v>1604.713103</v>
          </cell>
          <cell r="AG15">
            <v>1604.713103</v>
          </cell>
          <cell r="AH15">
            <v>205.09229450000001</v>
          </cell>
          <cell r="AI15">
            <v>205.09229450000001</v>
          </cell>
          <cell r="AJ15">
            <v>205.09229450000001</v>
          </cell>
        </row>
        <row r="16">
          <cell r="A16">
            <v>1001</v>
          </cell>
          <cell r="B16">
            <v>10</v>
          </cell>
          <cell r="C16" t="str">
            <v>X</v>
          </cell>
          <cell r="D16">
            <v>3002.6053963333302</v>
          </cell>
          <cell r="E16">
            <v>3002.6053963333302</v>
          </cell>
          <cell r="F16">
            <v>3002.6053963333302</v>
          </cell>
          <cell r="G16">
            <v>3002.6053963333302</v>
          </cell>
          <cell r="H16">
            <v>3002.6053963333302</v>
          </cell>
          <cell r="I16">
            <v>3002.6053963333302</v>
          </cell>
          <cell r="J16">
            <v>3002.6053963333302</v>
          </cell>
          <cell r="K16">
            <v>3002.6053963333302</v>
          </cell>
          <cell r="L16">
            <v>3002.6053963333302</v>
          </cell>
          <cell r="M16">
            <v>3002.6053963333302</v>
          </cell>
          <cell r="N16">
            <v>3002.6053963333302</v>
          </cell>
          <cell r="O16">
            <v>3002.6053963333302</v>
          </cell>
          <cell r="P16">
            <v>3002.6053963333302</v>
          </cell>
          <cell r="Q16">
            <v>3002.6053963333302</v>
          </cell>
          <cell r="R16">
            <v>3002.6053963333302</v>
          </cell>
          <cell r="S16">
            <v>3002.6053963333302</v>
          </cell>
          <cell r="T16">
            <v>3002.6053963333302</v>
          </cell>
          <cell r="U16">
            <v>3002.6053963333302</v>
          </cell>
          <cell r="V16">
            <v>3002.6053963333302</v>
          </cell>
          <cell r="W16">
            <v>3002.6053963333302</v>
          </cell>
          <cell r="X16">
            <v>3002.6053963333302</v>
          </cell>
          <cell r="Y16">
            <v>3002.6053963333302</v>
          </cell>
          <cell r="Z16">
            <v>3002.6053963333302</v>
          </cell>
          <cell r="AA16">
            <v>3002.6053963333302</v>
          </cell>
          <cell r="AB16">
            <v>2287.917105</v>
          </cell>
          <cell r="AC16">
            <v>2287.917105</v>
          </cell>
          <cell r="AD16">
            <v>2287.917105</v>
          </cell>
          <cell r="AE16">
            <v>9099.8611230000097</v>
          </cell>
          <cell r="AF16">
            <v>2712.206893</v>
          </cell>
          <cell r="AG16">
            <v>2712.206893</v>
          </cell>
          <cell r="AH16">
            <v>949.74662999999998</v>
          </cell>
          <cell r="AI16">
            <v>949.74662999999998</v>
          </cell>
          <cell r="AJ16">
            <v>949.74662999999998</v>
          </cell>
        </row>
        <row r="17">
          <cell r="A17">
            <v>1101</v>
          </cell>
          <cell r="B17">
            <v>11</v>
          </cell>
          <cell r="C17" t="str">
            <v>XI</v>
          </cell>
          <cell r="D17">
            <v>31.906599781822401</v>
          </cell>
          <cell r="E17">
            <v>31.906599781822401</v>
          </cell>
          <cell r="F17">
            <v>31.906599781822401</v>
          </cell>
          <cell r="G17">
            <v>31.906599781822401</v>
          </cell>
          <cell r="H17">
            <v>31.906599781822401</v>
          </cell>
          <cell r="I17">
            <v>31.906599781822401</v>
          </cell>
          <cell r="J17">
            <v>31.906599781822401</v>
          </cell>
          <cell r="K17">
            <v>31.906599781822401</v>
          </cell>
          <cell r="L17">
            <v>31.906599781822401</v>
          </cell>
          <cell r="M17">
            <v>31.906599781822401</v>
          </cell>
          <cell r="N17">
            <v>31.906599781822401</v>
          </cell>
          <cell r="O17">
            <v>31.906599781822401</v>
          </cell>
          <cell r="P17">
            <v>31.906599781822401</v>
          </cell>
          <cell r="Q17">
            <v>31.906599781822401</v>
          </cell>
          <cell r="R17">
            <v>31.906599781822401</v>
          </cell>
          <cell r="S17">
            <v>31.906599781822401</v>
          </cell>
          <cell r="T17">
            <v>31.906599781822401</v>
          </cell>
          <cell r="U17">
            <v>31.906599781822401</v>
          </cell>
          <cell r="V17">
            <v>31.906599781822401</v>
          </cell>
          <cell r="W17">
            <v>31.906599781822401</v>
          </cell>
          <cell r="X17">
            <v>31.906599781822401</v>
          </cell>
          <cell r="Y17">
            <v>31.906599781822401</v>
          </cell>
          <cell r="Z17">
            <v>31.906599781822401</v>
          </cell>
          <cell r="AA17">
            <v>31.906599781822401</v>
          </cell>
          <cell r="AB17">
            <v>31.906599781822401</v>
          </cell>
          <cell r="AC17">
            <v>31.906599781822401</v>
          </cell>
          <cell r="AD17">
            <v>31.906599781822401</v>
          </cell>
          <cell r="AE17">
            <v>31.906599781822401</v>
          </cell>
          <cell r="AF17">
            <v>31.906599781822401</v>
          </cell>
          <cell r="AG17">
            <v>31.906599781822401</v>
          </cell>
          <cell r="AH17">
            <v>31.906599781822401</v>
          </cell>
          <cell r="AI17">
            <v>31.906599781822401</v>
          </cell>
          <cell r="AJ17">
            <v>31.906599781822401</v>
          </cell>
        </row>
        <row r="18">
          <cell r="A18">
            <v>1201</v>
          </cell>
          <cell r="B18">
            <v>12</v>
          </cell>
          <cell r="C18" t="str">
            <v>XII</v>
          </cell>
          <cell r="D18">
            <v>7.5188941019499994E-2</v>
          </cell>
          <cell r="E18">
            <v>7.5188941019499994E-2</v>
          </cell>
          <cell r="F18">
            <v>7.5188941019499994E-2</v>
          </cell>
          <cell r="G18">
            <v>7.5188941019499994E-2</v>
          </cell>
          <cell r="H18">
            <v>7.5188941019499994E-2</v>
          </cell>
          <cell r="I18">
            <v>7.5188941019499994E-2</v>
          </cell>
          <cell r="J18">
            <v>7.5188941019499994E-2</v>
          </cell>
          <cell r="K18">
            <v>7.5188941019499994E-2</v>
          </cell>
          <cell r="L18">
            <v>7.5188941019499994E-2</v>
          </cell>
          <cell r="M18">
            <v>7.5188941019499994E-2</v>
          </cell>
          <cell r="N18">
            <v>7.5188941019499994E-2</v>
          </cell>
          <cell r="O18">
            <v>7.5188941019499994E-2</v>
          </cell>
          <cell r="P18">
            <v>7.5188941019499994E-2</v>
          </cell>
          <cell r="Q18">
            <v>7.5188941019499994E-2</v>
          </cell>
          <cell r="R18">
            <v>7.5188941019499994E-2</v>
          </cell>
          <cell r="S18">
            <v>7.5188941019499994E-2</v>
          </cell>
          <cell r="T18">
            <v>7.5188941019499994E-2</v>
          </cell>
          <cell r="U18">
            <v>7.5188941019499994E-2</v>
          </cell>
          <cell r="V18">
            <v>7.5188941019499994E-2</v>
          </cell>
          <cell r="W18">
            <v>7.5188941019499994E-2</v>
          </cell>
          <cell r="X18">
            <v>7.5188941019499994E-2</v>
          </cell>
          <cell r="Y18">
            <v>7.5188941019499994E-2</v>
          </cell>
          <cell r="Z18">
            <v>7.5188941019499994E-2</v>
          </cell>
          <cell r="AA18">
            <v>7.5188941019499994E-2</v>
          </cell>
          <cell r="AB18">
            <v>82.087811336011697</v>
          </cell>
          <cell r="AC18">
            <v>82.087811336011697</v>
          </cell>
          <cell r="AD18">
            <v>82.087811336011697</v>
          </cell>
          <cell r="AE18">
            <v>82.087811336011697</v>
          </cell>
          <cell r="AF18">
            <v>82.087811336011697</v>
          </cell>
          <cell r="AG18">
            <v>82.087811336011697</v>
          </cell>
          <cell r="AH18">
            <v>82.087811336011697</v>
          </cell>
          <cell r="AI18">
            <v>82.087811336011697</v>
          </cell>
          <cell r="AJ18">
            <v>82.087811336011697</v>
          </cell>
        </row>
        <row r="19">
          <cell r="A19">
            <v>10001</v>
          </cell>
          <cell r="B19">
            <v>100</v>
          </cell>
          <cell r="C19" t="str">
            <v>TOTAL</v>
          </cell>
          <cell r="D19">
            <v>7690.2179016817399</v>
          </cell>
          <cell r="E19">
            <v>7690.2179016817399</v>
          </cell>
          <cell r="F19">
            <v>7690.2179016817399</v>
          </cell>
          <cell r="G19">
            <v>7690.2179016817399</v>
          </cell>
          <cell r="H19">
            <v>7690.2179016817399</v>
          </cell>
          <cell r="I19">
            <v>7690.2179016817399</v>
          </cell>
          <cell r="J19">
            <v>7690.2179016817399</v>
          </cell>
          <cell r="K19">
            <v>7690.2179016817399</v>
          </cell>
          <cell r="L19">
            <v>7690.2179016817399</v>
          </cell>
          <cell r="M19">
            <v>7690.2179016817399</v>
          </cell>
          <cell r="N19">
            <v>7690.2179016817399</v>
          </cell>
          <cell r="O19">
            <v>7690.2179016817399</v>
          </cell>
          <cell r="P19">
            <v>7690.2179016817399</v>
          </cell>
          <cell r="Q19">
            <v>7690.2179016817399</v>
          </cell>
          <cell r="R19">
            <v>7690.2179016817399</v>
          </cell>
          <cell r="S19">
            <v>7690.2179016817399</v>
          </cell>
          <cell r="T19">
            <v>7690.2179016817399</v>
          </cell>
          <cell r="U19">
            <v>7690.2179016817399</v>
          </cell>
          <cell r="V19">
            <v>7690.2179016817399</v>
          </cell>
          <cell r="W19">
            <v>7690.2179016817399</v>
          </cell>
          <cell r="X19">
            <v>7690.2179016817399</v>
          </cell>
          <cell r="Y19">
            <v>7690.2179016817399</v>
          </cell>
          <cell r="Z19">
            <v>7690.2179016817399</v>
          </cell>
          <cell r="AA19">
            <v>7690.2179016817399</v>
          </cell>
          <cell r="AB19">
            <v>4789.4195752733804</v>
          </cell>
          <cell r="AC19">
            <v>4789.4195752733804</v>
          </cell>
          <cell r="AD19">
            <v>4789.4195752733804</v>
          </cell>
          <cell r="AE19">
            <v>15702.020883848199</v>
          </cell>
          <cell r="AF19">
            <v>7085.1250068620002</v>
          </cell>
          <cell r="AG19">
            <v>7085.1250068620002</v>
          </cell>
          <cell r="AH19">
            <v>2039.28499368298</v>
          </cell>
          <cell r="AI19">
            <v>2039.28499368298</v>
          </cell>
          <cell r="AJ19">
            <v>2039.28499368298</v>
          </cell>
        </row>
        <row r="22">
          <cell r="C22" t="str">
            <v>Bosques Nativos Renovales (renovales + adulto renoval) que se convierten en Pastizales</v>
          </cell>
        </row>
        <row r="23">
          <cell r="C23" t="str">
            <v>REGIÓN/AÑO</v>
          </cell>
          <cell r="D23">
            <v>1990</v>
          </cell>
          <cell r="E23">
            <v>1991</v>
          </cell>
          <cell r="F23">
            <v>1992</v>
          </cell>
          <cell r="G23">
            <v>1993</v>
          </cell>
          <cell r="H23">
            <v>1994</v>
          </cell>
          <cell r="I23">
            <v>1995</v>
          </cell>
          <cell r="J23">
            <v>1996</v>
          </cell>
          <cell r="K23">
            <v>1997</v>
          </cell>
          <cell r="L23">
            <v>1998</v>
          </cell>
          <cell r="M23">
            <v>1999</v>
          </cell>
          <cell r="N23">
            <v>2000</v>
          </cell>
          <cell r="O23">
            <v>2001</v>
          </cell>
          <cell r="P23">
            <v>2002</v>
          </cell>
          <cell r="Q23">
            <v>2003</v>
          </cell>
          <cell r="R23">
            <v>2004</v>
          </cell>
          <cell r="S23">
            <v>2005</v>
          </cell>
          <cell r="T23">
            <v>2006</v>
          </cell>
          <cell r="U23">
            <v>2007</v>
          </cell>
          <cell r="V23">
            <v>2008</v>
          </cell>
          <cell r="W23">
            <v>2009</v>
          </cell>
          <cell r="X23">
            <v>2010</v>
          </cell>
          <cell r="Y23">
            <v>2011</v>
          </cell>
          <cell r="Z23">
            <v>2012</v>
          </cell>
          <cell r="AA23">
            <v>2013</v>
          </cell>
          <cell r="AB23">
            <v>2014</v>
          </cell>
          <cell r="AC23">
            <v>2015</v>
          </cell>
          <cell r="AD23">
            <v>2016</v>
          </cell>
          <cell r="AE23">
            <v>2017</v>
          </cell>
          <cell r="AF23">
            <v>2018</v>
          </cell>
          <cell r="AG23">
            <v>2019</v>
          </cell>
          <cell r="AH23">
            <v>2020</v>
          </cell>
          <cell r="AI23">
            <v>2021</v>
          </cell>
          <cell r="AJ23">
            <v>2022</v>
          </cell>
        </row>
        <row r="24">
          <cell r="C24" t="str">
            <v>XV</v>
          </cell>
          <cell r="D24">
            <v>1.7274178711524999</v>
          </cell>
          <cell r="E24">
            <v>1.7274178711524999</v>
          </cell>
          <cell r="F24">
            <v>1.7274178711524999</v>
          </cell>
          <cell r="G24">
            <v>1.7274178711524999</v>
          </cell>
          <cell r="H24">
            <v>1.7274178711524999</v>
          </cell>
          <cell r="I24">
            <v>1.7274178711524999</v>
          </cell>
          <cell r="J24">
            <v>1.7274178711524999</v>
          </cell>
          <cell r="K24">
            <v>1.7274178711524999</v>
          </cell>
          <cell r="L24">
            <v>1.7274178711524999</v>
          </cell>
          <cell r="M24">
            <v>1.7274178711524999</v>
          </cell>
          <cell r="N24">
            <v>1.7274178711524999</v>
          </cell>
          <cell r="O24">
            <v>1.7274178711524999</v>
          </cell>
          <cell r="P24">
            <v>1.7274178711524999</v>
          </cell>
          <cell r="Q24">
            <v>1.7274178711524999</v>
          </cell>
          <cell r="R24">
            <v>1.7274178711524999</v>
          </cell>
          <cell r="S24">
            <v>1.7274178711524999</v>
          </cell>
          <cell r="T24">
            <v>1.7274178711524999</v>
          </cell>
          <cell r="U24">
            <v>1.7274178711524999</v>
          </cell>
          <cell r="V24">
            <v>1.7274178711524999</v>
          </cell>
          <cell r="W24">
            <v>1.7274178711524999</v>
          </cell>
          <cell r="X24">
            <v>1.7274178711524999</v>
          </cell>
          <cell r="Y24">
            <v>1.7274178711524999</v>
          </cell>
          <cell r="Z24">
            <v>1.7274178711524999</v>
          </cell>
          <cell r="AA24">
            <v>1.7274178711524999</v>
          </cell>
          <cell r="AB24">
            <v>1.7274178711524999</v>
          </cell>
          <cell r="AC24">
            <v>1.7274178711524999</v>
          </cell>
          <cell r="AD24">
            <v>1.7274178711524999</v>
          </cell>
          <cell r="AE24">
            <v>1.7274178711524999</v>
          </cell>
          <cell r="AF24">
            <v>1.7274178711524999</v>
          </cell>
          <cell r="AG24">
            <v>1.7274178711524999</v>
          </cell>
          <cell r="AH24">
            <v>1.7274178711524999</v>
          </cell>
          <cell r="AI24">
            <v>1.7274178711524999</v>
          </cell>
          <cell r="AJ24">
            <v>1.7274178711524999</v>
          </cell>
        </row>
        <row r="25">
          <cell r="C25" t="str">
            <v>I</v>
          </cell>
          <cell r="D25">
            <v>0</v>
          </cell>
          <cell r="E25">
            <v>0</v>
          </cell>
          <cell r="F25">
            <v>0</v>
          </cell>
          <cell r="G25">
            <v>0</v>
          </cell>
          <cell r="H25">
            <v>0</v>
          </cell>
          <cell r="I25">
            <v>0</v>
          </cell>
          <cell r="J25">
            <v>0</v>
          </cell>
          <cell r="K25">
            <v>0</v>
          </cell>
          <cell r="L25">
            <v>0</v>
          </cell>
          <cell r="M25">
            <v>0</v>
          </cell>
          <cell r="N25">
            <v>0</v>
          </cell>
          <cell r="O25">
            <v>0</v>
          </cell>
          <cell r="P25">
            <v>0</v>
          </cell>
          <cell r="Q25">
            <v>0</v>
          </cell>
          <cell r="R25">
            <v>0</v>
          </cell>
          <cell r="S25">
            <v>0</v>
          </cell>
          <cell r="T25">
            <v>0</v>
          </cell>
          <cell r="U25">
            <v>0</v>
          </cell>
          <cell r="V25">
            <v>0</v>
          </cell>
          <cell r="W25">
            <v>0</v>
          </cell>
          <cell r="X25">
            <v>0</v>
          </cell>
          <cell r="Y25">
            <v>0</v>
          </cell>
          <cell r="Z25">
            <v>0</v>
          </cell>
          <cell r="AA25">
            <v>0</v>
          </cell>
          <cell r="AB25">
            <v>0</v>
          </cell>
          <cell r="AC25">
            <v>0</v>
          </cell>
          <cell r="AD25">
            <v>0</v>
          </cell>
          <cell r="AE25">
            <v>0</v>
          </cell>
          <cell r="AF25">
            <v>0</v>
          </cell>
          <cell r="AG25">
            <v>0</v>
          </cell>
          <cell r="AH25">
            <v>0</v>
          </cell>
          <cell r="AI25">
            <v>0</v>
          </cell>
          <cell r="AJ25">
            <v>0</v>
          </cell>
        </row>
        <row r="26">
          <cell r="C26" t="str">
            <v>II</v>
          </cell>
          <cell r="D26">
            <v>0</v>
          </cell>
          <cell r="E26">
            <v>0</v>
          </cell>
          <cell r="F26">
            <v>0</v>
          </cell>
          <cell r="G26">
            <v>0</v>
          </cell>
          <cell r="H26">
            <v>0</v>
          </cell>
          <cell r="I26">
            <v>0</v>
          </cell>
          <cell r="J26">
            <v>0</v>
          </cell>
          <cell r="K26">
            <v>0</v>
          </cell>
          <cell r="L26">
            <v>0</v>
          </cell>
          <cell r="M26">
            <v>0</v>
          </cell>
          <cell r="N26">
            <v>0</v>
          </cell>
          <cell r="O26">
            <v>0</v>
          </cell>
          <cell r="P26">
            <v>0</v>
          </cell>
          <cell r="Q26">
            <v>0</v>
          </cell>
          <cell r="R26">
            <v>0</v>
          </cell>
          <cell r="S26">
            <v>0</v>
          </cell>
          <cell r="T26">
            <v>0</v>
          </cell>
          <cell r="U26">
            <v>0</v>
          </cell>
          <cell r="V26">
            <v>0</v>
          </cell>
          <cell r="W26">
            <v>0</v>
          </cell>
          <cell r="X26">
            <v>0</v>
          </cell>
          <cell r="Y26">
            <v>0</v>
          </cell>
          <cell r="Z26">
            <v>0</v>
          </cell>
          <cell r="AA26">
            <v>0</v>
          </cell>
          <cell r="AB26">
            <v>0</v>
          </cell>
          <cell r="AC26">
            <v>0</v>
          </cell>
          <cell r="AD26">
            <v>0</v>
          </cell>
          <cell r="AE26">
            <v>0</v>
          </cell>
          <cell r="AF26">
            <v>0</v>
          </cell>
          <cell r="AG26">
            <v>0</v>
          </cell>
          <cell r="AH26">
            <v>0</v>
          </cell>
          <cell r="AI26">
            <v>0</v>
          </cell>
          <cell r="AJ26">
            <v>0</v>
          </cell>
        </row>
        <row r="27">
          <cell r="C27" t="str">
            <v>III</v>
          </cell>
          <cell r="D27">
            <v>2.5496090027</v>
          </cell>
          <cell r="E27">
            <v>2.5496090027</v>
          </cell>
          <cell r="F27">
            <v>2.5496090027</v>
          </cell>
          <cell r="G27">
            <v>2.5496090027</v>
          </cell>
          <cell r="H27">
            <v>2.5496090027</v>
          </cell>
          <cell r="I27">
            <v>2.5496090027</v>
          </cell>
          <cell r="J27">
            <v>2.5496090027</v>
          </cell>
          <cell r="K27">
            <v>2.5496090027</v>
          </cell>
          <cell r="L27">
            <v>2.5496090027</v>
          </cell>
          <cell r="M27">
            <v>2.5496090027</v>
          </cell>
          <cell r="N27">
            <v>2.5496090027</v>
          </cell>
          <cell r="O27">
            <v>2.5496090027</v>
          </cell>
          <cell r="P27">
            <v>2.5496090027</v>
          </cell>
          <cell r="Q27">
            <v>2.5496090027</v>
          </cell>
          <cell r="R27">
            <v>2.5496090027</v>
          </cell>
          <cell r="S27">
            <v>2.5496090027</v>
          </cell>
          <cell r="T27">
            <v>2.5496090027</v>
          </cell>
          <cell r="U27">
            <v>2.5496090027</v>
          </cell>
          <cell r="V27">
            <v>2.5496090027</v>
          </cell>
          <cell r="W27">
            <v>2.5496090027</v>
          </cell>
          <cell r="X27">
            <v>2.5496090027</v>
          </cell>
          <cell r="Y27">
            <v>2.5496090027</v>
          </cell>
          <cell r="Z27">
            <v>2.5496090027</v>
          </cell>
          <cell r="AA27">
            <v>2.5496090027</v>
          </cell>
          <cell r="AB27">
            <v>2.5496090027</v>
          </cell>
          <cell r="AC27">
            <v>2.5496090027</v>
          </cell>
          <cell r="AD27">
            <v>2.5496090027</v>
          </cell>
          <cell r="AE27">
            <v>2.5496090027</v>
          </cell>
          <cell r="AF27">
            <v>2.5496090027</v>
          </cell>
          <cell r="AG27">
            <v>2.5496090027</v>
          </cell>
          <cell r="AH27">
            <v>2.5496090027</v>
          </cell>
          <cell r="AI27">
            <v>2.5496090027</v>
          </cell>
          <cell r="AJ27">
            <v>2.5496090027</v>
          </cell>
        </row>
        <row r="28">
          <cell r="C28" t="str">
            <v>IV</v>
          </cell>
          <cell r="D28">
            <v>0.91951461939991697</v>
          </cell>
          <cell r="E28">
            <v>0.91951461939991697</v>
          </cell>
          <cell r="F28">
            <v>0.91951461939991697</v>
          </cell>
          <cell r="G28">
            <v>0.91951461939991697</v>
          </cell>
          <cell r="H28">
            <v>0.91951461939991697</v>
          </cell>
          <cell r="I28">
            <v>0.91951461939991697</v>
          </cell>
          <cell r="J28">
            <v>0.91951461939991697</v>
          </cell>
          <cell r="K28">
            <v>0.91951461939991697</v>
          </cell>
          <cell r="L28">
            <v>0.91951461939991697</v>
          </cell>
          <cell r="M28">
            <v>0.91951461939991697</v>
          </cell>
          <cell r="N28">
            <v>0.91951461939991697</v>
          </cell>
          <cell r="O28">
            <v>0.91951461939991697</v>
          </cell>
          <cell r="P28">
            <v>0.91951461939991697</v>
          </cell>
          <cell r="Q28">
            <v>0.91951461939991697</v>
          </cell>
          <cell r="R28">
            <v>0.91951461939991697</v>
          </cell>
          <cell r="S28">
            <v>0.91951461939991697</v>
          </cell>
          <cell r="T28">
            <v>0.91951461939991697</v>
          </cell>
          <cell r="U28">
            <v>0.91951461939991697</v>
          </cell>
          <cell r="V28">
            <v>0.91951461939991697</v>
          </cell>
          <cell r="W28">
            <v>0.91951461939991697</v>
          </cell>
          <cell r="X28">
            <v>0.91951461939991697</v>
          </cell>
          <cell r="Y28">
            <v>0.91951461939991697</v>
          </cell>
          <cell r="Z28">
            <v>0.91951461939991697</v>
          </cell>
          <cell r="AA28">
            <v>0.91951461939991697</v>
          </cell>
          <cell r="AB28">
            <v>0</v>
          </cell>
          <cell r="AC28">
            <v>0</v>
          </cell>
          <cell r="AD28">
            <v>0</v>
          </cell>
          <cell r="AE28">
            <v>0</v>
          </cell>
          <cell r="AF28">
            <v>0.85820813612000002</v>
          </cell>
          <cell r="AG28">
            <v>0.85820813612000002</v>
          </cell>
          <cell r="AH28">
            <v>0.85820813612000002</v>
          </cell>
          <cell r="AI28">
            <v>0.85820813612000002</v>
          </cell>
          <cell r="AJ28">
            <v>0.85820813612000002</v>
          </cell>
        </row>
        <row r="29">
          <cell r="C29" t="str">
            <v>V</v>
          </cell>
          <cell r="D29">
            <v>953.82292716666598</v>
          </cell>
          <cell r="E29">
            <v>953.82292716666598</v>
          </cell>
          <cell r="F29">
            <v>953.82292716666598</v>
          </cell>
          <cell r="G29">
            <v>953.82292716666598</v>
          </cell>
          <cell r="H29">
            <v>953.82292716666598</v>
          </cell>
          <cell r="I29">
            <v>953.82292716666598</v>
          </cell>
          <cell r="J29">
            <v>953.82292716666598</v>
          </cell>
          <cell r="K29">
            <v>953.82292716666598</v>
          </cell>
          <cell r="L29">
            <v>953.82292716666598</v>
          </cell>
          <cell r="M29">
            <v>953.82292716666598</v>
          </cell>
          <cell r="N29">
            <v>953.82292716666598</v>
          </cell>
          <cell r="O29">
            <v>953.82292716666598</v>
          </cell>
          <cell r="P29">
            <v>953.82292716666598</v>
          </cell>
          <cell r="Q29">
            <v>953.82292716666598</v>
          </cell>
          <cell r="R29">
            <v>953.82292716666598</v>
          </cell>
          <cell r="S29">
            <v>953.82292716666598</v>
          </cell>
          <cell r="T29">
            <v>953.82292716666598</v>
          </cell>
          <cell r="U29">
            <v>953.82292716666598</v>
          </cell>
          <cell r="V29">
            <v>953.82292716666598</v>
          </cell>
          <cell r="W29">
            <v>953.82292716666598</v>
          </cell>
          <cell r="X29">
            <v>953.82292716666598</v>
          </cell>
          <cell r="Y29">
            <v>953.82292716666598</v>
          </cell>
          <cell r="Z29">
            <v>953.82292716666598</v>
          </cell>
          <cell r="AA29">
            <v>953.82292716666598</v>
          </cell>
          <cell r="AB29">
            <v>333.515964</v>
          </cell>
          <cell r="AC29">
            <v>333.515964</v>
          </cell>
          <cell r="AD29">
            <v>333.515964</v>
          </cell>
          <cell r="AE29">
            <v>48.233117</v>
          </cell>
          <cell r="AF29">
            <v>68.784200499999997</v>
          </cell>
          <cell r="AG29">
            <v>68.784200499999997</v>
          </cell>
          <cell r="AH29">
            <v>68.784200499999997</v>
          </cell>
          <cell r="AI29">
            <v>68.784200499999997</v>
          </cell>
          <cell r="AJ29">
            <v>68.784200499999997</v>
          </cell>
        </row>
        <row r="30">
          <cell r="C30" t="str">
            <v>RM</v>
          </cell>
          <cell r="D30">
            <v>4.0205631619205802</v>
          </cell>
          <cell r="E30">
            <v>4.0205631619205802</v>
          </cell>
          <cell r="F30">
            <v>4.0205631619205802</v>
          </cell>
          <cell r="G30">
            <v>4.0205631619205802</v>
          </cell>
          <cell r="H30">
            <v>4.0205631619205802</v>
          </cell>
          <cell r="I30">
            <v>4.0205631619205802</v>
          </cell>
          <cell r="J30">
            <v>4.0205631619205802</v>
          </cell>
          <cell r="K30">
            <v>4.0205631619205802</v>
          </cell>
          <cell r="L30">
            <v>4.0205631619205802</v>
          </cell>
          <cell r="M30">
            <v>4.0205631619205802</v>
          </cell>
          <cell r="N30">
            <v>4.0205631619205802</v>
          </cell>
          <cell r="O30">
            <v>4.0205631619205802</v>
          </cell>
          <cell r="P30">
            <v>4.0205631619205802</v>
          </cell>
          <cell r="Q30">
            <v>4.0205631619205802</v>
          </cell>
          <cell r="R30">
            <v>4.0205631619205802</v>
          </cell>
          <cell r="S30">
            <v>4.0205631619205802</v>
          </cell>
          <cell r="T30">
            <v>4.0205631619205802</v>
          </cell>
          <cell r="U30">
            <v>4.0205631619205802</v>
          </cell>
          <cell r="V30">
            <v>4.0205631619205802</v>
          </cell>
          <cell r="W30">
            <v>4.0205631619205802</v>
          </cell>
          <cell r="X30">
            <v>4.0205631619205802</v>
          </cell>
          <cell r="Y30">
            <v>4.0205631619205802</v>
          </cell>
          <cell r="Z30">
            <v>4.0205631619205802</v>
          </cell>
          <cell r="AA30">
            <v>4.0205631619205802</v>
          </cell>
          <cell r="AB30">
            <v>44.261594327658003</v>
          </cell>
          <cell r="AC30">
            <v>44.261594327658003</v>
          </cell>
          <cell r="AD30">
            <v>44.261594327658003</v>
          </cell>
          <cell r="AE30">
            <v>36.755990240803001</v>
          </cell>
          <cell r="AF30">
            <v>54.326604620231002</v>
          </cell>
          <cell r="AG30">
            <v>54.326604620231002</v>
          </cell>
          <cell r="AH30">
            <v>54.326604620231002</v>
          </cell>
          <cell r="AI30">
            <v>54.326604620231002</v>
          </cell>
          <cell r="AJ30">
            <v>54.326604620231002</v>
          </cell>
        </row>
        <row r="31">
          <cell r="C31" t="str">
            <v>VI</v>
          </cell>
          <cell r="D31">
            <v>33.694596616583397</v>
          </cell>
          <cell r="E31">
            <v>33.694596616583397</v>
          </cell>
          <cell r="F31">
            <v>33.694596616583397</v>
          </cell>
          <cell r="G31">
            <v>33.694596616583397</v>
          </cell>
          <cell r="H31">
            <v>33.694596616583397</v>
          </cell>
          <cell r="I31">
            <v>33.694596616583397</v>
          </cell>
          <cell r="J31">
            <v>33.694596616583397</v>
          </cell>
          <cell r="K31">
            <v>33.694596616583397</v>
          </cell>
          <cell r="L31">
            <v>33.694596616583397</v>
          </cell>
          <cell r="M31">
            <v>33.694596616583397</v>
          </cell>
          <cell r="N31">
            <v>33.694596616583397</v>
          </cell>
          <cell r="O31">
            <v>33.694596616583397</v>
          </cell>
          <cell r="P31">
            <v>33.694596616583397</v>
          </cell>
          <cell r="Q31">
            <v>33.694596616583397</v>
          </cell>
          <cell r="R31">
            <v>33.694596616583397</v>
          </cell>
          <cell r="S31">
            <v>33.694596616583397</v>
          </cell>
          <cell r="T31">
            <v>33.694596616583397</v>
          </cell>
          <cell r="U31">
            <v>33.694596616583397</v>
          </cell>
          <cell r="V31">
            <v>33.694596616583397</v>
          </cell>
          <cell r="W31">
            <v>33.694596616583397</v>
          </cell>
          <cell r="X31">
            <v>33.694596616583397</v>
          </cell>
          <cell r="Y31">
            <v>33.694596616583397</v>
          </cell>
          <cell r="Z31">
            <v>33.694596616583397</v>
          </cell>
          <cell r="AA31">
            <v>33.694596616583397</v>
          </cell>
          <cell r="AB31">
            <v>148.90543991255899</v>
          </cell>
          <cell r="AC31">
            <v>148.90543991255899</v>
          </cell>
          <cell r="AD31">
            <v>148.90543991255899</v>
          </cell>
          <cell r="AE31">
            <v>156.94005955944399</v>
          </cell>
          <cell r="AF31">
            <v>116.471890600984</v>
          </cell>
          <cell r="AG31">
            <v>116.471890600984</v>
          </cell>
          <cell r="AH31">
            <v>116.471890600984</v>
          </cell>
          <cell r="AI31">
            <v>116.471890600984</v>
          </cell>
          <cell r="AJ31">
            <v>116.471890600984</v>
          </cell>
        </row>
        <row r="32">
          <cell r="C32" t="str">
            <v>VII</v>
          </cell>
          <cell r="D32">
            <v>385.41047350000002</v>
          </cell>
          <cell r="E32">
            <v>385.41047350000002</v>
          </cell>
          <cell r="F32">
            <v>385.41047350000002</v>
          </cell>
          <cell r="G32">
            <v>385.41047350000002</v>
          </cell>
          <cell r="H32">
            <v>385.41047350000002</v>
          </cell>
          <cell r="I32">
            <v>385.41047350000002</v>
          </cell>
          <cell r="J32">
            <v>385.41047350000002</v>
          </cell>
          <cell r="K32">
            <v>385.41047350000002</v>
          </cell>
          <cell r="L32">
            <v>385.41047350000002</v>
          </cell>
          <cell r="M32">
            <v>385.41047350000002</v>
          </cell>
          <cell r="N32">
            <v>385.41047350000002</v>
          </cell>
          <cell r="O32">
            <v>385.41047350000002</v>
          </cell>
          <cell r="P32">
            <v>385.41047350000002</v>
          </cell>
          <cell r="Q32">
            <v>385.41047350000002</v>
          </cell>
          <cell r="R32">
            <v>385.41047350000002</v>
          </cell>
          <cell r="S32">
            <v>385.41047350000002</v>
          </cell>
          <cell r="T32">
            <v>385.41047350000002</v>
          </cell>
          <cell r="U32">
            <v>385.41047350000002</v>
          </cell>
          <cell r="V32">
            <v>385.41047350000002</v>
          </cell>
          <cell r="W32">
            <v>385.41047350000002</v>
          </cell>
          <cell r="X32">
            <v>385.41047350000002</v>
          </cell>
          <cell r="Y32">
            <v>385.41047350000002</v>
          </cell>
          <cell r="Z32">
            <v>385.41047350000002</v>
          </cell>
          <cell r="AA32">
            <v>385.41047350000002</v>
          </cell>
          <cell r="AB32">
            <v>17.916848999999999</v>
          </cell>
          <cell r="AC32">
            <v>17.916848999999999</v>
          </cell>
          <cell r="AD32">
            <v>17.916848999999999</v>
          </cell>
          <cell r="AE32">
            <v>592.99114599999996</v>
          </cell>
          <cell r="AF32">
            <v>310.43364150000002</v>
          </cell>
          <cell r="AG32">
            <v>310.43364150000002</v>
          </cell>
          <cell r="AH32">
            <v>111.0559475</v>
          </cell>
          <cell r="AI32">
            <v>111.0559475</v>
          </cell>
          <cell r="AJ32">
            <v>111.0559475</v>
          </cell>
        </row>
        <row r="33">
          <cell r="C33" t="str">
            <v>XVI</v>
          </cell>
          <cell r="D33">
            <v>269.924128276212</v>
          </cell>
          <cell r="E33">
            <v>269.924128276212</v>
          </cell>
          <cell r="F33">
            <v>269.924128276212</v>
          </cell>
          <cell r="G33">
            <v>269.924128276212</v>
          </cell>
          <cell r="H33">
            <v>269.924128276212</v>
          </cell>
          <cell r="I33">
            <v>269.924128276212</v>
          </cell>
          <cell r="J33">
            <v>269.924128276212</v>
          </cell>
          <cell r="K33">
            <v>269.924128276212</v>
          </cell>
          <cell r="L33">
            <v>269.924128276212</v>
          </cell>
          <cell r="M33">
            <v>269.924128276212</v>
          </cell>
          <cell r="N33">
            <v>269.924128276212</v>
          </cell>
          <cell r="O33">
            <v>269.924128276212</v>
          </cell>
          <cell r="P33">
            <v>269.924128276212</v>
          </cell>
          <cell r="Q33">
            <v>269.924128276212</v>
          </cell>
          <cell r="R33">
            <v>269.924128276212</v>
          </cell>
          <cell r="S33">
            <v>269.924128276212</v>
          </cell>
          <cell r="T33">
            <v>269.924128276212</v>
          </cell>
          <cell r="U33">
            <v>269.924128276212</v>
          </cell>
          <cell r="V33">
            <v>269.924128276212</v>
          </cell>
          <cell r="W33">
            <v>269.924128276212</v>
          </cell>
          <cell r="X33">
            <v>269.924128276212</v>
          </cell>
          <cell r="Y33">
            <v>269.924128276212</v>
          </cell>
          <cell r="Z33">
            <v>269.924128276212</v>
          </cell>
          <cell r="AA33">
            <v>269.924128276212</v>
          </cell>
          <cell r="AB33">
            <v>98.001963090844995</v>
          </cell>
          <cell r="AC33">
            <v>98.001963090844995</v>
          </cell>
          <cell r="AD33">
            <v>98.001963090844995</v>
          </cell>
          <cell r="AE33">
            <v>127.013424252967</v>
          </cell>
          <cell r="AF33">
            <v>243.076758445628</v>
          </cell>
          <cell r="AG33">
            <v>243.076758445628</v>
          </cell>
          <cell r="AH33">
            <v>65.328817735548</v>
          </cell>
          <cell r="AI33">
            <v>65.328817735548</v>
          </cell>
          <cell r="AJ33">
            <v>65.328817735548</v>
          </cell>
        </row>
        <row r="34">
          <cell r="C34" t="str">
            <v>VIII</v>
          </cell>
          <cell r="D34">
            <v>360.63036616666699</v>
          </cell>
          <cell r="E34">
            <v>360.63036616666699</v>
          </cell>
          <cell r="F34">
            <v>360.63036616666699</v>
          </cell>
          <cell r="G34">
            <v>360.63036616666699</v>
          </cell>
          <cell r="H34">
            <v>360.63036616666699</v>
          </cell>
          <cell r="I34">
            <v>360.63036616666699</v>
          </cell>
          <cell r="J34">
            <v>360.63036616666699</v>
          </cell>
          <cell r="K34">
            <v>360.63036616666699</v>
          </cell>
          <cell r="L34">
            <v>360.63036616666699</v>
          </cell>
          <cell r="M34">
            <v>360.63036616666699</v>
          </cell>
          <cell r="N34">
            <v>360.63036616666699</v>
          </cell>
          <cell r="O34">
            <v>360.63036616666699</v>
          </cell>
          <cell r="P34">
            <v>360.63036616666699</v>
          </cell>
          <cell r="Q34">
            <v>360.63036616666699</v>
          </cell>
          <cell r="R34">
            <v>360.63036616666699</v>
          </cell>
          <cell r="S34">
            <v>360.63036616666699</v>
          </cell>
          <cell r="T34">
            <v>360.63036616666699</v>
          </cell>
          <cell r="U34">
            <v>360.63036616666699</v>
          </cell>
          <cell r="V34">
            <v>360.63036616666699</v>
          </cell>
          <cell r="W34">
            <v>360.63036616666699</v>
          </cell>
          <cell r="X34">
            <v>360.63036616666699</v>
          </cell>
          <cell r="Y34">
            <v>360.63036616666699</v>
          </cell>
          <cell r="Z34">
            <v>360.63036616666699</v>
          </cell>
          <cell r="AA34">
            <v>360.63036616666699</v>
          </cell>
          <cell r="AB34">
            <v>280.05860733333299</v>
          </cell>
          <cell r="AC34">
            <v>280.05860733333299</v>
          </cell>
          <cell r="AD34">
            <v>280.05860733333299</v>
          </cell>
          <cell r="AE34">
            <v>3281.8384809999998</v>
          </cell>
          <cell r="AF34">
            <v>421.91908799999999</v>
          </cell>
          <cell r="AG34">
            <v>421.91908799999999</v>
          </cell>
          <cell r="AH34">
            <v>109.34062249999999</v>
          </cell>
          <cell r="AI34">
            <v>109.34062249999999</v>
          </cell>
          <cell r="AJ34">
            <v>109.34062249999999</v>
          </cell>
        </row>
        <row r="35">
          <cell r="C35" t="str">
            <v>IX</v>
          </cell>
          <cell r="D35">
            <v>699.42127968744796</v>
          </cell>
          <cell r="E35">
            <v>699.42127968744796</v>
          </cell>
          <cell r="F35">
            <v>699.42127968744796</v>
          </cell>
          <cell r="G35">
            <v>699.42127968744796</v>
          </cell>
          <cell r="H35">
            <v>699.42127968744796</v>
          </cell>
          <cell r="I35">
            <v>699.42127968744796</v>
          </cell>
          <cell r="J35">
            <v>699.42127968744796</v>
          </cell>
          <cell r="K35">
            <v>699.42127968744796</v>
          </cell>
          <cell r="L35">
            <v>699.42127968744796</v>
          </cell>
          <cell r="M35">
            <v>699.42127968744796</v>
          </cell>
          <cell r="N35">
            <v>699.42127968744796</v>
          </cell>
          <cell r="O35">
            <v>699.42127968744796</v>
          </cell>
          <cell r="P35">
            <v>699.42127968744796</v>
          </cell>
          <cell r="Q35">
            <v>699.42127968744796</v>
          </cell>
          <cell r="R35">
            <v>699.42127968744796</v>
          </cell>
          <cell r="S35">
            <v>699.42127968744796</v>
          </cell>
          <cell r="T35">
            <v>699.42127968744796</v>
          </cell>
          <cell r="U35">
            <v>699.42127968744796</v>
          </cell>
          <cell r="V35">
            <v>699.42127968744796</v>
          </cell>
          <cell r="W35">
            <v>699.42127968744796</v>
          </cell>
          <cell r="X35">
            <v>699.42127968744796</v>
          </cell>
          <cell r="Y35">
            <v>699.42127968744796</v>
          </cell>
          <cell r="Z35">
            <v>699.42127968744796</v>
          </cell>
          <cell r="AA35">
            <v>699.42127968744796</v>
          </cell>
          <cell r="AB35">
            <v>633.59700582389803</v>
          </cell>
          <cell r="AC35">
            <v>633.59700582389803</v>
          </cell>
          <cell r="AD35">
            <v>633.59700582389803</v>
          </cell>
          <cell r="AE35">
            <v>355.46787245338101</v>
          </cell>
          <cell r="AF35">
            <v>1065.54414428155</v>
          </cell>
          <cell r="AG35">
            <v>1065.54414428155</v>
          </cell>
          <cell r="AH35">
            <v>142.15677328830299</v>
          </cell>
          <cell r="AI35">
            <v>142.15677328830299</v>
          </cell>
          <cell r="AJ35">
            <v>142.15677328830299</v>
          </cell>
        </row>
        <row r="36">
          <cell r="C36" t="str">
            <v>XIV</v>
          </cell>
          <cell r="D36">
            <v>541.28624741666601</v>
          </cell>
          <cell r="E36">
            <v>541.28624741666601</v>
          </cell>
          <cell r="F36">
            <v>541.28624741666601</v>
          </cell>
          <cell r="G36">
            <v>541.28624741666601</v>
          </cell>
          <cell r="H36">
            <v>541.28624741666601</v>
          </cell>
          <cell r="I36">
            <v>541.28624741666601</v>
          </cell>
          <cell r="J36">
            <v>541.28624741666601</v>
          </cell>
          <cell r="K36">
            <v>541.28624741666601</v>
          </cell>
          <cell r="L36">
            <v>541.28624741666601</v>
          </cell>
          <cell r="M36">
            <v>541.28624741666601</v>
          </cell>
          <cell r="N36">
            <v>541.28624741666601</v>
          </cell>
          <cell r="O36">
            <v>541.28624741666601</v>
          </cell>
          <cell r="P36">
            <v>541.28624741666601</v>
          </cell>
          <cell r="Q36">
            <v>541.28624741666601</v>
          </cell>
          <cell r="R36">
            <v>541.28624741666601</v>
          </cell>
          <cell r="S36">
            <v>541.28624741666601</v>
          </cell>
          <cell r="T36">
            <v>541.28624741666601</v>
          </cell>
          <cell r="U36">
            <v>541.28624741666601</v>
          </cell>
          <cell r="V36">
            <v>541.28624741666601</v>
          </cell>
          <cell r="W36">
            <v>541.28624741666601</v>
          </cell>
          <cell r="X36">
            <v>541.28624741666601</v>
          </cell>
          <cell r="Y36">
            <v>541.28624741666601</v>
          </cell>
          <cell r="Z36">
            <v>541.28624741666601</v>
          </cell>
          <cell r="AA36">
            <v>541.28624741666601</v>
          </cell>
          <cell r="AB36">
            <v>103.844219333333</v>
          </cell>
          <cell r="AC36">
            <v>103.844219333333</v>
          </cell>
          <cell r="AD36">
            <v>103.844219333333</v>
          </cell>
          <cell r="AE36">
            <v>441.15510699999999</v>
          </cell>
          <cell r="AF36">
            <v>1498.6681185</v>
          </cell>
          <cell r="AG36">
            <v>1498.6681185</v>
          </cell>
          <cell r="AH36">
            <v>201.848367</v>
          </cell>
          <cell r="AI36">
            <v>201.848367</v>
          </cell>
          <cell r="AJ36">
            <v>201.848367</v>
          </cell>
        </row>
        <row r="37">
          <cell r="C37" t="str">
            <v>X</v>
          </cell>
          <cell r="D37">
            <v>1374.3747417500001</v>
          </cell>
          <cell r="E37">
            <v>1374.3747417500001</v>
          </cell>
          <cell r="F37">
            <v>1374.3747417500001</v>
          </cell>
          <cell r="G37">
            <v>1374.3747417500001</v>
          </cell>
          <cell r="H37">
            <v>1374.3747417500001</v>
          </cell>
          <cell r="I37">
            <v>1374.3747417500001</v>
          </cell>
          <cell r="J37">
            <v>1374.3747417500001</v>
          </cell>
          <cell r="K37">
            <v>1374.3747417500001</v>
          </cell>
          <cell r="L37">
            <v>1374.3747417500001</v>
          </cell>
          <cell r="M37">
            <v>1374.3747417500001</v>
          </cell>
          <cell r="N37">
            <v>1374.3747417500001</v>
          </cell>
          <cell r="O37">
            <v>1374.3747417500001</v>
          </cell>
          <cell r="P37">
            <v>1374.3747417500001</v>
          </cell>
          <cell r="Q37">
            <v>1374.3747417500001</v>
          </cell>
          <cell r="R37">
            <v>1374.3747417500001</v>
          </cell>
          <cell r="S37">
            <v>1374.3747417500001</v>
          </cell>
          <cell r="T37">
            <v>1374.3747417500001</v>
          </cell>
          <cell r="U37">
            <v>1374.3747417500001</v>
          </cell>
          <cell r="V37">
            <v>1374.3747417500001</v>
          </cell>
          <cell r="W37">
            <v>1374.3747417500001</v>
          </cell>
          <cell r="X37">
            <v>1374.3747417500001</v>
          </cell>
          <cell r="Y37">
            <v>1374.3747417500001</v>
          </cell>
          <cell r="Z37">
            <v>1374.3747417500001</v>
          </cell>
          <cell r="AA37">
            <v>1374.3747417500001</v>
          </cell>
          <cell r="AB37">
            <v>1468.301381</v>
          </cell>
          <cell r="AC37">
            <v>1468.301381</v>
          </cell>
          <cell r="AD37">
            <v>1468.301381</v>
          </cell>
          <cell r="AE37">
            <v>6411.8831560000099</v>
          </cell>
          <cell r="AF37">
            <v>2098.3227729999999</v>
          </cell>
          <cell r="AG37">
            <v>2098.3227729999999</v>
          </cell>
          <cell r="AH37">
            <v>767.25395800000001</v>
          </cell>
          <cell r="AI37">
            <v>767.25395800000001</v>
          </cell>
          <cell r="AJ37">
            <v>767.25395800000001</v>
          </cell>
        </row>
        <row r="38">
          <cell r="C38" t="str">
            <v>XI</v>
          </cell>
          <cell r="D38">
            <v>15.362938641942099</v>
          </cell>
          <cell r="E38">
            <v>15.362938641942099</v>
          </cell>
          <cell r="F38">
            <v>15.362938641942099</v>
          </cell>
          <cell r="G38">
            <v>15.362938641942099</v>
          </cell>
          <cell r="H38">
            <v>15.362938641942099</v>
          </cell>
          <cell r="I38">
            <v>15.362938641942099</v>
          </cell>
          <cell r="J38">
            <v>15.362938641942099</v>
          </cell>
          <cell r="K38">
            <v>15.362938641942099</v>
          </cell>
          <cell r="L38">
            <v>15.362938641942099</v>
          </cell>
          <cell r="M38">
            <v>15.362938641942099</v>
          </cell>
          <cell r="N38">
            <v>15.362938641942099</v>
          </cell>
          <cell r="O38">
            <v>15.362938641942099</v>
          </cell>
          <cell r="P38">
            <v>15.362938641942099</v>
          </cell>
          <cell r="Q38">
            <v>15.362938641942099</v>
          </cell>
          <cell r="R38">
            <v>15.362938641942099</v>
          </cell>
          <cell r="S38">
            <v>15.362938641942099</v>
          </cell>
          <cell r="T38">
            <v>15.362938641942099</v>
          </cell>
          <cell r="U38">
            <v>15.362938641942099</v>
          </cell>
          <cell r="V38">
            <v>15.362938641942099</v>
          </cell>
          <cell r="W38">
            <v>15.362938641942099</v>
          </cell>
          <cell r="X38">
            <v>15.362938641942099</v>
          </cell>
          <cell r="Y38">
            <v>15.362938641942099</v>
          </cell>
          <cell r="Z38">
            <v>15.362938641942099</v>
          </cell>
          <cell r="AA38">
            <v>15.362938641942099</v>
          </cell>
          <cell r="AB38">
            <v>15.362938641942099</v>
          </cell>
          <cell r="AC38">
            <v>15.362938641942099</v>
          </cell>
          <cell r="AD38">
            <v>15.362938641942099</v>
          </cell>
          <cell r="AE38">
            <v>15.362938641942099</v>
          </cell>
          <cell r="AF38">
            <v>15.362938641942099</v>
          </cell>
          <cell r="AG38">
            <v>15.362938641942099</v>
          </cell>
          <cell r="AH38">
            <v>15.362938641942099</v>
          </cell>
          <cell r="AI38">
            <v>15.362938641942099</v>
          </cell>
          <cell r="AJ38">
            <v>15.362938641942099</v>
          </cell>
        </row>
        <row r="39">
          <cell r="C39" t="str">
            <v>XII</v>
          </cell>
          <cell r="D39">
            <v>0</v>
          </cell>
          <cell r="E39">
            <v>0</v>
          </cell>
          <cell r="F39">
            <v>0</v>
          </cell>
          <cell r="G39">
            <v>0</v>
          </cell>
          <cell r="H39">
            <v>0</v>
          </cell>
          <cell r="I39">
            <v>0</v>
          </cell>
          <cell r="J39">
            <v>0</v>
          </cell>
          <cell r="K39">
            <v>0</v>
          </cell>
          <cell r="L39">
            <v>0</v>
          </cell>
          <cell r="M39">
            <v>0</v>
          </cell>
          <cell r="N39">
            <v>0</v>
          </cell>
          <cell r="O39">
            <v>0</v>
          </cell>
          <cell r="P39">
            <v>0</v>
          </cell>
          <cell r="Q39">
            <v>0</v>
          </cell>
          <cell r="R39">
            <v>0</v>
          </cell>
          <cell r="S39">
            <v>0</v>
          </cell>
          <cell r="T39">
            <v>0</v>
          </cell>
          <cell r="U39">
            <v>0</v>
          </cell>
          <cell r="V39">
            <v>0</v>
          </cell>
          <cell r="W39">
            <v>0</v>
          </cell>
          <cell r="X39">
            <v>0</v>
          </cell>
          <cell r="Y39">
            <v>0</v>
          </cell>
          <cell r="Z39">
            <v>0</v>
          </cell>
          <cell r="AA39">
            <v>0</v>
          </cell>
          <cell r="AB39">
            <v>0</v>
          </cell>
          <cell r="AC39">
            <v>0</v>
          </cell>
          <cell r="AD39">
            <v>0</v>
          </cell>
          <cell r="AE39">
            <v>0</v>
          </cell>
          <cell r="AF39">
            <v>0</v>
          </cell>
          <cell r="AG39">
            <v>0</v>
          </cell>
          <cell r="AH39">
            <v>0</v>
          </cell>
          <cell r="AI39">
            <v>0</v>
          </cell>
          <cell r="AJ39">
            <v>0</v>
          </cell>
        </row>
        <row r="40">
          <cell r="C40" t="str">
            <v>TOTAL</v>
          </cell>
          <cell r="D40">
            <v>4643.1448038773597</v>
          </cell>
          <cell r="E40">
            <v>4643.1448038773597</v>
          </cell>
          <cell r="F40">
            <v>4643.1448038773597</v>
          </cell>
          <cell r="G40">
            <v>4643.1448038773597</v>
          </cell>
          <cell r="H40">
            <v>4643.1448038773597</v>
          </cell>
          <cell r="I40">
            <v>4643.1448038773597</v>
          </cell>
          <cell r="J40">
            <v>4643.1448038773597</v>
          </cell>
          <cell r="K40">
            <v>4643.1448038773597</v>
          </cell>
          <cell r="L40">
            <v>4643.1448038773597</v>
          </cell>
          <cell r="M40">
            <v>4643.1448038773597</v>
          </cell>
          <cell r="N40">
            <v>4643.1448038773597</v>
          </cell>
          <cell r="O40">
            <v>4643.1448038773597</v>
          </cell>
          <cell r="P40">
            <v>4643.1448038773597</v>
          </cell>
          <cell r="Q40">
            <v>4643.1448038773597</v>
          </cell>
          <cell r="R40">
            <v>4643.1448038773597</v>
          </cell>
          <cell r="S40">
            <v>4643.1448038773597</v>
          </cell>
          <cell r="T40">
            <v>4643.1448038773597</v>
          </cell>
          <cell r="U40">
            <v>4643.1448038773597</v>
          </cell>
          <cell r="V40">
            <v>4643.1448038773597</v>
          </cell>
          <cell r="W40">
            <v>4643.1448038773597</v>
          </cell>
          <cell r="X40">
            <v>4643.1448038773597</v>
          </cell>
          <cell r="Y40">
            <v>4643.1448038773597</v>
          </cell>
          <cell r="Z40">
            <v>4643.1448038773597</v>
          </cell>
          <cell r="AA40">
            <v>4643.1448038773597</v>
          </cell>
          <cell r="AB40">
            <v>3148.0429893374198</v>
          </cell>
          <cell r="AC40">
            <v>3148.0429893374198</v>
          </cell>
          <cell r="AD40">
            <v>3148.0429893374198</v>
          </cell>
          <cell r="AE40">
            <v>11471.918319022399</v>
          </cell>
          <cell r="AF40">
            <v>5898.0453931003103</v>
          </cell>
          <cell r="AG40">
            <v>5898.0453931003103</v>
          </cell>
          <cell r="AH40">
            <v>1657.0653553969801</v>
          </cell>
          <cell r="AI40">
            <v>1657.0653553969801</v>
          </cell>
          <cell r="AJ40">
            <v>1657.0653553969801</v>
          </cell>
        </row>
        <row r="43">
          <cell r="C43" t="str">
            <v>Tipo Forestal 01</v>
          </cell>
        </row>
        <row r="44">
          <cell r="C44" t="str">
            <v>Uso de la Tierra/Año</v>
          </cell>
          <cell r="D44">
            <v>1990</v>
          </cell>
          <cell r="E44">
            <v>1991</v>
          </cell>
          <cell r="F44">
            <v>1992</v>
          </cell>
          <cell r="G44">
            <v>1993</v>
          </cell>
          <cell r="H44">
            <v>1994</v>
          </cell>
          <cell r="I44">
            <v>1995</v>
          </cell>
          <cell r="J44">
            <v>1996</v>
          </cell>
          <cell r="K44">
            <v>1997</v>
          </cell>
          <cell r="L44">
            <v>1998</v>
          </cell>
          <cell r="M44">
            <v>1999</v>
          </cell>
          <cell r="N44">
            <v>2000</v>
          </cell>
          <cell r="O44">
            <v>2001</v>
          </cell>
          <cell r="P44">
            <v>2002</v>
          </cell>
          <cell r="Q44">
            <v>2003</v>
          </cell>
          <cell r="R44">
            <v>2004</v>
          </cell>
          <cell r="S44">
            <v>2005</v>
          </cell>
          <cell r="T44">
            <v>2006</v>
          </cell>
          <cell r="U44">
            <v>2007</v>
          </cell>
          <cell r="V44">
            <v>2008</v>
          </cell>
          <cell r="W44">
            <v>2009</v>
          </cell>
          <cell r="X44">
            <v>2010</v>
          </cell>
          <cell r="Y44">
            <v>2011</v>
          </cell>
          <cell r="Z44">
            <v>2012</v>
          </cell>
          <cell r="AA44">
            <v>2013</v>
          </cell>
          <cell r="AB44">
            <v>2014</v>
          </cell>
          <cell r="AC44">
            <v>2015</v>
          </cell>
          <cell r="AD44">
            <v>2016</v>
          </cell>
          <cell r="AE44">
            <v>2017</v>
          </cell>
          <cell r="AF44">
            <v>2018</v>
          </cell>
          <cell r="AG44">
            <v>2019</v>
          </cell>
          <cell r="AH44">
            <v>2020</v>
          </cell>
          <cell r="AI44">
            <v>2021</v>
          </cell>
          <cell r="AJ44">
            <v>2022</v>
          </cell>
        </row>
        <row r="45">
          <cell r="C45" t="str">
            <v>XV</v>
          </cell>
          <cell r="D45">
            <v>0</v>
          </cell>
          <cell r="E45">
            <v>0</v>
          </cell>
          <cell r="F45">
            <v>0</v>
          </cell>
          <cell r="G45">
            <v>0</v>
          </cell>
          <cell r="H45">
            <v>0</v>
          </cell>
          <cell r="I45">
            <v>0</v>
          </cell>
          <cell r="J45">
            <v>0</v>
          </cell>
          <cell r="K45">
            <v>0</v>
          </cell>
          <cell r="L45">
            <v>0</v>
          </cell>
          <cell r="M45">
            <v>0</v>
          </cell>
          <cell r="N45">
            <v>0</v>
          </cell>
          <cell r="O45">
            <v>0</v>
          </cell>
          <cell r="P45">
            <v>0</v>
          </cell>
          <cell r="Q45">
            <v>0</v>
          </cell>
          <cell r="R45">
            <v>0</v>
          </cell>
          <cell r="S45">
            <v>0</v>
          </cell>
          <cell r="T45">
            <v>0</v>
          </cell>
          <cell r="U45">
            <v>0</v>
          </cell>
          <cell r="V45">
            <v>0</v>
          </cell>
          <cell r="W45">
            <v>0</v>
          </cell>
          <cell r="X45">
            <v>0</v>
          </cell>
          <cell r="Y45">
            <v>0</v>
          </cell>
          <cell r="Z45">
            <v>0</v>
          </cell>
          <cell r="AA45">
            <v>0</v>
          </cell>
          <cell r="AB45">
            <v>0</v>
          </cell>
          <cell r="AC45">
            <v>0</v>
          </cell>
          <cell r="AD45">
            <v>0</v>
          </cell>
          <cell r="AE45">
            <v>0</v>
          </cell>
          <cell r="AF45">
            <v>0</v>
          </cell>
          <cell r="AG45">
            <v>0</v>
          </cell>
          <cell r="AH45">
            <v>0</v>
          </cell>
          <cell r="AI45">
            <v>0</v>
          </cell>
          <cell r="AJ45">
            <v>0</v>
          </cell>
        </row>
        <row r="46">
          <cell r="C46" t="str">
            <v>I</v>
          </cell>
          <cell r="D46">
            <v>0</v>
          </cell>
          <cell r="E46">
            <v>0</v>
          </cell>
          <cell r="F46">
            <v>0</v>
          </cell>
          <cell r="G46">
            <v>0</v>
          </cell>
          <cell r="H46">
            <v>0</v>
          </cell>
          <cell r="I46">
            <v>0</v>
          </cell>
          <cell r="J46">
            <v>0</v>
          </cell>
          <cell r="K46">
            <v>0</v>
          </cell>
          <cell r="L46">
            <v>0</v>
          </cell>
          <cell r="M46">
            <v>0</v>
          </cell>
          <cell r="N46">
            <v>0</v>
          </cell>
          <cell r="O46">
            <v>0</v>
          </cell>
          <cell r="P46">
            <v>0</v>
          </cell>
          <cell r="Q46">
            <v>0</v>
          </cell>
          <cell r="R46">
            <v>0</v>
          </cell>
          <cell r="S46">
            <v>0</v>
          </cell>
          <cell r="T46">
            <v>0</v>
          </cell>
          <cell r="U46">
            <v>0</v>
          </cell>
          <cell r="V46">
            <v>0</v>
          </cell>
          <cell r="W46">
            <v>0</v>
          </cell>
          <cell r="X46">
            <v>0</v>
          </cell>
          <cell r="Y46">
            <v>0</v>
          </cell>
          <cell r="Z46">
            <v>0</v>
          </cell>
          <cell r="AA46">
            <v>0</v>
          </cell>
          <cell r="AB46">
            <v>0</v>
          </cell>
          <cell r="AC46">
            <v>0</v>
          </cell>
          <cell r="AD46">
            <v>0</v>
          </cell>
          <cell r="AE46">
            <v>0</v>
          </cell>
          <cell r="AF46">
            <v>0</v>
          </cell>
          <cell r="AG46">
            <v>0</v>
          </cell>
          <cell r="AH46">
            <v>0</v>
          </cell>
          <cell r="AI46">
            <v>0</v>
          </cell>
          <cell r="AJ46">
            <v>0</v>
          </cell>
        </row>
        <row r="47">
          <cell r="C47" t="str">
            <v>II</v>
          </cell>
          <cell r="D47">
            <v>0</v>
          </cell>
          <cell r="E47">
            <v>0</v>
          </cell>
          <cell r="F47">
            <v>0</v>
          </cell>
          <cell r="G47">
            <v>0</v>
          </cell>
          <cell r="H47">
            <v>0</v>
          </cell>
          <cell r="I47">
            <v>0</v>
          </cell>
          <cell r="J47">
            <v>0</v>
          </cell>
          <cell r="K47">
            <v>0</v>
          </cell>
          <cell r="L47">
            <v>0</v>
          </cell>
          <cell r="M47">
            <v>0</v>
          </cell>
          <cell r="N47">
            <v>0</v>
          </cell>
          <cell r="O47">
            <v>0</v>
          </cell>
          <cell r="P47">
            <v>0</v>
          </cell>
          <cell r="Q47">
            <v>0</v>
          </cell>
          <cell r="R47">
            <v>0</v>
          </cell>
          <cell r="S47">
            <v>0</v>
          </cell>
          <cell r="T47">
            <v>0</v>
          </cell>
          <cell r="U47">
            <v>0</v>
          </cell>
          <cell r="V47">
            <v>0</v>
          </cell>
          <cell r="W47">
            <v>0</v>
          </cell>
          <cell r="X47">
            <v>0</v>
          </cell>
          <cell r="Y47">
            <v>0</v>
          </cell>
          <cell r="Z47">
            <v>0</v>
          </cell>
          <cell r="AA47">
            <v>0</v>
          </cell>
          <cell r="AB47">
            <v>0</v>
          </cell>
          <cell r="AC47">
            <v>0</v>
          </cell>
          <cell r="AD47">
            <v>0</v>
          </cell>
          <cell r="AE47">
            <v>0</v>
          </cell>
          <cell r="AF47">
            <v>0</v>
          </cell>
          <cell r="AG47">
            <v>0</v>
          </cell>
          <cell r="AH47">
            <v>0</v>
          </cell>
          <cell r="AI47">
            <v>0</v>
          </cell>
          <cell r="AJ47">
            <v>0</v>
          </cell>
        </row>
        <row r="48">
          <cell r="C48" t="str">
            <v>III</v>
          </cell>
          <cell r="D48">
            <v>0</v>
          </cell>
          <cell r="E48">
            <v>0</v>
          </cell>
          <cell r="F48">
            <v>0</v>
          </cell>
          <cell r="G48">
            <v>0</v>
          </cell>
          <cell r="H48">
            <v>0</v>
          </cell>
          <cell r="I48">
            <v>0</v>
          </cell>
          <cell r="J48">
            <v>0</v>
          </cell>
          <cell r="K48">
            <v>0</v>
          </cell>
          <cell r="L48">
            <v>0</v>
          </cell>
          <cell r="M48">
            <v>0</v>
          </cell>
          <cell r="N48">
            <v>0</v>
          </cell>
          <cell r="O48">
            <v>0</v>
          </cell>
          <cell r="P48">
            <v>0</v>
          </cell>
          <cell r="Q48">
            <v>0</v>
          </cell>
          <cell r="R48">
            <v>0</v>
          </cell>
          <cell r="S48">
            <v>0</v>
          </cell>
          <cell r="T48">
            <v>0</v>
          </cell>
          <cell r="U48">
            <v>0</v>
          </cell>
          <cell r="V48">
            <v>0</v>
          </cell>
          <cell r="W48">
            <v>0</v>
          </cell>
          <cell r="X48">
            <v>0</v>
          </cell>
          <cell r="Y48">
            <v>0</v>
          </cell>
          <cell r="Z48">
            <v>0</v>
          </cell>
          <cell r="AA48">
            <v>0</v>
          </cell>
          <cell r="AB48">
            <v>0</v>
          </cell>
          <cell r="AC48">
            <v>0</v>
          </cell>
          <cell r="AD48">
            <v>0</v>
          </cell>
          <cell r="AE48">
            <v>0</v>
          </cell>
          <cell r="AF48">
            <v>0</v>
          </cell>
          <cell r="AG48">
            <v>0</v>
          </cell>
          <cell r="AH48">
            <v>0</v>
          </cell>
          <cell r="AI48">
            <v>0</v>
          </cell>
          <cell r="AJ48">
            <v>0</v>
          </cell>
        </row>
        <row r="49">
          <cell r="C49" t="str">
            <v>IV</v>
          </cell>
          <cell r="D49">
            <v>0</v>
          </cell>
          <cell r="E49">
            <v>0</v>
          </cell>
          <cell r="F49">
            <v>0</v>
          </cell>
          <cell r="G49">
            <v>0</v>
          </cell>
          <cell r="H49">
            <v>0</v>
          </cell>
          <cell r="I49">
            <v>0</v>
          </cell>
          <cell r="J49">
            <v>0</v>
          </cell>
          <cell r="K49">
            <v>0</v>
          </cell>
          <cell r="L49">
            <v>0</v>
          </cell>
          <cell r="M49">
            <v>0</v>
          </cell>
          <cell r="N49">
            <v>0</v>
          </cell>
          <cell r="O49">
            <v>0</v>
          </cell>
          <cell r="P49">
            <v>0</v>
          </cell>
          <cell r="Q49">
            <v>0</v>
          </cell>
          <cell r="R49">
            <v>0</v>
          </cell>
          <cell r="S49">
            <v>0</v>
          </cell>
          <cell r="T49">
            <v>0</v>
          </cell>
          <cell r="U49">
            <v>0</v>
          </cell>
          <cell r="V49">
            <v>0</v>
          </cell>
          <cell r="W49">
            <v>0</v>
          </cell>
          <cell r="X49">
            <v>0</v>
          </cell>
          <cell r="Y49">
            <v>0</v>
          </cell>
          <cell r="Z49">
            <v>0</v>
          </cell>
          <cell r="AA49">
            <v>0</v>
          </cell>
          <cell r="AB49">
            <v>0</v>
          </cell>
          <cell r="AC49">
            <v>0</v>
          </cell>
          <cell r="AD49">
            <v>0</v>
          </cell>
          <cell r="AE49">
            <v>0</v>
          </cell>
          <cell r="AF49">
            <v>0</v>
          </cell>
          <cell r="AG49">
            <v>0</v>
          </cell>
          <cell r="AH49">
            <v>0</v>
          </cell>
          <cell r="AI49">
            <v>0</v>
          </cell>
          <cell r="AJ49">
            <v>0</v>
          </cell>
        </row>
        <row r="50">
          <cell r="C50" t="str">
            <v>V</v>
          </cell>
          <cell r="D50">
            <v>0</v>
          </cell>
          <cell r="E50">
            <v>0</v>
          </cell>
          <cell r="F50">
            <v>0</v>
          </cell>
          <cell r="G50">
            <v>0</v>
          </cell>
          <cell r="H50">
            <v>0</v>
          </cell>
          <cell r="I50">
            <v>0</v>
          </cell>
          <cell r="J50">
            <v>0</v>
          </cell>
          <cell r="K50">
            <v>0</v>
          </cell>
          <cell r="L50">
            <v>0</v>
          </cell>
          <cell r="M50">
            <v>0</v>
          </cell>
          <cell r="N50">
            <v>0</v>
          </cell>
          <cell r="O50">
            <v>0</v>
          </cell>
          <cell r="P50">
            <v>0</v>
          </cell>
          <cell r="Q50">
            <v>0</v>
          </cell>
          <cell r="R50">
            <v>0</v>
          </cell>
          <cell r="S50">
            <v>0</v>
          </cell>
          <cell r="T50">
            <v>0</v>
          </cell>
          <cell r="U50">
            <v>0</v>
          </cell>
          <cell r="V50">
            <v>0</v>
          </cell>
          <cell r="W50">
            <v>0</v>
          </cell>
          <cell r="X50">
            <v>0</v>
          </cell>
          <cell r="Y50">
            <v>0</v>
          </cell>
          <cell r="Z50">
            <v>0</v>
          </cell>
          <cell r="AA50">
            <v>0</v>
          </cell>
          <cell r="AB50">
            <v>0</v>
          </cell>
          <cell r="AC50">
            <v>0</v>
          </cell>
          <cell r="AD50">
            <v>0</v>
          </cell>
          <cell r="AE50">
            <v>0</v>
          </cell>
          <cell r="AF50">
            <v>0</v>
          </cell>
          <cell r="AG50">
            <v>0</v>
          </cell>
          <cell r="AH50">
            <v>0</v>
          </cell>
          <cell r="AI50">
            <v>0</v>
          </cell>
          <cell r="AJ50">
            <v>0</v>
          </cell>
        </row>
        <row r="51">
          <cell r="C51" t="str">
            <v>RM</v>
          </cell>
          <cell r="D51">
            <v>0</v>
          </cell>
          <cell r="E51">
            <v>0</v>
          </cell>
          <cell r="F51">
            <v>0</v>
          </cell>
          <cell r="G51">
            <v>0</v>
          </cell>
          <cell r="H51">
            <v>0</v>
          </cell>
          <cell r="I51">
            <v>0</v>
          </cell>
          <cell r="J51">
            <v>0</v>
          </cell>
          <cell r="K51">
            <v>0</v>
          </cell>
          <cell r="L51">
            <v>0</v>
          </cell>
          <cell r="M51">
            <v>0</v>
          </cell>
          <cell r="N51">
            <v>0</v>
          </cell>
          <cell r="O51">
            <v>0</v>
          </cell>
          <cell r="P51">
            <v>0</v>
          </cell>
          <cell r="Q51">
            <v>0</v>
          </cell>
          <cell r="R51">
            <v>0</v>
          </cell>
          <cell r="S51">
            <v>0</v>
          </cell>
          <cell r="T51">
            <v>0</v>
          </cell>
          <cell r="U51">
            <v>0</v>
          </cell>
          <cell r="V51">
            <v>0</v>
          </cell>
          <cell r="W51">
            <v>0</v>
          </cell>
          <cell r="X51">
            <v>0</v>
          </cell>
          <cell r="Y51">
            <v>0</v>
          </cell>
          <cell r="Z51">
            <v>0</v>
          </cell>
          <cell r="AA51">
            <v>0</v>
          </cell>
          <cell r="AB51">
            <v>0</v>
          </cell>
          <cell r="AC51">
            <v>0</v>
          </cell>
          <cell r="AD51">
            <v>0</v>
          </cell>
          <cell r="AE51">
            <v>0</v>
          </cell>
          <cell r="AF51">
            <v>0</v>
          </cell>
          <cell r="AG51">
            <v>0</v>
          </cell>
          <cell r="AH51">
            <v>0</v>
          </cell>
          <cell r="AI51">
            <v>0</v>
          </cell>
          <cell r="AJ51">
            <v>0</v>
          </cell>
        </row>
        <row r="52">
          <cell r="C52" t="str">
            <v>VI</v>
          </cell>
          <cell r="D52">
            <v>0</v>
          </cell>
          <cell r="E52">
            <v>0</v>
          </cell>
          <cell r="F52">
            <v>0</v>
          </cell>
          <cell r="G52">
            <v>0</v>
          </cell>
          <cell r="H52">
            <v>0</v>
          </cell>
          <cell r="I52">
            <v>0</v>
          </cell>
          <cell r="J52">
            <v>0</v>
          </cell>
          <cell r="K52">
            <v>0</v>
          </cell>
          <cell r="L52">
            <v>0</v>
          </cell>
          <cell r="M52">
            <v>0</v>
          </cell>
          <cell r="N52">
            <v>0</v>
          </cell>
          <cell r="O52">
            <v>0</v>
          </cell>
          <cell r="P52">
            <v>0</v>
          </cell>
          <cell r="Q52">
            <v>0</v>
          </cell>
          <cell r="R52">
            <v>0</v>
          </cell>
          <cell r="S52">
            <v>0</v>
          </cell>
          <cell r="T52">
            <v>0</v>
          </cell>
          <cell r="U52">
            <v>0</v>
          </cell>
          <cell r="V52">
            <v>0</v>
          </cell>
          <cell r="W52">
            <v>0</v>
          </cell>
          <cell r="X52">
            <v>0</v>
          </cell>
          <cell r="Y52">
            <v>0</v>
          </cell>
          <cell r="Z52">
            <v>0</v>
          </cell>
          <cell r="AA52">
            <v>0</v>
          </cell>
          <cell r="AB52">
            <v>0</v>
          </cell>
          <cell r="AC52">
            <v>0</v>
          </cell>
          <cell r="AD52">
            <v>0</v>
          </cell>
          <cell r="AE52">
            <v>0</v>
          </cell>
          <cell r="AF52">
            <v>0</v>
          </cell>
          <cell r="AG52">
            <v>0</v>
          </cell>
          <cell r="AH52">
            <v>0</v>
          </cell>
          <cell r="AI52">
            <v>0</v>
          </cell>
          <cell r="AJ52">
            <v>0</v>
          </cell>
        </row>
        <row r="53">
          <cell r="C53" t="str">
            <v>VII</v>
          </cell>
          <cell r="D53">
            <v>0</v>
          </cell>
          <cell r="E53">
            <v>0</v>
          </cell>
          <cell r="F53">
            <v>0</v>
          </cell>
          <cell r="G53">
            <v>0</v>
          </cell>
          <cell r="H53">
            <v>0</v>
          </cell>
          <cell r="I53">
            <v>0</v>
          </cell>
          <cell r="J53">
            <v>0</v>
          </cell>
          <cell r="K53">
            <v>0</v>
          </cell>
          <cell r="L53">
            <v>0</v>
          </cell>
          <cell r="M53">
            <v>0</v>
          </cell>
          <cell r="N53">
            <v>0</v>
          </cell>
          <cell r="O53">
            <v>0</v>
          </cell>
          <cell r="P53">
            <v>0</v>
          </cell>
          <cell r="Q53">
            <v>0</v>
          </cell>
          <cell r="R53">
            <v>0</v>
          </cell>
          <cell r="S53">
            <v>0</v>
          </cell>
          <cell r="T53">
            <v>0</v>
          </cell>
          <cell r="U53">
            <v>0</v>
          </cell>
          <cell r="V53">
            <v>0</v>
          </cell>
          <cell r="W53">
            <v>0</v>
          </cell>
          <cell r="X53">
            <v>0</v>
          </cell>
          <cell r="Y53">
            <v>0</v>
          </cell>
          <cell r="Z53">
            <v>0</v>
          </cell>
          <cell r="AA53">
            <v>0</v>
          </cell>
          <cell r="AB53">
            <v>0</v>
          </cell>
          <cell r="AC53">
            <v>0</v>
          </cell>
          <cell r="AD53">
            <v>0</v>
          </cell>
          <cell r="AE53">
            <v>0</v>
          </cell>
          <cell r="AF53">
            <v>0</v>
          </cell>
          <cell r="AG53">
            <v>0</v>
          </cell>
          <cell r="AH53">
            <v>0</v>
          </cell>
          <cell r="AI53">
            <v>0</v>
          </cell>
          <cell r="AJ53">
            <v>0</v>
          </cell>
        </row>
        <row r="54">
          <cell r="C54" t="str">
            <v>XVI</v>
          </cell>
          <cell r="D54">
            <v>0</v>
          </cell>
          <cell r="E54">
            <v>0</v>
          </cell>
          <cell r="F54">
            <v>0</v>
          </cell>
          <cell r="G54">
            <v>0</v>
          </cell>
          <cell r="H54">
            <v>0</v>
          </cell>
          <cell r="I54">
            <v>0</v>
          </cell>
          <cell r="J54">
            <v>0</v>
          </cell>
          <cell r="K54">
            <v>0</v>
          </cell>
          <cell r="L54">
            <v>0</v>
          </cell>
          <cell r="M54">
            <v>0</v>
          </cell>
          <cell r="N54">
            <v>0</v>
          </cell>
          <cell r="O54">
            <v>0</v>
          </cell>
          <cell r="P54">
            <v>0</v>
          </cell>
          <cell r="Q54">
            <v>0</v>
          </cell>
          <cell r="R54">
            <v>0</v>
          </cell>
          <cell r="S54">
            <v>0</v>
          </cell>
          <cell r="T54">
            <v>0</v>
          </cell>
          <cell r="U54">
            <v>0</v>
          </cell>
          <cell r="V54">
            <v>0</v>
          </cell>
          <cell r="W54">
            <v>0</v>
          </cell>
          <cell r="X54">
            <v>0</v>
          </cell>
          <cell r="Y54">
            <v>0</v>
          </cell>
          <cell r="Z54">
            <v>0</v>
          </cell>
          <cell r="AA54">
            <v>0</v>
          </cell>
          <cell r="AB54">
            <v>0</v>
          </cell>
          <cell r="AC54">
            <v>0</v>
          </cell>
          <cell r="AD54">
            <v>0</v>
          </cell>
          <cell r="AE54">
            <v>0</v>
          </cell>
          <cell r="AF54">
            <v>0</v>
          </cell>
          <cell r="AG54">
            <v>0</v>
          </cell>
          <cell r="AH54">
            <v>0</v>
          </cell>
          <cell r="AI54">
            <v>0</v>
          </cell>
          <cell r="AJ54">
            <v>0</v>
          </cell>
        </row>
        <row r="55">
          <cell r="C55" t="str">
            <v>VIII</v>
          </cell>
          <cell r="D55">
            <v>0</v>
          </cell>
          <cell r="E55">
            <v>0</v>
          </cell>
          <cell r="F55">
            <v>0</v>
          </cell>
          <cell r="G55">
            <v>0</v>
          </cell>
          <cell r="H55">
            <v>0</v>
          </cell>
          <cell r="I55">
            <v>0</v>
          </cell>
          <cell r="J55">
            <v>0</v>
          </cell>
          <cell r="K55">
            <v>0</v>
          </cell>
          <cell r="L55">
            <v>0</v>
          </cell>
          <cell r="M55">
            <v>0</v>
          </cell>
          <cell r="N55">
            <v>0</v>
          </cell>
          <cell r="O55">
            <v>0</v>
          </cell>
          <cell r="P55">
            <v>0</v>
          </cell>
          <cell r="Q55">
            <v>0</v>
          </cell>
          <cell r="R55">
            <v>0</v>
          </cell>
          <cell r="S55">
            <v>0</v>
          </cell>
          <cell r="T55">
            <v>0</v>
          </cell>
          <cell r="U55">
            <v>0</v>
          </cell>
          <cell r="V55">
            <v>0</v>
          </cell>
          <cell r="W55">
            <v>0</v>
          </cell>
          <cell r="X55">
            <v>0</v>
          </cell>
          <cell r="Y55">
            <v>0</v>
          </cell>
          <cell r="Z55">
            <v>0</v>
          </cell>
          <cell r="AA55">
            <v>0</v>
          </cell>
          <cell r="AB55">
            <v>0</v>
          </cell>
          <cell r="AC55">
            <v>0</v>
          </cell>
          <cell r="AD55">
            <v>0</v>
          </cell>
          <cell r="AE55">
            <v>0</v>
          </cell>
          <cell r="AF55">
            <v>0</v>
          </cell>
          <cell r="AG55">
            <v>0</v>
          </cell>
          <cell r="AH55">
            <v>0</v>
          </cell>
          <cell r="AI55">
            <v>0</v>
          </cell>
          <cell r="AJ55">
            <v>0</v>
          </cell>
        </row>
        <row r="56">
          <cell r="C56" t="str">
            <v>IX</v>
          </cell>
          <cell r="D56">
            <v>0</v>
          </cell>
          <cell r="E56">
            <v>0</v>
          </cell>
          <cell r="F56">
            <v>0</v>
          </cell>
          <cell r="G56">
            <v>0</v>
          </cell>
          <cell r="H56">
            <v>0</v>
          </cell>
          <cell r="I56">
            <v>0</v>
          </cell>
          <cell r="J56">
            <v>0</v>
          </cell>
          <cell r="K56">
            <v>0</v>
          </cell>
          <cell r="L56">
            <v>0</v>
          </cell>
          <cell r="M56">
            <v>0</v>
          </cell>
          <cell r="N56">
            <v>0</v>
          </cell>
          <cell r="O56">
            <v>0</v>
          </cell>
          <cell r="P56">
            <v>0</v>
          </cell>
          <cell r="Q56">
            <v>0</v>
          </cell>
          <cell r="R56">
            <v>0</v>
          </cell>
          <cell r="S56">
            <v>0</v>
          </cell>
          <cell r="T56">
            <v>0</v>
          </cell>
          <cell r="U56">
            <v>0</v>
          </cell>
          <cell r="V56">
            <v>0</v>
          </cell>
          <cell r="W56">
            <v>0</v>
          </cell>
          <cell r="X56">
            <v>0</v>
          </cell>
          <cell r="Y56">
            <v>0</v>
          </cell>
          <cell r="Z56">
            <v>0</v>
          </cell>
          <cell r="AA56">
            <v>0</v>
          </cell>
          <cell r="AB56">
            <v>0</v>
          </cell>
          <cell r="AC56">
            <v>0</v>
          </cell>
          <cell r="AD56">
            <v>0</v>
          </cell>
          <cell r="AE56">
            <v>0</v>
          </cell>
          <cell r="AF56">
            <v>0</v>
          </cell>
          <cell r="AG56">
            <v>0</v>
          </cell>
          <cell r="AH56">
            <v>0</v>
          </cell>
          <cell r="AI56">
            <v>0</v>
          </cell>
          <cell r="AJ56">
            <v>0</v>
          </cell>
        </row>
        <row r="57">
          <cell r="C57" t="str">
            <v>XIV</v>
          </cell>
          <cell r="D57">
            <v>15.1878216666667</v>
          </cell>
          <cell r="E57">
            <v>15.1878216666667</v>
          </cell>
          <cell r="F57">
            <v>15.1878216666667</v>
          </cell>
          <cell r="G57">
            <v>15.1878216666667</v>
          </cell>
          <cell r="H57">
            <v>15.1878216666667</v>
          </cell>
          <cell r="I57">
            <v>15.1878216666667</v>
          </cell>
          <cell r="J57">
            <v>15.1878216666667</v>
          </cell>
          <cell r="K57">
            <v>15.1878216666667</v>
          </cell>
          <cell r="L57">
            <v>15.1878216666667</v>
          </cell>
          <cell r="M57">
            <v>15.1878216666667</v>
          </cell>
          <cell r="N57">
            <v>15.1878216666667</v>
          </cell>
          <cell r="O57">
            <v>15.1878216666667</v>
          </cell>
          <cell r="P57">
            <v>15.1878216666667</v>
          </cell>
          <cell r="Q57">
            <v>15.1878216666667</v>
          </cell>
          <cell r="R57">
            <v>15.1878216666667</v>
          </cell>
          <cell r="S57">
            <v>15.1878216666667</v>
          </cell>
          <cell r="T57">
            <v>15.1878216666667</v>
          </cell>
          <cell r="U57">
            <v>15.1878216666667</v>
          </cell>
          <cell r="V57">
            <v>15.1878216666667</v>
          </cell>
          <cell r="W57">
            <v>15.1878216666667</v>
          </cell>
          <cell r="X57">
            <v>15.1878216666667</v>
          </cell>
          <cell r="Y57">
            <v>15.1878216666667</v>
          </cell>
          <cell r="Z57">
            <v>15.1878216666667</v>
          </cell>
          <cell r="AA57">
            <v>15.1878216666667</v>
          </cell>
          <cell r="AB57">
            <v>2.6726320000000001</v>
          </cell>
          <cell r="AC57">
            <v>2.6726320000000001</v>
          </cell>
          <cell r="AD57">
            <v>2.6726320000000001</v>
          </cell>
          <cell r="AE57">
            <v>0</v>
          </cell>
          <cell r="AF57">
            <v>0</v>
          </cell>
          <cell r="AG57">
            <v>0</v>
          </cell>
          <cell r="AH57">
            <v>0</v>
          </cell>
          <cell r="AI57">
            <v>0</v>
          </cell>
          <cell r="AJ57">
            <v>0</v>
          </cell>
        </row>
        <row r="58">
          <cell r="C58" t="str">
            <v>X</v>
          </cell>
          <cell r="D58">
            <v>56.602585166666699</v>
          </cell>
          <cell r="E58">
            <v>56.602585166666699</v>
          </cell>
          <cell r="F58">
            <v>56.602585166666699</v>
          </cell>
          <cell r="G58">
            <v>56.602585166666699</v>
          </cell>
          <cell r="H58">
            <v>56.602585166666699</v>
          </cell>
          <cell r="I58">
            <v>56.602585166666699</v>
          </cell>
          <cell r="J58">
            <v>56.602585166666699</v>
          </cell>
          <cell r="K58">
            <v>56.602585166666699</v>
          </cell>
          <cell r="L58">
            <v>56.602585166666699</v>
          </cell>
          <cell r="M58">
            <v>56.602585166666699</v>
          </cell>
          <cell r="N58">
            <v>56.602585166666699</v>
          </cell>
          <cell r="O58">
            <v>56.602585166666699</v>
          </cell>
          <cell r="P58">
            <v>56.602585166666699</v>
          </cell>
          <cell r="Q58">
            <v>56.602585166666699</v>
          </cell>
          <cell r="R58">
            <v>56.602585166666699</v>
          </cell>
          <cell r="S58">
            <v>56.602585166666699</v>
          </cell>
          <cell r="T58">
            <v>56.602585166666699</v>
          </cell>
          <cell r="U58">
            <v>56.602585166666699</v>
          </cell>
          <cell r="V58">
            <v>56.602585166666699</v>
          </cell>
          <cell r="W58">
            <v>56.602585166666699</v>
          </cell>
          <cell r="X58">
            <v>56.602585166666699</v>
          </cell>
          <cell r="Y58">
            <v>56.602585166666699</v>
          </cell>
          <cell r="Z58">
            <v>56.602585166666699</v>
          </cell>
          <cell r="AA58">
            <v>56.602585166666699</v>
          </cell>
          <cell r="AB58">
            <v>5.0081503333333304</v>
          </cell>
          <cell r="AC58">
            <v>5.0081503333333304</v>
          </cell>
          <cell r="AD58">
            <v>5.0081503333333304</v>
          </cell>
          <cell r="AE58">
            <v>14.204110999999999</v>
          </cell>
          <cell r="AF58">
            <v>1.803191</v>
          </cell>
          <cell r="AG58">
            <v>1.803191</v>
          </cell>
          <cell r="AH58">
            <v>0</v>
          </cell>
          <cell r="AI58">
            <v>0</v>
          </cell>
          <cell r="AJ58">
            <v>0</v>
          </cell>
        </row>
        <row r="59">
          <cell r="C59" t="str">
            <v>XI</v>
          </cell>
          <cell r="D59">
            <v>0</v>
          </cell>
          <cell r="E59">
            <v>0</v>
          </cell>
          <cell r="F59">
            <v>0</v>
          </cell>
          <cell r="G59">
            <v>0</v>
          </cell>
          <cell r="H59">
            <v>0</v>
          </cell>
          <cell r="I59">
            <v>0</v>
          </cell>
          <cell r="J59">
            <v>0</v>
          </cell>
          <cell r="K59">
            <v>0</v>
          </cell>
          <cell r="L59">
            <v>0</v>
          </cell>
          <cell r="M59">
            <v>0</v>
          </cell>
          <cell r="N59">
            <v>0</v>
          </cell>
          <cell r="O59">
            <v>0</v>
          </cell>
          <cell r="P59">
            <v>0</v>
          </cell>
          <cell r="Q59">
            <v>0</v>
          </cell>
          <cell r="R59">
            <v>0</v>
          </cell>
          <cell r="S59">
            <v>0</v>
          </cell>
          <cell r="T59">
            <v>0</v>
          </cell>
          <cell r="U59">
            <v>0</v>
          </cell>
          <cell r="V59">
            <v>0</v>
          </cell>
          <cell r="W59">
            <v>0</v>
          </cell>
          <cell r="X59">
            <v>0</v>
          </cell>
          <cell r="Y59">
            <v>0</v>
          </cell>
          <cell r="Z59">
            <v>0</v>
          </cell>
          <cell r="AA59">
            <v>0</v>
          </cell>
          <cell r="AB59">
            <v>0</v>
          </cell>
          <cell r="AC59">
            <v>0</v>
          </cell>
          <cell r="AD59">
            <v>0</v>
          </cell>
          <cell r="AE59">
            <v>0</v>
          </cell>
          <cell r="AF59">
            <v>0</v>
          </cell>
          <cell r="AG59">
            <v>0</v>
          </cell>
          <cell r="AH59">
            <v>0</v>
          </cell>
          <cell r="AI59">
            <v>0</v>
          </cell>
          <cell r="AJ59">
            <v>0</v>
          </cell>
        </row>
        <row r="60">
          <cell r="C60" t="str">
            <v>XII</v>
          </cell>
          <cell r="D60">
            <v>0</v>
          </cell>
          <cell r="E60">
            <v>0</v>
          </cell>
          <cell r="F60">
            <v>0</v>
          </cell>
          <cell r="G60">
            <v>0</v>
          </cell>
          <cell r="H60">
            <v>0</v>
          </cell>
          <cell r="I60">
            <v>0</v>
          </cell>
          <cell r="J60">
            <v>0</v>
          </cell>
          <cell r="K60">
            <v>0</v>
          </cell>
          <cell r="L60">
            <v>0</v>
          </cell>
          <cell r="M60">
            <v>0</v>
          </cell>
          <cell r="N60">
            <v>0</v>
          </cell>
          <cell r="O60">
            <v>0</v>
          </cell>
          <cell r="P60">
            <v>0</v>
          </cell>
          <cell r="Q60">
            <v>0</v>
          </cell>
          <cell r="R60">
            <v>0</v>
          </cell>
          <cell r="S60">
            <v>0</v>
          </cell>
          <cell r="T60">
            <v>0</v>
          </cell>
          <cell r="U60">
            <v>0</v>
          </cell>
          <cell r="V60">
            <v>0</v>
          </cell>
          <cell r="W60">
            <v>0</v>
          </cell>
          <cell r="X60">
            <v>0</v>
          </cell>
          <cell r="Y60">
            <v>0</v>
          </cell>
          <cell r="Z60">
            <v>0</v>
          </cell>
          <cell r="AA60">
            <v>0</v>
          </cell>
          <cell r="AB60">
            <v>0</v>
          </cell>
          <cell r="AC60">
            <v>0</v>
          </cell>
          <cell r="AD60">
            <v>0</v>
          </cell>
          <cell r="AE60">
            <v>0</v>
          </cell>
          <cell r="AF60">
            <v>0</v>
          </cell>
          <cell r="AG60">
            <v>0</v>
          </cell>
          <cell r="AH60">
            <v>0</v>
          </cell>
          <cell r="AI60">
            <v>0</v>
          </cell>
          <cell r="AJ60">
            <v>0</v>
          </cell>
        </row>
        <row r="61">
          <cell r="D61">
            <v>71.790406833333293</v>
          </cell>
          <cell r="E61">
            <v>71.790406833333293</v>
          </cell>
          <cell r="F61">
            <v>71.790406833333293</v>
          </cell>
          <cell r="G61">
            <v>71.790406833333293</v>
          </cell>
          <cell r="H61">
            <v>71.790406833333293</v>
          </cell>
          <cell r="I61">
            <v>71.790406833333293</v>
          </cell>
          <cell r="J61">
            <v>71.790406833333293</v>
          </cell>
          <cell r="K61">
            <v>71.790406833333293</v>
          </cell>
          <cell r="L61">
            <v>71.790406833333293</v>
          </cell>
          <cell r="M61">
            <v>71.790406833333293</v>
          </cell>
          <cell r="N61">
            <v>71.790406833333293</v>
          </cell>
          <cell r="O61">
            <v>71.790406833333293</v>
          </cell>
          <cell r="P61">
            <v>71.790406833333293</v>
          </cell>
          <cell r="Q61">
            <v>71.790406833333293</v>
          </cell>
          <cell r="R61">
            <v>71.790406833333293</v>
          </cell>
          <cell r="S61">
            <v>71.790406833333293</v>
          </cell>
          <cell r="T61">
            <v>71.790406833333293</v>
          </cell>
          <cell r="U61">
            <v>71.790406833333293</v>
          </cell>
          <cell r="V61">
            <v>71.790406833333293</v>
          </cell>
          <cell r="W61">
            <v>71.790406833333293</v>
          </cell>
          <cell r="X61">
            <v>71.790406833333293</v>
          </cell>
          <cell r="Y61">
            <v>71.790406833333293</v>
          </cell>
          <cell r="Z61">
            <v>71.790406833333293</v>
          </cell>
          <cell r="AA61">
            <v>71.790406833333293</v>
          </cell>
          <cell r="AB61">
            <v>7.6807823333333296</v>
          </cell>
          <cell r="AC61">
            <v>7.6807823333333296</v>
          </cell>
          <cell r="AD61">
            <v>7.6807823333333296</v>
          </cell>
          <cell r="AE61">
            <v>14.204110999999999</v>
          </cell>
          <cell r="AF61">
            <v>1.803191</v>
          </cell>
          <cell r="AG61">
            <v>1.803191</v>
          </cell>
          <cell r="AH61">
            <v>0</v>
          </cell>
          <cell r="AI61">
            <v>0</v>
          </cell>
          <cell r="AJ61">
            <v>0</v>
          </cell>
        </row>
        <row r="63">
          <cell r="C63" t="str">
            <v>Tipo Forestal 02</v>
          </cell>
        </row>
        <row r="64">
          <cell r="C64" t="str">
            <v>Uso de la Tierra/Año</v>
          </cell>
          <cell r="D64">
            <v>1990</v>
          </cell>
          <cell r="E64">
            <v>1991</v>
          </cell>
          <cell r="F64">
            <v>1992</v>
          </cell>
          <cell r="G64">
            <v>1993</v>
          </cell>
          <cell r="H64">
            <v>1994</v>
          </cell>
          <cell r="I64">
            <v>1995</v>
          </cell>
          <cell r="J64">
            <v>1996</v>
          </cell>
          <cell r="K64">
            <v>1997</v>
          </cell>
          <cell r="L64">
            <v>1998</v>
          </cell>
          <cell r="M64">
            <v>1999</v>
          </cell>
          <cell r="N64">
            <v>2000</v>
          </cell>
          <cell r="O64">
            <v>2001</v>
          </cell>
          <cell r="P64">
            <v>2002</v>
          </cell>
          <cell r="Q64">
            <v>2003</v>
          </cell>
          <cell r="R64">
            <v>2004</v>
          </cell>
          <cell r="S64">
            <v>2005</v>
          </cell>
          <cell r="T64">
            <v>2006</v>
          </cell>
          <cell r="U64">
            <v>2007</v>
          </cell>
          <cell r="V64">
            <v>2008</v>
          </cell>
          <cell r="W64">
            <v>2009</v>
          </cell>
          <cell r="X64">
            <v>2010</v>
          </cell>
          <cell r="Y64">
            <v>2011</v>
          </cell>
          <cell r="Z64">
            <v>2012</v>
          </cell>
          <cell r="AA64">
            <v>2013</v>
          </cell>
          <cell r="AB64">
            <v>2014</v>
          </cell>
          <cell r="AC64">
            <v>2015</v>
          </cell>
          <cell r="AD64">
            <v>2016</v>
          </cell>
          <cell r="AE64">
            <v>2017</v>
          </cell>
          <cell r="AF64">
            <v>2018</v>
          </cell>
          <cell r="AG64">
            <v>2019</v>
          </cell>
          <cell r="AH64">
            <v>2020</v>
          </cell>
          <cell r="AI64">
            <v>2021</v>
          </cell>
          <cell r="AJ64">
            <v>2022</v>
          </cell>
        </row>
        <row r="65">
          <cell r="C65" t="str">
            <v>XV</v>
          </cell>
          <cell r="D65">
            <v>0</v>
          </cell>
          <cell r="E65">
            <v>0</v>
          </cell>
          <cell r="F65">
            <v>0</v>
          </cell>
          <cell r="G65">
            <v>0</v>
          </cell>
          <cell r="H65">
            <v>0</v>
          </cell>
          <cell r="I65">
            <v>0</v>
          </cell>
          <cell r="J65">
            <v>0</v>
          </cell>
          <cell r="K65">
            <v>0</v>
          </cell>
          <cell r="L65">
            <v>0</v>
          </cell>
          <cell r="M65">
            <v>0</v>
          </cell>
          <cell r="N65">
            <v>0</v>
          </cell>
          <cell r="O65">
            <v>0</v>
          </cell>
          <cell r="P65">
            <v>0</v>
          </cell>
          <cell r="Q65">
            <v>0</v>
          </cell>
          <cell r="R65">
            <v>0</v>
          </cell>
          <cell r="S65">
            <v>0</v>
          </cell>
          <cell r="T65">
            <v>0</v>
          </cell>
          <cell r="U65">
            <v>0</v>
          </cell>
          <cell r="V65">
            <v>0</v>
          </cell>
          <cell r="W65">
            <v>0</v>
          </cell>
          <cell r="X65">
            <v>0</v>
          </cell>
          <cell r="Y65">
            <v>0</v>
          </cell>
          <cell r="Z65">
            <v>0</v>
          </cell>
          <cell r="AA65">
            <v>0</v>
          </cell>
          <cell r="AB65">
            <v>0</v>
          </cell>
          <cell r="AC65">
            <v>0</v>
          </cell>
          <cell r="AD65">
            <v>0</v>
          </cell>
          <cell r="AE65">
            <v>0</v>
          </cell>
          <cell r="AF65">
            <v>0</v>
          </cell>
          <cell r="AG65">
            <v>0</v>
          </cell>
          <cell r="AH65">
            <v>0</v>
          </cell>
          <cell r="AI65">
            <v>0</v>
          </cell>
          <cell r="AJ65">
            <v>0</v>
          </cell>
        </row>
        <row r="66">
          <cell r="C66" t="str">
            <v>I</v>
          </cell>
          <cell r="D66">
            <v>0</v>
          </cell>
          <cell r="E66">
            <v>0</v>
          </cell>
          <cell r="F66">
            <v>0</v>
          </cell>
          <cell r="G66">
            <v>0</v>
          </cell>
          <cell r="H66">
            <v>0</v>
          </cell>
          <cell r="I66">
            <v>0</v>
          </cell>
          <cell r="J66">
            <v>0</v>
          </cell>
          <cell r="K66">
            <v>0</v>
          </cell>
          <cell r="L66">
            <v>0</v>
          </cell>
          <cell r="M66">
            <v>0</v>
          </cell>
          <cell r="N66">
            <v>0</v>
          </cell>
          <cell r="O66">
            <v>0</v>
          </cell>
          <cell r="P66">
            <v>0</v>
          </cell>
          <cell r="Q66">
            <v>0</v>
          </cell>
          <cell r="R66">
            <v>0</v>
          </cell>
          <cell r="S66">
            <v>0</v>
          </cell>
          <cell r="T66">
            <v>0</v>
          </cell>
          <cell r="U66">
            <v>0</v>
          </cell>
          <cell r="V66">
            <v>0</v>
          </cell>
          <cell r="W66">
            <v>0</v>
          </cell>
          <cell r="X66">
            <v>0</v>
          </cell>
          <cell r="Y66">
            <v>0</v>
          </cell>
          <cell r="Z66">
            <v>0</v>
          </cell>
          <cell r="AA66">
            <v>0</v>
          </cell>
          <cell r="AB66">
            <v>0</v>
          </cell>
          <cell r="AC66">
            <v>0</v>
          </cell>
          <cell r="AD66">
            <v>0</v>
          </cell>
          <cell r="AE66">
            <v>0</v>
          </cell>
          <cell r="AF66">
            <v>0</v>
          </cell>
          <cell r="AG66">
            <v>0</v>
          </cell>
          <cell r="AH66">
            <v>0</v>
          </cell>
          <cell r="AI66">
            <v>0</v>
          </cell>
          <cell r="AJ66">
            <v>0</v>
          </cell>
        </row>
        <row r="67">
          <cell r="C67" t="str">
            <v>II</v>
          </cell>
          <cell r="D67">
            <v>0</v>
          </cell>
          <cell r="E67">
            <v>0</v>
          </cell>
          <cell r="F67">
            <v>0</v>
          </cell>
          <cell r="G67">
            <v>0</v>
          </cell>
          <cell r="H67">
            <v>0</v>
          </cell>
          <cell r="I67">
            <v>0</v>
          </cell>
          <cell r="J67">
            <v>0</v>
          </cell>
          <cell r="K67">
            <v>0</v>
          </cell>
          <cell r="L67">
            <v>0</v>
          </cell>
          <cell r="M67">
            <v>0</v>
          </cell>
          <cell r="N67">
            <v>0</v>
          </cell>
          <cell r="O67">
            <v>0</v>
          </cell>
          <cell r="P67">
            <v>0</v>
          </cell>
          <cell r="Q67">
            <v>0</v>
          </cell>
          <cell r="R67">
            <v>0</v>
          </cell>
          <cell r="S67">
            <v>0</v>
          </cell>
          <cell r="T67">
            <v>0</v>
          </cell>
          <cell r="U67">
            <v>0</v>
          </cell>
          <cell r="V67">
            <v>0</v>
          </cell>
          <cell r="W67">
            <v>0</v>
          </cell>
          <cell r="X67">
            <v>0</v>
          </cell>
          <cell r="Y67">
            <v>0</v>
          </cell>
          <cell r="Z67">
            <v>0</v>
          </cell>
          <cell r="AA67">
            <v>0</v>
          </cell>
          <cell r="AB67">
            <v>0</v>
          </cell>
          <cell r="AC67">
            <v>0</v>
          </cell>
          <cell r="AD67">
            <v>0</v>
          </cell>
          <cell r="AE67">
            <v>0</v>
          </cell>
          <cell r="AF67">
            <v>0</v>
          </cell>
          <cell r="AG67">
            <v>0</v>
          </cell>
          <cell r="AH67">
            <v>0</v>
          </cell>
          <cell r="AI67">
            <v>0</v>
          </cell>
          <cell r="AJ67">
            <v>0</v>
          </cell>
        </row>
        <row r="68">
          <cell r="C68" t="str">
            <v>III</v>
          </cell>
          <cell r="D68">
            <v>0</v>
          </cell>
          <cell r="E68">
            <v>0</v>
          </cell>
          <cell r="F68">
            <v>0</v>
          </cell>
          <cell r="G68">
            <v>0</v>
          </cell>
          <cell r="H68">
            <v>0</v>
          </cell>
          <cell r="I68">
            <v>0</v>
          </cell>
          <cell r="J68">
            <v>0</v>
          </cell>
          <cell r="K68">
            <v>0</v>
          </cell>
          <cell r="L68">
            <v>0</v>
          </cell>
          <cell r="M68">
            <v>0</v>
          </cell>
          <cell r="N68">
            <v>0</v>
          </cell>
          <cell r="O68">
            <v>0</v>
          </cell>
          <cell r="P68">
            <v>0</v>
          </cell>
          <cell r="Q68">
            <v>0</v>
          </cell>
          <cell r="R68">
            <v>0</v>
          </cell>
          <cell r="S68">
            <v>0</v>
          </cell>
          <cell r="T68">
            <v>0</v>
          </cell>
          <cell r="U68">
            <v>0</v>
          </cell>
          <cell r="V68">
            <v>0</v>
          </cell>
          <cell r="W68">
            <v>0</v>
          </cell>
          <cell r="X68">
            <v>0</v>
          </cell>
          <cell r="Y68">
            <v>0</v>
          </cell>
          <cell r="Z68">
            <v>0</v>
          </cell>
          <cell r="AA68">
            <v>0</v>
          </cell>
          <cell r="AB68">
            <v>0</v>
          </cell>
          <cell r="AC68">
            <v>0</v>
          </cell>
          <cell r="AD68">
            <v>0</v>
          </cell>
          <cell r="AE68">
            <v>0</v>
          </cell>
          <cell r="AF68">
            <v>0</v>
          </cell>
          <cell r="AG68">
            <v>0</v>
          </cell>
          <cell r="AH68">
            <v>0</v>
          </cell>
          <cell r="AI68">
            <v>0</v>
          </cell>
          <cell r="AJ68">
            <v>0</v>
          </cell>
        </row>
        <row r="69">
          <cell r="C69" t="str">
            <v>IV</v>
          </cell>
          <cell r="D69">
            <v>0</v>
          </cell>
          <cell r="E69">
            <v>0</v>
          </cell>
          <cell r="F69">
            <v>0</v>
          </cell>
          <cell r="G69">
            <v>0</v>
          </cell>
          <cell r="H69">
            <v>0</v>
          </cell>
          <cell r="I69">
            <v>0</v>
          </cell>
          <cell r="J69">
            <v>0</v>
          </cell>
          <cell r="K69">
            <v>0</v>
          </cell>
          <cell r="L69">
            <v>0</v>
          </cell>
          <cell r="M69">
            <v>0</v>
          </cell>
          <cell r="N69">
            <v>0</v>
          </cell>
          <cell r="O69">
            <v>0</v>
          </cell>
          <cell r="P69">
            <v>0</v>
          </cell>
          <cell r="Q69">
            <v>0</v>
          </cell>
          <cell r="R69">
            <v>0</v>
          </cell>
          <cell r="S69">
            <v>0</v>
          </cell>
          <cell r="T69">
            <v>0</v>
          </cell>
          <cell r="U69">
            <v>0</v>
          </cell>
          <cell r="V69">
            <v>0</v>
          </cell>
          <cell r="W69">
            <v>0</v>
          </cell>
          <cell r="X69">
            <v>0</v>
          </cell>
          <cell r="Y69">
            <v>0</v>
          </cell>
          <cell r="Z69">
            <v>0</v>
          </cell>
          <cell r="AA69">
            <v>0</v>
          </cell>
          <cell r="AB69">
            <v>0</v>
          </cell>
          <cell r="AC69">
            <v>0</v>
          </cell>
          <cell r="AD69">
            <v>0</v>
          </cell>
          <cell r="AE69">
            <v>0</v>
          </cell>
          <cell r="AF69">
            <v>0</v>
          </cell>
          <cell r="AG69">
            <v>0</v>
          </cell>
          <cell r="AH69">
            <v>0</v>
          </cell>
          <cell r="AI69">
            <v>0</v>
          </cell>
          <cell r="AJ69">
            <v>0</v>
          </cell>
        </row>
        <row r="70">
          <cell r="C70" t="str">
            <v>V</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v>0</v>
          </cell>
          <cell r="S70">
            <v>0</v>
          </cell>
          <cell r="T70">
            <v>0</v>
          </cell>
          <cell r="U70">
            <v>0</v>
          </cell>
          <cell r="V70">
            <v>0</v>
          </cell>
          <cell r="W70">
            <v>0</v>
          </cell>
          <cell r="X70">
            <v>0</v>
          </cell>
          <cell r="Y70">
            <v>0</v>
          </cell>
          <cell r="Z70">
            <v>0</v>
          </cell>
          <cell r="AA70">
            <v>0</v>
          </cell>
          <cell r="AB70">
            <v>0</v>
          </cell>
          <cell r="AC70">
            <v>0</v>
          </cell>
          <cell r="AD70">
            <v>0</v>
          </cell>
          <cell r="AE70">
            <v>0</v>
          </cell>
          <cell r="AF70">
            <v>0</v>
          </cell>
          <cell r="AG70">
            <v>0</v>
          </cell>
          <cell r="AH70">
            <v>0</v>
          </cell>
          <cell r="AI70">
            <v>0</v>
          </cell>
          <cell r="AJ70">
            <v>0</v>
          </cell>
        </row>
        <row r="71">
          <cell r="C71" t="str">
            <v>RM</v>
          </cell>
          <cell r="D71">
            <v>0</v>
          </cell>
          <cell r="E71">
            <v>0</v>
          </cell>
          <cell r="F71">
            <v>0</v>
          </cell>
          <cell r="G71">
            <v>0</v>
          </cell>
          <cell r="H71">
            <v>0</v>
          </cell>
          <cell r="I71">
            <v>0</v>
          </cell>
          <cell r="J71">
            <v>0</v>
          </cell>
          <cell r="K71">
            <v>0</v>
          </cell>
          <cell r="L71">
            <v>0</v>
          </cell>
          <cell r="M71">
            <v>0</v>
          </cell>
          <cell r="N71">
            <v>0</v>
          </cell>
          <cell r="O71">
            <v>0</v>
          </cell>
          <cell r="P71">
            <v>0</v>
          </cell>
          <cell r="Q71">
            <v>0</v>
          </cell>
          <cell r="R71">
            <v>0</v>
          </cell>
          <cell r="S71">
            <v>0</v>
          </cell>
          <cell r="T71">
            <v>0</v>
          </cell>
          <cell r="U71">
            <v>0</v>
          </cell>
          <cell r="V71">
            <v>0</v>
          </cell>
          <cell r="W71">
            <v>0</v>
          </cell>
          <cell r="X71">
            <v>0</v>
          </cell>
          <cell r="Y71">
            <v>0</v>
          </cell>
          <cell r="Z71">
            <v>0</v>
          </cell>
          <cell r="AA71">
            <v>0</v>
          </cell>
          <cell r="AB71">
            <v>0</v>
          </cell>
          <cell r="AC71">
            <v>0</v>
          </cell>
          <cell r="AD71">
            <v>0</v>
          </cell>
          <cell r="AE71">
            <v>0</v>
          </cell>
          <cell r="AF71">
            <v>0</v>
          </cell>
          <cell r="AG71">
            <v>0</v>
          </cell>
          <cell r="AH71">
            <v>0</v>
          </cell>
          <cell r="AI71">
            <v>0</v>
          </cell>
          <cell r="AJ71">
            <v>0</v>
          </cell>
        </row>
        <row r="72">
          <cell r="C72" t="str">
            <v>VI</v>
          </cell>
          <cell r="D72">
            <v>0</v>
          </cell>
          <cell r="E72">
            <v>0</v>
          </cell>
          <cell r="F72">
            <v>0</v>
          </cell>
          <cell r="G72">
            <v>0</v>
          </cell>
          <cell r="H72">
            <v>0</v>
          </cell>
          <cell r="I72">
            <v>0</v>
          </cell>
          <cell r="J72">
            <v>0</v>
          </cell>
          <cell r="K72">
            <v>0</v>
          </cell>
          <cell r="L72">
            <v>0</v>
          </cell>
          <cell r="M72">
            <v>0</v>
          </cell>
          <cell r="N72">
            <v>0</v>
          </cell>
          <cell r="O72">
            <v>0</v>
          </cell>
          <cell r="P72">
            <v>0</v>
          </cell>
          <cell r="Q72">
            <v>0</v>
          </cell>
          <cell r="R72">
            <v>0</v>
          </cell>
          <cell r="S72">
            <v>0</v>
          </cell>
          <cell r="T72">
            <v>0</v>
          </cell>
          <cell r="U72">
            <v>0</v>
          </cell>
          <cell r="V72">
            <v>0</v>
          </cell>
          <cell r="W72">
            <v>0</v>
          </cell>
          <cell r="X72">
            <v>0</v>
          </cell>
          <cell r="Y72">
            <v>0</v>
          </cell>
          <cell r="Z72">
            <v>0</v>
          </cell>
          <cell r="AA72">
            <v>0</v>
          </cell>
          <cell r="AB72">
            <v>0</v>
          </cell>
          <cell r="AC72">
            <v>0</v>
          </cell>
          <cell r="AD72">
            <v>0</v>
          </cell>
          <cell r="AE72">
            <v>0</v>
          </cell>
          <cell r="AF72">
            <v>0</v>
          </cell>
          <cell r="AG72">
            <v>0</v>
          </cell>
          <cell r="AH72">
            <v>0</v>
          </cell>
          <cell r="AI72">
            <v>0</v>
          </cell>
          <cell r="AJ72">
            <v>0</v>
          </cell>
        </row>
        <row r="73">
          <cell r="C73" t="str">
            <v>VII</v>
          </cell>
          <cell r="D73">
            <v>0</v>
          </cell>
          <cell r="E73">
            <v>0</v>
          </cell>
          <cell r="F73">
            <v>0</v>
          </cell>
          <cell r="G73">
            <v>0</v>
          </cell>
          <cell r="H73">
            <v>0</v>
          </cell>
          <cell r="I73">
            <v>0</v>
          </cell>
          <cell r="J73">
            <v>0</v>
          </cell>
          <cell r="K73">
            <v>0</v>
          </cell>
          <cell r="L73">
            <v>0</v>
          </cell>
          <cell r="M73">
            <v>0</v>
          </cell>
          <cell r="N73">
            <v>0</v>
          </cell>
          <cell r="O73">
            <v>0</v>
          </cell>
          <cell r="P73">
            <v>0</v>
          </cell>
          <cell r="Q73">
            <v>0</v>
          </cell>
          <cell r="R73">
            <v>0</v>
          </cell>
          <cell r="S73">
            <v>0</v>
          </cell>
          <cell r="T73">
            <v>0</v>
          </cell>
          <cell r="U73">
            <v>0</v>
          </cell>
          <cell r="V73">
            <v>0</v>
          </cell>
          <cell r="W73">
            <v>0</v>
          </cell>
          <cell r="X73">
            <v>0</v>
          </cell>
          <cell r="Y73">
            <v>0</v>
          </cell>
          <cell r="Z73">
            <v>0</v>
          </cell>
          <cell r="AA73">
            <v>0</v>
          </cell>
          <cell r="AB73">
            <v>0</v>
          </cell>
          <cell r="AC73">
            <v>0</v>
          </cell>
          <cell r="AD73">
            <v>0</v>
          </cell>
          <cell r="AE73">
            <v>0</v>
          </cell>
          <cell r="AF73">
            <v>0</v>
          </cell>
          <cell r="AG73">
            <v>0</v>
          </cell>
          <cell r="AH73">
            <v>0</v>
          </cell>
          <cell r="AI73">
            <v>0</v>
          </cell>
          <cell r="AJ73">
            <v>0</v>
          </cell>
        </row>
        <row r="74">
          <cell r="C74" t="str">
            <v>XVI</v>
          </cell>
          <cell r="D74">
            <v>0</v>
          </cell>
          <cell r="E74">
            <v>0</v>
          </cell>
          <cell r="F74">
            <v>0</v>
          </cell>
          <cell r="G74">
            <v>0</v>
          </cell>
          <cell r="H74">
            <v>0</v>
          </cell>
          <cell r="I74">
            <v>0</v>
          </cell>
          <cell r="J74">
            <v>0</v>
          </cell>
          <cell r="K74">
            <v>0</v>
          </cell>
          <cell r="L74">
            <v>0</v>
          </cell>
          <cell r="M74">
            <v>0</v>
          </cell>
          <cell r="N74">
            <v>0</v>
          </cell>
          <cell r="O74">
            <v>0</v>
          </cell>
          <cell r="P74">
            <v>0</v>
          </cell>
          <cell r="Q74">
            <v>0</v>
          </cell>
          <cell r="R74">
            <v>0</v>
          </cell>
          <cell r="S74">
            <v>0</v>
          </cell>
          <cell r="T74">
            <v>0</v>
          </cell>
          <cell r="U74">
            <v>0</v>
          </cell>
          <cell r="V74">
            <v>0</v>
          </cell>
          <cell r="W74">
            <v>0</v>
          </cell>
          <cell r="X74">
            <v>0</v>
          </cell>
          <cell r="Y74">
            <v>0</v>
          </cell>
          <cell r="Z74">
            <v>0</v>
          </cell>
          <cell r="AA74">
            <v>0</v>
          </cell>
          <cell r="AB74">
            <v>0</v>
          </cell>
          <cell r="AC74">
            <v>0</v>
          </cell>
          <cell r="AD74">
            <v>0</v>
          </cell>
          <cell r="AE74">
            <v>0</v>
          </cell>
          <cell r="AF74">
            <v>0</v>
          </cell>
          <cell r="AG74">
            <v>0</v>
          </cell>
          <cell r="AH74">
            <v>0</v>
          </cell>
          <cell r="AI74">
            <v>0</v>
          </cell>
          <cell r="AJ74">
            <v>0</v>
          </cell>
        </row>
        <row r="75">
          <cell r="C75" t="str">
            <v>VIII</v>
          </cell>
          <cell r="D75">
            <v>0</v>
          </cell>
          <cell r="E75">
            <v>0</v>
          </cell>
          <cell r="F75">
            <v>0</v>
          </cell>
          <cell r="G75">
            <v>0</v>
          </cell>
          <cell r="H75">
            <v>0</v>
          </cell>
          <cell r="I75">
            <v>0</v>
          </cell>
          <cell r="J75">
            <v>0</v>
          </cell>
          <cell r="K75">
            <v>0</v>
          </cell>
          <cell r="L75">
            <v>0</v>
          </cell>
          <cell r="M75">
            <v>0</v>
          </cell>
          <cell r="N75">
            <v>0</v>
          </cell>
          <cell r="O75">
            <v>0</v>
          </cell>
          <cell r="P75">
            <v>0</v>
          </cell>
          <cell r="Q75">
            <v>0</v>
          </cell>
          <cell r="R75">
            <v>0</v>
          </cell>
          <cell r="S75">
            <v>0</v>
          </cell>
          <cell r="T75">
            <v>0</v>
          </cell>
          <cell r="U75">
            <v>0</v>
          </cell>
          <cell r="V75">
            <v>0</v>
          </cell>
          <cell r="W75">
            <v>0</v>
          </cell>
          <cell r="X75">
            <v>0</v>
          </cell>
          <cell r="Y75">
            <v>0</v>
          </cell>
          <cell r="Z75">
            <v>0</v>
          </cell>
          <cell r="AA75">
            <v>0</v>
          </cell>
          <cell r="AB75">
            <v>0</v>
          </cell>
          <cell r="AC75">
            <v>0</v>
          </cell>
          <cell r="AD75">
            <v>0</v>
          </cell>
          <cell r="AE75">
            <v>0</v>
          </cell>
          <cell r="AF75">
            <v>0</v>
          </cell>
          <cell r="AG75">
            <v>0</v>
          </cell>
          <cell r="AH75">
            <v>0</v>
          </cell>
          <cell r="AI75">
            <v>0</v>
          </cell>
          <cell r="AJ75">
            <v>0</v>
          </cell>
        </row>
        <row r="76">
          <cell r="C76" t="str">
            <v>IX</v>
          </cell>
          <cell r="D76">
            <v>0</v>
          </cell>
          <cell r="E76">
            <v>0</v>
          </cell>
          <cell r="F76">
            <v>0</v>
          </cell>
          <cell r="G76">
            <v>0</v>
          </cell>
          <cell r="H76">
            <v>0</v>
          </cell>
          <cell r="I76">
            <v>0</v>
          </cell>
          <cell r="J76">
            <v>0</v>
          </cell>
          <cell r="K76">
            <v>0</v>
          </cell>
          <cell r="L76">
            <v>0</v>
          </cell>
          <cell r="M76">
            <v>0</v>
          </cell>
          <cell r="N76">
            <v>0</v>
          </cell>
          <cell r="O76">
            <v>0</v>
          </cell>
          <cell r="P76">
            <v>0</v>
          </cell>
          <cell r="Q76">
            <v>0</v>
          </cell>
          <cell r="R76">
            <v>0</v>
          </cell>
          <cell r="S76">
            <v>0</v>
          </cell>
          <cell r="T76">
            <v>0</v>
          </cell>
          <cell r="U76">
            <v>0</v>
          </cell>
          <cell r="V76">
            <v>0</v>
          </cell>
          <cell r="W76">
            <v>0</v>
          </cell>
          <cell r="X76">
            <v>0</v>
          </cell>
          <cell r="Y76">
            <v>0</v>
          </cell>
          <cell r="Z76">
            <v>0</v>
          </cell>
          <cell r="AA76">
            <v>0</v>
          </cell>
          <cell r="AB76">
            <v>0</v>
          </cell>
          <cell r="AC76">
            <v>0</v>
          </cell>
          <cell r="AD76">
            <v>0</v>
          </cell>
          <cell r="AE76">
            <v>0</v>
          </cell>
          <cell r="AF76">
            <v>0</v>
          </cell>
          <cell r="AG76">
            <v>0</v>
          </cell>
          <cell r="AH76">
            <v>0</v>
          </cell>
          <cell r="AI76">
            <v>0</v>
          </cell>
          <cell r="AJ76">
            <v>0</v>
          </cell>
        </row>
        <row r="77">
          <cell r="C77" t="str">
            <v>XIV</v>
          </cell>
          <cell r="D77">
            <v>0</v>
          </cell>
          <cell r="E77">
            <v>0</v>
          </cell>
          <cell r="F77">
            <v>0</v>
          </cell>
          <cell r="G77">
            <v>0</v>
          </cell>
          <cell r="H77">
            <v>0</v>
          </cell>
          <cell r="I77">
            <v>0</v>
          </cell>
          <cell r="J77">
            <v>0</v>
          </cell>
          <cell r="K77">
            <v>0</v>
          </cell>
          <cell r="L77">
            <v>0</v>
          </cell>
          <cell r="M77">
            <v>0</v>
          </cell>
          <cell r="N77">
            <v>0</v>
          </cell>
          <cell r="O77">
            <v>0</v>
          </cell>
          <cell r="P77">
            <v>0</v>
          </cell>
          <cell r="Q77">
            <v>0</v>
          </cell>
          <cell r="R77">
            <v>0</v>
          </cell>
          <cell r="S77">
            <v>0</v>
          </cell>
          <cell r="T77">
            <v>0</v>
          </cell>
          <cell r="U77">
            <v>0</v>
          </cell>
          <cell r="V77">
            <v>0</v>
          </cell>
          <cell r="W77">
            <v>0</v>
          </cell>
          <cell r="X77">
            <v>0</v>
          </cell>
          <cell r="Y77">
            <v>0</v>
          </cell>
          <cell r="Z77">
            <v>0</v>
          </cell>
          <cell r="AA77">
            <v>0</v>
          </cell>
          <cell r="AB77">
            <v>0</v>
          </cell>
          <cell r="AC77">
            <v>0</v>
          </cell>
          <cell r="AD77">
            <v>0</v>
          </cell>
          <cell r="AE77">
            <v>0</v>
          </cell>
          <cell r="AF77">
            <v>0</v>
          </cell>
          <cell r="AG77">
            <v>0</v>
          </cell>
          <cell r="AH77">
            <v>0</v>
          </cell>
          <cell r="AI77">
            <v>0</v>
          </cell>
          <cell r="AJ77">
            <v>0</v>
          </cell>
        </row>
        <row r="78">
          <cell r="C78" t="str">
            <v>X</v>
          </cell>
          <cell r="D78">
            <v>0.40372166666666698</v>
          </cell>
          <cell r="E78">
            <v>0.40372166666666698</v>
          </cell>
          <cell r="F78">
            <v>0.40372166666666698</v>
          </cell>
          <cell r="G78">
            <v>0.40372166666666698</v>
          </cell>
          <cell r="H78">
            <v>0.40372166666666698</v>
          </cell>
          <cell r="I78">
            <v>0.40372166666666698</v>
          </cell>
          <cell r="J78">
            <v>0.40372166666666698</v>
          </cell>
          <cell r="K78">
            <v>0.40372166666666698</v>
          </cell>
          <cell r="L78">
            <v>0.40372166666666698</v>
          </cell>
          <cell r="M78">
            <v>0.40372166666666698</v>
          </cell>
          <cell r="N78">
            <v>0.40372166666666698</v>
          </cell>
          <cell r="O78">
            <v>0.40372166666666698</v>
          </cell>
          <cell r="P78">
            <v>0.40372166666666698</v>
          </cell>
          <cell r="Q78">
            <v>0.40372166666666698</v>
          </cell>
          <cell r="R78">
            <v>0.40372166666666698</v>
          </cell>
          <cell r="S78">
            <v>0.40372166666666698</v>
          </cell>
          <cell r="T78">
            <v>0.40372166666666698</v>
          </cell>
          <cell r="U78">
            <v>0.40372166666666698</v>
          </cell>
          <cell r="V78">
            <v>0.40372166666666698</v>
          </cell>
          <cell r="W78">
            <v>0.40372166666666698</v>
          </cell>
          <cell r="X78">
            <v>0.40372166666666698</v>
          </cell>
          <cell r="Y78">
            <v>0.40372166666666698</v>
          </cell>
          <cell r="Z78">
            <v>0.40372166666666698</v>
          </cell>
          <cell r="AA78">
            <v>0.40372166666666698</v>
          </cell>
          <cell r="AB78">
            <v>6.5347309999999998</v>
          </cell>
          <cell r="AC78">
            <v>6.5347309999999998</v>
          </cell>
          <cell r="AD78">
            <v>6.5347309999999998</v>
          </cell>
          <cell r="AE78">
            <v>30.904771</v>
          </cell>
          <cell r="AF78">
            <v>0</v>
          </cell>
          <cell r="AG78">
            <v>0</v>
          </cell>
          <cell r="AH78">
            <v>5.5466329999999999</v>
          </cell>
          <cell r="AI78">
            <v>5.5466329999999999</v>
          </cell>
          <cell r="AJ78">
            <v>5.5466329999999999</v>
          </cell>
        </row>
        <row r="79">
          <cell r="C79" t="str">
            <v>XI</v>
          </cell>
          <cell r="D79">
            <v>0</v>
          </cell>
          <cell r="E79">
            <v>0</v>
          </cell>
          <cell r="F79">
            <v>0</v>
          </cell>
          <cell r="G79">
            <v>0</v>
          </cell>
          <cell r="H79">
            <v>0</v>
          </cell>
          <cell r="I79">
            <v>0</v>
          </cell>
          <cell r="J79">
            <v>0</v>
          </cell>
          <cell r="K79">
            <v>0</v>
          </cell>
          <cell r="L79">
            <v>0</v>
          </cell>
          <cell r="M79">
            <v>0</v>
          </cell>
          <cell r="N79">
            <v>0</v>
          </cell>
          <cell r="O79">
            <v>0</v>
          </cell>
          <cell r="P79">
            <v>0</v>
          </cell>
          <cell r="Q79">
            <v>0</v>
          </cell>
          <cell r="R79">
            <v>0</v>
          </cell>
          <cell r="S79">
            <v>0</v>
          </cell>
          <cell r="T79">
            <v>0</v>
          </cell>
          <cell r="U79">
            <v>0</v>
          </cell>
          <cell r="V79">
            <v>0</v>
          </cell>
          <cell r="W79">
            <v>0</v>
          </cell>
          <cell r="X79">
            <v>0</v>
          </cell>
          <cell r="Y79">
            <v>0</v>
          </cell>
          <cell r="Z79">
            <v>0</v>
          </cell>
          <cell r="AA79">
            <v>0</v>
          </cell>
          <cell r="AB79">
            <v>0</v>
          </cell>
          <cell r="AC79">
            <v>0</v>
          </cell>
          <cell r="AD79">
            <v>0</v>
          </cell>
          <cell r="AE79">
            <v>0</v>
          </cell>
          <cell r="AF79">
            <v>0</v>
          </cell>
          <cell r="AG79">
            <v>0</v>
          </cell>
          <cell r="AH79">
            <v>0</v>
          </cell>
          <cell r="AI79">
            <v>0</v>
          </cell>
          <cell r="AJ79">
            <v>0</v>
          </cell>
        </row>
        <row r="80">
          <cell r="C80" t="str">
            <v>XII</v>
          </cell>
          <cell r="D80">
            <v>0</v>
          </cell>
          <cell r="E80">
            <v>0</v>
          </cell>
          <cell r="F80">
            <v>0</v>
          </cell>
          <cell r="G80">
            <v>0</v>
          </cell>
          <cell r="H80">
            <v>0</v>
          </cell>
          <cell r="I80">
            <v>0</v>
          </cell>
          <cell r="J80">
            <v>0</v>
          </cell>
          <cell r="K80">
            <v>0</v>
          </cell>
          <cell r="L80">
            <v>0</v>
          </cell>
          <cell r="M80">
            <v>0</v>
          </cell>
          <cell r="N80">
            <v>0</v>
          </cell>
          <cell r="O80">
            <v>0</v>
          </cell>
          <cell r="P80">
            <v>0</v>
          </cell>
          <cell r="Q80">
            <v>0</v>
          </cell>
          <cell r="R80">
            <v>0</v>
          </cell>
          <cell r="S80">
            <v>0</v>
          </cell>
          <cell r="T80">
            <v>0</v>
          </cell>
          <cell r="U80">
            <v>0</v>
          </cell>
          <cell r="V80">
            <v>0</v>
          </cell>
          <cell r="W80">
            <v>0</v>
          </cell>
          <cell r="X80">
            <v>0</v>
          </cell>
          <cell r="Y80">
            <v>0</v>
          </cell>
          <cell r="Z80">
            <v>0</v>
          </cell>
          <cell r="AA80">
            <v>0</v>
          </cell>
          <cell r="AB80">
            <v>0</v>
          </cell>
          <cell r="AC80">
            <v>0</v>
          </cell>
          <cell r="AD80">
            <v>0</v>
          </cell>
          <cell r="AE80">
            <v>0</v>
          </cell>
          <cell r="AF80">
            <v>0</v>
          </cell>
          <cell r="AG80">
            <v>0</v>
          </cell>
          <cell r="AH80">
            <v>0</v>
          </cell>
          <cell r="AI80">
            <v>0</v>
          </cell>
          <cell r="AJ80">
            <v>0</v>
          </cell>
        </row>
        <row r="81">
          <cell r="D81">
            <v>0.40372166666666698</v>
          </cell>
          <cell r="E81">
            <v>0.40372166666666698</v>
          </cell>
          <cell r="F81">
            <v>0.40372166666666698</v>
          </cell>
          <cell r="G81">
            <v>0.40372166666666698</v>
          </cell>
          <cell r="H81">
            <v>0.40372166666666698</v>
          </cell>
          <cell r="I81">
            <v>0.40372166666666698</v>
          </cell>
          <cell r="J81">
            <v>0.40372166666666698</v>
          </cell>
          <cell r="K81">
            <v>0.40372166666666698</v>
          </cell>
          <cell r="L81">
            <v>0.40372166666666698</v>
          </cell>
          <cell r="M81">
            <v>0.40372166666666698</v>
          </cell>
          <cell r="N81">
            <v>0.40372166666666698</v>
          </cell>
          <cell r="O81">
            <v>0.40372166666666698</v>
          </cell>
          <cell r="P81">
            <v>0.40372166666666698</v>
          </cell>
          <cell r="Q81">
            <v>0.40372166666666698</v>
          </cell>
          <cell r="R81">
            <v>0.40372166666666698</v>
          </cell>
          <cell r="S81">
            <v>0.40372166666666698</v>
          </cell>
          <cell r="T81">
            <v>0.40372166666666698</v>
          </cell>
          <cell r="U81">
            <v>0.40372166666666698</v>
          </cell>
          <cell r="V81">
            <v>0.40372166666666698</v>
          </cell>
          <cell r="W81">
            <v>0.40372166666666698</v>
          </cell>
          <cell r="X81">
            <v>0.40372166666666698</v>
          </cell>
          <cell r="Y81">
            <v>0.40372166666666698</v>
          </cell>
          <cell r="Z81">
            <v>0.40372166666666698</v>
          </cell>
          <cell r="AA81">
            <v>0.40372166666666698</v>
          </cell>
          <cell r="AB81">
            <v>6.5347309999999998</v>
          </cell>
          <cell r="AC81">
            <v>6.5347309999999998</v>
          </cell>
          <cell r="AD81">
            <v>6.5347309999999998</v>
          </cell>
          <cell r="AE81">
            <v>30.904771</v>
          </cell>
          <cell r="AF81">
            <v>0</v>
          </cell>
          <cell r="AG81">
            <v>0</v>
          </cell>
          <cell r="AH81">
            <v>5.5466329999999999</v>
          </cell>
          <cell r="AI81">
            <v>5.5466329999999999</v>
          </cell>
          <cell r="AJ81">
            <v>5.5466329999999999</v>
          </cell>
        </row>
        <row r="83">
          <cell r="C83" t="str">
            <v>Tipo Forestal 03</v>
          </cell>
        </row>
        <row r="84">
          <cell r="C84" t="str">
            <v>Uso de la Tierra/Año</v>
          </cell>
          <cell r="D84">
            <v>1990</v>
          </cell>
          <cell r="E84">
            <v>1991</v>
          </cell>
          <cell r="F84">
            <v>1992</v>
          </cell>
          <cell r="G84">
            <v>1993</v>
          </cell>
          <cell r="H84">
            <v>1994</v>
          </cell>
          <cell r="I84">
            <v>1995</v>
          </cell>
          <cell r="J84">
            <v>1996</v>
          </cell>
          <cell r="K84">
            <v>1997</v>
          </cell>
          <cell r="L84">
            <v>1998</v>
          </cell>
          <cell r="M84">
            <v>1999</v>
          </cell>
          <cell r="N84">
            <v>2000</v>
          </cell>
          <cell r="O84">
            <v>2001</v>
          </cell>
          <cell r="P84">
            <v>2002</v>
          </cell>
          <cell r="Q84">
            <v>2003</v>
          </cell>
          <cell r="R84">
            <v>2004</v>
          </cell>
          <cell r="S84">
            <v>2005</v>
          </cell>
          <cell r="T84">
            <v>2006</v>
          </cell>
          <cell r="U84">
            <v>2007</v>
          </cell>
          <cell r="V84">
            <v>2008</v>
          </cell>
          <cell r="W84">
            <v>2009</v>
          </cell>
          <cell r="X84">
            <v>2010</v>
          </cell>
          <cell r="Y84">
            <v>2011</v>
          </cell>
          <cell r="Z84">
            <v>2012</v>
          </cell>
          <cell r="AA84">
            <v>2013</v>
          </cell>
          <cell r="AB84">
            <v>2014</v>
          </cell>
          <cell r="AC84">
            <v>2015</v>
          </cell>
          <cell r="AD84">
            <v>2016</v>
          </cell>
          <cell r="AE84">
            <v>2017</v>
          </cell>
          <cell r="AF84">
            <v>2018</v>
          </cell>
          <cell r="AG84">
            <v>2019</v>
          </cell>
          <cell r="AH84">
            <v>2020</v>
          </cell>
          <cell r="AI84">
            <v>2021</v>
          </cell>
          <cell r="AJ84">
            <v>2022</v>
          </cell>
        </row>
        <row r="85">
          <cell r="C85" t="str">
            <v>XV</v>
          </cell>
          <cell r="D85">
            <v>0</v>
          </cell>
          <cell r="E85">
            <v>0</v>
          </cell>
          <cell r="F85">
            <v>0</v>
          </cell>
          <cell r="G85">
            <v>0</v>
          </cell>
          <cell r="H85">
            <v>0</v>
          </cell>
          <cell r="I85">
            <v>0</v>
          </cell>
          <cell r="J85">
            <v>0</v>
          </cell>
          <cell r="K85">
            <v>0</v>
          </cell>
          <cell r="L85">
            <v>0</v>
          </cell>
          <cell r="M85">
            <v>0</v>
          </cell>
          <cell r="N85">
            <v>0</v>
          </cell>
          <cell r="O85">
            <v>0</v>
          </cell>
          <cell r="P85">
            <v>0</v>
          </cell>
          <cell r="Q85">
            <v>0</v>
          </cell>
          <cell r="R85">
            <v>0</v>
          </cell>
          <cell r="S85">
            <v>0</v>
          </cell>
          <cell r="T85">
            <v>0</v>
          </cell>
          <cell r="U85">
            <v>0</v>
          </cell>
          <cell r="V85">
            <v>0</v>
          </cell>
          <cell r="W85">
            <v>0</v>
          </cell>
          <cell r="X85">
            <v>0</v>
          </cell>
          <cell r="Y85">
            <v>0</v>
          </cell>
          <cell r="Z85">
            <v>0</v>
          </cell>
          <cell r="AA85">
            <v>0</v>
          </cell>
          <cell r="AB85">
            <v>0</v>
          </cell>
          <cell r="AC85">
            <v>0</v>
          </cell>
          <cell r="AD85">
            <v>0</v>
          </cell>
          <cell r="AE85">
            <v>0</v>
          </cell>
          <cell r="AF85">
            <v>0</v>
          </cell>
          <cell r="AG85">
            <v>0</v>
          </cell>
          <cell r="AH85">
            <v>0</v>
          </cell>
          <cell r="AI85">
            <v>0</v>
          </cell>
          <cell r="AJ85">
            <v>0</v>
          </cell>
        </row>
        <row r="86">
          <cell r="C86" t="str">
            <v>I</v>
          </cell>
          <cell r="D86">
            <v>0</v>
          </cell>
          <cell r="E86">
            <v>0</v>
          </cell>
          <cell r="F86">
            <v>0</v>
          </cell>
          <cell r="G86">
            <v>0</v>
          </cell>
          <cell r="H86">
            <v>0</v>
          </cell>
          <cell r="I86">
            <v>0</v>
          </cell>
          <cell r="J86">
            <v>0</v>
          </cell>
          <cell r="K86">
            <v>0</v>
          </cell>
          <cell r="L86">
            <v>0</v>
          </cell>
          <cell r="M86">
            <v>0</v>
          </cell>
          <cell r="N86">
            <v>0</v>
          </cell>
          <cell r="O86">
            <v>0</v>
          </cell>
          <cell r="P86">
            <v>0</v>
          </cell>
          <cell r="Q86">
            <v>0</v>
          </cell>
          <cell r="R86">
            <v>0</v>
          </cell>
          <cell r="S86">
            <v>0</v>
          </cell>
          <cell r="T86">
            <v>0</v>
          </cell>
          <cell r="U86">
            <v>0</v>
          </cell>
          <cell r="V86">
            <v>0</v>
          </cell>
          <cell r="W86">
            <v>0</v>
          </cell>
          <cell r="X86">
            <v>0</v>
          </cell>
          <cell r="Y86">
            <v>0</v>
          </cell>
          <cell r="Z86">
            <v>0</v>
          </cell>
          <cell r="AA86">
            <v>0</v>
          </cell>
          <cell r="AB86">
            <v>0</v>
          </cell>
          <cell r="AC86">
            <v>0</v>
          </cell>
          <cell r="AD86">
            <v>0</v>
          </cell>
          <cell r="AE86">
            <v>0</v>
          </cell>
          <cell r="AF86">
            <v>0</v>
          </cell>
          <cell r="AG86">
            <v>0</v>
          </cell>
          <cell r="AH86">
            <v>0</v>
          </cell>
          <cell r="AI86">
            <v>0</v>
          </cell>
          <cell r="AJ86">
            <v>0</v>
          </cell>
        </row>
        <row r="87">
          <cell r="C87" t="str">
            <v>II</v>
          </cell>
          <cell r="D87">
            <v>0</v>
          </cell>
          <cell r="E87">
            <v>0</v>
          </cell>
          <cell r="F87">
            <v>0</v>
          </cell>
          <cell r="G87">
            <v>0</v>
          </cell>
          <cell r="H87">
            <v>0</v>
          </cell>
          <cell r="I87">
            <v>0</v>
          </cell>
          <cell r="J87">
            <v>0</v>
          </cell>
          <cell r="K87">
            <v>0</v>
          </cell>
          <cell r="L87">
            <v>0</v>
          </cell>
          <cell r="M87">
            <v>0</v>
          </cell>
          <cell r="N87">
            <v>0</v>
          </cell>
          <cell r="O87">
            <v>0</v>
          </cell>
          <cell r="P87">
            <v>0</v>
          </cell>
          <cell r="Q87">
            <v>0</v>
          </cell>
          <cell r="R87">
            <v>0</v>
          </cell>
          <cell r="S87">
            <v>0</v>
          </cell>
          <cell r="T87">
            <v>0</v>
          </cell>
          <cell r="U87">
            <v>0</v>
          </cell>
          <cell r="V87">
            <v>0</v>
          </cell>
          <cell r="W87">
            <v>0</v>
          </cell>
          <cell r="X87">
            <v>0</v>
          </cell>
          <cell r="Y87">
            <v>0</v>
          </cell>
          <cell r="Z87">
            <v>0</v>
          </cell>
          <cell r="AA87">
            <v>0</v>
          </cell>
          <cell r="AB87">
            <v>0</v>
          </cell>
          <cell r="AC87">
            <v>0</v>
          </cell>
          <cell r="AD87">
            <v>0</v>
          </cell>
          <cell r="AE87">
            <v>0</v>
          </cell>
          <cell r="AF87">
            <v>0</v>
          </cell>
          <cell r="AG87">
            <v>0</v>
          </cell>
          <cell r="AH87">
            <v>0</v>
          </cell>
          <cell r="AI87">
            <v>0</v>
          </cell>
          <cell r="AJ87">
            <v>0</v>
          </cell>
        </row>
        <row r="88">
          <cell r="C88" t="str">
            <v>III</v>
          </cell>
          <cell r="D88">
            <v>0</v>
          </cell>
          <cell r="E88">
            <v>0</v>
          </cell>
          <cell r="F88">
            <v>0</v>
          </cell>
          <cell r="G88">
            <v>0</v>
          </cell>
          <cell r="H88">
            <v>0</v>
          </cell>
          <cell r="I88">
            <v>0</v>
          </cell>
          <cell r="J88">
            <v>0</v>
          </cell>
          <cell r="K88">
            <v>0</v>
          </cell>
          <cell r="L88">
            <v>0</v>
          </cell>
          <cell r="M88">
            <v>0</v>
          </cell>
          <cell r="N88">
            <v>0</v>
          </cell>
          <cell r="O88">
            <v>0</v>
          </cell>
          <cell r="P88">
            <v>0</v>
          </cell>
          <cell r="Q88">
            <v>0</v>
          </cell>
          <cell r="R88">
            <v>0</v>
          </cell>
          <cell r="S88">
            <v>0</v>
          </cell>
          <cell r="T88">
            <v>0</v>
          </cell>
          <cell r="U88">
            <v>0</v>
          </cell>
          <cell r="V88">
            <v>0</v>
          </cell>
          <cell r="W88">
            <v>0</v>
          </cell>
          <cell r="X88">
            <v>0</v>
          </cell>
          <cell r="Y88">
            <v>0</v>
          </cell>
          <cell r="Z88">
            <v>0</v>
          </cell>
          <cell r="AA88">
            <v>0</v>
          </cell>
          <cell r="AB88">
            <v>0</v>
          </cell>
          <cell r="AC88">
            <v>0</v>
          </cell>
          <cell r="AD88">
            <v>0</v>
          </cell>
          <cell r="AE88">
            <v>0</v>
          </cell>
          <cell r="AF88">
            <v>0</v>
          </cell>
          <cell r="AG88">
            <v>0</v>
          </cell>
          <cell r="AH88">
            <v>0</v>
          </cell>
          <cell r="AI88">
            <v>0</v>
          </cell>
          <cell r="AJ88">
            <v>0</v>
          </cell>
        </row>
        <row r="89">
          <cell r="C89" t="str">
            <v>IV</v>
          </cell>
          <cell r="D89">
            <v>0</v>
          </cell>
          <cell r="E89">
            <v>0</v>
          </cell>
          <cell r="F89">
            <v>0</v>
          </cell>
          <cell r="G89">
            <v>0</v>
          </cell>
          <cell r="H89">
            <v>0</v>
          </cell>
          <cell r="I89">
            <v>0</v>
          </cell>
          <cell r="J89">
            <v>0</v>
          </cell>
          <cell r="K89">
            <v>0</v>
          </cell>
          <cell r="L89">
            <v>0</v>
          </cell>
          <cell r="M89">
            <v>0</v>
          </cell>
          <cell r="N89">
            <v>0</v>
          </cell>
          <cell r="O89">
            <v>0</v>
          </cell>
          <cell r="P89">
            <v>0</v>
          </cell>
          <cell r="Q89">
            <v>0</v>
          </cell>
          <cell r="R89">
            <v>0</v>
          </cell>
          <cell r="S89">
            <v>0</v>
          </cell>
          <cell r="T89">
            <v>0</v>
          </cell>
          <cell r="U89">
            <v>0</v>
          </cell>
          <cell r="V89">
            <v>0</v>
          </cell>
          <cell r="W89">
            <v>0</v>
          </cell>
          <cell r="X89">
            <v>0</v>
          </cell>
          <cell r="Y89">
            <v>0</v>
          </cell>
          <cell r="Z89">
            <v>0</v>
          </cell>
          <cell r="AA89">
            <v>0</v>
          </cell>
          <cell r="AB89">
            <v>0</v>
          </cell>
          <cell r="AC89">
            <v>0</v>
          </cell>
          <cell r="AD89">
            <v>0</v>
          </cell>
          <cell r="AE89">
            <v>0</v>
          </cell>
          <cell r="AF89">
            <v>0</v>
          </cell>
          <cell r="AG89">
            <v>0</v>
          </cell>
          <cell r="AH89">
            <v>0</v>
          </cell>
          <cell r="AI89">
            <v>0</v>
          </cell>
          <cell r="AJ89">
            <v>0</v>
          </cell>
        </row>
        <row r="90">
          <cell r="C90" t="str">
            <v>V</v>
          </cell>
          <cell r="D90">
            <v>0</v>
          </cell>
          <cell r="E90">
            <v>0</v>
          </cell>
          <cell r="F90">
            <v>0</v>
          </cell>
          <cell r="G90">
            <v>0</v>
          </cell>
          <cell r="H90">
            <v>0</v>
          </cell>
          <cell r="I90">
            <v>0</v>
          </cell>
          <cell r="J90">
            <v>0</v>
          </cell>
          <cell r="K90">
            <v>0</v>
          </cell>
          <cell r="L90">
            <v>0</v>
          </cell>
          <cell r="M90">
            <v>0</v>
          </cell>
          <cell r="N90">
            <v>0</v>
          </cell>
          <cell r="O90">
            <v>0</v>
          </cell>
          <cell r="P90">
            <v>0</v>
          </cell>
          <cell r="Q90">
            <v>0</v>
          </cell>
          <cell r="R90">
            <v>0</v>
          </cell>
          <cell r="S90">
            <v>0</v>
          </cell>
          <cell r="T90">
            <v>0</v>
          </cell>
          <cell r="U90">
            <v>0</v>
          </cell>
          <cell r="V90">
            <v>0</v>
          </cell>
          <cell r="W90">
            <v>0</v>
          </cell>
          <cell r="X90">
            <v>0</v>
          </cell>
          <cell r="Y90">
            <v>0</v>
          </cell>
          <cell r="Z90">
            <v>0</v>
          </cell>
          <cell r="AA90">
            <v>0</v>
          </cell>
          <cell r="AB90">
            <v>0</v>
          </cell>
          <cell r="AC90">
            <v>0</v>
          </cell>
          <cell r="AD90">
            <v>0</v>
          </cell>
          <cell r="AE90">
            <v>0</v>
          </cell>
          <cell r="AF90">
            <v>0</v>
          </cell>
          <cell r="AG90">
            <v>0</v>
          </cell>
          <cell r="AH90">
            <v>0</v>
          </cell>
          <cell r="AI90">
            <v>0</v>
          </cell>
          <cell r="AJ90">
            <v>0</v>
          </cell>
        </row>
        <row r="91">
          <cell r="C91" t="str">
            <v>RM</v>
          </cell>
          <cell r="D91">
            <v>0</v>
          </cell>
          <cell r="E91">
            <v>0</v>
          </cell>
          <cell r="F91">
            <v>0</v>
          </cell>
          <cell r="G91">
            <v>0</v>
          </cell>
          <cell r="H91">
            <v>0</v>
          </cell>
          <cell r="I91">
            <v>0</v>
          </cell>
          <cell r="J91">
            <v>0</v>
          </cell>
          <cell r="K91">
            <v>0</v>
          </cell>
          <cell r="L91">
            <v>0</v>
          </cell>
          <cell r="M91">
            <v>0</v>
          </cell>
          <cell r="N91">
            <v>0</v>
          </cell>
          <cell r="O91">
            <v>0</v>
          </cell>
          <cell r="P91">
            <v>0</v>
          </cell>
          <cell r="Q91">
            <v>0</v>
          </cell>
          <cell r="R91">
            <v>0</v>
          </cell>
          <cell r="S91">
            <v>0</v>
          </cell>
          <cell r="T91">
            <v>0</v>
          </cell>
          <cell r="U91">
            <v>0</v>
          </cell>
          <cell r="V91">
            <v>0</v>
          </cell>
          <cell r="W91">
            <v>0</v>
          </cell>
          <cell r="X91">
            <v>0</v>
          </cell>
          <cell r="Y91">
            <v>0</v>
          </cell>
          <cell r="Z91">
            <v>0</v>
          </cell>
          <cell r="AA91">
            <v>0</v>
          </cell>
          <cell r="AB91">
            <v>0</v>
          </cell>
          <cell r="AC91">
            <v>0</v>
          </cell>
          <cell r="AD91">
            <v>0</v>
          </cell>
          <cell r="AE91">
            <v>0</v>
          </cell>
          <cell r="AF91">
            <v>0</v>
          </cell>
          <cell r="AG91">
            <v>0</v>
          </cell>
          <cell r="AH91">
            <v>0</v>
          </cell>
          <cell r="AI91">
            <v>0</v>
          </cell>
          <cell r="AJ91">
            <v>0</v>
          </cell>
        </row>
        <row r="92">
          <cell r="C92" t="str">
            <v>VI</v>
          </cell>
          <cell r="D92">
            <v>0</v>
          </cell>
          <cell r="E92">
            <v>0</v>
          </cell>
          <cell r="F92">
            <v>0</v>
          </cell>
          <cell r="G92">
            <v>0</v>
          </cell>
          <cell r="H92">
            <v>0</v>
          </cell>
          <cell r="I92">
            <v>0</v>
          </cell>
          <cell r="J92">
            <v>0</v>
          </cell>
          <cell r="K92">
            <v>0</v>
          </cell>
          <cell r="L92">
            <v>0</v>
          </cell>
          <cell r="M92">
            <v>0</v>
          </cell>
          <cell r="N92">
            <v>0</v>
          </cell>
          <cell r="O92">
            <v>0</v>
          </cell>
          <cell r="P92">
            <v>0</v>
          </cell>
          <cell r="Q92">
            <v>0</v>
          </cell>
          <cell r="R92">
            <v>0</v>
          </cell>
          <cell r="S92">
            <v>0</v>
          </cell>
          <cell r="T92">
            <v>0</v>
          </cell>
          <cell r="U92">
            <v>0</v>
          </cell>
          <cell r="V92">
            <v>0</v>
          </cell>
          <cell r="W92">
            <v>0</v>
          </cell>
          <cell r="X92">
            <v>0</v>
          </cell>
          <cell r="Y92">
            <v>0</v>
          </cell>
          <cell r="Z92">
            <v>0</v>
          </cell>
          <cell r="AA92">
            <v>0</v>
          </cell>
          <cell r="AB92">
            <v>0</v>
          </cell>
          <cell r="AC92">
            <v>0</v>
          </cell>
          <cell r="AD92">
            <v>0</v>
          </cell>
          <cell r="AE92">
            <v>0</v>
          </cell>
          <cell r="AF92">
            <v>0</v>
          </cell>
          <cell r="AG92">
            <v>0</v>
          </cell>
          <cell r="AH92">
            <v>0</v>
          </cell>
          <cell r="AI92">
            <v>0</v>
          </cell>
          <cell r="AJ92">
            <v>0</v>
          </cell>
        </row>
        <row r="93">
          <cell r="C93" t="str">
            <v>VII</v>
          </cell>
          <cell r="D93">
            <v>0</v>
          </cell>
          <cell r="E93">
            <v>0</v>
          </cell>
          <cell r="F93">
            <v>0</v>
          </cell>
          <cell r="G93">
            <v>0</v>
          </cell>
          <cell r="H93">
            <v>0</v>
          </cell>
          <cell r="I93">
            <v>0</v>
          </cell>
          <cell r="J93">
            <v>0</v>
          </cell>
          <cell r="K93">
            <v>0</v>
          </cell>
          <cell r="L93">
            <v>0</v>
          </cell>
          <cell r="M93">
            <v>0</v>
          </cell>
          <cell r="N93">
            <v>0</v>
          </cell>
          <cell r="O93">
            <v>0</v>
          </cell>
          <cell r="P93">
            <v>0</v>
          </cell>
          <cell r="Q93">
            <v>0</v>
          </cell>
          <cell r="R93">
            <v>0</v>
          </cell>
          <cell r="S93">
            <v>0</v>
          </cell>
          <cell r="T93">
            <v>0</v>
          </cell>
          <cell r="U93">
            <v>0</v>
          </cell>
          <cell r="V93">
            <v>0</v>
          </cell>
          <cell r="W93">
            <v>0</v>
          </cell>
          <cell r="X93">
            <v>0</v>
          </cell>
          <cell r="Y93">
            <v>0</v>
          </cell>
          <cell r="Z93">
            <v>0</v>
          </cell>
          <cell r="AA93">
            <v>0</v>
          </cell>
          <cell r="AB93">
            <v>0</v>
          </cell>
          <cell r="AC93">
            <v>0</v>
          </cell>
          <cell r="AD93">
            <v>0</v>
          </cell>
          <cell r="AE93">
            <v>0</v>
          </cell>
          <cell r="AF93">
            <v>0</v>
          </cell>
          <cell r="AG93">
            <v>0</v>
          </cell>
          <cell r="AH93">
            <v>0</v>
          </cell>
          <cell r="AI93">
            <v>0</v>
          </cell>
          <cell r="AJ93">
            <v>0</v>
          </cell>
        </row>
        <row r="94">
          <cell r="C94" t="str">
            <v>XVI</v>
          </cell>
          <cell r="D94">
            <v>0</v>
          </cell>
          <cell r="E94">
            <v>0</v>
          </cell>
          <cell r="F94">
            <v>0</v>
          </cell>
          <cell r="G94">
            <v>0</v>
          </cell>
          <cell r="H94">
            <v>0</v>
          </cell>
          <cell r="I94">
            <v>0</v>
          </cell>
          <cell r="J94">
            <v>0</v>
          </cell>
          <cell r="K94">
            <v>0</v>
          </cell>
          <cell r="L94">
            <v>0</v>
          </cell>
          <cell r="M94">
            <v>0</v>
          </cell>
          <cell r="N94">
            <v>0</v>
          </cell>
          <cell r="O94">
            <v>0</v>
          </cell>
          <cell r="P94">
            <v>0</v>
          </cell>
          <cell r="Q94">
            <v>0</v>
          </cell>
          <cell r="R94">
            <v>0</v>
          </cell>
          <cell r="S94">
            <v>0</v>
          </cell>
          <cell r="T94">
            <v>0</v>
          </cell>
          <cell r="U94">
            <v>0</v>
          </cell>
          <cell r="V94">
            <v>0</v>
          </cell>
          <cell r="W94">
            <v>0</v>
          </cell>
          <cell r="X94">
            <v>0</v>
          </cell>
          <cell r="Y94">
            <v>0</v>
          </cell>
          <cell r="Z94">
            <v>0</v>
          </cell>
          <cell r="AA94">
            <v>0</v>
          </cell>
          <cell r="AB94">
            <v>0</v>
          </cell>
          <cell r="AC94">
            <v>0</v>
          </cell>
          <cell r="AD94">
            <v>0</v>
          </cell>
          <cell r="AE94">
            <v>0</v>
          </cell>
          <cell r="AF94">
            <v>0</v>
          </cell>
          <cell r="AG94">
            <v>0</v>
          </cell>
          <cell r="AH94">
            <v>0</v>
          </cell>
          <cell r="AI94">
            <v>0</v>
          </cell>
          <cell r="AJ94">
            <v>0</v>
          </cell>
        </row>
        <row r="95">
          <cell r="C95" t="str">
            <v>VIII</v>
          </cell>
          <cell r="D95">
            <v>8.1783341666666693</v>
          </cell>
          <cell r="E95">
            <v>8.1783341666666693</v>
          </cell>
          <cell r="F95">
            <v>8.1783341666666693</v>
          </cell>
          <cell r="G95">
            <v>8.1783341666666693</v>
          </cell>
          <cell r="H95">
            <v>8.1783341666666693</v>
          </cell>
          <cell r="I95">
            <v>8.1783341666666693</v>
          </cell>
          <cell r="J95">
            <v>8.1783341666666693</v>
          </cell>
          <cell r="K95">
            <v>8.1783341666666693</v>
          </cell>
          <cell r="L95">
            <v>8.1783341666666693</v>
          </cell>
          <cell r="M95">
            <v>8.1783341666666693</v>
          </cell>
          <cell r="N95">
            <v>8.1783341666666693</v>
          </cell>
          <cell r="O95">
            <v>8.1783341666666693</v>
          </cell>
          <cell r="P95">
            <v>8.1783341666666693</v>
          </cell>
          <cell r="Q95">
            <v>8.1783341666666693</v>
          </cell>
          <cell r="R95">
            <v>8.1783341666666693</v>
          </cell>
          <cell r="S95">
            <v>8.1783341666666693</v>
          </cell>
          <cell r="T95">
            <v>8.1783341666666693</v>
          </cell>
          <cell r="U95">
            <v>8.1783341666666693</v>
          </cell>
          <cell r="V95">
            <v>8.1783341666666693</v>
          </cell>
          <cell r="W95">
            <v>8.1783341666666693</v>
          </cell>
          <cell r="X95">
            <v>8.1783341666666693</v>
          </cell>
          <cell r="Y95">
            <v>8.1783341666666693</v>
          </cell>
          <cell r="Z95">
            <v>8.1783341666666693</v>
          </cell>
          <cell r="AA95">
            <v>8.1783341666666693</v>
          </cell>
          <cell r="AB95">
            <v>5.2454333333333301</v>
          </cell>
          <cell r="AC95">
            <v>5.2454333333333301</v>
          </cell>
          <cell r="AD95">
            <v>5.2454333333333301</v>
          </cell>
          <cell r="AE95">
            <v>19.129300000000001</v>
          </cell>
          <cell r="AF95">
            <v>3.7076224999999998</v>
          </cell>
          <cell r="AG95">
            <v>3.7076224999999998</v>
          </cell>
          <cell r="AH95">
            <v>0</v>
          </cell>
          <cell r="AI95">
            <v>0</v>
          </cell>
          <cell r="AJ95">
            <v>0</v>
          </cell>
        </row>
        <row r="96">
          <cell r="C96" t="str">
            <v>IX</v>
          </cell>
          <cell r="D96">
            <v>32.378376393684903</v>
          </cell>
          <cell r="E96">
            <v>32.378376393684903</v>
          </cell>
          <cell r="F96">
            <v>32.378376393684903</v>
          </cell>
          <cell r="G96">
            <v>32.378376393684903</v>
          </cell>
          <cell r="H96">
            <v>32.378376393684903</v>
          </cell>
          <cell r="I96">
            <v>32.378376393684903</v>
          </cell>
          <cell r="J96">
            <v>32.378376393684903</v>
          </cell>
          <cell r="K96">
            <v>32.378376393684903</v>
          </cell>
          <cell r="L96">
            <v>32.378376393684903</v>
          </cell>
          <cell r="M96">
            <v>32.378376393684903</v>
          </cell>
          <cell r="N96">
            <v>32.378376393684903</v>
          </cell>
          <cell r="O96">
            <v>32.378376393684903</v>
          </cell>
          <cell r="P96">
            <v>32.378376393684903</v>
          </cell>
          <cell r="Q96">
            <v>32.378376393684903</v>
          </cell>
          <cell r="R96">
            <v>32.378376393684903</v>
          </cell>
          <cell r="S96">
            <v>32.378376393684903</v>
          </cell>
          <cell r="T96">
            <v>32.378376393684903</v>
          </cell>
          <cell r="U96">
            <v>32.378376393684903</v>
          </cell>
          <cell r="V96">
            <v>32.378376393684903</v>
          </cell>
          <cell r="W96">
            <v>32.378376393684903</v>
          </cell>
          <cell r="X96">
            <v>32.378376393684903</v>
          </cell>
          <cell r="Y96">
            <v>32.378376393684903</v>
          </cell>
          <cell r="Z96">
            <v>32.378376393684903</v>
          </cell>
          <cell r="AA96">
            <v>32.378376393684903</v>
          </cell>
          <cell r="AB96">
            <v>88.224987163052702</v>
          </cell>
          <cell r="AC96">
            <v>88.224987163052702</v>
          </cell>
          <cell r="AD96">
            <v>88.224987163052702</v>
          </cell>
          <cell r="AE96">
            <v>9.1214555118800007</v>
          </cell>
          <cell r="AF96">
            <v>17.9266007043305</v>
          </cell>
          <cell r="AG96">
            <v>17.9266007043305</v>
          </cell>
          <cell r="AH96">
            <v>0</v>
          </cell>
          <cell r="AI96">
            <v>0</v>
          </cell>
          <cell r="AJ96">
            <v>0</v>
          </cell>
        </row>
        <row r="97">
          <cell r="C97" t="str">
            <v>XIV</v>
          </cell>
          <cell r="D97">
            <v>0.65811833333333303</v>
          </cell>
          <cell r="E97">
            <v>0.65811833333333303</v>
          </cell>
          <cell r="F97">
            <v>0.65811833333333303</v>
          </cell>
          <cell r="G97">
            <v>0.65811833333333303</v>
          </cell>
          <cell r="H97">
            <v>0.65811833333333303</v>
          </cell>
          <cell r="I97">
            <v>0.65811833333333303</v>
          </cell>
          <cell r="J97">
            <v>0.65811833333333303</v>
          </cell>
          <cell r="K97">
            <v>0.65811833333333303</v>
          </cell>
          <cell r="L97">
            <v>0.65811833333333303</v>
          </cell>
          <cell r="M97">
            <v>0.65811833333333303</v>
          </cell>
          <cell r="N97">
            <v>0.65811833333333303</v>
          </cell>
          <cell r="O97">
            <v>0.65811833333333303</v>
          </cell>
          <cell r="P97">
            <v>0.65811833333333303</v>
          </cell>
          <cell r="Q97">
            <v>0.65811833333333303</v>
          </cell>
          <cell r="R97">
            <v>0.65811833333333303</v>
          </cell>
          <cell r="S97">
            <v>0.65811833333333303</v>
          </cell>
          <cell r="T97">
            <v>0.65811833333333303</v>
          </cell>
          <cell r="U97">
            <v>0.65811833333333303</v>
          </cell>
          <cell r="V97">
            <v>0.65811833333333303</v>
          </cell>
          <cell r="W97">
            <v>0.65811833333333303</v>
          </cell>
          <cell r="X97">
            <v>0.65811833333333303</v>
          </cell>
          <cell r="Y97">
            <v>0.65811833333333303</v>
          </cell>
          <cell r="Z97">
            <v>0.65811833333333303</v>
          </cell>
          <cell r="AA97">
            <v>0.65811833333333303</v>
          </cell>
          <cell r="AB97">
            <v>0</v>
          </cell>
          <cell r="AC97">
            <v>0</v>
          </cell>
          <cell r="AD97">
            <v>0</v>
          </cell>
          <cell r="AE97">
            <v>0</v>
          </cell>
          <cell r="AF97">
            <v>0</v>
          </cell>
          <cell r="AG97">
            <v>0</v>
          </cell>
          <cell r="AH97">
            <v>0</v>
          </cell>
          <cell r="AI97">
            <v>0</v>
          </cell>
          <cell r="AJ97">
            <v>0</v>
          </cell>
        </row>
        <row r="98">
          <cell r="C98" t="str">
            <v>X</v>
          </cell>
          <cell r="D98">
            <v>0</v>
          </cell>
          <cell r="E98">
            <v>0</v>
          </cell>
          <cell r="F98">
            <v>0</v>
          </cell>
          <cell r="G98">
            <v>0</v>
          </cell>
          <cell r="H98">
            <v>0</v>
          </cell>
          <cell r="I98">
            <v>0</v>
          </cell>
          <cell r="J98">
            <v>0</v>
          </cell>
          <cell r="K98">
            <v>0</v>
          </cell>
          <cell r="L98">
            <v>0</v>
          </cell>
          <cell r="M98">
            <v>0</v>
          </cell>
          <cell r="N98">
            <v>0</v>
          </cell>
          <cell r="O98">
            <v>0</v>
          </cell>
          <cell r="P98">
            <v>0</v>
          </cell>
          <cell r="Q98">
            <v>0</v>
          </cell>
          <cell r="R98">
            <v>0</v>
          </cell>
          <cell r="S98">
            <v>0</v>
          </cell>
          <cell r="T98">
            <v>0</v>
          </cell>
          <cell r="U98">
            <v>0</v>
          </cell>
          <cell r="V98">
            <v>0</v>
          </cell>
          <cell r="W98">
            <v>0</v>
          </cell>
          <cell r="X98">
            <v>0</v>
          </cell>
          <cell r="Y98">
            <v>0</v>
          </cell>
          <cell r="Z98">
            <v>0</v>
          </cell>
          <cell r="AA98">
            <v>0</v>
          </cell>
          <cell r="AB98">
            <v>0</v>
          </cell>
          <cell r="AC98">
            <v>0</v>
          </cell>
          <cell r="AD98">
            <v>0</v>
          </cell>
          <cell r="AE98">
            <v>0</v>
          </cell>
          <cell r="AF98">
            <v>0</v>
          </cell>
          <cell r="AG98">
            <v>0</v>
          </cell>
          <cell r="AH98">
            <v>0</v>
          </cell>
          <cell r="AI98">
            <v>0</v>
          </cell>
          <cell r="AJ98">
            <v>0</v>
          </cell>
        </row>
        <row r="99">
          <cell r="C99" t="str">
            <v>XI</v>
          </cell>
          <cell r="D99">
            <v>0</v>
          </cell>
          <cell r="E99">
            <v>0</v>
          </cell>
          <cell r="F99">
            <v>0</v>
          </cell>
          <cell r="G99">
            <v>0</v>
          </cell>
          <cell r="H99">
            <v>0</v>
          </cell>
          <cell r="I99">
            <v>0</v>
          </cell>
          <cell r="J99">
            <v>0</v>
          </cell>
          <cell r="K99">
            <v>0</v>
          </cell>
          <cell r="L99">
            <v>0</v>
          </cell>
          <cell r="M99">
            <v>0</v>
          </cell>
          <cell r="N99">
            <v>0</v>
          </cell>
          <cell r="O99">
            <v>0</v>
          </cell>
          <cell r="P99">
            <v>0</v>
          </cell>
          <cell r="Q99">
            <v>0</v>
          </cell>
          <cell r="R99">
            <v>0</v>
          </cell>
          <cell r="S99">
            <v>0</v>
          </cell>
          <cell r="T99">
            <v>0</v>
          </cell>
          <cell r="U99">
            <v>0</v>
          </cell>
          <cell r="V99">
            <v>0</v>
          </cell>
          <cell r="W99">
            <v>0</v>
          </cell>
          <cell r="X99">
            <v>0</v>
          </cell>
          <cell r="Y99">
            <v>0</v>
          </cell>
          <cell r="Z99">
            <v>0</v>
          </cell>
          <cell r="AA99">
            <v>0</v>
          </cell>
          <cell r="AB99">
            <v>0</v>
          </cell>
          <cell r="AC99">
            <v>0</v>
          </cell>
          <cell r="AD99">
            <v>0</v>
          </cell>
          <cell r="AE99">
            <v>0</v>
          </cell>
          <cell r="AF99">
            <v>0</v>
          </cell>
          <cell r="AG99">
            <v>0</v>
          </cell>
          <cell r="AH99">
            <v>0</v>
          </cell>
          <cell r="AI99">
            <v>0</v>
          </cell>
          <cell r="AJ99">
            <v>0</v>
          </cell>
        </row>
        <row r="100">
          <cell r="C100" t="str">
            <v>XII</v>
          </cell>
          <cell r="D100">
            <v>0</v>
          </cell>
          <cell r="E100">
            <v>0</v>
          </cell>
          <cell r="F100">
            <v>0</v>
          </cell>
          <cell r="G100">
            <v>0</v>
          </cell>
          <cell r="H100">
            <v>0</v>
          </cell>
          <cell r="I100">
            <v>0</v>
          </cell>
          <cell r="J100">
            <v>0</v>
          </cell>
          <cell r="K100">
            <v>0</v>
          </cell>
          <cell r="L100">
            <v>0</v>
          </cell>
          <cell r="M100">
            <v>0</v>
          </cell>
          <cell r="N100">
            <v>0</v>
          </cell>
          <cell r="O100">
            <v>0</v>
          </cell>
          <cell r="P100">
            <v>0</v>
          </cell>
          <cell r="Q100">
            <v>0</v>
          </cell>
          <cell r="R100">
            <v>0</v>
          </cell>
          <cell r="S100">
            <v>0</v>
          </cell>
          <cell r="T100">
            <v>0</v>
          </cell>
          <cell r="U100">
            <v>0</v>
          </cell>
          <cell r="V100">
            <v>0</v>
          </cell>
          <cell r="W100">
            <v>0</v>
          </cell>
          <cell r="X100">
            <v>0</v>
          </cell>
          <cell r="Y100">
            <v>0</v>
          </cell>
          <cell r="Z100">
            <v>0</v>
          </cell>
          <cell r="AA100">
            <v>0</v>
          </cell>
          <cell r="AB100">
            <v>0</v>
          </cell>
          <cell r="AC100">
            <v>0</v>
          </cell>
          <cell r="AD100">
            <v>0</v>
          </cell>
          <cell r="AE100">
            <v>0</v>
          </cell>
          <cell r="AF100">
            <v>0</v>
          </cell>
          <cell r="AG100">
            <v>0</v>
          </cell>
          <cell r="AH100">
            <v>0</v>
          </cell>
          <cell r="AI100">
            <v>0</v>
          </cell>
          <cell r="AJ100">
            <v>0</v>
          </cell>
        </row>
        <row r="101">
          <cell r="D101">
            <v>41.214828893684903</v>
          </cell>
          <cell r="E101">
            <v>41.214828893684903</v>
          </cell>
          <cell r="F101">
            <v>41.214828893684903</v>
          </cell>
          <cell r="G101">
            <v>41.214828893684903</v>
          </cell>
          <cell r="H101">
            <v>41.214828893684903</v>
          </cell>
          <cell r="I101">
            <v>41.214828893684903</v>
          </cell>
          <cell r="J101">
            <v>41.214828893684903</v>
          </cell>
          <cell r="K101">
            <v>41.214828893684903</v>
          </cell>
          <cell r="L101">
            <v>41.214828893684903</v>
          </cell>
          <cell r="M101">
            <v>41.214828893684903</v>
          </cell>
          <cell r="N101">
            <v>41.214828893684903</v>
          </cell>
          <cell r="O101">
            <v>41.214828893684903</v>
          </cell>
          <cell r="P101">
            <v>41.214828893684903</v>
          </cell>
          <cell r="Q101">
            <v>41.214828893684903</v>
          </cell>
          <cell r="R101">
            <v>41.214828893684903</v>
          </cell>
          <cell r="S101">
            <v>41.214828893684903</v>
          </cell>
          <cell r="T101">
            <v>41.214828893684903</v>
          </cell>
          <cell r="U101">
            <v>41.214828893684903</v>
          </cell>
          <cell r="V101">
            <v>41.214828893684903</v>
          </cell>
          <cell r="W101">
            <v>41.214828893684903</v>
          </cell>
          <cell r="X101">
            <v>41.214828893684903</v>
          </cell>
          <cell r="Y101">
            <v>41.214828893684903</v>
          </cell>
          <cell r="Z101">
            <v>41.214828893684903</v>
          </cell>
          <cell r="AA101">
            <v>41.214828893684903</v>
          </cell>
          <cell r="AB101">
            <v>93.470420496385998</v>
          </cell>
          <cell r="AC101">
            <v>93.470420496385998</v>
          </cell>
          <cell r="AD101">
            <v>93.470420496385998</v>
          </cell>
          <cell r="AE101">
            <v>28.250755511880001</v>
          </cell>
          <cell r="AF101">
            <v>21.6342232043305</v>
          </cell>
          <cell r="AG101">
            <v>21.6342232043305</v>
          </cell>
          <cell r="AH101">
            <v>0</v>
          </cell>
          <cell r="AI101">
            <v>0</v>
          </cell>
          <cell r="AJ101">
            <v>0</v>
          </cell>
        </row>
        <row r="103">
          <cell r="C103" t="str">
            <v>Tipo Forestal 04</v>
          </cell>
        </row>
        <row r="104">
          <cell r="C104" t="str">
            <v>Uso de la Tierra/Año</v>
          </cell>
          <cell r="D104">
            <v>1990</v>
          </cell>
          <cell r="E104">
            <v>1991</v>
          </cell>
          <cell r="F104">
            <v>1992</v>
          </cell>
          <cell r="G104">
            <v>1993</v>
          </cell>
          <cell r="H104">
            <v>1994</v>
          </cell>
          <cell r="I104">
            <v>1995</v>
          </cell>
          <cell r="J104">
            <v>1996</v>
          </cell>
          <cell r="K104">
            <v>1997</v>
          </cell>
          <cell r="L104">
            <v>1998</v>
          </cell>
          <cell r="M104">
            <v>1999</v>
          </cell>
          <cell r="N104">
            <v>2000</v>
          </cell>
          <cell r="O104">
            <v>2001</v>
          </cell>
          <cell r="P104">
            <v>2002</v>
          </cell>
          <cell r="Q104">
            <v>2003</v>
          </cell>
          <cell r="R104">
            <v>2004</v>
          </cell>
          <cell r="S104">
            <v>2005</v>
          </cell>
          <cell r="T104">
            <v>2006</v>
          </cell>
          <cell r="U104">
            <v>2007</v>
          </cell>
          <cell r="V104">
            <v>2008</v>
          </cell>
          <cell r="W104">
            <v>2009</v>
          </cell>
          <cell r="X104">
            <v>2010</v>
          </cell>
          <cell r="Y104">
            <v>2011</v>
          </cell>
          <cell r="Z104">
            <v>2012</v>
          </cell>
          <cell r="AA104">
            <v>2013</v>
          </cell>
          <cell r="AB104">
            <v>2014</v>
          </cell>
          <cell r="AC104">
            <v>2015</v>
          </cell>
          <cell r="AD104">
            <v>2016</v>
          </cell>
          <cell r="AE104">
            <v>2017</v>
          </cell>
          <cell r="AF104">
            <v>2018</v>
          </cell>
          <cell r="AG104">
            <v>2019</v>
          </cell>
          <cell r="AH104">
            <v>2020</v>
          </cell>
          <cell r="AI104">
            <v>2021</v>
          </cell>
          <cell r="AJ104">
            <v>2022</v>
          </cell>
        </row>
        <row r="105">
          <cell r="C105" t="str">
            <v>XV</v>
          </cell>
          <cell r="D105">
            <v>0</v>
          </cell>
          <cell r="E105">
            <v>0</v>
          </cell>
          <cell r="F105">
            <v>0</v>
          </cell>
          <cell r="G105">
            <v>0</v>
          </cell>
          <cell r="H105">
            <v>0</v>
          </cell>
          <cell r="I105">
            <v>0</v>
          </cell>
          <cell r="J105">
            <v>0</v>
          </cell>
          <cell r="K105">
            <v>0</v>
          </cell>
          <cell r="L105">
            <v>0</v>
          </cell>
          <cell r="M105">
            <v>0</v>
          </cell>
          <cell r="N105">
            <v>0</v>
          </cell>
          <cell r="O105">
            <v>0</v>
          </cell>
          <cell r="P105">
            <v>0</v>
          </cell>
          <cell r="Q105">
            <v>0</v>
          </cell>
          <cell r="R105">
            <v>0</v>
          </cell>
          <cell r="S105">
            <v>0</v>
          </cell>
          <cell r="T105">
            <v>0</v>
          </cell>
          <cell r="U105">
            <v>0</v>
          </cell>
          <cell r="V105">
            <v>0</v>
          </cell>
          <cell r="W105">
            <v>0</v>
          </cell>
          <cell r="X105">
            <v>0</v>
          </cell>
          <cell r="Y105">
            <v>0</v>
          </cell>
          <cell r="Z105">
            <v>0</v>
          </cell>
          <cell r="AA105">
            <v>0</v>
          </cell>
          <cell r="AB105">
            <v>0</v>
          </cell>
          <cell r="AC105">
            <v>0</v>
          </cell>
          <cell r="AD105">
            <v>0</v>
          </cell>
          <cell r="AE105">
            <v>0</v>
          </cell>
          <cell r="AF105">
            <v>0</v>
          </cell>
          <cell r="AG105">
            <v>0</v>
          </cell>
          <cell r="AH105">
            <v>0</v>
          </cell>
          <cell r="AI105">
            <v>0</v>
          </cell>
          <cell r="AJ105">
            <v>0</v>
          </cell>
        </row>
        <row r="106">
          <cell r="C106" t="str">
            <v>I</v>
          </cell>
          <cell r="D106">
            <v>0</v>
          </cell>
          <cell r="E106">
            <v>0</v>
          </cell>
          <cell r="F106">
            <v>0</v>
          </cell>
          <cell r="G106">
            <v>0</v>
          </cell>
          <cell r="H106">
            <v>0</v>
          </cell>
          <cell r="I106">
            <v>0</v>
          </cell>
          <cell r="J106">
            <v>0</v>
          </cell>
          <cell r="K106">
            <v>0</v>
          </cell>
          <cell r="L106">
            <v>0</v>
          </cell>
          <cell r="M106">
            <v>0</v>
          </cell>
          <cell r="N106">
            <v>0</v>
          </cell>
          <cell r="O106">
            <v>0</v>
          </cell>
          <cell r="P106">
            <v>0</v>
          </cell>
          <cell r="Q106">
            <v>0</v>
          </cell>
          <cell r="R106">
            <v>0</v>
          </cell>
          <cell r="S106">
            <v>0</v>
          </cell>
          <cell r="T106">
            <v>0</v>
          </cell>
          <cell r="U106">
            <v>0</v>
          </cell>
          <cell r="V106">
            <v>0</v>
          </cell>
          <cell r="W106">
            <v>0</v>
          </cell>
          <cell r="X106">
            <v>0</v>
          </cell>
          <cell r="Y106">
            <v>0</v>
          </cell>
          <cell r="Z106">
            <v>0</v>
          </cell>
          <cell r="AA106">
            <v>0</v>
          </cell>
          <cell r="AB106">
            <v>0</v>
          </cell>
          <cell r="AC106">
            <v>0</v>
          </cell>
          <cell r="AD106">
            <v>0</v>
          </cell>
          <cell r="AE106">
            <v>0</v>
          </cell>
          <cell r="AF106">
            <v>0</v>
          </cell>
          <cell r="AG106">
            <v>0</v>
          </cell>
          <cell r="AH106">
            <v>0</v>
          </cell>
          <cell r="AI106">
            <v>0</v>
          </cell>
          <cell r="AJ106">
            <v>0</v>
          </cell>
        </row>
        <row r="107">
          <cell r="C107" t="str">
            <v>II</v>
          </cell>
          <cell r="D107">
            <v>0</v>
          </cell>
          <cell r="E107">
            <v>0</v>
          </cell>
          <cell r="F107">
            <v>0</v>
          </cell>
          <cell r="G107">
            <v>0</v>
          </cell>
          <cell r="H107">
            <v>0</v>
          </cell>
          <cell r="I107">
            <v>0</v>
          </cell>
          <cell r="J107">
            <v>0</v>
          </cell>
          <cell r="K107">
            <v>0</v>
          </cell>
          <cell r="L107">
            <v>0</v>
          </cell>
          <cell r="M107">
            <v>0</v>
          </cell>
          <cell r="N107">
            <v>0</v>
          </cell>
          <cell r="O107">
            <v>0</v>
          </cell>
          <cell r="P107">
            <v>0</v>
          </cell>
          <cell r="Q107">
            <v>0</v>
          </cell>
          <cell r="R107">
            <v>0</v>
          </cell>
          <cell r="S107">
            <v>0</v>
          </cell>
          <cell r="T107">
            <v>0</v>
          </cell>
          <cell r="U107">
            <v>0</v>
          </cell>
          <cell r="V107">
            <v>0</v>
          </cell>
          <cell r="W107">
            <v>0</v>
          </cell>
          <cell r="X107">
            <v>0</v>
          </cell>
          <cell r="Y107">
            <v>0</v>
          </cell>
          <cell r="Z107">
            <v>0</v>
          </cell>
          <cell r="AA107">
            <v>0</v>
          </cell>
          <cell r="AB107">
            <v>0</v>
          </cell>
          <cell r="AC107">
            <v>0</v>
          </cell>
          <cell r="AD107">
            <v>0</v>
          </cell>
          <cell r="AE107">
            <v>0</v>
          </cell>
          <cell r="AF107">
            <v>0</v>
          </cell>
          <cell r="AG107">
            <v>0</v>
          </cell>
          <cell r="AH107">
            <v>0</v>
          </cell>
          <cell r="AI107">
            <v>0</v>
          </cell>
          <cell r="AJ107">
            <v>0</v>
          </cell>
        </row>
        <row r="108">
          <cell r="C108" t="str">
            <v>III</v>
          </cell>
          <cell r="D108">
            <v>0</v>
          </cell>
          <cell r="E108">
            <v>0</v>
          </cell>
          <cell r="F108">
            <v>0</v>
          </cell>
          <cell r="G108">
            <v>0</v>
          </cell>
          <cell r="H108">
            <v>0</v>
          </cell>
          <cell r="I108">
            <v>0</v>
          </cell>
          <cell r="J108">
            <v>0</v>
          </cell>
          <cell r="K108">
            <v>0</v>
          </cell>
          <cell r="L108">
            <v>0</v>
          </cell>
          <cell r="M108">
            <v>0</v>
          </cell>
          <cell r="N108">
            <v>0</v>
          </cell>
          <cell r="O108">
            <v>0</v>
          </cell>
          <cell r="P108">
            <v>0</v>
          </cell>
          <cell r="Q108">
            <v>0</v>
          </cell>
          <cell r="R108">
            <v>0</v>
          </cell>
          <cell r="S108">
            <v>0</v>
          </cell>
          <cell r="T108">
            <v>0</v>
          </cell>
          <cell r="U108">
            <v>0</v>
          </cell>
          <cell r="V108">
            <v>0</v>
          </cell>
          <cell r="W108">
            <v>0</v>
          </cell>
          <cell r="X108">
            <v>0</v>
          </cell>
          <cell r="Y108">
            <v>0</v>
          </cell>
          <cell r="Z108">
            <v>0</v>
          </cell>
          <cell r="AA108">
            <v>0</v>
          </cell>
          <cell r="AB108">
            <v>0</v>
          </cell>
          <cell r="AC108">
            <v>0</v>
          </cell>
          <cell r="AD108">
            <v>0</v>
          </cell>
          <cell r="AE108">
            <v>0</v>
          </cell>
          <cell r="AF108">
            <v>0</v>
          </cell>
          <cell r="AG108">
            <v>0</v>
          </cell>
          <cell r="AH108">
            <v>0</v>
          </cell>
          <cell r="AI108">
            <v>0</v>
          </cell>
          <cell r="AJ108">
            <v>0</v>
          </cell>
        </row>
        <row r="109">
          <cell r="C109" t="str">
            <v>IV</v>
          </cell>
          <cell r="D109">
            <v>0</v>
          </cell>
          <cell r="E109">
            <v>0</v>
          </cell>
          <cell r="F109">
            <v>0</v>
          </cell>
          <cell r="G109">
            <v>0</v>
          </cell>
          <cell r="H109">
            <v>0</v>
          </cell>
          <cell r="I109">
            <v>0</v>
          </cell>
          <cell r="J109">
            <v>0</v>
          </cell>
          <cell r="K109">
            <v>0</v>
          </cell>
          <cell r="L109">
            <v>0</v>
          </cell>
          <cell r="M109">
            <v>0</v>
          </cell>
          <cell r="N109">
            <v>0</v>
          </cell>
          <cell r="O109">
            <v>0</v>
          </cell>
          <cell r="P109">
            <v>0</v>
          </cell>
          <cell r="Q109">
            <v>0</v>
          </cell>
          <cell r="R109">
            <v>0</v>
          </cell>
          <cell r="S109">
            <v>0</v>
          </cell>
          <cell r="T109">
            <v>0</v>
          </cell>
          <cell r="U109">
            <v>0</v>
          </cell>
          <cell r="V109">
            <v>0</v>
          </cell>
          <cell r="W109">
            <v>0</v>
          </cell>
          <cell r="X109">
            <v>0</v>
          </cell>
          <cell r="Y109">
            <v>0</v>
          </cell>
          <cell r="Z109">
            <v>0</v>
          </cell>
          <cell r="AA109">
            <v>0</v>
          </cell>
          <cell r="AB109">
            <v>0</v>
          </cell>
          <cell r="AC109">
            <v>0</v>
          </cell>
          <cell r="AD109">
            <v>0</v>
          </cell>
          <cell r="AE109">
            <v>0</v>
          </cell>
          <cell r="AF109">
            <v>0</v>
          </cell>
          <cell r="AG109">
            <v>0</v>
          </cell>
          <cell r="AH109">
            <v>0</v>
          </cell>
          <cell r="AI109">
            <v>0</v>
          </cell>
          <cell r="AJ109">
            <v>0</v>
          </cell>
        </row>
        <row r="110">
          <cell r="C110" t="str">
            <v>V</v>
          </cell>
          <cell r="D110">
            <v>0</v>
          </cell>
          <cell r="E110">
            <v>0</v>
          </cell>
          <cell r="F110">
            <v>0</v>
          </cell>
          <cell r="G110">
            <v>0</v>
          </cell>
          <cell r="H110">
            <v>0</v>
          </cell>
          <cell r="I110">
            <v>0</v>
          </cell>
          <cell r="J110">
            <v>0</v>
          </cell>
          <cell r="K110">
            <v>0</v>
          </cell>
          <cell r="L110">
            <v>0</v>
          </cell>
          <cell r="M110">
            <v>0</v>
          </cell>
          <cell r="N110">
            <v>0</v>
          </cell>
          <cell r="O110">
            <v>0</v>
          </cell>
          <cell r="P110">
            <v>0</v>
          </cell>
          <cell r="Q110">
            <v>0</v>
          </cell>
          <cell r="R110">
            <v>0</v>
          </cell>
          <cell r="S110">
            <v>0</v>
          </cell>
          <cell r="T110">
            <v>0</v>
          </cell>
          <cell r="U110">
            <v>0</v>
          </cell>
          <cell r="V110">
            <v>0</v>
          </cell>
          <cell r="W110">
            <v>0</v>
          </cell>
          <cell r="X110">
            <v>0</v>
          </cell>
          <cell r="Y110">
            <v>0</v>
          </cell>
          <cell r="Z110">
            <v>0</v>
          </cell>
          <cell r="AA110">
            <v>0</v>
          </cell>
          <cell r="AB110">
            <v>0</v>
          </cell>
          <cell r="AC110">
            <v>0</v>
          </cell>
          <cell r="AD110">
            <v>0</v>
          </cell>
          <cell r="AE110">
            <v>0</v>
          </cell>
          <cell r="AF110">
            <v>0</v>
          </cell>
          <cell r="AG110">
            <v>0</v>
          </cell>
          <cell r="AH110">
            <v>0</v>
          </cell>
          <cell r="AI110">
            <v>0</v>
          </cell>
          <cell r="AJ110">
            <v>0</v>
          </cell>
        </row>
        <row r="111">
          <cell r="C111" t="str">
            <v>RM</v>
          </cell>
          <cell r="D111">
            <v>0</v>
          </cell>
          <cell r="E111">
            <v>0</v>
          </cell>
          <cell r="F111">
            <v>0</v>
          </cell>
          <cell r="G111">
            <v>0</v>
          </cell>
          <cell r="H111">
            <v>0</v>
          </cell>
          <cell r="I111">
            <v>0</v>
          </cell>
          <cell r="J111">
            <v>0</v>
          </cell>
          <cell r="K111">
            <v>0</v>
          </cell>
          <cell r="L111">
            <v>0</v>
          </cell>
          <cell r="M111">
            <v>0</v>
          </cell>
          <cell r="N111">
            <v>0</v>
          </cell>
          <cell r="O111">
            <v>0</v>
          </cell>
          <cell r="P111">
            <v>0</v>
          </cell>
          <cell r="Q111">
            <v>0</v>
          </cell>
          <cell r="R111">
            <v>0</v>
          </cell>
          <cell r="S111">
            <v>0</v>
          </cell>
          <cell r="T111">
            <v>0</v>
          </cell>
          <cell r="U111">
            <v>0</v>
          </cell>
          <cell r="V111">
            <v>0</v>
          </cell>
          <cell r="W111">
            <v>0</v>
          </cell>
          <cell r="X111">
            <v>0</v>
          </cell>
          <cell r="Y111">
            <v>0</v>
          </cell>
          <cell r="Z111">
            <v>0</v>
          </cell>
          <cell r="AA111">
            <v>0</v>
          </cell>
          <cell r="AB111">
            <v>0</v>
          </cell>
          <cell r="AC111">
            <v>0</v>
          </cell>
          <cell r="AD111">
            <v>0</v>
          </cell>
          <cell r="AE111">
            <v>0</v>
          </cell>
          <cell r="AF111">
            <v>0</v>
          </cell>
          <cell r="AG111">
            <v>0</v>
          </cell>
          <cell r="AH111">
            <v>0</v>
          </cell>
          <cell r="AI111">
            <v>0</v>
          </cell>
          <cell r="AJ111">
            <v>0</v>
          </cell>
        </row>
        <row r="112">
          <cell r="C112" t="str">
            <v>VI</v>
          </cell>
          <cell r="D112">
            <v>0.13914616232433299</v>
          </cell>
          <cell r="E112">
            <v>0.13914616232433299</v>
          </cell>
          <cell r="F112">
            <v>0.13914616232433299</v>
          </cell>
          <cell r="G112">
            <v>0.13914616232433299</v>
          </cell>
          <cell r="H112">
            <v>0.13914616232433299</v>
          </cell>
          <cell r="I112">
            <v>0.13914616232433299</v>
          </cell>
          <cell r="J112">
            <v>0.13914616232433299</v>
          </cell>
          <cell r="K112">
            <v>0.13914616232433299</v>
          </cell>
          <cell r="L112">
            <v>0.13914616232433299</v>
          </cell>
          <cell r="M112">
            <v>0.13914616232433299</v>
          </cell>
          <cell r="N112">
            <v>0.13914616232433299</v>
          </cell>
          <cell r="O112">
            <v>0.13914616232433299</v>
          </cell>
          <cell r="P112">
            <v>0.13914616232433299</v>
          </cell>
          <cell r="Q112">
            <v>0.13914616232433299</v>
          </cell>
          <cell r="R112">
            <v>0.13914616232433299</v>
          </cell>
          <cell r="S112">
            <v>0.13914616232433299</v>
          </cell>
          <cell r="T112">
            <v>0.13914616232433299</v>
          </cell>
          <cell r="U112">
            <v>0.13914616232433299</v>
          </cell>
          <cell r="V112">
            <v>0.13914616232433299</v>
          </cell>
          <cell r="W112">
            <v>0.13914616232433299</v>
          </cell>
          <cell r="X112">
            <v>0.13914616232433299</v>
          </cell>
          <cell r="Y112">
            <v>0.13914616232433299</v>
          </cell>
          <cell r="Z112">
            <v>0.13914616232433299</v>
          </cell>
          <cell r="AA112">
            <v>0.13914616232433299</v>
          </cell>
          <cell r="AB112">
            <v>2.0680742820206701</v>
          </cell>
          <cell r="AC112">
            <v>2.0680742820206701</v>
          </cell>
          <cell r="AD112">
            <v>2.0680742820206701</v>
          </cell>
          <cell r="AE112">
            <v>0</v>
          </cell>
          <cell r="AF112">
            <v>0</v>
          </cell>
          <cell r="AG112">
            <v>0</v>
          </cell>
          <cell r="AH112">
            <v>0</v>
          </cell>
          <cell r="AI112">
            <v>0</v>
          </cell>
          <cell r="AJ112">
            <v>0</v>
          </cell>
        </row>
        <row r="113">
          <cell r="C113" t="str">
            <v>VII</v>
          </cell>
          <cell r="D113">
            <v>11.297212666666701</v>
          </cell>
          <cell r="E113">
            <v>11.297212666666701</v>
          </cell>
          <cell r="F113">
            <v>11.297212666666701</v>
          </cell>
          <cell r="G113">
            <v>11.297212666666701</v>
          </cell>
          <cell r="H113">
            <v>11.297212666666701</v>
          </cell>
          <cell r="I113">
            <v>11.297212666666701</v>
          </cell>
          <cell r="J113">
            <v>11.297212666666701</v>
          </cell>
          <cell r="K113">
            <v>11.297212666666701</v>
          </cell>
          <cell r="L113">
            <v>11.297212666666701</v>
          </cell>
          <cell r="M113">
            <v>11.297212666666701</v>
          </cell>
          <cell r="N113">
            <v>11.297212666666701</v>
          </cell>
          <cell r="O113">
            <v>11.297212666666701</v>
          </cell>
          <cell r="P113">
            <v>11.297212666666701</v>
          </cell>
          <cell r="Q113">
            <v>11.297212666666701</v>
          </cell>
          <cell r="R113">
            <v>11.297212666666701</v>
          </cell>
          <cell r="S113">
            <v>11.297212666666701</v>
          </cell>
          <cell r="T113">
            <v>11.297212666666701</v>
          </cell>
          <cell r="U113">
            <v>11.297212666666701</v>
          </cell>
          <cell r="V113">
            <v>11.297212666666701</v>
          </cell>
          <cell r="W113">
            <v>11.297212666666701</v>
          </cell>
          <cell r="X113">
            <v>11.297212666666701</v>
          </cell>
          <cell r="Y113">
            <v>11.297212666666701</v>
          </cell>
          <cell r="Z113">
            <v>11.297212666666701</v>
          </cell>
          <cell r="AA113">
            <v>11.297212666666701</v>
          </cell>
          <cell r="AB113">
            <v>0</v>
          </cell>
          <cell r="AC113">
            <v>0</v>
          </cell>
          <cell r="AD113">
            <v>0</v>
          </cell>
          <cell r="AE113">
            <v>18.553447999999999</v>
          </cell>
          <cell r="AF113">
            <v>2.5396345</v>
          </cell>
          <cell r="AG113">
            <v>2.5396345</v>
          </cell>
          <cell r="AH113">
            <v>4.0809449999999998</v>
          </cell>
          <cell r="AI113">
            <v>4.0809449999999998</v>
          </cell>
          <cell r="AJ113">
            <v>4.0809449999999998</v>
          </cell>
        </row>
        <row r="114">
          <cell r="C114" t="str">
            <v>XVI</v>
          </cell>
          <cell r="D114">
            <v>3.9651865799724999</v>
          </cell>
          <cell r="E114">
            <v>3.9651865799724999</v>
          </cell>
          <cell r="F114">
            <v>3.9651865799724999</v>
          </cell>
          <cell r="G114">
            <v>3.9651865799724999</v>
          </cell>
          <cell r="H114">
            <v>3.9651865799724999</v>
          </cell>
          <cell r="I114">
            <v>3.9651865799724999</v>
          </cell>
          <cell r="J114">
            <v>3.9651865799724999</v>
          </cell>
          <cell r="K114">
            <v>3.9651865799724999</v>
          </cell>
          <cell r="L114">
            <v>3.9651865799724999</v>
          </cell>
          <cell r="M114">
            <v>3.9651865799724999</v>
          </cell>
          <cell r="N114">
            <v>3.9651865799724999</v>
          </cell>
          <cell r="O114">
            <v>3.9651865799724999</v>
          </cell>
          <cell r="P114">
            <v>3.9651865799724999</v>
          </cell>
          <cell r="Q114">
            <v>3.9651865799724999</v>
          </cell>
          <cell r="R114">
            <v>3.9651865799724999</v>
          </cell>
          <cell r="S114">
            <v>3.9651865799724999</v>
          </cell>
          <cell r="T114">
            <v>3.9651865799724999</v>
          </cell>
          <cell r="U114">
            <v>3.9651865799724999</v>
          </cell>
          <cell r="V114">
            <v>3.9651865799724999</v>
          </cell>
          <cell r="W114">
            <v>3.9651865799724999</v>
          </cell>
          <cell r="X114">
            <v>3.9651865799724999</v>
          </cell>
          <cell r="Y114">
            <v>3.9651865799724999</v>
          </cell>
          <cell r="Z114">
            <v>3.9651865799724999</v>
          </cell>
          <cell r="AA114">
            <v>3.9651865799724999</v>
          </cell>
          <cell r="AB114">
            <v>0</v>
          </cell>
          <cell r="AC114">
            <v>0</v>
          </cell>
          <cell r="AD114">
            <v>0</v>
          </cell>
          <cell r="AE114">
            <v>0.87804943906999999</v>
          </cell>
          <cell r="AF114">
            <v>0.98781660763349999</v>
          </cell>
          <cell r="AG114">
            <v>0.98781660763349999</v>
          </cell>
          <cell r="AH114">
            <v>0</v>
          </cell>
          <cell r="AI114">
            <v>0</v>
          </cell>
          <cell r="AJ114">
            <v>0</v>
          </cell>
        </row>
        <row r="115">
          <cell r="C115" t="str">
            <v>VIII</v>
          </cell>
          <cell r="D115">
            <v>0.49583583333333298</v>
          </cell>
          <cell r="E115">
            <v>0.49583583333333298</v>
          </cell>
          <cell r="F115">
            <v>0.49583583333333298</v>
          </cell>
          <cell r="G115">
            <v>0.49583583333333298</v>
          </cell>
          <cell r="H115">
            <v>0.49583583333333298</v>
          </cell>
          <cell r="I115">
            <v>0.49583583333333298</v>
          </cell>
          <cell r="J115">
            <v>0.49583583333333298</v>
          </cell>
          <cell r="K115">
            <v>0.49583583333333298</v>
          </cell>
          <cell r="L115">
            <v>0.49583583333333298</v>
          </cell>
          <cell r="M115">
            <v>0.49583583333333298</v>
          </cell>
          <cell r="N115">
            <v>0.49583583333333298</v>
          </cell>
          <cell r="O115">
            <v>0.49583583333333298</v>
          </cell>
          <cell r="P115">
            <v>0.49583583333333298</v>
          </cell>
          <cell r="Q115">
            <v>0.49583583333333298</v>
          </cell>
          <cell r="R115">
            <v>0.49583583333333298</v>
          </cell>
          <cell r="S115">
            <v>0.49583583333333298</v>
          </cell>
          <cell r="T115">
            <v>0.49583583333333298</v>
          </cell>
          <cell r="U115">
            <v>0.49583583333333298</v>
          </cell>
          <cell r="V115">
            <v>0.49583583333333298</v>
          </cell>
          <cell r="W115">
            <v>0.49583583333333298</v>
          </cell>
          <cell r="X115">
            <v>0.49583583333333298</v>
          </cell>
          <cell r="Y115">
            <v>0.49583583333333298</v>
          </cell>
          <cell r="Z115">
            <v>0.49583583333333298</v>
          </cell>
          <cell r="AA115">
            <v>0.49583583333333298</v>
          </cell>
          <cell r="AB115">
            <v>0.32648633333333299</v>
          </cell>
          <cell r="AC115">
            <v>0.32648633333333299</v>
          </cell>
          <cell r="AD115">
            <v>0.32648633333333299</v>
          </cell>
          <cell r="AE115">
            <v>43.916153000000001</v>
          </cell>
          <cell r="AF115">
            <v>2.587812</v>
          </cell>
          <cell r="AG115">
            <v>2.587812</v>
          </cell>
          <cell r="AH115">
            <v>1.05433</v>
          </cell>
          <cell r="AI115">
            <v>1.05433</v>
          </cell>
          <cell r="AJ115">
            <v>1.05433</v>
          </cell>
        </row>
        <row r="116">
          <cell r="C116" t="str">
            <v>IX</v>
          </cell>
          <cell r="D116">
            <v>15.0805748581642</v>
          </cell>
          <cell r="E116">
            <v>15.0805748581642</v>
          </cell>
          <cell r="F116">
            <v>15.0805748581642</v>
          </cell>
          <cell r="G116">
            <v>15.0805748581642</v>
          </cell>
          <cell r="H116">
            <v>15.0805748581642</v>
          </cell>
          <cell r="I116">
            <v>15.0805748581642</v>
          </cell>
          <cell r="J116">
            <v>15.0805748581642</v>
          </cell>
          <cell r="K116">
            <v>15.0805748581642</v>
          </cell>
          <cell r="L116">
            <v>15.0805748581642</v>
          </cell>
          <cell r="M116">
            <v>15.0805748581642</v>
          </cell>
          <cell r="N116">
            <v>15.0805748581642</v>
          </cell>
          <cell r="O116">
            <v>15.0805748581642</v>
          </cell>
          <cell r="P116">
            <v>15.0805748581642</v>
          </cell>
          <cell r="Q116">
            <v>15.0805748581642</v>
          </cell>
          <cell r="R116">
            <v>15.0805748581642</v>
          </cell>
          <cell r="S116">
            <v>15.0805748581642</v>
          </cell>
          <cell r="T116">
            <v>15.0805748581642</v>
          </cell>
          <cell r="U116">
            <v>15.0805748581642</v>
          </cell>
          <cell r="V116">
            <v>15.0805748581642</v>
          </cell>
          <cell r="W116">
            <v>15.0805748581642</v>
          </cell>
          <cell r="X116">
            <v>15.0805748581642</v>
          </cell>
          <cell r="Y116">
            <v>15.0805748581642</v>
          </cell>
          <cell r="Z116">
            <v>15.0805748581642</v>
          </cell>
          <cell r="AA116">
            <v>15.0805748581642</v>
          </cell>
          <cell r="AB116">
            <v>5.5318230647966704</v>
          </cell>
          <cell r="AC116">
            <v>5.5318230647966704</v>
          </cell>
          <cell r="AD116">
            <v>5.5318230647966704</v>
          </cell>
          <cell r="AE116">
            <v>0</v>
          </cell>
          <cell r="AF116">
            <v>5.1157057360999998</v>
          </cell>
          <cell r="AG116">
            <v>5.1157057360999998</v>
          </cell>
          <cell r="AH116">
            <v>0</v>
          </cell>
          <cell r="AI116">
            <v>0</v>
          </cell>
          <cell r="AJ116">
            <v>0</v>
          </cell>
        </row>
        <row r="117">
          <cell r="C117" t="str">
            <v>XIV</v>
          </cell>
          <cell r="D117">
            <v>2.4246416666666701E-2</v>
          </cell>
          <cell r="E117">
            <v>2.4246416666666701E-2</v>
          </cell>
          <cell r="F117">
            <v>2.4246416666666701E-2</v>
          </cell>
          <cell r="G117">
            <v>2.4246416666666701E-2</v>
          </cell>
          <cell r="H117">
            <v>2.4246416666666701E-2</v>
          </cell>
          <cell r="I117">
            <v>2.4246416666666701E-2</v>
          </cell>
          <cell r="J117">
            <v>2.4246416666666701E-2</v>
          </cell>
          <cell r="K117">
            <v>2.4246416666666701E-2</v>
          </cell>
          <cell r="L117">
            <v>2.4246416666666701E-2</v>
          </cell>
          <cell r="M117">
            <v>2.4246416666666701E-2</v>
          </cell>
          <cell r="N117">
            <v>2.4246416666666701E-2</v>
          </cell>
          <cell r="O117">
            <v>2.4246416666666701E-2</v>
          </cell>
          <cell r="P117">
            <v>2.4246416666666701E-2</v>
          </cell>
          <cell r="Q117">
            <v>2.4246416666666701E-2</v>
          </cell>
          <cell r="R117">
            <v>2.4246416666666701E-2</v>
          </cell>
          <cell r="S117">
            <v>2.4246416666666701E-2</v>
          </cell>
          <cell r="T117">
            <v>2.4246416666666701E-2</v>
          </cell>
          <cell r="U117">
            <v>2.4246416666666701E-2</v>
          </cell>
          <cell r="V117">
            <v>2.4246416666666701E-2</v>
          </cell>
          <cell r="W117">
            <v>2.4246416666666701E-2</v>
          </cell>
          <cell r="X117">
            <v>2.4246416666666701E-2</v>
          </cell>
          <cell r="Y117">
            <v>2.4246416666666701E-2</v>
          </cell>
          <cell r="Z117">
            <v>2.4246416666666701E-2</v>
          </cell>
          <cell r="AA117">
            <v>2.4246416666666701E-2</v>
          </cell>
          <cell r="AB117">
            <v>0</v>
          </cell>
          <cell r="AC117">
            <v>0</v>
          </cell>
          <cell r="AD117">
            <v>0</v>
          </cell>
          <cell r="AE117">
            <v>0</v>
          </cell>
          <cell r="AF117">
            <v>0</v>
          </cell>
          <cell r="AG117">
            <v>0</v>
          </cell>
          <cell r="AH117">
            <v>0</v>
          </cell>
          <cell r="AI117">
            <v>0</v>
          </cell>
          <cell r="AJ117">
            <v>0</v>
          </cell>
        </row>
        <row r="118">
          <cell r="C118" t="str">
            <v>X</v>
          </cell>
          <cell r="D118">
            <v>1.9346965833333301</v>
          </cell>
          <cell r="E118">
            <v>1.9346965833333301</v>
          </cell>
          <cell r="F118">
            <v>1.9346965833333301</v>
          </cell>
          <cell r="G118">
            <v>1.9346965833333301</v>
          </cell>
          <cell r="H118">
            <v>1.9346965833333301</v>
          </cell>
          <cell r="I118">
            <v>1.9346965833333301</v>
          </cell>
          <cell r="J118">
            <v>1.9346965833333301</v>
          </cell>
          <cell r="K118">
            <v>1.9346965833333301</v>
          </cell>
          <cell r="L118">
            <v>1.9346965833333301</v>
          </cell>
          <cell r="M118">
            <v>1.9346965833333301</v>
          </cell>
          <cell r="N118">
            <v>1.9346965833333301</v>
          </cell>
          <cell r="O118">
            <v>1.9346965833333301</v>
          </cell>
          <cell r="P118">
            <v>1.9346965833333301</v>
          </cell>
          <cell r="Q118">
            <v>1.9346965833333301</v>
          </cell>
          <cell r="R118">
            <v>1.9346965833333301</v>
          </cell>
          <cell r="S118">
            <v>1.9346965833333301</v>
          </cell>
          <cell r="T118">
            <v>1.9346965833333301</v>
          </cell>
          <cell r="U118">
            <v>1.9346965833333301</v>
          </cell>
          <cell r="V118">
            <v>1.9346965833333301</v>
          </cell>
          <cell r="W118">
            <v>1.9346965833333301</v>
          </cell>
          <cell r="X118">
            <v>1.9346965833333301</v>
          </cell>
          <cell r="Y118">
            <v>1.9346965833333301</v>
          </cell>
          <cell r="Z118">
            <v>1.9346965833333301</v>
          </cell>
          <cell r="AA118">
            <v>1.9346965833333301</v>
          </cell>
          <cell r="AB118">
            <v>84.078833333333293</v>
          </cell>
          <cell r="AC118">
            <v>84.078833333333293</v>
          </cell>
          <cell r="AD118">
            <v>84.078833333333293</v>
          </cell>
          <cell r="AE118">
            <v>153.90858800000001</v>
          </cell>
          <cell r="AF118">
            <v>72.243992000000006</v>
          </cell>
          <cell r="AG118">
            <v>72.243992000000006</v>
          </cell>
          <cell r="AH118">
            <v>0.36403600000000003</v>
          </cell>
          <cell r="AI118">
            <v>0.36403600000000003</v>
          </cell>
          <cell r="AJ118">
            <v>0.36403600000000003</v>
          </cell>
        </row>
        <row r="119">
          <cell r="C119" t="str">
            <v>XI</v>
          </cell>
          <cell r="D119">
            <v>0</v>
          </cell>
          <cell r="E119">
            <v>0</v>
          </cell>
          <cell r="F119">
            <v>0</v>
          </cell>
          <cell r="G119">
            <v>0</v>
          </cell>
          <cell r="H119">
            <v>0</v>
          </cell>
          <cell r="I119">
            <v>0</v>
          </cell>
          <cell r="J119">
            <v>0</v>
          </cell>
          <cell r="K119">
            <v>0</v>
          </cell>
          <cell r="L119">
            <v>0</v>
          </cell>
          <cell r="M119">
            <v>0</v>
          </cell>
          <cell r="N119">
            <v>0</v>
          </cell>
          <cell r="O119">
            <v>0</v>
          </cell>
          <cell r="P119">
            <v>0</v>
          </cell>
          <cell r="Q119">
            <v>0</v>
          </cell>
          <cell r="R119">
            <v>0</v>
          </cell>
          <cell r="S119">
            <v>0</v>
          </cell>
          <cell r="T119">
            <v>0</v>
          </cell>
          <cell r="U119">
            <v>0</v>
          </cell>
          <cell r="V119">
            <v>0</v>
          </cell>
          <cell r="W119">
            <v>0</v>
          </cell>
          <cell r="X119">
            <v>0</v>
          </cell>
          <cell r="Y119">
            <v>0</v>
          </cell>
          <cell r="Z119">
            <v>0</v>
          </cell>
          <cell r="AA119">
            <v>0</v>
          </cell>
          <cell r="AB119">
            <v>0</v>
          </cell>
          <cell r="AC119">
            <v>0</v>
          </cell>
          <cell r="AD119">
            <v>0</v>
          </cell>
          <cell r="AE119">
            <v>0</v>
          </cell>
          <cell r="AF119">
            <v>0</v>
          </cell>
          <cell r="AG119">
            <v>0</v>
          </cell>
          <cell r="AH119">
            <v>0</v>
          </cell>
          <cell r="AI119">
            <v>0</v>
          </cell>
          <cell r="AJ119">
            <v>0</v>
          </cell>
        </row>
        <row r="120">
          <cell r="C120" t="str">
            <v>XII</v>
          </cell>
          <cell r="D120">
            <v>0</v>
          </cell>
          <cell r="E120">
            <v>0</v>
          </cell>
          <cell r="F120">
            <v>0</v>
          </cell>
          <cell r="G120">
            <v>0</v>
          </cell>
          <cell r="H120">
            <v>0</v>
          </cell>
          <cell r="I120">
            <v>0</v>
          </cell>
          <cell r="J120">
            <v>0</v>
          </cell>
          <cell r="K120">
            <v>0</v>
          </cell>
          <cell r="L120">
            <v>0</v>
          </cell>
          <cell r="M120">
            <v>0</v>
          </cell>
          <cell r="N120">
            <v>0</v>
          </cell>
          <cell r="O120">
            <v>0</v>
          </cell>
          <cell r="P120">
            <v>0</v>
          </cell>
          <cell r="Q120">
            <v>0</v>
          </cell>
          <cell r="R120">
            <v>0</v>
          </cell>
          <cell r="S120">
            <v>0</v>
          </cell>
          <cell r="T120">
            <v>0</v>
          </cell>
          <cell r="U120">
            <v>0</v>
          </cell>
          <cell r="V120">
            <v>0</v>
          </cell>
          <cell r="W120">
            <v>0</v>
          </cell>
          <cell r="X120">
            <v>0</v>
          </cell>
          <cell r="Y120">
            <v>0</v>
          </cell>
          <cell r="Z120">
            <v>0</v>
          </cell>
          <cell r="AA120">
            <v>0</v>
          </cell>
          <cell r="AB120">
            <v>0</v>
          </cell>
          <cell r="AC120">
            <v>0</v>
          </cell>
          <cell r="AD120">
            <v>0</v>
          </cell>
          <cell r="AE120">
            <v>0</v>
          </cell>
          <cell r="AF120">
            <v>0</v>
          </cell>
          <cell r="AG120">
            <v>0</v>
          </cell>
          <cell r="AH120">
            <v>0</v>
          </cell>
          <cell r="AI120">
            <v>0</v>
          </cell>
          <cell r="AJ120">
            <v>0</v>
          </cell>
        </row>
        <row r="121">
          <cell r="D121">
            <v>32.936899100460998</v>
          </cell>
          <cell r="E121">
            <v>32.936899100460998</v>
          </cell>
          <cell r="F121">
            <v>32.936899100460998</v>
          </cell>
          <cell r="G121">
            <v>32.936899100460998</v>
          </cell>
          <cell r="H121">
            <v>32.936899100460998</v>
          </cell>
          <cell r="I121">
            <v>32.936899100460998</v>
          </cell>
          <cell r="J121">
            <v>32.936899100460998</v>
          </cell>
          <cell r="K121">
            <v>32.936899100460998</v>
          </cell>
          <cell r="L121">
            <v>32.936899100460998</v>
          </cell>
          <cell r="M121">
            <v>32.936899100460998</v>
          </cell>
          <cell r="N121">
            <v>32.936899100460998</v>
          </cell>
          <cell r="O121">
            <v>32.936899100460998</v>
          </cell>
          <cell r="P121">
            <v>32.936899100460998</v>
          </cell>
          <cell r="Q121">
            <v>32.936899100460998</v>
          </cell>
          <cell r="R121">
            <v>32.936899100460998</v>
          </cell>
          <cell r="S121">
            <v>32.936899100460998</v>
          </cell>
          <cell r="T121">
            <v>32.936899100460998</v>
          </cell>
          <cell r="U121">
            <v>32.936899100460998</v>
          </cell>
          <cell r="V121">
            <v>32.936899100460998</v>
          </cell>
          <cell r="W121">
            <v>32.936899100460998</v>
          </cell>
          <cell r="X121">
            <v>32.936899100460998</v>
          </cell>
          <cell r="Y121">
            <v>32.936899100460998</v>
          </cell>
          <cell r="Z121">
            <v>32.936899100460998</v>
          </cell>
          <cell r="AA121">
            <v>32.936899100460998</v>
          </cell>
          <cell r="AB121">
            <v>92.005217013484</v>
          </cell>
          <cell r="AC121">
            <v>92.005217013484</v>
          </cell>
          <cell r="AD121">
            <v>92.005217013484</v>
          </cell>
          <cell r="AE121">
            <v>217.25623843906999</v>
          </cell>
          <cell r="AF121">
            <v>83.474960843733498</v>
          </cell>
          <cell r="AG121">
            <v>83.474960843733498</v>
          </cell>
          <cell r="AH121">
            <v>5.4993109999999996</v>
          </cell>
          <cell r="AI121">
            <v>5.4993109999999996</v>
          </cell>
          <cell r="AJ121">
            <v>5.4993109999999996</v>
          </cell>
        </row>
        <row r="123">
          <cell r="C123" t="str">
            <v>Tipo Forestal 05</v>
          </cell>
        </row>
        <row r="124">
          <cell r="C124" t="str">
            <v>Uso de la Tierra/Año</v>
          </cell>
          <cell r="D124">
            <v>1990</v>
          </cell>
          <cell r="E124">
            <v>1991</v>
          </cell>
          <cell r="F124">
            <v>1992</v>
          </cell>
          <cell r="G124">
            <v>1993</v>
          </cell>
          <cell r="H124">
            <v>1994</v>
          </cell>
          <cell r="I124">
            <v>1995</v>
          </cell>
          <cell r="J124">
            <v>1996</v>
          </cell>
          <cell r="K124">
            <v>1997</v>
          </cell>
          <cell r="L124">
            <v>1998</v>
          </cell>
          <cell r="M124">
            <v>1999</v>
          </cell>
          <cell r="N124">
            <v>2000</v>
          </cell>
          <cell r="O124">
            <v>2001</v>
          </cell>
          <cell r="P124">
            <v>2002</v>
          </cell>
          <cell r="Q124">
            <v>2003</v>
          </cell>
          <cell r="R124">
            <v>2004</v>
          </cell>
          <cell r="S124">
            <v>2005</v>
          </cell>
          <cell r="T124">
            <v>2006</v>
          </cell>
          <cell r="U124">
            <v>2007</v>
          </cell>
          <cell r="V124">
            <v>2008</v>
          </cell>
          <cell r="W124">
            <v>2009</v>
          </cell>
          <cell r="X124">
            <v>2010</v>
          </cell>
          <cell r="Y124">
            <v>2011</v>
          </cell>
          <cell r="Z124">
            <v>2012</v>
          </cell>
          <cell r="AA124">
            <v>2013</v>
          </cell>
          <cell r="AB124">
            <v>2014</v>
          </cell>
          <cell r="AC124">
            <v>2015</v>
          </cell>
          <cell r="AD124">
            <v>2016</v>
          </cell>
          <cell r="AE124">
            <v>2017</v>
          </cell>
          <cell r="AF124">
            <v>2018</v>
          </cell>
          <cell r="AG124">
            <v>2019</v>
          </cell>
          <cell r="AH124">
            <v>2020</v>
          </cell>
          <cell r="AI124">
            <v>2021</v>
          </cell>
          <cell r="AJ124">
            <v>2022</v>
          </cell>
        </row>
        <row r="125">
          <cell r="C125" t="str">
            <v>XV</v>
          </cell>
          <cell r="D125">
            <v>0</v>
          </cell>
          <cell r="E125">
            <v>0</v>
          </cell>
          <cell r="F125">
            <v>0</v>
          </cell>
          <cell r="G125">
            <v>0</v>
          </cell>
          <cell r="H125">
            <v>0</v>
          </cell>
          <cell r="I125">
            <v>0</v>
          </cell>
          <cell r="J125">
            <v>0</v>
          </cell>
          <cell r="K125">
            <v>0</v>
          </cell>
          <cell r="L125">
            <v>0</v>
          </cell>
          <cell r="M125">
            <v>0</v>
          </cell>
          <cell r="N125">
            <v>0</v>
          </cell>
          <cell r="O125">
            <v>0</v>
          </cell>
          <cell r="P125">
            <v>0</v>
          </cell>
          <cell r="Q125">
            <v>0</v>
          </cell>
          <cell r="R125">
            <v>0</v>
          </cell>
          <cell r="S125">
            <v>0</v>
          </cell>
          <cell r="T125">
            <v>0</v>
          </cell>
          <cell r="U125">
            <v>0</v>
          </cell>
          <cell r="V125">
            <v>0</v>
          </cell>
          <cell r="W125">
            <v>0</v>
          </cell>
          <cell r="X125">
            <v>0</v>
          </cell>
          <cell r="Y125">
            <v>0</v>
          </cell>
          <cell r="Z125">
            <v>0</v>
          </cell>
          <cell r="AA125">
            <v>0</v>
          </cell>
          <cell r="AB125">
            <v>0</v>
          </cell>
          <cell r="AC125">
            <v>0</v>
          </cell>
          <cell r="AD125">
            <v>0</v>
          </cell>
          <cell r="AE125">
            <v>0</v>
          </cell>
          <cell r="AF125">
            <v>0</v>
          </cell>
          <cell r="AG125">
            <v>0</v>
          </cell>
          <cell r="AH125">
            <v>0</v>
          </cell>
          <cell r="AI125">
            <v>0</v>
          </cell>
          <cell r="AJ125">
            <v>0</v>
          </cell>
        </row>
        <row r="126">
          <cell r="C126" t="str">
            <v>I</v>
          </cell>
          <cell r="D126">
            <v>0</v>
          </cell>
          <cell r="E126">
            <v>0</v>
          </cell>
          <cell r="F126">
            <v>0</v>
          </cell>
          <cell r="G126">
            <v>0</v>
          </cell>
          <cell r="H126">
            <v>0</v>
          </cell>
          <cell r="I126">
            <v>0</v>
          </cell>
          <cell r="J126">
            <v>0</v>
          </cell>
          <cell r="K126">
            <v>0</v>
          </cell>
          <cell r="L126">
            <v>0</v>
          </cell>
          <cell r="M126">
            <v>0</v>
          </cell>
          <cell r="N126">
            <v>0</v>
          </cell>
          <cell r="O126">
            <v>0</v>
          </cell>
          <cell r="P126">
            <v>0</v>
          </cell>
          <cell r="Q126">
            <v>0</v>
          </cell>
          <cell r="R126">
            <v>0</v>
          </cell>
          <cell r="S126">
            <v>0</v>
          </cell>
          <cell r="T126">
            <v>0</v>
          </cell>
          <cell r="U126">
            <v>0</v>
          </cell>
          <cell r="V126">
            <v>0</v>
          </cell>
          <cell r="W126">
            <v>0</v>
          </cell>
          <cell r="X126">
            <v>0</v>
          </cell>
          <cell r="Y126">
            <v>0</v>
          </cell>
          <cell r="Z126">
            <v>0</v>
          </cell>
          <cell r="AA126">
            <v>0</v>
          </cell>
          <cell r="AB126">
            <v>0</v>
          </cell>
          <cell r="AC126">
            <v>0</v>
          </cell>
          <cell r="AD126">
            <v>0</v>
          </cell>
          <cell r="AE126">
            <v>0</v>
          </cell>
          <cell r="AF126">
            <v>0</v>
          </cell>
          <cell r="AG126">
            <v>0</v>
          </cell>
          <cell r="AH126">
            <v>0</v>
          </cell>
          <cell r="AI126">
            <v>0</v>
          </cell>
          <cell r="AJ126">
            <v>0</v>
          </cell>
        </row>
        <row r="127">
          <cell r="C127" t="str">
            <v>II</v>
          </cell>
          <cell r="D127">
            <v>0</v>
          </cell>
          <cell r="E127">
            <v>0</v>
          </cell>
          <cell r="F127">
            <v>0</v>
          </cell>
          <cell r="G127">
            <v>0</v>
          </cell>
          <cell r="H127">
            <v>0</v>
          </cell>
          <cell r="I127">
            <v>0</v>
          </cell>
          <cell r="J127">
            <v>0</v>
          </cell>
          <cell r="K127">
            <v>0</v>
          </cell>
          <cell r="L127">
            <v>0</v>
          </cell>
          <cell r="M127">
            <v>0</v>
          </cell>
          <cell r="N127">
            <v>0</v>
          </cell>
          <cell r="O127">
            <v>0</v>
          </cell>
          <cell r="P127">
            <v>0</v>
          </cell>
          <cell r="Q127">
            <v>0</v>
          </cell>
          <cell r="R127">
            <v>0</v>
          </cell>
          <cell r="S127">
            <v>0</v>
          </cell>
          <cell r="T127">
            <v>0</v>
          </cell>
          <cell r="U127">
            <v>0</v>
          </cell>
          <cell r="V127">
            <v>0</v>
          </cell>
          <cell r="W127">
            <v>0</v>
          </cell>
          <cell r="X127">
            <v>0</v>
          </cell>
          <cell r="Y127">
            <v>0</v>
          </cell>
          <cell r="Z127">
            <v>0</v>
          </cell>
          <cell r="AA127">
            <v>0</v>
          </cell>
          <cell r="AB127">
            <v>0</v>
          </cell>
          <cell r="AC127">
            <v>0</v>
          </cell>
          <cell r="AD127">
            <v>0</v>
          </cell>
          <cell r="AE127">
            <v>0</v>
          </cell>
          <cell r="AF127">
            <v>0</v>
          </cell>
          <cell r="AG127">
            <v>0</v>
          </cell>
          <cell r="AH127">
            <v>0</v>
          </cell>
          <cell r="AI127">
            <v>0</v>
          </cell>
          <cell r="AJ127">
            <v>0</v>
          </cell>
        </row>
        <row r="128">
          <cell r="C128" t="str">
            <v>III</v>
          </cell>
          <cell r="D128">
            <v>0</v>
          </cell>
          <cell r="E128">
            <v>0</v>
          </cell>
          <cell r="F128">
            <v>0</v>
          </cell>
          <cell r="G128">
            <v>0</v>
          </cell>
          <cell r="H128">
            <v>0</v>
          </cell>
          <cell r="I128">
            <v>0</v>
          </cell>
          <cell r="J128">
            <v>0</v>
          </cell>
          <cell r="K128">
            <v>0</v>
          </cell>
          <cell r="L128">
            <v>0</v>
          </cell>
          <cell r="M128">
            <v>0</v>
          </cell>
          <cell r="N128">
            <v>0</v>
          </cell>
          <cell r="O128">
            <v>0</v>
          </cell>
          <cell r="P128">
            <v>0</v>
          </cell>
          <cell r="Q128">
            <v>0</v>
          </cell>
          <cell r="R128">
            <v>0</v>
          </cell>
          <cell r="S128">
            <v>0</v>
          </cell>
          <cell r="T128">
            <v>0</v>
          </cell>
          <cell r="U128">
            <v>0</v>
          </cell>
          <cell r="V128">
            <v>0</v>
          </cell>
          <cell r="W128">
            <v>0</v>
          </cell>
          <cell r="X128">
            <v>0</v>
          </cell>
          <cell r="Y128">
            <v>0</v>
          </cell>
          <cell r="Z128">
            <v>0</v>
          </cell>
          <cell r="AA128">
            <v>0</v>
          </cell>
          <cell r="AB128">
            <v>0</v>
          </cell>
          <cell r="AC128">
            <v>0</v>
          </cell>
          <cell r="AD128">
            <v>0</v>
          </cell>
          <cell r="AE128">
            <v>0</v>
          </cell>
          <cell r="AF128">
            <v>0</v>
          </cell>
          <cell r="AG128">
            <v>0</v>
          </cell>
          <cell r="AH128">
            <v>0</v>
          </cell>
          <cell r="AI128">
            <v>0</v>
          </cell>
          <cell r="AJ128">
            <v>0</v>
          </cell>
        </row>
        <row r="129">
          <cell r="C129" t="str">
            <v>IV</v>
          </cell>
          <cell r="D129">
            <v>0</v>
          </cell>
          <cell r="E129">
            <v>0</v>
          </cell>
          <cell r="F129">
            <v>0</v>
          </cell>
          <cell r="G129">
            <v>0</v>
          </cell>
          <cell r="H129">
            <v>0</v>
          </cell>
          <cell r="I129">
            <v>0</v>
          </cell>
          <cell r="J129">
            <v>0</v>
          </cell>
          <cell r="K129">
            <v>0</v>
          </cell>
          <cell r="L129">
            <v>0</v>
          </cell>
          <cell r="M129">
            <v>0</v>
          </cell>
          <cell r="N129">
            <v>0</v>
          </cell>
          <cell r="O129">
            <v>0</v>
          </cell>
          <cell r="P129">
            <v>0</v>
          </cell>
          <cell r="Q129">
            <v>0</v>
          </cell>
          <cell r="R129">
            <v>0</v>
          </cell>
          <cell r="S129">
            <v>0</v>
          </cell>
          <cell r="T129">
            <v>0</v>
          </cell>
          <cell r="U129">
            <v>0</v>
          </cell>
          <cell r="V129">
            <v>0</v>
          </cell>
          <cell r="W129">
            <v>0</v>
          </cell>
          <cell r="X129">
            <v>0</v>
          </cell>
          <cell r="Y129">
            <v>0</v>
          </cell>
          <cell r="Z129">
            <v>0</v>
          </cell>
          <cell r="AA129">
            <v>0</v>
          </cell>
          <cell r="AB129">
            <v>0</v>
          </cell>
          <cell r="AC129">
            <v>0</v>
          </cell>
          <cell r="AD129">
            <v>0</v>
          </cell>
          <cell r="AE129">
            <v>0</v>
          </cell>
          <cell r="AF129">
            <v>0</v>
          </cell>
          <cell r="AG129">
            <v>0</v>
          </cell>
          <cell r="AH129">
            <v>0</v>
          </cell>
          <cell r="AI129">
            <v>0</v>
          </cell>
          <cell r="AJ129">
            <v>0</v>
          </cell>
        </row>
        <row r="130">
          <cell r="C130" t="str">
            <v>V</v>
          </cell>
          <cell r="D130">
            <v>0.46407416666666701</v>
          </cell>
          <cell r="E130">
            <v>0.46407416666666701</v>
          </cell>
          <cell r="F130">
            <v>0.46407416666666701</v>
          </cell>
          <cell r="G130">
            <v>0.46407416666666701</v>
          </cell>
          <cell r="H130">
            <v>0.46407416666666701</v>
          </cell>
          <cell r="I130">
            <v>0.46407416666666701</v>
          </cell>
          <cell r="J130">
            <v>0.46407416666666701</v>
          </cell>
          <cell r="K130">
            <v>0.46407416666666701</v>
          </cell>
          <cell r="L130">
            <v>0.46407416666666701</v>
          </cell>
          <cell r="M130">
            <v>0.46407416666666701</v>
          </cell>
          <cell r="N130">
            <v>0.46407416666666701</v>
          </cell>
          <cell r="O130">
            <v>0.46407416666666701</v>
          </cell>
          <cell r="P130">
            <v>0.46407416666666701</v>
          </cell>
          <cell r="Q130">
            <v>0.46407416666666701</v>
          </cell>
          <cell r="R130">
            <v>0.46407416666666701</v>
          </cell>
          <cell r="S130">
            <v>0.46407416666666701</v>
          </cell>
          <cell r="T130">
            <v>0.46407416666666701</v>
          </cell>
          <cell r="U130">
            <v>0.46407416666666701</v>
          </cell>
          <cell r="V130">
            <v>0.46407416666666701</v>
          </cell>
          <cell r="W130">
            <v>0.46407416666666701</v>
          </cell>
          <cell r="X130">
            <v>0.46407416666666701</v>
          </cell>
          <cell r="Y130">
            <v>0.46407416666666701</v>
          </cell>
          <cell r="Z130">
            <v>0.46407416666666701</v>
          </cell>
          <cell r="AA130">
            <v>0.46407416666666701</v>
          </cell>
          <cell r="AB130">
            <v>3.9488243333333299</v>
          </cell>
          <cell r="AC130">
            <v>3.9488243333333299</v>
          </cell>
          <cell r="AD130">
            <v>3.9488243333333299</v>
          </cell>
          <cell r="AE130">
            <v>0</v>
          </cell>
          <cell r="AF130">
            <v>4.0504009999999999</v>
          </cell>
          <cell r="AG130">
            <v>4.0504009999999999</v>
          </cell>
          <cell r="AH130">
            <v>4.0504009999999999</v>
          </cell>
          <cell r="AI130">
            <v>4.0504009999999999</v>
          </cell>
          <cell r="AJ130">
            <v>4.0504009999999999</v>
          </cell>
        </row>
        <row r="131">
          <cell r="C131" t="str">
            <v>RM</v>
          </cell>
          <cell r="D131">
            <v>0</v>
          </cell>
          <cell r="E131">
            <v>0</v>
          </cell>
          <cell r="F131">
            <v>0</v>
          </cell>
          <cell r="G131">
            <v>0</v>
          </cell>
          <cell r="H131">
            <v>0</v>
          </cell>
          <cell r="I131">
            <v>0</v>
          </cell>
          <cell r="J131">
            <v>0</v>
          </cell>
          <cell r="K131">
            <v>0</v>
          </cell>
          <cell r="L131">
            <v>0</v>
          </cell>
          <cell r="M131">
            <v>0</v>
          </cell>
          <cell r="N131">
            <v>0</v>
          </cell>
          <cell r="O131">
            <v>0</v>
          </cell>
          <cell r="P131">
            <v>0</v>
          </cell>
          <cell r="Q131">
            <v>0</v>
          </cell>
          <cell r="R131">
            <v>0</v>
          </cell>
          <cell r="S131">
            <v>0</v>
          </cell>
          <cell r="T131">
            <v>0</v>
          </cell>
          <cell r="U131">
            <v>0</v>
          </cell>
          <cell r="V131">
            <v>0</v>
          </cell>
          <cell r="W131">
            <v>0</v>
          </cell>
          <cell r="X131">
            <v>0</v>
          </cell>
          <cell r="Y131">
            <v>0</v>
          </cell>
          <cell r="Z131">
            <v>0</v>
          </cell>
          <cell r="AA131">
            <v>0</v>
          </cell>
          <cell r="AB131">
            <v>0</v>
          </cell>
          <cell r="AC131">
            <v>0</v>
          </cell>
          <cell r="AD131">
            <v>0</v>
          </cell>
          <cell r="AE131">
            <v>0</v>
          </cell>
          <cell r="AF131">
            <v>0</v>
          </cell>
          <cell r="AG131">
            <v>0</v>
          </cell>
          <cell r="AH131">
            <v>0</v>
          </cell>
          <cell r="AI131">
            <v>0</v>
          </cell>
          <cell r="AJ131">
            <v>0</v>
          </cell>
        </row>
        <row r="132">
          <cell r="C132" t="str">
            <v>VI</v>
          </cell>
          <cell r="D132">
            <v>0</v>
          </cell>
          <cell r="E132">
            <v>0</v>
          </cell>
          <cell r="F132">
            <v>0</v>
          </cell>
          <cell r="G132">
            <v>0</v>
          </cell>
          <cell r="H132">
            <v>0</v>
          </cell>
          <cell r="I132">
            <v>0</v>
          </cell>
          <cell r="J132">
            <v>0</v>
          </cell>
          <cell r="K132">
            <v>0</v>
          </cell>
          <cell r="L132">
            <v>0</v>
          </cell>
          <cell r="M132">
            <v>0</v>
          </cell>
          <cell r="N132">
            <v>0</v>
          </cell>
          <cell r="O132">
            <v>0</v>
          </cell>
          <cell r="P132">
            <v>0</v>
          </cell>
          <cell r="Q132">
            <v>0</v>
          </cell>
          <cell r="R132">
            <v>0</v>
          </cell>
          <cell r="S132">
            <v>0</v>
          </cell>
          <cell r="T132">
            <v>0</v>
          </cell>
          <cell r="U132">
            <v>0</v>
          </cell>
          <cell r="V132">
            <v>0</v>
          </cell>
          <cell r="W132">
            <v>0</v>
          </cell>
          <cell r="X132">
            <v>0</v>
          </cell>
          <cell r="Y132">
            <v>0</v>
          </cell>
          <cell r="Z132">
            <v>0</v>
          </cell>
          <cell r="AA132">
            <v>0</v>
          </cell>
          <cell r="AB132">
            <v>2.15283234496333</v>
          </cell>
          <cell r="AC132">
            <v>2.15283234496333</v>
          </cell>
          <cell r="AD132">
            <v>2.15283234496333</v>
          </cell>
          <cell r="AE132">
            <v>0</v>
          </cell>
          <cell r="AF132">
            <v>0</v>
          </cell>
          <cell r="AG132">
            <v>0</v>
          </cell>
          <cell r="AH132">
            <v>0</v>
          </cell>
          <cell r="AI132">
            <v>0</v>
          </cell>
          <cell r="AJ132">
            <v>0</v>
          </cell>
        </row>
        <row r="133">
          <cell r="C133" t="str">
            <v>VII</v>
          </cell>
          <cell r="D133">
            <v>0</v>
          </cell>
          <cell r="E133">
            <v>0</v>
          </cell>
          <cell r="F133">
            <v>0</v>
          </cell>
          <cell r="G133">
            <v>0</v>
          </cell>
          <cell r="H133">
            <v>0</v>
          </cell>
          <cell r="I133">
            <v>0</v>
          </cell>
          <cell r="J133">
            <v>0</v>
          </cell>
          <cell r="K133">
            <v>0</v>
          </cell>
          <cell r="L133">
            <v>0</v>
          </cell>
          <cell r="M133">
            <v>0</v>
          </cell>
          <cell r="N133">
            <v>0</v>
          </cell>
          <cell r="O133">
            <v>0</v>
          </cell>
          <cell r="P133">
            <v>0</v>
          </cell>
          <cell r="Q133">
            <v>0</v>
          </cell>
          <cell r="R133">
            <v>0</v>
          </cell>
          <cell r="S133">
            <v>0</v>
          </cell>
          <cell r="T133">
            <v>0</v>
          </cell>
          <cell r="U133">
            <v>0</v>
          </cell>
          <cell r="V133">
            <v>0</v>
          </cell>
          <cell r="W133">
            <v>0</v>
          </cell>
          <cell r="X133">
            <v>0</v>
          </cell>
          <cell r="Y133">
            <v>0</v>
          </cell>
          <cell r="Z133">
            <v>0</v>
          </cell>
          <cell r="AA133">
            <v>0</v>
          </cell>
          <cell r="AB133">
            <v>0</v>
          </cell>
          <cell r="AC133">
            <v>0</v>
          </cell>
          <cell r="AD133">
            <v>0</v>
          </cell>
          <cell r="AE133">
            <v>0</v>
          </cell>
          <cell r="AF133">
            <v>0</v>
          </cell>
          <cell r="AG133">
            <v>0</v>
          </cell>
          <cell r="AH133">
            <v>0</v>
          </cell>
          <cell r="AI133">
            <v>0</v>
          </cell>
          <cell r="AJ133">
            <v>0</v>
          </cell>
        </row>
        <row r="134">
          <cell r="C134" t="str">
            <v>XVI</v>
          </cell>
          <cell r="D134">
            <v>0</v>
          </cell>
          <cell r="E134">
            <v>0</v>
          </cell>
          <cell r="F134">
            <v>0</v>
          </cell>
          <cell r="G134">
            <v>0</v>
          </cell>
          <cell r="H134">
            <v>0</v>
          </cell>
          <cell r="I134">
            <v>0</v>
          </cell>
          <cell r="J134">
            <v>0</v>
          </cell>
          <cell r="K134">
            <v>0</v>
          </cell>
          <cell r="L134">
            <v>0</v>
          </cell>
          <cell r="M134">
            <v>0</v>
          </cell>
          <cell r="N134">
            <v>0</v>
          </cell>
          <cell r="O134">
            <v>0</v>
          </cell>
          <cell r="P134">
            <v>0</v>
          </cell>
          <cell r="Q134">
            <v>0</v>
          </cell>
          <cell r="R134">
            <v>0</v>
          </cell>
          <cell r="S134">
            <v>0</v>
          </cell>
          <cell r="T134">
            <v>0</v>
          </cell>
          <cell r="U134">
            <v>0</v>
          </cell>
          <cell r="V134">
            <v>0</v>
          </cell>
          <cell r="W134">
            <v>0</v>
          </cell>
          <cell r="X134">
            <v>0</v>
          </cell>
          <cell r="Y134">
            <v>0</v>
          </cell>
          <cell r="Z134">
            <v>0</v>
          </cell>
          <cell r="AA134">
            <v>0</v>
          </cell>
          <cell r="AB134">
            <v>0</v>
          </cell>
          <cell r="AC134">
            <v>0</v>
          </cell>
          <cell r="AD134">
            <v>0</v>
          </cell>
          <cell r="AE134">
            <v>0</v>
          </cell>
          <cell r="AF134">
            <v>0</v>
          </cell>
          <cell r="AG134">
            <v>0</v>
          </cell>
          <cell r="AH134">
            <v>0</v>
          </cell>
          <cell r="AI134">
            <v>0</v>
          </cell>
          <cell r="AJ134">
            <v>0</v>
          </cell>
        </row>
        <row r="135">
          <cell r="C135" t="str">
            <v>VIII</v>
          </cell>
          <cell r="D135">
            <v>0</v>
          </cell>
          <cell r="E135">
            <v>0</v>
          </cell>
          <cell r="F135">
            <v>0</v>
          </cell>
          <cell r="G135">
            <v>0</v>
          </cell>
          <cell r="H135">
            <v>0</v>
          </cell>
          <cell r="I135">
            <v>0</v>
          </cell>
          <cell r="J135">
            <v>0</v>
          </cell>
          <cell r="K135">
            <v>0</v>
          </cell>
          <cell r="L135">
            <v>0</v>
          </cell>
          <cell r="M135">
            <v>0</v>
          </cell>
          <cell r="N135">
            <v>0</v>
          </cell>
          <cell r="O135">
            <v>0</v>
          </cell>
          <cell r="P135">
            <v>0</v>
          </cell>
          <cell r="Q135">
            <v>0</v>
          </cell>
          <cell r="R135">
            <v>0</v>
          </cell>
          <cell r="S135">
            <v>0</v>
          </cell>
          <cell r="T135">
            <v>0</v>
          </cell>
          <cell r="U135">
            <v>0</v>
          </cell>
          <cell r="V135">
            <v>0</v>
          </cell>
          <cell r="W135">
            <v>0</v>
          </cell>
          <cell r="X135">
            <v>0</v>
          </cell>
          <cell r="Y135">
            <v>0</v>
          </cell>
          <cell r="Z135">
            <v>0</v>
          </cell>
          <cell r="AA135">
            <v>0</v>
          </cell>
          <cell r="AB135">
            <v>0</v>
          </cell>
          <cell r="AC135">
            <v>0</v>
          </cell>
          <cell r="AD135">
            <v>0</v>
          </cell>
          <cell r="AE135">
            <v>0</v>
          </cell>
          <cell r="AF135">
            <v>0</v>
          </cell>
          <cell r="AG135">
            <v>0</v>
          </cell>
          <cell r="AH135">
            <v>0</v>
          </cell>
          <cell r="AI135">
            <v>0</v>
          </cell>
          <cell r="AJ135">
            <v>0</v>
          </cell>
        </row>
        <row r="136">
          <cell r="C136" t="str">
            <v>IX</v>
          </cell>
          <cell r="D136">
            <v>0</v>
          </cell>
          <cell r="E136">
            <v>0</v>
          </cell>
          <cell r="F136">
            <v>0</v>
          </cell>
          <cell r="G136">
            <v>0</v>
          </cell>
          <cell r="H136">
            <v>0</v>
          </cell>
          <cell r="I136">
            <v>0</v>
          </cell>
          <cell r="J136">
            <v>0</v>
          </cell>
          <cell r="K136">
            <v>0</v>
          </cell>
          <cell r="L136">
            <v>0</v>
          </cell>
          <cell r="M136">
            <v>0</v>
          </cell>
          <cell r="N136">
            <v>0</v>
          </cell>
          <cell r="O136">
            <v>0</v>
          </cell>
          <cell r="P136">
            <v>0</v>
          </cell>
          <cell r="Q136">
            <v>0</v>
          </cell>
          <cell r="R136">
            <v>0</v>
          </cell>
          <cell r="S136">
            <v>0</v>
          </cell>
          <cell r="T136">
            <v>0</v>
          </cell>
          <cell r="U136">
            <v>0</v>
          </cell>
          <cell r="V136">
            <v>0</v>
          </cell>
          <cell r="W136">
            <v>0</v>
          </cell>
          <cell r="X136">
            <v>0</v>
          </cell>
          <cell r="Y136">
            <v>0</v>
          </cell>
          <cell r="Z136">
            <v>0</v>
          </cell>
          <cell r="AA136">
            <v>0</v>
          </cell>
          <cell r="AB136">
            <v>0</v>
          </cell>
          <cell r="AC136">
            <v>0</v>
          </cell>
          <cell r="AD136">
            <v>0</v>
          </cell>
          <cell r="AE136">
            <v>0</v>
          </cell>
          <cell r="AF136">
            <v>0</v>
          </cell>
          <cell r="AG136">
            <v>0</v>
          </cell>
          <cell r="AH136">
            <v>0</v>
          </cell>
          <cell r="AI136">
            <v>0</v>
          </cell>
          <cell r="AJ136">
            <v>0</v>
          </cell>
        </row>
        <row r="137">
          <cell r="C137" t="str">
            <v>XIV</v>
          </cell>
          <cell r="D137">
            <v>0</v>
          </cell>
          <cell r="E137">
            <v>0</v>
          </cell>
          <cell r="F137">
            <v>0</v>
          </cell>
          <cell r="G137">
            <v>0</v>
          </cell>
          <cell r="H137">
            <v>0</v>
          </cell>
          <cell r="I137">
            <v>0</v>
          </cell>
          <cell r="J137">
            <v>0</v>
          </cell>
          <cell r="K137">
            <v>0</v>
          </cell>
          <cell r="L137">
            <v>0</v>
          </cell>
          <cell r="M137">
            <v>0</v>
          </cell>
          <cell r="N137">
            <v>0</v>
          </cell>
          <cell r="O137">
            <v>0</v>
          </cell>
          <cell r="P137">
            <v>0</v>
          </cell>
          <cell r="Q137">
            <v>0</v>
          </cell>
          <cell r="R137">
            <v>0</v>
          </cell>
          <cell r="S137">
            <v>0</v>
          </cell>
          <cell r="T137">
            <v>0</v>
          </cell>
          <cell r="U137">
            <v>0</v>
          </cell>
          <cell r="V137">
            <v>0</v>
          </cell>
          <cell r="W137">
            <v>0</v>
          </cell>
          <cell r="X137">
            <v>0</v>
          </cell>
          <cell r="Y137">
            <v>0</v>
          </cell>
          <cell r="Z137">
            <v>0</v>
          </cell>
          <cell r="AA137">
            <v>0</v>
          </cell>
          <cell r="AB137">
            <v>0</v>
          </cell>
          <cell r="AC137">
            <v>0</v>
          </cell>
          <cell r="AD137">
            <v>0</v>
          </cell>
          <cell r="AE137">
            <v>0</v>
          </cell>
          <cell r="AF137">
            <v>0</v>
          </cell>
          <cell r="AG137">
            <v>0</v>
          </cell>
          <cell r="AH137">
            <v>0</v>
          </cell>
          <cell r="AI137">
            <v>0</v>
          </cell>
          <cell r="AJ137">
            <v>0</v>
          </cell>
        </row>
        <row r="138">
          <cell r="C138" t="str">
            <v>X</v>
          </cell>
          <cell r="D138">
            <v>0</v>
          </cell>
          <cell r="E138">
            <v>0</v>
          </cell>
          <cell r="F138">
            <v>0</v>
          </cell>
          <cell r="G138">
            <v>0</v>
          </cell>
          <cell r="H138">
            <v>0</v>
          </cell>
          <cell r="I138">
            <v>0</v>
          </cell>
          <cell r="J138">
            <v>0</v>
          </cell>
          <cell r="K138">
            <v>0</v>
          </cell>
          <cell r="L138">
            <v>0</v>
          </cell>
          <cell r="M138">
            <v>0</v>
          </cell>
          <cell r="N138">
            <v>0</v>
          </cell>
          <cell r="O138">
            <v>0</v>
          </cell>
          <cell r="P138">
            <v>0</v>
          </cell>
          <cell r="Q138">
            <v>0</v>
          </cell>
          <cell r="R138">
            <v>0</v>
          </cell>
          <cell r="S138">
            <v>0</v>
          </cell>
          <cell r="T138">
            <v>0</v>
          </cell>
          <cell r="U138">
            <v>0</v>
          </cell>
          <cell r="V138">
            <v>0</v>
          </cell>
          <cell r="W138">
            <v>0</v>
          </cell>
          <cell r="X138">
            <v>0</v>
          </cell>
          <cell r="Y138">
            <v>0</v>
          </cell>
          <cell r="Z138">
            <v>0</v>
          </cell>
          <cell r="AA138">
            <v>0</v>
          </cell>
          <cell r="AB138">
            <v>0</v>
          </cell>
          <cell r="AC138">
            <v>0</v>
          </cell>
          <cell r="AD138">
            <v>0</v>
          </cell>
          <cell r="AE138">
            <v>0</v>
          </cell>
          <cell r="AF138">
            <v>0</v>
          </cell>
          <cell r="AG138">
            <v>0</v>
          </cell>
          <cell r="AH138">
            <v>0</v>
          </cell>
          <cell r="AI138">
            <v>0</v>
          </cell>
          <cell r="AJ138">
            <v>0</v>
          </cell>
        </row>
        <row r="139">
          <cell r="C139" t="str">
            <v>XI</v>
          </cell>
          <cell r="D139">
            <v>0</v>
          </cell>
          <cell r="E139">
            <v>0</v>
          </cell>
          <cell r="F139">
            <v>0</v>
          </cell>
          <cell r="G139">
            <v>0</v>
          </cell>
          <cell r="H139">
            <v>0</v>
          </cell>
          <cell r="I139">
            <v>0</v>
          </cell>
          <cell r="J139">
            <v>0</v>
          </cell>
          <cell r="K139">
            <v>0</v>
          </cell>
          <cell r="L139">
            <v>0</v>
          </cell>
          <cell r="M139">
            <v>0</v>
          </cell>
          <cell r="N139">
            <v>0</v>
          </cell>
          <cell r="O139">
            <v>0</v>
          </cell>
          <cell r="P139">
            <v>0</v>
          </cell>
          <cell r="Q139">
            <v>0</v>
          </cell>
          <cell r="R139">
            <v>0</v>
          </cell>
          <cell r="S139">
            <v>0</v>
          </cell>
          <cell r="T139">
            <v>0</v>
          </cell>
          <cell r="U139">
            <v>0</v>
          </cell>
          <cell r="V139">
            <v>0</v>
          </cell>
          <cell r="W139">
            <v>0</v>
          </cell>
          <cell r="X139">
            <v>0</v>
          </cell>
          <cell r="Y139">
            <v>0</v>
          </cell>
          <cell r="Z139">
            <v>0</v>
          </cell>
          <cell r="AA139">
            <v>0</v>
          </cell>
          <cell r="AB139">
            <v>0</v>
          </cell>
          <cell r="AC139">
            <v>0</v>
          </cell>
          <cell r="AD139">
            <v>0</v>
          </cell>
          <cell r="AE139">
            <v>0</v>
          </cell>
          <cell r="AF139">
            <v>0</v>
          </cell>
          <cell r="AG139">
            <v>0</v>
          </cell>
          <cell r="AH139">
            <v>0</v>
          </cell>
          <cell r="AI139">
            <v>0</v>
          </cell>
          <cell r="AJ139">
            <v>0</v>
          </cell>
        </row>
        <row r="140">
          <cell r="C140" t="str">
            <v>XII</v>
          </cell>
          <cell r="D140">
            <v>0</v>
          </cell>
          <cell r="E140">
            <v>0</v>
          </cell>
          <cell r="F140">
            <v>0</v>
          </cell>
          <cell r="G140">
            <v>0</v>
          </cell>
          <cell r="H140">
            <v>0</v>
          </cell>
          <cell r="I140">
            <v>0</v>
          </cell>
          <cell r="J140">
            <v>0</v>
          </cell>
          <cell r="K140">
            <v>0</v>
          </cell>
          <cell r="L140">
            <v>0</v>
          </cell>
          <cell r="M140">
            <v>0</v>
          </cell>
          <cell r="N140">
            <v>0</v>
          </cell>
          <cell r="O140">
            <v>0</v>
          </cell>
          <cell r="P140">
            <v>0</v>
          </cell>
          <cell r="Q140">
            <v>0</v>
          </cell>
          <cell r="R140">
            <v>0</v>
          </cell>
          <cell r="S140">
            <v>0</v>
          </cell>
          <cell r="T140">
            <v>0</v>
          </cell>
          <cell r="U140">
            <v>0</v>
          </cell>
          <cell r="V140">
            <v>0</v>
          </cell>
          <cell r="W140">
            <v>0</v>
          </cell>
          <cell r="X140">
            <v>0</v>
          </cell>
          <cell r="Y140">
            <v>0</v>
          </cell>
          <cell r="Z140">
            <v>0</v>
          </cell>
          <cell r="AA140">
            <v>0</v>
          </cell>
          <cell r="AB140">
            <v>0</v>
          </cell>
          <cell r="AC140">
            <v>0</v>
          </cell>
          <cell r="AD140">
            <v>0</v>
          </cell>
          <cell r="AE140">
            <v>0</v>
          </cell>
          <cell r="AF140">
            <v>0</v>
          </cell>
          <cell r="AG140">
            <v>0</v>
          </cell>
          <cell r="AH140">
            <v>0</v>
          </cell>
          <cell r="AI140">
            <v>0</v>
          </cell>
          <cell r="AJ140">
            <v>0</v>
          </cell>
        </row>
        <row r="141">
          <cell r="D141">
            <v>0.46407416666666701</v>
          </cell>
          <cell r="E141">
            <v>0.46407416666666701</v>
          </cell>
          <cell r="F141">
            <v>0.46407416666666701</v>
          </cell>
          <cell r="G141">
            <v>0.46407416666666701</v>
          </cell>
          <cell r="H141">
            <v>0.46407416666666701</v>
          </cell>
          <cell r="I141">
            <v>0.46407416666666701</v>
          </cell>
          <cell r="J141">
            <v>0.46407416666666701</v>
          </cell>
          <cell r="K141">
            <v>0.46407416666666701</v>
          </cell>
          <cell r="L141">
            <v>0.46407416666666701</v>
          </cell>
          <cell r="M141">
            <v>0.46407416666666701</v>
          </cell>
          <cell r="N141">
            <v>0.46407416666666701</v>
          </cell>
          <cell r="O141">
            <v>0.46407416666666701</v>
          </cell>
          <cell r="P141">
            <v>0.46407416666666701</v>
          </cell>
          <cell r="Q141">
            <v>0.46407416666666701</v>
          </cell>
          <cell r="R141">
            <v>0.46407416666666701</v>
          </cell>
          <cell r="S141">
            <v>0.46407416666666701</v>
          </cell>
          <cell r="T141">
            <v>0.46407416666666701</v>
          </cell>
          <cell r="U141">
            <v>0.46407416666666701</v>
          </cell>
          <cell r="V141">
            <v>0.46407416666666701</v>
          </cell>
          <cell r="W141">
            <v>0.46407416666666701</v>
          </cell>
          <cell r="X141">
            <v>0.46407416666666701</v>
          </cell>
          <cell r="Y141">
            <v>0.46407416666666701</v>
          </cell>
          <cell r="Z141">
            <v>0.46407416666666701</v>
          </cell>
          <cell r="AA141">
            <v>0.46407416666666701</v>
          </cell>
          <cell r="AB141">
            <v>6.1016566782966697</v>
          </cell>
          <cell r="AC141">
            <v>6.1016566782966697</v>
          </cell>
          <cell r="AD141">
            <v>6.1016566782966697</v>
          </cell>
          <cell r="AE141">
            <v>0</v>
          </cell>
          <cell r="AF141">
            <v>4.0504009999999999</v>
          </cell>
          <cell r="AG141">
            <v>4.0504009999999999</v>
          </cell>
          <cell r="AH141">
            <v>4.0504009999999999</v>
          </cell>
          <cell r="AI141">
            <v>4.0504009999999999</v>
          </cell>
          <cell r="AJ141">
            <v>4.0504009999999999</v>
          </cell>
        </row>
        <row r="143">
          <cell r="C143" t="str">
            <v>Tipo Forestal 06</v>
          </cell>
        </row>
        <row r="144">
          <cell r="C144" t="str">
            <v>Uso de la Tierra/Año</v>
          </cell>
          <cell r="D144">
            <v>1990</v>
          </cell>
          <cell r="E144">
            <v>1991</v>
          </cell>
          <cell r="F144">
            <v>1992</v>
          </cell>
          <cell r="G144">
            <v>1993</v>
          </cell>
          <cell r="H144">
            <v>1994</v>
          </cell>
          <cell r="I144">
            <v>1995</v>
          </cell>
          <cell r="J144">
            <v>1996</v>
          </cell>
          <cell r="K144">
            <v>1997</v>
          </cell>
          <cell r="L144">
            <v>1998</v>
          </cell>
          <cell r="M144">
            <v>1999</v>
          </cell>
          <cell r="N144">
            <v>2000</v>
          </cell>
          <cell r="O144">
            <v>2001</v>
          </cell>
          <cell r="P144">
            <v>2002</v>
          </cell>
          <cell r="Q144">
            <v>2003</v>
          </cell>
          <cell r="R144">
            <v>2004</v>
          </cell>
          <cell r="S144">
            <v>2005</v>
          </cell>
          <cell r="T144">
            <v>2006</v>
          </cell>
          <cell r="U144">
            <v>2007</v>
          </cell>
          <cell r="V144">
            <v>2008</v>
          </cell>
          <cell r="W144">
            <v>2009</v>
          </cell>
          <cell r="X144">
            <v>2010</v>
          </cell>
          <cell r="Y144">
            <v>2011</v>
          </cell>
          <cell r="Z144">
            <v>2012</v>
          </cell>
          <cell r="AA144">
            <v>2013</v>
          </cell>
          <cell r="AB144">
            <v>2014</v>
          </cell>
          <cell r="AC144">
            <v>2015</v>
          </cell>
          <cell r="AD144">
            <v>2016</v>
          </cell>
          <cell r="AE144">
            <v>2017</v>
          </cell>
          <cell r="AF144">
            <v>2018</v>
          </cell>
          <cell r="AG144">
            <v>2019</v>
          </cell>
          <cell r="AH144">
            <v>2020</v>
          </cell>
          <cell r="AI144">
            <v>2021</v>
          </cell>
          <cell r="AJ144">
            <v>2022</v>
          </cell>
        </row>
        <row r="145">
          <cell r="C145" t="str">
            <v>XV</v>
          </cell>
          <cell r="D145">
            <v>0</v>
          </cell>
          <cell r="E145">
            <v>0</v>
          </cell>
          <cell r="F145">
            <v>0</v>
          </cell>
          <cell r="G145">
            <v>0</v>
          </cell>
          <cell r="H145">
            <v>0</v>
          </cell>
          <cell r="I145">
            <v>0</v>
          </cell>
          <cell r="J145">
            <v>0</v>
          </cell>
          <cell r="K145">
            <v>0</v>
          </cell>
          <cell r="L145">
            <v>0</v>
          </cell>
          <cell r="M145">
            <v>0</v>
          </cell>
          <cell r="N145">
            <v>0</v>
          </cell>
          <cell r="O145">
            <v>0</v>
          </cell>
          <cell r="P145">
            <v>0</v>
          </cell>
          <cell r="Q145">
            <v>0</v>
          </cell>
          <cell r="R145">
            <v>0</v>
          </cell>
          <cell r="S145">
            <v>0</v>
          </cell>
          <cell r="T145">
            <v>0</v>
          </cell>
          <cell r="U145">
            <v>0</v>
          </cell>
          <cell r="V145">
            <v>0</v>
          </cell>
          <cell r="W145">
            <v>0</v>
          </cell>
          <cell r="X145">
            <v>0</v>
          </cell>
          <cell r="Y145">
            <v>0</v>
          </cell>
          <cell r="Z145">
            <v>0</v>
          </cell>
          <cell r="AA145">
            <v>0</v>
          </cell>
          <cell r="AB145">
            <v>0</v>
          </cell>
          <cell r="AC145">
            <v>0</v>
          </cell>
          <cell r="AD145">
            <v>0</v>
          </cell>
          <cell r="AE145">
            <v>0</v>
          </cell>
          <cell r="AF145">
            <v>0</v>
          </cell>
          <cell r="AG145">
            <v>0</v>
          </cell>
          <cell r="AH145">
            <v>0</v>
          </cell>
          <cell r="AI145">
            <v>0</v>
          </cell>
          <cell r="AJ145">
            <v>0</v>
          </cell>
        </row>
        <row r="146">
          <cell r="C146" t="str">
            <v>I</v>
          </cell>
          <cell r="D146">
            <v>0</v>
          </cell>
          <cell r="E146">
            <v>0</v>
          </cell>
          <cell r="F146">
            <v>0</v>
          </cell>
          <cell r="G146">
            <v>0</v>
          </cell>
          <cell r="H146">
            <v>0</v>
          </cell>
          <cell r="I146">
            <v>0</v>
          </cell>
          <cell r="J146">
            <v>0</v>
          </cell>
          <cell r="K146">
            <v>0</v>
          </cell>
          <cell r="L146">
            <v>0</v>
          </cell>
          <cell r="M146">
            <v>0</v>
          </cell>
          <cell r="N146">
            <v>0</v>
          </cell>
          <cell r="O146">
            <v>0</v>
          </cell>
          <cell r="P146">
            <v>0</v>
          </cell>
          <cell r="Q146">
            <v>0</v>
          </cell>
          <cell r="R146">
            <v>0</v>
          </cell>
          <cell r="S146">
            <v>0</v>
          </cell>
          <cell r="T146">
            <v>0</v>
          </cell>
          <cell r="U146">
            <v>0</v>
          </cell>
          <cell r="V146">
            <v>0</v>
          </cell>
          <cell r="W146">
            <v>0</v>
          </cell>
          <cell r="X146">
            <v>0</v>
          </cell>
          <cell r="Y146">
            <v>0</v>
          </cell>
          <cell r="Z146">
            <v>0</v>
          </cell>
          <cell r="AA146">
            <v>0</v>
          </cell>
          <cell r="AB146">
            <v>0</v>
          </cell>
          <cell r="AC146">
            <v>0</v>
          </cell>
          <cell r="AD146">
            <v>0</v>
          </cell>
          <cell r="AE146">
            <v>0</v>
          </cell>
          <cell r="AF146">
            <v>0</v>
          </cell>
          <cell r="AG146">
            <v>0</v>
          </cell>
          <cell r="AH146">
            <v>0</v>
          </cell>
          <cell r="AI146">
            <v>0</v>
          </cell>
          <cell r="AJ146">
            <v>0</v>
          </cell>
        </row>
        <row r="147">
          <cell r="C147" t="str">
            <v>II</v>
          </cell>
          <cell r="D147">
            <v>0</v>
          </cell>
          <cell r="E147">
            <v>0</v>
          </cell>
          <cell r="F147">
            <v>0</v>
          </cell>
          <cell r="G147">
            <v>0</v>
          </cell>
          <cell r="H147">
            <v>0</v>
          </cell>
          <cell r="I147">
            <v>0</v>
          </cell>
          <cell r="J147">
            <v>0</v>
          </cell>
          <cell r="K147">
            <v>0</v>
          </cell>
          <cell r="L147">
            <v>0</v>
          </cell>
          <cell r="M147">
            <v>0</v>
          </cell>
          <cell r="N147">
            <v>0</v>
          </cell>
          <cell r="O147">
            <v>0</v>
          </cell>
          <cell r="P147">
            <v>0</v>
          </cell>
          <cell r="Q147">
            <v>0</v>
          </cell>
          <cell r="R147">
            <v>0</v>
          </cell>
          <cell r="S147">
            <v>0</v>
          </cell>
          <cell r="T147">
            <v>0</v>
          </cell>
          <cell r="U147">
            <v>0</v>
          </cell>
          <cell r="V147">
            <v>0</v>
          </cell>
          <cell r="W147">
            <v>0</v>
          </cell>
          <cell r="X147">
            <v>0</v>
          </cell>
          <cell r="Y147">
            <v>0</v>
          </cell>
          <cell r="Z147">
            <v>0</v>
          </cell>
          <cell r="AA147">
            <v>0</v>
          </cell>
          <cell r="AB147">
            <v>0</v>
          </cell>
          <cell r="AC147">
            <v>0</v>
          </cell>
          <cell r="AD147">
            <v>0</v>
          </cell>
          <cell r="AE147">
            <v>0</v>
          </cell>
          <cell r="AF147">
            <v>0</v>
          </cell>
          <cell r="AG147">
            <v>0</v>
          </cell>
          <cell r="AH147">
            <v>0</v>
          </cell>
          <cell r="AI147">
            <v>0</v>
          </cell>
          <cell r="AJ147">
            <v>0</v>
          </cell>
        </row>
        <row r="148">
          <cell r="C148" t="str">
            <v>III</v>
          </cell>
          <cell r="D148">
            <v>0</v>
          </cell>
          <cell r="E148">
            <v>0</v>
          </cell>
          <cell r="F148">
            <v>0</v>
          </cell>
          <cell r="G148">
            <v>0</v>
          </cell>
          <cell r="H148">
            <v>0</v>
          </cell>
          <cell r="I148">
            <v>0</v>
          </cell>
          <cell r="J148">
            <v>0</v>
          </cell>
          <cell r="K148">
            <v>0</v>
          </cell>
          <cell r="L148">
            <v>0</v>
          </cell>
          <cell r="M148">
            <v>0</v>
          </cell>
          <cell r="N148">
            <v>0</v>
          </cell>
          <cell r="O148">
            <v>0</v>
          </cell>
          <cell r="P148">
            <v>0</v>
          </cell>
          <cell r="Q148">
            <v>0</v>
          </cell>
          <cell r="R148">
            <v>0</v>
          </cell>
          <cell r="S148">
            <v>0</v>
          </cell>
          <cell r="T148">
            <v>0</v>
          </cell>
          <cell r="U148">
            <v>0</v>
          </cell>
          <cell r="V148">
            <v>0</v>
          </cell>
          <cell r="W148">
            <v>0</v>
          </cell>
          <cell r="X148">
            <v>0</v>
          </cell>
          <cell r="Y148">
            <v>0</v>
          </cell>
          <cell r="Z148">
            <v>0</v>
          </cell>
          <cell r="AA148">
            <v>0</v>
          </cell>
          <cell r="AB148">
            <v>0</v>
          </cell>
          <cell r="AC148">
            <v>0</v>
          </cell>
          <cell r="AD148">
            <v>0</v>
          </cell>
          <cell r="AE148">
            <v>0</v>
          </cell>
          <cell r="AF148">
            <v>0</v>
          </cell>
          <cell r="AG148">
            <v>0</v>
          </cell>
          <cell r="AH148">
            <v>0</v>
          </cell>
          <cell r="AI148">
            <v>0</v>
          </cell>
          <cell r="AJ148">
            <v>0</v>
          </cell>
        </row>
        <row r="149">
          <cell r="C149" t="str">
            <v>IV</v>
          </cell>
          <cell r="D149">
            <v>0</v>
          </cell>
          <cell r="E149">
            <v>0</v>
          </cell>
          <cell r="F149">
            <v>0</v>
          </cell>
          <cell r="G149">
            <v>0</v>
          </cell>
          <cell r="H149">
            <v>0</v>
          </cell>
          <cell r="I149">
            <v>0</v>
          </cell>
          <cell r="J149">
            <v>0</v>
          </cell>
          <cell r="K149">
            <v>0</v>
          </cell>
          <cell r="L149">
            <v>0</v>
          </cell>
          <cell r="M149">
            <v>0</v>
          </cell>
          <cell r="N149">
            <v>0</v>
          </cell>
          <cell r="O149">
            <v>0</v>
          </cell>
          <cell r="P149">
            <v>0</v>
          </cell>
          <cell r="Q149">
            <v>0</v>
          </cell>
          <cell r="R149">
            <v>0</v>
          </cell>
          <cell r="S149">
            <v>0</v>
          </cell>
          <cell r="T149">
            <v>0</v>
          </cell>
          <cell r="U149">
            <v>0</v>
          </cell>
          <cell r="V149">
            <v>0</v>
          </cell>
          <cell r="W149">
            <v>0</v>
          </cell>
          <cell r="X149">
            <v>0</v>
          </cell>
          <cell r="Y149">
            <v>0</v>
          </cell>
          <cell r="Z149">
            <v>0</v>
          </cell>
          <cell r="AA149">
            <v>0</v>
          </cell>
          <cell r="AB149">
            <v>0</v>
          </cell>
          <cell r="AC149">
            <v>0</v>
          </cell>
          <cell r="AD149">
            <v>0</v>
          </cell>
          <cell r="AE149">
            <v>0</v>
          </cell>
          <cell r="AF149">
            <v>0</v>
          </cell>
          <cell r="AG149">
            <v>0</v>
          </cell>
          <cell r="AH149">
            <v>0</v>
          </cell>
          <cell r="AI149">
            <v>0</v>
          </cell>
          <cell r="AJ149">
            <v>0</v>
          </cell>
        </row>
        <row r="150">
          <cell r="C150" t="str">
            <v>V</v>
          </cell>
          <cell r="D150">
            <v>0</v>
          </cell>
          <cell r="E150">
            <v>0</v>
          </cell>
          <cell r="F150">
            <v>0</v>
          </cell>
          <cell r="G150">
            <v>0</v>
          </cell>
          <cell r="H150">
            <v>0</v>
          </cell>
          <cell r="I150">
            <v>0</v>
          </cell>
          <cell r="J150">
            <v>0</v>
          </cell>
          <cell r="K150">
            <v>0</v>
          </cell>
          <cell r="L150">
            <v>0</v>
          </cell>
          <cell r="M150">
            <v>0</v>
          </cell>
          <cell r="N150">
            <v>0</v>
          </cell>
          <cell r="O150">
            <v>0</v>
          </cell>
          <cell r="P150">
            <v>0</v>
          </cell>
          <cell r="Q150">
            <v>0</v>
          </cell>
          <cell r="R150">
            <v>0</v>
          </cell>
          <cell r="S150">
            <v>0</v>
          </cell>
          <cell r="T150">
            <v>0</v>
          </cell>
          <cell r="U150">
            <v>0</v>
          </cell>
          <cell r="V150">
            <v>0</v>
          </cell>
          <cell r="W150">
            <v>0</v>
          </cell>
          <cell r="X150">
            <v>0</v>
          </cell>
          <cell r="Y150">
            <v>0</v>
          </cell>
          <cell r="Z150">
            <v>0</v>
          </cell>
          <cell r="AA150">
            <v>0</v>
          </cell>
          <cell r="AB150">
            <v>0</v>
          </cell>
          <cell r="AC150">
            <v>0</v>
          </cell>
          <cell r="AD150">
            <v>0</v>
          </cell>
          <cell r="AE150">
            <v>0</v>
          </cell>
          <cell r="AF150">
            <v>0</v>
          </cell>
          <cell r="AG150">
            <v>0</v>
          </cell>
          <cell r="AH150">
            <v>0</v>
          </cell>
          <cell r="AI150">
            <v>0</v>
          </cell>
          <cell r="AJ150">
            <v>0</v>
          </cell>
        </row>
        <row r="151">
          <cell r="C151" t="str">
            <v>RM</v>
          </cell>
          <cell r="D151">
            <v>0</v>
          </cell>
          <cell r="E151">
            <v>0</v>
          </cell>
          <cell r="F151">
            <v>0</v>
          </cell>
          <cell r="G151">
            <v>0</v>
          </cell>
          <cell r="H151">
            <v>0</v>
          </cell>
          <cell r="I151">
            <v>0</v>
          </cell>
          <cell r="J151">
            <v>0</v>
          </cell>
          <cell r="K151">
            <v>0</v>
          </cell>
          <cell r="L151">
            <v>0</v>
          </cell>
          <cell r="M151">
            <v>0</v>
          </cell>
          <cell r="N151">
            <v>0</v>
          </cell>
          <cell r="O151">
            <v>0</v>
          </cell>
          <cell r="P151">
            <v>0</v>
          </cell>
          <cell r="Q151">
            <v>0</v>
          </cell>
          <cell r="R151">
            <v>0</v>
          </cell>
          <cell r="S151">
            <v>0</v>
          </cell>
          <cell r="T151">
            <v>0</v>
          </cell>
          <cell r="U151">
            <v>0</v>
          </cell>
          <cell r="V151">
            <v>0</v>
          </cell>
          <cell r="W151">
            <v>0</v>
          </cell>
          <cell r="X151">
            <v>0</v>
          </cell>
          <cell r="Y151">
            <v>0</v>
          </cell>
          <cell r="Z151">
            <v>0</v>
          </cell>
          <cell r="AA151">
            <v>0</v>
          </cell>
          <cell r="AB151">
            <v>0</v>
          </cell>
          <cell r="AC151">
            <v>0</v>
          </cell>
          <cell r="AD151">
            <v>0</v>
          </cell>
          <cell r="AE151">
            <v>0</v>
          </cell>
          <cell r="AF151">
            <v>0</v>
          </cell>
          <cell r="AG151">
            <v>0</v>
          </cell>
          <cell r="AH151">
            <v>0</v>
          </cell>
          <cell r="AI151">
            <v>0</v>
          </cell>
          <cell r="AJ151">
            <v>0</v>
          </cell>
        </row>
        <row r="152">
          <cell r="C152" t="str">
            <v>VI</v>
          </cell>
          <cell r="D152">
            <v>0</v>
          </cell>
          <cell r="E152">
            <v>0</v>
          </cell>
          <cell r="F152">
            <v>0</v>
          </cell>
          <cell r="G152">
            <v>0</v>
          </cell>
          <cell r="H152">
            <v>0</v>
          </cell>
          <cell r="I152">
            <v>0</v>
          </cell>
          <cell r="J152">
            <v>0</v>
          </cell>
          <cell r="K152">
            <v>0</v>
          </cell>
          <cell r="L152">
            <v>0</v>
          </cell>
          <cell r="M152">
            <v>0</v>
          </cell>
          <cell r="N152">
            <v>0</v>
          </cell>
          <cell r="O152">
            <v>0</v>
          </cell>
          <cell r="P152">
            <v>0</v>
          </cell>
          <cell r="Q152">
            <v>0</v>
          </cell>
          <cell r="R152">
            <v>0</v>
          </cell>
          <cell r="S152">
            <v>0</v>
          </cell>
          <cell r="T152">
            <v>0</v>
          </cell>
          <cell r="U152">
            <v>0</v>
          </cell>
          <cell r="V152">
            <v>0</v>
          </cell>
          <cell r="W152">
            <v>0</v>
          </cell>
          <cell r="X152">
            <v>0</v>
          </cell>
          <cell r="Y152">
            <v>0</v>
          </cell>
          <cell r="Z152">
            <v>0</v>
          </cell>
          <cell r="AA152">
            <v>0</v>
          </cell>
          <cell r="AB152">
            <v>0</v>
          </cell>
          <cell r="AC152">
            <v>0</v>
          </cell>
          <cell r="AD152">
            <v>0</v>
          </cell>
          <cell r="AE152">
            <v>0</v>
          </cell>
          <cell r="AF152">
            <v>0</v>
          </cell>
          <cell r="AG152">
            <v>0</v>
          </cell>
          <cell r="AH152">
            <v>0</v>
          </cell>
          <cell r="AI152">
            <v>0</v>
          </cell>
          <cell r="AJ152">
            <v>0</v>
          </cell>
        </row>
        <row r="153">
          <cell r="C153" t="str">
            <v>VII</v>
          </cell>
          <cell r="D153">
            <v>0.71673633333333298</v>
          </cell>
          <cell r="E153">
            <v>0.71673633333333298</v>
          </cell>
          <cell r="F153">
            <v>0.71673633333333298</v>
          </cell>
          <cell r="G153">
            <v>0.71673633333333298</v>
          </cell>
          <cell r="H153">
            <v>0.71673633333333298</v>
          </cell>
          <cell r="I153">
            <v>0.71673633333333298</v>
          </cell>
          <cell r="J153">
            <v>0.71673633333333298</v>
          </cell>
          <cell r="K153">
            <v>0.71673633333333298</v>
          </cell>
          <cell r="L153">
            <v>0.71673633333333298</v>
          </cell>
          <cell r="M153">
            <v>0.71673633333333298</v>
          </cell>
          <cell r="N153">
            <v>0.71673633333333298</v>
          </cell>
          <cell r="O153">
            <v>0.71673633333333298</v>
          </cell>
          <cell r="P153">
            <v>0.71673633333333298</v>
          </cell>
          <cell r="Q153">
            <v>0.71673633333333298</v>
          </cell>
          <cell r="R153">
            <v>0.71673633333333298</v>
          </cell>
          <cell r="S153">
            <v>0.71673633333333298</v>
          </cell>
          <cell r="T153">
            <v>0.71673633333333298</v>
          </cell>
          <cell r="U153">
            <v>0.71673633333333298</v>
          </cell>
          <cell r="V153">
            <v>0.71673633333333298</v>
          </cell>
          <cell r="W153">
            <v>0.71673633333333298</v>
          </cell>
          <cell r="X153">
            <v>0.71673633333333298</v>
          </cell>
          <cell r="Y153">
            <v>0.71673633333333298</v>
          </cell>
          <cell r="Z153">
            <v>0.71673633333333298</v>
          </cell>
          <cell r="AA153">
            <v>0.71673633333333298</v>
          </cell>
          <cell r="AB153">
            <v>0</v>
          </cell>
          <cell r="AC153">
            <v>0</v>
          </cell>
          <cell r="AD153">
            <v>0</v>
          </cell>
          <cell r="AE153">
            <v>0</v>
          </cell>
          <cell r="AF153">
            <v>0</v>
          </cell>
          <cell r="AG153">
            <v>0</v>
          </cell>
          <cell r="AH153">
            <v>0</v>
          </cell>
          <cell r="AI153">
            <v>0</v>
          </cell>
          <cell r="AJ153">
            <v>0</v>
          </cell>
        </row>
        <row r="154">
          <cell r="C154" t="str">
            <v>XVI</v>
          </cell>
          <cell r="D154">
            <v>26.637362398086601</v>
          </cell>
          <cell r="E154">
            <v>26.637362398086601</v>
          </cell>
          <cell r="F154">
            <v>26.637362398086601</v>
          </cell>
          <cell r="G154">
            <v>26.637362398086601</v>
          </cell>
          <cell r="H154">
            <v>26.637362398086601</v>
          </cell>
          <cell r="I154">
            <v>26.637362398086601</v>
          </cell>
          <cell r="J154">
            <v>26.637362398086601</v>
          </cell>
          <cell r="K154">
            <v>26.637362398086601</v>
          </cell>
          <cell r="L154">
            <v>26.637362398086601</v>
          </cell>
          <cell r="M154">
            <v>26.637362398086601</v>
          </cell>
          <cell r="N154">
            <v>26.637362398086601</v>
          </cell>
          <cell r="O154">
            <v>26.637362398086601</v>
          </cell>
          <cell r="P154">
            <v>26.637362398086601</v>
          </cell>
          <cell r="Q154">
            <v>26.637362398086601</v>
          </cell>
          <cell r="R154">
            <v>26.637362398086601</v>
          </cell>
          <cell r="S154">
            <v>26.637362398086601</v>
          </cell>
          <cell r="T154">
            <v>26.637362398086601</v>
          </cell>
          <cell r="U154">
            <v>26.637362398086601</v>
          </cell>
          <cell r="V154">
            <v>26.637362398086601</v>
          </cell>
          <cell r="W154">
            <v>26.637362398086601</v>
          </cell>
          <cell r="X154">
            <v>26.637362398086601</v>
          </cell>
          <cell r="Y154">
            <v>26.637362398086601</v>
          </cell>
          <cell r="Z154">
            <v>26.637362398086601</v>
          </cell>
          <cell r="AA154">
            <v>26.637362398086601</v>
          </cell>
          <cell r="AB154">
            <v>1.5739889885123299</v>
          </cell>
          <cell r="AC154">
            <v>1.5739889885123299</v>
          </cell>
          <cell r="AD154">
            <v>1.5739889885123299</v>
          </cell>
          <cell r="AE154">
            <v>0.297401354452</v>
          </cell>
          <cell r="AF154">
            <v>0</v>
          </cell>
          <cell r="AG154">
            <v>0</v>
          </cell>
          <cell r="AH154">
            <v>0</v>
          </cell>
          <cell r="AI154">
            <v>0</v>
          </cell>
          <cell r="AJ154">
            <v>0</v>
          </cell>
        </row>
        <row r="155">
          <cell r="C155" t="str">
            <v>VIII</v>
          </cell>
          <cell r="D155">
            <v>69.7554168333333</v>
          </cell>
          <cell r="E155">
            <v>69.7554168333333</v>
          </cell>
          <cell r="F155">
            <v>69.7554168333333</v>
          </cell>
          <cell r="G155">
            <v>69.7554168333333</v>
          </cell>
          <cell r="H155">
            <v>69.7554168333333</v>
          </cell>
          <cell r="I155">
            <v>69.7554168333333</v>
          </cell>
          <cell r="J155">
            <v>69.7554168333333</v>
          </cell>
          <cell r="K155">
            <v>69.7554168333333</v>
          </cell>
          <cell r="L155">
            <v>69.7554168333333</v>
          </cell>
          <cell r="M155">
            <v>69.7554168333333</v>
          </cell>
          <cell r="N155">
            <v>69.7554168333333</v>
          </cell>
          <cell r="O155">
            <v>69.7554168333333</v>
          </cell>
          <cell r="P155">
            <v>69.7554168333333</v>
          </cell>
          <cell r="Q155">
            <v>69.7554168333333</v>
          </cell>
          <cell r="R155">
            <v>69.7554168333333</v>
          </cell>
          <cell r="S155">
            <v>69.7554168333333</v>
          </cell>
          <cell r="T155">
            <v>69.7554168333333</v>
          </cell>
          <cell r="U155">
            <v>69.7554168333333</v>
          </cell>
          <cell r="V155">
            <v>69.7554168333333</v>
          </cell>
          <cell r="W155">
            <v>69.7554168333333</v>
          </cell>
          <cell r="X155">
            <v>69.7554168333333</v>
          </cell>
          <cell r="Y155">
            <v>69.7554168333333</v>
          </cell>
          <cell r="Z155">
            <v>69.7554168333333</v>
          </cell>
          <cell r="AA155">
            <v>69.7554168333333</v>
          </cell>
          <cell r="AB155">
            <v>26.550115999999999</v>
          </cell>
          <cell r="AC155">
            <v>26.550115999999999</v>
          </cell>
          <cell r="AD155">
            <v>26.550115999999999</v>
          </cell>
          <cell r="AE155">
            <v>818.164132</v>
          </cell>
          <cell r="AF155">
            <v>29.016034000000001</v>
          </cell>
          <cell r="AG155">
            <v>29.016034000000001</v>
          </cell>
          <cell r="AH155">
            <v>0</v>
          </cell>
          <cell r="AI155">
            <v>0</v>
          </cell>
          <cell r="AJ155">
            <v>0</v>
          </cell>
        </row>
        <row r="156">
          <cell r="C156" t="str">
            <v>IX</v>
          </cell>
          <cell r="D156">
            <v>70.567985297712298</v>
          </cell>
          <cell r="E156">
            <v>70.567985297712298</v>
          </cell>
          <cell r="F156">
            <v>70.567985297712298</v>
          </cell>
          <cell r="G156">
            <v>70.567985297712298</v>
          </cell>
          <cell r="H156">
            <v>70.567985297712298</v>
          </cell>
          <cell r="I156">
            <v>70.567985297712298</v>
          </cell>
          <cell r="J156">
            <v>70.567985297712298</v>
          </cell>
          <cell r="K156">
            <v>70.567985297712298</v>
          </cell>
          <cell r="L156">
            <v>70.567985297712298</v>
          </cell>
          <cell r="M156">
            <v>70.567985297712298</v>
          </cell>
          <cell r="N156">
            <v>70.567985297712298</v>
          </cell>
          <cell r="O156">
            <v>70.567985297712298</v>
          </cell>
          <cell r="P156">
            <v>70.567985297712298</v>
          </cell>
          <cell r="Q156">
            <v>70.567985297712298</v>
          </cell>
          <cell r="R156">
            <v>70.567985297712298</v>
          </cell>
          <cell r="S156">
            <v>70.567985297712298</v>
          </cell>
          <cell r="T156">
            <v>70.567985297712298</v>
          </cell>
          <cell r="U156">
            <v>70.567985297712298</v>
          </cell>
          <cell r="V156">
            <v>70.567985297712298</v>
          </cell>
          <cell r="W156">
            <v>70.567985297712298</v>
          </cell>
          <cell r="X156">
            <v>70.567985297712298</v>
          </cell>
          <cell r="Y156">
            <v>70.567985297712298</v>
          </cell>
          <cell r="Z156">
            <v>70.567985297712298</v>
          </cell>
          <cell r="AA156">
            <v>70.567985297712298</v>
          </cell>
          <cell r="AB156">
            <v>9.9293457521700006</v>
          </cell>
          <cell r="AC156">
            <v>9.9293457521700006</v>
          </cell>
          <cell r="AD156">
            <v>9.9293457521700006</v>
          </cell>
          <cell r="AE156">
            <v>5.1725611221100003</v>
          </cell>
          <cell r="AF156">
            <v>42.991439881162997</v>
          </cell>
          <cell r="AG156">
            <v>42.991439881162997</v>
          </cell>
          <cell r="AH156">
            <v>1.8067677770495001</v>
          </cell>
          <cell r="AI156">
            <v>1.8067677770495001</v>
          </cell>
          <cell r="AJ156">
            <v>1.8067677770495001</v>
          </cell>
        </row>
        <row r="157">
          <cell r="C157" t="str">
            <v>XIV</v>
          </cell>
          <cell r="D157">
            <v>6.5979749999999999</v>
          </cell>
          <cell r="E157">
            <v>6.5979749999999999</v>
          </cell>
          <cell r="F157">
            <v>6.5979749999999999</v>
          </cell>
          <cell r="G157">
            <v>6.5979749999999999</v>
          </cell>
          <cell r="H157">
            <v>6.5979749999999999</v>
          </cell>
          <cell r="I157">
            <v>6.5979749999999999</v>
          </cell>
          <cell r="J157">
            <v>6.5979749999999999</v>
          </cell>
          <cell r="K157">
            <v>6.5979749999999999</v>
          </cell>
          <cell r="L157">
            <v>6.5979749999999999</v>
          </cell>
          <cell r="M157">
            <v>6.5979749999999999</v>
          </cell>
          <cell r="N157">
            <v>6.5979749999999999</v>
          </cell>
          <cell r="O157">
            <v>6.5979749999999999</v>
          </cell>
          <cell r="P157">
            <v>6.5979749999999999</v>
          </cell>
          <cell r="Q157">
            <v>6.5979749999999999</v>
          </cell>
          <cell r="R157">
            <v>6.5979749999999999</v>
          </cell>
          <cell r="S157">
            <v>6.5979749999999999</v>
          </cell>
          <cell r="T157">
            <v>6.5979749999999999</v>
          </cell>
          <cell r="U157">
            <v>6.5979749999999999</v>
          </cell>
          <cell r="V157">
            <v>6.5979749999999999</v>
          </cell>
          <cell r="W157">
            <v>6.5979749999999999</v>
          </cell>
          <cell r="X157">
            <v>6.5979749999999999</v>
          </cell>
          <cell r="Y157">
            <v>6.5979749999999999</v>
          </cell>
          <cell r="Z157">
            <v>6.5979749999999999</v>
          </cell>
          <cell r="AA157">
            <v>6.5979749999999999</v>
          </cell>
          <cell r="AB157">
            <v>12.947677666666699</v>
          </cell>
          <cell r="AC157">
            <v>12.947677666666699</v>
          </cell>
          <cell r="AD157">
            <v>12.947677666666699</v>
          </cell>
          <cell r="AE157">
            <v>2.1090710000000001</v>
          </cell>
          <cell r="AF157">
            <v>32.304056500000002</v>
          </cell>
          <cell r="AG157">
            <v>32.304056500000002</v>
          </cell>
          <cell r="AH157">
            <v>5.9802220000000004</v>
          </cell>
          <cell r="AI157">
            <v>5.9802220000000004</v>
          </cell>
          <cell r="AJ157">
            <v>5.9802220000000004</v>
          </cell>
        </row>
        <row r="158">
          <cell r="C158" t="str">
            <v>X</v>
          </cell>
          <cell r="D158">
            <v>94.892060499999999</v>
          </cell>
          <cell r="E158">
            <v>94.892060499999999</v>
          </cell>
          <cell r="F158">
            <v>94.892060499999999</v>
          </cell>
          <cell r="G158">
            <v>94.892060499999999</v>
          </cell>
          <cell r="H158">
            <v>94.892060499999999</v>
          </cell>
          <cell r="I158">
            <v>94.892060499999999</v>
          </cell>
          <cell r="J158">
            <v>94.892060499999999</v>
          </cell>
          <cell r="K158">
            <v>94.892060499999999</v>
          </cell>
          <cell r="L158">
            <v>94.892060499999999</v>
          </cell>
          <cell r="M158">
            <v>94.892060499999999</v>
          </cell>
          <cell r="N158">
            <v>94.892060499999999</v>
          </cell>
          <cell r="O158">
            <v>94.892060499999999</v>
          </cell>
          <cell r="P158">
            <v>94.892060499999999</v>
          </cell>
          <cell r="Q158">
            <v>94.892060499999999</v>
          </cell>
          <cell r="R158">
            <v>94.892060499999999</v>
          </cell>
          <cell r="S158">
            <v>94.892060499999999</v>
          </cell>
          <cell r="T158">
            <v>94.892060499999999</v>
          </cell>
          <cell r="U158">
            <v>94.892060499999999</v>
          </cell>
          <cell r="V158">
            <v>94.892060499999999</v>
          </cell>
          <cell r="W158">
            <v>94.892060499999999</v>
          </cell>
          <cell r="X158">
            <v>94.892060499999999</v>
          </cell>
          <cell r="Y158">
            <v>94.892060499999999</v>
          </cell>
          <cell r="Z158">
            <v>94.892060499999999</v>
          </cell>
          <cell r="AA158">
            <v>94.892060499999999</v>
          </cell>
          <cell r="AB158">
            <v>173.81662333333301</v>
          </cell>
          <cell r="AC158">
            <v>173.81662333333301</v>
          </cell>
          <cell r="AD158">
            <v>173.81662333333301</v>
          </cell>
          <cell r="AE158">
            <v>184.147921</v>
          </cell>
          <cell r="AF158">
            <v>62.763846000000001</v>
          </cell>
          <cell r="AG158">
            <v>62.763846000000001</v>
          </cell>
          <cell r="AH158">
            <v>5.4526089999999998</v>
          </cell>
          <cell r="AI158">
            <v>5.4526089999999998</v>
          </cell>
          <cell r="AJ158">
            <v>5.4526089999999998</v>
          </cell>
        </row>
        <row r="159">
          <cell r="C159" t="str">
            <v>XI</v>
          </cell>
          <cell r="D159">
            <v>0</v>
          </cell>
          <cell r="E159">
            <v>0</v>
          </cell>
          <cell r="F159">
            <v>0</v>
          </cell>
          <cell r="G159">
            <v>0</v>
          </cell>
          <cell r="H159">
            <v>0</v>
          </cell>
          <cell r="I159">
            <v>0</v>
          </cell>
          <cell r="J159">
            <v>0</v>
          </cell>
          <cell r="K159">
            <v>0</v>
          </cell>
          <cell r="L159">
            <v>0</v>
          </cell>
          <cell r="M159">
            <v>0</v>
          </cell>
          <cell r="N159">
            <v>0</v>
          </cell>
          <cell r="O159">
            <v>0</v>
          </cell>
          <cell r="P159">
            <v>0</v>
          </cell>
          <cell r="Q159">
            <v>0</v>
          </cell>
          <cell r="R159">
            <v>0</v>
          </cell>
          <cell r="S159">
            <v>0</v>
          </cell>
          <cell r="T159">
            <v>0</v>
          </cell>
          <cell r="U159">
            <v>0</v>
          </cell>
          <cell r="V159">
            <v>0</v>
          </cell>
          <cell r="W159">
            <v>0</v>
          </cell>
          <cell r="X159">
            <v>0</v>
          </cell>
          <cell r="Y159">
            <v>0</v>
          </cell>
          <cell r="Z159">
            <v>0</v>
          </cell>
          <cell r="AA159">
            <v>0</v>
          </cell>
          <cell r="AB159">
            <v>0</v>
          </cell>
          <cell r="AC159">
            <v>0</v>
          </cell>
          <cell r="AD159">
            <v>0</v>
          </cell>
          <cell r="AE159">
            <v>0</v>
          </cell>
          <cell r="AF159">
            <v>0</v>
          </cell>
          <cell r="AG159">
            <v>0</v>
          </cell>
          <cell r="AH159">
            <v>0</v>
          </cell>
          <cell r="AI159">
            <v>0</v>
          </cell>
          <cell r="AJ159">
            <v>0</v>
          </cell>
        </row>
        <row r="160">
          <cell r="C160" t="str">
            <v>XII</v>
          </cell>
          <cell r="D160">
            <v>0</v>
          </cell>
          <cell r="E160">
            <v>0</v>
          </cell>
          <cell r="F160">
            <v>0</v>
          </cell>
          <cell r="G160">
            <v>0</v>
          </cell>
          <cell r="H160">
            <v>0</v>
          </cell>
          <cell r="I160">
            <v>0</v>
          </cell>
          <cell r="J160">
            <v>0</v>
          </cell>
          <cell r="K160">
            <v>0</v>
          </cell>
          <cell r="L160">
            <v>0</v>
          </cell>
          <cell r="M160">
            <v>0</v>
          </cell>
          <cell r="N160">
            <v>0</v>
          </cell>
          <cell r="O160">
            <v>0</v>
          </cell>
          <cell r="P160">
            <v>0</v>
          </cell>
          <cell r="Q160">
            <v>0</v>
          </cell>
          <cell r="R160">
            <v>0</v>
          </cell>
          <cell r="S160">
            <v>0</v>
          </cell>
          <cell r="T160">
            <v>0</v>
          </cell>
          <cell r="U160">
            <v>0</v>
          </cell>
          <cell r="V160">
            <v>0</v>
          </cell>
          <cell r="W160">
            <v>0</v>
          </cell>
          <cell r="X160">
            <v>0</v>
          </cell>
          <cell r="Y160">
            <v>0</v>
          </cell>
          <cell r="Z160">
            <v>0</v>
          </cell>
          <cell r="AA160">
            <v>0</v>
          </cell>
          <cell r="AB160">
            <v>0</v>
          </cell>
          <cell r="AC160">
            <v>0</v>
          </cell>
          <cell r="AD160">
            <v>0</v>
          </cell>
          <cell r="AE160">
            <v>0</v>
          </cell>
          <cell r="AF160">
            <v>0</v>
          </cell>
          <cell r="AG160">
            <v>0</v>
          </cell>
          <cell r="AH160">
            <v>0</v>
          </cell>
          <cell r="AI160">
            <v>0</v>
          </cell>
          <cell r="AJ160">
            <v>0</v>
          </cell>
        </row>
        <row r="161">
          <cell r="D161">
            <v>269.16753636246602</v>
          </cell>
          <cell r="E161">
            <v>269.16753636246602</v>
          </cell>
          <cell r="F161">
            <v>269.16753636246602</v>
          </cell>
          <cell r="G161">
            <v>269.16753636246602</v>
          </cell>
          <cell r="H161">
            <v>269.16753636246602</v>
          </cell>
          <cell r="I161">
            <v>269.16753636246602</v>
          </cell>
          <cell r="J161">
            <v>269.16753636246602</v>
          </cell>
          <cell r="K161">
            <v>269.16753636246602</v>
          </cell>
          <cell r="L161">
            <v>269.16753636246602</v>
          </cell>
          <cell r="M161">
            <v>269.16753636246602</v>
          </cell>
          <cell r="N161">
            <v>269.16753636246602</v>
          </cell>
          <cell r="O161">
            <v>269.16753636246602</v>
          </cell>
          <cell r="P161">
            <v>269.16753636246602</v>
          </cell>
          <cell r="Q161">
            <v>269.16753636246602</v>
          </cell>
          <cell r="R161">
            <v>269.16753636246602</v>
          </cell>
          <cell r="S161">
            <v>269.16753636246602</v>
          </cell>
          <cell r="T161">
            <v>269.16753636246602</v>
          </cell>
          <cell r="U161">
            <v>269.16753636246602</v>
          </cell>
          <cell r="V161">
            <v>269.16753636246602</v>
          </cell>
          <cell r="W161">
            <v>269.16753636246602</v>
          </cell>
          <cell r="X161">
            <v>269.16753636246602</v>
          </cell>
          <cell r="Y161">
            <v>269.16753636246602</v>
          </cell>
          <cell r="Z161">
            <v>269.16753636246602</v>
          </cell>
          <cell r="AA161">
            <v>269.16753636246602</v>
          </cell>
          <cell r="AB161">
            <v>224.81775174068201</v>
          </cell>
          <cell r="AC161">
            <v>224.81775174068201</v>
          </cell>
          <cell r="AD161">
            <v>224.81775174068201</v>
          </cell>
          <cell r="AE161">
            <v>1009.89108647656</v>
          </cell>
          <cell r="AF161">
            <v>167.07537638116301</v>
          </cell>
          <cell r="AG161">
            <v>167.07537638116301</v>
          </cell>
          <cell r="AH161">
            <v>13.239598777049499</v>
          </cell>
          <cell r="AI161">
            <v>13.239598777049499</v>
          </cell>
          <cell r="AJ161">
            <v>13.239598777049499</v>
          </cell>
        </row>
        <row r="163">
          <cell r="C163" t="str">
            <v>Tipo Forestal 07</v>
          </cell>
        </row>
        <row r="164">
          <cell r="C164" t="str">
            <v>Uso de la Tierra/Año</v>
          </cell>
          <cell r="D164">
            <v>1990</v>
          </cell>
          <cell r="E164">
            <v>1991</v>
          </cell>
          <cell r="F164">
            <v>1992</v>
          </cell>
          <cell r="G164">
            <v>1993</v>
          </cell>
          <cell r="H164">
            <v>1994</v>
          </cell>
          <cell r="I164">
            <v>1995</v>
          </cell>
          <cell r="J164">
            <v>1996</v>
          </cell>
          <cell r="K164">
            <v>1997</v>
          </cell>
          <cell r="L164">
            <v>1998</v>
          </cell>
          <cell r="M164">
            <v>1999</v>
          </cell>
          <cell r="N164">
            <v>2000</v>
          </cell>
          <cell r="O164">
            <v>2001</v>
          </cell>
          <cell r="P164">
            <v>2002</v>
          </cell>
          <cell r="Q164">
            <v>2003</v>
          </cell>
          <cell r="R164">
            <v>2004</v>
          </cell>
          <cell r="S164">
            <v>2005</v>
          </cell>
          <cell r="T164">
            <v>2006</v>
          </cell>
          <cell r="U164">
            <v>2007</v>
          </cell>
          <cell r="V164">
            <v>2008</v>
          </cell>
          <cell r="W164">
            <v>2009</v>
          </cell>
          <cell r="X164">
            <v>2010</v>
          </cell>
          <cell r="Y164">
            <v>2011</v>
          </cell>
          <cell r="Z164">
            <v>2012</v>
          </cell>
          <cell r="AA164">
            <v>2013</v>
          </cell>
          <cell r="AB164">
            <v>2014</v>
          </cell>
          <cell r="AC164">
            <v>2015</v>
          </cell>
          <cell r="AD164">
            <v>2016</v>
          </cell>
          <cell r="AE164">
            <v>2017</v>
          </cell>
          <cell r="AF164">
            <v>2018</v>
          </cell>
          <cell r="AG164">
            <v>2019</v>
          </cell>
          <cell r="AH164">
            <v>2020</v>
          </cell>
          <cell r="AI164">
            <v>2021</v>
          </cell>
          <cell r="AJ164">
            <v>2022</v>
          </cell>
        </row>
        <row r="165">
          <cell r="C165" t="str">
            <v>XV</v>
          </cell>
          <cell r="D165">
            <v>0</v>
          </cell>
          <cell r="E165">
            <v>0</v>
          </cell>
          <cell r="F165">
            <v>0</v>
          </cell>
          <cell r="G165">
            <v>0</v>
          </cell>
          <cell r="H165">
            <v>0</v>
          </cell>
          <cell r="I165">
            <v>0</v>
          </cell>
          <cell r="J165">
            <v>0</v>
          </cell>
          <cell r="K165">
            <v>0</v>
          </cell>
          <cell r="L165">
            <v>0</v>
          </cell>
          <cell r="M165">
            <v>0</v>
          </cell>
          <cell r="N165">
            <v>0</v>
          </cell>
          <cell r="O165">
            <v>0</v>
          </cell>
          <cell r="P165">
            <v>0</v>
          </cell>
          <cell r="Q165">
            <v>0</v>
          </cell>
          <cell r="R165">
            <v>0</v>
          </cell>
          <cell r="S165">
            <v>0</v>
          </cell>
          <cell r="T165">
            <v>0</v>
          </cell>
          <cell r="U165">
            <v>0</v>
          </cell>
          <cell r="V165">
            <v>0</v>
          </cell>
          <cell r="W165">
            <v>0</v>
          </cell>
          <cell r="X165">
            <v>0</v>
          </cell>
          <cell r="Y165">
            <v>0</v>
          </cell>
          <cell r="Z165">
            <v>0</v>
          </cell>
          <cell r="AA165">
            <v>0</v>
          </cell>
          <cell r="AB165">
            <v>0</v>
          </cell>
          <cell r="AC165">
            <v>0</v>
          </cell>
          <cell r="AD165">
            <v>0</v>
          </cell>
          <cell r="AE165">
            <v>0</v>
          </cell>
          <cell r="AF165">
            <v>0</v>
          </cell>
          <cell r="AG165">
            <v>0</v>
          </cell>
          <cell r="AH165">
            <v>0</v>
          </cell>
          <cell r="AI165">
            <v>0</v>
          </cell>
          <cell r="AJ165">
            <v>0</v>
          </cell>
        </row>
        <row r="166">
          <cell r="C166" t="str">
            <v>I</v>
          </cell>
          <cell r="D166">
            <v>0</v>
          </cell>
          <cell r="E166">
            <v>0</v>
          </cell>
          <cell r="F166">
            <v>0</v>
          </cell>
          <cell r="G166">
            <v>0</v>
          </cell>
          <cell r="H166">
            <v>0</v>
          </cell>
          <cell r="I166">
            <v>0</v>
          </cell>
          <cell r="J166">
            <v>0</v>
          </cell>
          <cell r="K166">
            <v>0</v>
          </cell>
          <cell r="L166">
            <v>0</v>
          </cell>
          <cell r="M166">
            <v>0</v>
          </cell>
          <cell r="N166">
            <v>0</v>
          </cell>
          <cell r="O166">
            <v>0</v>
          </cell>
          <cell r="P166">
            <v>0</v>
          </cell>
          <cell r="Q166">
            <v>0</v>
          </cell>
          <cell r="R166">
            <v>0</v>
          </cell>
          <cell r="S166">
            <v>0</v>
          </cell>
          <cell r="T166">
            <v>0</v>
          </cell>
          <cell r="U166">
            <v>0</v>
          </cell>
          <cell r="V166">
            <v>0</v>
          </cell>
          <cell r="W166">
            <v>0</v>
          </cell>
          <cell r="X166">
            <v>0</v>
          </cell>
          <cell r="Y166">
            <v>0</v>
          </cell>
          <cell r="Z166">
            <v>0</v>
          </cell>
          <cell r="AA166">
            <v>0</v>
          </cell>
          <cell r="AB166">
            <v>0</v>
          </cell>
          <cell r="AC166">
            <v>0</v>
          </cell>
          <cell r="AD166">
            <v>0</v>
          </cell>
          <cell r="AE166">
            <v>0</v>
          </cell>
          <cell r="AF166">
            <v>0</v>
          </cell>
          <cell r="AG166">
            <v>0</v>
          </cell>
          <cell r="AH166">
            <v>0</v>
          </cell>
          <cell r="AI166">
            <v>0</v>
          </cell>
          <cell r="AJ166">
            <v>0</v>
          </cell>
        </row>
        <row r="167">
          <cell r="C167" t="str">
            <v>II</v>
          </cell>
          <cell r="D167">
            <v>0</v>
          </cell>
          <cell r="E167">
            <v>0</v>
          </cell>
          <cell r="F167">
            <v>0</v>
          </cell>
          <cell r="G167">
            <v>0</v>
          </cell>
          <cell r="H167">
            <v>0</v>
          </cell>
          <cell r="I167">
            <v>0</v>
          </cell>
          <cell r="J167">
            <v>0</v>
          </cell>
          <cell r="K167">
            <v>0</v>
          </cell>
          <cell r="L167">
            <v>0</v>
          </cell>
          <cell r="M167">
            <v>0</v>
          </cell>
          <cell r="N167">
            <v>0</v>
          </cell>
          <cell r="O167">
            <v>0</v>
          </cell>
          <cell r="P167">
            <v>0</v>
          </cell>
          <cell r="Q167">
            <v>0</v>
          </cell>
          <cell r="R167">
            <v>0</v>
          </cell>
          <cell r="S167">
            <v>0</v>
          </cell>
          <cell r="T167">
            <v>0</v>
          </cell>
          <cell r="U167">
            <v>0</v>
          </cell>
          <cell r="V167">
            <v>0</v>
          </cell>
          <cell r="W167">
            <v>0</v>
          </cell>
          <cell r="X167">
            <v>0</v>
          </cell>
          <cell r="Y167">
            <v>0</v>
          </cell>
          <cell r="Z167">
            <v>0</v>
          </cell>
          <cell r="AA167">
            <v>0</v>
          </cell>
          <cell r="AB167">
            <v>0</v>
          </cell>
          <cell r="AC167">
            <v>0</v>
          </cell>
          <cell r="AD167">
            <v>0</v>
          </cell>
          <cell r="AE167">
            <v>0</v>
          </cell>
          <cell r="AF167">
            <v>0</v>
          </cell>
          <cell r="AG167">
            <v>0</v>
          </cell>
          <cell r="AH167">
            <v>0</v>
          </cell>
          <cell r="AI167">
            <v>0</v>
          </cell>
          <cell r="AJ167">
            <v>0</v>
          </cell>
        </row>
        <row r="168">
          <cell r="C168" t="str">
            <v>III</v>
          </cell>
          <cell r="D168">
            <v>0</v>
          </cell>
          <cell r="E168">
            <v>0</v>
          </cell>
          <cell r="F168">
            <v>0</v>
          </cell>
          <cell r="G168">
            <v>0</v>
          </cell>
          <cell r="H168">
            <v>0</v>
          </cell>
          <cell r="I168">
            <v>0</v>
          </cell>
          <cell r="J168">
            <v>0</v>
          </cell>
          <cell r="K168">
            <v>0</v>
          </cell>
          <cell r="L168">
            <v>0</v>
          </cell>
          <cell r="M168">
            <v>0</v>
          </cell>
          <cell r="N168">
            <v>0</v>
          </cell>
          <cell r="O168">
            <v>0</v>
          </cell>
          <cell r="P168">
            <v>0</v>
          </cell>
          <cell r="Q168">
            <v>0</v>
          </cell>
          <cell r="R168">
            <v>0</v>
          </cell>
          <cell r="S168">
            <v>0</v>
          </cell>
          <cell r="T168">
            <v>0</v>
          </cell>
          <cell r="U168">
            <v>0</v>
          </cell>
          <cell r="V168">
            <v>0</v>
          </cell>
          <cell r="W168">
            <v>0</v>
          </cell>
          <cell r="X168">
            <v>0</v>
          </cell>
          <cell r="Y168">
            <v>0</v>
          </cell>
          <cell r="Z168">
            <v>0</v>
          </cell>
          <cell r="AA168">
            <v>0</v>
          </cell>
          <cell r="AB168">
            <v>0</v>
          </cell>
          <cell r="AC168">
            <v>0</v>
          </cell>
          <cell r="AD168">
            <v>0</v>
          </cell>
          <cell r="AE168">
            <v>0</v>
          </cell>
          <cell r="AF168">
            <v>0</v>
          </cell>
          <cell r="AG168">
            <v>0</v>
          </cell>
          <cell r="AH168">
            <v>0</v>
          </cell>
          <cell r="AI168">
            <v>0</v>
          </cell>
          <cell r="AJ168">
            <v>0</v>
          </cell>
        </row>
        <row r="169">
          <cell r="C169" t="str">
            <v>IV</v>
          </cell>
          <cell r="D169">
            <v>0</v>
          </cell>
          <cell r="E169">
            <v>0</v>
          </cell>
          <cell r="F169">
            <v>0</v>
          </cell>
          <cell r="G169">
            <v>0</v>
          </cell>
          <cell r="H169">
            <v>0</v>
          </cell>
          <cell r="I169">
            <v>0</v>
          </cell>
          <cell r="J169">
            <v>0</v>
          </cell>
          <cell r="K169">
            <v>0</v>
          </cell>
          <cell r="L169">
            <v>0</v>
          </cell>
          <cell r="M169">
            <v>0</v>
          </cell>
          <cell r="N169">
            <v>0</v>
          </cell>
          <cell r="O169">
            <v>0</v>
          </cell>
          <cell r="P169">
            <v>0</v>
          </cell>
          <cell r="Q169">
            <v>0</v>
          </cell>
          <cell r="R169">
            <v>0</v>
          </cell>
          <cell r="S169">
            <v>0</v>
          </cell>
          <cell r="T169">
            <v>0</v>
          </cell>
          <cell r="U169">
            <v>0</v>
          </cell>
          <cell r="V169">
            <v>0</v>
          </cell>
          <cell r="W169">
            <v>0</v>
          </cell>
          <cell r="X169">
            <v>0</v>
          </cell>
          <cell r="Y169">
            <v>0</v>
          </cell>
          <cell r="Z169">
            <v>0</v>
          </cell>
          <cell r="AA169">
            <v>0</v>
          </cell>
          <cell r="AB169">
            <v>0</v>
          </cell>
          <cell r="AC169">
            <v>0</v>
          </cell>
          <cell r="AD169">
            <v>0</v>
          </cell>
          <cell r="AE169">
            <v>0</v>
          </cell>
          <cell r="AF169">
            <v>0</v>
          </cell>
          <cell r="AG169">
            <v>0</v>
          </cell>
          <cell r="AH169">
            <v>0</v>
          </cell>
          <cell r="AI169">
            <v>0</v>
          </cell>
          <cell r="AJ169">
            <v>0</v>
          </cell>
        </row>
        <row r="170">
          <cell r="C170" t="str">
            <v>V</v>
          </cell>
          <cell r="D170">
            <v>0</v>
          </cell>
          <cell r="E170">
            <v>0</v>
          </cell>
          <cell r="F170">
            <v>0</v>
          </cell>
          <cell r="G170">
            <v>0</v>
          </cell>
          <cell r="H170">
            <v>0</v>
          </cell>
          <cell r="I170">
            <v>0</v>
          </cell>
          <cell r="J170">
            <v>0</v>
          </cell>
          <cell r="K170">
            <v>0</v>
          </cell>
          <cell r="L170">
            <v>0</v>
          </cell>
          <cell r="M170">
            <v>0</v>
          </cell>
          <cell r="N170">
            <v>0</v>
          </cell>
          <cell r="O170">
            <v>0</v>
          </cell>
          <cell r="P170">
            <v>0</v>
          </cell>
          <cell r="Q170">
            <v>0</v>
          </cell>
          <cell r="R170">
            <v>0</v>
          </cell>
          <cell r="S170">
            <v>0</v>
          </cell>
          <cell r="T170">
            <v>0</v>
          </cell>
          <cell r="U170">
            <v>0</v>
          </cell>
          <cell r="V170">
            <v>0</v>
          </cell>
          <cell r="W170">
            <v>0</v>
          </cell>
          <cell r="X170">
            <v>0</v>
          </cell>
          <cell r="Y170">
            <v>0</v>
          </cell>
          <cell r="Z170">
            <v>0</v>
          </cell>
          <cell r="AA170">
            <v>0</v>
          </cell>
          <cell r="AB170">
            <v>0</v>
          </cell>
          <cell r="AC170">
            <v>0</v>
          </cell>
          <cell r="AD170">
            <v>0</v>
          </cell>
          <cell r="AE170">
            <v>0</v>
          </cell>
          <cell r="AF170">
            <v>0</v>
          </cell>
          <cell r="AG170">
            <v>0</v>
          </cell>
          <cell r="AH170">
            <v>0</v>
          </cell>
          <cell r="AI170">
            <v>0</v>
          </cell>
          <cell r="AJ170">
            <v>0</v>
          </cell>
        </row>
        <row r="171">
          <cell r="C171" t="str">
            <v>RM</v>
          </cell>
          <cell r="D171">
            <v>0</v>
          </cell>
          <cell r="E171">
            <v>0</v>
          </cell>
          <cell r="F171">
            <v>0</v>
          </cell>
          <cell r="G171">
            <v>0</v>
          </cell>
          <cell r="H171">
            <v>0</v>
          </cell>
          <cell r="I171">
            <v>0</v>
          </cell>
          <cell r="J171">
            <v>0</v>
          </cell>
          <cell r="K171">
            <v>0</v>
          </cell>
          <cell r="L171">
            <v>0</v>
          </cell>
          <cell r="M171">
            <v>0</v>
          </cell>
          <cell r="N171">
            <v>0</v>
          </cell>
          <cell r="O171">
            <v>0</v>
          </cell>
          <cell r="P171">
            <v>0</v>
          </cell>
          <cell r="Q171">
            <v>0</v>
          </cell>
          <cell r="R171">
            <v>0</v>
          </cell>
          <cell r="S171">
            <v>0</v>
          </cell>
          <cell r="T171">
            <v>0</v>
          </cell>
          <cell r="U171">
            <v>0</v>
          </cell>
          <cell r="V171">
            <v>0</v>
          </cell>
          <cell r="W171">
            <v>0</v>
          </cell>
          <cell r="X171">
            <v>0</v>
          </cell>
          <cell r="Y171">
            <v>0</v>
          </cell>
          <cell r="Z171">
            <v>0</v>
          </cell>
          <cell r="AA171">
            <v>0</v>
          </cell>
          <cell r="AB171">
            <v>0</v>
          </cell>
          <cell r="AC171">
            <v>0</v>
          </cell>
          <cell r="AD171">
            <v>0</v>
          </cell>
          <cell r="AE171">
            <v>0</v>
          </cell>
          <cell r="AF171">
            <v>0</v>
          </cell>
          <cell r="AG171">
            <v>0</v>
          </cell>
          <cell r="AH171">
            <v>0</v>
          </cell>
          <cell r="AI171">
            <v>0</v>
          </cell>
          <cell r="AJ171">
            <v>0</v>
          </cell>
        </row>
        <row r="172">
          <cell r="C172" t="str">
            <v>VI</v>
          </cell>
          <cell r="D172">
            <v>0</v>
          </cell>
          <cell r="E172">
            <v>0</v>
          </cell>
          <cell r="F172">
            <v>0</v>
          </cell>
          <cell r="G172">
            <v>0</v>
          </cell>
          <cell r="H172">
            <v>0</v>
          </cell>
          <cell r="I172">
            <v>0</v>
          </cell>
          <cell r="J172">
            <v>0</v>
          </cell>
          <cell r="K172">
            <v>0</v>
          </cell>
          <cell r="L172">
            <v>0</v>
          </cell>
          <cell r="M172">
            <v>0</v>
          </cell>
          <cell r="N172">
            <v>0</v>
          </cell>
          <cell r="O172">
            <v>0</v>
          </cell>
          <cell r="P172">
            <v>0</v>
          </cell>
          <cell r="Q172">
            <v>0</v>
          </cell>
          <cell r="R172">
            <v>0</v>
          </cell>
          <cell r="S172">
            <v>0</v>
          </cell>
          <cell r="T172">
            <v>0</v>
          </cell>
          <cell r="U172">
            <v>0</v>
          </cell>
          <cell r="V172">
            <v>0</v>
          </cell>
          <cell r="W172">
            <v>0</v>
          </cell>
          <cell r="X172">
            <v>0</v>
          </cell>
          <cell r="Y172">
            <v>0</v>
          </cell>
          <cell r="Z172">
            <v>0</v>
          </cell>
          <cell r="AA172">
            <v>0</v>
          </cell>
          <cell r="AB172">
            <v>0</v>
          </cell>
          <cell r="AC172">
            <v>0</v>
          </cell>
          <cell r="AD172">
            <v>0</v>
          </cell>
          <cell r="AE172">
            <v>0</v>
          </cell>
          <cell r="AF172">
            <v>0</v>
          </cell>
          <cell r="AG172">
            <v>0</v>
          </cell>
          <cell r="AH172">
            <v>0</v>
          </cell>
          <cell r="AI172">
            <v>0</v>
          </cell>
          <cell r="AJ172">
            <v>0</v>
          </cell>
        </row>
        <row r="173">
          <cell r="C173" t="str">
            <v>VII</v>
          </cell>
          <cell r="D173">
            <v>0</v>
          </cell>
          <cell r="E173">
            <v>0</v>
          </cell>
          <cell r="F173">
            <v>0</v>
          </cell>
          <cell r="G173">
            <v>0</v>
          </cell>
          <cell r="H173">
            <v>0</v>
          </cell>
          <cell r="I173">
            <v>0</v>
          </cell>
          <cell r="J173">
            <v>0</v>
          </cell>
          <cell r="K173">
            <v>0</v>
          </cell>
          <cell r="L173">
            <v>0</v>
          </cell>
          <cell r="M173">
            <v>0</v>
          </cell>
          <cell r="N173">
            <v>0</v>
          </cell>
          <cell r="O173">
            <v>0</v>
          </cell>
          <cell r="P173">
            <v>0</v>
          </cell>
          <cell r="Q173">
            <v>0</v>
          </cell>
          <cell r="R173">
            <v>0</v>
          </cell>
          <cell r="S173">
            <v>0</v>
          </cell>
          <cell r="T173">
            <v>0</v>
          </cell>
          <cell r="U173">
            <v>0</v>
          </cell>
          <cell r="V173">
            <v>0</v>
          </cell>
          <cell r="W173">
            <v>0</v>
          </cell>
          <cell r="X173">
            <v>0</v>
          </cell>
          <cell r="Y173">
            <v>0</v>
          </cell>
          <cell r="Z173">
            <v>0</v>
          </cell>
          <cell r="AA173">
            <v>0</v>
          </cell>
          <cell r="AB173">
            <v>0</v>
          </cell>
          <cell r="AC173">
            <v>0</v>
          </cell>
          <cell r="AD173">
            <v>0</v>
          </cell>
          <cell r="AE173">
            <v>0</v>
          </cell>
          <cell r="AF173">
            <v>0</v>
          </cell>
          <cell r="AG173">
            <v>0</v>
          </cell>
          <cell r="AH173">
            <v>0</v>
          </cell>
          <cell r="AI173">
            <v>0</v>
          </cell>
          <cell r="AJ173">
            <v>0</v>
          </cell>
        </row>
        <row r="174">
          <cell r="C174" t="str">
            <v>XVI</v>
          </cell>
          <cell r="D174">
            <v>0</v>
          </cell>
          <cell r="E174">
            <v>0</v>
          </cell>
          <cell r="F174">
            <v>0</v>
          </cell>
          <cell r="G174">
            <v>0</v>
          </cell>
          <cell r="H174">
            <v>0</v>
          </cell>
          <cell r="I174">
            <v>0</v>
          </cell>
          <cell r="J174">
            <v>0</v>
          </cell>
          <cell r="K174">
            <v>0</v>
          </cell>
          <cell r="L174">
            <v>0</v>
          </cell>
          <cell r="M174">
            <v>0</v>
          </cell>
          <cell r="N174">
            <v>0</v>
          </cell>
          <cell r="O174">
            <v>0</v>
          </cell>
          <cell r="P174">
            <v>0</v>
          </cell>
          <cell r="Q174">
            <v>0</v>
          </cell>
          <cell r="R174">
            <v>0</v>
          </cell>
          <cell r="S174">
            <v>0</v>
          </cell>
          <cell r="T174">
            <v>0</v>
          </cell>
          <cell r="U174">
            <v>0</v>
          </cell>
          <cell r="V174">
            <v>0</v>
          </cell>
          <cell r="W174">
            <v>0</v>
          </cell>
          <cell r="X174">
            <v>0</v>
          </cell>
          <cell r="Y174">
            <v>0</v>
          </cell>
          <cell r="Z174">
            <v>0</v>
          </cell>
          <cell r="AA174">
            <v>0</v>
          </cell>
          <cell r="AB174">
            <v>0</v>
          </cell>
          <cell r="AC174">
            <v>0</v>
          </cell>
          <cell r="AD174">
            <v>0</v>
          </cell>
          <cell r="AE174">
            <v>0</v>
          </cell>
          <cell r="AF174">
            <v>0</v>
          </cell>
          <cell r="AG174">
            <v>0</v>
          </cell>
          <cell r="AH174">
            <v>0</v>
          </cell>
          <cell r="AI174">
            <v>0</v>
          </cell>
          <cell r="AJ174">
            <v>0</v>
          </cell>
        </row>
        <row r="175">
          <cell r="C175" t="str">
            <v>VIII</v>
          </cell>
          <cell r="D175">
            <v>0</v>
          </cell>
          <cell r="E175">
            <v>0</v>
          </cell>
          <cell r="F175">
            <v>0</v>
          </cell>
          <cell r="G175">
            <v>0</v>
          </cell>
          <cell r="H175">
            <v>0</v>
          </cell>
          <cell r="I175">
            <v>0</v>
          </cell>
          <cell r="J175">
            <v>0</v>
          </cell>
          <cell r="K175">
            <v>0</v>
          </cell>
          <cell r="L175">
            <v>0</v>
          </cell>
          <cell r="M175">
            <v>0</v>
          </cell>
          <cell r="N175">
            <v>0</v>
          </cell>
          <cell r="O175">
            <v>0</v>
          </cell>
          <cell r="P175">
            <v>0</v>
          </cell>
          <cell r="Q175">
            <v>0</v>
          </cell>
          <cell r="R175">
            <v>0</v>
          </cell>
          <cell r="S175">
            <v>0</v>
          </cell>
          <cell r="T175">
            <v>0</v>
          </cell>
          <cell r="U175">
            <v>0</v>
          </cell>
          <cell r="V175">
            <v>0</v>
          </cell>
          <cell r="W175">
            <v>0</v>
          </cell>
          <cell r="X175">
            <v>0</v>
          </cell>
          <cell r="Y175">
            <v>0</v>
          </cell>
          <cell r="Z175">
            <v>0</v>
          </cell>
          <cell r="AA175">
            <v>0</v>
          </cell>
          <cell r="AB175">
            <v>0</v>
          </cell>
          <cell r="AC175">
            <v>0</v>
          </cell>
          <cell r="AD175">
            <v>0</v>
          </cell>
          <cell r="AE175">
            <v>0</v>
          </cell>
          <cell r="AF175">
            <v>0</v>
          </cell>
          <cell r="AG175">
            <v>0</v>
          </cell>
          <cell r="AH175">
            <v>0</v>
          </cell>
          <cell r="AI175">
            <v>0</v>
          </cell>
          <cell r="AJ175">
            <v>0</v>
          </cell>
        </row>
        <row r="176">
          <cell r="C176" t="str">
            <v>IX</v>
          </cell>
          <cell r="D176">
            <v>0</v>
          </cell>
          <cell r="E176">
            <v>0</v>
          </cell>
          <cell r="F176">
            <v>0</v>
          </cell>
          <cell r="G176">
            <v>0</v>
          </cell>
          <cell r="H176">
            <v>0</v>
          </cell>
          <cell r="I176">
            <v>0</v>
          </cell>
          <cell r="J176">
            <v>0</v>
          </cell>
          <cell r="K176">
            <v>0</v>
          </cell>
          <cell r="L176">
            <v>0</v>
          </cell>
          <cell r="M176">
            <v>0</v>
          </cell>
          <cell r="N176">
            <v>0</v>
          </cell>
          <cell r="O176">
            <v>0</v>
          </cell>
          <cell r="P176">
            <v>0</v>
          </cell>
          <cell r="Q176">
            <v>0</v>
          </cell>
          <cell r="R176">
            <v>0</v>
          </cell>
          <cell r="S176">
            <v>0</v>
          </cell>
          <cell r="T176">
            <v>0</v>
          </cell>
          <cell r="U176">
            <v>0</v>
          </cell>
          <cell r="V176">
            <v>0</v>
          </cell>
          <cell r="W176">
            <v>0</v>
          </cell>
          <cell r="X176">
            <v>0</v>
          </cell>
          <cell r="Y176">
            <v>0</v>
          </cell>
          <cell r="Z176">
            <v>0</v>
          </cell>
          <cell r="AA176">
            <v>0</v>
          </cell>
          <cell r="AB176">
            <v>0</v>
          </cell>
          <cell r="AC176">
            <v>0</v>
          </cell>
          <cell r="AD176">
            <v>0</v>
          </cell>
          <cell r="AE176">
            <v>0</v>
          </cell>
          <cell r="AF176">
            <v>0</v>
          </cell>
          <cell r="AG176">
            <v>0</v>
          </cell>
          <cell r="AH176">
            <v>0</v>
          </cell>
          <cell r="AI176">
            <v>0</v>
          </cell>
          <cell r="AJ176">
            <v>0</v>
          </cell>
        </row>
        <row r="177">
          <cell r="C177" t="str">
            <v>XIV</v>
          </cell>
          <cell r="D177">
            <v>0</v>
          </cell>
          <cell r="E177">
            <v>0</v>
          </cell>
          <cell r="F177">
            <v>0</v>
          </cell>
          <cell r="G177">
            <v>0</v>
          </cell>
          <cell r="H177">
            <v>0</v>
          </cell>
          <cell r="I177">
            <v>0</v>
          </cell>
          <cell r="J177">
            <v>0</v>
          </cell>
          <cell r="K177">
            <v>0</v>
          </cell>
          <cell r="L177">
            <v>0</v>
          </cell>
          <cell r="M177">
            <v>0</v>
          </cell>
          <cell r="N177">
            <v>0</v>
          </cell>
          <cell r="O177">
            <v>0</v>
          </cell>
          <cell r="P177">
            <v>0</v>
          </cell>
          <cell r="Q177">
            <v>0</v>
          </cell>
          <cell r="R177">
            <v>0</v>
          </cell>
          <cell r="S177">
            <v>0</v>
          </cell>
          <cell r="T177">
            <v>0</v>
          </cell>
          <cell r="U177">
            <v>0</v>
          </cell>
          <cell r="V177">
            <v>0</v>
          </cell>
          <cell r="W177">
            <v>0</v>
          </cell>
          <cell r="X177">
            <v>0</v>
          </cell>
          <cell r="Y177">
            <v>0</v>
          </cell>
          <cell r="Z177">
            <v>0</v>
          </cell>
          <cell r="AA177">
            <v>0</v>
          </cell>
          <cell r="AB177">
            <v>1.4462206666666699</v>
          </cell>
          <cell r="AC177">
            <v>1.4462206666666699</v>
          </cell>
          <cell r="AD177">
            <v>1.4462206666666699</v>
          </cell>
          <cell r="AE177">
            <v>0</v>
          </cell>
          <cell r="AF177">
            <v>0.54089949999999998</v>
          </cell>
          <cell r="AG177">
            <v>0.54089949999999998</v>
          </cell>
          <cell r="AH177">
            <v>0</v>
          </cell>
          <cell r="AI177">
            <v>0</v>
          </cell>
          <cell r="AJ177">
            <v>0</v>
          </cell>
        </row>
        <row r="178">
          <cell r="C178" t="str">
            <v>X</v>
          </cell>
          <cell r="D178">
            <v>2.0378939166666701</v>
          </cell>
          <cell r="E178">
            <v>2.0378939166666701</v>
          </cell>
          <cell r="F178">
            <v>2.0378939166666701</v>
          </cell>
          <cell r="G178">
            <v>2.0378939166666701</v>
          </cell>
          <cell r="H178">
            <v>2.0378939166666701</v>
          </cell>
          <cell r="I178">
            <v>2.0378939166666701</v>
          </cell>
          <cell r="J178">
            <v>2.0378939166666701</v>
          </cell>
          <cell r="K178">
            <v>2.0378939166666701</v>
          </cell>
          <cell r="L178">
            <v>2.0378939166666701</v>
          </cell>
          <cell r="M178">
            <v>2.0378939166666701</v>
          </cell>
          <cell r="N178">
            <v>2.0378939166666701</v>
          </cell>
          <cell r="O178">
            <v>2.0378939166666701</v>
          </cell>
          <cell r="P178">
            <v>2.0378939166666701</v>
          </cell>
          <cell r="Q178">
            <v>2.0378939166666701</v>
          </cell>
          <cell r="R178">
            <v>2.0378939166666701</v>
          </cell>
          <cell r="S178">
            <v>2.0378939166666701</v>
          </cell>
          <cell r="T178">
            <v>2.0378939166666701</v>
          </cell>
          <cell r="U178">
            <v>2.0378939166666701</v>
          </cell>
          <cell r="V178">
            <v>2.0378939166666701</v>
          </cell>
          <cell r="W178">
            <v>2.0378939166666701</v>
          </cell>
          <cell r="X178">
            <v>2.0378939166666701</v>
          </cell>
          <cell r="Y178">
            <v>2.0378939166666701</v>
          </cell>
          <cell r="Z178">
            <v>2.0378939166666701</v>
          </cell>
          <cell r="AA178">
            <v>2.0378939166666701</v>
          </cell>
          <cell r="AB178">
            <v>3.12514133333333</v>
          </cell>
          <cell r="AC178">
            <v>3.12514133333333</v>
          </cell>
          <cell r="AD178">
            <v>3.12514133333333</v>
          </cell>
          <cell r="AE178">
            <v>28.861532</v>
          </cell>
          <cell r="AF178">
            <v>0.87680550000000002</v>
          </cell>
          <cell r="AG178">
            <v>0.87680550000000002</v>
          </cell>
          <cell r="AH178">
            <v>0</v>
          </cell>
          <cell r="AI178">
            <v>0</v>
          </cell>
          <cell r="AJ178">
            <v>0</v>
          </cell>
        </row>
        <row r="179">
          <cell r="C179" t="str">
            <v>XI</v>
          </cell>
          <cell r="D179">
            <v>0</v>
          </cell>
          <cell r="E179">
            <v>0</v>
          </cell>
          <cell r="F179">
            <v>0</v>
          </cell>
          <cell r="G179">
            <v>0</v>
          </cell>
          <cell r="H179">
            <v>0</v>
          </cell>
          <cell r="I179">
            <v>0</v>
          </cell>
          <cell r="J179">
            <v>0</v>
          </cell>
          <cell r="K179">
            <v>0</v>
          </cell>
          <cell r="L179">
            <v>0</v>
          </cell>
          <cell r="M179">
            <v>0</v>
          </cell>
          <cell r="N179">
            <v>0</v>
          </cell>
          <cell r="O179">
            <v>0</v>
          </cell>
          <cell r="P179">
            <v>0</v>
          </cell>
          <cell r="Q179">
            <v>0</v>
          </cell>
          <cell r="R179">
            <v>0</v>
          </cell>
          <cell r="S179">
            <v>0</v>
          </cell>
          <cell r="T179">
            <v>0</v>
          </cell>
          <cell r="U179">
            <v>0</v>
          </cell>
          <cell r="V179">
            <v>0</v>
          </cell>
          <cell r="W179">
            <v>0</v>
          </cell>
          <cell r="X179">
            <v>0</v>
          </cell>
          <cell r="Y179">
            <v>0</v>
          </cell>
          <cell r="Z179">
            <v>0</v>
          </cell>
          <cell r="AA179">
            <v>0</v>
          </cell>
          <cell r="AB179">
            <v>0</v>
          </cell>
          <cell r="AC179">
            <v>0</v>
          </cell>
          <cell r="AD179">
            <v>0</v>
          </cell>
          <cell r="AE179">
            <v>0</v>
          </cell>
          <cell r="AF179">
            <v>0</v>
          </cell>
          <cell r="AG179">
            <v>0</v>
          </cell>
          <cell r="AH179">
            <v>0</v>
          </cell>
          <cell r="AI179">
            <v>0</v>
          </cell>
          <cell r="AJ179">
            <v>0</v>
          </cell>
        </row>
        <row r="180">
          <cell r="C180" t="str">
            <v>XII</v>
          </cell>
          <cell r="D180">
            <v>0</v>
          </cell>
          <cell r="E180">
            <v>0</v>
          </cell>
          <cell r="F180">
            <v>0</v>
          </cell>
          <cell r="G180">
            <v>0</v>
          </cell>
          <cell r="H180">
            <v>0</v>
          </cell>
          <cell r="I180">
            <v>0</v>
          </cell>
          <cell r="J180">
            <v>0</v>
          </cell>
          <cell r="K180">
            <v>0</v>
          </cell>
          <cell r="L180">
            <v>0</v>
          </cell>
          <cell r="M180">
            <v>0</v>
          </cell>
          <cell r="N180">
            <v>0</v>
          </cell>
          <cell r="O180">
            <v>0</v>
          </cell>
          <cell r="P180">
            <v>0</v>
          </cell>
          <cell r="Q180">
            <v>0</v>
          </cell>
          <cell r="R180">
            <v>0</v>
          </cell>
          <cell r="S180">
            <v>0</v>
          </cell>
          <cell r="T180">
            <v>0</v>
          </cell>
          <cell r="U180">
            <v>0</v>
          </cell>
          <cell r="V180">
            <v>0</v>
          </cell>
          <cell r="W180">
            <v>0</v>
          </cell>
          <cell r="X180">
            <v>0</v>
          </cell>
          <cell r="Y180">
            <v>0</v>
          </cell>
          <cell r="Z180">
            <v>0</v>
          </cell>
          <cell r="AA180">
            <v>0</v>
          </cell>
          <cell r="AB180">
            <v>0</v>
          </cell>
          <cell r="AC180">
            <v>0</v>
          </cell>
          <cell r="AD180">
            <v>0</v>
          </cell>
          <cell r="AE180">
            <v>0</v>
          </cell>
          <cell r="AF180">
            <v>0</v>
          </cell>
          <cell r="AG180">
            <v>0</v>
          </cell>
          <cell r="AH180">
            <v>0</v>
          </cell>
          <cell r="AI180">
            <v>0</v>
          </cell>
          <cell r="AJ180">
            <v>0</v>
          </cell>
        </row>
        <row r="181">
          <cell r="D181">
            <v>2.0378939166666701</v>
          </cell>
          <cell r="E181">
            <v>2.0378939166666701</v>
          </cell>
          <cell r="F181">
            <v>2.0378939166666701</v>
          </cell>
          <cell r="G181">
            <v>2.0378939166666701</v>
          </cell>
          <cell r="H181">
            <v>2.0378939166666701</v>
          </cell>
          <cell r="I181">
            <v>2.0378939166666701</v>
          </cell>
          <cell r="J181">
            <v>2.0378939166666701</v>
          </cell>
          <cell r="K181">
            <v>2.0378939166666701</v>
          </cell>
          <cell r="L181">
            <v>2.0378939166666701</v>
          </cell>
          <cell r="M181">
            <v>2.0378939166666701</v>
          </cell>
          <cell r="N181">
            <v>2.0378939166666701</v>
          </cell>
          <cell r="O181">
            <v>2.0378939166666701</v>
          </cell>
          <cell r="P181">
            <v>2.0378939166666701</v>
          </cell>
          <cell r="Q181">
            <v>2.0378939166666701</v>
          </cell>
          <cell r="R181">
            <v>2.0378939166666701</v>
          </cell>
          <cell r="S181">
            <v>2.0378939166666701</v>
          </cell>
          <cell r="T181">
            <v>2.0378939166666701</v>
          </cell>
          <cell r="U181">
            <v>2.0378939166666701</v>
          </cell>
          <cell r="V181">
            <v>2.0378939166666701</v>
          </cell>
          <cell r="W181">
            <v>2.0378939166666701</v>
          </cell>
          <cell r="X181">
            <v>2.0378939166666701</v>
          </cell>
          <cell r="Y181">
            <v>2.0378939166666701</v>
          </cell>
          <cell r="Z181">
            <v>2.0378939166666701</v>
          </cell>
          <cell r="AA181">
            <v>2.0378939166666701</v>
          </cell>
          <cell r="AB181">
            <v>4.5713619999999997</v>
          </cell>
          <cell r="AC181">
            <v>4.5713619999999997</v>
          </cell>
          <cell r="AD181">
            <v>4.5713619999999997</v>
          </cell>
          <cell r="AE181">
            <v>28.861532</v>
          </cell>
          <cell r="AF181">
            <v>1.417705</v>
          </cell>
          <cell r="AG181">
            <v>1.417705</v>
          </cell>
          <cell r="AH181">
            <v>0</v>
          </cell>
          <cell r="AI181">
            <v>0</v>
          </cell>
          <cell r="AJ181">
            <v>0</v>
          </cell>
        </row>
        <row r="183">
          <cell r="C183" t="str">
            <v>Tipo Forestal 08</v>
          </cell>
        </row>
        <row r="184">
          <cell r="C184" t="str">
            <v>Uso de la Tierra/Año</v>
          </cell>
          <cell r="D184">
            <v>1990</v>
          </cell>
          <cell r="E184">
            <v>1991</v>
          </cell>
          <cell r="F184">
            <v>1992</v>
          </cell>
          <cell r="G184">
            <v>1993</v>
          </cell>
          <cell r="H184">
            <v>1994</v>
          </cell>
          <cell r="I184">
            <v>1995</v>
          </cell>
          <cell r="J184">
            <v>1996</v>
          </cell>
          <cell r="K184">
            <v>1997</v>
          </cell>
          <cell r="L184">
            <v>1998</v>
          </cell>
          <cell r="M184">
            <v>1999</v>
          </cell>
          <cell r="N184">
            <v>2000</v>
          </cell>
          <cell r="O184">
            <v>2001</v>
          </cell>
          <cell r="P184">
            <v>2002</v>
          </cell>
          <cell r="Q184">
            <v>2003</v>
          </cell>
          <cell r="R184">
            <v>2004</v>
          </cell>
          <cell r="S184">
            <v>2005</v>
          </cell>
          <cell r="T184">
            <v>2006</v>
          </cell>
          <cell r="U184">
            <v>2007</v>
          </cell>
          <cell r="V184">
            <v>2008</v>
          </cell>
          <cell r="W184">
            <v>2009</v>
          </cell>
          <cell r="X184">
            <v>2010</v>
          </cell>
          <cell r="Y184">
            <v>2011</v>
          </cell>
          <cell r="Z184">
            <v>2012</v>
          </cell>
          <cell r="AA184">
            <v>2013</v>
          </cell>
          <cell r="AB184">
            <v>2014</v>
          </cell>
          <cell r="AC184">
            <v>2015</v>
          </cell>
          <cell r="AD184">
            <v>2016</v>
          </cell>
          <cell r="AE184">
            <v>2017</v>
          </cell>
          <cell r="AF184">
            <v>2018</v>
          </cell>
          <cell r="AG184">
            <v>2019</v>
          </cell>
          <cell r="AH184">
            <v>2020</v>
          </cell>
          <cell r="AI184">
            <v>2021</v>
          </cell>
          <cell r="AJ184">
            <v>2022</v>
          </cell>
        </row>
        <row r="185">
          <cell r="C185" t="str">
            <v>XV</v>
          </cell>
          <cell r="D185">
            <v>0</v>
          </cell>
          <cell r="E185">
            <v>0</v>
          </cell>
          <cell r="F185">
            <v>0</v>
          </cell>
          <cell r="G185">
            <v>0</v>
          </cell>
          <cell r="H185">
            <v>0</v>
          </cell>
          <cell r="I185">
            <v>0</v>
          </cell>
          <cell r="J185">
            <v>0</v>
          </cell>
          <cell r="K185">
            <v>0</v>
          </cell>
          <cell r="L185">
            <v>0</v>
          </cell>
          <cell r="M185">
            <v>0</v>
          </cell>
          <cell r="N185">
            <v>0</v>
          </cell>
          <cell r="O185">
            <v>0</v>
          </cell>
          <cell r="P185">
            <v>0</v>
          </cell>
          <cell r="Q185">
            <v>0</v>
          </cell>
          <cell r="R185">
            <v>0</v>
          </cell>
          <cell r="S185">
            <v>0</v>
          </cell>
          <cell r="T185">
            <v>0</v>
          </cell>
          <cell r="U185">
            <v>0</v>
          </cell>
          <cell r="V185">
            <v>0</v>
          </cell>
          <cell r="W185">
            <v>0</v>
          </cell>
          <cell r="X185">
            <v>0</v>
          </cell>
          <cell r="Y185">
            <v>0</v>
          </cell>
          <cell r="Z185">
            <v>0</v>
          </cell>
          <cell r="AA185">
            <v>0</v>
          </cell>
          <cell r="AB185">
            <v>0</v>
          </cell>
          <cell r="AC185">
            <v>0</v>
          </cell>
          <cell r="AD185">
            <v>0</v>
          </cell>
          <cell r="AE185">
            <v>0</v>
          </cell>
          <cell r="AF185">
            <v>0</v>
          </cell>
          <cell r="AG185">
            <v>0</v>
          </cell>
          <cell r="AH185">
            <v>0</v>
          </cell>
          <cell r="AI185">
            <v>0</v>
          </cell>
          <cell r="AJ185">
            <v>0</v>
          </cell>
        </row>
        <row r="186">
          <cell r="C186" t="str">
            <v>I</v>
          </cell>
          <cell r="D186">
            <v>0</v>
          </cell>
          <cell r="E186">
            <v>0</v>
          </cell>
          <cell r="F186">
            <v>0</v>
          </cell>
          <cell r="G186">
            <v>0</v>
          </cell>
          <cell r="H186">
            <v>0</v>
          </cell>
          <cell r="I186">
            <v>0</v>
          </cell>
          <cell r="J186">
            <v>0</v>
          </cell>
          <cell r="K186">
            <v>0</v>
          </cell>
          <cell r="L186">
            <v>0</v>
          </cell>
          <cell r="M186">
            <v>0</v>
          </cell>
          <cell r="N186">
            <v>0</v>
          </cell>
          <cell r="O186">
            <v>0</v>
          </cell>
          <cell r="P186">
            <v>0</v>
          </cell>
          <cell r="Q186">
            <v>0</v>
          </cell>
          <cell r="R186">
            <v>0</v>
          </cell>
          <cell r="S186">
            <v>0</v>
          </cell>
          <cell r="T186">
            <v>0</v>
          </cell>
          <cell r="U186">
            <v>0</v>
          </cell>
          <cell r="V186">
            <v>0</v>
          </cell>
          <cell r="W186">
            <v>0</v>
          </cell>
          <cell r="X186">
            <v>0</v>
          </cell>
          <cell r="Y186">
            <v>0</v>
          </cell>
          <cell r="Z186">
            <v>0</v>
          </cell>
          <cell r="AA186">
            <v>0</v>
          </cell>
          <cell r="AB186">
            <v>0</v>
          </cell>
          <cell r="AC186">
            <v>0</v>
          </cell>
          <cell r="AD186">
            <v>0</v>
          </cell>
          <cell r="AE186">
            <v>0</v>
          </cell>
          <cell r="AF186">
            <v>0</v>
          </cell>
          <cell r="AG186">
            <v>0</v>
          </cell>
          <cell r="AH186">
            <v>0</v>
          </cell>
          <cell r="AI186">
            <v>0</v>
          </cell>
          <cell r="AJ186">
            <v>0</v>
          </cell>
        </row>
        <row r="187">
          <cell r="C187" t="str">
            <v>II</v>
          </cell>
          <cell r="D187">
            <v>0</v>
          </cell>
          <cell r="E187">
            <v>0</v>
          </cell>
          <cell r="F187">
            <v>0</v>
          </cell>
          <cell r="G187">
            <v>0</v>
          </cell>
          <cell r="H187">
            <v>0</v>
          </cell>
          <cell r="I187">
            <v>0</v>
          </cell>
          <cell r="J187">
            <v>0</v>
          </cell>
          <cell r="K187">
            <v>0</v>
          </cell>
          <cell r="L187">
            <v>0</v>
          </cell>
          <cell r="M187">
            <v>0</v>
          </cell>
          <cell r="N187">
            <v>0</v>
          </cell>
          <cell r="O187">
            <v>0</v>
          </cell>
          <cell r="P187">
            <v>0</v>
          </cell>
          <cell r="Q187">
            <v>0</v>
          </cell>
          <cell r="R187">
            <v>0</v>
          </cell>
          <cell r="S187">
            <v>0</v>
          </cell>
          <cell r="T187">
            <v>0</v>
          </cell>
          <cell r="U187">
            <v>0</v>
          </cell>
          <cell r="V187">
            <v>0</v>
          </cell>
          <cell r="W187">
            <v>0</v>
          </cell>
          <cell r="X187">
            <v>0</v>
          </cell>
          <cell r="Y187">
            <v>0</v>
          </cell>
          <cell r="Z187">
            <v>0</v>
          </cell>
          <cell r="AA187">
            <v>0</v>
          </cell>
          <cell r="AB187">
            <v>0</v>
          </cell>
          <cell r="AC187">
            <v>0</v>
          </cell>
          <cell r="AD187">
            <v>0</v>
          </cell>
          <cell r="AE187">
            <v>0</v>
          </cell>
          <cell r="AF187">
            <v>0</v>
          </cell>
          <cell r="AG187">
            <v>0</v>
          </cell>
          <cell r="AH187">
            <v>0</v>
          </cell>
          <cell r="AI187">
            <v>0</v>
          </cell>
          <cell r="AJ187">
            <v>0</v>
          </cell>
        </row>
        <row r="188">
          <cell r="C188" t="str">
            <v>III</v>
          </cell>
          <cell r="D188">
            <v>0</v>
          </cell>
          <cell r="E188">
            <v>0</v>
          </cell>
          <cell r="F188">
            <v>0</v>
          </cell>
          <cell r="G188">
            <v>0</v>
          </cell>
          <cell r="H188">
            <v>0</v>
          </cell>
          <cell r="I188">
            <v>0</v>
          </cell>
          <cell r="J188">
            <v>0</v>
          </cell>
          <cell r="K188">
            <v>0</v>
          </cell>
          <cell r="L188">
            <v>0</v>
          </cell>
          <cell r="M188">
            <v>0</v>
          </cell>
          <cell r="N188">
            <v>0</v>
          </cell>
          <cell r="O188">
            <v>0</v>
          </cell>
          <cell r="P188">
            <v>0</v>
          </cell>
          <cell r="Q188">
            <v>0</v>
          </cell>
          <cell r="R188">
            <v>0</v>
          </cell>
          <cell r="S188">
            <v>0</v>
          </cell>
          <cell r="T188">
            <v>0</v>
          </cell>
          <cell r="U188">
            <v>0</v>
          </cell>
          <cell r="V188">
            <v>0</v>
          </cell>
          <cell r="W188">
            <v>0</v>
          </cell>
          <cell r="X188">
            <v>0</v>
          </cell>
          <cell r="Y188">
            <v>0</v>
          </cell>
          <cell r="Z188">
            <v>0</v>
          </cell>
          <cell r="AA188">
            <v>0</v>
          </cell>
          <cell r="AB188">
            <v>0</v>
          </cell>
          <cell r="AC188">
            <v>0</v>
          </cell>
          <cell r="AD188">
            <v>0</v>
          </cell>
          <cell r="AE188">
            <v>0</v>
          </cell>
          <cell r="AF188">
            <v>0</v>
          </cell>
          <cell r="AG188">
            <v>0</v>
          </cell>
          <cell r="AH188">
            <v>0</v>
          </cell>
          <cell r="AI188">
            <v>0</v>
          </cell>
          <cell r="AJ188">
            <v>0</v>
          </cell>
        </row>
        <row r="189">
          <cell r="C189" t="str">
            <v>IV</v>
          </cell>
          <cell r="D189">
            <v>0</v>
          </cell>
          <cell r="E189">
            <v>0</v>
          </cell>
          <cell r="F189">
            <v>0</v>
          </cell>
          <cell r="G189">
            <v>0</v>
          </cell>
          <cell r="H189">
            <v>0</v>
          </cell>
          <cell r="I189">
            <v>0</v>
          </cell>
          <cell r="J189">
            <v>0</v>
          </cell>
          <cell r="K189">
            <v>0</v>
          </cell>
          <cell r="L189">
            <v>0</v>
          </cell>
          <cell r="M189">
            <v>0</v>
          </cell>
          <cell r="N189">
            <v>0</v>
          </cell>
          <cell r="O189">
            <v>0</v>
          </cell>
          <cell r="P189">
            <v>0</v>
          </cell>
          <cell r="Q189">
            <v>0</v>
          </cell>
          <cell r="R189">
            <v>0</v>
          </cell>
          <cell r="S189">
            <v>0</v>
          </cell>
          <cell r="T189">
            <v>0</v>
          </cell>
          <cell r="U189">
            <v>0</v>
          </cell>
          <cell r="V189">
            <v>0</v>
          </cell>
          <cell r="W189">
            <v>0</v>
          </cell>
          <cell r="X189">
            <v>0</v>
          </cell>
          <cell r="Y189">
            <v>0</v>
          </cell>
          <cell r="Z189">
            <v>0</v>
          </cell>
          <cell r="AA189">
            <v>0</v>
          </cell>
          <cell r="AB189">
            <v>0</v>
          </cell>
          <cell r="AC189">
            <v>0</v>
          </cell>
          <cell r="AD189">
            <v>0</v>
          </cell>
          <cell r="AE189">
            <v>0</v>
          </cell>
          <cell r="AF189">
            <v>0</v>
          </cell>
          <cell r="AG189">
            <v>0</v>
          </cell>
          <cell r="AH189">
            <v>0</v>
          </cell>
          <cell r="AI189">
            <v>0</v>
          </cell>
          <cell r="AJ189">
            <v>0</v>
          </cell>
        </row>
        <row r="190">
          <cell r="C190" t="str">
            <v>V</v>
          </cell>
          <cell r="D190">
            <v>23.272039083333301</v>
          </cell>
          <cell r="E190">
            <v>23.272039083333301</v>
          </cell>
          <cell r="F190">
            <v>23.272039083333301</v>
          </cell>
          <cell r="G190">
            <v>23.272039083333301</v>
          </cell>
          <cell r="H190">
            <v>23.272039083333301</v>
          </cell>
          <cell r="I190">
            <v>23.272039083333301</v>
          </cell>
          <cell r="J190">
            <v>23.272039083333301</v>
          </cell>
          <cell r="K190">
            <v>23.272039083333301</v>
          </cell>
          <cell r="L190">
            <v>23.272039083333301</v>
          </cell>
          <cell r="M190">
            <v>23.272039083333301</v>
          </cell>
          <cell r="N190">
            <v>23.272039083333301</v>
          </cell>
          <cell r="O190">
            <v>23.272039083333301</v>
          </cell>
          <cell r="P190">
            <v>23.272039083333301</v>
          </cell>
          <cell r="Q190">
            <v>23.272039083333301</v>
          </cell>
          <cell r="R190">
            <v>23.272039083333301</v>
          </cell>
          <cell r="S190">
            <v>23.272039083333301</v>
          </cell>
          <cell r="T190">
            <v>23.272039083333301</v>
          </cell>
          <cell r="U190">
            <v>23.272039083333301</v>
          </cell>
          <cell r="V190">
            <v>23.272039083333301</v>
          </cell>
          <cell r="W190">
            <v>23.272039083333301</v>
          </cell>
          <cell r="X190">
            <v>23.272039083333301</v>
          </cell>
          <cell r="Y190">
            <v>23.272039083333301</v>
          </cell>
          <cell r="Z190">
            <v>23.272039083333301</v>
          </cell>
          <cell r="AA190">
            <v>23.272039083333301</v>
          </cell>
          <cell r="AB190">
            <v>0</v>
          </cell>
          <cell r="AC190">
            <v>0</v>
          </cell>
          <cell r="AD190">
            <v>0</v>
          </cell>
          <cell r="AE190">
            <v>0</v>
          </cell>
          <cell r="AF190">
            <v>0</v>
          </cell>
          <cell r="AG190">
            <v>0</v>
          </cell>
          <cell r="AH190">
            <v>0</v>
          </cell>
          <cell r="AI190">
            <v>0</v>
          </cell>
          <cell r="AJ190">
            <v>0</v>
          </cell>
        </row>
        <row r="191">
          <cell r="C191" t="str">
            <v>RM</v>
          </cell>
          <cell r="D191">
            <v>0</v>
          </cell>
          <cell r="E191">
            <v>0</v>
          </cell>
          <cell r="F191">
            <v>0</v>
          </cell>
          <cell r="G191">
            <v>0</v>
          </cell>
          <cell r="H191">
            <v>0</v>
          </cell>
          <cell r="I191">
            <v>0</v>
          </cell>
          <cell r="J191">
            <v>0</v>
          </cell>
          <cell r="K191">
            <v>0</v>
          </cell>
          <cell r="L191">
            <v>0</v>
          </cell>
          <cell r="M191">
            <v>0</v>
          </cell>
          <cell r="N191">
            <v>0</v>
          </cell>
          <cell r="O191">
            <v>0</v>
          </cell>
          <cell r="P191">
            <v>0</v>
          </cell>
          <cell r="Q191">
            <v>0</v>
          </cell>
          <cell r="R191">
            <v>0</v>
          </cell>
          <cell r="S191">
            <v>0</v>
          </cell>
          <cell r="T191">
            <v>0</v>
          </cell>
          <cell r="U191">
            <v>0</v>
          </cell>
          <cell r="V191">
            <v>0</v>
          </cell>
          <cell r="W191">
            <v>0</v>
          </cell>
          <cell r="X191">
            <v>0</v>
          </cell>
          <cell r="Y191">
            <v>0</v>
          </cell>
          <cell r="Z191">
            <v>0</v>
          </cell>
          <cell r="AA191">
            <v>0</v>
          </cell>
          <cell r="AB191">
            <v>0</v>
          </cell>
          <cell r="AC191">
            <v>0</v>
          </cell>
          <cell r="AD191">
            <v>0</v>
          </cell>
          <cell r="AE191">
            <v>0</v>
          </cell>
          <cell r="AF191">
            <v>0</v>
          </cell>
          <cell r="AG191">
            <v>0</v>
          </cell>
          <cell r="AH191">
            <v>0</v>
          </cell>
          <cell r="AI191">
            <v>0</v>
          </cell>
          <cell r="AJ191">
            <v>0</v>
          </cell>
        </row>
        <row r="192">
          <cell r="C192" t="str">
            <v>VI</v>
          </cell>
          <cell r="D192">
            <v>0</v>
          </cell>
          <cell r="E192">
            <v>0</v>
          </cell>
          <cell r="F192">
            <v>0</v>
          </cell>
          <cell r="G192">
            <v>0</v>
          </cell>
          <cell r="H192">
            <v>0</v>
          </cell>
          <cell r="I192">
            <v>0</v>
          </cell>
          <cell r="J192">
            <v>0</v>
          </cell>
          <cell r="K192">
            <v>0</v>
          </cell>
          <cell r="L192">
            <v>0</v>
          </cell>
          <cell r="M192">
            <v>0</v>
          </cell>
          <cell r="N192">
            <v>0</v>
          </cell>
          <cell r="O192">
            <v>0</v>
          </cell>
          <cell r="P192">
            <v>0</v>
          </cell>
          <cell r="Q192">
            <v>0</v>
          </cell>
          <cell r="R192">
            <v>0</v>
          </cell>
          <cell r="S192">
            <v>0</v>
          </cell>
          <cell r="T192">
            <v>0</v>
          </cell>
          <cell r="U192">
            <v>0</v>
          </cell>
          <cell r="V192">
            <v>0</v>
          </cell>
          <cell r="W192">
            <v>0</v>
          </cell>
          <cell r="X192">
            <v>0</v>
          </cell>
          <cell r="Y192">
            <v>0</v>
          </cell>
          <cell r="Z192">
            <v>0</v>
          </cell>
          <cell r="AA192">
            <v>0</v>
          </cell>
          <cell r="AB192">
            <v>1.53076836675867</v>
          </cell>
          <cell r="AC192">
            <v>1.53076836675867</v>
          </cell>
          <cell r="AD192">
            <v>1.53076836675867</v>
          </cell>
          <cell r="AE192">
            <v>0</v>
          </cell>
          <cell r="AF192">
            <v>2.470006019265</v>
          </cell>
          <cell r="AG192">
            <v>2.470006019265</v>
          </cell>
          <cell r="AH192">
            <v>2.470006019265</v>
          </cell>
          <cell r="AI192">
            <v>2.470006019265</v>
          </cell>
          <cell r="AJ192">
            <v>2.470006019265</v>
          </cell>
        </row>
        <row r="193">
          <cell r="C193" t="str">
            <v>VII</v>
          </cell>
          <cell r="D193">
            <v>72.636537833333307</v>
          </cell>
          <cell r="E193">
            <v>72.636537833333307</v>
          </cell>
          <cell r="F193">
            <v>72.636537833333307</v>
          </cell>
          <cell r="G193">
            <v>72.636537833333307</v>
          </cell>
          <cell r="H193">
            <v>72.636537833333307</v>
          </cell>
          <cell r="I193">
            <v>72.636537833333307</v>
          </cell>
          <cell r="J193">
            <v>72.636537833333307</v>
          </cell>
          <cell r="K193">
            <v>72.636537833333307</v>
          </cell>
          <cell r="L193">
            <v>72.636537833333307</v>
          </cell>
          <cell r="M193">
            <v>72.636537833333307</v>
          </cell>
          <cell r="N193">
            <v>72.636537833333307</v>
          </cell>
          <cell r="O193">
            <v>72.636537833333307</v>
          </cell>
          <cell r="P193">
            <v>72.636537833333307</v>
          </cell>
          <cell r="Q193">
            <v>72.636537833333307</v>
          </cell>
          <cell r="R193">
            <v>72.636537833333307</v>
          </cell>
          <cell r="S193">
            <v>72.636537833333307</v>
          </cell>
          <cell r="T193">
            <v>72.636537833333307</v>
          </cell>
          <cell r="U193">
            <v>72.636537833333307</v>
          </cell>
          <cell r="V193">
            <v>72.636537833333307</v>
          </cell>
          <cell r="W193">
            <v>72.636537833333307</v>
          </cell>
          <cell r="X193">
            <v>72.636537833333307</v>
          </cell>
          <cell r="Y193">
            <v>72.636537833333307</v>
          </cell>
          <cell r="Z193">
            <v>72.636537833333307</v>
          </cell>
          <cell r="AA193">
            <v>72.636537833333307</v>
          </cell>
          <cell r="AB193">
            <v>4.2585013333333297</v>
          </cell>
          <cell r="AC193">
            <v>4.2585013333333297</v>
          </cell>
          <cell r="AD193">
            <v>4.2585013333333297</v>
          </cell>
          <cell r="AE193">
            <v>199.58058800000001</v>
          </cell>
          <cell r="AF193">
            <v>44.695681499999999</v>
          </cell>
          <cell r="AG193">
            <v>44.695681499999999</v>
          </cell>
          <cell r="AH193">
            <v>8.7303014999999995</v>
          </cell>
          <cell r="AI193">
            <v>8.7303014999999995</v>
          </cell>
          <cell r="AJ193">
            <v>8.7303014999999995</v>
          </cell>
        </row>
        <row r="194">
          <cell r="C194" t="str">
            <v>XVI</v>
          </cell>
          <cell r="D194">
            <v>2.64814296784817</v>
          </cell>
          <cell r="E194">
            <v>2.64814296784817</v>
          </cell>
          <cell r="F194">
            <v>2.64814296784817</v>
          </cell>
          <cell r="G194">
            <v>2.64814296784817</v>
          </cell>
          <cell r="H194">
            <v>2.64814296784817</v>
          </cell>
          <cell r="I194">
            <v>2.64814296784817</v>
          </cell>
          <cell r="J194">
            <v>2.64814296784817</v>
          </cell>
          <cell r="K194">
            <v>2.64814296784817</v>
          </cell>
          <cell r="L194">
            <v>2.64814296784817</v>
          </cell>
          <cell r="M194">
            <v>2.64814296784817</v>
          </cell>
          <cell r="N194">
            <v>2.64814296784817</v>
          </cell>
          <cell r="O194">
            <v>2.64814296784817</v>
          </cell>
          <cell r="P194">
            <v>2.64814296784817</v>
          </cell>
          <cell r="Q194">
            <v>2.64814296784817</v>
          </cell>
          <cell r="R194">
            <v>2.64814296784817</v>
          </cell>
          <cell r="S194">
            <v>2.64814296784817</v>
          </cell>
          <cell r="T194">
            <v>2.64814296784817</v>
          </cell>
          <cell r="U194">
            <v>2.64814296784817</v>
          </cell>
          <cell r="V194">
            <v>2.64814296784817</v>
          </cell>
          <cell r="W194">
            <v>2.64814296784817</v>
          </cell>
          <cell r="X194">
            <v>2.64814296784817</v>
          </cell>
          <cell r="Y194">
            <v>2.64814296784817</v>
          </cell>
          <cell r="Z194">
            <v>2.64814296784817</v>
          </cell>
          <cell r="AA194">
            <v>2.64814296784817</v>
          </cell>
          <cell r="AB194">
            <v>0</v>
          </cell>
          <cell r="AC194">
            <v>0</v>
          </cell>
          <cell r="AD194">
            <v>0</v>
          </cell>
          <cell r="AE194">
            <v>0.85989480393999995</v>
          </cell>
          <cell r="AF194">
            <v>1.0553527133434999</v>
          </cell>
          <cell r="AG194">
            <v>1.0553527133434999</v>
          </cell>
          <cell r="AH194">
            <v>1.185616102424</v>
          </cell>
          <cell r="AI194">
            <v>1.185616102424</v>
          </cell>
          <cell r="AJ194">
            <v>1.185616102424</v>
          </cell>
        </row>
        <row r="195">
          <cell r="C195" t="str">
            <v>VIII</v>
          </cell>
          <cell r="D195">
            <v>0</v>
          </cell>
          <cell r="E195">
            <v>0</v>
          </cell>
          <cell r="F195">
            <v>0</v>
          </cell>
          <cell r="G195">
            <v>0</v>
          </cell>
          <cell r="H195">
            <v>0</v>
          </cell>
          <cell r="I195">
            <v>0</v>
          </cell>
          <cell r="J195">
            <v>0</v>
          </cell>
          <cell r="K195">
            <v>0</v>
          </cell>
          <cell r="L195">
            <v>0</v>
          </cell>
          <cell r="M195">
            <v>0</v>
          </cell>
          <cell r="N195">
            <v>0</v>
          </cell>
          <cell r="O195">
            <v>0</v>
          </cell>
          <cell r="P195">
            <v>0</v>
          </cell>
          <cell r="Q195">
            <v>0</v>
          </cell>
          <cell r="R195">
            <v>0</v>
          </cell>
          <cell r="S195">
            <v>0</v>
          </cell>
          <cell r="T195">
            <v>0</v>
          </cell>
          <cell r="U195">
            <v>0</v>
          </cell>
          <cell r="V195">
            <v>0</v>
          </cell>
          <cell r="W195">
            <v>0</v>
          </cell>
          <cell r="X195">
            <v>0</v>
          </cell>
          <cell r="Y195">
            <v>0</v>
          </cell>
          <cell r="Z195">
            <v>0</v>
          </cell>
          <cell r="AA195">
            <v>0</v>
          </cell>
          <cell r="AB195">
            <v>0</v>
          </cell>
          <cell r="AC195">
            <v>0</v>
          </cell>
          <cell r="AD195">
            <v>0</v>
          </cell>
          <cell r="AE195">
            <v>0</v>
          </cell>
          <cell r="AF195">
            <v>0</v>
          </cell>
          <cell r="AG195">
            <v>0</v>
          </cell>
          <cell r="AH195">
            <v>0</v>
          </cell>
          <cell r="AI195">
            <v>0</v>
          </cell>
          <cell r="AJ195">
            <v>0</v>
          </cell>
        </row>
        <row r="196">
          <cell r="C196" t="str">
            <v>IX</v>
          </cell>
          <cell r="D196">
            <v>0</v>
          </cell>
          <cell r="E196">
            <v>0</v>
          </cell>
          <cell r="F196">
            <v>0</v>
          </cell>
          <cell r="G196">
            <v>0</v>
          </cell>
          <cell r="H196">
            <v>0</v>
          </cell>
          <cell r="I196">
            <v>0</v>
          </cell>
          <cell r="J196">
            <v>0</v>
          </cell>
          <cell r="K196">
            <v>0</v>
          </cell>
          <cell r="L196">
            <v>0</v>
          </cell>
          <cell r="M196">
            <v>0</v>
          </cell>
          <cell r="N196">
            <v>0</v>
          </cell>
          <cell r="O196">
            <v>0</v>
          </cell>
          <cell r="P196">
            <v>0</v>
          </cell>
          <cell r="Q196">
            <v>0</v>
          </cell>
          <cell r="R196">
            <v>0</v>
          </cell>
          <cell r="S196">
            <v>0</v>
          </cell>
          <cell r="T196">
            <v>0</v>
          </cell>
          <cell r="U196">
            <v>0</v>
          </cell>
          <cell r="V196">
            <v>0</v>
          </cell>
          <cell r="W196">
            <v>0</v>
          </cell>
          <cell r="X196">
            <v>0</v>
          </cell>
          <cell r="Y196">
            <v>0</v>
          </cell>
          <cell r="Z196">
            <v>0</v>
          </cell>
          <cell r="AA196">
            <v>0</v>
          </cell>
          <cell r="AB196">
            <v>0</v>
          </cell>
          <cell r="AC196">
            <v>0</v>
          </cell>
          <cell r="AD196">
            <v>0</v>
          </cell>
          <cell r="AE196">
            <v>0</v>
          </cell>
          <cell r="AF196">
            <v>0</v>
          </cell>
          <cell r="AG196">
            <v>0</v>
          </cell>
          <cell r="AH196">
            <v>0</v>
          </cell>
          <cell r="AI196">
            <v>0</v>
          </cell>
          <cell r="AJ196">
            <v>0</v>
          </cell>
        </row>
        <row r="197">
          <cell r="C197" t="str">
            <v>XIV</v>
          </cell>
          <cell r="D197">
            <v>0</v>
          </cell>
          <cell r="E197">
            <v>0</v>
          </cell>
          <cell r="F197">
            <v>0</v>
          </cell>
          <cell r="G197">
            <v>0</v>
          </cell>
          <cell r="H197">
            <v>0</v>
          </cell>
          <cell r="I197">
            <v>0</v>
          </cell>
          <cell r="J197">
            <v>0</v>
          </cell>
          <cell r="K197">
            <v>0</v>
          </cell>
          <cell r="L197">
            <v>0</v>
          </cell>
          <cell r="M197">
            <v>0</v>
          </cell>
          <cell r="N197">
            <v>0</v>
          </cell>
          <cell r="O197">
            <v>0</v>
          </cell>
          <cell r="P197">
            <v>0</v>
          </cell>
          <cell r="Q197">
            <v>0</v>
          </cell>
          <cell r="R197">
            <v>0</v>
          </cell>
          <cell r="S197">
            <v>0</v>
          </cell>
          <cell r="T197">
            <v>0</v>
          </cell>
          <cell r="U197">
            <v>0</v>
          </cell>
          <cell r="V197">
            <v>0</v>
          </cell>
          <cell r="W197">
            <v>0</v>
          </cell>
          <cell r="X197">
            <v>0</v>
          </cell>
          <cell r="Y197">
            <v>0</v>
          </cell>
          <cell r="Z197">
            <v>0</v>
          </cell>
          <cell r="AA197">
            <v>0</v>
          </cell>
          <cell r="AB197">
            <v>0</v>
          </cell>
          <cell r="AC197">
            <v>0</v>
          </cell>
          <cell r="AD197">
            <v>0</v>
          </cell>
          <cell r="AE197">
            <v>0</v>
          </cell>
          <cell r="AF197">
            <v>0</v>
          </cell>
          <cell r="AG197">
            <v>0</v>
          </cell>
          <cell r="AH197">
            <v>0</v>
          </cell>
          <cell r="AI197">
            <v>0</v>
          </cell>
          <cell r="AJ197">
            <v>0</v>
          </cell>
        </row>
        <row r="198">
          <cell r="C198" t="str">
            <v>X</v>
          </cell>
          <cell r="D198">
            <v>0</v>
          </cell>
          <cell r="E198">
            <v>0</v>
          </cell>
          <cell r="F198">
            <v>0</v>
          </cell>
          <cell r="G198">
            <v>0</v>
          </cell>
          <cell r="H198">
            <v>0</v>
          </cell>
          <cell r="I198">
            <v>0</v>
          </cell>
          <cell r="J198">
            <v>0</v>
          </cell>
          <cell r="K198">
            <v>0</v>
          </cell>
          <cell r="L198">
            <v>0</v>
          </cell>
          <cell r="M198">
            <v>0</v>
          </cell>
          <cell r="N198">
            <v>0</v>
          </cell>
          <cell r="O198">
            <v>0</v>
          </cell>
          <cell r="P198">
            <v>0</v>
          </cell>
          <cell r="Q198">
            <v>0</v>
          </cell>
          <cell r="R198">
            <v>0</v>
          </cell>
          <cell r="S198">
            <v>0</v>
          </cell>
          <cell r="T198">
            <v>0</v>
          </cell>
          <cell r="U198">
            <v>0</v>
          </cell>
          <cell r="V198">
            <v>0</v>
          </cell>
          <cell r="W198">
            <v>0</v>
          </cell>
          <cell r="X198">
            <v>0</v>
          </cell>
          <cell r="Y198">
            <v>0</v>
          </cell>
          <cell r="Z198">
            <v>0</v>
          </cell>
          <cell r="AA198">
            <v>0</v>
          </cell>
          <cell r="AB198">
            <v>0</v>
          </cell>
          <cell r="AC198">
            <v>0</v>
          </cell>
          <cell r="AD198">
            <v>0</v>
          </cell>
          <cell r="AE198">
            <v>0</v>
          </cell>
          <cell r="AF198">
            <v>0</v>
          </cell>
          <cell r="AG198">
            <v>0</v>
          </cell>
          <cell r="AH198">
            <v>0</v>
          </cell>
          <cell r="AI198">
            <v>0</v>
          </cell>
          <cell r="AJ198">
            <v>0</v>
          </cell>
        </row>
        <row r="199">
          <cell r="C199" t="str">
            <v>XI</v>
          </cell>
          <cell r="D199">
            <v>0</v>
          </cell>
          <cell r="E199">
            <v>0</v>
          </cell>
          <cell r="F199">
            <v>0</v>
          </cell>
          <cell r="G199">
            <v>0</v>
          </cell>
          <cell r="H199">
            <v>0</v>
          </cell>
          <cell r="I199">
            <v>0</v>
          </cell>
          <cell r="J199">
            <v>0</v>
          </cell>
          <cell r="K199">
            <v>0</v>
          </cell>
          <cell r="L199">
            <v>0</v>
          </cell>
          <cell r="M199">
            <v>0</v>
          </cell>
          <cell r="N199">
            <v>0</v>
          </cell>
          <cell r="O199">
            <v>0</v>
          </cell>
          <cell r="P199">
            <v>0</v>
          </cell>
          <cell r="Q199">
            <v>0</v>
          </cell>
          <cell r="R199">
            <v>0</v>
          </cell>
          <cell r="S199">
            <v>0</v>
          </cell>
          <cell r="T199">
            <v>0</v>
          </cell>
          <cell r="U199">
            <v>0</v>
          </cell>
          <cell r="V199">
            <v>0</v>
          </cell>
          <cell r="W199">
            <v>0</v>
          </cell>
          <cell r="X199">
            <v>0</v>
          </cell>
          <cell r="Y199">
            <v>0</v>
          </cell>
          <cell r="Z199">
            <v>0</v>
          </cell>
          <cell r="AA199">
            <v>0</v>
          </cell>
          <cell r="AB199">
            <v>0</v>
          </cell>
          <cell r="AC199">
            <v>0</v>
          </cell>
          <cell r="AD199">
            <v>0</v>
          </cell>
          <cell r="AE199">
            <v>0</v>
          </cell>
          <cell r="AF199">
            <v>0</v>
          </cell>
          <cell r="AG199">
            <v>0</v>
          </cell>
          <cell r="AH199">
            <v>0</v>
          </cell>
          <cell r="AI199">
            <v>0</v>
          </cell>
          <cell r="AJ199">
            <v>0</v>
          </cell>
        </row>
        <row r="200">
          <cell r="C200" t="str">
            <v>XII</v>
          </cell>
          <cell r="D200">
            <v>0</v>
          </cell>
          <cell r="E200">
            <v>0</v>
          </cell>
          <cell r="F200">
            <v>0</v>
          </cell>
          <cell r="G200">
            <v>0</v>
          </cell>
          <cell r="H200">
            <v>0</v>
          </cell>
          <cell r="I200">
            <v>0</v>
          </cell>
          <cell r="J200">
            <v>0</v>
          </cell>
          <cell r="K200">
            <v>0</v>
          </cell>
          <cell r="L200">
            <v>0</v>
          </cell>
          <cell r="M200">
            <v>0</v>
          </cell>
          <cell r="N200">
            <v>0</v>
          </cell>
          <cell r="O200">
            <v>0</v>
          </cell>
          <cell r="P200">
            <v>0</v>
          </cell>
          <cell r="Q200">
            <v>0</v>
          </cell>
          <cell r="R200">
            <v>0</v>
          </cell>
          <cell r="S200">
            <v>0</v>
          </cell>
          <cell r="T200">
            <v>0</v>
          </cell>
          <cell r="U200">
            <v>0</v>
          </cell>
          <cell r="V200">
            <v>0</v>
          </cell>
          <cell r="W200">
            <v>0</v>
          </cell>
          <cell r="X200">
            <v>0</v>
          </cell>
          <cell r="Y200">
            <v>0</v>
          </cell>
          <cell r="Z200">
            <v>0</v>
          </cell>
          <cell r="AA200">
            <v>0</v>
          </cell>
          <cell r="AB200">
            <v>0</v>
          </cell>
          <cell r="AC200">
            <v>0</v>
          </cell>
          <cell r="AD200">
            <v>0</v>
          </cell>
          <cell r="AE200">
            <v>0</v>
          </cell>
          <cell r="AF200">
            <v>0</v>
          </cell>
          <cell r="AG200">
            <v>0</v>
          </cell>
          <cell r="AH200">
            <v>0</v>
          </cell>
          <cell r="AI200">
            <v>0</v>
          </cell>
          <cell r="AJ200">
            <v>0</v>
          </cell>
        </row>
        <row r="201">
          <cell r="D201">
            <v>98.556719884514806</v>
          </cell>
          <cell r="E201">
            <v>98.556719884514806</v>
          </cell>
          <cell r="F201">
            <v>98.556719884514806</v>
          </cell>
          <cell r="G201">
            <v>98.556719884514806</v>
          </cell>
          <cell r="H201">
            <v>98.556719884514806</v>
          </cell>
          <cell r="I201">
            <v>98.556719884514806</v>
          </cell>
          <cell r="J201">
            <v>98.556719884514806</v>
          </cell>
          <cell r="K201">
            <v>98.556719884514806</v>
          </cell>
          <cell r="L201">
            <v>98.556719884514806</v>
          </cell>
          <cell r="M201">
            <v>98.556719884514806</v>
          </cell>
          <cell r="N201">
            <v>98.556719884514806</v>
          </cell>
          <cell r="O201">
            <v>98.556719884514806</v>
          </cell>
          <cell r="P201">
            <v>98.556719884514806</v>
          </cell>
          <cell r="Q201">
            <v>98.556719884514806</v>
          </cell>
          <cell r="R201">
            <v>98.556719884514806</v>
          </cell>
          <cell r="S201">
            <v>98.556719884514806</v>
          </cell>
          <cell r="T201">
            <v>98.556719884514806</v>
          </cell>
          <cell r="U201">
            <v>98.556719884514806</v>
          </cell>
          <cell r="V201">
            <v>98.556719884514806</v>
          </cell>
          <cell r="W201">
            <v>98.556719884514806</v>
          </cell>
          <cell r="X201">
            <v>98.556719884514806</v>
          </cell>
          <cell r="Y201">
            <v>98.556719884514806</v>
          </cell>
          <cell r="Z201">
            <v>98.556719884514806</v>
          </cell>
          <cell r="AA201">
            <v>98.556719884514806</v>
          </cell>
          <cell r="AB201">
            <v>5.7892697000920004</v>
          </cell>
          <cell r="AC201">
            <v>5.7892697000920004</v>
          </cell>
          <cell r="AD201">
            <v>5.7892697000920004</v>
          </cell>
          <cell r="AE201">
            <v>200.44048280394</v>
          </cell>
          <cell r="AF201">
            <v>48.221040232608502</v>
          </cell>
          <cell r="AG201">
            <v>48.221040232608502</v>
          </cell>
          <cell r="AH201">
            <v>12.385923621689001</v>
          </cell>
          <cell r="AI201">
            <v>12.385923621689001</v>
          </cell>
          <cell r="AJ201">
            <v>12.385923621689001</v>
          </cell>
        </row>
        <row r="203">
          <cell r="C203" t="str">
            <v>Tipo Forestal 09</v>
          </cell>
        </row>
        <row r="204">
          <cell r="C204" t="str">
            <v>Uso de la Tierra/Año</v>
          </cell>
          <cell r="D204">
            <v>1990</v>
          </cell>
          <cell r="E204">
            <v>1991</v>
          </cell>
          <cell r="F204">
            <v>1992</v>
          </cell>
          <cell r="G204">
            <v>1993</v>
          </cell>
          <cell r="H204">
            <v>1994</v>
          </cell>
          <cell r="I204">
            <v>1995</v>
          </cell>
          <cell r="J204">
            <v>1996</v>
          </cell>
          <cell r="K204">
            <v>1997</v>
          </cell>
          <cell r="L204">
            <v>1998</v>
          </cell>
          <cell r="M204">
            <v>1999</v>
          </cell>
          <cell r="N204">
            <v>2000</v>
          </cell>
          <cell r="O204">
            <v>2001</v>
          </cell>
          <cell r="P204">
            <v>2002</v>
          </cell>
          <cell r="Q204">
            <v>2003</v>
          </cell>
          <cell r="R204">
            <v>2004</v>
          </cell>
          <cell r="S204">
            <v>2005</v>
          </cell>
          <cell r="T204">
            <v>2006</v>
          </cell>
          <cell r="U204">
            <v>2007</v>
          </cell>
          <cell r="V204">
            <v>2008</v>
          </cell>
          <cell r="W204">
            <v>2009</v>
          </cell>
          <cell r="X204">
            <v>2010</v>
          </cell>
          <cell r="Y204">
            <v>2011</v>
          </cell>
          <cell r="Z204">
            <v>2012</v>
          </cell>
          <cell r="AA204">
            <v>2013</v>
          </cell>
          <cell r="AB204">
            <v>2014</v>
          </cell>
          <cell r="AC204">
            <v>2015</v>
          </cell>
          <cell r="AD204">
            <v>2016</v>
          </cell>
          <cell r="AE204">
            <v>2017</v>
          </cell>
          <cell r="AF204">
            <v>2018</v>
          </cell>
          <cell r="AG204">
            <v>2019</v>
          </cell>
          <cell r="AH204">
            <v>2020</v>
          </cell>
          <cell r="AI204">
            <v>2021</v>
          </cell>
          <cell r="AJ204">
            <v>2022</v>
          </cell>
        </row>
        <row r="205">
          <cell r="C205" t="str">
            <v>XV</v>
          </cell>
          <cell r="D205">
            <v>0</v>
          </cell>
          <cell r="E205">
            <v>0</v>
          </cell>
          <cell r="F205">
            <v>0</v>
          </cell>
          <cell r="G205">
            <v>0</v>
          </cell>
          <cell r="H205">
            <v>0</v>
          </cell>
          <cell r="I205">
            <v>0</v>
          </cell>
          <cell r="J205">
            <v>0</v>
          </cell>
          <cell r="K205">
            <v>0</v>
          </cell>
          <cell r="L205">
            <v>0</v>
          </cell>
          <cell r="M205">
            <v>0</v>
          </cell>
          <cell r="N205">
            <v>0</v>
          </cell>
          <cell r="O205">
            <v>0</v>
          </cell>
          <cell r="P205">
            <v>0</v>
          </cell>
          <cell r="Q205">
            <v>0</v>
          </cell>
          <cell r="R205">
            <v>0</v>
          </cell>
          <cell r="S205">
            <v>0</v>
          </cell>
          <cell r="T205">
            <v>0</v>
          </cell>
          <cell r="U205">
            <v>0</v>
          </cell>
          <cell r="V205">
            <v>0</v>
          </cell>
          <cell r="W205">
            <v>0</v>
          </cell>
          <cell r="X205">
            <v>0</v>
          </cell>
          <cell r="Y205">
            <v>0</v>
          </cell>
          <cell r="Z205">
            <v>0</v>
          </cell>
          <cell r="AA205">
            <v>0</v>
          </cell>
          <cell r="AB205">
            <v>0</v>
          </cell>
          <cell r="AC205">
            <v>0</v>
          </cell>
          <cell r="AD205">
            <v>0</v>
          </cell>
          <cell r="AE205">
            <v>0</v>
          </cell>
          <cell r="AF205">
            <v>0</v>
          </cell>
          <cell r="AG205">
            <v>0</v>
          </cell>
          <cell r="AH205">
            <v>0</v>
          </cell>
          <cell r="AI205">
            <v>0</v>
          </cell>
          <cell r="AJ205">
            <v>0</v>
          </cell>
        </row>
        <row r="206">
          <cell r="C206" t="str">
            <v>I</v>
          </cell>
          <cell r="D206">
            <v>0</v>
          </cell>
          <cell r="E206">
            <v>0</v>
          </cell>
          <cell r="F206">
            <v>0</v>
          </cell>
          <cell r="G206">
            <v>0</v>
          </cell>
          <cell r="H206">
            <v>0</v>
          </cell>
          <cell r="I206">
            <v>0</v>
          </cell>
          <cell r="J206">
            <v>0</v>
          </cell>
          <cell r="K206">
            <v>0</v>
          </cell>
          <cell r="L206">
            <v>0</v>
          </cell>
          <cell r="M206">
            <v>0</v>
          </cell>
          <cell r="N206">
            <v>0</v>
          </cell>
          <cell r="O206">
            <v>0</v>
          </cell>
          <cell r="P206">
            <v>0</v>
          </cell>
          <cell r="Q206">
            <v>0</v>
          </cell>
          <cell r="R206">
            <v>0</v>
          </cell>
          <cell r="S206">
            <v>0</v>
          </cell>
          <cell r="T206">
            <v>0</v>
          </cell>
          <cell r="U206">
            <v>0</v>
          </cell>
          <cell r="V206">
            <v>0</v>
          </cell>
          <cell r="W206">
            <v>0</v>
          </cell>
          <cell r="X206">
            <v>0</v>
          </cell>
          <cell r="Y206">
            <v>0</v>
          </cell>
          <cell r="Z206">
            <v>0</v>
          </cell>
          <cell r="AA206">
            <v>0</v>
          </cell>
          <cell r="AB206">
            <v>0</v>
          </cell>
          <cell r="AC206">
            <v>0</v>
          </cell>
          <cell r="AD206">
            <v>0</v>
          </cell>
          <cell r="AE206">
            <v>0</v>
          </cell>
          <cell r="AF206">
            <v>0</v>
          </cell>
          <cell r="AG206">
            <v>0</v>
          </cell>
          <cell r="AH206">
            <v>0</v>
          </cell>
          <cell r="AI206">
            <v>0</v>
          </cell>
          <cell r="AJ206">
            <v>0</v>
          </cell>
        </row>
        <row r="207">
          <cell r="C207" t="str">
            <v>II</v>
          </cell>
          <cell r="D207">
            <v>0</v>
          </cell>
          <cell r="E207">
            <v>0</v>
          </cell>
          <cell r="F207">
            <v>0</v>
          </cell>
          <cell r="G207">
            <v>0</v>
          </cell>
          <cell r="H207">
            <v>0</v>
          </cell>
          <cell r="I207">
            <v>0</v>
          </cell>
          <cell r="J207">
            <v>0</v>
          </cell>
          <cell r="K207">
            <v>0</v>
          </cell>
          <cell r="L207">
            <v>0</v>
          </cell>
          <cell r="M207">
            <v>0</v>
          </cell>
          <cell r="N207">
            <v>0</v>
          </cell>
          <cell r="O207">
            <v>0</v>
          </cell>
          <cell r="P207">
            <v>0</v>
          </cell>
          <cell r="Q207">
            <v>0</v>
          </cell>
          <cell r="R207">
            <v>0</v>
          </cell>
          <cell r="S207">
            <v>0</v>
          </cell>
          <cell r="T207">
            <v>0</v>
          </cell>
          <cell r="U207">
            <v>0</v>
          </cell>
          <cell r="V207">
            <v>0</v>
          </cell>
          <cell r="W207">
            <v>0</v>
          </cell>
          <cell r="X207">
            <v>0</v>
          </cell>
          <cell r="Y207">
            <v>0</v>
          </cell>
          <cell r="Z207">
            <v>0</v>
          </cell>
          <cell r="AA207">
            <v>0</v>
          </cell>
          <cell r="AB207">
            <v>0</v>
          </cell>
          <cell r="AC207">
            <v>0</v>
          </cell>
          <cell r="AD207">
            <v>0</v>
          </cell>
          <cell r="AE207">
            <v>0</v>
          </cell>
          <cell r="AF207">
            <v>0</v>
          </cell>
          <cell r="AG207">
            <v>0</v>
          </cell>
          <cell r="AH207">
            <v>0</v>
          </cell>
          <cell r="AI207">
            <v>0</v>
          </cell>
          <cell r="AJ207">
            <v>0</v>
          </cell>
        </row>
        <row r="208">
          <cell r="C208" t="str">
            <v>III</v>
          </cell>
          <cell r="D208">
            <v>0</v>
          </cell>
          <cell r="E208">
            <v>0</v>
          </cell>
          <cell r="F208">
            <v>0</v>
          </cell>
          <cell r="G208">
            <v>0</v>
          </cell>
          <cell r="H208">
            <v>0</v>
          </cell>
          <cell r="I208">
            <v>0</v>
          </cell>
          <cell r="J208">
            <v>0</v>
          </cell>
          <cell r="K208">
            <v>0</v>
          </cell>
          <cell r="L208">
            <v>0</v>
          </cell>
          <cell r="M208">
            <v>0</v>
          </cell>
          <cell r="N208">
            <v>0</v>
          </cell>
          <cell r="O208">
            <v>0</v>
          </cell>
          <cell r="P208">
            <v>0</v>
          </cell>
          <cell r="Q208">
            <v>0</v>
          </cell>
          <cell r="R208">
            <v>0</v>
          </cell>
          <cell r="S208">
            <v>0</v>
          </cell>
          <cell r="T208">
            <v>0</v>
          </cell>
          <cell r="U208">
            <v>0</v>
          </cell>
          <cell r="V208">
            <v>0</v>
          </cell>
          <cell r="W208">
            <v>0</v>
          </cell>
          <cell r="X208">
            <v>0</v>
          </cell>
          <cell r="Y208">
            <v>0</v>
          </cell>
          <cell r="Z208">
            <v>0</v>
          </cell>
          <cell r="AA208">
            <v>0</v>
          </cell>
          <cell r="AB208">
            <v>0</v>
          </cell>
          <cell r="AC208">
            <v>0</v>
          </cell>
          <cell r="AD208">
            <v>0</v>
          </cell>
          <cell r="AE208">
            <v>0</v>
          </cell>
          <cell r="AF208">
            <v>0</v>
          </cell>
          <cell r="AG208">
            <v>0</v>
          </cell>
          <cell r="AH208">
            <v>0</v>
          </cell>
          <cell r="AI208">
            <v>0</v>
          </cell>
          <cell r="AJ208">
            <v>0</v>
          </cell>
        </row>
        <row r="209">
          <cell r="C209" t="str">
            <v>IV</v>
          </cell>
          <cell r="D209">
            <v>0</v>
          </cell>
          <cell r="E209">
            <v>0</v>
          </cell>
          <cell r="F209">
            <v>0</v>
          </cell>
          <cell r="G209">
            <v>0</v>
          </cell>
          <cell r="H209">
            <v>0</v>
          </cell>
          <cell r="I209">
            <v>0</v>
          </cell>
          <cell r="J209">
            <v>0</v>
          </cell>
          <cell r="K209">
            <v>0</v>
          </cell>
          <cell r="L209">
            <v>0</v>
          </cell>
          <cell r="M209">
            <v>0</v>
          </cell>
          <cell r="N209">
            <v>0</v>
          </cell>
          <cell r="O209">
            <v>0</v>
          </cell>
          <cell r="P209">
            <v>0</v>
          </cell>
          <cell r="Q209">
            <v>0</v>
          </cell>
          <cell r="R209">
            <v>0</v>
          </cell>
          <cell r="S209">
            <v>0</v>
          </cell>
          <cell r="T209">
            <v>0</v>
          </cell>
          <cell r="U209">
            <v>0</v>
          </cell>
          <cell r="V209">
            <v>0</v>
          </cell>
          <cell r="W209">
            <v>0</v>
          </cell>
          <cell r="X209">
            <v>0</v>
          </cell>
          <cell r="Y209">
            <v>0</v>
          </cell>
          <cell r="Z209">
            <v>0</v>
          </cell>
          <cell r="AA209">
            <v>0</v>
          </cell>
          <cell r="AB209">
            <v>0</v>
          </cell>
          <cell r="AC209">
            <v>0</v>
          </cell>
          <cell r="AD209">
            <v>0</v>
          </cell>
          <cell r="AE209">
            <v>0</v>
          </cell>
          <cell r="AF209">
            <v>0</v>
          </cell>
          <cell r="AG209">
            <v>0</v>
          </cell>
          <cell r="AH209">
            <v>0</v>
          </cell>
          <cell r="AI209">
            <v>0</v>
          </cell>
          <cell r="AJ209">
            <v>0</v>
          </cell>
        </row>
        <row r="210">
          <cell r="C210" t="str">
            <v>V</v>
          </cell>
          <cell r="D210">
            <v>0</v>
          </cell>
          <cell r="E210">
            <v>0</v>
          </cell>
          <cell r="F210">
            <v>0</v>
          </cell>
          <cell r="G210">
            <v>0</v>
          </cell>
          <cell r="H210">
            <v>0</v>
          </cell>
          <cell r="I210">
            <v>0</v>
          </cell>
          <cell r="J210">
            <v>0</v>
          </cell>
          <cell r="K210">
            <v>0</v>
          </cell>
          <cell r="L210">
            <v>0</v>
          </cell>
          <cell r="M210">
            <v>0</v>
          </cell>
          <cell r="N210">
            <v>0</v>
          </cell>
          <cell r="O210">
            <v>0</v>
          </cell>
          <cell r="P210">
            <v>0</v>
          </cell>
          <cell r="Q210">
            <v>0</v>
          </cell>
          <cell r="R210">
            <v>0</v>
          </cell>
          <cell r="S210">
            <v>0</v>
          </cell>
          <cell r="T210">
            <v>0</v>
          </cell>
          <cell r="U210">
            <v>0</v>
          </cell>
          <cell r="V210">
            <v>0</v>
          </cell>
          <cell r="W210">
            <v>0</v>
          </cell>
          <cell r="X210">
            <v>0</v>
          </cell>
          <cell r="Y210">
            <v>0</v>
          </cell>
          <cell r="Z210">
            <v>0</v>
          </cell>
          <cell r="AA210">
            <v>0</v>
          </cell>
          <cell r="AB210">
            <v>0</v>
          </cell>
          <cell r="AC210">
            <v>0</v>
          </cell>
          <cell r="AD210">
            <v>0</v>
          </cell>
          <cell r="AE210">
            <v>0</v>
          </cell>
          <cell r="AF210">
            <v>0</v>
          </cell>
          <cell r="AG210">
            <v>0</v>
          </cell>
          <cell r="AH210">
            <v>0</v>
          </cell>
          <cell r="AI210">
            <v>0</v>
          </cell>
          <cell r="AJ210">
            <v>0</v>
          </cell>
        </row>
        <row r="211">
          <cell r="C211" t="str">
            <v>RM</v>
          </cell>
          <cell r="D211">
            <v>0</v>
          </cell>
          <cell r="E211">
            <v>0</v>
          </cell>
          <cell r="F211">
            <v>0</v>
          </cell>
          <cell r="G211">
            <v>0</v>
          </cell>
          <cell r="H211">
            <v>0</v>
          </cell>
          <cell r="I211">
            <v>0</v>
          </cell>
          <cell r="J211">
            <v>0</v>
          </cell>
          <cell r="K211">
            <v>0</v>
          </cell>
          <cell r="L211">
            <v>0</v>
          </cell>
          <cell r="M211">
            <v>0</v>
          </cell>
          <cell r="N211">
            <v>0</v>
          </cell>
          <cell r="O211">
            <v>0</v>
          </cell>
          <cell r="P211">
            <v>0</v>
          </cell>
          <cell r="Q211">
            <v>0</v>
          </cell>
          <cell r="R211">
            <v>0</v>
          </cell>
          <cell r="S211">
            <v>0</v>
          </cell>
          <cell r="T211">
            <v>0</v>
          </cell>
          <cell r="U211">
            <v>0</v>
          </cell>
          <cell r="V211">
            <v>0</v>
          </cell>
          <cell r="W211">
            <v>0</v>
          </cell>
          <cell r="X211">
            <v>0</v>
          </cell>
          <cell r="Y211">
            <v>0</v>
          </cell>
          <cell r="Z211">
            <v>0</v>
          </cell>
          <cell r="AA211">
            <v>0</v>
          </cell>
          <cell r="AB211">
            <v>0</v>
          </cell>
          <cell r="AC211">
            <v>0</v>
          </cell>
          <cell r="AD211">
            <v>0</v>
          </cell>
          <cell r="AE211">
            <v>0</v>
          </cell>
          <cell r="AF211">
            <v>0</v>
          </cell>
          <cell r="AG211">
            <v>0</v>
          </cell>
          <cell r="AH211">
            <v>0</v>
          </cell>
          <cell r="AI211">
            <v>0</v>
          </cell>
          <cell r="AJ211">
            <v>0</v>
          </cell>
        </row>
        <row r="212">
          <cell r="C212" t="str">
            <v>VI</v>
          </cell>
          <cell r="D212">
            <v>0.53019461662</v>
          </cell>
          <cell r="E212">
            <v>0.53019461662</v>
          </cell>
          <cell r="F212">
            <v>0.53019461662</v>
          </cell>
          <cell r="G212">
            <v>0.53019461662</v>
          </cell>
          <cell r="H212">
            <v>0.53019461662</v>
          </cell>
          <cell r="I212">
            <v>0.53019461662</v>
          </cell>
          <cell r="J212">
            <v>0.53019461662</v>
          </cell>
          <cell r="K212">
            <v>0.53019461662</v>
          </cell>
          <cell r="L212">
            <v>0.53019461662</v>
          </cell>
          <cell r="M212">
            <v>0.53019461662</v>
          </cell>
          <cell r="N212">
            <v>0.53019461662</v>
          </cell>
          <cell r="O212">
            <v>0.53019461662</v>
          </cell>
          <cell r="P212">
            <v>0.53019461662</v>
          </cell>
          <cell r="Q212">
            <v>0.53019461662</v>
          </cell>
          <cell r="R212">
            <v>0.53019461662</v>
          </cell>
          <cell r="S212">
            <v>0.53019461662</v>
          </cell>
          <cell r="T212">
            <v>0.53019461662</v>
          </cell>
          <cell r="U212">
            <v>0.53019461662</v>
          </cell>
          <cell r="V212">
            <v>0.53019461662</v>
          </cell>
          <cell r="W212">
            <v>0.53019461662</v>
          </cell>
          <cell r="X212">
            <v>0.53019461662</v>
          </cell>
          <cell r="Y212">
            <v>0.53019461662</v>
          </cell>
          <cell r="Z212">
            <v>0.53019461662</v>
          </cell>
          <cell r="AA212">
            <v>0.53019461662</v>
          </cell>
          <cell r="AB212">
            <v>0</v>
          </cell>
          <cell r="AC212">
            <v>0</v>
          </cell>
          <cell r="AD212">
            <v>0</v>
          </cell>
          <cell r="AE212">
            <v>0</v>
          </cell>
          <cell r="AF212">
            <v>0</v>
          </cell>
          <cell r="AG212">
            <v>0</v>
          </cell>
          <cell r="AH212">
            <v>0</v>
          </cell>
          <cell r="AI212">
            <v>0</v>
          </cell>
          <cell r="AJ212">
            <v>0</v>
          </cell>
        </row>
        <row r="213">
          <cell r="C213" t="str">
            <v>VII</v>
          </cell>
          <cell r="D213">
            <v>95.976967166666597</v>
          </cell>
          <cell r="E213">
            <v>95.976967166666597</v>
          </cell>
          <cell r="F213">
            <v>95.976967166666597</v>
          </cell>
          <cell r="G213">
            <v>95.976967166666597</v>
          </cell>
          <cell r="H213">
            <v>95.976967166666597</v>
          </cell>
          <cell r="I213">
            <v>95.976967166666597</v>
          </cell>
          <cell r="J213">
            <v>95.976967166666597</v>
          </cell>
          <cell r="K213">
            <v>95.976967166666597</v>
          </cell>
          <cell r="L213">
            <v>95.976967166666597</v>
          </cell>
          <cell r="M213">
            <v>95.976967166666597</v>
          </cell>
          <cell r="N213">
            <v>95.976967166666597</v>
          </cell>
          <cell r="O213">
            <v>95.976967166666597</v>
          </cell>
          <cell r="P213">
            <v>95.976967166666597</v>
          </cell>
          <cell r="Q213">
            <v>95.976967166666597</v>
          </cell>
          <cell r="R213">
            <v>95.976967166666597</v>
          </cell>
          <cell r="S213">
            <v>95.976967166666597</v>
          </cell>
          <cell r="T213">
            <v>95.976967166666597</v>
          </cell>
          <cell r="U213">
            <v>95.976967166666597</v>
          </cell>
          <cell r="V213">
            <v>95.976967166666597</v>
          </cell>
          <cell r="W213">
            <v>95.976967166666597</v>
          </cell>
          <cell r="X213">
            <v>95.976967166666597</v>
          </cell>
          <cell r="Y213">
            <v>95.976967166666597</v>
          </cell>
          <cell r="Z213">
            <v>95.976967166666597</v>
          </cell>
          <cell r="AA213">
            <v>95.976967166666597</v>
          </cell>
          <cell r="AB213">
            <v>0</v>
          </cell>
          <cell r="AC213">
            <v>0</v>
          </cell>
          <cell r="AD213">
            <v>0</v>
          </cell>
          <cell r="AE213">
            <v>70.822198</v>
          </cell>
          <cell r="AF213">
            <v>21.897137000000001</v>
          </cell>
          <cell r="AG213">
            <v>21.897137000000001</v>
          </cell>
          <cell r="AH213">
            <v>2.63123</v>
          </cell>
          <cell r="AI213">
            <v>2.63123</v>
          </cell>
          <cell r="AJ213">
            <v>2.63123</v>
          </cell>
        </row>
        <row r="214">
          <cell r="C214" t="str">
            <v>XVI</v>
          </cell>
          <cell r="D214">
            <v>230.32355749993599</v>
          </cell>
          <cell r="E214">
            <v>230.32355749993599</v>
          </cell>
          <cell r="F214">
            <v>230.32355749993599</v>
          </cell>
          <cell r="G214">
            <v>230.32355749993599</v>
          </cell>
          <cell r="H214">
            <v>230.32355749993599</v>
          </cell>
          <cell r="I214">
            <v>230.32355749993599</v>
          </cell>
          <cell r="J214">
            <v>230.32355749993599</v>
          </cell>
          <cell r="K214">
            <v>230.32355749993599</v>
          </cell>
          <cell r="L214">
            <v>230.32355749993599</v>
          </cell>
          <cell r="M214">
            <v>230.32355749993599</v>
          </cell>
          <cell r="N214">
            <v>230.32355749993599</v>
          </cell>
          <cell r="O214">
            <v>230.32355749993599</v>
          </cell>
          <cell r="P214">
            <v>230.32355749993599</v>
          </cell>
          <cell r="Q214">
            <v>230.32355749993599</v>
          </cell>
          <cell r="R214">
            <v>230.32355749993599</v>
          </cell>
          <cell r="S214">
            <v>230.32355749993599</v>
          </cell>
          <cell r="T214">
            <v>230.32355749993599</v>
          </cell>
          <cell r="U214">
            <v>230.32355749993599</v>
          </cell>
          <cell r="V214">
            <v>230.32355749993599</v>
          </cell>
          <cell r="W214">
            <v>230.32355749993599</v>
          </cell>
          <cell r="X214">
            <v>230.32355749993599</v>
          </cell>
          <cell r="Y214">
            <v>230.32355749993599</v>
          </cell>
          <cell r="Z214">
            <v>230.32355749993599</v>
          </cell>
          <cell r="AA214">
            <v>230.32355749993599</v>
          </cell>
          <cell r="AB214">
            <v>11.444165443557701</v>
          </cell>
          <cell r="AC214">
            <v>11.444165443557701</v>
          </cell>
          <cell r="AD214">
            <v>11.444165443557701</v>
          </cell>
          <cell r="AE214">
            <v>103.07227203908</v>
          </cell>
          <cell r="AF214">
            <v>82.780444592053499</v>
          </cell>
          <cell r="AG214">
            <v>82.780444592053499</v>
          </cell>
          <cell r="AH214">
            <v>37.853268197734501</v>
          </cell>
          <cell r="AI214">
            <v>37.853268197734501</v>
          </cell>
          <cell r="AJ214">
            <v>37.853268197734501</v>
          </cell>
        </row>
        <row r="215">
          <cell r="C215" t="str">
            <v>VIII</v>
          </cell>
          <cell r="D215">
            <v>93.530330333333296</v>
          </cell>
          <cell r="E215">
            <v>93.530330333333296</v>
          </cell>
          <cell r="F215">
            <v>93.530330333333296</v>
          </cell>
          <cell r="G215">
            <v>93.530330333333296</v>
          </cell>
          <cell r="H215">
            <v>93.530330333333296</v>
          </cell>
          <cell r="I215">
            <v>93.530330333333296</v>
          </cell>
          <cell r="J215">
            <v>93.530330333333296</v>
          </cell>
          <cell r="K215">
            <v>93.530330333333296</v>
          </cell>
          <cell r="L215">
            <v>93.530330333333296</v>
          </cell>
          <cell r="M215">
            <v>93.530330333333296</v>
          </cell>
          <cell r="N215">
            <v>93.530330333333296</v>
          </cell>
          <cell r="O215">
            <v>93.530330333333296</v>
          </cell>
          <cell r="P215">
            <v>93.530330333333296</v>
          </cell>
          <cell r="Q215">
            <v>93.530330333333296</v>
          </cell>
          <cell r="R215">
            <v>93.530330333333296</v>
          </cell>
          <cell r="S215">
            <v>93.530330333333296</v>
          </cell>
          <cell r="T215">
            <v>93.530330333333296</v>
          </cell>
          <cell r="U215">
            <v>93.530330333333296</v>
          </cell>
          <cell r="V215">
            <v>93.530330333333296</v>
          </cell>
          <cell r="W215">
            <v>93.530330333333296</v>
          </cell>
          <cell r="X215">
            <v>93.530330333333296</v>
          </cell>
          <cell r="Y215">
            <v>93.530330333333296</v>
          </cell>
          <cell r="Z215">
            <v>93.530330333333296</v>
          </cell>
          <cell r="AA215">
            <v>93.530330333333296</v>
          </cell>
          <cell r="AB215">
            <v>113.58512033333299</v>
          </cell>
          <cell r="AC215">
            <v>113.58512033333299</v>
          </cell>
          <cell r="AD215">
            <v>113.58512033333299</v>
          </cell>
          <cell r="AE215">
            <v>1555.672233</v>
          </cell>
          <cell r="AF215">
            <v>258.934324</v>
          </cell>
          <cell r="AG215">
            <v>258.934324</v>
          </cell>
          <cell r="AH215">
            <v>65.837983500000007</v>
          </cell>
          <cell r="AI215">
            <v>65.837983500000007</v>
          </cell>
          <cell r="AJ215">
            <v>65.837983500000007</v>
          </cell>
        </row>
        <row r="216">
          <cell r="C216" t="str">
            <v>IX</v>
          </cell>
          <cell r="D216">
            <v>355.98724094043399</v>
          </cell>
          <cell r="E216">
            <v>355.98724094043399</v>
          </cell>
          <cell r="F216">
            <v>355.98724094043399</v>
          </cell>
          <cell r="G216">
            <v>355.98724094043399</v>
          </cell>
          <cell r="H216">
            <v>355.98724094043399</v>
          </cell>
          <cell r="I216">
            <v>355.98724094043399</v>
          </cell>
          <cell r="J216">
            <v>355.98724094043399</v>
          </cell>
          <cell r="K216">
            <v>355.98724094043399</v>
          </cell>
          <cell r="L216">
            <v>355.98724094043399</v>
          </cell>
          <cell r="M216">
            <v>355.98724094043399</v>
          </cell>
          <cell r="N216">
            <v>355.98724094043399</v>
          </cell>
          <cell r="O216">
            <v>355.98724094043399</v>
          </cell>
          <cell r="P216">
            <v>355.98724094043399</v>
          </cell>
          <cell r="Q216">
            <v>355.98724094043399</v>
          </cell>
          <cell r="R216">
            <v>355.98724094043399</v>
          </cell>
          <cell r="S216">
            <v>355.98724094043399</v>
          </cell>
          <cell r="T216">
            <v>355.98724094043399</v>
          </cell>
          <cell r="U216">
            <v>355.98724094043399</v>
          </cell>
          <cell r="V216">
            <v>355.98724094043399</v>
          </cell>
          <cell r="W216">
            <v>355.98724094043399</v>
          </cell>
          <cell r="X216">
            <v>355.98724094043399</v>
          </cell>
          <cell r="Y216">
            <v>355.98724094043399</v>
          </cell>
          <cell r="Z216">
            <v>355.98724094043399</v>
          </cell>
          <cell r="AA216">
            <v>355.98724094043399</v>
          </cell>
          <cell r="AB216">
            <v>356.63560277587101</v>
          </cell>
          <cell r="AC216">
            <v>356.63560277587101</v>
          </cell>
          <cell r="AD216">
            <v>356.63560277587101</v>
          </cell>
          <cell r="AE216">
            <v>299.666342991938</v>
          </cell>
          <cell r="AF216">
            <v>641.66921335227698</v>
          </cell>
          <cell r="AG216">
            <v>641.66921335227698</v>
          </cell>
          <cell r="AH216">
            <v>101.03794077106799</v>
          </cell>
          <cell r="AI216">
            <v>101.03794077106799</v>
          </cell>
          <cell r="AJ216">
            <v>101.03794077106799</v>
          </cell>
        </row>
        <row r="217">
          <cell r="C217" t="str">
            <v>XIV</v>
          </cell>
          <cell r="D217">
            <v>271.11860341666699</v>
          </cell>
          <cell r="E217">
            <v>271.11860341666699</v>
          </cell>
          <cell r="F217">
            <v>271.11860341666699</v>
          </cell>
          <cell r="G217">
            <v>271.11860341666699</v>
          </cell>
          <cell r="H217">
            <v>271.11860341666699</v>
          </cell>
          <cell r="I217">
            <v>271.11860341666699</v>
          </cell>
          <cell r="J217">
            <v>271.11860341666699</v>
          </cell>
          <cell r="K217">
            <v>271.11860341666699</v>
          </cell>
          <cell r="L217">
            <v>271.11860341666699</v>
          </cell>
          <cell r="M217">
            <v>271.11860341666699</v>
          </cell>
          <cell r="N217">
            <v>271.11860341666699</v>
          </cell>
          <cell r="O217">
            <v>271.11860341666699</v>
          </cell>
          <cell r="P217">
            <v>271.11860341666699</v>
          </cell>
          <cell r="Q217">
            <v>271.11860341666699</v>
          </cell>
          <cell r="R217">
            <v>271.11860341666699</v>
          </cell>
          <cell r="S217">
            <v>271.11860341666699</v>
          </cell>
          <cell r="T217">
            <v>271.11860341666699</v>
          </cell>
          <cell r="U217">
            <v>271.11860341666699</v>
          </cell>
          <cell r="V217">
            <v>271.11860341666699</v>
          </cell>
          <cell r="W217">
            <v>271.11860341666699</v>
          </cell>
          <cell r="X217">
            <v>271.11860341666699</v>
          </cell>
          <cell r="Y217">
            <v>271.11860341666699</v>
          </cell>
          <cell r="Z217">
            <v>271.11860341666699</v>
          </cell>
          <cell r="AA217">
            <v>271.11860341666699</v>
          </cell>
          <cell r="AB217">
            <v>48.6979063333333</v>
          </cell>
          <cell r="AC217">
            <v>48.6979063333333</v>
          </cell>
          <cell r="AD217">
            <v>48.6979063333333</v>
          </cell>
          <cell r="AE217">
            <v>288.74183599999998</v>
          </cell>
          <cell r="AF217">
            <v>880.19509000000005</v>
          </cell>
          <cell r="AG217">
            <v>880.19509000000005</v>
          </cell>
          <cell r="AH217">
            <v>115.02812350000001</v>
          </cell>
          <cell r="AI217">
            <v>115.02812350000001</v>
          </cell>
          <cell r="AJ217">
            <v>115.02812350000001</v>
          </cell>
        </row>
        <row r="218">
          <cell r="C218" t="str">
            <v>X</v>
          </cell>
          <cell r="D218">
            <v>465.916952083333</v>
          </cell>
          <cell r="E218">
            <v>465.916952083333</v>
          </cell>
          <cell r="F218">
            <v>465.916952083333</v>
          </cell>
          <cell r="G218">
            <v>465.916952083333</v>
          </cell>
          <cell r="H218">
            <v>465.916952083333</v>
          </cell>
          <cell r="I218">
            <v>465.916952083333</v>
          </cell>
          <cell r="J218">
            <v>465.916952083333</v>
          </cell>
          <cell r="K218">
            <v>465.916952083333</v>
          </cell>
          <cell r="L218">
            <v>465.916952083333</v>
          </cell>
          <cell r="M218">
            <v>465.916952083333</v>
          </cell>
          <cell r="N218">
            <v>465.916952083333</v>
          </cell>
          <cell r="O218">
            <v>465.916952083333</v>
          </cell>
          <cell r="P218">
            <v>465.916952083333</v>
          </cell>
          <cell r="Q218">
            <v>465.916952083333</v>
          </cell>
          <cell r="R218">
            <v>465.916952083333</v>
          </cell>
          <cell r="S218">
            <v>465.916952083333</v>
          </cell>
          <cell r="T218">
            <v>465.916952083333</v>
          </cell>
          <cell r="U218">
            <v>465.916952083333</v>
          </cell>
          <cell r="V218">
            <v>465.916952083333</v>
          </cell>
          <cell r="W218">
            <v>465.916952083333</v>
          </cell>
          <cell r="X218">
            <v>465.916952083333</v>
          </cell>
          <cell r="Y218">
            <v>465.916952083333</v>
          </cell>
          <cell r="Z218">
            <v>465.916952083333</v>
          </cell>
          <cell r="AA218">
            <v>465.916952083333</v>
          </cell>
          <cell r="AB218">
            <v>226.64824466666701</v>
          </cell>
          <cell r="AC218">
            <v>226.64824466666701</v>
          </cell>
          <cell r="AD218">
            <v>226.64824466666701</v>
          </cell>
          <cell r="AE218">
            <v>1230.9470630000001</v>
          </cell>
          <cell r="AF218">
            <v>519.25521200000003</v>
          </cell>
          <cell r="AG218">
            <v>519.25521200000003</v>
          </cell>
          <cell r="AH218">
            <v>175.71843100000001</v>
          </cell>
          <cell r="AI218">
            <v>175.71843100000001</v>
          </cell>
          <cell r="AJ218">
            <v>175.71843100000001</v>
          </cell>
        </row>
        <row r="219">
          <cell r="C219" t="str">
            <v>XI</v>
          </cell>
          <cell r="D219">
            <v>0</v>
          </cell>
          <cell r="E219">
            <v>0</v>
          </cell>
          <cell r="F219">
            <v>0</v>
          </cell>
          <cell r="G219">
            <v>0</v>
          </cell>
          <cell r="H219">
            <v>0</v>
          </cell>
          <cell r="I219">
            <v>0</v>
          </cell>
          <cell r="J219">
            <v>0</v>
          </cell>
          <cell r="K219">
            <v>0</v>
          </cell>
          <cell r="L219">
            <v>0</v>
          </cell>
          <cell r="M219">
            <v>0</v>
          </cell>
          <cell r="N219">
            <v>0</v>
          </cell>
          <cell r="O219">
            <v>0</v>
          </cell>
          <cell r="P219">
            <v>0</v>
          </cell>
          <cell r="Q219">
            <v>0</v>
          </cell>
          <cell r="R219">
            <v>0</v>
          </cell>
          <cell r="S219">
            <v>0</v>
          </cell>
          <cell r="T219">
            <v>0</v>
          </cell>
          <cell r="U219">
            <v>0</v>
          </cell>
          <cell r="V219">
            <v>0</v>
          </cell>
          <cell r="W219">
            <v>0</v>
          </cell>
          <cell r="X219">
            <v>0</v>
          </cell>
          <cell r="Y219">
            <v>0</v>
          </cell>
          <cell r="Z219">
            <v>0</v>
          </cell>
          <cell r="AA219">
            <v>0</v>
          </cell>
          <cell r="AB219">
            <v>0</v>
          </cell>
          <cell r="AC219">
            <v>0</v>
          </cell>
          <cell r="AD219">
            <v>0</v>
          </cell>
          <cell r="AE219">
            <v>0</v>
          </cell>
          <cell r="AF219">
            <v>0</v>
          </cell>
          <cell r="AG219">
            <v>0</v>
          </cell>
          <cell r="AH219">
            <v>0</v>
          </cell>
          <cell r="AI219">
            <v>0</v>
          </cell>
          <cell r="AJ219">
            <v>0</v>
          </cell>
        </row>
        <row r="220">
          <cell r="C220" t="str">
            <v>XII</v>
          </cell>
          <cell r="D220">
            <v>0</v>
          </cell>
          <cell r="E220">
            <v>0</v>
          </cell>
          <cell r="F220">
            <v>0</v>
          </cell>
          <cell r="G220">
            <v>0</v>
          </cell>
          <cell r="H220">
            <v>0</v>
          </cell>
          <cell r="I220">
            <v>0</v>
          </cell>
          <cell r="J220">
            <v>0</v>
          </cell>
          <cell r="K220">
            <v>0</v>
          </cell>
          <cell r="L220">
            <v>0</v>
          </cell>
          <cell r="M220">
            <v>0</v>
          </cell>
          <cell r="N220">
            <v>0</v>
          </cell>
          <cell r="O220">
            <v>0</v>
          </cell>
          <cell r="P220">
            <v>0</v>
          </cell>
          <cell r="Q220">
            <v>0</v>
          </cell>
          <cell r="R220">
            <v>0</v>
          </cell>
          <cell r="S220">
            <v>0</v>
          </cell>
          <cell r="T220">
            <v>0</v>
          </cell>
          <cell r="U220">
            <v>0</v>
          </cell>
          <cell r="V220">
            <v>0</v>
          </cell>
          <cell r="W220">
            <v>0</v>
          </cell>
          <cell r="X220">
            <v>0</v>
          </cell>
          <cell r="Y220">
            <v>0</v>
          </cell>
          <cell r="Z220">
            <v>0</v>
          </cell>
          <cell r="AA220">
            <v>0</v>
          </cell>
          <cell r="AB220">
            <v>0</v>
          </cell>
          <cell r="AC220">
            <v>0</v>
          </cell>
          <cell r="AD220">
            <v>0</v>
          </cell>
          <cell r="AE220">
            <v>0</v>
          </cell>
          <cell r="AF220">
            <v>0</v>
          </cell>
          <cell r="AG220">
            <v>0</v>
          </cell>
          <cell r="AH220">
            <v>0</v>
          </cell>
          <cell r="AI220">
            <v>0</v>
          </cell>
          <cell r="AJ220">
            <v>0</v>
          </cell>
        </row>
        <row r="221">
          <cell r="D221">
            <v>1513.38384605699</v>
          </cell>
          <cell r="E221">
            <v>1513.38384605699</v>
          </cell>
          <cell r="F221">
            <v>1513.38384605699</v>
          </cell>
          <cell r="G221">
            <v>1513.38384605699</v>
          </cell>
          <cell r="H221">
            <v>1513.38384605699</v>
          </cell>
          <cell r="I221">
            <v>1513.38384605699</v>
          </cell>
          <cell r="J221">
            <v>1513.38384605699</v>
          </cell>
          <cell r="K221">
            <v>1513.38384605699</v>
          </cell>
          <cell r="L221">
            <v>1513.38384605699</v>
          </cell>
          <cell r="M221">
            <v>1513.38384605699</v>
          </cell>
          <cell r="N221">
            <v>1513.38384605699</v>
          </cell>
          <cell r="O221">
            <v>1513.38384605699</v>
          </cell>
          <cell r="P221">
            <v>1513.38384605699</v>
          </cell>
          <cell r="Q221">
            <v>1513.38384605699</v>
          </cell>
          <cell r="R221">
            <v>1513.38384605699</v>
          </cell>
          <cell r="S221">
            <v>1513.38384605699</v>
          </cell>
          <cell r="T221">
            <v>1513.38384605699</v>
          </cell>
          <cell r="U221">
            <v>1513.38384605699</v>
          </cell>
          <cell r="V221">
            <v>1513.38384605699</v>
          </cell>
          <cell r="W221">
            <v>1513.38384605699</v>
          </cell>
          <cell r="X221">
            <v>1513.38384605699</v>
          </cell>
          <cell r="Y221">
            <v>1513.38384605699</v>
          </cell>
          <cell r="Z221">
            <v>1513.38384605699</v>
          </cell>
          <cell r="AA221">
            <v>1513.38384605699</v>
          </cell>
          <cell r="AB221">
            <v>757.01103955276199</v>
          </cell>
          <cell r="AC221">
            <v>757.01103955276199</v>
          </cell>
          <cell r="AD221">
            <v>757.01103955276199</v>
          </cell>
          <cell r="AE221">
            <v>3548.9219450310202</v>
          </cell>
          <cell r="AF221">
            <v>2404.7314209443298</v>
          </cell>
          <cell r="AG221">
            <v>2404.7314209443298</v>
          </cell>
          <cell r="AH221">
            <v>498.106976968803</v>
          </cell>
          <cell r="AI221">
            <v>498.106976968803</v>
          </cell>
          <cell r="AJ221">
            <v>498.106976968803</v>
          </cell>
        </row>
        <row r="223">
          <cell r="C223" t="str">
            <v>Tipo Forestal 10</v>
          </cell>
        </row>
        <row r="224">
          <cell r="C224" t="str">
            <v>Uso de la Tierra/Año</v>
          </cell>
          <cell r="D224">
            <v>1990</v>
          </cell>
          <cell r="E224">
            <v>1991</v>
          </cell>
          <cell r="F224">
            <v>1992</v>
          </cell>
          <cell r="G224">
            <v>1993</v>
          </cell>
          <cell r="H224">
            <v>1994</v>
          </cell>
          <cell r="I224">
            <v>1995</v>
          </cell>
          <cell r="J224">
            <v>1996</v>
          </cell>
          <cell r="K224">
            <v>1997</v>
          </cell>
          <cell r="L224">
            <v>1998</v>
          </cell>
          <cell r="M224">
            <v>1999</v>
          </cell>
          <cell r="N224">
            <v>2000</v>
          </cell>
          <cell r="O224">
            <v>2001</v>
          </cell>
          <cell r="P224">
            <v>2002</v>
          </cell>
          <cell r="Q224">
            <v>2003</v>
          </cell>
          <cell r="R224">
            <v>2004</v>
          </cell>
          <cell r="S224">
            <v>2005</v>
          </cell>
          <cell r="T224">
            <v>2006</v>
          </cell>
          <cell r="U224">
            <v>2007</v>
          </cell>
          <cell r="V224">
            <v>2008</v>
          </cell>
          <cell r="W224">
            <v>2009</v>
          </cell>
          <cell r="X224">
            <v>2010</v>
          </cell>
          <cell r="Y224">
            <v>2011</v>
          </cell>
          <cell r="Z224">
            <v>2012</v>
          </cell>
          <cell r="AA224">
            <v>2013</v>
          </cell>
          <cell r="AB224">
            <v>2014</v>
          </cell>
          <cell r="AC224">
            <v>2015</v>
          </cell>
          <cell r="AD224">
            <v>2016</v>
          </cell>
          <cell r="AE224">
            <v>2017</v>
          </cell>
          <cell r="AF224">
            <v>2018</v>
          </cell>
          <cell r="AG224">
            <v>2019</v>
          </cell>
          <cell r="AH224">
            <v>2020</v>
          </cell>
          <cell r="AI224">
            <v>2021</v>
          </cell>
          <cell r="AJ224">
            <v>2022</v>
          </cell>
        </row>
        <row r="225">
          <cell r="C225" t="str">
            <v>XV</v>
          </cell>
          <cell r="D225">
            <v>0</v>
          </cell>
          <cell r="E225">
            <v>0</v>
          </cell>
          <cell r="F225">
            <v>0</v>
          </cell>
          <cell r="G225">
            <v>0</v>
          </cell>
          <cell r="H225">
            <v>0</v>
          </cell>
          <cell r="I225">
            <v>0</v>
          </cell>
          <cell r="J225">
            <v>0</v>
          </cell>
          <cell r="K225">
            <v>0</v>
          </cell>
          <cell r="L225">
            <v>0</v>
          </cell>
          <cell r="M225">
            <v>0</v>
          </cell>
          <cell r="N225">
            <v>0</v>
          </cell>
          <cell r="O225">
            <v>0</v>
          </cell>
          <cell r="P225">
            <v>0</v>
          </cell>
          <cell r="Q225">
            <v>0</v>
          </cell>
          <cell r="R225">
            <v>0</v>
          </cell>
          <cell r="S225">
            <v>0</v>
          </cell>
          <cell r="T225">
            <v>0</v>
          </cell>
          <cell r="U225">
            <v>0</v>
          </cell>
          <cell r="V225">
            <v>0</v>
          </cell>
          <cell r="W225">
            <v>0</v>
          </cell>
          <cell r="X225">
            <v>0</v>
          </cell>
          <cell r="Y225">
            <v>0</v>
          </cell>
          <cell r="Z225">
            <v>0</v>
          </cell>
          <cell r="AA225">
            <v>0</v>
          </cell>
          <cell r="AB225">
            <v>0</v>
          </cell>
          <cell r="AC225">
            <v>0</v>
          </cell>
          <cell r="AD225">
            <v>0</v>
          </cell>
          <cell r="AE225">
            <v>0</v>
          </cell>
          <cell r="AF225">
            <v>0</v>
          </cell>
          <cell r="AG225">
            <v>0</v>
          </cell>
          <cell r="AH225">
            <v>0</v>
          </cell>
          <cell r="AI225">
            <v>0</v>
          </cell>
          <cell r="AJ225">
            <v>0</v>
          </cell>
        </row>
        <row r="226">
          <cell r="C226" t="str">
            <v>I</v>
          </cell>
          <cell r="D226">
            <v>0</v>
          </cell>
          <cell r="E226">
            <v>0</v>
          </cell>
          <cell r="F226">
            <v>0</v>
          </cell>
          <cell r="G226">
            <v>0</v>
          </cell>
          <cell r="H226">
            <v>0</v>
          </cell>
          <cell r="I226">
            <v>0</v>
          </cell>
          <cell r="J226">
            <v>0</v>
          </cell>
          <cell r="K226">
            <v>0</v>
          </cell>
          <cell r="L226">
            <v>0</v>
          </cell>
          <cell r="M226">
            <v>0</v>
          </cell>
          <cell r="N226">
            <v>0</v>
          </cell>
          <cell r="O226">
            <v>0</v>
          </cell>
          <cell r="P226">
            <v>0</v>
          </cell>
          <cell r="Q226">
            <v>0</v>
          </cell>
          <cell r="R226">
            <v>0</v>
          </cell>
          <cell r="S226">
            <v>0</v>
          </cell>
          <cell r="T226">
            <v>0</v>
          </cell>
          <cell r="U226">
            <v>0</v>
          </cell>
          <cell r="V226">
            <v>0</v>
          </cell>
          <cell r="W226">
            <v>0</v>
          </cell>
          <cell r="X226">
            <v>0</v>
          </cell>
          <cell r="Y226">
            <v>0</v>
          </cell>
          <cell r="Z226">
            <v>0</v>
          </cell>
          <cell r="AA226">
            <v>0</v>
          </cell>
          <cell r="AB226">
            <v>0</v>
          </cell>
          <cell r="AC226">
            <v>0</v>
          </cell>
          <cell r="AD226">
            <v>0</v>
          </cell>
          <cell r="AE226">
            <v>0</v>
          </cell>
          <cell r="AF226">
            <v>0</v>
          </cell>
          <cell r="AG226">
            <v>0</v>
          </cell>
          <cell r="AH226">
            <v>0</v>
          </cell>
          <cell r="AI226">
            <v>0</v>
          </cell>
          <cell r="AJ226">
            <v>0</v>
          </cell>
        </row>
        <row r="227">
          <cell r="C227" t="str">
            <v>II</v>
          </cell>
          <cell r="D227">
            <v>0</v>
          </cell>
          <cell r="E227">
            <v>0</v>
          </cell>
          <cell r="F227">
            <v>0</v>
          </cell>
          <cell r="G227">
            <v>0</v>
          </cell>
          <cell r="H227">
            <v>0</v>
          </cell>
          <cell r="I227">
            <v>0</v>
          </cell>
          <cell r="J227">
            <v>0</v>
          </cell>
          <cell r="K227">
            <v>0</v>
          </cell>
          <cell r="L227">
            <v>0</v>
          </cell>
          <cell r="M227">
            <v>0</v>
          </cell>
          <cell r="N227">
            <v>0</v>
          </cell>
          <cell r="O227">
            <v>0</v>
          </cell>
          <cell r="P227">
            <v>0</v>
          </cell>
          <cell r="Q227">
            <v>0</v>
          </cell>
          <cell r="R227">
            <v>0</v>
          </cell>
          <cell r="S227">
            <v>0</v>
          </cell>
          <cell r="T227">
            <v>0</v>
          </cell>
          <cell r="U227">
            <v>0</v>
          </cell>
          <cell r="V227">
            <v>0</v>
          </cell>
          <cell r="W227">
            <v>0</v>
          </cell>
          <cell r="X227">
            <v>0</v>
          </cell>
          <cell r="Y227">
            <v>0</v>
          </cell>
          <cell r="Z227">
            <v>0</v>
          </cell>
          <cell r="AA227">
            <v>0</v>
          </cell>
          <cell r="AB227">
            <v>0</v>
          </cell>
          <cell r="AC227">
            <v>0</v>
          </cell>
          <cell r="AD227">
            <v>0</v>
          </cell>
          <cell r="AE227">
            <v>0</v>
          </cell>
          <cell r="AF227">
            <v>0</v>
          </cell>
          <cell r="AG227">
            <v>0</v>
          </cell>
          <cell r="AH227">
            <v>0</v>
          </cell>
          <cell r="AI227">
            <v>0</v>
          </cell>
          <cell r="AJ227">
            <v>0</v>
          </cell>
        </row>
        <row r="228">
          <cell r="C228" t="str">
            <v>III</v>
          </cell>
          <cell r="D228">
            <v>0</v>
          </cell>
          <cell r="E228">
            <v>0</v>
          </cell>
          <cell r="F228">
            <v>0</v>
          </cell>
          <cell r="G228">
            <v>0</v>
          </cell>
          <cell r="H228">
            <v>0</v>
          </cell>
          <cell r="I228">
            <v>0</v>
          </cell>
          <cell r="J228">
            <v>0</v>
          </cell>
          <cell r="K228">
            <v>0</v>
          </cell>
          <cell r="L228">
            <v>0</v>
          </cell>
          <cell r="M228">
            <v>0</v>
          </cell>
          <cell r="N228">
            <v>0</v>
          </cell>
          <cell r="O228">
            <v>0</v>
          </cell>
          <cell r="P228">
            <v>0</v>
          </cell>
          <cell r="Q228">
            <v>0</v>
          </cell>
          <cell r="R228">
            <v>0</v>
          </cell>
          <cell r="S228">
            <v>0</v>
          </cell>
          <cell r="T228">
            <v>0</v>
          </cell>
          <cell r="U228">
            <v>0</v>
          </cell>
          <cell r="V228">
            <v>0</v>
          </cell>
          <cell r="W228">
            <v>0</v>
          </cell>
          <cell r="X228">
            <v>0</v>
          </cell>
          <cell r="Y228">
            <v>0</v>
          </cell>
          <cell r="Z228">
            <v>0</v>
          </cell>
          <cell r="AA228">
            <v>0</v>
          </cell>
          <cell r="AB228">
            <v>0</v>
          </cell>
          <cell r="AC228">
            <v>0</v>
          </cell>
          <cell r="AD228">
            <v>0</v>
          </cell>
          <cell r="AE228">
            <v>0</v>
          </cell>
          <cell r="AF228">
            <v>0</v>
          </cell>
          <cell r="AG228">
            <v>0</v>
          </cell>
          <cell r="AH228">
            <v>0</v>
          </cell>
          <cell r="AI228">
            <v>0</v>
          </cell>
          <cell r="AJ228">
            <v>0</v>
          </cell>
        </row>
        <row r="229">
          <cell r="C229" t="str">
            <v>IV</v>
          </cell>
          <cell r="D229">
            <v>0</v>
          </cell>
          <cell r="E229">
            <v>0</v>
          </cell>
          <cell r="F229">
            <v>0</v>
          </cell>
          <cell r="G229">
            <v>0</v>
          </cell>
          <cell r="H229">
            <v>0</v>
          </cell>
          <cell r="I229">
            <v>0</v>
          </cell>
          <cell r="J229">
            <v>0</v>
          </cell>
          <cell r="K229">
            <v>0</v>
          </cell>
          <cell r="L229">
            <v>0</v>
          </cell>
          <cell r="M229">
            <v>0</v>
          </cell>
          <cell r="N229">
            <v>0</v>
          </cell>
          <cell r="O229">
            <v>0</v>
          </cell>
          <cell r="P229">
            <v>0</v>
          </cell>
          <cell r="Q229">
            <v>0</v>
          </cell>
          <cell r="R229">
            <v>0</v>
          </cell>
          <cell r="S229">
            <v>0</v>
          </cell>
          <cell r="T229">
            <v>0</v>
          </cell>
          <cell r="U229">
            <v>0</v>
          </cell>
          <cell r="V229">
            <v>0</v>
          </cell>
          <cell r="W229">
            <v>0</v>
          </cell>
          <cell r="X229">
            <v>0</v>
          </cell>
          <cell r="Y229">
            <v>0</v>
          </cell>
          <cell r="Z229">
            <v>0</v>
          </cell>
          <cell r="AA229">
            <v>0</v>
          </cell>
          <cell r="AB229">
            <v>0</v>
          </cell>
          <cell r="AC229">
            <v>0</v>
          </cell>
          <cell r="AD229">
            <v>0</v>
          </cell>
          <cell r="AE229">
            <v>0</v>
          </cell>
          <cell r="AF229">
            <v>0</v>
          </cell>
          <cell r="AG229">
            <v>0</v>
          </cell>
          <cell r="AH229">
            <v>0</v>
          </cell>
          <cell r="AI229">
            <v>0</v>
          </cell>
          <cell r="AJ229">
            <v>0</v>
          </cell>
        </row>
        <row r="230">
          <cell r="C230" t="str">
            <v>V</v>
          </cell>
          <cell r="D230">
            <v>0</v>
          </cell>
          <cell r="E230">
            <v>0</v>
          </cell>
          <cell r="F230">
            <v>0</v>
          </cell>
          <cell r="G230">
            <v>0</v>
          </cell>
          <cell r="H230">
            <v>0</v>
          </cell>
          <cell r="I230">
            <v>0</v>
          </cell>
          <cell r="J230">
            <v>0</v>
          </cell>
          <cell r="K230">
            <v>0</v>
          </cell>
          <cell r="L230">
            <v>0</v>
          </cell>
          <cell r="M230">
            <v>0</v>
          </cell>
          <cell r="N230">
            <v>0</v>
          </cell>
          <cell r="O230">
            <v>0</v>
          </cell>
          <cell r="P230">
            <v>0</v>
          </cell>
          <cell r="Q230">
            <v>0</v>
          </cell>
          <cell r="R230">
            <v>0</v>
          </cell>
          <cell r="S230">
            <v>0</v>
          </cell>
          <cell r="T230">
            <v>0</v>
          </cell>
          <cell r="U230">
            <v>0</v>
          </cell>
          <cell r="V230">
            <v>0</v>
          </cell>
          <cell r="W230">
            <v>0</v>
          </cell>
          <cell r="X230">
            <v>0</v>
          </cell>
          <cell r="Y230">
            <v>0</v>
          </cell>
          <cell r="Z230">
            <v>0</v>
          </cell>
          <cell r="AA230">
            <v>0</v>
          </cell>
          <cell r="AB230">
            <v>0</v>
          </cell>
          <cell r="AC230">
            <v>0</v>
          </cell>
          <cell r="AD230">
            <v>0</v>
          </cell>
          <cell r="AE230">
            <v>0</v>
          </cell>
          <cell r="AF230">
            <v>0</v>
          </cell>
          <cell r="AG230">
            <v>0</v>
          </cell>
          <cell r="AH230">
            <v>0</v>
          </cell>
          <cell r="AI230">
            <v>0</v>
          </cell>
          <cell r="AJ230">
            <v>0</v>
          </cell>
        </row>
        <row r="231">
          <cell r="C231" t="str">
            <v>RM</v>
          </cell>
          <cell r="D231">
            <v>0</v>
          </cell>
          <cell r="E231">
            <v>0</v>
          </cell>
          <cell r="F231">
            <v>0</v>
          </cell>
          <cell r="G231">
            <v>0</v>
          </cell>
          <cell r="H231">
            <v>0</v>
          </cell>
          <cell r="I231">
            <v>0</v>
          </cell>
          <cell r="J231">
            <v>0</v>
          </cell>
          <cell r="K231">
            <v>0</v>
          </cell>
          <cell r="L231">
            <v>0</v>
          </cell>
          <cell r="M231">
            <v>0</v>
          </cell>
          <cell r="N231">
            <v>0</v>
          </cell>
          <cell r="O231">
            <v>0</v>
          </cell>
          <cell r="P231">
            <v>0</v>
          </cell>
          <cell r="Q231">
            <v>0</v>
          </cell>
          <cell r="R231">
            <v>0</v>
          </cell>
          <cell r="S231">
            <v>0</v>
          </cell>
          <cell r="T231">
            <v>0</v>
          </cell>
          <cell r="U231">
            <v>0</v>
          </cell>
          <cell r="V231">
            <v>0</v>
          </cell>
          <cell r="W231">
            <v>0</v>
          </cell>
          <cell r="X231">
            <v>0</v>
          </cell>
          <cell r="Y231">
            <v>0</v>
          </cell>
          <cell r="Z231">
            <v>0</v>
          </cell>
          <cell r="AA231">
            <v>0</v>
          </cell>
          <cell r="AB231">
            <v>0</v>
          </cell>
          <cell r="AC231">
            <v>0</v>
          </cell>
          <cell r="AD231">
            <v>0</v>
          </cell>
          <cell r="AE231">
            <v>0</v>
          </cell>
          <cell r="AF231">
            <v>0</v>
          </cell>
          <cell r="AG231">
            <v>0</v>
          </cell>
          <cell r="AH231">
            <v>0</v>
          </cell>
          <cell r="AI231">
            <v>0</v>
          </cell>
          <cell r="AJ231">
            <v>0</v>
          </cell>
        </row>
        <row r="232">
          <cell r="C232" t="str">
            <v>VI</v>
          </cell>
          <cell r="D232">
            <v>0</v>
          </cell>
          <cell r="E232">
            <v>0</v>
          </cell>
          <cell r="F232">
            <v>0</v>
          </cell>
          <cell r="G232">
            <v>0</v>
          </cell>
          <cell r="H232">
            <v>0</v>
          </cell>
          <cell r="I232">
            <v>0</v>
          </cell>
          <cell r="J232">
            <v>0</v>
          </cell>
          <cell r="K232">
            <v>0</v>
          </cell>
          <cell r="L232">
            <v>0</v>
          </cell>
          <cell r="M232">
            <v>0</v>
          </cell>
          <cell r="N232">
            <v>0</v>
          </cell>
          <cell r="O232">
            <v>0</v>
          </cell>
          <cell r="P232">
            <v>0</v>
          </cell>
          <cell r="Q232">
            <v>0</v>
          </cell>
          <cell r="R232">
            <v>0</v>
          </cell>
          <cell r="S232">
            <v>0</v>
          </cell>
          <cell r="T232">
            <v>0</v>
          </cell>
          <cell r="U232">
            <v>0</v>
          </cell>
          <cell r="V232">
            <v>0</v>
          </cell>
          <cell r="W232">
            <v>0</v>
          </cell>
          <cell r="X232">
            <v>0</v>
          </cell>
          <cell r="Y232">
            <v>0</v>
          </cell>
          <cell r="Z232">
            <v>0</v>
          </cell>
          <cell r="AA232">
            <v>0</v>
          </cell>
          <cell r="AB232">
            <v>0</v>
          </cell>
          <cell r="AC232">
            <v>0</v>
          </cell>
          <cell r="AD232">
            <v>0</v>
          </cell>
          <cell r="AE232">
            <v>0</v>
          </cell>
          <cell r="AF232">
            <v>0</v>
          </cell>
          <cell r="AG232">
            <v>0</v>
          </cell>
          <cell r="AH232">
            <v>0</v>
          </cell>
          <cell r="AI232">
            <v>0</v>
          </cell>
          <cell r="AJ232">
            <v>0</v>
          </cell>
        </row>
        <row r="233">
          <cell r="C233" t="str">
            <v>VII</v>
          </cell>
          <cell r="D233">
            <v>0</v>
          </cell>
          <cell r="E233">
            <v>0</v>
          </cell>
          <cell r="F233">
            <v>0</v>
          </cell>
          <cell r="G233">
            <v>0</v>
          </cell>
          <cell r="H233">
            <v>0</v>
          </cell>
          <cell r="I233">
            <v>0</v>
          </cell>
          <cell r="J233">
            <v>0</v>
          </cell>
          <cell r="K233">
            <v>0</v>
          </cell>
          <cell r="L233">
            <v>0</v>
          </cell>
          <cell r="M233">
            <v>0</v>
          </cell>
          <cell r="N233">
            <v>0</v>
          </cell>
          <cell r="O233">
            <v>0</v>
          </cell>
          <cell r="P233">
            <v>0</v>
          </cell>
          <cell r="Q233">
            <v>0</v>
          </cell>
          <cell r="R233">
            <v>0</v>
          </cell>
          <cell r="S233">
            <v>0</v>
          </cell>
          <cell r="T233">
            <v>0</v>
          </cell>
          <cell r="U233">
            <v>0</v>
          </cell>
          <cell r="V233">
            <v>0</v>
          </cell>
          <cell r="W233">
            <v>0</v>
          </cell>
          <cell r="X233">
            <v>0</v>
          </cell>
          <cell r="Y233">
            <v>0</v>
          </cell>
          <cell r="Z233">
            <v>0</v>
          </cell>
          <cell r="AA233">
            <v>0</v>
          </cell>
          <cell r="AB233">
            <v>0</v>
          </cell>
          <cell r="AC233">
            <v>0</v>
          </cell>
          <cell r="AD233">
            <v>0</v>
          </cell>
          <cell r="AE233">
            <v>0</v>
          </cell>
          <cell r="AF233">
            <v>0</v>
          </cell>
          <cell r="AG233">
            <v>0</v>
          </cell>
          <cell r="AH233">
            <v>0</v>
          </cell>
          <cell r="AI233">
            <v>0</v>
          </cell>
          <cell r="AJ233">
            <v>0</v>
          </cell>
        </row>
        <row r="234">
          <cell r="C234" t="str">
            <v>XVI</v>
          </cell>
          <cell r="D234">
            <v>0</v>
          </cell>
          <cell r="E234">
            <v>0</v>
          </cell>
          <cell r="F234">
            <v>0</v>
          </cell>
          <cell r="G234">
            <v>0</v>
          </cell>
          <cell r="H234">
            <v>0</v>
          </cell>
          <cell r="I234">
            <v>0</v>
          </cell>
          <cell r="J234">
            <v>0</v>
          </cell>
          <cell r="K234">
            <v>0</v>
          </cell>
          <cell r="L234">
            <v>0</v>
          </cell>
          <cell r="M234">
            <v>0</v>
          </cell>
          <cell r="N234">
            <v>0</v>
          </cell>
          <cell r="O234">
            <v>0</v>
          </cell>
          <cell r="P234">
            <v>0</v>
          </cell>
          <cell r="Q234">
            <v>0</v>
          </cell>
          <cell r="R234">
            <v>0</v>
          </cell>
          <cell r="S234">
            <v>0</v>
          </cell>
          <cell r="T234">
            <v>0</v>
          </cell>
          <cell r="U234">
            <v>0</v>
          </cell>
          <cell r="V234">
            <v>0</v>
          </cell>
          <cell r="W234">
            <v>0</v>
          </cell>
          <cell r="X234">
            <v>0</v>
          </cell>
          <cell r="Y234">
            <v>0</v>
          </cell>
          <cell r="Z234">
            <v>0</v>
          </cell>
          <cell r="AA234">
            <v>0</v>
          </cell>
          <cell r="AB234">
            <v>0</v>
          </cell>
          <cell r="AC234">
            <v>0</v>
          </cell>
          <cell r="AD234">
            <v>0</v>
          </cell>
          <cell r="AE234">
            <v>0</v>
          </cell>
          <cell r="AF234">
            <v>0</v>
          </cell>
          <cell r="AG234">
            <v>0</v>
          </cell>
          <cell r="AH234">
            <v>0</v>
          </cell>
          <cell r="AI234">
            <v>0</v>
          </cell>
          <cell r="AJ234">
            <v>0</v>
          </cell>
        </row>
        <row r="235">
          <cell r="C235" t="str">
            <v>VIII</v>
          </cell>
          <cell r="D235">
            <v>97.5540985833333</v>
          </cell>
          <cell r="E235">
            <v>97.5540985833333</v>
          </cell>
          <cell r="F235">
            <v>97.5540985833333</v>
          </cell>
          <cell r="G235">
            <v>97.5540985833333</v>
          </cell>
          <cell r="H235">
            <v>97.5540985833333</v>
          </cell>
          <cell r="I235">
            <v>97.5540985833333</v>
          </cell>
          <cell r="J235">
            <v>97.5540985833333</v>
          </cell>
          <cell r="K235">
            <v>97.5540985833333</v>
          </cell>
          <cell r="L235">
            <v>97.5540985833333</v>
          </cell>
          <cell r="M235">
            <v>97.5540985833333</v>
          </cell>
          <cell r="N235">
            <v>97.5540985833333</v>
          </cell>
          <cell r="O235">
            <v>97.5540985833333</v>
          </cell>
          <cell r="P235">
            <v>97.5540985833333</v>
          </cell>
          <cell r="Q235">
            <v>97.5540985833333</v>
          </cell>
          <cell r="R235">
            <v>97.5540985833333</v>
          </cell>
          <cell r="S235">
            <v>97.5540985833333</v>
          </cell>
          <cell r="T235">
            <v>97.5540985833333</v>
          </cell>
          <cell r="U235">
            <v>97.5540985833333</v>
          </cell>
          <cell r="V235">
            <v>97.5540985833333</v>
          </cell>
          <cell r="W235">
            <v>97.5540985833333</v>
          </cell>
          <cell r="X235">
            <v>97.5540985833333</v>
          </cell>
          <cell r="Y235">
            <v>97.5540985833333</v>
          </cell>
          <cell r="Z235">
            <v>97.5540985833333</v>
          </cell>
          <cell r="AA235">
            <v>97.5540985833333</v>
          </cell>
          <cell r="AB235">
            <v>77.248380999999995</v>
          </cell>
          <cell r="AC235">
            <v>77.248380999999995</v>
          </cell>
          <cell r="AD235">
            <v>77.248380999999995</v>
          </cell>
          <cell r="AE235">
            <v>3.9157199999999999</v>
          </cell>
          <cell r="AF235">
            <v>1.6365890000000001</v>
          </cell>
          <cell r="AG235">
            <v>1.6365890000000001</v>
          </cell>
          <cell r="AH235">
            <v>0.76055499999999998</v>
          </cell>
          <cell r="AI235">
            <v>0.76055499999999998</v>
          </cell>
          <cell r="AJ235">
            <v>0.76055499999999998</v>
          </cell>
        </row>
        <row r="236">
          <cell r="C236" t="str">
            <v>IX</v>
          </cell>
          <cell r="D236">
            <v>137.36231550147099</v>
          </cell>
          <cell r="E236">
            <v>137.36231550147099</v>
          </cell>
          <cell r="F236">
            <v>137.36231550147099</v>
          </cell>
          <cell r="G236">
            <v>137.36231550147099</v>
          </cell>
          <cell r="H236">
            <v>137.36231550147099</v>
          </cell>
          <cell r="I236">
            <v>137.36231550147099</v>
          </cell>
          <cell r="J236">
            <v>137.36231550147099</v>
          </cell>
          <cell r="K236">
            <v>137.36231550147099</v>
          </cell>
          <cell r="L236">
            <v>137.36231550147099</v>
          </cell>
          <cell r="M236">
            <v>137.36231550147099</v>
          </cell>
          <cell r="N236">
            <v>137.36231550147099</v>
          </cell>
          <cell r="O236">
            <v>137.36231550147099</v>
          </cell>
          <cell r="P236">
            <v>137.36231550147099</v>
          </cell>
          <cell r="Q236">
            <v>137.36231550147099</v>
          </cell>
          <cell r="R236">
            <v>137.36231550147099</v>
          </cell>
          <cell r="S236">
            <v>137.36231550147099</v>
          </cell>
          <cell r="T236">
            <v>137.36231550147099</v>
          </cell>
          <cell r="U236">
            <v>137.36231550147099</v>
          </cell>
          <cell r="V236">
            <v>137.36231550147099</v>
          </cell>
          <cell r="W236">
            <v>137.36231550147099</v>
          </cell>
          <cell r="X236">
            <v>137.36231550147099</v>
          </cell>
          <cell r="Y236">
            <v>137.36231550147099</v>
          </cell>
          <cell r="Z236">
            <v>137.36231550147099</v>
          </cell>
          <cell r="AA236">
            <v>137.36231550147099</v>
          </cell>
          <cell r="AB236">
            <v>75.818238140193003</v>
          </cell>
          <cell r="AC236">
            <v>75.818238140193003</v>
          </cell>
          <cell r="AD236">
            <v>75.818238140193003</v>
          </cell>
          <cell r="AE236">
            <v>1.4650804713779999</v>
          </cell>
          <cell r="AF236">
            <v>30.339332530962999</v>
          </cell>
          <cell r="AG236">
            <v>30.339332530962999</v>
          </cell>
          <cell r="AH236">
            <v>10.854501740393999</v>
          </cell>
          <cell r="AI236">
            <v>10.854501740393999</v>
          </cell>
          <cell r="AJ236">
            <v>10.854501740393999</v>
          </cell>
        </row>
        <row r="237">
          <cell r="C237" t="str">
            <v>XIV</v>
          </cell>
          <cell r="D237">
            <v>44.805912249999999</v>
          </cell>
          <cell r="E237">
            <v>44.805912249999999</v>
          </cell>
          <cell r="F237">
            <v>44.805912249999999</v>
          </cell>
          <cell r="G237">
            <v>44.805912249999999</v>
          </cell>
          <cell r="H237">
            <v>44.805912249999999</v>
          </cell>
          <cell r="I237">
            <v>44.805912249999999</v>
          </cell>
          <cell r="J237">
            <v>44.805912249999999</v>
          </cell>
          <cell r="K237">
            <v>44.805912249999999</v>
          </cell>
          <cell r="L237">
            <v>44.805912249999999</v>
          </cell>
          <cell r="M237">
            <v>44.805912249999999</v>
          </cell>
          <cell r="N237">
            <v>44.805912249999999</v>
          </cell>
          <cell r="O237">
            <v>44.805912249999999</v>
          </cell>
          <cell r="P237">
            <v>44.805912249999999</v>
          </cell>
          <cell r="Q237">
            <v>44.805912249999999</v>
          </cell>
          <cell r="R237">
            <v>44.805912249999999</v>
          </cell>
          <cell r="S237">
            <v>44.805912249999999</v>
          </cell>
          <cell r="T237">
            <v>44.805912249999999</v>
          </cell>
          <cell r="U237">
            <v>44.805912249999999</v>
          </cell>
          <cell r="V237">
            <v>44.805912249999999</v>
          </cell>
          <cell r="W237">
            <v>44.805912249999999</v>
          </cell>
          <cell r="X237">
            <v>44.805912249999999</v>
          </cell>
          <cell r="Y237">
            <v>44.805912249999999</v>
          </cell>
          <cell r="Z237">
            <v>44.805912249999999</v>
          </cell>
          <cell r="AA237">
            <v>44.805912249999999</v>
          </cell>
          <cell r="AB237">
            <v>9.9198286666666693</v>
          </cell>
          <cell r="AC237">
            <v>9.9198286666666693</v>
          </cell>
          <cell r="AD237">
            <v>9.9198286666666693</v>
          </cell>
          <cell r="AE237">
            <v>29.381377000000001</v>
          </cell>
          <cell r="AF237">
            <v>29.300003</v>
          </cell>
          <cell r="AG237">
            <v>29.300003</v>
          </cell>
          <cell r="AH237">
            <v>0.63794499999999998</v>
          </cell>
          <cell r="AI237">
            <v>0.63794499999999998</v>
          </cell>
          <cell r="AJ237">
            <v>0.63794499999999998</v>
          </cell>
        </row>
        <row r="238">
          <cell r="C238" t="str">
            <v>X</v>
          </cell>
          <cell r="D238">
            <v>89.397395166666698</v>
          </cell>
          <cell r="E238">
            <v>89.397395166666698</v>
          </cell>
          <cell r="F238">
            <v>89.397395166666698</v>
          </cell>
          <cell r="G238">
            <v>89.397395166666698</v>
          </cell>
          <cell r="H238">
            <v>89.397395166666698</v>
          </cell>
          <cell r="I238">
            <v>89.397395166666698</v>
          </cell>
          <cell r="J238">
            <v>89.397395166666698</v>
          </cell>
          <cell r="K238">
            <v>89.397395166666698</v>
          </cell>
          <cell r="L238">
            <v>89.397395166666698</v>
          </cell>
          <cell r="M238">
            <v>89.397395166666698</v>
          </cell>
          <cell r="N238">
            <v>89.397395166666698</v>
          </cell>
          <cell r="O238">
            <v>89.397395166666698</v>
          </cell>
          <cell r="P238">
            <v>89.397395166666698</v>
          </cell>
          <cell r="Q238">
            <v>89.397395166666698</v>
          </cell>
          <cell r="R238">
            <v>89.397395166666698</v>
          </cell>
          <cell r="S238">
            <v>89.397395166666698</v>
          </cell>
          <cell r="T238">
            <v>89.397395166666698</v>
          </cell>
          <cell r="U238">
            <v>89.397395166666698</v>
          </cell>
          <cell r="V238">
            <v>89.397395166666698</v>
          </cell>
          <cell r="W238">
            <v>89.397395166666698</v>
          </cell>
          <cell r="X238">
            <v>89.397395166666698</v>
          </cell>
          <cell r="Y238">
            <v>89.397395166666698</v>
          </cell>
          <cell r="Z238">
            <v>89.397395166666698</v>
          </cell>
          <cell r="AA238">
            <v>89.397395166666698</v>
          </cell>
          <cell r="AB238">
            <v>59.4886396666667</v>
          </cell>
          <cell r="AC238">
            <v>59.4886396666667</v>
          </cell>
          <cell r="AD238">
            <v>59.4886396666667</v>
          </cell>
          <cell r="AE238">
            <v>414.728587</v>
          </cell>
          <cell r="AF238">
            <v>241.39189450000001</v>
          </cell>
          <cell r="AG238">
            <v>241.39189450000001</v>
          </cell>
          <cell r="AH238">
            <v>83.616029499999996</v>
          </cell>
          <cell r="AI238">
            <v>83.616029499999996</v>
          </cell>
          <cell r="AJ238">
            <v>83.616029499999996</v>
          </cell>
        </row>
        <row r="239">
          <cell r="C239" t="str">
            <v>XI</v>
          </cell>
          <cell r="D239">
            <v>0</v>
          </cell>
          <cell r="E239">
            <v>0</v>
          </cell>
          <cell r="F239">
            <v>0</v>
          </cell>
          <cell r="G239">
            <v>0</v>
          </cell>
          <cell r="H239">
            <v>0</v>
          </cell>
          <cell r="I239">
            <v>0</v>
          </cell>
          <cell r="J239">
            <v>0</v>
          </cell>
          <cell r="K239">
            <v>0</v>
          </cell>
          <cell r="L239">
            <v>0</v>
          </cell>
          <cell r="M239">
            <v>0</v>
          </cell>
          <cell r="N239">
            <v>0</v>
          </cell>
          <cell r="O239">
            <v>0</v>
          </cell>
          <cell r="P239">
            <v>0</v>
          </cell>
          <cell r="Q239">
            <v>0</v>
          </cell>
          <cell r="R239">
            <v>0</v>
          </cell>
          <cell r="S239">
            <v>0</v>
          </cell>
          <cell r="T239">
            <v>0</v>
          </cell>
          <cell r="U239">
            <v>0</v>
          </cell>
          <cell r="V239">
            <v>0</v>
          </cell>
          <cell r="W239">
            <v>0</v>
          </cell>
          <cell r="X239">
            <v>0</v>
          </cell>
          <cell r="Y239">
            <v>0</v>
          </cell>
          <cell r="Z239">
            <v>0</v>
          </cell>
          <cell r="AA239">
            <v>0</v>
          </cell>
          <cell r="AB239">
            <v>0</v>
          </cell>
          <cell r="AC239">
            <v>0</v>
          </cell>
          <cell r="AD239">
            <v>0</v>
          </cell>
          <cell r="AE239">
            <v>0</v>
          </cell>
          <cell r="AF239">
            <v>0</v>
          </cell>
          <cell r="AG239">
            <v>0</v>
          </cell>
          <cell r="AH239">
            <v>0</v>
          </cell>
          <cell r="AI239">
            <v>0</v>
          </cell>
          <cell r="AJ239">
            <v>0</v>
          </cell>
        </row>
        <row r="240">
          <cell r="C240" t="str">
            <v>XII</v>
          </cell>
          <cell r="D240">
            <v>0</v>
          </cell>
          <cell r="E240">
            <v>0</v>
          </cell>
          <cell r="F240">
            <v>0</v>
          </cell>
          <cell r="G240">
            <v>0</v>
          </cell>
          <cell r="H240">
            <v>0</v>
          </cell>
          <cell r="I240">
            <v>0</v>
          </cell>
          <cell r="J240">
            <v>0</v>
          </cell>
          <cell r="K240">
            <v>0</v>
          </cell>
          <cell r="L240">
            <v>0</v>
          </cell>
          <cell r="M240">
            <v>0</v>
          </cell>
          <cell r="N240">
            <v>0</v>
          </cell>
          <cell r="O240">
            <v>0</v>
          </cell>
          <cell r="P240">
            <v>0</v>
          </cell>
          <cell r="Q240">
            <v>0</v>
          </cell>
          <cell r="R240">
            <v>0</v>
          </cell>
          <cell r="S240">
            <v>0</v>
          </cell>
          <cell r="T240">
            <v>0</v>
          </cell>
          <cell r="U240">
            <v>0</v>
          </cell>
          <cell r="V240">
            <v>0</v>
          </cell>
          <cell r="W240">
            <v>0</v>
          </cell>
          <cell r="X240">
            <v>0</v>
          </cell>
          <cell r="Y240">
            <v>0</v>
          </cell>
          <cell r="Z240">
            <v>0</v>
          </cell>
          <cell r="AA240">
            <v>0</v>
          </cell>
          <cell r="AB240">
            <v>0</v>
          </cell>
          <cell r="AC240">
            <v>0</v>
          </cell>
          <cell r="AD240">
            <v>0</v>
          </cell>
          <cell r="AE240">
            <v>0</v>
          </cell>
          <cell r="AF240">
            <v>0</v>
          </cell>
          <cell r="AG240">
            <v>0</v>
          </cell>
          <cell r="AH240">
            <v>0</v>
          </cell>
          <cell r="AI240">
            <v>0</v>
          </cell>
          <cell r="AJ240">
            <v>0</v>
          </cell>
        </row>
        <row r="241">
          <cell r="D241">
            <v>369.11972150147102</v>
          </cell>
          <cell r="E241">
            <v>369.11972150147102</v>
          </cell>
          <cell r="F241">
            <v>369.11972150147102</v>
          </cell>
          <cell r="G241">
            <v>369.11972150147102</v>
          </cell>
          <cell r="H241">
            <v>369.11972150147102</v>
          </cell>
          <cell r="I241">
            <v>369.11972150147102</v>
          </cell>
          <cell r="J241">
            <v>369.11972150147102</v>
          </cell>
          <cell r="K241">
            <v>369.11972150147102</v>
          </cell>
          <cell r="L241">
            <v>369.11972150147102</v>
          </cell>
          <cell r="M241">
            <v>369.11972150147102</v>
          </cell>
          <cell r="N241">
            <v>369.11972150147102</v>
          </cell>
          <cell r="O241">
            <v>369.11972150147102</v>
          </cell>
          <cell r="P241">
            <v>369.11972150147102</v>
          </cell>
          <cell r="Q241">
            <v>369.11972150147102</v>
          </cell>
          <cell r="R241">
            <v>369.11972150147102</v>
          </cell>
          <cell r="S241">
            <v>369.11972150147102</v>
          </cell>
          <cell r="T241">
            <v>369.11972150147102</v>
          </cell>
          <cell r="U241">
            <v>369.11972150147102</v>
          </cell>
          <cell r="V241">
            <v>369.11972150147102</v>
          </cell>
          <cell r="W241">
            <v>369.11972150147102</v>
          </cell>
          <cell r="X241">
            <v>369.11972150147102</v>
          </cell>
          <cell r="Y241">
            <v>369.11972150147102</v>
          </cell>
          <cell r="Z241">
            <v>369.11972150147102</v>
          </cell>
          <cell r="AA241">
            <v>369.11972150147102</v>
          </cell>
          <cell r="AB241">
            <v>222.475087473526</v>
          </cell>
          <cell r="AC241">
            <v>222.475087473526</v>
          </cell>
          <cell r="AD241">
            <v>222.475087473526</v>
          </cell>
          <cell r="AE241">
            <v>449.49076447137799</v>
          </cell>
          <cell r="AF241">
            <v>302.66781903096302</v>
          </cell>
          <cell r="AG241">
            <v>302.66781903096302</v>
          </cell>
          <cell r="AH241">
            <v>95.869031240393994</v>
          </cell>
          <cell r="AI241">
            <v>95.869031240393994</v>
          </cell>
          <cell r="AJ241">
            <v>95.869031240393994</v>
          </cell>
        </row>
        <row r="243">
          <cell r="C243" t="str">
            <v>Tipo Forestal 11</v>
          </cell>
        </row>
        <row r="244">
          <cell r="C244" t="str">
            <v>Uso de la Tierra/Año</v>
          </cell>
          <cell r="D244">
            <v>1990</v>
          </cell>
          <cell r="E244">
            <v>1991</v>
          </cell>
          <cell r="F244">
            <v>1992</v>
          </cell>
          <cell r="G244">
            <v>1993</v>
          </cell>
          <cell r="H244">
            <v>1994</v>
          </cell>
          <cell r="I244">
            <v>1995</v>
          </cell>
          <cell r="J244">
            <v>1996</v>
          </cell>
          <cell r="K244">
            <v>1997</v>
          </cell>
          <cell r="L244">
            <v>1998</v>
          </cell>
          <cell r="M244">
            <v>1999</v>
          </cell>
          <cell r="N244">
            <v>2000</v>
          </cell>
          <cell r="O244">
            <v>2001</v>
          </cell>
          <cell r="P244">
            <v>2002</v>
          </cell>
          <cell r="Q244">
            <v>2003</v>
          </cell>
          <cell r="R244">
            <v>2004</v>
          </cell>
          <cell r="S244">
            <v>2005</v>
          </cell>
          <cell r="T244">
            <v>2006</v>
          </cell>
          <cell r="U244">
            <v>2007</v>
          </cell>
          <cell r="V244">
            <v>2008</v>
          </cell>
          <cell r="W244">
            <v>2009</v>
          </cell>
          <cell r="X244">
            <v>2010</v>
          </cell>
          <cell r="Y244">
            <v>2011</v>
          </cell>
          <cell r="Z244">
            <v>2012</v>
          </cell>
          <cell r="AA244">
            <v>2013</v>
          </cell>
          <cell r="AB244">
            <v>2014</v>
          </cell>
          <cell r="AC244">
            <v>2015</v>
          </cell>
          <cell r="AD244">
            <v>2016</v>
          </cell>
          <cell r="AE244">
            <v>2017</v>
          </cell>
          <cell r="AF244">
            <v>2018</v>
          </cell>
          <cell r="AG244">
            <v>2019</v>
          </cell>
          <cell r="AH244">
            <v>2020</v>
          </cell>
          <cell r="AI244">
            <v>2021</v>
          </cell>
          <cell r="AJ244">
            <v>2022</v>
          </cell>
        </row>
        <row r="245">
          <cell r="C245" t="str">
            <v>XV</v>
          </cell>
          <cell r="D245">
            <v>1.7274178711524999</v>
          </cell>
          <cell r="E245">
            <v>1.7274178711524999</v>
          </cell>
          <cell r="F245">
            <v>1.7274178711524999</v>
          </cell>
          <cell r="G245">
            <v>1.7274178711524999</v>
          </cell>
          <cell r="H245">
            <v>1.7274178711524999</v>
          </cell>
          <cell r="I245">
            <v>1.7274178711524999</v>
          </cell>
          <cell r="J245">
            <v>1.7274178711524999</v>
          </cell>
          <cell r="K245">
            <v>1.7274178711524999</v>
          </cell>
          <cell r="L245">
            <v>1.7274178711524999</v>
          </cell>
          <cell r="M245">
            <v>1.7274178711524999</v>
          </cell>
          <cell r="N245">
            <v>1.7274178711524999</v>
          </cell>
          <cell r="O245">
            <v>1.7274178711524999</v>
          </cell>
          <cell r="P245">
            <v>1.7274178711524999</v>
          </cell>
          <cell r="Q245">
            <v>1.7274178711524999</v>
          </cell>
          <cell r="R245">
            <v>1.7274178711524999</v>
          </cell>
          <cell r="S245">
            <v>1.7274178711524999</v>
          </cell>
          <cell r="T245">
            <v>1.7274178711524999</v>
          </cell>
          <cell r="U245">
            <v>1.7274178711524999</v>
          </cell>
          <cell r="V245">
            <v>1.7274178711524999</v>
          </cell>
          <cell r="W245">
            <v>1.7274178711524999</v>
          </cell>
          <cell r="X245">
            <v>1.7274178711524999</v>
          </cell>
          <cell r="Y245">
            <v>1.7274178711524999</v>
          </cell>
          <cell r="Z245">
            <v>1.7274178711524999</v>
          </cell>
          <cell r="AA245">
            <v>1.7274178711524999</v>
          </cell>
          <cell r="AB245">
            <v>1.7274178711524999</v>
          </cell>
          <cell r="AC245">
            <v>1.7274178711524999</v>
          </cell>
          <cell r="AD245">
            <v>1.7274178711524999</v>
          </cell>
          <cell r="AE245">
            <v>1.7274178711524999</v>
          </cell>
          <cell r="AF245">
            <v>1.7274178711524999</v>
          </cell>
          <cell r="AG245">
            <v>1.7274178711524999</v>
          </cell>
          <cell r="AH245">
            <v>1.7274178711524999</v>
          </cell>
          <cell r="AI245">
            <v>1.7274178711524999</v>
          </cell>
          <cell r="AJ245">
            <v>1.7274178711524999</v>
          </cell>
        </row>
        <row r="246">
          <cell r="C246" t="str">
            <v>I</v>
          </cell>
          <cell r="D246">
            <v>0</v>
          </cell>
          <cell r="E246">
            <v>0</v>
          </cell>
          <cell r="F246">
            <v>0</v>
          </cell>
          <cell r="G246">
            <v>0</v>
          </cell>
          <cell r="H246">
            <v>0</v>
          </cell>
          <cell r="I246">
            <v>0</v>
          </cell>
          <cell r="J246">
            <v>0</v>
          </cell>
          <cell r="K246">
            <v>0</v>
          </cell>
          <cell r="L246">
            <v>0</v>
          </cell>
          <cell r="M246">
            <v>0</v>
          </cell>
          <cell r="N246">
            <v>0</v>
          </cell>
          <cell r="O246">
            <v>0</v>
          </cell>
          <cell r="P246">
            <v>0</v>
          </cell>
          <cell r="Q246">
            <v>0</v>
          </cell>
          <cell r="R246">
            <v>0</v>
          </cell>
          <cell r="S246">
            <v>0</v>
          </cell>
          <cell r="T246">
            <v>0</v>
          </cell>
          <cell r="U246">
            <v>0</v>
          </cell>
          <cell r="V246">
            <v>0</v>
          </cell>
          <cell r="W246">
            <v>0</v>
          </cell>
          <cell r="X246">
            <v>0</v>
          </cell>
          <cell r="Y246">
            <v>0</v>
          </cell>
          <cell r="Z246">
            <v>0</v>
          </cell>
          <cell r="AA246">
            <v>0</v>
          </cell>
          <cell r="AB246">
            <v>0</v>
          </cell>
          <cell r="AC246">
            <v>0</v>
          </cell>
          <cell r="AD246">
            <v>0</v>
          </cell>
          <cell r="AE246">
            <v>0</v>
          </cell>
          <cell r="AF246">
            <v>0</v>
          </cell>
          <cell r="AG246">
            <v>0</v>
          </cell>
          <cell r="AH246">
            <v>0</v>
          </cell>
          <cell r="AI246">
            <v>0</v>
          </cell>
          <cell r="AJ246">
            <v>0</v>
          </cell>
        </row>
        <row r="247">
          <cell r="C247" t="str">
            <v>II</v>
          </cell>
          <cell r="D247">
            <v>0</v>
          </cell>
          <cell r="E247">
            <v>0</v>
          </cell>
          <cell r="F247">
            <v>0</v>
          </cell>
          <cell r="G247">
            <v>0</v>
          </cell>
          <cell r="H247">
            <v>0</v>
          </cell>
          <cell r="I247">
            <v>0</v>
          </cell>
          <cell r="J247">
            <v>0</v>
          </cell>
          <cell r="K247">
            <v>0</v>
          </cell>
          <cell r="L247">
            <v>0</v>
          </cell>
          <cell r="M247">
            <v>0</v>
          </cell>
          <cell r="N247">
            <v>0</v>
          </cell>
          <cell r="O247">
            <v>0</v>
          </cell>
          <cell r="P247">
            <v>0</v>
          </cell>
          <cell r="Q247">
            <v>0</v>
          </cell>
          <cell r="R247">
            <v>0</v>
          </cell>
          <cell r="S247">
            <v>0</v>
          </cell>
          <cell r="T247">
            <v>0</v>
          </cell>
          <cell r="U247">
            <v>0</v>
          </cell>
          <cell r="V247">
            <v>0</v>
          </cell>
          <cell r="W247">
            <v>0</v>
          </cell>
          <cell r="X247">
            <v>0</v>
          </cell>
          <cell r="Y247">
            <v>0</v>
          </cell>
          <cell r="Z247">
            <v>0</v>
          </cell>
          <cell r="AA247">
            <v>0</v>
          </cell>
          <cell r="AB247">
            <v>0</v>
          </cell>
          <cell r="AC247">
            <v>0</v>
          </cell>
          <cell r="AD247">
            <v>0</v>
          </cell>
          <cell r="AE247">
            <v>0</v>
          </cell>
          <cell r="AF247">
            <v>0</v>
          </cell>
          <cell r="AG247">
            <v>0</v>
          </cell>
          <cell r="AH247">
            <v>0</v>
          </cell>
          <cell r="AI247">
            <v>0</v>
          </cell>
          <cell r="AJ247">
            <v>0</v>
          </cell>
        </row>
        <row r="248">
          <cell r="C248" t="str">
            <v>III</v>
          </cell>
          <cell r="D248">
            <v>2.5496090027</v>
          </cell>
          <cell r="E248">
            <v>2.5496090027</v>
          </cell>
          <cell r="F248">
            <v>2.5496090027</v>
          </cell>
          <cell r="G248">
            <v>2.5496090027</v>
          </cell>
          <cell r="H248">
            <v>2.5496090027</v>
          </cell>
          <cell r="I248">
            <v>2.5496090027</v>
          </cell>
          <cell r="J248">
            <v>2.5496090027</v>
          </cell>
          <cell r="K248">
            <v>2.5496090027</v>
          </cell>
          <cell r="L248">
            <v>2.5496090027</v>
          </cell>
          <cell r="M248">
            <v>2.5496090027</v>
          </cell>
          <cell r="N248">
            <v>2.5496090027</v>
          </cell>
          <cell r="O248">
            <v>2.5496090027</v>
          </cell>
          <cell r="P248">
            <v>2.5496090027</v>
          </cell>
          <cell r="Q248">
            <v>2.5496090027</v>
          </cell>
          <cell r="R248">
            <v>2.5496090027</v>
          </cell>
          <cell r="S248">
            <v>2.5496090027</v>
          </cell>
          <cell r="T248">
            <v>2.5496090027</v>
          </cell>
          <cell r="U248">
            <v>2.5496090027</v>
          </cell>
          <cell r="V248">
            <v>2.5496090027</v>
          </cell>
          <cell r="W248">
            <v>2.5496090027</v>
          </cell>
          <cell r="X248">
            <v>2.5496090027</v>
          </cell>
          <cell r="Y248">
            <v>2.5496090027</v>
          </cell>
          <cell r="Z248">
            <v>2.5496090027</v>
          </cell>
          <cell r="AA248">
            <v>2.5496090027</v>
          </cell>
          <cell r="AB248">
            <v>2.5496090027</v>
          </cell>
          <cell r="AC248">
            <v>2.5496090027</v>
          </cell>
          <cell r="AD248">
            <v>2.5496090027</v>
          </cell>
          <cell r="AE248">
            <v>2.5496090027</v>
          </cell>
          <cell r="AF248">
            <v>2.5496090027</v>
          </cell>
          <cell r="AG248">
            <v>2.5496090027</v>
          </cell>
          <cell r="AH248">
            <v>2.5496090027</v>
          </cell>
          <cell r="AI248">
            <v>2.5496090027</v>
          </cell>
          <cell r="AJ248">
            <v>2.5496090027</v>
          </cell>
        </row>
        <row r="249">
          <cell r="C249" t="str">
            <v>IV</v>
          </cell>
          <cell r="D249">
            <v>0.91951461939991697</v>
          </cell>
          <cell r="E249">
            <v>0.91951461939991697</v>
          </cell>
          <cell r="F249">
            <v>0.91951461939991697</v>
          </cell>
          <cell r="G249">
            <v>0.91951461939991697</v>
          </cell>
          <cell r="H249">
            <v>0.91951461939991697</v>
          </cell>
          <cell r="I249">
            <v>0.91951461939991697</v>
          </cell>
          <cell r="J249">
            <v>0.91951461939991697</v>
          </cell>
          <cell r="K249">
            <v>0.91951461939991697</v>
          </cell>
          <cell r="L249">
            <v>0.91951461939991697</v>
          </cell>
          <cell r="M249">
            <v>0.91951461939991697</v>
          </cell>
          <cell r="N249">
            <v>0.91951461939991697</v>
          </cell>
          <cell r="O249">
            <v>0.91951461939991697</v>
          </cell>
          <cell r="P249">
            <v>0.91951461939991697</v>
          </cell>
          <cell r="Q249">
            <v>0.91951461939991697</v>
          </cell>
          <cell r="R249">
            <v>0.91951461939991697</v>
          </cell>
          <cell r="S249">
            <v>0.91951461939991697</v>
          </cell>
          <cell r="T249">
            <v>0.91951461939991697</v>
          </cell>
          <cell r="U249">
            <v>0.91951461939991697</v>
          </cell>
          <cell r="V249">
            <v>0.91951461939991697</v>
          </cell>
          <cell r="W249">
            <v>0.91951461939991697</v>
          </cell>
          <cell r="X249">
            <v>0.91951461939991697</v>
          </cell>
          <cell r="Y249">
            <v>0.91951461939991697</v>
          </cell>
          <cell r="Z249">
            <v>0.91951461939991697</v>
          </cell>
          <cell r="AA249">
            <v>0.91951461939991697</v>
          </cell>
          <cell r="AB249">
            <v>0</v>
          </cell>
          <cell r="AC249">
            <v>0</v>
          </cell>
          <cell r="AD249">
            <v>0</v>
          </cell>
          <cell r="AE249">
            <v>0</v>
          </cell>
          <cell r="AF249">
            <v>0.85820813612000002</v>
          </cell>
          <cell r="AG249">
            <v>0.85820813612000002</v>
          </cell>
          <cell r="AH249">
            <v>0.85820813612000002</v>
          </cell>
          <cell r="AI249">
            <v>0.85820813612000002</v>
          </cell>
          <cell r="AJ249">
            <v>0.85820813612000002</v>
          </cell>
        </row>
        <row r="250">
          <cell r="C250" t="str">
            <v>V</v>
          </cell>
          <cell r="D250">
            <v>930.08681391666596</v>
          </cell>
          <cell r="E250">
            <v>930.08681391666596</v>
          </cell>
          <cell r="F250">
            <v>930.08681391666596</v>
          </cell>
          <cell r="G250">
            <v>930.08681391666596</v>
          </cell>
          <cell r="H250">
            <v>930.08681391666596</v>
          </cell>
          <cell r="I250">
            <v>930.08681391666596</v>
          </cell>
          <cell r="J250">
            <v>930.08681391666596</v>
          </cell>
          <cell r="K250">
            <v>930.08681391666596</v>
          </cell>
          <cell r="L250">
            <v>930.08681391666596</v>
          </cell>
          <cell r="M250">
            <v>930.08681391666596</v>
          </cell>
          <cell r="N250">
            <v>930.08681391666596</v>
          </cell>
          <cell r="O250">
            <v>930.08681391666596</v>
          </cell>
          <cell r="P250">
            <v>930.08681391666596</v>
          </cell>
          <cell r="Q250">
            <v>930.08681391666596</v>
          </cell>
          <cell r="R250">
            <v>930.08681391666596</v>
          </cell>
          <cell r="S250">
            <v>930.08681391666596</v>
          </cell>
          <cell r="T250">
            <v>930.08681391666596</v>
          </cell>
          <cell r="U250">
            <v>930.08681391666596</v>
          </cell>
          <cell r="V250">
            <v>930.08681391666596</v>
          </cell>
          <cell r="W250">
            <v>930.08681391666596</v>
          </cell>
          <cell r="X250">
            <v>930.08681391666596</v>
          </cell>
          <cell r="Y250">
            <v>930.08681391666596</v>
          </cell>
          <cell r="Z250">
            <v>930.08681391666596</v>
          </cell>
          <cell r="AA250">
            <v>930.08681391666596</v>
          </cell>
          <cell r="AB250">
            <v>329.56713966666598</v>
          </cell>
          <cell r="AC250">
            <v>329.56713966666598</v>
          </cell>
          <cell r="AD250">
            <v>329.56713966666598</v>
          </cell>
          <cell r="AE250">
            <v>48.233117</v>
          </cell>
          <cell r="AF250">
            <v>64.733799500000003</v>
          </cell>
          <cell r="AG250">
            <v>64.733799500000003</v>
          </cell>
          <cell r="AH250">
            <v>64.733799500000003</v>
          </cell>
          <cell r="AI250">
            <v>64.733799500000003</v>
          </cell>
          <cell r="AJ250">
            <v>64.733799500000003</v>
          </cell>
        </row>
        <row r="251">
          <cell r="C251" t="str">
            <v>RM</v>
          </cell>
          <cell r="D251">
            <v>4.0205631619205802</v>
          </cell>
          <cell r="E251">
            <v>4.0205631619205802</v>
          </cell>
          <cell r="F251">
            <v>4.0205631619205802</v>
          </cell>
          <cell r="G251">
            <v>4.0205631619205802</v>
          </cell>
          <cell r="H251">
            <v>4.0205631619205802</v>
          </cell>
          <cell r="I251">
            <v>4.0205631619205802</v>
          </cell>
          <cell r="J251">
            <v>4.0205631619205802</v>
          </cell>
          <cell r="K251">
            <v>4.0205631619205802</v>
          </cell>
          <cell r="L251">
            <v>4.0205631619205802</v>
          </cell>
          <cell r="M251">
            <v>4.0205631619205802</v>
          </cell>
          <cell r="N251">
            <v>4.0205631619205802</v>
          </cell>
          <cell r="O251">
            <v>4.0205631619205802</v>
          </cell>
          <cell r="P251">
            <v>4.0205631619205802</v>
          </cell>
          <cell r="Q251">
            <v>4.0205631619205802</v>
          </cell>
          <cell r="R251">
            <v>4.0205631619205802</v>
          </cell>
          <cell r="S251">
            <v>4.0205631619205802</v>
          </cell>
          <cell r="T251">
            <v>4.0205631619205802</v>
          </cell>
          <cell r="U251">
            <v>4.0205631619205802</v>
          </cell>
          <cell r="V251">
            <v>4.0205631619205802</v>
          </cell>
          <cell r="W251">
            <v>4.0205631619205802</v>
          </cell>
          <cell r="X251">
            <v>4.0205631619205802</v>
          </cell>
          <cell r="Y251">
            <v>4.0205631619205802</v>
          </cell>
          <cell r="Z251">
            <v>4.0205631619205802</v>
          </cell>
          <cell r="AA251">
            <v>4.0205631619205802</v>
          </cell>
          <cell r="AB251">
            <v>44.261594327658003</v>
          </cell>
          <cell r="AC251">
            <v>44.261594327658003</v>
          </cell>
          <cell r="AD251">
            <v>44.261594327658003</v>
          </cell>
          <cell r="AE251">
            <v>36.755990240803001</v>
          </cell>
          <cell r="AF251">
            <v>54.326604620231002</v>
          </cell>
          <cell r="AG251">
            <v>54.326604620231002</v>
          </cell>
          <cell r="AH251">
            <v>54.326604620231002</v>
          </cell>
          <cell r="AI251">
            <v>54.326604620231002</v>
          </cell>
          <cell r="AJ251">
            <v>54.326604620231002</v>
          </cell>
        </row>
        <row r="252">
          <cell r="C252" t="str">
            <v>VI</v>
          </cell>
          <cell r="D252">
            <v>33.025255837639101</v>
          </cell>
          <cell r="E252">
            <v>33.025255837639101</v>
          </cell>
          <cell r="F252">
            <v>33.025255837639101</v>
          </cell>
          <cell r="G252">
            <v>33.025255837639101</v>
          </cell>
          <cell r="H252">
            <v>33.025255837639101</v>
          </cell>
          <cell r="I252">
            <v>33.025255837639101</v>
          </cell>
          <cell r="J252">
            <v>33.025255837639101</v>
          </cell>
          <cell r="K252">
            <v>33.025255837639101</v>
          </cell>
          <cell r="L252">
            <v>33.025255837639101</v>
          </cell>
          <cell r="M252">
            <v>33.025255837639101</v>
          </cell>
          <cell r="N252">
            <v>33.025255837639101</v>
          </cell>
          <cell r="O252">
            <v>33.025255837639101</v>
          </cell>
          <cell r="P252">
            <v>33.025255837639101</v>
          </cell>
          <cell r="Q252">
            <v>33.025255837639101</v>
          </cell>
          <cell r="R252">
            <v>33.025255837639101</v>
          </cell>
          <cell r="S252">
            <v>33.025255837639101</v>
          </cell>
          <cell r="T252">
            <v>33.025255837639101</v>
          </cell>
          <cell r="U252">
            <v>33.025255837639101</v>
          </cell>
          <cell r="V252">
            <v>33.025255837639101</v>
          </cell>
          <cell r="W252">
            <v>33.025255837639101</v>
          </cell>
          <cell r="X252">
            <v>33.025255837639101</v>
          </cell>
          <cell r="Y252">
            <v>33.025255837639101</v>
          </cell>
          <cell r="Z252">
            <v>33.025255837639101</v>
          </cell>
          <cell r="AA252">
            <v>33.025255837639101</v>
          </cell>
          <cell r="AB252">
            <v>143.15376491881599</v>
          </cell>
          <cell r="AC252">
            <v>143.15376491881599</v>
          </cell>
          <cell r="AD252">
            <v>143.15376491881599</v>
          </cell>
          <cell r="AE252">
            <v>156.94005955944399</v>
          </cell>
          <cell r="AF252">
            <v>114.001884581719</v>
          </cell>
          <cell r="AG252">
            <v>114.001884581719</v>
          </cell>
          <cell r="AH252">
            <v>114.001884581719</v>
          </cell>
          <cell r="AI252">
            <v>114.001884581719</v>
          </cell>
          <cell r="AJ252">
            <v>114.001884581719</v>
          </cell>
        </row>
        <row r="253">
          <cell r="C253" t="str">
            <v>VII</v>
          </cell>
          <cell r="D253">
            <v>204.78301949999999</v>
          </cell>
          <cell r="E253">
            <v>204.78301949999999</v>
          </cell>
          <cell r="F253">
            <v>204.78301949999999</v>
          </cell>
          <cell r="G253">
            <v>204.78301949999999</v>
          </cell>
          <cell r="H253">
            <v>204.78301949999999</v>
          </cell>
          <cell r="I253">
            <v>204.78301949999999</v>
          </cell>
          <cell r="J253">
            <v>204.78301949999999</v>
          </cell>
          <cell r="K253">
            <v>204.78301949999999</v>
          </cell>
          <cell r="L253">
            <v>204.78301949999999</v>
          </cell>
          <cell r="M253">
            <v>204.78301949999999</v>
          </cell>
          <cell r="N253">
            <v>204.78301949999999</v>
          </cell>
          <cell r="O253">
            <v>204.78301949999999</v>
          </cell>
          <cell r="P253">
            <v>204.78301949999999</v>
          </cell>
          <cell r="Q253">
            <v>204.78301949999999</v>
          </cell>
          <cell r="R253">
            <v>204.78301949999999</v>
          </cell>
          <cell r="S253">
            <v>204.78301949999999</v>
          </cell>
          <cell r="T253">
            <v>204.78301949999999</v>
          </cell>
          <cell r="U253">
            <v>204.78301949999999</v>
          </cell>
          <cell r="V253">
            <v>204.78301949999999</v>
          </cell>
          <cell r="W253">
            <v>204.78301949999999</v>
          </cell>
          <cell r="X253">
            <v>204.78301949999999</v>
          </cell>
          <cell r="Y253">
            <v>204.78301949999999</v>
          </cell>
          <cell r="Z253">
            <v>204.78301949999999</v>
          </cell>
          <cell r="AA253">
            <v>204.78301949999999</v>
          </cell>
          <cell r="AB253">
            <v>13.6583476666667</v>
          </cell>
          <cell r="AC253">
            <v>13.6583476666667</v>
          </cell>
          <cell r="AD253">
            <v>13.6583476666667</v>
          </cell>
          <cell r="AE253">
            <v>304.03491200000002</v>
          </cell>
          <cell r="AF253">
            <v>241.30118849999999</v>
          </cell>
          <cell r="AG253">
            <v>241.30118849999999</v>
          </cell>
          <cell r="AH253">
            <v>95.613471000000004</v>
          </cell>
          <cell r="AI253">
            <v>95.613471000000004</v>
          </cell>
          <cell r="AJ253">
            <v>95.613471000000004</v>
          </cell>
        </row>
        <row r="254">
          <cell r="C254" t="str">
            <v>XVI</v>
          </cell>
          <cell r="D254">
            <v>6.3498788303687501</v>
          </cell>
          <cell r="E254">
            <v>6.3498788303687501</v>
          </cell>
          <cell r="F254">
            <v>6.3498788303687501</v>
          </cell>
          <cell r="G254">
            <v>6.3498788303687501</v>
          </cell>
          <cell r="H254">
            <v>6.3498788303687501</v>
          </cell>
          <cell r="I254">
            <v>6.3498788303687501</v>
          </cell>
          <cell r="J254">
            <v>6.3498788303687501</v>
          </cell>
          <cell r="K254">
            <v>6.3498788303687501</v>
          </cell>
          <cell r="L254">
            <v>6.3498788303687501</v>
          </cell>
          <cell r="M254">
            <v>6.3498788303687501</v>
          </cell>
          <cell r="N254">
            <v>6.3498788303687501</v>
          </cell>
          <cell r="O254">
            <v>6.3498788303687501</v>
          </cell>
          <cell r="P254">
            <v>6.3498788303687501</v>
          </cell>
          <cell r="Q254">
            <v>6.3498788303687501</v>
          </cell>
          <cell r="R254">
            <v>6.3498788303687501</v>
          </cell>
          <cell r="S254">
            <v>6.3498788303687501</v>
          </cell>
          <cell r="T254">
            <v>6.3498788303687501</v>
          </cell>
          <cell r="U254">
            <v>6.3498788303687501</v>
          </cell>
          <cell r="V254">
            <v>6.3498788303687501</v>
          </cell>
          <cell r="W254">
            <v>6.3498788303687501</v>
          </cell>
          <cell r="X254">
            <v>6.3498788303687501</v>
          </cell>
          <cell r="Y254">
            <v>6.3498788303687501</v>
          </cell>
          <cell r="Z254">
            <v>6.3498788303687501</v>
          </cell>
          <cell r="AA254">
            <v>6.3498788303687501</v>
          </cell>
          <cell r="AB254">
            <v>84.983808658775004</v>
          </cell>
          <cell r="AC254">
            <v>84.983808658775004</v>
          </cell>
          <cell r="AD254">
            <v>84.983808658775004</v>
          </cell>
          <cell r="AE254">
            <v>21.905806616425</v>
          </cell>
          <cell r="AF254">
            <v>150.35211888346799</v>
          </cell>
          <cell r="AG254">
            <v>150.35211888346799</v>
          </cell>
          <cell r="AH254">
            <v>24.271194721048001</v>
          </cell>
          <cell r="AI254">
            <v>24.271194721048001</v>
          </cell>
          <cell r="AJ254">
            <v>24.271194721048001</v>
          </cell>
        </row>
        <row r="255">
          <cell r="C255" t="str">
            <v>VIII</v>
          </cell>
          <cell r="D255">
            <v>50.849808666666704</v>
          </cell>
          <cell r="E255">
            <v>50.849808666666704</v>
          </cell>
          <cell r="F255">
            <v>50.849808666666704</v>
          </cell>
          <cell r="G255">
            <v>50.849808666666704</v>
          </cell>
          <cell r="H255">
            <v>50.849808666666704</v>
          </cell>
          <cell r="I255">
            <v>50.849808666666704</v>
          </cell>
          <cell r="J255">
            <v>50.849808666666704</v>
          </cell>
          <cell r="K255">
            <v>50.849808666666704</v>
          </cell>
          <cell r="L255">
            <v>50.849808666666704</v>
          </cell>
          <cell r="M255">
            <v>50.849808666666704</v>
          </cell>
          <cell r="N255">
            <v>50.849808666666704</v>
          </cell>
          <cell r="O255">
            <v>50.849808666666704</v>
          </cell>
          <cell r="P255">
            <v>50.849808666666704</v>
          </cell>
          <cell r="Q255">
            <v>50.849808666666704</v>
          </cell>
          <cell r="R255">
            <v>50.849808666666704</v>
          </cell>
          <cell r="S255">
            <v>50.849808666666704</v>
          </cell>
          <cell r="T255">
            <v>50.849808666666704</v>
          </cell>
          <cell r="U255">
            <v>50.849808666666704</v>
          </cell>
          <cell r="V255">
            <v>50.849808666666704</v>
          </cell>
          <cell r="W255">
            <v>50.849808666666704</v>
          </cell>
          <cell r="X255">
            <v>50.849808666666704</v>
          </cell>
          <cell r="Y255">
            <v>50.849808666666704</v>
          </cell>
          <cell r="Z255">
            <v>50.849808666666704</v>
          </cell>
          <cell r="AA255">
            <v>50.849808666666704</v>
          </cell>
          <cell r="AB255">
            <v>37.786683333333301</v>
          </cell>
          <cell r="AC255">
            <v>37.786683333333301</v>
          </cell>
          <cell r="AD255">
            <v>37.786683333333301</v>
          </cell>
          <cell r="AE255">
            <v>550.16811199999995</v>
          </cell>
          <cell r="AF255">
            <v>73.530120999999994</v>
          </cell>
          <cell r="AG255">
            <v>73.530120999999994</v>
          </cell>
          <cell r="AH255">
            <v>34.3477295</v>
          </cell>
          <cell r="AI255">
            <v>34.3477295</v>
          </cell>
          <cell r="AJ255">
            <v>34.3477295</v>
          </cell>
        </row>
        <row r="256">
          <cell r="C256" t="str">
            <v>IX</v>
          </cell>
          <cell r="D256">
            <v>0</v>
          </cell>
          <cell r="E256">
            <v>0</v>
          </cell>
          <cell r="F256">
            <v>0</v>
          </cell>
          <cell r="G256">
            <v>0</v>
          </cell>
          <cell r="H256">
            <v>0</v>
          </cell>
          <cell r="I256">
            <v>0</v>
          </cell>
          <cell r="J256">
            <v>0</v>
          </cell>
          <cell r="K256">
            <v>0</v>
          </cell>
          <cell r="L256">
            <v>0</v>
          </cell>
          <cell r="M256">
            <v>0</v>
          </cell>
          <cell r="N256">
            <v>0</v>
          </cell>
          <cell r="O256">
            <v>0</v>
          </cell>
          <cell r="P256">
            <v>0</v>
          </cell>
          <cell r="Q256">
            <v>0</v>
          </cell>
          <cell r="R256">
            <v>0</v>
          </cell>
          <cell r="S256">
            <v>0</v>
          </cell>
          <cell r="T256">
            <v>0</v>
          </cell>
          <cell r="U256">
            <v>0</v>
          </cell>
          <cell r="V256">
            <v>0</v>
          </cell>
          <cell r="W256">
            <v>0</v>
          </cell>
          <cell r="X256">
            <v>0</v>
          </cell>
          <cell r="Y256">
            <v>0</v>
          </cell>
          <cell r="Z256">
            <v>0</v>
          </cell>
          <cell r="AA256">
            <v>0</v>
          </cell>
          <cell r="AB256">
            <v>1.5117421229779999</v>
          </cell>
          <cell r="AC256">
            <v>1.5117421229779999</v>
          </cell>
          <cell r="AD256">
            <v>1.5117421229779999</v>
          </cell>
          <cell r="AE256">
            <v>0</v>
          </cell>
          <cell r="AF256">
            <v>6.5850671470529996</v>
          </cell>
          <cell r="AG256">
            <v>6.5850671470529996</v>
          </cell>
          <cell r="AH256">
            <v>0</v>
          </cell>
          <cell r="AI256">
            <v>0</v>
          </cell>
          <cell r="AJ256">
            <v>0</v>
          </cell>
        </row>
        <row r="257">
          <cell r="C257" t="str">
            <v>XIV</v>
          </cell>
          <cell r="D257">
            <v>0</v>
          </cell>
          <cell r="E257">
            <v>0</v>
          </cell>
          <cell r="F257">
            <v>0</v>
          </cell>
          <cell r="G257">
            <v>0</v>
          </cell>
          <cell r="H257">
            <v>0</v>
          </cell>
          <cell r="I257">
            <v>0</v>
          </cell>
          <cell r="J257">
            <v>0</v>
          </cell>
          <cell r="K257">
            <v>0</v>
          </cell>
          <cell r="L257">
            <v>0</v>
          </cell>
          <cell r="M257">
            <v>0</v>
          </cell>
          <cell r="N257">
            <v>0</v>
          </cell>
          <cell r="O257">
            <v>0</v>
          </cell>
          <cell r="P257">
            <v>0</v>
          </cell>
          <cell r="Q257">
            <v>0</v>
          </cell>
          <cell r="R257">
            <v>0</v>
          </cell>
          <cell r="S257">
            <v>0</v>
          </cell>
          <cell r="T257">
            <v>0</v>
          </cell>
          <cell r="U257">
            <v>0</v>
          </cell>
          <cell r="V257">
            <v>0</v>
          </cell>
          <cell r="W257">
            <v>0</v>
          </cell>
          <cell r="X257">
            <v>0</v>
          </cell>
          <cell r="Y257">
            <v>0</v>
          </cell>
          <cell r="Z257">
            <v>0</v>
          </cell>
          <cell r="AA257">
            <v>0</v>
          </cell>
          <cell r="AB257">
            <v>2.110919</v>
          </cell>
          <cell r="AC257">
            <v>2.110919</v>
          </cell>
          <cell r="AD257">
            <v>2.110919</v>
          </cell>
          <cell r="AE257">
            <v>0</v>
          </cell>
          <cell r="AF257">
            <v>7.4086350000000003</v>
          </cell>
          <cell r="AG257">
            <v>7.4086350000000003</v>
          </cell>
          <cell r="AH257">
            <v>0</v>
          </cell>
          <cell r="AI257">
            <v>0</v>
          </cell>
          <cell r="AJ257">
            <v>0</v>
          </cell>
        </row>
        <row r="258">
          <cell r="C258" t="str">
            <v>X</v>
          </cell>
          <cell r="D258">
            <v>3.1900884166666699</v>
          </cell>
          <cell r="E258">
            <v>3.1900884166666699</v>
          </cell>
          <cell r="F258">
            <v>3.1900884166666699</v>
          </cell>
          <cell r="G258">
            <v>3.1900884166666699</v>
          </cell>
          <cell r="H258">
            <v>3.1900884166666699</v>
          </cell>
          <cell r="I258">
            <v>3.1900884166666699</v>
          </cell>
          <cell r="J258">
            <v>3.1900884166666699</v>
          </cell>
          <cell r="K258">
            <v>3.1900884166666699</v>
          </cell>
          <cell r="L258">
            <v>3.1900884166666699</v>
          </cell>
          <cell r="M258">
            <v>3.1900884166666699</v>
          </cell>
          <cell r="N258">
            <v>3.1900884166666699</v>
          </cell>
          <cell r="O258">
            <v>3.1900884166666699</v>
          </cell>
          <cell r="P258">
            <v>3.1900884166666699</v>
          </cell>
          <cell r="Q258">
            <v>3.1900884166666699</v>
          </cell>
          <cell r="R258">
            <v>3.1900884166666699</v>
          </cell>
          <cell r="S258">
            <v>3.1900884166666699</v>
          </cell>
          <cell r="T258">
            <v>3.1900884166666699</v>
          </cell>
          <cell r="U258">
            <v>3.1900884166666699</v>
          </cell>
          <cell r="V258">
            <v>3.1900884166666699</v>
          </cell>
          <cell r="W258">
            <v>3.1900884166666699</v>
          </cell>
          <cell r="X258">
            <v>3.1900884166666699</v>
          </cell>
          <cell r="Y258">
            <v>3.1900884166666699</v>
          </cell>
          <cell r="Z258">
            <v>3.1900884166666699</v>
          </cell>
          <cell r="AA258">
            <v>3.1900884166666699</v>
          </cell>
          <cell r="AB258">
            <v>8.2708259999999996</v>
          </cell>
          <cell r="AC258">
            <v>8.2708259999999996</v>
          </cell>
          <cell r="AD258">
            <v>8.2708259999999996</v>
          </cell>
          <cell r="AE258">
            <v>0.91337199999999996</v>
          </cell>
          <cell r="AF258">
            <v>0.71312249999999999</v>
          </cell>
          <cell r="AG258">
            <v>0.71312249999999999</v>
          </cell>
          <cell r="AH258">
            <v>1.6931075</v>
          </cell>
          <cell r="AI258">
            <v>1.6931075</v>
          </cell>
          <cell r="AJ258">
            <v>1.6931075</v>
          </cell>
        </row>
        <row r="259">
          <cell r="C259" t="str">
            <v>XI</v>
          </cell>
          <cell r="D259">
            <v>0</v>
          </cell>
          <cell r="E259">
            <v>0</v>
          </cell>
          <cell r="F259">
            <v>0</v>
          </cell>
          <cell r="G259">
            <v>0</v>
          </cell>
          <cell r="H259">
            <v>0</v>
          </cell>
          <cell r="I259">
            <v>0</v>
          </cell>
          <cell r="J259">
            <v>0</v>
          </cell>
          <cell r="K259">
            <v>0</v>
          </cell>
          <cell r="L259">
            <v>0</v>
          </cell>
          <cell r="M259">
            <v>0</v>
          </cell>
          <cell r="N259">
            <v>0</v>
          </cell>
          <cell r="O259">
            <v>0</v>
          </cell>
          <cell r="P259">
            <v>0</v>
          </cell>
          <cell r="Q259">
            <v>0</v>
          </cell>
          <cell r="R259">
            <v>0</v>
          </cell>
          <cell r="S259">
            <v>0</v>
          </cell>
          <cell r="T259">
            <v>0</v>
          </cell>
          <cell r="U259">
            <v>0</v>
          </cell>
          <cell r="V259">
            <v>0</v>
          </cell>
          <cell r="W259">
            <v>0</v>
          </cell>
          <cell r="X259">
            <v>0</v>
          </cell>
          <cell r="Y259">
            <v>0</v>
          </cell>
          <cell r="Z259">
            <v>0</v>
          </cell>
          <cell r="AA259">
            <v>0</v>
          </cell>
          <cell r="AB259">
            <v>0</v>
          </cell>
          <cell r="AC259">
            <v>0</v>
          </cell>
          <cell r="AD259">
            <v>0</v>
          </cell>
          <cell r="AE259">
            <v>0</v>
          </cell>
          <cell r="AF259">
            <v>0</v>
          </cell>
          <cell r="AG259">
            <v>0</v>
          </cell>
          <cell r="AH259">
            <v>0</v>
          </cell>
          <cell r="AI259">
            <v>0</v>
          </cell>
          <cell r="AJ259">
            <v>0</v>
          </cell>
        </row>
        <row r="260">
          <cell r="C260" t="str">
            <v>XII</v>
          </cell>
          <cell r="D260">
            <v>0</v>
          </cell>
          <cell r="E260">
            <v>0</v>
          </cell>
          <cell r="F260">
            <v>0</v>
          </cell>
          <cell r="G260">
            <v>0</v>
          </cell>
          <cell r="H260">
            <v>0</v>
          </cell>
          <cell r="I260">
            <v>0</v>
          </cell>
          <cell r="J260">
            <v>0</v>
          </cell>
          <cell r="K260">
            <v>0</v>
          </cell>
          <cell r="L260">
            <v>0</v>
          </cell>
          <cell r="M260">
            <v>0</v>
          </cell>
          <cell r="N260">
            <v>0</v>
          </cell>
          <cell r="O260">
            <v>0</v>
          </cell>
          <cell r="P260">
            <v>0</v>
          </cell>
          <cell r="Q260">
            <v>0</v>
          </cell>
          <cell r="R260">
            <v>0</v>
          </cell>
          <cell r="S260">
            <v>0</v>
          </cell>
          <cell r="T260">
            <v>0</v>
          </cell>
          <cell r="U260">
            <v>0</v>
          </cell>
          <cell r="V260">
            <v>0</v>
          </cell>
          <cell r="W260">
            <v>0</v>
          </cell>
          <cell r="X260">
            <v>0</v>
          </cell>
          <cell r="Y260">
            <v>0</v>
          </cell>
          <cell r="Z260">
            <v>0</v>
          </cell>
          <cell r="AA260">
            <v>0</v>
          </cell>
          <cell r="AB260">
            <v>0</v>
          </cell>
          <cell r="AC260">
            <v>0</v>
          </cell>
          <cell r="AD260">
            <v>0</v>
          </cell>
          <cell r="AE260">
            <v>0</v>
          </cell>
          <cell r="AF260">
            <v>0</v>
          </cell>
          <cell r="AG260">
            <v>0</v>
          </cell>
          <cell r="AH260">
            <v>0</v>
          </cell>
          <cell r="AI260">
            <v>0</v>
          </cell>
          <cell r="AJ260">
            <v>0</v>
          </cell>
        </row>
        <row r="261">
          <cell r="D261">
            <v>1237.5019698231799</v>
          </cell>
          <cell r="E261">
            <v>1237.5019698231799</v>
          </cell>
          <cell r="F261">
            <v>1237.5019698231799</v>
          </cell>
          <cell r="G261">
            <v>1237.5019698231799</v>
          </cell>
          <cell r="H261">
            <v>1237.5019698231799</v>
          </cell>
          <cell r="I261">
            <v>1237.5019698231799</v>
          </cell>
          <cell r="J261">
            <v>1237.5019698231799</v>
          </cell>
          <cell r="K261">
            <v>1237.5019698231799</v>
          </cell>
          <cell r="L261">
            <v>1237.5019698231799</v>
          </cell>
          <cell r="M261">
            <v>1237.5019698231799</v>
          </cell>
          <cell r="N261">
            <v>1237.5019698231799</v>
          </cell>
          <cell r="O261">
            <v>1237.5019698231799</v>
          </cell>
          <cell r="P261">
            <v>1237.5019698231799</v>
          </cell>
          <cell r="Q261">
            <v>1237.5019698231799</v>
          </cell>
          <cell r="R261">
            <v>1237.5019698231799</v>
          </cell>
          <cell r="S261">
            <v>1237.5019698231799</v>
          </cell>
          <cell r="T261">
            <v>1237.5019698231799</v>
          </cell>
          <cell r="U261">
            <v>1237.5019698231799</v>
          </cell>
          <cell r="V261">
            <v>1237.5019698231799</v>
          </cell>
          <cell r="W261">
            <v>1237.5019698231799</v>
          </cell>
          <cell r="X261">
            <v>1237.5019698231799</v>
          </cell>
          <cell r="Y261">
            <v>1237.5019698231799</v>
          </cell>
          <cell r="Z261">
            <v>1237.5019698231799</v>
          </cell>
          <cell r="AA261">
            <v>1237.5019698231799</v>
          </cell>
          <cell r="AB261">
            <v>669.58185256874594</v>
          </cell>
          <cell r="AC261">
            <v>669.58185256874594</v>
          </cell>
          <cell r="AD261">
            <v>669.58185256874594</v>
          </cell>
          <cell r="AE261">
            <v>1123.2283962905201</v>
          </cell>
          <cell r="AF261">
            <v>718.087776742443</v>
          </cell>
          <cell r="AG261">
            <v>718.087776742443</v>
          </cell>
          <cell r="AH261">
            <v>394.12302643297102</v>
          </cell>
          <cell r="AI261">
            <v>394.12302643297102</v>
          </cell>
          <cell r="AJ261">
            <v>394.12302643297102</v>
          </cell>
        </row>
        <row r="263">
          <cell r="C263" t="str">
            <v>Tipo Forestal 12</v>
          </cell>
        </row>
        <row r="264">
          <cell r="C264" t="str">
            <v>Uso de la Tierra/Año</v>
          </cell>
          <cell r="D264">
            <v>1990</v>
          </cell>
          <cell r="E264">
            <v>1991</v>
          </cell>
          <cell r="F264">
            <v>1992</v>
          </cell>
          <cell r="G264">
            <v>1993</v>
          </cell>
          <cell r="H264">
            <v>1994</v>
          </cell>
          <cell r="I264">
            <v>1995</v>
          </cell>
          <cell r="J264">
            <v>1996</v>
          </cell>
          <cell r="K264">
            <v>1997</v>
          </cell>
          <cell r="L264">
            <v>1998</v>
          </cell>
          <cell r="M264">
            <v>1999</v>
          </cell>
          <cell r="N264">
            <v>2000</v>
          </cell>
          <cell r="O264">
            <v>2001</v>
          </cell>
          <cell r="P264">
            <v>2002</v>
          </cell>
          <cell r="Q264">
            <v>2003</v>
          </cell>
          <cell r="R264">
            <v>2004</v>
          </cell>
          <cell r="S264">
            <v>2005</v>
          </cell>
          <cell r="T264">
            <v>2006</v>
          </cell>
          <cell r="U264">
            <v>2007</v>
          </cell>
          <cell r="V264">
            <v>2008</v>
          </cell>
          <cell r="W264">
            <v>2009</v>
          </cell>
          <cell r="X264">
            <v>2010</v>
          </cell>
          <cell r="Y264">
            <v>2011</v>
          </cell>
          <cell r="Z264">
            <v>2012</v>
          </cell>
          <cell r="AA264">
            <v>2013</v>
          </cell>
          <cell r="AB264">
            <v>2014</v>
          </cell>
          <cell r="AC264">
            <v>2015</v>
          </cell>
          <cell r="AD264">
            <v>2016</v>
          </cell>
          <cell r="AE264">
            <v>2017</v>
          </cell>
          <cell r="AF264">
            <v>2018</v>
          </cell>
          <cell r="AG264">
            <v>2019</v>
          </cell>
          <cell r="AH264">
            <v>2020</v>
          </cell>
          <cell r="AI264">
            <v>2021</v>
          </cell>
          <cell r="AJ264">
            <v>2022</v>
          </cell>
        </row>
        <row r="265">
          <cell r="C265" t="str">
            <v>XV</v>
          </cell>
          <cell r="D265">
            <v>0</v>
          </cell>
          <cell r="E265">
            <v>0</v>
          </cell>
          <cell r="F265">
            <v>0</v>
          </cell>
          <cell r="G265">
            <v>0</v>
          </cell>
          <cell r="H265">
            <v>0</v>
          </cell>
          <cell r="I265">
            <v>0</v>
          </cell>
          <cell r="J265">
            <v>0</v>
          </cell>
          <cell r="K265">
            <v>0</v>
          </cell>
          <cell r="L265">
            <v>0</v>
          </cell>
          <cell r="M265">
            <v>0</v>
          </cell>
          <cell r="N265">
            <v>0</v>
          </cell>
          <cell r="O265">
            <v>0</v>
          </cell>
          <cell r="P265">
            <v>0</v>
          </cell>
          <cell r="Q265">
            <v>0</v>
          </cell>
          <cell r="R265">
            <v>0</v>
          </cell>
          <cell r="S265">
            <v>0</v>
          </cell>
          <cell r="T265">
            <v>0</v>
          </cell>
          <cell r="U265">
            <v>0</v>
          </cell>
          <cell r="V265">
            <v>0</v>
          </cell>
          <cell r="W265">
            <v>0</v>
          </cell>
          <cell r="X265">
            <v>0</v>
          </cell>
          <cell r="Y265">
            <v>0</v>
          </cell>
          <cell r="Z265">
            <v>0</v>
          </cell>
          <cell r="AA265">
            <v>0</v>
          </cell>
          <cell r="AB265">
            <v>0</v>
          </cell>
          <cell r="AC265">
            <v>0</v>
          </cell>
          <cell r="AD265">
            <v>0</v>
          </cell>
          <cell r="AE265">
            <v>0</v>
          </cell>
          <cell r="AF265">
            <v>0</v>
          </cell>
          <cell r="AG265">
            <v>0</v>
          </cell>
          <cell r="AH265">
            <v>0</v>
          </cell>
          <cell r="AI265">
            <v>0</v>
          </cell>
          <cell r="AJ265">
            <v>0</v>
          </cell>
        </row>
        <row r="266">
          <cell r="C266" t="str">
            <v>I</v>
          </cell>
          <cell r="D266">
            <v>0</v>
          </cell>
          <cell r="E266">
            <v>0</v>
          </cell>
          <cell r="F266">
            <v>0</v>
          </cell>
          <cell r="G266">
            <v>0</v>
          </cell>
          <cell r="H266">
            <v>0</v>
          </cell>
          <cell r="I266">
            <v>0</v>
          </cell>
          <cell r="J266">
            <v>0</v>
          </cell>
          <cell r="K266">
            <v>0</v>
          </cell>
          <cell r="L266">
            <v>0</v>
          </cell>
          <cell r="M266">
            <v>0</v>
          </cell>
          <cell r="N266">
            <v>0</v>
          </cell>
          <cell r="O266">
            <v>0</v>
          </cell>
          <cell r="P266">
            <v>0</v>
          </cell>
          <cell r="Q266">
            <v>0</v>
          </cell>
          <cell r="R266">
            <v>0</v>
          </cell>
          <cell r="S266">
            <v>0</v>
          </cell>
          <cell r="T266">
            <v>0</v>
          </cell>
          <cell r="U266">
            <v>0</v>
          </cell>
          <cell r="V266">
            <v>0</v>
          </cell>
          <cell r="W266">
            <v>0</v>
          </cell>
          <cell r="X266">
            <v>0</v>
          </cell>
          <cell r="Y266">
            <v>0</v>
          </cell>
          <cell r="Z266">
            <v>0</v>
          </cell>
          <cell r="AA266">
            <v>0</v>
          </cell>
          <cell r="AB266">
            <v>0</v>
          </cell>
          <cell r="AC266">
            <v>0</v>
          </cell>
          <cell r="AD266">
            <v>0</v>
          </cell>
          <cell r="AE266">
            <v>0</v>
          </cell>
          <cell r="AF266">
            <v>0</v>
          </cell>
          <cell r="AG266">
            <v>0</v>
          </cell>
          <cell r="AH266">
            <v>0</v>
          </cell>
          <cell r="AI266">
            <v>0</v>
          </cell>
          <cell r="AJ266">
            <v>0</v>
          </cell>
        </row>
        <row r="267">
          <cell r="C267" t="str">
            <v>II</v>
          </cell>
          <cell r="D267">
            <v>0</v>
          </cell>
          <cell r="E267">
            <v>0</v>
          </cell>
          <cell r="F267">
            <v>0</v>
          </cell>
          <cell r="G267">
            <v>0</v>
          </cell>
          <cell r="H267">
            <v>0</v>
          </cell>
          <cell r="I267">
            <v>0</v>
          </cell>
          <cell r="J267">
            <v>0</v>
          </cell>
          <cell r="K267">
            <v>0</v>
          </cell>
          <cell r="L267">
            <v>0</v>
          </cell>
          <cell r="M267">
            <v>0</v>
          </cell>
          <cell r="N267">
            <v>0</v>
          </cell>
          <cell r="O267">
            <v>0</v>
          </cell>
          <cell r="P267">
            <v>0</v>
          </cell>
          <cell r="Q267">
            <v>0</v>
          </cell>
          <cell r="R267">
            <v>0</v>
          </cell>
          <cell r="S267">
            <v>0</v>
          </cell>
          <cell r="T267">
            <v>0</v>
          </cell>
          <cell r="U267">
            <v>0</v>
          </cell>
          <cell r="V267">
            <v>0</v>
          </cell>
          <cell r="W267">
            <v>0</v>
          </cell>
          <cell r="X267">
            <v>0</v>
          </cell>
          <cell r="Y267">
            <v>0</v>
          </cell>
          <cell r="Z267">
            <v>0</v>
          </cell>
          <cell r="AA267">
            <v>0</v>
          </cell>
          <cell r="AB267">
            <v>0</v>
          </cell>
          <cell r="AC267">
            <v>0</v>
          </cell>
          <cell r="AD267">
            <v>0</v>
          </cell>
          <cell r="AE267">
            <v>0</v>
          </cell>
          <cell r="AF267">
            <v>0</v>
          </cell>
          <cell r="AG267">
            <v>0</v>
          </cell>
          <cell r="AH267">
            <v>0</v>
          </cell>
          <cell r="AI267">
            <v>0</v>
          </cell>
          <cell r="AJ267">
            <v>0</v>
          </cell>
        </row>
        <row r="268">
          <cell r="C268" t="str">
            <v>III</v>
          </cell>
          <cell r="D268">
            <v>0</v>
          </cell>
          <cell r="E268">
            <v>0</v>
          </cell>
          <cell r="F268">
            <v>0</v>
          </cell>
          <cell r="G268">
            <v>0</v>
          </cell>
          <cell r="H268">
            <v>0</v>
          </cell>
          <cell r="I268">
            <v>0</v>
          </cell>
          <cell r="J268">
            <v>0</v>
          </cell>
          <cell r="K268">
            <v>0</v>
          </cell>
          <cell r="L268">
            <v>0</v>
          </cell>
          <cell r="M268">
            <v>0</v>
          </cell>
          <cell r="N268">
            <v>0</v>
          </cell>
          <cell r="O268">
            <v>0</v>
          </cell>
          <cell r="P268">
            <v>0</v>
          </cell>
          <cell r="Q268">
            <v>0</v>
          </cell>
          <cell r="R268">
            <v>0</v>
          </cell>
          <cell r="S268">
            <v>0</v>
          </cell>
          <cell r="T268">
            <v>0</v>
          </cell>
          <cell r="U268">
            <v>0</v>
          </cell>
          <cell r="V268">
            <v>0</v>
          </cell>
          <cell r="W268">
            <v>0</v>
          </cell>
          <cell r="X268">
            <v>0</v>
          </cell>
          <cell r="Y268">
            <v>0</v>
          </cell>
          <cell r="Z268">
            <v>0</v>
          </cell>
          <cell r="AA268">
            <v>0</v>
          </cell>
          <cell r="AB268">
            <v>0</v>
          </cell>
          <cell r="AC268">
            <v>0</v>
          </cell>
          <cell r="AD268">
            <v>0</v>
          </cell>
          <cell r="AE268">
            <v>0</v>
          </cell>
          <cell r="AF268">
            <v>0</v>
          </cell>
          <cell r="AG268">
            <v>0</v>
          </cell>
          <cell r="AH268">
            <v>0</v>
          </cell>
          <cell r="AI268">
            <v>0</v>
          </cell>
          <cell r="AJ268">
            <v>0</v>
          </cell>
        </row>
        <row r="269">
          <cell r="C269" t="str">
            <v>IV</v>
          </cell>
          <cell r="D269">
            <v>0</v>
          </cell>
          <cell r="E269">
            <v>0</v>
          </cell>
          <cell r="F269">
            <v>0</v>
          </cell>
          <cell r="G269">
            <v>0</v>
          </cell>
          <cell r="H269">
            <v>0</v>
          </cell>
          <cell r="I269">
            <v>0</v>
          </cell>
          <cell r="J269">
            <v>0</v>
          </cell>
          <cell r="K269">
            <v>0</v>
          </cell>
          <cell r="L269">
            <v>0</v>
          </cell>
          <cell r="M269">
            <v>0</v>
          </cell>
          <cell r="N269">
            <v>0</v>
          </cell>
          <cell r="O269">
            <v>0</v>
          </cell>
          <cell r="P269">
            <v>0</v>
          </cell>
          <cell r="Q269">
            <v>0</v>
          </cell>
          <cell r="R269">
            <v>0</v>
          </cell>
          <cell r="S269">
            <v>0</v>
          </cell>
          <cell r="T269">
            <v>0</v>
          </cell>
          <cell r="U269">
            <v>0</v>
          </cell>
          <cell r="V269">
            <v>0</v>
          </cell>
          <cell r="W269">
            <v>0</v>
          </cell>
          <cell r="X269">
            <v>0</v>
          </cell>
          <cell r="Y269">
            <v>0</v>
          </cell>
          <cell r="Z269">
            <v>0</v>
          </cell>
          <cell r="AA269">
            <v>0</v>
          </cell>
          <cell r="AB269">
            <v>0</v>
          </cell>
          <cell r="AC269">
            <v>0</v>
          </cell>
          <cell r="AD269">
            <v>0</v>
          </cell>
          <cell r="AE269">
            <v>0</v>
          </cell>
          <cell r="AF269">
            <v>0</v>
          </cell>
          <cell r="AG269">
            <v>0</v>
          </cell>
          <cell r="AH269">
            <v>0</v>
          </cell>
          <cell r="AI269">
            <v>0</v>
          </cell>
          <cell r="AJ269">
            <v>0</v>
          </cell>
        </row>
        <row r="270">
          <cell r="C270" t="str">
            <v>V</v>
          </cell>
          <cell r="D270">
            <v>0</v>
          </cell>
          <cell r="E270">
            <v>0</v>
          </cell>
          <cell r="F270">
            <v>0</v>
          </cell>
          <cell r="G270">
            <v>0</v>
          </cell>
          <cell r="H270">
            <v>0</v>
          </cell>
          <cell r="I270">
            <v>0</v>
          </cell>
          <cell r="J270">
            <v>0</v>
          </cell>
          <cell r="K270">
            <v>0</v>
          </cell>
          <cell r="L270">
            <v>0</v>
          </cell>
          <cell r="M270">
            <v>0</v>
          </cell>
          <cell r="N270">
            <v>0</v>
          </cell>
          <cell r="O270">
            <v>0</v>
          </cell>
          <cell r="P270">
            <v>0</v>
          </cell>
          <cell r="Q270">
            <v>0</v>
          </cell>
          <cell r="R270">
            <v>0</v>
          </cell>
          <cell r="S270">
            <v>0</v>
          </cell>
          <cell r="T270">
            <v>0</v>
          </cell>
          <cell r="U270">
            <v>0</v>
          </cell>
          <cell r="V270">
            <v>0</v>
          </cell>
          <cell r="W270">
            <v>0</v>
          </cell>
          <cell r="X270">
            <v>0</v>
          </cell>
          <cell r="Y270">
            <v>0</v>
          </cell>
          <cell r="Z270">
            <v>0</v>
          </cell>
          <cell r="AA270">
            <v>0</v>
          </cell>
          <cell r="AB270">
            <v>0</v>
          </cell>
          <cell r="AC270">
            <v>0</v>
          </cell>
          <cell r="AD270">
            <v>0</v>
          </cell>
          <cell r="AE270">
            <v>0</v>
          </cell>
          <cell r="AF270">
            <v>0</v>
          </cell>
          <cell r="AG270">
            <v>0</v>
          </cell>
          <cell r="AH270">
            <v>0</v>
          </cell>
          <cell r="AI270">
            <v>0</v>
          </cell>
          <cell r="AJ270">
            <v>0</v>
          </cell>
        </row>
        <row r="271">
          <cell r="C271" t="str">
            <v>RM</v>
          </cell>
          <cell r="D271">
            <v>0</v>
          </cell>
          <cell r="E271">
            <v>0</v>
          </cell>
          <cell r="F271">
            <v>0</v>
          </cell>
          <cell r="G271">
            <v>0</v>
          </cell>
          <cell r="H271">
            <v>0</v>
          </cell>
          <cell r="I271">
            <v>0</v>
          </cell>
          <cell r="J271">
            <v>0</v>
          </cell>
          <cell r="K271">
            <v>0</v>
          </cell>
          <cell r="L271">
            <v>0</v>
          </cell>
          <cell r="M271">
            <v>0</v>
          </cell>
          <cell r="N271">
            <v>0</v>
          </cell>
          <cell r="O271">
            <v>0</v>
          </cell>
          <cell r="P271">
            <v>0</v>
          </cell>
          <cell r="Q271">
            <v>0</v>
          </cell>
          <cell r="R271">
            <v>0</v>
          </cell>
          <cell r="S271">
            <v>0</v>
          </cell>
          <cell r="T271">
            <v>0</v>
          </cell>
          <cell r="U271">
            <v>0</v>
          </cell>
          <cell r="V271">
            <v>0</v>
          </cell>
          <cell r="W271">
            <v>0</v>
          </cell>
          <cell r="X271">
            <v>0</v>
          </cell>
          <cell r="Y271">
            <v>0</v>
          </cell>
          <cell r="Z271">
            <v>0</v>
          </cell>
          <cell r="AA271">
            <v>0</v>
          </cell>
          <cell r="AB271">
            <v>0</v>
          </cell>
          <cell r="AC271">
            <v>0</v>
          </cell>
          <cell r="AD271">
            <v>0</v>
          </cell>
          <cell r="AE271">
            <v>0</v>
          </cell>
          <cell r="AF271">
            <v>0</v>
          </cell>
          <cell r="AG271">
            <v>0</v>
          </cell>
          <cell r="AH271">
            <v>0</v>
          </cell>
          <cell r="AI271">
            <v>0</v>
          </cell>
          <cell r="AJ271">
            <v>0</v>
          </cell>
        </row>
        <row r="272">
          <cell r="C272" t="str">
            <v>VI</v>
          </cell>
          <cell r="D272">
            <v>0</v>
          </cell>
          <cell r="E272">
            <v>0</v>
          </cell>
          <cell r="F272">
            <v>0</v>
          </cell>
          <cell r="G272">
            <v>0</v>
          </cell>
          <cell r="H272">
            <v>0</v>
          </cell>
          <cell r="I272">
            <v>0</v>
          </cell>
          <cell r="J272">
            <v>0</v>
          </cell>
          <cell r="K272">
            <v>0</v>
          </cell>
          <cell r="L272">
            <v>0</v>
          </cell>
          <cell r="M272">
            <v>0</v>
          </cell>
          <cell r="N272">
            <v>0</v>
          </cell>
          <cell r="O272">
            <v>0</v>
          </cell>
          <cell r="P272">
            <v>0</v>
          </cell>
          <cell r="Q272">
            <v>0</v>
          </cell>
          <cell r="R272">
            <v>0</v>
          </cell>
          <cell r="S272">
            <v>0</v>
          </cell>
          <cell r="T272">
            <v>0</v>
          </cell>
          <cell r="U272">
            <v>0</v>
          </cell>
          <cell r="V272">
            <v>0</v>
          </cell>
          <cell r="W272">
            <v>0</v>
          </cell>
          <cell r="X272">
            <v>0</v>
          </cell>
          <cell r="Y272">
            <v>0</v>
          </cell>
          <cell r="Z272">
            <v>0</v>
          </cell>
          <cell r="AA272">
            <v>0</v>
          </cell>
          <cell r="AB272">
            <v>0</v>
          </cell>
          <cell r="AC272">
            <v>0</v>
          </cell>
          <cell r="AD272">
            <v>0</v>
          </cell>
          <cell r="AE272">
            <v>0</v>
          </cell>
          <cell r="AF272">
            <v>0</v>
          </cell>
          <cell r="AG272">
            <v>0</v>
          </cell>
          <cell r="AH272">
            <v>0</v>
          </cell>
          <cell r="AI272">
            <v>0</v>
          </cell>
          <cell r="AJ272">
            <v>0</v>
          </cell>
        </row>
        <row r="273">
          <cell r="C273" t="str">
            <v>VII</v>
          </cell>
          <cell r="D273">
            <v>0</v>
          </cell>
          <cell r="E273">
            <v>0</v>
          </cell>
          <cell r="F273">
            <v>0</v>
          </cell>
          <cell r="G273">
            <v>0</v>
          </cell>
          <cell r="H273">
            <v>0</v>
          </cell>
          <cell r="I273">
            <v>0</v>
          </cell>
          <cell r="J273">
            <v>0</v>
          </cell>
          <cell r="K273">
            <v>0</v>
          </cell>
          <cell r="L273">
            <v>0</v>
          </cell>
          <cell r="M273">
            <v>0</v>
          </cell>
          <cell r="N273">
            <v>0</v>
          </cell>
          <cell r="O273">
            <v>0</v>
          </cell>
          <cell r="P273">
            <v>0</v>
          </cell>
          <cell r="Q273">
            <v>0</v>
          </cell>
          <cell r="R273">
            <v>0</v>
          </cell>
          <cell r="S273">
            <v>0</v>
          </cell>
          <cell r="T273">
            <v>0</v>
          </cell>
          <cell r="U273">
            <v>0</v>
          </cell>
          <cell r="V273">
            <v>0</v>
          </cell>
          <cell r="W273">
            <v>0</v>
          </cell>
          <cell r="X273">
            <v>0</v>
          </cell>
          <cell r="Y273">
            <v>0</v>
          </cell>
          <cell r="Z273">
            <v>0</v>
          </cell>
          <cell r="AA273">
            <v>0</v>
          </cell>
          <cell r="AB273">
            <v>0</v>
          </cell>
          <cell r="AC273">
            <v>0</v>
          </cell>
          <cell r="AD273">
            <v>0</v>
          </cell>
          <cell r="AE273">
            <v>0</v>
          </cell>
          <cell r="AF273">
            <v>0</v>
          </cell>
          <cell r="AG273">
            <v>0</v>
          </cell>
          <cell r="AH273">
            <v>0</v>
          </cell>
          <cell r="AI273">
            <v>0</v>
          </cell>
          <cell r="AJ273">
            <v>0</v>
          </cell>
        </row>
        <row r="274">
          <cell r="C274" t="str">
            <v>XVI</v>
          </cell>
          <cell r="D274">
            <v>0</v>
          </cell>
          <cell r="E274">
            <v>0</v>
          </cell>
          <cell r="F274">
            <v>0</v>
          </cell>
          <cell r="G274">
            <v>0</v>
          </cell>
          <cell r="H274">
            <v>0</v>
          </cell>
          <cell r="I274">
            <v>0</v>
          </cell>
          <cell r="J274">
            <v>0</v>
          </cell>
          <cell r="K274">
            <v>0</v>
          </cell>
          <cell r="L274">
            <v>0</v>
          </cell>
          <cell r="M274">
            <v>0</v>
          </cell>
          <cell r="N274">
            <v>0</v>
          </cell>
          <cell r="O274">
            <v>0</v>
          </cell>
          <cell r="P274">
            <v>0</v>
          </cell>
          <cell r="Q274">
            <v>0</v>
          </cell>
          <cell r="R274">
            <v>0</v>
          </cell>
          <cell r="S274">
            <v>0</v>
          </cell>
          <cell r="T274">
            <v>0</v>
          </cell>
          <cell r="U274">
            <v>0</v>
          </cell>
          <cell r="V274">
            <v>0</v>
          </cell>
          <cell r="W274">
            <v>0</v>
          </cell>
          <cell r="X274">
            <v>0</v>
          </cell>
          <cell r="Y274">
            <v>0</v>
          </cell>
          <cell r="Z274">
            <v>0</v>
          </cell>
          <cell r="AA274">
            <v>0</v>
          </cell>
          <cell r="AB274">
            <v>0</v>
          </cell>
          <cell r="AC274">
            <v>0</v>
          </cell>
          <cell r="AD274">
            <v>0</v>
          </cell>
          <cell r="AE274">
            <v>0</v>
          </cell>
          <cell r="AF274">
            <v>7.9010256491295001</v>
          </cell>
          <cell r="AG274">
            <v>7.9010256491295001</v>
          </cell>
          <cell r="AH274">
            <v>2.0187387143415001</v>
          </cell>
          <cell r="AI274">
            <v>2.0187387143415001</v>
          </cell>
          <cell r="AJ274">
            <v>2.0187387143415001</v>
          </cell>
        </row>
        <row r="275">
          <cell r="C275" t="str">
            <v>VIII</v>
          </cell>
          <cell r="D275">
            <v>29.443801000000001</v>
          </cell>
          <cell r="E275">
            <v>29.443801000000001</v>
          </cell>
          <cell r="F275">
            <v>29.443801000000001</v>
          </cell>
          <cell r="G275">
            <v>29.443801000000001</v>
          </cell>
          <cell r="H275">
            <v>29.443801000000001</v>
          </cell>
          <cell r="I275">
            <v>29.443801000000001</v>
          </cell>
          <cell r="J275">
            <v>29.443801000000001</v>
          </cell>
          <cell r="K275">
            <v>29.443801000000001</v>
          </cell>
          <cell r="L275">
            <v>29.443801000000001</v>
          </cell>
          <cell r="M275">
            <v>29.443801000000001</v>
          </cell>
          <cell r="N275">
            <v>29.443801000000001</v>
          </cell>
          <cell r="O275">
            <v>29.443801000000001</v>
          </cell>
          <cell r="P275">
            <v>29.443801000000001</v>
          </cell>
          <cell r="Q275">
            <v>29.443801000000001</v>
          </cell>
          <cell r="R275">
            <v>29.443801000000001</v>
          </cell>
          <cell r="S275">
            <v>29.443801000000001</v>
          </cell>
          <cell r="T275">
            <v>29.443801000000001</v>
          </cell>
          <cell r="U275">
            <v>29.443801000000001</v>
          </cell>
          <cell r="V275">
            <v>29.443801000000001</v>
          </cell>
          <cell r="W275">
            <v>29.443801000000001</v>
          </cell>
          <cell r="X275">
            <v>29.443801000000001</v>
          </cell>
          <cell r="Y275">
            <v>29.443801000000001</v>
          </cell>
          <cell r="Z275">
            <v>29.443801000000001</v>
          </cell>
          <cell r="AA275">
            <v>29.443801000000001</v>
          </cell>
          <cell r="AB275">
            <v>3.0885833333333301</v>
          </cell>
          <cell r="AC275">
            <v>3.0885833333333301</v>
          </cell>
          <cell r="AD275">
            <v>3.0885833333333301</v>
          </cell>
          <cell r="AE275">
            <v>50.971138000000003</v>
          </cell>
          <cell r="AF275">
            <v>31.607461499999999</v>
          </cell>
          <cell r="AG275">
            <v>31.607461499999999</v>
          </cell>
          <cell r="AH275">
            <v>7.3400245000000002</v>
          </cell>
          <cell r="AI275">
            <v>7.3400245000000002</v>
          </cell>
          <cell r="AJ275">
            <v>7.3400245000000002</v>
          </cell>
        </row>
        <row r="276">
          <cell r="C276" t="str">
            <v>IX</v>
          </cell>
          <cell r="D276">
            <v>88.044786695982097</v>
          </cell>
          <cell r="E276">
            <v>88.044786695982097</v>
          </cell>
          <cell r="F276">
            <v>88.044786695982097</v>
          </cell>
          <cell r="G276">
            <v>88.044786695982097</v>
          </cell>
          <cell r="H276">
            <v>88.044786695982097</v>
          </cell>
          <cell r="I276">
            <v>88.044786695982097</v>
          </cell>
          <cell r="J276">
            <v>88.044786695982097</v>
          </cell>
          <cell r="K276">
            <v>88.044786695982097</v>
          </cell>
          <cell r="L276">
            <v>88.044786695982097</v>
          </cell>
          <cell r="M276">
            <v>88.044786695982097</v>
          </cell>
          <cell r="N276">
            <v>88.044786695982097</v>
          </cell>
          <cell r="O276">
            <v>88.044786695982097</v>
          </cell>
          <cell r="P276">
            <v>88.044786695982097</v>
          </cell>
          <cell r="Q276">
            <v>88.044786695982097</v>
          </cell>
          <cell r="R276">
            <v>88.044786695982097</v>
          </cell>
          <cell r="S276">
            <v>88.044786695982097</v>
          </cell>
          <cell r="T276">
            <v>88.044786695982097</v>
          </cell>
          <cell r="U276">
            <v>88.044786695982097</v>
          </cell>
          <cell r="V276">
            <v>88.044786695982097</v>
          </cell>
          <cell r="W276">
            <v>88.044786695982097</v>
          </cell>
          <cell r="X276">
            <v>88.044786695982097</v>
          </cell>
          <cell r="Y276">
            <v>88.044786695982097</v>
          </cell>
          <cell r="Z276">
            <v>88.044786695982097</v>
          </cell>
          <cell r="AA276">
            <v>88.044786695982097</v>
          </cell>
          <cell r="AB276">
            <v>95.945266804836294</v>
          </cell>
          <cell r="AC276">
            <v>95.945266804836294</v>
          </cell>
          <cell r="AD276">
            <v>95.945266804836294</v>
          </cell>
          <cell r="AE276">
            <v>40.042432356074997</v>
          </cell>
          <cell r="AF276">
            <v>320.916784929664</v>
          </cell>
          <cell r="AG276">
            <v>320.916784929664</v>
          </cell>
          <cell r="AH276">
            <v>28.457562999791001</v>
          </cell>
          <cell r="AI276">
            <v>28.457562999791001</v>
          </cell>
          <cell r="AJ276">
            <v>28.457562999791001</v>
          </cell>
        </row>
        <row r="277">
          <cell r="C277" t="str">
            <v>XIV</v>
          </cell>
          <cell r="D277">
            <v>202.893570333333</v>
          </cell>
          <cell r="E277">
            <v>202.893570333333</v>
          </cell>
          <cell r="F277">
            <v>202.893570333333</v>
          </cell>
          <cell r="G277">
            <v>202.893570333333</v>
          </cell>
          <cell r="H277">
            <v>202.893570333333</v>
          </cell>
          <cell r="I277">
            <v>202.893570333333</v>
          </cell>
          <cell r="J277">
            <v>202.893570333333</v>
          </cell>
          <cell r="K277">
            <v>202.893570333333</v>
          </cell>
          <cell r="L277">
            <v>202.893570333333</v>
          </cell>
          <cell r="M277">
            <v>202.893570333333</v>
          </cell>
          <cell r="N277">
            <v>202.893570333333</v>
          </cell>
          <cell r="O277">
            <v>202.893570333333</v>
          </cell>
          <cell r="P277">
            <v>202.893570333333</v>
          </cell>
          <cell r="Q277">
            <v>202.893570333333</v>
          </cell>
          <cell r="R277">
            <v>202.893570333333</v>
          </cell>
          <cell r="S277">
            <v>202.893570333333</v>
          </cell>
          <cell r="T277">
            <v>202.893570333333</v>
          </cell>
          <cell r="U277">
            <v>202.893570333333</v>
          </cell>
          <cell r="V277">
            <v>202.893570333333</v>
          </cell>
          <cell r="W277">
            <v>202.893570333333</v>
          </cell>
          <cell r="X277">
            <v>202.893570333333</v>
          </cell>
          <cell r="Y277">
            <v>202.893570333333</v>
          </cell>
          <cell r="Z277">
            <v>202.893570333333</v>
          </cell>
          <cell r="AA277">
            <v>202.893570333333</v>
          </cell>
          <cell r="AB277">
            <v>26.049035</v>
          </cell>
          <cell r="AC277">
            <v>26.049035</v>
          </cell>
          <cell r="AD277">
            <v>26.049035</v>
          </cell>
          <cell r="AE277">
            <v>120.92282299999999</v>
          </cell>
          <cell r="AF277">
            <v>548.91943449999997</v>
          </cell>
          <cell r="AG277">
            <v>548.91943449999997</v>
          </cell>
          <cell r="AH277">
            <v>80.202076500000004</v>
          </cell>
          <cell r="AI277">
            <v>80.202076500000004</v>
          </cell>
          <cell r="AJ277">
            <v>80.202076500000004</v>
          </cell>
        </row>
        <row r="278">
          <cell r="C278" t="str">
            <v>X</v>
          </cell>
          <cell r="D278">
            <v>659.99934825000003</v>
          </cell>
          <cell r="E278">
            <v>659.99934825000003</v>
          </cell>
          <cell r="F278">
            <v>659.99934825000003</v>
          </cell>
          <cell r="G278">
            <v>659.99934825000003</v>
          </cell>
          <cell r="H278">
            <v>659.99934825000003</v>
          </cell>
          <cell r="I278">
            <v>659.99934825000003</v>
          </cell>
          <cell r="J278">
            <v>659.99934825000003</v>
          </cell>
          <cell r="K278">
            <v>659.99934825000003</v>
          </cell>
          <cell r="L278">
            <v>659.99934825000003</v>
          </cell>
          <cell r="M278">
            <v>659.99934825000003</v>
          </cell>
          <cell r="N278">
            <v>659.99934825000003</v>
          </cell>
          <cell r="O278">
            <v>659.99934825000003</v>
          </cell>
          <cell r="P278">
            <v>659.99934825000003</v>
          </cell>
          <cell r="Q278">
            <v>659.99934825000003</v>
          </cell>
          <cell r="R278">
            <v>659.99934825000003</v>
          </cell>
          <cell r="S278">
            <v>659.99934825000003</v>
          </cell>
          <cell r="T278">
            <v>659.99934825000003</v>
          </cell>
          <cell r="U278">
            <v>659.99934825000003</v>
          </cell>
          <cell r="V278">
            <v>659.99934825000003</v>
          </cell>
          <cell r="W278">
            <v>659.99934825000003</v>
          </cell>
          <cell r="X278">
            <v>659.99934825000003</v>
          </cell>
          <cell r="Y278">
            <v>659.99934825000003</v>
          </cell>
          <cell r="Z278">
            <v>659.99934825000003</v>
          </cell>
          <cell r="AA278">
            <v>659.99934825000003</v>
          </cell>
          <cell r="AB278">
            <v>901.33019133333403</v>
          </cell>
          <cell r="AC278">
            <v>901.33019133333403</v>
          </cell>
          <cell r="AD278">
            <v>901.33019133333403</v>
          </cell>
          <cell r="AE278">
            <v>4353.2672110000003</v>
          </cell>
          <cell r="AF278">
            <v>1199.2747095</v>
          </cell>
          <cell r="AG278">
            <v>1199.2747095</v>
          </cell>
          <cell r="AH278">
            <v>494.863112</v>
          </cell>
          <cell r="AI278">
            <v>494.863112</v>
          </cell>
          <cell r="AJ278">
            <v>494.863112</v>
          </cell>
        </row>
        <row r="279">
          <cell r="C279" t="str">
            <v>XI</v>
          </cell>
          <cell r="D279">
            <v>15.362938641942099</v>
          </cell>
          <cell r="E279">
            <v>15.362938641942099</v>
          </cell>
          <cell r="F279">
            <v>15.362938641942099</v>
          </cell>
          <cell r="G279">
            <v>15.362938641942099</v>
          </cell>
          <cell r="H279">
            <v>15.362938641942099</v>
          </cell>
          <cell r="I279">
            <v>15.362938641942099</v>
          </cell>
          <cell r="J279">
            <v>15.362938641942099</v>
          </cell>
          <cell r="K279">
            <v>15.362938641942099</v>
          </cell>
          <cell r="L279">
            <v>15.362938641942099</v>
          </cell>
          <cell r="M279">
            <v>15.362938641942099</v>
          </cell>
          <cell r="N279">
            <v>15.362938641942099</v>
          </cell>
          <cell r="O279">
            <v>15.362938641942099</v>
          </cell>
          <cell r="P279">
            <v>15.362938641942099</v>
          </cell>
          <cell r="Q279">
            <v>15.362938641942099</v>
          </cell>
          <cell r="R279">
            <v>15.362938641942099</v>
          </cell>
          <cell r="S279">
            <v>15.362938641942099</v>
          </cell>
          <cell r="T279">
            <v>15.362938641942099</v>
          </cell>
          <cell r="U279">
            <v>15.362938641942099</v>
          </cell>
          <cell r="V279">
            <v>15.362938641942099</v>
          </cell>
          <cell r="W279">
            <v>15.362938641942099</v>
          </cell>
          <cell r="X279">
            <v>15.362938641942099</v>
          </cell>
          <cell r="Y279">
            <v>15.362938641942099</v>
          </cell>
          <cell r="Z279">
            <v>15.362938641942099</v>
          </cell>
          <cell r="AA279">
            <v>15.362938641942099</v>
          </cell>
          <cell r="AB279">
            <v>15.362938641942099</v>
          </cell>
          <cell r="AC279">
            <v>15.362938641942099</v>
          </cell>
          <cell r="AD279">
            <v>15.362938641942099</v>
          </cell>
          <cell r="AE279">
            <v>15.362938641942099</v>
          </cell>
          <cell r="AF279">
            <v>15.362938641942099</v>
          </cell>
          <cell r="AG279">
            <v>15.362938641942099</v>
          </cell>
          <cell r="AH279">
            <v>15.362938641942099</v>
          </cell>
          <cell r="AI279">
            <v>15.362938641942099</v>
          </cell>
          <cell r="AJ279">
            <v>15.362938641942099</v>
          </cell>
        </row>
        <row r="280">
          <cell r="C280" t="str">
            <v>XII</v>
          </cell>
          <cell r="D280">
            <v>0</v>
          </cell>
          <cell r="E280">
            <v>0</v>
          </cell>
          <cell r="F280">
            <v>0</v>
          </cell>
          <cell r="G280">
            <v>0</v>
          </cell>
          <cell r="H280">
            <v>0</v>
          </cell>
          <cell r="I280">
            <v>0</v>
          </cell>
          <cell r="J280">
            <v>0</v>
          </cell>
          <cell r="K280">
            <v>0</v>
          </cell>
          <cell r="L280">
            <v>0</v>
          </cell>
          <cell r="M280">
            <v>0</v>
          </cell>
          <cell r="N280">
            <v>0</v>
          </cell>
          <cell r="O280">
            <v>0</v>
          </cell>
          <cell r="P280">
            <v>0</v>
          </cell>
          <cell r="Q280">
            <v>0</v>
          </cell>
          <cell r="R280">
            <v>0</v>
          </cell>
          <cell r="S280">
            <v>0</v>
          </cell>
          <cell r="T280">
            <v>0</v>
          </cell>
          <cell r="U280">
            <v>0</v>
          </cell>
          <cell r="V280">
            <v>0</v>
          </cell>
          <cell r="W280">
            <v>0</v>
          </cell>
          <cell r="X280">
            <v>0</v>
          </cell>
          <cell r="Y280">
            <v>0</v>
          </cell>
          <cell r="Z280">
            <v>0</v>
          </cell>
          <cell r="AA280">
            <v>0</v>
          </cell>
          <cell r="AB280">
            <v>0</v>
          </cell>
          <cell r="AC280">
            <v>0</v>
          </cell>
          <cell r="AD280">
            <v>0</v>
          </cell>
          <cell r="AE280">
            <v>0</v>
          </cell>
          <cell r="AF280">
            <v>0</v>
          </cell>
          <cell r="AG280">
            <v>0</v>
          </cell>
          <cell r="AH280">
            <v>0</v>
          </cell>
          <cell r="AI280">
            <v>0</v>
          </cell>
          <cell r="AJ280">
            <v>0</v>
          </cell>
        </row>
        <row r="281">
          <cell r="D281">
            <v>995.74444492125701</v>
          </cell>
          <cell r="E281">
            <v>995.74444492125701</v>
          </cell>
          <cell r="F281">
            <v>995.74444492125701</v>
          </cell>
          <cell r="G281">
            <v>995.74444492125701</v>
          </cell>
          <cell r="H281">
            <v>995.74444492125701</v>
          </cell>
          <cell r="I281">
            <v>995.74444492125701</v>
          </cell>
          <cell r="J281">
            <v>995.74444492125701</v>
          </cell>
          <cell r="K281">
            <v>995.74444492125701</v>
          </cell>
          <cell r="L281">
            <v>995.74444492125701</v>
          </cell>
          <cell r="M281">
            <v>995.74444492125701</v>
          </cell>
          <cell r="N281">
            <v>995.74444492125701</v>
          </cell>
          <cell r="O281">
            <v>995.74444492125701</v>
          </cell>
          <cell r="P281">
            <v>995.74444492125701</v>
          </cell>
          <cell r="Q281">
            <v>995.74444492125701</v>
          </cell>
          <cell r="R281">
            <v>995.74444492125701</v>
          </cell>
          <cell r="S281">
            <v>995.74444492125701</v>
          </cell>
          <cell r="T281">
            <v>995.74444492125701</v>
          </cell>
          <cell r="U281">
            <v>995.74444492125701</v>
          </cell>
          <cell r="V281">
            <v>995.74444492125701</v>
          </cell>
          <cell r="W281">
            <v>995.74444492125701</v>
          </cell>
          <cell r="X281">
            <v>995.74444492125701</v>
          </cell>
          <cell r="Y281">
            <v>995.74444492125701</v>
          </cell>
          <cell r="Z281">
            <v>995.74444492125701</v>
          </cell>
          <cell r="AA281">
            <v>995.74444492125701</v>
          </cell>
          <cell r="AB281">
            <v>1041.7760151134501</v>
          </cell>
          <cell r="AC281">
            <v>1041.7760151134501</v>
          </cell>
          <cell r="AD281">
            <v>1041.7760151134501</v>
          </cell>
          <cell r="AE281">
            <v>4580.5665429980199</v>
          </cell>
          <cell r="AF281">
            <v>2123.9823547207402</v>
          </cell>
          <cell r="AG281">
            <v>2123.9823547207402</v>
          </cell>
          <cell r="AH281">
            <v>628.24445335607504</v>
          </cell>
          <cell r="AI281">
            <v>628.24445335607504</v>
          </cell>
          <cell r="AJ281">
            <v>628.24445335607504</v>
          </cell>
        </row>
        <row r="285">
          <cell r="C285" t="str">
            <v>Bosques Nativos Adultos (Adulto+Achaparrado) que se convierten en Pastizales</v>
          </cell>
        </row>
        <row r="286">
          <cell r="C286" t="str">
            <v>REGIÓN/AÑO</v>
          </cell>
          <cell r="D286">
            <v>1990</v>
          </cell>
          <cell r="E286">
            <v>1991</v>
          </cell>
          <cell r="F286">
            <v>1992</v>
          </cell>
          <cell r="G286">
            <v>1993</v>
          </cell>
          <cell r="H286">
            <v>1994</v>
          </cell>
          <cell r="I286">
            <v>1995</v>
          </cell>
          <cell r="J286">
            <v>1996</v>
          </cell>
          <cell r="K286">
            <v>1997</v>
          </cell>
          <cell r="L286">
            <v>1998</v>
          </cell>
          <cell r="M286">
            <v>1999</v>
          </cell>
          <cell r="N286">
            <v>2000</v>
          </cell>
          <cell r="O286">
            <v>2001</v>
          </cell>
          <cell r="P286">
            <v>2002</v>
          </cell>
          <cell r="Q286">
            <v>2003</v>
          </cell>
          <cell r="R286">
            <v>2004</v>
          </cell>
          <cell r="S286">
            <v>2005</v>
          </cell>
          <cell r="T286">
            <v>2006</v>
          </cell>
          <cell r="U286">
            <v>2007</v>
          </cell>
          <cell r="V286">
            <v>2008</v>
          </cell>
          <cell r="W286">
            <v>2009</v>
          </cell>
          <cell r="X286">
            <v>2010</v>
          </cell>
          <cell r="Y286">
            <v>2011</v>
          </cell>
          <cell r="Z286">
            <v>2012</v>
          </cell>
          <cell r="AA286">
            <v>2013</v>
          </cell>
          <cell r="AB286">
            <v>2014</v>
          </cell>
          <cell r="AC286">
            <v>2015</v>
          </cell>
          <cell r="AD286">
            <v>2016</v>
          </cell>
          <cell r="AE286">
            <v>2017</v>
          </cell>
          <cell r="AF286">
            <v>2018</v>
          </cell>
          <cell r="AG286">
            <v>2019</v>
          </cell>
          <cell r="AH286">
            <v>2020</v>
          </cell>
          <cell r="AI286">
            <v>2021</v>
          </cell>
          <cell r="AJ286">
            <v>2022</v>
          </cell>
        </row>
        <row r="287">
          <cell r="C287" t="str">
            <v>XV</v>
          </cell>
          <cell r="D287">
            <v>0</v>
          </cell>
          <cell r="E287">
            <v>0</v>
          </cell>
          <cell r="F287">
            <v>0</v>
          </cell>
          <cell r="G287">
            <v>0</v>
          </cell>
          <cell r="H287">
            <v>0</v>
          </cell>
          <cell r="I287">
            <v>0</v>
          </cell>
          <cell r="J287">
            <v>0</v>
          </cell>
          <cell r="K287">
            <v>0</v>
          </cell>
          <cell r="L287">
            <v>0</v>
          </cell>
          <cell r="M287">
            <v>0</v>
          </cell>
          <cell r="N287">
            <v>0</v>
          </cell>
          <cell r="O287">
            <v>0</v>
          </cell>
          <cell r="P287">
            <v>0</v>
          </cell>
          <cell r="Q287">
            <v>0</v>
          </cell>
          <cell r="R287">
            <v>0</v>
          </cell>
          <cell r="S287">
            <v>0</v>
          </cell>
          <cell r="T287">
            <v>0</v>
          </cell>
          <cell r="U287">
            <v>0</v>
          </cell>
          <cell r="V287">
            <v>0</v>
          </cell>
          <cell r="W287">
            <v>0</v>
          </cell>
          <cell r="X287">
            <v>0</v>
          </cell>
          <cell r="Y287">
            <v>0</v>
          </cell>
          <cell r="Z287">
            <v>0</v>
          </cell>
          <cell r="AA287">
            <v>0</v>
          </cell>
          <cell r="AB287">
            <v>0</v>
          </cell>
          <cell r="AC287">
            <v>0</v>
          </cell>
          <cell r="AD287">
            <v>0</v>
          </cell>
          <cell r="AE287">
            <v>0</v>
          </cell>
          <cell r="AF287">
            <v>0</v>
          </cell>
          <cell r="AG287">
            <v>0</v>
          </cell>
          <cell r="AH287">
            <v>0</v>
          </cell>
          <cell r="AI287">
            <v>0</v>
          </cell>
          <cell r="AJ287">
            <v>0</v>
          </cell>
        </row>
        <row r="288">
          <cell r="C288" t="str">
            <v>I</v>
          </cell>
          <cell r="D288">
            <v>0</v>
          </cell>
          <cell r="E288">
            <v>0</v>
          </cell>
          <cell r="F288">
            <v>0</v>
          </cell>
          <cell r="G288">
            <v>0</v>
          </cell>
          <cell r="H288">
            <v>0</v>
          </cell>
          <cell r="I288">
            <v>0</v>
          </cell>
          <cell r="J288">
            <v>0</v>
          </cell>
          <cell r="K288">
            <v>0</v>
          </cell>
          <cell r="L288">
            <v>0</v>
          </cell>
          <cell r="M288">
            <v>0</v>
          </cell>
          <cell r="N288">
            <v>0</v>
          </cell>
          <cell r="O288">
            <v>0</v>
          </cell>
          <cell r="P288">
            <v>0</v>
          </cell>
          <cell r="Q288">
            <v>0</v>
          </cell>
          <cell r="R288">
            <v>0</v>
          </cell>
          <cell r="S288">
            <v>0</v>
          </cell>
          <cell r="T288">
            <v>0</v>
          </cell>
          <cell r="U288">
            <v>0</v>
          </cell>
          <cell r="V288">
            <v>0</v>
          </cell>
          <cell r="W288">
            <v>0</v>
          </cell>
          <cell r="X288">
            <v>0</v>
          </cell>
          <cell r="Y288">
            <v>0</v>
          </cell>
          <cell r="Z288">
            <v>0</v>
          </cell>
          <cell r="AA288">
            <v>0</v>
          </cell>
          <cell r="AB288">
            <v>0</v>
          </cell>
          <cell r="AC288">
            <v>0</v>
          </cell>
          <cell r="AD288">
            <v>0</v>
          </cell>
          <cell r="AE288">
            <v>0</v>
          </cell>
          <cell r="AF288">
            <v>0</v>
          </cell>
          <cell r="AG288">
            <v>0</v>
          </cell>
          <cell r="AH288">
            <v>0</v>
          </cell>
          <cell r="AI288">
            <v>0</v>
          </cell>
          <cell r="AJ288">
            <v>0</v>
          </cell>
        </row>
        <row r="289">
          <cell r="C289" t="str">
            <v>II</v>
          </cell>
          <cell r="D289">
            <v>0</v>
          </cell>
          <cell r="E289">
            <v>0</v>
          </cell>
          <cell r="F289">
            <v>0</v>
          </cell>
          <cell r="G289">
            <v>0</v>
          </cell>
          <cell r="H289">
            <v>0</v>
          </cell>
          <cell r="I289">
            <v>0</v>
          </cell>
          <cell r="J289">
            <v>0</v>
          </cell>
          <cell r="K289">
            <v>0</v>
          </cell>
          <cell r="L289">
            <v>0</v>
          </cell>
          <cell r="M289">
            <v>0</v>
          </cell>
          <cell r="N289">
            <v>0</v>
          </cell>
          <cell r="O289">
            <v>0</v>
          </cell>
          <cell r="P289">
            <v>0</v>
          </cell>
          <cell r="Q289">
            <v>0</v>
          </cell>
          <cell r="R289">
            <v>0</v>
          </cell>
          <cell r="S289">
            <v>0</v>
          </cell>
          <cell r="T289">
            <v>0</v>
          </cell>
          <cell r="U289">
            <v>0</v>
          </cell>
          <cell r="V289">
            <v>0</v>
          </cell>
          <cell r="W289">
            <v>0</v>
          </cell>
          <cell r="X289">
            <v>0</v>
          </cell>
          <cell r="Y289">
            <v>0</v>
          </cell>
          <cell r="Z289">
            <v>0</v>
          </cell>
          <cell r="AA289">
            <v>0</v>
          </cell>
          <cell r="AB289">
            <v>0</v>
          </cell>
          <cell r="AC289">
            <v>0</v>
          </cell>
          <cell r="AD289">
            <v>0</v>
          </cell>
          <cell r="AE289">
            <v>0</v>
          </cell>
          <cell r="AF289">
            <v>0</v>
          </cell>
          <cell r="AG289">
            <v>0</v>
          </cell>
          <cell r="AH289">
            <v>0</v>
          </cell>
          <cell r="AI289">
            <v>0</v>
          </cell>
          <cell r="AJ289">
            <v>0</v>
          </cell>
        </row>
        <row r="290">
          <cell r="C290" t="str">
            <v>III</v>
          </cell>
          <cell r="D290">
            <v>90.328299545845994</v>
          </cell>
          <cell r="E290">
            <v>90.328299545845994</v>
          </cell>
          <cell r="F290">
            <v>90.328299545845994</v>
          </cell>
          <cell r="G290">
            <v>90.328299545845994</v>
          </cell>
          <cell r="H290">
            <v>90.328299545845994</v>
          </cell>
          <cell r="I290">
            <v>90.328299545845994</v>
          </cell>
          <cell r="J290">
            <v>90.328299545845994</v>
          </cell>
          <cell r="K290">
            <v>90.328299545845994</v>
          </cell>
          <cell r="L290">
            <v>90.328299545845994</v>
          </cell>
          <cell r="M290">
            <v>90.328299545845994</v>
          </cell>
          <cell r="N290">
            <v>90.328299545845994</v>
          </cell>
          <cell r="O290">
            <v>90.328299545845994</v>
          </cell>
          <cell r="P290">
            <v>90.328299545845994</v>
          </cell>
          <cell r="Q290">
            <v>90.328299545845994</v>
          </cell>
          <cell r="R290">
            <v>90.328299545845994</v>
          </cell>
          <cell r="S290">
            <v>90.328299545845994</v>
          </cell>
          <cell r="T290">
            <v>90.328299545845994</v>
          </cell>
          <cell r="U290">
            <v>90.328299545845994</v>
          </cell>
          <cell r="V290">
            <v>90.328299545845994</v>
          </cell>
          <cell r="W290">
            <v>90.328299545845994</v>
          </cell>
          <cell r="X290">
            <v>90.328299545845994</v>
          </cell>
          <cell r="Y290">
            <v>90.328299545845994</v>
          </cell>
          <cell r="Z290">
            <v>90.328299545845994</v>
          </cell>
          <cell r="AA290">
            <v>90.328299545845994</v>
          </cell>
          <cell r="AB290">
            <v>90.328299545845994</v>
          </cell>
          <cell r="AC290">
            <v>90.328299545845994</v>
          </cell>
          <cell r="AD290">
            <v>90.328299545845994</v>
          </cell>
          <cell r="AE290">
            <v>90.328299545845994</v>
          </cell>
          <cell r="AF290">
            <v>90.328299545845994</v>
          </cell>
          <cell r="AG290">
            <v>90.328299545845994</v>
          </cell>
          <cell r="AH290">
            <v>90.328299545845994</v>
          </cell>
          <cell r="AI290">
            <v>90.328299545845994</v>
          </cell>
          <cell r="AJ290">
            <v>90.328299545845994</v>
          </cell>
        </row>
        <row r="291">
          <cell r="C291" t="str">
            <v>IV</v>
          </cell>
          <cell r="D291">
            <v>0</v>
          </cell>
          <cell r="E291">
            <v>0</v>
          </cell>
          <cell r="F291">
            <v>0</v>
          </cell>
          <cell r="G291">
            <v>0</v>
          </cell>
          <cell r="H291">
            <v>0</v>
          </cell>
          <cell r="I291">
            <v>0</v>
          </cell>
          <cell r="J291">
            <v>0</v>
          </cell>
          <cell r="K291">
            <v>0</v>
          </cell>
          <cell r="L291">
            <v>0</v>
          </cell>
          <cell r="M291">
            <v>0</v>
          </cell>
          <cell r="N291">
            <v>0</v>
          </cell>
          <cell r="O291">
            <v>0</v>
          </cell>
          <cell r="P291">
            <v>0</v>
          </cell>
          <cell r="Q291">
            <v>0</v>
          </cell>
          <cell r="R291">
            <v>0</v>
          </cell>
          <cell r="S291">
            <v>0</v>
          </cell>
          <cell r="T291">
            <v>0</v>
          </cell>
          <cell r="U291">
            <v>0</v>
          </cell>
          <cell r="V291">
            <v>0</v>
          </cell>
          <cell r="W291">
            <v>0</v>
          </cell>
          <cell r="X291">
            <v>0</v>
          </cell>
          <cell r="Y291">
            <v>0</v>
          </cell>
          <cell r="Z291">
            <v>0</v>
          </cell>
          <cell r="AA291">
            <v>0</v>
          </cell>
          <cell r="AB291">
            <v>2.59629434326733</v>
          </cell>
          <cell r="AC291">
            <v>2.59629434326733</v>
          </cell>
          <cell r="AD291">
            <v>2.59629434326733</v>
          </cell>
          <cell r="AE291">
            <v>20.573612883178001</v>
          </cell>
          <cell r="AF291">
            <v>0</v>
          </cell>
          <cell r="AG291">
            <v>0</v>
          </cell>
          <cell r="AH291">
            <v>0</v>
          </cell>
          <cell r="AI291">
            <v>0</v>
          </cell>
          <cell r="AJ291">
            <v>0</v>
          </cell>
        </row>
        <row r="292">
          <cell r="C292" t="str">
            <v>V</v>
          </cell>
          <cell r="D292">
            <v>172.65472975</v>
          </cell>
          <cell r="E292">
            <v>172.65472975</v>
          </cell>
          <cell r="F292">
            <v>172.65472975</v>
          </cell>
          <cell r="G292">
            <v>172.65472975</v>
          </cell>
          <cell r="H292">
            <v>172.65472975</v>
          </cell>
          <cell r="I292">
            <v>172.65472975</v>
          </cell>
          <cell r="J292">
            <v>172.65472975</v>
          </cell>
          <cell r="K292">
            <v>172.65472975</v>
          </cell>
          <cell r="L292">
            <v>172.65472975</v>
          </cell>
          <cell r="M292">
            <v>172.65472975</v>
          </cell>
          <cell r="N292">
            <v>172.65472975</v>
          </cell>
          <cell r="O292">
            <v>172.65472975</v>
          </cell>
          <cell r="P292">
            <v>172.65472975</v>
          </cell>
          <cell r="Q292">
            <v>172.65472975</v>
          </cell>
          <cell r="R292">
            <v>172.65472975</v>
          </cell>
          <cell r="S292">
            <v>172.65472975</v>
          </cell>
          <cell r="T292">
            <v>172.65472975</v>
          </cell>
          <cell r="U292">
            <v>172.65472975</v>
          </cell>
          <cell r="V292">
            <v>172.65472975</v>
          </cell>
          <cell r="W292">
            <v>172.65472975</v>
          </cell>
          <cell r="X292">
            <v>172.65472975</v>
          </cell>
          <cell r="Y292">
            <v>172.65472975</v>
          </cell>
          <cell r="Z292">
            <v>172.65472975</v>
          </cell>
          <cell r="AA292">
            <v>172.65472975</v>
          </cell>
          <cell r="AB292">
            <v>1.6305833333333299</v>
          </cell>
          <cell r="AC292">
            <v>1.6305833333333299</v>
          </cell>
          <cell r="AD292">
            <v>1.6305833333333299</v>
          </cell>
          <cell r="AE292">
            <v>0</v>
          </cell>
          <cell r="AF292">
            <v>0</v>
          </cell>
          <cell r="AG292">
            <v>0</v>
          </cell>
          <cell r="AH292">
            <v>0</v>
          </cell>
          <cell r="AI292">
            <v>0</v>
          </cell>
          <cell r="AJ292">
            <v>0</v>
          </cell>
        </row>
        <row r="293">
          <cell r="C293" t="str">
            <v>RM</v>
          </cell>
          <cell r="D293">
            <v>0</v>
          </cell>
          <cell r="E293">
            <v>0</v>
          </cell>
          <cell r="F293">
            <v>0</v>
          </cell>
          <cell r="G293">
            <v>0</v>
          </cell>
          <cell r="H293">
            <v>0</v>
          </cell>
          <cell r="I293">
            <v>0</v>
          </cell>
          <cell r="J293">
            <v>0</v>
          </cell>
          <cell r="K293">
            <v>0</v>
          </cell>
          <cell r="L293">
            <v>0</v>
          </cell>
          <cell r="M293">
            <v>0</v>
          </cell>
          <cell r="N293">
            <v>0</v>
          </cell>
          <cell r="O293">
            <v>0</v>
          </cell>
          <cell r="P293">
            <v>0</v>
          </cell>
          <cell r="Q293">
            <v>0</v>
          </cell>
          <cell r="R293">
            <v>0</v>
          </cell>
          <cell r="S293">
            <v>0</v>
          </cell>
          <cell r="T293">
            <v>0</v>
          </cell>
          <cell r="U293">
            <v>0</v>
          </cell>
          <cell r="V293">
            <v>0</v>
          </cell>
          <cell r="W293">
            <v>0</v>
          </cell>
          <cell r="X293">
            <v>0</v>
          </cell>
          <cell r="Y293">
            <v>0</v>
          </cell>
          <cell r="Z293">
            <v>0</v>
          </cell>
          <cell r="AA293">
            <v>0</v>
          </cell>
          <cell r="AB293">
            <v>0</v>
          </cell>
          <cell r="AC293">
            <v>0</v>
          </cell>
          <cell r="AD293">
            <v>0</v>
          </cell>
          <cell r="AE293">
            <v>0</v>
          </cell>
          <cell r="AF293">
            <v>0</v>
          </cell>
          <cell r="AG293">
            <v>0</v>
          </cell>
          <cell r="AH293">
            <v>0</v>
          </cell>
          <cell r="AI293">
            <v>0</v>
          </cell>
          <cell r="AJ293">
            <v>0</v>
          </cell>
        </row>
        <row r="294">
          <cell r="C294" t="str">
            <v>VI</v>
          </cell>
          <cell r="D294">
            <v>3.7092430294666703E-2</v>
          </cell>
          <cell r="E294">
            <v>3.7092430294666703E-2</v>
          </cell>
          <cell r="F294">
            <v>3.7092430294666703E-2</v>
          </cell>
          <cell r="G294">
            <v>3.7092430294666703E-2</v>
          </cell>
          <cell r="H294">
            <v>3.7092430294666703E-2</v>
          </cell>
          <cell r="I294">
            <v>3.7092430294666703E-2</v>
          </cell>
          <cell r="J294">
            <v>3.7092430294666703E-2</v>
          </cell>
          <cell r="K294">
            <v>3.7092430294666703E-2</v>
          </cell>
          <cell r="L294">
            <v>3.7092430294666703E-2</v>
          </cell>
          <cell r="M294">
            <v>3.7092430294666703E-2</v>
          </cell>
          <cell r="N294">
            <v>3.7092430294666703E-2</v>
          </cell>
          <cell r="O294">
            <v>3.7092430294666703E-2</v>
          </cell>
          <cell r="P294">
            <v>3.7092430294666703E-2</v>
          </cell>
          <cell r="Q294">
            <v>3.7092430294666703E-2</v>
          </cell>
          <cell r="R294">
            <v>3.7092430294666703E-2</v>
          </cell>
          <cell r="S294">
            <v>3.7092430294666703E-2</v>
          </cell>
          <cell r="T294">
            <v>3.7092430294666703E-2</v>
          </cell>
          <cell r="U294">
            <v>3.7092430294666703E-2</v>
          </cell>
          <cell r="V294">
            <v>3.7092430294666703E-2</v>
          </cell>
          <cell r="W294">
            <v>3.7092430294666703E-2</v>
          </cell>
          <cell r="X294">
            <v>3.7092430294666703E-2</v>
          </cell>
          <cell r="Y294">
            <v>3.7092430294666703E-2</v>
          </cell>
          <cell r="Z294">
            <v>3.7092430294666703E-2</v>
          </cell>
          <cell r="AA294">
            <v>3.7092430294666703E-2</v>
          </cell>
          <cell r="AB294">
            <v>0.68919658653933302</v>
          </cell>
          <cell r="AC294">
            <v>0.68919658653933302</v>
          </cell>
          <cell r="AD294">
            <v>0.68919658653933302</v>
          </cell>
          <cell r="AE294">
            <v>0</v>
          </cell>
          <cell r="AF294">
            <v>0</v>
          </cell>
          <cell r="AG294">
            <v>0</v>
          </cell>
          <cell r="AH294">
            <v>0</v>
          </cell>
          <cell r="AI294">
            <v>0</v>
          </cell>
          <cell r="AJ294">
            <v>0</v>
          </cell>
        </row>
        <row r="295">
          <cell r="C295" t="str">
            <v>VII</v>
          </cell>
          <cell r="D295">
            <v>0.44019558333333297</v>
          </cell>
          <cell r="E295">
            <v>0.44019558333333297</v>
          </cell>
          <cell r="F295">
            <v>0.44019558333333297</v>
          </cell>
          <cell r="G295">
            <v>0.44019558333333297</v>
          </cell>
          <cell r="H295">
            <v>0.44019558333333297</v>
          </cell>
          <cell r="I295">
            <v>0.44019558333333297</v>
          </cell>
          <cell r="J295">
            <v>0.44019558333333297</v>
          </cell>
          <cell r="K295">
            <v>0.44019558333333297</v>
          </cell>
          <cell r="L295">
            <v>0.44019558333333297</v>
          </cell>
          <cell r="M295">
            <v>0.44019558333333297</v>
          </cell>
          <cell r="N295">
            <v>0.44019558333333297</v>
          </cell>
          <cell r="O295">
            <v>0.44019558333333297</v>
          </cell>
          <cell r="P295">
            <v>0.44019558333333297</v>
          </cell>
          <cell r="Q295">
            <v>0.44019558333333297</v>
          </cell>
          <cell r="R295">
            <v>0.44019558333333297</v>
          </cell>
          <cell r="S295">
            <v>0.44019558333333297</v>
          </cell>
          <cell r="T295">
            <v>0.44019558333333297</v>
          </cell>
          <cell r="U295">
            <v>0.44019558333333297</v>
          </cell>
          <cell r="V295">
            <v>0.44019558333333297</v>
          </cell>
          <cell r="W295">
            <v>0.44019558333333297</v>
          </cell>
          <cell r="X295">
            <v>0.44019558333333297</v>
          </cell>
          <cell r="Y295">
            <v>0.44019558333333297</v>
          </cell>
          <cell r="Z295">
            <v>0.44019558333333297</v>
          </cell>
          <cell r="AA295">
            <v>0.44019558333333297</v>
          </cell>
          <cell r="AB295">
            <v>0</v>
          </cell>
          <cell r="AC295">
            <v>0</v>
          </cell>
          <cell r="AD295">
            <v>0</v>
          </cell>
          <cell r="AE295">
            <v>0</v>
          </cell>
          <cell r="AF295">
            <v>36.234773500000003</v>
          </cell>
          <cell r="AG295">
            <v>36.234773500000003</v>
          </cell>
          <cell r="AH295">
            <v>0</v>
          </cell>
          <cell r="AI295">
            <v>0</v>
          </cell>
          <cell r="AJ295">
            <v>0</v>
          </cell>
        </row>
        <row r="296">
          <cell r="C296" t="str">
            <v>XVI</v>
          </cell>
          <cell r="D296">
            <v>51.552089847334102</v>
          </cell>
          <cell r="E296">
            <v>51.552089847334102</v>
          </cell>
          <cell r="F296">
            <v>51.552089847334102</v>
          </cell>
          <cell r="G296">
            <v>51.552089847334102</v>
          </cell>
          <cell r="H296">
            <v>51.552089847334102</v>
          </cell>
          <cell r="I296">
            <v>51.552089847334102</v>
          </cell>
          <cell r="J296">
            <v>51.552089847334102</v>
          </cell>
          <cell r="K296">
            <v>51.552089847334102</v>
          </cell>
          <cell r="L296">
            <v>51.552089847334102</v>
          </cell>
          <cell r="M296">
            <v>51.552089847334102</v>
          </cell>
          <cell r="N296">
            <v>51.552089847334102</v>
          </cell>
          <cell r="O296">
            <v>51.552089847334102</v>
          </cell>
          <cell r="P296">
            <v>51.552089847334102</v>
          </cell>
          <cell r="Q296">
            <v>51.552089847334102</v>
          </cell>
          <cell r="R296">
            <v>51.552089847334102</v>
          </cell>
          <cell r="S296">
            <v>51.552089847334102</v>
          </cell>
          <cell r="T296">
            <v>51.552089847334102</v>
          </cell>
          <cell r="U296">
            <v>51.552089847334102</v>
          </cell>
          <cell r="V296">
            <v>51.552089847334102</v>
          </cell>
          <cell r="W296">
            <v>51.552089847334102</v>
          </cell>
          <cell r="X296">
            <v>51.552089847334102</v>
          </cell>
          <cell r="Y296">
            <v>51.552089847334102</v>
          </cell>
          <cell r="Z296">
            <v>51.552089847334102</v>
          </cell>
          <cell r="AA296">
            <v>51.552089847334102</v>
          </cell>
          <cell r="AB296">
            <v>3.2463669872773302</v>
          </cell>
          <cell r="AC296">
            <v>3.2463669872773302</v>
          </cell>
          <cell r="AD296">
            <v>3.2463669872773302</v>
          </cell>
          <cell r="AE296">
            <v>30.964129066841998</v>
          </cell>
          <cell r="AF296">
            <v>20.361205012060001</v>
          </cell>
          <cell r="AG296">
            <v>20.361205012060001</v>
          </cell>
          <cell r="AH296">
            <v>0</v>
          </cell>
          <cell r="AI296">
            <v>0</v>
          </cell>
          <cell r="AJ296">
            <v>0</v>
          </cell>
        </row>
        <row r="297">
          <cell r="C297" t="str">
            <v>VIII</v>
          </cell>
          <cell r="D297">
            <v>403.85858258333297</v>
          </cell>
          <cell r="E297">
            <v>403.85858258333297</v>
          </cell>
          <cell r="F297">
            <v>403.85858258333297</v>
          </cell>
          <cell r="G297">
            <v>403.85858258333297</v>
          </cell>
          <cell r="H297">
            <v>403.85858258333297</v>
          </cell>
          <cell r="I297">
            <v>403.85858258333297</v>
          </cell>
          <cell r="J297">
            <v>403.85858258333297</v>
          </cell>
          <cell r="K297">
            <v>403.85858258333297</v>
          </cell>
          <cell r="L297">
            <v>403.85858258333297</v>
          </cell>
          <cell r="M297">
            <v>403.85858258333297</v>
          </cell>
          <cell r="N297">
            <v>403.85858258333297</v>
          </cell>
          <cell r="O297">
            <v>403.85858258333297</v>
          </cell>
          <cell r="P297">
            <v>403.85858258333297</v>
          </cell>
          <cell r="Q297">
            <v>403.85858258333297</v>
          </cell>
          <cell r="R297">
            <v>403.85858258333297</v>
          </cell>
          <cell r="S297">
            <v>403.85858258333297</v>
          </cell>
          <cell r="T297">
            <v>403.85858258333297</v>
          </cell>
          <cell r="U297">
            <v>403.85858258333297</v>
          </cell>
          <cell r="V297">
            <v>403.85858258333297</v>
          </cell>
          <cell r="W297">
            <v>403.85858258333297</v>
          </cell>
          <cell r="X297">
            <v>403.85858258333297</v>
          </cell>
          <cell r="Y297">
            <v>403.85858258333297</v>
          </cell>
          <cell r="Z297">
            <v>403.85858258333297</v>
          </cell>
          <cell r="AA297">
            <v>403.85858258333297</v>
          </cell>
          <cell r="AB297">
            <v>111.764016666667</v>
          </cell>
          <cell r="AC297">
            <v>111.764016666667</v>
          </cell>
          <cell r="AD297">
            <v>111.764016666667</v>
          </cell>
          <cell r="AE297">
            <v>1263.9635490000001</v>
          </cell>
          <cell r="AF297">
            <v>46.073690999999997</v>
          </cell>
          <cell r="AG297">
            <v>46.073690999999997</v>
          </cell>
          <cell r="AH297">
            <v>0</v>
          </cell>
          <cell r="AI297">
            <v>0</v>
          </cell>
          <cell r="AJ297">
            <v>0</v>
          </cell>
        </row>
        <row r="298">
          <cell r="C298" t="str">
            <v>IX</v>
          </cell>
          <cell r="D298">
            <v>571.01523581666902</v>
          </cell>
          <cell r="E298">
            <v>571.01523581666902</v>
          </cell>
          <cell r="F298">
            <v>571.01523581666902</v>
          </cell>
          <cell r="G298">
            <v>571.01523581666902</v>
          </cell>
          <cell r="H298">
            <v>571.01523581666902</v>
          </cell>
          <cell r="I298">
            <v>571.01523581666902</v>
          </cell>
          <cell r="J298">
            <v>571.01523581666902</v>
          </cell>
          <cell r="K298">
            <v>571.01523581666902</v>
          </cell>
          <cell r="L298">
            <v>571.01523581666902</v>
          </cell>
          <cell r="M298">
            <v>571.01523581666902</v>
          </cell>
          <cell r="N298">
            <v>571.01523581666902</v>
          </cell>
          <cell r="O298">
            <v>571.01523581666902</v>
          </cell>
          <cell r="P298">
            <v>571.01523581666902</v>
          </cell>
          <cell r="Q298">
            <v>571.01523581666902</v>
          </cell>
          <cell r="R298">
            <v>571.01523581666902</v>
          </cell>
          <cell r="S298">
            <v>571.01523581666902</v>
          </cell>
          <cell r="T298">
            <v>571.01523581666902</v>
          </cell>
          <cell r="U298">
            <v>571.01523581666902</v>
          </cell>
          <cell r="V298">
            <v>571.01523581666902</v>
          </cell>
          <cell r="W298">
            <v>571.01523581666902</v>
          </cell>
          <cell r="X298">
            <v>571.01523581666902</v>
          </cell>
          <cell r="Y298">
            <v>571.01523581666902</v>
          </cell>
          <cell r="Z298">
            <v>571.01523581666902</v>
          </cell>
          <cell r="AA298">
            <v>571.01523581666902</v>
          </cell>
          <cell r="AB298">
            <v>502.90782366380802</v>
          </cell>
          <cell r="AC298">
            <v>502.90782366380802</v>
          </cell>
          <cell r="AD298">
            <v>502.90782366380802</v>
          </cell>
          <cell r="AE298">
            <v>9.8358548540330002</v>
          </cell>
          <cell r="AF298">
            <v>175.521067727895</v>
          </cell>
          <cell r="AG298">
            <v>175.521067727895</v>
          </cell>
          <cell r="AH298">
            <v>7.5232667642575004</v>
          </cell>
          <cell r="AI298">
            <v>7.5232667642575004</v>
          </cell>
          <cell r="AJ298">
            <v>7.5232667642575004</v>
          </cell>
        </row>
        <row r="299">
          <cell r="C299" t="str">
            <v>XIV</v>
          </cell>
          <cell r="D299">
            <v>112.33736758333301</v>
          </cell>
          <cell r="E299">
            <v>112.33736758333301</v>
          </cell>
          <cell r="F299">
            <v>112.33736758333301</v>
          </cell>
          <cell r="G299">
            <v>112.33736758333301</v>
          </cell>
          <cell r="H299">
            <v>112.33736758333301</v>
          </cell>
          <cell r="I299">
            <v>112.33736758333301</v>
          </cell>
          <cell r="J299">
            <v>112.33736758333301</v>
          </cell>
          <cell r="K299">
            <v>112.33736758333301</v>
          </cell>
          <cell r="L299">
            <v>112.33736758333301</v>
          </cell>
          <cell r="M299">
            <v>112.33736758333301</v>
          </cell>
          <cell r="N299">
            <v>112.33736758333301</v>
          </cell>
          <cell r="O299">
            <v>112.33736758333301</v>
          </cell>
          <cell r="P299">
            <v>112.33736758333301</v>
          </cell>
          <cell r="Q299">
            <v>112.33736758333301</v>
          </cell>
          <cell r="R299">
            <v>112.33736758333301</v>
          </cell>
          <cell r="S299">
            <v>112.33736758333301</v>
          </cell>
          <cell r="T299">
            <v>112.33736758333301</v>
          </cell>
          <cell r="U299">
            <v>112.33736758333301</v>
          </cell>
          <cell r="V299">
            <v>112.33736758333301</v>
          </cell>
          <cell r="W299">
            <v>112.33736758333301</v>
          </cell>
          <cell r="X299">
            <v>112.33736758333301</v>
          </cell>
          <cell r="Y299">
            <v>112.33736758333301</v>
          </cell>
          <cell r="Z299">
            <v>112.33736758333301</v>
          </cell>
          <cell r="AA299">
            <v>112.33736758333301</v>
          </cell>
          <cell r="AB299">
            <v>9.9668083333333293</v>
          </cell>
          <cell r="AC299">
            <v>9.9668083333333293</v>
          </cell>
          <cell r="AD299">
            <v>9.9668083333333293</v>
          </cell>
          <cell r="AE299">
            <v>27.827680000000001</v>
          </cell>
          <cell r="AF299">
            <v>106.0449845</v>
          </cell>
          <cell r="AG299">
            <v>106.0449845</v>
          </cell>
          <cell r="AH299">
            <v>3.2439274999999999</v>
          </cell>
          <cell r="AI299">
            <v>3.2439274999999999</v>
          </cell>
          <cell r="AJ299">
            <v>3.2439274999999999</v>
          </cell>
        </row>
        <row r="300">
          <cell r="C300" t="str">
            <v>X</v>
          </cell>
          <cell r="D300">
            <v>1628.2306545833301</v>
          </cell>
          <cell r="E300">
            <v>1628.2306545833301</v>
          </cell>
          <cell r="F300">
            <v>1628.2306545833301</v>
          </cell>
          <cell r="G300">
            <v>1628.2306545833301</v>
          </cell>
          <cell r="H300">
            <v>1628.2306545833301</v>
          </cell>
          <cell r="I300">
            <v>1628.2306545833301</v>
          </cell>
          <cell r="J300">
            <v>1628.2306545833301</v>
          </cell>
          <cell r="K300">
            <v>1628.2306545833301</v>
          </cell>
          <cell r="L300">
            <v>1628.2306545833301</v>
          </cell>
          <cell r="M300">
            <v>1628.2306545833301</v>
          </cell>
          <cell r="N300">
            <v>1628.2306545833301</v>
          </cell>
          <cell r="O300">
            <v>1628.2306545833301</v>
          </cell>
          <cell r="P300">
            <v>1628.2306545833301</v>
          </cell>
          <cell r="Q300">
            <v>1628.2306545833301</v>
          </cell>
          <cell r="R300">
            <v>1628.2306545833301</v>
          </cell>
          <cell r="S300">
            <v>1628.2306545833301</v>
          </cell>
          <cell r="T300">
            <v>1628.2306545833301</v>
          </cell>
          <cell r="U300">
            <v>1628.2306545833301</v>
          </cell>
          <cell r="V300">
            <v>1628.2306545833301</v>
          </cell>
          <cell r="W300">
            <v>1628.2306545833301</v>
          </cell>
          <cell r="X300">
            <v>1628.2306545833301</v>
          </cell>
          <cell r="Y300">
            <v>1628.2306545833301</v>
          </cell>
          <cell r="Z300">
            <v>1628.2306545833301</v>
          </cell>
          <cell r="AA300">
            <v>1628.2306545833301</v>
          </cell>
          <cell r="AB300">
            <v>819.615724</v>
          </cell>
          <cell r="AC300">
            <v>819.615724</v>
          </cell>
          <cell r="AD300">
            <v>819.615724</v>
          </cell>
          <cell r="AE300">
            <v>2687.9779669999998</v>
          </cell>
          <cell r="AF300">
            <v>613.88412000000005</v>
          </cell>
          <cell r="AG300">
            <v>613.88412000000005</v>
          </cell>
          <cell r="AH300">
            <v>182.492672</v>
          </cell>
          <cell r="AI300">
            <v>182.492672</v>
          </cell>
          <cell r="AJ300">
            <v>182.492672</v>
          </cell>
        </row>
        <row r="301">
          <cell r="C301" t="str">
            <v>XI</v>
          </cell>
          <cell r="D301">
            <v>16.5436611398803</v>
          </cell>
          <cell r="E301">
            <v>16.5436611398803</v>
          </cell>
          <cell r="F301">
            <v>16.5436611398803</v>
          </cell>
          <cell r="G301">
            <v>16.5436611398803</v>
          </cell>
          <cell r="H301">
            <v>16.5436611398803</v>
          </cell>
          <cell r="I301">
            <v>16.5436611398803</v>
          </cell>
          <cell r="J301">
            <v>16.5436611398803</v>
          </cell>
          <cell r="K301">
            <v>16.5436611398803</v>
          </cell>
          <cell r="L301">
            <v>16.5436611398803</v>
          </cell>
          <cell r="M301">
            <v>16.5436611398803</v>
          </cell>
          <cell r="N301">
            <v>16.5436611398803</v>
          </cell>
          <cell r="O301">
            <v>16.5436611398803</v>
          </cell>
          <cell r="P301">
            <v>16.5436611398803</v>
          </cell>
          <cell r="Q301">
            <v>16.5436611398803</v>
          </cell>
          <cell r="R301">
            <v>16.5436611398803</v>
          </cell>
          <cell r="S301">
            <v>16.5436611398803</v>
          </cell>
          <cell r="T301">
            <v>16.5436611398803</v>
          </cell>
          <cell r="U301">
            <v>16.5436611398803</v>
          </cell>
          <cell r="V301">
            <v>16.5436611398803</v>
          </cell>
          <cell r="W301">
            <v>16.5436611398803</v>
          </cell>
          <cell r="X301">
            <v>16.5436611398803</v>
          </cell>
          <cell r="Y301">
            <v>16.5436611398803</v>
          </cell>
          <cell r="Z301">
            <v>16.5436611398803</v>
          </cell>
          <cell r="AA301">
            <v>16.5436611398803</v>
          </cell>
          <cell r="AB301">
            <v>16.5436611398803</v>
          </cell>
          <cell r="AC301">
            <v>16.5436611398803</v>
          </cell>
          <cell r="AD301">
            <v>16.5436611398803</v>
          </cell>
          <cell r="AE301">
            <v>16.5436611398803</v>
          </cell>
          <cell r="AF301">
            <v>16.5436611398803</v>
          </cell>
          <cell r="AG301">
            <v>16.5436611398803</v>
          </cell>
          <cell r="AH301">
            <v>16.5436611398803</v>
          </cell>
          <cell r="AI301">
            <v>16.5436611398803</v>
          </cell>
          <cell r="AJ301">
            <v>16.5436611398803</v>
          </cell>
        </row>
        <row r="302">
          <cell r="C302" t="str">
            <v>XII</v>
          </cell>
          <cell r="D302">
            <v>7.5188941019499994E-2</v>
          </cell>
          <cell r="E302">
            <v>7.5188941019499994E-2</v>
          </cell>
          <cell r="F302">
            <v>7.5188941019499994E-2</v>
          </cell>
          <cell r="G302">
            <v>7.5188941019499994E-2</v>
          </cell>
          <cell r="H302">
            <v>7.5188941019499994E-2</v>
          </cell>
          <cell r="I302">
            <v>7.5188941019499994E-2</v>
          </cell>
          <cell r="J302">
            <v>7.5188941019499994E-2</v>
          </cell>
          <cell r="K302">
            <v>7.5188941019499994E-2</v>
          </cell>
          <cell r="L302">
            <v>7.5188941019499994E-2</v>
          </cell>
          <cell r="M302">
            <v>7.5188941019499994E-2</v>
          </cell>
          <cell r="N302">
            <v>7.5188941019499994E-2</v>
          </cell>
          <cell r="O302">
            <v>7.5188941019499994E-2</v>
          </cell>
          <cell r="P302">
            <v>7.5188941019499994E-2</v>
          </cell>
          <cell r="Q302">
            <v>7.5188941019499994E-2</v>
          </cell>
          <cell r="R302">
            <v>7.5188941019499994E-2</v>
          </cell>
          <cell r="S302">
            <v>7.5188941019499994E-2</v>
          </cell>
          <cell r="T302">
            <v>7.5188941019499994E-2</v>
          </cell>
          <cell r="U302">
            <v>7.5188941019499994E-2</v>
          </cell>
          <cell r="V302">
            <v>7.5188941019499994E-2</v>
          </cell>
          <cell r="W302">
            <v>7.5188941019499994E-2</v>
          </cell>
          <cell r="X302">
            <v>7.5188941019499994E-2</v>
          </cell>
          <cell r="Y302">
            <v>7.5188941019499994E-2</v>
          </cell>
          <cell r="Z302">
            <v>7.5188941019499994E-2</v>
          </cell>
          <cell r="AA302">
            <v>7.5188941019499994E-2</v>
          </cell>
          <cell r="AB302">
            <v>82.087811336011697</v>
          </cell>
          <cell r="AC302">
            <v>82.087811336011697</v>
          </cell>
          <cell r="AD302">
            <v>82.087811336011697</v>
          </cell>
          <cell r="AE302">
            <v>82.087811336011697</v>
          </cell>
          <cell r="AF302">
            <v>82.087811336011697</v>
          </cell>
          <cell r="AG302">
            <v>82.087811336011697</v>
          </cell>
          <cell r="AH302">
            <v>82.087811336011697</v>
          </cell>
          <cell r="AI302">
            <v>82.087811336011697</v>
          </cell>
          <cell r="AJ302">
            <v>82.087811336011697</v>
          </cell>
        </row>
        <row r="303">
          <cell r="C303" t="str">
            <v>TOTAL</v>
          </cell>
          <cell r="D303">
            <v>3047.0730978043798</v>
          </cell>
          <cell r="E303">
            <v>3047.0730978043798</v>
          </cell>
          <cell r="F303">
            <v>3047.0730978043798</v>
          </cell>
          <cell r="G303">
            <v>3047.0730978043798</v>
          </cell>
          <cell r="H303">
            <v>3047.0730978043798</v>
          </cell>
          <cell r="I303">
            <v>3047.0730978043798</v>
          </cell>
          <cell r="J303">
            <v>3047.0730978043798</v>
          </cell>
          <cell r="K303">
            <v>3047.0730978043798</v>
          </cell>
          <cell r="L303">
            <v>3047.0730978043798</v>
          </cell>
          <cell r="M303">
            <v>3047.0730978043798</v>
          </cell>
          <cell r="N303">
            <v>3047.0730978043798</v>
          </cell>
          <cell r="O303">
            <v>3047.0730978043798</v>
          </cell>
          <cell r="P303">
            <v>3047.0730978043798</v>
          </cell>
          <cell r="Q303">
            <v>3047.0730978043798</v>
          </cell>
          <cell r="R303">
            <v>3047.0730978043798</v>
          </cell>
          <cell r="S303">
            <v>3047.0730978043798</v>
          </cell>
          <cell r="T303">
            <v>3047.0730978043798</v>
          </cell>
          <cell r="U303">
            <v>3047.0730978043798</v>
          </cell>
          <cell r="V303">
            <v>3047.0730978043798</v>
          </cell>
          <cell r="W303">
            <v>3047.0730978043798</v>
          </cell>
          <cell r="X303">
            <v>3047.0730978043798</v>
          </cell>
          <cell r="Y303">
            <v>3047.0730978043798</v>
          </cell>
          <cell r="Z303">
            <v>3047.0730978043798</v>
          </cell>
          <cell r="AA303">
            <v>3047.0730978043798</v>
          </cell>
          <cell r="AB303">
            <v>1641.3765859359601</v>
          </cell>
          <cell r="AC303">
            <v>1641.3765859359601</v>
          </cell>
          <cell r="AD303">
            <v>1641.3765859359601</v>
          </cell>
          <cell r="AE303">
            <v>4230.1025648257901</v>
          </cell>
          <cell r="AF303">
            <v>1187.0796137616901</v>
          </cell>
          <cell r="AG303">
            <v>1187.0796137616901</v>
          </cell>
          <cell r="AH303">
            <v>382.21963828599502</v>
          </cell>
          <cell r="AI303">
            <v>382.21963828599502</v>
          </cell>
          <cell r="AJ303">
            <v>382.21963828599502</v>
          </cell>
        </row>
        <row r="306">
          <cell r="C306" t="str">
            <v>Tipo Forestal 01</v>
          </cell>
        </row>
        <row r="307">
          <cell r="C307" t="str">
            <v>Uso de la Tierra/Año</v>
          </cell>
          <cell r="D307">
            <v>1990</v>
          </cell>
          <cell r="E307">
            <v>1991</v>
          </cell>
          <cell r="F307">
            <v>1992</v>
          </cell>
          <cell r="G307">
            <v>1993</v>
          </cell>
          <cell r="H307">
            <v>1994</v>
          </cell>
          <cell r="I307">
            <v>1995</v>
          </cell>
          <cell r="J307">
            <v>1996</v>
          </cell>
          <cell r="K307">
            <v>1997</v>
          </cell>
          <cell r="L307">
            <v>1998</v>
          </cell>
          <cell r="M307">
            <v>1999</v>
          </cell>
          <cell r="N307">
            <v>2000</v>
          </cell>
          <cell r="O307">
            <v>2001</v>
          </cell>
          <cell r="P307">
            <v>2002</v>
          </cell>
          <cell r="Q307">
            <v>2003</v>
          </cell>
          <cell r="R307">
            <v>2004</v>
          </cell>
          <cell r="S307">
            <v>2005</v>
          </cell>
          <cell r="T307">
            <v>2006</v>
          </cell>
          <cell r="U307">
            <v>2007</v>
          </cell>
          <cell r="V307">
            <v>2008</v>
          </cell>
          <cell r="W307">
            <v>2009</v>
          </cell>
          <cell r="X307">
            <v>2010</v>
          </cell>
          <cell r="Y307">
            <v>2011</v>
          </cell>
          <cell r="Z307">
            <v>2012</v>
          </cell>
          <cell r="AA307">
            <v>2013</v>
          </cell>
          <cell r="AB307">
            <v>2014</v>
          </cell>
          <cell r="AC307">
            <v>2015</v>
          </cell>
          <cell r="AD307">
            <v>2016</v>
          </cell>
          <cell r="AE307">
            <v>2017</v>
          </cell>
          <cell r="AF307">
            <v>2018</v>
          </cell>
          <cell r="AG307">
            <v>2019</v>
          </cell>
          <cell r="AH307">
            <v>2020</v>
          </cell>
          <cell r="AI307">
            <v>2021</v>
          </cell>
          <cell r="AJ307">
            <v>2022</v>
          </cell>
        </row>
        <row r="308">
          <cell r="C308" t="str">
            <v>XV</v>
          </cell>
          <cell r="D308">
            <v>0</v>
          </cell>
          <cell r="E308">
            <v>0</v>
          </cell>
          <cell r="F308">
            <v>0</v>
          </cell>
          <cell r="G308">
            <v>0</v>
          </cell>
          <cell r="H308">
            <v>0</v>
          </cell>
          <cell r="I308">
            <v>0</v>
          </cell>
          <cell r="J308">
            <v>0</v>
          </cell>
          <cell r="K308">
            <v>0</v>
          </cell>
          <cell r="L308">
            <v>0</v>
          </cell>
          <cell r="M308">
            <v>0</v>
          </cell>
          <cell r="N308">
            <v>0</v>
          </cell>
          <cell r="O308">
            <v>0</v>
          </cell>
          <cell r="P308">
            <v>0</v>
          </cell>
          <cell r="Q308">
            <v>0</v>
          </cell>
          <cell r="R308">
            <v>0</v>
          </cell>
          <cell r="S308">
            <v>0</v>
          </cell>
          <cell r="T308">
            <v>0</v>
          </cell>
          <cell r="U308">
            <v>0</v>
          </cell>
          <cell r="V308">
            <v>0</v>
          </cell>
          <cell r="W308">
            <v>0</v>
          </cell>
          <cell r="X308">
            <v>0</v>
          </cell>
          <cell r="Y308">
            <v>0</v>
          </cell>
          <cell r="Z308">
            <v>0</v>
          </cell>
          <cell r="AA308">
            <v>0</v>
          </cell>
          <cell r="AB308">
            <v>0</v>
          </cell>
          <cell r="AC308">
            <v>0</v>
          </cell>
          <cell r="AD308">
            <v>0</v>
          </cell>
          <cell r="AE308">
            <v>0</v>
          </cell>
          <cell r="AF308">
            <v>0</v>
          </cell>
          <cell r="AG308">
            <v>0</v>
          </cell>
          <cell r="AH308">
            <v>0</v>
          </cell>
          <cell r="AI308">
            <v>0</v>
          </cell>
          <cell r="AJ308">
            <v>0</v>
          </cell>
        </row>
        <row r="309">
          <cell r="C309" t="str">
            <v>I</v>
          </cell>
          <cell r="D309">
            <v>0</v>
          </cell>
          <cell r="E309">
            <v>0</v>
          </cell>
          <cell r="F309">
            <v>0</v>
          </cell>
          <cell r="G309">
            <v>0</v>
          </cell>
          <cell r="H309">
            <v>0</v>
          </cell>
          <cell r="I309">
            <v>0</v>
          </cell>
          <cell r="J309">
            <v>0</v>
          </cell>
          <cell r="K309">
            <v>0</v>
          </cell>
          <cell r="L309">
            <v>0</v>
          </cell>
          <cell r="M309">
            <v>0</v>
          </cell>
          <cell r="N309">
            <v>0</v>
          </cell>
          <cell r="O309">
            <v>0</v>
          </cell>
          <cell r="P309">
            <v>0</v>
          </cell>
          <cell r="Q309">
            <v>0</v>
          </cell>
          <cell r="R309">
            <v>0</v>
          </cell>
          <cell r="S309">
            <v>0</v>
          </cell>
          <cell r="T309">
            <v>0</v>
          </cell>
          <cell r="U309">
            <v>0</v>
          </cell>
          <cell r="V309">
            <v>0</v>
          </cell>
          <cell r="W309">
            <v>0</v>
          </cell>
          <cell r="X309">
            <v>0</v>
          </cell>
          <cell r="Y309">
            <v>0</v>
          </cell>
          <cell r="Z309">
            <v>0</v>
          </cell>
          <cell r="AA309">
            <v>0</v>
          </cell>
          <cell r="AB309">
            <v>0</v>
          </cell>
          <cell r="AC309">
            <v>0</v>
          </cell>
          <cell r="AD309">
            <v>0</v>
          </cell>
          <cell r="AE309">
            <v>0</v>
          </cell>
          <cell r="AF309">
            <v>0</v>
          </cell>
          <cell r="AG309">
            <v>0</v>
          </cell>
          <cell r="AH309">
            <v>0</v>
          </cell>
          <cell r="AI309">
            <v>0</v>
          </cell>
          <cell r="AJ309">
            <v>0</v>
          </cell>
        </row>
        <row r="310">
          <cell r="C310" t="str">
            <v>II</v>
          </cell>
          <cell r="D310">
            <v>0</v>
          </cell>
          <cell r="E310">
            <v>0</v>
          </cell>
          <cell r="F310">
            <v>0</v>
          </cell>
          <cell r="G310">
            <v>0</v>
          </cell>
          <cell r="H310">
            <v>0</v>
          </cell>
          <cell r="I310">
            <v>0</v>
          </cell>
          <cell r="J310">
            <v>0</v>
          </cell>
          <cell r="K310">
            <v>0</v>
          </cell>
          <cell r="L310">
            <v>0</v>
          </cell>
          <cell r="M310">
            <v>0</v>
          </cell>
          <cell r="N310">
            <v>0</v>
          </cell>
          <cell r="O310">
            <v>0</v>
          </cell>
          <cell r="P310">
            <v>0</v>
          </cell>
          <cell r="Q310">
            <v>0</v>
          </cell>
          <cell r="R310">
            <v>0</v>
          </cell>
          <cell r="S310">
            <v>0</v>
          </cell>
          <cell r="T310">
            <v>0</v>
          </cell>
          <cell r="U310">
            <v>0</v>
          </cell>
          <cell r="V310">
            <v>0</v>
          </cell>
          <cell r="W310">
            <v>0</v>
          </cell>
          <cell r="X310">
            <v>0</v>
          </cell>
          <cell r="Y310">
            <v>0</v>
          </cell>
          <cell r="Z310">
            <v>0</v>
          </cell>
          <cell r="AA310">
            <v>0</v>
          </cell>
          <cell r="AB310">
            <v>0</v>
          </cell>
          <cell r="AC310">
            <v>0</v>
          </cell>
          <cell r="AD310">
            <v>0</v>
          </cell>
          <cell r="AE310">
            <v>0</v>
          </cell>
          <cell r="AF310">
            <v>0</v>
          </cell>
          <cell r="AG310">
            <v>0</v>
          </cell>
          <cell r="AH310">
            <v>0</v>
          </cell>
          <cell r="AI310">
            <v>0</v>
          </cell>
          <cell r="AJ310">
            <v>0</v>
          </cell>
        </row>
        <row r="311">
          <cell r="C311" t="str">
            <v>III</v>
          </cell>
          <cell r="D311">
            <v>0</v>
          </cell>
          <cell r="E311">
            <v>0</v>
          </cell>
          <cell r="F311">
            <v>0</v>
          </cell>
          <cell r="G311">
            <v>0</v>
          </cell>
          <cell r="H311">
            <v>0</v>
          </cell>
          <cell r="I311">
            <v>0</v>
          </cell>
          <cell r="J311">
            <v>0</v>
          </cell>
          <cell r="K311">
            <v>0</v>
          </cell>
          <cell r="L311">
            <v>0</v>
          </cell>
          <cell r="M311">
            <v>0</v>
          </cell>
          <cell r="N311">
            <v>0</v>
          </cell>
          <cell r="O311">
            <v>0</v>
          </cell>
          <cell r="P311">
            <v>0</v>
          </cell>
          <cell r="Q311">
            <v>0</v>
          </cell>
          <cell r="R311">
            <v>0</v>
          </cell>
          <cell r="S311">
            <v>0</v>
          </cell>
          <cell r="T311">
            <v>0</v>
          </cell>
          <cell r="U311">
            <v>0</v>
          </cell>
          <cell r="V311">
            <v>0</v>
          </cell>
          <cell r="W311">
            <v>0</v>
          </cell>
          <cell r="X311">
            <v>0</v>
          </cell>
          <cell r="Y311">
            <v>0</v>
          </cell>
          <cell r="Z311">
            <v>0</v>
          </cell>
          <cell r="AA311">
            <v>0</v>
          </cell>
          <cell r="AB311">
            <v>0</v>
          </cell>
          <cell r="AC311">
            <v>0</v>
          </cell>
          <cell r="AD311">
            <v>0</v>
          </cell>
          <cell r="AE311">
            <v>0</v>
          </cell>
          <cell r="AF311">
            <v>0</v>
          </cell>
          <cell r="AG311">
            <v>0</v>
          </cell>
          <cell r="AH311">
            <v>0</v>
          </cell>
          <cell r="AI311">
            <v>0</v>
          </cell>
          <cell r="AJ311">
            <v>0</v>
          </cell>
        </row>
        <row r="312">
          <cell r="C312" t="str">
            <v>IV</v>
          </cell>
          <cell r="D312">
            <v>0</v>
          </cell>
          <cell r="E312">
            <v>0</v>
          </cell>
          <cell r="F312">
            <v>0</v>
          </cell>
          <cell r="G312">
            <v>0</v>
          </cell>
          <cell r="H312">
            <v>0</v>
          </cell>
          <cell r="I312">
            <v>0</v>
          </cell>
          <cell r="J312">
            <v>0</v>
          </cell>
          <cell r="K312">
            <v>0</v>
          </cell>
          <cell r="L312">
            <v>0</v>
          </cell>
          <cell r="M312">
            <v>0</v>
          </cell>
          <cell r="N312">
            <v>0</v>
          </cell>
          <cell r="O312">
            <v>0</v>
          </cell>
          <cell r="P312">
            <v>0</v>
          </cell>
          <cell r="Q312">
            <v>0</v>
          </cell>
          <cell r="R312">
            <v>0</v>
          </cell>
          <cell r="S312">
            <v>0</v>
          </cell>
          <cell r="T312">
            <v>0</v>
          </cell>
          <cell r="U312">
            <v>0</v>
          </cell>
          <cell r="V312">
            <v>0</v>
          </cell>
          <cell r="W312">
            <v>0</v>
          </cell>
          <cell r="X312">
            <v>0</v>
          </cell>
          <cell r="Y312">
            <v>0</v>
          </cell>
          <cell r="Z312">
            <v>0</v>
          </cell>
          <cell r="AA312">
            <v>0</v>
          </cell>
          <cell r="AB312">
            <v>0</v>
          </cell>
          <cell r="AC312">
            <v>0</v>
          </cell>
          <cell r="AD312">
            <v>0</v>
          </cell>
          <cell r="AE312">
            <v>0</v>
          </cell>
          <cell r="AF312">
            <v>0</v>
          </cell>
          <cell r="AG312">
            <v>0</v>
          </cell>
          <cell r="AH312">
            <v>0</v>
          </cell>
          <cell r="AI312">
            <v>0</v>
          </cell>
          <cell r="AJ312">
            <v>0</v>
          </cell>
        </row>
        <row r="313">
          <cell r="C313" t="str">
            <v>V</v>
          </cell>
          <cell r="D313">
            <v>0</v>
          </cell>
          <cell r="E313">
            <v>0</v>
          </cell>
          <cell r="F313">
            <v>0</v>
          </cell>
          <cell r="G313">
            <v>0</v>
          </cell>
          <cell r="H313">
            <v>0</v>
          </cell>
          <cell r="I313">
            <v>0</v>
          </cell>
          <cell r="J313">
            <v>0</v>
          </cell>
          <cell r="K313">
            <v>0</v>
          </cell>
          <cell r="L313">
            <v>0</v>
          </cell>
          <cell r="M313">
            <v>0</v>
          </cell>
          <cell r="N313">
            <v>0</v>
          </cell>
          <cell r="O313">
            <v>0</v>
          </cell>
          <cell r="P313">
            <v>0</v>
          </cell>
          <cell r="Q313">
            <v>0</v>
          </cell>
          <cell r="R313">
            <v>0</v>
          </cell>
          <cell r="S313">
            <v>0</v>
          </cell>
          <cell r="T313">
            <v>0</v>
          </cell>
          <cell r="U313">
            <v>0</v>
          </cell>
          <cell r="V313">
            <v>0</v>
          </cell>
          <cell r="W313">
            <v>0</v>
          </cell>
          <cell r="X313">
            <v>0</v>
          </cell>
          <cell r="Y313">
            <v>0</v>
          </cell>
          <cell r="Z313">
            <v>0</v>
          </cell>
          <cell r="AA313">
            <v>0</v>
          </cell>
          <cell r="AB313">
            <v>0</v>
          </cell>
          <cell r="AC313">
            <v>0</v>
          </cell>
          <cell r="AD313">
            <v>0</v>
          </cell>
          <cell r="AE313">
            <v>0</v>
          </cell>
          <cell r="AF313">
            <v>0</v>
          </cell>
          <cell r="AG313">
            <v>0</v>
          </cell>
          <cell r="AH313">
            <v>0</v>
          </cell>
          <cell r="AI313">
            <v>0</v>
          </cell>
          <cell r="AJ313">
            <v>0</v>
          </cell>
        </row>
        <row r="314">
          <cell r="C314" t="str">
            <v>RM</v>
          </cell>
          <cell r="D314">
            <v>0</v>
          </cell>
          <cell r="E314">
            <v>0</v>
          </cell>
          <cell r="F314">
            <v>0</v>
          </cell>
          <cell r="G314">
            <v>0</v>
          </cell>
          <cell r="H314">
            <v>0</v>
          </cell>
          <cell r="I314">
            <v>0</v>
          </cell>
          <cell r="J314">
            <v>0</v>
          </cell>
          <cell r="K314">
            <v>0</v>
          </cell>
          <cell r="L314">
            <v>0</v>
          </cell>
          <cell r="M314">
            <v>0</v>
          </cell>
          <cell r="N314">
            <v>0</v>
          </cell>
          <cell r="O314">
            <v>0</v>
          </cell>
          <cell r="P314">
            <v>0</v>
          </cell>
          <cell r="Q314">
            <v>0</v>
          </cell>
          <cell r="R314">
            <v>0</v>
          </cell>
          <cell r="S314">
            <v>0</v>
          </cell>
          <cell r="T314">
            <v>0</v>
          </cell>
          <cell r="U314">
            <v>0</v>
          </cell>
          <cell r="V314">
            <v>0</v>
          </cell>
          <cell r="W314">
            <v>0</v>
          </cell>
          <cell r="X314">
            <v>0</v>
          </cell>
          <cell r="Y314">
            <v>0</v>
          </cell>
          <cell r="Z314">
            <v>0</v>
          </cell>
          <cell r="AA314">
            <v>0</v>
          </cell>
          <cell r="AB314">
            <v>0</v>
          </cell>
          <cell r="AC314">
            <v>0</v>
          </cell>
          <cell r="AD314">
            <v>0</v>
          </cell>
          <cell r="AE314">
            <v>0</v>
          </cell>
          <cell r="AF314">
            <v>0</v>
          </cell>
          <cell r="AG314">
            <v>0</v>
          </cell>
          <cell r="AH314">
            <v>0</v>
          </cell>
          <cell r="AI314">
            <v>0</v>
          </cell>
          <cell r="AJ314">
            <v>0</v>
          </cell>
        </row>
        <row r="315">
          <cell r="C315" t="str">
            <v>VI</v>
          </cell>
          <cell r="D315">
            <v>0</v>
          </cell>
          <cell r="E315">
            <v>0</v>
          </cell>
          <cell r="F315">
            <v>0</v>
          </cell>
          <cell r="G315">
            <v>0</v>
          </cell>
          <cell r="H315">
            <v>0</v>
          </cell>
          <cell r="I315">
            <v>0</v>
          </cell>
          <cell r="J315">
            <v>0</v>
          </cell>
          <cell r="K315">
            <v>0</v>
          </cell>
          <cell r="L315">
            <v>0</v>
          </cell>
          <cell r="M315">
            <v>0</v>
          </cell>
          <cell r="N315">
            <v>0</v>
          </cell>
          <cell r="O315">
            <v>0</v>
          </cell>
          <cell r="P315">
            <v>0</v>
          </cell>
          <cell r="Q315">
            <v>0</v>
          </cell>
          <cell r="R315">
            <v>0</v>
          </cell>
          <cell r="S315">
            <v>0</v>
          </cell>
          <cell r="T315">
            <v>0</v>
          </cell>
          <cell r="U315">
            <v>0</v>
          </cell>
          <cell r="V315">
            <v>0</v>
          </cell>
          <cell r="W315">
            <v>0</v>
          </cell>
          <cell r="X315">
            <v>0</v>
          </cell>
          <cell r="Y315">
            <v>0</v>
          </cell>
          <cell r="Z315">
            <v>0</v>
          </cell>
          <cell r="AA315">
            <v>0</v>
          </cell>
          <cell r="AB315">
            <v>0</v>
          </cell>
          <cell r="AC315">
            <v>0</v>
          </cell>
          <cell r="AD315">
            <v>0</v>
          </cell>
          <cell r="AE315">
            <v>0</v>
          </cell>
          <cell r="AF315">
            <v>0</v>
          </cell>
          <cell r="AG315">
            <v>0</v>
          </cell>
          <cell r="AH315">
            <v>0</v>
          </cell>
          <cell r="AI315">
            <v>0</v>
          </cell>
          <cell r="AJ315">
            <v>0</v>
          </cell>
        </row>
        <row r="316">
          <cell r="C316" t="str">
            <v>VII</v>
          </cell>
          <cell r="D316">
            <v>0</v>
          </cell>
          <cell r="E316">
            <v>0</v>
          </cell>
          <cell r="F316">
            <v>0</v>
          </cell>
          <cell r="G316">
            <v>0</v>
          </cell>
          <cell r="H316">
            <v>0</v>
          </cell>
          <cell r="I316">
            <v>0</v>
          </cell>
          <cell r="J316">
            <v>0</v>
          </cell>
          <cell r="K316">
            <v>0</v>
          </cell>
          <cell r="L316">
            <v>0</v>
          </cell>
          <cell r="M316">
            <v>0</v>
          </cell>
          <cell r="N316">
            <v>0</v>
          </cell>
          <cell r="O316">
            <v>0</v>
          </cell>
          <cell r="P316">
            <v>0</v>
          </cell>
          <cell r="Q316">
            <v>0</v>
          </cell>
          <cell r="R316">
            <v>0</v>
          </cell>
          <cell r="S316">
            <v>0</v>
          </cell>
          <cell r="T316">
            <v>0</v>
          </cell>
          <cell r="U316">
            <v>0</v>
          </cell>
          <cell r="V316">
            <v>0</v>
          </cell>
          <cell r="W316">
            <v>0</v>
          </cell>
          <cell r="X316">
            <v>0</v>
          </cell>
          <cell r="Y316">
            <v>0</v>
          </cell>
          <cell r="Z316">
            <v>0</v>
          </cell>
          <cell r="AA316">
            <v>0</v>
          </cell>
          <cell r="AB316">
            <v>0</v>
          </cell>
          <cell r="AC316">
            <v>0</v>
          </cell>
          <cell r="AD316">
            <v>0</v>
          </cell>
          <cell r="AE316">
            <v>0</v>
          </cell>
          <cell r="AF316">
            <v>0</v>
          </cell>
          <cell r="AG316">
            <v>0</v>
          </cell>
          <cell r="AH316">
            <v>0</v>
          </cell>
          <cell r="AI316">
            <v>0</v>
          </cell>
          <cell r="AJ316">
            <v>0</v>
          </cell>
        </row>
        <row r="317">
          <cell r="C317" t="str">
            <v>XVI</v>
          </cell>
          <cell r="D317">
            <v>0</v>
          </cell>
          <cell r="E317">
            <v>0</v>
          </cell>
          <cell r="F317">
            <v>0</v>
          </cell>
          <cell r="G317">
            <v>0</v>
          </cell>
          <cell r="H317">
            <v>0</v>
          </cell>
          <cell r="I317">
            <v>0</v>
          </cell>
          <cell r="J317">
            <v>0</v>
          </cell>
          <cell r="K317">
            <v>0</v>
          </cell>
          <cell r="L317">
            <v>0</v>
          </cell>
          <cell r="M317">
            <v>0</v>
          </cell>
          <cell r="N317">
            <v>0</v>
          </cell>
          <cell r="O317">
            <v>0</v>
          </cell>
          <cell r="P317">
            <v>0</v>
          </cell>
          <cell r="Q317">
            <v>0</v>
          </cell>
          <cell r="R317">
            <v>0</v>
          </cell>
          <cell r="S317">
            <v>0</v>
          </cell>
          <cell r="T317">
            <v>0</v>
          </cell>
          <cell r="U317">
            <v>0</v>
          </cell>
          <cell r="V317">
            <v>0</v>
          </cell>
          <cell r="W317">
            <v>0</v>
          </cell>
          <cell r="X317">
            <v>0</v>
          </cell>
          <cell r="Y317">
            <v>0</v>
          </cell>
          <cell r="Z317">
            <v>0</v>
          </cell>
          <cell r="AA317">
            <v>0</v>
          </cell>
          <cell r="AB317">
            <v>0</v>
          </cell>
          <cell r="AC317">
            <v>0</v>
          </cell>
          <cell r="AD317">
            <v>0</v>
          </cell>
          <cell r="AE317">
            <v>0</v>
          </cell>
          <cell r="AF317">
            <v>0</v>
          </cell>
          <cell r="AG317">
            <v>0</v>
          </cell>
          <cell r="AH317">
            <v>0</v>
          </cell>
          <cell r="AI317">
            <v>0</v>
          </cell>
          <cell r="AJ317">
            <v>0</v>
          </cell>
        </row>
        <row r="318">
          <cell r="C318" t="str">
            <v>VIII</v>
          </cell>
          <cell r="D318">
            <v>0</v>
          </cell>
          <cell r="E318">
            <v>0</v>
          </cell>
          <cell r="F318">
            <v>0</v>
          </cell>
          <cell r="G318">
            <v>0</v>
          </cell>
          <cell r="H318">
            <v>0</v>
          </cell>
          <cell r="I318">
            <v>0</v>
          </cell>
          <cell r="J318">
            <v>0</v>
          </cell>
          <cell r="K318">
            <v>0</v>
          </cell>
          <cell r="L318">
            <v>0</v>
          </cell>
          <cell r="M318">
            <v>0</v>
          </cell>
          <cell r="N318">
            <v>0</v>
          </cell>
          <cell r="O318">
            <v>0</v>
          </cell>
          <cell r="P318">
            <v>0</v>
          </cell>
          <cell r="Q318">
            <v>0</v>
          </cell>
          <cell r="R318">
            <v>0</v>
          </cell>
          <cell r="S318">
            <v>0</v>
          </cell>
          <cell r="T318">
            <v>0</v>
          </cell>
          <cell r="U318">
            <v>0</v>
          </cell>
          <cell r="V318">
            <v>0</v>
          </cell>
          <cell r="W318">
            <v>0</v>
          </cell>
          <cell r="X318">
            <v>0</v>
          </cell>
          <cell r="Y318">
            <v>0</v>
          </cell>
          <cell r="Z318">
            <v>0</v>
          </cell>
          <cell r="AA318">
            <v>0</v>
          </cell>
          <cell r="AB318">
            <v>0</v>
          </cell>
          <cell r="AC318">
            <v>0</v>
          </cell>
          <cell r="AD318">
            <v>0</v>
          </cell>
          <cell r="AE318">
            <v>0</v>
          </cell>
          <cell r="AF318">
            <v>0</v>
          </cell>
          <cell r="AG318">
            <v>0</v>
          </cell>
          <cell r="AH318">
            <v>0</v>
          </cell>
          <cell r="AI318">
            <v>0</v>
          </cell>
          <cell r="AJ318">
            <v>0</v>
          </cell>
        </row>
        <row r="319">
          <cell r="C319" t="str">
            <v>IX</v>
          </cell>
          <cell r="D319">
            <v>0</v>
          </cell>
          <cell r="E319">
            <v>0</v>
          </cell>
          <cell r="F319">
            <v>0</v>
          </cell>
          <cell r="G319">
            <v>0</v>
          </cell>
          <cell r="H319">
            <v>0</v>
          </cell>
          <cell r="I319">
            <v>0</v>
          </cell>
          <cell r="J319">
            <v>0</v>
          </cell>
          <cell r="K319">
            <v>0</v>
          </cell>
          <cell r="L319">
            <v>0</v>
          </cell>
          <cell r="M319">
            <v>0</v>
          </cell>
          <cell r="N319">
            <v>0</v>
          </cell>
          <cell r="O319">
            <v>0</v>
          </cell>
          <cell r="P319">
            <v>0</v>
          </cell>
          <cell r="Q319">
            <v>0</v>
          </cell>
          <cell r="R319">
            <v>0</v>
          </cell>
          <cell r="S319">
            <v>0</v>
          </cell>
          <cell r="T319">
            <v>0</v>
          </cell>
          <cell r="U319">
            <v>0</v>
          </cell>
          <cell r="V319">
            <v>0</v>
          </cell>
          <cell r="W319">
            <v>0</v>
          </cell>
          <cell r="X319">
            <v>0</v>
          </cell>
          <cell r="Y319">
            <v>0</v>
          </cell>
          <cell r="Z319">
            <v>0</v>
          </cell>
          <cell r="AA319">
            <v>0</v>
          </cell>
          <cell r="AB319">
            <v>0</v>
          </cell>
          <cell r="AC319">
            <v>0</v>
          </cell>
          <cell r="AD319">
            <v>0</v>
          </cell>
          <cell r="AE319">
            <v>0</v>
          </cell>
          <cell r="AF319">
            <v>0</v>
          </cell>
          <cell r="AG319">
            <v>0</v>
          </cell>
          <cell r="AH319">
            <v>0</v>
          </cell>
          <cell r="AI319">
            <v>0</v>
          </cell>
          <cell r="AJ319">
            <v>0</v>
          </cell>
        </row>
        <row r="320">
          <cell r="C320" t="str">
            <v>XIV</v>
          </cell>
          <cell r="D320">
            <v>3.11950833333333</v>
          </cell>
          <cell r="E320">
            <v>3.11950833333333</v>
          </cell>
          <cell r="F320">
            <v>3.11950833333333</v>
          </cell>
          <cell r="G320">
            <v>3.11950833333333</v>
          </cell>
          <cell r="H320">
            <v>3.11950833333333</v>
          </cell>
          <cell r="I320">
            <v>3.11950833333333</v>
          </cell>
          <cell r="J320">
            <v>3.11950833333333</v>
          </cell>
          <cell r="K320">
            <v>3.11950833333333</v>
          </cell>
          <cell r="L320">
            <v>3.11950833333333</v>
          </cell>
          <cell r="M320">
            <v>3.11950833333333</v>
          </cell>
          <cell r="N320">
            <v>3.11950833333333</v>
          </cell>
          <cell r="O320">
            <v>3.11950833333333</v>
          </cell>
          <cell r="P320">
            <v>3.11950833333333</v>
          </cell>
          <cell r="Q320">
            <v>3.11950833333333</v>
          </cell>
          <cell r="R320">
            <v>3.11950833333333</v>
          </cell>
          <cell r="S320">
            <v>3.11950833333333</v>
          </cell>
          <cell r="T320">
            <v>3.11950833333333</v>
          </cell>
          <cell r="U320">
            <v>3.11950833333333</v>
          </cell>
          <cell r="V320">
            <v>3.11950833333333</v>
          </cell>
          <cell r="W320">
            <v>3.11950833333333</v>
          </cell>
          <cell r="X320">
            <v>3.11950833333333</v>
          </cell>
          <cell r="Y320">
            <v>3.11950833333333</v>
          </cell>
          <cell r="Z320">
            <v>3.11950833333333</v>
          </cell>
          <cell r="AA320">
            <v>3.11950833333333</v>
          </cell>
          <cell r="AB320">
            <v>0</v>
          </cell>
          <cell r="AC320">
            <v>0</v>
          </cell>
          <cell r="AD320">
            <v>0</v>
          </cell>
          <cell r="AE320">
            <v>0</v>
          </cell>
          <cell r="AF320">
            <v>0</v>
          </cell>
          <cell r="AG320">
            <v>0</v>
          </cell>
          <cell r="AH320">
            <v>0</v>
          </cell>
          <cell r="AI320">
            <v>0</v>
          </cell>
          <cell r="AJ320">
            <v>0</v>
          </cell>
        </row>
        <row r="321">
          <cell r="C321" t="str">
            <v>X</v>
          </cell>
          <cell r="D321">
            <v>47.436766583333302</v>
          </cell>
          <cell r="E321">
            <v>47.436766583333302</v>
          </cell>
          <cell r="F321">
            <v>47.436766583333302</v>
          </cell>
          <cell r="G321">
            <v>47.436766583333302</v>
          </cell>
          <cell r="H321">
            <v>47.436766583333302</v>
          </cell>
          <cell r="I321">
            <v>47.436766583333302</v>
          </cell>
          <cell r="J321">
            <v>47.436766583333302</v>
          </cell>
          <cell r="K321">
            <v>47.436766583333302</v>
          </cell>
          <cell r="L321">
            <v>47.436766583333302</v>
          </cell>
          <cell r="M321">
            <v>47.436766583333302</v>
          </cell>
          <cell r="N321">
            <v>47.436766583333302</v>
          </cell>
          <cell r="O321">
            <v>47.436766583333302</v>
          </cell>
          <cell r="P321">
            <v>47.436766583333302</v>
          </cell>
          <cell r="Q321">
            <v>47.436766583333302</v>
          </cell>
          <cell r="R321">
            <v>47.436766583333302</v>
          </cell>
          <cell r="S321">
            <v>47.436766583333302</v>
          </cell>
          <cell r="T321">
            <v>47.436766583333302</v>
          </cell>
          <cell r="U321">
            <v>47.436766583333302</v>
          </cell>
          <cell r="V321">
            <v>47.436766583333302</v>
          </cell>
          <cell r="W321">
            <v>47.436766583333302</v>
          </cell>
          <cell r="X321">
            <v>47.436766583333302</v>
          </cell>
          <cell r="Y321">
            <v>47.436766583333302</v>
          </cell>
          <cell r="Z321">
            <v>47.436766583333302</v>
          </cell>
          <cell r="AA321">
            <v>47.436766583333302</v>
          </cell>
          <cell r="AB321">
            <v>5.0629823333333297</v>
          </cell>
          <cell r="AC321">
            <v>5.0629823333333297</v>
          </cell>
          <cell r="AD321">
            <v>5.0629823333333297</v>
          </cell>
          <cell r="AE321">
            <v>192.72461000000001</v>
          </cell>
          <cell r="AF321">
            <v>4.4066549999999998</v>
          </cell>
          <cell r="AG321">
            <v>4.4066549999999998</v>
          </cell>
          <cell r="AH321">
            <v>0</v>
          </cell>
          <cell r="AI321">
            <v>0</v>
          </cell>
          <cell r="AJ321">
            <v>0</v>
          </cell>
        </row>
        <row r="322">
          <cell r="C322" t="str">
            <v>XI</v>
          </cell>
          <cell r="D322">
            <v>0</v>
          </cell>
          <cell r="E322">
            <v>0</v>
          </cell>
          <cell r="F322">
            <v>0</v>
          </cell>
          <cell r="G322">
            <v>0</v>
          </cell>
          <cell r="H322">
            <v>0</v>
          </cell>
          <cell r="I322">
            <v>0</v>
          </cell>
          <cell r="J322">
            <v>0</v>
          </cell>
          <cell r="K322">
            <v>0</v>
          </cell>
          <cell r="L322">
            <v>0</v>
          </cell>
          <cell r="M322">
            <v>0</v>
          </cell>
          <cell r="N322">
            <v>0</v>
          </cell>
          <cell r="O322">
            <v>0</v>
          </cell>
          <cell r="P322">
            <v>0</v>
          </cell>
          <cell r="Q322">
            <v>0</v>
          </cell>
          <cell r="R322">
            <v>0</v>
          </cell>
          <cell r="S322">
            <v>0</v>
          </cell>
          <cell r="T322">
            <v>0</v>
          </cell>
          <cell r="U322">
            <v>0</v>
          </cell>
          <cell r="V322">
            <v>0</v>
          </cell>
          <cell r="W322">
            <v>0</v>
          </cell>
          <cell r="X322">
            <v>0</v>
          </cell>
          <cell r="Y322">
            <v>0</v>
          </cell>
          <cell r="Z322">
            <v>0</v>
          </cell>
          <cell r="AA322">
            <v>0</v>
          </cell>
          <cell r="AB322">
            <v>0</v>
          </cell>
          <cell r="AC322">
            <v>0</v>
          </cell>
          <cell r="AD322">
            <v>0</v>
          </cell>
          <cell r="AE322">
            <v>0</v>
          </cell>
          <cell r="AF322">
            <v>0</v>
          </cell>
          <cell r="AG322">
            <v>0</v>
          </cell>
          <cell r="AH322">
            <v>0</v>
          </cell>
          <cell r="AI322">
            <v>0</v>
          </cell>
          <cell r="AJ322">
            <v>0</v>
          </cell>
        </row>
        <row r="323">
          <cell r="C323" t="str">
            <v>XII</v>
          </cell>
          <cell r="D323">
            <v>0</v>
          </cell>
          <cell r="E323">
            <v>0</v>
          </cell>
          <cell r="F323">
            <v>0</v>
          </cell>
          <cell r="G323">
            <v>0</v>
          </cell>
          <cell r="H323">
            <v>0</v>
          </cell>
          <cell r="I323">
            <v>0</v>
          </cell>
          <cell r="J323">
            <v>0</v>
          </cell>
          <cell r="K323">
            <v>0</v>
          </cell>
          <cell r="L323">
            <v>0</v>
          </cell>
          <cell r="M323">
            <v>0</v>
          </cell>
          <cell r="N323">
            <v>0</v>
          </cell>
          <cell r="O323">
            <v>0</v>
          </cell>
          <cell r="P323">
            <v>0</v>
          </cell>
          <cell r="Q323">
            <v>0</v>
          </cell>
          <cell r="R323">
            <v>0</v>
          </cell>
          <cell r="S323">
            <v>0</v>
          </cell>
          <cell r="T323">
            <v>0</v>
          </cell>
          <cell r="U323">
            <v>0</v>
          </cell>
          <cell r="V323">
            <v>0</v>
          </cell>
          <cell r="W323">
            <v>0</v>
          </cell>
          <cell r="X323">
            <v>0</v>
          </cell>
          <cell r="Y323">
            <v>0</v>
          </cell>
          <cell r="Z323">
            <v>0</v>
          </cell>
          <cell r="AA323">
            <v>0</v>
          </cell>
          <cell r="AB323">
            <v>0</v>
          </cell>
          <cell r="AC323">
            <v>0</v>
          </cell>
          <cell r="AD323">
            <v>0</v>
          </cell>
          <cell r="AE323">
            <v>0</v>
          </cell>
          <cell r="AF323">
            <v>0</v>
          </cell>
          <cell r="AG323">
            <v>0</v>
          </cell>
          <cell r="AH323">
            <v>0</v>
          </cell>
          <cell r="AI323">
            <v>0</v>
          </cell>
          <cell r="AJ323">
            <v>0</v>
          </cell>
        </row>
        <row r="324">
          <cell r="D324">
            <v>50.556274916666702</v>
          </cell>
          <cell r="E324">
            <v>50.556274916666702</v>
          </cell>
          <cell r="F324">
            <v>50.556274916666702</v>
          </cell>
          <cell r="G324">
            <v>50.556274916666702</v>
          </cell>
          <cell r="H324">
            <v>50.556274916666702</v>
          </cell>
          <cell r="I324">
            <v>50.556274916666702</v>
          </cell>
          <cell r="J324">
            <v>50.556274916666702</v>
          </cell>
          <cell r="K324">
            <v>50.556274916666702</v>
          </cell>
          <cell r="L324">
            <v>50.556274916666702</v>
          </cell>
          <cell r="M324">
            <v>50.556274916666702</v>
          </cell>
          <cell r="N324">
            <v>50.556274916666702</v>
          </cell>
          <cell r="O324">
            <v>50.556274916666702</v>
          </cell>
          <cell r="P324">
            <v>50.556274916666702</v>
          </cell>
          <cell r="Q324">
            <v>50.556274916666702</v>
          </cell>
          <cell r="R324">
            <v>50.556274916666702</v>
          </cell>
          <cell r="S324">
            <v>50.556274916666702</v>
          </cell>
          <cell r="T324">
            <v>50.556274916666702</v>
          </cell>
          <cell r="U324">
            <v>50.556274916666702</v>
          </cell>
          <cell r="V324">
            <v>50.556274916666702</v>
          </cell>
          <cell r="W324">
            <v>50.556274916666702</v>
          </cell>
          <cell r="X324">
            <v>50.556274916666702</v>
          </cell>
          <cell r="Y324">
            <v>50.556274916666702</v>
          </cell>
          <cell r="Z324">
            <v>50.556274916666702</v>
          </cell>
          <cell r="AA324">
            <v>50.556274916666702</v>
          </cell>
          <cell r="AB324">
            <v>5.0629823333333297</v>
          </cell>
          <cell r="AC324">
            <v>5.0629823333333297</v>
          </cell>
          <cell r="AD324">
            <v>5.0629823333333297</v>
          </cell>
          <cell r="AE324">
            <v>192.72461000000001</v>
          </cell>
          <cell r="AF324">
            <v>4.4066549999999998</v>
          </cell>
          <cell r="AG324">
            <v>4.4066549999999998</v>
          </cell>
          <cell r="AH324">
            <v>0</v>
          </cell>
          <cell r="AI324">
            <v>0</v>
          </cell>
          <cell r="AJ324">
            <v>0</v>
          </cell>
        </row>
        <row r="326">
          <cell r="C326" t="str">
            <v>Tipo Forestal 02</v>
          </cell>
        </row>
        <row r="327">
          <cell r="C327" t="str">
            <v>Uso de la Tierra/Año</v>
          </cell>
          <cell r="D327">
            <v>1990</v>
          </cell>
          <cell r="E327">
            <v>1991</v>
          </cell>
          <cell r="F327">
            <v>1992</v>
          </cell>
          <cell r="G327">
            <v>1993</v>
          </cell>
          <cell r="H327">
            <v>1994</v>
          </cell>
          <cell r="I327">
            <v>1995</v>
          </cell>
          <cell r="J327">
            <v>1996</v>
          </cell>
          <cell r="K327">
            <v>1997</v>
          </cell>
          <cell r="L327">
            <v>1998</v>
          </cell>
          <cell r="M327">
            <v>1999</v>
          </cell>
          <cell r="N327">
            <v>2000</v>
          </cell>
          <cell r="O327">
            <v>2001</v>
          </cell>
          <cell r="P327">
            <v>2002</v>
          </cell>
          <cell r="Q327">
            <v>2003</v>
          </cell>
          <cell r="R327">
            <v>2004</v>
          </cell>
          <cell r="S327">
            <v>2005</v>
          </cell>
          <cell r="T327">
            <v>2006</v>
          </cell>
          <cell r="U327">
            <v>2007</v>
          </cell>
          <cell r="V327">
            <v>2008</v>
          </cell>
          <cell r="W327">
            <v>2009</v>
          </cell>
          <cell r="X327">
            <v>2010</v>
          </cell>
          <cell r="Y327">
            <v>2011</v>
          </cell>
          <cell r="Z327">
            <v>2012</v>
          </cell>
          <cell r="AA327">
            <v>2013</v>
          </cell>
          <cell r="AB327">
            <v>2014</v>
          </cell>
          <cell r="AC327">
            <v>2015</v>
          </cell>
          <cell r="AD327">
            <v>2016</v>
          </cell>
          <cell r="AE327">
            <v>2017</v>
          </cell>
          <cell r="AF327">
            <v>2018</v>
          </cell>
          <cell r="AG327">
            <v>2019</v>
          </cell>
          <cell r="AH327">
            <v>2020</v>
          </cell>
          <cell r="AI327">
            <v>2021</v>
          </cell>
          <cell r="AJ327">
            <v>2022</v>
          </cell>
        </row>
        <row r="328">
          <cell r="C328" t="str">
            <v>XV</v>
          </cell>
          <cell r="D328">
            <v>0</v>
          </cell>
          <cell r="E328">
            <v>0</v>
          </cell>
          <cell r="F328">
            <v>0</v>
          </cell>
          <cell r="G328">
            <v>0</v>
          </cell>
          <cell r="H328">
            <v>0</v>
          </cell>
          <cell r="I328">
            <v>0</v>
          </cell>
          <cell r="J328">
            <v>0</v>
          </cell>
          <cell r="K328">
            <v>0</v>
          </cell>
          <cell r="L328">
            <v>0</v>
          </cell>
          <cell r="M328">
            <v>0</v>
          </cell>
          <cell r="N328">
            <v>0</v>
          </cell>
          <cell r="O328">
            <v>0</v>
          </cell>
          <cell r="P328">
            <v>0</v>
          </cell>
          <cell r="Q328">
            <v>0</v>
          </cell>
          <cell r="R328">
            <v>0</v>
          </cell>
          <cell r="S328">
            <v>0</v>
          </cell>
          <cell r="T328">
            <v>0</v>
          </cell>
          <cell r="U328">
            <v>0</v>
          </cell>
          <cell r="V328">
            <v>0</v>
          </cell>
          <cell r="W328">
            <v>0</v>
          </cell>
          <cell r="X328">
            <v>0</v>
          </cell>
          <cell r="Y328">
            <v>0</v>
          </cell>
          <cell r="Z328">
            <v>0</v>
          </cell>
          <cell r="AA328">
            <v>0</v>
          </cell>
          <cell r="AB328">
            <v>0</v>
          </cell>
          <cell r="AC328">
            <v>0</v>
          </cell>
          <cell r="AD328">
            <v>0</v>
          </cell>
          <cell r="AE328">
            <v>0</v>
          </cell>
          <cell r="AF328">
            <v>0</v>
          </cell>
          <cell r="AG328">
            <v>0</v>
          </cell>
          <cell r="AH328">
            <v>0</v>
          </cell>
          <cell r="AI328">
            <v>0</v>
          </cell>
          <cell r="AJ328">
            <v>0</v>
          </cell>
        </row>
        <row r="329">
          <cell r="C329" t="str">
            <v>I</v>
          </cell>
          <cell r="D329">
            <v>0</v>
          </cell>
          <cell r="E329">
            <v>0</v>
          </cell>
          <cell r="F329">
            <v>0</v>
          </cell>
          <cell r="G329">
            <v>0</v>
          </cell>
          <cell r="H329">
            <v>0</v>
          </cell>
          <cell r="I329">
            <v>0</v>
          </cell>
          <cell r="J329">
            <v>0</v>
          </cell>
          <cell r="K329">
            <v>0</v>
          </cell>
          <cell r="L329">
            <v>0</v>
          </cell>
          <cell r="M329">
            <v>0</v>
          </cell>
          <cell r="N329">
            <v>0</v>
          </cell>
          <cell r="O329">
            <v>0</v>
          </cell>
          <cell r="P329">
            <v>0</v>
          </cell>
          <cell r="Q329">
            <v>0</v>
          </cell>
          <cell r="R329">
            <v>0</v>
          </cell>
          <cell r="S329">
            <v>0</v>
          </cell>
          <cell r="T329">
            <v>0</v>
          </cell>
          <cell r="U329">
            <v>0</v>
          </cell>
          <cell r="V329">
            <v>0</v>
          </cell>
          <cell r="W329">
            <v>0</v>
          </cell>
          <cell r="X329">
            <v>0</v>
          </cell>
          <cell r="Y329">
            <v>0</v>
          </cell>
          <cell r="Z329">
            <v>0</v>
          </cell>
          <cell r="AA329">
            <v>0</v>
          </cell>
          <cell r="AB329">
            <v>0</v>
          </cell>
          <cell r="AC329">
            <v>0</v>
          </cell>
          <cell r="AD329">
            <v>0</v>
          </cell>
          <cell r="AE329">
            <v>0</v>
          </cell>
          <cell r="AF329">
            <v>0</v>
          </cell>
          <cell r="AG329">
            <v>0</v>
          </cell>
          <cell r="AH329">
            <v>0</v>
          </cell>
          <cell r="AI329">
            <v>0</v>
          </cell>
          <cell r="AJ329">
            <v>0</v>
          </cell>
        </row>
        <row r="330">
          <cell r="C330" t="str">
            <v>II</v>
          </cell>
          <cell r="D330">
            <v>0</v>
          </cell>
          <cell r="E330">
            <v>0</v>
          </cell>
          <cell r="F330">
            <v>0</v>
          </cell>
          <cell r="G330">
            <v>0</v>
          </cell>
          <cell r="H330">
            <v>0</v>
          </cell>
          <cell r="I330">
            <v>0</v>
          </cell>
          <cell r="J330">
            <v>0</v>
          </cell>
          <cell r="K330">
            <v>0</v>
          </cell>
          <cell r="L330">
            <v>0</v>
          </cell>
          <cell r="M330">
            <v>0</v>
          </cell>
          <cell r="N330">
            <v>0</v>
          </cell>
          <cell r="O330">
            <v>0</v>
          </cell>
          <cell r="P330">
            <v>0</v>
          </cell>
          <cell r="Q330">
            <v>0</v>
          </cell>
          <cell r="R330">
            <v>0</v>
          </cell>
          <cell r="S330">
            <v>0</v>
          </cell>
          <cell r="T330">
            <v>0</v>
          </cell>
          <cell r="U330">
            <v>0</v>
          </cell>
          <cell r="V330">
            <v>0</v>
          </cell>
          <cell r="W330">
            <v>0</v>
          </cell>
          <cell r="X330">
            <v>0</v>
          </cell>
          <cell r="Y330">
            <v>0</v>
          </cell>
          <cell r="Z330">
            <v>0</v>
          </cell>
          <cell r="AA330">
            <v>0</v>
          </cell>
          <cell r="AB330">
            <v>0</v>
          </cell>
          <cell r="AC330">
            <v>0</v>
          </cell>
          <cell r="AD330">
            <v>0</v>
          </cell>
          <cell r="AE330">
            <v>0</v>
          </cell>
          <cell r="AF330">
            <v>0</v>
          </cell>
          <cell r="AG330">
            <v>0</v>
          </cell>
          <cell r="AH330">
            <v>0</v>
          </cell>
          <cell r="AI330">
            <v>0</v>
          </cell>
          <cell r="AJ330">
            <v>0</v>
          </cell>
        </row>
        <row r="331">
          <cell r="C331" t="str">
            <v>III</v>
          </cell>
          <cell r="D331">
            <v>0</v>
          </cell>
          <cell r="E331">
            <v>0</v>
          </cell>
          <cell r="F331">
            <v>0</v>
          </cell>
          <cell r="G331">
            <v>0</v>
          </cell>
          <cell r="H331">
            <v>0</v>
          </cell>
          <cell r="I331">
            <v>0</v>
          </cell>
          <cell r="J331">
            <v>0</v>
          </cell>
          <cell r="K331">
            <v>0</v>
          </cell>
          <cell r="L331">
            <v>0</v>
          </cell>
          <cell r="M331">
            <v>0</v>
          </cell>
          <cell r="N331">
            <v>0</v>
          </cell>
          <cell r="O331">
            <v>0</v>
          </cell>
          <cell r="P331">
            <v>0</v>
          </cell>
          <cell r="Q331">
            <v>0</v>
          </cell>
          <cell r="R331">
            <v>0</v>
          </cell>
          <cell r="S331">
            <v>0</v>
          </cell>
          <cell r="T331">
            <v>0</v>
          </cell>
          <cell r="U331">
            <v>0</v>
          </cell>
          <cell r="V331">
            <v>0</v>
          </cell>
          <cell r="W331">
            <v>0</v>
          </cell>
          <cell r="X331">
            <v>0</v>
          </cell>
          <cell r="Y331">
            <v>0</v>
          </cell>
          <cell r="Z331">
            <v>0</v>
          </cell>
          <cell r="AA331">
            <v>0</v>
          </cell>
          <cell r="AB331">
            <v>0</v>
          </cell>
          <cell r="AC331">
            <v>0</v>
          </cell>
          <cell r="AD331">
            <v>0</v>
          </cell>
          <cell r="AE331">
            <v>0</v>
          </cell>
          <cell r="AF331">
            <v>0</v>
          </cell>
          <cell r="AG331">
            <v>0</v>
          </cell>
          <cell r="AH331">
            <v>0</v>
          </cell>
          <cell r="AI331">
            <v>0</v>
          </cell>
          <cell r="AJ331">
            <v>0</v>
          </cell>
        </row>
        <row r="332">
          <cell r="C332" t="str">
            <v>IV</v>
          </cell>
          <cell r="D332">
            <v>0</v>
          </cell>
          <cell r="E332">
            <v>0</v>
          </cell>
          <cell r="F332">
            <v>0</v>
          </cell>
          <cell r="G332">
            <v>0</v>
          </cell>
          <cell r="H332">
            <v>0</v>
          </cell>
          <cell r="I332">
            <v>0</v>
          </cell>
          <cell r="J332">
            <v>0</v>
          </cell>
          <cell r="K332">
            <v>0</v>
          </cell>
          <cell r="L332">
            <v>0</v>
          </cell>
          <cell r="M332">
            <v>0</v>
          </cell>
          <cell r="N332">
            <v>0</v>
          </cell>
          <cell r="O332">
            <v>0</v>
          </cell>
          <cell r="P332">
            <v>0</v>
          </cell>
          <cell r="Q332">
            <v>0</v>
          </cell>
          <cell r="R332">
            <v>0</v>
          </cell>
          <cell r="S332">
            <v>0</v>
          </cell>
          <cell r="T332">
            <v>0</v>
          </cell>
          <cell r="U332">
            <v>0</v>
          </cell>
          <cell r="V332">
            <v>0</v>
          </cell>
          <cell r="W332">
            <v>0</v>
          </cell>
          <cell r="X332">
            <v>0</v>
          </cell>
          <cell r="Y332">
            <v>0</v>
          </cell>
          <cell r="Z332">
            <v>0</v>
          </cell>
          <cell r="AA332">
            <v>0</v>
          </cell>
          <cell r="AB332">
            <v>0</v>
          </cell>
          <cell r="AC332">
            <v>0</v>
          </cell>
          <cell r="AD332">
            <v>0</v>
          </cell>
          <cell r="AE332">
            <v>0</v>
          </cell>
          <cell r="AF332">
            <v>0</v>
          </cell>
          <cell r="AG332">
            <v>0</v>
          </cell>
          <cell r="AH332">
            <v>0</v>
          </cell>
          <cell r="AI332">
            <v>0</v>
          </cell>
          <cell r="AJ332">
            <v>0</v>
          </cell>
        </row>
        <row r="333">
          <cell r="C333" t="str">
            <v>V</v>
          </cell>
          <cell r="D333">
            <v>0</v>
          </cell>
          <cell r="E333">
            <v>0</v>
          </cell>
          <cell r="F333">
            <v>0</v>
          </cell>
          <cell r="G333">
            <v>0</v>
          </cell>
          <cell r="H333">
            <v>0</v>
          </cell>
          <cell r="I333">
            <v>0</v>
          </cell>
          <cell r="J333">
            <v>0</v>
          </cell>
          <cell r="K333">
            <v>0</v>
          </cell>
          <cell r="L333">
            <v>0</v>
          </cell>
          <cell r="M333">
            <v>0</v>
          </cell>
          <cell r="N333">
            <v>0</v>
          </cell>
          <cell r="O333">
            <v>0</v>
          </cell>
          <cell r="P333">
            <v>0</v>
          </cell>
          <cell r="Q333">
            <v>0</v>
          </cell>
          <cell r="R333">
            <v>0</v>
          </cell>
          <cell r="S333">
            <v>0</v>
          </cell>
          <cell r="T333">
            <v>0</v>
          </cell>
          <cell r="U333">
            <v>0</v>
          </cell>
          <cell r="V333">
            <v>0</v>
          </cell>
          <cell r="W333">
            <v>0</v>
          </cell>
          <cell r="X333">
            <v>0</v>
          </cell>
          <cell r="Y333">
            <v>0</v>
          </cell>
          <cell r="Z333">
            <v>0</v>
          </cell>
          <cell r="AA333">
            <v>0</v>
          </cell>
          <cell r="AB333">
            <v>0</v>
          </cell>
          <cell r="AC333">
            <v>0</v>
          </cell>
          <cell r="AD333">
            <v>0</v>
          </cell>
          <cell r="AE333">
            <v>0</v>
          </cell>
          <cell r="AF333">
            <v>0</v>
          </cell>
          <cell r="AG333">
            <v>0</v>
          </cell>
          <cell r="AH333">
            <v>0</v>
          </cell>
          <cell r="AI333">
            <v>0</v>
          </cell>
          <cell r="AJ333">
            <v>0</v>
          </cell>
        </row>
        <row r="334">
          <cell r="C334" t="str">
            <v>RM</v>
          </cell>
          <cell r="D334">
            <v>0</v>
          </cell>
          <cell r="E334">
            <v>0</v>
          </cell>
          <cell r="F334">
            <v>0</v>
          </cell>
          <cell r="G334">
            <v>0</v>
          </cell>
          <cell r="H334">
            <v>0</v>
          </cell>
          <cell r="I334">
            <v>0</v>
          </cell>
          <cell r="J334">
            <v>0</v>
          </cell>
          <cell r="K334">
            <v>0</v>
          </cell>
          <cell r="L334">
            <v>0</v>
          </cell>
          <cell r="M334">
            <v>0</v>
          </cell>
          <cell r="N334">
            <v>0</v>
          </cell>
          <cell r="O334">
            <v>0</v>
          </cell>
          <cell r="P334">
            <v>0</v>
          </cell>
          <cell r="Q334">
            <v>0</v>
          </cell>
          <cell r="R334">
            <v>0</v>
          </cell>
          <cell r="S334">
            <v>0</v>
          </cell>
          <cell r="T334">
            <v>0</v>
          </cell>
          <cell r="U334">
            <v>0</v>
          </cell>
          <cell r="V334">
            <v>0</v>
          </cell>
          <cell r="W334">
            <v>0</v>
          </cell>
          <cell r="X334">
            <v>0</v>
          </cell>
          <cell r="Y334">
            <v>0</v>
          </cell>
          <cell r="Z334">
            <v>0</v>
          </cell>
          <cell r="AA334">
            <v>0</v>
          </cell>
          <cell r="AB334">
            <v>0</v>
          </cell>
          <cell r="AC334">
            <v>0</v>
          </cell>
          <cell r="AD334">
            <v>0</v>
          </cell>
          <cell r="AE334">
            <v>0</v>
          </cell>
          <cell r="AF334">
            <v>0</v>
          </cell>
          <cell r="AG334">
            <v>0</v>
          </cell>
          <cell r="AH334">
            <v>0</v>
          </cell>
          <cell r="AI334">
            <v>0</v>
          </cell>
          <cell r="AJ334">
            <v>0</v>
          </cell>
        </row>
        <row r="335">
          <cell r="C335" t="str">
            <v>VI</v>
          </cell>
          <cell r="D335">
            <v>0</v>
          </cell>
          <cell r="E335">
            <v>0</v>
          </cell>
          <cell r="F335">
            <v>0</v>
          </cell>
          <cell r="G335">
            <v>0</v>
          </cell>
          <cell r="H335">
            <v>0</v>
          </cell>
          <cell r="I335">
            <v>0</v>
          </cell>
          <cell r="J335">
            <v>0</v>
          </cell>
          <cell r="K335">
            <v>0</v>
          </cell>
          <cell r="L335">
            <v>0</v>
          </cell>
          <cell r="M335">
            <v>0</v>
          </cell>
          <cell r="N335">
            <v>0</v>
          </cell>
          <cell r="O335">
            <v>0</v>
          </cell>
          <cell r="P335">
            <v>0</v>
          </cell>
          <cell r="Q335">
            <v>0</v>
          </cell>
          <cell r="R335">
            <v>0</v>
          </cell>
          <cell r="S335">
            <v>0</v>
          </cell>
          <cell r="T335">
            <v>0</v>
          </cell>
          <cell r="U335">
            <v>0</v>
          </cell>
          <cell r="V335">
            <v>0</v>
          </cell>
          <cell r="W335">
            <v>0</v>
          </cell>
          <cell r="X335">
            <v>0</v>
          </cell>
          <cell r="Y335">
            <v>0</v>
          </cell>
          <cell r="Z335">
            <v>0</v>
          </cell>
          <cell r="AA335">
            <v>0</v>
          </cell>
          <cell r="AB335">
            <v>0</v>
          </cell>
          <cell r="AC335">
            <v>0</v>
          </cell>
          <cell r="AD335">
            <v>0</v>
          </cell>
          <cell r="AE335">
            <v>0</v>
          </cell>
          <cell r="AF335">
            <v>0</v>
          </cell>
          <cell r="AG335">
            <v>0</v>
          </cell>
          <cell r="AH335">
            <v>0</v>
          </cell>
          <cell r="AI335">
            <v>0</v>
          </cell>
          <cell r="AJ335">
            <v>0</v>
          </cell>
        </row>
        <row r="336">
          <cell r="C336" t="str">
            <v>VII</v>
          </cell>
          <cell r="D336">
            <v>0</v>
          </cell>
          <cell r="E336">
            <v>0</v>
          </cell>
          <cell r="F336">
            <v>0</v>
          </cell>
          <cell r="G336">
            <v>0</v>
          </cell>
          <cell r="H336">
            <v>0</v>
          </cell>
          <cell r="I336">
            <v>0</v>
          </cell>
          <cell r="J336">
            <v>0</v>
          </cell>
          <cell r="K336">
            <v>0</v>
          </cell>
          <cell r="L336">
            <v>0</v>
          </cell>
          <cell r="M336">
            <v>0</v>
          </cell>
          <cell r="N336">
            <v>0</v>
          </cell>
          <cell r="O336">
            <v>0</v>
          </cell>
          <cell r="P336">
            <v>0</v>
          </cell>
          <cell r="Q336">
            <v>0</v>
          </cell>
          <cell r="R336">
            <v>0</v>
          </cell>
          <cell r="S336">
            <v>0</v>
          </cell>
          <cell r="T336">
            <v>0</v>
          </cell>
          <cell r="U336">
            <v>0</v>
          </cell>
          <cell r="V336">
            <v>0</v>
          </cell>
          <cell r="W336">
            <v>0</v>
          </cell>
          <cell r="X336">
            <v>0</v>
          </cell>
          <cell r="Y336">
            <v>0</v>
          </cell>
          <cell r="Z336">
            <v>0</v>
          </cell>
          <cell r="AA336">
            <v>0</v>
          </cell>
          <cell r="AB336">
            <v>0</v>
          </cell>
          <cell r="AC336">
            <v>0</v>
          </cell>
          <cell r="AD336">
            <v>0</v>
          </cell>
          <cell r="AE336">
            <v>0</v>
          </cell>
          <cell r="AF336">
            <v>0</v>
          </cell>
          <cell r="AG336">
            <v>0</v>
          </cell>
          <cell r="AH336">
            <v>0</v>
          </cell>
          <cell r="AI336">
            <v>0</v>
          </cell>
          <cell r="AJ336">
            <v>0</v>
          </cell>
        </row>
        <row r="337">
          <cell r="C337" t="str">
            <v>XVI</v>
          </cell>
          <cell r="D337">
            <v>0</v>
          </cell>
          <cell r="E337">
            <v>0</v>
          </cell>
          <cell r="F337">
            <v>0</v>
          </cell>
          <cell r="G337">
            <v>0</v>
          </cell>
          <cell r="H337">
            <v>0</v>
          </cell>
          <cell r="I337">
            <v>0</v>
          </cell>
          <cell r="J337">
            <v>0</v>
          </cell>
          <cell r="K337">
            <v>0</v>
          </cell>
          <cell r="L337">
            <v>0</v>
          </cell>
          <cell r="M337">
            <v>0</v>
          </cell>
          <cell r="N337">
            <v>0</v>
          </cell>
          <cell r="O337">
            <v>0</v>
          </cell>
          <cell r="P337">
            <v>0</v>
          </cell>
          <cell r="Q337">
            <v>0</v>
          </cell>
          <cell r="R337">
            <v>0</v>
          </cell>
          <cell r="S337">
            <v>0</v>
          </cell>
          <cell r="T337">
            <v>0</v>
          </cell>
          <cell r="U337">
            <v>0</v>
          </cell>
          <cell r="V337">
            <v>0</v>
          </cell>
          <cell r="W337">
            <v>0</v>
          </cell>
          <cell r="X337">
            <v>0</v>
          </cell>
          <cell r="Y337">
            <v>0</v>
          </cell>
          <cell r="Z337">
            <v>0</v>
          </cell>
          <cell r="AA337">
            <v>0</v>
          </cell>
          <cell r="AB337">
            <v>0</v>
          </cell>
          <cell r="AC337">
            <v>0</v>
          </cell>
          <cell r="AD337">
            <v>0</v>
          </cell>
          <cell r="AE337">
            <v>0</v>
          </cell>
          <cell r="AF337">
            <v>0</v>
          </cell>
          <cell r="AG337">
            <v>0</v>
          </cell>
          <cell r="AH337">
            <v>0</v>
          </cell>
          <cell r="AI337">
            <v>0</v>
          </cell>
          <cell r="AJ337">
            <v>0</v>
          </cell>
        </row>
        <row r="338">
          <cell r="C338" t="str">
            <v>VIII</v>
          </cell>
          <cell r="D338">
            <v>0</v>
          </cell>
          <cell r="E338">
            <v>0</v>
          </cell>
          <cell r="F338">
            <v>0</v>
          </cell>
          <cell r="G338">
            <v>0</v>
          </cell>
          <cell r="H338">
            <v>0</v>
          </cell>
          <cell r="I338">
            <v>0</v>
          </cell>
          <cell r="J338">
            <v>0</v>
          </cell>
          <cell r="K338">
            <v>0</v>
          </cell>
          <cell r="L338">
            <v>0</v>
          </cell>
          <cell r="M338">
            <v>0</v>
          </cell>
          <cell r="N338">
            <v>0</v>
          </cell>
          <cell r="O338">
            <v>0</v>
          </cell>
          <cell r="P338">
            <v>0</v>
          </cell>
          <cell r="Q338">
            <v>0</v>
          </cell>
          <cell r="R338">
            <v>0</v>
          </cell>
          <cell r="S338">
            <v>0</v>
          </cell>
          <cell r="T338">
            <v>0</v>
          </cell>
          <cell r="U338">
            <v>0</v>
          </cell>
          <cell r="V338">
            <v>0</v>
          </cell>
          <cell r="W338">
            <v>0</v>
          </cell>
          <cell r="X338">
            <v>0</v>
          </cell>
          <cell r="Y338">
            <v>0</v>
          </cell>
          <cell r="Z338">
            <v>0</v>
          </cell>
          <cell r="AA338">
            <v>0</v>
          </cell>
          <cell r="AB338">
            <v>0</v>
          </cell>
          <cell r="AC338">
            <v>0</v>
          </cell>
          <cell r="AD338">
            <v>0</v>
          </cell>
          <cell r="AE338">
            <v>0</v>
          </cell>
          <cell r="AF338">
            <v>0</v>
          </cell>
          <cell r="AG338">
            <v>0</v>
          </cell>
          <cell r="AH338">
            <v>0</v>
          </cell>
          <cell r="AI338">
            <v>0</v>
          </cell>
          <cell r="AJ338">
            <v>0</v>
          </cell>
        </row>
        <row r="339">
          <cell r="C339" t="str">
            <v>IX</v>
          </cell>
          <cell r="D339">
            <v>0</v>
          </cell>
          <cell r="E339">
            <v>0</v>
          </cell>
          <cell r="F339">
            <v>0</v>
          </cell>
          <cell r="G339">
            <v>0</v>
          </cell>
          <cell r="H339">
            <v>0</v>
          </cell>
          <cell r="I339">
            <v>0</v>
          </cell>
          <cell r="J339">
            <v>0</v>
          </cell>
          <cell r="K339">
            <v>0</v>
          </cell>
          <cell r="L339">
            <v>0</v>
          </cell>
          <cell r="M339">
            <v>0</v>
          </cell>
          <cell r="N339">
            <v>0</v>
          </cell>
          <cell r="O339">
            <v>0</v>
          </cell>
          <cell r="P339">
            <v>0</v>
          </cell>
          <cell r="Q339">
            <v>0</v>
          </cell>
          <cell r="R339">
            <v>0</v>
          </cell>
          <cell r="S339">
            <v>0</v>
          </cell>
          <cell r="T339">
            <v>0</v>
          </cell>
          <cell r="U339">
            <v>0</v>
          </cell>
          <cell r="V339">
            <v>0</v>
          </cell>
          <cell r="W339">
            <v>0</v>
          </cell>
          <cell r="X339">
            <v>0</v>
          </cell>
          <cell r="Y339">
            <v>0</v>
          </cell>
          <cell r="Z339">
            <v>0</v>
          </cell>
          <cell r="AA339">
            <v>0</v>
          </cell>
          <cell r="AB339">
            <v>0</v>
          </cell>
          <cell r="AC339">
            <v>0</v>
          </cell>
          <cell r="AD339">
            <v>0</v>
          </cell>
          <cell r="AE339">
            <v>0</v>
          </cell>
          <cell r="AF339">
            <v>0</v>
          </cell>
          <cell r="AG339">
            <v>0</v>
          </cell>
          <cell r="AH339">
            <v>0</v>
          </cell>
          <cell r="AI339">
            <v>0</v>
          </cell>
          <cell r="AJ339">
            <v>0</v>
          </cell>
        </row>
        <row r="340">
          <cell r="C340" t="str">
            <v>XIV</v>
          </cell>
          <cell r="D340">
            <v>0</v>
          </cell>
          <cell r="E340">
            <v>0</v>
          </cell>
          <cell r="F340">
            <v>0</v>
          </cell>
          <cell r="G340">
            <v>0</v>
          </cell>
          <cell r="H340">
            <v>0</v>
          </cell>
          <cell r="I340">
            <v>0</v>
          </cell>
          <cell r="J340">
            <v>0</v>
          </cell>
          <cell r="K340">
            <v>0</v>
          </cell>
          <cell r="L340">
            <v>0</v>
          </cell>
          <cell r="M340">
            <v>0</v>
          </cell>
          <cell r="N340">
            <v>0</v>
          </cell>
          <cell r="O340">
            <v>0</v>
          </cell>
          <cell r="P340">
            <v>0</v>
          </cell>
          <cell r="Q340">
            <v>0</v>
          </cell>
          <cell r="R340">
            <v>0</v>
          </cell>
          <cell r="S340">
            <v>0</v>
          </cell>
          <cell r="T340">
            <v>0</v>
          </cell>
          <cell r="U340">
            <v>0</v>
          </cell>
          <cell r="V340">
            <v>0</v>
          </cell>
          <cell r="W340">
            <v>0</v>
          </cell>
          <cell r="X340">
            <v>0</v>
          </cell>
          <cell r="Y340">
            <v>0</v>
          </cell>
          <cell r="Z340">
            <v>0</v>
          </cell>
          <cell r="AA340">
            <v>0</v>
          </cell>
          <cell r="AB340">
            <v>0</v>
          </cell>
          <cell r="AC340">
            <v>0</v>
          </cell>
          <cell r="AD340">
            <v>0</v>
          </cell>
          <cell r="AE340">
            <v>0</v>
          </cell>
          <cell r="AF340">
            <v>0</v>
          </cell>
          <cell r="AG340">
            <v>0</v>
          </cell>
          <cell r="AH340">
            <v>0</v>
          </cell>
          <cell r="AI340">
            <v>0</v>
          </cell>
          <cell r="AJ340">
            <v>0</v>
          </cell>
        </row>
        <row r="341">
          <cell r="C341" t="str">
            <v>X</v>
          </cell>
          <cell r="D341">
            <v>9.2427764166666702</v>
          </cell>
          <cell r="E341">
            <v>9.2427764166666702</v>
          </cell>
          <cell r="F341">
            <v>9.2427764166666702</v>
          </cell>
          <cell r="G341">
            <v>9.2427764166666702</v>
          </cell>
          <cell r="H341">
            <v>9.2427764166666702</v>
          </cell>
          <cell r="I341">
            <v>9.2427764166666702</v>
          </cell>
          <cell r="J341">
            <v>9.2427764166666702</v>
          </cell>
          <cell r="K341">
            <v>9.2427764166666702</v>
          </cell>
          <cell r="L341">
            <v>9.2427764166666702</v>
          </cell>
          <cell r="M341">
            <v>9.2427764166666702</v>
          </cell>
          <cell r="N341">
            <v>9.2427764166666702</v>
          </cell>
          <cell r="O341">
            <v>9.2427764166666702</v>
          </cell>
          <cell r="P341">
            <v>9.2427764166666702</v>
          </cell>
          <cell r="Q341">
            <v>9.2427764166666702</v>
          </cell>
          <cell r="R341">
            <v>9.2427764166666702</v>
          </cell>
          <cell r="S341">
            <v>9.2427764166666702</v>
          </cell>
          <cell r="T341">
            <v>9.2427764166666702</v>
          </cell>
          <cell r="U341">
            <v>9.2427764166666702</v>
          </cell>
          <cell r="V341">
            <v>9.2427764166666702</v>
          </cell>
          <cell r="W341">
            <v>9.2427764166666702</v>
          </cell>
          <cell r="X341">
            <v>9.2427764166666702</v>
          </cell>
          <cell r="Y341">
            <v>9.2427764166666702</v>
          </cell>
          <cell r="Z341">
            <v>9.2427764166666702</v>
          </cell>
          <cell r="AA341">
            <v>9.2427764166666702</v>
          </cell>
          <cell r="AB341">
            <v>18.809256999999999</v>
          </cell>
          <cell r="AC341">
            <v>18.809256999999999</v>
          </cell>
          <cell r="AD341">
            <v>18.809256999999999</v>
          </cell>
          <cell r="AE341">
            <v>16.794392999999999</v>
          </cell>
          <cell r="AF341">
            <v>2.8063935</v>
          </cell>
          <cell r="AG341">
            <v>2.8063935</v>
          </cell>
          <cell r="AH341">
            <v>2.1545964999999998</v>
          </cell>
          <cell r="AI341">
            <v>2.1545964999999998</v>
          </cell>
          <cell r="AJ341">
            <v>2.1545964999999998</v>
          </cell>
        </row>
        <row r="342">
          <cell r="C342" t="str">
            <v>XI</v>
          </cell>
          <cell r="D342">
            <v>0</v>
          </cell>
          <cell r="E342">
            <v>0</v>
          </cell>
          <cell r="F342">
            <v>0</v>
          </cell>
          <cell r="G342">
            <v>0</v>
          </cell>
          <cell r="H342">
            <v>0</v>
          </cell>
          <cell r="I342">
            <v>0</v>
          </cell>
          <cell r="J342">
            <v>0</v>
          </cell>
          <cell r="K342">
            <v>0</v>
          </cell>
          <cell r="L342">
            <v>0</v>
          </cell>
          <cell r="M342">
            <v>0</v>
          </cell>
          <cell r="N342">
            <v>0</v>
          </cell>
          <cell r="O342">
            <v>0</v>
          </cell>
          <cell r="P342">
            <v>0</v>
          </cell>
          <cell r="Q342">
            <v>0</v>
          </cell>
          <cell r="R342">
            <v>0</v>
          </cell>
          <cell r="S342">
            <v>0</v>
          </cell>
          <cell r="T342">
            <v>0</v>
          </cell>
          <cell r="U342">
            <v>0</v>
          </cell>
          <cell r="V342">
            <v>0</v>
          </cell>
          <cell r="W342">
            <v>0</v>
          </cell>
          <cell r="X342">
            <v>0</v>
          </cell>
          <cell r="Y342">
            <v>0</v>
          </cell>
          <cell r="Z342">
            <v>0</v>
          </cell>
          <cell r="AA342">
            <v>0</v>
          </cell>
          <cell r="AB342">
            <v>0</v>
          </cell>
          <cell r="AC342">
            <v>0</v>
          </cell>
          <cell r="AD342">
            <v>0</v>
          </cell>
          <cell r="AE342">
            <v>0</v>
          </cell>
          <cell r="AF342">
            <v>0</v>
          </cell>
          <cell r="AG342">
            <v>0</v>
          </cell>
          <cell r="AH342">
            <v>0</v>
          </cell>
          <cell r="AI342">
            <v>0</v>
          </cell>
          <cell r="AJ342">
            <v>0</v>
          </cell>
        </row>
        <row r="343">
          <cell r="C343" t="str">
            <v>XII</v>
          </cell>
          <cell r="D343">
            <v>0</v>
          </cell>
          <cell r="E343">
            <v>0</v>
          </cell>
          <cell r="F343">
            <v>0</v>
          </cell>
          <cell r="G343">
            <v>0</v>
          </cell>
          <cell r="H343">
            <v>0</v>
          </cell>
          <cell r="I343">
            <v>0</v>
          </cell>
          <cell r="J343">
            <v>0</v>
          </cell>
          <cell r="K343">
            <v>0</v>
          </cell>
          <cell r="L343">
            <v>0</v>
          </cell>
          <cell r="M343">
            <v>0</v>
          </cell>
          <cell r="N343">
            <v>0</v>
          </cell>
          <cell r="O343">
            <v>0</v>
          </cell>
          <cell r="P343">
            <v>0</v>
          </cell>
          <cell r="Q343">
            <v>0</v>
          </cell>
          <cell r="R343">
            <v>0</v>
          </cell>
          <cell r="S343">
            <v>0</v>
          </cell>
          <cell r="T343">
            <v>0</v>
          </cell>
          <cell r="U343">
            <v>0</v>
          </cell>
          <cell r="V343">
            <v>0</v>
          </cell>
          <cell r="W343">
            <v>0</v>
          </cell>
          <cell r="X343">
            <v>0</v>
          </cell>
          <cell r="Y343">
            <v>0</v>
          </cell>
          <cell r="Z343">
            <v>0</v>
          </cell>
          <cell r="AA343">
            <v>0</v>
          </cell>
          <cell r="AB343">
            <v>0</v>
          </cell>
          <cell r="AC343">
            <v>0</v>
          </cell>
          <cell r="AD343">
            <v>0</v>
          </cell>
          <cell r="AE343">
            <v>0</v>
          </cell>
          <cell r="AF343">
            <v>0</v>
          </cell>
          <cell r="AG343">
            <v>0</v>
          </cell>
          <cell r="AH343">
            <v>0</v>
          </cell>
          <cell r="AI343">
            <v>0</v>
          </cell>
          <cell r="AJ343">
            <v>0</v>
          </cell>
        </row>
        <row r="344">
          <cell r="D344">
            <v>9.2427764166666702</v>
          </cell>
          <cell r="E344">
            <v>9.2427764166666702</v>
          </cell>
          <cell r="F344">
            <v>9.2427764166666702</v>
          </cell>
          <cell r="G344">
            <v>9.2427764166666702</v>
          </cell>
          <cell r="H344">
            <v>9.2427764166666702</v>
          </cell>
          <cell r="I344">
            <v>9.2427764166666702</v>
          </cell>
          <cell r="J344">
            <v>9.2427764166666702</v>
          </cell>
          <cell r="K344">
            <v>9.2427764166666702</v>
          </cell>
          <cell r="L344">
            <v>9.2427764166666702</v>
          </cell>
          <cell r="M344">
            <v>9.2427764166666702</v>
          </cell>
          <cell r="N344">
            <v>9.2427764166666702</v>
          </cell>
          <cell r="O344">
            <v>9.2427764166666702</v>
          </cell>
          <cell r="P344">
            <v>9.2427764166666702</v>
          </cell>
          <cell r="Q344">
            <v>9.2427764166666702</v>
          </cell>
          <cell r="R344">
            <v>9.2427764166666702</v>
          </cell>
          <cell r="S344">
            <v>9.2427764166666702</v>
          </cell>
          <cell r="T344">
            <v>9.2427764166666702</v>
          </cell>
          <cell r="U344">
            <v>9.2427764166666702</v>
          </cell>
          <cell r="V344">
            <v>9.2427764166666702</v>
          </cell>
          <cell r="W344">
            <v>9.2427764166666702</v>
          </cell>
          <cell r="X344">
            <v>9.2427764166666702</v>
          </cell>
          <cell r="Y344">
            <v>9.2427764166666702</v>
          </cell>
          <cell r="Z344">
            <v>9.2427764166666702</v>
          </cell>
          <cell r="AA344">
            <v>9.2427764166666702</v>
          </cell>
          <cell r="AB344">
            <v>18.809256999999999</v>
          </cell>
          <cell r="AC344">
            <v>18.809256999999999</v>
          </cell>
          <cell r="AD344">
            <v>18.809256999999999</v>
          </cell>
          <cell r="AE344">
            <v>16.794392999999999</v>
          </cell>
          <cell r="AF344">
            <v>2.8063935</v>
          </cell>
          <cell r="AG344">
            <v>2.8063935</v>
          </cell>
          <cell r="AH344">
            <v>2.1545964999999998</v>
          </cell>
          <cell r="AI344">
            <v>2.1545964999999998</v>
          </cell>
          <cell r="AJ344">
            <v>2.1545964999999998</v>
          </cell>
        </row>
        <row r="346">
          <cell r="C346" t="str">
            <v>Tipo Forestal 03</v>
          </cell>
        </row>
        <row r="347">
          <cell r="C347" t="str">
            <v>Uso de la Tierra/Año</v>
          </cell>
          <cell r="D347">
            <v>1990</v>
          </cell>
          <cell r="E347">
            <v>1991</v>
          </cell>
          <cell r="F347">
            <v>1992</v>
          </cell>
          <cell r="G347">
            <v>1993</v>
          </cell>
          <cell r="H347">
            <v>1994</v>
          </cell>
          <cell r="I347">
            <v>1995</v>
          </cell>
          <cell r="J347">
            <v>1996</v>
          </cell>
          <cell r="K347">
            <v>1997</v>
          </cell>
          <cell r="L347">
            <v>1998</v>
          </cell>
          <cell r="M347">
            <v>1999</v>
          </cell>
          <cell r="N347">
            <v>2000</v>
          </cell>
          <cell r="O347">
            <v>2001</v>
          </cell>
          <cell r="P347">
            <v>2002</v>
          </cell>
          <cell r="Q347">
            <v>2003</v>
          </cell>
          <cell r="R347">
            <v>2004</v>
          </cell>
          <cell r="S347">
            <v>2005</v>
          </cell>
          <cell r="T347">
            <v>2006</v>
          </cell>
          <cell r="U347">
            <v>2007</v>
          </cell>
          <cell r="V347">
            <v>2008</v>
          </cell>
          <cell r="W347">
            <v>2009</v>
          </cell>
          <cell r="X347">
            <v>2010</v>
          </cell>
          <cell r="Y347">
            <v>2011</v>
          </cell>
          <cell r="Z347">
            <v>2012</v>
          </cell>
          <cell r="AA347">
            <v>2013</v>
          </cell>
          <cell r="AB347">
            <v>2014</v>
          </cell>
          <cell r="AC347">
            <v>2015</v>
          </cell>
          <cell r="AD347">
            <v>2016</v>
          </cell>
          <cell r="AE347">
            <v>2017</v>
          </cell>
          <cell r="AF347">
            <v>2018</v>
          </cell>
          <cell r="AG347">
            <v>2019</v>
          </cell>
          <cell r="AH347">
            <v>2020</v>
          </cell>
          <cell r="AI347">
            <v>2021</v>
          </cell>
          <cell r="AJ347">
            <v>2022</v>
          </cell>
        </row>
        <row r="348">
          <cell r="C348" t="str">
            <v>XV</v>
          </cell>
          <cell r="D348">
            <v>0</v>
          </cell>
          <cell r="E348">
            <v>0</v>
          </cell>
          <cell r="F348">
            <v>0</v>
          </cell>
          <cell r="G348">
            <v>0</v>
          </cell>
          <cell r="H348">
            <v>0</v>
          </cell>
          <cell r="I348">
            <v>0</v>
          </cell>
          <cell r="J348">
            <v>0</v>
          </cell>
          <cell r="K348">
            <v>0</v>
          </cell>
          <cell r="L348">
            <v>0</v>
          </cell>
          <cell r="M348">
            <v>0</v>
          </cell>
          <cell r="N348">
            <v>0</v>
          </cell>
          <cell r="O348">
            <v>0</v>
          </cell>
          <cell r="P348">
            <v>0</v>
          </cell>
          <cell r="Q348">
            <v>0</v>
          </cell>
          <cell r="R348">
            <v>0</v>
          </cell>
          <cell r="S348">
            <v>0</v>
          </cell>
          <cell r="T348">
            <v>0</v>
          </cell>
          <cell r="U348">
            <v>0</v>
          </cell>
          <cell r="V348">
            <v>0</v>
          </cell>
          <cell r="W348">
            <v>0</v>
          </cell>
          <cell r="X348">
            <v>0</v>
          </cell>
          <cell r="Y348">
            <v>0</v>
          </cell>
          <cell r="Z348">
            <v>0</v>
          </cell>
          <cell r="AA348">
            <v>0</v>
          </cell>
          <cell r="AB348">
            <v>0</v>
          </cell>
          <cell r="AC348">
            <v>0</v>
          </cell>
          <cell r="AD348">
            <v>0</v>
          </cell>
          <cell r="AE348">
            <v>0</v>
          </cell>
          <cell r="AF348">
            <v>0</v>
          </cell>
          <cell r="AG348">
            <v>0</v>
          </cell>
          <cell r="AH348">
            <v>0</v>
          </cell>
          <cell r="AI348">
            <v>0</v>
          </cell>
          <cell r="AJ348">
            <v>0</v>
          </cell>
        </row>
        <row r="349">
          <cell r="C349" t="str">
            <v>I</v>
          </cell>
          <cell r="D349">
            <v>0</v>
          </cell>
          <cell r="E349">
            <v>0</v>
          </cell>
          <cell r="F349">
            <v>0</v>
          </cell>
          <cell r="G349">
            <v>0</v>
          </cell>
          <cell r="H349">
            <v>0</v>
          </cell>
          <cell r="I349">
            <v>0</v>
          </cell>
          <cell r="J349">
            <v>0</v>
          </cell>
          <cell r="K349">
            <v>0</v>
          </cell>
          <cell r="L349">
            <v>0</v>
          </cell>
          <cell r="M349">
            <v>0</v>
          </cell>
          <cell r="N349">
            <v>0</v>
          </cell>
          <cell r="O349">
            <v>0</v>
          </cell>
          <cell r="P349">
            <v>0</v>
          </cell>
          <cell r="Q349">
            <v>0</v>
          </cell>
          <cell r="R349">
            <v>0</v>
          </cell>
          <cell r="S349">
            <v>0</v>
          </cell>
          <cell r="T349">
            <v>0</v>
          </cell>
          <cell r="U349">
            <v>0</v>
          </cell>
          <cell r="V349">
            <v>0</v>
          </cell>
          <cell r="W349">
            <v>0</v>
          </cell>
          <cell r="X349">
            <v>0</v>
          </cell>
          <cell r="Y349">
            <v>0</v>
          </cell>
          <cell r="Z349">
            <v>0</v>
          </cell>
          <cell r="AA349">
            <v>0</v>
          </cell>
          <cell r="AB349">
            <v>0</v>
          </cell>
          <cell r="AC349">
            <v>0</v>
          </cell>
          <cell r="AD349">
            <v>0</v>
          </cell>
          <cell r="AE349">
            <v>0</v>
          </cell>
          <cell r="AF349">
            <v>0</v>
          </cell>
          <cell r="AG349">
            <v>0</v>
          </cell>
          <cell r="AH349">
            <v>0</v>
          </cell>
          <cell r="AI349">
            <v>0</v>
          </cell>
          <cell r="AJ349">
            <v>0</v>
          </cell>
        </row>
        <row r="350">
          <cell r="C350" t="str">
            <v>II</v>
          </cell>
          <cell r="D350">
            <v>0</v>
          </cell>
          <cell r="E350">
            <v>0</v>
          </cell>
          <cell r="F350">
            <v>0</v>
          </cell>
          <cell r="G350">
            <v>0</v>
          </cell>
          <cell r="H350">
            <v>0</v>
          </cell>
          <cell r="I350">
            <v>0</v>
          </cell>
          <cell r="J350">
            <v>0</v>
          </cell>
          <cell r="K350">
            <v>0</v>
          </cell>
          <cell r="L350">
            <v>0</v>
          </cell>
          <cell r="M350">
            <v>0</v>
          </cell>
          <cell r="N350">
            <v>0</v>
          </cell>
          <cell r="O350">
            <v>0</v>
          </cell>
          <cell r="P350">
            <v>0</v>
          </cell>
          <cell r="Q350">
            <v>0</v>
          </cell>
          <cell r="R350">
            <v>0</v>
          </cell>
          <cell r="S350">
            <v>0</v>
          </cell>
          <cell r="T350">
            <v>0</v>
          </cell>
          <cell r="U350">
            <v>0</v>
          </cell>
          <cell r="V350">
            <v>0</v>
          </cell>
          <cell r="W350">
            <v>0</v>
          </cell>
          <cell r="X350">
            <v>0</v>
          </cell>
          <cell r="Y350">
            <v>0</v>
          </cell>
          <cell r="Z350">
            <v>0</v>
          </cell>
          <cell r="AA350">
            <v>0</v>
          </cell>
          <cell r="AB350">
            <v>0</v>
          </cell>
          <cell r="AC350">
            <v>0</v>
          </cell>
          <cell r="AD350">
            <v>0</v>
          </cell>
          <cell r="AE350">
            <v>0</v>
          </cell>
          <cell r="AF350">
            <v>0</v>
          </cell>
          <cell r="AG350">
            <v>0</v>
          </cell>
          <cell r="AH350">
            <v>0</v>
          </cell>
          <cell r="AI350">
            <v>0</v>
          </cell>
          <cell r="AJ350">
            <v>0</v>
          </cell>
        </row>
        <row r="351">
          <cell r="C351" t="str">
            <v>III</v>
          </cell>
          <cell r="D351">
            <v>0</v>
          </cell>
          <cell r="E351">
            <v>0</v>
          </cell>
          <cell r="F351">
            <v>0</v>
          </cell>
          <cell r="G351">
            <v>0</v>
          </cell>
          <cell r="H351">
            <v>0</v>
          </cell>
          <cell r="I351">
            <v>0</v>
          </cell>
          <cell r="J351">
            <v>0</v>
          </cell>
          <cell r="K351">
            <v>0</v>
          </cell>
          <cell r="L351">
            <v>0</v>
          </cell>
          <cell r="M351">
            <v>0</v>
          </cell>
          <cell r="N351">
            <v>0</v>
          </cell>
          <cell r="O351">
            <v>0</v>
          </cell>
          <cell r="P351">
            <v>0</v>
          </cell>
          <cell r="Q351">
            <v>0</v>
          </cell>
          <cell r="R351">
            <v>0</v>
          </cell>
          <cell r="S351">
            <v>0</v>
          </cell>
          <cell r="T351">
            <v>0</v>
          </cell>
          <cell r="U351">
            <v>0</v>
          </cell>
          <cell r="V351">
            <v>0</v>
          </cell>
          <cell r="W351">
            <v>0</v>
          </cell>
          <cell r="X351">
            <v>0</v>
          </cell>
          <cell r="Y351">
            <v>0</v>
          </cell>
          <cell r="Z351">
            <v>0</v>
          </cell>
          <cell r="AA351">
            <v>0</v>
          </cell>
          <cell r="AB351">
            <v>0</v>
          </cell>
          <cell r="AC351">
            <v>0</v>
          </cell>
          <cell r="AD351">
            <v>0</v>
          </cell>
          <cell r="AE351">
            <v>0</v>
          </cell>
          <cell r="AF351">
            <v>0</v>
          </cell>
          <cell r="AG351">
            <v>0</v>
          </cell>
          <cell r="AH351">
            <v>0</v>
          </cell>
          <cell r="AI351">
            <v>0</v>
          </cell>
          <cell r="AJ351">
            <v>0</v>
          </cell>
        </row>
        <row r="352">
          <cell r="C352" t="str">
            <v>IV</v>
          </cell>
          <cell r="D352">
            <v>0</v>
          </cell>
          <cell r="E352">
            <v>0</v>
          </cell>
          <cell r="F352">
            <v>0</v>
          </cell>
          <cell r="G352">
            <v>0</v>
          </cell>
          <cell r="H352">
            <v>0</v>
          </cell>
          <cell r="I352">
            <v>0</v>
          </cell>
          <cell r="J352">
            <v>0</v>
          </cell>
          <cell r="K352">
            <v>0</v>
          </cell>
          <cell r="L352">
            <v>0</v>
          </cell>
          <cell r="M352">
            <v>0</v>
          </cell>
          <cell r="N352">
            <v>0</v>
          </cell>
          <cell r="O352">
            <v>0</v>
          </cell>
          <cell r="P352">
            <v>0</v>
          </cell>
          <cell r="Q352">
            <v>0</v>
          </cell>
          <cell r="R352">
            <v>0</v>
          </cell>
          <cell r="S352">
            <v>0</v>
          </cell>
          <cell r="T352">
            <v>0</v>
          </cell>
          <cell r="U352">
            <v>0</v>
          </cell>
          <cell r="V352">
            <v>0</v>
          </cell>
          <cell r="W352">
            <v>0</v>
          </cell>
          <cell r="X352">
            <v>0</v>
          </cell>
          <cell r="Y352">
            <v>0</v>
          </cell>
          <cell r="Z352">
            <v>0</v>
          </cell>
          <cell r="AA352">
            <v>0</v>
          </cell>
          <cell r="AB352">
            <v>0</v>
          </cell>
          <cell r="AC352">
            <v>0</v>
          </cell>
          <cell r="AD352">
            <v>0</v>
          </cell>
          <cell r="AE352">
            <v>0</v>
          </cell>
          <cell r="AF352">
            <v>0</v>
          </cell>
          <cell r="AG352">
            <v>0</v>
          </cell>
          <cell r="AH352">
            <v>0</v>
          </cell>
          <cell r="AI352">
            <v>0</v>
          </cell>
          <cell r="AJ352">
            <v>0</v>
          </cell>
        </row>
        <row r="353">
          <cell r="C353" t="str">
            <v>V</v>
          </cell>
          <cell r="D353">
            <v>0</v>
          </cell>
          <cell r="E353">
            <v>0</v>
          </cell>
          <cell r="F353">
            <v>0</v>
          </cell>
          <cell r="G353">
            <v>0</v>
          </cell>
          <cell r="H353">
            <v>0</v>
          </cell>
          <cell r="I353">
            <v>0</v>
          </cell>
          <cell r="J353">
            <v>0</v>
          </cell>
          <cell r="K353">
            <v>0</v>
          </cell>
          <cell r="L353">
            <v>0</v>
          </cell>
          <cell r="M353">
            <v>0</v>
          </cell>
          <cell r="N353">
            <v>0</v>
          </cell>
          <cell r="O353">
            <v>0</v>
          </cell>
          <cell r="P353">
            <v>0</v>
          </cell>
          <cell r="Q353">
            <v>0</v>
          </cell>
          <cell r="R353">
            <v>0</v>
          </cell>
          <cell r="S353">
            <v>0</v>
          </cell>
          <cell r="T353">
            <v>0</v>
          </cell>
          <cell r="U353">
            <v>0</v>
          </cell>
          <cell r="V353">
            <v>0</v>
          </cell>
          <cell r="W353">
            <v>0</v>
          </cell>
          <cell r="X353">
            <v>0</v>
          </cell>
          <cell r="Y353">
            <v>0</v>
          </cell>
          <cell r="Z353">
            <v>0</v>
          </cell>
          <cell r="AA353">
            <v>0</v>
          </cell>
          <cell r="AB353">
            <v>0</v>
          </cell>
          <cell r="AC353">
            <v>0</v>
          </cell>
          <cell r="AD353">
            <v>0</v>
          </cell>
          <cell r="AE353">
            <v>0</v>
          </cell>
          <cell r="AF353">
            <v>0</v>
          </cell>
          <cell r="AG353">
            <v>0</v>
          </cell>
          <cell r="AH353">
            <v>0</v>
          </cell>
          <cell r="AI353">
            <v>0</v>
          </cell>
          <cell r="AJ353">
            <v>0</v>
          </cell>
        </row>
        <row r="354">
          <cell r="C354" t="str">
            <v>RM</v>
          </cell>
          <cell r="D354">
            <v>0</v>
          </cell>
          <cell r="E354">
            <v>0</v>
          </cell>
          <cell r="F354">
            <v>0</v>
          </cell>
          <cell r="G354">
            <v>0</v>
          </cell>
          <cell r="H354">
            <v>0</v>
          </cell>
          <cell r="I354">
            <v>0</v>
          </cell>
          <cell r="J354">
            <v>0</v>
          </cell>
          <cell r="K354">
            <v>0</v>
          </cell>
          <cell r="L354">
            <v>0</v>
          </cell>
          <cell r="M354">
            <v>0</v>
          </cell>
          <cell r="N354">
            <v>0</v>
          </cell>
          <cell r="O354">
            <v>0</v>
          </cell>
          <cell r="P354">
            <v>0</v>
          </cell>
          <cell r="Q354">
            <v>0</v>
          </cell>
          <cell r="R354">
            <v>0</v>
          </cell>
          <cell r="S354">
            <v>0</v>
          </cell>
          <cell r="T354">
            <v>0</v>
          </cell>
          <cell r="U354">
            <v>0</v>
          </cell>
          <cell r="V354">
            <v>0</v>
          </cell>
          <cell r="W354">
            <v>0</v>
          </cell>
          <cell r="X354">
            <v>0</v>
          </cell>
          <cell r="Y354">
            <v>0</v>
          </cell>
          <cell r="Z354">
            <v>0</v>
          </cell>
          <cell r="AA354">
            <v>0</v>
          </cell>
          <cell r="AB354">
            <v>0</v>
          </cell>
          <cell r="AC354">
            <v>0</v>
          </cell>
          <cell r="AD354">
            <v>0</v>
          </cell>
          <cell r="AE354">
            <v>0</v>
          </cell>
          <cell r="AF354">
            <v>0</v>
          </cell>
          <cell r="AG354">
            <v>0</v>
          </cell>
          <cell r="AH354">
            <v>0</v>
          </cell>
          <cell r="AI354">
            <v>0</v>
          </cell>
          <cell r="AJ354">
            <v>0</v>
          </cell>
        </row>
        <row r="355">
          <cell r="C355" t="str">
            <v>VI</v>
          </cell>
          <cell r="D355">
            <v>0</v>
          </cell>
          <cell r="E355">
            <v>0</v>
          </cell>
          <cell r="F355">
            <v>0</v>
          </cell>
          <cell r="G355">
            <v>0</v>
          </cell>
          <cell r="H355">
            <v>0</v>
          </cell>
          <cell r="I355">
            <v>0</v>
          </cell>
          <cell r="J355">
            <v>0</v>
          </cell>
          <cell r="K355">
            <v>0</v>
          </cell>
          <cell r="L355">
            <v>0</v>
          </cell>
          <cell r="M355">
            <v>0</v>
          </cell>
          <cell r="N355">
            <v>0</v>
          </cell>
          <cell r="O355">
            <v>0</v>
          </cell>
          <cell r="P355">
            <v>0</v>
          </cell>
          <cell r="Q355">
            <v>0</v>
          </cell>
          <cell r="R355">
            <v>0</v>
          </cell>
          <cell r="S355">
            <v>0</v>
          </cell>
          <cell r="T355">
            <v>0</v>
          </cell>
          <cell r="U355">
            <v>0</v>
          </cell>
          <cell r="V355">
            <v>0</v>
          </cell>
          <cell r="W355">
            <v>0</v>
          </cell>
          <cell r="X355">
            <v>0</v>
          </cell>
          <cell r="Y355">
            <v>0</v>
          </cell>
          <cell r="Z355">
            <v>0</v>
          </cell>
          <cell r="AA355">
            <v>0</v>
          </cell>
          <cell r="AB355">
            <v>0</v>
          </cell>
          <cell r="AC355">
            <v>0</v>
          </cell>
          <cell r="AD355">
            <v>0</v>
          </cell>
          <cell r="AE355">
            <v>0</v>
          </cell>
          <cell r="AF355">
            <v>0</v>
          </cell>
          <cell r="AG355">
            <v>0</v>
          </cell>
          <cell r="AH355">
            <v>0</v>
          </cell>
          <cell r="AI355">
            <v>0</v>
          </cell>
          <cell r="AJ355">
            <v>0</v>
          </cell>
        </row>
        <row r="356">
          <cell r="C356" t="str">
            <v>VII</v>
          </cell>
          <cell r="D356">
            <v>0</v>
          </cell>
          <cell r="E356">
            <v>0</v>
          </cell>
          <cell r="F356">
            <v>0</v>
          </cell>
          <cell r="G356">
            <v>0</v>
          </cell>
          <cell r="H356">
            <v>0</v>
          </cell>
          <cell r="I356">
            <v>0</v>
          </cell>
          <cell r="J356">
            <v>0</v>
          </cell>
          <cell r="K356">
            <v>0</v>
          </cell>
          <cell r="L356">
            <v>0</v>
          </cell>
          <cell r="M356">
            <v>0</v>
          </cell>
          <cell r="N356">
            <v>0</v>
          </cell>
          <cell r="O356">
            <v>0</v>
          </cell>
          <cell r="P356">
            <v>0</v>
          </cell>
          <cell r="Q356">
            <v>0</v>
          </cell>
          <cell r="R356">
            <v>0</v>
          </cell>
          <cell r="S356">
            <v>0</v>
          </cell>
          <cell r="T356">
            <v>0</v>
          </cell>
          <cell r="U356">
            <v>0</v>
          </cell>
          <cell r="V356">
            <v>0</v>
          </cell>
          <cell r="W356">
            <v>0</v>
          </cell>
          <cell r="X356">
            <v>0</v>
          </cell>
          <cell r="Y356">
            <v>0</v>
          </cell>
          <cell r="Z356">
            <v>0</v>
          </cell>
          <cell r="AA356">
            <v>0</v>
          </cell>
          <cell r="AB356">
            <v>0</v>
          </cell>
          <cell r="AC356">
            <v>0</v>
          </cell>
          <cell r="AD356">
            <v>0</v>
          </cell>
          <cell r="AE356">
            <v>0</v>
          </cell>
          <cell r="AF356">
            <v>0</v>
          </cell>
          <cell r="AG356">
            <v>0</v>
          </cell>
          <cell r="AH356">
            <v>0</v>
          </cell>
          <cell r="AI356">
            <v>0</v>
          </cell>
          <cell r="AJ356">
            <v>0</v>
          </cell>
        </row>
        <row r="357">
          <cell r="C357" t="str">
            <v>XVI</v>
          </cell>
          <cell r="D357">
            <v>0</v>
          </cell>
          <cell r="E357">
            <v>0</v>
          </cell>
          <cell r="F357">
            <v>0</v>
          </cell>
          <cell r="G357">
            <v>0</v>
          </cell>
          <cell r="H357">
            <v>0</v>
          </cell>
          <cell r="I357">
            <v>0</v>
          </cell>
          <cell r="J357">
            <v>0</v>
          </cell>
          <cell r="K357">
            <v>0</v>
          </cell>
          <cell r="L357">
            <v>0</v>
          </cell>
          <cell r="M357">
            <v>0</v>
          </cell>
          <cell r="N357">
            <v>0</v>
          </cell>
          <cell r="O357">
            <v>0</v>
          </cell>
          <cell r="P357">
            <v>0</v>
          </cell>
          <cell r="Q357">
            <v>0</v>
          </cell>
          <cell r="R357">
            <v>0</v>
          </cell>
          <cell r="S357">
            <v>0</v>
          </cell>
          <cell r="T357">
            <v>0</v>
          </cell>
          <cell r="U357">
            <v>0</v>
          </cell>
          <cell r="V357">
            <v>0</v>
          </cell>
          <cell r="W357">
            <v>0</v>
          </cell>
          <cell r="X357">
            <v>0</v>
          </cell>
          <cell r="Y357">
            <v>0</v>
          </cell>
          <cell r="Z357">
            <v>0</v>
          </cell>
          <cell r="AA357">
            <v>0</v>
          </cell>
          <cell r="AB357">
            <v>0</v>
          </cell>
          <cell r="AC357">
            <v>0</v>
          </cell>
          <cell r="AD357">
            <v>0</v>
          </cell>
          <cell r="AE357">
            <v>0</v>
          </cell>
          <cell r="AF357">
            <v>0</v>
          </cell>
          <cell r="AG357">
            <v>0</v>
          </cell>
          <cell r="AH357">
            <v>0</v>
          </cell>
          <cell r="AI357">
            <v>0</v>
          </cell>
          <cell r="AJ357">
            <v>0</v>
          </cell>
        </row>
        <row r="358">
          <cell r="C358" t="str">
            <v>VIII</v>
          </cell>
          <cell r="D358">
            <v>11.5775284166667</v>
          </cell>
          <cell r="E358">
            <v>11.5775284166667</v>
          </cell>
          <cell r="F358">
            <v>11.5775284166667</v>
          </cell>
          <cell r="G358">
            <v>11.5775284166667</v>
          </cell>
          <cell r="H358">
            <v>11.5775284166667</v>
          </cell>
          <cell r="I358">
            <v>11.5775284166667</v>
          </cell>
          <cell r="J358">
            <v>11.5775284166667</v>
          </cell>
          <cell r="K358">
            <v>11.5775284166667</v>
          </cell>
          <cell r="L358">
            <v>11.5775284166667</v>
          </cell>
          <cell r="M358">
            <v>11.5775284166667</v>
          </cell>
          <cell r="N358">
            <v>11.5775284166667</v>
          </cell>
          <cell r="O358">
            <v>11.5775284166667</v>
          </cell>
          <cell r="P358">
            <v>11.5775284166667</v>
          </cell>
          <cell r="Q358">
            <v>11.5775284166667</v>
          </cell>
          <cell r="R358">
            <v>11.5775284166667</v>
          </cell>
          <cell r="S358">
            <v>11.5775284166667</v>
          </cell>
          <cell r="T358">
            <v>11.5775284166667</v>
          </cell>
          <cell r="U358">
            <v>11.5775284166667</v>
          </cell>
          <cell r="V358">
            <v>11.5775284166667</v>
          </cell>
          <cell r="W358">
            <v>11.5775284166667</v>
          </cell>
          <cell r="X358">
            <v>11.5775284166667</v>
          </cell>
          <cell r="Y358">
            <v>11.5775284166667</v>
          </cell>
          <cell r="Z358">
            <v>11.5775284166667</v>
          </cell>
          <cell r="AA358">
            <v>11.5775284166667</v>
          </cell>
          <cell r="AB358">
            <v>34.566758666666701</v>
          </cell>
          <cell r="AC358">
            <v>34.566758666666701</v>
          </cell>
          <cell r="AD358">
            <v>34.566758666666701</v>
          </cell>
          <cell r="AE358">
            <v>154.952575</v>
          </cell>
          <cell r="AF358">
            <v>2.9733364999999998</v>
          </cell>
          <cell r="AG358">
            <v>2.9733364999999998</v>
          </cell>
          <cell r="AH358">
            <v>0</v>
          </cell>
          <cell r="AI358">
            <v>0</v>
          </cell>
          <cell r="AJ358">
            <v>0</v>
          </cell>
        </row>
        <row r="359">
          <cell r="C359" t="str">
            <v>IX</v>
          </cell>
          <cell r="D359">
            <v>308.97319213399902</v>
          </cell>
          <cell r="E359">
            <v>308.97319213399902</v>
          </cell>
          <cell r="F359">
            <v>308.97319213399902</v>
          </cell>
          <cell r="G359">
            <v>308.97319213399902</v>
          </cell>
          <cell r="H359">
            <v>308.97319213399902</v>
          </cell>
          <cell r="I359">
            <v>308.97319213399902</v>
          </cell>
          <cell r="J359">
            <v>308.97319213399902</v>
          </cell>
          <cell r="K359">
            <v>308.97319213399902</v>
          </cell>
          <cell r="L359">
            <v>308.97319213399902</v>
          </cell>
          <cell r="M359">
            <v>308.97319213399902</v>
          </cell>
          <cell r="N359">
            <v>308.97319213399902</v>
          </cell>
          <cell r="O359">
            <v>308.97319213399902</v>
          </cell>
          <cell r="P359">
            <v>308.97319213399902</v>
          </cell>
          <cell r="Q359">
            <v>308.97319213399902</v>
          </cell>
          <cell r="R359">
            <v>308.97319213399902</v>
          </cell>
          <cell r="S359">
            <v>308.97319213399902</v>
          </cell>
          <cell r="T359">
            <v>308.97319213399902</v>
          </cell>
          <cell r="U359">
            <v>308.97319213399902</v>
          </cell>
          <cell r="V359">
            <v>308.97319213399902</v>
          </cell>
          <cell r="W359">
            <v>308.97319213399902</v>
          </cell>
          <cell r="X359">
            <v>308.97319213399902</v>
          </cell>
          <cell r="Y359">
            <v>308.97319213399902</v>
          </cell>
          <cell r="Z359">
            <v>308.97319213399902</v>
          </cell>
          <cell r="AA359">
            <v>308.97319213399902</v>
          </cell>
          <cell r="AB359">
            <v>441.17544194778998</v>
          </cell>
          <cell r="AC359">
            <v>441.17544194778998</v>
          </cell>
          <cell r="AD359">
            <v>441.17544194778998</v>
          </cell>
          <cell r="AE359">
            <v>0</v>
          </cell>
          <cell r="AF359">
            <v>21.592954902020502</v>
          </cell>
          <cell r="AG359">
            <v>21.592954902020502</v>
          </cell>
          <cell r="AH359">
            <v>0</v>
          </cell>
          <cell r="AI359">
            <v>0</v>
          </cell>
          <cell r="AJ359">
            <v>0</v>
          </cell>
        </row>
        <row r="360">
          <cell r="C360" t="str">
            <v>XIV</v>
          </cell>
          <cell r="D360">
            <v>1.74338825</v>
          </cell>
          <cell r="E360">
            <v>1.74338825</v>
          </cell>
          <cell r="F360">
            <v>1.74338825</v>
          </cell>
          <cell r="G360">
            <v>1.74338825</v>
          </cell>
          <cell r="H360">
            <v>1.74338825</v>
          </cell>
          <cell r="I360">
            <v>1.74338825</v>
          </cell>
          <cell r="J360">
            <v>1.74338825</v>
          </cell>
          <cell r="K360">
            <v>1.74338825</v>
          </cell>
          <cell r="L360">
            <v>1.74338825</v>
          </cell>
          <cell r="M360">
            <v>1.74338825</v>
          </cell>
          <cell r="N360">
            <v>1.74338825</v>
          </cell>
          <cell r="O360">
            <v>1.74338825</v>
          </cell>
          <cell r="P360">
            <v>1.74338825</v>
          </cell>
          <cell r="Q360">
            <v>1.74338825</v>
          </cell>
          <cell r="R360">
            <v>1.74338825</v>
          </cell>
          <cell r="S360">
            <v>1.74338825</v>
          </cell>
          <cell r="T360">
            <v>1.74338825</v>
          </cell>
          <cell r="U360">
            <v>1.74338825</v>
          </cell>
          <cell r="V360">
            <v>1.74338825</v>
          </cell>
          <cell r="W360">
            <v>1.74338825</v>
          </cell>
          <cell r="X360">
            <v>1.74338825</v>
          </cell>
          <cell r="Y360">
            <v>1.74338825</v>
          </cell>
          <cell r="Z360">
            <v>1.74338825</v>
          </cell>
          <cell r="AA360">
            <v>1.74338825</v>
          </cell>
          <cell r="AB360">
            <v>0</v>
          </cell>
          <cell r="AC360">
            <v>0</v>
          </cell>
          <cell r="AD360">
            <v>0</v>
          </cell>
          <cell r="AE360">
            <v>0</v>
          </cell>
          <cell r="AF360">
            <v>0</v>
          </cell>
          <cell r="AG360">
            <v>0</v>
          </cell>
          <cell r="AH360">
            <v>0</v>
          </cell>
          <cell r="AI360">
            <v>0</v>
          </cell>
          <cell r="AJ360">
            <v>0</v>
          </cell>
        </row>
        <row r="361">
          <cell r="C361" t="str">
            <v>X</v>
          </cell>
          <cell r="D361">
            <v>0</v>
          </cell>
          <cell r="E361">
            <v>0</v>
          </cell>
          <cell r="F361">
            <v>0</v>
          </cell>
          <cell r="G361">
            <v>0</v>
          </cell>
          <cell r="H361">
            <v>0</v>
          </cell>
          <cell r="I361">
            <v>0</v>
          </cell>
          <cell r="J361">
            <v>0</v>
          </cell>
          <cell r="K361">
            <v>0</v>
          </cell>
          <cell r="L361">
            <v>0</v>
          </cell>
          <cell r="M361">
            <v>0</v>
          </cell>
          <cell r="N361">
            <v>0</v>
          </cell>
          <cell r="O361">
            <v>0</v>
          </cell>
          <cell r="P361">
            <v>0</v>
          </cell>
          <cell r="Q361">
            <v>0</v>
          </cell>
          <cell r="R361">
            <v>0</v>
          </cell>
          <cell r="S361">
            <v>0</v>
          </cell>
          <cell r="T361">
            <v>0</v>
          </cell>
          <cell r="U361">
            <v>0</v>
          </cell>
          <cell r="V361">
            <v>0</v>
          </cell>
          <cell r="W361">
            <v>0</v>
          </cell>
          <cell r="X361">
            <v>0</v>
          </cell>
          <cell r="Y361">
            <v>0</v>
          </cell>
          <cell r="Z361">
            <v>0</v>
          </cell>
          <cell r="AA361">
            <v>0</v>
          </cell>
          <cell r="AB361">
            <v>0</v>
          </cell>
          <cell r="AC361">
            <v>0</v>
          </cell>
          <cell r="AD361">
            <v>0</v>
          </cell>
          <cell r="AE361">
            <v>0</v>
          </cell>
          <cell r="AF361">
            <v>0</v>
          </cell>
          <cell r="AG361">
            <v>0</v>
          </cell>
          <cell r="AH361">
            <v>0</v>
          </cell>
          <cell r="AI361">
            <v>0</v>
          </cell>
          <cell r="AJ361">
            <v>0</v>
          </cell>
        </row>
        <row r="362">
          <cell r="C362" t="str">
            <v>XI</v>
          </cell>
          <cell r="D362">
            <v>0</v>
          </cell>
          <cell r="E362">
            <v>0</v>
          </cell>
          <cell r="F362">
            <v>0</v>
          </cell>
          <cell r="G362">
            <v>0</v>
          </cell>
          <cell r="H362">
            <v>0</v>
          </cell>
          <cell r="I362">
            <v>0</v>
          </cell>
          <cell r="J362">
            <v>0</v>
          </cell>
          <cell r="K362">
            <v>0</v>
          </cell>
          <cell r="L362">
            <v>0</v>
          </cell>
          <cell r="M362">
            <v>0</v>
          </cell>
          <cell r="N362">
            <v>0</v>
          </cell>
          <cell r="O362">
            <v>0</v>
          </cell>
          <cell r="P362">
            <v>0</v>
          </cell>
          <cell r="Q362">
            <v>0</v>
          </cell>
          <cell r="R362">
            <v>0</v>
          </cell>
          <cell r="S362">
            <v>0</v>
          </cell>
          <cell r="T362">
            <v>0</v>
          </cell>
          <cell r="U362">
            <v>0</v>
          </cell>
          <cell r="V362">
            <v>0</v>
          </cell>
          <cell r="W362">
            <v>0</v>
          </cell>
          <cell r="X362">
            <v>0</v>
          </cell>
          <cell r="Y362">
            <v>0</v>
          </cell>
          <cell r="Z362">
            <v>0</v>
          </cell>
          <cell r="AA362">
            <v>0</v>
          </cell>
          <cell r="AB362">
            <v>0</v>
          </cell>
          <cell r="AC362">
            <v>0</v>
          </cell>
          <cell r="AD362">
            <v>0</v>
          </cell>
          <cell r="AE362">
            <v>0</v>
          </cell>
          <cell r="AF362">
            <v>0</v>
          </cell>
          <cell r="AG362">
            <v>0</v>
          </cell>
          <cell r="AH362">
            <v>0</v>
          </cell>
          <cell r="AI362">
            <v>0</v>
          </cell>
          <cell r="AJ362">
            <v>0</v>
          </cell>
        </row>
        <row r="363">
          <cell r="C363" t="str">
            <v>XII</v>
          </cell>
          <cell r="D363">
            <v>0</v>
          </cell>
          <cell r="E363">
            <v>0</v>
          </cell>
          <cell r="F363">
            <v>0</v>
          </cell>
          <cell r="G363">
            <v>0</v>
          </cell>
          <cell r="H363">
            <v>0</v>
          </cell>
          <cell r="I363">
            <v>0</v>
          </cell>
          <cell r="J363">
            <v>0</v>
          </cell>
          <cell r="K363">
            <v>0</v>
          </cell>
          <cell r="L363">
            <v>0</v>
          </cell>
          <cell r="M363">
            <v>0</v>
          </cell>
          <cell r="N363">
            <v>0</v>
          </cell>
          <cell r="O363">
            <v>0</v>
          </cell>
          <cell r="P363">
            <v>0</v>
          </cell>
          <cell r="Q363">
            <v>0</v>
          </cell>
          <cell r="R363">
            <v>0</v>
          </cell>
          <cell r="S363">
            <v>0</v>
          </cell>
          <cell r="T363">
            <v>0</v>
          </cell>
          <cell r="U363">
            <v>0</v>
          </cell>
          <cell r="V363">
            <v>0</v>
          </cell>
          <cell r="W363">
            <v>0</v>
          </cell>
          <cell r="X363">
            <v>0</v>
          </cell>
          <cell r="Y363">
            <v>0</v>
          </cell>
          <cell r="Z363">
            <v>0</v>
          </cell>
          <cell r="AA363">
            <v>0</v>
          </cell>
          <cell r="AB363">
            <v>0</v>
          </cell>
          <cell r="AC363">
            <v>0</v>
          </cell>
          <cell r="AD363">
            <v>0</v>
          </cell>
          <cell r="AE363">
            <v>0</v>
          </cell>
          <cell r="AF363">
            <v>0</v>
          </cell>
          <cell r="AG363">
            <v>0</v>
          </cell>
          <cell r="AH363">
            <v>0</v>
          </cell>
          <cell r="AI363">
            <v>0</v>
          </cell>
          <cell r="AJ363">
            <v>0</v>
          </cell>
        </row>
        <row r="364">
          <cell r="D364">
            <v>322.29410880066598</v>
          </cell>
          <cell r="E364">
            <v>322.29410880066598</v>
          </cell>
          <cell r="F364">
            <v>322.29410880066598</v>
          </cell>
          <cell r="G364">
            <v>322.29410880066598</v>
          </cell>
          <cell r="H364">
            <v>322.29410880066598</v>
          </cell>
          <cell r="I364">
            <v>322.29410880066598</v>
          </cell>
          <cell r="J364">
            <v>322.29410880066598</v>
          </cell>
          <cell r="K364">
            <v>322.29410880066598</v>
          </cell>
          <cell r="L364">
            <v>322.29410880066598</v>
          </cell>
          <cell r="M364">
            <v>322.29410880066598</v>
          </cell>
          <cell r="N364">
            <v>322.29410880066598</v>
          </cell>
          <cell r="O364">
            <v>322.29410880066598</v>
          </cell>
          <cell r="P364">
            <v>322.29410880066598</v>
          </cell>
          <cell r="Q364">
            <v>322.29410880066598</v>
          </cell>
          <cell r="R364">
            <v>322.29410880066598</v>
          </cell>
          <cell r="S364">
            <v>322.29410880066598</v>
          </cell>
          <cell r="T364">
            <v>322.29410880066598</v>
          </cell>
          <cell r="U364">
            <v>322.29410880066598</v>
          </cell>
          <cell r="V364">
            <v>322.29410880066598</v>
          </cell>
          <cell r="W364">
            <v>322.29410880066598</v>
          </cell>
          <cell r="X364">
            <v>322.29410880066598</v>
          </cell>
          <cell r="Y364">
            <v>322.29410880066598</v>
          </cell>
          <cell r="Z364">
            <v>322.29410880066598</v>
          </cell>
          <cell r="AA364">
            <v>322.29410880066598</v>
          </cell>
          <cell r="AB364">
            <v>475.74220061445601</v>
          </cell>
          <cell r="AC364">
            <v>475.74220061445601</v>
          </cell>
          <cell r="AD364">
            <v>475.74220061445601</v>
          </cell>
          <cell r="AE364">
            <v>154.952575</v>
          </cell>
          <cell r="AF364">
            <v>24.5662914020205</v>
          </cell>
          <cell r="AG364">
            <v>24.5662914020205</v>
          </cell>
          <cell r="AH364">
            <v>0</v>
          </cell>
          <cell r="AI364">
            <v>0</v>
          </cell>
          <cell r="AJ364">
            <v>0</v>
          </cell>
        </row>
        <row r="366">
          <cell r="C366" t="str">
            <v>Tipo Forestal 04</v>
          </cell>
        </row>
        <row r="367">
          <cell r="C367" t="str">
            <v>Uso de la Tierra/Año</v>
          </cell>
          <cell r="D367">
            <v>1990</v>
          </cell>
          <cell r="E367">
            <v>1991</v>
          </cell>
          <cell r="F367">
            <v>1992</v>
          </cell>
          <cell r="G367">
            <v>1993</v>
          </cell>
          <cell r="H367">
            <v>1994</v>
          </cell>
          <cell r="I367">
            <v>1995</v>
          </cell>
          <cell r="J367">
            <v>1996</v>
          </cell>
          <cell r="K367">
            <v>1997</v>
          </cell>
          <cell r="L367">
            <v>1998</v>
          </cell>
          <cell r="M367">
            <v>1999</v>
          </cell>
          <cell r="N367">
            <v>2000</v>
          </cell>
          <cell r="O367">
            <v>2001</v>
          </cell>
          <cell r="P367">
            <v>2002</v>
          </cell>
          <cell r="Q367">
            <v>2003</v>
          </cell>
          <cell r="R367">
            <v>2004</v>
          </cell>
          <cell r="S367">
            <v>2005</v>
          </cell>
          <cell r="T367">
            <v>2006</v>
          </cell>
          <cell r="U367">
            <v>2007</v>
          </cell>
          <cell r="V367">
            <v>2008</v>
          </cell>
          <cell r="W367">
            <v>2009</v>
          </cell>
          <cell r="X367">
            <v>2010</v>
          </cell>
          <cell r="Y367">
            <v>2011</v>
          </cell>
          <cell r="Z367">
            <v>2012</v>
          </cell>
          <cell r="AA367">
            <v>2013</v>
          </cell>
          <cell r="AB367">
            <v>2014</v>
          </cell>
          <cell r="AC367">
            <v>2015</v>
          </cell>
          <cell r="AD367">
            <v>2016</v>
          </cell>
          <cell r="AE367">
            <v>2017</v>
          </cell>
          <cell r="AF367">
            <v>2018</v>
          </cell>
          <cell r="AG367">
            <v>2019</v>
          </cell>
          <cell r="AH367">
            <v>2020</v>
          </cell>
          <cell r="AI367">
            <v>2021</v>
          </cell>
          <cell r="AJ367">
            <v>2022</v>
          </cell>
        </row>
        <row r="368">
          <cell r="C368" t="str">
            <v>XV</v>
          </cell>
          <cell r="D368">
            <v>0</v>
          </cell>
          <cell r="E368">
            <v>0</v>
          </cell>
          <cell r="F368">
            <v>0</v>
          </cell>
          <cell r="G368">
            <v>0</v>
          </cell>
          <cell r="H368">
            <v>0</v>
          </cell>
          <cell r="I368">
            <v>0</v>
          </cell>
          <cell r="J368">
            <v>0</v>
          </cell>
          <cell r="K368">
            <v>0</v>
          </cell>
          <cell r="L368">
            <v>0</v>
          </cell>
          <cell r="M368">
            <v>0</v>
          </cell>
          <cell r="N368">
            <v>0</v>
          </cell>
          <cell r="O368">
            <v>0</v>
          </cell>
          <cell r="P368">
            <v>0</v>
          </cell>
          <cell r="Q368">
            <v>0</v>
          </cell>
          <cell r="R368">
            <v>0</v>
          </cell>
          <cell r="S368">
            <v>0</v>
          </cell>
          <cell r="T368">
            <v>0</v>
          </cell>
          <cell r="U368">
            <v>0</v>
          </cell>
          <cell r="V368">
            <v>0</v>
          </cell>
          <cell r="W368">
            <v>0</v>
          </cell>
          <cell r="X368">
            <v>0</v>
          </cell>
          <cell r="Y368">
            <v>0</v>
          </cell>
          <cell r="Z368">
            <v>0</v>
          </cell>
          <cell r="AA368">
            <v>0</v>
          </cell>
          <cell r="AB368">
            <v>0</v>
          </cell>
          <cell r="AC368">
            <v>0</v>
          </cell>
          <cell r="AD368">
            <v>0</v>
          </cell>
          <cell r="AE368">
            <v>0</v>
          </cell>
          <cell r="AF368">
            <v>0</v>
          </cell>
          <cell r="AG368">
            <v>0</v>
          </cell>
          <cell r="AH368">
            <v>0</v>
          </cell>
          <cell r="AI368">
            <v>0</v>
          </cell>
          <cell r="AJ368">
            <v>0</v>
          </cell>
        </row>
        <row r="369">
          <cell r="C369" t="str">
            <v>I</v>
          </cell>
          <cell r="D369">
            <v>0</v>
          </cell>
          <cell r="E369">
            <v>0</v>
          </cell>
          <cell r="F369">
            <v>0</v>
          </cell>
          <cell r="G369">
            <v>0</v>
          </cell>
          <cell r="H369">
            <v>0</v>
          </cell>
          <cell r="I369">
            <v>0</v>
          </cell>
          <cell r="J369">
            <v>0</v>
          </cell>
          <cell r="K369">
            <v>0</v>
          </cell>
          <cell r="L369">
            <v>0</v>
          </cell>
          <cell r="M369">
            <v>0</v>
          </cell>
          <cell r="N369">
            <v>0</v>
          </cell>
          <cell r="O369">
            <v>0</v>
          </cell>
          <cell r="P369">
            <v>0</v>
          </cell>
          <cell r="Q369">
            <v>0</v>
          </cell>
          <cell r="R369">
            <v>0</v>
          </cell>
          <cell r="S369">
            <v>0</v>
          </cell>
          <cell r="T369">
            <v>0</v>
          </cell>
          <cell r="U369">
            <v>0</v>
          </cell>
          <cell r="V369">
            <v>0</v>
          </cell>
          <cell r="W369">
            <v>0</v>
          </cell>
          <cell r="X369">
            <v>0</v>
          </cell>
          <cell r="Y369">
            <v>0</v>
          </cell>
          <cell r="Z369">
            <v>0</v>
          </cell>
          <cell r="AA369">
            <v>0</v>
          </cell>
          <cell r="AB369">
            <v>0</v>
          </cell>
          <cell r="AC369">
            <v>0</v>
          </cell>
          <cell r="AD369">
            <v>0</v>
          </cell>
          <cell r="AE369">
            <v>0</v>
          </cell>
          <cell r="AF369">
            <v>0</v>
          </cell>
          <cell r="AG369">
            <v>0</v>
          </cell>
          <cell r="AH369">
            <v>0</v>
          </cell>
          <cell r="AI369">
            <v>0</v>
          </cell>
          <cell r="AJ369">
            <v>0</v>
          </cell>
        </row>
        <row r="370">
          <cell r="C370" t="str">
            <v>II</v>
          </cell>
          <cell r="D370">
            <v>0</v>
          </cell>
          <cell r="E370">
            <v>0</v>
          </cell>
          <cell r="F370">
            <v>0</v>
          </cell>
          <cell r="G370">
            <v>0</v>
          </cell>
          <cell r="H370">
            <v>0</v>
          </cell>
          <cell r="I370">
            <v>0</v>
          </cell>
          <cell r="J370">
            <v>0</v>
          </cell>
          <cell r="K370">
            <v>0</v>
          </cell>
          <cell r="L370">
            <v>0</v>
          </cell>
          <cell r="M370">
            <v>0</v>
          </cell>
          <cell r="N370">
            <v>0</v>
          </cell>
          <cell r="O370">
            <v>0</v>
          </cell>
          <cell r="P370">
            <v>0</v>
          </cell>
          <cell r="Q370">
            <v>0</v>
          </cell>
          <cell r="R370">
            <v>0</v>
          </cell>
          <cell r="S370">
            <v>0</v>
          </cell>
          <cell r="T370">
            <v>0</v>
          </cell>
          <cell r="U370">
            <v>0</v>
          </cell>
          <cell r="V370">
            <v>0</v>
          </cell>
          <cell r="W370">
            <v>0</v>
          </cell>
          <cell r="X370">
            <v>0</v>
          </cell>
          <cell r="Y370">
            <v>0</v>
          </cell>
          <cell r="Z370">
            <v>0</v>
          </cell>
          <cell r="AA370">
            <v>0</v>
          </cell>
          <cell r="AB370">
            <v>0</v>
          </cell>
          <cell r="AC370">
            <v>0</v>
          </cell>
          <cell r="AD370">
            <v>0</v>
          </cell>
          <cell r="AE370">
            <v>0</v>
          </cell>
          <cell r="AF370">
            <v>0</v>
          </cell>
          <cell r="AG370">
            <v>0</v>
          </cell>
          <cell r="AH370">
            <v>0</v>
          </cell>
          <cell r="AI370">
            <v>0</v>
          </cell>
          <cell r="AJ370">
            <v>0</v>
          </cell>
        </row>
        <row r="371">
          <cell r="C371" t="str">
            <v>III</v>
          </cell>
          <cell r="D371">
            <v>0</v>
          </cell>
          <cell r="E371">
            <v>0</v>
          </cell>
          <cell r="F371">
            <v>0</v>
          </cell>
          <cell r="G371">
            <v>0</v>
          </cell>
          <cell r="H371">
            <v>0</v>
          </cell>
          <cell r="I371">
            <v>0</v>
          </cell>
          <cell r="J371">
            <v>0</v>
          </cell>
          <cell r="K371">
            <v>0</v>
          </cell>
          <cell r="L371">
            <v>0</v>
          </cell>
          <cell r="M371">
            <v>0</v>
          </cell>
          <cell r="N371">
            <v>0</v>
          </cell>
          <cell r="O371">
            <v>0</v>
          </cell>
          <cell r="P371">
            <v>0</v>
          </cell>
          <cell r="Q371">
            <v>0</v>
          </cell>
          <cell r="R371">
            <v>0</v>
          </cell>
          <cell r="S371">
            <v>0</v>
          </cell>
          <cell r="T371">
            <v>0</v>
          </cell>
          <cell r="U371">
            <v>0</v>
          </cell>
          <cell r="V371">
            <v>0</v>
          </cell>
          <cell r="W371">
            <v>0</v>
          </cell>
          <cell r="X371">
            <v>0</v>
          </cell>
          <cell r="Y371">
            <v>0</v>
          </cell>
          <cell r="Z371">
            <v>0</v>
          </cell>
          <cell r="AA371">
            <v>0</v>
          </cell>
          <cell r="AB371">
            <v>0</v>
          </cell>
          <cell r="AC371">
            <v>0</v>
          </cell>
          <cell r="AD371">
            <v>0</v>
          </cell>
          <cell r="AE371">
            <v>0</v>
          </cell>
          <cell r="AF371">
            <v>0</v>
          </cell>
          <cell r="AG371">
            <v>0</v>
          </cell>
          <cell r="AH371">
            <v>0</v>
          </cell>
          <cell r="AI371">
            <v>0</v>
          </cell>
          <cell r="AJ371">
            <v>0</v>
          </cell>
        </row>
        <row r="372">
          <cell r="C372" t="str">
            <v>IV</v>
          </cell>
          <cell r="D372">
            <v>0</v>
          </cell>
          <cell r="E372">
            <v>0</v>
          </cell>
          <cell r="F372">
            <v>0</v>
          </cell>
          <cell r="G372">
            <v>0</v>
          </cell>
          <cell r="H372">
            <v>0</v>
          </cell>
          <cell r="I372">
            <v>0</v>
          </cell>
          <cell r="J372">
            <v>0</v>
          </cell>
          <cell r="K372">
            <v>0</v>
          </cell>
          <cell r="L372">
            <v>0</v>
          </cell>
          <cell r="M372">
            <v>0</v>
          </cell>
          <cell r="N372">
            <v>0</v>
          </cell>
          <cell r="O372">
            <v>0</v>
          </cell>
          <cell r="P372">
            <v>0</v>
          </cell>
          <cell r="Q372">
            <v>0</v>
          </cell>
          <cell r="R372">
            <v>0</v>
          </cell>
          <cell r="S372">
            <v>0</v>
          </cell>
          <cell r="T372">
            <v>0</v>
          </cell>
          <cell r="U372">
            <v>0</v>
          </cell>
          <cell r="V372">
            <v>0</v>
          </cell>
          <cell r="W372">
            <v>0</v>
          </cell>
          <cell r="X372">
            <v>0</v>
          </cell>
          <cell r="Y372">
            <v>0</v>
          </cell>
          <cell r="Z372">
            <v>0</v>
          </cell>
          <cell r="AA372">
            <v>0</v>
          </cell>
          <cell r="AB372">
            <v>0</v>
          </cell>
          <cell r="AC372">
            <v>0</v>
          </cell>
          <cell r="AD372">
            <v>0</v>
          </cell>
          <cell r="AE372">
            <v>0</v>
          </cell>
          <cell r="AF372">
            <v>0</v>
          </cell>
          <cell r="AG372">
            <v>0</v>
          </cell>
          <cell r="AH372">
            <v>0</v>
          </cell>
          <cell r="AI372">
            <v>0</v>
          </cell>
          <cell r="AJ372">
            <v>0</v>
          </cell>
        </row>
        <row r="373">
          <cell r="C373" t="str">
            <v>V</v>
          </cell>
          <cell r="D373">
            <v>0</v>
          </cell>
          <cell r="E373">
            <v>0</v>
          </cell>
          <cell r="F373">
            <v>0</v>
          </cell>
          <cell r="G373">
            <v>0</v>
          </cell>
          <cell r="H373">
            <v>0</v>
          </cell>
          <cell r="I373">
            <v>0</v>
          </cell>
          <cell r="J373">
            <v>0</v>
          </cell>
          <cell r="K373">
            <v>0</v>
          </cell>
          <cell r="L373">
            <v>0</v>
          </cell>
          <cell r="M373">
            <v>0</v>
          </cell>
          <cell r="N373">
            <v>0</v>
          </cell>
          <cell r="O373">
            <v>0</v>
          </cell>
          <cell r="P373">
            <v>0</v>
          </cell>
          <cell r="Q373">
            <v>0</v>
          </cell>
          <cell r="R373">
            <v>0</v>
          </cell>
          <cell r="S373">
            <v>0</v>
          </cell>
          <cell r="T373">
            <v>0</v>
          </cell>
          <cell r="U373">
            <v>0</v>
          </cell>
          <cell r="V373">
            <v>0</v>
          </cell>
          <cell r="W373">
            <v>0</v>
          </cell>
          <cell r="X373">
            <v>0</v>
          </cell>
          <cell r="Y373">
            <v>0</v>
          </cell>
          <cell r="Z373">
            <v>0</v>
          </cell>
          <cell r="AA373">
            <v>0</v>
          </cell>
          <cell r="AB373">
            <v>0</v>
          </cell>
          <cell r="AC373">
            <v>0</v>
          </cell>
          <cell r="AD373">
            <v>0</v>
          </cell>
          <cell r="AE373">
            <v>0</v>
          </cell>
          <cell r="AF373">
            <v>0</v>
          </cell>
          <cell r="AG373">
            <v>0</v>
          </cell>
          <cell r="AH373">
            <v>0</v>
          </cell>
          <cell r="AI373">
            <v>0</v>
          </cell>
          <cell r="AJ373">
            <v>0</v>
          </cell>
        </row>
        <row r="374">
          <cell r="C374" t="str">
            <v>RM</v>
          </cell>
          <cell r="D374">
            <v>0</v>
          </cell>
          <cell r="E374">
            <v>0</v>
          </cell>
          <cell r="F374">
            <v>0</v>
          </cell>
          <cell r="G374">
            <v>0</v>
          </cell>
          <cell r="H374">
            <v>0</v>
          </cell>
          <cell r="I374">
            <v>0</v>
          </cell>
          <cell r="J374">
            <v>0</v>
          </cell>
          <cell r="K374">
            <v>0</v>
          </cell>
          <cell r="L374">
            <v>0</v>
          </cell>
          <cell r="M374">
            <v>0</v>
          </cell>
          <cell r="N374">
            <v>0</v>
          </cell>
          <cell r="O374">
            <v>0</v>
          </cell>
          <cell r="P374">
            <v>0</v>
          </cell>
          <cell r="Q374">
            <v>0</v>
          </cell>
          <cell r="R374">
            <v>0</v>
          </cell>
          <cell r="S374">
            <v>0</v>
          </cell>
          <cell r="T374">
            <v>0</v>
          </cell>
          <cell r="U374">
            <v>0</v>
          </cell>
          <cell r="V374">
            <v>0</v>
          </cell>
          <cell r="W374">
            <v>0</v>
          </cell>
          <cell r="X374">
            <v>0</v>
          </cell>
          <cell r="Y374">
            <v>0</v>
          </cell>
          <cell r="Z374">
            <v>0</v>
          </cell>
          <cell r="AA374">
            <v>0</v>
          </cell>
          <cell r="AB374">
            <v>0</v>
          </cell>
          <cell r="AC374">
            <v>0</v>
          </cell>
          <cell r="AD374">
            <v>0</v>
          </cell>
          <cell r="AE374">
            <v>0</v>
          </cell>
          <cell r="AF374">
            <v>0</v>
          </cell>
          <cell r="AG374">
            <v>0</v>
          </cell>
          <cell r="AH374">
            <v>0</v>
          </cell>
          <cell r="AI374">
            <v>0</v>
          </cell>
          <cell r="AJ374">
            <v>0</v>
          </cell>
        </row>
        <row r="375">
          <cell r="C375" t="str">
            <v>VI</v>
          </cell>
          <cell r="D375">
            <v>0</v>
          </cell>
          <cell r="E375">
            <v>0</v>
          </cell>
          <cell r="F375">
            <v>0</v>
          </cell>
          <cell r="G375">
            <v>0</v>
          </cell>
          <cell r="H375">
            <v>0</v>
          </cell>
          <cell r="I375">
            <v>0</v>
          </cell>
          <cell r="J375">
            <v>0</v>
          </cell>
          <cell r="K375">
            <v>0</v>
          </cell>
          <cell r="L375">
            <v>0</v>
          </cell>
          <cell r="M375">
            <v>0</v>
          </cell>
          <cell r="N375">
            <v>0</v>
          </cell>
          <cell r="O375">
            <v>0</v>
          </cell>
          <cell r="P375">
            <v>0</v>
          </cell>
          <cell r="Q375">
            <v>0</v>
          </cell>
          <cell r="R375">
            <v>0</v>
          </cell>
          <cell r="S375">
            <v>0</v>
          </cell>
          <cell r="T375">
            <v>0</v>
          </cell>
          <cell r="U375">
            <v>0</v>
          </cell>
          <cell r="V375">
            <v>0</v>
          </cell>
          <cell r="W375">
            <v>0</v>
          </cell>
          <cell r="X375">
            <v>0</v>
          </cell>
          <cell r="Y375">
            <v>0</v>
          </cell>
          <cell r="Z375">
            <v>0</v>
          </cell>
          <cell r="AA375">
            <v>0</v>
          </cell>
          <cell r="AB375">
            <v>0</v>
          </cell>
          <cell r="AC375">
            <v>0</v>
          </cell>
          <cell r="AD375">
            <v>0</v>
          </cell>
          <cell r="AE375">
            <v>0</v>
          </cell>
          <cell r="AF375">
            <v>0</v>
          </cell>
          <cell r="AG375">
            <v>0</v>
          </cell>
          <cell r="AH375">
            <v>0</v>
          </cell>
          <cell r="AI375">
            <v>0</v>
          </cell>
          <cell r="AJ375">
            <v>0</v>
          </cell>
        </row>
        <row r="376">
          <cell r="C376" t="str">
            <v>VII</v>
          </cell>
          <cell r="D376">
            <v>0</v>
          </cell>
          <cell r="E376">
            <v>0</v>
          </cell>
          <cell r="F376">
            <v>0</v>
          </cell>
          <cell r="G376">
            <v>0</v>
          </cell>
          <cell r="H376">
            <v>0</v>
          </cell>
          <cell r="I376">
            <v>0</v>
          </cell>
          <cell r="J376">
            <v>0</v>
          </cell>
          <cell r="K376">
            <v>0</v>
          </cell>
          <cell r="L376">
            <v>0</v>
          </cell>
          <cell r="M376">
            <v>0</v>
          </cell>
          <cell r="N376">
            <v>0</v>
          </cell>
          <cell r="O376">
            <v>0</v>
          </cell>
          <cell r="P376">
            <v>0</v>
          </cell>
          <cell r="Q376">
            <v>0</v>
          </cell>
          <cell r="R376">
            <v>0</v>
          </cell>
          <cell r="S376">
            <v>0</v>
          </cell>
          <cell r="T376">
            <v>0</v>
          </cell>
          <cell r="U376">
            <v>0</v>
          </cell>
          <cell r="V376">
            <v>0</v>
          </cell>
          <cell r="W376">
            <v>0</v>
          </cell>
          <cell r="X376">
            <v>0</v>
          </cell>
          <cell r="Y376">
            <v>0</v>
          </cell>
          <cell r="Z376">
            <v>0</v>
          </cell>
          <cell r="AA376">
            <v>0</v>
          </cell>
          <cell r="AB376">
            <v>0</v>
          </cell>
          <cell r="AC376">
            <v>0</v>
          </cell>
          <cell r="AD376">
            <v>0</v>
          </cell>
          <cell r="AE376">
            <v>0</v>
          </cell>
          <cell r="AF376">
            <v>0</v>
          </cell>
          <cell r="AG376">
            <v>0</v>
          </cell>
          <cell r="AH376">
            <v>0</v>
          </cell>
          <cell r="AI376">
            <v>0</v>
          </cell>
          <cell r="AJ376">
            <v>0</v>
          </cell>
        </row>
        <row r="377">
          <cell r="C377" t="str">
            <v>XVI</v>
          </cell>
          <cell r="D377">
            <v>0</v>
          </cell>
          <cell r="E377">
            <v>0</v>
          </cell>
          <cell r="F377">
            <v>0</v>
          </cell>
          <cell r="G377">
            <v>0</v>
          </cell>
          <cell r="H377">
            <v>0</v>
          </cell>
          <cell r="I377">
            <v>0</v>
          </cell>
          <cell r="J377">
            <v>0</v>
          </cell>
          <cell r="K377">
            <v>0</v>
          </cell>
          <cell r="L377">
            <v>0</v>
          </cell>
          <cell r="M377">
            <v>0</v>
          </cell>
          <cell r="N377">
            <v>0</v>
          </cell>
          <cell r="O377">
            <v>0</v>
          </cell>
          <cell r="P377">
            <v>0</v>
          </cell>
          <cell r="Q377">
            <v>0</v>
          </cell>
          <cell r="R377">
            <v>0</v>
          </cell>
          <cell r="S377">
            <v>0</v>
          </cell>
          <cell r="T377">
            <v>0</v>
          </cell>
          <cell r="U377">
            <v>0</v>
          </cell>
          <cell r="V377">
            <v>0</v>
          </cell>
          <cell r="W377">
            <v>0</v>
          </cell>
          <cell r="X377">
            <v>0</v>
          </cell>
          <cell r="Y377">
            <v>0</v>
          </cell>
          <cell r="Z377">
            <v>0</v>
          </cell>
          <cell r="AA377">
            <v>0</v>
          </cell>
          <cell r="AB377">
            <v>0</v>
          </cell>
          <cell r="AC377">
            <v>0</v>
          </cell>
          <cell r="AD377">
            <v>0</v>
          </cell>
          <cell r="AE377">
            <v>0</v>
          </cell>
          <cell r="AF377">
            <v>0</v>
          </cell>
          <cell r="AG377">
            <v>0</v>
          </cell>
          <cell r="AH377">
            <v>0</v>
          </cell>
          <cell r="AI377">
            <v>0</v>
          </cell>
          <cell r="AJ377">
            <v>0</v>
          </cell>
        </row>
        <row r="378">
          <cell r="C378" t="str">
            <v>VIII</v>
          </cell>
          <cell r="D378">
            <v>0</v>
          </cell>
          <cell r="E378">
            <v>0</v>
          </cell>
          <cell r="F378">
            <v>0</v>
          </cell>
          <cell r="G378">
            <v>0</v>
          </cell>
          <cell r="H378">
            <v>0</v>
          </cell>
          <cell r="I378">
            <v>0</v>
          </cell>
          <cell r="J378">
            <v>0</v>
          </cell>
          <cell r="K378">
            <v>0</v>
          </cell>
          <cell r="L378">
            <v>0</v>
          </cell>
          <cell r="M378">
            <v>0</v>
          </cell>
          <cell r="N378">
            <v>0</v>
          </cell>
          <cell r="O378">
            <v>0</v>
          </cell>
          <cell r="P378">
            <v>0</v>
          </cell>
          <cell r="Q378">
            <v>0</v>
          </cell>
          <cell r="R378">
            <v>0</v>
          </cell>
          <cell r="S378">
            <v>0</v>
          </cell>
          <cell r="T378">
            <v>0</v>
          </cell>
          <cell r="U378">
            <v>0</v>
          </cell>
          <cell r="V378">
            <v>0</v>
          </cell>
          <cell r="W378">
            <v>0</v>
          </cell>
          <cell r="X378">
            <v>0</v>
          </cell>
          <cell r="Y378">
            <v>0</v>
          </cell>
          <cell r="Z378">
            <v>0</v>
          </cell>
          <cell r="AA378">
            <v>0</v>
          </cell>
          <cell r="AB378">
            <v>0</v>
          </cell>
          <cell r="AC378">
            <v>0</v>
          </cell>
          <cell r="AD378">
            <v>0</v>
          </cell>
          <cell r="AE378">
            <v>3.4207700000000001</v>
          </cell>
          <cell r="AF378">
            <v>1.858185</v>
          </cell>
          <cell r="AG378">
            <v>1.858185</v>
          </cell>
          <cell r="AH378">
            <v>0</v>
          </cell>
          <cell r="AI378">
            <v>0</v>
          </cell>
          <cell r="AJ378">
            <v>0</v>
          </cell>
        </row>
        <row r="379">
          <cell r="C379" t="str">
            <v>IX</v>
          </cell>
          <cell r="D379">
            <v>0</v>
          </cell>
          <cell r="E379">
            <v>0</v>
          </cell>
          <cell r="F379">
            <v>0</v>
          </cell>
          <cell r="G379">
            <v>0</v>
          </cell>
          <cell r="H379">
            <v>0</v>
          </cell>
          <cell r="I379">
            <v>0</v>
          </cell>
          <cell r="J379">
            <v>0</v>
          </cell>
          <cell r="K379">
            <v>0</v>
          </cell>
          <cell r="L379">
            <v>0</v>
          </cell>
          <cell r="M379">
            <v>0</v>
          </cell>
          <cell r="N379">
            <v>0</v>
          </cell>
          <cell r="O379">
            <v>0</v>
          </cell>
          <cell r="P379">
            <v>0</v>
          </cell>
          <cell r="Q379">
            <v>0</v>
          </cell>
          <cell r="R379">
            <v>0</v>
          </cell>
          <cell r="S379">
            <v>0</v>
          </cell>
          <cell r="T379">
            <v>0</v>
          </cell>
          <cell r="U379">
            <v>0</v>
          </cell>
          <cell r="V379">
            <v>0</v>
          </cell>
          <cell r="W379">
            <v>0</v>
          </cell>
          <cell r="X379">
            <v>0</v>
          </cell>
          <cell r="Y379">
            <v>0</v>
          </cell>
          <cell r="Z379">
            <v>0</v>
          </cell>
          <cell r="AA379">
            <v>0</v>
          </cell>
          <cell r="AB379">
            <v>0</v>
          </cell>
          <cell r="AC379">
            <v>0</v>
          </cell>
          <cell r="AD379">
            <v>0</v>
          </cell>
          <cell r="AE379">
            <v>0</v>
          </cell>
          <cell r="AF379">
            <v>5.5592516720200003</v>
          </cell>
          <cell r="AG379">
            <v>5.5592516720200003</v>
          </cell>
          <cell r="AH379">
            <v>0</v>
          </cell>
          <cell r="AI379">
            <v>0</v>
          </cell>
          <cell r="AJ379">
            <v>0</v>
          </cell>
        </row>
        <row r="380">
          <cell r="C380" t="str">
            <v>XIV</v>
          </cell>
          <cell r="D380">
            <v>0</v>
          </cell>
          <cell r="E380">
            <v>0</v>
          </cell>
          <cell r="F380">
            <v>0</v>
          </cell>
          <cell r="G380">
            <v>0</v>
          </cell>
          <cell r="H380">
            <v>0</v>
          </cell>
          <cell r="I380">
            <v>0</v>
          </cell>
          <cell r="J380">
            <v>0</v>
          </cell>
          <cell r="K380">
            <v>0</v>
          </cell>
          <cell r="L380">
            <v>0</v>
          </cell>
          <cell r="M380">
            <v>0</v>
          </cell>
          <cell r="N380">
            <v>0</v>
          </cell>
          <cell r="O380">
            <v>0</v>
          </cell>
          <cell r="P380">
            <v>0</v>
          </cell>
          <cell r="Q380">
            <v>0</v>
          </cell>
          <cell r="R380">
            <v>0</v>
          </cell>
          <cell r="S380">
            <v>0</v>
          </cell>
          <cell r="T380">
            <v>0</v>
          </cell>
          <cell r="U380">
            <v>0</v>
          </cell>
          <cell r="V380">
            <v>0</v>
          </cell>
          <cell r="W380">
            <v>0</v>
          </cell>
          <cell r="X380">
            <v>0</v>
          </cell>
          <cell r="Y380">
            <v>0</v>
          </cell>
          <cell r="Z380">
            <v>0</v>
          </cell>
          <cell r="AA380">
            <v>0</v>
          </cell>
          <cell r="AB380">
            <v>0</v>
          </cell>
          <cell r="AC380">
            <v>0</v>
          </cell>
          <cell r="AD380">
            <v>0</v>
          </cell>
          <cell r="AE380">
            <v>0</v>
          </cell>
          <cell r="AF380">
            <v>0</v>
          </cell>
          <cell r="AG380">
            <v>0</v>
          </cell>
          <cell r="AH380">
            <v>0</v>
          </cell>
          <cell r="AI380">
            <v>0</v>
          </cell>
          <cell r="AJ380">
            <v>0</v>
          </cell>
        </row>
        <row r="381">
          <cell r="C381" t="str">
            <v>X</v>
          </cell>
          <cell r="D381">
            <v>0</v>
          </cell>
          <cell r="E381">
            <v>0</v>
          </cell>
          <cell r="F381">
            <v>0</v>
          </cell>
          <cell r="G381">
            <v>0</v>
          </cell>
          <cell r="H381">
            <v>0</v>
          </cell>
          <cell r="I381">
            <v>0</v>
          </cell>
          <cell r="J381">
            <v>0</v>
          </cell>
          <cell r="K381">
            <v>0</v>
          </cell>
          <cell r="L381">
            <v>0</v>
          </cell>
          <cell r="M381">
            <v>0</v>
          </cell>
          <cell r="N381">
            <v>0</v>
          </cell>
          <cell r="O381">
            <v>0</v>
          </cell>
          <cell r="P381">
            <v>0</v>
          </cell>
          <cell r="Q381">
            <v>0</v>
          </cell>
          <cell r="R381">
            <v>0</v>
          </cell>
          <cell r="S381">
            <v>0</v>
          </cell>
          <cell r="T381">
            <v>0</v>
          </cell>
          <cell r="U381">
            <v>0</v>
          </cell>
          <cell r="V381">
            <v>0</v>
          </cell>
          <cell r="W381">
            <v>0</v>
          </cell>
          <cell r="X381">
            <v>0</v>
          </cell>
          <cell r="Y381">
            <v>0</v>
          </cell>
          <cell r="Z381">
            <v>0</v>
          </cell>
          <cell r="AA381">
            <v>0</v>
          </cell>
          <cell r="AB381">
            <v>0</v>
          </cell>
          <cell r="AC381">
            <v>0</v>
          </cell>
          <cell r="AD381">
            <v>0</v>
          </cell>
          <cell r="AE381">
            <v>12.279764</v>
          </cell>
          <cell r="AF381">
            <v>0</v>
          </cell>
          <cell r="AG381">
            <v>0</v>
          </cell>
          <cell r="AH381">
            <v>0</v>
          </cell>
          <cell r="AI381">
            <v>0</v>
          </cell>
          <cell r="AJ381">
            <v>0</v>
          </cell>
        </row>
        <row r="382">
          <cell r="C382" t="str">
            <v>XI</v>
          </cell>
          <cell r="D382">
            <v>0</v>
          </cell>
          <cell r="E382">
            <v>0</v>
          </cell>
          <cell r="F382">
            <v>0</v>
          </cell>
          <cell r="G382">
            <v>0</v>
          </cell>
          <cell r="H382">
            <v>0</v>
          </cell>
          <cell r="I382">
            <v>0</v>
          </cell>
          <cell r="J382">
            <v>0</v>
          </cell>
          <cell r="K382">
            <v>0</v>
          </cell>
          <cell r="L382">
            <v>0</v>
          </cell>
          <cell r="M382">
            <v>0</v>
          </cell>
          <cell r="N382">
            <v>0</v>
          </cell>
          <cell r="O382">
            <v>0</v>
          </cell>
          <cell r="P382">
            <v>0</v>
          </cell>
          <cell r="Q382">
            <v>0</v>
          </cell>
          <cell r="R382">
            <v>0</v>
          </cell>
          <cell r="S382">
            <v>0</v>
          </cell>
          <cell r="T382">
            <v>0</v>
          </cell>
          <cell r="U382">
            <v>0</v>
          </cell>
          <cell r="V382">
            <v>0</v>
          </cell>
          <cell r="W382">
            <v>0</v>
          </cell>
          <cell r="X382">
            <v>0</v>
          </cell>
          <cell r="Y382">
            <v>0</v>
          </cell>
          <cell r="Z382">
            <v>0</v>
          </cell>
          <cell r="AA382">
            <v>0</v>
          </cell>
          <cell r="AB382">
            <v>0</v>
          </cell>
          <cell r="AC382">
            <v>0</v>
          </cell>
          <cell r="AD382">
            <v>0</v>
          </cell>
          <cell r="AE382">
            <v>0</v>
          </cell>
          <cell r="AF382">
            <v>0</v>
          </cell>
          <cell r="AG382">
            <v>0</v>
          </cell>
          <cell r="AH382">
            <v>0</v>
          </cell>
          <cell r="AI382">
            <v>0</v>
          </cell>
          <cell r="AJ382">
            <v>0</v>
          </cell>
        </row>
        <row r="383">
          <cell r="C383" t="str">
            <v>XII</v>
          </cell>
          <cell r="D383">
            <v>0</v>
          </cell>
          <cell r="E383">
            <v>0</v>
          </cell>
          <cell r="F383">
            <v>0</v>
          </cell>
          <cell r="G383">
            <v>0</v>
          </cell>
          <cell r="H383">
            <v>0</v>
          </cell>
          <cell r="I383">
            <v>0</v>
          </cell>
          <cell r="J383">
            <v>0</v>
          </cell>
          <cell r="K383">
            <v>0</v>
          </cell>
          <cell r="L383">
            <v>0</v>
          </cell>
          <cell r="M383">
            <v>0</v>
          </cell>
          <cell r="N383">
            <v>0</v>
          </cell>
          <cell r="O383">
            <v>0</v>
          </cell>
          <cell r="P383">
            <v>0</v>
          </cell>
          <cell r="Q383">
            <v>0</v>
          </cell>
          <cell r="R383">
            <v>0</v>
          </cell>
          <cell r="S383">
            <v>0</v>
          </cell>
          <cell r="T383">
            <v>0</v>
          </cell>
          <cell r="U383">
            <v>0</v>
          </cell>
          <cell r="V383">
            <v>0</v>
          </cell>
          <cell r="W383">
            <v>0</v>
          </cell>
          <cell r="X383">
            <v>0</v>
          </cell>
          <cell r="Y383">
            <v>0</v>
          </cell>
          <cell r="Z383">
            <v>0</v>
          </cell>
          <cell r="AA383">
            <v>0</v>
          </cell>
          <cell r="AB383">
            <v>0</v>
          </cell>
          <cell r="AC383">
            <v>0</v>
          </cell>
          <cell r="AD383">
            <v>0</v>
          </cell>
          <cell r="AE383">
            <v>0</v>
          </cell>
          <cell r="AF383">
            <v>0</v>
          </cell>
          <cell r="AG383">
            <v>0</v>
          </cell>
          <cell r="AH383">
            <v>0</v>
          </cell>
          <cell r="AI383">
            <v>0</v>
          </cell>
          <cell r="AJ383">
            <v>0</v>
          </cell>
        </row>
        <row r="384">
          <cell r="D384">
            <v>0</v>
          </cell>
          <cell r="E384">
            <v>0</v>
          </cell>
          <cell r="F384">
            <v>0</v>
          </cell>
          <cell r="G384">
            <v>0</v>
          </cell>
          <cell r="H384">
            <v>0</v>
          </cell>
          <cell r="I384">
            <v>0</v>
          </cell>
          <cell r="J384">
            <v>0</v>
          </cell>
          <cell r="K384">
            <v>0</v>
          </cell>
          <cell r="L384">
            <v>0</v>
          </cell>
          <cell r="M384">
            <v>0</v>
          </cell>
          <cell r="N384">
            <v>0</v>
          </cell>
          <cell r="O384">
            <v>0</v>
          </cell>
          <cell r="P384">
            <v>0</v>
          </cell>
          <cell r="Q384">
            <v>0</v>
          </cell>
          <cell r="R384">
            <v>0</v>
          </cell>
          <cell r="S384">
            <v>0</v>
          </cell>
          <cell r="T384">
            <v>0</v>
          </cell>
          <cell r="U384">
            <v>0</v>
          </cell>
          <cell r="V384">
            <v>0</v>
          </cell>
          <cell r="W384">
            <v>0</v>
          </cell>
          <cell r="X384">
            <v>0</v>
          </cell>
          <cell r="Y384">
            <v>0</v>
          </cell>
          <cell r="Z384">
            <v>0</v>
          </cell>
          <cell r="AA384">
            <v>0</v>
          </cell>
          <cell r="AB384">
            <v>0</v>
          </cell>
          <cell r="AC384">
            <v>0</v>
          </cell>
          <cell r="AD384">
            <v>0</v>
          </cell>
          <cell r="AE384">
            <v>15.700533999999999</v>
          </cell>
          <cell r="AF384">
            <v>7.41743667202</v>
          </cell>
          <cell r="AG384">
            <v>7.41743667202</v>
          </cell>
          <cell r="AH384">
            <v>0</v>
          </cell>
          <cell r="AI384">
            <v>0</v>
          </cell>
          <cell r="AJ384">
            <v>0</v>
          </cell>
        </row>
        <row r="386">
          <cell r="C386" t="str">
            <v>Tipo Forestal 05</v>
          </cell>
        </row>
        <row r="387">
          <cell r="C387" t="str">
            <v>Uso de la Tierra/Año</v>
          </cell>
          <cell r="D387">
            <v>1990</v>
          </cell>
          <cell r="E387">
            <v>1991</v>
          </cell>
          <cell r="F387">
            <v>1992</v>
          </cell>
          <cell r="G387">
            <v>1993</v>
          </cell>
          <cell r="H387">
            <v>1994</v>
          </cell>
          <cell r="I387">
            <v>1995</v>
          </cell>
          <cell r="J387">
            <v>1996</v>
          </cell>
          <cell r="K387">
            <v>1997</v>
          </cell>
          <cell r="L387">
            <v>1998</v>
          </cell>
          <cell r="M387">
            <v>1999</v>
          </cell>
          <cell r="N387">
            <v>2000</v>
          </cell>
          <cell r="O387">
            <v>2001</v>
          </cell>
          <cell r="P387">
            <v>2002</v>
          </cell>
          <cell r="Q387">
            <v>2003</v>
          </cell>
          <cell r="R387">
            <v>2004</v>
          </cell>
          <cell r="S387">
            <v>2005</v>
          </cell>
          <cell r="T387">
            <v>2006</v>
          </cell>
          <cell r="U387">
            <v>2007</v>
          </cell>
          <cell r="V387">
            <v>2008</v>
          </cell>
          <cell r="W387">
            <v>2009</v>
          </cell>
          <cell r="X387">
            <v>2010</v>
          </cell>
          <cell r="Y387">
            <v>2011</v>
          </cell>
          <cell r="Z387">
            <v>2012</v>
          </cell>
          <cell r="AA387">
            <v>2013</v>
          </cell>
          <cell r="AB387">
            <v>2014</v>
          </cell>
          <cell r="AC387">
            <v>2015</v>
          </cell>
          <cell r="AD387">
            <v>2016</v>
          </cell>
          <cell r="AE387">
            <v>2017</v>
          </cell>
          <cell r="AF387">
            <v>2018</v>
          </cell>
          <cell r="AG387">
            <v>2019</v>
          </cell>
          <cell r="AH387">
            <v>2020</v>
          </cell>
          <cell r="AI387">
            <v>2021</v>
          </cell>
          <cell r="AJ387">
            <v>2022</v>
          </cell>
        </row>
        <row r="388">
          <cell r="C388" t="str">
            <v>XV</v>
          </cell>
          <cell r="D388">
            <v>0</v>
          </cell>
          <cell r="E388">
            <v>0</v>
          </cell>
          <cell r="F388">
            <v>0</v>
          </cell>
          <cell r="G388">
            <v>0</v>
          </cell>
          <cell r="H388">
            <v>0</v>
          </cell>
          <cell r="I388">
            <v>0</v>
          </cell>
          <cell r="J388">
            <v>0</v>
          </cell>
          <cell r="K388">
            <v>0</v>
          </cell>
          <cell r="L388">
            <v>0</v>
          </cell>
          <cell r="M388">
            <v>0</v>
          </cell>
          <cell r="N388">
            <v>0</v>
          </cell>
          <cell r="O388">
            <v>0</v>
          </cell>
          <cell r="P388">
            <v>0</v>
          </cell>
          <cell r="Q388">
            <v>0</v>
          </cell>
          <cell r="R388">
            <v>0</v>
          </cell>
          <cell r="S388">
            <v>0</v>
          </cell>
          <cell r="T388">
            <v>0</v>
          </cell>
          <cell r="U388">
            <v>0</v>
          </cell>
          <cell r="V388">
            <v>0</v>
          </cell>
          <cell r="W388">
            <v>0</v>
          </cell>
          <cell r="X388">
            <v>0</v>
          </cell>
          <cell r="Y388">
            <v>0</v>
          </cell>
          <cell r="Z388">
            <v>0</v>
          </cell>
          <cell r="AA388">
            <v>0</v>
          </cell>
          <cell r="AB388">
            <v>0</v>
          </cell>
          <cell r="AC388">
            <v>0</v>
          </cell>
          <cell r="AD388">
            <v>0</v>
          </cell>
          <cell r="AE388">
            <v>0</v>
          </cell>
          <cell r="AF388">
            <v>0</v>
          </cell>
          <cell r="AG388">
            <v>0</v>
          </cell>
          <cell r="AH388">
            <v>0</v>
          </cell>
          <cell r="AI388">
            <v>0</v>
          </cell>
          <cell r="AJ388">
            <v>0</v>
          </cell>
        </row>
        <row r="389">
          <cell r="C389" t="str">
            <v>I</v>
          </cell>
          <cell r="D389">
            <v>0</v>
          </cell>
          <cell r="E389">
            <v>0</v>
          </cell>
          <cell r="F389">
            <v>0</v>
          </cell>
          <cell r="G389">
            <v>0</v>
          </cell>
          <cell r="H389">
            <v>0</v>
          </cell>
          <cell r="I389">
            <v>0</v>
          </cell>
          <cell r="J389">
            <v>0</v>
          </cell>
          <cell r="K389">
            <v>0</v>
          </cell>
          <cell r="L389">
            <v>0</v>
          </cell>
          <cell r="M389">
            <v>0</v>
          </cell>
          <cell r="N389">
            <v>0</v>
          </cell>
          <cell r="O389">
            <v>0</v>
          </cell>
          <cell r="P389">
            <v>0</v>
          </cell>
          <cell r="Q389">
            <v>0</v>
          </cell>
          <cell r="R389">
            <v>0</v>
          </cell>
          <cell r="S389">
            <v>0</v>
          </cell>
          <cell r="T389">
            <v>0</v>
          </cell>
          <cell r="U389">
            <v>0</v>
          </cell>
          <cell r="V389">
            <v>0</v>
          </cell>
          <cell r="W389">
            <v>0</v>
          </cell>
          <cell r="X389">
            <v>0</v>
          </cell>
          <cell r="Y389">
            <v>0</v>
          </cell>
          <cell r="Z389">
            <v>0</v>
          </cell>
          <cell r="AA389">
            <v>0</v>
          </cell>
          <cell r="AB389">
            <v>0</v>
          </cell>
          <cell r="AC389">
            <v>0</v>
          </cell>
          <cell r="AD389">
            <v>0</v>
          </cell>
          <cell r="AE389">
            <v>0</v>
          </cell>
          <cell r="AF389">
            <v>0</v>
          </cell>
          <cell r="AG389">
            <v>0</v>
          </cell>
          <cell r="AH389">
            <v>0</v>
          </cell>
          <cell r="AI389">
            <v>0</v>
          </cell>
          <cell r="AJ389">
            <v>0</v>
          </cell>
        </row>
        <row r="390">
          <cell r="C390" t="str">
            <v>II</v>
          </cell>
          <cell r="D390">
            <v>0</v>
          </cell>
          <cell r="E390">
            <v>0</v>
          </cell>
          <cell r="F390">
            <v>0</v>
          </cell>
          <cell r="G390">
            <v>0</v>
          </cell>
          <cell r="H390">
            <v>0</v>
          </cell>
          <cell r="I390">
            <v>0</v>
          </cell>
          <cell r="J390">
            <v>0</v>
          </cell>
          <cell r="K390">
            <v>0</v>
          </cell>
          <cell r="L390">
            <v>0</v>
          </cell>
          <cell r="M390">
            <v>0</v>
          </cell>
          <cell r="N390">
            <v>0</v>
          </cell>
          <cell r="O390">
            <v>0</v>
          </cell>
          <cell r="P390">
            <v>0</v>
          </cell>
          <cell r="Q390">
            <v>0</v>
          </cell>
          <cell r="R390">
            <v>0</v>
          </cell>
          <cell r="S390">
            <v>0</v>
          </cell>
          <cell r="T390">
            <v>0</v>
          </cell>
          <cell r="U390">
            <v>0</v>
          </cell>
          <cell r="V390">
            <v>0</v>
          </cell>
          <cell r="W390">
            <v>0</v>
          </cell>
          <cell r="X390">
            <v>0</v>
          </cell>
          <cell r="Y390">
            <v>0</v>
          </cell>
          <cell r="Z390">
            <v>0</v>
          </cell>
          <cell r="AA390">
            <v>0</v>
          </cell>
          <cell r="AB390">
            <v>0</v>
          </cell>
          <cell r="AC390">
            <v>0</v>
          </cell>
          <cell r="AD390">
            <v>0</v>
          </cell>
          <cell r="AE390">
            <v>0</v>
          </cell>
          <cell r="AF390">
            <v>0</v>
          </cell>
          <cell r="AG390">
            <v>0</v>
          </cell>
          <cell r="AH390">
            <v>0</v>
          </cell>
          <cell r="AI390">
            <v>0</v>
          </cell>
          <cell r="AJ390">
            <v>0</v>
          </cell>
        </row>
        <row r="391">
          <cell r="C391" t="str">
            <v>III</v>
          </cell>
          <cell r="D391">
            <v>0</v>
          </cell>
          <cell r="E391">
            <v>0</v>
          </cell>
          <cell r="F391">
            <v>0</v>
          </cell>
          <cell r="G391">
            <v>0</v>
          </cell>
          <cell r="H391">
            <v>0</v>
          </cell>
          <cell r="I391">
            <v>0</v>
          </cell>
          <cell r="J391">
            <v>0</v>
          </cell>
          <cell r="K391">
            <v>0</v>
          </cell>
          <cell r="L391">
            <v>0</v>
          </cell>
          <cell r="M391">
            <v>0</v>
          </cell>
          <cell r="N391">
            <v>0</v>
          </cell>
          <cell r="O391">
            <v>0</v>
          </cell>
          <cell r="P391">
            <v>0</v>
          </cell>
          <cell r="Q391">
            <v>0</v>
          </cell>
          <cell r="R391">
            <v>0</v>
          </cell>
          <cell r="S391">
            <v>0</v>
          </cell>
          <cell r="T391">
            <v>0</v>
          </cell>
          <cell r="U391">
            <v>0</v>
          </cell>
          <cell r="V391">
            <v>0</v>
          </cell>
          <cell r="W391">
            <v>0</v>
          </cell>
          <cell r="X391">
            <v>0</v>
          </cell>
          <cell r="Y391">
            <v>0</v>
          </cell>
          <cell r="Z391">
            <v>0</v>
          </cell>
          <cell r="AA391">
            <v>0</v>
          </cell>
          <cell r="AB391">
            <v>0</v>
          </cell>
          <cell r="AC391">
            <v>0</v>
          </cell>
          <cell r="AD391">
            <v>0</v>
          </cell>
          <cell r="AE391">
            <v>0</v>
          </cell>
          <cell r="AF391">
            <v>0</v>
          </cell>
          <cell r="AG391">
            <v>0</v>
          </cell>
          <cell r="AH391">
            <v>0</v>
          </cell>
          <cell r="AI391">
            <v>0</v>
          </cell>
          <cell r="AJ391">
            <v>0</v>
          </cell>
        </row>
        <row r="392">
          <cell r="C392" t="str">
            <v>IV</v>
          </cell>
          <cell r="D392">
            <v>0</v>
          </cell>
          <cell r="E392">
            <v>0</v>
          </cell>
          <cell r="F392">
            <v>0</v>
          </cell>
          <cell r="G392">
            <v>0</v>
          </cell>
          <cell r="H392">
            <v>0</v>
          </cell>
          <cell r="I392">
            <v>0</v>
          </cell>
          <cell r="J392">
            <v>0</v>
          </cell>
          <cell r="K392">
            <v>0</v>
          </cell>
          <cell r="L392">
            <v>0</v>
          </cell>
          <cell r="M392">
            <v>0</v>
          </cell>
          <cell r="N392">
            <v>0</v>
          </cell>
          <cell r="O392">
            <v>0</v>
          </cell>
          <cell r="P392">
            <v>0</v>
          </cell>
          <cell r="Q392">
            <v>0</v>
          </cell>
          <cell r="R392">
            <v>0</v>
          </cell>
          <cell r="S392">
            <v>0</v>
          </cell>
          <cell r="T392">
            <v>0</v>
          </cell>
          <cell r="U392">
            <v>0</v>
          </cell>
          <cell r="V392">
            <v>0</v>
          </cell>
          <cell r="W392">
            <v>0</v>
          </cell>
          <cell r="X392">
            <v>0</v>
          </cell>
          <cell r="Y392">
            <v>0</v>
          </cell>
          <cell r="Z392">
            <v>0</v>
          </cell>
          <cell r="AA392">
            <v>0</v>
          </cell>
          <cell r="AB392">
            <v>0</v>
          </cell>
          <cell r="AC392">
            <v>0</v>
          </cell>
          <cell r="AD392">
            <v>0</v>
          </cell>
          <cell r="AE392">
            <v>0</v>
          </cell>
          <cell r="AF392">
            <v>0</v>
          </cell>
          <cell r="AG392">
            <v>0</v>
          </cell>
          <cell r="AH392">
            <v>0</v>
          </cell>
          <cell r="AI392">
            <v>0</v>
          </cell>
          <cell r="AJ392">
            <v>0</v>
          </cell>
        </row>
        <row r="393">
          <cell r="C393" t="str">
            <v>V</v>
          </cell>
          <cell r="D393">
            <v>0</v>
          </cell>
          <cell r="E393">
            <v>0</v>
          </cell>
          <cell r="F393">
            <v>0</v>
          </cell>
          <cell r="G393">
            <v>0</v>
          </cell>
          <cell r="H393">
            <v>0</v>
          </cell>
          <cell r="I393">
            <v>0</v>
          </cell>
          <cell r="J393">
            <v>0</v>
          </cell>
          <cell r="K393">
            <v>0</v>
          </cell>
          <cell r="L393">
            <v>0</v>
          </cell>
          <cell r="M393">
            <v>0</v>
          </cell>
          <cell r="N393">
            <v>0</v>
          </cell>
          <cell r="O393">
            <v>0</v>
          </cell>
          <cell r="P393">
            <v>0</v>
          </cell>
          <cell r="Q393">
            <v>0</v>
          </cell>
          <cell r="R393">
            <v>0</v>
          </cell>
          <cell r="S393">
            <v>0</v>
          </cell>
          <cell r="T393">
            <v>0</v>
          </cell>
          <cell r="U393">
            <v>0</v>
          </cell>
          <cell r="V393">
            <v>0</v>
          </cell>
          <cell r="W393">
            <v>0</v>
          </cell>
          <cell r="X393">
            <v>0</v>
          </cell>
          <cell r="Y393">
            <v>0</v>
          </cell>
          <cell r="Z393">
            <v>0</v>
          </cell>
          <cell r="AA393">
            <v>0</v>
          </cell>
          <cell r="AB393">
            <v>0</v>
          </cell>
          <cell r="AC393">
            <v>0</v>
          </cell>
          <cell r="AD393">
            <v>0</v>
          </cell>
          <cell r="AE393">
            <v>0</v>
          </cell>
          <cell r="AF393">
            <v>0</v>
          </cell>
          <cell r="AG393">
            <v>0</v>
          </cell>
          <cell r="AH393">
            <v>0</v>
          </cell>
          <cell r="AI393">
            <v>0</v>
          </cell>
          <cell r="AJ393">
            <v>0</v>
          </cell>
        </row>
        <row r="394">
          <cell r="C394" t="str">
            <v>RM</v>
          </cell>
          <cell r="D394">
            <v>0</v>
          </cell>
          <cell r="E394">
            <v>0</v>
          </cell>
          <cell r="F394">
            <v>0</v>
          </cell>
          <cell r="G394">
            <v>0</v>
          </cell>
          <cell r="H394">
            <v>0</v>
          </cell>
          <cell r="I394">
            <v>0</v>
          </cell>
          <cell r="J394">
            <v>0</v>
          </cell>
          <cell r="K394">
            <v>0</v>
          </cell>
          <cell r="L394">
            <v>0</v>
          </cell>
          <cell r="M394">
            <v>0</v>
          </cell>
          <cell r="N394">
            <v>0</v>
          </cell>
          <cell r="O394">
            <v>0</v>
          </cell>
          <cell r="P394">
            <v>0</v>
          </cell>
          <cell r="Q394">
            <v>0</v>
          </cell>
          <cell r="R394">
            <v>0</v>
          </cell>
          <cell r="S394">
            <v>0</v>
          </cell>
          <cell r="T394">
            <v>0</v>
          </cell>
          <cell r="U394">
            <v>0</v>
          </cell>
          <cell r="V394">
            <v>0</v>
          </cell>
          <cell r="W394">
            <v>0</v>
          </cell>
          <cell r="X394">
            <v>0</v>
          </cell>
          <cell r="Y394">
            <v>0</v>
          </cell>
          <cell r="Z394">
            <v>0</v>
          </cell>
          <cell r="AA394">
            <v>0</v>
          </cell>
          <cell r="AB394">
            <v>0</v>
          </cell>
          <cell r="AC394">
            <v>0</v>
          </cell>
          <cell r="AD394">
            <v>0</v>
          </cell>
          <cell r="AE394">
            <v>0</v>
          </cell>
          <cell r="AF394">
            <v>0</v>
          </cell>
          <cell r="AG394">
            <v>0</v>
          </cell>
          <cell r="AH394">
            <v>0</v>
          </cell>
          <cell r="AI394">
            <v>0</v>
          </cell>
          <cell r="AJ394">
            <v>0</v>
          </cell>
        </row>
        <row r="395">
          <cell r="C395" t="str">
            <v>VI</v>
          </cell>
          <cell r="D395">
            <v>0</v>
          </cell>
          <cell r="E395">
            <v>0</v>
          </cell>
          <cell r="F395">
            <v>0</v>
          </cell>
          <cell r="G395">
            <v>0</v>
          </cell>
          <cell r="H395">
            <v>0</v>
          </cell>
          <cell r="I395">
            <v>0</v>
          </cell>
          <cell r="J395">
            <v>0</v>
          </cell>
          <cell r="K395">
            <v>0</v>
          </cell>
          <cell r="L395">
            <v>0</v>
          </cell>
          <cell r="M395">
            <v>0</v>
          </cell>
          <cell r="N395">
            <v>0</v>
          </cell>
          <cell r="O395">
            <v>0</v>
          </cell>
          <cell r="P395">
            <v>0</v>
          </cell>
          <cell r="Q395">
            <v>0</v>
          </cell>
          <cell r="R395">
            <v>0</v>
          </cell>
          <cell r="S395">
            <v>0</v>
          </cell>
          <cell r="T395">
            <v>0</v>
          </cell>
          <cell r="U395">
            <v>0</v>
          </cell>
          <cell r="V395">
            <v>0</v>
          </cell>
          <cell r="W395">
            <v>0</v>
          </cell>
          <cell r="X395">
            <v>0</v>
          </cell>
          <cell r="Y395">
            <v>0</v>
          </cell>
          <cell r="Z395">
            <v>0</v>
          </cell>
          <cell r="AA395">
            <v>0</v>
          </cell>
          <cell r="AB395">
            <v>0</v>
          </cell>
          <cell r="AC395">
            <v>0</v>
          </cell>
          <cell r="AD395">
            <v>0</v>
          </cell>
          <cell r="AE395">
            <v>0</v>
          </cell>
          <cell r="AF395">
            <v>0</v>
          </cell>
          <cell r="AG395">
            <v>0</v>
          </cell>
          <cell r="AH395">
            <v>0</v>
          </cell>
          <cell r="AI395">
            <v>0</v>
          </cell>
          <cell r="AJ395">
            <v>0</v>
          </cell>
        </row>
        <row r="396">
          <cell r="C396" t="str">
            <v>VII</v>
          </cell>
          <cell r="D396">
            <v>0</v>
          </cell>
          <cell r="E396">
            <v>0</v>
          </cell>
          <cell r="F396">
            <v>0</v>
          </cell>
          <cell r="G396">
            <v>0</v>
          </cell>
          <cell r="H396">
            <v>0</v>
          </cell>
          <cell r="I396">
            <v>0</v>
          </cell>
          <cell r="J396">
            <v>0</v>
          </cell>
          <cell r="K396">
            <v>0</v>
          </cell>
          <cell r="L396">
            <v>0</v>
          </cell>
          <cell r="M396">
            <v>0</v>
          </cell>
          <cell r="N396">
            <v>0</v>
          </cell>
          <cell r="O396">
            <v>0</v>
          </cell>
          <cell r="P396">
            <v>0</v>
          </cell>
          <cell r="Q396">
            <v>0</v>
          </cell>
          <cell r="R396">
            <v>0</v>
          </cell>
          <cell r="S396">
            <v>0</v>
          </cell>
          <cell r="T396">
            <v>0</v>
          </cell>
          <cell r="U396">
            <v>0</v>
          </cell>
          <cell r="V396">
            <v>0</v>
          </cell>
          <cell r="W396">
            <v>0</v>
          </cell>
          <cell r="X396">
            <v>0</v>
          </cell>
          <cell r="Y396">
            <v>0</v>
          </cell>
          <cell r="Z396">
            <v>0</v>
          </cell>
          <cell r="AA396">
            <v>0</v>
          </cell>
          <cell r="AB396">
            <v>0</v>
          </cell>
          <cell r="AC396">
            <v>0</v>
          </cell>
          <cell r="AD396">
            <v>0</v>
          </cell>
          <cell r="AE396">
            <v>0</v>
          </cell>
          <cell r="AF396">
            <v>0</v>
          </cell>
          <cell r="AG396">
            <v>0</v>
          </cell>
          <cell r="AH396">
            <v>0</v>
          </cell>
          <cell r="AI396">
            <v>0</v>
          </cell>
          <cell r="AJ396">
            <v>0</v>
          </cell>
        </row>
        <row r="397">
          <cell r="C397" t="str">
            <v>XVI</v>
          </cell>
          <cell r="D397">
            <v>0</v>
          </cell>
          <cell r="E397">
            <v>0</v>
          </cell>
          <cell r="F397">
            <v>0</v>
          </cell>
          <cell r="G397">
            <v>0</v>
          </cell>
          <cell r="H397">
            <v>0</v>
          </cell>
          <cell r="I397">
            <v>0</v>
          </cell>
          <cell r="J397">
            <v>0</v>
          </cell>
          <cell r="K397">
            <v>0</v>
          </cell>
          <cell r="L397">
            <v>0</v>
          </cell>
          <cell r="M397">
            <v>0</v>
          </cell>
          <cell r="N397">
            <v>0</v>
          </cell>
          <cell r="O397">
            <v>0</v>
          </cell>
          <cell r="P397">
            <v>0</v>
          </cell>
          <cell r="Q397">
            <v>0</v>
          </cell>
          <cell r="R397">
            <v>0</v>
          </cell>
          <cell r="S397">
            <v>0</v>
          </cell>
          <cell r="T397">
            <v>0</v>
          </cell>
          <cell r="U397">
            <v>0</v>
          </cell>
          <cell r="V397">
            <v>0</v>
          </cell>
          <cell r="W397">
            <v>0</v>
          </cell>
          <cell r="X397">
            <v>0</v>
          </cell>
          <cell r="Y397">
            <v>0</v>
          </cell>
          <cell r="Z397">
            <v>0</v>
          </cell>
          <cell r="AA397">
            <v>0</v>
          </cell>
          <cell r="AB397">
            <v>0</v>
          </cell>
          <cell r="AC397">
            <v>0</v>
          </cell>
          <cell r="AD397">
            <v>0</v>
          </cell>
          <cell r="AE397">
            <v>0</v>
          </cell>
          <cell r="AF397">
            <v>0</v>
          </cell>
          <cell r="AG397">
            <v>0</v>
          </cell>
          <cell r="AH397">
            <v>0</v>
          </cell>
          <cell r="AI397">
            <v>0</v>
          </cell>
          <cell r="AJ397">
            <v>0</v>
          </cell>
        </row>
        <row r="398">
          <cell r="C398" t="str">
            <v>VIII</v>
          </cell>
          <cell r="D398">
            <v>0</v>
          </cell>
          <cell r="E398">
            <v>0</v>
          </cell>
          <cell r="F398">
            <v>0</v>
          </cell>
          <cell r="G398">
            <v>0</v>
          </cell>
          <cell r="H398">
            <v>0</v>
          </cell>
          <cell r="I398">
            <v>0</v>
          </cell>
          <cell r="J398">
            <v>0</v>
          </cell>
          <cell r="K398">
            <v>0</v>
          </cell>
          <cell r="L398">
            <v>0</v>
          </cell>
          <cell r="M398">
            <v>0</v>
          </cell>
          <cell r="N398">
            <v>0</v>
          </cell>
          <cell r="O398">
            <v>0</v>
          </cell>
          <cell r="P398">
            <v>0</v>
          </cell>
          <cell r="Q398">
            <v>0</v>
          </cell>
          <cell r="R398">
            <v>0</v>
          </cell>
          <cell r="S398">
            <v>0</v>
          </cell>
          <cell r="T398">
            <v>0</v>
          </cell>
          <cell r="U398">
            <v>0</v>
          </cell>
          <cell r="V398">
            <v>0</v>
          </cell>
          <cell r="W398">
            <v>0</v>
          </cell>
          <cell r="X398">
            <v>0</v>
          </cell>
          <cell r="Y398">
            <v>0</v>
          </cell>
          <cell r="Z398">
            <v>0</v>
          </cell>
          <cell r="AA398">
            <v>0</v>
          </cell>
          <cell r="AB398">
            <v>0</v>
          </cell>
          <cell r="AC398">
            <v>0</v>
          </cell>
          <cell r="AD398">
            <v>0</v>
          </cell>
          <cell r="AE398">
            <v>0</v>
          </cell>
          <cell r="AF398">
            <v>0</v>
          </cell>
          <cell r="AG398">
            <v>0</v>
          </cell>
          <cell r="AH398">
            <v>0</v>
          </cell>
          <cell r="AI398">
            <v>0</v>
          </cell>
          <cell r="AJ398">
            <v>0</v>
          </cell>
        </row>
        <row r="399">
          <cell r="C399" t="str">
            <v>IX</v>
          </cell>
          <cell r="D399">
            <v>0</v>
          </cell>
          <cell r="E399">
            <v>0</v>
          </cell>
          <cell r="F399">
            <v>0</v>
          </cell>
          <cell r="G399">
            <v>0</v>
          </cell>
          <cell r="H399">
            <v>0</v>
          </cell>
          <cell r="I399">
            <v>0</v>
          </cell>
          <cell r="J399">
            <v>0</v>
          </cell>
          <cell r="K399">
            <v>0</v>
          </cell>
          <cell r="L399">
            <v>0</v>
          </cell>
          <cell r="M399">
            <v>0</v>
          </cell>
          <cell r="N399">
            <v>0</v>
          </cell>
          <cell r="O399">
            <v>0</v>
          </cell>
          <cell r="P399">
            <v>0</v>
          </cell>
          <cell r="Q399">
            <v>0</v>
          </cell>
          <cell r="R399">
            <v>0</v>
          </cell>
          <cell r="S399">
            <v>0</v>
          </cell>
          <cell r="T399">
            <v>0</v>
          </cell>
          <cell r="U399">
            <v>0</v>
          </cell>
          <cell r="V399">
            <v>0</v>
          </cell>
          <cell r="W399">
            <v>0</v>
          </cell>
          <cell r="X399">
            <v>0</v>
          </cell>
          <cell r="Y399">
            <v>0</v>
          </cell>
          <cell r="Z399">
            <v>0</v>
          </cell>
          <cell r="AA399">
            <v>0</v>
          </cell>
          <cell r="AB399">
            <v>0</v>
          </cell>
          <cell r="AC399">
            <v>0</v>
          </cell>
          <cell r="AD399">
            <v>0</v>
          </cell>
          <cell r="AE399">
            <v>0</v>
          </cell>
          <cell r="AF399">
            <v>0</v>
          </cell>
          <cell r="AG399">
            <v>0</v>
          </cell>
          <cell r="AH399">
            <v>0</v>
          </cell>
          <cell r="AI399">
            <v>0</v>
          </cell>
          <cell r="AJ399">
            <v>0</v>
          </cell>
        </row>
        <row r="400">
          <cell r="C400" t="str">
            <v>XIV</v>
          </cell>
          <cell r="D400">
            <v>0</v>
          </cell>
          <cell r="E400">
            <v>0</v>
          </cell>
          <cell r="F400">
            <v>0</v>
          </cell>
          <cell r="G400">
            <v>0</v>
          </cell>
          <cell r="H400">
            <v>0</v>
          </cell>
          <cell r="I400">
            <v>0</v>
          </cell>
          <cell r="J400">
            <v>0</v>
          </cell>
          <cell r="K400">
            <v>0</v>
          </cell>
          <cell r="L400">
            <v>0</v>
          </cell>
          <cell r="M400">
            <v>0</v>
          </cell>
          <cell r="N400">
            <v>0</v>
          </cell>
          <cell r="O400">
            <v>0</v>
          </cell>
          <cell r="P400">
            <v>0</v>
          </cell>
          <cell r="Q400">
            <v>0</v>
          </cell>
          <cell r="R400">
            <v>0</v>
          </cell>
          <cell r="S400">
            <v>0</v>
          </cell>
          <cell r="T400">
            <v>0</v>
          </cell>
          <cell r="U400">
            <v>0</v>
          </cell>
          <cell r="V400">
            <v>0</v>
          </cell>
          <cell r="W400">
            <v>0</v>
          </cell>
          <cell r="X400">
            <v>0</v>
          </cell>
          <cell r="Y400">
            <v>0</v>
          </cell>
          <cell r="Z400">
            <v>0</v>
          </cell>
          <cell r="AA400">
            <v>0</v>
          </cell>
          <cell r="AB400">
            <v>0</v>
          </cell>
          <cell r="AC400">
            <v>0</v>
          </cell>
          <cell r="AD400">
            <v>0</v>
          </cell>
          <cell r="AE400">
            <v>0</v>
          </cell>
          <cell r="AF400">
            <v>0</v>
          </cell>
          <cell r="AG400">
            <v>0</v>
          </cell>
          <cell r="AH400">
            <v>0</v>
          </cell>
          <cell r="AI400">
            <v>0</v>
          </cell>
          <cell r="AJ400">
            <v>0</v>
          </cell>
        </row>
        <row r="401">
          <cell r="C401" t="str">
            <v>X</v>
          </cell>
          <cell r="D401">
            <v>0</v>
          </cell>
          <cell r="E401">
            <v>0</v>
          </cell>
          <cell r="F401">
            <v>0</v>
          </cell>
          <cell r="G401">
            <v>0</v>
          </cell>
          <cell r="H401">
            <v>0</v>
          </cell>
          <cell r="I401">
            <v>0</v>
          </cell>
          <cell r="J401">
            <v>0</v>
          </cell>
          <cell r="K401">
            <v>0</v>
          </cell>
          <cell r="L401">
            <v>0</v>
          </cell>
          <cell r="M401">
            <v>0</v>
          </cell>
          <cell r="N401">
            <v>0</v>
          </cell>
          <cell r="O401">
            <v>0</v>
          </cell>
          <cell r="P401">
            <v>0</v>
          </cell>
          <cell r="Q401">
            <v>0</v>
          </cell>
          <cell r="R401">
            <v>0</v>
          </cell>
          <cell r="S401">
            <v>0</v>
          </cell>
          <cell r="T401">
            <v>0</v>
          </cell>
          <cell r="U401">
            <v>0</v>
          </cell>
          <cell r="V401">
            <v>0</v>
          </cell>
          <cell r="W401">
            <v>0</v>
          </cell>
          <cell r="X401">
            <v>0</v>
          </cell>
          <cell r="Y401">
            <v>0</v>
          </cell>
          <cell r="Z401">
            <v>0</v>
          </cell>
          <cell r="AA401">
            <v>0</v>
          </cell>
          <cell r="AB401">
            <v>0</v>
          </cell>
          <cell r="AC401">
            <v>0</v>
          </cell>
          <cell r="AD401">
            <v>0</v>
          </cell>
          <cell r="AE401">
            <v>0</v>
          </cell>
          <cell r="AF401">
            <v>0</v>
          </cell>
          <cell r="AG401">
            <v>0</v>
          </cell>
          <cell r="AH401">
            <v>0</v>
          </cell>
          <cell r="AI401">
            <v>0</v>
          </cell>
          <cell r="AJ401">
            <v>0</v>
          </cell>
        </row>
        <row r="402">
          <cell r="C402" t="str">
            <v>XI</v>
          </cell>
          <cell r="D402">
            <v>0</v>
          </cell>
          <cell r="E402">
            <v>0</v>
          </cell>
          <cell r="F402">
            <v>0</v>
          </cell>
          <cell r="G402">
            <v>0</v>
          </cell>
          <cell r="H402">
            <v>0</v>
          </cell>
          <cell r="I402">
            <v>0</v>
          </cell>
          <cell r="J402">
            <v>0</v>
          </cell>
          <cell r="K402">
            <v>0</v>
          </cell>
          <cell r="L402">
            <v>0</v>
          </cell>
          <cell r="M402">
            <v>0</v>
          </cell>
          <cell r="N402">
            <v>0</v>
          </cell>
          <cell r="O402">
            <v>0</v>
          </cell>
          <cell r="P402">
            <v>0</v>
          </cell>
          <cell r="Q402">
            <v>0</v>
          </cell>
          <cell r="R402">
            <v>0</v>
          </cell>
          <cell r="S402">
            <v>0</v>
          </cell>
          <cell r="T402">
            <v>0</v>
          </cell>
          <cell r="U402">
            <v>0</v>
          </cell>
          <cell r="V402">
            <v>0</v>
          </cell>
          <cell r="W402">
            <v>0</v>
          </cell>
          <cell r="X402">
            <v>0</v>
          </cell>
          <cell r="Y402">
            <v>0</v>
          </cell>
          <cell r="Z402">
            <v>0</v>
          </cell>
          <cell r="AA402">
            <v>0</v>
          </cell>
          <cell r="AB402">
            <v>0</v>
          </cell>
          <cell r="AC402">
            <v>0</v>
          </cell>
          <cell r="AD402">
            <v>0</v>
          </cell>
          <cell r="AE402">
            <v>0</v>
          </cell>
          <cell r="AF402">
            <v>0</v>
          </cell>
          <cell r="AG402">
            <v>0</v>
          </cell>
          <cell r="AH402">
            <v>0</v>
          </cell>
          <cell r="AI402">
            <v>0</v>
          </cell>
          <cell r="AJ402">
            <v>0</v>
          </cell>
        </row>
        <row r="403">
          <cell r="C403" t="str">
            <v>XII</v>
          </cell>
          <cell r="D403">
            <v>0</v>
          </cell>
          <cell r="E403">
            <v>0</v>
          </cell>
          <cell r="F403">
            <v>0</v>
          </cell>
          <cell r="G403">
            <v>0</v>
          </cell>
          <cell r="H403">
            <v>0</v>
          </cell>
          <cell r="I403">
            <v>0</v>
          </cell>
          <cell r="J403">
            <v>0</v>
          </cell>
          <cell r="K403">
            <v>0</v>
          </cell>
          <cell r="L403">
            <v>0</v>
          </cell>
          <cell r="M403">
            <v>0</v>
          </cell>
          <cell r="N403">
            <v>0</v>
          </cell>
          <cell r="O403">
            <v>0</v>
          </cell>
          <cell r="P403">
            <v>0</v>
          </cell>
          <cell r="Q403">
            <v>0</v>
          </cell>
          <cell r="R403">
            <v>0</v>
          </cell>
          <cell r="S403">
            <v>0</v>
          </cell>
          <cell r="T403">
            <v>0</v>
          </cell>
          <cell r="U403">
            <v>0</v>
          </cell>
          <cell r="V403">
            <v>0</v>
          </cell>
          <cell r="W403">
            <v>0</v>
          </cell>
          <cell r="X403">
            <v>0</v>
          </cell>
          <cell r="Y403">
            <v>0</v>
          </cell>
          <cell r="Z403">
            <v>0</v>
          </cell>
          <cell r="AA403">
            <v>0</v>
          </cell>
          <cell r="AB403">
            <v>0</v>
          </cell>
          <cell r="AC403">
            <v>0</v>
          </cell>
          <cell r="AD403">
            <v>0</v>
          </cell>
          <cell r="AE403">
            <v>0</v>
          </cell>
          <cell r="AF403">
            <v>0</v>
          </cell>
          <cell r="AG403">
            <v>0</v>
          </cell>
          <cell r="AH403">
            <v>0</v>
          </cell>
          <cell r="AI403">
            <v>0</v>
          </cell>
          <cell r="AJ403">
            <v>0</v>
          </cell>
        </row>
        <row r="404">
          <cell r="D404">
            <v>0</v>
          </cell>
          <cell r="E404">
            <v>0</v>
          </cell>
          <cell r="F404">
            <v>0</v>
          </cell>
          <cell r="G404">
            <v>0</v>
          </cell>
          <cell r="H404">
            <v>0</v>
          </cell>
          <cell r="I404">
            <v>0</v>
          </cell>
          <cell r="J404">
            <v>0</v>
          </cell>
          <cell r="K404">
            <v>0</v>
          </cell>
          <cell r="L404">
            <v>0</v>
          </cell>
          <cell r="M404">
            <v>0</v>
          </cell>
          <cell r="N404">
            <v>0</v>
          </cell>
          <cell r="O404">
            <v>0</v>
          </cell>
          <cell r="P404">
            <v>0</v>
          </cell>
          <cell r="Q404">
            <v>0</v>
          </cell>
          <cell r="R404">
            <v>0</v>
          </cell>
          <cell r="S404">
            <v>0</v>
          </cell>
          <cell r="T404">
            <v>0</v>
          </cell>
          <cell r="U404">
            <v>0</v>
          </cell>
          <cell r="V404">
            <v>0</v>
          </cell>
          <cell r="W404">
            <v>0</v>
          </cell>
          <cell r="X404">
            <v>0</v>
          </cell>
          <cell r="Y404">
            <v>0</v>
          </cell>
          <cell r="Z404">
            <v>0</v>
          </cell>
          <cell r="AA404">
            <v>0</v>
          </cell>
          <cell r="AB404">
            <v>0</v>
          </cell>
          <cell r="AC404">
            <v>0</v>
          </cell>
          <cell r="AD404">
            <v>0</v>
          </cell>
          <cell r="AE404">
            <v>0</v>
          </cell>
          <cell r="AF404">
            <v>0</v>
          </cell>
          <cell r="AG404">
            <v>0</v>
          </cell>
          <cell r="AH404">
            <v>0</v>
          </cell>
          <cell r="AI404">
            <v>0</v>
          </cell>
          <cell r="AJ404">
            <v>0</v>
          </cell>
        </row>
        <row r="406">
          <cell r="C406" t="str">
            <v>Tipo Forestal 06</v>
          </cell>
        </row>
        <row r="407">
          <cell r="C407" t="str">
            <v>Uso de la Tierra/Año</v>
          </cell>
          <cell r="D407">
            <v>1990</v>
          </cell>
          <cell r="E407">
            <v>1991</v>
          </cell>
          <cell r="F407">
            <v>1992</v>
          </cell>
          <cell r="G407">
            <v>1993</v>
          </cell>
          <cell r="H407">
            <v>1994</v>
          </cell>
          <cell r="I407">
            <v>1995</v>
          </cell>
          <cell r="J407">
            <v>1996</v>
          </cell>
          <cell r="K407">
            <v>1997</v>
          </cell>
          <cell r="L407">
            <v>1998</v>
          </cell>
          <cell r="M407">
            <v>1999</v>
          </cell>
          <cell r="N407">
            <v>2000</v>
          </cell>
          <cell r="O407">
            <v>2001</v>
          </cell>
          <cell r="P407">
            <v>2002</v>
          </cell>
          <cell r="Q407">
            <v>2003</v>
          </cell>
          <cell r="R407">
            <v>2004</v>
          </cell>
          <cell r="S407">
            <v>2005</v>
          </cell>
          <cell r="T407">
            <v>2006</v>
          </cell>
          <cell r="U407">
            <v>2007</v>
          </cell>
          <cell r="V407">
            <v>2008</v>
          </cell>
          <cell r="W407">
            <v>2009</v>
          </cell>
          <cell r="X407">
            <v>2010</v>
          </cell>
          <cell r="Y407">
            <v>2011</v>
          </cell>
          <cell r="Z407">
            <v>2012</v>
          </cell>
          <cell r="AA407">
            <v>2013</v>
          </cell>
          <cell r="AB407">
            <v>2014</v>
          </cell>
          <cell r="AC407">
            <v>2015</v>
          </cell>
          <cell r="AD407">
            <v>2016</v>
          </cell>
          <cell r="AE407">
            <v>2017</v>
          </cell>
          <cell r="AF407">
            <v>2018</v>
          </cell>
          <cell r="AG407">
            <v>2019</v>
          </cell>
          <cell r="AH407">
            <v>2020</v>
          </cell>
          <cell r="AI407">
            <v>2021</v>
          </cell>
          <cell r="AJ407">
            <v>2022</v>
          </cell>
        </row>
        <row r="408">
          <cell r="C408" t="str">
            <v>XV</v>
          </cell>
          <cell r="D408">
            <v>0</v>
          </cell>
          <cell r="E408">
            <v>0</v>
          </cell>
          <cell r="F408">
            <v>0</v>
          </cell>
          <cell r="G408">
            <v>0</v>
          </cell>
          <cell r="H408">
            <v>0</v>
          </cell>
          <cell r="I408">
            <v>0</v>
          </cell>
          <cell r="J408">
            <v>0</v>
          </cell>
          <cell r="K408">
            <v>0</v>
          </cell>
          <cell r="L408">
            <v>0</v>
          </cell>
          <cell r="M408">
            <v>0</v>
          </cell>
          <cell r="N408">
            <v>0</v>
          </cell>
          <cell r="O408">
            <v>0</v>
          </cell>
          <cell r="P408">
            <v>0</v>
          </cell>
          <cell r="Q408">
            <v>0</v>
          </cell>
          <cell r="R408">
            <v>0</v>
          </cell>
          <cell r="S408">
            <v>0</v>
          </cell>
          <cell r="T408">
            <v>0</v>
          </cell>
          <cell r="U408">
            <v>0</v>
          </cell>
          <cell r="V408">
            <v>0</v>
          </cell>
          <cell r="W408">
            <v>0</v>
          </cell>
          <cell r="X408">
            <v>0</v>
          </cell>
          <cell r="Y408">
            <v>0</v>
          </cell>
          <cell r="Z408">
            <v>0</v>
          </cell>
          <cell r="AA408">
            <v>0</v>
          </cell>
          <cell r="AB408">
            <v>0</v>
          </cell>
          <cell r="AC408">
            <v>0</v>
          </cell>
          <cell r="AD408">
            <v>0</v>
          </cell>
          <cell r="AE408">
            <v>0</v>
          </cell>
          <cell r="AF408">
            <v>0</v>
          </cell>
          <cell r="AG408">
            <v>0</v>
          </cell>
          <cell r="AH408">
            <v>0</v>
          </cell>
          <cell r="AI408">
            <v>0</v>
          </cell>
          <cell r="AJ408">
            <v>0</v>
          </cell>
        </row>
        <row r="409">
          <cell r="C409" t="str">
            <v>I</v>
          </cell>
          <cell r="D409">
            <v>0</v>
          </cell>
          <cell r="E409">
            <v>0</v>
          </cell>
          <cell r="F409">
            <v>0</v>
          </cell>
          <cell r="G409">
            <v>0</v>
          </cell>
          <cell r="H409">
            <v>0</v>
          </cell>
          <cell r="I409">
            <v>0</v>
          </cell>
          <cell r="J409">
            <v>0</v>
          </cell>
          <cell r="K409">
            <v>0</v>
          </cell>
          <cell r="L409">
            <v>0</v>
          </cell>
          <cell r="M409">
            <v>0</v>
          </cell>
          <cell r="N409">
            <v>0</v>
          </cell>
          <cell r="O409">
            <v>0</v>
          </cell>
          <cell r="P409">
            <v>0</v>
          </cell>
          <cell r="Q409">
            <v>0</v>
          </cell>
          <cell r="R409">
            <v>0</v>
          </cell>
          <cell r="S409">
            <v>0</v>
          </cell>
          <cell r="T409">
            <v>0</v>
          </cell>
          <cell r="U409">
            <v>0</v>
          </cell>
          <cell r="V409">
            <v>0</v>
          </cell>
          <cell r="W409">
            <v>0</v>
          </cell>
          <cell r="X409">
            <v>0</v>
          </cell>
          <cell r="Y409">
            <v>0</v>
          </cell>
          <cell r="Z409">
            <v>0</v>
          </cell>
          <cell r="AA409">
            <v>0</v>
          </cell>
          <cell r="AB409">
            <v>0</v>
          </cell>
          <cell r="AC409">
            <v>0</v>
          </cell>
          <cell r="AD409">
            <v>0</v>
          </cell>
          <cell r="AE409">
            <v>0</v>
          </cell>
          <cell r="AF409">
            <v>0</v>
          </cell>
          <cell r="AG409">
            <v>0</v>
          </cell>
          <cell r="AH409">
            <v>0</v>
          </cell>
          <cell r="AI409">
            <v>0</v>
          </cell>
          <cell r="AJ409">
            <v>0</v>
          </cell>
        </row>
        <row r="410">
          <cell r="C410" t="str">
            <v>II</v>
          </cell>
          <cell r="D410">
            <v>0</v>
          </cell>
          <cell r="E410">
            <v>0</v>
          </cell>
          <cell r="F410">
            <v>0</v>
          </cell>
          <cell r="G410">
            <v>0</v>
          </cell>
          <cell r="H410">
            <v>0</v>
          </cell>
          <cell r="I410">
            <v>0</v>
          </cell>
          <cell r="J410">
            <v>0</v>
          </cell>
          <cell r="K410">
            <v>0</v>
          </cell>
          <cell r="L410">
            <v>0</v>
          </cell>
          <cell r="M410">
            <v>0</v>
          </cell>
          <cell r="N410">
            <v>0</v>
          </cell>
          <cell r="O410">
            <v>0</v>
          </cell>
          <cell r="P410">
            <v>0</v>
          </cell>
          <cell r="Q410">
            <v>0</v>
          </cell>
          <cell r="R410">
            <v>0</v>
          </cell>
          <cell r="S410">
            <v>0</v>
          </cell>
          <cell r="T410">
            <v>0</v>
          </cell>
          <cell r="U410">
            <v>0</v>
          </cell>
          <cell r="V410">
            <v>0</v>
          </cell>
          <cell r="W410">
            <v>0</v>
          </cell>
          <cell r="X410">
            <v>0</v>
          </cell>
          <cell r="Y410">
            <v>0</v>
          </cell>
          <cell r="Z410">
            <v>0</v>
          </cell>
          <cell r="AA410">
            <v>0</v>
          </cell>
          <cell r="AB410">
            <v>0</v>
          </cell>
          <cell r="AC410">
            <v>0</v>
          </cell>
          <cell r="AD410">
            <v>0</v>
          </cell>
          <cell r="AE410">
            <v>0</v>
          </cell>
          <cell r="AF410">
            <v>0</v>
          </cell>
          <cell r="AG410">
            <v>0</v>
          </cell>
          <cell r="AH410">
            <v>0</v>
          </cell>
          <cell r="AI410">
            <v>0</v>
          </cell>
          <cell r="AJ410">
            <v>0</v>
          </cell>
        </row>
        <row r="411">
          <cell r="C411" t="str">
            <v>III</v>
          </cell>
          <cell r="D411">
            <v>0</v>
          </cell>
          <cell r="E411">
            <v>0</v>
          </cell>
          <cell r="F411">
            <v>0</v>
          </cell>
          <cell r="G411">
            <v>0</v>
          </cell>
          <cell r="H411">
            <v>0</v>
          </cell>
          <cell r="I411">
            <v>0</v>
          </cell>
          <cell r="J411">
            <v>0</v>
          </cell>
          <cell r="K411">
            <v>0</v>
          </cell>
          <cell r="L411">
            <v>0</v>
          </cell>
          <cell r="M411">
            <v>0</v>
          </cell>
          <cell r="N411">
            <v>0</v>
          </cell>
          <cell r="O411">
            <v>0</v>
          </cell>
          <cell r="P411">
            <v>0</v>
          </cell>
          <cell r="Q411">
            <v>0</v>
          </cell>
          <cell r="R411">
            <v>0</v>
          </cell>
          <cell r="S411">
            <v>0</v>
          </cell>
          <cell r="T411">
            <v>0</v>
          </cell>
          <cell r="U411">
            <v>0</v>
          </cell>
          <cell r="V411">
            <v>0</v>
          </cell>
          <cell r="W411">
            <v>0</v>
          </cell>
          <cell r="X411">
            <v>0</v>
          </cell>
          <cell r="Y411">
            <v>0</v>
          </cell>
          <cell r="Z411">
            <v>0</v>
          </cell>
          <cell r="AA411">
            <v>0</v>
          </cell>
          <cell r="AB411">
            <v>0</v>
          </cell>
          <cell r="AC411">
            <v>0</v>
          </cell>
          <cell r="AD411">
            <v>0</v>
          </cell>
          <cell r="AE411">
            <v>0</v>
          </cell>
          <cell r="AF411">
            <v>0</v>
          </cell>
          <cell r="AG411">
            <v>0</v>
          </cell>
          <cell r="AH411">
            <v>0</v>
          </cell>
          <cell r="AI411">
            <v>0</v>
          </cell>
          <cell r="AJ411">
            <v>0</v>
          </cell>
        </row>
        <row r="412">
          <cell r="C412" t="str">
            <v>IV</v>
          </cell>
          <cell r="D412">
            <v>0</v>
          </cell>
          <cell r="E412">
            <v>0</v>
          </cell>
          <cell r="F412">
            <v>0</v>
          </cell>
          <cell r="G412">
            <v>0</v>
          </cell>
          <cell r="H412">
            <v>0</v>
          </cell>
          <cell r="I412">
            <v>0</v>
          </cell>
          <cell r="J412">
            <v>0</v>
          </cell>
          <cell r="K412">
            <v>0</v>
          </cell>
          <cell r="L412">
            <v>0</v>
          </cell>
          <cell r="M412">
            <v>0</v>
          </cell>
          <cell r="N412">
            <v>0</v>
          </cell>
          <cell r="O412">
            <v>0</v>
          </cell>
          <cell r="P412">
            <v>0</v>
          </cell>
          <cell r="Q412">
            <v>0</v>
          </cell>
          <cell r="R412">
            <v>0</v>
          </cell>
          <cell r="S412">
            <v>0</v>
          </cell>
          <cell r="T412">
            <v>0</v>
          </cell>
          <cell r="U412">
            <v>0</v>
          </cell>
          <cell r="V412">
            <v>0</v>
          </cell>
          <cell r="W412">
            <v>0</v>
          </cell>
          <cell r="X412">
            <v>0</v>
          </cell>
          <cell r="Y412">
            <v>0</v>
          </cell>
          <cell r="Z412">
            <v>0</v>
          </cell>
          <cell r="AA412">
            <v>0</v>
          </cell>
          <cell r="AB412">
            <v>0</v>
          </cell>
          <cell r="AC412">
            <v>0</v>
          </cell>
          <cell r="AD412">
            <v>0</v>
          </cell>
          <cell r="AE412">
            <v>0</v>
          </cell>
          <cell r="AF412">
            <v>0</v>
          </cell>
          <cell r="AG412">
            <v>0</v>
          </cell>
          <cell r="AH412">
            <v>0</v>
          </cell>
          <cell r="AI412">
            <v>0</v>
          </cell>
          <cell r="AJ412">
            <v>0</v>
          </cell>
        </row>
        <row r="413">
          <cell r="C413" t="str">
            <v>V</v>
          </cell>
          <cell r="D413">
            <v>0</v>
          </cell>
          <cell r="E413">
            <v>0</v>
          </cell>
          <cell r="F413">
            <v>0</v>
          </cell>
          <cell r="G413">
            <v>0</v>
          </cell>
          <cell r="H413">
            <v>0</v>
          </cell>
          <cell r="I413">
            <v>0</v>
          </cell>
          <cell r="J413">
            <v>0</v>
          </cell>
          <cell r="K413">
            <v>0</v>
          </cell>
          <cell r="L413">
            <v>0</v>
          </cell>
          <cell r="M413">
            <v>0</v>
          </cell>
          <cell r="N413">
            <v>0</v>
          </cell>
          <cell r="O413">
            <v>0</v>
          </cell>
          <cell r="P413">
            <v>0</v>
          </cell>
          <cell r="Q413">
            <v>0</v>
          </cell>
          <cell r="R413">
            <v>0</v>
          </cell>
          <cell r="S413">
            <v>0</v>
          </cell>
          <cell r="T413">
            <v>0</v>
          </cell>
          <cell r="U413">
            <v>0</v>
          </cell>
          <cell r="V413">
            <v>0</v>
          </cell>
          <cell r="W413">
            <v>0</v>
          </cell>
          <cell r="X413">
            <v>0</v>
          </cell>
          <cell r="Y413">
            <v>0</v>
          </cell>
          <cell r="Z413">
            <v>0</v>
          </cell>
          <cell r="AA413">
            <v>0</v>
          </cell>
          <cell r="AB413">
            <v>0</v>
          </cell>
          <cell r="AC413">
            <v>0</v>
          </cell>
          <cell r="AD413">
            <v>0</v>
          </cell>
          <cell r="AE413">
            <v>0</v>
          </cell>
          <cell r="AF413">
            <v>0</v>
          </cell>
          <cell r="AG413">
            <v>0</v>
          </cell>
          <cell r="AH413">
            <v>0</v>
          </cell>
          <cell r="AI413">
            <v>0</v>
          </cell>
          <cell r="AJ413">
            <v>0</v>
          </cell>
        </row>
        <row r="414">
          <cell r="C414" t="str">
            <v>RM</v>
          </cell>
          <cell r="D414">
            <v>0</v>
          </cell>
          <cell r="E414">
            <v>0</v>
          </cell>
          <cell r="F414">
            <v>0</v>
          </cell>
          <cell r="G414">
            <v>0</v>
          </cell>
          <cell r="H414">
            <v>0</v>
          </cell>
          <cell r="I414">
            <v>0</v>
          </cell>
          <cell r="J414">
            <v>0</v>
          </cell>
          <cell r="K414">
            <v>0</v>
          </cell>
          <cell r="L414">
            <v>0</v>
          </cell>
          <cell r="M414">
            <v>0</v>
          </cell>
          <cell r="N414">
            <v>0</v>
          </cell>
          <cell r="O414">
            <v>0</v>
          </cell>
          <cell r="P414">
            <v>0</v>
          </cell>
          <cell r="Q414">
            <v>0</v>
          </cell>
          <cell r="R414">
            <v>0</v>
          </cell>
          <cell r="S414">
            <v>0</v>
          </cell>
          <cell r="T414">
            <v>0</v>
          </cell>
          <cell r="U414">
            <v>0</v>
          </cell>
          <cell r="V414">
            <v>0</v>
          </cell>
          <cell r="W414">
            <v>0</v>
          </cell>
          <cell r="X414">
            <v>0</v>
          </cell>
          <cell r="Y414">
            <v>0</v>
          </cell>
          <cell r="Z414">
            <v>0</v>
          </cell>
          <cell r="AA414">
            <v>0</v>
          </cell>
          <cell r="AB414">
            <v>0</v>
          </cell>
          <cell r="AC414">
            <v>0</v>
          </cell>
          <cell r="AD414">
            <v>0</v>
          </cell>
          <cell r="AE414">
            <v>0</v>
          </cell>
          <cell r="AF414">
            <v>0</v>
          </cell>
          <cell r="AG414">
            <v>0</v>
          </cell>
          <cell r="AH414">
            <v>0</v>
          </cell>
          <cell r="AI414">
            <v>0</v>
          </cell>
          <cell r="AJ414">
            <v>0</v>
          </cell>
        </row>
        <row r="415">
          <cell r="C415" t="str">
            <v>VI</v>
          </cell>
          <cell r="D415">
            <v>0</v>
          </cell>
          <cell r="E415">
            <v>0</v>
          </cell>
          <cell r="F415">
            <v>0</v>
          </cell>
          <cell r="G415">
            <v>0</v>
          </cell>
          <cell r="H415">
            <v>0</v>
          </cell>
          <cell r="I415">
            <v>0</v>
          </cell>
          <cell r="J415">
            <v>0</v>
          </cell>
          <cell r="K415">
            <v>0</v>
          </cell>
          <cell r="L415">
            <v>0</v>
          </cell>
          <cell r="M415">
            <v>0</v>
          </cell>
          <cell r="N415">
            <v>0</v>
          </cell>
          <cell r="O415">
            <v>0</v>
          </cell>
          <cell r="P415">
            <v>0</v>
          </cell>
          <cell r="Q415">
            <v>0</v>
          </cell>
          <cell r="R415">
            <v>0</v>
          </cell>
          <cell r="S415">
            <v>0</v>
          </cell>
          <cell r="T415">
            <v>0</v>
          </cell>
          <cell r="U415">
            <v>0</v>
          </cell>
          <cell r="V415">
            <v>0</v>
          </cell>
          <cell r="W415">
            <v>0</v>
          </cell>
          <cell r="X415">
            <v>0</v>
          </cell>
          <cell r="Y415">
            <v>0</v>
          </cell>
          <cell r="Z415">
            <v>0</v>
          </cell>
          <cell r="AA415">
            <v>0</v>
          </cell>
          <cell r="AB415">
            <v>0</v>
          </cell>
          <cell r="AC415">
            <v>0</v>
          </cell>
          <cell r="AD415">
            <v>0</v>
          </cell>
          <cell r="AE415">
            <v>0</v>
          </cell>
          <cell r="AF415">
            <v>0</v>
          </cell>
          <cell r="AG415">
            <v>0</v>
          </cell>
          <cell r="AH415">
            <v>0</v>
          </cell>
          <cell r="AI415">
            <v>0</v>
          </cell>
          <cell r="AJ415">
            <v>0</v>
          </cell>
        </row>
        <row r="416">
          <cell r="C416" t="str">
            <v>VII</v>
          </cell>
          <cell r="D416">
            <v>0</v>
          </cell>
          <cell r="E416">
            <v>0</v>
          </cell>
          <cell r="F416">
            <v>0</v>
          </cell>
          <cell r="G416">
            <v>0</v>
          </cell>
          <cell r="H416">
            <v>0</v>
          </cell>
          <cell r="I416">
            <v>0</v>
          </cell>
          <cell r="J416">
            <v>0</v>
          </cell>
          <cell r="K416">
            <v>0</v>
          </cell>
          <cell r="L416">
            <v>0</v>
          </cell>
          <cell r="M416">
            <v>0</v>
          </cell>
          <cell r="N416">
            <v>0</v>
          </cell>
          <cell r="O416">
            <v>0</v>
          </cell>
          <cell r="P416">
            <v>0</v>
          </cell>
          <cell r="Q416">
            <v>0</v>
          </cell>
          <cell r="R416">
            <v>0</v>
          </cell>
          <cell r="S416">
            <v>0</v>
          </cell>
          <cell r="T416">
            <v>0</v>
          </cell>
          <cell r="U416">
            <v>0</v>
          </cell>
          <cell r="V416">
            <v>0</v>
          </cell>
          <cell r="W416">
            <v>0</v>
          </cell>
          <cell r="X416">
            <v>0</v>
          </cell>
          <cell r="Y416">
            <v>0</v>
          </cell>
          <cell r="Z416">
            <v>0</v>
          </cell>
          <cell r="AA416">
            <v>0</v>
          </cell>
          <cell r="AB416">
            <v>0</v>
          </cell>
          <cell r="AC416">
            <v>0</v>
          </cell>
          <cell r="AD416">
            <v>0</v>
          </cell>
          <cell r="AE416">
            <v>0</v>
          </cell>
          <cell r="AF416">
            <v>23.183543</v>
          </cell>
          <cell r="AG416">
            <v>23.183543</v>
          </cell>
          <cell r="AH416">
            <v>0</v>
          </cell>
          <cell r="AI416">
            <v>0</v>
          </cell>
          <cell r="AJ416">
            <v>0</v>
          </cell>
        </row>
        <row r="417">
          <cell r="C417" t="str">
            <v>XVI</v>
          </cell>
          <cell r="D417">
            <v>48.345961163138298</v>
          </cell>
          <cell r="E417">
            <v>48.345961163138298</v>
          </cell>
          <cell r="F417">
            <v>48.345961163138298</v>
          </cell>
          <cell r="G417">
            <v>48.345961163138298</v>
          </cell>
          <cell r="H417">
            <v>48.345961163138298</v>
          </cell>
          <cell r="I417">
            <v>48.345961163138298</v>
          </cell>
          <cell r="J417">
            <v>48.345961163138298</v>
          </cell>
          <cell r="K417">
            <v>48.345961163138298</v>
          </cell>
          <cell r="L417">
            <v>48.345961163138298</v>
          </cell>
          <cell r="M417">
            <v>48.345961163138298</v>
          </cell>
          <cell r="N417">
            <v>48.345961163138298</v>
          </cell>
          <cell r="O417">
            <v>48.345961163138298</v>
          </cell>
          <cell r="P417">
            <v>48.345961163138298</v>
          </cell>
          <cell r="Q417">
            <v>48.345961163138298</v>
          </cell>
          <cell r="R417">
            <v>48.345961163138298</v>
          </cell>
          <cell r="S417">
            <v>48.345961163138298</v>
          </cell>
          <cell r="T417">
            <v>48.345961163138298</v>
          </cell>
          <cell r="U417">
            <v>48.345961163138298</v>
          </cell>
          <cell r="V417">
            <v>48.345961163138298</v>
          </cell>
          <cell r="W417">
            <v>48.345961163138298</v>
          </cell>
          <cell r="X417">
            <v>48.345961163138298</v>
          </cell>
          <cell r="Y417">
            <v>48.345961163138298</v>
          </cell>
          <cell r="Z417">
            <v>48.345961163138298</v>
          </cell>
          <cell r="AA417">
            <v>48.345961163138298</v>
          </cell>
          <cell r="AB417">
            <v>3.2463669872773302</v>
          </cell>
          <cell r="AC417">
            <v>3.2463669872773302</v>
          </cell>
          <cell r="AD417">
            <v>3.2463669872773302</v>
          </cell>
          <cell r="AE417">
            <v>30.964129066841998</v>
          </cell>
          <cell r="AF417">
            <v>20.361205012060001</v>
          </cell>
          <cell r="AG417">
            <v>20.361205012060001</v>
          </cell>
          <cell r="AH417">
            <v>0</v>
          </cell>
          <cell r="AI417">
            <v>0</v>
          </cell>
          <cell r="AJ417">
            <v>0</v>
          </cell>
        </row>
        <row r="418">
          <cell r="C418" t="str">
            <v>VIII</v>
          </cell>
          <cell r="D418">
            <v>331.86328150000003</v>
          </cell>
          <cell r="E418">
            <v>331.86328150000003</v>
          </cell>
          <cell r="F418">
            <v>331.86328150000003</v>
          </cell>
          <cell r="G418">
            <v>331.86328150000003</v>
          </cell>
          <cell r="H418">
            <v>331.86328150000003</v>
          </cell>
          <cell r="I418">
            <v>331.86328150000003</v>
          </cell>
          <cell r="J418">
            <v>331.86328150000003</v>
          </cell>
          <cell r="K418">
            <v>331.86328150000003</v>
          </cell>
          <cell r="L418">
            <v>331.86328150000003</v>
          </cell>
          <cell r="M418">
            <v>331.86328150000003</v>
          </cell>
          <cell r="N418">
            <v>331.86328150000003</v>
          </cell>
          <cell r="O418">
            <v>331.86328150000003</v>
          </cell>
          <cell r="P418">
            <v>331.86328150000003</v>
          </cell>
          <cell r="Q418">
            <v>331.86328150000003</v>
          </cell>
          <cell r="R418">
            <v>331.86328150000003</v>
          </cell>
          <cell r="S418">
            <v>331.86328150000003</v>
          </cell>
          <cell r="T418">
            <v>331.86328150000003</v>
          </cell>
          <cell r="U418">
            <v>331.86328150000003</v>
          </cell>
          <cell r="V418">
            <v>331.86328150000003</v>
          </cell>
          <cell r="W418">
            <v>331.86328150000003</v>
          </cell>
          <cell r="X418">
            <v>331.86328150000003</v>
          </cell>
          <cell r="Y418">
            <v>331.86328150000003</v>
          </cell>
          <cell r="Z418">
            <v>331.86328150000003</v>
          </cell>
          <cell r="AA418">
            <v>331.86328150000003</v>
          </cell>
          <cell r="AB418">
            <v>54.962307000000003</v>
          </cell>
          <cell r="AC418">
            <v>54.962307000000003</v>
          </cell>
          <cell r="AD418">
            <v>54.962307000000003</v>
          </cell>
          <cell r="AE418">
            <v>1002.353615</v>
          </cell>
          <cell r="AF418">
            <v>34.586520499999999</v>
          </cell>
          <cell r="AG418">
            <v>34.586520499999999</v>
          </cell>
          <cell r="AH418">
            <v>0</v>
          </cell>
          <cell r="AI418">
            <v>0</v>
          </cell>
          <cell r="AJ418">
            <v>0</v>
          </cell>
        </row>
        <row r="419">
          <cell r="C419" t="str">
            <v>IX</v>
          </cell>
          <cell r="D419">
            <v>191.43342565017099</v>
          </cell>
          <cell r="E419">
            <v>191.43342565017099</v>
          </cell>
          <cell r="F419">
            <v>191.43342565017099</v>
          </cell>
          <cell r="G419">
            <v>191.43342565017099</v>
          </cell>
          <cell r="H419">
            <v>191.43342565017099</v>
          </cell>
          <cell r="I419">
            <v>191.43342565017099</v>
          </cell>
          <cell r="J419">
            <v>191.43342565017099</v>
          </cell>
          <cell r="K419">
            <v>191.43342565017099</v>
          </cell>
          <cell r="L419">
            <v>191.43342565017099</v>
          </cell>
          <cell r="M419">
            <v>191.43342565017099</v>
          </cell>
          <cell r="N419">
            <v>191.43342565017099</v>
          </cell>
          <cell r="O419">
            <v>191.43342565017099</v>
          </cell>
          <cell r="P419">
            <v>191.43342565017099</v>
          </cell>
          <cell r="Q419">
            <v>191.43342565017099</v>
          </cell>
          <cell r="R419">
            <v>191.43342565017099</v>
          </cell>
          <cell r="S419">
            <v>191.43342565017099</v>
          </cell>
          <cell r="T419">
            <v>191.43342565017099</v>
          </cell>
          <cell r="U419">
            <v>191.43342565017099</v>
          </cell>
          <cell r="V419">
            <v>191.43342565017099</v>
          </cell>
          <cell r="W419">
            <v>191.43342565017099</v>
          </cell>
          <cell r="X419">
            <v>191.43342565017099</v>
          </cell>
          <cell r="Y419">
            <v>191.43342565017099</v>
          </cell>
          <cell r="Z419">
            <v>191.43342565017099</v>
          </cell>
          <cell r="AA419">
            <v>191.43342565017099</v>
          </cell>
          <cell r="AB419">
            <v>38.051875899171399</v>
          </cell>
          <cell r="AC419">
            <v>38.051875899171399</v>
          </cell>
          <cell r="AD419">
            <v>38.051875899171399</v>
          </cell>
          <cell r="AE419">
            <v>2.4164868726900002</v>
          </cell>
          <cell r="AF419">
            <v>108.52949946065399</v>
          </cell>
          <cell r="AG419">
            <v>108.52949946065399</v>
          </cell>
          <cell r="AH419">
            <v>0</v>
          </cell>
          <cell r="AI419">
            <v>0</v>
          </cell>
          <cell r="AJ419">
            <v>0</v>
          </cell>
        </row>
        <row r="420">
          <cell r="C420" t="str">
            <v>XIV</v>
          </cell>
          <cell r="D420">
            <v>40.329514083333301</v>
          </cell>
          <cell r="E420">
            <v>40.329514083333301</v>
          </cell>
          <cell r="F420">
            <v>40.329514083333301</v>
          </cell>
          <cell r="G420">
            <v>40.329514083333301</v>
          </cell>
          <cell r="H420">
            <v>40.329514083333301</v>
          </cell>
          <cell r="I420">
            <v>40.329514083333301</v>
          </cell>
          <cell r="J420">
            <v>40.329514083333301</v>
          </cell>
          <cell r="K420">
            <v>40.329514083333301</v>
          </cell>
          <cell r="L420">
            <v>40.329514083333301</v>
          </cell>
          <cell r="M420">
            <v>40.329514083333301</v>
          </cell>
          <cell r="N420">
            <v>40.329514083333301</v>
          </cell>
          <cell r="O420">
            <v>40.329514083333301</v>
          </cell>
          <cell r="P420">
            <v>40.329514083333301</v>
          </cell>
          <cell r="Q420">
            <v>40.329514083333301</v>
          </cell>
          <cell r="R420">
            <v>40.329514083333301</v>
          </cell>
          <cell r="S420">
            <v>40.329514083333301</v>
          </cell>
          <cell r="T420">
            <v>40.329514083333301</v>
          </cell>
          <cell r="U420">
            <v>40.329514083333301</v>
          </cell>
          <cell r="V420">
            <v>40.329514083333301</v>
          </cell>
          <cell r="W420">
            <v>40.329514083333301</v>
          </cell>
          <cell r="X420">
            <v>40.329514083333301</v>
          </cell>
          <cell r="Y420">
            <v>40.329514083333301</v>
          </cell>
          <cell r="Z420">
            <v>40.329514083333301</v>
          </cell>
          <cell r="AA420">
            <v>40.329514083333301</v>
          </cell>
          <cell r="AB420">
            <v>2.9784899999999999</v>
          </cell>
          <cell r="AC420">
            <v>2.9784899999999999</v>
          </cell>
          <cell r="AD420">
            <v>2.9784899999999999</v>
          </cell>
          <cell r="AE420">
            <v>2.1912600000000002</v>
          </cell>
          <cell r="AF420">
            <v>11.470034999999999</v>
          </cell>
          <cell r="AG420">
            <v>11.470034999999999</v>
          </cell>
          <cell r="AH420">
            <v>0</v>
          </cell>
          <cell r="AI420">
            <v>0</v>
          </cell>
          <cell r="AJ420">
            <v>0</v>
          </cell>
        </row>
        <row r="421">
          <cell r="C421" t="str">
            <v>X</v>
          </cell>
          <cell r="D421">
            <v>703.01171633333297</v>
          </cell>
          <cell r="E421">
            <v>703.01171633333297</v>
          </cell>
          <cell r="F421">
            <v>703.01171633333297</v>
          </cell>
          <cell r="G421">
            <v>703.01171633333297</v>
          </cell>
          <cell r="H421">
            <v>703.01171633333297</v>
          </cell>
          <cell r="I421">
            <v>703.01171633333297</v>
          </cell>
          <cell r="J421">
            <v>703.01171633333297</v>
          </cell>
          <cell r="K421">
            <v>703.01171633333297</v>
          </cell>
          <cell r="L421">
            <v>703.01171633333297</v>
          </cell>
          <cell r="M421">
            <v>703.01171633333297</v>
          </cell>
          <cell r="N421">
            <v>703.01171633333297</v>
          </cell>
          <cell r="O421">
            <v>703.01171633333297</v>
          </cell>
          <cell r="P421">
            <v>703.01171633333297</v>
          </cell>
          <cell r="Q421">
            <v>703.01171633333297</v>
          </cell>
          <cell r="R421">
            <v>703.01171633333297</v>
          </cell>
          <cell r="S421">
            <v>703.01171633333297</v>
          </cell>
          <cell r="T421">
            <v>703.01171633333297</v>
          </cell>
          <cell r="U421">
            <v>703.01171633333297</v>
          </cell>
          <cell r="V421">
            <v>703.01171633333297</v>
          </cell>
          <cell r="W421">
            <v>703.01171633333297</v>
          </cell>
          <cell r="X421">
            <v>703.01171633333297</v>
          </cell>
          <cell r="Y421">
            <v>703.01171633333297</v>
          </cell>
          <cell r="Z421">
            <v>703.01171633333297</v>
          </cell>
          <cell r="AA421">
            <v>703.01171633333297</v>
          </cell>
          <cell r="AB421">
            <v>141.02440366666701</v>
          </cell>
          <cell r="AC421">
            <v>141.02440366666701</v>
          </cell>
          <cell r="AD421">
            <v>141.02440366666701</v>
          </cell>
          <cell r="AE421">
            <v>785.21310700000004</v>
          </cell>
          <cell r="AF421">
            <v>56.276950499999998</v>
          </cell>
          <cell r="AG421">
            <v>56.276950499999998</v>
          </cell>
          <cell r="AH421">
            <v>1.389297</v>
          </cell>
          <cell r="AI421">
            <v>1.389297</v>
          </cell>
          <cell r="AJ421">
            <v>1.389297</v>
          </cell>
        </row>
        <row r="422">
          <cell r="C422" t="str">
            <v>XI</v>
          </cell>
          <cell r="D422">
            <v>4.3543123326763302</v>
          </cell>
          <cell r="E422">
            <v>4.3543123326763302</v>
          </cell>
          <cell r="F422">
            <v>4.3543123326763302</v>
          </cell>
          <cell r="G422">
            <v>4.3543123326763302</v>
          </cell>
          <cell r="H422">
            <v>4.3543123326763302</v>
          </cell>
          <cell r="I422">
            <v>4.3543123326763302</v>
          </cell>
          <cell r="J422">
            <v>4.3543123326763302</v>
          </cell>
          <cell r="K422">
            <v>4.3543123326763302</v>
          </cell>
          <cell r="L422">
            <v>4.3543123326763302</v>
          </cell>
          <cell r="M422">
            <v>4.3543123326763302</v>
          </cell>
          <cell r="N422">
            <v>4.3543123326763302</v>
          </cell>
          <cell r="O422">
            <v>4.3543123326763302</v>
          </cell>
          <cell r="P422">
            <v>4.3543123326763302</v>
          </cell>
          <cell r="Q422">
            <v>4.3543123326763302</v>
          </cell>
          <cell r="R422">
            <v>4.3543123326763302</v>
          </cell>
          <cell r="S422">
            <v>4.3543123326763302</v>
          </cell>
          <cell r="T422">
            <v>4.3543123326763302</v>
          </cell>
          <cell r="U422">
            <v>4.3543123326763302</v>
          </cell>
          <cell r="V422">
            <v>4.3543123326763302</v>
          </cell>
          <cell r="W422">
            <v>4.3543123326763302</v>
          </cell>
          <cell r="X422">
            <v>4.3543123326763302</v>
          </cell>
          <cell r="Y422">
            <v>4.3543123326763302</v>
          </cell>
          <cell r="Z422">
            <v>4.3543123326763302</v>
          </cell>
          <cell r="AA422">
            <v>4.3543123326763302</v>
          </cell>
          <cell r="AB422">
            <v>4.3543123326763302</v>
          </cell>
          <cell r="AC422">
            <v>4.3543123326763302</v>
          </cell>
          <cell r="AD422">
            <v>4.3543123326763302</v>
          </cell>
          <cell r="AE422">
            <v>4.3543123326763302</v>
          </cell>
          <cell r="AF422">
            <v>4.3543123326763302</v>
          </cell>
          <cell r="AG422">
            <v>4.3543123326763302</v>
          </cell>
          <cell r="AH422">
            <v>4.3543123326763302</v>
          </cell>
          <cell r="AI422">
            <v>4.3543123326763302</v>
          </cell>
          <cell r="AJ422">
            <v>4.3543123326763302</v>
          </cell>
        </row>
        <row r="423">
          <cell r="C423" t="str">
            <v>XII</v>
          </cell>
          <cell r="D423">
            <v>7.5188941019499994E-2</v>
          </cell>
          <cell r="E423">
            <v>7.5188941019499994E-2</v>
          </cell>
          <cell r="F423">
            <v>7.5188941019499994E-2</v>
          </cell>
          <cell r="G423">
            <v>7.5188941019499994E-2</v>
          </cell>
          <cell r="H423">
            <v>7.5188941019499994E-2</v>
          </cell>
          <cell r="I423">
            <v>7.5188941019499994E-2</v>
          </cell>
          <cell r="J423">
            <v>7.5188941019499994E-2</v>
          </cell>
          <cell r="K423">
            <v>7.5188941019499994E-2</v>
          </cell>
          <cell r="L423">
            <v>7.5188941019499994E-2</v>
          </cell>
          <cell r="M423">
            <v>7.5188941019499994E-2</v>
          </cell>
          <cell r="N423">
            <v>7.5188941019499994E-2</v>
          </cell>
          <cell r="O423">
            <v>7.5188941019499994E-2</v>
          </cell>
          <cell r="P423">
            <v>7.5188941019499994E-2</v>
          </cell>
          <cell r="Q423">
            <v>7.5188941019499994E-2</v>
          </cell>
          <cell r="R423">
            <v>7.5188941019499994E-2</v>
          </cell>
          <cell r="S423">
            <v>7.5188941019499994E-2</v>
          </cell>
          <cell r="T423">
            <v>7.5188941019499994E-2</v>
          </cell>
          <cell r="U423">
            <v>7.5188941019499994E-2</v>
          </cell>
          <cell r="V423">
            <v>7.5188941019499994E-2</v>
          </cell>
          <cell r="W423">
            <v>7.5188941019499994E-2</v>
          </cell>
          <cell r="X423">
            <v>7.5188941019499994E-2</v>
          </cell>
          <cell r="Y423">
            <v>7.5188941019499994E-2</v>
          </cell>
          <cell r="Z423">
            <v>7.5188941019499994E-2</v>
          </cell>
          <cell r="AA423">
            <v>7.5188941019499994E-2</v>
          </cell>
          <cell r="AB423">
            <v>74.585134333533702</v>
          </cell>
          <cell r="AC423">
            <v>74.585134333533702</v>
          </cell>
          <cell r="AD423">
            <v>74.585134333533702</v>
          </cell>
          <cell r="AE423">
            <v>74.585134333533702</v>
          </cell>
          <cell r="AF423">
            <v>74.585134333533702</v>
          </cell>
          <cell r="AG423">
            <v>74.585134333533702</v>
          </cell>
          <cell r="AH423">
            <v>74.585134333533702</v>
          </cell>
          <cell r="AI423">
            <v>74.585134333533702</v>
          </cell>
          <cell r="AJ423">
            <v>74.585134333533702</v>
          </cell>
        </row>
        <row r="424">
          <cell r="D424">
            <v>1319.4134000036699</v>
          </cell>
          <cell r="E424">
            <v>1319.4134000036699</v>
          </cell>
          <cell r="F424">
            <v>1319.4134000036699</v>
          </cell>
          <cell r="G424">
            <v>1319.4134000036699</v>
          </cell>
          <cell r="H424">
            <v>1319.4134000036699</v>
          </cell>
          <cell r="I424">
            <v>1319.4134000036699</v>
          </cell>
          <cell r="J424">
            <v>1319.4134000036699</v>
          </cell>
          <cell r="K424">
            <v>1319.4134000036699</v>
          </cell>
          <cell r="L424">
            <v>1319.4134000036699</v>
          </cell>
          <cell r="M424">
            <v>1319.4134000036699</v>
          </cell>
          <cell r="N424">
            <v>1319.4134000036699</v>
          </cell>
          <cell r="O424">
            <v>1319.4134000036699</v>
          </cell>
          <cell r="P424">
            <v>1319.4134000036699</v>
          </cell>
          <cell r="Q424">
            <v>1319.4134000036699</v>
          </cell>
          <cell r="R424">
            <v>1319.4134000036699</v>
          </cell>
          <cell r="S424">
            <v>1319.4134000036699</v>
          </cell>
          <cell r="T424">
            <v>1319.4134000036699</v>
          </cell>
          <cell r="U424">
            <v>1319.4134000036699</v>
          </cell>
          <cell r="V424">
            <v>1319.4134000036699</v>
          </cell>
          <cell r="W424">
            <v>1319.4134000036699</v>
          </cell>
          <cell r="X424">
            <v>1319.4134000036699</v>
          </cell>
          <cell r="Y424">
            <v>1319.4134000036699</v>
          </cell>
          <cell r="Z424">
            <v>1319.4134000036699</v>
          </cell>
          <cell r="AA424">
            <v>1319.4134000036699</v>
          </cell>
          <cell r="AB424">
            <v>319.20289021932501</v>
          </cell>
          <cell r="AC424">
            <v>319.20289021932501</v>
          </cell>
          <cell r="AD424">
            <v>319.20289021932501</v>
          </cell>
          <cell r="AE424">
            <v>1902.0780446057399</v>
          </cell>
          <cell r="AF424">
            <v>333.34720013892399</v>
          </cell>
          <cell r="AG424">
            <v>333.34720013892399</v>
          </cell>
          <cell r="AH424">
            <v>80.328743666210002</v>
          </cell>
          <cell r="AI424">
            <v>80.328743666210002</v>
          </cell>
          <cell r="AJ424">
            <v>80.328743666210002</v>
          </cell>
        </row>
        <row r="426">
          <cell r="C426" t="str">
            <v>Tipo Forestal 07</v>
          </cell>
        </row>
        <row r="427">
          <cell r="C427" t="str">
            <v>Uso de la Tierra/Año</v>
          </cell>
          <cell r="D427">
            <v>1990</v>
          </cell>
          <cell r="E427">
            <v>1991</v>
          </cell>
          <cell r="F427">
            <v>1992</v>
          </cell>
          <cell r="G427">
            <v>1993</v>
          </cell>
          <cell r="H427">
            <v>1994</v>
          </cell>
          <cell r="I427">
            <v>1995</v>
          </cell>
          <cell r="J427">
            <v>1996</v>
          </cell>
          <cell r="K427">
            <v>1997</v>
          </cell>
          <cell r="L427">
            <v>1998</v>
          </cell>
          <cell r="M427">
            <v>1999</v>
          </cell>
          <cell r="N427">
            <v>2000</v>
          </cell>
          <cell r="O427">
            <v>2001</v>
          </cell>
          <cell r="P427">
            <v>2002</v>
          </cell>
          <cell r="Q427">
            <v>2003</v>
          </cell>
          <cell r="R427">
            <v>2004</v>
          </cell>
          <cell r="S427">
            <v>2005</v>
          </cell>
          <cell r="T427">
            <v>2006</v>
          </cell>
          <cell r="U427">
            <v>2007</v>
          </cell>
          <cell r="V427">
            <v>2008</v>
          </cell>
          <cell r="W427">
            <v>2009</v>
          </cell>
          <cell r="X427">
            <v>2010</v>
          </cell>
          <cell r="Y427">
            <v>2011</v>
          </cell>
          <cell r="Z427">
            <v>2012</v>
          </cell>
          <cell r="AA427">
            <v>2013</v>
          </cell>
          <cell r="AB427">
            <v>2014</v>
          </cell>
          <cell r="AC427">
            <v>2015</v>
          </cell>
          <cell r="AD427">
            <v>2016</v>
          </cell>
          <cell r="AE427">
            <v>2017</v>
          </cell>
          <cell r="AF427">
            <v>2018</v>
          </cell>
          <cell r="AG427">
            <v>2019</v>
          </cell>
          <cell r="AH427">
            <v>2020</v>
          </cell>
          <cell r="AI427">
            <v>2021</v>
          </cell>
          <cell r="AJ427">
            <v>2022</v>
          </cell>
        </row>
        <row r="428">
          <cell r="C428" t="str">
            <v>XV</v>
          </cell>
          <cell r="D428">
            <v>0</v>
          </cell>
          <cell r="E428">
            <v>0</v>
          </cell>
          <cell r="F428">
            <v>0</v>
          </cell>
          <cell r="G428">
            <v>0</v>
          </cell>
          <cell r="H428">
            <v>0</v>
          </cell>
          <cell r="I428">
            <v>0</v>
          </cell>
          <cell r="J428">
            <v>0</v>
          </cell>
          <cell r="K428">
            <v>0</v>
          </cell>
          <cell r="L428">
            <v>0</v>
          </cell>
          <cell r="M428">
            <v>0</v>
          </cell>
          <cell r="N428">
            <v>0</v>
          </cell>
          <cell r="O428">
            <v>0</v>
          </cell>
          <cell r="P428">
            <v>0</v>
          </cell>
          <cell r="Q428">
            <v>0</v>
          </cell>
          <cell r="R428">
            <v>0</v>
          </cell>
          <cell r="S428">
            <v>0</v>
          </cell>
          <cell r="T428">
            <v>0</v>
          </cell>
          <cell r="U428">
            <v>0</v>
          </cell>
          <cell r="V428">
            <v>0</v>
          </cell>
          <cell r="W428">
            <v>0</v>
          </cell>
          <cell r="X428">
            <v>0</v>
          </cell>
          <cell r="Y428">
            <v>0</v>
          </cell>
          <cell r="Z428">
            <v>0</v>
          </cell>
          <cell r="AA428">
            <v>0</v>
          </cell>
          <cell r="AB428">
            <v>0</v>
          </cell>
          <cell r="AC428">
            <v>0</v>
          </cell>
          <cell r="AD428">
            <v>0</v>
          </cell>
          <cell r="AE428">
            <v>0</v>
          </cell>
          <cell r="AF428">
            <v>0</v>
          </cell>
          <cell r="AG428">
            <v>0</v>
          </cell>
          <cell r="AH428">
            <v>0</v>
          </cell>
          <cell r="AI428">
            <v>0</v>
          </cell>
          <cell r="AJ428">
            <v>0</v>
          </cell>
        </row>
        <row r="429">
          <cell r="C429" t="str">
            <v>I</v>
          </cell>
          <cell r="D429">
            <v>0</v>
          </cell>
          <cell r="E429">
            <v>0</v>
          </cell>
          <cell r="F429">
            <v>0</v>
          </cell>
          <cell r="G429">
            <v>0</v>
          </cell>
          <cell r="H429">
            <v>0</v>
          </cell>
          <cell r="I429">
            <v>0</v>
          </cell>
          <cell r="J429">
            <v>0</v>
          </cell>
          <cell r="K429">
            <v>0</v>
          </cell>
          <cell r="L429">
            <v>0</v>
          </cell>
          <cell r="M429">
            <v>0</v>
          </cell>
          <cell r="N429">
            <v>0</v>
          </cell>
          <cell r="O429">
            <v>0</v>
          </cell>
          <cell r="P429">
            <v>0</v>
          </cell>
          <cell r="Q429">
            <v>0</v>
          </cell>
          <cell r="R429">
            <v>0</v>
          </cell>
          <cell r="S429">
            <v>0</v>
          </cell>
          <cell r="T429">
            <v>0</v>
          </cell>
          <cell r="U429">
            <v>0</v>
          </cell>
          <cell r="V429">
            <v>0</v>
          </cell>
          <cell r="W429">
            <v>0</v>
          </cell>
          <cell r="X429">
            <v>0</v>
          </cell>
          <cell r="Y429">
            <v>0</v>
          </cell>
          <cell r="Z429">
            <v>0</v>
          </cell>
          <cell r="AA429">
            <v>0</v>
          </cell>
          <cell r="AB429">
            <v>0</v>
          </cell>
          <cell r="AC429">
            <v>0</v>
          </cell>
          <cell r="AD429">
            <v>0</v>
          </cell>
          <cell r="AE429">
            <v>0</v>
          </cell>
          <cell r="AF429">
            <v>0</v>
          </cell>
          <cell r="AG429">
            <v>0</v>
          </cell>
          <cell r="AH429">
            <v>0</v>
          </cell>
          <cell r="AI429">
            <v>0</v>
          </cell>
          <cell r="AJ429">
            <v>0</v>
          </cell>
        </row>
        <row r="430">
          <cell r="C430" t="str">
            <v>II</v>
          </cell>
          <cell r="D430">
            <v>0</v>
          </cell>
          <cell r="E430">
            <v>0</v>
          </cell>
          <cell r="F430">
            <v>0</v>
          </cell>
          <cell r="G430">
            <v>0</v>
          </cell>
          <cell r="H430">
            <v>0</v>
          </cell>
          <cell r="I430">
            <v>0</v>
          </cell>
          <cell r="J430">
            <v>0</v>
          </cell>
          <cell r="K430">
            <v>0</v>
          </cell>
          <cell r="L430">
            <v>0</v>
          </cell>
          <cell r="M430">
            <v>0</v>
          </cell>
          <cell r="N430">
            <v>0</v>
          </cell>
          <cell r="O430">
            <v>0</v>
          </cell>
          <cell r="P430">
            <v>0</v>
          </cell>
          <cell r="Q430">
            <v>0</v>
          </cell>
          <cell r="R430">
            <v>0</v>
          </cell>
          <cell r="S430">
            <v>0</v>
          </cell>
          <cell r="T430">
            <v>0</v>
          </cell>
          <cell r="U430">
            <v>0</v>
          </cell>
          <cell r="V430">
            <v>0</v>
          </cell>
          <cell r="W430">
            <v>0</v>
          </cell>
          <cell r="X430">
            <v>0</v>
          </cell>
          <cell r="Y430">
            <v>0</v>
          </cell>
          <cell r="Z430">
            <v>0</v>
          </cell>
          <cell r="AA430">
            <v>0</v>
          </cell>
          <cell r="AB430">
            <v>0</v>
          </cell>
          <cell r="AC430">
            <v>0</v>
          </cell>
          <cell r="AD430">
            <v>0</v>
          </cell>
          <cell r="AE430">
            <v>0</v>
          </cell>
          <cell r="AF430">
            <v>0</v>
          </cell>
          <cell r="AG430">
            <v>0</v>
          </cell>
          <cell r="AH430">
            <v>0</v>
          </cell>
          <cell r="AI430">
            <v>0</v>
          </cell>
          <cell r="AJ430">
            <v>0</v>
          </cell>
        </row>
        <row r="431">
          <cell r="C431" t="str">
            <v>III</v>
          </cell>
          <cell r="D431">
            <v>0</v>
          </cell>
          <cell r="E431">
            <v>0</v>
          </cell>
          <cell r="F431">
            <v>0</v>
          </cell>
          <cell r="G431">
            <v>0</v>
          </cell>
          <cell r="H431">
            <v>0</v>
          </cell>
          <cell r="I431">
            <v>0</v>
          </cell>
          <cell r="J431">
            <v>0</v>
          </cell>
          <cell r="K431">
            <v>0</v>
          </cell>
          <cell r="L431">
            <v>0</v>
          </cell>
          <cell r="M431">
            <v>0</v>
          </cell>
          <cell r="N431">
            <v>0</v>
          </cell>
          <cell r="O431">
            <v>0</v>
          </cell>
          <cell r="P431">
            <v>0</v>
          </cell>
          <cell r="Q431">
            <v>0</v>
          </cell>
          <cell r="R431">
            <v>0</v>
          </cell>
          <cell r="S431">
            <v>0</v>
          </cell>
          <cell r="T431">
            <v>0</v>
          </cell>
          <cell r="U431">
            <v>0</v>
          </cell>
          <cell r="V431">
            <v>0</v>
          </cell>
          <cell r="W431">
            <v>0</v>
          </cell>
          <cell r="X431">
            <v>0</v>
          </cell>
          <cell r="Y431">
            <v>0</v>
          </cell>
          <cell r="Z431">
            <v>0</v>
          </cell>
          <cell r="AA431">
            <v>0</v>
          </cell>
          <cell r="AB431">
            <v>0</v>
          </cell>
          <cell r="AC431">
            <v>0</v>
          </cell>
          <cell r="AD431">
            <v>0</v>
          </cell>
          <cell r="AE431">
            <v>0</v>
          </cell>
          <cell r="AF431">
            <v>0</v>
          </cell>
          <cell r="AG431">
            <v>0</v>
          </cell>
          <cell r="AH431">
            <v>0</v>
          </cell>
          <cell r="AI431">
            <v>0</v>
          </cell>
          <cell r="AJ431">
            <v>0</v>
          </cell>
        </row>
        <row r="432">
          <cell r="C432" t="str">
            <v>IV</v>
          </cell>
          <cell r="D432">
            <v>0</v>
          </cell>
          <cell r="E432">
            <v>0</v>
          </cell>
          <cell r="F432">
            <v>0</v>
          </cell>
          <cell r="G432">
            <v>0</v>
          </cell>
          <cell r="H432">
            <v>0</v>
          </cell>
          <cell r="I432">
            <v>0</v>
          </cell>
          <cell r="J432">
            <v>0</v>
          </cell>
          <cell r="K432">
            <v>0</v>
          </cell>
          <cell r="L432">
            <v>0</v>
          </cell>
          <cell r="M432">
            <v>0</v>
          </cell>
          <cell r="N432">
            <v>0</v>
          </cell>
          <cell r="O432">
            <v>0</v>
          </cell>
          <cell r="P432">
            <v>0</v>
          </cell>
          <cell r="Q432">
            <v>0</v>
          </cell>
          <cell r="R432">
            <v>0</v>
          </cell>
          <cell r="S432">
            <v>0</v>
          </cell>
          <cell r="T432">
            <v>0</v>
          </cell>
          <cell r="U432">
            <v>0</v>
          </cell>
          <cell r="V432">
            <v>0</v>
          </cell>
          <cell r="W432">
            <v>0</v>
          </cell>
          <cell r="X432">
            <v>0</v>
          </cell>
          <cell r="Y432">
            <v>0</v>
          </cell>
          <cell r="Z432">
            <v>0</v>
          </cell>
          <cell r="AA432">
            <v>0</v>
          </cell>
          <cell r="AB432">
            <v>0</v>
          </cell>
          <cell r="AC432">
            <v>0</v>
          </cell>
          <cell r="AD432">
            <v>0</v>
          </cell>
          <cell r="AE432">
            <v>0</v>
          </cell>
          <cell r="AF432">
            <v>0</v>
          </cell>
          <cell r="AG432">
            <v>0</v>
          </cell>
          <cell r="AH432">
            <v>0</v>
          </cell>
          <cell r="AI432">
            <v>0</v>
          </cell>
          <cell r="AJ432">
            <v>0</v>
          </cell>
        </row>
        <row r="433">
          <cell r="C433" t="str">
            <v>V</v>
          </cell>
          <cell r="D433">
            <v>0</v>
          </cell>
          <cell r="E433">
            <v>0</v>
          </cell>
          <cell r="F433">
            <v>0</v>
          </cell>
          <cell r="G433">
            <v>0</v>
          </cell>
          <cell r="H433">
            <v>0</v>
          </cell>
          <cell r="I433">
            <v>0</v>
          </cell>
          <cell r="J433">
            <v>0</v>
          </cell>
          <cell r="K433">
            <v>0</v>
          </cell>
          <cell r="L433">
            <v>0</v>
          </cell>
          <cell r="M433">
            <v>0</v>
          </cell>
          <cell r="N433">
            <v>0</v>
          </cell>
          <cell r="O433">
            <v>0</v>
          </cell>
          <cell r="P433">
            <v>0</v>
          </cell>
          <cell r="Q433">
            <v>0</v>
          </cell>
          <cell r="R433">
            <v>0</v>
          </cell>
          <cell r="S433">
            <v>0</v>
          </cell>
          <cell r="T433">
            <v>0</v>
          </cell>
          <cell r="U433">
            <v>0</v>
          </cell>
          <cell r="V433">
            <v>0</v>
          </cell>
          <cell r="W433">
            <v>0</v>
          </cell>
          <cell r="X433">
            <v>0</v>
          </cell>
          <cell r="Y433">
            <v>0</v>
          </cell>
          <cell r="Z433">
            <v>0</v>
          </cell>
          <cell r="AA433">
            <v>0</v>
          </cell>
          <cell r="AB433">
            <v>0</v>
          </cell>
          <cell r="AC433">
            <v>0</v>
          </cell>
          <cell r="AD433">
            <v>0</v>
          </cell>
          <cell r="AE433">
            <v>0</v>
          </cell>
          <cell r="AF433">
            <v>0</v>
          </cell>
          <cell r="AG433">
            <v>0</v>
          </cell>
          <cell r="AH433">
            <v>0</v>
          </cell>
          <cell r="AI433">
            <v>0</v>
          </cell>
          <cell r="AJ433">
            <v>0</v>
          </cell>
        </row>
        <row r="434">
          <cell r="C434" t="str">
            <v>RM</v>
          </cell>
          <cell r="D434">
            <v>0</v>
          </cell>
          <cell r="E434">
            <v>0</v>
          </cell>
          <cell r="F434">
            <v>0</v>
          </cell>
          <cell r="G434">
            <v>0</v>
          </cell>
          <cell r="H434">
            <v>0</v>
          </cell>
          <cell r="I434">
            <v>0</v>
          </cell>
          <cell r="J434">
            <v>0</v>
          </cell>
          <cell r="K434">
            <v>0</v>
          </cell>
          <cell r="L434">
            <v>0</v>
          </cell>
          <cell r="M434">
            <v>0</v>
          </cell>
          <cell r="N434">
            <v>0</v>
          </cell>
          <cell r="O434">
            <v>0</v>
          </cell>
          <cell r="P434">
            <v>0</v>
          </cell>
          <cell r="Q434">
            <v>0</v>
          </cell>
          <cell r="R434">
            <v>0</v>
          </cell>
          <cell r="S434">
            <v>0</v>
          </cell>
          <cell r="T434">
            <v>0</v>
          </cell>
          <cell r="U434">
            <v>0</v>
          </cell>
          <cell r="V434">
            <v>0</v>
          </cell>
          <cell r="W434">
            <v>0</v>
          </cell>
          <cell r="X434">
            <v>0</v>
          </cell>
          <cell r="Y434">
            <v>0</v>
          </cell>
          <cell r="Z434">
            <v>0</v>
          </cell>
          <cell r="AA434">
            <v>0</v>
          </cell>
          <cell r="AB434">
            <v>0</v>
          </cell>
          <cell r="AC434">
            <v>0</v>
          </cell>
          <cell r="AD434">
            <v>0</v>
          </cell>
          <cell r="AE434">
            <v>0</v>
          </cell>
          <cell r="AF434">
            <v>0</v>
          </cell>
          <cell r="AG434">
            <v>0</v>
          </cell>
          <cell r="AH434">
            <v>0</v>
          </cell>
          <cell r="AI434">
            <v>0</v>
          </cell>
          <cell r="AJ434">
            <v>0</v>
          </cell>
        </row>
        <row r="435">
          <cell r="C435" t="str">
            <v>VI</v>
          </cell>
          <cell r="D435">
            <v>0</v>
          </cell>
          <cell r="E435">
            <v>0</v>
          </cell>
          <cell r="F435">
            <v>0</v>
          </cell>
          <cell r="G435">
            <v>0</v>
          </cell>
          <cell r="H435">
            <v>0</v>
          </cell>
          <cell r="I435">
            <v>0</v>
          </cell>
          <cell r="J435">
            <v>0</v>
          </cell>
          <cell r="K435">
            <v>0</v>
          </cell>
          <cell r="L435">
            <v>0</v>
          </cell>
          <cell r="M435">
            <v>0</v>
          </cell>
          <cell r="N435">
            <v>0</v>
          </cell>
          <cell r="O435">
            <v>0</v>
          </cell>
          <cell r="P435">
            <v>0</v>
          </cell>
          <cell r="Q435">
            <v>0</v>
          </cell>
          <cell r="R435">
            <v>0</v>
          </cell>
          <cell r="S435">
            <v>0</v>
          </cell>
          <cell r="T435">
            <v>0</v>
          </cell>
          <cell r="U435">
            <v>0</v>
          </cell>
          <cell r="V435">
            <v>0</v>
          </cell>
          <cell r="W435">
            <v>0</v>
          </cell>
          <cell r="X435">
            <v>0</v>
          </cell>
          <cell r="Y435">
            <v>0</v>
          </cell>
          <cell r="Z435">
            <v>0</v>
          </cell>
          <cell r="AA435">
            <v>0</v>
          </cell>
          <cell r="AB435">
            <v>0</v>
          </cell>
          <cell r="AC435">
            <v>0</v>
          </cell>
          <cell r="AD435">
            <v>0</v>
          </cell>
          <cell r="AE435">
            <v>0</v>
          </cell>
          <cell r="AF435">
            <v>0</v>
          </cell>
          <cell r="AG435">
            <v>0</v>
          </cell>
          <cell r="AH435">
            <v>0</v>
          </cell>
          <cell r="AI435">
            <v>0</v>
          </cell>
          <cell r="AJ435">
            <v>0</v>
          </cell>
        </row>
        <row r="436">
          <cell r="C436" t="str">
            <v>VII</v>
          </cell>
          <cell r="D436">
            <v>0</v>
          </cell>
          <cell r="E436">
            <v>0</v>
          </cell>
          <cell r="F436">
            <v>0</v>
          </cell>
          <cell r="G436">
            <v>0</v>
          </cell>
          <cell r="H436">
            <v>0</v>
          </cell>
          <cell r="I436">
            <v>0</v>
          </cell>
          <cell r="J436">
            <v>0</v>
          </cell>
          <cell r="K436">
            <v>0</v>
          </cell>
          <cell r="L436">
            <v>0</v>
          </cell>
          <cell r="M436">
            <v>0</v>
          </cell>
          <cell r="N436">
            <v>0</v>
          </cell>
          <cell r="O436">
            <v>0</v>
          </cell>
          <cell r="P436">
            <v>0</v>
          </cell>
          <cell r="Q436">
            <v>0</v>
          </cell>
          <cell r="R436">
            <v>0</v>
          </cell>
          <cell r="S436">
            <v>0</v>
          </cell>
          <cell r="T436">
            <v>0</v>
          </cell>
          <cell r="U436">
            <v>0</v>
          </cell>
          <cell r="V436">
            <v>0</v>
          </cell>
          <cell r="W436">
            <v>0</v>
          </cell>
          <cell r="X436">
            <v>0</v>
          </cell>
          <cell r="Y436">
            <v>0</v>
          </cell>
          <cell r="Z436">
            <v>0</v>
          </cell>
          <cell r="AA436">
            <v>0</v>
          </cell>
          <cell r="AB436">
            <v>0</v>
          </cell>
          <cell r="AC436">
            <v>0</v>
          </cell>
          <cell r="AD436">
            <v>0</v>
          </cell>
          <cell r="AE436">
            <v>0</v>
          </cell>
          <cell r="AF436">
            <v>0</v>
          </cell>
          <cell r="AG436">
            <v>0</v>
          </cell>
          <cell r="AH436">
            <v>0</v>
          </cell>
          <cell r="AI436">
            <v>0</v>
          </cell>
          <cell r="AJ436">
            <v>0</v>
          </cell>
        </row>
        <row r="437">
          <cell r="C437" t="str">
            <v>XVI</v>
          </cell>
          <cell r="D437">
            <v>0</v>
          </cell>
          <cell r="E437">
            <v>0</v>
          </cell>
          <cell r="F437">
            <v>0</v>
          </cell>
          <cell r="G437">
            <v>0</v>
          </cell>
          <cell r="H437">
            <v>0</v>
          </cell>
          <cell r="I437">
            <v>0</v>
          </cell>
          <cell r="J437">
            <v>0</v>
          </cell>
          <cell r="K437">
            <v>0</v>
          </cell>
          <cell r="L437">
            <v>0</v>
          </cell>
          <cell r="M437">
            <v>0</v>
          </cell>
          <cell r="N437">
            <v>0</v>
          </cell>
          <cell r="O437">
            <v>0</v>
          </cell>
          <cell r="P437">
            <v>0</v>
          </cell>
          <cell r="Q437">
            <v>0</v>
          </cell>
          <cell r="R437">
            <v>0</v>
          </cell>
          <cell r="S437">
            <v>0</v>
          </cell>
          <cell r="T437">
            <v>0</v>
          </cell>
          <cell r="U437">
            <v>0</v>
          </cell>
          <cell r="V437">
            <v>0</v>
          </cell>
          <cell r="W437">
            <v>0</v>
          </cell>
          <cell r="X437">
            <v>0</v>
          </cell>
          <cell r="Y437">
            <v>0</v>
          </cell>
          <cell r="Z437">
            <v>0</v>
          </cell>
          <cell r="AA437">
            <v>0</v>
          </cell>
          <cell r="AB437">
            <v>0</v>
          </cell>
          <cell r="AC437">
            <v>0</v>
          </cell>
          <cell r="AD437">
            <v>0</v>
          </cell>
          <cell r="AE437">
            <v>0</v>
          </cell>
          <cell r="AF437">
            <v>0</v>
          </cell>
          <cell r="AG437">
            <v>0</v>
          </cell>
          <cell r="AH437">
            <v>0</v>
          </cell>
          <cell r="AI437">
            <v>0</v>
          </cell>
          <cell r="AJ437">
            <v>0</v>
          </cell>
        </row>
        <row r="438">
          <cell r="C438" t="str">
            <v>VIII</v>
          </cell>
          <cell r="D438">
            <v>0</v>
          </cell>
          <cell r="E438">
            <v>0</v>
          </cell>
          <cell r="F438">
            <v>0</v>
          </cell>
          <cell r="G438">
            <v>0</v>
          </cell>
          <cell r="H438">
            <v>0</v>
          </cell>
          <cell r="I438">
            <v>0</v>
          </cell>
          <cell r="J438">
            <v>0</v>
          </cell>
          <cell r="K438">
            <v>0</v>
          </cell>
          <cell r="L438">
            <v>0</v>
          </cell>
          <cell r="M438">
            <v>0</v>
          </cell>
          <cell r="N438">
            <v>0</v>
          </cell>
          <cell r="O438">
            <v>0</v>
          </cell>
          <cell r="P438">
            <v>0</v>
          </cell>
          <cell r="Q438">
            <v>0</v>
          </cell>
          <cell r="R438">
            <v>0</v>
          </cell>
          <cell r="S438">
            <v>0</v>
          </cell>
          <cell r="T438">
            <v>0</v>
          </cell>
          <cell r="U438">
            <v>0</v>
          </cell>
          <cell r="V438">
            <v>0</v>
          </cell>
          <cell r="W438">
            <v>0</v>
          </cell>
          <cell r="X438">
            <v>0</v>
          </cell>
          <cell r="Y438">
            <v>0</v>
          </cell>
          <cell r="Z438">
            <v>0</v>
          </cell>
          <cell r="AA438">
            <v>0</v>
          </cell>
          <cell r="AB438">
            <v>0</v>
          </cell>
          <cell r="AC438">
            <v>0</v>
          </cell>
          <cell r="AD438">
            <v>0</v>
          </cell>
          <cell r="AE438">
            <v>0</v>
          </cell>
          <cell r="AF438">
            <v>0</v>
          </cell>
          <cell r="AG438">
            <v>0</v>
          </cell>
          <cell r="AH438">
            <v>0</v>
          </cell>
          <cell r="AI438">
            <v>0</v>
          </cell>
          <cell r="AJ438">
            <v>0</v>
          </cell>
        </row>
        <row r="439">
          <cell r="C439" t="str">
            <v>IX</v>
          </cell>
          <cell r="D439">
            <v>0</v>
          </cell>
          <cell r="E439">
            <v>0</v>
          </cell>
          <cell r="F439">
            <v>0</v>
          </cell>
          <cell r="G439">
            <v>0</v>
          </cell>
          <cell r="H439">
            <v>0</v>
          </cell>
          <cell r="I439">
            <v>0</v>
          </cell>
          <cell r="J439">
            <v>0</v>
          </cell>
          <cell r="K439">
            <v>0</v>
          </cell>
          <cell r="L439">
            <v>0</v>
          </cell>
          <cell r="M439">
            <v>0</v>
          </cell>
          <cell r="N439">
            <v>0</v>
          </cell>
          <cell r="O439">
            <v>0</v>
          </cell>
          <cell r="P439">
            <v>0</v>
          </cell>
          <cell r="Q439">
            <v>0</v>
          </cell>
          <cell r="R439">
            <v>0</v>
          </cell>
          <cell r="S439">
            <v>0</v>
          </cell>
          <cell r="T439">
            <v>0</v>
          </cell>
          <cell r="U439">
            <v>0</v>
          </cell>
          <cell r="V439">
            <v>0</v>
          </cell>
          <cell r="W439">
            <v>0</v>
          </cell>
          <cell r="X439">
            <v>0</v>
          </cell>
          <cell r="Y439">
            <v>0</v>
          </cell>
          <cell r="Z439">
            <v>0</v>
          </cell>
          <cell r="AA439">
            <v>0</v>
          </cell>
          <cell r="AB439">
            <v>0</v>
          </cell>
          <cell r="AC439">
            <v>0</v>
          </cell>
          <cell r="AD439">
            <v>0</v>
          </cell>
          <cell r="AE439">
            <v>0</v>
          </cell>
          <cell r="AF439">
            <v>0</v>
          </cell>
          <cell r="AG439">
            <v>0</v>
          </cell>
          <cell r="AH439">
            <v>0</v>
          </cell>
          <cell r="AI439">
            <v>0</v>
          </cell>
          <cell r="AJ439">
            <v>0</v>
          </cell>
        </row>
        <row r="440">
          <cell r="C440" t="str">
            <v>XIV</v>
          </cell>
          <cell r="D440">
            <v>0</v>
          </cell>
          <cell r="E440">
            <v>0</v>
          </cell>
          <cell r="F440">
            <v>0</v>
          </cell>
          <cell r="G440">
            <v>0</v>
          </cell>
          <cell r="H440">
            <v>0</v>
          </cell>
          <cell r="I440">
            <v>0</v>
          </cell>
          <cell r="J440">
            <v>0</v>
          </cell>
          <cell r="K440">
            <v>0</v>
          </cell>
          <cell r="L440">
            <v>0</v>
          </cell>
          <cell r="M440">
            <v>0</v>
          </cell>
          <cell r="N440">
            <v>0</v>
          </cell>
          <cell r="O440">
            <v>0</v>
          </cell>
          <cell r="P440">
            <v>0</v>
          </cell>
          <cell r="Q440">
            <v>0</v>
          </cell>
          <cell r="R440">
            <v>0</v>
          </cell>
          <cell r="S440">
            <v>0</v>
          </cell>
          <cell r="T440">
            <v>0</v>
          </cell>
          <cell r="U440">
            <v>0</v>
          </cell>
          <cell r="V440">
            <v>0</v>
          </cell>
          <cell r="W440">
            <v>0</v>
          </cell>
          <cell r="X440">
            <v>0</v>
          </cell>
          <cell r="Y440">
            <v>0</v>
          </cell>
          <cell r="Z440">
            <v>0</v>
          </cell>
          <cell r="AA440">
            <v>0</v>
          </cell>
          <cell r="AB440">
            <v>0</v>
          </cell>
          <cell r="AC440">
            <v>0</v>
          </cell>
          <cell r="AD440">
            <v>0</v>
          </cell>
          <cell r="AE440">
            <v>0</v>
          </cell>
          <cell r="AF440">
            <v>0</v>
          </cell>
          <cell r="AG440">
            <v>0</v>
          </cell>
          <cell r="AH440">
            <v>0</v>
          </cell>
          <cell r="AI440">
            <v>0</v>
          </cell>
          <cell r="AJ440">
            <v>0</v>
          </cell>
        </row>
        <row r="441">
          <cell r="C441" t="str">
            <v>X</v>
          </cell>
          <cell r="D441">
            <v>122.945216166667</v>
          </cell>
          <cell r="E441">
            <v>122.945216166667</v>
          </cell>
          <cell r="F441">
            <v>122.945216166667</v>
          </cell>
          <cell r="G441">
            <v>122.945216166667</v>
          </cell>
          <cell r="H441">
            <v>122.945216166667</v>
          </cell>
          <cell r="I441">
            <v>122.945216166667</v>
          </cell>
          <cell r="J441">
            <v>122.945216166667</v>
          </cell>
          <cell r="K441">
            <v>122.945216166667</v>
          </cell>
          <cell r="L441">
            <v>122.945216166667</v>
          </cell>
          <cell r="M441">
            <v>122.945216166667</v>
          </cell>
          <cell r="N441">
            <v>122.945216166667</v>
          </cell>
          <cell r="O441">
            <v>122.945216166667</v>
          </cell>
          <cell r="P441">
            <v>122.945216166667</v>
          </cell>
          <cell r="Q441">
            <v>122.945216166667</v>
          </cell>
          <cell r="R441">
            <v>122.945216166667</v>
          </cell>
          <cell r="S441">
            <v>122.945216166667</v>
          </cell>
          <cell r="T441">
            <v>122.945216166667</v>
          </cell>
          <cell r="U441">
            <v>122.945216166667</v>
          </cell>
          <cell r="V441">
            <v>122.945216166667</v>
          </cell>
          <cell r="W441">
            <v>122.945216166667</v>
          </cell>
          <cell r="X441">
            <v>122.945216166667</v>
          </cell>
          <cell r="Y441">
            <v>122.945216166667</v>
          </cell>
          <cell r="Z441">
            <v>122.945216166667</v>
          </cell>
          <cell r="AA441">
            <v>122.945216166667</v>
          </cell>
          <cell r="AB441">
            <v>97.479872999999998</v>
          </cell>
          <cell r="AC441">
            <v>97.479872999999998</v>
          </cell>
          <cell r="AD441">
            <v>97.479872999999998</v>
          </cell>
          <cell r="AE441">
            <v>117.68521200000001</v>
          </cell>
          <cell r="AF441">
            <v>18.125885499999999</v>
          </cell>
          <cell r="AG441">
            <v>18.125885499999999</v>
          </cell>
          <cell r="AH441">
            <v>0.347215</v>
          </cell>
          <cell r="AI441">
            <v>0.347215</v>
          </cell>
          <cell r="AJ441">
            <v>0.347215</v>
          </cell>
        </row>
        <row r="442">
          <cell r="C442" t="str">
            <v>XI</v>
          </cell>
          <cell r="D442">
            <v>3.3922623553550002</v>
          </cell>
          <cell r="E442">
            <v>3.3922623553550002</v>
          </cell>
          <cell r="F442">
            <v>3.3922623553550002</v>
          </cell>
          <cell r="G442">
            <v>3.3922623553550002</v>
          </cell>
          <cell r="H442">
            <v>3.3922623553550002</v>
          </cell>
          <cell r="I442">
            <v>3.3922623553550002</v>
          </cell>
          <cell r="J442">
            <v>3.3922623553550002</v>
          </cell>
          <cell r="K442">
            <v>3.3922623553550002</v>
          </cell>
          <cell r="L442">
            <v>3.3922623553550002</v>
          </cell>
          <cell r="M442">
            <v>3.3922623553550002</v>
          </cell>
          <cell r="N442">
            <v>3.3922623553550002</v>
          </cell>
          <cell r="O442">
            <v>3.3922623553550002</v>
          </cell>
          <cell r="P442">
            <v>3.3922623553550002</v>
          </cell>
          <cell r="Q442">
            <v>3.3922623553550002</v>
          </cell>
          <cell r="R442">
            <v>3.3922623553550002</v>
          </cell>
          <cell r="S442">
            <v>3.3922623553550002</v>
          </cell>
          <cell r="T442">
            <v>3.3922623553550002</v>
          </cell>
          <cell r="U442">
            <v>3.3922623553550002</v>
          </cell>
          <cell r="V442">
            <v>3.3922623553550002</v>
          </cell>
          <cell r="W442">
            <v>3.3922623553550002</v>
          </cell>
          <cell r="X442">
            <v>3.3922623553550002</v>
          </cell>
          <cell r="Y442">
            <v>3.3922623553550002</v>
          </cell>
          <cell r="Z442">
            <v>3.3922623553550002</v>
          </cell>
          <cell r="AA442">
            <v>3.3922623553550002</v>
          </cell>
          <cell r="AB442">
            <v>3.3922623553550002</v>
          </cell>
          <cell r="AC442">
            <v>3.3922623553550002</v>
          </cell>
          <cell r="AD442">
            <v>3.3922623553550002</v>
          </cell>
          <cell r="AE442">
            <v>3.3922623553550002</v>
          </cell>
          <cell r="AF442">
            <v>3.3922623553550002</v>
          </cell>
          <cell r="AG442">
            <v>3.3922623553550002</v>
          </cell>
          <cell r="AH442">
            <v>3.3922623553550002</v>
          </cell>
          <cell r="AI442">
            <v>3.3922623553550002</v>
          </cell>
          <cell r="AJ442">
            <v>3.3922623553550002</v>
          </cell>
        </row>
        <row r="443">
          <cell r="C443" t="str">
            <v>XII</v>
          </cell>
          <cell r="D443">
            <v>0</v>
          </cell>
          <cell r="E443">
            <v>0</v>
          </cell>
          <cell r="F443">
            <v>0</v>
          </cell>
          <cell r="G443">
            <v>0</v>
          </cell>
          <cell r="H443">
            <v>0</v>
          </cell>
          <cell r="I443">
            <v>0</v>
          </cell>
          <cell r="J443">
            <v>0</v>
          </cell>
          <cell r="K443">
            <v>0</v>
          </cell>
          <cell r="L443">
            <v>0</v>
          </cell>
          <cell r="M443">
            <v>0</v>
          </cell>
          <cell r="N443">
            <v>0</v>
          </cell>
          <cell r="O443">
            <v>0</v>
          </cell>
          <cell r="P443">
            <v>0</v>
          </cell>
          <cell r="Q443">
            <v>0</v>
          </cell>
          <cell r="R443">
            <v>0</v>
          </cell>
          <cell r="S443">
            <v>0</v>
          </cell>
          <cell r="T443">
            <v>0</v>
          </cell>
          <cell r="U443">
            <v>0</v>
          </cell>
          <cell r="V443">
            <v>0</v>
          </cell>
          <cell r="W443">
            <v>0</v>
          </cell>
          <cell r="X443">
            <v>0</v>
          </cell>
          <cell r="Y443">
            <v>0</v>
          </cell>
          <cell r="Z443">
            <v>0</v>
          </cell>
          <cell r="AA443">
            <v>0</v>
          </cell>
          <cell r="AB443">
            <v>7.5026770024780003</v>
          </cell>
          <cell r="AC443">
            <v>7.5026770024780003</v>
          </cell>
          <cell r="AD443">
            <v>7.5026770024780003</v>
          </cell>
          <cell r="AE443">
            <v>7.5026770024780003</v>
          </cell>
          <cell r="AF443">
            <v>7.5026770024780003</v>
          </cell>
          <cell r="AG443">
            <v>7.5026770024780003</v>
          </cell>
          <cell r="AH443">
            <v>7.5026770024780003</v>
          </cell>
          <cell r="AI443">
            <v>7.5026770024780003</v>
          </cell>
          <cell r="AJ443">
            <v>7.5026770024780003</v>
          </cell>
        </row>
        <row r="444">
          <cell r="D444">
            <v>126.337478522022</v>
          </cell>
          <cell r="E444">
            <v>126.337478522022</v>
          </cell>
          <cell r="F444">
            <v>126.337478522022</v>
          </cell>
          <cell r="G444">
            <v>126.337478522022</v>
          </cell>
          <cell r="H444">
            <v>126.337478522022</v>
          </cell>
          <cell r="I444">
            <v>126.337478522022</v>
          </cell>
          <cell r="J444">
            <v>126.337478522022</v>
          </cell>
          <cell r="K444">
            <v>126.337478522022</v>
          </cell>
          <cell r="L444">
            <v>126.337478522022</v>
          </cell>
          <cell r="M444">
            <v>126.337478522022</v>
          </cell>
          <cell r="N444">
            <v>126.337478522022</v>
          </cell>
          <cell r="O444">
            <v>126.337478522022</v>
          </cell>
          <cell r="P444">
            <v>126.337478522022</v>
          </cell>
          <cell r="Q444">
            <v>126.337478522022</v>
          </cell>
          <cell r="R444">
            <v>126.337478522022</v>
          </cell>
          <cell r="S444">
            <v>126.337478522022</v>
          </cell>
          <cell r="T444">
            <v>126.337478522022</v>
          </cell>
          <cell r="U444">
            <v>126.337478522022</v>
          </cell>
          <cell r="V444">
            <v>126.337478522022</v>
          </cell>
          <cell r="W444">
            <v>126.337478522022</v>
          </cell>
          <cell r="X444">
            <v>126.337478522022</v>
          </cell>
          <cell r="Y444">
            <v>126.337478522022</v>
          </cell>
          <cell r="Z444">
            <v>126.337478522022</v>
          </cell>
          <cell r="AA444">
            <v>126.337478522022</v>
          </cell>
          <cell r="AB444">
            <v>108.37481235783299</v>
          </cell>
          <cell r="AC444">
            <v>108.37481235783299</v>
          </cell>
          <cell r="AD444">
            <v>108.37481235783299</v>
          </cell>
          <cell r="AE444">
            <v>128.58015135783299</v>
          </cell>
          <cell r="AF444">
            <v>29.020824857832999</v>
          </cell>
          <cell r="AG444">
            <v>29.020824857832999</v>
          </cell>
          <cell r="AH444">
            <v>11.242154357833</v>
          </cell>
          <cell r="AI444">
            <v>11.242154357833</v>
          </cell>
          <cell r="AJ444">
            <v>11.242154357833</v>
          </cell>
        </row>
        <row r="446">
          <cell r="C446" t="str">
            <v>Tipo Forestal 08</v>
          </cell>
        </row>
        <row r="447">
          <cell r="C447" t="str">
            <v>Uso de la Tierra/Año</v>
          </cell>
          <cell r="D447">
            <v>1990</v>
          </cell>
          <cell r="E447">
            <v>1991</v>
          </cell>
          <cell r="F447">
            <v>1992</v>
          </cell>
          <cell r="G447">
            <v>1993</v>
          </cell>
          <cell r="H447">
            <v>1994</v>
          </cell>
          <cell r="I447">
            <v>1995</v>
          </cell>
          <cell r="J447">
            <v>1996</v>
          </cell>
          <cell r="K447">
            <v>1997</v>
          </cell>
          <cell r="L447">
            <v>1998</v>
          </cell>
          <cell r="M447">
            <v>1999</v>
          </cell>
          <cell r="N447">
            <v>2000</v>
          </cell>
          <cell r="O447">
            <v>2001</v>
          </cell>
          <cell r="P447">
            <v>2002</v>
          </cell>
          <cell r="Q447">
            <v>2003</v>
          </cell>
          <cell r="R447">
            <v>2004</v>
          </cell>
          <cell r="S447">
            <v>2005</v>
          </cell>
          <cell r="T447">
            <v>2006</v>
          </cell>
          <cell r="U447">
            <v>2007</v>
          </cell>
          <cell r="V447">
            <v>2008</v>
          </cell>
          <cell r="W447">
            <v>2009</v>
          </cell>
          <cell r="X447">
            <v>2010</v>
          </cell>
          <cell r="Y447">
            <v>2011</v>
          </cell>
          <cell r="Z447">
            <v>2012</v>
          </cell>
          <cell r="AA447">
            <v>2013</v>
          </cell>
          <cell r="AB447">
            <v>2014</v>
          </cell>
          <cell r="AC447">
            <v>2015</v>
          </cell>
          <cell r="AD447">
            <v>2016</v>
          </cell>
          <cell r="AE447">
            <v>2017</v>
          </cell>
          <cell r="AF447">
            <v>2018</v>
          </cell>
          <cell r="AG447">
            <v>2019</v>
          </cell>
          <cell r="AH447">
            <v>2020</v>
          </cell>
          <cell r="AI447">
            <v>2021</v>
          </cell>
          <cell r="AJ447">
            <v>2022</v>
          </cell>
        </row>
        <row r="448">
          <cell r="C448" t="str">
            <v>XV</v>
          </cell>
          <cell r="D448">
            <v>0</v>
          </cell>
          <cell r="E448">
            <v>0</v>
          </cell>
          <cell r="F448">
            <v>0</v>
          </cell>
          <cell r="G448">
            <v>0</v>
          </cell>
          <cell r="H448">
            <v>0</v>
          </cell>
          <cell r="I448">
            <v>0</v>
          </cell>
          <cell r="J448">
            <v>0</v>
          </cell>
          <cell r="K448">
            <v>0</v>
          </cell>
          <cell r="L448">
            <v>0</v>
          </cell>
          <cell r="M448">
            <v>0</v>
          </cell>
          <cell r="N448">
            <v>0</v>
          </cell>
          <cell r="O448">
            <v>0</v>
          </cell>
          <cell r="P448">
            <v>0</v>
          </cell>
          <cell r="Q448">
            <v>0</v>
          </cell>
          <cell r="R448">
            <v>0</v>
          </cell>
          <cell r="S448">
            <v>0</v>
          </cell>
          <cell r="T448">
            <v>0</v>
          </cell>
          <cell r="U448">
            <v>0</v>
          </cell>
          <cell r="V448">
            <v>0</v>
          </cell>
          <cell r="W448">
            <v>0</v>
          </cell>
          <cell r="X448">
            <v>0</v>
          </cell>
          <cell r="Y448">
            <v>0</v>
          </cell>
          <cell r="Z448">
            <v>0</v>
          </cell>
          <cell r="AA448">
            <v>0</v>
          </cell>
          <cell r="AB448">
            <v>0</v>
          </cell>
          <cell r="AC448">
            <v>0</v>
          </cell>
          <cell r="AD448">
            <v>0</v>
          </cell>
          <cell r="AE448">
            <v>0</v>
          </cell>
          <cell r="AF448">
            <v>0</v>
          </cell>
          <cell r="AG448">
            <v>0</v>
          </cell>
          <cell r="AH448">
            <v>0</v>
          </cell>
          <cell r="AI448">
            <v>0</v>
          </cell>
          <cell r="AJ448">
            <v>0</v>
          </cell>
        </row>
        <row r="449">
          <cell r="C449" t="str">
            <v>I</v>
          </cell>
          <cell r="D449">
            <v>0</v>
          </cell>
          <cell r="E449">
            <v>0</v>
          </cell>
          <cell r="F449">
            <v>0</v>
          </cell>
          <cell r="G449">
            <v>0</v>
          </cell>
          <cell r="H449">
            <v>0</v>
          </cell>
          <cell r="I449">
            <v>0</v>
          </cell>
          <cell r="J449">
            <v>0</v>
          </cell>
          <cell r="K449">
            <v>0</v>
          </cell>
          <cell r="L449">
            <v>0</v>
          </cell>
          <cell r="M449">
            <v>0</v>
          </cell>
          <cell r="N449">
            <v>0</v>
          </cell>
          <cell r="O449">
            <v>0</v>
          </cell>
          <cell r="P449">
            <v>0</v>
          </cell>
          <cell r="Q449">
            <v>0</v>
          </cell>
          <cell r="R449">
            <v>0</v>
          </cell>
          <cell r="S449">
            <v>0</v>
          </cell>
          <cell r="T449">
            <v>0</v>
          </cell>
          <cell r="U449">
            <v>0</v>
          </cell>
          <cell r="V449">
            <v>0</v>
          </cell>
          <cell r="W449">
            <v>0</v>
          </cell>
          <cell r="X449">
            <v>0</v>
          </cell>
          <cell r="Y449">
            <v>0</v>
          </cell>
          <cell r="Z449">
            <v>0</v>
          </cell>
          <cell r="AA449">
            <v>0</v>
          </cell>
          <cell r="AB449">
            <v>0</v>
          </cell>
          <cell r="AC449">
            <v>0</v>
          </cell>
          <cell r="AD449">
            <v>0</v>
          </cell>
          <cell r="AE449">
            <v>0</v>
          </cell>
          <cell r="AF449">
            <v>0</v>
          </cell>
          <cell r="AG449">
            <v>0</v>
          </cell>
          <cell r="AH449">
            <v>0</v>
          </cell>
          <cell r="AI449">
            <v>0</v>
          </cell>
          <cell r="AJ449">
            <v>0</v>
          </cell>
        </row>
        <row r="450">
          <cell r="C450" t="str">
            <v>II</v>
          </cell>
          <cell r="D450">
            <v>0</v>
          </cell>
          <cell r="E450">
            <v>0</v>
          </cell>
          <cell r="F450">
            <v>0</v>
          </cell>
          <cell r="G450">
            <v>0</v>
          </cell>
          <cell r="H450">
            <v>0</v>
          </cell>
          <cell r="I450">
            <v>0</v>
          </cell>
          <cell r="J450">
            <v>0</v>
          </cell>
          <cell r="K450">
            <v>0</v>
          </cell>
          <cell r="L450">
            <v>0</v>
          </cell>
          <cell r="M450">
            <v>0</v>
          </cell>
          <cell r="N450">
            <v>0</v>
          </cell>
          <cell r="O450">
            <v>0</v>
          </cell>
          <cell r="P450">
            <v>0</v>
          </cell>
          <cell r="Q450">
            <v>0</v>
          </cell>
          <cell r="R450">
            <v>0</v>
          </cell>
          <cell r="S450">
            <v>0</v>
          </cell>
          <cell r="T450">
            <v>0</v>
          </cell>
          <cell r="U450">
            <v>0</v>
          </cell>
          <cell r="V450">
            <v>0</v>
          </cell>
          <cell r="W450">
            <v>0</v>
          </cell>
          <cell r="X450">
            <v>0</v>
          </cell>
          <cell r="Y450">
            <v>0</v>
          </cell>
          <cell r="Z450">
            <v>0</v>
          </cell>
          <cell r="AA450">
            <v>0</v>
          </cell>
          <cell r="AB450">
            <v>0</v>
          </cell>
          <cell r="AC450">
            <v>0</v>
          </cell>
          <cell r="AD450">
            <v>0</v>
          </cell>
          <cell r="AE450">
            <v>0</v>
          </cell>
          <cell r="AF450">
            <v>0</v>
          </cell>
          <cell r="AG450">
            <v>0</v>
          </cell>
          <cell r="AH450">
            <v>0</v>
          </cell>
          <cell r="AI450">
            <v>0</v>
          </cell>
          <cell r="AJ450">
            <v>0</v>
          </cell>
        </row>
        <row r="451">
          <cell r="C451" t="str">
            <v>III</v>
          </cell>
          <cell r="D451">
            <v>0</v>
          </cell>
          <cell r="E451">
            <v>0</v>
          </cell>
          <cell r="F451">
            <v>0</v>
          </cell>
          <cell r="G451">
            <v>0</v>
          </cell>
          <cell r="H451">
            <v>0</v>
          </cell>
          <cell r="I451">
            <v>0</v>
          </cell>
          <cell r="J451">
            <v>0</v>
          </cell>
          <cell r="K451">
            <v>0</v>
          </cell>
          <cell r="L451">
            <v>0</v>
          </cell>
          <cell r="M451">
            <v>0</v>
          </cell>
          <cell r="N451">
            <v>0</v>
          </cell>
          <cell r="O451">
            <v>0</v>
          </cell>
          <cell r="P451">
            <v>0</v>
          </cell>
          <cell r="Q451">
            <v>0</v>
          </cell>
          <cell r="R451">
            <v>0</v>
          </cell>
          <cell r="S451">
            <v>0</v>
          </cell>
          <cell r="T451">
            <v>0</v>
          </cell>
          <cell r="U451">
            <v>0</v>
          </cell>
          <cell r="V451">
            <v>0</v>
          </cell>
          <cell r="W451">
            <v>0</v>
          </cell>
          <cell r="X451">
            <v>0</v>
          </cell>
          <cell r="Y451">
            <v>0</v>
          </cell>
          <cell r="Z451">
            <v>0</v>
          </cell>
          <cell r="AA451">
            <v>0</v>
          </cell>
          <cell r="AB451">
            <v>0</v>
          </cell>
          <cell r="AC451">
            <v>0</v>
          </cell>
          <cell r="AD451">
            <v>0</v>
          </cell>
          <cell r="AE451">
            <v>0</v>
          </cell>
          <cell r="AF451">
            <v>0</v>
          </cell>
          <cell r="AG451">
            <v>0</v>
          </cell>
          <cell r="AH451">
            <v>0</v>
          </cell>
          <cell r="AI451">
            <v>0</v>
          </cell>
          <cell r="AJ451">
            <v>0</v>
          </cell>
        </row>
        <row r="452">
          <cell r="C452" t="str">
            <v>IV</v>
          </cell>
          <cell r="D452">
            <v>0</v>
          </cell>
          <cell r="E452">
            <v>0</v>
          </cell>
          <cell r="F452">
            <v>0</v>
          </cell>
          <cell r="G452">
            <v>0</v>
          </cell>
          <cell r="H452">
            <v>0</v>
          </cell>
          <cell r="I452">
            <v>0</v>
          </cell>
          <cell r="J452">
            <v>0</v>
          </cell>
          <cell r="K452">
            <v>0</v>
          </cell>
          <cell r="L452">
            <v>0</v>
          </cell>
          <cell r="M452">
            <v>0</v>
          </cell>
          <cell r="N452">
            <v>0</v>
          </cell>
          <cell r="O452">
            <v>0</v>
          </cell>
          <cell r="P452">
            <v>0</v>
          </cell>
          <cell r="Q452">
            <v>0</v>
          </cell>
          <cell r="R452">
            <v>0</v>
          </cell>
          <cell r="S452">
            <v>0</v>
          </cell>
          <cell r="T452">
            <v>0</v>
          </cell>
          <cell r="U452">
            <v>0</v>
          </cell>
          <cell r="V452">
            <v>0</v>
          </cell>
          <cell r="W452">
            <v>0</v>
          </cell>
          <cell r="X452">
            <v>0</v>
          </cell>
          <cell r="Y452">
            <v>0</v>
          </cell>
          <cell r="Z452">
            <v>0</v>
          </cell>
          <cell r="AA452">
            <v>0</v>
          </cell>
          <cell r="AB452">
            <v>0</v>
          </cell>
          <cell r="AC452">
            <v>0</v>
          </cell>
          <cell r="AD452">
            <v>0</v>
          </cell>
          <cell r="AE452">
            <v>0</v>
          </cell>
          <cell r="AF452">
            <v>0</v>
          </cell>
          <cell r="AG452">
            <v>0</v>
          </cell>
          <cell r="AH452">
            <v>0</v>
          </cell>
          <cell r="AI452">
            <v>0</v>
          </cell>
          <cell r="AJ452">
            <v>0</v>
          </cell>
        </row>
        <row r="453">
          <cell r="C453" t="str">
            <v>V</v>
          </cell>
          <cell r="D453">
            <v>0</v>
          </cell>
          <cell r="E453">
            <v>0</v>
          </cell>
          <cell r="F453">
            <v>0</v>
          </cell>
          <cell r="G453">
            <v>0</v>
          </cell>
          <cell r="H453">
            <v>0</v>
          </cell>
          <cell r="I453">
            <v>0</v>
          </cell>
          <cell r="J453">
            <v>0</v>
          </cell>
          <cell r="K453">
            <v>0</v>
          </cell>
          <cell r="L453">
            <v>0</v>
          </cell>
          <cell r="M453">
            <v>0</v>
          </cell>
          <cell r="N453">
            <v>0</v>
          </cell>
          <cell r="O453">
            <v>0</v>
          </cell>
          <cell r="P453">
            <v>0</v>
          </cell>
          <cell r="Q453">
            <v>0</v>
          </cell>
          <cell r="R453">
            <v>0</v>
          </cell>
          <cell r="S453">
            <v>0</v>
          </cell>
          <cell r="T453">
            <v>0</v>
          </cell>
          <cell r="U453">
            <v>0</v>
          </cell>
          <cell r="V453">
            <v>0</v>
          </cell>
          <cell r="W453">
            <v>0</v>
          </cell>
          <cell r="X453">
            <v>0</v>
          </cell>
          <cell r="Y453">
            <v>0</v>
          </cell>
          <cell r="Z453">
            <v>0</v>
          </cell>
          <cell r="AA453">
            <v>0</v>
          </cell>
          <cell r="AB453">
            <v>0</v>
          </cell>
          <cell r="AC453">
            <v>0</v>
          </cell>
          <cell r="AD453">
            <v>0</v>
          </cell>
          <cell r="AE453">
            <v>0</v>
          </cell>
          <cell r="AF453">
            <v>0</v>
          </cell>
          <cell r="AG453">
            <v>0</v>
          </cell>
          <cell r="AH453">
            <v>0</v>
          </cell>
          <cell r="AI453">
            <v>0</v>
          </cell>
          <cell r="AJ453">
            <v>0</v>
          </cell>
        </row>
        <row r="454">
          <cell r="C454" t="str">
            <v>RM</v>
          </cell>
          <cell r="D454">
            <v>0</v>
          </cell>
          <cell r="E454">
            <v>0</v>
          </cell>
          <cell r="F454">
            <v>0</v>
          </cell>
          <cell r="G454">
            <v>0</v>
          </cell>
          <cell r="H454">
            <v>0</v>
          </cell>
          <cell r="I454">
            <v>0</v>
          </cell>
          <cell r="J454">
            <v>0</v>
          </cell>
          <cell r="K454">
            <v>0</v>
          </cell>
          <cell r="L454">
            <v>0</v>
          </cell>
          <cell r="M454">
            <v>0</v>
          </cell>
          <cell r="N454">
            <v>0</v>
          </cell>
          <cell r="O454">
            <v>0</v>
          </cell>
          <cell r="P454">
            <v>0</v>
          </cell>
          <cell r="Q454">
            <v>0</v>
          </cell>
          <cell r="R454">
            <v>0</v>
          </cell>
          <cell r="S454">
            <v>0</v>
          </cell>
          <cell r="T454">
            <v>0</v>
          </cell>
          <cell r="U454">
            <v>0</v>
          </cell>
          <cell r="V454">
            <v>0</v>
          </cell>
          <cell r="W454">
            <v>0</v>
          </cell>
          <cell r="X454">
            <v>0</v>
          </cell>
          <cell r="Y454">
            <v>0</v>
          </cell>
          <cell r="Z454">
            <v>0</v>
          </cell>
          <cell r="AA454">
            <v>0</v>
          </cell>
          <cell r="AB454">
            <v>0</v>
          </cell>
          <cell r="AC454">
            <v>0</v>
          </cell>
          <cell r="AD454">
            <v>0</v>
          </cell>
          <cell r="AE454">
            <v>0</v>
          </cell>
          <cell r="AF454">
            <v>0</v>
          </cell>
          <cell r="AG454">
            <v>0</v>
          </cell>
          <cell r="AH454">
            <v>0</v>
          </cell>
          <cell r="AI454">
            <v>0</v>
          </cell>
          <cell r="AJ454">
            <v>0</v>
          </cell>
        </row>
        <row r="455">
          <cell r="C455" t="str">
            <v>VI</v>
          </cell>
          <cell r="D455">
            <v>0</v>
          </cell>
          <cell r="E455">
            <v>0</v>
          </cell>
          <cell r="F455">
            <v>0</v>
          </cell>
          <cell r="G455">
            <v>0</v>
          </cell>
          <cell r="H455">
            <v>0</v>
          </cell>
          <cell r="I455">
            <v>0</v>
          </cell>
          <cell r="J455">
            <v>0</v>
          </cell>
          <cell r="K455">
            <v>0</v>
          </cell>
          <cell r="L455">
            <v>0</v>
          </cell>
          <cell r="M455">
            <v>0</v>
          </cell>
          <cell r="N455">
            <v>0</v>
          </cell>
          <cell r="O455">
            <v>0</v>
          </cell>
          <cell r="P455">
            <v>0</v>
          </cell>
          <cell r="Q455">
            <v>0</v>
          </cell>
          <cell r="R455">
            <v>0</v>
          </cell>
          <cell r="S455">
            <v>0</v>
          </cell>
          <cell r="T455">
            <v>0</v>
          </cell>
          <cell r="U455">
            <v>0</v>
          </cell>
          <cell r="V455">
            <v>0</v>
          </cell>
          <cell r="W455">
            <v>0</v>
          </cell>
          <cell r="X455">
            <v>0</v>
          </cell>
          <cell r="Y455">
            <v>0</v>
          </cell>
          <cell r="Z455">
            <v>0</v>
          </cell>
          <cell r="AA455">
            <v>0</v>
          </cell>
          <cell r="AB455">
            <v>0.16590187111266699</v>
          </cell>
          <cell r="AC455">
            <v>0.16590187111266699</v>
          </cell>
          <cell r="AD455">
            <v>0.16590187111266699</v>
          </cell>
          <cell r="AE455">
            <v>0</v>
          </cell>
          <cell r="AF455">
            <v>0</v>
          </cell>
          <cell r="AG455">
            <v>0</v>
          </cell>
          <cell r="AH455">
            <v>0</v>
          </cell>
          <cell r="AI455">
            <v>0</v>
          </cell>
          <cell r="AJ455">
            <v>0</v>
          </cell>
        </row>
        <row r="456">
          <cell r="C456" t="str">
            <v>VII</v>
          </cell>
          <cell r="D456">
            <v>0.32749499999999998</v>
          </cell>
          <cell r="E456">
            <v>0.32749499999999998</v>
          </cell>
          <cell r="F456">
            <v>0.32749499999999998</v>
          </cell>
          <cell r="G456">
            <v>0.32749499999999998</v>
          </cell>
          <cell r="H456">
            <v>0.32749499999999998</v>
          </cell>
          <cell r="I456">
            <v>0.32749499999999998</v>
          </cell>
          <cell r="J456">
            <v>0.32749499999999998</v>
          </cell>
          <cell r="K456">
            <v>0.32749499999999998</v>
          </cell>
          <cell r="L456">
            <v>0.32749499999999998</v>
          </cell>
          <cell r="M456">
            <v>0.32749499999999998</v>
          </cell>
          <cell r="N456">
            <v>0.32749499999999998</v>
          </cell>
          <cell r="O456">
            <v>0.32749499999999998</v>
          </cell>
          <cell r="P456">
            <v>0.32749499999999998</v>
          </cell>
          <cell r="Q456">
            <v>0.32749499999999998</v>
          </cell>
          <cell r="R456">
            <v>0.32749499999999998</v>
          </cell>
          <cell r="S456">
            <v>0.32749499999999998</v>
          </cell>
          <cell r="T456">
            <v>0.32749499999999998</v>
          </cell>
          <cell r="U456">
            <v>0.32749499999999998</v>
          </cell>
          <cell r="V456">
            <v>0.32749499999999998</v>
          </cell>
          <cell r="W456">
            <v>0.32749499999999998</v>
          </cell>
          <cell r="X456">
            <v>0.32749499999999998</v>
          </cell>
          <cell r="Y456">
            <v>0.32749499999999998</v>
          </cell>
          <cell r="Z456">
            <v>0.32749499999999998</v>
          </cell>
          <cell r="AA456">
            <v>0.32749499999999998</v>
          </cell>
          <cell r="AB456">
            <v>0</v>
          </cell>
          <cell r="AC456">
            <v>0</v>
          </cell>
          <cell r="AD456">
            <v>0</v>
          </cell>
          <cell r="AE456">
            <v>0</v>
          </cell>
          <cell r="AF456">
            <v>1.0244705000000001</v>
          </cell>
          <cell r="AG456">
            <v>1.0244705000000001</v>
          </cell>
          <cell r="AH456">
            <v>0</v>
          </cell>
          <cell r="AI456">
            <v>0</v>
          </cell>
          <cell r="AJ456">
            <v>0</v>
          </cell>
        </row>
        <row r="457">
          <cell r="C457" t="str">
            <v>XVI</v>
          </cell>
          <cell r="D457">
            <v>0.17191891637833301</v>
          </cell>
          <cell r="E457">
            <v>0.17191891637833301</v>
          </cell>
          <cell r="F457">
            <v>0.17191891637833301</v>
          </cell>
          <cell r="G457">
            <v>0.17191891637833301</v>
          </cell>
          <cell r="H457">
            <v>0.17191891637833301</v>
          </cell>
          <cell r="I457">
            <v>0.17191891637833301</v>
          </cell>
          <cell r="J457">
            <v>0.17191891637833301</v>
          </cell>
          <cell r="K457">
            <v>0.17191891637833301</v>
          </cell>
          <cell r="L457">
            <v>0.17191891637833301</v>
          </cell>
          <cell r="M457">
            <v>0.17191891637833301</v>
          </cell>
          <cell r="N457">
            <v>0.17191891637833301</v>
          </cell>
          <cell r="O457">
            <v>0.17191891637833301</v>
          </cell>
          <cell r="P457">
            <v>0.17191891637833301</v>
          </cell>
          <cell r="Q457">
            <v>0.17191891637833301</v>
          </cell>
          <cell r="R457">
            <v>0.17191891637833301</v>
          </cell>
          <cell r="S457">
            <v>0.17191891637833301</v>
          </cell>
          <cell r="T457">
            <v>0.17191891637833301</v>
          </cell>
          <cell r="U457">
            <v>0.17191891637833301</v>
          </cell>
          <cell r="V457">
            <v>0.17191891637833301</v>
          </cell>
          <cell r="W457">
            <v>0.17191891637833301</v>
          </cell>
          <cell r="X457">
            <v>0.17191891637833301</v>
          </cell>
          <cell r="Y457">
            <v>0.17191891637833301</v>
          </cell>
          <cell r="Z457">
            <v>0.17191891637833301</v>
          </cell>
          <cell r="AA457">
            <v>0.17191891637833301</v>
          </cell>
          <cell r="AB457">
            <v>0</v>
          </cell>
          <cell r="AC457">
            <v>0</v>
          </cell>
          <cell r="AD457">
            <v>0</v>
          </cell>
          <cell r="AE457">
            <v>0</v>
          </cell>
          <cell r="AF457">
            <v>0</v>
          </cell>
          <cell r="AG457">
            <v>0</v>
          </cell>
          <cell r="AH457">
            <v>0</v>
          </cell>
          <cell r="AI457">
            <v>0</v>
          </cell>
          <cell r="AJ457">
            <v>0</v>
          </cell>
        </row>
        <row r="458">
          <cell r="C458" t="str">
            <v>VIII</v>
          </cell>
          <cell r="D458">
            <v>0</v>
          </cell>
          <cell r="E458">
            <v>0</v>
          </cell>
          <cell r="F458">
            <v>0</v>
          </cell>
          <cell r="G458">
            <v>0</v>
          </cell>
          <cell r="H458">
            <v>0</v>
          </cell>
          <cell r="I458">
            <v>0</v>
          </cell>
          <cell r="J458">
            <v>0</v>
          </cell>
          <cell r="K458">
            <v>0</v>
          </cell>
          <cell r="L458">
            <v>0</v>
          </cell>
          <cell r="M458">
            <v>0</v>
          </cell>
          <cell r="N458">
            <v>0</v>
          </cell>
          <cell r="O458">
            <v>0</v>
          </cell>
          <cell r="P458">
            <v>0</v>
          </cell>
          <cell r="Q458">
            <v>0</v>
          </cell>
          <cell r="R458">
            <v>0</v>
          </cell>
          <cell r="S458">
            <v>0</v>
          </cell>
          <cell r="T458">
            <v>0</v>
          </cell>
          <cell r="U458">
            <v>0</v>
          </cell>
          <cell r="V458">
            <v>0</v>
          </cell>
          <cell r="W458">
            <v>0</v>
          </cell>
          <cell r="X458">
            <v>0</v>
          </cell>
          <cell r="Y458">
            <v>0</v>
          </cell>
          <cell r="Z458">
            <v>0</v>
          </cell>
          <cell r="AA458">
            <v>0</v>
          </cell>
          <cell r="AB458">
            <v>0</v>
          </cell>
          <cell r="AC458">
            <v>0</v>
          </cell>
          <cell r="AD458">
            <v>0</v>
          </cell>
          <cell r="AE458">
            <v>0</v>
          </cell>
          <cell r="AF458">
            <v>0</v>
          </cell>
          <cell r="AG458">
            <v>0</v>
          </cell>
          <cell r="AH458">
            <v>0</v>
          </cell>
          <cell r="AI458">
            <v>0</v>
          </cell>
          <cell r="AJ458">
            <v>0</v>
          </cell>
        </row>
        <row r="459">
          <cell r="C459" t="str">
            <v>IX</v>
          </cell>
          <cell r="D459">
            <v>0</v>
          </cell>
          <cell r="E459">
            <v>0</v>
          </cell>
          <cell r="F459">
            <v>0</v>
          </cell>
          <cell r="G459">
            <v>0</v>
          </cell>
          <cell r="H459">
            <v>0</v>
          </cell>
          <cell r="I459">
            <v>0</v>
          </cell>
          <cell r="J459">
            <v>0</v>
          </cell>
          <cell r="K459">
            <v>0</v>
          </cell>
          <cell r="L459">
            <v>0</v>
          </cell>
          <cell r="M459">
            <v>0</v>
          </cell>
          <cell r="N459">
            <v>0</v>
          </cell>
          <cell r="O459">
            <v>0</v>
          </cell>
          <cell r="P459">
            <v>0</v>
          </cell>
          <cell r="Q459">
            <v>0</v>
          </cell>
          <cell r="R459">
            <v>0</v>
          </cell>
          <cell r="S459">
            <v>0</v>
          </cell>
          <cell r="T459">
            <v>0</v>
          </cell>
          <cell r="U459">
            <v>0</v>
          </cell>
          <cell r="V459">
            <v>0</v>
          </cell>
          <cell r="W459">
            <v>0</v>
          </cell>
          <cell r="X459">
            <v>0</v>
          </cell>
          <cell r="Y459">
            <v>0</v>
          </cell>
          <cell r="Z459">
            <v>0</v>
          </cell>
          <cell r="AA459">
            <v>0</v>
          </cell>
          <cell r="AB459">
            <v>0</v>
          </cell>
          <cell r="AC459">
            <v>0</v>
          </cell>
          <cell r="AD459">
            <v>0</v>
          </cell>
          <cell r="AE459">
            <v>0</v>
          </cell>
          <cell r="AF459">
            <v>0</v>
          </cell>
          <cell r="AG459">
            <v>0</v>
          </cell>
          <cell r="AH459">
            <v>0</v>
          </cell>
          <cell r="AI459">
            <v>0</v>
          </cell>
          <cell r="AJ459">
            <v>0</v>
          </cell>
        </row>
        <row r="460">
          <cell r="C460" t="str">
            <v>XIV</v>
          </cell>
          <cell r="D460">
            <v>0</v>
          </cell>
          <cell r="E460">
            <v>0</v>
          </cell>
          <cell r="F460">
            <v>0</v>
          </cell>
          <cell r="G460">
            <v>0</v>
          </cell>
          <cell r="H460">
            <v>0</v>
          </cell>
          <cell r="I460">
            <v>0</v>
          </cell>
          <cell r="J460">
            <v>0</v>
          </cell>
          <cell r="K460">
            <v>0</v>
          </cell>
          <cell r="L460">
            <v>0</v>
          </cell>
          <cell r="M460">
            <v>0</v>
          </cell>
          <cell r="N460">
            <v>0</v>
          </cell>
          <cell r="O460">
            <v>0</v>
          </cell>
          <cell r="P460">
            <v>0</v>
          </cell>
          <cell r="Q460">
            <v>0</v>
          </cell>
          <cell r="R460">
            <v>0</v>
          </cell>
          <cell r="S460">
            <v>0</v>
          </cell>
          <cell r="T460">
            <v>0</v>
          </cell>
          <cell r="U460">
            <v>0</v>
          </cell>
          <cell r="V460">
            <v>0</v>
          </cell>
          <cell r="W460">
            <v>0</v>
          </cell>
          <cell r="X460">
            <v>0</v>
          </cell>
          <cell r="Y460">
            <v>0</v>
          </cell>
          <cell r="Z460">
            <v>0</v>
          </cell>
          <cell r="AA460">
            <v>0</v>
          </cell>
          <cell r="AB460">
            <v>0</v>
          </cell>
          <cell r="AC460">
            <v>0</v>
          </cell>
          <cell r="AD460">
            <v>0</v>
          </cell>
          <cell r="AE460">
            <v>0</v>
          </cell>
          <cell r="AF460">
            <v>0</v>
          </cell>
          <cell r="AG460">
            <v>0</v>
          </cell>
          <cell r="AH460">
            <v>0</v>
          </cell>
          <cell r="AI460">
            <v>0</v>
          </cell>
          <cell r="AJ460">
            <v>0</v>
          </cell>
        </row>
        <row r="461">
          <cell r="C461" t="str">
            <v>X</v>
          </cell>
          <cell r="D461">
            <v>0</v>
          </cell>
          <cell r="E461">
            <v>0</v>
          </cell>
          <cell r="F461">
            <v>0</v>
          </cell>
          <cell r="G461">
            <v>0</v>
          </cell>
          <cell r="H461">
            <v>0</v>
          </cell>
          <cell r="I461">
            <v>0</v>
          </cell>
          <cell r="J461">
            <v>0</v>
          </cell>
          <cell r="K461">
            <v>0</v>
          </cell>
          <cell r="L461">
            <v>0</v>
          </cell>
          <cell r="M461">
            <v>0</v>
          </cell>
          <cell r="N461">
            <v>0</v>
          </cell>
          <cell r="O461">
            <v>0</v>
          </cell>
          <cell r="P461">
            <v>0</v>
          </cell>
          <cell r="Q461">
            <v>0</v>
          </cell>
          <cell r="R461">
            <v>0</v>
          </cell>
          <cell r="S461">
            <v>0</v>
          </cell>
          <cell r="T461">
            <v>0</v>
          </cell>
          <cell r="U461">
            <v>0</v>
          </cell>
          <cell r="V461">
            <v>0</v>
          </cell>
          <cell r="W461">
            <v>0</v>
          </cell>
          <cell r="X461">
            <v>0</v>
          </cell>
          <cell r="Y461">
            <v>0</v>
          </cell>
          <cell r="Z461">
            <v>0</v>
          </cell>
          <cell r="AA461">
            <v>0</v>
          </cell>
          <cell r="AB461">
            <v>0</v>
          </cell>
          <cell r="AC461">
            <v>0</v>
          </cell>
          <cell r="AD461">
            <v>0</v>
          </cell>
          <cell r="AE461">
            <v>0</v>
          </cell>
          <cell r="AF461">
            <v>0</v>
          </cell>
          <cell r="AG461">
            <v>0</v>
          </cell>
          <cell r="AH461">
            <v>0</v>
          </cell>
          <cell r="AI461">
            <v>0</v>
          </cell>
          <cell r="AJ461">
            <v>0</v>
          </cell>
        </row>
        <row r="462">
          <cell r="C462" t="str">
            <v>XI</v>
          </cell>
          <cell r="D462">
            <v>0</v>
          </cell>
          <cell r="E462">
            <v>0</v>
          </cell>
          <cell r="F462">
            <v>0</v>
          </cell>
          <cell r="G462">
            <v>0</v>
          </cell>
          <cell r="H462">
            <v>0</v>
          </cell>
          <cell r="I462">
            <v>0</v>
          </cell>
          <cell r="J462">
            <v>0</v>
          </cell>
          <cell r="K462">
            <v>0</v>
          </cell>
          <cell r="L462">
            <v>0</v>
          </cell>
          <cell r="M462">
            <v>0</v>
          </cell>
          <cell r="N462">
            <v>0</v>
          </cell>
          <cell r="O462">
            <v>0</v>
          </cell>
          <cell r="P462">
            <v>0</v>
          </cell>
          <cell r="Q462">
            <v>0</v>
          </cell>
          <cell r="R462">
            <v>0</v>
          </cell>
          <cell r="S462">
            <v>0</v>
          </cell>
          <cell r="T462">
            <v>0</v>
          </cell>
          <cell r="U462">
            <v>0</v>
          </cell>
          <cell r="V462">
            <v>0</v>
          </cell>
          <cell r="W462">
            <v>0</v>
          </cell>
          <cell r="X462">
            <v>0</v>
          </cell>
          <cell r="Y462">
            <v>0</v>
          </cell>
          <cell r="Z462">
            <v>0</v>
          </cell>
          <cell r="AA462">
            <v>0</v>
          </cell>
          <cell r="AB462">
            <v>0</v>
          </cell>
          <cell r="AC462">
            <v>0</v>
          </cell>
          <cell r="AD462">
            <v>0</v>
          </cell>
          <cell r="AE462">
            <v>0</v>
          </cell>
          <cell r="AF462">
            <v>0</v>
          </cell>
          <cell r="AG462">
            <v>0</v>
          </cell>
          <cell r="AH462">
            <v>0</v>
          </cell>
          <cell r="AI462">
            <v>0</v>
          </cell>
          <cell r="AJ462">
            <v>0</v>
          </cell>
        </row>
        <row r="463">
          <cell r="C463" t="str">
            <v>XII</v>
          </cell>
          <cell r="D463">
            <v>0</v>
          </cell>
          <cell r="E463">
            <v>0</v>
          </cell>
          <cell r="F463">
            <v>0</v>
          </cell>
          <cell r="G463">
            <v>0</v>
          </cell>
          <cell r="H463">
            <v>0</v>
          </cell>
          <cell r="I463">
            <v>0</v>
          </cell>
          <cell r="J463">
            <v>0</v>
          </cell>
          <cell r="K463">
            <v>0</v>
          </cell>
          <cell r="L463">
            <v>0</v>
          </cell>
          <cell r="M463">
            <v>0</v>
          </cell>
          <cell r="N463">
            <v>0</v>
          </cell>
          <cell r="O463">
            <v>0</v>
          </cell>
          <cell r="P463">
            <v>0</v>
          </cell>
          <cell r="Q463">
            <v>0</v>
          </cell>
          <cell r="R463">
            <v>0</v>
          </cell>
          <cell r="S463">
            <v>0</v>
          </cell>
          <cell r="T463">
            <v>0</v>
          </cell>
          <cell r="U463">
            <v>0</v>
          </cell>
          <cell r="V463">
            <v>0</v>
          </cell>
          <cell r="W463">
            <v>0</v>
          </cell>
          <cell r="X463">
            <v>0</v>
          </cell>
          <cell r="Y463">
            <v>0</v>
          </cell>
          <cell r="Z463">
            <v>0</v>
          </cell>
          <cell r="AA463">
            <v>0</v>
          </cell>
          <cell r="AB463">
            <v>0</v>
          </cell>
          <cell r="AC463">
            <v>0</v>
          </cell>
          <cell r="AD463">
            <v>0</v>
          </cell>
          <cell r="AE463">
            <v>0</v>
          </cell>
          <cell r="AF463">
            <v>0</v>
          </cell>
          <cell r="AG463">
            <v>0</v>
          </cell>
          <cell r="AH463">
            <v>0</v>
          </cell>
          <cell r="AI463">
            <v>0</v>
          </cell>
          <cell r="AJ463">
            <v>0</v>
          </cell>
        </row>
        <row r="464">
          <cell r="D464">
            <v>0.49941391637833299</v>
          </cell>
          <cell r="E464">
            <v>0.49941391637833299</v>
          </cell>
          <cell r="F464">
            <v>0.49941391637833299</v>
          </cell>
          <cell r="G464">
            <v>0.49941391637833299</v>
          </cell>
          <cell r="H464">
            <v>0.49941391637833299</v>
          </cell>
          <cell r="I464">
            <v>0.49941391637833299</v>
          </cell>
          <cell r="J464">
            <v>0.49941391637833299</v>
          </cell>
          <cell r="K464">
            <v>0.49941391637833299</v>
          </cell>
          <cell r="L464">
            <v>0.49941391637833299</v>
          </cell>
          <cell r="M464">
            <v>0.49941391637833299</v>
          </cell>
          <cell r="N464">
            <v>0.49941391637833299</v>
          </cell>
          <cell r="O464">
            <v>0.49941391637833299</v>
          </cell>
          <cell r="P464">
            <v>0.49941391637833299</v>
          </cell>
          <cell r="Q464">
            <v>0.49941391637833299</v>
          </cell>
          <cell r="R464">
            <v>0.49941391637833299</v>
          </cell>
          <cell r="S464">
            <v>0.49941391637833299</v>
          </cell>
          <cell r="T464">
            <v>0.49941391637833299</v>
          </cell>
          <cell r="U464">
            <v>0.49941391637833299</v>
          </cell>
          <cell r="V464">
            <v>0.49941391637833299</v>
          </cell>
          <cell r="W464">
            <v>0.49941391637833299</v>
          </cell>
          <cell r="X464">
            <v>0.49941391637833299</v>
          </cell>
          <cell r="Y464">
            <v>0.49941391637833299</v>
          </cell>
          <cell r="Z464">
            <v>0.49941391637833299</v>
          </cell>
          <cell r="AA464">
            <v>0.49941391637833299</v>
          </cell>
          <cell r="AB464">
            <v>0.16590187111266699</v>
          </cell>
          <cell r="AC464">
            <v>0.16590187111266699</v>
          </cell>
          <cell r="AD464">
            <v>0.16590187111266699</v>
          </cell>
          <cell r="AE464">
            <v>0</v>
          </cell>
          <cell r="AF464">
            <v>1.0244705000000001</v>
          </cell>
          <cell r="AG464">
            <v>1.0244705000000001</v>
          </cell>
          <cell r="AH464">
            <v>0</v>
          </cell>
          <cell r="AI464">
            <v>0</v>
          </cell>
          <cell r="AJ464">
            <v>0</v>
          </cell>
        </row>
        <row r="466">
          <cell r="C466" t="str">
            <v>Tipo Forestal 09</v>
          </cell>
        </row>
        <row r="467">
          <cell r="C467" t="str">
            <v>Uso de la Tierra/Año</v>
          </cell>
          <cell r="D467">
            <v>1990</v>
          </cell>
          <cell r="E467">
            <v>1991</v>
          </cell>
          <cell r="F467">
            <v>1992</v>
          </cell>
          <cell r="G467">
            <v>1993</v>
          </cell>
          <cell r="H467">
            <v>1994</v>
          </cell>
          <cell r="I467">
            <v>1995</v>
          </cell>
          <cell r="J467">
            <v>1996</v>
          </cell>
          <cell r="K467">
            <v>1997</v>
          </cell>
          <cell r="L467">
            <v>1998</v>
          </cell>
          <cell r="M467">
            <v>1999</v>
          </cell>
          <cell r="N467">
            <v>2000</v>
          </cell>
          <cell r="O467">
            <v>2001</v>
          </cell>
          <cell r="P467">
            <v>2002</v>
          </cell>
          <cell r="Q467">
            <v>2003</v>
          </cell>
          <cell r="R467">
            <v>2004</v>
          </cell>
          <cell r="S467">
            <v>2005</v>
          </cell>
          <cell r="T467">
            <v>2006</v>
          </cell>
          <cell r="U467">
            <v>2007</v>
          </cell>
          <cell r="V467">
            <v>2008</v>
          </cell>
          <cell r="W467">
            <v>2009</v>
          </cell>
          <cell r="X467">
            <v>2010</v>
          </cell>
          <cell r="Y467">
            <v>2011</v>
          </cell>
          <cell r="Z467">
            <v>2012</v>
          </cell>
          <cell r="AA467">
            <v>2013</v>
          </cell>
          <cell r="AB467">
            <v>2014</v>
          </cell>
          <cell r="AC467">
            <v>2015</v>
          </cell>
          <cell r="AD467">
            <v>2016</v>
          </cell>
          <cell r="AE467">
            <v>2017</v>
          </cell>
          <cell r="AF467">
            <v>2018</v>
          </cell>
          <cell r="AG467">
            <v>2019</v>
          </cell>
          <cell r="AH467">
            <v>2020</v>
          </cell>
          <cell r="AI467">
            <v>2021</v>
          </cell>
          <cell r="AJ467">
            <v>2022</v>
          </cell>
        </row>
        <row r="468">
          <cell r="C468" t="str">
            <v>XV</v>
          </cell>
          <cell r="D468">
            <v>0</v>
          </cell>
          <cell r="E468">
            <v>0</v>
          </cell>
          <cell r="F468">
            <v>0</v>
          </cell>
          <cell r="G468">
            <v>0</v>
          </cell>
          <cell r="H468">
            <v>0</v>
          </cell>
          <cell r="I468">
            <v>0</v>
          </cell>
          <cell r="J468">
            <v>0</v>
          </cell>
          <cell r="K468">
            <v>0</v>
          </cell>
          <cell r="L468">
            <v>0</v>
          </cell>
          <cell r="M468">
            <v>0</v>
          </cell>
          <cell r="N468">
            <v>0</v>
          </cell>
          <cell r="O468">
            <v>0</v>
          </cell>
          <cell r="P468">
            <v>0</v>
          </cell>
          <cell r="Q468">
            <v>0</v>
          </cell>
          <cell r="R468">
            <v>0</v>
          </cell>
          <cell r="S468">
            <v>0</v>
          </cell>
          <cell r="T468">
            <v>0</v>
          </cell>
          <cell r="U468">
            <v>0</v>
          </cell>
          <cell r="V468">
            <v>0</v>
          </cell>
          <cell r="W468">
            <v>0</v>
          </cell>
          <cell r="X468">
            <v>0</v>
          </cell>
          <cell r="Y468">
            <v>0</v>
          </cell>
          <cell r="Z468">
            <v>0</v>
          </cell>
          <cell r="AA468">
            <v>0</v>
          </cell>
          <cell r="AB468">
            <v>0</v>
          </cell>
          <cell r="AC468">
            <v>0</v>
          </cell>
          <cell r="AD468">
            <v>0</v>
          </cell>
          <cell r="AE468">
            <v>0</v>
          </cell>
          <cell r="AF468">
            <v>0</v>
          </cell>
          <cell r="AG468">
            <v>0</v>
          </cell>
          <cell r="AH468">
            <v>0</v>
          </cell>
          <cell r="AI468">
            <v>0</v>
          </cell>
          <cell r="AJ468">
            <v>0</v>
          </cell>
        </row>
        <row r="469">
          <cell r="C469" t="str">
            <v>I</v>
          </cell>
          <cell r="D469">
            <v>0</v>
          </cell>
          <cell r="E469">
            <v>0</v>
          </cell>
          <cell r="F469">
            <v>0</v>
          </cell>
          <cell r="G469">
            <v>0</v>
          </cell>
          <cell r="H469">
            <v>0</v>
          </cell>
          <cell r="I469">
            <v>0</v>
          </cell>
          <cell r="J469">
            <v>0</v>
          </cell>
          <cell r="K469">
            <v>0</v>
          </cell>
          <cell r="L469">
            <v>0</v>
          </cell>
          <cell r="M469">
            <v>0</v>
          </cell>
          <cell r="N469">
            <v>0</v>
          </cell>
          <cell r="O469">
            <v>0</v>
          </cell>
          <cell r="P469">
            <v>0</v>
          </cell>
          <cell r="Q469">
            <v>0</v>
          </cell>
          <cell r="R469">
            <v>0</v>
          </cell>
          <cell r="S469">
            <v>0</v>
          </cell>
          <cell r="T469">
            <v>0</v>
          </cell>
          <cell r="U469">
            <v>0</v>
          </cell>
          <cell r="V469">
            <v>0</v>
          </cell>
          <cell r="W469">
            <v>0</v>
          </cell>
          <cell r="X469">
            <v>0</v>
          </cell>
          <cell r="Y469">
            <v>0</v>
          </cell>
          <cell r="Z469">
            <v>0</v>
          </cell>
          <cell r="AA469">
            <v>0</v>
          </cell>
          <cell r="AB469">
            <v>0</v>
          </cell>
          <cell r="AC469">
            <v>0</v>
          </cell>
          <cell r="AD469">
            <v>0</v>
          </cell>
          <cell r="AE469">
            <v>0</v>
          </cell>
          <cell r="AF469">
            <v>0</v>
          </cell>
          <cell r="AG469">
            <v>0</v>
          </cell>
          <cell r="AH469">
            <v>0</v>
          </cell>
          <cell r="AI469">
            <v>0</v>
          </cell>
          <cell r="AJ469">
            <v>0</v>
          </cell>
        </row>
        <row r="470">
          <cell r="C470" t="str">
            <v>II</v>
          </cell>
          <cell r="D470">
            <v>0</v>
          </cell>
          <cell r="E470">
            <v>0</v>
          </cell>
          <cell r="F470">
            <v>0</v>
          </cell>
          <cell r="G470">
            <v>0</v>
          </cell>
          <cell r="H470">
            <v>0</v>
          </cell>
          <cell r="I470">
            <v>0</v>
          </cell>
          <cell r="J470">
            <v>0</v>
          </cell>
          <cell r="K470">
            <v>0</v>
          </cell>
          <cell r="L470">
            <v>0</v>
          </cell>
          <cell r="M470">
            <v>0</v>
          </cell>
          <cell r="N470">
            <v>0</v>
          </cell>
          <cell r="O470">
            <v>0</v>
          </cell>
          <cell r="P470">
            <v>0</v>
          </cell>
          <cell r="Q470">
            <v>0</v>
          </cell>
          <cell r="R470">
            <v>0</v>
          </cell>
          <cell r="S470">
            <v>0</v>
          </cell>
          <cell r="T470">
            <v>0</v>
          </cell>
          <cell r="U470">
            <v>0</v>
          </cell>
          <cell r="V470">
            <v>0</v>
          </cell>
          <cell r="W470">
            <v>0</v>
          </cell>
          <cell r="X470">
            <v>0</v>
          </cell>
          <cell r="Y470">
            <v>0</v>
          </cell>
          <cell r="Z470">
            <v>0</v>
          </cell>
          <cell r="AA470">
            <v>0</v>
          </cell>
          <cell r="AB470">
            <v>0</v>
          </cell>
          <cell r="AC470">
            <v>0</v>
          </cell>
          <cell r="AD470">
            <v>0</v>
          </cell>
          <cell r="AE470">
            <v>0</v>
          </cell>
          <cell r="AF470">
            <v>0</v>
          </cell>
          <cell r="AG470">
            <v>0</v>
          </cell>
          <cell r="AH470">
            <v>0</v>
          </cell>
          <cell r="AI470">
            <v>0</v>
          </cell>
          <cell r="AJ470">
            <v>0</v>
          </cell>
        </row>
        <row r="471">
          <cell r="C471" t="str">
            <v>III</v>
          </cell>
          <cell r="D471">
            <v>0</v>
          </cell>
          <cell r="E471">
            <v>0</v>
          </cell>
          <cell r="F471">
            <v>0</v>
          </cell>
          <cell r="G471">
            <v>0</v>
          </cell>
          <cell r="H471">
            <v>0</v>
          </cell>
          <cell r="I471">
            <v>0</v>
          </cell>
          <cell r="J471">
            <v>0</v>
          </cell>
          <cell r="K471">
            <v>0</v>
          </cell>
          <cell r="L471">
            <v>0</v>
          </cell>
          <cell r="M471">
            <v>0</v>
          </cell>
          <cell r="N471">
            <v>0</v>
          </cell>
          <cell r="O471">
            <v>0</v>
          </cell>
          <cell r="P471">
            <v>0</v>
          </cell>
          <cell r="Q471">
            <v>0</v>
          </cell>
          <cell r="R471">
            <v>0</v>
          </cell>
          <cell r="S471">
            <v>0</v>
          </cell>
          <cell r="T471">
            <v>0</v>
          </cell>
          <cell r="U471">
            <v>0</v>
          </cell>
          <cell r="V471">
            <v>0</v>
          </cell>
          <cell r="W471">
            <v>0</v>
          </cell>
          <cell r="X471">
            <v>0</v>
          </cell>
          <cell r="Y471">
            <v>0</v>
          </cell>
          <cell r="Z471">
            <v>0</v>
          </cell>
          <cell r="AA471">
            <v>0</v>
          </cell>
          <cell r="AB471">
            <v>0</v>
          </cell>
          <cell r="AC471">
            <v>0</v>
          </cell>
          <cell r="AD471">
            <v>0</v>
          </cell>
          <cell r="AE471">
            <v>0</v>
          </cell>
          <cell r="AF471">
            <v>0</v>
          </cell>
          <cell r="AG471">
            <v>0</v>
          </cell>
          <cell r="AH471">
            <v>0</v>
          </cell>
          <cell r="AI471">
            <v>0</v>
          </cell>
          <cell r="AJ471">
            <v>0</v>
          </cell>
        </row>
        <row r="472">
          <cell r="C472" t="str">
            <v>IV</v>
          </cell>
          <cell r="D472">
            <v>0</v>
          </cell>
          <cell r="E472">
            <v>0</v>
          </cell>
          <cell r="F472">
            <v>0</v>
          </cell>
          <cell r="G472">
            <v>0</v>
          </cell>
          <cell r="H472">
            <v>0</v>
          </cell>
          <cell r="I472">
            <v>0</v>
          </cell>
          <cell r="J472">
            <v>0</v>
          </cell>
          <cell r="K472">
            <v>0</v>
          </cell>
          <cell r="L472">
            <v>0</v>
          </cell>
          <cell r="M472">
            <v>0</v>
          </cell>
          <cell r="N472">
            <v>0</v>
          </cell>
          <cell r="O472">
            <v>0</v>
          </cell>
          <cell r="P472">
            <v>0</v>
          </cell>
          <cell r="Q472">
            <v>0</v>
          </cell>
          <cell r="R472">
            <v>0</v>
          </cell>
          <cell r="S472">
            <v>0</v>
          </cell>
          <cell r="T472">
            <v>0</v>
          </cell>
          <cell r="U472">
            <v>0</v>
          </cell>
          <cell r="V472">
            <v>0</v>
          </cell>
          <cell r="W472">
            <v>0</v>
          </cell>
          <cell r="X472">
            <v>0</v>
          </cell>
          <cell r="Y472">
            <v>0</v>
          </cell>
          <cell r="Z472">
            <v>0</v>
          </cell>
          <cell r="AA472">
            <v>0</v>
          </cell>
          <cell r="AB472">
            <v>0</v>
          </cell>
          <cell r="AC472">
            <v>0</v>
          </cell>
          <cell r="AD472">
            <v>0</v>
          </cell>
          <cell r="AE472">
            <v>0</v>
          </cell>
          <cell r="AF472">
            <v>0</v>
          </cell>
          <cell r="AG472">
            <v>0</v>
          </cell>
          <cell r="AH472">
            <v>0</v>
          </cell>
          <cell r="AI472">
            <v>0</v>
          </cell>
          <cell r="AJ472">
            <v>0</v>
          </cell>
        </row>
        <row r="473">
          <cell r="C473" t="str">
            <v>V</v>
          </cell>
          <cell r="D473">
            <v>0</v>
          </cell>
          <cell r="E473">
            <v>0</v>
          </cell>
          <cell r="F473">
            <v>0</v>
          </cell>
          <cell r="G473">
            <v>0</v>
          </cell>
          <cell r="H473">
            <v>0</v>
          </cell>
          <cell r="I473">
            <v>0</v>
          </cell>
          <cell r="J473">
            <v>0</v>
          </cell>
          <cell r="K473">
            <v>0</v>
          </cell>
          <cell r="L473">
            <v>0</v>
          </cell>
          <cell r="M473">
            <v>0</v>
          </cell>
          <cell r="N473">
            <v>0</v>
          </cell>
          <cell r="O473">
            <v>0</v>
          </cell>
          <cell r="P473">
            <v>0</v>
          </cell>
          <cell r="Q473">
            <v>0</v>
          </cell>
          <cell r="R473">
            <v>0</v>
          </cell>
          <cell r="S473">
            <v>0</v>
          </cell>
          <cell r="T473">
            <v>0</v>
          </cell>
          <cell r="U473">
            <v>0</v>
          </cell>
          <cell r="V473">
            <v>0</v>
          </cell>
          <cell r="W473">
            <v>0</v>
          </cell>
          <cell r="X473">
            <v>0</v>
          </cell>
          <cell r="Y473">
            <v>0</v>
          </cell>
          <cell r="Z473">
            <v>0</v>
          </cell>
          <cell r="AA473">
            <v>0</v>
          </cell>
          <cell r="AB473">
            <v>0</v>
          </cell>
          <cell r="AC473">
            <v>0</v>
          </cell>
          <cell r="AD473">
            <v>0</v>
          </cell>
          <cell r="AE473">
            <v>0</v>
          </cell>
          <cell r="AF473">
            <v>0</v>
          </cell>
          <cell r="AG473">
            <v>0</v>
          </cell>
          <cell r="AH473">
            <v>0</v>
          </cell>
          <cell r="AI473">
            <v>0</v>
          </cell>
          <cell r="AJ473">
            <v>0</v>
          </cell>
        </row>
        <row r="474">
          <cell r="C474" t="str">
            <v>RM</v>
          </cell>
          <cell r="D474">
            <v>0</v>
          </cell>
          <cell r="E474">
            <v>0</v>
          </cell>
          <cell r="F474">
            <v>0</v>
          </cell>
          <cell r="G474">
            <v>0</v>
          </cell>
          <cell r="H474">
            <v>0</v>
          </cell>
          <cell r="I474">
            <v>0</v>
          </cell>
          <cell r="J474">
            <v>0</v>
          </cell>
          <cell r="K474">
            <v>0</v>
          </cell>
          <cell r="L474">
            <v>0</v>
          </cell>
          <cell r="M474">
            <v>0</v>
          </cell>
          <cell r="N474">
            <v>0</v>
          </cell>
          <cell r="O474">
            <v>0</v>
          </cell>
          <cell r="P474">
            <v>0</v>
          </cell>
          <cell r="Q474">
            <v>0</v>
          </cell>
          <cell r="R474">
            <v>0</v>
          </cell>
          <cell r="S474">
            <v>0</v>
          </cell>
          <cell r="T474">
            <v>0</v>
          </cell>
          <cell r="U474">
            <v>0</v>
          </cell>
          <cell r="V474">
            <v>0</v>
          </cell>
          <cell r="W474">
            <v>0</v>
          </cell>
          <cell r="X474">
            <v>0</v>
          </cell>
          <cell r="Y474">
            <v>0</v>
          </cell>
          <cell r="Z474">
            <v>0</v>
          </cell>
          <cell r="AA474">
            <v>0</v>
          </cell>
          <cell r="AB474">
            <v>0</v>
          </cell>
          <cell r="AC474">
            <v>0</v>
          </cell>
          <cell r="AD474">
            <v>0</v>
          </cell>
          <cell r="AE474">
            <v>0</v>
          </cell>
          <cell r="AF474">
            <v>0</v>
          </cell>
          <cell r="AG474">
            <v>0</v>
          </cell>
          <cell r="AH474">
            <v>0</v>
          </cell>
          <cell r="AI474">
            <v>0</v>
          </cell>
          <cell r="AJ474">
            <v>0</v>
          </cell>
        </row>
        <row r="475">
          <cell r="C475" t="str">
            <v>VI</v>
          </cell>
          <cell r="D475">
            <v>0</v>
          </cell>
          <cell r="E475">
            <v>0</v>
          </cell>
          <cell r="F475">
            <v>0</v>
          </cell>
          <cell r="G475">
            <v>0</v>
          </cell>
          <cell r="H475">
            <v>0</v>
          </cell>
          <cell r="I475">
            <v>0</v>
          </cell>
          <cell r="J475">
            <v>0</v>
          </cell>
          <cell r="K475">
            <v>0</v>
          </cell>
          <cell r="L475">
            <v>0</v>
          </cell>
          <cell r="M475">
            <v>0</v>
          </cell>
          <cell r="N475">
            <v>0</v>
          </cell>
          <cell r="O475">
            <v>0</v>
          </cell>
          <cell r="P475">
            <v>0</v>
          </cell>
          <cell r="Q475">
            <v>0</v>
          </cell>
          <cell r="R475">
            <v>0</v>
          </cell>
          <cell r="S475">
            <v>0</v>
          </cell>
          <cell r="T475">
            <v>0</v>
          </cell>
          <cell r="U475">
            <v>0</v>
          </cell>
          <cell r="V475">
            <v>0</v>
          </cell>
          <cell r="W475">
            <v>0</v>
          </cell>
          <cell r="X475">
            <v>0</v>
          </cell>
          <cell r="Y475">
            <v>0</v>
          </cell>
          <cell r="Z475">
            <v>0</v>
          </cell>
          <cell r="AA475">
            <v>0</v>
          </cell>
          <cell r="AB475">
            <v>0</v>
          </cell>
          <cell r="AC475">
            <v>0</v>
          </cell>
          <cell r="AD475">
            <v>0</v>
          </cell>
          <cell r="AE475">
            <v>0</v>
          </cell>
          <cell r="AF475">
            <v>0</v>
          </cell>
          <cell r="AG475">
            <v>0</v>
          </cell>
          <cell r="AH475">
            <v>0</v>
          </cell>
          <cell r="AI475">
            <v>0</v>
          </cell>
          <cell r="AJ475">
            <v>0</v>
          </cell>
        </row>
        <row r="476">
          <cell r="C476" t="str">
            <v>VII</v>
          </cell>
          <cell r="D476">
            <v>0.11270058333333299</v>
          </cell>
          <cell r="E476">
            <v>0.11270058333333299</v>
          </cell>
          <cell r="F476">
            <v>0.11270058333333299</v>
          </cell>
          <cell r="G476">
            <v>0.11270058333333299</v>
          </cell>
          <cell r="H476">
            <v>0.11270058333333299</v>
          </cell>
          <cell r="I476">
            <v>0.11270058333333299</v>
          </cell>
          <cell r="J476">
            <v>0.11270058333333299</v>
          </cell>
          <cell r="K476">
            <v>0.11270058333333299</v>
          </cell>
          <cell r="L476">
            <v>0.11270058333333299</v>
          </cell>
          <cell r="M476">
            <v>0.11270058333333299</v>
          </cell>
          <cell r="N476">
            <v>0.11270058333333299</v>
          </cell>
          <cell r="O476">
            <v>0.11270058333333299</v>
          </cell>
          <cell r="P476">
            <v>0.11270058333333299</v>
          </cell>
          <cell r="Q476">
            <v>0.11270058333333299</v>
          </cell>
          <cell r="R476">
            <v>0.11270058333333299</v>
          </cell>
          <cell r="S476">
            <v>0.11270058333333299</v>
          </cell>
          <cell r="T476">
            <v>0.11270058333333299</v>
          </cell>
          <cell r="U476">
            <v>0.11270058333333299</v>
          </cell>
          <cell r="V476">
            <v>0.11270058333333299</v>
          </cell>
          <cell r="W476">
            <v>0.11270058333333299</v>
          </cell>
          <cell r="X476">
            <v>0.11270058333333299</v>
          </cell>
          <cell r="Y476">
            <v>0.11270058333333299</v>
          </cell>
          <cell r="Z476">
            <v>0.11270058333333299</v>
          </cell>
          <cell r="AA476">
            <v>0.11270058333333299</v>
          </cell>
          <cell r="AB476">
            <v>0</v>
          </cell>
          <cell r="AC476">
            <v>0</v>
          </cell>
          <cell r="AD476">
            <v>0</v>
          </cell>
          <cell r="AE476">
            <v>0</v>
          </cell>
          <cell r="AF476">
            <v>12.026759999999999</v>
          </cell>
          <cell r="AG476">
            <v>12.026759999999999</v>
          </cell>
          <cell r="AH476">
            <v>0</v>
          </cell>
          <cell r="AI476">
            <v>0</v>
          </cell>
          <cell r="AJ476">
            <v>0</v>
          </cell>
        </row>
        <row r="477">
          <cell r="C477" t="str">
            <v>XVI</v>
          </cell>
          <cell r="D477">
            <v>2.1493375093016698</v>
          </cell>
          <cell r="E477">
            <v>2.1493375093016698</v>
          </cell>
          <cell r="F477">
            <v>2.1493375093016698</v>
          </cell>
          <cell r="G477">
            <v>2.1493375093016698</v>
          </cell>
          <cell r="H477">
            <v>2.1493375093016698</v>
          </cell>
          <cell r="I477">
            <v>2.1493375093016698</v>
          </cell>
          <cell r="J477">
            <v>2.1493375093016698</v>
          </cell>
          <cell r="K477">
            <v>2.1493375093016698</v>
          </cell>
          <cell r="L477">
            <v>2.1493375093016698</v>
          </cell>
          <cell r="M477">
            <v>2.1493375093016698</v>
          </cell>
          <cell r="N477">
            <v>2.1493375093016698</v>
          </cell>
          <cell r="O477">
            <v>2.1493375093016698</v>
          </cell>
          <cell r="P477">
            <v>2.1493375093016698</v>
          </cell>
          <cell r="Q477">
            <v>2.1493375093016698</v>
          </cell>
          <cell r="R477">
            <v>2.1493375093016698</v>
          </cell>
          <cell r="S477">
            <v>2.1493375093016698</v>
          </cell>
          <cell r="T477">
            <v>2.1493375093016698</v>
          </cell>
          <cell r="U477">
            <v>2.1493375093016698</v>
          </cell>
          <cell r="V477">
            <v>2.1493375093016698</v>
          </cell>
          <cell r="W477">
            <v>2.1493375093016698</v>
          </cell>
          <cell r="X477">
            <v>2.1493375093016698</v>
          </cell>
          <cell r="Y477">
            <v>2.1493375093016698</v>
          </cell>
          <cell r="Z477">
            <v>2.1493375093016698</v>
          </cell>
          <cell r="AA477">
            <v>2.1493375093016698</v>
          </cell>
          <cell r="AB477">
            <v>0</v>
          </cell>
          <cell r="AC477">
            <v>0</v>
          </cell>
          <cell r="AD477">
            <v>0</v>
          </cell>
          <cell r="AE477">
            <v>0</v>
          </cell>
          <cell r="AF477">
            <v>0</v>
          </cell>
          <cell r="AG477">
            <v>0</v>
          </cell>
          <cell r="AH477">
            <v>0</v>
          </cell>
          <cell r="AI477">
            <v>0</v>
          </cell>
          <cell r="AJ477">
            <v>0</v>
          </cell>
        </row>
        <row r="478">
          <cell r="C478" t="str">
            <v>VIII</v>
          </cell>
          <cell r="D478">
            <v>13.964845499999999</v>
          </cell>
          <cell r="E478">
            <v>13.964845499999999</v>
          </cell>
          <cell r="F478">
            <v>13.964845499999999</v>
          </cell>
          <cell r="G478">
            <v>13.964845499999999</v>
          </cell>
          <cell r="H478">
            <v>13.964845499999999</v>
          </cell>
          <cell r="I478">
            <v>13.964845499999999</v>
          </cell>
          <cell r="J478">
            <v>13.964845499999999</v>
          </cell>
          <cell r="K478">
            <v>13.964845499999999</v>
          </cell>
          <cell r="L478">
            <v>13.964845499999999</v>
          </cell>
          <cell r="M478">
            <v>13.964845499999999</v>
          </cell>
          <cell r="N478">
            <v>13.964845499999999</v>
          </cell>
          <cell r="O478">
            <v>13.964845499999999</v>
          </cell>
          <cell r="P478">
            <v>13.964845499999999</v>
          </cell>
          <cell r="Q478">
            <v>13.964845499999999</v>
          </cell>
          <cell r="R478">
            <v>13.964845499999999</v>
          </cell>
          <cell r="S478">
            <v>13.964845499999999</v>
          </cell>
          <cell r="T478">
            <v>13.964845499999999</v>
          </cell>
          <cell r="U478">
            <v>13.964845499999999</v>
          </cell>
          <cell r="V478">
            <v>13.964845499999999</v>
          </cell>
          <cell r="W478">
            <v>13.964845499999999</v>
          </cell>
          <cell r="X478">
            <v>13.964845499999999</v>
          </cell>
          <cell r="Y478">
            <v>13.964845499999999</v>
          </cell>
          <cell r="Z478">
            <v>13.964845499999999</v>
          </cell>
          <cell r="AA478">
            <v>13.964845499999999</v>
          </cell>
          <cell r="AB478">
            <v>14.054598</v>
          </cell>
          <cell r="AC478">
            <v>14.054598</v>
          </cell>
          <cell r="AD478">
            <v>14.054598</v>
          </cell>
          <cell r="AE478">
            <v>71.928529999999995</v>
          </cell>
          <cell r="AF478">
            <v>4.1890369999999999</v>
          </cell>
          <cell r="AG478">
            <v>4.1890369999999999</v>
          </cell>
          <cell r="AH478">
            <v>0</v>
          </cell>
          <cell r="AI478">
            <v>0</v>
          </cell>
          <cell r="AJ478">
            <v>0</v>
          </cell>
        </row>
        <row r="479">
          <cell r="C479" t="str">
            <v>IX</v>
          </cell>
          <cell r="D479">
            <v>15.8558479481033</v>
          </cell>
          <cell r="E479">
            <v>15.8558479481033</v>
          </cell>
          <cell r="F479">
            <v>15.8558479481033</v>
          </cell>
          <cell r="G479">
            <v>15.8558479481033</v>
          </cell>
          <cell r="H479">
            <v>15.8558479481033</v>
          </cell>
          <cell r="I479">
            <v>15.8558479481033</v>
          </cell>
          <cell r="J479">
            <v>15.8558479481033</v>
          </cell>
          <cell r="K479">
            <v>15.8558479481033</v>
          </cell>
          <cell r="L479">
            <v>15.8558479481033</v>
          </cell>
          <cell r="M479">
            <v>15.8558479481033</v>
          </cell>
          <cell r="N479">
            <v>15.8558479481033</v>
          </cell>
          <cell r="O479">
            <v>15.8558479481033</v>
          </cell>
          <cell r="P479">
            <v>15.8558479481033</v>
          </cell>
          <cell r="Q479">
            <v>15.8558479481033</v>
          </cell>
          <cell r="R479">
            <v>15.8558479481033</v>
          </cell>
          <cell r="S479">
            <v>15.8558479481033</v>
          </cell>
          <cell r="T479">
            <v>15.8558479481033</v>
          </cell>
          <cell r="U479">
            <v>15.8558479481033</v>
          </cell>
          <cell r="V479">
            <v>15.8558479481033</v>
          </cell>
          <cell r="W479">
            <v>15.8558479481033</v>
          </cell>
          <cell r="X479">
            <v>15.8558479481033</v>
          </cell>
          <cell r="Y479">
            <v>15.8558479481033</v>
          </cell>
          <cell r="Z479">
            <v>15.8558479481033</v>
          </cell>
          <cell r="AA479">
            <v>15.8558479481033</v>
          </cell>
          <cell r="AB479">
            <v>1.98362735174733</v>
          </cell>
          <cell r="AC479">
            <v>1.98362735174733</v>
          </cell>
          <cell r="AD479">
            <v>1.98362735174733</v>
          </cell>
          <cell r="AE479">
            <v>0</v>
          </cell>
          <cell r="AF479">
            <v>35.457824578589999</v>
          </cell>
          <cell r="AG479">
            <v>35.457824578589999</v>
          </cell>
          <cell r="AH479">
            <v>4.7443517201949996</v>
          </cell>
          <cell r="AI479">
            <v>4.7443517201949996</v>
          </cell>
          <cell r="AJ479">
            <v>4.7443517201949996</v>
          </cell>
        </row>
        <row r="480">
          <cell r="C480" t="str">
            <v>XIV</v>
          </cell>
          <cell r="D480">
            <v>10.98024</v>
          </cell>
          <cell r="E480">
            <v>10.98024</v>
          </cell>
          <cell r="F480">
            <v>10.98024</v>
          </cell>
          <cell r="G480">
            <v>10.98024</v>
          </cell>
          <cell r="H480">
            <v>10.98024</v>
          </cell>
          <cell r="I480">
            <v>10.98024</v>
          </cell>
          <cell r="J480">
            <v>10.98024</v>
          </cell>
          <cell r="K480">
            <v>10.98024</v>
          </cell>
          <cell r="L480">
            <v>10.98024</v>
          </cell>
          <cell r="M480">
            <v>10.98024</v>
          </cell>
          <cell r="N480">
            <v>10.98024</v>
          </cell>
          <cell r="O480">
            <v>10.98024</v>
          </cell>
          <cell r="P480">
            <v>10.98024</v>
          </cell>
          <cell r="Q480">
            <v>10.98024</v>
          </cell>
          <cell r="R480">
            <v>10.98024</v>
          </cell>
          <cell r="S480">
            <v>10.98024</v>
          </cell>
          <cell r="T480">
            <v>10.98024</v>
          </cell>
          <cell r="U480">
            <v>10.98024</v>
          </cell>
          <cell r="V480">
            <v>10.98024</v>
          </cell>
          <cell r="W480">
            <v>10.98024</v>
          </cell>
          <cell r="X480">
            <v>10.98024</v>
          </cell>
          <cell r="Y480">
            <v>10.98024</v>
          </cell>
          <cell r="Z480">
            <v>10.98024</v>
          </cell>
          <cell r="AA480">
            <v>10.98024</v>
          </cell>
          <cell r="AB480">
            <v>0.127766666666667</v>
          </cell>
          <cell r="AC480">
            <v>0.127766666666667</v>
          </cell>
          <cell r="AD480">
            <v>0.127766666666667</v>
          </cell>
          <cell r="AE480">
            <v>6.9430969999999999</v>
          </cell>
          <cell r="AF480">
            <v>16.065114999999999</v>
          </cell>
          <cell r="AG480">
            <v>16.065114999999999</v>
          </cell>
          <cell r="AH480">
            <v>0</v>
          </cell>
          <cell r="AI480">
            <v>0</v>
          </cell>
          <cell r="AJ480">
            <v>0</v>
          </cell>
        </row>
        <row r="481">
          <cell r="C481" t="str">
            <v>X</v>
          </cell>
          <cell r="D481">
            <v>8.2095336666666707</v>
          </cell>
          <cell r="E481">
            <v>8.2095336666666707</v>
          </cell>
          <cell r="F481">
            <v>8.2095336666666707</v>
          </cell>
          <cell r="G481">
            <v>8.2095336666666707</v>
          </cell>
          <cell r="H481">
            <v>8.2095336666666707</v>
          </cell>
          <cell r="I481">
            <v>8.2095336666666707</v>
          </cell>
          <cell r="J481">
            <v>8.2095336666666707</v>
          </cell>
          <cell r="K481">
            <v>8.2095336666666707</v>
          </cell>
          <cell r="L481">
            <v>8.2095336666666707</v>
          </cell>
          <cell r="M481">
            <v>8.2095336666666707</v>
          </cell>
          <cell r="N481">
            <v>8.2095336666666707</v>
          </cell>
          <cell r="O481">
            <v>8.2095336666666707</v>
          </cell>
          <cell r="P481">
            <v>8.2095336666666707</v>
          </cell>
          <cell r="Q481">
            <v>8.2095336666666707</v>
          </cell>
          <cell r="R481">
            <v>8.2095336666666707</v>
          </cell>
          <cell r="S481">
            <v>8.2095336666666707</v>
          </cell>
          <cell r="T481">
            <v>8.2095336666666707</v>
          </cell>
          <cell r="U481">
            <v>8.2095336666666707</v>
          </cell>
          <cell r="V481">
            <v>8.2095336666666707</v>
          </cell>
          <cell r="W481">
            <v>8.2095336666666707</v>
          </cell>
          <cell r="X481">
            <v>8.2095336666666707</v>
          </cell>
          <cell r="Y481">
            <v>8.2095336666666707</v>
          </cell>
          <cell r="Z481">
            <v>8.2095336666666707</v>
          </cell>
          <cell r="AA481">
            <v>8.2095336666666707</v>
          </cell>
          <cell r="AB481">
            <v>14.703635333333301</v>
          </cell>
          <cell r="AC481">
            <v>14.703635333333301</v>
          </cell>
          <cell r="AD481">
            <v>14.703635333333301</v>
          </cell>
          <cell r="AE481">
            <v>56.87771</v>
          </cell>
          <cell r="AF481">
            <v>47.698576500000001</v>
          </cell>
          <cell r="AG481">
            <v>47.698576500000001</v>
          </cell>
          <cell r="AH481">
            <v>15.5646585</v>
          </cell>
          <cell r="AI481">
            <v>15.5646585</v>
          </cell>
          <cell r="AJ481">
            <v>15.5646585</v>
          </cell>
        </row>
        <row r="482">
          <cell r="C482" t="str">
            <v>XI</v>
          </cell>
          <cell r="D482">
            <v>0</v>
          </cell>
          <cell r="E482">
            <v>0</v>
          </cell>
          <cell r="F482">
            <v>0</v>
          </cell>
          <cell r="G482">
            <v>0</v>
          </cell>
          <cell r="H482">
            <v>0</v>
          </cell>
          <cell r="I482">
            <v>0</v>
          </cell>
          <cell r="J482">
            <v>0</v>
          </cell>
          <cell r="K482">
            <v>0</v>
          </cell>
          <cell r="L482">
            <v>0</v>
          </cell>
          <cell r="M482">
            <v>0</v>
          </cell>
          <cell r="N482">
            <v>0</v>
          </cell>
          <cell r="O482">
            <v>0</v>
          </cell>
          <cell r="P482">
            <v>0</v>
          </cell>
          <cell r="Q482">
            <v>0</v>
          </cell>
          <cell r="R482">
            <v>0</v>
          </cell>
          <cell r="S482">
            <v>0</v>
          </cell>
          <cell r="T482">
            <v>0</v>
          </cell>
          <cell r="U482">
            <v>0</v>
          </cell>
          <cell r="V482">
            <v>0</v>
          </cell>
          <cell r="W482">
            <v>0</v>
          </cell>
          <cell r="X482">
            <v>0</v>
          </cell>
          <cell r="Y482">
            <v>0</v>
          </cell>
          <cell r="Z482">
            <v>0</v>
          </cell>
          <cell r="AA482">
            <v>0</v>
          </cell>
          <cell r="AB482">
            <v>0</v>
          </cell>
          <cell r="AC482">
            <v>0</v>
          </cell>
          <cell r="AD482">
            <v>0</v>
          </cell>
          <cell r="AE482">
            <v>0</v>
          </cell>
          <cell r="AF482">
            <v>0</v>
          </cell>
          <cell r="AG482">
            <v>0</v>
          </cell>
          <cell r="AH482">
            <v>0</v>
          </cell>
          <cell r="AI482">
            <v>0</v>
          </cell>
          <cell r="AJ482">
            <v>0</v>
          </cell>
        </row>
        <row r="483">
          <cell r="C483" t="str">
            <v>XII</v>
          </cell>
          <cell r="D483">
            <v>0</v>
          </cell>
          <cell r="E483">
            <v>0</v>
          </cell>
          <cell r="F483">
            <v>0</v>
          </cell>
          <cell r="G483">
            <v>0</v>
          </cell>
          <cell r="H483">
            <v>0</v>
          </cell>
          <cell r="I483">
            <v>0</v>
          </cell>
          <cell r="J483">
            <v>0</v>
          </cell>
          <cell r="K483">
            <v>0</v>
          </cell>
          <cell r="L483">
            <v>0</v>
          </cell>
          <cell r="M483">
            <v>0</v>
          </cell>
          <cell r="N483">
            <v>0</v>
          </cell>
          <cell r="O483">
            <v>0</v>
          </cell>
          <cell r="P483">
            <v>0</v>
          </cell>
          <cell r="Q483">
            <v>0</v>
          </cell>
          <cell r="R483">
            <v>0</v>
          </cell>
          <cell r="S483">
            <v>0</v>
          </cell>
          <cell r="T483">
            <v>0</v>
          </cell>
          <cell r="U483">
            <v>0</v>
          </cell>
          <cell r="V483">
            <v>0</v>
          </cell>
          <cell r="W483">
            <v>0</v>
          </cell>
          <cell r="X483">
            <v>0</v>
          </cell>
          <cell r="Y483">
            <v>0</v>
          </cell>
          <cell r="Z483">
            <v>0</v>
          </cell>
          <cell r="AA483">
            <v>0</v>
          </cell>
          <cell r="AB483">
            <v>0</v>
          </cell>
          <cell r="AC483">
            <v>0</v>
          </cell>
          <cell r="AD483">
            <v>0</v>
          </cell>
          <cell r="AE483">
            <v>0</v>
          </cell>
          <cell r="AF483">
            <v>0</v>
          </cell>
          <cell r="AG483">
            <v>0</v>
          </cell>
          <cell r="AH483">
            <v>0</v>
          </cell>
          <cell r="AI483">
            <v>0</v>
          </cell>
          <cell r="AJ483">
            <v>0</v>
          </cell>
        </row>
        <row r="484">
          <cell r="D484">
            <v>51.272505207404997</v>
          </cell>
          <cell r="E484">
            <v>51.272505207404997</v>
          </cell>
          <cell r="F484">
            <v>51.272505207404997</v>
          </cell>
          <cell r="G484">
            <v>51.272505207404997</v>
          </cell>
          <cell r="H484">
            <v>51.272505207404997</v>
          </cell>
          <cell r="I484">
            <v>51.272505207404997</v>
          </cell>
          <cell r="J484">
            <v>51.272505207404997</v>
          </cell>
          <cell r="K484">
            <v>51.272505207404997</v>
          </cell>
          <cell r="L484">
            <v>51.272505207404997</v>
          </cell>
          <cell r="M484">
            <v>51.272505207404997</v>
          </cell>
          <cell r="N484">
            <v>51.272505207404997</v>
          </cell>
          <cell r="O484">
            <v>51.272505207404997</v>
          </cell>
          <cell r="P484">
            <v>51.272505207404997</v>
          </cell>
          <cell r="Q484">
            <v>51.272505207404997</v>
          </cell>
          <cell r="R484">
            <v>51.272505207404997</v>
          </cell>
          <cell r="S484">
            <v>51.272505207404997</v>
          </cell>
          <cell r="T484">
            <v>51.272505207404997</v>
          </cell>
          <cell r="U484">
            <v>51.272505207404997</v>
          </cell>
          <cell r="V484">
            <v>51.272505207404997</v>
          </cell>
          <cell r="W484">
            <v>51.272505207404997</v>
          </cell>
          <cell r="X484">
            <v>51.272505207404997</v>
          </cell>
          <cell r="Y484">
            <v>51.272505207404997</v>
          </cell>
          <cell r="Z484">
            <v>51.272505207404997</v>
          </cell>
          <cell r="AA484">
            <v>51.272505207404997</v>
          </cell>
          <cell r="AB484">
            <v>30.869627351747301</v>
          </cell>
          <cell r="AC484">
            <v>30.869627351747301</v>
          </cell>
          <cell r="AD484">
            <v>30.869627351747301</v>
          </cell>
          <cell r="AE484">
            <v>135.749337</v>
          </cell>
          <cell r="AF484">
            <v>115.43731307858999</v>
          </cell>
          <cell r="AG484">
            <v>115.43731307858999</v>
          </cell>
          <cell r="AH484">
            <v>20.309010220194999</v>
          </cell>
          <cell r="AI484">
            <v>20.309010220194999</v>
          </cell>
          <cell r="AJ484">
            <v>20.309010220194999</v>
          </cell>
        </row>
        <row r="486">
          <cell r="C486" t="str">
            <v>Tipo Forestal 10</v>
          </cell>
        </row>
        <row r="487">
          <cell r="C487" t="str">
            <v>Uso de la Tierra/Año</v>
          </cell>
          <cell r="D487">
            <v>1990</v>
          </cell>
          <cell r="E487">
            <v>1991</v>
          </cell>
          <cell r="F487">
            <v>1992</v>
          </cell>
          <cell r="G487">
            <v>1993</v>
          </cell>
          <cell r="H487">
            <v>1994</v>
          </cell>
          <cell r="I487">
            <v>1995</v>
          </cell>
          <cell r="J487">
            <v>1996</v>
          </cell>
          <cell r="K487">
            <v>1997</v>
          </cell>
          <cell r="L487">
            <v>1998</v>
          </cell>
          <cell r="M487">
            <v>1999</v>
          </cell>
          <cell r="N487">
            <v>2000</v>
          </cell>
          <cell r="O487">
            <v>2001</v>
          </cell>
          <cell r="P487">
            <v>2002</v>
          </cell>
          <cell r="Q487">
            <v>2003</v>
          </cell>
          <cell r="R487">
            <v>2004</v>
          </cell>
          <cell r="S487">
            <v>2005</v>
          </cell>
          <cell r="T487">
            <v>2006</v>
          </cell>
          <cell r="U487">
            <v>2007</v>
          </cell>
          <cell r="V487">
            <v>2008</v>
          </cell>
          <cell r="W487">
            <v>2009</v>
          </cell>
          <cell r="X487">
            <v>2010</v>
          </cell>
          <cell r="Y487">
            <v>2011</v>
          </cell>
          <cell r="Z487">
            <v>2012</v>
          </cell>
          <cell r="AA487">
            <v>2013</v>
          </cell>
          <cell r="AB487">
            <v>2014</v>
          </cell>
          <cell r="AC487">
            <v>2015</v>
          </cell>
          <cell r="AD487">
            <v>2016</v>
          </cell>
          <cell r="AE487">
            <v>2017</v>
          </cell>
          <cell r="AF487">
            <v>2018</v>
          </cell>
          <cell r="AG487">
            <v>2019</v>
          </cell>
          <cell r="AH487">
            <v>2020</v>
          </cell>
          <cell r="AI487">
            <v>2021</v>
          </cell>
          <cell r="AJ487">
            <v>2022</v>
          </cell>
        </row>
        <row r="488">
          <cell r="C488" t="str">
            <v>XV</v>
          </cell>
          <cell r="D488">
            <v>0</v>
          </cell>
          <cell r="E488">
            <v>0</v>
          </cell>
          <cell r="F488">
            <v>0</v>
          </cell>
          <cell r="G488">
            <v>0</v>
          </cell>
          <cell r="H488">
            <v>0</v>
          </cell>
          <cell r="I488">
            <v>0</v>
          </cell>
          <cell r="J488">
            <v>0</v>
          </cell>
          <cell r="K488">
            <v>0</v>
          </cell>
          <cell r="L488">
            <v>0</v>
          </cell>
          <cell r="M488">
            <v>0</v>
          </cell>
          <cell r="N488">
            <v>0</v>
          </cell>
          <cell r="O488">
            <v>0</v>
          </cell>
          <cell r="P488">
            <v>0</v>
          </cell>
          <cell r="Q488">
            <v>0</v>
          </cell>
          <cell r="R488">
            <v>0</v>
          </cell>
          <cell r="S488">
            <v>0</v>
          </cell>
          <cell r="T488">
            <v>0</v>
          </cell>
          <cell r="U488">
            <v>0</v>
          </cell>
          <cell r="V488">
            <v>0</v>
          </cell>
          <cell r="W488">
            <v>0</v>
          </cell>
          <cell r="X488">
            <v>0</v>
          </cell>
          <cell r="Y488">
            <v>0</v>
          </cell>
          <cell r="Z488">
            <v>0</v>
          </cell>
          <cell r="AA488">
            <v>0</v>
          </cell>
          <cell r="AB488">
            <v>0</v>
          </cell>
          <cell r="AC488">
            <v>0</v>
          </cell>
          <cell r="AD488">
            <v>0</v>
          </cell>
          <cell r="AE488">
            <v>0</v>
          </cell>
          <cell r="AF488">
            <v>0</v>
          </cell>
          <cell r="AG488">
            <v>0</v>
          </cell>
          <cell r="AH488">
            <v>0</v>
          </cell>
          <cell r="AI488">
            <v>0</v>
          </cell>
          <cell r="AJ488">
            <v>0</v>
          </cell>
        </row>
        <row r="489">
          <cell r="C489" t="str">
            <v>I</v>
          </cell>
          <cell r="D489">
            <v>0</v>
          </cell>
          <cell r="E489">
            <v>0</v>
          </cell>
          <cell r="F489">
            <v>0</v>
          </cell>
          <cell r="G489">
            <v>0</v>
          </cell>
          <cell r="H489">
            <v>0</v>
          </cell>
          <cell r="I489">
            <v>0</v>
          </cell>
          <cell r="J489">
            <v>0</v>
          </cell>
          <cell r="K489">
            <v>0</v>
          </cell>
          <cell r="L489">
            <v>0</v>
          </cell>
          <cell r="M489">
            <v>0</v>
          </cell>
          <cell r="N489">
            <v>0</v>
          </cell>
          <cell r="O489">
            <v>0</v>
          </cell>
          <cell r="P489">
            <v>0</v>
          </cell>
          <cell r="Q489">
            <v>0</v>
          </cell>
          <cell r="R489">
            <v>0</v>
          </cell>
          <cell r="S489">
            <v>0</v>
          </cell>
          <cell r="T489">
            <v>0</v>
          </cell>
          <cell r="U489">
            <v>0</v>
          </cell>
          <cell r="V489">
            <v>0</v>
          </cell>
          <cell r="W489">
            <v>0</v>
          </cell>
          <cell r="X489">
            <v>0</v>
          </cell>
          <cell r="Y489">
            <v>0</v>
          </cell>
          <cell r="Z489">
            <v>0</v>
          </cell>
          <cell r="AA489">
            <v>0</v>
          </cell>
          <cell r="AB489">
            <v>0</v>
          </cell>
          <cell r="AC489">
            <v>0</v>
          </cell>
          <cell r="AD489">
            <v>0</v>
          </cell>
          <cell r="AE489">
            <v>0</v>
          </cell>
          <cell r="AF489">
            <v>0</v>
          </cell>
          <cell r="AG489">
            <v>0</v>
          </cell>
          <cell r="AH489">
            <v>0</v>
          </cell>
          <cell r="AI489">
            <v>0</v>
          </cell>
          <cell r="AJ489">
            <v>0</v>
          </cell>
        </row>
        <row r="490">
          <cell r="C490" t="str">
            <v>II</v>
          </cell>
          <cell r="D490">
            <v>0</v>
          </cell>
          <cell r="E490">
            <v>0</v>
          </cell>
          <cell r="F490">
            <v>0</v>
          </cell>
          <cell r="G490">
            <v>0</v>
          </cell>
          <cell r="H490">
            <v>0</v>
          </cell>
          <cell r="I490">
            <v>0</v>
          </cell>
          <cell r="J490">
            <v>0</v>
          </cell>
          <cell r="K490">
            <v>0</v>
          </cell>
          <cell r="L490">
            <v>0</v>
          </cell>
          <cell r="M490">
            <v>0</v>
          </cell>
          <cell r="N490">
            <v>0</v>
          </cell>
          <cell r="O490">
            <v>0</v>
          </cell>
          <cell r="P490">
            <v>0</v>
          </cell>
          <cell r="Q490">
            <v>0</v>
          </cell>
          <cell r="R490">
            <v>0</v>
          </cell>
          <cell r="S490">
            <v>0</v>
          </cell>
          <cell r="T490">
            <v>0</v>
          </cell>
          <cell r="U490">
            <v>0</v>
          </cell>
          <cell r="V490">
            <v>0</v>
          </cell>
          <cell r="W490">
            <v>0</v>
          </cell>
          <cell r="X490">
            <v>0</v>
          </cell>
          <cell r="Y490">
            <v>0</v>
          </cell>
          <cell r="Z490">
            <v>0</v>
          </cell>
          <cell r="AA490">
            <v>0</v>
          </cell>
          <cell r="AB490">
            <v>0</v>
          </cell>
          <cell r="AC490">
            <v>0</v>
          </cell>
          <cell r="AD490">
            <v>0</v>
          </cell>
          <cell r="AE490">
            <v>0</v>
          </cell>
          <cell r="AF490">
            <v>0</v>
          </cell>
          <cell r="AG490">
            <v>0</v>
          </cell>
          <cell r="AH490">
            <v>0</v>
          </cell>
          <cell r="AI490">
            <v>0</v>
          </cell>
          <cell r="AJ490">
            <v>0</v>
          </cell>
        </row>
        <row r="491">
          <cell r="C491" t="str">
            <v>III</v>
          </cell>
          <cell r="D491">
            <v>0</v>
          </cell>
          <cell r="E491">
            <v>0</v>
          </cell>
          <cell r="F491">
            <v>0</v>
          </cell>
          <cell r="G491">
            <v>0</v>
          </cell>
          <cell r="H491">
            <v>0</v>
          </cell>
          <cell r="I491">
            <v>0</v>
          </cell>
          <cell r="J491">
            <v>0</v>
          </cell>
          <cell r="K491">
            <v>0</v>
          </cell>
          <cell r="L491">
            <v>0</v>
          </cell>
          <cell r="M491">
            <v>0</v>
          </cell>
          <cell r="N491">
            <v>0</v>
          </cell>
          <cell r="O491">
            <v>0</v>
          </cell>
          <cell r="P491">
            <v>0</v>
          </cell>
          <cell r="Q491">
            <v>0</v>
          </cell>
          <cell r="R491">
            <v>0</v>
          </cell>
          <cell r="S491">
            <v>0</v>
          </cell>
          <cell r="T491">
            <v>0</v>
          </cell>
          <cell r="U491">
            <v>0</v>
          </cell>
          <cell r="V491">
            <v>0</v>
          </cell>
          <cell r="W491">
            <v>0</v>
          </cell>
          <cell r="X491">
            <v>0</v>
          </cell>
          <cell r="Y491">
            <v>0</v>
          </cell>
          <cell r="Z491">
            <v>0</v>
          </cell>
          <cell r="AA491">
            <v>0</v>
          </cell>
          <cell r="AB491">
            <v>0</v>
          </cell>
          <cell r="AC491">
            <v>0</v>
          </cell>
          <cell r="AD491">
            <v>0</v>
          </cell>
          <cell r="AE491">
            <v>0</v>
          </cell>
          <cell r="AF491">
            <v>0</v>
          </cell>
          <cell r="AG491">
            <v>0</v>
          </cell>
          <cell r="AH491">
            <v>0</v>
          </cell>
          <cell r="AI491">
            <v>0</v>
          </cell>
          <cell r="AJ491">
            <v>0</v>
          </cell>
        </row>
        <row r="492">
          <cell r="C492" t="str">
            <v>IV</v>
          </cell>
          <cell r="D492">
            <v>0</v>
          </cell>
          <cell r="E492">
            <v>0</v>
          </cell>
          <cell r="F492">
            <v>0</v>
          </cell>
          <cell r="G492">
            <v>0</v>
          </cell>
          <cell r="H492">
            <v>0</v>
          </cell>
          <cell r="I492">
            <v>0</v>
          </cell>
          <cell r="J492">
            <v>0</v>
          </cell>
          <cell r="K492">
            <v>0</v>
          </cell>
          <cell r="L492">
            <v>0</v>
          </cell>
          <cell r="M492">
            <v>0</v>
          </cell>
          <cell r="N492">
            <v>0</v>
          </cell>
          <cell r="O492">
            <v>0</v>
          </cell>
          <cell r="P492">
            <v>0</v>
          </cell>
          <cell r="Q492">
            <v>0</v>
          </cell>
          <cell r="R492">
            <v>0</v>
          </cell>
          <cell r="S492">
            <v>0</v>
          </cell>
          <cell r="T492">
            <v>0</v>
          </cell>
          <cell r="U492">
            <v>0</v>
          </cell>
          <cell r="V492">
            <v>0</v>
          </cell>
          <cell r="W492">
            <v>0</v>
          </cell>
          <cell r="X492">
            <v>0</v>
          </cell>
          <cell r="Y492">
            <v>0</v>
          </cell>
          <cell r="Z492">
            <v>0</v>
          </cell>
          <cell r="AA492">
            <v>0</v>
          </cell>
          <cell r="AB492">
            <v>0</v>
          </cell>
          <cell r="AC492">
            <v>0</v>
          </cell>
          <cell r="AD492">
            <v>0</v>
          </cell>
          <cell r="AE492">
            <v>0</v>
          </cell>
          <cell r="AF492">
            <v>0</v>
          </cell>
          <cell r="AG492">
            <v>0</v>
          </cell>
          <cell r="AH492">
            <v>0</v>
          </cell>
          <cell r="AI492">
            <v>0</v>
          </cell>
          <cell r="AJ492">
            <v>0</v>
          </cell>
        </row>
        <row r="493">
          <cell r="C493" t="str">
            <v>V</v>
          </cell>
          <cell r="D493">
            <v>0</v>
          </cell>
          <cell r="E493">
            <v>0</v>
          </cell>
          <cell r="F493">
            <v>0</v>
          </cell>
          <cell r="G493">
            <v>0</v>
          </cell>
          <cell r="H493">
            <v>0</v>
          </cell>
          <cell r="I493">
            <v>0</v>
          </cell>
          <cell r="J493">
            <v>0</v>
          </cell>
          <cell r="K493">
            <v>0</v>
          </cell>
          <cell r="L493">
            <v>0</v>
          </cell>
          <cell r="M493">
            <v>0</v>
          </cell>
          <cell r="N493">
            <v>0</v>
          </cell>
          <cell r="O493">
            <v>0</v>
          </cell>
          <cell r="P493">
            <v>0</v>
          </cell>
          <cell r="Q493">
            <v>0</v>
          </cell>
          <cell r="R493">
            <v>0</v>
          </cell>
          <cell r="S493">
            <v>0</v>
          </cell>
          <cell r="T493">
            <v>0</v>
          </cell>
          <cell r="U493">
            <v>0</v>
          </cell>
          <cell r="V493">
            <v>0</v>
          </cell>
          <cell r="W493">
            <v>0</v>
          </cell>
          <cell r="X493">
            <v>0</v>
          </cell>
          <cell r="Y493">
            <v>0</v>
          </cell>
          <cell r="Z493">
            <v>0</v>
          </cell>
          <cell r="AA493">
            <v>0</v>
          </cell>
          <cell r="AB493">
            <v>0</v>
          </cell>
          <cell r="AC493">
            <v>0</v>
          </cell>
          <cell r="AD493">
            <v>0</v>
          </cell>
          <cell r="AE493">
            <v>0</v>
          </cell>
          <cell r="AF493">
            <v>0</v>
          </cell>
          <cell r="AG493">
            <v>0</v>
          </cell>
          <cell r="AH493">
            <v>0</v>
          </cell>
          <cell r="AI493">
            <v>0</v>
          </cell>
          <cell r="AJ493">
            <v>0</v>
          </cell>
        </row>
        <row r="494">
          <cell r="C494" t="str">
            <v>RM</v>
          </cell>
          <cell r="D494">
            <v>0</v>
          </cell>
          <cell r="E494">
            <v>0</v>
          </cell>
          <cell r="F494">
            <v>0</v>
          </cell>
          <cell r="G494">
            <v>0</v>
          </cell>
          <cell r="H494">
            <v>0</v>
          </cell>
          <cell r="I494">
            <v>0</v>
          </cell>
          <cell r="J494">
            <v>0</v>
          </cell>
          <cell r="K494">
            <v>0</v>
          </cell>
          <cell r="L494">
            <v>0</v>
          </cell>
          <cell r="M494">
            <v>0</v>
          </cell>
          <cell r="N494">
            <v>0</v>
          </cell>
          <cell r="O494">
            <v>0</v>
          </cell>
          <cell r="P494">
            <v>0</v>
          </cell>
          <cell r="Q494">
            <v>0</v>
          </cell>
          <cell r="R494">
            <v>0</v>
          </cell>
          <cell r="S494">
            <v>0</v>
          </cell>
          <cell r="T494">
            <v>0</v>
          </cell>
          <cell r="U494">
            <v>0</v>
          </cell>
          <cell r="V494">
            <v>0</v>
          </cell>
          <cell r="W494">
            <v>0</v>
          </cell>
          <cell r="X494">
            <v>0</v>
          </cell>
          <cell r="Y494">
            <v>0</v>
          </cell>
          <cell r="Z494">
            <v>0</v>
          </cell>
          <cell r="AA494">
            <v>0</v>
          </cell>
          <cell r="AB494">
            <v>0</v>
          </cell>
          <cell r="AC494">
            <v>0</v>
          </cell>
          <cell r="AD494">
            <v>0</v>
          </cell>
          <cell r="AE494">
            <v>0</v>
          </cell>
          <cell r="AF494">
            <v>0</v>
          </cell>
          <cell r="AG494">
            <v>0</v>
          </cell>
          <cell r="AH494">
            <v>0</v>
          </cell>
          <cell r="AI494">
            <v>0</v>
          </cell>
          <cell r="AJ494">
            <v>0</v>
          </cell>
        </row>
        <row r="495">
          <cell r="C495" t="str">
            <v>VI</v>
          </cell>
          <cell r="D495">
            <v>0</v>
          </cell>
          <cell r="E495">
            <v>0</v>
          </cell>
          <cell r="F495">
            <v>0</v>
          </cell>
          <cell r="G495">
            <v>0</v>
          </cell>
          <cell r="H495">
            <v>0</v>
          </cell>
          <cell r="I495">
            <v>0</v>
          </cell>
          <cell r="J495">
            <v>0</v>
          </cell>
          <cell r="K495">
            <v>0</v>
          </cell>
          <cell r="L495">
            <v>0</v>
          </cell>
          <cell r="M495">
            <v>0</v>
          </cell>
          <cell r="N495">
            <v>0</v>
          </cell>
          <cell r="O495">
            <v>0</v>
          </cell>
          <cell r="P495">
            <v>0</v>
          </cell>
          <cell r="Q495">
            <v>0</v>
          </cell>
          <cell r="R495">
            <v>0</v>
          </cell>
          <cell r="S495">
            <v>0</v>
          </cell>
          <cell r="T495">
            <v>0</v>
          </cell>
          <cell r="U495">
            <v>0</v>
          </cell>
          <cell r="V495">
            <v>0</v>
          </cell>
          <cell r="W495">
            <v>0</v>
          </cell>
          <cell r="X495">
            <v>0</v>
          </cell>
          <cell r="Y495">
            <v>0</v>
          </cell>
          <cell r="Z495">
            <v>0</v>
          </cell>
          <cell r="AA495">
            <v>0</v>
          </cell>
          <cell r="AB495">
            <v>0</v>
          </cell>
          <cell r="AC495">
            <v>0</v>
          </cell>
          <cell r="AD495">
            <v>0</v>
          </cell>
          <cell r="AE495">
            <v>0</v>
          </cell>
          <cell r="AF495">
            <v>0</v>
          </cell>
          <cell r="AG495">
            <v>0</v>
          </cell>
          <cell r="AH495">
            <v>0</v>
          </cell>
          <cell r="AI495">
            <v>0</v>
          </cell>
          <cell r="AJ495">
            <v>0</v>
          </cell>
        </row>
        <row r="496">
          <cell r="C496" t="str">
            <v>VII</v>
          </cell>
          <cell r="D496">
            <v>0</v>
          </cell>
          <cell r="E496">
            <v>0</v>
          </cell>
          <cell r="F496">
            <v>0</v>
          </cell>
          <cell r="G496">
            <v>0</v>
          </cell>
          <cell r="H496">
            <v>0</v>
          </cell>
          <cell r="I496">
            <v>0</v>
          </cell>
          <cell r="J496">
            <v>0</v>
          </cell>
          <cell r="K496">
            <v>0</v>
          </cell>
          <cell r="L496">
            <v>0</v>
          </cell>
          <cell r="M496">
            <v>0</v>
          </cell>
          <cell r="N496">
            <v>0</v>
          </cell>
          <cell r="O496">
            <v>0</v>
          </cell>
          <cell r="P496">
            <v>0</v>
          </cell>
          <cell r="Q496">
            <v>0</v>
          </cell>
          <cell r="R496">
            <v>0</v>
          </cell>
          <cell r="S496">
            <v>0</v>
          </cell>
          <cell r="T496">
            <v>0</v>
          </cell>
          <cell r="U496">
            <v>0</v>
          </cell>
          <cell r="V496">
            <v>0</v>
          </cell>
          <cell r="W496">
            <v>0</v>
          </cell>
          <cell r="X496">
            <v>0</v>
          </cell>
          <cell r="Y496">
            <v>0</v>
          </cell>
          <cell r="Z496">
            <v>0</v>
          </cell>
          <cell r="AA496">
            <v>0</v>
          </cell>
          <cell r="AB496">
            <v>0</v>
          </cell>
          <cell r="AC496">
            <v>0</v>
          </cell>
          <cell r="AD496">
            <v>0</v>
          </cell>
          <cell r="AE496">
            <v>0</v>
          </cell>
          <cell r="AF496">
            <v>0</v>
          </cell>
          <cell r="AG496">
            <v>0</v>
          </cell>
          <cell r="AH496">
            <v>0</v>
          </cell>
          <cell r="AI496">
            <v>0</v>
          </cell>
          <cell r="AJ496">
            <v>0</v>
          </cell>
        </row>
        <row r="497">
          <cell r="C497" t="str">
            <v>XVI</v>
          </cell>
          <cell r="D497">
            <v>0.88487225851583295</v>
          </cell>
          <cell r="E497">
            <v>0.88487225851583295</v>
          </cell>
          <cell r="F497">
            <v>0.88487225851583295</v>
          </cell>
          <cell r="G497">
            <v>0.88487225851583295</v>
          </cell>
          <cell r="H497">
            <v>0.88487225851583295</v>
          </cell>
          <cell r="I497">
            <v>0.88487225851583295</v>
          </cell>
          <cell r="J497">
            <v>0.88487225851583295</v>
          </cell>
          <cell r="K497">
            <v>0.88487225851583295</v>
          </cell>
          <cell r="L497">
            <v>0.88487225851583295</v>
          </cell>
          <cell r="M497">
            <v>0.88487225851583295</v>
          </cell>
          <cell r="N497">
            <v>0.88487225851583295</v>
          </cell>
          <cell r="O497">
            <v>0.88487225851583295</v>
          </cell>
          <cell r="P497">
            <v>0.88487225851583295</v>
          </cell>
          <cell r="Q497">
            <v>0.88487225851583295</v>
          </cell>
          <cell r="R497">
            <v>0.88487225851583295</v>
          </cell>
          <cell r="S497">
            <v>0.88487225851583295</v>
          </cell>
          <cell r="T497">
            <v>0.88487225851583295</v>
          </cell>
          <cell r="U497">
            <v>0.88487225851583295</v>
          </cell>
          <cell r="V497">
            <v>0.88487225851583295</v>
          </cell>
          <cell r="W497">
            <v>0.88487225851583295</v>
          </cell>
          <cell r="X497">
            <v>0.88487225851583295</v>
          </cell>
          <cell r="Y497">
            <v>0.88487225851583295</v>
          </cell>
          <cell r="Z497">
            <v>0.88487225851583295</v>
          </cell>
          <cell r="AA497">
            <v>0.88487225851583295</v>
          </cell>
          <cell r="AB497">
            <v>0</v>
          </cell>
          <cell r="AC497">
            <v>0</v>
          </cell>
          <cell r="AD497">
            <v>0</v>
          </cell>
          <cell r="AE497">
            <v>0</v>
          </cell>
          <cell r="AF497">
            <v>0</v>
          </cell>
          <cell r="AG497">
            <v>0</v>
          </cell>
          <cell r="AH497">
            <v>0</v>
          </cell>
          <cell r="AI497">
            <v>0</v>
          </cell>
          <cell r="AJ497">
            <v>0</v>
          </cell>
        </row>
        <row r="498">
          <cell r="C498" t="str">
            <v>VIII</v>
          </cell>
          <cell r="D498">
            <v>45.581647750000002</v>
          </cell>
          <cell r="E498">
            <v>45.581647750000002</v>
          </cell>
          <cell r="F498">
            <v>45.581647750000002</v>
          </cell>
          <cell r="G498">
            <v>45.581647750000002</v>
          </cell>
          <cell r="H498">
            <v>45.581647750000002</v>
          </cell>
          <cell r="I498">
            <v>45.581647750000002</v>
          </cell>
          <cell r="J498">
            <v>45.581647750000002</v>
          </cell>
          <cell r="K498">
            <v>45.581647750000002</v>
          </cell>
          <cell r="L498">
            <v>45.581647750000002</v>
          </cell>
          <cell r="M498">
            <v>45.581647750000002</v>
          </cell>
          <cell r="N498">
            <v>45.581647750000002</v>
          </cell>
          <cell r="O498">
            <v>45.581647750000002</v>
          </cell>
          <cell r="P498">
            <v>45.581647750000002</v>
          </cell>
          <cell r="Q498">
            <v>45.581647750000002</v>
          </cell>
          <cell r="R498">
            <v>45.581647750000002</v>
          </cell>
          <cell r="S498">
            <v>45.581647750000002</v>
          </cell>
          <cell r="T498">
            <v>45.581647750000002</v>
          </cell>
          <cell r="U498">
            <v>45.581647750000002</v>
          </cell>
          <cell r="V498">
            <v>45.581647750000002</v>
          </cell>
          <cell r="W498">
            <v>45.581647750000002</v>
          </cell>
          <cell r="X498">
            <v>45.581647750000002</v>
          </cell>
          <cell r="Y498">
            <v>45.581647750000002</v>
          </cell>
          <cell r="Z498">
            <v>45.581647750000002</v>
          </cell>
          <cell r="AA498">
            <v>45.581647750000002</v>
          </cell>
          <cell r="AB498">
            <v>8.1803530000000002</v>
          </cell>
          <cell r="AC498">
            <v>8.1803530000000002</v>
          </cell>
          <cell r="AD498">
            <v>8.1803530000000002</v>
          </cell>
          <cell r="AE498">
            <v>30.595773000000001</v>
          </cell>
          <cell r="AF498">
            <v>1.3600099999999999</v>
          </cell>
          <cell r="AG498">
            <v>1.3600099999999999</v>
          </cell>
          <cell r="AH498">
            <v>0</v>
          </cell>
          <cell r="AI498">
            <v>0</v>
          </cell>
          <cell r="AJ498">
            <v>0</v>
          </cell>
        </row>
        <row r="499">
          <cell r="C499" t="str">
            <v>IX</v>
          </cell>
          <cell r="D499">
            <v>54.331040471653402</v>
          </cell>
          <cell r="E499">
            <v>54.331040471653402</v>
          </cell>
          <cell r="F499">
            <v>54.331040471653402</v>
          </cell>
          <cell r="G499">
            <v>54.331040471653402</v>
          </cell>
          <cell r="H499">
            <v>54.331040471653402</v>
          </cell>
          <cell r="I499">
            <v>54.331040471653402</v>
          </cell>
          <cell r="J499">
            <v>54.331040471653402</v>
          </cell>
          <cell r="K499">
            <v>54.331040471653402</v>
          </cell>
          <cell r="L499">
            <v>54.331040471653402</v>
          </cell>
          <cell r="M499">
            <v>54.331040471653402</v>
          </cell>
          <cell r="N499">
            <v>54.331040471653402</v>
          </cell>
          <cell r="O499">
            <v>54.331040471653402</v>
          </cell>
          <cell r="P499">
            <v>54.331040471653402</v>
          </cell>
          <cell r="Q499">
            <v>54.331040471653402</v>
          </cell>
          <cell r="R499">
            <v>54.331040471653402</v>
          </cell>
          <cell r="S499">
            <v>54.331040471653402</v>
          </cell>
          <cell r="T499">
            <v>54.331040471653402</v>
          </cell>
          <cell r="U499">
            <v>54.331040471653402</v>
          </cell>
          <cell r="V499">
            <v>54.331040471653402</v>
          </cell>
          <cell r="W499">
            <v>54.331040471653402</v>
          </cell>
          <cell r="X499">
            <v>54.331040471653402</v>
          </cell>
          <cell r="Y499">
            <v>54.331040471653402</v>
          </cell>
          <cell r="Z499">
            <v>54.331040471653402</v>
          </cell>
          <cell r="AA499">
            <v>54.331040471653402</v>
          </cell>
          <cell r="AB499">
            <v>21.696878465099999</v>
          </cell>
          <cell r="AC499">
            <v>21.696878465099999</v>
          </cell>
          <cell r="AD499">
            <v>21.696878465099999</v>
          </cell>
          <cell r="AE499">
            <v>6.9078196427999998</v>
          </cell>
          <cell r="AF499">
            <v>3.6088657279</v>
          </cell>
          <cell r="AG499">
            <v>3.6088657279</v>
          </cell>
          <cell r="AH499">
            <v>1.0640921387025</v>
          </cell>
          <cell r="AI499">
            <v>1.0640921387025</v>
          </cell>
          <cell r="AJ499">
            <v>1.0640921387025</v>
          </cell>
        </row>
        <row r="500">
          <cell r="C500" t="str">
            <v>XIV</v>
          </cell>
          <cell r="D500">
            <v>22.028525333333299</v>
          </cell>
          <cell r="E500">
            <v>22.028525333333299</v>
          </cell>
          <cell r="F500">
            <v>22.028525333333299</v>
          </cell>
          <cell r="G500">
            <v>22.028525333333299</v>
          </cell>
          <cell r="H500">
            <v>22.028525333333299</v>
          </cell>
          <cell r="I500">
            <v>22.028525333333299</v>
          </cell>
          <cell r="J500">
            <v>22.028525333333299</v>
          </cell>
          <cell r="K500">
            <v>22.028525333333299</v>
          </cell>
          <cell r="L500">
            <v>22.028525333333299</v>
          </cell>
          <cell r="M500">
            <v>22.028525333333299</v>
          </cell>
          <cell r="N500">
            <v>22.028525333333299</v>
          </cell>
          <cell r="O500">
            <v>22.028525333333299</v>
          </cell>
          <cell r="P500">
            <v>22.028525333333299</v>
          </cell>
          <cell r="Q500">
            <v>22.028525333333299</v>
          </cell>
          <cell r="R500">
            <v>22.028525333333299</v>
          </cell>
          <cell r="S500">
            <v>22.028525333333299</v>
          </cell>
          <cell r="T500">
            <v>22.028525333333299</v>
          </cell>
          <cell r="U500">
            <v>22.028525333333299</v>
          </cell>
          <cell r="V500">
            <v>22.028525333333299</v>
          </cell>
          <cell r="W500">
            <v>22.028525333333299</v>
          </cell>
          <cell r="X500">
            <v>22.028525333333299</v>
          </cell>
          <cell r="Y500">
            <v>22.028525333333299</v>
          </cell>
          <cell r="Z500">
            <v>22.028525333333299</v>
          </cell>
          <cell r="AA500">
            <v>22.028525333333299</v>
          </cell>
          <cell r="AB500">
            <v>3.9721639999999998</v>
          </cell>
          <cell r="AC500">
            <v>3.9721639999999998</v>
          </cell>
          <cell r="AD500">
            <v>3.9721639999999998</v>
          </cell>
          <cell r="AE500">
            <v>7.1573529999999996</v>
          </cell>
          <cell r="AF500">
            <v>37.46902</v>
          </cell>
          <cell r="AG500">
            <v>37.46902</v>
          </cell>
          <cell r="AH500">
            <v>1.0527150000000001</v>
          </cell>
          <cell r="AI500">
            <v>1.0527150000000001</v>
          </cell>
          <cell r="AJ500">
            <v>1.0527150000000001</v>
          </cell>
        </row>
        <row r="501">
          <cell r="C501" t="str">
            <v>X</v>
          </cell>
          <cell r="D501">
            <v>61.00369525</v>
          </cell>
          <cell r="E501">
            <v>61.00369525</v>
          </cell>
          <cell r="F501">
            <v>61.00369525</v>
          </cell>
          <cell r="G501">
            <v>61.00369525</v>
          </cell>
          <cell r="H501">
            <v>61.00369525</v>
          </cell>
          <cell r="I501">
            <v>61.00369525</v>
          </cell>
          <cell r="J501">
            <v>61.00369525</v>
          </cell>
          <cell r="K501">
            <v>61.00369525</v>
          </cell>
          <cell r="L501">
            <v>61.00369525</v>
          </cell>
          <cell r="M501">
            <v>61.00369525</v>
          </cell>
          <cell r="N501">
            <v>61.00369525</v>
          </cell>
          <cell r="O501">
            <v>61.00369525</v>
          </cell>
          <cell r="P501">
            <v>61.00369525</v>
          </cell>
          <cell r="Q501">
            <v>61.00369525</v>
          </cell>
          <cell r="R501">
            <v>61.00369525</v>
          </cell>
          <cell r="S501">
            <v>61.00369525</v>
          </cell>
          <cell r="T501">
            <v>61.00369525</v>
          </cell>
          <cell r="U501">
            <v>61.00369525</v>
          </cell>
          <cell r="V501">
            <v>61.00369525</v>
          </cell>
          <cell r="W501">
            <v>61.00369525</v>
          </cell>
          <cell r="X501">
            <v>61.00369525</v>
          </cell>
          <cell r="Y501">
            <v>61.00369525</v>
          </cell>
          <cell r="Z501">
            <v>61.00369525</v>
          </cell>
          <cell r="AA501">
            <v>61.00369525</v>
          </cell>
          <cell r="AB501">
            <v>124.890960666667</v>
          </cell>
          <cell r="AC501">
            <v>124.890960666667</v>
          </cell>
          <cell r="AD501">
            <v>124.890960666667</v>
          </cell>
          <cell r="AE501">
            <v>324.19269100000002</v>
          </cell>
          <cell r="AF501">
            <v>183.58034649999999</v>
          </cell>
          <cell r="AG501">
            <v>183.58034649999999</v>
          </cell>
          <cell r="AH501">
            <v>47.183331000000003</v>
          </cell>
          <cell r="AI501">
            <v>47.183331000000003</v>
          </cell>
          <cell r="AJ501">
            <v>47.183331000000003</v>
          </cell>
        </row>
        <row r="502">
          <cell r="C502" t="str">
            <v>XI</v>
          </cell>
          <cell r="D502">
            <v>0</v>
          </cell>
          <cell r="E502">
            <v>0</v>
          </cell>
          <cell r="F502">
            <v>0</v>
          </cell>
          <cell r="G502">
            <v>0</v>
          </cell>
          <cell r="H502">
            <v>0</v>
          </cell>
          <cell r="I502">
            <v>0</v>
          </cell>
          <cell r="J502">
            <v>0</v>
          </cell>
          <cell r="K502">
            <v>0</v>
          </cell>
          <cell r="L502">
            <v>0</v>
          </cell>
          <cell r="M502">
            <v>0</v>
          </cell>
          <cell r="N502">
            <v>0</v>
          </cell>
          <cell r="O502">
            <v>0</v>
          </cell>
          <cell r="P502">
            <v>0</v>
          </cell>
          <cell r="Q502">
            <v>0</v>
          </cell>
          <cell r="R502">
            <v>0</v>
          </cell>
          <cell r="S502">
            <v>0</v>
          </cell>
          <cell r="T502">
            <v>0</v>
          </cell>
          <cell r="U502">
            <v>0</v>
          </cell>
          <cell r="V502">
            <v>0</v>
          </cell>
          <cell r="W502">
            <v>0</v>
          </cell>
          <cell r="X502">
            <v>0</v>
          </cell>
          <cell r="Y502">
            <v>0</v>
          </cell>
          <cell r="Z502">
            <v>0</v>
          </cell>
          <cell r="AA502">
            <v>0</v>
          </cell>
          <cell r="AB502">
            <v>0</v>
          </cell>
          <cell r="AC502">
            <v>0</v>
          </cell>
          <cell r="AD502">
            <v>0</v>
          </cell>
          <cell r="AE502">
            <v>0</v>
          </cell>
          <cell r="AF502">
            <v>0</v>
          </cell>
          <cell r="AG502">
            <v>0</v>
          </cell>
          <cell r="AH502">
            <v>0</v>
          </cell>
          <cell r="AI502">
            <v>0</v>
          </cell>
          <cell r="AJ502">
            <v>0</v>
          </cell>
        </row>
        <row r="503">
          <cell r="C503" t="str">
            <v>XII</v>
          </cell>
          <cell r="D503">
            <v>0</v>
          </cell>
          <cell r="E503">
            <v>0</v>
          </cell>
          <cell r="F503">
            <v>0</v>
          </cell>
          <cell r="G503">
            <v>0</v>
          </cell>
          <cell r="H503">
            <v>0</v>
          </cell>
          <cell r="I503">
            <v>0</v>
          </cell>
          <cell r="J503">
            <v>0</v>
          </cell>
          <cell r="K503">
            <v>0</v>
          </cell>
          <cell r="L503">
            <v>0</v>
          </cell>
          <cell r="M503">
            <v>0</v>
          </cell>
          <cell r="N503">
            <v>0</v>
          </cell>
          <cell r="O503">
            <v>0</v>
          </cell>
          <cell r="P503">
            <v>0</v>
          </cell>
          <cell r="Q503">
            <v>0</v>
          </cell>
          <cell r="R503">
            <v>0</v>
          </cell>
          <cell r="S503">
            <v>0</v>
          </cell>
          <cell r="T503">
            <v>0</v>
          </cell>
          <cell r="U503">
            <v>0</v>
          </cell>
          <cell r="V503">
            <v>0</v>
          </cell>
          <cell r="W503">
            <v>0</v>
          </cell>
          <cell r="X503">
            <v>0</v>
          </cell>
          <cell r="Y503">
            <v>0</v>
          </cell>
          <cell r="Z503">
            <v>0</v>
          </cell>
          <cell r="AA503">
            <v>0</v>
          </cell>
          <cell r="AB503">
            <v>0</v>
          </cell>
          <cell r="AC503">
            <v>0</v>
          </cell>
          <cell r="AD503">
            <v>0</v>
          </cell>
          <cell r="AE503">
            <v>0</v>
          </cell>
          <cell r="AF503">
            <v>0</v>
          </cell>
          <cell r="AG503">
            <v>0</v>
          </cell>
          <cell r="AH503">
            <v>0</v>
          </cell>
          <cell r="AI503">
            <v>0</v>
          </cell>
          <cell r="AJ503">
            <v>0</v>
          </cell>
        </row>
        <row r="504">
          <cell r="D504">
            <v>183.82978106350299</v>
          </cell>
          <cell r="E504">
            <v>183.82978106350299</v>
          </cell>
          <cell r="F504">
            <v>183.82978106350299</v>
          </cell>
          <cell r="G504">
            <v>183.82978106350299</v>
          </cell>
          <cell r="H504">
            <v>183.82978106350299</v>
          </cell>
          <cell r="I504">
            <v>183.82978106350299</v>
          </cell>
          <cell r="J504">
            <v>183.82978106350299</v>
          </cell>
          <cell r="K504">
            <v>183.82978106350299</v>
          </cell>
          <cell r="L504">
            <v>183.82978106350299</v>
          </cell>
          <cell r="M504">
            <v>183.82978106350299</v>
          </cell>
          <cell r="N504">
            <v>183.82978106350299</v>
          </cell>
          <cell r="O504">
            <v>183.82978106350299</v>
          </cell>
          <cell r="P504">
            <v>183.82978106350299</v>
          </cell>
          <cell r="Q504">
            <v>183.82978106350299</v>
          </cell>
          <cell r="R504">
            <v>183.82978106350299</v>
          </cell>
          <cell r="S504">
            <v>183.82978106350299</v>
          </cell>
          <cell r="T504">
            <v>183.82978106350299</v>
          </cell>
          <cell r="U504">
            <v>183.82978106350299</v>
          </cell>
          <cell r="V504">
            <v>183.82978106350299</v>
          </cell>
          <cell r="W504">
            <v>183.82978106350299</v>
          </cell>
          <cell r="X504">
            <v>183.82978106350299</v>
          </cell>
          <cell r="Y504">
            <v>183.82978106350299</v>
          </cell>
          <cell r="Z504">
            <v>183.82978106350299</v>
          </cell>
          <cell r="AA504">
            <v>183.82978106350299</v>
          </cell>
          <cell r="AB504">
            <v>158.74035613176699</v>
          </cell>
          <cell r="AC504">
            <v>158.74035613176699</v>
          </cell>
          <cell r="AD504">
            <v>158.74035613176699</v>
          </cell>
          <cell r="AE504">
            <v>368.85363664279998</v>
          </cell>
          <cell r="AF504">
            <v>226.0182422279</v>
          </cell>
          <cell r="AG504">
            <v>226.0182422279</v>
          </cell>
          <cell r="AH504">
            <v>49.300138138702501</v>
          </cell>
          <cell r="AI504">
            <v>49.300138138702501</v>
          </cell>
          <cell r="AJ504">
            <v>49.300138138702501</v>
          </cell>
        </row>
        <row r="506">
          <cell r="C506" t="str">
            <v>Tipo Forestal 11</v>
          </cell>
        </row>
        <row r="507">
          <cell r="C507" t="str">
            <v>Uso de la Tierra/Año</v>
          </cell>
          <cell r="D507">
            <v>1990</v>
          </cell>
          <cell r="E507">
            <v>1991</v>
          </cell>
          <cell r="F507">
            <v>1992</v>
          </cell>
          <cell r="G507">
            <v>1993</v>
          </cell>
          <cell r="H507">
            <v>1994</v>
          </cell>
          <cell r="I507">
            <v>1995</v>
          </cell>
          <cell r="J507">
            <v>1996</v>
          </cell>
          <cell r="K507">
            <v>1997</v>
          </cell>
          <cell r="L507">
            <v>1998</v>
          </cell>
          <cell r="M507">
            <v>1999</v>
          </cell>
          <cell r="N507">
            <v>2000</v>
          </cell>
          <cell r="O507">
            <v>2001</v>
          </cell>
          <cell r="P507">
            <v>2002</v>
          </cell>
          <cell r="Q507">
            <v>2003</v>
          </cell>
          <cell r="R507">
            <v>2004</v>
          </cell>
          <cell r="S507">
            <v>2005</v>
          </cell>
          <cell r="T507">
            <v>2006</v>
          </cell>
          <cell r="U507">
            <v>2007</v>
          </cell>
          <cell r="V507">
            <v>2008</v>
          </cell>
          <cell r="W507">
            <v>2009</v>
          </cell>
          <cell r="X507">
            <v>2010</v>
          </cell>
          <cell r="Y507">
            <v>2011</v>
          </cell>
          <cell r="Z507">
            <v>2012</v>
          </cell>
          <cell r="AA507">
            <v>2013</v>
          </cell>
          <cell r="AB507">
            <v>2014</v>
          </cell>
          <cell r="AC507">
            <v>2015</v>
          </cell>
          <cell r="AD507">
            <v>2016</v>
          </cell>
          <cell r="AE507">
            <v>2017</v>
          </cell>
          <cell r="AF507">
            <v>2018</v>
          </cell>
          <cell r="AG507">
            <v>2019</v>
          </cell>
          <cell r="AH507">
            <v>2020</v>
          </cell>
          <cell r="AI507">
            <v>2021</v>
          </cell>
          <cell r="AJ507">
            <v>2022</v>
          </cell>
        </row>
        <row r="508">
          <cell r="C508" t="str">
            <v>XV</v>
          </cell>
          <cell r="D508">
            <v>0</v>
          </cell>
          <cell r="E508">
            <v>0</v>
          </cell>
          <cell r="F508">
            <v>0</v>
          </cell>
          <cell r="G508">
            <v>0</v>
          </cell>
          <cell r="H508">
            <v>0</v>
          </cell>
          <cell r="I508">
            <v>0</v>
          </cell>
          <cell r="J508">
            <v>0</v>
          </cell>
          <cell r="K508">
            <v>0</v>
          </cell>
          <cell r="L508">
            <v>0</v>
          </cell>
          <cell r="M508">
            <v>0</v>
          </cell>
          <cell r="N508">
            <v>0</v>
          </cell>
          <cell r="O508">
            <v>0</v>
          </cell>
          <cell r="P508">
            <v>0</v>
          </cell>
          <cell r="Q508">
            <v>0</v>
          </cell>
          <cell r="R508">
            <v>0</v>
          </cell>
          <cell r="S508">
            <v>0</v>
          </cell>
          <cell r="T508">
            <v>0</v>
          </cell>
          <cell r="U508">
            <v>0</v>
          </cell>
          <cell r="V508">
            <v>0</v>
          </cell>
          <cell r="W508">
            <v>0</v>
          </cell>
          <cell r="X508">
            <v>0</v>
          </cell>
          <cell r="Y508">
            <v>0</v>
          </cell>
          <cell r="Z508">
            <v>0</v>
          </cell>
          <cell r="AA508">
            <v>0</v>
          </cell>
          <cell r="AB508">
            <v>0</v>
          </cell>
          <cell r="AC508">
            <v>0</v>
          </cell>
          <cell r="AD508">
            <v>0</v>
          </cell>
          <cell r="AE508">
            <v>0</v>
          </cell>
          <cell r="AF508">
            <v>0</v>
          </cell>
          <cell r="AG508">
            <v>0</v>
          </cell>
          <cell r="AH508">
            <v>0</v>
          </cell>
          <cell r="AI508">
            <v>0</v>
          </cell>
          <cell r="AJ508">
            <v>0</v>
          </cell>
        </row>
        <row r="509">
          <cell r="C509" t="str">
            <v>I</v>
          </cell>
          <cell r="D509">
            <v>0</v>
          </cell>
          <cell r="E509">
            <v>0</v>
          </cell>
          <cell r="F509">
            <v>0</v>
          </cell>
          <cell r="G509">
            <v>0</v>
          </cell>
          <cell r="H509">
            <v>0</v>
          </cell>
          <cell r="I509">
            <v>0</v>
          </cell>
          <cell r="J509">
            <v>0</v>
          </cell>
          <cell r="K509">
            <v>0</v>
          </cell>
          <cell r="L509">
            <v>0</v>
          </cell>
          <cell r="M509">
            <v>0</v>
          </cell>
          <cell r="N509">
            <v>0</v>
          </cell>
          <cell r="O509">
            <v>0</v>
          </cell>
          <cell r="P509">
            <v>0</v>
          </cell>
          <cell r="Q509">
            <v>0</v>
          </cell>
          <cell r="R509">
            <v>0</v>
          </cell>
          <cell r="S509">
            <v>0</v>
          </cell>
          <cell r="T509">
            <v>0</v>
          </cell>
          <cell r="U509">
            <v>0</v>
          </cell>
          <cell r="V509">
            <v>0</v>
          </cell>
          <cell r="W509">
            <v>0</v>
          </cell>
          <cell r="X509">
            <v>0</v>
          </cell>
          <cell r="Y509">
            <v>0</v>
          </cell>
          <cell r="Z509">
            <v>0</v>
          </cell>
          <cell r="AA509">
            <v>0</v>
          </cell>
          <cell r="AB509">
            <v>0</v>
          </cell>
          <cell r="AC509">
            <v>0</v>
          </cell>
          <cell r="AD509">
            <v>0</v>
          </cell>
          <cell r="AE509">
            <v>0</v>
          </cell>
          <cell r="AF509">
            <v>0</v>
          </cell>
          <cell r="AG509">
            <v>0</v>
          </cell>
          <cell r="AH509">
            <v>0</v>
          </cell>
          <cell r="AI509">
            <v>0</v>
          </cell>
          <cell r="AJ509">
            <v>0</v>
          </cell>
        </row>
        <row r="510">
          <cell r="C510" t="str">
            <v>II</v>
          </cell>
          <cell r="D510">
            <v>0</v>
          </cell>
          <cell r="E510">
            <v>0</v>
          </cell>
          <cell r="F510">
            <v>0</v>
          </cell>
          <cell r="G510">
            <v>0</v>
          </cell>
          <cell r="H510">
            <v>0</v>
          </cell>
          <cell r="I510">
            <v>0</v>
          </cell>
          <cell r="J510">
            <v>0</v>
          </cell>
          <cell r="K510">
            <v>0</v>
          </cell>
          <cell r="L510">
            <v>0</v>
          </cell>
          <cell r="M510">
            <v>0</v>
          </cell>
          <cell r="N510">
            <v>0</v>
          </cell>
          <cell r="O510">
            <v>0</v>
          </cell>
          <cell r="P510">
            <v>0</v>
          </cell>
          <cell r="Q510">
            <v>0</v>
          </cell>
          <cell r="R510">
            <v>0</v>
          </cell>
          <cell r="S510">
            <v>0</v>
          </cell>
          <cell r="T510">
            <v>0</v>
          </cell>
          <cell r="U510">
            <v>0</v>
          </cell>
          <cell r="V510">
            <v>0</v>
          </cell>
          <cell r="W510">
            <v>0</v>
          </cell>
          <cell r="X510">
            <v>0</v>
          </cell>
          <cell r="Y510">
            <v>0</v>
          </cell>
          <cell r="Z510">
            <v>0</v>
          </cell>
          <cell r="AA510">
            <v>0</v>
          </cell>
          <cell r="AB510">
            <v>0</v>
          </cell>
          <cell r="AC510">
            <v>0</v>
          </cell>
          <cell r="AD510">
            <v>0</v>
          </cell>
          <cell r="AE510">
            <v>0</v>
          </cell>
          <cell r="AF510">
            <v>0</v>
          </cell>
          <cell r="AG510">
            <v>0</v>
          </cell>
          <cell r="AH510">
            <v>0</v>
          </cell>
          <cell r="AI510">
            <v>0</v>
          </cell>
          <cell r="AJ510">
            <v>0</v>
          </cell>
        </row>
        <row r="511">
          <cell r="C511" t="str">
            <v>III</v>
          </cell>
          <cell r="D511">
            <v>90.328299545845994</v>
          </cell>
          <cell r="E511">
            <v>90.328299545845994</v>
          </cell>
          <cell r="F511">
            <v>90.328299545845994</v>
          </cell>
          <cell r="G511">
            <v>90.328299545845994</v>
          </cell>
          <cell r="H511">
            <v>90.328299545845994</v>
          </cell>
          <cell r="I511">
            <v>90.328299545845994</v>
          </cell>
          <cell r="J511">
            <v>90.328299545845994</v>
          </cell>
          <cell r="K511">
            <v>90.328299545845994</v>
          </cell>
          <cell r="L511">
            <v>90.328299545845994</v>
          </cell>
          <cell r="M511">
            <v>90.328299545845994</v>
          </cell>
          <cell r="N511">
            <v>90.328299545845994</v>
          </cell>
          <cell r="O511">
            <v>90.328299545845994</v>
          </cell>
          <cell r="P511">
            <v>90.328299545845994</v>
          </cell>
          <cell r="Q511">
            <v>90.328299545845994</v>
          </cell>
          <cell r="R511">
            <v>90.328299545845994</v>
          </cell>
          <cell r="S511">
            <v>90.328299545845994</v>
          </cell>
          <cell r="T511">
            <v>90.328299545845994</v>
          </cell>
          <cell r="U511">
            <v>90.328299545845994</v>
          </cell>
          <cell r="V511">
            <v>90.328299545845994</v>
          </cell>
          <cell r="W511">
            <v>90.328299545845994</v>
          </cell>
          <cell r="X511">
            <v>90.328299545845994</v>
          </cell>
          <cell r="Y511">
            <v>90.328299545845994</v>
          </cell>
          <cell r="Z511">
            <v>90.328299545845994</v>
          </cell>
          <cell r="AA511">
            <v>90.328299545845994</v>
          </cell>
          <cell r="AB511">
            <v>90.328299545845994</v>
          </cell>
          <cell r="AC511">
            <v>90.328299545845994</v>
          </cell>
          <cell r="AD511">
            <v>90.328299545845994</v>
          </cell>
          <cell r="AE511">
            <v>90.328299545845994</v>
          </cell>
          <cell r="AF511">
            <v>90.328299545845994</v>
          </cell>
          <cell r="AG511">
            <v>90.328299545845994</v>
          </cell>
          <cell r="AH511">
            <v>90.328299545845994</v>
          </cell>
          <cell r="AI511">
            <v>90.328299545845994</v>
          </cell>
          <cell r="AJ511">
            <v>90.328299545845994</v>
          </cell>
        </row>
        <row r="512">
          <cell r="C512" t="str">
            <v>IV</v>
          </cell>
          <cell r="D512">
            <v>0</v>
          </cell>
          <cell r="E512">
            <v>0</v>
          </cell>
          <cell r="F512">
            <v>0</v>
          </cell>
          <cell r="G512">
            <v>0</v>
          </cell>
          <cell r="H512">
            <v>0</v>
          </cell>
          <cell r="I512">
            <v>0</v>
          </cell>
          <cell r="J512">
            <v>0</v>
          </cell>
          <cell r="K512">
            <v>0</v>
          </cell>
          <cell r="L512">
            <v>0</v>
          </cell>
          <cell r="M512">
            <v>0</v>
          </cell>
          <cell r="N512">
            <v>0</v>
          </cell>
          <cell r="O512">
            <v>0</v>
          </cell>
          <cell r="P512">
            <v>0</v>
          </cell>
          <cell r="Q512">
            <v>0</v>
          </cell>
          <cell r="R512">
            <v>0</v>
          </cell>
          <cell r="S512">
            <v>0</v>
          </cell>
          <cell r="T512">
            <v>0</v>
          </cell>
          <cell r="U512">
            <v>0</v>
          </cell>
          <cell r="V512">
            <v>0</v>
          </cell>
          <cell r="W512">
            <v>0</v>
          </cell>
          <cell r="X512">
            <v>0</v>
          </cell>
          <cell r="Y512">
            <v>0</v>
          </cell>
          <cell r="Z512">
            <v>0</v>
          </cell>
          <cell r="AA512">
            <v>0</v>
          </cell>
          <cell r="AB512">
            <v>2.59629434326733</v>
          </cell>
          <cell r="AC512">
            <v>2.59629434326733</v>
          </cell>
          <cell r="AD512">
            <v>2.59629434326733</v>
          </cell>
          <cell r="AE512">
            <v>20.573612883178001</v>
          </cell>
          <cell r="AF512">
            <v>0</v>
          </cell>
          <cell r="AG512">
            <v>0</v>
          </cell>
          <cell r="AH512">
            <v>0</v>
          </cell>
          <cell r="AI512">
            <v>0</v>
          </cell>
          <cell r="AJ512">
            <v>0</v>
          </cell>
        </row>
        <row r="513">
          <cell r="C513" t="str">
            <v>V</v>
          </cell>
          <cell r="D513">
            <v>172.65472975</v>
          </cell>
          <cell r="E513">
            <v>172.65472975</v>
          </cell>
          <cell r="F513">
            <v>172.65472975</v>
          </cell>
          <cell r="G513">
            <v>172.65472975</v>
          </cell>
          <cell r="H513">
            <v>172.65472975</v>
          </cell>
          <cell r="I513">
            <v>172.65472975</v>
          </cell>
          <cell r="J513">
            <v>172.65472975</v>
          </cell>
          <cell r="K513">
            <v>172.65472975</v>
          </cell>
          <cell r="L513">
            <v>172.65472975</v>
          </cell>
          <cell r="M513">
            <v>172.65472975</v>
          </cell>
          <cell r="N513">
            <v>172.65472975</v>
          </cell>
          <cell r="O513">
            <v>172.65472975</v>
          </cell>
          <cell r="P513">
            <v>172.65472975</v>
          </cell>
          <cell r="Q513">
            <v>172.65472975</v>
          </cell>
          <cell r="R513">
            <v>172.65472975</v>
          </cell>
          <cell r="S513">
            <v>172.65472975</v>
          </cell>
          <cell r="T513">
            <v>172.65472975</v>
          </cell>
          <cell r="U513">
            <v>172.65472975</v>
          </cell>
          <cell r="V513">
            <v>172.65472975</v>
          </cell>
          <cell r="W513">
            <v>172.65472975</v>
          </cell>
          <cell r="X513">
            <v>172.65472975</v>
          </cell>
          <cell r="Y513">
            <v>172.65472975</v>
          </cell>
          <cell r="Z513">
            <v>172.65472975</v>
          </cell>
          <cell r="AA513">
            <v>172.65472975</v>
          </cell>
          <cell r="AB513">
            <v>1.6305833333333299</v>
          </cell>
          <cell r="AC513">
            <v>1.6305833333333299</v>
          </cell>
          <cell r="AD513">
            <v>1.6305833333333299</v>
          </cell>
          <cell r="AE513">
            <v>0</v>
          </cell>
          <cell r="AF513">
            <v>0</v>
          </cell>
          <cell r="AG513">
            <v>0</v>
          </cell>
          <cell r="AH513">
            <v>0</v>
          </cell>
          <cell r="AI513">
            <v>0</v>
          </cell>
          <cell r="AJ513">
            <v>0</v>
          </cell>
        </row>
        <row r="514">
          <cell r="C514" t="str">
            <v>RM</v>
          </cell>
          <cell r="D514">
            <v>0</v>
          </cell>
          <cell r="E514">
            <v>0</v>
          </cell>
          <cell r="F514">
            <v>0</v>
          </cell>
          <cell r="G514">
            <v>0</v>
          </cell>
          <cell r="H514">
            <v>0</v>
          </cell>
          <cell r="I514">
            <v>0</v>
          </cell>
          <cell r="J514">
            <v>0</v>
          </cell>
          <cell r="K514">
            <v>0</v>
          </cell>
          <cell r="L514">
            <v>0</v>
          </cell>
          <cell r="M514">
            <v>0</v>
          </cell>
          <cell r="N514">
            <v>0</v>
          </cell>
          <cell r="O514">
            <v>0</v>
          </cell>
          <cell r="P514">
            <v>0</v>
          </cell>
          <cell r="Q514">
            <v>0</v>
          </cell>
          <cell r="R514">
            <v>0</v>
          </cell>
          <cell r="S514">
            <v>0</v>
          </cell>
          <cell r="T514">
            <v>0</v>
          </cell>
          <cell r="U514">
            <v>0</v>
          </cell>
          <cell r="V514">
            <v>0</v>
          </cell>
          <cell r="W514">
            <v>0</v>
          </cell>
          <cell r="X514">
            <v>0</v>
          </cell>
          <cell r="Y514">
            <v>0</v>
          </cell>
          <cell r="Z514">
            <v>0</v>
          </cell>
          <cell r="AA514">
            <v>0</v>
          </cell>
          <cell r="AB514">
            <v>0</v>
          </cell>
          <cell r="AC514">
            <v>0</v>
          </cell>
          <cell r="AD514">
            <v>0</v>
          </cell>
          <cell r="AE514">
            <v>0</v>
          </cell>
          <cell r="AF514">
            <v>0</v>
          </cell>
          <cell r="AG514">
            <v>0</v>
          </cell>
          <cell r="AH514">
            <v>0</v>
          </cell>
          <cell r="AI514">
            <v>0</v>
          </cell>
          <cell r="AJ514">
            <v>0</v>
          </cell>
        </row>
        <row r="515">
          <cell r="C515" t="str">
            <v>VI</v>
          </cell>
          <cell r="D515">
            <v>3.7092430294666703E-2</v>
          </cell>
          <cell r="E515">
            <v>3.7092430294666703E-2</v>
          </cell>
          <cell r="F515">
            <v>3.7092430294666703E-2</v>
          </cell>
          <cell r="G515">
            <v>3.7092430294666703E-2</v>
          </cell>
          <cell r="H515">
            <v>3.7092430294666703E-2</v>
          </cell>
          <cell r="I515">
            <v>3.7092430294666703E-2</v>
          </cell>
          <cell r="J515">
            <v>3.7092430294666703E-2</v>
          </cell>
          <cell r="K515">
            <v>3.7092430294666703E-2</v>
          </cell>
          <cell r="L515">
            <v>3.7092430294666703E-2</v>
          </cell>
          <cell r="M515">
            <v>3.7092430294666703E-2</v>
          </cell>
          <cell r="N515">
            <v>3.7092430294666703E-2</v>
          </cell>
          <cell r="O515">
            <v>3.7092430294666703E-2</v>
          </cell>
          <cell r="P515">
            <v>3.7092430294666703E-2</v>
          </cell>
          <cell r="Q515">
            <v>3.7092430294666703E-2</v>
          </cell>
          <cell r="R515">
            <v>3.7092430294666703E-2</v>
          </cell>
          <cell r="S515">
            <v>3.7092430294666703E-2</v>
          </cell>
          <cell r="T515">
            <v>3.7092430294666703E-2</v>
          </cell>
          <cell r="U515">
            <v>3.7092430294666703E-2</v>
          </cell>
          <cell r="V515">
            <v>3.7092430294666703E-2</v>
          </cell>
          <cell r="W515">
            <v>3.7092430294666703E-2</v>
          </cell>
          <cell r="X515">
            <v>3.7092430294666703E-2</v>
          </cell>
          <cell r="Y515">
            <v>3.7092430294666703E-2</v>
          </cell>
          <cell r="Z515">
            <v>3.7092430294666703E-2</v>
          </cell>
          <cell r="AA515">
            <v>3.7092430294666703E-2</v>
          </cell>
          <cell r="AB515">
            <v>0.52329471542666695</v>
          </cell>
          <cell r="AC515">
            <v>0.52329471542666695</v>
          </cell>
          <cell r="AD515">
            <v>0.52329471542666695</v>
          </cell>
          <cell r="AE515">
            <v>0</v>
          </cell>
          <cell r="AF515">
            <v>0</v>
          </cell>
          <cell r="AG515">
            <v>0</v>
          </cell>
          <cell r="AH515">
            <v>0</v>
          </cell>
          <cell r="AI515">
            <v>0</v>
          </cell>
          <cell r="AJ515">
            <v>0</v>
          </cell>
        </row>
        <row r="516">
          <cell r="C516" t="str">
            <v>VII</v>
          </cell>
          <cell r="D516">
            <v>0</v>
          </cell>
          <cell r="E516">
            <v>0</v>
          </cell>
          <cell r="F516">
            <v>0</v>
          </cell>
          <cell r="G516">
            <v>0</v>
          </cell>
          <cell r="H516">
            <v>0</v>
          </cell>
          <cell r="I516">
            <v>0</v>
          </cell>
          <cell r="J516">
            <v>0</v>
          </cell>
          <cell r="K516">
            <v>0</v>
          </cell>
          <cell r="L516">
            <v>0</v>
          </cell>
          <cell r="M516">
            <v>0</v>
          </cell>
          <cell r="N516">
            <v>0</v>
          </cell>
          <cell r="O516">
            <v>0</v>
          </cell>
          <cell r="P516">
            <v>0</v>
          </cell>
          <cell r="Q516">
            <v>0</v>
          </cell>
          <cell r="R516">
            <v>0</v>
          </cell>
          <cell r="S516">
            <v>0</v>
          </cell>
          <cell r="T516">
            <v>0</v>
          </cell>
          <cell r="U516">
            <v>0</v>
          </cell>
          <cell r="V516">
            <v>0</v>
          </cell>
          <cell r="W516">
            <v>0</v>
          </cell>
          <cell r="X516">
            <v>0</v>
          </cell>
          <cell r="Y516">
            <v>0</v>
          </cell>
          <cell r="Z516">
            <v>0</v>
          </cell>
          <cell r="AA516">
            <v>0</v>
          </cell>
          <cell r="AB516">
            <v>0</v>
          </cell>
          <cell r="AC516">
            <v>0</v>
          </cell>
          <cell r="AD516">
            <v>0</v>
          </cell>
          <cell r="AE516">
            <v>0</v>
          </cell>
          <cell r="AF516">
            <v>0</v>
          </cell>
          <cell r="AG516">
            <v>0</v>
          </cell>
          <cell r="AH516">
            <v>0</v>
          </cell>
          <cell r="AI516">
            <v>0</v>
          </cell>
          <cell r="AJ516">
            <v>0</v>
          </cell>
        </row>
        <row r="517">
          <cell r="C517" t="str">
            <v>XVI</v>
          </cell>
          <cell r="D517">
            <v>0</v>
          </cell>
          <cell r="E517">
            <v>0</v>
          </cell>
          <cell r="F517">
            <v>0</v>
          </cell>
          <cell r="G517">
            <v>0</v>
          </cell>
          <cell r="H517">
            <v>0</v>
          </cell>
          <cell r="I517">
            <v>0</v>
          </cell>
          <cell r="J517">
            <v>0</v>
          </cell>
          <cell r="K517">
            <v>0</v>
          </cell>
          <cell r="L517">
            <v>0</v>
          </cell>
          <cell r="M517">
            <v>0</v>
          </cell>
          <cell r="N517">
            <v>0</v>
          </cell>
          <cell r="O517">
            <v>0</v>
          </cell>
          <cell r="P517">
            <v>0</v>
          </cell>
          <cell r="Q517">
            <v>0</v>
          </cell>
          <cell r="R517">
            <v>0</v>
          </cell>
          <cell r="S517">
            <v>0</v>
          </cell>
          <cell r="T517">
            <v>0</v>
          </cell>
          <cell r="U517">
            <v>0</v>
          </cell>
          <cell r="V517">
            <v>0</v>
          </cell>
          <cell r="W517">
            <v>0</v>
          </cell>
          <cell r="X517">
            <v>0</v>
          </cell>
          <cell r="Y517">
            <v>0</v>
          </cell>
          <cell r="Z517">
            <v>0</v>
          </cell>
          <cell r="AA517">
            <v>0</v>
          </cell>
          <cell r="AB517">
            <v>0</v>
          </cell>
          <cell r="AC517">
            <v>0</v>
          </cell>
          <cell r="AD517">
            <v>0</v>
          </cell>
          <cell r="AE517">
            <v>0</v>
          </cell>
          <cell r="AF517">
            <v>0</v>
          </cell>
          <cell r="AG517">
            <v>0</v>
          </cell>
          <cell r="AH517">
            <v>0</v>
          </cell>
          <cell r="AI517">
            <v>0</v>
          </cell>
          <cell r="AJ517">
            <v>0</v>
          </cell>
        </row>
        <row r="518">
          <cell r="C518" t="str">
            <v>VIII</v>
          </cell>
          <cell r="D518">
            <v>0.32655166666666702</v>
          </cell>
          <cell r="E518">
            <v>0.32655166666666702</v>
          </cell>
          <cell r="F518">
            <v>0.32655166666666702</v>
          </cell>
          <cell r="G518">
            <v>0.32655166666666702</v>
          </cell>
          <cell r="H518">
            <v>0.32655166666666702</v>
          </cell>
          <cell r="I518">
            <v>0.32655166666666702</v>
          </cell>
          <cell r="J518">
            <v>0.32655166666666702</v>
          </cell>
          <cell r="K518">
            <v>0.32655166666666702</v>
          </cell>
          <cell r="L518">
            <v>0.32655166666666702</v>
          </cell>
          <cell r="M518">
            <v>0.32655166666666702</v>
          </cell>
          <cell r="N518">
            <v>0.32655166666666702</v>
          </cell>
          <cell r="O518">
            <v>0.32655166666666702</v>
          </cell>
          <cell r="P518">
            <v>0.32655166666666702</v>
          </cell>
          <cell r="Q518">
            <v>0.32655166666666702</v>
          </cell>
          <cell r="R518">
            <v>0.32655166666666702</v>
          </cell>
          <cell r="S518">
            <v>0.32655166666666702</v>
          </cell>
          <cell r="T518">
            <v>0.32655166666666702</v>
          </cell>
          <cell r="U518">
            <v>0.32655166666666702</v>
          </cell>
          <cell r="V518">
            <v>0.32655166666666702</v>
          </cell>
          <cell r="W518">
            <v>0.32655166666666702</v>
          </cell>
          <cell r="X518">
            <v>0.32655166666666702</v>
          </cell>
          <cell r="Y518">
            <v>0.32655166666666702</v>
          </cell>
          <cell r="Z518">
            <v>0.32655166666666702</v>
          </cell>
          <cell r="AA518">
            <v>0.32655166666666702</v>
          </cell>
          <cell r="AB518">
            <v>0</v>
          </cell>
          <cell r="AC518">
            <v>0</v>
          </cell>
          <cell r="AD518">
            <v>0</v>
          </cell>
          <cell r="AE518">
            <v>0.71228599999999997</v>
          </cell>
          <cell r="AF518">
            <v>1.1066020000000001</v>
          </cell>
          <cell r="AG518">
            <v>1.1066020000000001</v>
          </cell>
          <cell r="AH518">
            <v>0</v>
          </cell>
          <cell r="AI518">
            <v>0</v>
          </cell>
          <cell r="AJ518">
            <v>0</v>
          </cell>
        </row>
        <row r="519">
          <cell r="C519" t="str">
            <v>IX</v>
          </cell>
          <cell r="D519">
            <v>0</v>
          </cell>
          <cell r="E519">
            <v>0</v>
          </cell>
          <cell r="F519">
            <v>0</v>
          </cell>
          <cell r="G519">
            <v>0</v>
          </cell>
          <cell r="H519">
            <v>0</v>
          </cell>
          <cell r="I519">
            <v>0</v>
          </cell>
          <cell r="J519">
            <v>0</v>
          </cell>
          <cell r="K519">
            <v>0</v>
          </cell>
          <cell r="L519">
            <v>0</v>
          </cell>
          <cell r="M519">
            <v>0</v>
          </cell>
          <cell r="N519">
            <v>0</v>
          </cell>
          <cell r="O519">
            <v>0</v>
          </cell>
          <cell r="P519">
            <v>0</v>
          </cell>
          <cell r="Q519">
            <v>0</v>
          </cell>
          <cell r="R519">
            <v>0</v>
          </cell>
          <cell r="S519">
            <v>0</v>
          </cell>
          <cell r="T519">
            <v>0</v>
          </cell>
          <cell r="U519">
            <v>0</v>
          </cell>
          <cell r="V519">
            <v>0</v>
          </cell>
          <cell r="W519">
            <v>0</v>
          </cell>
          <cell r="X519">
            <v>0</v>
          </cell>
          <cell r="Y519">
            <v>0</v>
          </cell>
          <cell r="Z519">
            <v>0</v>
          </cell>
          <cell r="AA519">
            <v>0</v>
          </cell>
          <cell r="AB519">
            <v>0</v>
          </cell>
          <cell r="AC519">
            <v>0</v>
          </cell>
          <cell r="AD519">
            <v>0</v>
          </cell>
          <cell r="AE519">
            <v>0</v>
          </cell>
          <cell r="AF519">
            <v>0</v>
          </cell>
          <cell r="AG519">
            <v>0</v>
          </cell>
          <cell r="AH519">
            <v>0</v>
          </cell>
          <cell r="AI519">
            <v>0</v>
          </cell>
          <cell r="AJ519">
            <v>0</v>
          </cell>
        </row>
        <row r="520">
          <cell r="C520" t="str">
            <v>XIV</v>
          </cell>
          <cell r="D520">
            <v>0</v>
          </cell>
          <cell r="E520">
            <v>0</v>
          </cell>
          <cell r="F520">
            <v>0</v>
          </cell>
          <cell r="G520">
            <v>0</v>
          </cell>
          <cell r="H520">
            <v>0</v>
          </cell>
          <cell r="I520">
            <v>0</v>
          </cell>
          <cell r="J520">
            <v>0</v>
          </cell>
          <cell r="K520">
            <v>0</v>
          </cell>
          <cell r="L520">
            <v>0</v>
          </cell>
          <cell r="M520">
            <v>0</v>
          </cell>
          <cell r="N520">
            <v>0</v>
          </cell>
          <cell r="O520">
            <v>0</v>
          </cell>
          <cell r="P520">
            <v>0</v>
          </cell>
          <cell r="Q520">
            <v>0</v>
          </cell>
          <cell r="R520">
            <v>0</v>
          </cell>
          <cell r="S520">
            <v>0</v>
          </cell>
          <cell r="T520">
            <v>0</v>
          </cell>
          <cell r="U520">
            <v>0</v>
          </cell>
          <cell r="V520">
            <v>0</v>
          </cell>
          <cell r="W520">
            <v>0</v>
          </cell>
          <cell r="X520">
            <v>0</v>
          </cell>
          <cell r="Y520">
            <v>0</v>
          </cell>
          <cell r="Z520">
            <v>0</v>
          </cell>
          <cell r="AA520">
            <v>0</v>
          </cell>
          <cell r="AB520">
            <v>0</v>
          </cell>
          <cell r="AC520">
            <v>0</v>
          </cell>
          <cell r="AD520">
            <v>0</v>
          </cell>
          <cell r="AE520">
            <v>0</v>
          </cell>
          <cell r="AF520">
            <v>0</v>
          </cell>
          <cell r="AG520">
            <v>0</v>
          </cell>
          <cell r="AH520">
            <v>0</v>
          </cell>
          <cell r="AI520">
            <v>0</v>
          </cell>
          <cell r="AJ520">
            <v>0</v>
          </cell>
        </row>
        <row r="521">
          <cell r="C521" t="str">
            <v>X</v>
          </cell>
          <cell r="D521">
            <v>0</v>
          </cell>
          <cell r="E521">
            <v>0</v>
          </cell>
          <cell r="F521">
            <v>0</v>
          </cell>
          <cell r="G521">
            <v>0</v>
          </cell>
          <cell r="H521">
            <v>0</v>
          </cell>
          <cell r="I521">
            <v>0</v>
          </cell>
          <cell r="J521">
            <v>0</v>
          </cell>
          <cell r="K521">
            <v>0</v>
          </cell>
          <cell r="L521">
            <v>0</v>
          </cell>
          <cell r="M521">
            <v>0</v>
          </cell>
          <cell r="N521">
            <v>0</v>
          </cell>
          <cell r="O521">
            <v>0</v>
          </cell>
          <cell r="P521">
            <v>0</v>
          </cell>
          <cell r="Q521">
            <v>0</v>
          </cell>
          <cell r="R521">
            <v>0</v>
          </cell>
          <cell r="S521">
            <v>0</v>
          </cell>
          <cell r="T521">
            <v>0</v>
          </cell>
          <cell r="U521">
            <v>0</v>
          </cell>
          <cell r="V521">
            <v>0</v>
          </cell>
          <cell r="W521">
            <v>0</v>
          </cell>
          <cell r="X521">
            <v>0</v>
          </cell>
          <cell r="Y521">
            <v>0</v>
          </cell>
          <cell r="Z521">
            <v>0</v>
          </cell>
          <cell r="AA521">
            <v>0</v>
          </cell>
          <cell r="AB521">
            <v>0</v>
          </cell>
          <cell r="AC521">
            <v>0</v>
          </cell>
          <cell r="AD521">
            <v>0</v>
          </cell>
          <cell r="AE521">
            <v>0</v>
          </cell>
          <cell r="AF521">
            <v>0</v>
          </cell>
          <cell r="AG521">
            <v>0</v>
          </cell>
          <cell r="AH521">
            <v>0</v>
          </cell>
          <cell r="AI521">
            <v>0</v>
          </cell>
          <cell r="AJ521">
            <v>0</v>
          </cell>
        </row>
        <row r="522">
          <cell r="C522" t="str">
            <v>XI</v>
          </cell>
          <cell r="D522">
            <v>0</v>
          </cell>
          <cell r="E522">
            <v>0</v>
          </cell>
          <cell r="F522">
            <v>0</v>
          </cell>
          <cell r="G522">
            <v>0</v>
          </cell>
          <cell r="H522">
            <v>0</v>
          </cell>
          <cell r="I522">
            <v>0</v>
          </cell>
          <cell r="J522">
            <v>0</v>
          </cell>
          <cell r="K522">
            <v>0</v>
          </cell>
          <cell r="L522">
            <v>0</v>
          </cell>
          <cell r="M522">
            <v>0</v>
          </cell>
          <cell r="N522">
            <v>0</v>
          </cell>
          <cell r="O522">
            <v>0</v>
          </cell>
          <cell r="P522">
            <v>0</v>
          </cell>
          <cell r="Q522">
            <v>0</v>
          </cell>
          <cell r="R522">
            <v>0</v>
          </cell>
          <cell r="S522">
            <v>0</v>
          </cell>
          <cell r="T522">
            <v>0</v>
          </cell>
          <cell r="U522">
            <v>0</v>
          </cell>
          <cell r="V522">
            <v>0</v>
          </cell>
          <cell r="W522">
            <v>0</v>
          </cell>
          <cell r="X522">
            <v>0</v>
          </cell>
          <cell r="Y522">
            <v>0</v>
          </cell>
          <cell r="Z522">
            <v>0</v>
          </cell>
          <cell r="AA522">
            <v>0</v>
          </cell>
          <cell r="AB522">
            <v>0</v>
          </cell>
          <cell r="AC522">
            <v>0</v>
          </cell>
          <cell r="AD522">
            <v>0</v>
          </cell>
          <cell r="AE522">
            <v>0</v>
          </cell>
          <cell r="AF522">
            <v>0</v>
          </cell>
          <cell r="AG522">
            <v>0</v>
          </cell>
          <cell r="AH522">
            <v>0</v>
          </cell>
          <cell r="AI522">
            <v>0</v>
          </cell>
          <cell r="AJ522">
            <v>0</v>
          </cell>
        </row>
        <row r="523">
          <cell r="C523" t="str">
            <v>XII</v>
          </cell>
          <cell r="D523">
            <v>0</v>
          </cell>
          <cell r="E523">
            <v>0</v>
          </cell>
          <cell r="F523">
            <v>0</v>
          </cell>
          <cell r="G523">
            <v>0</v>
          </cell>
          <cell r="H523">
            <v>0</v>
          </cell>
          <cell r="I523">
            <v>0</v>
          </cell>
          <cell r="J523">
            <v>0</v>
          </cell>
          <cell r="K523">
            <v>0</v>
          </cell>
          <cell r="L523">
            <v>0</v>
          </cell>
          <cell r="M523">
            <v>0</v>
          </cell>
          <cell r="N523">
            <v>0</v>
          </cell>
          <cell r="O523">
            <v>0</v>
          </cell>
          <cell r="P523">
            <v>0</v>
          </cell>
          <cell r="Q523">
            <v>0</v>
          </cell>
          <cell r="R523">
            <v>0</v>
          </cell>
          <cell r="S523">
            <v>0</v>
          </cell>
          <cell r="T523">
            <v>0</v>
          </cell>
          <cell r="U523">
            <v>0</v>
          </cell>
          <cell r="V523">
            <v>0</v>
          </cell>
          <cell r="W523">
            <v>0</v>
          </cell>
          <cell r="X523">
            <v>0</v>
          </cell>
          <cell r="Y523">
            <v>0</v>
          </cell>
          <cell r="Z523">
            <v>0</v>
          </cell>
          <cell r="AA523">
            <v>0</v>
          </cell>
          <cell r="AB523">
            <v>0</v>
          </cell>
          <cell r="AC523">
            <v>0</v>
          </cell>
          <cell r="AD523">
            <v>0</v>
          </cell>
          <cell r="AE523">
            <v>0</v>
          </cell>
          <cell r="AF523">
            <v>0</v>
          </cell>
          <cell r="AG523">
            <v>0</v>
          </cell>
          <cell r="AH523">
            <v>0</v>
          </cell>
          <cell r="AI523">
            <v>0</v>
          </cell>
          <cell r="AJ523">
            <v>0</v>
          </cell>
        </row>
        <row r="524">
          <cell r="D524">
            <v>263.34667339280702</v>
          </cell>
          <cell r="E524">
            <v>263.34667339280702</v>
          </cell>
          <cell r="F524">
            <v>263.34667339280702</v>
          </cell>
          <cell r="G524">
            <v>263.34667339280702</v>
          </cell>
          <cell r="H524">
            <v>263.34667339280702</v>
          </cell>
          <cell r="I524">
            <v>263.34667339280702</v>
          </cell>
          <cell r="J524">
            <v>263.34667339280702</v>
          </cell>
          <cell r="K524">
            <v>263.34667339280702</v>
          </cell>
          <cell r="L524">
            <v>263.34667339280702</v>
          </cell>
          <cell r="M524">
            <v>263.34667339280702</v>
          </cell>
          <cell r="N524">
            <v>263.34667339280702</v>
          </cell>
          <cell r="O524">
            <v>263.34667339280702</v>
          </cell>
          <cell r="P524">
            <v>263.34667339280702</v>
          </cell>
          <cell r="Q524">
            <v>263.34667339280702</v>
          </cell>
          <cell r="R524">
            <v>263.34667339280702</v>
          </cell>
          <cell r="S524">
            <v>263.34667339280702</v>
          </cell>
          <cell r="T524">
            <v>263.34667339280702</v>
          </cell>
          <cell r="U524">
            <v>263.34667339280702</v>
          </cell>
          <cell r="V524">
            <v>263.34667339280702</v>
          </cell>
          <cell r="W524">
            <v>263.34667339280702</v>
          </cell>
          <cell r="X524">
            <v>263.34667339280702</v>
          </cell>
          <cell r="Y524">
            <v>263.34667339280702</v>
          </cell>
          <cell r="Z524">
            <v>263.34667339280702</v>
          </cell>
          <cell r="AA524">
            <v>263.34667339280702</v>
          </cell>
          <cell r="AB524">
            <v>95.078471937873303</v>
          </cell>
          <cell r="AC524">
            <v>95.078471937873303</v>
          </cell>
          <cell r="AD524">
            <v>95.078471937873303</v>
          </cell>
          <cell r="AE524">
            <v>111.614198429024</v>
          </cell>
          <cell r="AF524">
            <v>91.434901545846003</v>
          </cell>
          <cell r="AG524">
            <v>91.434901545846003</v>
          </cell>
          <cell r="AH524">
            <v>90.328299545845994</v>
          </cell>
          <cell r="AI524">
            <v>90.328299545845994</v>
          </cell>
          <cell r="AJ524">
            <v>90.328299545845994</v>
          </cell>
        </row>
        <row r="526">
          <cell r="C526" t="str">
            <v>Tipo Forestal 12</v>
          </cell>
        </row>
        <row r="527">
          <cell r="C527" t="str">
            <v>Uso de la Tierra/Año</v>
          </cell>
          <cell r="D527">
            <v>1990</v>
          </cell>
          <cell r="E527">
            <v>1991</v>
          </cell>
          <cell r="F527">
            <v>1992</v>
          </cell>
          <cell r="G527">
            <v>1993</v>
          </cell>
          <cell r="H527">
            <v>1994</v>
          </cell>
          <cell r="I527">
            <v>1995</v>
          </cell>
          <cell r="J527">
            <v>1996</v>
          </cell>
          <cell r="K527">
            <v>1997</v>
          </cell>
          <cell r="L527">
            <v>1998</v>
          </cell>
          <cell r="M527">
            <v>1999</v>
          </cell>
          <cell r="N527">
            <v>2000</v>
          </cell>
          <cell r="O527">
            <v>2001</v>
          </cell>
          <cell r="P527">
            <v>2002</v>
          </cell>
          <cell r="Q527">
            <v>2003</v>
          </cell>
          <cell r="R527">
            <v>2004</v>
          </cell>
          <cell r="S527">
            <v>2005</v>
          </cell>
          <cell r="T527">
            <v>2006</v>
          </cell>
          <cell r="U527">
            <v>2007</v>
          </cell>
          <cell r="V527">
            <v>2008</v>
          </cell>
          <cell r="W527">
            <v>2009</v>
          </cell>
          <cell r="X527">
            <v>2010</v>
          </cell>
          <cell r="Y527">
            <v>2011</v>
          </cell>
          <cell r="Z527">
            <v>2012</v>
          </cell>
          <cell r="AA527">
            <v>2013</v>
          </cell>
          <cell r="AB527">
            <v>2014</v>
          </cell>
          <cell r="AC527">
            <v>2015</v>
          </cell>
          <cell r="AD527">
            <v>2016</v>
          </cell>
          <cell r="AE527">
            <v>2017</v>
          </cell>
          <cell r="AF527">
            <v>2018</v>
          </cell>
          <cell r="AG527">
            <v>2019</v>
          </cell>
          <cell r="AH527">
            <v>2020</v>
          </cell>
          <cell r="AI527">
            <v>2021</v>
          </cell>
          <cell r="AJ527">
            <v>2022</v>
          </cell>
        </row>
        <row r="528">
          <cell r="C528" t="str">
            <v>XV</v>
          </cell>
          <cell r="D528">
            <v>0</v>
          </cell>
          <cell r="E528">
            <v>0</v>
          </cell>
          <cell r="F528">
            <v>0</v>
          </cell>
          <cell r="G528">
            <v>0</v>
          </cell>
          <cell r="H528">
            <v>0</v>
          </cell>
          <cell r="I528">
            <v>0</v>
          </cell>
          <cell r="J528">
            <v>0</v>
          </cell>
          <cell r="K528">
            <v>0</v>
          </cell>
          <cell r="L528">
            <v>0</v>
          </cell>
          <cell r="M528">
            <v>0</v>
          </cell>
          <cell r="N528">
            <v>0</v>
          </cell>
          <cell r="O528">
            <v>0</v>
          </cell>
          <cell r="P528">
            <v>0</v>
          </cell>
          <cell r="Q528">
            <v>0</v>
          </cell>
          <cell r="R528">
            <v>0</v>
          </cell>
          <cell r="S528">
            <v>0</v>
          </cell>
          <cell r="T528">
            <v>0</v>
          </cell>
          <cell r="U528">
            <v>0</v>
          </cell>
          <cell r="V528">
            <v>0</v>
          </cell>
          <cell r="W528">
            <v>0</v>
          </cell>
          <cell r="X528">
            <v>0</v>
          </cell>
          <cell r="Y528">
            <v>0</v>
          </cell>
          <cell r="Z528">
            <v>0</v>
          </cell>
          <cell r="AA528">
            <v>0</v>
          </cell>
          <cell r="AB528">
            <v>0</v>
          </cell>
          <cell r="AC528">
            <v>0</v>
          </cell>
          <cell r="AD528">
            <v>0</v>
          </cell>
          <cell r="AE528">
            <v>0</v>
          </cell>
          <cell r="AF528">
            <v>0</v>
          </cell>
          <cell r="AG528">
            <v>0</v>
          </cell>
          <cell r="AH528">
            <v>0</v>
          </cell>
          <cell r="AI528">
            <v>0</v>
          </cell>
          <cell r="AJ528">
            <v>0</v>
          </cell>
        </row>
        <row r="529">
          <cell r="C529" t="str">
            <v>I</v>
          </cell>
          <cell r="D529">
            <v>0</v>
          </cell>
          <cell r="E529">
            <v>0</v>
          </cell>
          <cell r="F529">
            <v>0</v>
          </cell>
          <cell r="G529">
            <v>0</v>
          </cell>
          <cell r="H529">
            <v>0</v>
          </cell>
          <cell r="I529">
            <v>0</v>
          </cell>
          <cell r="J529">
            <v>0</v>
          </cell>
          <cell r="K529">
            <v>0</v>
          </cell>
          <cell r="L529">
            <v>0</v>
          </cell>
          <cell r="M529">
            <v>0</v>
          </cell>
          <cell r="N529">
            <v>0</v>
          </cell>
          <cell r="O529">
            <v>0</v>
          </cell>
          <cell r="P529">
            <v>0</v>
          </cell>
          <cell r="Q529">
            <v>0</v>
          </cell>
          <cell r="R529">
            <v>0</v>
          </cell>
          <cell r="S529">
            <v>0</v>
          </cell>
          <cell r="T529">
            <v>0</v>
          </cell>
          <cell r="U529">
            <v>0</v>
          </cell>
          <cell r="V529">
            <v>0</v>
          </cell>
          <cell r="W529">
            <v>0</v>
          </cell>
          <cell r="X529">
            <v>0</v>
          </cell>
          <cell r="Y529">
            <v>0</v>
          </cell>
          <cell r="Z529">
            <v>0</v>
          </cell>
          <cell r="AA529">
            <v>0</v>
          </cell>
          <cell r="AB529">
            <v>0</v>
          </cell>
          <cell r="AC529">
            <v>0</v>
          </cell>
          <cell r="AD529">
            <v>0</v>
          </cell>
          <cell r="AE529">
            <v>0</v>
          </cell>
          <cell r="AF529">
            <v>0</v>
          </cell>
          <cell r="AG529">
            <v>0</v>
          </cell>
          <cell r="AH529">
            <v>0</v>
          </cell>
          <cell r="AI529">
            <v>0</v>
          </cell>
          <cell r="AJ529">
            <v>0</v>
          </cell>
        </row>
        <row r="530">
          <cell r="C530" t="str">
            <v>II</v>
          </cell>
          <cell r="D530">
            <v>0</v>
          </cell>
          <cell r="E530">
            <v>0</v>
          </cell>
          <cell r="F530">
            <v>0</v>
          </cell>
          <cell r="G530">
            <v>0</v>
          </cell>
          <cell r="H530">
            <v>0</v>
          </cell>
          <cell r="I530">
            <v>0</v>
          </cell>
          <cell r="J530">
            <v>0</v>
          </cell>
          <cell r="K530">
            <v>0</v>
          </cell>
          <cell r="L530">
            <v>0</v>
          </cell>
          <cell r="M530">
            <v>0</v>
          </cell>
          <cell r="N530">
            <v>0</v>
          </cell>
          <cell r="O530">
            <v>0</v>
          </cell>
          <cell r="P530">
            <v>0</v>
          </cell>
          <cell r="Q530">
            <v>0</v>
          </cell>
          <cell r="R530">
            <v>0</v>
          </cell>
          <cell r="S530">
            <v>0</v>
          </cell>
          <cell r="T530">
            <v>0</v>
          </cell>
          <cell r="U530">
            <v>0</v>
          </cell>
          <cell r="V530">
            <v>0</v>
          </cell>
          <cell r="W530">
            <v>0</v>
          </cell>
          <cell r="X530">
            <v>0</v>
          </cell>
          <cell r="Y530">
            <v>0</v>
          </cell>
          <cell r="Z530">
            <v>0</v>
          </cell>
          <cell r="AA530">
            <v>0</v>
          </cell>
          <cell r="AB530">
            <v>0</v>
          </cell>
          <cell r="AC530">
            <v>0</v>
          </cell>
          <cell r="AD530">
            <v>0</v>
          </cell>
          <cell r="AE530">
            <v>0</v>
          </cell>
          <cell r="AF530">
            <v>0</v>
          </cell>
          <cell r="AG530">
            <v>0</v>
          </cell>
          <cell r="AH530">
            <v>0</v>
          </cell>
          <cell r="AI530">
            <v>0</v>
          </cell>
          <cell r="AJ530">
            <v>0</v>
          </cell>
        </row>
        <row r="531">
          <cell r="C531" t="str">
            <v>III</v>
          </cell>
          <cell r="D531">
            <v>0</v>
          </cell>
          <cell r="E531">
            <v>0</v>
          </cell>
          <cell r="F531">
            <v>0</v>
          </cell>
          <cell r="G531">
            <v>0</v>
          </cell>
          <cell r="H531">
            <v>0</v>
          </cell>
          <cell r="I531">
            <v>0</v>
          </cell>
          <cell r="J531">
            <v>0</v>
          </cell>
          <cell r="K531">
            <v>0</v>
          </cell>
          <cell r="L531">
            <v>0</v>
          </cell>
          <cell r="M531">
            <v>0</v>
          </cell>
          <cell r="N531">
            <v>0</v>
          </cell>
          <cell r="O531">
            <v>0</v>
          </cell>
          <cell r="P531">
            <v>0</v>
          </cell>
          <cell r="Q531">
            <v>0</v>
          </cell>
          <cell r="R531">
            <v>0</v>
          </cell>
          <cell r="S531">
            <v>0</v>
          </cell>
          <cell r="T531">
            <v>0</v>
          </cell>
          <cell r="U531">
            <v>0</v>
          </cell>
          <cell r="V531">
            <v>0</v>
          </cell>
          <cell r="W531">
            <v>0</v>
          </cell>
          <cell r="X531">
            <v>0</v>
          </cell>
          <cell r="Y531">
            <v>0</v>
          </cell>
          <cell r="Z531">
            <v>0</v>
          </cell>
          <cell r="AA531">
            <v>0</v>
          </cell>
          <cell r="AB531">
            <v>0</v>
          </cell>
          <cell r="AC531">
            <v>0</v>
          </cell>
          <cell r="AD531">
            <v>0</v>
          </cell>
          <cell r="AE531">
            <v>0</v>
          </cell>
          <cell r="AF531">
            <v>0</v>
          </cell>
          <cell r="AG531">
            <v>0</v>
          </cell>
          <cell r="AH531">
            <v>0</v>
          </cell>
          <cell r="AI531">
            <v>0</v>
          </cell>
          <cell r="AJ531">
            <v>0</v>
          </cell>
        </row>
        <row r="532">
          <cell r="C532" t="str">
            <v>IV</v>
          </cell>
          <cell r="D532">
            <v>0</v>
          </cell>
          <cell r="E532">
            <v>0</v>
          </cell>
          <cell r="F532">
            <v>0</v>
          </cell>
          <cell r="G532">
            <v>0</v>
          </cell>
          <cell r="H532">
            <v>0</v>
          </cell>
          <cell r="I532">
            <v>0</v>
          </cell>
          <cell r="J532">
            <v>0</v>
          </cell>
          <cell r="K532">
            <v>0</v>
          </cell>
          <cell r="L532">
            <v>0</v>
          </cell>
          <cell r="M532">
            <v>0</v>
          </cell>
          <cell r="N532">
            <v>0</v>
          </cell>
          <cell r="O532">
            <v>0</v>
          </cell>
          <cell r="P532">
            <v>0</v>
          </cell>
          <cell r="Q532">
            <v>0</v>
          </cell>
          <cell r="R532">
            <v>0</v>
          </cell>
          <cell r="S532">
            <v>0</v>
          </cell>
          <cell r="T532">
            <v>0</v>
          </cell>
          <cell r="U532">
            <v>0</v>
          </cell>
          <cell r="V532">
            <v>0</v>
          </cell>
          <cell r="W532">
            <v>0</v>
          </cell>
          <cell r="X532">
            <v>0</v>
          </cell>
          <cell r="Y532">
            <v>0</v>
          </cell>
          <cell r="Z532">
            <v>0</v>
          </cell>
          <cell r="AA532">
            <v>0</v>
          </cell>
          <cell r="AB532">
            <v>0</v>
          </cell>
          <cell r="AC532">
            <v>0</v>
          </cell>
          <cell r="AD532">
            <v>0</v>
          </cell>
          <cell r="AE532">
            <v>0</v>
          </cell>
          <cell r="AF532">
            <v>0</v>
          </cell>
          <cell r="AG532">
            <v>0</v>
          </cell>
          <cell r="AH532">
            <v>0</v>
          </cell>
          <cell r="AI532">
            <v>0</v>
          </cell>
          <cell r="AJ532">
            <v>0</v>
          </cell>
        </row>
        <row r="533">
          <cell r="C533" t="str">
            <v>V</v>
          </cell>
          <cell r="D533">
            <v>0</v>
          </cell>
          <cell r="E533">
            <v>0</v>
          </cell>
          <cell r="F533">
            <v>0</v>
          </cell>
          <cell r="G533">
            <v>0</v>
          </cell>
          <cell r="H533">
            <v>0</v>
          </cell>
          <cell r="I533">
            <v>0</v>
          </cell>
          <cell r="J533">
            <v>0</v>
          </cell>
          <cell r="K533">
            <v>0</v>
          </cell>
          <cell r="L533">
            <v>0</v>
          </cell>
          <cell r="M533">
            <v>0</v>
          </cell>
          <cell r="N533">
            <v>0</v>
          </cell>
          <cell r="O533">
            <v>0</v>
          </cell>
          <cell r="P533">
            <v>0</v>
          </cell>
          <cell r="Q533">
            <v>0</v>
          </cell>
          <cell r="R533">
            <v>0</v>
          </cell>
          <cell r="S533">
            <v>0</v>
          </cell>
          <cell r="T533">
            <v>0</v>
          </cell>
          <cell r="U533">
            <v>0</v>
          </cell>
          <cell r="V533">
            <v>0</v>
          </cell>
          <cell r="W533">
            <v>0</v>
          </cell>
          <cell r="X533">
            <v>0</v>
          </cell>
          <cell r="Y533">
            <v>0</v>
          </cell>
          <cell r="Z533">
            <v>0</v>
          </cell>
          <cell r="AA533">
            <v>0</v>
          </cell>
          <cell r="AB533">
            <v>0</v>
          </cell>
          <cell r="AC533">
            <v>0</v>
          </cell>
          <cell r="AD533">
            <v>0</v>
          </cell>
          <cell r="AE533">
            <v>0</v>
          </cell>
          <cell r="AF533">
            <v>0</v>
          </cell>
          <cell r="AG533">
            <v>0</v>
          </cell>
          <cell r="AH533">
            <v>0</v>
          </cell>
          <cell r="AI533">
            <v>0</v>
          </cell>
          <cell r="AJ533">
            <v>0</v>
          </cell>
        </row>
        <row r="534">
          <cell r="C534" t="str">
            <v>RM</v>
          </cell>
          <cell r="D534">
            <v>0</v>
          </cell>
          <cell r="E534">
            <v>0</v>
          </cell>
          <cell r="F534">
            <v>0</v>
          </cell>
          <cell r="G534">
            <v>0</v>
          </cell>
          <cell r="H534">
            <v>0</v>
          </cell>
          <cell r="I534">
            <v>0</v>
          </cell>
          <cell r="J534">
            <v>0</v>
          </cell>
          <cell r="K534">
            <v>0</v>
          </cell>
          <cell r="L534">
            <v>0</v>
          </cell>
          <cell r="M534">
            <v>0</v>
          </cell>
          <cell r="N534">
            <v>0</v>
          </cell>
          <cell r="O534">
            <v>0</v>
          </cell>
          <cell r="P534">
            <v>0</v>
          </cell>
          <cell r="Q534">
            <v>0</v>
          </cell>
          <cell r="R534">
            <v>0</v>
          </cell>
          <cell r="S534">
            <v>0</v>
          </cell>
          <cell r="T534">
            <v>0</v>
          </cell>
          <cell r="U534">
            <v>0</v>
          </cell>
          <cell r="V534">
            <v>0</v>
          </cell>
          <cell r="W534">
            <v>0</v>
          </cell>
          <cell r="X534">
            <v>0</v>
          </cell>
          <cell r="Y534">
            <v>0</v>
          </cell>
          <cell r="Z534">
            <v>0</v>
          </cell>
          <cell r="AA534">
            <v>0</v>
          </cell>
          <cell r="AB534">
            <v>0</v>
          </cell>
          <cell r="AC534">
            <v>0</v>
          </cell>
          <cell r="AD534">
            <v>0</v>
          </cell>
          <cell r="AE534">
            <v>0</v>
          </cell>
          <cell r="AF534">
            <v>0</v>
          </cell>
          <cell r="AG534">
            <v>0</v>
          </cell>
          <cell r="AH534">
            <v>0</v>
          </cell>
          <cell r="AI534">
            <v>0</v>
          </cell>
          <cell r="AJ534">
            <v>0</v>
          </cell>
        </row>
        <row r="535">
          <cell r="C535" t="str">
            <v>VI</v>
          </cell>
          <cell r="D535">
            <v>0</v>
          </cell>
          <cell r="E535">
            <v>0</v>
          </cell>
          <cell r="F535">
            <v>0</v>
          </cell>
          <cell r="G535">
            <v>0</v>
          </cell>
          <cell r="H535">
            <v>0</v>
          </cell>
          <cell r="I535">
            <v>0</v>
          </cell>
          <cell r="J535">
            <v>0</v>
          </cell>
          <cell r="K535">
            <v>0</v>
          </cell>
          <cell r="L535">
            <v>0</v>
          </cell>
          <cell r="M535">
            <v>0</v>
          </cell>
          <cell r="N535">
            <v>0</v>
          </cell>
          <cell r="O535">
            <v>0</v>
          </cell>
          <cell r="P535">
            <v>0</v>
          </cell>
          <cell r="Q535">
            <v>0</v>
          </cell>
          <cell r="R535">
            <v>0</v>
          </cell>
          <cell r="S535">
            <v>0</v>
          </cell>
          <cell r="T535">
            <v>0</v>
          </cell>
          <cell r="U535">
            <v>0</v>
          </cell>
          <cell r="V535">
            <v>0</v>
          </cell>
          <cell r="W535">
            <v>0</v>
          </cell>
          <cell r="X535">
            <v>0</v>
          </cell>
          <cell r="Y535">
            <v>0</v>
          </cell>
          <cell r="Z535">
            <v>0</v>
          </cell>
          <cell r="AA535">
            <v>0</v>
          </cell>
          <cell r="AB535">
            <v>0</v>
          </cell>
          <cell r="AC535">
            <v>0</v>
          </cell>
          <cell r="AD535">
            <v>0</v>
          </cell>
          <cell r="AE535">
            <v>0</v>
          </cell>
          <cell r="AF535">
            <v>0</v>
          </cell>
          <cell r="AG535">
            <v>0</v>
          </cell>
          <cell r="AH535">
            <v>0</v>
          </cell>
          <cell r="AI535">
            <v>0</v>
          </cell>
          <cell r="AJ535">
            <v>0</v>
          </cell>
        </row>
        <row r="536">
          <cell r="C536" t="str">
            <v>VII</v>
          </cell>
          <cell r="D536">
            <v>0</v>
          </cell>
          <cell r="E536">
            <v>0</v>
          </cell>
          <cell r="F536">
            <v>0</v>
          </cell>
          <cell r="G536">
            <v>0</v>
          </cell>
          <cell r="H536">
            <v>0</v>
          </cell>
          <cell r="I536">
            <v>0</v>
          </cell>
          <cell r="J536">
            <v>0</v>
          </cell>
          <cell r="K536">
            <v>0</v>
          </cell>
          <cell r="L536">
            <v>0</v>
          </cell>
          <cell r="M536">
            <v>0</v>
          </cell>
          <cell r="N536">
            <v>0</v>
          </cell>
          <cell r="O536">
            <v>0</v>
          </cell>
          <cell r="P536">
            <v>0</v>
          </cell>
          <cell r="Q536">
            <v>0</v>
          </cell>
          <cell r="R536">
            <v>0</v>
          </cell>
          <cell r="S536">
            <v>0</v>
          </cell>
          <cell r="T536">
            <v>0</v>
          </cell>
          <cell r="U536">
            <v>0</v>
          </cell>
          <cell r="V536">
            <v>0</v>
          </cell>
          <cell r="W536">
            <v>0</v>
          </cell>
          <cell r="X536">
            <v>0</v>
          </cell>
          <cell r="Y536">
            <v>0</v>
          </cell>
          <cell r="Z536">
            <v>0</v>
          </cell>
          <cell r="AA536">
            <v>0</v>
          </cell>
          <cell r="AB536">
            <v>0</v>
          </cell>
          <cell r="AC536">
            <v>0</v>
          </cell>
          <cell r="AD536">
            <v>0</v>
          </cell>
          <cell r="AE536">
            <v>0</v>
          </cell>
          <cell r="AF536">
            <v>0</v>
          </cell>
          <cell r="AG536">
            <v>0</v>
          </cell>
          <cell r="AH536">
            <v>0</v>
          </cell>
          <cell r="AI536">
            <v>0</v>
          </cell>
          <cell r="AJ536">
            <v>0</v>
          </cell>
        </row>
        <row r="537">
          <cell r="C537" t="str">
            <v>XVI</v>
          </cell>
          <cell r="D537">
            <v>0</v>
          </cell>
          <cell r="E537">
            <v>0</v>
          </cell>
          <cell r="F537">
            <v>0</v>
          </cell>
          <cell r="G537">
            <v>0</v>
          </cell>
          <cell r="H537">
            <v>0</v>
          </cell>
          <cell r="I537">
            <v>0</v>
          </cell>
          <cell r="J537">
            <v>0</v>
          </cell>
          <cell r="K537">
            <v>0</v>
          </cell>
          <cell r="L537">
            <v>0</v>
          </cell>
          <cell r="M537">
            <v>0</v>
          </cell>
          <cell r="N537">
            <v>0</v>
          </cell>
          <cell r="O537">
            <v>0</v>
          </cell>
          <cell r="P537">
            <v>0</v>
          </cell>
          <cell r="Q537">
            <v>0</v>
          </cell>
          <cell r="R537">
            <v>0</v>
          </cell>
          <cell r="S537">
            <v>0</v>
          </cell>
          <cell r="T537">
            <v>0</v>
          </cell>
          <cell r="U537">
            <v>0</v>
          </cell>
          <cell r="V537">
            <v>0</v>
          </cell>
          <cell r="W537">
            <v>0</v>
          </cell>
          <cell r="X537">
            <v>0</v>
          </cell>
          <cell r="Y537">
            <v>0</v>
          </cell>
          <cell r="Z537">
            <v>0</v>
          </cell>
          <cell r="AA537">
            <v>0</v>
          </cell>
          <cell r="AB537">
            <v>0</v>
          </cell>
          <cell r="AC537">
            <v>0</v>
          </cell>
          <cell r="AD537">
            <v>0</v>
          </cell>
          <cell r="AE537">
            <v>0</v>
          </cell>
          <cell r="AF537">
            <v>0</v>
          </cell>
          <cell r="AG537">
            <v>0</v>
          </cell>
          <cell r="AH537">
            <v>0</v>
          </cell>
          <cell r="AI537">
            <v>0</v>
          </cell>
          <cell r="AJ537">
            <v>0</v>
          </cell>
        </row>
        <row r="538">
          <cell r="C538" t="str">
            <v>VIII</v>
          </cell>
          <cell r="D538">
            <v>0.54472774999999996</v>
          </cell>
          <cell r="E538">
            <v>0.54472774999999996</v>
          </cell>
          <cell r="F538">
            <v>0.54472774999999996</v>
          </cell>
          <cell r="G538">
            <v>0.54472774999999996</v>
          </cell>
          <cell r="H538">
            <v>0.54472774999999996</v>
          </cell>
          <cell r="I538">
            <v>0.54472774999999996</v>
          </cell>
          <cell r="J538">
            <v>0.54472774999999996</v>
          </cell>
          <cell r="K538">
            <v>0.54472774999999996</v>
          </cell>
          <cell r="L538">
            <v>0.54472774999999996</v>
          </cell>
          <cell r="M538">
            <v>0.54472774999999996</v>
          </cell>
          <cell r="N538">
            <v>0.54472774999999996</v>
          </cell>
          <cell r="O538">
            <v>0.54472774999999996</v>
          </cell>
          <cell r="P538">
            <v>0.54472774999999996</v>
          </cell>
          <cell r="Q538">
            <v>0.54472774999999996</v>
          </cell>
          <cell r="R538">
            <v>0.54472774999999996</v>
          </cell>
          <cell r="S538">
            <v>0.54472774999999996</v>
          </cell>
          <cell r="T538">
            <v>0.54472774999999996</v>
          </cell>
          <cell r="U538">
            <v>0.54472774999999996</v>
          </cell>
          <cell r="V538">
            <v>0.54472774999999996</v>
          </cell>
          <cell r="W538">
            <v>0.54472774999999996</v>
          </cell>
          <cell r="X538">
            <v>0.54472774999999996</v>
          </cell>
          <cell r="Y538">
            <v>0.54472774999999996</v>
          </cell>
          <cell r="Z538">
            <v>0.54472774999999996</v>
          </cell>
          <cell r="AA538">
            <v>0.54472774999999996</v>
          </cell>
          <cell r="AB538">
            <v>0</v>
          </cell>
          <cell r="AC538">
            <v>0</v>
          </cell>
          <cell r="AD538">
            <v>0</v>
          </cell>
          <cell r="AE538">
            <v>0</v>
          </cell>
          <cell r="AF538">
            <v>0</v>
          </cell>
          <cell r="AG538">
            <v>0</v>
          </cell>
          <cell r="AH538">
            <v>0</v>
          </cell>
          <cell r="AI538">
            <v>0</v>
          </cell>
          <cell r="AJ538">
            <v>0</v>
          </cell>
        </row>
        <row r="539">
          <cell r="C539" t="str">
            <v>IX</v>
          </cell>
          <cell r="D539">
            <v>0.42172961274183302</v>
          </cell>
          <cell r="E539">
            <v>0.42172961274183302</v>
          </cell>
          <cell r="F539">
            <v>0.42172961274183302</v>
          </cell>
          <cell r="G539">
            <v>0.42172961274183302</v>
          </cell>
          <cell r="H539">
            <v>0.42172961274183302</v>
          </cell>
          <cell r="I539">
            <v>0.42172961274183302</v>
          </cell>
          <cell r="J539">
            <v>0.42172961274183302</v>
          </cell>
          <cell r="K539">
            <v>0.42172961274183302</v>
          </cell>
          <cell r="L539">
            <v>0.42172961274183302</v>
          </cell>
          <cell r="M539">
            <v>0.42172961274183302</v>
          </cell>
          <cell r="N539">
            <v>0.42172961274183302</v>
          </cell>
          <cell r="O539">
            <v>0.42172961274183302</v>
          </cell>
          <cell r="P539">
            <v>0.42172961274183302</v>
          </cell>
          <cell r="Q539">
            <v>0.42172961274183302</v>
          </cell>
          <cell r="R539">
            <v>0.42172961274183302</v>
          </cell>
          <cell r="S539">
            <v>0.42172961274183302</v>
          </cell>
          <cell r="T539">
            <v>0.42172961274183302</v>
          </cell>
          <cell r="U539">
            <v>0.42172961274183302</v>
          </cell>
          <cell r="V539">
            <v>0.42172961274183302</v>
          </cell>
          <cell r="W539">
            <v>0.42172961274183302</v>
          </cell>
          <cell r="X539">
            <v>0.42172961274183302</v>
          </cell>
          <cell r="Y539">
            <v>0.42172961274183302</v>
          </cell>
          <cell r="Z539">
            <v>0.42172961274183302</v>
          </cell>
          <cell r="AA539">
            <v>0.42172961274183302</v>
          </cell>
          <cell r="AB539">
            <v>0</v>
          </cell>
          <cell r="AC539">
            <v>0</v>
          </cell>
          <cell r="AD539">
            <v>0</v>
          </cell>
          <cell r="AE539">
            <v>0.51154833854299997</v>
          </cell>
          <cell r="AF539">
            <v>0.77267138671000002</v>
          </cell>
          <cell r="AG539">
            <v>0.77267138671000002</v>
          </cell>
          <cell r="AH539">
            <v>1.7148229053599999</v>
          </cell>
          <cell r="AI539">
            <v>1.7148229053599999</v>
          </cell>
          <cell r="AJ539">
            <v>1.7148229053599999</v>
          </cell>
        </row>
        <row r="540">
          <cell r="C540" t="str">
            <v>XIV</v>
          </cell>
          <cell r="D540">
            <v>34.1361915833333</v>
          </cell>
          <cell r="E540">
            <v>34.1361915833333</v>
          </cell>
          <cell r="F540">
            <v>34.1361915833333</v>
          </cell>
          <cell r="G540">
            <v>34.1361915833333</v>
          </cell>
          <cell r="H540">
            <v>34.1361915833333</v>
          </cell>
          <cell r="I540">
            <v>34.1361915833333</v>
          </cell>
          <cell r="J540">
            <v>34.1361915833333</v>
          </cell>
          <cell r="K540">
            <v>34.1361915833333</v>
          </cell>
          <cell r="L540">
            <v>34.1361915833333</v>
          </cell>
          <cell r="M540">
            <v>34.1361915833333</v>
          </cell>
          <cell r="N540">
            <v>34.1361915833333</v>
          </cell>
          <cell r="O540">
            <v>34.1361915833333</v>
          </cell>
          <cell r="P540">
            <v>34.1361915833333</v>
          </cell>
          <cell r="Q540">
            <v>34.1361915833333</v>
          </cell>
          <cell r="R540">
            <v>34.1361915833333</v>
          </cell>
          <cell r="S540">
            <v>34.1361915833333</v>
          </cell>
          <cell r="T540">
            <v>34.1361915833333</v>
          </cell>
          <cell r="U540">
            <v>34.1361915833333</v>
          </cell>
          <cell r="V540">
            <v>34.1361915833333</v>
          </cell>
          <cell r="W540">
            <v>34.1361915833333</v>
          </cell>
          <cell r="X540">
            <v>34.1361915833333</v>
          </cell>
          <cell r="Y540">
            <v>34.1361915833333</v>
          </cell>
          <cell r="Z540">
            <v>34.1361915833333</v>
          </cell>
          <cell r="AA540">
            <v>34.1361915833333</v>
          </cell>
          <cell r="AB540">
            <v>2.8883876666666701</v>
          </cell>
          <cell r="AC540">
            <v>2.8883876666666701</v>
          </cell>
          <cell r="AD540">
            <v>2.8883876666666701</v>
          </cell>
          <cell r="AE540">
            <v>11.535970000000001</v>
          </cell>
          <cell r="AF540">
            <v>41.040814500000003</v>
          </cell>
          <cell r="AG540">
            <v>41.040814500000003</v>
          </cell>
          <cell r="AH540">
            <v>2.1912124999999998</v>
          </cell>
          <cell r="AI540">
            <v>2.1912124999999998</v>
          </cell>
          <cell r="AJ540">
            <v>2.1912124999999998</v>
          </cell>
        </row>
        <row r="541">
          <cell r="C541" t="str">
            <v>X</v>
          </cell>
          <cell r="D541">
            <v>676.38095016666705</v>
          </cell>
          <cell r="E541">
            <v>676.38095016666705</v>
          </cell>
          <cell r="F541">
            <v>676.38095016666705</v>
          </cell>
          <cell r="G541">
            <v>676.38095016666705</v>
          </cell>
          <cell r="H541">
            <v>676.38095016666705</v>
          </cell>
          <cell r="I541">
            <v>676.38095016666705</v>
          </cell>
          <cell r="J541">
            <v>676.38095016666705</v>
          </cell>
          <cell r="K541">
            <v>676.38095016666705</v>
          </cell>
          <cell r="L541">
            <v>676.38095016666705</v>
          </cell>
          <cell r="M541">
            <v>676.38095016666705</v>
          </cell>
          <cell r="N541">
            <v>676.38095016666705</v>
          </cell>
          <cell r="O541">
            <v>676.38095016666705</v>
          </cell>
          <cell r="P541">
            <v>676.38095016666705</v>
          </cell>
          <cell r="Q541">
            <v>676.38095016666705</v>
          </cell>
          <cell r="R541">
            <v>676.38095016666705</v>
          </cell>
          <cell r="S541">
            <v>676.38095016666705</v>
          </cell>
          <cell r="T541">
            <v>676.38095016666705</v>
          </cell>
          <cell r="U541">
            <v>676.38095016666705</v>
          </cell>
          <cell r="V541">
            <v>676.38095016666705</v>
          </cell>
          <cell r="W541">
            <v>676.38095016666705</v>
          </cell>
          <cell r="X541">
            <v>676.38095016666705</v>
          </cell>
          <cell r="Y541">
            <v>676.38095016666705</v>
          </cell>
          <cell r="Z541">
            <v>676.38095016666705</v>
          </cell>
          <cell r="AA541">
            <v>676.38095016666705</v>
          </cell>
          <cell r="AB541">
            <v>417.644612</v>
          </cell>
          <cell r="AC541">
            <v>417.644612</v>
          </cell>
          <cell r="AD541">
            <v>417.644612</v>
          </cell>
          <cell r="AE541">
            <v>1182.21048</v>
          </cell>
          <cell r="AF541">
            <v>300.98931249999998</v>
          </cell>
          <cell r="AG541">
            <v>300.98931249999998</v>
          </cell>
          <cell r="AH541">
            <v>115.85357399999999</v>
          </cell>
          <cell r="AI541">
            <v>115.85357399999999</v>
          </cell>
          <cell r="AJ541">
            <v>115.85357399999999</v>
          </cell>
        </row>
        <row r="542">
          <cell r="C542" t="str">
            <v>XI</v>
          </cell>
          <cell r="D542">
            <v>8.7970864518489993</v>
          </cell>
          <cell r="E542">
            <v>8.7970864518489993</v>
          </cell>
          <cell r="F542">
            <v>8.7970864518489993</v>
          </cell>
          <cell r="G542">
            <v>8.7970864518489993</v>
          </cell>
          <cell r="H542">
            <v>8.7970864518489993</v>
          </cell>
          <cell r="I542">
            <v>8.7970864518489993</v>
          </cell>
          <cell r="J542">
            <v>8.7970864518489993</v>
          </cell>
          <cell r="K542">
            <v>8.7970864518489993</v>
          </cell>
          <cell r="L542">
            <v>8.7970864518489993</v>
          </cell>
          <cell r="M542">
            <v>8.7970864518489993</v>
          </cell>
          <cell r="N542">
            <v>8.7970864518489993</v>
          </cell>
          <cell r="O542">
            <v>8.7970864518489993</v>
          </cell>
          <cell r="P542">
            <v>8.7970864518489993</v>
          </cell>
          <cell r="Q542">
            <v>8.7970864518489993</v>
          </cell>
          <cell r="R542">
            <v>8.7970864518489993</v>
          </cell>
          <cell r="S542">
            <v>8.7970864518489993</v>
          </cell>
          <cell r="T542">
            <v>8.7970864518489993</v>
          </cell>
          <cell r="U542">
            <v>8.7970864518489993</v>
          </cell>
          <cell r="V542">
            <v>8.7970864518489993</v>
          </cell>
          <cell r="W542">
            <v>8.7970864518489993</v>
          </cell>
          <cell r="X542">
            <v>8.7970864518489993</v>
          </cell>
          <cell r="Y542">
            <v>8.7970864518489993</v>
          </cell>
          <cell r="Z542">
            <v>8.7970864518489993</v>
          </cell>
          <cell r="AA542">
            <v>8.7970864518489993</v>
          </cell>
          <cell r="AB542">
            <v>8.7970864518489993</v>
          </cell>
          <cell r="AC542">
            <v>8.7970864518489993</v>
          </cell>
          <cell r="AD542">
            <v>8.7970864518489993</v>
          </cell>
          <cell r="AE542">
            <v>8.7970864518489993</v>
          </cell>
          <cell r="AF542">
            <v>8.7970864518489993</v>
          </cell>
          <cell r="AG542">
            <v>8.7970864518489993</v>
          </cell>
          <cell r="AH542">
            <v>8.7970864518489993</v>
          </cell>
          <cell r="AI542">
            <v>8.7970864518489993</v>
          </cell>
          <cell r="AJ542">
            <v>8.7970864518489993</v>
          </cell>
        </row>
        <row r="543">
          <cell r="C543" t="str">
            <v>XII</v>
          </cell>
          <cell r="D543">
            <v>0</v>
          </cell>
          <cell r="E543">
            <v>0</v>
          </cell>
          <cell r="F543">
            <v>0</v>
          </cell>
          <cell r="G543">
            <v>0</v>
          </cell>
          <cell r="H543">
            <v>0</v>
          </cell>
          <cell r="I543">
            <v>0</v>
          </cell>
          <cell r="J543">
            <v>0</v>
          </cell>
          <cell r="K543">
            <v>0</v>
          </cell>
          <cell r="L543">
            <v>0</v>
          </cell>
          <cell r="M543">
            <v>0</v>
          </cell>
          <cell r="N543">
            <v>0</v>
          </cell>
          <cell r="O543">
            <v>0</v>
          </cell>
          <cell r="P543">
            <v>0</v>
          </cell>
          <cell r="Q543">
            <v>0</v>
          </cell>
          <cell r="R543">
            <v>0</v>
          </cell>
          <cell r="S543">
            <v>0</v>
          </cell>
          <cell r="T543">
            <v>0</v>
          </cell>
          <cell r="U543">
            <v>0</v>
          </cell>
          <cell r="V543">
            <v>0</v>
          </cell>
          <cell r="W543">
            <v>0</v>
          </cell>
          <cell r="X543">
            <v>0</v>
          </cell>
          <cell r="Y543">
            <v>0</v>
          </cell>
          <cell r="Z543">
            <v>0</v>
          </cell>
          <cell r="AA543">
            <v>0</v>
          </cell>
          <cell r="AB543">
            <v>0</v>
          </cell>
          <cell r="AC543">
            <v>0</v>
          </cell>
          <cell r="AD543">
            <v>0</v>
          </cell>
          <cell r="AE543">
            <v>0</v>
          </cell>
          <cell r="AF543">
            <v>0</v>
          </cell>
          <cell r="AG543">
            <v>0</v>
          </cell>
          <cell r="AH543">
            <v>0</v>
          </cell>
          <cell r="AI543">
            <v>0</v>
          </cell>
          <cell r="AJ543">
            <v>0</v>
          </cell>
        </row>
        <row r="544">
          <cell r="D544">
            <v>720.28068556459095</v>
          </cell>
          <cell r="E544">
            <v>720.28068556459095</v>
          </cell>
          <cell r="F544">
            <v>720.28068556459095</v>
          </cell>
          <cell r="G544">
            <v>720.28068556459095</v>
          </cell>
          <cell r="H544">
            <v>720.28068556459095</v>
          </cell>
          <cell r="I544">
            <v>720.28068556459095</v>
          </cell>
          <cell r="J544">
            <v>720.28068556459095</v>
          </cell>
          <cell r="K544">
            <v>720.28068556459095</v>
          </cell>
          <cell r="L544">
            <v>720.28068556459095</v>
          </cell>
          <cell r="M544">
            <v>720.28068556459095</v>
          </cell>
          <cell r="N544">
            <v>720.28068556459095</v>
          </cell>
          <cell r="O544">
            <v>720.28068556459095</v>
          </cell>
          <cell r="P544">
            <v>720.28068556459095</v>
          </cell>
          <cell r="Q544">
            <v>720.28068556459095</v>
          </cell>
          <cell r="R544">
            <v>720.28068556459095</v>
          </cell>
          <cell r="S544">
            <v>720.28068556459095</v>
          </cell>
          <cell r="T544">
            <v>720.28068556459095</v>
          </cell>
          <cell r="U544">
            <v>720.28068556459095</v>
          </cell>
          <cell r="V544">
            <v>720.28068556459095</v>
          </cell>
          <cell r="W544">
            <v>720.28068556459095</v>
          </cell>
          <cell r="X544">
            <v>720.28068556459095</v>
          </cell>
          <cell r="Y544">
            <v>720.28068556459095</v>
          </cell>
          <cell r="Z544">
            <v>720.28068556459095</v>
          </cell>
          <cell r="AA544">
            <v>720.28068556459095</v>
          </cell>
          <cell r="AB544">
            <v>429.33008611851602</v>
          </cell>
          <cell r="AC544">
            <v>429.33008611851602</v>
          </cell>
          <cell r="AD544">
            <v>429.33008611851602</v>
          </cell>
          <cell r="AE544">
            <v>1203.0550847903901</v>
          </cell>
          <cell r="AF544">
            <v>351.59988483855898</v>
          </cell>
          <cell r="AG544">
            <v>351.59988483855898</v>
          </cell>
          <cell r="AH544">
            <v>128.55669585720901</v>
          </cell>
          <cell r="AI544">
            <v>128.55669585720901</v>
          </cell>
          <cell r="AJ544">
            <v>128.55669585720901</v>
          </cell>
        </row>
        <row r="549">
          <cell r="C549" t="str">
            <v>Bosques Mixto que se convierten en Pastizales</v>
          </cell>
        </row>
        <row r="550">
          <cell r="B550">
            <v>2</v>
          </cell>
          <cell r="C550" t="str">
            <v>REGIÓN/AÑO</v>
          </cell>
          <cell r="D550">
            <v>1990</v>
          </cell>
          <cell r="E550">
            <v>1991</v>
          </cell>
          <cell r="F550">
            <v>1992</v>
          </cell>
          <cell r="G550">
            <v>1993</v>
          </cell>
          <cell r="H550">
            <v>1994</v>
          </cell>
          <cell r="I550">
            <v>1995</v>
          </cell>
          <cell r="J550">
            <v>1996</v>
          </cell>
          <cell r="K550">
            <v>1997</v>
          </cell>
          <cell r="L550">
            <v>1998</v>
          </cell>
          <cell r="M550">
            <v>1999</v>
          </cell>
          <cell r="N550">
            <v>2000</v>
          </cell>
          <cell r="O550">
            <v>2001</v>
          </cell>
          <cell r="P550">
            <v>2002</v>
          </cell>
          <cell r="Q550">
            <v>2003</v>
          </cell>
          <cell r="R550">
            <v>2004</v>
          </cell>
          <cell r="S550">
            <v>2005</v>
          </cell>
          <cell r="T550">
            <v>2006</v>
          </cell>
          <cell r="U550">
            <v>2007</v>
          </cell>
          <cell r="V550">
            <v>2008</v>
          </cell>
          <cell r="W550">
            <v>2009</v>
          </cell>
          <cell r="X550">
            <v>2010</v>
          </cell>
          <cell r="Y550">
            <v>2011</v>
          </cell>
          <cell r="Z550">
            <v>2012</v>
          </cell>
          <cell r="AA550">
            <v>2013</v>
          </cell>
          <cell r="AB550">
            <v>2014</v>
          </cell>
          <cell r="AC550">
            <v>2015</v>
          </cell>
          <cell r="AD550">
            <v>2016</v>
          </cell>
          <cell r="AE550">
            <v>2017</v>
          </cell>
          <cell r="AF550">
            <v>2018</v>
          </cell>
          <cell r="AG550">
            <v>2019</v>
          </cell>
          <cell r="AH550">
            <v>2020</v>
          </cell>
          <cell r="AI550">
            <v>2021</v>
          </cell>
          <cell r="AJ550">
            <v>2022</v>
          </cell>
        </row>
        <row r="551">
          <cell r="A551">
            <v>1502</v>
          </cell>
          <cell r="B551">
            <v>15</v>
          </cell>
          <cell r="C551" t="str">
            <v>Arica Y Parinacota</v>
          </cell>
          <cell r="D551">
            <v>0</v>
          </cell>
          <cell r="E551">
            <v>0</v>
          </cell>
          <cell r="F551">
            <v>0</v>
          </cell>
          <cell r="G551">
            <v>0</v>
          </cell>
          <cell r="H551">
            <v>0</v>
          </cell>
          <cell r="I551">
            <v>0</v>
          </cell>
          <cell r="J551">
            <v>0</v>
          </cell>
          <cell r="K551">
            <v>0</v>
          </cell>
          <cell r="L551">
            <v>0</v>
          </cell>
          <cell r="M551">
            <v>0</v>
          </cell>
          <cell r="N551">
            <v>0</v>
          </cell>
          <cell r="O551">
            <v>0</v>
          </cell>
          <cell r="P551">
            <v>0</v>
          </cell>
          <cell r="Q551">
            <v>0</v>
          </cell>
          <cell r="R551">
            <v>0</v>
          </cell>
          <cell r="S551">
            <v>0</v>
          </cell>
          <cell r="T551">
            <v>0</v>
          </cell>
          <cell r="U551">
            <v>0</v>
          </cell>
          <cell r="V551">
            <v>0</v>
          </cell>
          <cell r="W551">
            <v>0</v>
          </cell>
          <cell r="X551">
            <v>0</v>
          </cell>
          <cell r="Y551">
            <v>0</v>
          </cell>
          <cell r="Z551">
            <v>0</v>
          </cell>
          <cell r="AA551">
            <v>0</v>
          </cell>
          <cell r="AB551">
            <v>0</v>
          </cell>
          <cell r="AC551">
            <v>0</v>
          </cell>
          <cell r="AD551">
            <v>0</v>
          </cell>
          <cell r="AE551">
            <v>0</v>
          </cell>
          <cell r="AF551">
            <v>0</v>
          </cell>
          <cell r="AG551">
            <v>0</v>
          </cell>
          <cell r="AH551">
            <v>0</v>
          </cell>
          <cell r="AI551">
            <v>0</v>
          </cell>
          <cell r="AJ551">
            <v>0</v>
          </cell>
        </row>
        <row r="552">
          <cell r="A552">
            <v>102</v>
          </cell>
          <cell r="B552">
            <v>1</v>
          </cell>
          <cell r="C552" t="str">
            <v>Tarapaca</v>
          </cell>
          <cell r="D552">
            <v>0</v>
          </cell>
          <cell r="E552">
            <v>0</v>
          </cell>
          <cell r="F552">
            <v>0</v>
          </cell>
          <cell r="G552">
            <v>0</v>
          </cell>
          <cell r="H552">
            <v>0</v>
          </cell>
          <cell r="I552">
            <v>0</v>
          </cell>
          <cell r="J552">
            <v>0</v>
          </cell>
          <cell r="K552">
            <v>0</v>
          </cell>
          <cell r="L552">
            <v>0</v>
          </cell>
          <cell r="M552">
            <v>0</v>
          </cell>
          <cell r="N552">
            <v>0</v>
          </cell>
          <cell r="O552">
            <v>0</v>
          </cell>
          <cell r="P552">
            <v>0</v>
          </cell>
          <cell r="Q552">
            <v>0</v>
          </cell>
          <cell r="R552">
            <v>0</v>
          </cell>
          <cell r="S552">
            <v>0</v>
          </cell>
          <cell r="T552">
            <v>0</v>
          </cell>
          <cell r="U552">
            <v>0</v>
          </cell>
          <cell r="V552">
            <v>0</v>
          </cell>
          <cell r="W552">
            <v>0</v>
          </cell>
          <cell r="X552">
            <v>0</v>
          </cell>
          <cell r="Y552">
            <v>0</v>
          </cell>
          <cell r="Z552">
            <v>0</v>
          </cell>
          <cell r="AA552">
            <v>0</v>
          </cell>
          <cell r="AB552">
            <v>0</v>
          </cell>
          <cell r="AC552">
            <v>0</v>
          </cell>
          <cell r="AD552">
            <v>0</v>
          </cell>
          <cell r="AE552">
            <v>0</v>
          </cell>
          <cell r="AF552">
            <v>0</v>
          </cell>
          <cell r="AG552">
            <v>0</v>
          </cell>
          <cell r="AH552">
            <v>0</v>
          </cell>
          <cell r="AI552">
            <v>0</v>
          </cell>
          <cell r="AJ552">
            <v>0</v>
          </cell>
        </row>
        <row r="553">
          <cell r="A553">
            <v>202</v>
          </cell>
          <cell r="B553">
            <v>2</v>
          </cell>
          <cell r="C553" t="str">
            <v>Antofagasta</v>
          </cell>
          <cell r="D553">
            <v>0</v>
          </cell>
          <cell r="E553">
            <v>0</v>
          </cell>
          <cell r="F553">
            <v>0</v>
          </cell>
          <cell r="G553">
            <v>0</v>
          </cell>
          <cell r="H553">
            <v>0</v>
          </cell>
          <cell r="I553">
            <v>0</v>
          </cell>
          <cell r="J553">
            <v>0</v>
          </cell>
          <cell r="K553">
            <v>0</v>
          </cell>
          <cell r="L553">
            <v>0</v>
          </cell>
          <cell r="M553">
            <v>0</v>
          </cell>
          <cell r="N553">
            <v>0</v>
          </cell>
          <cell r="O553">
            <v>0</v>
          </cell>
          <cell r="P553">
            <v>0</v>
          </cell>
          <cell r="Q553">
            <v>0</v>
          </cell>
          <cell r="R553">
            <v>0</v>
          </cell>
          <cell r="S553">
            <v>0</v>
          </cell>
          <cell r="T553">
            <v>0</v>
          </cell>
          <cell r="U553">
            <v>0</v>
          </cell>
          <cell r="V553">
            <v>0</v>
          </cell>
          <cell r="W553">
            <v>0</v>
          </cell>
          <cell r="X553">
            <v>0</v>
          </cell>
          <cell r="Y553">
            <v>0</v>
          </cell>
          <cell r="Z553">
            <v>0</v>
          </cell>
          <cell r="AA553">
            <v>0</v>
          </cell>
          <cell r="AB553">
            <v>0</v>
          </cell>
          <cell r="AC553">
            <v>0</v>
          </cell>
          <cell r="AD553">
            <v>0</v>
          </cell>
          <cell r="AE553">
            <v>0</v>
          </cell>
          <cell r="AF553">
            <v>0</v>
          </cell>
          <cell r="AG553">
            <v>0</v>
          </cell>
          <cell r="AH553">
            <v>0</v>
          </cell>
          <cell r="AI553">
            <v>0</v>
          </cell>
          <cell r="AJ553">
            <v>0</v>
          </cell>
        </row>
        <row r="554">
          <cell r="A554">
            <v>302</v>
          </cell>
          <cell r="B554">
            <v>3</v>
          </cell>
          <cell r="C554" t="str">
            <v>Atacam</v>
          </cell>
          <cell r="D554">
            <v>0</v>
          </cell>
          <cell r="E554">
            <v>0</v>
          </cell>
          <cell r="F554">
            <v>0</v>
          </cell>
          <cell r="G554">
            <v>0</v>
          </cell>
          <cell r="H554">
            <v>0</v>
          </cell>
          <cell r="I554">
            <v>0</v>
          </cell>
          <cell r="J554">
            <v>0</v>
          </cell>
          <cell r="K554">
            <v>0</v>
          </cell>
          <cell r="L554">
            <v>0</v>
          </cell>
          <cell r="M554">
            <v>0</v>
          </cell>
          <cell r="N554">
            <v>0</v>
          </cell>
          <cell r="O554">
            <v>0</v>
          </cell>
          <cell r="P554">
            <v>0</v>
          </cell>
          <cell r="Q554">
            <v>0</v>
          </cell>
          <cell r="R554">
            <v>0</v>
          </cell>
          <cell r="S554">
            <v>0</v>
          </cell>
          <cell r="T554">
            <v>0</v>
          </cell>
          <cell r="U554">
            <v>0</v>
          </cell>
          <cell r="V554">
            <v>0</v>
          </cell>
          <cell r="W554">
            <v>0</v>
          </cell>
          <cell r="X554">
            <v>0</v>
          </cell>
          <cell r="Y554">
            <v>0</v>
          </cell>
          <cell r="Z554">
            <v>0</v>
          </cell>
          <cell r="AA554">
            <v>0</v>
          </cell>
          <cell r="AB554">
            <v>0</v>
          </cell>
          <cell r="AC554">
            <v>0</v>
          </cell>
          <cell r="AD554">
            <v>0</v>
          </cell>
          <cell r="AE554">
            <v>0</v>
          </cell>
          <cell r="AF554">
            <v>0</v>
          </cell>
          <cell r="AG554">
            <v>0</v>
          </cell>
          <cell r="AH554">
            <v>0</v>
          </cell>
          <cell r="AI554">
            <v>0</v>
          </cell>
          <cell r="AJ554">
            <v>0</v>
          </cell>
        </row>
        <row r="555">
          <cell r="A555">
            <v>402</v>
          </cell>
          <cell r="B555">
            <v>4</v>
          </cell>
          <cell r="C555" t="str">
            <v>Coquimbo</v>
          </cell>
          <cell r="D555">
            <v>8.2978644285E-2</v>
          </cell>
          <cell r="E555">
            <v>8.2978644285E-2</v>
          </cell>
          <cell r="F555">
            <v>8.2978644285E-2</v>
          </cell>
          <cell r="G555">
            <v>8.2978644285E-2</v>
          </cell>
          <cell r="H555">
            <v>8.2978644285E-2</v>
          </cell>
          <cell r="I555">
            <v>8.2978644285E-2</v>
          </cell>
          <cell r="J555">
            <v>8.2978644285E-2</v>
          </cell>
          <cell r="K555">
            <v>8.2978644285E-2</v>
          </cell>
          <cell r="L555">
            <v>8.2978644285E-2</v>
          </cell>
          <cell r="M555">
            <v>8.2978644285E-2</v>
          </cell>
          <cell r="N555">
            <v>8.2978644285E-2</v>
          </cell>
          <cell r="O555">
            <v>8.2978644285E-2</v>
          </cell>
          <cell r="P555">
            <v>8.2978644285E-2</v>
          </cell>
          <cell r="Q555">
            <v>8.2978644285E-2</v>
          </cell>
          <cell r="R555">
            <v>8.2978644285E-2</v>
          </cell>
          <cell r="S555">
            <v>8.2978644285E-2</v>
          </cell>
          <cell r="T555">
            <v>8.2978644285E-2</v>
          </cell>
          <cell r="U555">
            <v>8.2978644285E-2</v>
          </cell>
          <cell r="V555">
            <v>8.2978644285E-2</v>
          </cell>
          <cell r="W555">
            <v>8.2978644285E-2</v>
          </cell>
          <cell r="X555">
            <v>8.2978644285E-2</v>
          </cell>
          <cell r="Y555">
            <v>8.2978644285E-2</v>
          </cell>
          <cell r="Z555">
            <v>8.2978644285E-2</v>
          </cell>
          <cell r="AA555">
            <v>8.2978644285E-2</v>
          </cell>
          <cell r="AB555">
            <v>0</v>
          </cell>
          <cell r="AC555">
            <v>0</v>
          </cell>
          <cell r="AD555">
            <v>0</v>
          </cell>
          <cell r="AE555">
            <v>0</v>
          </cell>
          <cell r="AF555">
            <v>0</v>
          </cell>
          <cell r="AG555">
            <v>0</v>
          </cell>
          <cell r="AH555">
            <v>0</v>
          </cell>
          <cell r="AI555">
            <v>0</v>
          </cell>
          <cell r="AJ555">
            <v>0</v>
          </cell>
        </row>
        <row r="556">
          <cell r="A556">
            <v>502</v>
          </cell>
          <cell r="B556">
            <v>5</v>
          </cell>
          <cell r="C556" t="str">
            <v>Valparaiso</v>
          </cell>
          <cell r="D556">
            <v>6.2747310833333296</v>
          </cell>
          <cell r="E556">
            <v>6.2747310833333296</v>
          </cell>
          <cell r="F556">
            <v>6.2747310833333296</v>
          </cell>
          <cell r="G556">
            <v>6.2747310833333296</v>
          </cell>
          <cell r="H556">
            <v>6.2747310833333296</v>
          </cell>
          <cell r="I556">
            <v>6.2747310833333296</v>
          </cell>
          <cell r="J556">
            <v>6.2747310833333296</v>
          </cell>
          <cell r="K556">
            <v>6.2747310833333296</v>
          </cell>
          <cell r="L556">
            <v>6.2747310833333296</v>
          </cell>
          <cell r="M556">
            <v>6.2747310833333296</v>
          </cell>
          <cell r="N556">
            <v>6.2747310833333296</v>
          </cell>
          <cell r="O556">
            <v>6.2747310833333296</v>
          </cell>
          <cell r="P556">
            <v>6.2747310833333296</v>
          </cell>
          <cell r="Q556">
            <v>6.2747310833333296</v>
          </cell>
          <cell r="R556">
            <v>6.2747310833333296</v>
          </cell>
          <cell r="S556">
            <v>6.2747310833333296</v>
          </cell>
          <cell r="T556">
            <v>6.2747310833333296</v>
          </cell>
          <cell r="U556">
            <v>6.2747310833333296</v>
          </cell>
          <cell r="V556">
            <v>6.2747310833333296</v>
          </cell>
          <cell r="W556">
            <v>6.2747310833333296</v>
          </cell>
          <cell r="X556">
            <v>6.2747310833333296</v>
          </cell>
          <cell r="Y556">
            <v>6.2747310833333296</v>
          </cell>
          <cell r="Z556">
            <v>6.2747310833333296</v>
          </cell>
          <cell r="AA556">
            <v>6.2747310833333296</v>
          </cell>
          <cell r="AB556">
            <v>2.5801599999999998</v>
          </cell>
          <cell r="AC556">
            <v>2.5801599999999998</v>
          </cell>
          <cell r="AD556">
            <v>2.5801599999999998</v>
          </cell>
          <cell r="AE556">
            <v>0</v>
          </cell>
          <cell r="AF556">
            <v>8.5565899999999999</v>
          </cell>
          <cell r="AG556">
            <v>8.5565899999999999</v>
          </cell>
          <cell r="AH556">
            <v>8.5565899999999999</v>
          </cell>
          <cell r="AI556">
            <v>8.5565899999999999</v>
          </cell>
          <cell r="AJ556">
            <v>8.5565899999999999</v>
          </cell>
        </row>
        <row r="557">
          <cell r="A557">
            <v>1302</v>
          </cell>
          <cell r="B557">
            <v>13</v>
          </cell>
          <cell r="C557" t="str">
            <v>RM</v>
          </cell>
          <cell r="D557">
            <v>3.0445099016968298</v>
          </cell>
          <cell r="E557">
            <v>3.0445099016968298</v>
          </cell>
          <cell r="F557">
            <v>3.0445099016968298</v>
          </cell>
          <cell r="G557">
            <v>3.0445099016968298</v>
          </cell>
          <cell r="H557">
            <v>3.0445099016968298</v>
          </cell>
          <cell r="I557">
            <v>3.0445099016968298</v>
          </cell>
          <cell r="J557">
            <v>3.0445099016968298</v>
          </cell>
          <cell r="K557">
            <v>3.0445099016968298</v>
          </cell>
          <cell r="L557">
            <v>3.0445099016968298</v>
          </cell>
          <cell r="M557">
            <v>3.0445099016968298</v>
          </cell>
          <cell r="N557">
            <v>3.0445099016968298</v>
          </cell>
          <cell r="O557">
            <v>3.0445099016968298</v>
          </cell>
          <cell r="P557">
            <v>3.0445099016968298</v>
          </cell>
          <cell r="Q557">
            <v>3.0445099016968298</v>
          </cell>
          <cell r="R557">
            <v>3.0445099016968298</v>
          </cell>
          <cell r="S557">
            <v>3.0445099016968298</v>
          </cell>
          <cell r="T557">
            <v>3.0445099016968298</v>
          </cell>
          <cell r="U557">
            <v>3.0445099016968298</v>
          </cell>
          <cell r="V557">
            <v>3.0445099016968298</v>
          </cell>
          <cell r="W557">
            <v>3.0445099016968298</v>
          </cell>
          <cell r="X557">
            <v>3.0445099016968298</v>
          </cell>
          <cell r="Y557">
            <v>3.0445099016968298</v>
          </cell>
          <cell r="Z557">
            <v>3.0445099016968298</v>
          </cell>
          <cell r="AA557">
            <v>3.0445099016968298</v>
          </cell>
          <cell r="AB557">
            <v>0</v>
          </cell>
          <cell r="AC557">
            <v>0</v>
          </cell>
          <cell r="AD557">
            <v>0</v>
          </cell>
          <cell r="AE557">
            <v>0</v>
          </cell>
          <cell r="AF557">
            <v>0</v>
          </cell>
          <cell r="AG557">
            <v>0</v>
          </cell>
          <cell r="AH557">
            <v>0</v>
          </cell>
          <cell r="AI557">
            <v>0</v>
          </cell>
          <cell r="AJ557">
            <v>0</v>
          </cell>
        </row>
        <row r="558">
          <cell r="A558">
            <v>602</v>
          </cell>
          <cell r="B558">
            <v>6</v>
          </cell>
          <cell r="C558" t="str">
            <v>O'Higgins</v>
          </cell>
          <cell r="D558">
            <v>0.162548428345833</v>
          </cell>
          <cell r="E558">
            <v>0.162548428345833</v>
          </cell>
          <cell r="F558">
            <v>0.162548428345833</v>
          </cell>
          <cell r="G558">
            <v>0.162548428345833</v>
          </cell>
          <cell r="H558">
            <v>0.162548428345833</v>
          </cell>
          <cell r="I558">
            <v>0.162548428345833</v>
          </cell>
          <cell r="J558">
            <v>0.162548428345833</v>
          </cell>
          <cell r="K558">
            <v>0.162548428345833</v>
          </cell>
          <cell r="L558">
            <v>0.162548428345833</v>
          </cell>
          <cell r="M558">
            <v>0.162548428345833</v>
          </cell>
          <cell r="N558">
            <v>0.162548428345833</v>
          </cell>
          <cell r="O558">
            <v>0.162548428345833</v>
          </cell>
          <cell r="P558">
            <v>0.162548428345833</v>
          </cell>
          <cell r="Q558">
            <v>0.162548428345833</v>
          </cell>
          <cell r="R558">
            <v>0.162548428345833</v>
          </cell>
          <cell r="S558">
            <v>0.162548428345833</v>
          </cell>
          <cell r="T558">
            <v>0.162548428345833</v>
          </cell>
          <cell r="U558">
            <v>0.162548428345833</v>
          </cell>
          <cell r="V558">
            <v>0.162548428345833</v>
          </cell>
          <cell r="W558">
            <v>0.162548428345833</v>
          </cell>
          <cell r="X558">
            <v>0.162548428345833</v>
          </cell>
          <cell r="Y558">
            <v>0.162548428345833</v>
          </cell>
          <cell r="Z558">
            <v>0.162548428345833</v>
          </cell>
          <cell r="AA558">
            <v>0.162548428345833</v>
          </cell>
          <cell r="AB558">
            <v>0.112569031675</v>
          </cell>
          <cell r="AC558">
            <v>0.112569031675</v>
          </cell>
          <cell r="AD558">
            <v>0.112569031675</v>
          </cell>
          <cell r="AE558">
            <v>0</v>
          </cell>
          <cell r="AF558">
            <v>0</v>
          </cell>
          <cell r="AG558">
            <v>0</v>
          </cell>
          <cell r="AH558">
            <v>0</v>
          </cell>
          <cell r="AI558">
            <v>0</v>
          </cell>
          <cell r="AJ558">
            <v>0</v>
          </cell>
        </row>
        <row r="559">
          <cell r="A559">
            <v>702</v>
          </cell>
          <cell r="B559">
            <v>7</v>
          </cell>
          <cell r="C559" t="str">
            <v>Maule</v>
          </cell>
          <cell r="D559">
            <v>79.2406845</v>
          </cell>
          <cell r="E559">
            <v>79.2406845</v>
          </cell>
          <cell r="F559">
            <v>79.2406845</v>
          </cell>
          <cell r="G559">
            <v>79.2406845</v>
          </cell>
          <cell r="H559">
            <v>79.2406845</v>
          </cell>
          <cell r="I559">
            <v>79.2406845</v>
          </cell>
          <cell r="J559">
            <v>79.2406845</v>
          </cell>
          <cell r="K559">
            <v>79.2406845</v>
          </cell>
          <cell r="L559">
            <v>79.2406845</v>
          </cell>
          <cell r="M559">
            <v>79.2406845</v>
          </cell>
          <cell r="N559">
            <v>79.2406845</v>
          </cell>
          <cell r="O559">
            <v>79.2406845</v>
          </cell>
          <cell r="P559">
            <v>79.2406845</v>
          </cell>
          <cell r="Q559">
            <v>79.2406845</v>
          </cell>
          <cell r="R559">
            <v>79.2406845</v>
          </cell>
          <cell r="S559">
            <v>79.2406845</v>
          </cell>
          <cell r="T559">
            <v>79.2406845</v>
          </cell>
          <cell r="U559">
            <v>79.2406845</v>
          </cell>
          <cell r="V559">
            <v>79.2406845</v>
          </cell>
          <cell r="W559">
            <v>79.2406845</v>
          </cell>
          <cell r="X559">
            <v>79.2406845</v>
          </cell>
          <cell r="Y559">
            <v>79.2406845</v>
          </cell>
          <cell r="Z559">
            <v>79.2406845</v>
          </cell>
          <cell r="AA559">
            <v>79.2406845</v>
          </cell>
          <cell r="AB559">
            <v>0</v>
          </cell>
          <cell r="AC559">
            <v>0</v>
          </cell>
          <cell r="AD559">
            <v>0</v>
          </cell>
          <cell r="AE559">
            <v>235.45193699999999</v>
          </cell>
          <cell r="AF559">
            <v>62.026384999999998</v>
          </cell>
          <cell r="AG559">
            <v>62.026384999999998</v>
          </cell>
          <cell r="AH559">
            <v>44.381652000000003</v>
          </cell>
          <cell r="AI559">
            <v>44.381652000000003</v>
          </cell>
          <cell r="AJ559">
            <v>44.381652000000003</v>
          </cell>
        </row>
        <row r="560">
          <cell r="A560">
            <v>1602</v>
          </cell>
          <cell r="B560">
            <v>16</v>
          </cell>
          <cell r="C560" t="str">
            <v>Ñuble</v>
          </cell>
          <cell r="D560">
            <v>4.9635724694295797</v>
          </cell>
          <cell r="E560">
            <v>4.9635724694295797</v>
          </cell>
          <cell r="F560">
            <v>4.9635724694295797</v>
          </cell>
          <cell r="G560">
            <v>4.9635724694295797</v>
          </cell>
          <cell r="H560">
            <v>4.9635724694295797</v>
          </cell>
          <cell r="I560">
            <v>4.9635724694295797</v>
          </cell>
          <cell r="J560">
            <v>4.9635724694295797</v>
          </cell>
          <cell r="K560">
            <v>4.9635724694295797</v>
          </cell>
          <cell r="L560">
            <v>4.9635724694295797</v>
          </cell>
          <cell r="M560">
            <v>4.9635724694295797</v>
          </cell>
          <cell r="N560">
            <v>4.9635724694295797</v>
          </cell>
          <cell r="O560">
            <v>4.9635724694295797</v>
          </cell>
          <cell r="P560">
            <v>4.9635724694295797</v>
          </cell>
          <cell r="Q560">
            <v>4.9635724694295797</v>
          </cell>
          <cell r="R560">
            <v>4.9635724694295797</v>
          </cell>
          <cell r="S560">
            <v>4.9635724694295797</v>
          </cell>
          <cell r="T560">
            <v>4.9635724694295797</v>
          </cell>
          <cell r="U560">
            <v>4.9635724694295797</v>
          </cell>
          <cell r="V560">
            <v>4.9635724694295797</v>
          </cell>
          <cell r="W560">
            <v>4.9635724694295797</v>
          </cell>
          <cell r="X560">
            <v>4.9635724694295797</v>
          </cell>
          <cell r="Y560">
            <v>4.9635724694295797</v>
          </cell>
          <cell r="Z560">
            <v>4.9635724694295797</v>
          </cell>
          <cell r="AA560">
            <v>4.9635724694295797</v>
          </cell>
          <cell r="AB560">
            <v>0</v>
          </cell>
          <cell r="AC560">
            <v>0</v>
          </cell>
          <cell r="AD560">
            <v>0</v>
          </cell>
          <cell r="AE560">
            <v>141.011580868484</v>
          </cell>
          <cell r="AF560">
            <v>153.34849269994899</v>
          </cell>
          <cell r="AG560">
            <v>153.34849269994899</v>
          </cell>
          <cell r="AH560">
            <v>58.516433896103997</v>
          </cell>
          <cell r="AI560">
            <v>58.516433896103997</v>
          </cell>
          <cell r="AJ560">
            <v>58.516433896103997</v>
          </cell>
        </row>
        <row r="561">
          <cell r="A561">
            <v>802</v>
          </cell>
          <cell r="B561">
            <v>8</v>
          </cell>
          <cell r="C561" t="str">
            <v>Biobio</v>
          </cell>
          <cell r="D561">
            <v>27.047827250000001</v>
          </cell>
          <cell r="E561">
            <v>27.047827250000001</v>
          </cell>
          <cell r="F561">
            <v>27.047827250000001</v>
          </cell>
          <cell r="G561">
            <v>27.047827250000001</v>
          </cell>
          <cell r="H561">
            <v>27.047827250000001</v>
          </cell>
          <cell r="I561">
            <v>27.047827250000001</v>
          </cell>
          <cell r="J561">
            <v>27.047827250000001</v>
          </cell>
          <cell r="K561">
            <v>27.047827250000001</v>
          </cell>
          <cell r="L561">
            <v>27.047827250000001</v>
          </cell>
          <cell r="M561">
            <v>27.047827250000001</v>
          </cell>
          <cell r="N561">
            <v>27.047827250000001</v>
          </cell>
          <cell r="O561">
            <v>27.047827250000001</v>
          </cell>
          <cell r="P561">
            <v>27.047827250000001</v>
          </cell>
          <cell r="Q561">
            <v>27.047827250000001</v>
          </cell>
          <cell r="R561">
            <v>27.047827250000001</v>
          </cell>
          <cell r="S561">
            <v>27.047827250000001</v>
          </cell>
          <cell r="T561">
            <v>27.047827250000001</v>
          </cell>
          <cell r="U561">
            <v>27.047827250000001</v>
          </cell>
          <cell r="V561">
            <v>27.047827250000001</v>
          </cell>
          <cell r="W561">
            <v>27.047827250000001</v>
          </cell>
          <cell r="X561">
            <v>27.047827250000001</v>
          </cell>
          <cell r="Y561">
            <v>27.047827250000001</v>
          </cell>
          <cell r="Z561">
            <v>27.047827250000001</v>
          </cell>
          <cell r="AA561">
            <v>27.047827250000001</v>
          </cell>
          <cell r="AB561">
            <v>3.7766233333333301</v>
          </cell>
          <cell r="AC561">
            <v>3.7766233333333301</v>
          </cell>
          <cell r="AD561">
            <v>3.7766233333333301</v>
          </cell>
          <cell r="AE561">
            <v>579.05114700000001</v>
          </cell>
          <cell r="AF561">
            <v>130.94599700000001</v>
          </cell>
          <cell r="AG561">
            <v>130.94599700000001</v>
          </cell>
          <cell r="AH561">
            <v>134.43412950000001</v>
          </cell>
          <cell r="AI561">
            <v>134.43412950000001</v>
          </cell>
          <cell r="AJ561">
            <v>134.43412950000001</v>
          </cell>
        </row>
        <row r="562">
          <cell r="A562">
            <v>902</v>
          </cell>
          <cell r="B562">
            <v>9</v>
          </cell>
          <cell r="C562" t="str">
            <v>Araucania</v>
          </cell>
          <cell r="D562">
            <v>9.2117832649907498</v>
          </cell>
          <cell r="E562">
            <v>9.2117832649907498</v>
          </cell>
          <cell r="F562">
            <v>9.2117832649907498</v>
          </cell>
          <cell r="G562">
            <v>9.2117832649907498</v>
          </cell>
          <cell r="H562">
            <v>9.2117832649907498</v>
          </cell>
          <cell r="I562">
            <v>9.2117832649907498</v>
          </cell>
          <cell r="J562">
            <v>9.2117832649907498</v>
          </cell>
          <cell r="K562">
            <v>9.2117832649907498</v>
          </cell>
          <cell r="L562">
            <v>9.2117832649907498</v>
          </cell>
          <cell r="M562">
            <v>9.2117832649907498</v>
          </cell>
          <cell r="N562">
            <v>9.2117832649907498</v>
          </cell>
          <cell r="O562">
            <v>9.2117832649907498</v>
          </cell>
          <cell r="P562">
            <v>9.2117832649907498</v>
          </cell>
          <cell r="Q562">
            <v>9.2117832649907498</v>
          </cell>
          <cell r="R562">
            <v>9.2117832649907498</v>
          </cell>
          <cell r="S562">
            <v>9.2117832649907498</v>
          </cell>
          <cell r="T562">
            <v>9.2117832649907498</v>
          </cell>
          <cell r="U562">
            <v>9.2117832649907498</v>
          </cell>
          <cell r="V562">
            <v>9.2117832649907498</v>
          </cell>
          <cell r="W562">
            <v>9.2117832649907498</v>
          </cell>
          <cell r="X562">
            <v>9.2117832649907498</v>
          </cell>
          <cell r="Y562">
            <v>9.2117832649907498</v>
          </cell>
          <cell r="Z562">
            <v>9.2117832649907498</v>
          </cell>
          <cell r="AA562">
            <v>9.2117832649907498</v>
          </cell>
          <cell r="AB562">
            <v>2.5040336975163302</v>
          </cell>
          <cell r="AC562">
            <v>2.5040336975163302</v>
          </cell>
          <cell r="AD562">
            <v>2.5040336975163302</v>
          </cell>
          <cell r="AE562">
            <v>71.452425566266001</v>
          </cell>
          <cell r="AF562">
            <v>163.16397780391</v>
          </cell>
          <cell r="AG562">
            <v>163.16397780391</v>
          </cell>
          <cell r="AH562">
            <v>30.578050932814499</v>
          </cell>
          <cell r="AI562">
            <v>30.578050932814499</v>
          </cell>
          <cell r="AJ562">
            <v>30.578050932814499</v>
          </cell>
        </row>
        <row r="563">
          <cell r="A563">
            <v>1402</v>
          </cell>
          <cell r="B563">
            <v>14</v>
          </cell>
          <cell r="C563" t="str">
            <v>Los Rios</v>
          </cell>
          <cell r="D563">
            <v>4.9945728333333301</v>
          </cell>
          <cell r="E563">
            <v>4.9945728333333301</v>
          </cell>
          <cell r="F563">
            <v>4.9945728333333301</v>
          </cell>
          <cell r="G563">
            <v>4.9945728333333301</v>
          </cell>
          <cell r="H563">
            <v>4.9945728333333301</v>
          </cell>
          <cell r="I563">
            <v>4.9945728333333301</v>
          </cell>
          <cell r="J563">
            <v>4.9945728333333301</v>
          </cell>
          <cell r="K563">
            <v>4.9945728333333301</v>
          </cell>
          <cell r="L563">
            <v>4.9945728333333301</v>
          </cell>
          <cell r="M563">
            <v>4.9945728333333301</v>
          </cell>
          <cell r="N563">
            <v>4.9945728333333301</v>
          </cell>
          <cell r="O563">
            <v>4.9945728333333301</v>
          </cell>
          <cell r="P563">
            <v>4.9945728333333301</v>
          </cell>
          <cell r="Q563">
            <v>4.9945728333333301</v>
          </cell>
          <cell r="R563">
            <v>4.9945728333333301</v>
          </cell>
          <cell r="S563">
            <v>4.9945728333333301</v>
          </cell>
          <cell r="T563">
            <v>4.9945728333333301</v>
          </cell>
          <cell r="U563">
            <v>4.9945728333333301</v>
          </cell>
          <cell r="V563">
            <v>4.9945728333333301</v>
          </cell>
          <cell r="W563">
            <v>4.9945728333333301</v>
          </cell>
          <cell r="X563">
            <v>4.9945728333333301</v>
          </cell>
          <cell r="Y563">
            <v>4.9945728333333301</v>
          </cell>
          <cell r="Z563">
            <v>4.9945728333333301</v>
          </cell>
          <cell r="AA563">
            <v>4.9945728333333301</v>
          </cell>
          <cell r="AB563">
            <v>0.16693</v>
          </cell>
          <cell r="AC563">
            <v>0.16693</v>
          </cell>
          <cell r="AD563">
            <v>0.16693</v>
          </cell>
          <cell r="AE563">
            <v>5.7542220000000004</v>
          </cell>
          <cell r="AF563">
            <v>81.326659500000005</v>
          </cell>
          <cell r="AG563">
            <v>81.326659500000005</v>
          </cell>
          <cell r="AH563">
            <v>7.8525795</v>
          </cell>
          <cell r="AI563">
            <v>7.8525795</v>
          </cell>
          <cell r="AJ563">
            <v>7.8525795</v>
          </cell>
        </row>
        <row r="564">
          <cell r="A564">
            <v>1002</v>
          </cell>
          <cell r="B564">
            <v>10</v>
          </cell>
          <cell r="C564" t="str">
            <v>Los Lagos</v>
          </cell>
          <cell r="D564">
            <v>0.80968333333333298</v>
          </cell>
          <cell r="E564">
            <v>0.80968333333333298</v>
          </cell>
          <cell r="F564">
            <v>0.80968333333333298</v>
          </cell>
          <cell r="G564">
            <v>0.80968333333333298</v>
          </cell>
          <cell r="H564">
            <v>0.80968333333333298</v>
          </cell>
          <cell r="I564">
            <v>0.80968333333333298</v>
          </cell>
          <cell r="J564">
            <v>0.80968333333333298</v>
          </cell>
          <cell r="K564">
            <v>0.80968333333333298</v>
          </cell>
          <cell r="L564">
            <v>0.80968333333333298</v>
          </cell>
          <cell r="M564">
            <v>0.80968333333333298</v>
          </cell>
          <cell r="N564">
            <v>0.80968333333333298</v>
          </cell>
          <cell r="O564">
            <v>0.80968333333333298</v>
          </cell>
          <cell r="P564">
            <v>0.80968333333333298</v>
          </cell>
          <cell r="Q564">
            <v>0.80968333333333298</v>
          </cell>
          <cell r="R564">
            <v>0.80968333333333298</v>
          </cell>
          <cell r="S564">
            <v>0.80968333333333298</v>
          </cell>
          <cell r="T564">
            <v>0.80968333333333298</v>
          </cell>
          <cell r="U564">
            <v>0.80968333333333298</v>
          </cell>
          <cell r="V564">
            <v>0.80968333333333298</v>
          </cell>
          <cell r="W564">
            <v>0.80968333333333298</v>
          </cell>
          <cell r="X564">
            <v>0.80968333333333298</v>
          </cell>
          <cell r="Y564">
            <v>0.80968333333333298</v>
          </cell>
          <cell r="Z564">
            <v>0.80968333333333298</v>
          </cell>
          <cell r="AA564">
            <v>0.80968333333333298</v>
          </cell>
          <cell r="AB564">
            <v>0</v>
          </cell>
          <cell r="AC564">
            <v>0</v>
          </cell>
          <cell r="AD564">
            <v>0</v>
          </cell>
          <cell r="AE564">
            <v>65.061323000000002</v>
          </cell>
          <cell r="AF564">
            <v>44.632621499999999</v>
          </cell>
          <cell r="AG564">
            <v>44.632621499999999</v>
          </cell>
          <cell r="AH564">
            <v>10.153022</v>
          </cell>
          <cell r="AI564">
            <v>10.153022</v>
          </cell>
          <cell r="AJ564">
            <v>10.153022</v>
          </cell>
        </row>
        <row r="565">
          <cell r="A565">
            <v>1102</v>
          </cell>
          <cell r="B565">
            <v>11</v>
          </cell>
          <cell r="C565" t="str">
            <v>Aysen</v>
          </cell>
          <cell r="D565">
            <v>0</v>
          </cell>
          <cell r="E565">
            <v>0</v>
          </cell>
          <cell r="F565">
            <v>0</v>
          </cell>
          <cell r="G565">
            <v>0</v>
          </cell>
          <cell r="H565">
            <v>0</v>
          </cell>
          <cell r="I565">
            <v>0</v>
          </cell>
          <cell r="J565">
            <v>0</v>
          </cell>
          <cell r="K565">
            <v>0</v>
          </cell>
          <cell r="L565">
            <v>0</v>
          </cell>
          <cell r="M565">
            <v>0</v>
          </cell>
          <cell r="N565">
            <v>0</v>
          </cell>
          <cell r="O565">
            <v>0</v>
          </cell>
          <cell r="P565">
            <v>0</v>
          </cell>
          <cell r="Q565">
            <v>0</v>
          </cell>
          <cell r="R565">
            <v>0</v>
          </cell>
          <cell r="S565">
            <v>0</v>
          </cell>
          <cell r="T565">
            <v>0</v>
          </cell>
          <cell r="U565">
            <v>0</v>
          </cell>
          <cell r="V565">
            <v>0</v>
          </cell>
          <cell r="W565">
            <v>0</v>
          </cell>
          <cell r="X565">
            <v>0</v>
          </cell>
          <cell r="Y565">
            <v>0</v>
          </cell>
          <cell r="Z565">
            <v>0</v>
          </cell>
          <cell r="AA565">
            <v>0</v>
          </cell>
          <cell r="AB565">
            <v>0</v>
          </cell>
          <cell r="AC565">
            <v>0</v>
          </cell>
          <cell r="AD565">
            <v>0</v>
          </cell>
          <cell r="AE565">
            <v>0</v>
          </cell>
          <cell r="AF565">
            <v>0</v>
          </cell>
          <cell r="AG565">
            <v>0</v>
          </cell>
          <cell r="AH565">
            <v>0</v>
          </cell>
          <cell r="AI565">
            <v>0</v>
          </cell>
          <cell r="AJ565">
            <v>0</v>
          </cell>
        </row>
        <row r="566">
          <cell r="A566">
            <v>1202</v>
          </cell>
          <cell r="B566">
            <v>12</v>
          </cell>
          <cell r="C566" t="str">
            <v>Magallanes</v>
          </cell>
          <cell r="D566">
            <v>0</v>
          </cell>
          <cell r="E566">
            <v>0</v>
          </cell>
          <cell r="F566">
            <v>0</v>
          </cell>
          <cell r="G566">
            <v>0</v>
          </cell>
          <cell r="H566">
            <v>0</v>
          </cell>
          <cell r="I566">
            <v>0</v>
          </cell>
          <cell r="J566">
            <v>0</v>
          </cell>
          <cell r="K566">
            <v>0</v>
          </cell>
          <cell r="L566">
            <v>0</v>
          </cell>
          <cell r="M566">
            <v>0</v>
          </cell>
          <cell r="N566">
            <v>0</v>
          </cell>
          <cell r="O566">
            <v>0</v>
          </cell>
          <cell r="P566">
            <v>0</v>
          </cell>
          <cell r="Q566">
            <v>0</v>
          </cell>
          <cell r="R566">
            <v>0</v>
          </cell>
          <cell r="S566">
            <v>0</v>
          </cell>
          <cell r="T566">
            <v>0</v>
          </cell>
          <cell r="U566">
            <v>0</v>
          </cell>
          <cell r="V566">
            <v>0</v>
          </cell>
          <cell r="W566">
            <v>0</v>
          </cell>
          <cell r="X566">
            <v>0</v>
          </cell>
          <cell r="Y566">
            <v>0</v>
          </cell>
          <cell r="Z566">
            <v>0</v>
          </cell>
          <cell r="AA566">
            <v>0</v>
          </cell>
          <cell r="AB566">
            <v>0</v>
          </cell>
          <cell r="AC566">
            <v>0</v>
          </cell>
          <cell r="AD566">
            <v>0</v>
          </cell>
          <cell r="AE566">
            <v>0</v>
          </cell>
          <cell r="AF566">
            <v>0</v>
          </cell>
          <cell r="AG566">
            <v>0</v>
          </cell>
          <cell r="AH566">
            <v>0</v>
          </cell>
          <cell r="AI566">
            <v>0</v>
          </cell>
          <cell r="AJ566">
            <v>0</v>
          </cell>
        </row>
        <row r="567">
          <cell r="A567">
            <v>10002</v>
          </cell>
          <cell r="B567">
            <v>100</v>
          </cell>
          <cell r="C567" t="str">
            <v>TOTAL</v>
          </cell>
          <cell r="D567">
            <v>135.83289170874801</v>
          </cell>
          <cell r="E567">
            <v>135.83289170874801</v>
          </cell>
          <cell r="F567">
            <v>135.83289170874801</v>
          </cell>
          <cell r="G567">
            <v>135.83289170874801</v>
          </cell>
          <cell r="H567">
            <v>135.83289170874801</v>
          </cell>
          <cell r="I567">
            <v>135.83289170874801</v>
          </cell>
          <cell r="J567">
            <v>135.83289170874801</v>
          </cell>
          <cell r="K567">
            <v>135.83289170874801</v>
          </cell>
          <cell r="L567">
            <v>135.83289170874801</v>
          </cell>
          <cell r="M567">
            <v>135.83289170874801</v>
          </cell>
          <cell r="N567">
            <v>135.83289170874801</v>
          </cell>
          <cell r="O567">
            <v>135.83289170874801</v>
          </cell>
          <cell r="P567">
            <v>135.83289170874801</v>
          </cell>
          <cell r="Q567">
            <v>135.83289170874801</v>
          </cell>
          <cell r="R567">
            <v>135.83289170874801</v>
          </cell>
          <cell r="S567">
            <v>135.83289170874801</v>
          </cell>
          <cell r="T567">
            <v>135.83289170874801</v>
          </cell>
          <cell r="U567">
            <v>135.83289170874801</v>
          </cell>
          <cell r="V567">
            <v>135.83289170874801</v>
          </cell>
          <cell r="W567">
            <v>135.83289170874801</v>
          </cell>
          <cell r="X567">
            <v>135.83289170874801</v>
          </cell>
          <cell r="Y567">
            <v>135.83289170874801</v>
          </cell>
          <cell r="Z567">
            <v>135.83289170874801</v>
          </cell>
          <cell r="AA567">
            <v>135.83289170874801</v>
          </cell>
          <cell r="AB567">
            <v>9.1403160625246702</v>
          </cell>
          <cell r="AC567">
            <v>9.1403160625246702</v>
          </cell>
          <cell r="AD567">
            <v>9.1403160625246702</v>
          </cell>
          <cell r="AE567">
            <v>1097.7826354347501</v>
          </cell>
          <cell r="AF567">
            <v>644.00072350385904</v>
          </cell>
          <cell r="AG567">
            <v>644.00072350385904</v>
          </cell>
          <cell r="AH567">
            <v>294.47245782891798</v>
          </cell>
          <cell r="AI567">
            <v>294.47245782891798</v>
          </cell>
          <cell r="AJ567">
            <v>294.47245782891798</v>
          </cell>
        </row>
        <row r="570">
          <cell r="C570" t="str">
            <v>Plantaciones que se convierten en Pastizales</v>
          </cell>
        </row>
        <row r="571">
          <cell r="B571">
            <v>3</v>
          </cell>
          <cell r="C571" t="str">
            <v>REGIÓN/AÑO</v>
          </cell>
          <cell r="D571">
            <v>1990</v>
          </cell>
          <cell r="E571">
            <v>1991</v>
          </cell>
          <cell r="F571">
            <v>1992</v>
          </cell>
          <cell r="G571">
            <v>1993</v>
          </cell>
          <cell r="H571">
            <v>1994</v>
          </cell>
          <cell r="I571">
            <v>1995</v>
          </cell>
          <cell r="J571">
            <v>1996</v>
          </cell>
          <cell r="K571">
            <v>1997</v>
          </cell>
          <cell r="L571">
            <v>1998</v>
          </cell>
          <cell r="M571">
            <v>1999</v>
          </cell>
          <cell r="N571">
            <v>2000</v>
          </cell>
          <cell r="O571">
            <v>2001</v>
          </cell>
          <cell r="P571">
            <v>2002</v>
          </cell>
          <cell r="Q571">
            <v>2003</v>
          </cell>
          <cell r="R571">
            <v>2004</v>
          </cell>
          <cell r="S571">
            <v>2005</v>
          </cell>
          <cell r="T571">
            <v>2006</v>
          </cell>
          <cell r="U571">
            <v>2007</v>
          </cell>
          <cell r="V571">
            <v>2008</v>
          </cell>
          <cell r="W571">
            <v>2009</v>
          </cell>
          <cell r="X571">
            <v>2010</v>
          </cell>
          <cell r="Y571">
            <v>2011</v>
          </cell>
          <cell r="Z571">
            <v>2012</v>
          </cell>
          <cell r="AA571">
            <v>2013</v>
          </cell>
          <cell r="AB571">
            <v>2014</v>
          </cell>
          <cell r="AC571">
            <v>2015</v>
          </cell>
          <cell r="AD571">
            <v>2016</v>
          </cell>
          <cell r="AE571">
            <v>2017</v>
          </cell>
          <cell r="AF571">
            <v>2018</v>
          </cell>
          <cell r="AG571">
            <v>2019</v>
          </cell>
          <cell r="AH571">
            <v>2020</v>
          </cell>
          <cell r="AI571">
            <v>2021</v>
          </cell>
          <cell r="AJ571">
            <v>2022</v>
          </cell>
        </row>
        <row r="572">
          <cell r="A572">
            <v>1503</v>
          </cell>
          <cell r="B572">
            <v>15</v>
          </cell>
          <cell r="C572" t="str">
            <v>Arica Y Parinacota</v>
          </cell>
          <cell r="D572">
            <v>0</v>
          </cell>
          <cell r="E572">
            <v>0</v>
          </cell>
          <cell r="F572">
            <v>0</v>
          </cell>
          <cell r="G572">
            <v>0</v>
          </cell>
          <cell r="H572">
            <v>0</v>
          </cell>
          <cell r="I572">
            <v>0</v>
          </cell>
          <cell r="J572">
            <v>0</v>
          </cell>
          <cell r="K572">
            <v>0</v>
          </cell>
          <cell r="L572">
            <v>0</v>
          </cell>
          <cell r="M572">
            <v>0</v>
          </cell>
          <cell r="N572">
            <v>0</v>
          </cell>
          <cell r="O572">
            <v>0</v>
          </cell>
          <cell r="P572">
            <v>0</v>
          </cell>
          <cell r="Q572">
            <v>0</v>
          </cell>
          <cell r="R572">
            <v>0</v>
          </cell>
          <cell r="S572">
            <v>0</v>
          </cell>
          <cell r="T572">
            <v>0</v>
          </cell>
          <cell r="U572">
            <v>0</v>
          </cell>
          <cell r="V572">
            <v>0</v>
          </cell>
          <cell r="W572">
            <v>0</v>
          </cell>
          <cell r="X572">
            <v>0</v>
          </cell>
          <cell r="Y572">
            <v>0</v>
          </cell>
          <cell r="Z572">
            <v>0</v>
          </cell>
          <cell r="AA572">
            <v>0</v>
          </cell>
          <cell r="AB572">
            <v>0</v>
          </cell>
          <cell r="AC572">
            <v>0</v>
          </cell>
          <cell r="AD572">
            <v>0</v>
          </cell>
          <cell r="AE572">
            <v>0</v>
          </cell>
          <cell r="AF572">
            <v>0</v>
          </cell>
          <cell r="AG572">
            <v>0</v>
          </cell>
          <cell r="AH572">
            <v>0</v>
          </cell>
          <cell r="AI572">
            <v>0</v>
          </cell>
          <cell r="AJ572">
            <v>0</v>
          </cell>
        </row>
        <row r="573">
          <cell r="A573">
            <v>103</v>
          </cell>
          <cell r="B573">
            <v>1</v>
          </cell>
          <cell r="C573" t="str">
            <v>Tarapaca</v>
          </cell>
          <cell r="D573">
            <v>325.91756305472398</v>
          </cell>
          <cell r="E573">
            <v>325.91756305472398</v>
          </cell>
          <cell r="F573">
            <v>325.91756305472398</v>
          </cell>
          <cell r="G573">
            <v>325.91756305472398</v>
          </cell>
          <cell r="H573">
            <v>325.91756305472398</v>
          </cell>
          <cell r="I573">
            <v>325.91756305472398</v>
          </cell>
          <cell r="J573">
            <v>325.91756305472398</v>
          </cell>
          <cell r="K573">
            <v>325.91756305472398</v>
          </cell>
          <cell r="L573">
            <v>325.91756305472398</v>
          </cell>
          <cell r="M573">
            <v>325.91756305472398</v>
          </cell>
          <cell r="N573">
            <v>325.91756305472398</v>
          </cell>
          <cell r="O573">
            <v>325.91756305472398</v>
          </cell>
          <cell r="P573">
            <v>325.91756305472398</v>
          </cell>
          <cell r="Q573">
            <v>325.91756305472398</v>
          </cell>
          <cell r="R573">
            <v>325.91756305472398</v>
          </cell>
          <cell r="S573">
            <v>325.91756305472398</v>
          </cell>
          <cell r="T573">
            <v>325.91756305472398</v>
          </cell>
          <cell r="U573">
            <v>325.91756305472398</v>
          </cell>
          <cell r="V573">
            <v>325.91756305472398</v>
          </cell>
          <cell r="W573">
            <v>325.91756305472398</v>
          </cell>
          <cell r="X573">
            <v>325.91756305472398</v>
          </cell>
          <cell r="Y573">
            <v>325.91756305472398</v>
          </cell>
          <cell r="Z573">
            <v>325.91756305472398</v>
          </cell>
          <cell r="AA573">
            <v>325.91756305472398</v>
          </cell>
          <cell r="AB573">
            <v>325.91756305472398</v>
          </cell>
          <cell r="AC573">
            <v>325.91756305472398</v>
          </cell>
          <cell r="AD573">
            <v>325.91756305472398</v>
          </cell>
          <cell r="AE573">
            <v>325.91756305472398</v>
          </cell>
          <cell r="AF573">
            <v>325.91756305472398</v>
          </cell>
          <cell r="AG573">
            <v>325.91756305472398</v>
          </cell>
          <cell r="AH573">
            <v>325.91756305472398</v>
          </cell>
          <cell r="AI573">
            <v>325.91756305472398</v>
          </cell>
          <cell r="AJ573">
            <v>325.91756305472398</v>
          </cell>
        </row>
        <row r="574">
          <cell r="A574">
            <v>203</v>
          </cell>
          <cell r="B574">
            <v>2</v>
          </cell>
          <cell r="C574" t="str">
            <v>Antofagasta</v>
          </cell>
          <cell r="D574">
            <v>0</v>
          </cell>
          <cell r="E574">
            <v>0</v>
          </cell>
          <cell r="F574">
            <v>0</v>
          </cell>
          <cell r="G574">
            <v>0</v>
          </cell>
          <cell r="H574">
            <v>0</v>
          </cell>
          <cell r="I574">
            <v>0</v>
          </cell>
          <cell r="J574">
            <v>0</v>
          </cell>
          <cell r="K574">
            <v>0</v>
          </cell>
          <cell r="L574">
            <v>0</v>
          </cell>
          <cell r="M574">
            <v>0</v>
          </cell>
          <cell r="N574">
            <v>0</v>
          </cell>
          <cell r="O574">
            <v>0</v>
          </cell>
          <cell r="P574">
            <v>0</v>
          </cell>
          <cell r="Q574">
            <v>0</v>
          </cell>
          <cell r="R574">
            <v>0</v>
          </cell>
          <cell r="S574">
            <v>0</v>
          </cell>
          <cell r="T574">
            <v>0</v>
          </cell>
          <cell r="U574">
            <v>0</v>
          </cell>
          <cell r="V574">
            <v>0</v>
          </cell>
          <cell r="W574">
            <v>0</v>
          </cell>
          <cell r="X574">
            <v>0</v>
          </cell>
          <cell r="Y574">
            <v>0</v>
          </cell>
          <cell r="Z574">
            <v>0</v>
          </cell>
          <cell r="AA574">
            <v>0</v>
          </cell>
          <cell r="AB574">
            <v>0</v>
          </cell>
          <cell r="AC574">
            <v>0</v>
          </cell>
          <cell r="AD574">
            <v>0</v>
          </cell>
          <cell r="AE574">
            <v>0</v>
          </cell>
          <cell r="AF574">
            <v>0</v>
          </cell>
          <cell r="AG574">
            <v>0</v>
          </cell>
          <cell r="AH574">
            <v>0</v>
          </cell>
          <cell r="AI574">
            <v>0</v>
          </cell>
          <cell r="AJ574">
            <v>0</v>
          </cell>
        </row>
        <row r="575">
          <cell r="A575">
            <v>303</v>
          </cell>
          <cell r="B575">
            <v>3</v>
          </cell>
          <cell r="C575" t="str">
            <v>Atacam</v>
          </cell>
          <cell r="D575">
            <v>0</v>
          </cell>
          <cell r="E575">
            <v>0</v>
          </cell>
          <cell r="F575">
            <v>0</v>
          </cell>
          <cell r="G575">
            <v>0</v>
          </cell>
          <cell r="H575">
            <v>0</v>
          </cell>
          <cell r="I575">
            <v>0</v>
          </cell>
          <cell r="J575">
            <v>0</v>
          </cell>
          <cell r="K575">
            <v>0</v>
          </cell>
          <cell r="L575">
            <v>0</v>
          </cell>
          <cell r="M575">
            <v>0</v>
          </cell>
          <cell r="N575">
            <v>0</v>
          </cell>
          <cell r="O575">
            <v>0</v>
          </cell>
          <cell r="P575">
            <v>0</v>
          </cell>
          <cell r="Q575">
            <v>0</v>
          </cell>
          <cell r="R575">
            <v>0</v>
          </cell>
          <cell r="S575">
            <v>0</v>
          </cell>
          <cell r="T575">
            <v>0</v>
          </cell>
          <cell r="U575">
            <v>0</v>
          </cell>
          <cell r="V575">
            <v>0</v>
          </cell>
          <cell r="W575">
            <v>0</v>
          </cell>
          <cell r="X575">
            <v>0</v>
          </cell>
          <cell r="Y575">
            <v>0</v>
          </cell>
          <cell r="Z575">
            <v>0</v>
          </cell>
          <cell r="AA575">
            <v>0</v>
          </cell>
          <cell r="AB575">
            <v>0</v>
          </cell>
          <cell r="AC575">
            <v>0</v>
          </cell>
          <cell r="AD575">
            <v>0</v>
          </cell>
          <cell r="AE575">
            <v>0</v>
          </cell>
          <cell r="AF575">
            <v>0</v>
          </cell>
          <cell r="AG575">
            <v>0</v>
          </cell>
          <cell r="AH575">
            <v>0</v>
          </cell>
          <cell r="AI575">
            <v>0</v>
          </cell>
          <cell r="AJ575">
            <v>0</v>
          </cell>
        </row>
        <row r="576">
          <cell r="A576">
            <v>403</v>
          </cell>
          <cell r="B576">
            <v>4</v>
          </cell>
          <cell r="C576" t="str">
            <v>Coquimbo</v>
          </cell>
          <cell r="D576">
            <v>34.5771829974178</v>
          </cell>
          <cell r="E576">
            <v>34.5771829974178</v>
          </cell>
          <cell r="F576">
            <v>34.5771829974178</v>
          </cell>
          <cell r="G576">
            <v>34.5771829974178</v>
          </cell>
          <cell r="H576">
            <v>34.5771829974178</v>
          </cell>
          <cell r="I576">
            <v>34.5771829974178</v>
          </cell>
          <cell r="J576">
            <v>34.5771829974178</v>
          </cell>
          <cell r="K576">
            <v>34.5771829974178</v>
          </cell>
          <cell r="L576">
            <v>34.5771829974178</v>
          </cell>
          <cell r="M576">
            <v>34.5771829974178</v>
          </cell>
          <cell r="N576">
            <v>34.5771829974178</v>
          </cell>
          <cell r="O576">
            <v>34.5771829974178</v>
          </cell>
          <cell r="P576">
            <v>34.5771829974178</v>
          </cell>
          <cell r="Q576">
            <v>34.5771829974178</v>
          </cell>
          <cell r="R576">
            <v>34.5771829974178</v>
          </cell>
          <cell r="S576">
            <v>34.5771829974178</v>
          </cell>
          <cell r="T576">
            <v>34.5771829974178</v>
          </cell>
          <cell r="U576">
            <v>34.5771829974178</v>
          </cell>
          <cell r="V576">
            <v>34.5771829974178</v>
          </cell>
          <cell r="W576">
            <v>34.5771829974178</v>
          </cell>
          <cell r="X576">
            <v>34.5771829974178</v>
          </cell>
          <cell r="Y576">
            <v>34.5771829974178</v>
          </cell>
          <cell r="Z576">
            <v>34.5771829974178</v>
          </cell>
          <cell r="AA576">
            <v>34.5771829974178</v>
          </cell>
          <cell r="AB576">
            <v>0</v>
          </cell>
          <cell r="AC576">
            <v>0</v>
          </cell>
          <cell r="AD576">
            <v>0</v>
          </cell>
          <cell r="AE576">
            <v>0</v>
          </cell>
          <cell r="AF576">
            <v>0</v>
          </cell>
          <cell r="AG576">
            <v>0</v>
          </cell>
          <cell r="AH576">
            <v>0</v>
          </cell>
          <cell r="AI576">
            <v>0</v>
          </cell>
          <cell r="AJ576">
            <v>0</v>
          </cell>
        </row>
        <row r="577">
          <cell r="A577">
            <v>503</v>
          </cell>
          <cell r="B577">
            <v>5</v>
          </cell>
          <cell r="C577" t="str">
            <v>Valparaiso</v>
          </cell>
          <cell r="D577">
            <v>3.4954228333333299</v>
          </cell>
          <cell r="E577">
            <v>3.4954228333333299</v>
          </cell>
          <cell r="F577">
            <v>3.4954228333333299</v>
          </cell>
          <cell r="G577">
            <v>3.4954228333333299</v>
          </cell>
          <cell r="H577">
            <v>3.4954228333333299</v>
          </cell>
          <cell r="I577">
            <v>3.4954228333333299</v>
          </cell>
          <cell r="J577">
            <v>3.4954228333333299</v>
          </cell>
          <cell r="K577">
            <v>3.4954228333333299</v>
          </cell>
          <cell r="L577">
            <v>3.4954228333333299</v>
          </cell>
          <cell r="M577">
            <v>3.4954228333333299</v>
          </cell>
          <cell r="N577">
            <v>3.4954228333333299</v>
          </cell>
          <cell r="O577">
            <v>3.4954228333333299</v>
          </cell>
          <cell r="P577">
            <v>3.4954228333333299</v>
          </cell>
          <cell r="Q577">
            <v>3.4954228333333299</v>
          </cell>
          <cell r="R577">
            <v>3.4954228333333299</v>
          </cell>
          <cell r="S577">
            <v>3.4954228333333299</v>
          </cell>
          <cell r="T577">
            <v>3.4954228333333299</v>
          </cell>
          <cell r="U577">
            <v>3.4954228333333299</v>
          </cell>
          <cell r="V577">
            <v>3.4954228333333299</v>
          </cell>
          <cell r="W577">
            <v>3.4954228333333299</v>
          </cell>
          <cell r="X577">
            <v>3.4954228333333299</v>
          </cell>
          <cell r="Y577">
            <v>3.4954228333333299</v>
          </cell>
          <cell r="Z577">
            <v>3.4954228333333299</v>
          </cell>
          <cell r="AA577">
            <v>3.4954228333333299</v>
          </cell>
          <cell r="AB577">
            <v>10.748771</v>
          </cell>
          <cell r="AC577">
            <v>10.748771</v>
          </cell>
          <cell r="AD577">
            <v>10.748771</v>
          </cell>
          <cell r="AE577">
            <v>33.413400000000003</v>
          </cell>
          <cell r="AF577">
            <v>0</v>
          </cell>
          <cell r="AG577">
            <v>0</v>
          </cell>
          <cell r="AH577">
            <v>0</v>
          </cell>
          <cell r="AI577">
            <v>0</v>
          </cell>
          <cell r="AJ577">
            <v>0</v>
          </cell>
        </row>
        <row r="578">
          <cell r="A578">
            <v>1303</v>
          </cell>
          <cell r="B578">
            <v>13</v>
          </cell>
          <cell r="C578" t="str">
            <v>RM</v>
          </cell>
          <cell r="D578">
            <v>61.448588095480901</v>
          </cell>
          <cell r="E578">
            <v>61.448588095480901</v>
          </cell>
          <cell r="F578">
            <v>61.448588095480901</v>
          </cell>
          <cell r="G578">
            <v>61.448588095480901</v>
          </cell>
          <cell r="H578">
            <v>61.448588095480901</v>
          </cell>
          <cell r="I578">
            <v>61.448588095480901</v>
          </cell>
          <cell r="J578">
            <v>61.448588095480901</v>
          </cell>
          <cell r="K578">
            <v>61.448588095480901</v>
          </cell>
          <cell r="L578">
            <v>61.448588095480901</v>
          </cell>
          <cell r="M578">
            <v>61.448588095480901</v>
          </cell>
          <cell r="N578">
            <v>61.448588095480901</v>
          </cell>
          <cell r="O578">
            <v>61.448588095480901</v>
          </cell>
          <cell r="P578">
            <v>61.448588095480901</v>
          </cell>
          <cell r="Q578">
            <v>61.448588095480901</v>
          </cell>
          <cell r="R578">
            <v>61.448588095480901</v>
          </cell>
          <cell r="S578">
            <v>61.448588095480901</v>
          </cell>
          <cell r="T578">
            <v>61.448588095480901</v>
          </cell>
          <cell r="U578">
            <v>61.448588095480901</v>
          </cell>
          <cell r="V578">
            <v>61.448588095480901</v>
          </cell>
          <cell r="W578">
            <v>61.448588095480901</v>
          </cell>
          <cell r="X578">
            <v>61.448588095480901</v>
          </cell>
          <cell r="Y578">
            <v>61.448588095480901</v>
          </cell>
          <cell r="Z578">
            <v>61.448588095480901</v>
          </cell>
          <cell r="AA578">
            <v>61.448588095480901</v>
          </cell>
          <cell r="AB578">
            <v>0</v>
          </cell>
          <cell r="AC578">
            <v>0</v>
          </cell>
          <cell r="AD578">
            <v>0</v>
          </cell>
          <cell r="AE578">
            <v>0</v>
          </cell>
          <cell r="AF578">
            <v>0</v>
          </cell>
          <cell r="AG578">
            <v>0</v>
          </cell>
          <cell r="AH578">
            <v>0</v>
          </cell>
          <cell r="AI578">
            <v>0</v>
          </cell>
          <cell r="AJ578">
            <v>0</v>
          </cell>
        </row>
        <row r="579">
          <cell r="A579">
            <v>603</v>
          </cell>
          <cell r="B579">
            <v>6</v>
          </cell>
          <cell r="C579" t="str">
            <v>O'Higgins</v>
          </cell>
          <cell r="D579">
            <v>378.845212736527</v>
          </cell>
          <cell r="E579">
            <v>378.845212736527</v>
          </cell>
          <cell r="F579">
            <v>378.845212736527</v>
          </cell>
          <cell r="G579">
            <v>378.845212736527</v>
          </cell>
          <cell r="H579">
            <v>378.845212736527</v>
          </cell>
          <cell r="I579">
            <v>378.845212736527</v>
          </cell>
          <cell r="J579">
            <v>378.845212736527</v>
          </cell>
          <cell r="K579">
            <v>378.845212736527</v>
          </cell>
          <cell r="L579">
            <v>378.845212736527</v>
          </cell>
          <cell r="M579">
            <v>378.845212736527</v>
          </cell>
          <cell r="N579">
            <v>378.845212736527</v>
          </cell>
          <cell r="O579">
            <v>378.845212736527</v>
          </cell>
          <cell r="P579">
            <v>378.845212736527</v>
          </cell>
          <cell r="Q579">
            <v>378.845212736527</v>
          </cell>
          <cell r="R579">
            <v>378.845212736527</v>
          </cell>
          <cell r="S579">
            <v>378.845212736527</v>
          </cell>
          <cell r="T579">
            <v>378.845212736527</v>
          </cell>
          <cell r="U579">
            <v>378.845212736527</v>
          </cell>
          <cell r="V579">
            <v>378.845212736527</v>
          </cell>
          <cell r="W579">
            <v>378.845212736527</v>
          </cell>
          <cell r="X579">
            <v>378.845212736527</v>
          </cell>
          <cell r="Y579">
            <v>378.845212736527</v>
          </cell>
          <cell r="Z579">
            <v>378.845212736527</v>
          </cell>
          <cell r="AA579">
            <v>378.845212736527</v>
          </cell>
          <cell r="AB579">
            <v>47.748805864182998</v>
          </cell>
          <cell r="AC579">
            <v>47.748805864182998</v>
          </cell>
          <cell r="AD579">
            <v>47.748805864182998</v>
          </cell>
          <cell r="AE579">
            <v>55.229966641677002</v>
          </cell>
          <cell r="AF579">
            <v>0</v>
          </cell>
          <cell r="AG579">
            <v>0</v>
          </cell>
          <cell r="AH579">
            <v>0</v>
          </cell>
          <cell r="AI579">
            <v>0</v>
          </cell>
          <cell r="AJ579">
            <v>0</v>
          </cell>
        </row>
        <row r="580">
          <cell r="A580">
            <v>703</v>
          </cell>
          <cell r="B580">
            <v>7</v>
          </cell>
          <cell r="C580" t="str">
            <v>Maule</v>
          </cell>
          <cell r="D580">
            <v>1127.9030217500001</v>
          </cell>
          <cell r="E580">
            <v>1127.9030217500001</v>
          </cell>
          <cell r="F580">
            <v>1127.9030217500001</v>
          </cell>
          <cell r="G580">
            <v>1127.9030217500001</v>
          </cell>
          <cell r="H580">
            <v>1127.9030217500001</v>
          </cell>
          <cell r="I580">
            <v>1127.9030217500001</v>
          </cell>
          <cell r="J580">
            <v>1127.9030217500001</v>
          </cell>
          <cell r="K580">
            <v>1127.9030217500001</v>
          </cell>
          <cell r="L580">
            <v>1127.9030217500001</v>
          </cell>
          <cell r="M580">
            <v>1127.9030217500001</v>
          </cell>
          <cell r="N580">
            <v>1127.9030217500001</v>
          </cell>
          <cell r="O580">
            <v>1127.9030217500001</v>
          </cell>
          <cell r="P580">
            <v>1127.9030217500001</v>
          </cell>
          <cell r="Q580">
            <v>1127.9030217500001</v>
          </cell>
          <cell r="R580">
            <v>1127.9030217500001</v>
          </cell>
          <cell r="S580">
            <v>1127.9030217500001</v>
          </cell>
          <cell r="T580">
            <v>1127.9030217500001</v>
          </cell>
          <cell r="U580">
            <v>1127.9030217500001</v>
          </cell>
          <cell r="V580">
            <v>1127.9030217500001</v>
          </cell>
          <cell r="W580">
            <v>1127.9030217500001</v>
          </cell>
          <cell r="X580">
            <v>1127.9030217500001</v>
          </cell>
          <cell r="Y580">
            <v>1127.9030217500001</v>
          </cell>
          <cell r="Z580">
            <v>1127.9030217500001</v>
          </cell>
          <cell r="AA580">
            <v>1127.9030217500001</v>
          </cell>
          <cell r="AB580">
            <v>59.738448666666699</v>
          </cell>
          <cell r="AC580">
            <v>59.738448666666699</v>
          </cell>
          <cell r="AD580">
            <v>59.738448666666699</v>
          </cell>
          <cell r="AE580">
            <v>10.643855</v>
          </cell>
          <cell r="AF580">
            <v>200.32467600000001</v>
          </cell>
          <cell r="AG580">
            <v>200.32467600000001</v>
          </cell>
          <cell r="AH580">
            <v>8.1989249999999991</v>
          </cell>
          <cell r="AI580">
            <v>8.1989249999999991</v>
          </cell>
          <cell r="AJ580">
            <v>8.1989249999999991</v>
          </cell>
        </row>
        <row r="581">
          <cell r="A581">
            <v>1603</v>
          </cell>
          <cell r="B581">
            <v>16</v>
          </cell>
          <cell r="C581" t="str">
            <v>Ñuble</v>
          </cell>
          <cell r="D581">
            <v>541.65383561366798</v>
          </cell>
          <cell r="E581">
            <v>541.65383561366798</v>
          </cell>
          <cell r="F581">
            <v>541.65383561366798</v>
          </cell>
          <cell r="G581">
            <v>541.65383561366798</v>
          </cell>
          <cell r="H581">
            <v>541.65383561366798</v>
          </cell>
          <cell r="I581">
            <v>541.65383561366798</v>
          </cell>
          <cell r="J581">
            <v>541.65383561366798</v>
          </cell>
          <cell r="K581">
            <v>541.65383561366798</v>
          </cell>
          <cell r="L581">
            <v>541.65383561366798</v>
          </cell>
          <cell r="M581">
            <v>541.65383561366798</v>
          </cell>
          <cell r="N581">
            <v>541.65383561366798</v>
          </cell>
          <cell r="O581">
            <v>541.65383561366798</v>
          </cell>
          <cell r="P581">
            <v>541.65383561366798</v>
          </cell>
          <cell r="Q581">
            <v>541.65383561366798</v>
          </cell>
          <cell r="R581">
            <v>541.65383561366798</v>
          </cell>
          <cell r="S581">
            <v>541.65383561366798</v>
          </cell>
          <cell r="T581">
            <v>541.65383561366798</v>
          </cell>
          <cell r="U581">
            <v>541.65383561366798</v>
          </cell>
          <cell r="V581">
            <v>541.65383561366798</v>
          </cell>
          <cell r="W581">
            <v>541.65383561366798</v>
          </cell>
          <cell r="X581">
            <v>541.65383561366798</v>
          </cell>
          <cell r="Y581">
            <v>541.65383561366798</v>
          </cell>
          <cell r="Z581">
            <v>541.65383561366798</v>
          </cell>
          <cell r="AA581">
            <v>541.65383561366798</v>
          </cell>
          <cell r="AB581">
            <v>2.7768460615850001</v>
          </cell>
          <cell r="AC581">
            <v>2.7768460615850001</v>
          </cell>
          <cell r="AD581">
            <v>2.7768460615850001</v>
          </cell>
          <cell r="AE581">
            <v>6.0922976611650004</v>
          </cell>
          <cell r="AF581">
            <v>242.79593685485401</v>
          </cell>
          <cell r="AG581">
            <v>242.79593685485401</v>
          </cell>
          <cell r="AH581">
            <v>5.6850172140274999</v>
          </cell>
          <cell r="AI581">
            <v>5.6850172140274999</v>
          </cell>
          <cell r="AJ581">
            <v>5.6850172140274999</v>
          </cell>
        </row>
        <row r="582">
          <cell r="A582">
            <v>803</v>
          </cell>
          <cell r="B582">
            <v>8</v>
          </cell>
          <cell r="C582" t="str">
            <v>Biobio</v>
          </cell>
          <cell r="D582">
            <v>2545.0828065000001</v>
          </cell>
          <cell r="E582">
            <v>2545.0828065000001</v>
          </cell>
          <cell r="F582">
            <v>2545.0828065000001</v>
          </cell>
          <cell r="G582">
            <v>2545.0828065000001</v>
          </cell>
          <cell r="H582">
            <v>2545.0828065000001</v>
          </cell>
          <cell r="I582">
            <v>2545.0828065000001</v>
          </cell>
          <cell r="J582">
            <v>2545.0828065000001</v>
          </cell>
          <cell r="K582">
            <v>2545.0828065000001</v>
          </cell>
          <cell r="L582">
            <v>2545.0828065000001</v>
          </cell>
          <cell r="M582">
            <v>2545.0828065000001</v>
          </cell>
          <cell r="N582">
            <v>2545.0828065000001</v>
          </cell>
          <cell r="O582">
            <v>2545.0828065000001</v>
          </cell>
          <cell r="P582">
            <v>2545.0828065000001</v>
          </cell>
          <cell r="Q582">
            <v>2545.0828065000001</v>
          </cell>
          <cell r="R582">
            <v>2545.0828065000001</v>
          </cell>
          <cell r="S582">
            <v>2545.0828065000001</v>
          </cell>
          <cell r="T582">
            <v>2545.0828065000001</v>
          </cell>
          <cell r="U582">
            <v>2545.0828065000001</v>
          </cell>
          <cell r="V582">
            <v>2545.0828065000001</v>
          </cell>
          <cell r="W582">
            <v>2545.0828065000001</v>
          </cell>
          <cell r="X582">
            <v>2545.0828065000001</v>
          </cell>
          <cell r="Y582">
            <v>2545.0828065000001</v>
          </cell>
          <cell r="Z582">
            <v>2545.0828065000001</v>
          </cell>
          <cell r="AA582">
            <v>2545.0828065000001</v>
          </cell>
          <cell r="AB582">
            <v>0.60392900000000005</v>
          </cell>
          <cell r="AC582">
            <v>0.60392900000000005</v>
          </cell>
          <cell r="AD582">
            <v>0.60392900000000005</v>
          </cell>
          <cell r="AE582">
            <v>3502.831764</v>
          </cell>
          <cell r="AF582">
            <v>611.09762699999999</v>
          </cell>
          <cell r="AG582">
            <v>611.09762699999999</v>
          </cell>
          <cell r="AH582">
            <v>32.814203499999998</v>
          </cell>
          <cell r="AI582">
            <v>32.814203499999998</v>
          </cell>
          <cell r="AJ582">
            <v>32.814203499999998</v>
          </cell>
        </row>
        <row r="583">
          <cell r="A583">
            <v>903</v>
          </cell>
          <cell r="B583">
            <v>9</v>
          </cell>
          <cell r="C583" t="str">
            <v>Araucania</v>
          </cell>
          <cell r="D583">
            <v>601.47691230125804</v>
          </cell>
          <cell r="E583">
            <v>601.47691230125804</v>
          </cell>
          <cell r="F583">
            <v>601.47691230125804</v>
          </cell>
          <cell r="G583">
            <v>601.47691230125804</v>
          </cell>
          <cell r="H583">
            <v>601.47691230125804</v>
          </cell>
          <cell r="I583">
            <v>601.47691230125804</v>
          </cell>
          <cell r="J583">
            <v>601.47691230125804</v>
          </cell>
          <cell r="K583">
            <v>601.47691230125804</v>
          </cell>
          <cell r="L583">
            <v>601.47691230125804</v>
          </cell>
          <cell r="M583">
            <v>601.47691230125804</v>
          </cell>
          <cell r="N583">
            <v>601.47691230125804</v>
          </cell>
          <cell r="O583">
            <v>601.47691230125804</v>
          </cell>
          <cell r="P583">
            <v>601.47691230125804</v>
          </cell>
          <cell r="Q583">
            <v>601.47691230125804</v>
          </cell>
          <cell r="R583">
            <v>601.47691230125804</v>
          </cell>
          <cell r="S583">
            <v>601.47691230125804</v>
          </cell>
          <cell r="T583">
            <v>601.47691230125804</v>
          </cell>
          <cell r="U583">
            <v>601.47691230125804</v>
          </cell>
          <cell r="V583">
            <v>601.47691230125804</v>
          </cell>
          <cell r="W583">
            <v>601.47691230125804</v>
          </cell>
          <cell r="X583">
            <v>601.47691230125804</v>
          </cell>
          <cell r="Y583">
            <v>601.47691230125804</v>
          </cell>
          <cell r="Z583">
            <v>601.47691230125804</v>
          </cell>
          <cell r="AA583">
            <v>601.47691230125804</v>
          </cell>
          <cell r="AB583">
            <v>47.328411444540997</v>
          </cell>
          <cell r="AC583">
            <v>47.328411444540997</v>
          </cell>
          <cell r="AD583">
            <v>47.328411444540997</v>
          </cell>
          <cell r="AE583">
            <v>26.260688976929998</v>
          </cell>
          <cell r="AF583">
            <v>164.26507641052299</v>
          </cell>
          <cell r="AG583">
            <v>164.26507641052299</v>
          </cell>
          <cell r="AH583">
            <v>0</v>
          </cell>
          <cell r="AI583">
            <v>0</v>
          </cell>
          <cell r="AJ583">
            <v>0</v>
          </cell>
        </row>
        <row r="584">
          <cell r="A584">
            <v>1403</v>
          </cell>
          <cell r="B584">
            <v>14</v>
          </cell>
          <cell r="C584" t="str">
            <v>Los Rios</v>
          </cell>
          <cell r="D584">
            <v>343.77242791666703</v>
          </cell>
          <cell r="E584">
            <v>343.77242791666703</v>
          </cell>
          <cell r="F584">
            <v>343.77242791666703</v>
          </cell>
          <cell r="G584">
            <v>343.77242791666703</v>
          </cell>
          <cell r="H584">
            <v>343.77242791666703</v>
          </cell>
          <cell r="I584">
            <v>343.77242791666703</v>
          </cell>
          <cell r="J584">
            <v>343.77242791666703</v>
          </cell>
          <cell r="K584">
            <v>343.77242791666703</v>
          </cell>
          <cell r="L584">
            <v>343.77242791666703</v>
          </cell>
          <cell r="M584">
            <v>343.77242791666703</v>
          </cell>
          <cell r="N584">
            <v>343.77242791666703</v>
          </cell>
          <cell r="O584">
            <v>343.77242791666703</v>
          </cell>
          <cell r="P584">
            <v>343.77242791666703</v>
          </cell>
          <cell r="Q584">
            <v>343.77242791666703</v>
          </cell>
          <cell r="R584">
            <v>343.77242791666703</v>
          </cell>
          <cell r="S584">
            <v>343.77242791666703</v>
          </cell>
          <cell r="T584">
            <v>343.77242791666703</v>
          </cell>
          <cell r="U584">
            <v>343.77242791666703</v>
          </cell>
          <cell r="V584">
            <v>343.77242791666703</v>
          </cell>
          <cell r="W584">
            <v>343.77242791666703</v>
          </cell>
          <cell r="X584">
            <v>343.77242791666703</v>
          </cell>
          <cell r="Y584">
            <v>343.77242791666703</v>
          </cell>
          <cell r="Z584">
            <v>343.77242791666703</v>
          </cell>
          <cell r="AA584">
            <v>343.77242791666703</v>
          </cell>
          <cell r="AB584">
            <v>30.9158713333333</v>
          </cell>
          <cell r="AC584">
            <v>30.9158713333333</v>
          </cell>
          <cell r="AD584">
            <v>30.9158713333333</v>
          </cell>
          <cell r="AE584">
            <v>3.6329799999999999</v>
          </cell>
          <cell r="AF584">
            <v>104.664868</v>
          </cell>
          <cell r="AG584">
            <v>104.664868</v>
          </cell>
          <cell r="AH584">
            <v>1.8424640000000001</v>
          </cell>
          <cell r="AI584">
            <v>1.8424640000000001</v>
          </cell>
          <cell r="AJ584">
            <v>1.8424640000000001</v>
          </cell>
        </row>
        <row r="585">
          <cell r="A585">
            <v>1003</v>
          </cell>
          <cell r="B585">
            <v>10</v>
          </cell>
          <cell r="C585" t="str">
            <v>Los Lagos</v>
          </cell>
          <cell r="D585">
            <v>220.54920116666699</v>
          </cell>
          <cell r="E585">
            <v>220.54920116666699</v>
          </cell>
          <cell r="F585">
            <v>220.54920116666699</v>
          </cell>
          <cell r="G585">
            <v>220.54920116666699</v>
          </cell>
          <cell r="H585">
            <v>220.54920116666699</v>
          </cell>
          <cell r="I585">
            <v>220.54920116666699</v>
          </cell>
          <cell r="J585">
            <v>220.54920116666699</v>
          </cell>
          <cell r="K585">
            <v>220.54920116666699</v>
          </cell>
          <cell r="L585">
            <v>220.54920116666699</v>
          </cell>
          <cell r="M585">
            <v>220.54920116666699</v>
          </cell>
          <cell r="N585">
            <v>220.54920116666699</v>
          </cell>
          <cell r="O585">
            <v>220.54920116666699</v>
          </cell>
          <cell r="P585">
            <v>220.54920116666699</v>
          </cell>
          <cell r="Q585">
            <v>220.54920116666699</v>
          </cell>
          <cell r="R585">
            <v>220.54920116666699</v>
          </cell>
          <cell r="S585">
            <v>220.54920116666699</v>
          </cell>
          <cell r="T585">
            <v>220.54920116666699</v>
          </cell>
          <cell r="U585">
            <v>220.54920116666699</v>
          </cell>
          <cell r="V585">
            <v>220.54920116666699</v>
          </cell>
          <cell r="W585">
            <v>220.54920116666699</v>
          </cell>
          <cell r="X585">
            <v>220.54920116666699</v>
          </cell>
          <cell r="Y585">
            <v>220.54920116666699</v>
          </cell>
          <cell r="Z585">
            <v>220.54920116666699</v>
          </cell>
          <cell r="AA585">
            <v>220.54920116666699</v>
          </cell>
          <cell r="AB585">
            <v>2.7787936666666702</v>
          </cell>
          <cell r="AC585">
            <v>2.7787936666666702</v>
          </cell>
          <cell r="AD585">
            <v>2.7787936666666702</v>
          </cell>
          <cell r="AE585">
            <v>7.4382070000000002</v>
          </cell>
          <cell r="AF585">
            <v>14.937507</v>
          </cell>
          <cell r="AG585">
            <v>14.937507</v>
          </cell>
          <cell r="AH585">
            <v>3.6704895</v>
          </cell>
          <cell r="AI585">
            <v>3.6704895</v>
          </cell>
          <cell r="AJ585">
            <v>3.6704895</v>
          </cell>
        </row>
        <row r="586">
          <cell r="A586">
            <v>1103</v>
          </cell>
          <cell r="B586">
            <v>11</v>
          </cell>
          <cell r="C586" t="str">
            <v>Aysen</v>
          </cell>
          <cell r="D586">
            <v>0</v>
          </cell>
          <cell r="E586">
            <v>0</v>
          </cell>
          <cell r="F586">
            <v>0</v>
          </cell>
          <cell r="G586">
            <v>0</v>
          </cell>
          <cell r="H586">
            <v>0</v>
          </cell>
          <cell r="I586">
            <v>0</v>
          </cell>
          <cell r="J586">
            <v>0</v>
          </cell>
          <cell r="K586">
            <v>0</v>
          </cell>
          <cell r="L586">
            <v>0</v>
          </cell>
          <cell r="M586">
            <v>0</v>
          </cell>
          <cell r="N586">
            <v>0</v>
          </cell>
          <cell r="O586">
            <v>0</v>
          </cell>
          <cell r="P586">
            <v>0</v>
          </cell>
          <cell r="Q586">
            <v>0</v>
          </cell>
          <cell r="R586">
            <v>0</v>
          </cell>
          <cell r="S586">
            <v>0</v>
          </cell>
          <cell r="T586">
            <v>0</v>
          </cell>
          <cell r="U586">
            <v>0</v>
          </cell>
          <cell r="V586">
            <v>0</v>
          </cell>
          <cell r="W586">
            <v>0</v>
          </cell>
          <cell r="X586">
            <v>0</v>
          </cell>
          <cell r="Y586">
            <v>0</v>
          </cell>
          <cell r="Z586">
            <v>0</v>
          </cell>
          <cell r="AA586">
            <v>0</v>
          </cell>
          <cell r="AB586">
            <v>0</v>
          </cell>
          <cell r="AC586">
            <v>0</v>
          </cell>
          <cell r="AD586">
            <v>0</v>
          </cell>
          <cell r="AE586">
            <v>0</v>
          </cell>
          <cell r="AF586">
            <v>0</v>
          </cell>
          <cell r="AG586">
            <v>0</v>
          </cell>
          <cell r="AH586">
            <v>0</v>
          </cell>
          <cell r="AI586">
            <v>0</v>
          </cell>
          <cell r="AJ586">
            <v>0</v>
          </cell>
        </row>
        <row r="587">
          <cell r="A587">
            <v>1203</v>
          </cell>
          <cell r="B587">
            <v>12</v>
          </cell>
          <cell r="C587" t="str">
            <v>Magallanes</v>
          </cell>
          <cell r="D587">
            <v>0</v>
          </cell>
          <cell r="E587">
            <v>0</v>
          </cell>
          <cell r="F587">
            <v>0</v>
          </cell>
          <cell r="G587">
            <v>0</v>
          </cell>
          <cell r="H587">
            <v>0</v>
          </cell>
          <cell r="I587">
            <v>0</v>
          </cell>
          <cell r="J587">
            <v>0</v>
          </cell>
          <cell r="K587">
            <v>0</v>
          </cell>
          <cell r="L587">
            <v>0</v>
          </cell>
          <cell r="M587">
            <v>0</v>
          </cell>
          <cell r="N587">
            <v>0</v>
          </cell>
          <cell r="O587">
            <v>0</v>
          </cell>
          <cell r="P587">
            <v>0</v>
          </cell>
          <cell r="Q587">
            <v>0</v>
          </cell>
          <cell r="R587">
            <v>0</v>
          </cell>
          <cell r="S587">
            <v>0</v>
          </cell>
          <cell r="T587">
            <v>0</v>
          </cell>
          <cell r="U587">
            <v>0</v>
          </cell>
          <cell r="V587">
            <v>0</v>
          </cell>
          <cell r="W587">
            <v>0</v>
          </cell>
          <cell r="X587">
            <v>0</v>
          </cell>
          <cell r="Y587">
            <v>0</v>
          </cell>
          <cell r="Z587">
            <v>0</v>
          </cell>
          <cell r="AA587">
            <v>0</v>
          </cell>
          <cell r="AB587">
            <v>0</v>
          </cell>
          <cell r="AC587">
            <v>0</v>
          </cell>
          <cell r="AD587">
            <v>0</v>
          </cell>
          <cell r="AE587">
            <v>0</v>
          </cell>
          <cell r="AF587">
            <v>0</v>
          </cell>
          <cell r="AG587">
            <v>0</v>
          </cell>
          <cell r="AH587">
            <v>0</v>
          </cell>
          <cell r="AI587">
            <v>0</v>
          </cell>
          <cell r="AJ587">
            <v>0</v>
          </cell>
        </row>
        <row r="588">
          <cell r="A588">
            <v>10003</v>
          </cell>
          <cell r="B588">
            <v>100</v>
          </cell>
          <cell r="C588" t="str">
            <v>TOTAL</v>
          </cell>
          <cell r="D588">
            <v>6184.7221749657401</v>
          </cell>
          <cell r="E588">
            <v>6184.7221749657401</v>
          </cell>
          <cell r="F588">
            <v>6184.7221749657401</v>
          </cell>
          <cell r="G588">
            <v>6184.7221749657401</v>
          </cell>
          <cell r="H588">
            <v>6184.7221749657401</v>
          </cell>
          <cell r="I588">
            <v>6184.7221749657401</v>
          </cell>
          <cell r="J588">
            <v>6184.7221749657401</v>
          </cell>
          <cell r="K588">
            <v>6184.7221749657401</v>
          </cell>
          <cell r="L588">
            <v>6184.7221749657401</v>
          </cell>
          <cell r="M588">
            <v>6184.7221749657401</v>
          </cell>
          <cell r="N588">
            <v>6184.7221749657401</v>
          </cell>
          <cell r="O588">
            <v>6184.7221749657401</v>
          </cell>
          <cell r="P588">
            <v>6184.7221749657401</v>
          </cell>
          <cell r="Q588">
            <v>6184.7221749657401</v>
          </cell>
          <cell r="R588">
            <v>6184.7221749657401</v>
          </cell>
          <cell r="S588">
            <v>6184.7221749657401</v>
          </cell>
          <cell r="T588">
            <v>6184.7221749657401</v>
          </cell>
          <cell r="U588">
            <v>6184.7221749657401</v>
          </cell>
          <cell r="V588">
            <v>6184.7221749657401</v>
          </cell>
          <cell r="W588">
            <v>6184.7221749657401</v>
          </cell>
          <cell r="X588">
            <v>6184.7221749657401</v>
          </cell>
          <cell r="Y588">
            <v>6184.7221749657401</v>
          </cell>
          <cell r="Z588">
            <v>6184.7221749657401</v>
          </cell>
          <cell r="AA588">
            <v>6184.7221749657401</v>
          </cell>
          <cell r="AB588">
            <v>528.55744009169996</v>
          </cell>
          <cell r="AC588">
            <v>528.55744009169996</v>
          </cell>
          <cell r="AD588">
            <v>528.55744009169996</v>
          </cell>
          <cell r="AE588">
            <v>3971.4607223345001</v>
          </cell>
          <cell r="AF588">
            <v>1664.0032543201</v>
          </cell>
          <cell r="AG588">
            <v>1664.0032543201</v>
          </cell>
          <cell r="AH588">
            <v>378.12866226875201</v>
          </cell>
          <cell r="AI588">
            <v>378.12866226875201</v>
          </cell>
          <cell r="AJ588">
            <v>378.12866226875201</v>
          </cell>
        </row>
        <row r="593">
          <cell r="C593" t="str">
            <v>Tierras de cultivo que se convierten en Pastizales</v>
          </cell>
        </row>
        <row r="594">
          <cell r="B594">
            <v>4</v>
          </cell>
          <cell r="C594" t="str">
            <v>REGIÓN/AÑO</v>
          </cell>
          <cell r="D594">
            <v>1990</v>
          </cell>
          <cell r="E594">
            <v>1991</v>
          </cell>
          <cell r="F594">
            <v>1992</v>
          </cell>
          <cell r="G594">
            <v>1993</v>
          </cell>
          <cell r="H594">
            <v>1994</v>
          </cell>
          <cell r="I594">
            <v>1995</v>
          </cell>
          <cell r="J594">
            <v>1996</v>
          </cell>
          <cell r="K594">
            <v>1997</v>
          </cell>
          <cell r="L594">
            <v>1998</v>
          </cell>
          <cell r="M594">
            <v>1999</v>
          </cell>
          <cell r="N594">
            <v>2190</v>
          </cell>
          <cell r="O594">
            <v>2191</v>
          </cell>
          <cell r="P594">
            <v>2192</v>
          </cell>
          <cell r="Q594">
            <v>2193</v>
          </cell>
          <cell r="R594">
            <v>2194</v>
          </cell>
          <cell r="S594">
            <v>2195</v>
          </cell>
          <cell r="T594">
            <v>2196</v>
          </cell>
          <cell r="U594">
            <v>2197</v>
          </cell>
          <cell r="V594">
            <v>2198</v>
          </cell>
          <cell r="W594">
            <v>2199</v>
          </cell>
          <cell r="X594">
            <v>2010</v>
          </cell>
          <cell r="Y594">
            <v>2011</v>
          </cell>
          <cell r="Z594">
            <v>2012</v>
          </cell>
          <cell r="AA594">
            <v>2013</v>
          </cell>
          <cell r="AB594">
            <v>2014</v>
          </cell>
          <cell r="AC594">
            <v>2015</v>
          </cell>
          <cell r="AD594">
            <v>2016</v>
          </cell>
          <cell r="AE594">
            <v>2017</v>
          </cell>
          <cell r="AF594">
            <v>2018</v>
          </cell>
          <cell r="AG594">
            <v>2019</v>
          </cell>
          <cell r="AH594">
            <v>2020</v>
          </cell>
          <cell r="AI594">
            <v>2021</v>
          </cell>
          <cell r="AJ594">
            <v>2022</v>
          </cell>
        </row>
        <row r="595">
          <cell r="A595">
            <v>1504</v>
          </cell>
          <cell r="B595">
            <v>15</v>
          </cell>
          <cell r="C595" t="str">
            <v>Arica Y Parinacota</v>
          </cell>
          <cell r="D595">
            <v>35.165004557454999</v>
          </cell>
          <cell r="E595">
            <v>35.165004557454999</v>
          </cell>
          <cell r="F595">
            <v>35.165004557454999</v>
          </cell>
          <cell r="G595">
            <v>35.165004557454999</v>
          </cell>
          <cell r="H595">
            <v>35.165004557454999</v>
          </cell>
          <cell r="I595">
            <v>35.165004557454999</v>
          </cell>
          <cell r="J595">
            <v>35.165004557454999</v>
          </cell>
          <cell r="K595">
            <v>35.165004557454999</v>
          </cell>
          <cell r="L595">
            <v>35.165004557454999</v>
          </cell>
          <cell r="M595">
            <v>35.165004557454999</v>
          </cell>
          <cell r="N595">
            <v>35.165004557454999</v>
          </cell>
          <cell r="O595">
            <v>35.165004557454999</v>
          </cell>
          <cell r="P595">
            <v>35.165004557454999</v>
          </cell>
          <cell r="Q595">
            <v>35.165004557454999</v>
          </cell>
          <cell r="R595">
            <v>35.165004557454999</v>
          </cell>
          <cell r="S595">
            <v>35.165004557454999</v>
          </cell>
          <cell r="T595">
            <v>35.165004557454999</v>
          </cell>
          <cell r="U595">
            <v>35.165004557454999</v>
          </cell>
          <cell r="V595">
            <v>35.165004557454999</v>
          </cell>
          <cell r="W595">
            <v>35.165004557454999</v>
          </cell>
          <cell r="X595">
            <v>35.165004557454999</v>
          </cell>
          <cell r="Y595">
            <v>35.165004557454999</v>
          </cell>
          <cell r="Z595">
            <v>35.165004557454999</v>
          </cell>
          <cell r="AA595">
            <v>35.165004557454999</v>
          </cell>
          <cell r="AB595">
            <v>35.165004557454999</v>
          </cell>
          <cell r="AC595">
            <v>35.165004557454999</v>
          </cell>
          <cell r="AD595">
            <v>35.165004557454999</v>
          </cell>
          <cell r="AE595">
            <v>35.165004557454999</v>
          </cell>
          <cell r="AF595">
            <v>35.165004557454999</v>
          </cell>
          <cell r="AG595">
            <v>35.165004557454999</v>
          </cell>
          <cell r="AH595">
            <v>35.165004557454999</v>
          </cell>
          <cell r="AI595">
            <v>35.165004557454999</v>
          </cell>
          <cell r="AJ595">
            <v>35.165004557454999</v>
          </cell>
        </row>
        <row r="596">
          <cell r="A596">
            <v>104</v>
          </cell>
          <cell r="B596">
            <v>1</v>
          </cell>
          <cell r="C596" t="str">
            <v>Tarapaca</v>
          </cell>
          <cell r="D596">
            <v>0.2577622864195</v>
          </cell>
          <cell r="E596">
            <v>0.2577622864195</v>
          </cell>
          <cell r="F596">
            <v>0.2577622864195</v>
          </cell>
          <cell r="G596">
            <v>0.2577622864195</v>
          </cell>
          <cell r="H596">
            <v>0.2577622864195</v>
          </cell>
          <cell r="I596">
            <v>0.2577622864195</v>
          </cell>
          <cell r="J596">
            <v>0.2577622864195</v>
          </cell>
          <cell r="K596">
            <v>0.2577622864195</v>
          </cell>
          <cell r="L596">
            <v>0.2577622864195</v>
          </cell>
          <cell r="M596">
            <v>0.2577622864195</v>
          </cell>
          <cell r="N596">
            <v>0.2577622864195</v>
          </cell>
          <cell r="O596">
            <v>0.2577622864195</v>
          </cell>
          <cell r="P596">
            <v>0.2577622864195</v>
          </cell>
          <cell r="Q596">
            <v>0.2577622864195</v>
          </cell>
          <cell r="R596">
            <v>0.2577622864195</v>
          </cell>
          <cell r="S596">
            <v>0.2577622864195</v>
          </cell>
          <cell r="T596">
            <v>0.2577622864195</v>
          </cell>
          <cell r="U596">
            <v>0.2577622864195</v>
          </cell>
          <cell r="V596">
            <v>0.2577622864195</v>
          </cell>
          <cell r="W596">
            <v>0.2577622864195</v>
          </cell>
          <cell r="X596">
            <v>0.2577622864195</v>
          </cell>
          <cell r="Y596">
            <v>0.2577622864195</v>
          </cell>
          <cell r="Z596">
            <v>0.2577622864195</v>
          </cell>
          <cell r="AA596">
            <v>0.2577622864195</v>
          </cell>
          <cell r="AB596">
            <v>0.2577622864195</v>
          </cell>
          <cell r="AC596">
            <v>0.2577622864195</v>
          </cell>
          <cell r="AD596">
            <v>0.2577622864195</v>
          </cell>
          <cell r="AE596">
            <v>0.2577622864195</v>
          </cell>
          <cell r="AF596">
            <v>0.2577622864195</v>
          </cell>
          <cell r="AG596">
            <v>0.2577622864195</v>
          </cell>
          <cell r="AH596">
            <v>0.2577622864195</v>
          </cell>
          <cell r="AI596">
            <v>0.2577622864195</v>
          </cell>
          <cell r="AJ596">
            <v>0.2577622864195</v>
          </cell>
        </row>
        <row r="597">
          <cell r="A597">
            <v>204</v>
          </cell>
          <cell r="B597">
            <v>2</v>
          </cell>
          <cell r="C597" t="str">
            <v>Antofagasta</v>
          </cell>
          <cell r="D597">
            <v>0</v>
          </cell>
          <cell r="E597">
            <v>0</v>
          </cell>
          <cell r="F597">
            <v>0</v>
          </cell>
          <cell r="G597">
            <v>0</v>
          </cell>
          <cell r="H597">
            <v>0</v>
          </cell>
          <cell r="I597">
            <v>0</v>
          </cell>
          <cell r="J597">
            <v>0</v>
          </cell>
          <cell r="K597">
            <v>0</v>
          </cell>
          <cell r="L597">
            <v>0</v>
          </cell>
          <cell r="M597">
            <v>0</v>
          </cell>
          <cell r="N597">
            <v>0</v>
          </cell>
          <cell r="O597">
            <v>0</v>
          </cell>
          <cell r="P597">
            <v>0</v>
          </cell>
          <cell r="Q597">
            <v>0</v>
          </cell>
          <cell r="R597">
            <v>0</v>
          </cell>
          <cell r="S597">
            <v>0</v>
          </cell>
          <cell r="T597">
            <v>0</v>
          </cell>
          <cell r="U597">
            <v>0</v>
          </cell>
          <cell r="V597">
            <v>0</v>
          </cell>
          <cell r="W597">
            <v>0</v>
          </cell>
          <cell r="X597">
            <v>0</v>
          </cell>
          <cell r="Y597">
            <v>0</v>
          </cell>
          <cell r="Z597">
            <v>0</v>
          </cell>
          <cell r="AA597">
            <v>0</v>
          </cell>
          <cell r="AB597">
            <v>0</v>
          </cell>
          <cell r="AC597">
            <v>0</v>
          </cell>
          <cell r="AD597">
            <v>0</v>
          </cell>
          <cell r="AE597">
            <v>0</v>
          </cell>
          <cell r="AF597">
            <v>0</v>
          </cell>
          <cell r="AG597">
            <v>0</v>
          </cell>
          <cell r="AH597">
            <v>0</v>
          </cell>
          <cell r="AI597">
            <v>0</v>
          </cell>
          <cell r="AJ597">
            <v>0</v>
          </cell>
        </row>
        <row r="598">
          <cell r="A598">
            <v>304</v>
          </cell>
          <cell r="B598">
            <v>3</v>
          </cell>
          <cell r="C598" t="str">
            <v>Atacam</v>
          </cell>
          <cell r="D598">
            <v>296.50262597942901</v>
          </cell>
          <cell r="E598">
            <v>296.50262597942901</v>
          </cell>
          <cell r="F598">
            <v>296.50262597942901</v>
          </cell>
          <cell r="G598">
            <v>296.50262597942901</v>
          </cell>
          <cell r="H598">
            <v>296.50262597942901</v>
          </cell>
          <cell r="I598">
            <v>296.50262597942901</v>
          </cell>
          <cell r="J598">
            <v>296.50262597942901</v>
          </cell>
          <cell r="K598">
            <v>296.50262597942901</v>
          </cell>
          <cell r="L598">
            <v>296.50262597942901</v>
          </cell>
          <cell r="M598">
            <v>296.50262597942901</v>
          </cell>
          <cell r="N598">
            <v>296.50262597942901</v>
          </cell>
          <cell r="O598">
            <v>296.50262597942901</v>
          </cell>
          <cell r="P598">
            <v>296.50262597942901</v>
          </cell>
          <cell r="Q598">
            <v>296.50262597942901</v>
          </cell>
          <cell r="R598">
            <v>296.50262597942901</v>
          </cell>
          <cell r="S598">
            <v>296.50262597942901</v>
          </cell>
          <cell r="T598">
            <v>296.50262597942901</v>
          </cell>
          <cell r="U598">
            <v>296.50262597942901</v>
          </cell>
          <cell r="V598">
            <v>296.50262597942901</v>
          </cell>
          <cell r="W598">
            <v>296.50262597942901</v>
          </cell>
          <cell r="X598">
            <v>296.50262597942901</v>
          </cell>
          <cell r="Y598">
            <v>296.50262597942901</v>
          </cell>
          <cell r="Z598">
            <v>296.50262597942901</v>
          </cell>
          <cell r="AA598">
            <v>296.50262597942901</v>
          </cell>
          <cell r="AB598">
            <v>296.50262597942901</v>
          </cell>
          <cell r="AC598">
            <v>296.50262597942901</v>
          </cell>
          <cell r="AD598">
            <v>296.50262597942901</v>
          </cell>
          <cell r="AE598">
            <v>296.50262597942901</v>
          </cell>
          <cell r="AF598">
            <v>296.50262597942901</v>
          </cell>
          <cell r="AG598">
            <v>296.50262597942901</v>
          </cell>
          <cell r="AH598">
            <v>296.50262597942901</v>
          </cell>
          <cell r="AI598">
            <v>296.50262597942901</v>
          </cell>
          <cell r="AJ598">
            <v>296.50262597942901</v>
          </cell>
        </row>
        <row r="599">
          <cell r="A599">
            <v>404</v>
          </cell>
          <cell r="B599">
            <v>4</v>
          </cell>
          <cell r="C599" t="str">
            <v>Coquimbo</v>
          </cell>
          <cell r="D599">
            <v>359.41696214920898</v>
          </cell>
          <cell r="E599">
            <v>359.41696214920898</v>
          </cell>
          <cell r="F599">
            <v>359.41696214920898</v>
          </cell>
          <cell r="G599">
            <v>359.41696214920898</v>
          </cell>
          <cell r="H599">
            <v>359.41696214920898</v>
          </cell>
          <cell r="I599">
            <v>359.41696214920898</v>
          </cell>
          <cell r="J599">
            <v>359.41696214920898</v>
          </cell>
          <cell r="K599">
            <v>359.41696214920898</v>
          </cell>
          <cell r="L599">
            <v>359.41696214920898</v>
          </cell>
          <cell r="M599">
            <v>359.41696214920898</v>
          </cell>
          <cell r="N599">
            <v>359.41696214920898</v>
          </cell>
          <cell r="O599">
            <v>359.41696214920898</v>
          </cell>
          <cell r="P599">
            <v>359.41696214920898</v>
          </cell>
          <cell r="Q599">
            <v>359.41696214920898</v>
          </cell>
          <cell r="R599">
            <v>359.41696214920898</v>
          </cell>
          <cell r="S599">
            <v>359.41696214920898</v>
          </cell>
          <cell r="T599">
            <v>359.41696214920898</v>
          </cell>
          <cell r="U599">
            <v>359.41696214920898</v>
          </cell>
          <cell r="V599">
            <v>359.41696214920898</v>
          </cell>
          <cell r="W599">
            <v>359.41696214920898</v>
          </cell>
          <cell r="X599">
            <v>359.41696214920898</v>
          </cell>
          <cell r="Y599">
            <v>359.41696214920898</v>
          </cell>
          <cell r="Z599">
            <v>359.41696214920898</v>
          </cell>
          <cell r="AA599">
            <v>359.41696214920898</v>
          </cell>
          <cell r="AB599">
            <v>0</v>
          </cell>
          <cell r="AC599">
            <v>0</v>
          </cell>
          <cell r="AD599">
            <v>0</v>
          </cell>
          <cell r="AE599">
            <v>0</v>
          </cell>
          <cell r="AF599">
            <v>0</v>
          </cell>
          <cell r="AG599">
            <v>0</v>
          </cell>
          <cell r="AH599">
            <v>0</v>
          </cell>
          <cell r="AI599">
            <v>0</v>
          </cell>
          <cell r="AJ599">
            <v>0</v>
          </cell>
        </row>
        <row r="600">
          <cell r="A600">
            <v>504</v>
          </cell>
          <cell r="B600">
            <v>5</v>
          </cell>
          <cell r="C600" t="str">
            <v>Valparaiso</v>
          </cell>
          <cell r="D600">
            <v>3.4141888333333301</v>
          </cell>
          <cell r="E600">
            <v>3.4141888333333301</v>
          </cell>
          <cell r="F600">
            <v>3.4141888333333301</v>
          </cell>
          <cell r="G600">
            <v>3.4141888333333301</v>
          </cell>
          <cell r="H600">
            <v>3.4141888333333301</v>
          </cell>
          <cell r="I600">
            <v>3.4141888333333301</v>
          </cell>
          <cell r="J600">
            <v>3.4141888333333301</v>
          </cell>
          <cell r="K600">
            <v>3.4141888333333301</v>
          </cell>
          <cell r="L600">
            <v>3.4141888333333301</v>
          </cell>
          <cell r="M600">
            <v>3.4141888333333301</v>
          </cell>
          <cell r="N600">
            <v>3.4141888333333301</v>
          </cell>
          <cell r="O600">
            <v>3.4141888333333301</v>
          </cell>
          <cell r="P600">
            <v>3.4141888333333301</v>
          </cell>
          <cell r="Q600">
            <v>3.4141888333333301</v>
          </cell>
          <cell r="R600">
            <v>3.4141888333333301</v>
          </cell>
          <cell r="S600">
            <v>3.4141888333333301</v>
          </cell>
          <cell r="T600">
            <v>3.4141888333333301</v>
          </cell>
          <cell r="U600">
            <v>3.4141888333333301</v>
          </cell>
          <cell r="V600">
            <v>3.4141888333333301</v>
          </cell>
          <cell r="W600">
            <v>3.4141888333333301</v>
          </cell>
          <cell r="X600">
            <v>3.4141888333333301</v>
          </cell>
          <cell r="Y600">
            <v>3.4141888333333301</v>
          </cell>
          <cell r="Z600">
            <v>3.4141888333333301</v>
          </cell>
          <cell r="AA600">
            <v>3.4141888333333301</v>
          </cell>
          <cell r="AB600">
            <v>3.6243273333333299</v>
          </cell>
          <cell r="AC600">
            <v>3.6243273333333299</v>
          </cell>
          <cell r="AD600">
            <v>3.6243273333333299</v>
          </cell>
          <cell r="AE600">
            <v>0</v>
          </cell>
          <cell r="AF600">
            <v>0</v>
          </cell>
          <cell r="AG600">
            <v>0</v>
          </cell>
          <cell r="AH600">
            <v>0</v>
          </cell>
          <cell r="AI600">
            <v>0</v>
          </cell>
          <cell r="AJ600">
            <v>0</v>
          </cell>
        </row>
        <row r="601">
          <cell r="A601">
            <v>1304</v>
          </cell>
          <cell r="B601">
            <v>13</v>
          </cell>
          <cell r="C601" t="str">
            <v>RM</v>
          </cell>
          <cell r="D601">
            <v>420.92931502833699</v>
          </cell>
          <cell r="E601">
            <v>420.92931502833699</v>
          </cell>
          <cell r="F601">
            <v>420.92931502833699</v>
          </cell>
          <cell r="G601">
            <v>420.92931502833699</v>
          </cell>
          <cell r="H601">
            <v>420.92931502833699</v>
          </cell>
          <cell r="I601">
            <v>420.92931502833699</v>
          </cell>
          <cell r="J601">
            <v>420.92931502833699</v>
          </cell>
          <cell r="K601">
            <v>420.92931502833699</v>
          </cell>
          <cell r="L601">
            <v>420.92931502833699</v>
          </cell>
          <cell r="M601">
            <v>420.92931502833699</v>
          </cell>
          <cell r="N601">
            <v>420.92931502833699</v>
          </cell>
          <cell r="O601">
            <v>420.92931502833699</v>
          </cell>
          <cell r="P601">
            <v>420.92931502833699</v>
          </cell>
          <cell r="Q601">
            <v>420.92931502833699</v>
          </cell>
          <cell r="R601">
            <v>420.92931502833699</v>
          </cell>
          <cell r="S601">
            <v>420.92931502833699</v>
          </cell>
          <cell r="T601">
            <v>420.92931502833699</v>
          </cell>
          <cell r="U601">
            <v>420.92931502833699</v>
          </cell>
          <cell r="V601">
            <v>420.92931502833699</v>
          </cell>
          <cell r="W601">
            <v>420.92931502833699</v>
          </cell>
          <cell r="X601">
            <v>420.92931502833699</v>
          </cell>
          <cell r="Y601">
            <v>420.92931502833699</v>
          </cell>
          <cell r="Z601">
            <v>420.92931502833699</v>
          </cell>
          <cell r="AA601">
            <v>420.92931502833699</v>
          </cell>
          <cell r="AB601">
            <v>11.409112132638001</v>
          </cell>
          <cell r="AC601">
            <v>11.409112132638001</v>
          </cell>
          <cell r="AD601">
            <v>11.409112132638001</v>
          </cell>
          <cell r="AE601">
            <v>38.155212846159998</v>
          </cell>
          <cell r="AF601">
            <v>0</v>
          </cell>
          <cell r="AG601">
            <v>0</v>
          </cell>
          <cell r="AH601">
            <v>0</v>
          </cell>
          <cell r="AI601">
            <v>0</v>
          </cell>
          <cell r="AJ601">
            <v>0</v>
          </cell>
        </row>
        <row r="602">
          <cell r="A602">
            <v>604</v>
          </cell>
          <cell r="B602">
            <v>6</v>
          </cell>
          <cell r="C602" t="str">
            <v>O'Higgins</v>
          </cell>
          <cell r="D602">
            <v>1008.29224505398</v>
          </cell>
          <cell r="E602">
            <v>1008.29224505398</v>
          </cell>
          <cell r="F602">
            <v>1008.29224505398</v>
          </cell>
          <cell r="G602">
            <v>1008.29224505398</v>
          </cell>
          <cell r="H602">
            <v>1008.29224505398</v>
          </cell>
          <cell r="I602">
            <v>1008.29224505398</v>
          </cell>
          <cell r="J602">
            <v>1008.29224505398</v>
          </cell>
          <cell r="K602">
            <v>1008.29224505398</v>
          </cell>
          <cell r="L602">
            <v>1008.29224505398</v>
          </cell>
          <cell r="M602">
            <v>1008.29224505398</v>
          </cell>
          <cell r="N602">
            <v>1008.29224505398</v>
          </cell>
          <cell r="O602">
            <v>1008.29224505398</v>
          </cell>
          <cell r="P602">
            <v>1008.29224505398</v>
          </cell>
          <cell r="Q602">
            <v>1008.29224505398</v>
          </cell>
          <cell r="R602">
            <v>1008.29224505398</v>
          </cell>
          <cell r="S602">
            <v>1008.29224505398</v>
          </cell>
          <cell r="T602">
            <v>1008.29224505398</v>
          </cell>
          <cell r="U602">
            <v>1008.29224505398</v>
          </cell>
          <cell r="V602">
            <v>1008.29224505398</v>
          </cell>
          <cell r="W602">
            <v>1008.29224505398</v>
          </cell>
          <cell r="X602">
            <v>1008.29224505398</v>
          </cell>
          <cell r="Y602">
            <v>1008.29224505398</v>
          </cell>
          <cell r="Z602">
            <v>1008.29224505398</v>
          </cell>
          <cell r="AA602">
            <v>1008.29224505398</v>
          </cell>
          <cell r="AB602">
            <v>26.898383336623301</v>
          </cell>
          <cell r="AC602">
            <v>26.898383336623301</v>
          </cell>
          <cell r="AD602">
            <v>26.898383336623301</v>
          </cell>
          <cell r="AE602">
            <v>17.247388469025999</v>
          </cell>
          <cell r="AF602">
            <v>9.7796082575805006</v>
          </cell>
          <cell r="AG602">
            <v>9.7796082575805006</v>
          </cell>
          <cell r="AH602">
            <v>9.7796082575805006</v>
          </cell>
          <cell r="AI602">
            <v>9.7796082575805006</v>
          </cell>
          <cell r="AJ602">
            <v>9.7796082575805006</v>
          </cell>
        </row>
        <row r="603">
          <cell r="A603">
            <v>704</v>
          </cell>
          <cell r="B603">
            <v>7</v>
          </cell>
          <cell r="C603" t="str">
            <v>Maule</v>
          </cell>
          <cell r="D603">
            <v>961.21983958333306</v>
          </cell>
          <cell r="E603">
            <v>961.21983958333306</v>
          </cell>
          <cell r="F603">
            <v>961.21983958333306</v>
          </cell>
          <cell r="G603">
            <v>961.21983958333306</v>
          </cell>
          <cell r="H603">
            <v>961.21983958333306</v>
          </cell>
          <cell r="I603">
            <v>961.21983958333306</v>
          </cell>
          <cell r="J603">
            <v>961.21983958333306</v>
          </cell>
          <cell r="K603">
            <v>961.21983958333306</v>
          </cell>
          <cell r="L603">
            <v>961.21983958333306</v>
          </cell>
          <cell r="M603">
            <v>961.21983958333306</v>
          </cell>
          <cell r="N603">
            <v>961.21983958333306</v>
          </cell>
          <cell r="O603">
            <v>961.21983958333306</v>
          </cell>
          <cell r="P603">
            <v>961.21983958333306</v>
          </cell>
          <cell r="Q603">
            <v>961.21983958333306</v>
          </cell>
          <cell r="R603">
            <v>961.21983958333306</v>
          </cell>
          <cell r="S603">
            <v>961.21983958333306</v>
          </cell>
          <cell r="T603">
            <v>961.21983958333306</v>
          </cell>
          <cell r="U603">
            <v>961.21983958333306</v>
          </cell>
          <cell r="V603">
            <v>961.21983958333306</v>
          </cell>
          <cell r="W603">
            <v>961.21983958333306</v>
          </cell>
          <cell r="X603">
            <v>961.21983958333306</v>
          </cell>
          <cell r="Y603">
            <v>961.21983958333306</v>
          </cell>
          <cell r="Z603">
            <v>961.21983958333306</v>
          </cell>
          <cell r="AA603">
            <v>961.21983958333306</v>
          </cell>
          <cell r="AB603">
            <v>135.24495833333299</v>
          </cell>
          <cell r="AC603">
            <v>135.24495833333299</v>
          </cell>
          <cell r="AD603">
            <v>135.24495833333299</v>
          </cell>
          <cell r="AE603">
            <v>0</v>
          </cell>
          <cell r="AF603">
            <v>159.37241299999999</v>
          </cell>
          <cell r="AG603">
            <v>159.37241299999999</v>
          </cell>
          <cell r="AH603">
            <v>0</v>
          </cell>
          <cell r="AI603">
            <v>0</v>
          </cell>
          <cell r="AJ603">
            <v>0</v>
          </cell>
        </row>
        <row r="604">
          <cell r="A604">
            <v>1604</v>
          </cell>
          <cell r="B604">
            <v>16</v>
          </cell>
          <cell r="C604" t="str">
            <v>Ñuble</v>
          </cell>
          <cell r="D604">
            <v>1358.0649545466999</v>
          </cell>
          <cell r="E604">
            <v>1358.0649545466999</v>
          </cell>
          <cell r="F604">
            <v>1358.0649545466999</v>
          </cell>
          <cell r="G604">
            <v>1358.0649545466999</v>
          </cell>
          <cell r="H604">
            <v>1358.0649545466999</v>
          </cell>
          <cell r="I604">
            <v>1358.0649545466999</v>
          </cell>
          <cell r="J604">
            <v>1358.0649545466999</v>
          </cell>
          <cell r="K604">
            <v>1358.0649545466999</v>
          </cell>
          <cell r="L604">
            <v>1358.0649545466999</v>
          </cell>
          <cell r="M604">
            <v>1358.0649545466999</v>
          </cell>
          <cell r="N604">
            <v>1358.0649545466999</v>
          </cell>
          <cell r="O604">
            <v>1358.0649545466999</v>
          </cell>
          <cell r="P604">
            <v>1358.0649545466999</v>
          </cell>
          <cell r="Q604">
            <v>1358.0649545466999</v>
          </cell>
          <cell r="R604">
            <v>1358.0649545466999</v>
          </cell>
          <cell r="S604">
            <v>1358.0649545466999</v>
          </cell>
          <cell r="T604">
            <v>1358.0649545466999</v>
          </cell>
          <cell r="U604">
            <v>1358.0649545466999</v>
          </cell>
          <cell r="V604">
            <v>1358.0649545466999</v>
          </cell>
          <cell r="W604">
            <v>1358.0649545466999</v>
          </cell>
          <cell r="X604">
            <v>1358.0649545466999</v>
          </cell>
          <cell r="Y604">
            <v>1358.0649545466999</v>
          </cell>
          <cell r="Z604">
            <v>1358.0649545466999</v>
          </cell>
          <cell r="AA604">
            <v>1358.0649545466999</v>
          </cell>
          <cell r="AB604">
            <v>143.64496370798901</v>
          </cell>
          <cell r="AC604">
            <v>143.64496370798901</v>
          </cell>
          <cell r="AD604">
            <v>143.64496370798901</v>
          </cell>
          <cell r="AE604">
            <v>0.27770947244400002</v>
          </cell>
          <cell r="AF604">
            <v>477.62359051166601</v>
          </cell>
          <cell r="AG604">
            <v>477.62359051166601</v>
          </cell>
          <cell r="AH604">
            <v>1.4068454193540001</v>
          </cell>
          <cell r="AI604">
            <v>1.4068454193540001</v>
          </cell>
          <cell r="AJ604">
            <v>1.4068454193540001</v>
          </cell>
        </row>
        <row r="605">
          <cell r="A605">
            <v>804</v>
          </cell>
          <cell r="B605">
            <v>8</v>
          </cell>
          <cell r="C605" t="str">
            <v>Biobio</v>
          </cell>
          <cell r="D605">
            <v>1737.3712</v>
          </cell>
          <cell r="E605">
            <v>1737.3712</v>
          </cell>
          <cell r="F605">
            <v>1737.3712</v>
          </cell>
          <cell r="G605">
            <v>1737.3712</v>
          </cell>
          <cell r="H605">
            <v>1737.3712</v>
          </cell>
          <cell r="I605">
            <v>1737.3712</v>
          </cell>
          <cell r="J605">
            <v>1737.3712</v>
          </cell>
          <cell r="K605">
            <v>1737.3712</v>
          </cell>
          <cell r="L605">
            <v>1737.3712</v>
          </cell>
          <cell r="M605">
            <v>1737.3712</v>
          </cell>
          <cell r="N605">
            <v>1737.3712</v>
          </cell>
          <cell r="O605">
            <v>1737.3712</v>
          </cell>
          <cell r="P605">
            <v>1737.3712</v>
          </cell>
          <cell r="Q605">
            <v>1737.3712</v>
          </cell>
          <cell r="R605">
            <v>1737.3712</v>
          </cell>
          <cell r="S605">
            <v>1737.3712</v>
          </cell>
          <cell r="T605">
            <v>1737.3712</v>
          </cell>
          <cell r="U605">
            <v>1737.3712</v>
          </cell>
          <cell r="V605">
            <v>1737.3712</v>
          </cell>
          <cell r="W605">
            <v>1737.3712</v>
          </cell>
          <cell r="X605">
            <v>1737.3712</v>
          </cell>
          <cell r="Y605">
            <v>1737.3712</v>
          </cell>
          <cell r="Z605">
            <v>1737.3712</v>
          </cell>
          <cell r="AA605">
            <v>1737.3712</v>
          </cell>
          <cell r="AB605">
            <v>950.95583666666505</v>
          </cell>
          <cell r="AC605">
            <v>950.95583666666505</v>
          </cell>
          <cell r="AD605">
            <v>950.95583666666505</v>
          </cell>
          <cell r="AE605">
            <v>0</v>
          </cell>
          <cell r="AF605">
            <v>287.67551900000001</v>
          </cell>
          <cell r="AG605">
            <v>287.67551900000001</v>
          </cell>
          <cell r="AH605">
            <v>0</v>
          </cell>
          <cell r="AI605">
            <v>0</v>
          </cell>
          <cell r="AJ605">
            <v>0</v>
          </cell>
        </row>
        <row r="606">
          <cell r="A606">
            <v>904</v>
          </cell>
          <cell r="B606">
            <v>9</v>
          </cell>
          <cell r="C606" t="str">
            <v>Araucania</v>
          </cell>
          <cell r="D606">
            <v>707.36989962153905</v>
          </cell>
          <cell r="E606">
            <v>707.36989962153905</v>
          </cell>
          <cell r="F606">
            <v>707.36989962153905</v>
          </cell>
          <cell r="G606">
            <v>707.36989962153905</v>
          </cell>
          <cell r="H606">
            <v>707.36989962153905</v>
          </cell>
          <cell r="I606">
            <v>707.36989962153905</v>
          </cell>
          <cell r="J606">
            <v>707.36989962153905</v>
          </cell>
          <cell r="K606">
            <v>707.36989962153905</v>
          </cell>
          <cell r="L606">
            <v>707.36989962153905</v>
          </cell>
          <cell r="M606">
            <v>707.36989962153905</v>
          </cell>
          <cell r="N606">
            <v>707.36989962153905</v>
          </cell>
          <cell r="O606">
            <v>707.36989962153905</v>
          </cell>
          <cell r="P606">
            <v>707.36989962153905</v>
          </cell>
          <cell r="Q606">
            <v>707.36989962153905</v>
          </cell>
          <cell r="R606">
            <v>707.36989962153905</v>
          </cell>
          <cell r="S606">
            <v>707.36989962153905</v>
          </cell>
          <cell r="T606">
            <v>707.36989962153905</v>
          </cell>
          <cell r="U606">
            <v>707.36989962153905</v>
          </cell>
          <cell r="V606">
            <v>707.36989962153905</v>
          </cell>
          <cell r="W606">
            <v>707.36989962153905</v>
          </cell>
          <cell r="X606">
            <v>707.36989962153905</v>
          </cell>
          <cell r="Y606">
            <v>707.36989962153905</v>
          </cell>
          <cell r="Z606">
            <v>707.36989962153905</v>
          </cell>
          <cell r="AA606">
            <v>707.36989962153905</v>
          </cell>
          <cell r="AB606">
            <v>60.531624740330997</v>
          </cell>
          <cell r="AC606">
            <v>60.531624740330997</v>
          </cell>
          <cell r="AD606">
            <v>60.531624740330997</v>
          </cell>
          <cell r="AE606">
            <v>0</v>
          </cell>
          <cell r="AF606">
            <v>86.610210637942004</v>
          </cell>
          <cell r="AG606">
            <v>86.610210637942004</v>
          </cell>
          <cell r="AH606">
            <v>0</v>
          </cell>
          <cell r="AI606">
            <v>0</v>
          </cell>
          <cell r="AJ606">
            <v>0</v>
          </cell>
        </row>
        <row r="607">
          <cell r="A607">
            <v>1404</v>
          </cell>
          <cell r="B607">
            <v>14</v>
          </cell>
          <cell r="C607" t="str">
            <v>Los Rios</v>
          </cell>
          <cell r="D607">
            <v>256.97365783333299</v>
          </cell>
          <cell r="E607">
            <v>256.97365783333299</v>
          </cell>
          <cell r="F607">
            <v>256.97365783333299</v>
          </cell>
          <cell r="G607">
            <v>256.97365783333299</v>
          </cell>
          <cell r="H607">
            <v>256.97365783333299</v>
          </cell>
          <cell r="I607">
            <v>256.97365783333299</v>
          </cell>
          <cell r="J607">
            <v>256.97365783333299</v>
          </cell>
          <cell r="K607">
            <v>256.97365783333299</v>
          </cell>
          <cell r="L607">
            <v>256.97365783333299</v>
          </cell>
          <cell r="M607">
            <v>256.97365783333299</v>
          </cell>
          <cell r="N607">
            <v>256.97365783333299</v>
          </cell>
          <cell r="O607">
            <v>256.97365783333299</v>
          </cell>
          <cell r="P607">
            <v>256.97365783333299</v>
          </cell>
          <cell r="Q607">
            <v>256.97365783333299</v>
          </cell>
          <cell r="R607">
            <v>256.97365783333299</v>
          </cell>
          <cell r="S607">
            <v>256.97365783333299</v>
          </cell>
          <cell r="T607">
            <v>256.97365783333299</v>
          </cell>
          <cell r="U607">
            <v>256.97365783333299</v>
          </cell>
          <cell r="V607">
            <v>256.97365783333299</v>
          </cell>
          <cell r="W607">
            <v>256.97365783333299</v>
          </cell>
          <cell r="X607">
            <v>256.97365783333299</v>
          </cell>
          <cell r="Y607">
            <v>256.97365783333299</v>
          </cell>
          <cell r="Z607">
            <v>256.97365783333299</v>
          </cell>
          <cell r="AA607">
            <v>256.97365783333299</v>
          </cell>
          <cell r="AB607">
            <v>3.6013273333333302</v>
          </cell>
          <cell r="AC607">
            <v>3.6013273333333302</v>
          </cell>
          <cell r="AD607">
            <v>3.6013273333333302</v>
          </cell>
          <cell r="AE607">
            <v>0</v>
          </cell>
          <cell r="AF607">
            <v>2.5695399999999999</v>
          </cell>
          <cell r="AG607">
            <v>2.5695399999999999</v>
          </cell>
          <cell r="AH607">
            <v>0</v>
          </cell>
          <cell r="AI607">
            <v>0</v>
          </cell>
          <cell r="AJ607">
            <v>0</v>
          </cell>
        </row>
        <row r="608">
          <cell r="A608">
            <v>1004</v>
          </cell>
          <cell r="B608">
            <v>10</v>
          </cell>
          <cell r="C608" t="str">
            <v>Los Lagos</v>
          </cell>
          <cell r="D608">
            <v>77.262737583333305</v>
          </cell>
          <cell r="E608">
            <v>77.262737583333305</v>
          </cell>
          <cell r="F608">
            <v>77.262737583333305</v>
          </cell>
          <cell r="G608">
            <v>77.262737583333305</v>
          </cell>
          <cell r="H608">
            <v>77.262737583333305</v>
          </cell>
          <cell r="I608">
            <v>77.262737583333305</v>
          </cell>
          <cell r="J608">
            <v>77.262737583333305</v>
          </cell>
          <cell r="K608">
            <v>77.262737583333305</v>
          </cell>
          <cell r="L608">
            <v>77.262737583333305</v>
          </cell>
          <cell r="M608">
            <v>77.262737583333305</v>
          </cell>
          <cell r="N608">
            <v>77.262737583333305</v>
          </cell>
          <cell r="O608">
            <v>77.262737583333305</v>
          </cell>
          <cell r="P608">
            <v>77.262737583333305</v>
          </cell>
          <cell r="Q608">
            <v>77.262737583333305</v>
          </cell>
          <cell r="R608">
            <v>77.262737583333305</v>
          </cell>
          <cell r="S608">
            <v>77.262737583333305</v>
          </cell>
          <cell r="T608">
            <v>77.262737583333305</v>
          </cell>
          <cell r="U608">
            <v>77.262737583333305</v>
          </cell>
          <cell r="V608">
            <v>77.262737583333305</v>
          </cell>
          <cell r="W608">
            <v>77.262737583333305</v>
          </cell>
          <cell r="X608">
            <v>77.262737583333305</v>
          </cell>
          <cell r="Y608">
            <v>77.262737583333305</v>
          </cell>
          <cell r="Z608">
            <v>77.262737583333305</v>
          </cell>
          <cell r="AA608">
            <v>77.262737583333305</v>
          </cell>
          <cell r="AB608">
            <v>0.87079366666666702</v>
          </cell>
          <cell r="AC608">
            <v>0.87079366666666702</v>
          </cell>
          <cell r="AD608">
            <v>0.87079366666666702</v>
          </cell>
          <cell r="AE608">
            <v>4.4955800000000004</v>
          </cell>
          <cell r="AF608">
            <v>0</v>
          </cell>
          <cell r="AG608">
            <v>0</v>
          </cell>
          <cell r="AH608">
            <v>0</v>
          </cell>
          <cell r="AI608">
            <v>0</v>
          </cell>
          <cell r="AJ608">
            <v>0</v>
          </cell>
        </row>
        <row r="609">
          <cell r="A609">
            <v>1104</v>
          </cell>
          <cell r="B609">
            <v>11</v>
          </cell>
          <cell r="C609" t="str">
            <v>Aysen</v>
          </cell>
          <cell r="D609">
            <v>0</v>
          </cell>
          <cell r="E609">
            <v>0</v>
          </cell>
          <cell r="F609">
            <v>0</v>
          </cell>
          <cell r="G609">
            <v>0</v>
          </cell>
          <cell r="H609">
            <v>0</v>
          </cell>
          <cell r="I609">
            <v>0</v>
          </cell>
          <cell r="J609">
            <v>0</v>
          </cell>
          <cell r="K609">
            <v>0</v>
          </cell>
          <cell r="L609">
            <v>0</v>
          </cell>
          <cell r="M609">
            <v>0</v>
          </cell>
          <cell r="N609">
            <v>0</v>
          </cell>
          <cell r="O609">
            <v>0</v>
          </cell>
          <cell r="P609">
            <v>0</v>
          </cell>
          <cell r="Q609">
            <v>0</v>
          </cell>
          <cell r="R609">
            <v>0</v>
          </cell>
          <cell r="S609">
            <v>0</v>
          </cell>
          <cell r="T609">
            <v>0</v>
          </cell>
          <cell r="U609">
            <v>0</v>
          </cell>
          <cell r="V609">
            <v>0</v>
          </cell>
          <cell r="W609">
            <v>0</v>
          </cell>
          <cell r="X609">
            <v>0</v>
          </cell>
          <cell r="Y609">
            <v>0</v>
          </cell>
          <cell r="Z609">
            <v>0</v>
          </cell>
          <cell r="AA609">
            <v>0</v>
          </cell>
          <cell r="AB609">
            <v>0</v>
          </cell>
          <cell r="AC609">
            <v>0</v>
          </cell>
          <cell r="AD609">
            <v>0</v>
          </cell>
          <cell r="AE609">
            <v>0</v>
          </cell>
          <cell r="AF609">
            <v>0</v>
          </cell>
          <cell r="AG609">
            <v>0</v>
          </cell>
          <cell r="AH609">
            <v>0</v>
          </cell>
          <cell r="AI609">
            <v>0</v>
          </cell>
          <cell r="AJ609">
            <v>0</v>
          </cell>
        </row>
        <row r="610">
          <cell r="A610">
            <v>1204</v>
          </cell>
          <cell r="B610">
            <v>12</v>
          </cell>
          <cell r="C610" t="str">
            <v>Magallanes</v>
          </cell>
          <cell r="D610">
            <v>0</v>
          </cell>
          <cell r="E610">
            <v>0</v>
          </cell>
          <cell r="F610">
            <v>0</v>
          </cell>
          <cell r="G610">
            <v>0</v>
          </cell>
          <cell r="H610">
            <v>0</v>
          </cell>
          <cell r="I610">
            <v>0</v>
          </cell>
          <cell r="J610">
            <v>0</v>
          </cell>
          <cell r="K610">
            <v>0</v>
          </cell>
          <cell r="L610">
            <v>0</v>
          </cell>
          <cell r="M610">
            <v>0</v>
          </cell>
          <cell r="N610">
            <v>0</v>
          </cell>
          <cell r="O610">
            <v>0</v>
          </cell>
          <cell r="P610">
            <v>0</v>
          </cell>
          <cell r="Q610">
            <v>0</v>
          </cell>
          <cell r="R610">
            <v>0</v>
          </cell>
          <cell r="S610">
            <v>0</v>
          </cell>
          <cell r="T610">
            <v>0</v>
          </cell>
          <cell r="U610">
            <v>0</v>
          </cell>
          <cell r="V610">
            <v>0</v>
          </cell>
          <cell r="W610">
            <v>0</v>
          </cell>
          <cell r="X610">
            <v>0</v>
          </cell>
          <cell r="Y610">
            <v>0</v>
          </cell>
          <cell r="Z610">
            <v>0</v>
          </cell>
          <cell r="AA610">
            <v>0</v>
          </cell>
          <cell r="AB610">
            <v>0</v>
          </cell>
          <cell r="AC610">
            <v>0</v>
          </cell>
          <cell r="AD610">
            <v>0</v>
          </cell>
          <cell r="AE610">
            <v>0</v>
          </cell>
          <cell r="AF610">
            <v>0</v>
          </cell>
          <cell r="AG610">
            <v>0</v>
          </cell>
          <cell r="AH610">
            <v>0</v>
          </cell>
          <cell r="AI610">
            <v>0</v>
          </cell>
          <cell r="AJ610">
            <v>0</v>
          </cell>
        </row>
        <row r="611">
          <cell r="A611">
            <v>10004</v>
          </cell>
          <cell r="B611">
            <v>100</v>
          </cell>
          <cell r="C611" t="str">
            <v>TOTAL</v>
          </cell>
          <cell r="D611">
            <v>7222.2403930563996</v>
          </cell>
          <cell r="E611">
            <v>7222.2403930563996</v>
          </cell>
          <cell r="F611">
            <v>7222.2403930563996</v>
          </cell>
          <cell r="G611">
            <v>7222.2403930563996</v>
          </cell>
          <cell r="H611">
            <v>7222.2403930563996</v>
          </cell>
          <cell r="I611">
            <v>7222.2403930563996</v>
          </cell>
          <cell r="J611">
            <v>7222.2403930563996</v>
          </cell>
          <cell r="K611">
            <v>7222.2403930563996</v>
          </cell>
          <cell r="L611">
            <v>7222.2403930563996</v>
          </cell>
          <cell r="M611">
            <v>7222.2403930563996</v>
          </cell>
          <cell r="N611">
            <v>7222.2403930563996</v>
          </cell>
          <cell r="O611">
            <v>7222.2403930563996</v>
          </cell>
          <cell r="P611">
            <v>7222.2403930563996</v>
          </cell>
          <cell r="Q611">
            <v>7222.2403930563996</v>
          </cell>
          <cell r="R611">
            <v>7222.2403930563996</v>
          </cell>
          <cell r="S611">
            <v>7222.2403930563996</v>
          </cell>
          <cell r="T611">
            <v>7222.2403930563996</v>
          </cell>
          <cell r="U611">
            <v>7222.2403930563996</v>
          </cell>
          <cell r="V611">
            <v>7222.2403930563996</v>
          </cell>
          <cell r="W611">
            <v>7222.2403930563996</v>
          </cell>
          <cell r="X611">
            <v>7222.2403930563996</v>
          </cell>
          <cell r="Y611">
            <v>7222.2403930563996</v>
          </cell>
          <cell r="Z611">
            <v>7222.2403930563996</v>
          </cell>
          <cell r="AA611">
            <v>7222.2403930563996</v>
          </cell>
          <cell r="AB611">
            <v>1668.7067200742199</v>
          </cell>
          <cell r="AC611">
            <v>1668.7067200742199</v>
          </cell>
          <cell r="AD611">
            <v>1668.7067200742199</v>
          </cell>
          <cell r="AE611">
            <v>392.10128361093302</v>
          </cell>
          <cell r="AF611">
            <v>1355.5562742304901</v>
          </cell>
          <cell r="AG611">
            <v>1355.5562742304901</v>
          </cell>
          <cell r="AH611">
            <v>343.11184650023802</v>
          </cell>
          <cell r="AI611">
            <v>343.11184650023802</v>
          </cell>
          <cell r="AJ611">
            <v>343.11184650023802</v>
          </cell>
        </row>
        <row r="616">
          <cell r="C616" t="str">
            <v>Humedales que se convierten en Pastizales</v>
          </cell>
        </row>
        <row r="617">
          <cell r="B617">
            <v>5</v>
          </cell>
          <cell r="C617" t="str">
            <v>REGIÓN/AÑO</v>
          </cell>
          <cell r="D617">
            <v>1990</v>
          </cell>
          <cell r="E617">
            <v>1991</v>
          </cell>
          <cell r="F617">
            <v>1992</v>
          </cell>
          <cell r="G617">
            <v>1993</v>
          </cell>
          <cell r="H617">
            <v>1994</v>
          </cell>
          <cell r="I617">
            <v>1995</v>
          </cell>
          <cell r="J617">
            <v>1996</v>
          </cell>
          <cell r="K617">
            <v>1997</v>
          </cell>
          <cell r="L617">
            <v>1998</v>
          </cell>
          <cell r="M617">
            <v>1999</v>
          </cell>
          <cell r="N617">
            <v>2000</v>
          </cell>
          <cell r="O617">
            <v>2001</v>
          </cell>
          <cell r="P617">
            <v>2002</v>
          </cell>
          <cell r="Q617">
            <v>2003</v>
          </cell>
          <cell r="R617">
            <v>2004</v>
          </cell>
          <cell r="S617">
            <v>2005</v>
          </cell>
          <cell r="T617">
            <v>2006</v>
          </cell>
          <cell r="U617">
            <v>2007</v>
          </cell>
          <cell r="V617">
            <v>2008</v>
          </cell>
          <cell r="W617">
            <v>2009</v>
          </cell>
          <cell r="X617">
            <v>2010</v>
          </cell>
          <cell r="Y617">
            <v>2011</v>
          </cell>
          <cell r="Z617">
            <v>2012</v>
          </cell>
          <cell r="AA617">
            <v>2013</v>
          </cell>
          <cell r="AB617">
            <v>2014</v>
          </cell>
          <cell r="AC617">
            <v>2015</v>
          </cell>
          <cell r="AD617">
            <v>2016</v>
          </cell>
          <cell r="AE617">
            <v>2017</v>
          </cell>
          <cell r="AF617">
            <v>2018</v>
          </cell>
          <cell r="AG617">
            <v>2019</v>
          </cell>
          <cell r="AH617">
            <v>2020</v>
          </cell>
          <cell r="AI617">
            <v>2021</v>
          </cell>
          <cell r="AJ617">
            <v>2022</v>
          </cell>
        </row>
        <row r="618">
          <cell r="A618">
            <v>1505</v>
          </cell>
          <cell r="B618">
            <v>15</v>
          </cell>
          <cell r="C618" t="str">
            <v>Arica Y Parinacota</v>
          </cell>
          <cell r="D618">
            <v>124.154152497468</v>
          </cell>
          <cell r="E618">
            <v>124.154152497468</v>
          </cell>
          <cell r="F618">
            <v>124.154152497468</v>
          </cell>
          <cell r="G618">
            <v>124.154152497468</v>
          </cell>
          <cell r="H618">
            <v>124.154152497468</v>
          </cell>
          <cell r="I618">
            <v>124.154152497468</v>
          </cell>
          <cell r="J618">
            <v>124.154152497468</v>
          </cell>
          <cell r="K618">
            <v>124.154152497468</v>
          </cell>
          <cell r="L618">
            <v>124.154152497468</v>
          </cell>
          <cell r="M618">
            <v>124.154152497468</v>
          </cell>
          <cell r="N618">
            <v>124.154152497468</v>
          </cell>
          <cell r="O618">
            <v>124.154152497468</v>
          </cell>
          <cell r="P618">
            <v>124.154152497468</v>
          </cell>
          <cell r="Q618">
            <v>124.154152497468</v>
          </cell>
          <cell r="R618">
            <v>124.154152497468</v>
          </cell>
          <cell r="S618">
            <v>124.154152497468</v>
          </cell>
          <cell r="T618">
            <v>124.154152497468</v>
          </cell>
          <cell r="U618">
            <v>124.154152497468</v>
          </cell>
          <cell r="V618">
            <v>124.154152497468</v>
          </cell>
          <cell r="W618">
            <v>124.154152497468</v>
          </cell>
          <cell r="X618">
            <v>124.154152497468</v>
          </cell>
          <cell r="Y618">
            <v>124.154152497468</v>
          </cell>
          <cell r="Z618">
            <v>124.154152497468</v>
          </cell>
          <cell r="AA618">
            <v>124.154152497468</v>
          </cell>
          <cell r="AB618">
            <v>124.154152497468</v>
          </cell>
          <cell r="AC618">
            <v>124.154152497468</v>
          </cell>
          <cell r="AD618">
            <v>124.154152497468</v>
          </cell>
          <cell r="AE618">
            <v>124.154152497468</v>
          </cell>
          <cell r="AF618">
            <v>124.154152497468</v>
          </cell>
          <cell r="AG618">
            <v>124.154152497468</v>
          </cell>
          <cell r="AH618">
            <v>124.154152497468</v>
          </cell>
          <cell r="AI618">
            <v>124.154152497468</v>
          </cell>
          <cell r="AJ618">
            <v>124.154152497468</v>
          </cell>
        </row>
        <row r="619">
          <cell r="A619">
            <v>105</v>
          </cell>
          <cell r="B619">
            <v>1</v>
          </cell>
          <cell r="C619" t="str">
            <v>Tarapaca</v>
          </cell>
          <cell r="D619">
            <v>0</v>
          </cell>
          <cell r="E619">
            <v>0</v>
          </cell>
          <cell r="F619">
            <v>0</v>
          </cell>
          <cell r="G619">
            <v>0</v>
          </cell>
          <cell r="H619">
            <v>0</v>
          </cell>
          <cell r="I619">
            <v>0</v>
          </cell>
          <cell r="J619">
            <v>0</v>
          </cell>
          <cell r="K619">
            <v>0</v>
          </cell>
          <cell r="L619">
            <v>0</v>
          </cell>
          <cell r="M619">
            <v>0</v>
          </cell>
          <cell r="N619">
            <v>0</v>
          </cell>
          <cell r="O619">
            <v>0</v>
          </cell>
          <cell r="P619">
            <v>0</v>
          </cell>
          <cell r="Q619">
            <v>0</v>
          </cell>
          <cell r="R619">
            <v>0</v>
          </cell>
          <cell r="S619">
            <v>0</v>
          </cell>
          <cell r="T619">
            <v>0</v>
          </cell>
          <cell r="U619">
            <v>0</v>
          </cell>
          <cell r="V619">
            <v>0</v>
          </cell>
          <cell r="W619">
            <v>0</v>
          </cell>
          <cell r="X619">
            <v>0</v>
          </cell>
          <cell r="Y619">
            <v>0</v>
          </cell>
          <cell r="Z619">
            <v>0</v>
          </cell>
          <cell r="AA619">
            <v>0</v>
          </cell>
          <cell r="AB619">
            <v>0</v>
          </cell>
          <cell r="AC619">
            <v>0</v>
          </cell>
          <cell r="AD619">
            <v>0</v>
          </cell>
          <cell r="AE619">
            <v>0</v>
          </cell>
          <cell r="AF619">
            <v>0</v>
          </cell>
          <cell r="AG619">
            <v>0</v>
          </cell>
          <cell r="AH619">
            <v>0</v>
          </cell>
          <cell r="AI619">
            <v>0</v>
          </cell>
          <cell r="AJ619">
            <v>0</v>
          </cell>
        </row>
        <row r="620">
          <cell r="A620">
            <v>205</v>
          </cell>
          <cell r="B620">
            <v>2</v>
          </cell>
          <cell r="C620" t="str">
            <v>Antofagasta</v>
          </cell>
          <cell r="D620">
            <v>0</v>
          </cell>
          <cell r="E620">
            <v>0</v>
          </cell>
          <cell r="F620">
            <v>0</v>
          </cell>
          <cell r="G620">
            <v>0</v>
          </cell>
          <cell r="H620">
            <v>0</v>
          </cell>
          <cell r="I620">
            <v>0</v>
          </cell>
          <cell r="J620">
            <v>0</v>
          </cell>
          <cell r="K620">
            <v>0</v>
          </cell>
          <cell r="L620">
            <v>0</v>
          </cell>
          <cell r="M620">
            <v>0</v>
          </cell>
          <cell r="N620">
            <v>0</v>
          </cell>
          <cell r="O620">
            <v>0</v>
          </cell>
          <cell r="P620">
            <v>0</v>
          </cell>
          <cell r="Q620">
            <v>0</v>
          </cell>
          <cell r="R620">
            <v>0</v>
          </cell>
          <cell r="S620">
            <v>0</v>
          </cell>
          <cell r="T620">
            <v>0</v>
          </cell>
          <cell r="U620">
            <v>0</v>
          </cell>
          <cell r="V620">
            <v>0</v>
          </cell>
          <cell r="W620">
            <v>0</v>
          </cell>
          <cell r="X620">
            <v>0</v>
          </cell>
          <cell r="Y620">
            <v>0</v>
          </cell>
          <cell r="Z620">
            <v>0</v>
          </cell>
          <cell r="AA620">
            <v>0</v>
          </cell>
          <cell r="AB620">
            <v>0</v>
          </cell>
          <cell r="AC620">
            <v>0</v>
          </cell>
          <cell r="AD620">
            <v>0</v>
          </cell>
          <cell r="AE620">
            <v>0</v>
          </cell>
          <cell r="AF620">
            <v>0</v>
          </cell>
          <cell r="AG620">
            <v>0</v>
          </cell>
          <cell r="AH620">
            <v>0</v>
          </cell>
          <cell r="AI620">
            <v>0</v>
          </cell>
          <cell r="AJ620">
            <v>0</v>
          </cell>
        </row>
        <row r="621">
          <cell r="A621">
            <v>305</v>
          </cell>
          <cell r="B621">
            <v>3</v>
          </cell>
          <cell r="C621" t="str">
            <v>Atacam</v>
          </cell>
          <cell r="D621">
            <v>0</v>
          </cell>
          <cell r="E621">
            <v>0</v>
          </cell>
          <cell r="F621">
            <v>0</v>
          </cell>
          <cell r="G621">
            <v>0</v>
          </cell>
          <cell r="H621">
            <v>0</v>
          </cell>
          <cell r="I621">
            <v>0</v>
          </cell>
          <cell r="J621">
            <v>0</v>
          </cell>
          <cell r="K621">
            <v>0</v>
          </cell>
          <cell r="L621">
            <v>0</v>
          </cell>
          <cell r="M621">
            <v>0</v>
          </cell>
          <cell r="N621">
            <v>0</v>
          </cell>
          <cell r="O621">
            <v>0</v>
          </cell>
          <cell r="P621">
            <v>0</v>
          </cell>
          <cell r="Q621">
            <v>0</v>
          </cell>
          <cell r="R621">
            <v>0</v>
          </cell>
          <cell r="S621">
            <v>0</v>
          </cell>
          <cell r="T621">
            <v>0</v>
          </cell>
          <cell r="U621">
            <v>0</v>
          </cell>
          <cell r="V621">
            <v>0</v>
          </cell>
          <cell r="W621">
            <v>0</v>
          </cell>
          <cell r="X621">
            <v>0</v>
          </cell>
          <cell r="Y621">
            <v>0</v>
          </cell>
          <cell r="Z621">
            <v>0</v>
          </cell>
          <cell r="AA621">
            <v>0</v>
          </cell>
          <cell r="AB621">
            <v>0</v>
          </cell>
          <cell r="AC621">
            <v>0</v>
          </cell>
          <cell r="AD621">
            <v>0</v>
          </cell>
          <cell r="AE621">
            <v>0</v>
          </cell>
          <cell r="AF621">
            <v>0</v>
          </cell>
          <cell r="AG621">
            <v>0</v>
          </cell>
          <cell r="AH621">
            <v>0</v>
          </cell>
          <cell r="AI621">
            <v>0</v>
          </cell>
          <cell r="AJ621">
            <v>0</v>
          </cell>
        </row>
        <row r="622">
          <cell r="A622">
            <v>405</v>
          </cell>
          <cell r="B622">
            <v>4</v>
          </cell>
          <cell r="C622" t="str">
            <v>Coquimbo</v>
          </cell>
          <cell r="D622">
            <v>5.90667786464717</v>
          </cell>
          <cell r="E622">
            <v>5.90667786464717</v>
          </cell>
          <cell r="F622">
            <v>5.90667786464717</v>
          </cell>
          <cell r="G622">
            <v>5.90667786464717</v>
          </cell>
          <cell r="H622">
            <v>5.90667786464717</v>
          </cell>
          <cell r="I622">
            <v>5.90667786464717</v>
          </cell>
          <cell r="J622">
            <v>5.90667786464717</v>
          </cell>
          <cell r="K622">
            <v>5.90667786464717</v>
          </cell>
          <cell r="L622">
            <v>5.90667786464717</v>
          </cell>
          <cell r="M622">
            <v>5.90667786464717</v>
          </cell>
          <cell r="N622">
            <v>5.90667786464717</v>
          </cell>
          <cell r="O622">
            <v>5.90667786464717</v>
          </cell>
          <cell r="P622">
            <v>5.90667786464717</v>
          </cell>
          <cell r="Q622">
            <v>5.90667786464717</v>
          </cell>
          <cell r="R622">
            <v>5.90667786464717</v>
          </cell>
          <cell r="S622">
            <v>5.90667786464717</v>
          </cell>
          <cell r="T622">
            <v>5.90667786464717</v>
          </cell>
          <cell r="U622">
            <v>5.90667786464717</v>
          </cell>
          <cell r="V622">
            <v>5.90667786464717</v>
          </cell>
          <cell r="W622">
            <v>5.90667786464717</v>
          </cell>
          <cell r="X622">
            <v>5.90667786464717</v>
          </cell>
          <cell r="Y622">
            <v>5.90667786464717</v>
          </cell>
          <cell r="Z622">
            <v>5.90667786464717</v>
          </cell>
          <cell r="AA622">
            <v>5.90667786464717</v>
          </cell>
          <cell r="AB622">
            <v>0</v>
          </cell>
          <cell r="AC622">
            <v>0</v>
          </cell>
          <cell r="AD622">
            <v>0</v>
          </cell>
          <cell r="AE622">
            <v>0</v>
          </cell>
          <cell r="AF622">
            <v>0</v>
          </cell>
          <cell r="AG622">
            <v>0</v>
          </cell>
          <cell r="AH622">
            <v>0</v>
          </cell>
          <cell r="AI622">
            <v>0</v>
          </cell>
          <cell r="AJ622">
            <v>0</v>
          </cell>
        </row>
        <row r="623">
          <cell r="A623">
            <v>505</v>
          </cell>
          <cell r="B623">
            <v>5</v>
          </cell>
          <cell r="C623" t="str">
            <v>Valparaiso</v>
          </cell>
          <cell r="D623">
            <v>0</v>
          </cell>
          <cell r="E623">
            <v>0</v>
          </cell>
          <cell r="F623">
            <v>0</v>
          </cell>
          <cell r="G623">
            <v>0</v>
          </cell>
          <cell r="H623">
            <v>0</v>
          </cell>
          <cell r="I623">
            <v>0</v>
          </cell>
          <cell r="J623">
            <v>0</v>
          </cell>
          <cell r="K623">
            <v>0</v>
          </cell>
          <cell r="L623">
            <v>0</v>
          </cell>
          <cell r="M623">
            <v>0</v>
          </cell>
          <cell r="N623">
            <v>0</v>
          </cell>
          <cell r="O623">
            <v>0</v>
          </cell>
          <cell r="P623">
            <v>0</v>
          </cell>
          <cell r="Q623">
            <v>0</v>
          </cell>
          <cell r="R623">
            <v>0</v>
          </cell>
          <cell r="S623">
            <v>0</v>
          </cell>
          <cell r="T623">
            <v>0</v>
          </cell>
          <cell r="U623">
            <v>0</v>
          </cell>
          <cell r="V623">
            <v>0</v>
          </cell>
          <cell r="W623">
            <v>0</v>
          </cell>
          <cell r="X623">
            <v>0</v>
          </cell>
          <cell r="Y623">
            <v>0</v>
          </cell>
          <cell r="Z623">
            <v>0</v>
          </cell>
          <cell r="AA623">
            <v>0</v>
          </cell>
          <cell r="AB623">
            <v>0</v>
          </cell>
          <cell r="AC623">
            <v>0</v>
          </cell>
          <cell r="AD623">
            <v>0</v>
          </cell>
          <cell r="AE623">
            <v>0</v>
          </cell>
          <cell r="AF623">
            <v>0</v>
          </cell>
          <cell r="AG623">
            <v>0</v>
          </cell>
          <cell r="AH623">
            <v>0</v>
          </cell>
          <cell r="AI623">
            <v>0</v>
          </cell>
          <cell r="AJ623">
            <v>0</v>
          </cell>
        </row>
        <row r="624">
          <cell r="A624">
            <v>1305</v>
          </cell>
          <cell r="B624">
            <v>13</v>
          </cell>
          <cell r="C624" t="str">
            <v>RM</v>
          </cell>
          <cell r="D624">
            <v>40.776008530372998</v>
          </cell>
          <cell r="E624">
            <v>40.776008530372998</v>
          </cell>
          <cell r="F624">
            <v>40.776008530372998</v>
          </cell>
          <cell r="G624">
            <v>40.776008530372998</v>
          </cell>
          <cell r="H624">
            <v>40.776008530372998</v>
          </cell>
          <cell r="I624">
            <v>40.776008530372998</v>
          </cell>
          <cell r="J624">
            <v>40.776008530372998</v>
          </cell>
          <cell r="K624">
            <v>40.776008530372998</v>
          </cell>
          <cell r="L624">
            <v>40.776008530372998</v>
          </cell>
          <cell r="M624">
            <v>40.776008530372998</v>
          </cell>
          <cell r="N624">
            <v>40.776008530372998</v>
          </cell>
          <cell r="O624">
            <v>40.776008530372998</v>
          </cell>
          <cell r="P624">
            <v>40.776008530372998</v>
          </cell>
          <cell r="Q624">
            <v>40.776008530372998</v>
          </cell>
          <cell r="R624">
            <v>40.776008530372998</v>
          </cell>
          <cell r="S624">
            <v>40.776008530372998</v>
          </cell>
          <cell r="T624">
            <v>40.776008530372998</v>
          </cell>
          <cell r="U624">
            <v>40.776008530372998</v>
          </cell>
          <cell r="V624">
            <v>40.776008530372998</v>
          </cell>
          <cell r="W624">
            <v>40.776008530372998</v>
          </cell>
          <cell r="X624">
            <v>40.776008530372998</v>
          </cell>
          <cell r="Y624">
            <v>40.776008530372998</v>
          </cell>
          <cell r="Z624">
            <v>40.776008530372998</v>
          </cell>
          <cell r="AA624">
            <v>40.776008530372998</v>
          </cell>
          <cell r="AB624">
            <v>0</v>
          </cell>
          <cell r="AC624">
            <v>0</v>
          </cell>
          <cell r="AD624">
            <v>0</v>
          </cell>
          <cell r="AE624">
            <v>0</v>
          </cell>
          <cell r="AF624">
            <v>0</v>
          </cell>
          <cell r="AG624">
            <v>0</v>
          </cell>
          <cell r="AH624">
            <v>0</v>
          </cell>
          <cell r="AI624">
            <v>0</v>
          </cell>
          <cell r="AJ624">
            <v>0</v>
          </cell>
        </row>
        <row r="625">
          <cell r="A625">
            <v>605</v>
          </cell>
          <cell r="B625">
            <v>6</v>
          </cell>
          <cell r="C625" t="str">
            <v>O'Higgins</v>
          </cell>
          <cell r="D625">
            <v>27.8887554259978</v>
          </cell>
          <cell r="E625">
            <v>27.8887554259978</v>
          </cell>
          <cell r="F625">
            <v>27.8887554259978</v>
          </cell>
          <cell r="G625">
            <v>27.8887554259978</v>
          </cell>
          <cell r="H625">
            <v>27.8887554259978</v>
          </cell>
          <cell r="I625">
            <v>27.8887554259978</v>
          </cell>
          <cell r="J625">
            <v>27.8887554259978</v>
          </cell>
          <cell r="K625">
            <v>27.8887554259978</v>
          </cell>
          <cell r="L625">
            <v>27.8887554259978</v>
          </cell>
          <cell r="M625">
            <v>27.8887554259978</v>
          </cell>
          <cell r="N625">
            <v>27.8887554259978</v>
          </cell>
          <cell r="O625">
            <v>27.8887554259978</v>
          </cell>
          <cell r="P625">
            <v>27.8887554259978</v>
          </cell>
          <cell r="Q625">
            <v>27.8887554259978</v>
          </cell>
          <cell r="R625">
            <v>27.8887554259978</v>
          </cell>
          <cell r="S625">
            <v>27.8887554259978</v>
          </cell>
          <cell r="T625">
            <v>27.8887554259978</v>
          </cell>
          <cell r="U625">
            <v>27.8887554259978</v>
          </cell>
          <cell r="V625">
            <v>27.8887554259978</v>
          </cell>
          <cell r="W625">
            <v>27.8887554259978</v>
          </cell>
          <cell r="X625">
            <v>27.8887554259978</v>
          </cell>
          <cell r="Y625">
            <v>27.8887554259978</v>
          </cell>
          <cell r="Z625">
            <v>27.8887554259978</v>
          </cell>
          <cell r="AA625">
            <v>27.8887554259978</v>
          </cell>
          <cell r="AB625">
            <v>0</v>
          </cell>
          <cell r="AC625">
            <v>0</v>
          </cell>
          <cell r="AD625">
            <v>0</v>
          </cell>
          <cell r="AE625">
            <v>3.1439804519100001</v>
          </cell>
          <cell r="AF625">
            <v>0</v>
          </cell>
          <cell r="AG625">
            <v>0</v>
          </cell>
          <cell r="AH625">
            <v>0</v>
          </cell>
          <cell r="AI625">
            <v>0</v>
          </cell>
          <cell r="AJ625">
            <v>0</v>
          </cell>
        </row>
        <row r="626">
          <cell r="A626">
            <v>705</v>
          </cell>
          <cell r="B626">
            <v>7</v>
          </cell>
          <cell r="C626" t="str">
            <v>Maule</v>
          </cell>
          <cell r="D626">
            <v>19.1135175</v>
          </cell>
          <cell r="E626">
            <v>19.1135175</v>
          </cell>
          <cell r="F626">
            <v>19.1135175</v>
          </cell>
          <cell r="G626">
            <v>19.1135175</v>
          </cell>
          <cell r="H626">
            <v>19.1135175</v>
          </cell>
          <cell r="I626">
            <v>19.1135175</v>
          </cell>
          <cell r="J626">
            <v>19.1135175</v>
          </cell>
          <cell r="K626">
            <v>19.1135175</v>
          </cell>
          <cell r="L626">
            <v>19.1135175</v>
          </cell>
          <cell r="M626">
            <v>19.1135175</v>
          </cell>
          <cell r="N626">
            <v>19.1135175</v>
          </cell>
          <cell r="O626">
            <v>19.1135175</v>
          </cell>
          <cell r="P626">
            <v>19.1135175</v>
          </cell>
          <cell r="Q626">
            <v>19.1135175</v>
          </cell>
          <cell r="R626">
            <v>19.1135175</v>
          </cell>
          <cell r="S626">
            <v>19.1135175</v>
          </cell>
          <cell r="T626">
            <v>19.1135175</v>
          </cell>
          <cell r="U626">
            <v>19.1135175</v>
          </cell>
          <cell r="V626">
            <v>19.1135175</v>
          </cell>
          <cell r="W626">
            <v>19.1135175</v>
          </cell>
          <cell r="X626">
            <v>19.1135175</v>
          </cell>
          <cell r="Y626">
            <v>19.1135175</v>
          </cell>
          <cell r="Z626">
            <v>19.1135175</v>
          </cell>
          <cell r="AA626">
            <v>19.1135175</v>
          </cell>
          <cell r="AB626">
            <v>0</v>
          </cell>
          <cell r="AC626">
            <v>0</v>
          </cell>
          <cell r="AD626">
            <v>0</v>
          </cell>
          <cell r="AE626">
            <v>0</v>
          </cell>
          <cell r="AF626">
            <v>3.13361</v>
          </cell>
          <cell r="AG626">
            <v>3.13361</v>
          </cell>
          <cell r="AH626">
            <v>0</v>
          </cell>
          <cell r="AI626">
            <v>0</v>
          </cell>
          <cell r="AJ626">
            <v>0</v>
          </cell>
        </row>
        <row r="627">
          <cell r="A627">
            <v>1605</v>
          </cell>
          <cell r="B627">
            <v>16</v>
          </cell>
          <cell r="C627" t="str">
            <v>Ñuble</v>
          </cell>
          <cell r="D627">
            <v>14.449289974404801</v>
          </cell>
          <cell r="E627">
            <v>14.449289974404801</v>
          </cell>
          <cell r="F627">
            <v>14.449289974404801</v>
          </cell>
          <cell r="G627">
            <v>14.449289974404801</v>
          </cell>
          <cell r="H627">
            <v>14.449289974404801</v>
          </cell>
          <cell r="I627">
            <v>14.449289974404801</v>
          </cell>
          <cell r="J627">
            <v>14.449289974404801</v>
          </cell>
          <cell r="K627">
            <v>14.449289974404801</v>
          </cell>
          <cell r="L627">
            <v>14.449289974404801</v>
          </cell>
          <cell r="M627">
            <v>14.449289974404801</v>
          </cell>
          <cell r="N627">
            <v>14.449289974404801</v>
          </cell>
          <cell r="O627">
            <v>14.449289974404801</v>
          </cell>
          <cell r="P627">
            <v>14.449289974404801</v>
          </cell>
          <cell r="Q627">
            <v>14.449289974404801</v>
          </cell>
          <cell r="R627">
            <v>14.449289974404801</v>
          </cell>
          <cell r="S627">
            <v>14.449289974404801</v>
          </cell>
          <cell r="T627">
            <v>14.449289974404801</v>
          </cell>
          <cell r="U627">
            <v>14.449289974404801</v>
          </cell>
          <cell r="V627">
            <v>14.449289974404801</v>
          </cell>
          <cell r="W627">
            <v>14.449289974404801</v>
          </cell>
          <cell r="X627">
            <v>14.449289974404801</v>
          </cell>
          <cell r="Y627">
            <v>14.449289974404801</v>
          </cell>
          <cell r="Z627">
            <v>14.449289974404801</v>
          </cell>
          <cell r="AA627">
            <v>14.449289974404801</v>
          </cell>
          <cell r="AB627">
            <v>0.65808167598066702</v>
          </cell>
          <cell r="AC627">
            <v>0.65808167598066702</v>
          </cell>
          <cell r="AD627">
            <v>0.65808167598066702</v>
          </cell>
          <cell r="AE627">
            <v>0</v>
          </cell>
          <cell r="AF627">
            <v>8.6299539824719993</v>
          </cell>
          <cell r="AG627">
            <v>8.6299539824719993</v>
          </cell>
          <cell r="AH627">
            <v>0</v>
          </cell>
          <cell r="AI627">
            <v>0</v>
          </cell>
          <cell r="AJ627">
            <v>0</v>
          </cell>
        </row>
        <row r="628">
          <cell r="A628">
            <v>805</v>
          </cell>
          <cell r="B628">
            <v>8</v>
          </cell>
          <cell r="C628" t="str">
            <v>Biobio</v>
          </cell>
          <cell r="D628">
            <v>0.21295333333333299</v>
          </cell>
          <cell r="E628">
            <v>0.21295333333333299</v>
          </cell>
          <cell r="F628">
            <v>0.21295333333333299</v>
          </cell>
          <cell r="G628">
            <v>0.21295333333333299</v>
          </cell>
          <cell r="H628">
            <v>0.21295333333333299</v>
          </cell>
          <cell r="I628">
            <v>0.21295333333333299</v>
          </cell>
          <cell r="J628">
            <v>0.21295333333333299</v>
          </cell>
          <cell r="K628">
            <v>0.21295333333333299</v>
          </cell>
          <cell r="L628">
            <v>0.21295333333333299</v>
          </cell>
          <cell r="M628">
            <v>0.21295333333333299</v>
          </cell>
          <cell r="N628">
            <v>0.21295333333333299</v>
          </cell>
          <cell r="O628">
            <v>0.21295333333333299</v>
          </cell>
          <cell r="P628">
            <v>0.21295333333333299</v>
          </cell>
          <cell r="Q628">
            <v>0.21295333333333299</v>
          </cell>
          <cell r="R628">
            <v>0.21295333333333299</v>
          </cell>
          <cell r="S628">
            <v>0.21295333333333299</v>
          </cell>
          <cell r="T628">
            <v>0.21295333333333299</v>
          </cell>
          <cell r="U628">
            <v>0.21295333333333299</v>
          </cell>
          <cell r="V628">
            <v>0.21295333333333299</v>
          </cell>
          <cell r="W628">
            <v>0.21295333333333299</v>
          </cell>
          <cell r="X628">
            <v>0.21295333333333299</v>
          </cell>
          <cell r="Y628">
            <v>0.21295333333333299</v>
          </cell>
          <cell r="Z628">
            <v>0.21295333333333299</v>
          </cell>
          <cell r="AA628">
            <v>0.21295333333333299</v>
          </cell>
          <cell r="AB628">
            <v>7.2788903333333304</v>
          </cell>
          <cell r="AC628">
            <v>7.2788903333333304</v>
          </cell>
          <cell r="AD628">
            <v>7.2788903333333304</v>
          </cell>
          <cell r="AE628">
            <v>66.244618000000003</v>
          </cell>
          <cell r="AF628">
            <v>61.379036999999997</v>
          </cell>
          <cell r="AG628">
            <v>61.379036999999997</v>
          </cell>
          <cell r="AH628">
            <v>0</v>
          </cell>
          <cell r="AI628">
            <v>0</v>
          </cell>
          <cell r="AJ628">
            <v>0</v>
          </cell>
        </row>
        <row r="629">
          <cell r="A629">
            <v>905</v>
          </cell>
          <cell r="B629">
            <v>9</v>
          </cell>
          <cell r="C629" t="str">
            <v>Araucania</v>
          </cell>
          <cell r="D629">
            <v>0</v>
          </cell>
          <cell r="E629">
            <v>0</v>
          </cell>
          <cell r="F629">
            <v>0</v>
          </cell>
          <cell r="G629">
            <v>0</v>
          </cell>
          <cell r="H629">
            <v>0</v>
          </cell>
          <cell r="I629">
            <v>0</v>
          </cell>
          <cell r="J629">
            <v>0</v>
          </cell>
          <cell r="K629">
            <v>0</v>
          </cell>
          <cell r="L629">
            <v>0</v>
          </cell>
          <cell r="M629">
            <v>0</v>
          </cell>
          <cell r="N629">
            <v>0</v>
          </cell>
          <cell r="O629">
            <v>0</v>
          </cell>
          <cell r="P629">
            <v>0</v>
          </cell>
          <cell r="Q629">
            <v>0</v>
          </cell>
          <cell r="R629">
            <v>0</v>
          </cell>
          <cell r="S629">
            <v>0</v>
          </cell>
          <cell r="T629">
            <v>0</v>
          </cell>
          <cell r="U629">
            <v>0</v>
          </cell>
          <cell r="V629">
            <v>0</v>
          </cell>
          <cell r="W629">
            <v>0</v>
          </cell>
          <cell r="X629">
            <v>0</v>
          </cell>
          <cell r="Y629">
            <v>0</v>
          </cell>
          <cell r="Z629">
            <v>0</v>
          </cell>
          <cell r="AA629">
            <v>0</v>
          </cell>
          <cell r="AB629">
            <v>0</v>
          </cell>
          <cell r="AC629">
            <v>0</v>
          </cell>
          <cell r="AD629">
            <v>0</v>
          </cell>
          <cell r="AE629">
            <v>0</v>
          </cell>
          <cell r="AF629">
            <v>111.60110049972199</v>
          </cell>
          <cell r="AG629">
            <v>111.60110049972199</v>
          </cell>
          <cell r="AH629">
            <v>0.91326255244499999</v>
          </cell>
          <cell r="AI629">
            <v>0.91326255244499999</v>
          </cell>
          <cell r="AJ629">
            <v>0.91326255244499999</v>
          </cell>
        </row>
        <row r="630">
          <cell r="A630">
            <v>1405</v>
          </cell>
          <cell r="B630">
            <v>14</v>
          </cell>
          <cell r="C630" t="str">
            <v>Los Rios</v>
          </cell>
          <cell r="D630">
            <v>92.740835750000002</v>
          </cell>
          <cell r="E630">
            <v>92.740835750000002</v>
          </cell>
          <cell r="F630">
            <v>92.740835750000002</v>
          </cell>
          <cell r="G630">
            <v>92.740835750000002</v>
          </cell>
          <cell r="H630">
            <v>92.740835750000002</v>
          </cell>
          <cell r="I630">
            <v>92.740835750000002</v>
          </cell>
          <cell r="J630">
            <v>92.740835750000002</v>
          </cell>
          <cell r="K630">
            <v>92.740835750000002</v>
          </cell>
          <cell r="L630">
            <v>92.740835750000002</v>
          </cell>
          <cell r="M630">
            <v>92.740835750000002</v>
          </cell>
          <cell r="N630">
            <v>92.740835750000002</v>
          </cell>
          <cell r="O630">
            <v>92.740835750000002</v>
          </cell>
          <cell r="P630">
            <v>92.740835750000002</v>
          </cell>
          <cell r="Q630">
            <v>92.740835750000002</v>
          </cell>
          <cell r="R630">
            <v>92.740835750000002</v>
          </cell>
          <cell r="S630">
            <v>92.740835750000002</v>
          </cell>
          <cell r="T630">
            <v>92.740835750000002</v>
          </cell>
          <cell r="U630">
            <v>92.740835750000002</v>
          </cell>
          <cell r="V630">
            <v>92.740835750000002</v>
          </cell>
          <cell r="W630">
            <v>92.740835750000002</v>
          </cell>
          <cell r="X630">
            <v>92.740835750000002</v>
          </cell>
          <cell r="Y630">
            <v>92.740835750000002</v>
          </cell>
          <cell r="Z630">
            <v>92.740835750000002</v>
          </cell>
          <cell r="AA630">
            <v>92.740835750000002</v>
          </cell>
          <cell r="AB630">
            <v>29.690015333333299</v>
          </cell>
          <cell r="AC630">
            <v>29.690015333333299</v>
          </cell>
          <cell r="AD630">
            <v>29.690015333333299</v>
          </cell>
          <cell r="AE630">
            <v>0</v>
          </cell>
          <cell r="AF630">
            <v>0</v>
          </cell>
          <cell r="AG630">
            <v>0</v>
          </cell>
          <cell r="AH630">
            <v>0</v>
          </cell>
          <cell r="AI630">
            <v>0</v>
          </cell>
          <cell r="AJ630">
            <v>0</v>
          </cell>
        </row>
        <row r="631">
          <cell r="A631">
            <v>1005</v>
          </cell>
          <cell r="B631">
            <v>10</v>
          </cell>
          <cell r="C631" t="str">
            <v>Los Lagos</v>
          </cell>
          <cell r="D631">
            <v>13.016726333333301</v>
          </cell>
          <cell r="E631">
            <v>13.016726333333301</v>
          </cell>
          <cell r="F631">
            <v>13.016726333333301</v>
          </cell>
          <cell r="G631">
            <v>13.016726333333301</v>
          </cell>
          <cell r="H631">
            <v>13.016726333333301</v>
          </cell>
          <cell r="I631">
            <v>13.016726333333301</v>
          </cell>
          <cell r="J631">
            <v>13.016726333333301</v>
          </cell>
          <cell r="K631">
            <v>13.016726333333301</v>
          </cell>
          <cell r="L631">
            <v>13.016726333333301</v>
          </cell>
          <cell r="M631">
            <v>13.016726333333301</v>
          </cell>
          <cell r="N631">
            <v>13.016726333333301</v>
          </cell>
          <cell r="O631">
            <v>13.016726333333301</v>
          </cell>
          <cell r="P631">
            <v>13.016726333333301</v>
          </cell>
          <cell r="Q631">
            <v>13.016726333333301</v>
          </cell>
          <cell r="R631">
            <v>13.016726333333301</v>
          </cell>
          <cell r="S631">
            <v>13.016726333333301</v>
          </cell>
          <cell r="T631">
            <v>13.016726333333301</v>
          </cell>
          <cell r="U631">
            <v>13.016726333333301</v>
          </cell>
          <cell r="V631">
            <v>13.016726333333301</v>
          </cell>
          <cell r="W631">
            <v>13.016726333333301</v>
          </cell>
          <cell r="X631">
            <v>13.016726333333301</v>
          </cell>
          <cell r="Y631">
            <v>13.016726333333301</v>
          </cell>
          <cell r="Z631">
            <v>13.016726333333301</v>
          </cell>
          <cell r="AA631">
            <v>13.016726333333301</v>
          </cell>
          <cell r="AB631">
            <v>0</v>
          </cell>
          <cell r="AC631">
            <v>0</v>
          </cell>
          <cell r="AD631">
            <v>0</v>
          </cell>
          <cell r="AE631">
            <v>0</v>
          </cell>
          <cell r="AF631">
            <v>0</v>
          </cell>
          <cell r="AG631">
            <v>0</v>
          </cell>
          <cell r="AH631">
            <v>0</v>
          </cell>
          <cell r="AI631">
            <v>0</v>
          </cell>
          <cell r="AJ631">
            <v>0</v>
          </cell>
        </row>
        <row r="632">
          <cell r="A632">
            <v>1105</v>
          </cell>
          <cell r="B632">
            <v>11</v>
          </cell>
          <cell r="C632" t="str">
            <v>Aysen</v>
          </cell>
          <cell r="D632">
            <v>3.9082168133333303E-2</v>
          </cell>
          <cell r="E632">
            <v>3.9082168133333303E-2</v>
          </cell>
          <cell r="F632">
            <v>3.9082168133333303E-2</v>
          </cell>
          <cell r="G632">
            <v>3.9082168133333303E-2</v>
          </cell>
          <cell r="H632">
            <v>3.9082168133333303E-2</v>
          </cell>
          <cell r="I632">
            <v>3.9082168133333303E-2</v>
          </cell>
          <cell r="J632">
            <v>3.9082168133333303E-2</v>
          </cell>
          <cell r="K632">
            <v>3.9082168133333303E-2</v>
          </cell>
          <cell r="L632">
            <v>3.9082168133333303E-2</v>
          </cell>
          <cell r="M632">
            <v>3.9082168133333303E-2</v>
          </cell>
          <cell r="N632">
            <v>3.9082168133333303E-2</v>
          </cell>
          <cell r="O632">
            <v>3.9082168133333303E-2</v>
          </cell>
          <cell r="P632">
            <v>3.9082168133333303E-2</v>
          </cell>
          <cell r="Q632">
            <v>3.9082168133333303E-2</v>
          </cell>
          <cell r="R632">
            <v>3.9082168133333303E-2</v>
          </cell>
          <cell r="S632">
            <v>3.9082168133333303E-2</v>
          </cell>
          <cell r="T632">
            <v>3.9082168133333303E-2</v>
          </cell>
          <cell r="U632">
            <v>3.9082168133333303E-2</v>
          </cell>
          <cell r="V632">
            <v>3.9082168133333303E-2</v>
          </cell>
          <cell r="W632">
            <v>3.9082168133333303E-2</v>
          </cell>
          <cell r="X632">
            <v>3.9082168133333303E-2</v>
          </cell>
          <cell r="Y632">
            <v>3.9082168133333303E-2</v>
          </cell>
          <cell r="Z632">
            <v>3.9082168133333303E-2</v>
          </cell>
          <cell r="AA632">
            <v>3.9082168133333303E-2</v>
          </cell>
          <cell r="AB632">
            <v>3.9082168133333303E-2</v>
          </cell>
          <cell r="AC632">
            <v>3.9082168133333303E-2</v>
          </cell>
          <cell r="AD632">
            <v>3.9082168133333303E-2</v>
          </cell>
          <cell r="AE632">
            <v>3.9082168133333303E-2</v>
          </cell>
          <cell r="AF632">
            <v>3.9082168133333303E-2</v>
          </cell>
          <cell r="AG632">
            <v>3.9082168133333303E-2</v>
          </cell>
          <cell r="AH632">
            <v>3.9082168133333303E-2</v>
          </cell>
          <cell r="AI632">
            <v>3.9082168133333303E-2</v>
          </cell>
          <cell r="AJ632">
            <v>3.9082168133333303E-2</v>
          </cell>
        </row>
        <row r="633">
          <cell r="A633">
            <v>1205</v>
          </cell>
          <cell r="B633">
            <v>12</v>
          </cell>
          <cell r="C633" t="str">
            <v>Magallanes</v>
          </cell>
          <cell r="D633">
            <v>0</v>
          </cell>
          <cell r="E633">
            <v>0</v>
          </cell>
          <cell r="F633">
            <v>0</v>
          </cell>
          <cell r="G633">
            <v>0</v>
          </cell>
          <cell r="H633">
            <v>0</v>
          </cell>
          <cell r="I633">
            <v>0</v>
          </cell>
          <cell r="J633">
            <v>0</v>
          </cell>
          <cell r="K633">
            <v>0</v>
          </cell>
          <cell r="L633">
            <v>0</v>
          </cell>
          <cell r="M633">
            <v>0</v>
          </cell>
          <cell r="N633">
            <v>0</v>
          </cell>
          <cell r="O633">
            <v>0</v>
          </cell>
          <cell r="P633">
            <v>0</v>
          </cell>
          <cell r="Q633">
            <v>0</v>
          </cell>
          <cell r="R633">
            <v>0</v>
          </cell>
          <cell r="S633">
            <v>0</v>
          </cell>
          <cell r="T633">
            <v>0</v>
          </cell>
          <cell r="U633">
            <v>0</v>
          </cell>
          <cell r="V633">
            <v>0</v>
          </cell>
          <cell r="W633">
            <v>0</v>
          </cell>
          <cell r="X633">
            <v>0</v>
          </cell>
          <cell r="Y633">
            <v>0</v>
          </cell>
          <cell r="Z633">
            <v>0</v>
          </cell>
          <cell r="AA633">
            <v>0</v>
          </cell>
          <cell r="AB633">
            <v>0</v>
          </cell>
          <cell r="AC633">
            <v>0</v>
          </cell>
          <cell r="AD633">
            <v>0</v>
          </cell>
          <cell r="AE633">
            <v>0</v>
          </cell>
          <cell r="AF633">
            <v>0</v>
          </cell>
          <cell r="AG633">
            <v>0</v>
          </cell>
          <cell r="AH633">
            <v>0</v>
          </cell>
          <cell r="AI633">
            <v>0</v>
          </cell>
          <cell r="AJ633">
            <v>0</v>
          </cell>
        </row>
        <row r="634">
          <cell r="A634">
            <v>10005</v>
          </cell>
          <cell r="B634">
            <v>100</v>
          </cell>
          <cell r="C634" t="str">
            <v>TOTAL</v>
          </cell>
          <cell r="D634">
            <v>338.29799937769099</v>
          </cell>
          <cell r="E634">
            <v>338.29799937769099</v>
          </cell>
          <cell r="F634">
            <v>338.29799937769099</v>
          </cell>
          <cell r="G634">
            <v>338.29799937769099</v>
          </cell>
          <cell r="H634">
            <v>338.29799937769099</v>
          </cell>
          <cell r="I634">
            <v>338.29799937769099</v>
          </cell>
          <cell r="J634">
            <v>338.29799937769099</v>
          </cell>
          <cell r="K634">
            <v>338.29799937769099</v>
          </cell>
          <cell r="L634">
            <v>338.29799937769099</v>
          </cell>
          <cell r="M634">
            <v>338.29799937769099</v>
          </cell>
          <cell r="N634">
            <v>338.29799937769099</v>
          </cell>
          <cell r="O634">
            <v>338.29799937769099</v>
          </cell>
          <cell r="P634">
            <v>338.29799937769099</v>
          </cell>
          <cell r="Q634">
            <v>338.29799937769099</v>
          </cell>
          <cell r="R634">
            <v>338.29799937769099</v>
          </cell>
          <cell r="S634">
            <v>338.29799937769099</v>
          </cell>
          <cell r="T634">
            <v>338.29799937769099</v>
          </cell>
          <cell r="U634">
            <v>338.29799937769099</v>
          </cell>
          <cell r="V634">
            <v>338.29799937769099</v>
          </cell>
          <cell r="W634">
            <v>338.29799937769099</v>
          </cell>
          <cell r="X634">
            <v>338.29799937769099</v>
          </cell>
          <cell r="Y634">
            <v>338.29799937769099</v>
          </cell>
          <cell r="Z634">
            <v>338.29799937769099</v>
          </cell>
          <cell r="AA634">
            <v>338.29799937769099</v>
          </cell>
          <cell r="AB634">
            <v>161.820222008249</v>
          </cell>
          <cell r="AC634">
            <v>161.820222008249</v>
          </cell>
          <cell r="AD634">
            <v>161.820222008249</v>
          </cell>
          <cell r="AE634">
            <v>193.58183311751199</v>
          </cell>
          <cell r="AF634">
            <v>308.936936147795</v>
          </cell>
          <cell r="AG634">
            <v>308.936936147795</v>
          </cell>
          <cell r="AH634">
            <v>125.106497218047</v>
          </cell>
          <cell r="AI634">
            <v>125.106497218047</v>
          </cell>
          <cell r="AJ634">
            <v>125.106497218047</v>
          </cell>
        </row>
        <row r="639">
          <cell r="C639" t="str">
            <v>Asentamientos que se convierten en Pastizales</v>
          </cell>
        </row>
        <row r="640">
          <cell r="B640">
            <v>6</v>
          </cell>
          <cell r="C640" t="str">
            <v>REGIÓN/AÑO</v>
          </cell>
          <cell r="D640">
            <v>1990</v>
          </cell>
          <cell r="E640">
            <v>1991</v>
          </cell>
          <cell r="F640">
            <v>1992</v>
          </cell>
          <cell r="G640">
            <v>1993</v>
          </cell>
          <cell r="H640">
            <v>1994</v>
          </cell>
          <cell r="I640">
            <v>1995</v>
          </cell>
          <cell r="J640">
            <v>1996</v>
          </cell>
          <cell r="K640">
            <v>1997</v>
          </cell>
          <cell r="L640">
            <v>1998</v>
          </cell>
          <cell r="M640">
            <v>1999</v>
          </cell>
          <cell r="N640">
            <v>2000</v>
          </cell>
          <cell r="O640">
            <v>2001</v>
          </cell>
          <cell r="P640">
            <v>2002</v>
          </cell>
          <cell r="Q640">
            <v>2003</v>
          </cell>
          <cell r="R640">
            <v>2004</v>
          </cell>
          <cell r="S640">
            <v>2005</v>
          </cell>
          <cell r="T640">
            <v>2006</v>
          </cell>
          <cell r="U640">
            <v>2007</v>
          </cell>
          <cell r="V640">
            <v>2008</v>
          </cell>
          <cell r="W640">
            <v>2009</v>
          </cell>
          <cell r="X640">
            <v>2010</v>
          </cell>
          <cell r="Y640">
            <v>2011</v>
          </cell>
          <cell r="Z640">
            <v>2012</v>
          </cell>
          <cell r="AA640">
            <v>2013</v>
          </cell>
          <cell r="AB640">
            <v>2014</v>
          </cell>
          <cell r="AC640">
            <v>2015</v>
          </cell>
          <cell r="AD640">
            <v>2016</v>
          </cell>
          <cell r="AE640">
            <v>2017</v>
          </cell>
          <cell r="AF640">
            <v>2018</v>
          </cell>
          <cell r="AG640">
            <v>2019</v>
          </cell>
          <cell r="AH640">
            <v>2020</v>
          </cell>
          <cell r="AI640">
            <v>2021</v>
          </cell>
          <cell r="AJ640">
            <v>2022</v>
          </cell>
        </row>
        <row r="641">
          <cell r="A641">
            <v>1506</v>
          </cell>
          <cell r="B641">
            <v>15</v>
          </cell>
          <cell r="C641" t="str">
            <v>Arica Y Parinacota</v>
          </cell>
          <cell r="D641">
            <v>0</v>
          </cell>
          <cell r="E641">
            <v>0</v>
          </cell>
          <cell r="F641">
            <v>0</v>
          </cell>
          <cell r="G641">
            <v>0</v>
          </cell>
          <cell r="H641">
            <v>0</v>
          </cell>
          <cell r="I641">
            <v>0</v>
          </cell>
          <cell r="J641">
            <v>0</v>
          </cell>
          <cell r="K641">
            <v>0</v>
          </cell>
          <cell r="L641">
            <v>0</v>
          </cell>
          <cell r="M641">
            <v>0</v>
          </cell>
          <cell r="N641">
            <v>0</v>
          </cell>
          <cell r="O641">
            <v>0</v>
          </cell>
          <cell r="P641">
            <v>0</v>
          </cell>
          <cell r="Q641">
            <v>0</v>
          </cell>
          <cell r="R641">
            <v>0</v>
          </cell>
          <cell r="S641">
            <v>0</v>
          </cell>
          <cell r="T641">
            <v>0</v>
          </cell>
          <cell r="U641">
            <v>0</v>
          </cell>
          <cell r="V641">
            <v>0</v>
          </cell>
          <cell r="W641">
            <v>0</v>
          </cell>
          <cell r="X641">
            <v>0</v>
          </cell>
          <cell r="Y641">
            <v>0</v>
          </cell>
          <cell r="Z641">
            <v>0</v>
          </cell>
          <cell r="AA641">
            <v>0</v>
          </cell>
          <cell r="AB641">
            <v>0</v>
          </cell>
          <cell r="AC641">
            <v>0</v>
          </cell>
          <cell r="AD641">
            <v>0</v>
          </cell>
          <cell r="AE641">
            <v>0</v>
          </cell>
          <cell r="AF641">
            <v>0</v>
          </cell>
          <cell r="AG641">
            <v>0</v>
          </cell>
          <cell r="AH641">
            <v>0</v>
          </cell>
          <cell r="AI641">
            <v>0</v>
          </cell>
          <cell r="AJ641">
            <v>0</v>
          </cell>
        </row>
        <row r="642">
          <cell r="A642">
            <v>106</v>
          </cell>
          <cell r="B642">
            <v>1</v>
          </cell>
          <cell r="C642" t="str">
            <v>Tarapaca</v>
          </cell>
          <cell r="D642">
            <v>0</v>
          </cell>
          <cell r="E642">
            <v>0</v>
          </cell>
          <cell r="F642">
            <v>0</v>
          </cell>
          <cell r="G642">
            <v>0</v>
          </cell>
          <cell r="H642">
            <v>0</v>
          </cell>
          <cell r="I642">
            <v>0</v>
          </cell>
          <cell r="J642">
            <v>0</v>
          </cell>
          <cell r="K642">
            <v>0</v>
          </cell>
          <cell r="L642">
            <v>0</v>
          </cell>
          <cell r="M642">
            <v>0</v>
          </cell>
          <cell r="N642">
            <v>0</v>
          </cell>
          <cell r="O642">
            <v>0</v>
          </cell>
          <cell r="P642">
            <v>0</v>
          </cell>
          <cell r="Q642">
            <v>0</v>
          </cell>
          <cell r="R642">
            <v>0</v>
          </cell>
          <cell r="S642">
            <v>0</v>
          </cell>
          <cell r="T642">
            <v>0</v>
          </cell>
          <cell r="U642">
            <v>0</v>
          </cell>
          <cell r="V642">
            <v>0</v>
          </cell>
          <cell r="W642">
            <v>0</v>
          </cell>
          <cell r="X642">
            <v>0</v>
          </cell>
          <cell r="Y642">
            <v>0</v>
          </cell>
          <cell r="Z642">
            <v>0</v>
          </cell>
          <cell r="AA642">
            <v>0</v>
          </cell>
          <cell r="AB642">
            <v>0</v>
          </cell>
          <cell r="AC642">
            <v>0</v>
          </cell>
          <cell r="AD642">
            <v>0</v>
          </cell>
          <cell r="AE642">
            <v>0</v>
          </cell>
          <cell r="AF642">
            <v>0</v>
          </cell>
          <cell r="AG642">
            <v>0</v>
          </cell>
          <cell r="AH642">
            <v>0</v>
          </cell>
          <cell r="AI642">
            <v>0</v>
          </cell>
          <cell r="AJ642">
            <v>0</v>
          </cell>
        </row>
        <row r="643">
          <cell r="A643">
            <v>206</v>
          </cell>
          <cell r="B643">
            <v>2</v>
          </cell>
          <cell r="C643" t="str">
            <v>Antofagasta</v>
          </cell>
          <cell r="D643">
            <v>0</v>
          </cell>
          <cell r="E643">
            <v>0</v>
          </cell>
          <cell r="F643">
            <v>0</v>
          </cell>
          <cell r="G643">
            <v>0</v>
          </cell>
          <cell r="H643">
            <v>0</v>
          </cell>
          <cell r="I643">
            <v>0</v>
          </cell>
          <cell r="J643">
            <v>0</v>
          </cell>
          <cell r="K643">
            <v>0</v>
          </cell>
          <cell r="L643">
            <v>0</v>
          </cell>
          <cell r="M643">
            <v>0</v>
          </cell>
          <cell r="N643">
            <v>0</v>
          </cell>
          <cell r="O643">
            <v>0</v>
          </cell>
          <cell r="P643">
            <v>0</v>
          </cell>
          <cell r="Q643">
            <v>0</v>
          </cell>
          <cell r="R643">
            <v>0</v>
          </cell>
          <cell r="S643">
            <v>0</v>
          </cell>
          <cell r="T643">
            <v>0</v>
          </cell>
          <cell r="U643">
            <v>0</v>
          </cell>
          <cell r="V643">
            <v>0</v>
          </cell>
          <cell r="W643">
            <v>0</v>
          </cell>
          <cell r="X643">
            <v>0</v>
          </cell>
          <cell r="Y643">
            <v>0</v>
          </cell>
          <cell r="Z643">
            <v>0</v>
          </cell>
          <cell r="AA643">
            <v>0</v>
          </cell>
          <cell r="AB643">
            <v>0</v>
          </cell>
          <cell r="AC643">
            <v>0</v>
          </cell>
          <cell r="AD643">
            <v>0</v>
          </cell>
          <cell r="AE643">
            <v>0</v>
          </cell>
          <cell r="AF643">
            <v>0</v>
          </cell>
          <cell r="AG643">
            <v>0</v>
          </cell>
          <cell r="AH643">
            <v>0</v>
          </cell>
          <cell r="AI643">
            <v>0</v>
          </cell>
          <cell r="AJ643">
            <v>0</v>
          </cell>
        </row>
        <row r="644">
          <cell r="A644">
            <v>306</v>
          </cell>
          <cell r="B644">
            <v>3</v>
          </cell>
          <cell r="C644" t="str">
            <v>Atacam</v>
          </cell>
          <cell r="D644">
            <v>0</v>
          </cell>
          <cell r="E644">
            <v>0</v>
          </cell>
          <cell r="F644">
            <v>0</v>
          </cell>
          <cell r="G644">
            <v>0</v>
          </cell>
          <cell r="H644">
            <v>0</v>
          </cell>
          <cell r="I644">
            <v>0</v>
          </cell>
          <cell r="J644">
            <v>0</v>
          </cell>
          <cell r="K644">
            <v>0</v>
          </cell>
          <cell r="L644">
            <v>0</v>
          </cell>
          <cell r="M644">
            <v>0</v>
          </cell>
          <cell r="N644">
            <v>0</v>
          </cell>
          <cell r="O644">
            <v>0</v>
          </cell>
          <cell r="P644">
            <v>0</v>
          </cell>
          <cell r="Q644">
            <v>0</v>
          </cell>
          <cell r="R644">
            <v>0</v>
          </cell>
          <cell r="S644">
            <v>0</v>
          </cell>
          <cell r="T644">
            <v>0</v>
          </cell>
          <cell r="U644">
            <v>0</v>
          </cell>
          <cell r="V644">
            <v>0</v>
          </cell>
          <cell r="W644">
            <v>0</v>
          </cell>
          <cell r="X644">
            <v>0</v>
          </cell>
          <cell r="Y644">
            <v>0</v>
          </cell>
          <cell r="Z644">
            <v>0</v>
          </cell>
          <cell r="AA644">
            <v>0</v>
          </cell>
          <cell r="AB644">
            <v>0</v>
          </cell>
          <cell r="AC644">
            <v>0</v>
          </cell>
          <cell r="AD644">
            <v>0</v>
          </cell>
          <cell r="AE644">
            <v>0</v>
          </cell>
          <cell r="AF644">
            <v>0</v>
          </cell>
          <cell r="AG644">
            <v>0</v>
          </cell>
          <cell r="AH644">
            <v>0</v>
          </cell>
          <cell r="AI644">
            <v>0</v>
          </cell>
          <cell r="AJ644">
            <v>0</v>
          </cell>
        </row>
        <row r="645">
          <cell r="A645">
            <v>406</v>
          </cell>
          <cell r="B645">
            <v>4</v>
          </cell>
          <cell r="C645" t="str">
            <v>Coquimbo</v>
          </cell>
          <cell r="D645">
            <v>0</v>
          </cell>
          <cell r="E645">
            <v>0</v>
          </cell>
          <cell r="F645">
            <v>0</v>
          </cell>
          <cell r="G645">
            <v>0</v>
          </cell>
          <cell r="H645">
            <v>0</v>
          </cell>
          <cell r="I645">
            <v>0</v>
          </cell>
          <cell r="J645">
            <v>0</v>
          </cell>
          <cell r="K645">
            <v>0</v>
          </cell>
          <cell r="L645">
            <v>0</v>
          </cell>
          <cell r="M645">
            <v>0</v>
          </cell>
          <cell r="N645">
            <v>0</v>
          </cell>
          <cell r="O645">
            <v>0</v>
          </cell>
          <cell r="P645">
            <v>0</v>
          </cell>
          <cell r="Q645">
            <v>0</v>
          </cell>
          <cell r="R645">
            <v>0</v>
          </cell>
          <cell r="S645">
            <v>0</v>
          </cell>
          <cell r="T645">
            <v>0</v>
          </cell>
          <cell r="U645">
            <v>0</v>
          </cell>
          <cell r="V645">
            <v>0</v>
          </cell>
          <cell r="W645">
            <v>0</v>
          </cell>
          <cell r="X645">
            <v>0</v>
          </cell>
          <cell r="Y645">
            <v>0</v>
          </cell>
          <cell r="Z645">
            <v>0</v>
          </cell>
          <cell r="AA645">
            <v>0</v>
          </cell>
          <cell r="AB645">
            <v>0</v>
          </cell>
          <cell r="AC645">
            <v>0</v>
          </cell>
          <cell r="AD645">
            <v>0</v>
          </cell>
          <cell r="AE645">
            <v>0</v>
          </cell>
          <cell r="AF645">
            <v>0</v>
          </cell>
          <cell r="AG645">
            <v>0</v>
          </cell>
          <cell r="AH645">
            <v>0</v>
          </cell>
          <cell r="AI645">
            <v>0</v>
          </cell>
          <cell r="AJ645">
            <v>0</v>
          </cell>
        </row>
        <row r="646">
          <cell r="A646">
            <v>506</v>
          </cell>
          <cell r="B646">
            <v>5</v>
          </cell>
          <cell r="C646" t="str">
            <v>Valparaiso</v>
          </cell>
          <cell r="D646">
            <v>0</v>
          </cell>
          <cell r="E646">
            <v>0</v>
          </cell>
          <cell r="F646">
            <v>0</v>
          </cell>
          <cell r="G646">
            <v>0</v>
          </cell>
          <cell r="H646">
            <v>0</v>
          </cell>
          <cell r="I646">
            <v>0</v>
          </cell>
          <cell r="J646">
            <v>0</v>
          </cell>
          <cell r="K646">
            <v>0</v>
          </cell>
          <cell r="L646">
            <v>0</v>
          </cell>
          <cell r="M646">
            <v>0</v>
          </cell>
          <cell r="N646">
            <v>0</v>
          </cell>
          <cell r="O646">
            <v>0</v>
          </cell>
          <cell r="P646">
            <v>0</v>
          </cell>
          <cell r="Q646">
            <v>0</v>
          </cell>
          <cell r="R646">
            <v>0</v>
          </cell>
          <cell r="S646">
            <v>0</v>
          </cell>
          <cell r="T646">
            <v>0</v>
          </cell>
          <cell r="U646">
            <v>0</v>
          </cell>
          <cell r="V646">
            <v>0</v>
          </cell>
          <cell r="W646">
            <v>0</v>
          </cell>
          <cell r="X646">
            <v>0</v>
          </cell>
          <cell r="Y646">
            <v>0</v>
          </cell>
          <cell r="Z646">
            <v>0</v>
          </cell>
          <cell r="AA646">
            <v>0</v>
          </cell>
          <cell r="AB646">
            <v>0</v>
          </cell>
          <cell r="AC646">
            <v>0</v>
          </cell>
          <cell r="AD646">
            <v>0</v>
          </cell>
          <cell r="AE646">
            <v>0</v>
          </cell>
          <cell r="AF646">
            <v>0</v>
          </cell>
          <cell r="AG646">
            <v>0</v>
          </cell>
          <cell r="AH646">
            <v>0</v>
          </cell>
          <cell r="AI646">
            <v>0</v>
          </cell>
          <cell r="AJ646">
            <v>0</v>
          </cell>
        </row>
        <row r="647">
          <cell r="A647">
            <v>1306</v>
          </cell>
          <cell r="B647">
            <v>13</v>
          </cell>
          <cell r="C647" t="str">
            <v>RM</v>
          </cell>
          <cell r="D647">
            <v>0</v>
          </cell>
          <cell r="E647">
            <v>0</v>
          </cell>
          <cell r="F647">
            <v>0</v>
          </cell>
          <cell r="G647">
            <v>0</v>
          </cell>
          <cell r="H647">
            <v>0</v>
          </cell>
          <cell r="I647">
            <v>0</v>
          </cell>
          <cell r="J647">
            <v>0</v>
          </cell>
          <cell r="K647">
            <v>0</v>
          </cell>
          <cell r="L647">
            <v>0</v>
          </cell>
          <cell r="M647">
            <v>0</v>
          </cell>
          <cell r="N647">
            <v>0</v>
          </cell>
          <cell r="O647">
            <v>0</v>
          </cell>
          <cell r="P647">
            <v>0</v>
          </cell>
          <cell r="Q647">
            <v>0</v>
          </cell>
          <cell r="R647">
            <v>0</v>
          </cell>
          <cell r="S647">
            <v>0</v>
          </cell>
          <cell r="T647">
            <v>0</v>
          </cell>
          <cell r="U647">
            <v>0</v>
          </cell>
          <cell r="V647">
            <v>0</v>
          </cell>
          <cell r="W647">
            <v>0</v>
          </cell>
          <cell r="X647">
            <v>0</v>
          </cell>
          <cell r="Y647">
            <v>0</v>
          </cell>
          <cell r="Z647">
            <v>0</v>
          </cell>
          <cell r="AA647">
            <v>0</v>
          </cell>
          <cell r="AB647">
            <v>0</v>
          </cell>
          <cell r="AC647">
            <v>0</v>
          </cell>
          <cell r="AD647">
            <v>0</v>
          </cell>
          <cell r="AE647">
            <v>0</v>
          </cell>
          <cell r="AF647">
            <v>0</v>
          </cell>
          <cell r="AG647">
            <v>0</v>
          </cell>
          <cell r="AH647">
            <v>0</v>
          </cell>
          <cell r="AI647">
            <v>0</v>
          </cell>
          <cell r="AJ647">
            <v>0</v>
          </cell>
        </row>
        <row r="648">
          <cell r="A648">
            <v>606</v>
          </cell>
          <cell r="B648">
            <v>6</v>
          </cell>
          <cell r="C648" t="str">
            <v>O'Higgins</v>
          </cell>
          <cell r="D648">
            <v>0</v>
          </cell>
          <cell r="E648">
            <v>0</v>
          </cell>
          <cell r="F648">
            <v>0</v>
          </cell>
          <cell r="G648">
            <v>0</v>
          </cell>
          <cell r="H648">
            <v>0</v>
          </cell>
          <cell r="I648">
            <v>0</v>
          </cell>
          <cell r="J648">
            <v>0</v>
          </cell>
          <cell r="K648">
            <v>0</v>
          </cell>
          <cell r="L648">
            <v>0</v>
          </cell>
          <cell r="M648">
            <v>0</v>
          </cell>
          <cell r="N648">
            <v>0</v>
          </cell>
          <cell r="O648">
            <v>0</v>
          </cell>
          <cell r="P648">
            <v>0</v>
          </cell>
          <cell r="Q648">
            <v>0</v>
          </cell>
          <cell r="R648">
            <v>0</v>
          </cell>
          <cell r="S648">
            <v>0</v>
          </cell>
          <cell r="T648">
            <v>0</v>
          </cell>
          <cell r="U648">
            <v>0</v>
          </cell>
          <cell r="V648">
            <v>0</v>
          </cell>
          <cell r="W648">
            <v>0</v>
          </cell>
          <cell r="X648">
            <v>0</v>
          </cell>
          <cell r="Y648">
            <v>0</v>
          </cell>
          <cell r="Z648">
            <v>0</v>
          </cell>
          <cell r="AA648">
            <v>0</v>
          </cell>
          <cell r="AB648">
            <v>0</v>
          </cell>
          <cell r="AC648">
            <v>0</v>
          </cell>
          <cell r="AD648">
            <v>0</v>
          </cell>
          <cell r="AE648">
            <v>0</v>
          </cell>
          <cell r="AF648">
            <v>0</v>
          </cell>
          <cell r="AG648">
            <v>0</v>
          </cell>
          <cell r="AH648">
            <v>0</v>
          </cell>
          <cell r="AI648">
            <v>0</v>
          </cell>
          <cell r="AJ648">
            <v>0</v>
          </cell>
        </row>
        <row r="649">
          <cell r="A649">
            <v>706</v>
          </cell>
          <cell r="B649">
            <v>7</v>
          </cell>
          <cell r="C649" t="str">
            <v>Maule</v>
          </cell>
          <cell r="D649">
            <v>0</v>
          </cell>
          <cell r="E649">
            <v>0</v>
          </cell>
          <cell r="F649">
            <v>0</v>
          </cell>
          <cell r="G649">
            <v>0</v>
          </cell>
          <cell r="H649">
            <v>0</v>
          </cell>
          <cell r="I649">
            <v>0</v>
          </cell>
          <cell r="J649">
            <v>0</v>
          </cell>
          <cell r="K649">
            <v>0</v>
          </cell>
          <cell r="L649">
            <v>0</v>
          </cell>
          <cell r="M649">
            <v>0</v>
          </cell>
          <cell r="N649">
            <v>0</v>
          </cell>
          <cell r="O649">
            <v>0</v>
          </cell>
          <cell r="P649">
            <v>0</v>
          </cell>
          <cell r="Q649">
            <v>0</v>
          </cell>
          <cell r="R649">
            <v>0</v>
          </cell>
          <cell r="S649">
            <v>0</v>
          </cell>
          <cell r="T649">
            <v>0</v>
          </cell>
          <cell r="U649">
            <v>0</v>
          </cell>
          <cell r="V649">
            <v>0</v>
          </cell>
          <cell r="W649">
            <v>0</v>
          </cell>
          <cell r="X649">
            <v>0</v>
          </cell>
          <cell r="Y649">
            <v>0</v>
          </cell>
          <cell r="Z649">
            <v>0</v>
          </cell>
          <cell r="AA649">
            <v>0</v>
          </cell>
          <cell r="AB649">
            <v>0</v>
          </cell>
          <cell r="AC649">
            <v>0</v>
          </cell>
          <cell r="AD649">
            <v>0</v>
          </cell>
          <cell r="AE649">
            <v>0</v>
          </cell>
          <cell r="AF649">
            <v>0</v>
          </cell>
          <cell r="AG649">
            <v>0</v>
          </cell>
          <cell r="AH649">
            <v>0.23394599999999999</v>
          </cell>
          <cell r="AI649">
            <v>0.23394599999999999</v>
          </cell>
          <cell r="AJ649">
            <v>0.23394599999999999</v>
          </cell>
        </row>
        <row r="650">
          <cell r="A650">
            <v>1606</v>
          </cell>
          <cell r="B650">
            <v>16</v>
          </cell>
          <cell r="C650" t="str">
            <v>Ñuble</v>
          </cell>
          <cell r="D650">
            <v>0</v>
          </cell>
          <cell r="E650">
            <v>0</v>
          </cell>
          <cell r="F650">
            <v>0</v>
          </cell>
          <cell r="G650">
            <v>0</v>
          </cell>
          <cell r="H650">
            <v>0</v>
          </cell>
          <cell r="I650">
            <v>0</v>
          </cell>
          <cell r="J650">
            <v>0</v>
          </cell>
          <cell r="K650">
            <v>0</v>
          </cell>
          <cell r="L650">
            <v>0</v>
          </cell>
          <cell r="M650">
            <v>0</v>
          </cell>
          <cell r="N650">
            <v>0</v>
          </cell>
          <cell r="O650">
            <v>0</v>
          </cell>
          <cell r="P650">
            <v>0</v>
          </cell>
          <cell r="Q650">
            <v>0</v>
          </cell>
          <cell r="R650">
            <v>0</v>
          </cell>
          <cell r="S650">
            <v>0</v>
          </cell>
          <cell r="T650">
            <v>0</v>
          </cell>
          <cell r="U650">
            <v>0</v>
          </cell>
          <cell r="V650">
            <v>0</v>
          </cell>
          <cell r="W650">
            <v>0</v>
          </cell>
          <cell r="X650">
            <v>0</v>
          </cell>
          <cell r="Y650">
            <v>0</v>
          </cell>
          <cell r="Z650">
            <v>0</v>
          </cell>
          <cell r="AA650">
            <v>0</v>
          </cell>
          <cell r="AB650">
            <v>0</v>
          </cell>
          <cell r="AC650">
            <v>0</v>
          </cell>
          <cell r="AD650">
            <v>0</v>
          </cell>
          <cell r="AE650">
            <v>0</v>
          </cell>
          <cell r="AF650">
            <v>0</v>
          </cell>
          <cell r="AG650">
            <v>0</v>
          </cell>
          <cell r="AH650">
            <v>0</v>
          </cell>
          <cell r="AI650">
            <v>0</v>
          </cell>
          <cell r="AJ650">
            <v>0</v>
          </cell>
        </row>
        <row r="651">
          <cell r="A651">
            <v>806</v>
          </cell>
          <cell r="B651">
            <v>8</v>
          </cell>
          <cell r="C651" t="str">
            <v>Biobio</v>
          </cell>
          <cell r="D651">
            <v>0</v>
          </cell>
          <cell r="E651">
            <v>0</v>
          </cell>
          <cell r="F651">
            <v>0</v>
          </cell>
          <cell r="G651">
            <v>0</v>
          </cell>
          <cell r="H651">
            <v>0</v>
          </cell>
          <cell r="I651">
            <v>0</v>
          </cell>
          <cell r="J651">
            <v>0</v>
          </cell>
          <cell r="K651">
            <v>0</v>
          </cell>
          <cell r="L651">
            <v>0</v>
          </cell>
          <cell r="M651">
            <v>0</v>
          </cell>
          <cell r="N651">
            <v>0</v>
          </cell>
          <cell r="O651">
            <v>0</v>
          </cell>
          <cell r="P651">
            <v>0</v>
          </cell>
          <cell r="Q651">
            <v>0</v>
          </cell>
          <cell r="R651">
            <v>0</v>
          </cell>
          <cell r="S651">
            <v>0</v>
          </cell>
          <cell r="T651">
            <v>0</v>
          </cell>
          <cell r="U651">
            <v>0</v>
          </cell>
          <cell r="V651">
            <v>0</v>
          </cell>
          <cell r="W651">
            <v>0</v>
          </cell>
          <cell r="X651">
            <v>0</v>
          </cell>
          <cell r="Y651">
            <v>0</v>
          </cell>
          <cell r="Z651">
            <v>0</v>
          </cell>
          <cell r="AA651">
            <v>0</v>
          </cell>
          <cell r="AB651">
            <v>0</v>
          </cell>
          <cell r="AC651">
            <v>0</v>
          </cell>
          <cell r="AD651">
            <v>0</v>
          </cell>
          <cell r="AE651">
            <v>0</v>
          </cell>
          <cell r="AF651">
            <v>40.247985999999997</v>
          </cell>
          <cell r="AG651">
            <v>40.247985999999997</v>
          </cell>
          <cell r="AH651">
            <v>0</v>
          </cell>
          <cell r="AI651">
            <v>0</v>
          </cell>
          <cell r="AJ651">
            <v>0</v>
          </cell>
        </row>
        <row r="652">
          <cell r="A652">
            <v>906</v>
          </cell>
          <cell r="B652">
            <v>9</v>
          </cell>
          <cell r="C652" t="str">
            <v>Araucania</v>
          </cell>
          <cell r="D652">
            <v>0</v>
          </cell>
          <cell r="E652">
            <v>0</v>
          </cell>
          <cell r="F652">
            <v>0</v>
          </cell>
          <cell r="G652">
            <v>0</v>
          </cell>
          <cell r="H652">
            <v>0</v>
          </cell>
          <cell r="I652">
            <v>0</v>
          </cell>
          <cell r="J652">
            <v>0</v>
          </cell>
          <cell r="K652">
            <v>0</v>
          </cell>
          <cell r="L652">
            <v>0</v>
          </cell>
          <cell r="M652">
            <v>0</v>
          </cell>
          <cell r="N652">
            <v>0</v>
          </cell>
          <cell r="O652">
            <v>0</v>
          </cell>
          <cell r="P652">
            <v>0</v>
          </cell>
          <cell r="Q652">
            <v>0</v>
          </cell>
          <cell r="R652">
            <v>0</v>
          </cell>
          <cell r="S652">
            <v>0</v>
          </cell>
          <cell r="T652">
            <v>0</v>
          </cell>
          <cell r="U652">
            <v>0</v>
          </cell>
          <cell r="V652">
            <v>0</v>
          </cell>
          <cell r="W652">
            <v>0</v>
          </cell>
          <cell r="X652">
            <v>0</v>
          </cell>
          <cell r="Y652">
            <v>0</v>
          </cell>
          <cell r="Z652">
            <v>0</v>
          </cell>
          <cell r="AA652">
            <v>0</v>
          </cell>
          <cell r="AB652">
            <v>0</v>
          </cell>
          <cell r="AC652">
            <v>0</v>
          </cell>
          <cell r="AD652">
            <v>0</v>
          </cell>
          <cell r="AE652">
            <v>0</v>
          </cell>
          <cell r="AF652">
            <v>0</v>
          </cell>
          <cell r="AG652">
            <v>0</v>
          </cell>
          <cell r="AH652">
            <v>0</v>
          </cell>
          <cell r="AI652">
            <v>0</v>
          </cell>
          <cell r="AJ652">
            <v>0</v>
          </cell>
        </row>
        <row r="653">
          <cell r="A653">
            <v>1406</v>
          </cell>
          <cell r="B653">
            <v>14</v>
          </cell>
          <cell r="C653" t="str">
            <v>Los Rios</v>
          </cell>
          <cell r="D653">
            <v>0</v>
          </cell>
          <cell r="E653">
            <v>0</v>
          </cell>
          <cell r="F653">
            <v>0</v>
          </cell>
          <cell r="G653">
            <v>0</v>
          </cell>
          <cell r="H653">
            <v>0</v>
          </cell>
          <cell r="I653">
            <v>0</v>
          </cell>
          <cell r="J653">
            <v>0</v>
          </cell>
          <cell r="K653">
            <v>0</v>
          </cell>
          <cell r="L653">
            <v>0</v>
          </cell>
          <cell r="M653">
            <v>0</v>
          </cell>
          <cell r="N653">
            <v>0</v>
          </cell>
          <cell r="O653">
            <v>0</v>
          </cell>
          <cell r="P653">
            <v>0</v>
          </cell>
          <cell r="Q653">
            <v>0</v>
          </cell>
          <cell r="R653">
            <v>0</v>
          </cell>
          <cell r="S653">
            <v>0</v>
          </cell>
          <cell r="T653">
            <v>0</v>
          </cell>
          <cell r="U653">
            <v>0</v>
          </cell>
          <cell r="V653">
            <v>0</v>
          </cell>
          <cell r="W653">
            <v>0</v>
          </cell>
          <cell r="X653">
            <v>0</v>
          </cell>
          <cell r="Y653">
            <v>0</v>
          </cell>
          <cell r="Z653">
            <v>0</v>
          </cell>
          <cell r="AA653">
            <v>0</v>
          </cell>
          <cell r="AB653">
            <v>0</v>
          </cell>
          <cell r="AC653">
            <v>0</v>
          </cell>
          <cell r="AD653">
            <v>0</v>
          </cell>
          <cell r="AE653">
            <v>0</v>
          </cell>
          <cell r="AF653">
            <v>0</v>
          </cell>
          <cell r="AG653">
            <v>0</v>
          </cell>
          <cell r="AH653">
            <v>0</v>
          </cell>
          <cell r="AI653">
            <v>0</v>
          </cell>
          <cell r="AJ653">
            <v>0</v>
          </cell>
        </row>
        <row r="654">
          <cell r="A654">
            <v>1006</v>
          </cell>
          <cell r="B654">
            <v>10</v>
          </cell>
          <cell r="C654" t="str">
            <v>Los Lagos</v>
          </cell>
          <cell r="D654">
            <v>0</v>
          </cell>
          <cell r="E654">
            <v>0</v>
          </cell>
          <cell r="F654">
            <v>0</v>
          </cell>
          <cell r="G654">
            <v>0</v>
          </cell>
          <cell r="H654">
            <v>0</v>
          </cell>
          <cell r="I654">
            <v>0</v>
          </cell>
          <cell r="J654">
            <v>0</v>
          </cell>
          <cell r="K654">
            <v>0</v>
          </cell>
          <cell r="L654">
            <v>0</v>
          </cell>
          <cell r="M654">
            <v>0</v>
          </cell>
          <cell r="N654">
            <v>0</v>
          </cell>
          <cell r="O654">
            <v>0</v>
          </cell>
          <cell r="P654">
            <v>0</v>
          </cell>
          <cell r="Q654">
            <v>0</v>
          </cell>
          <cell r="R654">
            <v>0</v>
          </cell>
          <cell r="S654">
            <v>0</v>
          </cell>
          <cell r="T654">
            <v>0</v>
          </cell>
          <cell r="U654">
            <v>0</v>
          </cell>
          <cell r="V654">
            <v>0</v>
          </cell>
          <cell r="W654">
            <v>0</v>
          </cell>
          <cell r="X654">
            <v>0</v>
          </cell>
          <cell r="Y654">
            <v>0</v>
          </cell>
          <cell r="Z654">
            <v>0</v>
          </cell>
          <cell r="AA654">
            <v>0</v>
          </cell>
          <cell r="AB654">
            <v>0</v>
          </cell>
          <cell r="AC654">
            <v>0</v>
          </cell>
          <cell r="AD654">
            <v>0</v>
          </cell>
          <cell r="AE654">
            <v>0</v>
          </cell>
          <cell r="AF654">
            <v>0</v>
          </cell>
          <cell r="AG654">
            <v>0</v>
          </cell>
          <cell r="AH654">
            <v>0</v>
          </cell>
          <cell r="AI654">
            <v>0</v>
          </cell>
          <cell r="AJ654">
            <v>0</v>
          </cell>
        </row>
        <row r="655">
          <cell r="A655">
            <v>1106</v>
          </cell>
          <cell r="B655">
            <v>11</v>
          </cell>
          <cell r="C655" t="str">
            <v>Aysen</v>
          </cell>
          <cell r="D655">
            <v>0</v>
          </cell>
          <cell r="E655">
            <v>0</v>
          </cell>
          <cell r="F655">
            <v>0</v>
          </cell>
          <cell r="G655">
            <v>0</v>
          </cell>
          <cell r="H655">
            <v>0</v>
          </cell>
          <cell r="I655">
            <v>0</v>
          </cell>
          <cell r="J655">
            <v>0</v>
          </cell>
          <cell r="K655">
            <v>0</v>
          </cell>
          <cell r="L655">
            <v>0</v>
          </cell>
          <cell r="M655">
            <v>0</v>
          </cell>
          <cell r="N655">
            <v>0</v>
          </cell>
          <cell r="O655">
            <v>0</v>
          </cell>
          <cell r="P655">
            <v>0</v>
          </cell>
          <cell r="Q655">
            <v>0</v>
          </cell>
          <cell r="R655">
            <v>0</v>
          </cell>
          <cell r="S655">
            <v>0</v>
          </cell>
          <cell r="T655">
            <v>0</v>
          </cell>
          <cell r="U655">
            <v>0</v>
          </cell>
          <cell r="V655">
            <v>0</v>
          </cell>
          <cell r="W655">
            <v>0</v>
          </cell>
          <cell r="X655">
            <v>0</v>
          </cell>
          <cell r="Y655">
            <v>0</v>
          </cell>
          <cell r="Z655">
            <v>0</v>
          </cell>
          <cell r="AA655">
            <v>0</v>
          </cell>
          <cell r="AB655">
            <v>0</v>
          </cell>
          <cell r="AC655">
            <v>0</v>
          </cell>
          <cell r="AD655">
            <v>0</v>
          </cell>
          <cell r="AE655">
            <v>0</v>
          </cell>
          <cell r="AF655">
            <v>0</v>
          </cell>
          <cell r="AG655">
            <v>0</v>
          </cell>
          <cell r="AH655">
            <v>0</v>
          </cell>
          <cell r="AI655">
            <v>0</v>
          </cell>
          <cell r="AJ655">
            <v>0</v>
          </cell>
        </row>
        <row r="656">
          <cell r="A656">
            <v>1206</v>
          </cell>
          <cell r="B656">
            <v>12</v>
          </cell>
          <cell r="C656" t="str">
            <v>Magallanes</v>
          </cell>
          <cell r="D656">
            <v>0</v>
          </cell>
          <cell r="E656">
            <v>0</v>
          </cell>
          <cell r="F656">
            <v>0</v>
          </cell>
          <cell r="G656">
            <v>0</v>
          </cell>
          <cell r="H656">
            <v>0</v>
          </cell>
          <cell r="I656">
            <v>0</v>
          </cell>
          <cell r="J656">
            <v>0</v>
          </cell>
          <cell r="K656">
            <v>0</v>
          </cell>
          <cell r="L656">
            <v>0</v>
          </cell>
          <cell r="M656">
            <v>0</v>
          </cell>
          <cell r="N656">
            <v>0</v>
          </cell>
          <cell r="O656">
            <v>0</v>
          </cell>
          <cell r="P656">
            <v>0</v>
          </cell>
          <cell r="Q656">
            <v>0</v>
          </cell>
          <cell r="R656">
            <v>0</v>
          </cell>
          <cell r="S656">
            <v>0</v>
          </cell>
          <cell r="T656">
            <v>0</v>
          </cell>
          <cell r="U656">
            <v>0</v>
          </cell>
          <cell r="V656">
            <v>0</v>
          </cell>
          <cell r="W656">
            <v>0</v>
          </cell>
          <cell r="X656">
            <v>0</v>
          </cell>
          <cell r="Y656">
            <v>0</v>
          </cell>
          <cell r="Z656">
            <v>0</v>
          </cell>
          <cell r="AA656">
            <v>0</v>
          </cell>
          <cell r="AB656">
            <v>0</v>
          </cell>
          <cell r="AC656">
            <v>0</v>
          </cell>
          <cell r="AD656">
            <v>0</v>
          </cell>
          <cell r="AE656">
            <v>0</v>
          </cell>
          <cell r="AF656">
            <v>0</v>
          </cell>
          <cell r="AG656">
            <v>0</v>
          </cell>
          <cell r="AH656">
            <v>0</v>
          </cell>
          <cell r="AI656">
            <v>0</v>
          </cell>
          <cell r="AJ656">
            <v>0</v>
          </cell>
        </row>
        <row r="657">
          <cell r="A657">
            <v>10006</v>
          </cell>
          <cell r="B657">
            <v>100</v>
          </cell>
          <cell r="C657" t="str">
            <v>TOTAL</v>
          </cell>
          <cell r="D657">
            <v>0</v>
          </cell>
          <cell r="E657">
            <v>0</v>
          </cell>
          <cell r="F657">
            <v>0</v>
          </cell>
          <cell r="G657">
            <v>0</v>
          </cell>
          <cell r="H657">
            <v>0</v>
          </cell>
          <cell r="I657">
            <v>0</v>
          </cell>
          <cell r="J657">
            <v>0</v>
          </cell>
          <cell r="K657">
            <v>0</v>
          </cell>
          <cell r="L657">
            <v>0</v>
          </cell>
          <cell r="M657">
            <v>0</v>
          </cell>
          <cell r="N657">
            <v>0</v>
          </cell>
          <cell r="O657">
            <v>0</v>
          </cell>
          <cell r="P657">
            <v>0</v>
          </cell>
          <cell r="Q657">
            <v>0</v>
          </cell>
          <cell r="R657">
            <v>0</v>
          </cell>
          <cell r="S657">
            <v>0</v>
          </cell>
          <cell r="T657">
            <v>0</v>
          </cell>
          <cell r="U657">
            <v>0</v>
          </cell>
          <cell r="V657">
            <v>0</v>
          </cell>
          <cell r="W657">
            <v>0</v>
          </cell>
          <cell r="X657">
            <v>0</v>
          </cell>
          <cell r="Y657">
            <v>0</v>
          </cell>
          <cell r="Z657">
            <v>0</v>
          </cell>
          <cell r="AA657">
            <v>0</v>
          </cell>
          <cell r="AB657">
            <v>0</v>
          </cell>
          <cell r="AC657">
            <v>0</v>
          </cell>
          <cell r="AD657">
            <v>0</v>
          </cell>
          <cell r="AE657">
            <v>0</v>
          </cell>
          <cell r="AF657">
            <v>40.247985999999997</v>
          </cell>
          <cell r="AG657">
            <v>40.247985999999997</v>
          </cell>
          <cell r="AH657">
            <v>0.23394599999999999</v>
          </cell>
          <cell r="AI657">
            <v>0.23394599999999999</v>
          </cell>
          <cell r="AJ657">
            <v>0.23394599999999999</v>
          </cell>
        </row>
        <row r="662">
          <cell r="C662" t="str">
            <v>Otras Tierras que se convierten en Pastizales</v>
          </cell>
        </row>
        <row r="663">
          <cell r="B663">
            <v>7</v>
          </cell>
          <cell r="C663" t="str">
            <v>REGIÓN/AÑO</v>
          </cell>
          <cell r="D663">
            <v>1990</v>
          </cell>
          <cell r="E663">
            <v>1991</v>
          </cell>
          <cell r="F663">
            <v>1992</v>
          </cell>
          <cell r="G663">
            <v>1993</v>
          </cell>
          <cell r="H663">
            <v>1994</v>
          </cell>
          <cell r="I663">
            <v>1995</v>
          </cell>
          <cell r="J663">
            <v>1996</v>
          </cell>
          <cell r="K663">
            <v>1997</v>
          </cell>
          <cell r="L663">
            <v>1998</v>
          </cell>
          <cell r="M663">
            <v>1999</v>
          </cell>
          <cell r="N663">
            <v>2000</v>
          </cell>
          <cell r="O663">
            <v>2001</v>
          </cell>
          <cell r="P663">
            <v>2002</v>
          </cell>
          <cell r="Q663">
            <v>2003</v>
          </cell>
          <cell r="R663">
            <v>2004</v>
          </cell>
          <cell r="S663">
            <v>2005</v>
          </cell>
          <cell r="T663">
            <v>2006</v>
          </cell>
          <cell r="U663">
            <v>2007</v>
          </cell>
          <cell r="V663">
            <v>2008</v>
          </cell>
          <cell r="W663">
            <v>2009</v>
          </cell>
          <cell r="X663">
            <v>2010</v>
          </cell>
          <cell r="Y663">
            <v>2011</v>
          </cell>
          <cell r="Z663">
            <v>2012</v>
          </cell>
          <cell r="AA663">
            <v>2013</v>
          </cell>
          <cell r="AB663">
            <v>2014</v>
          </cell>
          <cell r="AC663">
            <v>2015</v>
          </cell>
          <cell r="AD663">
            <v>2016</v>
          </cell>
          <cell r="AE663">
            <v>2017</v>
          </cell>
          <cell r="AF663">
            <v>2018</v>
          </cell>
          <cell r="AG663">
            <v>2019</v>
          </cell>
          <cell r="AH663">
            <v>2020</v>
          </cell>
          <cell r="AI663">
            <v>2021</v>
          </cell>
          <cell r="AJ663">
            <v>2022</v>
          </cell>
        </row>
        <row r="664">
          <cell r="A664">
            <v>1507</v>
          </cell>
          <cell r="B664">
            <v>15</v>
          </cell>
          <cell r="C664" t="str">
            <v>Arica Y Parinacota</v>
          </cell>
          <cell r="D664">
            <v>0</v>
          </cell>
          <cell r="E664">
            <v>0</v>
          </cell>
          <cell r="F664">
            <v>0</v>
          </cell>
          <cell r="G664">
            <v>0</v>
          </cell>
          <cell r="H664">
            <v>0</v>
          </cell>
          <cell r="I664">
            <v>0</v>
          </cell>
          <cell r="J664">
            <v>0</v>
          </cell>
          <cell r="K664">
            <v>0</v>
          </cell>
          <cell r="L664">
            <v>0</v>
          </cell>
          <cell r="M664">
            <v>0</v>
          </cell>
          <cell r="N664">
            <v>0</v>
          </cell>
          <cell r="O664">
            <v>0</v>
          </cell>
          <cell r="P664">
            <v>0</v>
          </cell>
          <cell r="Q664">
            <v>0</v>
          </cell>
          <cell r="R664">
            <v>0</v>
          </cell>
          <cell r="S664">
            <v>0</v>
          </cell>
          <cell r="T664">
            <v>0</v>
          </cell>
          <cell r="U664">
            <v>0</v>
          </cell>
          <cell r="V664">
            <v>0</v>
          </cell>
          <cell r="W664">
            <v>0</v>
          </cell>
          <cell r="X664">
            <v>0</v>
          </cell>
          <cell r="Y664">
            <v>0</v>
          </cell>
          <cell r="Z664">
            <v>0</v>
          </cell>
          <cell r="AA664">
            <v>0</v>
          </cell>
          <cell r="AB664">
            <v>0</v>
          </cell>
          <cell r="AC664">
            <v>0</v>
          </cell>
          <cell r="AD664">
            <v>0</v>
          </cell>
          <cell r="AE664">
            <v>0</v>
          </cell>
          <cell r="AF664">
            <v>0</v>
          </cell>
          <cell r="AG664">
            <v>0</v>
          </cell>
          <cell r="AH664">
            <v>0</v>
          </cell>
          <cell r="AI664">
            <v>0</v>
          </cell>
          <cell r="AJ664">
            <v>0</v>
          </cell>
        </row>
        <row r="665">
          <cell r="A665">
            <v>107</v>
          </cell>
          <cell r="B665">
            <v>1</v>
          </cell>
          <cell r="C665" t="str">
            <v>Tarapaca</v>
          </cell>
          <cell r="D665">
            <v>0</v>
          </cell>
          <cell r="E665">
            <v>0</v>
          </cell>
          <cell r="F665">
            <v>0</v>
          </cell>
          <cell r="G665">
            <v>0</v>
          </cell>
          <cell r="H665">
            <v>0</v>
          </cell>
          <cell r="I665">
            <v>0</v>
          </cell>
          <cell r="J665">
            <v>0</v>
          </cell>
          <cell r="K665">
            <v>0</v>
          </cell>
          <cell r="L665">
            <v>0</v>
          </cell>
          <cell r="M665">
            <v>0</v>
          </cell>
          <cell r="N665">
            <v>0</v>
          </cell>
          <cell r="O665">
            <v>0</v>
          </cell>
          <cell r="P665">
            <v>0</v>
          </cell>
          <cell r="Q665">
            <v>0</v>
          </cell>
          <cell r="R665">
            <v>0</v>
          </cell>
          <cell r="S665">
            <v>0</v>
          </cell>
          <cell r="T665">
            <v>0</v>
          </cell>
          <cell r="U665">
            <v>0</v>
          </cell>
          <cell r="V665">
            <v>0</v>
          </cell>
          <cell r="W665">
            <v>0</v>
          </cell>
          <cell r="X665">
            <v>0</v>
          </cell>
          <cell r="Y665">
            <v>0</v>
          </cell>
          <cell r="Z665">
            <v>0</v>
          </cell>
          <cell r="AA665">
            <v>0</v>
          </cell>
          <cell r="AB665">
            <v>0</v>
          </cell>
          <cell r="AC665">
            <v>0</v>
          </cell>
          <cell r="AD665">
            <v>0</v>
          </cell>
          <cell r="AE665">
            <v>0</v>
          </cell>
          <cell r="AF665">
            <v>0</v>
          </cell>
          <cell r="AG665">
            <v>0</v>
          </cell>
          <cell r="AH665">
            <v>0</v>
          </cell>
          <cell r="AI665">
            <v>0</v>
          </cell>
          <cell r="AJ665">
            <v>0</v>
          </cell>
        </row>
        <row r="666">
          <cell r="A666">
            <v>207</v>
          </cell>
          <cell r="B666">
            <v>2</v>
          </cell>
          <cell r="C666" t="str">
            <v>Antofagasta</v>
          </cell>
          <cell r="D666">
            <v>0</v>
          </cell>
          <cell r="E666">
            <v>0</v>
          </cell>
          <cell r="F666">
            <v>0</v>
          </cell>
          <cell r="G666">
            <v>0</v>
          </cell>
          <cell r="H666">
            <v>0</v>
          </cell>
          <cell r="I666">
            <v>0</v>
          </cell>
          <cell r="J666">
            <v>0</v>
          </cell>
          <cell r="K666">
            <v>0</v>
          </cell>
          <cell r="L666">
            <v>0</v>
          </cell>
          <cell r="M666">
            <v>0</v>
          </cell>
          <cell r="N666">
            <v>0</v>
          </cell>
          <cell r="O666">
            <v>0</v>
          </cell>
          <cell r="P666">
            <v>0</v>
          </cell>
          <cell r="Q666">
            <v>0</v>
          </cell>
          <cell r="R666">
            <v>0</v>
          </cell>
          <cell r="S666">
            <v>0</v>
          </cell>
          <cell r="T666">
            <v>0</v>
          </cell>
          <cell r="U666">
            <v>0</v>
          </cell>
          <cell r="V666">
            <v>0</v>
          </cell>
          <cell r="W666">
            <v>0</v>
          </cell>
          <cell r="X666">
            <v>0</v>
          </cell>
          <cell r="Y666">
            <v>0</v>
          </cell>
          <cell r="Z666">
            <v>0</v>
          </cell>
          <cell r="AA666">
            <v>0</v>
          </cell>
          <cell r="AB666">
            <v>0</v>
          </cell>
          <cell r="AC666">
            <v>0</v>
          </cell>
          <cell r="AD666">
            <v>0</v>
          </cell>
          <cell r="AE666">
            <v>0</v>
          </cell>
          <cell r="AF666">
            <v>0</v>
          </cell>
          <cell r="AG666">
            <v>0</v>
          </cell>
          <cell r="AH666">
            <v>0</v>
          </cell>
          <cell r="AI666">
            <v>0</v>
          </cell>
          <cell r="AJ666">
            <v>0</v>
          </cell>
        </row>
        <row r="667">
          <cell r="A667">
            <v>307</v>
          </cell>
          <cell r="B667">
            <v>3</v>
          </cell>
          <cell r="C667" t="str">
            <v>Atacam</v>
          </cell>
          <cell r="D667">
            <v>0</v>
          </cell>
          <cell r="E667">
            <v>0</v>
          </cell>
          <cell r="F667">
            <v>0</v>
          </cell>
          <cell r="G667">
            <v>0</v>
          </cell>
          <cell r="H667">
            <v>0</v>
          </cell>
          <cell r="I667">
            <v>0</v>
          </cell>
          <cell r="J667">
            <v>0</v>
          </cell>
          <cell r="K667">
            <v>0</v>
          </cell>
          <cell r="L667">
            <v>0</v>
          </cell>
          <cell r="M667">
            <v>0</v>
          </cell>
          <cell r="N667">
            <v>0</v>
          </cell>
          <cell r="O667">
            <v>0</v>
          </cell>
          <cell r="P667">
            <v>0</v>
          </cell>
          <cell r="Q667">
            <v>0</v>
          </cell>
          <cell r="R667">
            <v>0</v>
          </cell>
          <cell r="S667">
            <v>0</v>
          </cell>
          <cell r="T667">
            <v>0</v>
          </cell>
          <cell r="U667">
            <v>0</v>
          </cell>
          <cell r="V667">
            <v>0</v>
          </cell>
          <cell r="W667">
            <v>0</v>
          </cell>
          <cell r="X667">
            <v>0</v>
          </cell>
          <cell r="Y667">
            <v>0</v>
          </cell>
          <cell r="Z667">
            <v>0</v>
          </cell>
          <cell r="AA667">
            <v>0</v>
          </cell>
          <cell r="AB667">
            <v>0</v>
          </cell>
          <cell r="AC667">
            <v>0</v>
          </cell>
          <cell r="AD667">
            <v>0</v>
          </cell>
          <cell r="AE667">
            <v>0</v>
          </cell>
          <cell r="AF667">
            <v>0</v>
          </cell>
          <cell r="AG667">
            <v>0</v>
          </cell>
          <cell r="AH667">
            <v>0</v>
          </cell>
          <cell r="AI667">
            <v>0</v>
          </cell>
          <cell r="AJ667">
            <v>0</v>
          </cell>
        </row>
        <row r="668">
          <cell r="A668">
            <v>407</v>
          </cell>
          <cell r="B668">
            <v>4</v>
          </cell>
          <cell r="C668" t="str">
            <v>Coquimbo</v>
          </cell>
          <cell r="D668">
            <v>0</v>
          </cell>
          <cell r="E668">
            <v>0</v>
          </cell>
          <cell r="F668">
            <v>0</v>
          </cell>
          <cell r="G668">
            <v>0</v>
          </cell>
          <cell r="H668">
            <v>0</v>
          </cell>
          <cell r="I668">
            <v>0</v>
          </cell>
          <cell r="J668">
            <v>0</v>
          </cell>
          <cell r="K668">
            <v>0</v>
          </cell>
          <cell r="L668">
            <v>0</v>
          </cell>
          <cell r="M668">
            <v>0</v>
          </cell>
          <cell r="N668">
            <v>0</v>
          </cell>
          <cell r="O668">
            <v>0</v>
          </cell>
          <cell r="P668">
            <v>0</v>
          </cell>
          <cell r="Q668">
            <v>0</v>
          </cell>
          <cell r="R668">
            <v>0</v>
          </cell>
          <cell r="S668">
            <v>0</v>
          </cell>
          <cell r="T668">
            <v>0</v>
          </cell>
          <cell r="U668">
            <v>0</v>
          </cell>
          <cell r="V668">
            <v>0</v>
          </cell>
          <cell r="W668">
            <v>0</v>
          </cell>
          <cell r="X668">
            <v>0</v>
          </cell>
          <cell r="Y668">
            <v>0</v>
          </cell>
          <cell r="Z668">
            <v>0</v>
          </cell>
          <cell r="AA668">
            <v>0</v>
          </cell>
          <cell r="AB668">
            <v>0</v>
          </cell>
          <cell r="AC668">
            <v>0</v>
          </cell>
          <cell r="AD668">
            <v>0</v>
          </cell>
          <cell r="AE668">
            <v>0</v>
          </cell>
          <cell r="AF668">
            <v>0</v>
          </cell>
          <cell r="AG668">
            <v>0</v>
          </cell>
          <cell r="AH668">
            <v>0</v>
          </cell>
          <cell r="AI668">
            <v>0</v>
          </cell>
          <cell r="AJ668">
            <v>0</v>
          </cell>
        </row>
        <row r="669">
          <cell r="A669">
            <v>507</v>
          </cell>
          <cell r="B669">
            <v>5</v>
          </cell>
          <cell r="C669" t="str">
            <v>Valparaiso</v>
          </cell>
          <cell r="D669">
            <v>0</v>
          </cell>
          <cell r="E669">
            <v>0</v>
          </cell>
          <cell r="F669">
            <v>0</v>
          </cell>
          <cell r="G669">
            <v>0</v>
          </cell>
          <cell r="H669">
            <v>0</v>
          </cell>
          <cell r="I669">
            <v>0</v>
          </cell>
          <cell r="J669">
            <v>0</v>
          </cell>
          <cell r="K669">
            <v>0</v>
          </cell>
          <cell r="L669">
            <v>0</v>
          </cell>
          <cell r="M669">
            <v>0</v>
          </cell>
          <cell r="N669">
            <v>0</v>
          </cell>
          <cell r="O669">
            <v>0</v>
          </cell>
          <cell r="P669">
            <v>0</v>
          </cell>
          <cell r="Q669">
            <v>0</v>
          </cell>
          <cell r="R669">
            <v>0</v>
          </cell>
          <cell r="S669">
            <v>0</v>
          </cell>
          <cell r="T669">
            <v>0</v>
          </cell>
          <cell r="U669">
            <v>0</v>
          </cell>
          <cell r="V669">
            <v>0</v>
          </cell>
          <cell r="W669">
            <v>0</v>
          </cell>
          <cell r="X669">
            <v>0</v>
          </cell>
          <cell r="Y669">
            <v>0</v>
          </cell>
          <cell r="Z669">
            <v>0</v>
          </cell>
          <cell r="AA669">
            <v>0</v>
          </cell>
          <cell r="AB669">
            <v>0</v>
          </cell>
          <cell r="AC669">
            <v>0</v>
          </cell>
          <cell r="AD669">
            <v>0</v>
          </cell>
          <cell r="AE669">
            <v>0</v>
          </cell>
          <cell r="AF669">
            <v>0</v>
          </cell>
          <cell r="AG669">
            <v>0</v>
          </cell>
          <cell r="AH669">
            <v>0</v>
          </cell>
          <cell r="AI669">
            <v>0</v>
          </cell>
          <cell r="AJ669">
            <v>0</v>
          </cell>
        </row>
        <row r="670">
          <cell r="A670">
            <v>1307</v>
          </cell>
          <cell r="B670">
            <v>13</v>
          </cell>
          <cell r="C670" t="str">
            <v>RM</v>
          </cell>
          <cell r="D670">
            <v>0</v>
          </cell>
          <cell r="E670">
            <v>0</v>
          </cell>
          <cell r="F670">
            <v>0</v>
          </cell>
          <cell r="G670">
            <v>0</v>
          </cell>
          <cell r="H670">
            <v>0</v>
          </cell>
          <cell r="I670">
            <v>0</v>
          </cell>
          <cell r="J670">
            <v>0</v>
          </cell>
          <cell r="K670">
            <v>0</v>
          </cell>
          <cell r="L670">
            <v>0</v>
          </cell>
          <cell r="M670">
            <v>0</v>
          </cell>
          <cell r="N670">
            <v>0</v>
          </cell>
          <cell r="O670">
            <v>0</v>
          </cell>
          <cell r="P670">
            <v>0</v>
          </cell>
          <cell r="Q670">
            <v>0</v>
          </cell>
          <cell r="R670">
            <v>0</v>
          </cell>
          <cell r="S670">
            <v>0</v>
          </cell>
          <cell r="T670">
            <v>0</v>
          </cell>
          <cell r="U670">
            <v>0</v>
          </cell>
          <cell r="V670">
            <v>0</v>
          </cell>
          <cell r="W670">
            <v>0</v>
          </cell>
          <cell r="X670">
            <v>0</v>
          </cell>
          <cell r="Y670">
            <v>0</v>
          </cell>
          <cell r="Z670">
            <v>0</v>
          </cell>
          <cell r="AA670">
            <v>0</v>
          </cell>
          <cell r="AB670">
            <v>0</v>
          </cell>
          <cell r="AC670">
            <v>0</v>
          </cell>
          <cell r="AD670">
            <v>0</v>
          </cell>
          <cell r="AE670">
            <v>0</v>
          </cell>
          <cell r="AF670">
            <v>0</v>
          </cell>
          <cell r="AG670">
            <v>0</v>
          </cell>
          <cell r="AH670">
            <v>0</v>
          </cell>
          <cell r="AI670">
            <v>0</v>
          </cell>
          <cell r="AJ670">
            <v>0</v>
          </cell>
        </row>
        <row r="671">
          <cell r="A671">
            <v>607</v>
          </cell>
          <cell r="B671">
            <v>6</v>
          </cell>
          <cell r="C671" t="str">
            <v>O'Higgins</v>
          </cell>
          <cell r="D671">
            <v>0</v>
          </cell>
          <cell r="E671">
            <v>0</v>
          </cell>
          <cell r="F671">
            <v>0</v>
          </cell>
          <cell r="G671">
            <v>0</v>
          </cell>
          <cell r="H671">
            <v>0</v>
          </cell>
          <cell r="I671">
            <v>0</v>
          </cell>
          <cell r="J671">
            <v>0</v>
          </cell>
          <cell r="K671">
            <v>0</v>
          </cell>
          <cell r="L671">
            <v>0</v>
          </cell>
          <cell r="M671">
            <v>0</v>
          </cell>
          <cell r="N671">
            <v>0</v>
          </cell>
          <cell r="O671">
            <v>0</v>
          </cell>
          <cell r="P671">
            <v>0</v>
          </cell>
          <cell r="Q671">
            <v>0</v>
          </cell>
          <cell r="R671">
            <v>0</v>
          </cell>
          <cell r="S671">
            <v>0</v>
          </cell>
          <cell r="T671">
            <v>0</v>
          </cell>
          <cell r="U671">
            <v>0</v>
          </cell>
          <cell r="V671">
            <v>0</v>
          </cell>
          <cell r="W671">
            <v>0</v>
          </cell>
          <cell r="X671">
            <v>0</v>
          </cell>
          <cell r="Y671">
            <v>0</v>
          </cell>
          <cell r="Z671">
            <v>0</v>
          </cell>
          <cell r="AA671">
            <v>0</v>
          </cell>
          <cell r="AB671">
            <v>0</v>
          </cell>
          <cell r="AC671">
            <v>0</v>
          </cell>
          <cell r="AD671">
            <v>0</v>
          </cell>
          <cell r="AE671">
            <v>0</v>
          </cell>
          <cell r="AF671">
            <v>0</v>
          </cell>
          <cell r="AG671">
            <v>0</v>
          </cell>
          <cell r="AH671">
            <v>0</v>
          </cell>
          <cell r="AI671">
            <v>0</v>
          </cell>
          <cell r="AJ671">
            <v>0</v>
          </cell>
        </row>
        <row r="672">
          <cell r="A672">
            <v>707</v>
          </cell>
          <cell r="B672">
            <v>7</v>
          </cell>
          <cell r="C672" t="str">
            <v>Maule</v>
          </cell>
          <cell r="D672">
            <v>0</v>
          </cell>
          <cell r="E672">
            <v>0</v>
          </cell>
          <cell r="F672">
            <v>0</v>
          </cell>
          <cell r="G672">
            <v>0</v>
          </cell>
          <cell r="H672">
            <v>0</v>
          </cell>
          <cell r="I672">
            <v>0</v>
          </cell>
          <cell r="J672">
            <v>0</v>
          </cell>
          <cell r="K672">
            <v>0</v>
          </cell>
          <cell r="L672">
            <v>0</v>
          </cell>
          <cell r="M672">
            <v>0</v>
          </cell>
          <cell r="N672">
            <v>0</v>
          </cell>
          <cell r="O672">
            <v>0</v>
          </cell>
          <cell r="P672">
            <v>0</v>
          </cell>
          <cell r="Q672">
            <v>0</v>
          </cell>
          <cell r="R672">
            <v>0</v>
          </cell>
          <cell r="S672">
            <v>0</v>
          </cell>
          <cell r="T672">
            <v>0</v>
          </cell>
          <cell r="U672">
            <v>0</v>
          </cell>
          <cell r="V672">
            <v>0</v>
          </cell>
          <cell r="W672">
            <v>0</v>
          </cell>
          <cell r="X672">
            <v>0</v>
          </cell>
          <cell r="Y672">
            <v>0</v>
          </cell>
          <cell r="Z672">
            <v>0</v>
          </cell>
          <cell r="AA672">
            <v>0</v>
          </cell>
          <cell r="AB672">
            <v>0</v>
          </cell>
          <cell r="AC672">
            <v>0</v>
          </cell>
          <cell r="AD672">
            <v>0</v>
          </cell>
          <cell r="AE672">
            <v>0</v>
          </cell>
          <cell r="AF672">
            <v>97.324548500000006</v>
          </cell>
          <cell r="AG672">
            <v>97.324548500000006</v>
          </cell>
          <cell r="AH672">
            <v>0</v>
          </cell>
          <cell r="AI672">
            <v>0</v>
          </cell>
          <cell r="AJ672">
            <v>0</v>
          </cell>
        </row>
        <row r="673">
          <cell r="A673">
            <v>1607</v>
          </cell>
          <cell r="B673">
            <v>16</v>
          </cell>
          <cell r="C673" t="str">
            <v>Ñuble</v>
          </cell>
          <cell r="D673">
            <v>0</v>
          </cell>
          <cell r="E673">
            <v>0</v>
          </cell>
          <cell r="F673">
            <v>0</v>
          </cell>
          <cell r="G673">
            <v>0</v>
          </cell>
          <cell r="H673">
            <v>0</v>
          </cell>
          <cell r="I673">
            <v>0</v>
          </cell>
          <cell r="J673">
            <v>0</v>
          </cell>
          <cell r="K673">
            <v>0</v>
          </cell>
          <cell r="L673">
            <v>0</v>
          </cell>
          <cell r="M673">
            <v>0</v>
          </cell>
          <cell r="N673">
            <v>0</v>
          </cell>
          <cell r="O673">
            <v>0</v>
          </cell>
          <cell r="P673">
            <v>0</v>
          </cell>
          <cell r="Q673">
            <v>0</v>
          </cell>
          <cell r="R673">
            <v>0</v>
          </cell>
          <cell r="S673">
            <v>0</v>
          </cell>
          <cell r="T673">
            <v>0</v>
          </cell>
          <cell r="U673">
            <v>0</v>
          </cell>
          <cell r="V673">
            <v>0</v>
          </cell>
          <cell r="W673">
            <v>0</v>
          </cell>
          <cell r="X673">
            <v>0</v>
          </cell>
          <cell r="Y673">
            <v>0</v>
          </cell>
          <cell r="Z673">
            <v>0</v>
          </cell>
          <cell r="AA673">
            <v>0</v>
          </cell>
          <cell r="AB673">
            <v>0</v>
          </cell>
          <cell r="AC673">
            <v>0</v>
          </cell>
          <cell r="AD673">
            <v>0</v>
          </cell>
          <cell r="AE673">
            <v>0</v>
          </cell>
          <cell r="AF673">
            <v>0</v>
          </cell>
          <cell r="AG673">
            <v>0</v>
          </cell>
          <cell r="AH673">
            <v>0</v>
          </cell>
          <cell r="AI673">
            <v>0</v>
          </cell>
          <cell r="AJ673">
            <v>0</v>
          </cell>
        </row>
        <row r="674">
          <cell r="A674">
            <v>807</v>
          </cell>
          <cell r="B674">
            <v>8</v>
          </cell>
          <cell r="C674" t="str">
            <v>Biobio</v>
          </cell>
          <cell r="D674">
            <v>0.14695150000000001</v>
          </cell>
          <cell r="E674">
            <v>0.14695150000000001</v>
          </cell>
          <cell r="F674">
            <v>0.14695150000000001</v>
          </cell>
          <cell r="G674">
            <v>0.14695150000000001</v>
          </cell>
          <cell r="H674">
            <v>0.14695150000000001</v>
          </cell>
          <cell r="I674">
            <v>0.14695150000000001</v>
          </cell>
          <cell r="J674">
            <v>0.14695150000000001</v>
          </cell>
          <cell r="K674">
            <v>0.14695150000000001</v>
          </cell>
          <cell r="L674">
            <v>0.14695150000000001</v>
          </cell>
          <cell r="M674">
            <v>0.14695150000000001</v>
          </cell>
          <cell r="N674">
            <v>0.14695150000000001</v>
          </cell>
          <cell r="O674">
            <v>0.14695150000000001</v>
          </cell>
          <cell r="P674">
            <v>0.14695150000000001</v>
          </cell>
          <cell r="Q674">
            <v>0.14695150000000001</v>
          </cell>
          <cell r="R674">
            <v>0.14695150000000001</v>
          </cell>
          <cell r="S674">
            <v>0.14695150000000001</v>
          </cell>
          <cell r="T674">
            <v>0.14695150000000001</v>
          </cell>
          <cell r="U674">
            <v>0.14695150000000001</v>
          </cell>
          <cell r="V674">
            <v>0.14695150000000001</v>
          </cell>
          <cell r="W674">
            <v>0.14695150000000001</v>
          </cell>
          <cell r="X674">
            <v>0.14695150000000001</v>
          </cell>
          <cell r="Y674">
            <v>0.14695150000000001</v>
          </cell>
          <cell r="Z674">
            <v>0.14695150000000001</v>
          </cell>
          <cell r="AA674">
            <v>0.14695150000000001</v>
          </cell>
          <cell r="AB674">
            <v>0.171633333333333</v>
          </cell>
          <cell r="AC674">
            <v>0.171633333333333</v>
          </cell>
          <cell r="AD674">
            <v>0.171633333333333</v>
          </cell>
          <cell r="AE674">
            <v>1753.4685790000001</v>
          </cell>
          <cell r="AF674">
            <v>24.3643295</v>
          </cell>
          <cell r="AG674">
            <v>24.3643295</v>
          </cell>
          <cell r="AH674">
            <v>0</v>
          </cell>
          <cell r="AI674">
            <v>0</v>
          </cell>
          <cell r="AJ674">
            <v>0</v>
          </cell>
        </row>
        <row r="675">
          <cell r="A675">
            <v>907</v>
          </cell>
          <cell r="B675">
            <v>9</v>
          </cell>
          <cell r="C675" t="str">
            <v>Araucania</v>
          </cell>
          <cell r="D675">
            <v>0</v>
          </cell>
          <cell r="E675">
            <v>0</v>
          </cell>
          <cell r="F675">
            <v>0</v>
          </cell>
          <cell r="G675">
            <v>0</v>
          </cell>
          <cell r="H675">
            <v>0</v>
          </cell>
          <cell r="I675">
            <v>0</v>
          </cell>
          <cell r="J675">
            <v>0</v>
          </cell>
          <cell r="K675">
            <v>0</v>
          </cell>
          <cell r="L675">
            <v>0</v>
          </cell>
          <cell r="M675">
            <v>0</v>
          </cell>
          <cell r="N675">
            <v>0</v>
          </cell>
          <cell r="O675">
            <v>0</v>
          </cell>
          <cell r="P675">
            <v>0</v>
          </cell>
          <cell r="Q675">
            <v>0</v>
          </cell>
          <cell r="R675">
            <v>0</v>
          </cell>
          <cell r="S675">
            <v>0</v>
          </cell>
          <cell r="T675">
            <v>0</v>
          </cell>
          <cell r="U675">
            <v>0</v>
          </cell>
          <cell r="V675">
            <v>0</v>
          </cell>
          <cell r="W675">
            <v>0</v>
          </cell>
          <cell r="X675">
            <v>0</v>
          </cell>
          <cell r="Y675">
            <v>0</v>
          </cell>
          <cell r="Z675">
            <v>0</v>
          </cell>
          <cell r="AA675">
            <v>0</v>
          </cell>
          <cell r="AB675">
            <v>0</v>
          </cell>
          <cell r="AC675">
            <v>0</v>
          </cell>
          <cell r="AD675">
            <v>0</v>
          </cell>
          <cell r="AE675">
            <v>0</v>
          </cell>
          <cell r="AF675">
            <v>0</v>
          </cell>
          <cell r="AG675">
            <v>0</v>
          </cell>
          <cell r="AH675">
            <v>0</v>
          </cell>
          <cell r="AI675">
            <v>0</v>
          </cell>
          <cell r="AJ675">
            <v>0</v>
          </cell>
        </row>
        <row r="676">
          <cell r="A676">
            <v>1407</v>
          </cell>
          <cell r="B676">
            <v>14</v>
          </cell>
          <cell r="C676" t="str">
            <v>Los Rios</v>
          </cell>
          <cell r="D676">
            <v>0</v>
          </cell>
          <cell r="E676">
            <v>0</v>
          </cell>
          <cell r="F676">
            <v>0</v>
          </cell>
          <cell r="G676">
            <v>0</v>
          </cell>
          <cell r="H676">
            <v>0</v>
          </cell>
          <cell r="I676">
            <v>0</v>
          </cell>
          <cell r="J676">
            <v>0</v>
          </cell>
          <cell r="K676">
            <v>0</v>
          </cell>
          <cell r="L676">
            <v>0</v>
          </cell>
          <cell r="M676">
            <v>0</v>
          </cell>
          <cell r="N676">
            <v>0</v>
          </cell>
          <cell r="O676">
            <v>0</v>
          </cell>
          <cell r="P676">
            <v>0</v>
          </cell>
          <cell r="Q676">
            <v>0</v>
          </cell>
          <cell r="R676">
            <v>0</v>
          </cell>
          <cell r="S676">
            <v>0</v>
          </cell>
          <cell r="T676">
            <v>0</v>
          </cell>
          <cell r="U676">
            <v>0</v>
          </cell>
          <cell r="V676">
            <v>0</v>
          </cell>
          <cell r="W676">
            <v>0</v>
          </cell>
          <cell r="X676">
            <v>0</v>
          </cell>
          <cell r="Y676">
            <v>0</v>
          </cell>
          <cell r="Z676">
            <v>0</v>
          </cell>
          <cell r="AA676">
            <v>0</v>
          </cell>
          <cell r="AB676">
            <v>0</v>
          </cell>
          <cell r="AC676">
            <v>0</v>
          </cell>
          <cell r="AD676">
            <v>0</v>
          </cell>
          <cell r="AE676">
            <v>1.8023899999999999</v>
          </cell>
          <cell r="AF676">
            <v>0</v>
          </cell>
          <cell r="AG676">
            <v>0</v>
          </cell>
          <cell r="AH676">
            <v>0</v>
          </cell>
          <cell r="AI676">
            <v>0</v>
          </cell>
          <cell r="AJ676">
            <v>0</v>
          </cell>
        </row>
        <row r="677">
          <cell r="A677">
            <v>1007</v>
          </cell>
          <cell r="B677">
            <v>10</v>
          </cell>
          <cell r="C677" t="str">
            <v>Los Lagos</v>
          </cell>
          <cell r="D677">
            <v>0</v>
          </cell>
          <cell r="E677">
            <v>0</v>
          </cell>
          <cell r="F677">
            <v>0</v>
          </cell>
          <cell r="G677">
            <v>0</v>
          </cell>
          <cell r="H677">
            <v>0</v>
          </cell>
          <cell r="I677">
            <v>0</v>
          </cell>
          <cell r="J677">
            <v>0</v>
          </cell>
          <cell r="K677">
            <v>0</v>
          </cell>
          <cell r="L677">
            <v>0</v>
          </cell>
          <cell r="M677">
            <v>0</v>
          </cell>
          <cell r="N677">
            <v>0</v>
          </cell>
          <cell r="O677">
            <v>0</v>
          </cell>
          <cell r="P677">
            <v>0</v>
          </cell>
          <cell r="Q677">
            <v>0</v>
          </cell>
          <cell r="R677">
            <v>0</v>
          </cell>
          <cell r="S677">
            <v>0</v>
          </cell>
          <cell r="T677">
            <v>0</v>
          </cell>
          <cell r="U677">
            <v>0</v>
          </cell>
          <cell r="V677">
            <v>0</v>
          </cell>
          <cell r="W677">
            <v>0</v>
          </cell>
          <cell r="X677">
            <v>0</v>
          </cell>
          <cell r="Y677">
            <v>0</v>
          </cell>
          <cell r="Z677">
            <v>0</v>
          </cell>
          <cell r="AA677">
            <v>0</v>
          </cell>
          <cell r="AB677">
            <v>0</v>
          </cell>
          <cell r="AC677">
            <v>0</v>
          </cell>
          <cell r="AD677">
            <v>0</v>
          </cell>
          <cell r="AE677">
            <v>0</v>
          </cell>
          <cell r="AF677">
            <v>0</v>
          </cell>
          <cell r="AG677">
            <v>0</v>
          </cell>
          <cell r="AH677">
            <v>0</v>
          </cell>
          <cell r="AI677">
            <v>0</v>
          </cell>
          <cell r="AJ677">
            <v>0</v>
          </cell>
        </row>
        <row r="678">
          <cell r="A678">
            <v>1107</v>
          </cell>
          <cell r="B678">
            <v>11</v>
          </cell>
          <cell r="C678" t="str">
            <v>Aysen</v>
          </cell>
          <cell r="D678">
            <v>0</v>
          </cell>
          <cell r="E678">
            <v>0</v>
          </cell>
          <cell r="F678">
            <v>0</v>
          </cell>
          <cell r="G678">
            <v>0</v>
          </cell>
          <cell r="H678">
            <v>0</v>
          </cell>
          <cell r="I678">
            <v>0</v>
          </cell>
          <cell r="J678">
            <v>0</v>
          </cell>
          <cell r="K678">
            <v>0</v>
          </cell>
          <cell r="L678">
            <v>0</v>
          </cell>
          <cell r="M678">
            <v>0</v>
          </cell>
          <cell r="N678">
            <v>0</v>
          </cell>
          <cell r="O678">
            <v>0</v>
          </cell>
          <cell r="P678">
            <v>0</v>
          </cell>
          <cell r="Q678">
            <v>0</v>
          </cell>
          <cell r="R678">
            <v>0</v>
          </cell>
          <cell r="S678">
            <v>0</v>
          </cell>
          <cell r="T678">
            <v>0</v>
          </cell>
          <cell r="U678">
            <v>0</v>
          </cell>
          <cell r="V678">
            <v>0</v>
          </cell>
          <cell r="W678">
            <v>0</v>
          </cell>
          <cell r="X678">
            <v>0</v>
          </cell>
          <cell r="Y678">
            <v>0</v>
          </cell>
          <cell r="Z678">
            <v>0</v>
          </cell>
          <cell r="AA678">
            <v>0</v>
          </cell>
          <cell r="AB678">
            <v>0</v>
          </cell>
          <cell r="AC678">
            <v>0</v>
          </cell>
          <cell r="AD678">
            <v>0</v>
          </cell>
          <cell r="AE678">
            <v>0</v>
          </cell>
          <cell r="AF678">
            <v>0</v>
          </cell>
          <cell r="AG678">
            <v>0</v>
          </cell>
          <cell r="AH678">
            <v>0</v>
          </cell>
          <cell r="AI678">
            <v>0</v>
          </cell>
          <cell r="AJ678">
            <v>0</v>
          </cell>
        </row>
        <row r="679">
          <cell r="A679">
            <v>1207</v>
          </cell>
          <cell r="B679">
            <v>12</v>
          </cell>
          <cell r="C679" t="str">
            <v>Magallanes</v>
          </cell>
          <cell r="D679">
            <v>0</v>
          </cell>
          <cell r="E679">
            <v>0</v>
          </cell>
          <cell r="F679">
            <v>0</v>
          </cell>
          <cell r="G679">
            <v>0</v>
          </cell>
          <cell r="H679">
            <v>0</v>
          </cell>
          <cell r="I679">
            <v>0</v>
          </cell>
          <cell r="J679">
            <v>0</v>
          </cell>
          <cell r="K679">
            <v>0</v>
          </cell>
          <cell r="L679">
            <v>0</v>
          </cell>
          <cell r="M679">
            <v>0</v>
          </cell>
          <cell r="N679">
            <v>0</v>
          </cell>
          <cell r="O679">
            <v>0</v>
          </cell>
          <cell r="P679">
            <v>0</v>
          </cell>
          <cell r="Q679">
            <v>0</v>
          </cell>
          <cell r="R679">
            <v>0</v>
          </cell>
          <cell r="S679">
            <v>0</v>
          </cell>
          <cell r="T679">
            <v>0</v>
          </cell>
          <cell r="U679">
            <v>0</v>
          </cell>
          <cell r="V679">
            <v>0</v>
          </cell>
          <cell r="W679">
            <v>0</v>
          </cell>
          <cell r="X679">
            <v>0</v>
          </cell>
          <cell r="Y679">
            <v>0</v>
          </cell>
          <cell r="Z679">
            <v>0</v>
          </cell>
          <cell r="AA679">
            <v>0</v>
          </cell>
          <cell r="AB679">
            <v>0</v>
          </cell>
          <cell r="AC679">
            <v>0</v>
          </cell>
          <cell r="AD679">
            <v>0</v>
          </cell>
          <cell r="AE679">
            <v>0</v>
          </cell>
          <cell r="AF679">
            <v>0</v>
          </cell>
          <cell r="AG679">
            <v>0</v>
          </cell>
          <cell r="AH679">
            <v>0</v>
          </cell>
          <cell r="AI679">
            <v>0</v>
          </cell>
          <cell r="AJ679">
            <v>0</v>
          </cell>
        </row>
        <row r="680">
          <cell r="A680">
            <v>10007</v>
          </cell>
          <cell r="B680">
            <v>100</v>
          </cell>
          <cell r="C680" t="str">
            <v>TOTAL</v>
          </cell>
          <cell r="D680">
            <v>0.14695150000000001</v>
          </cell>
          <cell r="E680">
            <v>0.14695150000000001</v>
          </cell>
          <cell r="F680">
            <v>0.14695150000000001</v>
          </cell>
          <cell r="G680">
            <v>0.14695150000000001</v>
          </cell>
          <cell r="H680">
            <v>0.14695150000000001</v>
          </cell>
          <cell r="I680">
            <v>0.14695150000000001</v>
          </cell>
          <cell r="J680">
            <v>0.14695150000000001</v>
          </cell>
          <cell r="K680">
            <v>0.14695150000000001</v>
          </cell>
          <cell r="L680">
            <v>0.14695150000000001</v>
          </cell>
          <cell r="M680">
            <v>0.14695150000000001</v>
          </cell>
          <cell r="N680">
            <v>0.14695150000000001</v>
          </cell>
          <cell r="O680">
            <v>0.14695150000000001</v>
          </cell>
          <cell r="P680">
            <v>0.14695150000000001</v>
          </cell>
          <cell r="Q680">
            <v>0.14695150000000001</v>
          </cell>
          <cell r="R680">
            <v>0.14695150000000001</v>
          </cell>
          <cell r="S680">
            <v>0.14695150000000001</v>
          </cell>
          <cell r="T680">
            <v>0.14695150000000001</v>
          </cell>
          <cell r="U680">
            <v>0.14695150000000001</v>
          </cell>
          <cell r="V680">
            <v>0.14695150000000001</v>
          </cell>
          <cell r="W680">
            <v>0.14695150000000001</v>
          </cell>
          <cell r="X680">
            <v>0.14695150000000001</v>
          </cell>
          <cell r="Y680">
            <v>0.14695150000000001</v>
          </cell>
          <cell r="Z680">
            <v>0.14695150000000001</v>
          </cell>
          <cell r="AA680">
            <v>0.14695150000000001</v>
          </cell>
          <cell r="AB680">
            <v>0.171633333333333</v>
          </cell>
          <cell r="AC680">
            <v>0.171633333333333</v>
          </cell>
          <cell r="AD680">
            <v>0.171633333333333</v>
          </cell>
          <cell r="AE680">
            <v>1755.2709689999999</v>
          </cell>
          <cell r="AF680">
            <v>121.688878</v>
          </cell>
          <cell r="AG680">
            <v>121.688878</v>
          </cell>
          <cell r="AH680">
            <v>0</v>
          </cell>
          <cell r="AI680">
            <v>0</v>
          </cell>
          <cell r="AJ680">
            <v>0</v>
          </cell>
        </row>
      </sheetData>
      <sheetData sheetId="22"/>
      <sheetData sheetId="23"/>
      <sheetData sheetId="24"/>
      <sheetData sheetId="25"/>
      <sheetData sheetId="26"/>
      <sheetData sheetId="27"/>
    </sheetDataSet>
  </externalBook>
</externalLink>
</file>

<file path=xl/theme/theme1.xml><?xml version="1.0" encoding="utf-8"?>
<a:theme xmlns:a="http://schemas.openxmlformats.org/drawingml/2006/main" name="Tema de 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hyperlink" Target="mailto:yrojas@infor.c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2:C14"/>
  <sheetViews>
    <sheetView zoomScaleNormal="100" workbookViewId="0">
      <selection activeCell="C21" sqref="C21"/>
    </sheetView>
  </sheetViews>
  <sheetFormatPr baseColWidth="10" defaultColWidth="10.7265625" defaultRowHeight="12.5" x14ac:dyDescent="0.25"/>
  <cols>
    <col min="1" max="1" width="5.81640625" customWidth="1"/>
    <col min="2" max="2" width="34.453125" customWidth="1"/>
    <col min="3" max="3" width="45.81640625" customWidth="1"/>
  </cols>
  <sheetData>
    <row r="2" spans="2:3" ht="13" x14ac:dyDescent="0.25">
      <c r="B2" s="14" t="s">
        <v>0</v>
      </c>
      <c r="C2" s="15" t="s">
        <v>1</v>
      </c>
    </row>
    <row r="3" spans="2:3" ht="13" x14ac:dyDescent="0.25">
      <c r="B3" s="16" t="s">
        <v>2</v>
      </c>
      <c r="C3" s="17">
        <v>1990</v>
      </c>
    </row>
    <row r="4" spans="2:3" ht="13" x14ac:dyDescent="0.25">
      <c r="B4" s="16" t="s">
        <v>3</v>
      </c>
      <c r="C4" s="18" t="s">
        <v>4</v>
      </c>
    </row>
    <row r="5" spans="2:3" ht="13" x14ac:dyDescent="0.25">
      <c r="B5" s="16" t="s">
        <v>5</v>
      </c>
      <c r="C5" s="18" t="s">
        <v>6</v>
      </c>
    </row>
    <row r="6" spans="2:3" ht="13" x14ac:dyDescent="0.25">
      <c r="B6" s="16" t="s">
        <v>7</v>
      </c>
      <c r="C6" s="18" t="s">
        <v>8</v>
      </c>
    </row>
    <row r="7" spans="2:3" ht="13" x14ac:dyDescent="0.25">
      <c r="B7" s="16" t="s">
        <v>9</v>
      </c>
      <c r="C7" s="18"/>
    </row>
    <row r="8" spans="2:3" ht="13" x14ac:dyDescent="0.25">
      <c r="B8" s="16" t="s">
        <v>10</v>
      </c>
      <c r="C8" s="18" t="s">
        <v>11</v>
      </c>
    </row>
    <row r="9" spans="2:3" ht="13" x14ac:dyDescent="0.25">
      <c r="B9" s="16" t="s">
        <v>12</v>
      </c>
      <c r="C9" s="18" t="s">
        <v>13</v>
      </c>
    </row>
    <row r="10" spans="2:3" ht="13" x14ac:dyDescent="0.25">
      <c r="B10" s="16" t="s">
        <v>14</v>
      </c>
      <c r="C10" s="18" t="s">
        <v>15</v>
      </c>
    </row>
    <row r="11" spans="2:3" ht="13" x14ac:dyDescent="0.25">
      <c r="B11" s="16" t="s">
        <v>16</v>
      </c>
      <c r="C11" s="18" t="s">
        <v>17</v>
      </c>
    </row>
    <row r="12" spans="2:3" ht="13" x14ac:dyDescent="0.25">
      <c r="B12" s="16" t="s">
        <v>18</v>
      </c>
      <c r="C12" s="18" t="s">
        <v>19</v>
      </c>
    </row>
    <row r="13" spans="2:3" ht="13" x14ac:dyDescent="0.25">
      <c r="B13" s="16" t="s">
        <v>20</v>
      </c>
      <c r="C13" s="18">
        <v>632335200</v>
      </c>
    </row>
    <row r="14" spans="2:3" ht="13" x14ac:dyDescent="0.25">
      <c r="B14" s="19" t="s">
        <v>21</v>
      </c>
      <c r="C14" s="20" t="s">
        <v>22</v>
      </c>
    </row>
  </sheetData>
  <hyperlinks>
    <hyperlink ref="C14" r:id="rId1" xr:uid="{00000000-0004-0000-0000-000000000000}"/>
  </hyperlinks>
  <pageMargins left="0.7" right="0.7" top="0.75" bottom="0.75" header="0.511811023622047" footer="0.511811023622047"/>
  <pageSetup orientation="portrait" horizontalDpi="300" verticalDpi="30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D7E4BD"/>
  </sheetPr>
  <dimension ref="A1:AMJ1384"/>
  <sheetViews>
    <sheetView topLeftCell="A1014" zoomScaleNormal="100" workbookViewId="0">
      <selection activeCell="I1097" sqref="I1097"/>
    </sheetView>
  </sheetViews>
  <sheetFormatPr baseColWidth="10" defaultColWidth="9.1796875" defaultRowHeight="12.5" x14ac:dyDescent="0.25"/>
  <cols>
    <col min="1" max="1" width="11.1796875" style="21" customWidth="1"/>
    <col min="2" max="2" width="13.26953125" style="21" customWidth="1"/>
    <col min="3" max="3" width="34.54296875" style="21" customWidth="1"/>
    <col min="4" max="10" width="16.7265625" style="21" customWidth="1"/>
    <col min="11" max="1024" width="9.1796875" style="21"/>
  </cols>
  <sheetData>
    <row r="1" spans="1:13" x14ac:dyDescent="0.25">
      <c r="A1" s="13" t="s">
        <v>23</v>
      </c>
      <c r="B1" s="13"/>
      <c r="C1" s="12">
        <f>Presentación!$C$3</f>
        <v>1990</v>
      </c>
      <c r="D1" s="12"/>
      <c r="E1" s="12"/>
      <c r="F1" s="12"/>
      <c r="G1" s="12"/>
      <c r="H1" s="12"/>
      <c r="I1" s="12"/>
      <c r="J1" s="12"/>
    </row>
    <row r="2" spans="1:13" ht="12" customHeight="1" x14ac:dyDescent="0.25">
      <c r="A2" s="11" t="s">
        <v>24</v>
      </c>
      <c r="B2" s="11"/>
      <c r="C2" s="10" t="s">
        <v>25</v>
      </c>
      <c r="D2" s="10"/>
      <c r="E2" s="10"/>
      <c r="F2" s="10"/>
      <c r="G2" s="10"/>
      <c r="H2" s="10"/>
      <c r="I2" s="10"/>
      <c r="J2" s="10"/>
      <c r="L2" s="21">
        <v>100</v>
      </c>
    </row>
    <row r="3" spans="1:13" ht="13.5" customHeight="1" x14ac:dyDescent="0.25">
      <c r="A3" s="11" t="s">
        <v>5</v>
      </c>
      <c r="B3" s="11"/>
      <c r="C3" s="9" t="s">
        <v>26</v>
      </c>
      <c r="D3" s="9"/>
      <c r="E3" s="9"/>
      <c r="F3" s="9"/>
      <c r="G3" s="9"/>
      <c r="H3" s="9"/>
      <c r="I3" s="9"/>
      <c r="J3" s="9"/>
    </row>
    <row r="4" spans="1:13" ht="13.5" customHeight="1" x14ac:dyDescent="0.25">
      <c r="A4" s="11" t="s">
        <v>27</v>
      </c>
      <c r="B4" s="11"/>
      <c r="C4" s="9" t="s">
        <v>28</v>
      </c>
      <c r="D4" s="9"/>
      <c r="E4" s="9"/>
      <c r="F4" s="9"/>
      <c r="G4" s="9"/>
      <c r="H4" s="9"/>
      <c r="I4" s="9"/>
      <c r="J4" s="9"/>
    </row>
    <row r="5" spans="1:13" ht="13.5" customHeight="1" x14ac:dyDescent="0.25">
      <c r="A5" s="11" t="s">
        <v>29</v>
      </c>
      <c r="B5" s="11"/>
      <c r="C5" s="9" t="s">
        <v>30</v>
      </c>
      <c r="D5" s="9"/>
      <c r="E5" s="9"/>
      <c r="F5" s="9"/>
      <c r="G5" s="9"/>
      <c r="H5" s="9"/>
      <c r="I5" s="9"/>
      <c r="J5" s="9"/>
    </row>
    <row r="6" spans="1:13" ht="13.5" customHeight="1" x14ac:dyDescent="0.25">
      <c r="A6" s="11" t="s">
        <v>31</v>
      </c>
      <c r="B6" s="11"/>
      <c r="C6" s="9" t="s">
        <v>32</v>
      </c>
      <c r="D6" s="9"/>
      <c r="E6" s="9"/>
      <c r="F6" s="9"/>
      <c r="G6" s="9"/>
      <c r="H6" s="9"/>
      <c r="I6" s="9"/>
      <c r="J6" s="9"/>
    </row>
    <row r="7" spans="1:13" ht="11.25" customHeight="1" x14ac:dyDescent="0.25">
      <c r="A7" s="22" t="s">
        <v>33</v>
      </c>
      <c r="B7" s="22"/>
      <c r="C7" s="23" t="s">
        <v>34</v>
      </c>
      <c r="D7" s="23" t="s">
        <v>35</v>
      </c>
      <c r="E7" s="8" t="s">
        <v>36</v>
      </c>
      <c r="F7" s="8"/>
      <c r="G7" s="8"/>
      <c r="H7" s="24" t="s">
        <v>35</v>
      </c>
      <c r="I7" s="24"/>
      <c r="J7" s="24"/>
    </row>
    <row r="8" spans="1:13" ht="45.75" customHeight="1" x14ac:dyDescent="0.25">
      <c r="A8" s="7" t="s">
        <v>37</v>
      </c>
      <c r="B8" s="7"/>
      <c r="C8" s="6" t="s">
        <v>38</v>
      </c>
      <c r="D8" s="25" t="s">
        <v>39</v>
      </c>
      <c r="E8" s="25" t="s">
        <v>40</v>
      </c>
      <c r="F8" s="25" t="s">
        <v>41</v>
      </c>
      <c r="G8" s="25" t="s">
        <v>42</v>
      </c>
      <c r="H8" s="25" t="s">
        <v>43</v>
      </c>
      <c r="I8" s="25" t="s">
        <v>44</v>
      </c>
      <c r="J8" s="25" t="s">
        <v>45</v>
      </c>
    </row>
    <row r="9" spans="1:13" ht="31.5" customHeight="1" x14ac:dyDescent="0.25">
      <c r="A9" s="6" t="s">
        <v>46</v>
      </c>
      <c r="B9" s="6" t="s">
        <v>47</v>
      </c>
      <c r="C9" s="6"/>
      <c r="D9" s="25" t="s">
        <v>48</v>
      </c>
      <c r="E9" s="25" t="s">
        <v>49</v>
      </c>
      <c r="F9" s="25" t="s">
        <v>50</v>
      </c>
      <c r="G9" s="25" t="s">
        <v>49</v>
      </c>
      <c r="H9" s="25" t="s">
        <v>51</v>
      </c>
      <c r="I9" s="25" t="s">
        <v>52</v>
      </c>
      <c r="J9" s="25" t="s">
        <v>53</v>
      </c>
    </row>
    <row r="10" spans="1:13" ht="34.5" x14ac:dyDescent="0.25">
      <c r="A10" s="6"/>
      <c r="B10" s="6"/>
      <c r="C10" s="6"/>
      <c r="D10" s="25" t="s">
        <v>54</v>
      </c>
      <c r="E10" s="25" t="s">
        <v>55</v>
      </c>
      <c r="F10" s="25" t="s">
        <v>56</v>
      </c>
      <c r="G10" s="25" t="s">
        <v>57</v>
      </c>
      <c r="H10" s="25" t="s">
        <v>58</v>
      </c>
      <c r="I10" s="25" t="s">
        <v>59</v>
      </c>
      <c r="J10" s="25" t="s">
        <v>60</v>
      </c>
    </row>
    <row r="11" spans="1:13" ht="12.75" customHeight="1" x14ac:dyDescent="0.25">
      <c r="A11" s="6"/>
      <c r="B11" s="6"/>
      <c r="C11" s="6"/>
      <c r="D11" s="26" t="s">
        <v>61</v>
      </c>
      <c r="E11" s="26" t="s">
        <v>62</v>
      </c>
      <c r="F11" s="26" t="s">
        <v>63</v>
      </c>
      <c r="G11" s="26" t="s">
        <v>64</v>
      </c>
      <c r="H11" s="26" t="s">
        <v>65</v>
      </c>
      <c r="I11" s="26" t="s">
        <v>66</v>
      </c>
      <c r="J11" s="26" t="s">
        <v>67</v>
      </c>
    </row>
    <row r="12" spans="1:13" ht="16.5" customHeight="1" x14ac:dyDescent="0.25">
      <c r="A12" s="5" t="s">
        <v>68</v>
      </c>
      <c r="B12" s="5" t="s">
        <v>68</v>
      </c>
      <c r="C12" s="27" t="s">
        <v>69</v>
      </c>
      <c r="D12" s="28">
        <f>SUM(D13:D25)</f>
        <v>0</v>
      </c>
      <c r="E12" s="29"/>
      <c r="F12" s="29"/>
      <c r="G12" s="30"/>
      <c r="H12" s="29"/>
      <c r="I12" s="31" t="e">
        <f>SUM(I13:I25)</f>
        <v>#DIV/0!</v>
      </c>
      <c r="J12" s="31">
        <f>SUM(J13:J24)</f>
        <v>0</v>
      </c>
    </row>
    <row r="13" spans="1:13" ht="12" customHeight="1" x14ac:dyDescent="0.25">
      <c r="A13" s="5"/>
      <c r="B13" s="5"/>
      <c r="C13" s="32" t="s">
        <v>70</v>
      </c>
      <c r="D13" s="33"/>
      <c r="E13" s="34" t="e">
        <f t="shared" ref="E13:E24" si="0">(E191*D191+E250*D250+E309*D309+E368*D368+E427*D427+E486*D486+E545*D545+E604*D604+E663*D663+E722*D722+E781*D781+E840*D840+E899*D899+E958*D958+E1017*D1017+E1076*D1076)/D13</f>
        <v>#DIV/0!</v>
      </c>
      <c r="F13" s="34"/>
      <c r="G13" s="34" t="e">
        <f t="shared" ref="G13:G24" si="1">E13*(1+F13)</f>
        <v>#DIV/0!</v>
      </c>
      <c r="H13" s="34"/>
      <c r="I13" s="33" t="e">
        <f t="shared" ref="I13:I25" si="2">(D13*G13*H13)</f>
        <v>#DIV/0!</v>
      </c>
      <c r="J13" s="33"/>
      <c r="L13" s="21">
        <v>1</v>
      </c>
      <c r="M13" s="21">
        <f t="shared" ref="M13:M25" si="3">$L$2*100+L13</f>
        <v>10001</v>
      </c>
    </row>
    <row r="14" spans="1:13" ht="12" customHeight="1" x14ac:dyDescent="0.25">
      <c r="A14" s="5"/>
      <c r="B14" s="5"/>
      <c r="C14" s="32" t="s">
        <v>71</v>
      </c>
      <c r="D14" s="33"/>
      <c r="E14" s="34" t="e">
        <f t="shared" si="0"/>
        <v>#DIV/0!</v>
      </c>
      <c r="F14" s="34"/>
      <c r="G14" s="34" t="e">
        <f t="shared" si="1"/>
        <v>#DIV/0!</v>
      </c>
      <c r="H14" s="34"/>
      <c r="I14" s="33" t="e">
        <f t="shared" si="2"/>
        <v>#DIV/0!</v>
      </c>
      <c r="J14" s="33"/>
      <c r="L14" s="21">
        <v>2</v>
      </c>
      <c r="M14" s="21">
        <f t="shared" si="3"/>
        <v>10002</v>
      </c>
    </row>
    <row r="15" spans="1:13" ht="12" customHeight="1" x14ac:dyDescent="0.25">
      <c r="A15" s="5"/>
      <c r="B15" s="5"/>
      <c r="C15" s="32" t="s">
        <v>72</v>
      </c>
      <c r="D15" s="33"/>
      <c r="E15" s="34" t="e">
        <f t="shared" si="0"/>
        <v>#DIV/0!</v>
      </c>
      <c r="F15" s="34"/>
      <c r="G15" s="34" t="e">
        <f t="shared" si="1"/>
        <v>#DIV/0!</v>
      </c>
      <c r="H15" s="34"/>
      <c r="I15" s="33" t="e">
        <f t="shared" si="2"/>
        <v>#DIV/0!</v>
      </c>
      <c r="J15" s="33"/>
      <c r="L15" s="21">
        <v>3</v>
      </c>
      <c r="M15" s="21">
        <f t="shared" si="3"/>
        <v>10003</v>
      </c>
    </row>
    <row r="16" spans="1:13" ht="12" customHeight="1" x14ac:dyDescent="0.25">
      <c r="A16" s="5"/>
      <c r="B16" s="5"/>
      <c r="C16" s="32" t="s">
        <v>73</v>
      </c>
      <c r="D16" s="33"/>
      <c r="E16" s="34" t="e">
        <f t="shared" si="0"/>
        <v>#DIV/0!</v>
      </c>
      <c r="F16" s="34"/>
      <c r="G16" s="34" t="e">
        <f t="shared" si="1"/>
        <v>#DIV/0!</v>
      </c>
      <c r="H16" s="34"/>
      <c r="I16" s="33" t="e">
        <f t="shared" si="2"/>
        <v>#DIV/0!</v>
      </c>
      <c r="J16" s="33"/>
      <c r="L16" s="21">
        <v>4</v>
      </c>
      <c r="M16" s="21">
        <f t="shared" si="3"/>
        <v>10004</v>
      </c>
    </row>
    <row r="17" spans="1:13" ht="12" customHeight="1" x14ac:dyDescent="0.25">
      <c r="A17" s="5"/>
      <c r="B17" s="5"/>
      <c r="C17" s="35" t="s">
        <v>74</v>
      </c>
      <c r="D17" s="33"/>
      <c r="E17" s="34" t="e">
        <f t="shared" si="0"/>
        <v>#DIV/0!</v>
      </c>
      <c r="F17" s="34"/>
      <c r="G17" s="34" t="e">
        <f t="shared" si="1"/>
        <v>#DIV/0!</v>
      </c>
      <c r="H17" s="34"/>
      <c r="I17" s="33" t="e">
        <f t="shared" si="2"/>
        <v>#DIV/0!</v>
      </c>
      <c r="J17" s="33"/>
      <c r="L17" s="21">
        <v>5</v>
      </c>
      <c r="M17" s="21">
        <f t="shared" si="3"/>
        <v>10005</v>
      </c>
    </row>
    <row r="18" spans="1:13" ht="12" customHeight="1" x14ac:dyDescent="0.25">
      <c r="A18" s="5"/>
      <c r="B18" s="5"/>
      <c r="C18" s="32" t="s">
        <v>75</v>
      </c>
      <c r="D18" s="33"/>
      <c r="E18" s="34" t="e">
        <f t="shared" si="0"/>
        <v>#DIV/0!</v>
      </c>
      <c r="F18" s="34"/>
      <c r="G18" s="34" t="e">
        <f t="shared" si="1"/>
        <v>#DIV/0!</v>
      </c>
      <c r="H18" s="34"/>
      <c r="I18" s="33" t="e">
        <f t="shared" si="2"/>
        <v>#DIV/0!</v>
      </c>
      <c r="J18" s="33"/>
      <c r="L18" s="21">
        <v>6</v>
      </c>
      <c r="M18" s="21">
        <f t="shared" si="3"/>
        <v>10006</v>
      </c>
    </row>
    <row r="19" spans="1:13" ht="12" customHeight="1" x14ac:dyDescent="0.25">
      <c r="A19" s="5"/>
      <c r="B19" s="5"/>
      <c r="C19" s="32" t="s">
        <v>76</v>
      </c>
      <c r="D19" s="33"/>
      <c r="E19" s="34" t="e">
        <f t="shared" si="0"/>
        <v>#DIV/0!</v>
      </c>
      <c r="F19" s="34"/>
      <c r="G19" s="34" t="e">
        <f t="shared" si="1"/>
        <v>#DIV/0!</v>
      </c>
      <c r="H19" s="34"/>
      <c r="I19" s="33" t="e">
        <f t="shared" si="2"/>
        <v>#DIV/0!</v>
      </c>
      <c r="J19" s="33"/>
      <c r="L19" s="21">
        <v>7</v>
      </c>
      <c r="M19" s="21">
        <f t="shared" si="3"/>
        <v>10007</v>
      </c>
    </row>
    <row r="20" spans="1:13" ht="12" customHeight="1" x14ac:dyDescent="0.25">
      <c r="A20" s="5"/>
      <c r="B20" s="5"/>
      <c r="C20" s="32" t="s">
        <v>77</v>
      </c>
      <c r="D20" s="33"/>
      <c r="E20" s="34" t="e">
        <f t="shared" si="0"/>
        <v>#DIV/0!</v>
      </c>
      <c r="F20" s="34"/>
      <c r="G20" s="34" t="e">
        <f t="shared" si="1"/>
        <v>#DIV/0!</v>
      </c>
      <c r="H20" s="34"/>
      <c r="I20" s="33" t="e">
        <f t="shared" si="2"/>
        <v>#DIV/0!</v>
      </c>
      <c r="J20" s="33"/>
      <c r="L20" s="21">
        <v>8</v>
      </c>
      <c r="M20" s="21">
        <f t="shared" si="3"/>
        <v>10008</v>
      </c>
    </row>
    <row r="21" spans="1:13" ht="12" customHeight="1" x14ac:dyDescent="0.25">
      <c r="A21" s="5"/>
      <c r="B21" s="5"/>
      <c r="C21" s="32" t="s">
        <v>78</v>
      </c>
      <c r="D21" s="33"/>
      <c r="E21" s="34" t="e">
        <f t="shared" si="0"/>
        <v>#DIV/0!</v>
      </c>
      <c r="F21" s="34"/>
      <c r="G21" s="34" t="e">
        <f t="shared" si="1"/>
        <v>#DIV/0!</v>
      </c>
      <c r="H21" s="34"/>
      <c r="I21" s="33" t="e">
        <f t="shared" si="2"/>
        <v>#DIV/0!</v>
      </c>
      <c r="J21" s="33"/>
      <c r="L21" s="21">
        <v>9</v>
      </c>
      <c r="M21" s="21">
        <f t="shared" si="3"/>
        <v>10009</v>
      </c>
    </row>
    <row r="22" spans="1:13" ht="12" customHeight="1" x14ac:dyDescent="0.25">
      <c r="A22" s="5"/>
      <c r="B22" s="5"/>
      <c r="C22" s="32" t="s">
        <v>79</v>
      </c>
      <c r="D22" s="33"/>
      <c r="E22" s="34" t="e">
        <f t="shared" si="0"/>
        <v>#DIV/0!</v>
      </c>
      <c r="F22" s="34"/>
      <c r="G22" s="34" t="e">
        <f t="shared" si="1"/>
        <v>#DIV/0!</v>
      </c>
      <c r="H22" s="34"/>
      <c r="I22" s="33" t="e">
        <f t="shared" si="2"/>
        <v>#DIV/0!</v>
      </c>
      <c r="J22" s="33"/>
      <c r="L22" s="21">
        <v>10</v>
      </c>
      <c r="M22" s="21">
        <f t="shared" si="3"/>
        <v>10010</v>
      </c>
    </row>
    <row r="23" spans="1:13" ht="12" customHeight="1" x14ac:dyDescent="0.25">
      <c r="A23" s="5"/>
      <c r="B23" s="5"/>
      <c r="C23" s="32" t="s">
        <v>80</v>
      </c>
      <c r="D23" s="33"/>
      <c r="E23" s="34" t="e">
        <f t="shared" si="0"/>
        <v>#DIV/0!</v>
      </c>
      <c r="F23" s="34"/>
      <c r="G23" s="34" t="e">
        <f t="shared" si="1"/>
        <v>#DIV/0!</v>
      </c>
      <c r="H23" s="34"/>
      <c r="I23" s="33" t="e">
        <f t="shared" si="2"/>
        <v>#DIV/0!</v>
      </c>
      <c r="J23" s="33"/>
      <c r="L23" s="21">
        <v>11</v>
      </c>
      <c r="M23" s="21">
        <f t="shared" si="3"/>
        <v>10011</v>
      </c>
    </row>
    <row r="24" spans="1:13" ht="12" customHeight="1" x14ac:dyDescent="0.25">
      <c r="A24" s="5"/>
      <c r="B24" s="5"/>
      <c r="C24" s="32" t="s">
        <v>81</v>
      </c>
      <c r="D24" s="33"/>
      <c r="E24" s="34" t="e">
        <f t="shared" si="0"/>
        <v>#DIV/0!</v>
      </c>
      <c r="F24" s="34"/>
      <c r="G24" s="34" t="e">
        <f t="shared" si="1"/>
        <v>#DIV/0!</v>
      </c>
      <c r="H24" s="34"/>
      <c r="I24" s="33" t="e">
        <f t="shared" si="2"/>
        <v>#DIV/0!</v>
      </c>
      <c r="J24" s="33"/>
      <c r="L24" s="21">
        <v>12</v>
      </c>
      <c r="M24" s="21">
        <f t="shared" si="3"/>
        <v>10012</v>
      </c>
    </row>
    <row r="25" spans="1:13" ht="12" customHeight="1" x14ac:dyDescent="0.25">
      <c r="A25" s="5"/>
      <c r="B25" s="5"/>
      <c r="C25" s="32" t="s">
        <v>82</v>
      </c>
      <c r="D25" s="33"/>
      <c r="E25" s="34"/>
      <c r="F25" s="34"/>
      <c r="G25" s="34"/>
      <c r="H25" s="34"/>
      <c r="I25" s="33">
        <f t="shared" si="2"/>
        <v>0</v>
      </c>
      <c r="J25" s="33"/>
      <c r="M25" s="21">
        <f t="shared" si="3"/>
        <v>10000</v>
      </c>
    </row>
    <row r="26" spans="1:13" ht="12" customHeight="1" x14ac:dyDescent="0.25">
      <c r="A26" s="5"/>
      <c r="B26" s="5"/>
      <c r="C26" s="36" t="s">
        <v>83</v>
      </c>
      <c r="D26" s="37">
        <f>SUM(D27:D38)</f>
        <v>0</v>
      </c>
      <c r="E26" s="38"/>
      <c r="F26" s="39"/>
      <c r="G26" s="40"/>
      <c r="H26" s="39"/>
      <c r="I26" s="41">
        <f>SUM(I27:I38)</f>
        <v>0</v>
      </c>
      <c r="J26" s="41">
        <f>SUM(J27:J38)</f>
        <v>0</v>
      </c>
    </row>
    <row r="27" spans="1:13" ht="12" customHeight="1" x14ac:dyDescent="0.25">
      <c r="A27" s="5"/>
      <c r="B27" s="5"/>
      <c r="C27" s="32" t="s">
        <v>70</v>
      </c>
      <c r="D27" s="33"/>
      <c r="E27" s="34"/>
      <c r="F27" s="34"/>
      <c r="G27" s="34">
        <f t="shared" ref="G27:G38" si="4">E27*(1+F27)</f>
        <v>0</v>
      </c>
      <c r="H27" s="34"/>
      <c r="I27" s="33">
        <f t="shared" ref="I27:I38" si="5">(D27*G27*H27)</f>
        <v>0</v>
      </c>
      <c r="J27" s="33"/>
      <c r="L27" s="21">
        <v>1</v>
      </c>
      <c r="M27" s="21">
        <f t="shared" ref="M27:M38" si="6">$L$2*100+L27</f>
        <v>10001</v>
      </c>
    </row>
    <row r="28" spans="1:13" ht="12" customHeight="1" x14ac:dyDescent="0.25">
      <c r="A28" s="5"/>
      <c r="B28" s="5"/>
      <c r="C28" s="32" t="s">
        <v>71</v>
      </c>
      <c r="D28" s="33"/>
      <c r="E28" s="34"/>
      <c r="F28" s="34"/>
      <c r="G28" s="34">
        <f t="shared" si="4"/>
        <v>0</v>
      </c>
      <c r="H28" s="34"/>
      <c r="I28" s="33">
        <f t="shared" si="5"/>
        <v>0</v>
      </c>
      <c r="J28" s="33"/>
      <c r="L28" s="21">
        <v>2</v>
      </c>
      <c r="M28" s="21">
        <f t="shared" si="6"/>
        <v>10002</v>
      </c>
    </row>
    <row r="29" spans="1:13" ht="12" customHeight="1" x14ac:dyDescent="0.25">
      <c r="A29" s="5"/>
      <c r="B29" s="5"/>
      <c r="C29" s="32" t="s">
        <v>72</v>
      </c>
      <c r="D29" s="33"/>
      <c r="E29" s="34"/>
      <c r="F29" s="34"/>
      <c r="G29" s="34">
        <f t="shared" si="4"/>
        <v>0</v>
      </c>
      <c r="H29" s="34"/>
      <c r="I29" s="33">
        <f t="shared" si="5"/>
        <v>0</v>
      </c>
      <c r="J29" s="33"/>
      <c r="L29" s="21">
        <v>3</v>
      </c>
      <c r="M29" s="21">
        <f t="shared" si="6"/>
        <v>10003</v>
      </c>
    </row>
    <row r="30" spans="1:13" ht="12" customHeight="1" x14ac:dyDescent="0.25">
      <c r="A30" s="5"/>
      <c r="B30" s="5"/>
      <c r="C30" s="32" t="s">
        <v>73</v>
      </c>
      <c r="D30" s="33"/>
      <c r="E30" s="34"/>
      <c r="F30" s="34"/>
      <c r="G30" s="34">
        <f t="shared" si="4"/>
        <v>0</v>
      </c>
      <c r="H30" s="34"/>
      <c r="I30" s="33">
        <f t="shared" si="5"/>
        <v>0</v>
      </c>
      <c r="J30" s="33"/>
      <c r="L30" s="21">
        <v>4</v>
      </c>
      <c r="M30" s="21">
        <f t="shared" si="6"/>
        <v>10004</v>
      </c>
    </row>
    <row r="31" spans="1:13" ht="12" customHeight="1" x14ac:dyDescent="0.25">
      <c r="A31" s="5"/>
      <c r="B31" s="5"/>
      <c r="C31" s="35" t="s">
        <v>74</v>
      </c>
      <c r="D31" s="33"/>
      <c r="E31" s="34"/>
      <c r="F31" s="34"/>
      <c r="G31" s="34">
        <f t="shared" si="4"/>
        <v>0</v>
      </c>
      <c r="H31" s="34"/>
      <c r="I31" s="33">
        <f t="shared" si="5"/>
        <v>0</v>
      </c>
      <c r="J31" s="33"/>
      <c r="L31" s="21">
        <v>5</v>
      </c>
      <c r="M31" s="21">
        <f t="shared" si="6"/>
        <v>10005</v>
      </c>
    </row>
    <row r="32" spans="1:13" ht="12" customHeight="1" x14ac:dyDescent="0.25">
      <c r="A32" s="5"/>
      <c r="B32" s="5"/>
      <c r="C32" s="32" t="s">
        <v>75</v>
      </c>
      <c r="D32" s="33"/>
      <c r="E32" s="34"/>
      <c r="F32" s="34"/>
      <c r="G32" s="34">
        <f t="shared" si="4"/>
        <v>0</v>
      </c>
      <c r="H32" s="34"/>
      <c r="I32" s="33">
        <f t="shared" si="5"/>
        <v>0</v>
      </c>
      <c r="J32" s="33"/>
      <c r="L32" s="21">
        <v>6</v>
      </c>
      <c r="M32" s="21">
        <f t="shared" si="6"/>
        <v>10006</v>
      </c>
    </row>
    <row r="33" spans="1:13" ht="12" customHeight="1" x14ac:dyDescent="0.25">
      <c r="A33" s="5"/>
      <c r="B33" s="5"/>
      <c r="C33" s="32" t="s">
        <v>76</v>
      </c>
      <c r="D33" s="33"/>
      <c r="E33" s="34"/>
      <c r="F33" s="34"/>
      <c r="G33" s="34">
        <f t="shared" si="4"/>
        <v>0</v>
      </c>
      <c r="H33" s="34"/>
      <c r="I33" s="33">
        <f t="shared" si="5"/>
        <v>0</v>
      </c>
      <c r="J33" s="33"/>
      <c r="L33" s="21">
        <v>7</v>
      </c>
      <c r="M33" s="21">
        <f t="shared" si="6"/>
        <v>10007</v>
      </c>
    </row>
    <row r="34" spans="1:13" ht="12" customHeight="1" x14ac:dyDescent="0.25">
      <c r="A34" s="5"/>
      <c r="B34" s="5"/>
      <c r="C34" s="32" t="s">
        <v>77</v>
      </c>
      <c r="D34" s="33"/>
      <c r="E34" s="34"/>
      <c r="F34" s="34"/>
      <c r="G34" s="34">
        <f t="shared" si="4"/>
        <v>0</v>
      </c>
      <c r="H34" s="34"/>
      <c r="I34" s="33">
        <f t="shared" si="5"/>
        <v>0</v>
      </c>
      <c r="J34" s="33"/>
      <c r="L34" s="21">
        <v>8</v>
      </c>
      <c r="M34" s="21">
        <f t="shared" si="6"/>
        <v>10008</v>
      </c>
    </row>
    <row r="35" spans="1:13" ht="12" customHeight="1" x14ac:dyDescent="0.25">
      <c r="A35" s="5"/>
      <c r="B35" s="5"/>
      <c r="C35" s="32" t="s">
        <v>78</v>
      </c>
      <c r="D35" s="33"/>
      <c r="E35" s="34"/>
      <c r="F35" s="34"/>
      <c r="G35" s="34">
        <f t="shared" si="4"/>
        <v>0</v>
      </c>
      <c r="H35" s="34"/>
      <c r="I35" s="33">
        <f t="shared" si="5"/>
        <v>0</v>
      </c>
      <c r="J35" s="33"/>
      <c r="L35" s="21">
        <v>9</v>
      </c>
      <c r="M35" s="21">
        <f t="shared" si="6"/>
        <v>10009</v>
      </c>
    </row>
    <row r="36" spans="1:13" ht="12" customHeight="1" x14ac:dyDescent="0.25">
      <c r="A36" s="5"/>
      <c r="B36" s="5"/>
      <c r="C36" s="32" t="s">
        <v>79</v>
      </c>
      <c r="D36" s="33"/>
      <c r="E36" s="34"/>
      <c r="F36" s="34"/>
      <c r="G36" s="34">
        <f t="shared" si="4"/>
        <v>0</v>
      </c>
      <c r="H36" s="34"/>
      <c r="I36" s="33">
        <f t="shared" si="5"/>
        <v>0</v>
      </c>
      <c r="J36" s="33"/>
      <c r="L36" s="21">
        <v>10</v>
      </c>
      <c r="M36" s="21">
        <f t="shared" si="6"/>
        <v>10010</v>
      </c>
    </row>
    <row r="37" spans="1:13" ht="12" customHeight="1" x14ac:dyDescent="0.25">
      <c r="A37" s="5"/>
      <c r="B37" s="5"/>
      <c r="C37" s="32" t="s">
        <v>80</v>
      </c>
      <c r="D37" s="33"/>
      <c r="E37" s="34"/>
      <c r="F37" s="34"/>
      <c r="G37" s="34">
        <f t="shared" si="4"/>
        <v>0</v>
      </c>
      <c r="H37" s="34"/>
      <c r="I37" s="33">
        <f t="shared" si="5"/>
        <v>0</v>
      </c>
      <c r="J37" s="33"/>
      <c r="L37" s="21">
        <v>11</v>
      </c>
      <c r="M37" s="21">
        <f t="shared" si="6"/>
        <v>10011</v>
      </c>
    </row>
    <row r="38" spans="1:13" ht="12" customHeight="1" x14ac:dyDescent="0.25">
      <c r="A38" s="5"/>
      <c r="B38" s="5"/>
      <c r="C38" s="32" t="s">
        <v>81</v>
      </c>
      <c r="D38" s="33"/>
      <c r="E38" s="34"/>
      <c r="F38" s="34"/>
      <c r="G38" s="34">
        <f t="shared" si="4"/>
        <v>0</v>
      </c>
      <c r="H38" s="34"/>
      <c r="I38" s="33">
        <f t="shared" si="5"/>
        <v>0</v>
      </c>
      <c r="J38" s="33"/>
      <c r="L38" s="21">
        <v>12</v>
      </c>
      <c r="M38" s="21">
        <f t="shared" si="6"/>
        <v>10012</v>
      </c>
    </row>
    <row r="39" spans="1:13" ht="12" customHeight="1" x14ac:dyDescent="0.25">
      <c r="A39" s="5"/>
      <c r="B39" s="5"/>
      <c r="C39" s="36" t="s">
        <v>84</v>
      </c>
      <c r="D39" s="37">
        <f>SUM(D40:D52)</f>
        <v>0</v>
      </c>
      <c r="E39" s="39"/>
      <c r="F39" s="39"/>
      <c r="G39" s="40"/>
      <c r="H39" s="39"/>
      <c r="I39" s="41" t="e">
        <f>SUM(I40:I52)</f>
        <v>#DIV/0!</v>
      </c>
      <c r="J39" s="41">
        <f>SUM(J40:J51)</f>
        <v>0</v>
      </c>
    </row>
    <row r="40" spans="1:13" ht="12" customHeight="1" x14ac:dyDescent="0.25">
      <c r="A40" s="5"/>
      <c r="B40" s="5"/>
      <c r="C40" s="32" t="s">
        <v>70</v>
      </c>
      <c r="D40" s="33"/>
      <c r="E40" s="34" t="e">
        <f t="shared" ref="E40:E51" si="7">(E218*D218+E277*D277+E336*D336+E395*D395+E454*D454+E513*D513+E572*D572+E631*D631+E690*D690+E749*D749+E808*D808+E867*D867+E926*D926+E985*D985+E1044*D1044+E1103*D1103)/D40</f>
        <v>#DIV/0!</v>
      </c>
      <c r="F40" s="34"/>
      <c r="G40" s="34" t="e">
        <f t="shared" ref="G40:G51" si="8">E40*(1+F40)</f>
        <v>#DIV/0!</v>
      </c>
      <c r="H40" s="34"/>
      <c r="I40" s="33" t="e">
        <f t="shared" ref="I40:I52" si="9">(D40*G40*H40)</f>
        <v>#DIV/0!</v>
      </c>
      <c r="J40" s="33"/>
      <c r="L40" s="21">
        <v>1</v>
      </c>
      <c r="M40" s="21">
        <f t="shared" ref="M40:M52" si="10">$L$2*100+L40</f>
        <v>10001</v>
      </c>
    </row>
    <row r="41" spans="1:13" ht="12" customHeight="1" x14ac:dyDescent="0.25">
      <c r="A41" s="5"/>
      <c r="B41" s="5"/>
      <c r="C41" s="32" t="s">
        <v>71</v>
      </c>
      <c r="D41" s="33"/>
      <c r="E41" s="34" t="e">
        <f t="shared" si="7"/>
        <v>#DIV/0!</v>
      </c>
      <c r="F41" s="34"/>
      <c r="G41" s="34" t="e">
        <f t="shared" si="8"/>
        <v>#DIV/0!</v>
      </c>
      <c r="H41" s="34"/>
      <c r="I41" s="33" t="e">
        <f t="shared" si="9"/>
        <v>#DIV/0!</v>
      </c>
      <c r="J41" s="33"/>
      <c r="L41" s="21">
        <v>2</v>
      </c>
      <c r="M41" s="21">
        <f t="shared" si="10"/>
        <v>10002</v>
      </c>
    </row>
    <row r="42" spans="1:13" ht="12" customHeight="1" x14ac:dyDescent="0.25">
      <c r="A42" s="5"/>
      <c r="B42" s="5"/>
      <c r="C42" s="32" t="s">
        <v>72</v>
      </c>
      <c r="D42" s="33"/>
      <c r="E42" s="34" t="e">
        <f t="shared" si="7"/>
        <v>#DIV/0!</v>
      </c>
      <c r="F42" s="34"/>
      <c r="G42" s="34" t="e">
        <f t="shared" si="8"/>
        <v>#DIV/0!</v>
      </c>
      <c r="H42" s="34"/>
      <c r="I42" s="33" t="e">
        <f t="shared" si="9"/>
        <v>#DIV/0!</v>
      </c>
      <c r="J42" s="33"/>
      <c r="L42" s="21">
        <v>3</v>
      </c>
      <c r="M42" s="21">
        <f t="shared" si="10"/>
        <v>10003</v>
      </c>
    </row>
    <row r="43" spans="1:13" ht="12" customHeight="1" x14ac:dyDescent="0.25">
      <c r="A43" s="5"/>
      <c r="B43" s="5"/>
      <c r="C43" s="32" t="s">
        <v>73</v>
      </c>
      <c r="D43" s="33"/>
      <c r="E43" s="34" t="e">
        <f t="shared" si="7"/>
        <v>#DIV/0!</v>
      </c>
      <c r="F43" s="34"/>
      <c r="G43" s="34" t="e">
        <f t="shared" si="8"/>
        <v>#DIV/0!</v>
      </c>
      <c r="H43" s="34"/>
      <c r="I43" s="33" t="e">
        <f t="shared" si="9"/>
        <v>#DIV/0!</v>
      </c>
      <c r="J43" s="33"/>
      <c r="L43" s="21">
        <v>4</v>
      </c>
      <c r="M43" s="21">
        <f t="shared" si="10"/>
        <v>10004</v>
      </c>
    </row>
    <row r="44" spans="1:13" ht="12" customHeight="1" x14ac:dyDescent="0.25">
      <c r="A44" s="5"/>
      <c r="B44" s="5"/>
      <c r="C44" s="35" t="s">
        <v>74</v>
      </c>
      <c r="D44" s="33"/>
      <c r="E44" s="34" t="e">
        <f t="shared" si="7"/>
        <v>#DIV/0!</v>
      </c>
      <c r="F44" s="34"/>
      <c r="G44" s="34" t="e">
        <f t="shared" si="8"/>
        <v>#DIV/0!</v>
      </c>
      <c r="H44" s="34"/>
      <c r="I44" s="33" t="e">
        <f t="shared" si="9"/>
        <v>#DIV/0!</v>
      </c>
      <c r="J44" s="33"/>
      <c r="L44" s="21">
        <v>5</v>
      </c>
      <c r="M44" s="21">
        <f t="shared" si="10"/>
        <v>10005</v>
      </c>
    </row>
    <row r="45" spans="1:13" ht="12" customHeight="1" x14ac:dyDescent="0.25">
      <c r="A45" s="5"/>
      <c r="B45" s="5"/>
      <c r="C45" s="32" t="s">
        <v>75</v>
      </c>
      <c r="D45" s="33"/>
      <c r="E45" s="34" t="e">
        <f t="shared" si="7"/>
        <v>#DIV/0!</v>
      </c>
      <c r="F45" s="34"/>
      <c r="G45" s="34" t="e">
        <f t="shared" si="8"/>
        <v>#DIV/0!</v>
      </c>
      <c r="H45" s="34"/>
      <c r="I45" s="33" t="e">
        <f t="shared" si="9"/>
        <v>#DIV/0!</v>
      </c>
      <c r="J45" s="33"/>
      <c r="L45" s="21">
        <v>6</v>
      </c>
      <c r="M45" s="21">
        <f t="shared" si="10"/>
        <v>10006</v>
      </c>
    </row>
    <row r="46" spans="1:13" ht="12" customHeight="1" x14ac:dyDescent="0.25">
      <c r="A46" s="5"/>
      <c r="B46" s="5"/>
      <c r="C46" s="32" t="s">
        <v>76</v>
      </c>
      <c r="D46" s="33"/>
      <c r="E46" s="34" t="e">
        <f t="shared" si="7"/>
        <v>#DIV/0!</v>
      </c>
      <c r="F46" s="34"/>
      <c r="G46" s="34" t="e">
        <f t="shared" si="8"/>
        <v>#DIV/0!</v>
      </c>
      <c r="H46" s="34"/>
      <c r="I46" s="33" t="e">
        <f t="shared" si="9"/>
        <v>#DIV/0!</v>
      </c>
      <c r="J46" s="33"/>
      <c r="L46" s="21">
        <v>7</v>
      </c>
      <c r="M46" s="21">
        <f t="shared" si="10"/>
        <v>10007</v>
      </c>
    </row>
    <row r="47" spans="1:13" ht="12" customHeight="1" x14ac:dyDescent="0.25">
      <c r="A47" s="5"/>
      <c r="B47" s="5"/>
      <c r="C47" s="32" t="s">
        <v>77</v>
      </c>
      <c r="D47" s="33"/>
      <c r="E47" s="34" t="e">
        <f t="shared" si="7"/>
        <v>#DIV/0!</v>
      </c>
      <c r="F47" s="34"/>
      <c r="G47" s="34" t="e">
        <f t="shared" si="8"/>
        <v>#DIV/0!</v>
      </c>
      <c r="H47" s="34"/>
      <c r="I47" s="33" t="e">
        <f t="shared" si="9"/>
        <v>#DIV/0!</v>
      </c>
      <c r="J47" s="33"/>
      <c r="L47" s="21">
        <v>8</v>
      </c>
      <c r="M47" s="21">
        <f t="shared" si="10"/>
        <v>10008</v>
      </c>
    </row>
    <row r="48" spans="1:13" ht="12" customHeight="1" x14ac:dyDescent="0.25">
      <c r="A48" s="5"/>
      <c r="B48" s="5"/>
      <c r="C48" s="32" t="s">
        <v>78</v>
      </c>
      <c r="D48" s="33"/>
      <c r="E48" s="34" t="e">
        <f t="shared" si="7"/>
        <v>#DIV/0!</v>
      </c>
      <c r="F48" s="34"/>
      <c r="G48" s="34" t="e">
        <f t="shared" si="8"/>
        <v>#DIV/0!</v>
      </c>
      <c r="H48" s="34"/>
      <c r="I48" s="33" t="e">
        <f t="shared" si="9"/>
        <v>#DIV/0!</v>
      </c>
      <c r="J48" s="33"/>
      <c r="L48" s="21">
        <v>9</v>
      </c>
      <c r="M48" s="21">
        <f t="shared" si="10"/>
        <v>10009</v>
      </c>
    </row>
    <row r="49" spans="1:13" ht="12" customHeight="1" x14ac:dyDescent="0.25">
      <c r="A49" s="5"/>
      <c r="B49" s="5"/>
      <c r="C49" s="32" t="s">
        <v>79</v>
      </c>
      <c r="D49" s="33"/>
      <c r="E49" s="34" t="e">
        <f t="shared" si="7"/>
        <v>#DIV/0!</v>
      </c>
      <c r="F49" s="34"/>
      <c r="G49" s="34" t="e">
        <f t="shared" si="8"/>
        <v>#DIV/0!</v>
      </c>
      <c r="H49" s="34"/>
      <c r="I49" s="33" t="e">
        <f t="shared" si="9"/>
        <v>#DIV/0!</v>
      </c>
      <c r="J49" s="33"/>
      <c r="L49" s="21">
        <v>10</v>
      </c>
      <c r="M49" s="21">
        <f t="shared" si="10"/>
        <v>10010</v>
      </c>
    </row>
    <row r="50" spans="1:13" ht="12" customHeight="1" x14ac:dyDescent="0.25">
      <c r="A50" s="5"/>
      <c r="B50" s="5"/>
      <c r="C50" s="32" t="s">
        <v>80</v>
      </c>
      <c r="D50" s="33"/>
      <c r="E50" s="34" t="e">
        <f t="shared" si="7"/>
        <v>#DIV/0!</v>
      </c>
      <c r="F50" s="34"/>
      <c r="G50" s="34" t="e">
        <f t="shared" si="8"/>
        <v>#DIV/0!</v>
      </c>
      <c r="H50" s="34"/>
      <c r="I50" s="33" t="e">
        <f t="shared" si="9"/>
        <v>#DIV/0!</v>
      </c>
      <c r="J50" s="33"/>
      <c r="L50" s="21">
        <v>11</v>
      </c>
      <c r="M50" s="21">
        <f t="shared" si="10"/>
        <v>10011</v>
      </c>
    </row>
    <row r="51" spans="1:13" ht="12" customHeight="1" x14ac:dyDescent="0.25">
      <c r="A51" s="5"/>
      <c r="B51" s="5"/>
      <c r="C51" s="32" t="s">
        <v>81</v>
      </c>
      <c r="D51" s="33"/>
      <c r="E51" s="34" t="e">
        <f t="shared" si="7"/>
        <v>#DIV/0!</v>
      </c>
      <c r="F51" s="34"/>
      <c r="G51" s="34" t="e">
        <f t="shared" si="8"/>
        <v>#DIV/0!</v>
      </c>
      <c r="H51" s="34"/>
      <c r="I51" s="33" t="e">
        <f t="shared" si="9"/>
        <v>#DIV/0!</v>
      </c>
      <c r="J51" s="33"/>
      <c r="L51" s="21">
        <v>12</v>
      </c>
      <c r="M51" s="21">
        <f t="shared" si="10"/>
        <v>10012</v>
      </c>
    </row>
    <row r="52" spans="1:13" ht="12" customHeight="1" x14ac:dyDescent="0.25">
      <c r="A52" s="5"/>
      <c r="B52" s="5"/>
      <c r="C52" s="32" t="s">
        <v>82</v>
      </c>
      <c r="D52" s="33"/>
      <c r="E52" s="34"/>
      <c r="F52" s="34"/>
      <c r="G52" s="34"/>
      <c r="H52" s="34"/>
      <c r="I52" s="33">
        <f t="shared" si="9"/>
        <v>0</v>
      </c>
      <c r="J52" s="33"/>
      <c r="M52" s="21">
        <f t="shared" si="10"/>
        <v>10000</v>
      </c>
    </row>
    <row r="53" spans="1:13" ht="12" customHeight="1" x14ac:dyDescent="0.25">
      <c r="A53" s="5"/>
      <c r="B53" s="5"/>
      <c r="C53" s="36" t="s">
        <v>85</v>
      </c>
      <c r="D53" s="37">
        <f>SUM(D54:D58)</f>
        <v>0</v>
      </c>
      <c r="E53" s="42"/>
      <c r="F53" s="42"/>
      <c r="G53" s="43"/>
      <c r="H53" s="42"/>
      <c r="I53" s="41" t="e">
        <f>SUM(I54:I58)</f>
        <v>#DIV/0!</v>
      </c>
      <c r="J53" s="41">
        <f>SUM(J54:J58)</f>
        <v>0</v>
      </c>
    </row>
    <row r="54" spans="1:13" ht="12" customHeight="1" x14ac:dyDescent="0.25">
      <c r="A54" s="5"/>
      <c r="B54" s="5"/>
      <c r="C54" s="44" t="s">
        <v>86</v>
      </c>
      <c r="D54" s="33"/>
      <c r="E54" s="34" t="e">
        <f>(E232*D232+E291*D291+E350*D350+E409*D409+E468*D468+E527*D527+E586*D586+E645*D645+E704*D704+E763*D763+E822*D822+E881*D881+E940*D940+E999*D999+E1058*D1058+E1117*D1117)/D54</f>
        <v>#DIV/0!</v>
      </c>
      <c r="F54" s="34"/>
      <c r="G54" s="34" t="e">
        <f>E54*(1+F54)</f>
        <v>#DIV/0!</v>
      </c>
      <c r="H54" s="34"/>
      <c r="I54" s="33" t="e">
        <f>(D54*G54*H54)</f>
        <v>#DIV/0!</v>
      </c>
      <c r="J54" s="33"/>
      <c r="L54" s="21">
        <v>1</v>
      </c>
      <c r="M54" s="21">
        <f>$L$2*100+L54</f>
        <v>10001</v>
      </c>
    </row>
    <row r="55" spans="1:13" ht="12" customHeight="1" x14ac:dyDescent="0.25">
      <c r="A55" s="5"/>
      <c r="B55" s="5"/>
      <c r="C55" s="44" t="s">
        <v>87</v>
      </c>
      <c r="D55" s="33"/>
      <c r="E55" s="34" t="e">
        <f>(E233*D233+E292*D292+E351*D351+E410*D410+E469*D469+E528*D528+E587*D587+E646*D646+E705*D705+E764*D764+E823*D823+E882*D882+E941*D941+E1000*D1000+E1059*D1059+E1118*D1118)/D55</f>
        <v>#DIV/0!</v>
      </c>
      <c r="F55" s="34"/>
      <c r="G55" s="34" t="e">
        <f>E55*(1+F55)</f>
        <v>#DIV/0!</v>
      </c>
      <c r="H55" s="34"/>
      <c r="I55" s="33" t="e">
        <f>(D55*G55*H55)</f>
        <v>#DIV/0!</v>
      </c>
      <c r="J55" s="33"/>
      <c r="L55" s="21">
        <v>2</v>
      </c>
      <c r="M55" s="21">
        <f>$L$2*100+L55</f>
        <v>10002</v>
      </c>
    </row>
    <row r="56" spans="1:13" ht="12" customHeight="1" x14ac:dyDescent="0.25">
      <c r="A56" s="5"/>
      <c r="B56" s="5"/>
      <c r="C56" s="44" t="s">
        <v>88</v>
      </c>
      <c r="D56" s="33"/>
      <c r="E56" s="34" t="e">
        <f>(E234*D234+E293*D293+E352*D352+E411*D411+E470*D470+E529*D529+E588*D588+E647*D647+E706*D706+E765*D765+E824*D824+E883*D883+E942*D942+E1001*D1001+E1060*D1060+E1119*D1119)/D56</f>
        <v>#DIV/0!</v>
      </c>
      <c r="F56" s="34"/>
      <c r="G56" s="34" t="e">
        <f>E56*(1+F56)</f>
        <v>#DIV/0!</v>
      </c>
      <c r="H56" s="34"/>
      <c r="I56" s="33" t="e">
        <f>(D56*G56*H56)</f>
        <v>#DIV/0!</v>
      </c>
      <c r="J56" s="33"/>
      <c r="L56" s="21">
        <v>3</v>
      </c>
      <c r="M56" s="21">
        <f>$L$2*100+L56</f>
        <v>10003</v>
      </c>
    </row>
    <row r="57" spans="1:13" ht="12" customHeight="1" x14ac:dyDescent="0.25">
      <c r="A57" s="5"/>
      <c r="B57" s="5"/>
      <c r="C57" s="44" t="s">
        <v>89</v>
      </c>
      <c r="D57" s="33"/>
      <c r="E57" s="34" t="e">
        <f>(E235*D235+E294*D294+E353*D353+E412*D412+E471*D471+E530*D530+E589*D589+E648*D648+E707*D707+E766*D766+E825*D825+E884*D884+E943*D943+E1002*D1002+E1061*D1061+E1120*D1120)/D57</f>
        <v>#DIV/0!</v>
      </c>
      <c r="F57" s="34"/>
      <c r="G57" s="34" t="e">
        <f>E57*(1+F57)</f>
        <v>#DIV/0!</v>
      </c>
      <c r="H57" s="34"/>
      <c r="I57" s="33" t="e">
        <f>(D57*G57*H57)</f>
        <v>#DIV/0!</v>
      </c>
      <c r="J57" s="33"/>
      <c r="L57" s="21">
        <v>4</v>
      </c>
      <c r="M57" s="21">
        <f>$L$2*100+L57</f>
        <v>10004</v>
      </c>
    </row>
    <row r="58" spans="1:13" ht="12" customHeight="1" x14ac:dyDescent="0.25">
      <c r="A58" s="5"/>
      <c r="B58" s="5"/>
      <c r="C58" s="44" t="s">
        <v>90</v>
      </c>
      <c r="D58" s="33"/>
      <c r="E58" s="34" t="e">
        <f>(E236*D236+E295*D295+E354*D354+E413*D413+E472*D472+E531*D531+E590*D590+E649*D649+E708*D708+E767*D767+E826*D826+E885*D885+E944*D944+E1003*D1003+E1062*D1062+E1121*D1121)/D58</f>
        <v>#DIV/0!</v>
      </c>
      <c r="F58" s="34"/>
      <c r="G58" s="34" t="e">
        <f>E58*(1+F58)</f>
        <v>#DIV/0!</v>
      </c>
      <c r="H58" s="34"/>
      <c r="I58" s="33" t="e">
        <f>(D58*G58*H58)</f>
        <v>#DIV/0!</v>
      </c>
      <c r="J58" s="33"/>
      <c r="L58" s="21">
        <v>5</v>
      </c>
      <c r="M58" s="21">
        <f>$L$2*100+L58</f>
        <v>10005</v>
      </c>
    </row>
    <row r="59" spans="1:13" ht="12" customHeight="1" x14ac:dyDescent="0.25">
      <c r="A59" s="45"/>
      <c r="B59" s="45"/>
      <c r="C59" s="44"/>
      <c r="D59" s="33"/>
      <c r="E59" s="34"/>
      <c r="F59" s="34"/>
      <c r="G59" s="34"/>
      <c r="H59" s="34"/>
      <c r="I59" s="33"/>
      <c r="J59" s="33"/>
    </row>
    <row r="60" spans="1:13" ht="12" customHeight="1" x14ac:dyDescent="0.25">
      <c r="A60" s="46" t="s">
        <v>91</v>
      </c>
      <c r="B60" s="46"/>
      <c r="C60" s="46"/>
      <c r="D60" s="47"/>
      <c r="E60" s="48"/>
      <c r="F60" s="48"/>
      <c r="G60" s="48"/>
      <c r="H60" s="48"/>
      <c r="I60" s="41" t="e">
        <f>I12+I26+I39+I53</f>
        <v>#DIV/0!</v>
      </c>
      <c r="J60" s="41">
        <f>J12+J26+J39+J53</f>
        <v>0</v>
      </c>
      <c r="M60" s="49"/>
    </row>
    <row r="61" spans="1:13" x14ac:dyDescent="0.25">
      <c r="A61" s="13" t="s">
        <v>23</v>
      </c>
      <c r="B61" s="13"/>
      <c r="C61" s="12">
        <f>Presentación!$C$3</f>
        <v>1990</v>
      </c>
      <c r="D61" s="12"/>
      <c r="E61" s="12"/>
      <c r="F61" s="12"/>
      <c r="G61" s="12"/>
      <c r="H61" s="12"/>
      <c r="I61" s="12"/>
      <c r="J61" s="12"/>
    </row>
    <row r="62" spans="1:13" ht="13.5" customHeight="1" x14ac:dyDescent="0.25">
      <c r="A62" s="11" t="s">
        <v>24</v>
      </c>
      <c r="B62" s="11"/>
      <c r="C62" s="10" t="s">
        <v>92</v>
      </c>
      <c r="D62" s="10"/>
      <c r="E62" s="10"/>
      <c r="F62" s="10"/>
      <c r="G62" s="10"/>
      <c r="H62" s="10"/>
      <c r="I62" s="10"/>
      <c r="J62" s="10"/>
    </row>
    <row r="63" spans="1:13" ht="17.25" customHeight="1" x14ac:dyDescent="0.25">
      <c r="A63" s="11" t="s">
        <v>5</v>
      </c>
      <c r="B63" s="11"/>
      <c r="C63" s="9" t="s">
        <v>26</v>
      </c>
      <c r="D63" s="9"/>
      <c r="E63" s="9"/>
      <c r="F63" s="9"/>
      <c r="G63" s="9"/>
      <c r="H63" s="9"/>
      <c r="I63" s="9"/>
      <c r="J63" s="9"/>
    </row>
    <row r="64" spans="1:13" ht="13.5" customHeight="1" x14ac:dyDescent="0.25">
      <c r="A64" s="11" t="s">
        <v>27</v>
      </c>
      <c r="B64" s="11"/>
      <c r="C64" s="9" t="s">
        <v>28</v>
      </c>
      <c r="D64" s="9"/>
      <c r="E64" s="9"/>
      <c r="F64" s="9"/>
      <c r="G64" s="9"/>
      <c r="H64" s="9"/>
      <c r="I64" s="9"/>
      <c r="J64" s="9"/>
    </row>
    <row r="65" spans="1:10" ht="13.5" customHeight="1" x14ac:dyDescent="0.25">
      <c r="A65" s="11" t="s">
        <v>29</v>
      </c>
      <c r="B65" s="11"/>
      <c r="C65" s="9" t="s">
        <v>30</v>
      </c>
      <c r="D65" s="9"/>
      <c r="E65" s="9"/>
      <c r="F65" s="9"/>
      <c r="G65" s="9"/>
      <c r="H65" s="9"/>
      <c r="I65" s="9"/>
      <c r="J65" s="9"/>
    </row>
    <row r="66" spans="1:10" ht="13.5" customHeight="1" x14ac:dyDescent="0.25">
      <c r="A66" s="11" t="s">
        <v>31</v>
      </c>
      <c r="B66" s="11"/>
      <c r="C66" s="9" t="s">
        <v>32</v>
      </c>
      <c r="D66" s="9"/>
      <c r="E66" s="9"/>
      <c r="F66" s="9"/>
      <c r="G66" s="9"/>
      <c r="H66" s="9"/>
      <c r="I66" s="9"/>
      <c r="J66" s="9"/>
    </row>
    <row r="67" spans="1:10" ht="48.75" customHeight="1" x14ac:dyDescent="0.25">
      <c r="A67" s="22" t="s">
        <v>33</v>
      </c>
      <c r="B67" s="22"/>
      <c r="C67" s="23" t="s">
        <v>34</v>
      </c>
      <c r="D67" s="23" t="s">
        <v>35</v>
      </c>
      <c r="E67" s="8" t="s">
        <v>36</v>
      </c>
      <c r="F67" s="8"/>
      <c r="G67" s="8"/>
      <c r="H67" s="24" t="s">
        <v>35</v>
      </c>
      <c r="I67" s="24"/>
      <c r="J67" s="24"/>
    </row>
    <row r="68" spans="1:10" ht="54.75" customHeight="1" x14ac:dyDescent="0.25">
      <c r="A68" s="7" t="s">
        <v>37</v>
      </c>
      <c r="B68" s="7"/>
      <c r="C68" s="6" t="s">
        <v>38</v>
      </c>
      <c r="D68" s="25" t="s">
        <v>39</v>
      </c>
      <c r="E68" s="25" t="s">
        <v>40</v>
      </c>
      <c r="F68" s="25" t="s">
        <v>41</v>
      </c>
      <c r="G68" s="25" t="s">
        <v>42</v>
      </c>
      <c r="H68" s="25" t="s">
        <v>43</v>
      </c>
      <c r="I68" s="25" t="s">
        <v>44</v>
      </c>
      <c r="J68" s="25" t="s">
        <v>45</v>
      </c>
    </row>
    <row r="69" spans="1:10" ht="24.75" customHeight="1" x14ac:dyDescent="0.25">
      <c r="A69" s="6" t="s">
        <v>46</v>
      </c>
      <c r="B69" s="6" t="s">
        <v>47</v>
      </c>
      <c r="C69" s="6"/>
      <c r="D69" s="25" t="s">
        <v>48</v>
      </c>
      <c r="E69" s="25" t="s">
        <v>49</v>
      </c>
      <c r="F69" s="25" t="s">
        <v>50</v>
      </c>
      <c r="G69" s="25" t="s">
        <v>49</v>
      </c>
      <c r="H69" s="25" t="s">
        <v>51</v>
      </c>
      <c r="I69" s="25" t="s">
        <v>52</v>
      </c>
      <c r="J69" s="25" t="s">
        <v>53</v>
      </c>
    </row>
    <row r="70" spans="1:10" ht="47.25" customHeight="1" x14ac:dyDescent="0.25">
      <c r="A70" s="6"/>
      <c r="B70" s="6"/>
      <c r="C70" s="6"/>
      <c r="D70" s="25" t="s">
        <v>54</v>
      </c>
      <c r="E70" s="25" t="s">
        <v>55</v>
      </c>
      <c r="F70" s="25" t="s">
        <v>56</v>
      </c>
      <c r="G70" s="25" t="s">
        <v>57</v>
      </c>
      <c r="H70" s="25" t="s">
        <v>58</v>
      </c>
      <c r="I70" s="25" t="s">
        <v>59</v>
      </c>
      <c r="J70" s="25" t="s">
        <v>60</v>
      </c>
    </row>
    <row r="71" spans="1:10" ht="13.5" x14ac:dyDescent="0.25">
      <c r="A71" s="6"/>
      <c r="B71" s="6"/>
      <c r="C71" s="6"/>
      <c r="D71" s="26" t="s">
        <v>61</v>
      </c>
      <c r="E71" s="26" t="s">
        <v>62</v>
      </c>
      <c r="F71" s="26" t="s">
        <v>63</v>
      </c>
      <c r="G71" s="26" t="s">
        <v>64</v>
      </c>
      <c r="H71" s="26" t="s">
        <v>65</v>
      </c>
      <c r="I71" s="26" t="s">
        <v>66</v>
      </c>
      <c r="J71" s="26" t="s">
        <v>67</v>
      </c>
    </row>
    <row r="72" spans="1:10" ht="12" customHeight="1" x14ac:dyDescent="0.25">
      <c r="A72" s="5" t="s">
        <v>68</v>
      </c>
      <c r="B72" s="5" t="s">
        <v>68</v>
      </c>
      <c r="C72" s="27" t="s">
        <v>69</v>
      </c>
      <c r="D72" s="28">
        <f>SUM(D73:D85)</f>
        <v>0</v>
      </c>
      <c r="E72" s="29"/>
      <c r="F72" s="29"/>
      <c r="G72" s="30"/>
      <c r="H72" s="29"/>
      <c r="I72" s="31">
        <f>SUM(I73:I85)</f>
        <v>0</v>
      </c>
      <c r="J72" s="31">
        <f>SUM(J73:J84)</f>
        <v>0</v>
      </c>
    </row>
    <row r="73" spans="1:10" ht="12.75" customHeight="1" x14ac:dyDescent="0.25">
      <c r="A73" s="5"/>
      <c r="B73" s="5"/>
      <c r="C73" s="32" t="s">
        <v>70</v>
      </c>
      <c r="D73" s="33">
        <f t="shared" ref="D73:D85" si="11">D191+D250+D309+D368+D427+D486+D545+D604+D663+D722+D781+D840+D899+D958+D1017+D1076</f>
        <v>0</v>
      </c>
      <c r="E73" s="34" t="e">
        <f t="shared" ref="E73:E84" si="12">(E191*D191+E250*D250+E309*D309+E368*D368+E427*D427+E486*D486+E545*D545+E604*D604+E663*D663+E722*D722+E781*D781+E840*D840+E899*D899+E958*D958+E1017*D1017+E1076*D1076)/D73</f>
        <v>#DIV/0!</v>
      </c>
      <c r="F73" s="34">
        <f>'[1]Factores expansión_bosques'!$C$21</f>
        <v>0.28689999999999999</v>
      </c>
      <c r="G73" s="34" t="e">
        <f t="shared" ref="G73:G84" si="13">E73*(1+F73)</f>
        <v>#DIV/0!</v>
      </c>
      <c r="H73" s="34">
        <f>'[1]Factores emisión'!$B$5</f>
        <v>0.47</v>
      </c>
      <c r="I73" s="33">
        <f t="shared" ref="I73:I85" si="14">I191+I250+I309+I368+I427+I486+I545+I604+I663+I722+I781+I840+I899+I958+I1017+I1076</f>
        <v>0</v>
      </c>
      <c r="J73" s="33">
        <f>(I73*'[1]Factores emisión'!$B$12)/1000</f>
        <v>0</v>
      </c>
    </row>
    <row r="74" spans="1:10" ht="12.75" customHeight="1" x14ac:dyDescent="0.25">
      <c r="A74" s="5"/>
      <c r="B74" s="5"/>
      <c r="C74" s="32" t="s">
        <v>71</v>
      </c>
      <c r="D74" s="33">
        <f t="shared" si="11"/>
        <v>0</v>
      </c>
      <c r="E74" s="34" t="e">
        <f t="shared" si="12"/>
        <v>#DIV/0!</v>
      </c>
      <c r="F74" s="34">
        <f>'[1]Factores expansión_bosques'!$C$21</f>
        <v>0.28689999999999999</v>
      </c>
      <c r="G74" s="34" t="e">
        <f t="shared" si="13"/>
        <v>#DIV/0!</v>
      </c>
      <c r="H74" s="34">
        <f>'[1]Factores emisión'!$B$5</f>
        <v>0.47</v>
      </c>
      <c r="I74" s="33">
        <f t="shared" si="14"/>
        <v>0</v>
      </c>
      <c r="J74" s="33">
        <f>(I74*'[1]Factores emisión'!$B$12)/1000</f>
        <v>0</v>
      </c>
    </row>
    <row r="75" spans="1:10" ht="12.75" customHeight="1" x14ac:dyDescent="0.25">
      <c r="A75" s="5"/>
      <c r="B75" s="5"/>
      <c r="C75" s="32" t="s">
        <v>72</v>
      </c>
      <c r="D75" s="33">
        <f t="shared" si="11"/>
        <v>0</v>
      </c>
      <c r="E75" s="34" t="e">
        <f t="shared" si="12"/>
        <v>#DIV/0!</v>
      </c>
      <c r="F75" s="34">
        <f>'[1]Factores expansión_bosques'!$C$21</f>
        <v>0.28689999999999999</v>
      </c>
      <c r="G75" s="34" t="e">
        <f t="shared" si="13"/>
        <v>#DIV/0!</v>
      </c>
      <c r="H75" s="34">
        <f>'[1]Factores emisión'!$B$5</f>
        <v>0.47</v>
      </c>
      <c r="I75" s="33">
        <f t="shared" si="14"/>
        <v>0</v>
      </c>
      <c r="J75" s="33">
        <f>(I75*'[1]Factores emisión'!$B$12)/1000</f>
        <v>0</v>
      </c>
    </row>
    <row r="76" spans="1:10" ht="12.75" customHeight="1" x14ac:dyDescent="0.25">
      <c r="A76" s="5"/>
      <c r="B76" s="5"/>
      <c r="C76" s="32" t="s">
        <v>73</v>
      </c>
      <c r="D76" s="33">
        <f t="shared" si="11"/>
        <v>0</v>
      </c>
      <c r="E76" s="34" t="e">
        <f t="shared" si="12"/>
        <v>#DIV/0!</v>
      </c>
      <c r="F76" s="34">
        <f>'[1]Factores expansión_bosques'!$C$21</f>
        <v>0.28689999999999999</v>
      </c>
      <c r="G76" s="34" t="e">
        <f t="shared" si="13"/>
        <v>#DIV/0!</v>
      </c>
      <c r="H76" s="34">
        <f>'[1]Factores emisión'!$B$5</f>
        <v>0.47</v>
      </c>
      <c r="I76" s="33">
        <f t="shared" si="14"/>
        <v>0</v>
      </c>
      <c r="J76" s="33">
        <f>(I76*'[1]Factores emisión'!$B$12)/1000</f>
        <v>0</v>
      </c>
    </row>
    <row r="77" spans="1:10" s="50" customFormat="1" ht="12.75" customHeight="1" x14ac:dyDescent="0.25">
      <c r="A77" s="5"/>
      <c r="B77" s="5"/>
      <c r="C77" s="35" t="s">
        <v>74</v>
      </c>
      <c r="D77" s="33">
        <f t="shared" si="11"/>
        <v>0</v>
      </c>
      <c r="E77" s="34" t="e">
        <f t="shared" si="12"/>
        <v>#DIV/0!</v>
      </c>
      <c r="F77" s="34">
        <f>'[1]Factores expansión_bosques'!$C$21</f>
        <v>0.28689999999999999</v>
      </c>
      <c r="G77" s="34" t="e">
        <f t="shared" si="13"/>
        <v>#DIV/0!</v>
      </c>
      <c r="H77" s="34">
        <f>'[1]Factores emisión'!$B$5</f>
        <v>0.47</v>
      </c>
      <c r="I77" s="33">
        <f t="shared" si="14"/>
        <v>0</v>
      </c>
      <c r="J77" s="33">
        <f>(I77*'[1]Factores emisión'!$B$12)/1000</f>
        <v>0</v>
      </c>
    </row>
    <row r="78" spans="1:10" s="50" customFormat="1" ht="12.75" customHeight="1" x14ac:dyDescent="0.25">
      <c r="A78" s="5"/>
      <c r="B78" s="5"/>
      <c r="C78" s="32" t="s">
        <v>75</v>
      </c>
      <c r="D78" s="33">
        <f t="shared" si="11"/>
        <v>0</v>
      </c>
      <c r="E78" s="34" t="e">
        <f t="shared" si="12"/>
        <v>#DIV/0!</v>
      </c>
      <c r="F78" s="34">
        <f>'[1]Factores expansión_bosques'!$C$21</f>
        <v>0.28689999999999999</v>
      </c>
      <c r="G78" s="34" t="e">
        <f t="shared" si="13"/>
        <v>#DIV/0!</v>
      </c>
      <c r="H78" s="34">
        <f>'[1]Factores emisión'!$B$5</f>
        <v>0.47</v>
      </c>
      <c r="I78" s="33">
        <f t="shared" si="14"/>
        <v>0</v>
      </c>
      <c r="J78" s="33">
        <f>(I78*'[1]Factores emisión'!$B$12)/1000</f>
        <v>0</v>
      </c>
    </row>
    <row r="79" spans="1:10" s="50" customFormat="1" ht="12.75" customHeight="1" x14ac:dyDescent="0.25">
      <c r="A79" s="5"/>
      <c r="B79" s="5"/>
      <c r="C79" s="32" t="s">
        <v>76</v>
      </c>
      <c r="D79" s="33">
        <f t="shared" si="11"/>
        <v>0</v>
      </c>
      <c r="E79" s="34" t="e">
        <f t="shared" si="12"/>
        <v>#DIV/0!</v>
      </c>
      <c r="F79" s="34">
        <f>'[1]Factores expansión_bosques'!$C$21</f>
        <v>0.28689999999999999</v>
      </c>
      <c r="G79" s="34" t="e">
        <f t="shared" si="13"/>
        <v>#DIV/0!</v>
      </c>
      <c r="H79" s="34">
        <f>'[1]Factores emisión'!$B$5</f>
        <v>0.47</v>
      </c>
      <c r="I79" s="33">
        <f t="shared" si="14"/>
        <v>0</v>
      </c>
      <c r="J79" s="33">
        <f>(I79*'[1]Factores emisión'!$B$12)/1000</f>
        <v>0</v>
      </c>
    </row>
    <row r="80" spans="1:10" s="50" customFormat="1" ht="12.75" customHeight="1" x14ac:dyDescent="0.25">
      <c r="A80" s="5"/>
      <c r="B80" s="5"/>
      <c r="C80" s="32" t="s">
        <v>77</v>
      </c>
      <c r="D80" s="33">
        <f t="shared" si="11"/>
        <v>0</v>
      </c>
      <c r="E80" s="34" t="e">
        <f t="shared" si="12"/>
        <v>#DIV/0!</v>
      </c>
      <c r="F80" s="34">
        <f>'[1]Factores expansión_bosques'!$C$21</f>
        <v>0.28689999999999999</v>
      </c>
      <c r="G80" s="34" t="e">
        <f t="shared" si="13"/>
        <v>#DIV/0!</v>
      </c>
      <c r="H80" s="34">
        <f>'[1]Factores emisión'!$B$5</f>
        <v>0.47</v>
      </c>
      <c r="I80" s="33">
        <f t="shared" si="14"/>
        <v>0</v>
      </c>
      <c r="J80" s="33">
        <f>(I80*'[1]Factores emisión'!$B$12)/1000</f>
        <v>0</v>
      </c>
    </row>
    <row r="81" spans="1:10" ht="12.75" customHeight="1" x14ac:dyDescent="0.25">
      <c r="A81" s="5"/>
      <c r="B81" s="5"/>
      <c r="C81" s="32" t="s">
        <v>78</v>
      </c>
      <c r="D81" s="33">
        <f t="shared" si="11"/>
        <v>0</v>
      </c>
      <c r="E81" s="34" t="e">
        <f t="shared" si="12"/>
        <v>#DIV/0!</v>
      </c>
      <c r="F81" s="34">
        <f>'[1]Factores expansión_bosques'!$C$21</f>
        <v>0.28689999999999999</v>
      </c>
      <c r="G81" s="34" t="e">
        <f t="shared" si="13"/>
        <v>#DIV/0!</v>
      </c>
      <c r="H81" s="34">
        <f>'[1]Factores emisión'!$B$5</f>
        <v>0.47</v>
      </c>
      <c r="I81" s="33">
        <f t="shared" si="14"/>
        <v>0</v>
      </c>
      <c r="J81" s="33">
        <f>(I81*'[1]Factores emisión'!$B$12)/1000</f>
        <v>0</v>
      </c>
    </row>
    <row r="82" spans="1:10" ht="12.75" customHeight="1" x14ac:dyDescent="0.25">
      <c r="A82" s="5"/>
      <c r="B82" s="5"/>
      <c r="C82" s="32" t="s">
        <v>79</v>
      </c>
      <c r="D82" s="33">
        <f t="shared" si="11"/>
        <v>0</v>
      </c>
      <c r="E82" s="34" t="e">
        <f t="shared" si="12"/>
        <v>#DIV/0!</v>
      </c>
      <c r="F82" s="34">
        <f>'[1]Factores expansión_bosques'!$C$21</f>
        <v>0.28689999999999999</v>
      </c>
      <c r="G82" s="34" t="e">
        <f t="shared" si="13"/>
        <v>#DIV/0!</v>
      </c>
      <c r="H82" s="34">
        <f>'[1]Factores emisión'!$B$5</f>
        <v>0.47</v>
      </c>
      <c r="I82" s="33">
        <f t="shared" si="14"/>
        <v>0</v>
      </c>
      <c r="J82" s="33">
        <f>(I82*'[1]Factores emisión'!$B$12)/1000</f>
        <v>0</v>
      </c>
    </row>
    <row r="83" spans="1:10" ht="12.75" customHeight="1" x14ac:dyDescent="0.25">
      <c r="A83" s="5"/>
      <c r="B83" s="5"/>
      <c r="C83" s="32" t="s">
        <v>80</v>
      </c>
      <c r="D83" s="33">
        <f t="shared" si="11"/>
        <v>0</v>
      </c>
      <c r="E83" s="34" t="e">
        <f t="shared" si="12"/>
        <v>#DIV/0!</v>
      </c>
      <c r="F83" s="34">
        <f>'[1]Factores expansión_bosques'!$C$21</f>
        <v>0.28689999999999999</v>
      </c>
      <c r="G83" s="34" t="e">
        <f t="shared" si="13"/>
        <v>#DIV/0!</v>
      </c>
      <c r="H83" s="34">
        <f>'[1]Factores emisión'!$B$5</f>
        <v>0.47</v>
      </c>
      <c r="I83" s="33">
        <f t="shared" si="14"/>
        <v>0</v>
      </c>
      <c r="J83" s="33">
        <f>(I83*'[1]Factores emisión'!$B$12)/1000</f>
        <v>0</v>
      </c>
    </row>
    <row r="84" spans="1:10" ht="13.5" customHeight="1" x14ac:dyDescent="0.25">
      <c r="A84" s="5"/>
      <c r="B84" s="5"/>
      <c r="C84" s="32" t="s">
        <v>81</v>
      </c>
      <c r="D84" s="33">
        <f t="shared" si="11"/>
        <v>0</v>
      </c>
      <c r="E84" s="34" t="e">
        <f t="shared" si="12"/>
        <v>#DIV/0!</v>
      </c>
      <c r="F84" s="34">
        <f>'[1]Factores expansión_bosques'!$C$21</f>
        <v>0.28689999999999999</v>
      </c>
      <c r="G84" s="34" t="e">
        <f t="shared" si="13"/>
        <v>#DIV/0!</v>
      </c>
      <c r="H84" s="34">
        <f>'[1]Factores emisión'!$B$5</f>
        <v>0.47</v>
      </c>
      <c r="I84" s="33">
        <f t="shared" si="14"/>
        <v>0</v>
      </c>
      <c r="J84" s="33">
        <f>(I84*'[1]Factores emisión'!$B$12)/1000</f>
        <v>0</v>
      </c>
    </row>
    <row r="85" spans="1:10" ht="13.5" customHeight="1" x14ac:dyDescent="0.25">
      <c r="A85" s="5"/>
      <c r="B85" s="5"/>
      <c r="C85" s="32" t="s">
        <v>82</v>
      </c>
      <c r="D85" s="33">
        <f t="shared" si="11"/>
        <v>0</v>
      </c>
      <c r="E85" s="34"/>
      <c r="F85" s="34"/>
      <c r="G85" s="34"/>
      <c r="H85" s="34"/>
      <c r="I85" s="33">
        <f t="shared" si="14"/>
        <v>0</v>
      </c>
      <c r="J85" s="33">
        <f>(I85*'[1]Factores emisión'!$B$12)/1000</f>
        <v>0</v>
      </c>
    </row>
    <row r="86" spans="1:10" ht="13.5" customHeight="1" x14ac:dyDescent="0.25">
      <c r="A86" s="5"/>
      <c r="B86" s="5"/>
      <c r="C86" s="36" t="s">
        <v>83</v>
      </c>
      <c r="D86" s="37">
        <f>SUM(D87:D98)</f>
        <v>0</v>
      </c>
      <c r="E86" s="38"/>
      <c r="F86" s="39"/>
      <c r="G86" s="40"/>
      <c r="H86" s="39"/>
      <c r="I86" s="41">
        <f>SUM(I87:I98)</f>
        <v>0</v>
      </c>
      <c r="J86" s="41">
        <f>SUM(J87:J98)</f>
        <v>0</v>
      </c>
    </row>
    <row r="87" spans="1:10" ht="13.5" customHeight="1" x14ac:dyDescent="0.25">
      <c r="A87" s="5"/>
      <c r="B87" s="5"/>
      <c r="C87" s="32" t="s">
        <v>70</v>
      </c>
      <c r="D87" s="33">
        <f t="shared" ref="D87:D98" si="15">D205+D264+D323+D382+D441+D500+D559+D618+D677+D736+D795+D854+D913+D972+D1031+D1090</f>
        <v>0</v>
      </c>
      <c r="E87" s="34">
        <f>'[1]Incremento Bosques Naturales'!$M$3</f>
        <v>0.39073076162790699</v>
      </c>
      <c r="F87" s="34">
        <f>'[1]Factores expansión_bosques'!$C$21</f>
        <v>0.28689999999999999</v>
      </c>
      <c r="G87" s="34">
        <f t="shared" ref="G87:G98" si="16">E87*(1+F87)</f>
        <v>0.50283141713895352</v>
      </c>
      <c r="H87" s="34">
        <f>'[1]Factores emisión'!$B$5</f>
        <v>0.47</v>
      </c>
      <c r="I87" s="33">
        <f t="shared" ref="I87:I98" si="17">I205+I264+I323+I382+I441+I500+I559+I618+I677+I736+I795+I854+I913+I972+I1031+I1090</f>
        <v>0</v>
      </c>
      <c r="J87" s="33">
        <f>(I87*'[1]Factores emisión'!$B$12)/1000</f>
        <v>0</v>
      </c>
    </row>
    <row r="88" spans="1:10" ht="13.5" customHeight="1" x14ac:dyDescent="0.25">
      <c r="A88" s="5"/>
      <c r="B88" s="5"/>
      <c r="C88" s="32" t="s">
        <v>71</v>
      </c>
      <c r="D88" s="33">
        <f t="shared" si="15"/>
        <v>0</v>
      </c>
      <c r="E88" s="34">
        <f>'[1]Incremento Bosques Naturales'!$M$4</f>
        <v>3.3863332674418598</v>
      </c>
      <c r="F88" s="34">
        <f>'[1]Factores expansión_bosques'!$C$21</f>
        <v>0.28689999999999999</v>
      </c>
      <c r="G88" s="34">
        <f t="shared" si="16"/>
        <v>4.3578722818709288</v>
      </c>
      <c r="H88" s="34">
        <f>'[1]Factores emisión'!$B$5</f>
        <v>0.47</v>
      </c>
      <c r="I88" s="33">
        <f t="shared" si="17"/>
        <v>0</v>
      </c>
      <c r="J88" s="33">
        <f>(I88*'[1]Factores emisión'!$B$12)/1000</f>
        <v>0</v>
      </c>
    </row>
    <row r="89" spans="1:10" ht="12.75" customHeight="1" x14ac:dyDescent="0.25">
      <c r="A89" s="5"/>
      <c r="B89" s="5"/>
      <c r="C89" s="32" t="s">
        <v>72</v>
      </c>
      <c r="D89" s="33">
        <f t="shared" si="15"/>
        <v>0</v>
      </c>
      <c r="E89" s="34">
        <f>'[1]Incremento Bosques Naturales'!$M$5</f>
        <v>3.99413667441861</v>
      </c>
      <c r="F89" s="34">
        <f>'[1]Factores expansión_bosques'!$C$21</f>
        <v>0.28689999999999999</v>
      </c>
      <c r="G89" s="34">
        <f t="shared" si="16"/>
        <v>5.1400544863093085</v>
      </c>
      <c r="H89" s="34">
        <f>'[1]Factores emisión'!$B$5</f>
        <v>0.47</v>
      </c>
      <c r="I89" s="33">
        <f t="shared" si="17"/>
        <v>0</v>
      </c>
      <c r="J89" s="33">
        <f>(I89*'[1]Factores emisión'!$B$12)/1000</f>
        <v>0</v>
      </c>
    </row>
    <row r="90" spans="1:10" ht="12.75" customHeight="1" x14ac:dyDescent="0.25">
      <c r="A90" s="5"/>
      <c r="B90" s="5"/>
      <c r="C90" s="32" t="s">
        <v>73</v>
      </c>
      <c r="D90" s="33">
        <f t="shared" si="15"/>
        <v>0</v>
      </c>
      <c r="E90" s="34">
        <f>'[1]Incremento Bosques Naturales'!$M$6</f>
        <v>4.3327700011627899</v>
      </c>
      <c r="F90" s="34">
        <f>'[1]Factores expansión_bosques'!$C$21</f>
        <v>0.28689999999999999</v>
      </c>
      <c r="G90" s="34">
        <f t="shared" si="16"/>
        <v>5.5758417144963941</v>
      </c>
      <c r="H90" s="34">
        <f>'[1]Factores emisión'!$B$5</f>
        <v>0.47</v>
      </c>
      <c r="I90" s="33">
        <f t="shared" si="17"/>
        <v>0</v>
      </c>
      <c r="J90" s="33">
        <f>(I90*'[1]Factores emisión'!$B$12)/1000</f>
        <v>0</v>
      </c>
    </row>
    <row r="91" spans="1:10" ht="12.75" customHeight="1" x14ac:dyDescent="0.25">
      <c r="A91" s="5"/>
      <c r="B91" s="5"/>
      <c r="C91" s="35" t="s">
        <v>74</v>
      </c>
      <c r="D91" s="33">
        <f t="shared" si="15"/>
        <v>0</v>
      </c>
      <c r="E91" s="34">
        <f>'[1]Incremento Bosques Naturales'!$M$7</f>
        <v>0</v>
      </c>
      <c r="F91" s="34">
        <f>'[1]Factores expansión_bosques'!$C$21</f>
        <v>0.28689999999999999</v>
      </c>
      <c r="G91" s="34">
        <f t="shared" si="16"/>
        <v>0</v>
      </c>
      <c r="H91" s="34">
        <f>'[1]Factores emisión'!$B$5</f>
        <v>0.47</v>
      </c>
      <c r="I91" s="33">
        <f t="shared" si="17"/>
        <v>0</v>
      </c>
      <c r="J91" s="33">
        <f>(I91*'[1]Factores emisión'!$B$12)/1000</f>
        <v>0</v>
      </c>
    </row>
    <row r="92" spans="1:10" ht="12.75" customHeight="1" x14ac:dyDescent="0.25">
      <c r="A92" s="5"/>
      <c r="B92" s="5"/>
      <c r="C92" s="32" t="s">
        <v>75</v>
      </c>
      <c r="D92" s="33">
        <f t="shared" si="15"/>
        <v>0</v>
      </c>
      <c r="E92" s="34">
        <f>'[1]Incremento Bosques Naturales'!$M$8</f>
        <v>4.2960874267041902</v>
      </c>
      <c r="F92" s="34">
        <f>'[1]Factores expansión_bosques'!$C$21</f>
        <v>0.28689999999999999</v>
      </c>
      <c r="G92" s="34">
        <f t="shared" si="16"/>
        <v>5.5286349094256222</v>
      </c>
      <c r="H92" s="34">
        <f>'[1]Factores emisión'!$B$5</f>
        <v>0.47</v>
      </c>
      <c r="I92" s="33">
        <f t="shared" si="17"/>
        <v>0</v>
      </c>
      <c r="J92" s="33">
        <f>(I92*'[1]Factores emisión'!$B$12)/1000</f>
        <v>0</v>
      </c>
    </row>
    <row r="93" spans="1:10" ht="12.75" customHeight="1" x14ac:dyDescent="0.25">
      <c r="A93" s="5"/>
      <c r="B93" s="5"/>
      <c r="C93" s="32" t="s">
        <v>76</v>
      </c>
      <c r="D93" s="33">
        <f t="shared" si="15"/>
        <v>0</v>
      </c>
      <c r="E93" s="34">
        <f>'[1]Incremento Bosques Naturales'!$M$9</f>
        <v>3.07210185956307</v>
      </c>
      <c r="F93" s="34">
        <f>'[1]Factores expansión_bosques'!$C$21</f>
        <v>0.28689999999999999</v>
      </c>
      <c r="G93" s="34">
        <f t="shared" si="16"/>
        <v>3.9534878830717144</v>
      </c>
      <c r="H93" s="34">
        <f>'[1]Factores emisión'!$B$5</f>
        <v>0.47</v>
      </c>
      <c r="I93" s="33">
        <f t="shared" si="17"/>
        <v>0</v>
      </c>
      <c r="J93" s="33">
        <f>(I93*'[1]Factores emisión'!$B$12)/1000</f>
        <v>0</v>
      </c>
    </row>
    <row r="94" spans="1:10" ht="12.75" customHeight="1" x14ac:dyDescent="0.25">
      <c r="A94" s="5"/>
      <c r="B94" s="5"/>
      <c r="C94" s="32" t="s">
        <v>77</v>
      </c>
      <c r="D94" s="33">
        <f t="shared" si="15"/>
        <v>0</v>
      </c>
      <c r="E94" s="34">
        <f>'[1]Incremento Bosques Naturales'!$M$10</f>
        <v>6.1119223133478702</v>
      </c>
      <c r="F94" s="34">
        <f>'[1]Factores expansión_bosques'!$C$21</f>
        <v>0.28689999999999999</v>
      </c>
      <c r="G94" s="34">
        <f t="shared" si="16"/>
        <v>7.8654328250473737</v>
      </c>
      <c r="H94" s="34">
        <f>'[1]Factores emisión'!$B$5</f>
        <v>0.47</v>
      </c>
      <c r="I94" s="33">
        <f t="shared" si="17"/>
        <v>0</v>
      </c>
      <c r="J94" s="33">
        <f>(I94*'[1]Factores emisión'!$B$12)/1000</f>
        <v>0</v>
      </c>
    </row>
    <row r="95" spans="1:10" ht="12.75" customHeight="1" x14ac:dyDescent="0.25">
      <c r="A95" s="5"/>
      <c r="B95" s="5"/>
      <c r="C95" s="32" t="s">
        <v>78</v>
      </c>
      <c r="D95" s="33">
        <f t="shared" si="15"/>
        <v>0</v>
      </c>
      <c r="E95" s="34">
        <f>'[1]Incremento Bosques Naturales'!$M$11</f>
        <v>6.6261089493175502</v>
      </c>
      <c r="F95" s="34">
        <f>'[1]Factores expansión_bosques'!$C$21</f>
        <v>0.28689999999999999</v>
      </c>
      <c r="G95" s="34">
        <f t="shared" si="16"/>
        <v>8.5271396068767551</v>
      </c>
      <c r="H95" s="34">
        <f>'[1]Factores emisión'!$B$5</f>
        <v>0.47</v>
      </c>
      <c r="I95" s="33">
        <f t="shared" si="17"/>
        <v>0</v>
      </c>
      <c r="J95" s="33">
        <f>(I95*'[1]Factores emisión'!$B$12)/1000</f>
        <v>0</v>
      </c>
    </row>
    <row r="96" spans="1:10" ht="12.75" customHeight="1" x14ac:dyDescent="0.25">
      <c r="A96" s="5"/>
      <c r="B96" s="5"/>
      <c r="C96" s="32" t="s">
        <v>79</v>
      </c>
      <c r="D96" s="33">
        <f t="shared" si="15"/>
        <v>0</v>
      </c>
      <c r="E96" s="34">
        <f>'[1]Incremento Bosques Naturales'!$M$12</f>
        <v>4.7779167090333798</v>
      </c>
      <c r="F96" s="34">
        <f>'[1]Factores expansión_bosques'!$C$21</f>
        <v>0.28689999999999999</v>
      </c>
      <c r="G96" s="34">
        <f t="shared" si="16"/>
        <v>6.1487010128550565</v>
      </c>
      <c r="H96" s="34">
        <f>'[1]Factores emisión'!$B$5</f>
        <v>0.47</v>
      </c>
      <c r="I96" s="33">
        <f t="shared" si="17"/>
        <v>0</v>
      </c>
      <c r="J96" s="33">
        <f>(I96*'[1]Factores emisión'!$B$12)/1000</f>
        <v>0</v>
      </c>
    </row>
    <row r="97" spans="1:10" ht="12.75" customHeight="1" x14ac:dyDescent="0.25">
      <c r="A97" s="5"/>
      <c r="B97" s="5"/>
      <c r="C97" s="32" t="s">
        <v>80</v>
      </c>
      <c r="D97" s="33">
        <f t="shared" si="15"/>
        <v>0</v>
      </c>
      <c r="E97" s="34">
        <f>'[1]Incremento Bosques Naturales'!$M$13</f>
        <v>1.18557898312539</v>
      </c>
      <c r="F97" s="34">
        <f>'[1]Factores expansión_bosques'!$C$21</f>
        <v>0.28689999999999999</v>
      </c>
      <c r="G97" s="34">
        <f t="shared" si="16"/>
        <v>1.5257215933840642</v>
      </c>
      <c r="H97" s="34">
        <f>'[1]Factores emisión'!$B$5</f>
        <v>0.47</v>
      </c>
      <c r="I97" s="33">
        <f t="shared" si="17"/>
        <v>0</v>
      </c>
      <c r="J97" s="33">
        <f>(I97*'[1]Factores emisión'!$B$12)/1000</f>
        <v>0</v>
      </c>
    </row>
    <row r="98" spans="1:10" ht="13.5" customHeight="1" x14ac:dyDescent="0.25">
      <c r="A98" s="5"/>
      <c r="B98" s="5"/>
      <c r="C98" s="32" t="s">
        <v>81</v>
      </c>
      <c r="D98" s="33">
        <f t="shared" si="15"/>
        <v>0</v>
      </c>
      <c r="E98" s="34">
        <f>'[1]Incremento Bosques Naturales'!$M$14</f>
        <v>5.2434322448041604</v>
      </c>
      <c r="F98" s="34">
        <f>'[1]Factores expansión_bosques'!$C$21</f>
        <v>0.28689999999999999</v>
      </c>
      <c r="G98" s="34">
        <f t="shared" si="16"/>
        <v>6.7477729558384736</v>
      </c>
      <c r="H98" s="34">
        <f>'[1]Factores emisión'!$B$5</f>
        <v>0.47</v>
      </c>
      <c r="I98" s="33">
        <f t="shared" si="17"/>
        <v>0</v>
      </c>
      <c r="J98" s="33">
        <f>(I98*'[1]Factores emisión'!$B$12)/1000</f>
        <v>0</v>
      </c>
    </row>
    <row r="99" spans="1:10" ht="13.5" customHeight="1" x14ac:dyDescent="0.25">
      <c r="A99" s="5"/>
      <c r="B99" s="5"/>
      <c r="C99" s="36" t="s">
        <v>84</v>
      </c>
      <c r="D99" s="37">
        <f>SUM(D100:D111)</f>
        <v>0</v>
      </c>
      <c r="E99" s="38"/>
      <c r="F99" s="39"/>
      <c r="G99" s="40"/>
      <c r="H99" s="39"/>
      <c r="I99" s="41">
        <f>SUM(I100:I111)</f>
        <v>0</v>
      </c>
      <c r="J99" s="41">
        <f>SUM(J100:J111)</f>
        <v>0</v>
      </c>
    </row>
    <row r="100" spans="1:10" ht="12.75" customHeight="1" x14ac:dyDescent="0.25">
      <c r="A100" s="5"/>
      <c r="B100" s="5"/>
      <c r="C100" s="32" t="s">
        <v>70</v>
      </c>
      <c r="D100" s="33">
        <f t="shared" ref="D100:D112" si="18">D218+D277+D336+D395+D454+D513+D572+D631+D690+D749+D808+D867+D926+D985+D1044+D1103</f>
        <v>0</v>
      </c>
      <c r="E100" s="34" t="e">
        <f t="shared" ref="E100:E111" si="19">(E218*D218+E277*D277+E336*D336+E395*D395+E454*D454+E513*D513+E572*D572+E631*D631+E690*D690+E749*D749+E808*D808+E867*D867+E926*D926+E985*D985+E1044*D1044+E1103*D1103)/D100</f>
        <v>#DIV/0!</v>
      </c>
      <c r="F100" s="34">
        <f>'[1]Factores expansión_bosques'!$C$21</f>
        <v>0.28689999999999999</v>
      </c>
      <c r="G100" s="34" t="e">
        <f t="shared" ref="G100:G111" si="20">E100*(1+F100)</f>
        <v>#DIV/0!</v>
      </c>
      <c r="H100" s="34">
        <f>'[1]Factores emisión'!$B$5</f>
        <v>0.47</v>
      </c>
      <c r="I100" s="33">
        <f t="shared" ref="I100:I112" si="21">I218+I277+I336+I395+I454+I513+I572+I631+I690+I749+I808+I867+I926+I985+I1044+I1103</f>
        <v>0</v>
      </c>
      <c r="J100" s="33">
        <f>(I100*'[1]Factores emisión'!$B$12)/1000</f>
        <v>0</v>
      </c>
    </row>
    <row r="101" spans="1:10" ht="12.75" customHeight="1" x14ac:dyDescent="0.25">
      <c r="A101" s="5"/>
      <c r="B101" s="5"/>
      <c r="C101" s="32" t="s">
        <v>71</v>
      </c>
      <c r="D101" s="33">
        <f t="shared" si="18"/>
        <v>0</v>
      </c>
      <c r="E101" s="34" t="e">
        <f t="shared" si="19"/>
        <v>#DIV/0!</v>
      </c>
      <c r="F101" s="34">
        <f>'[1]Factores expansión_bosques'!$C$21</f>
        <v>0.28689999999999999</v>
      </c>
      <c r="G101" s="34" t="e">
        <f t="shared" si="20"/>
        <v>#DIV/0!</v>
      </c>
      <c r="H101" s="34">
        <f>'[1]Factores emisión'!$B$5</f>
        <v>0.47</v>
      </c>
      <c r="I101" s="33">
        <f t="shared" si="21"/>
        <v>0</v>
      </c>
      <c r="J101" s="33">
        <f>(I101*'[1]Factores emisión'!$B$12)/1000</f>
        <v>0</v>
      </c>
    </row>
    <row r="102" spans="1:10" ht="12.75" customHeight="1" x14ac:dyDescent="0.25">
      <c r="A102" s="5"/>
      <c r="B102" s="5"/>
      <c r="C102" s="32" t="s">
        <v>72</v>
      </c>
      <c r="D102" s="33">
        <f t="shared" si="18"/>
        <v>0</v>
      </c>
      <c r="E102" s="34" t="e">
        <f t="shared" si="19"/>
        <v>#DIV/0!</v>
      </c>
      <c r="F102" s="34">
        <f>'[1]Factores expansión_bosques'!$C$21</f>
        <v>0.28689999999999999</v>
      </c>
      <c r="G102" s="34" t="e">
        <f t="shared" si="20"/>
        <v>#DIV/0!</v>
      </c>
      <c r="H102" s="34">
        <f>'[1]Factores emisión'!$B$5</f>
        <v>0.47</v>
      </c>
      <c r="I102" s="33">
        <f t="shared" si="21"/>
        <v>0</v>
      </c>
      <c r="J102" s="33">
        <f>(I102*'[1]Factores emisión'!$B$12)/1000</f>
        <v>0</v>
      </c>
    </row>
    <row r="103" spans="1:10" ht="12.75" customHeight="1" x14ac:dyDescent="0.25">
      <c r="A103" s="5"/>
      <c r="B103" s="5"/>
      <c r="C103" s="32" t="s">
        <v>73</v>
      </c>
      <c r="D103" s="33">
        <f t="shared" si="18"/>
        <v>0</v>
      </c>
      <c r="E103" s="34" t="e">
        <f t="shared" si="19"/>
        <v>#DIV/0!</v>
      </c>
      <c r="F103" s="34">
        <f>'[1]Factores expansión_bosques'!$C$21</f>
        <v>0.28689999999999999</v>
      </c>
      <c r="G103" s="34" t="e">
        <f t="shared" si="20"/>
        <v>#DIV/0!</v>
      </c>
      <c r="H103" s="34">
        <f>'[1]Factores emisión'!$B$5</f>
        <v>0.47</v>
      </c>
      <c r="I103" s="33">
        <f t="shared" si="21"/>
        <v>0</v>
      </c>
      <c r="J103" s="33">
        <f>(I103*'[1]Factores emisión'!$B$12)/1000</f>
        <v>0</v>
      </c>
    </row>
    <row r="104" spans="1:10" ht="12.75" customHeight="1" x14ac:dyDescent="0.25">
      <c r="A104" s="5"/>
      <c r="B104" s="5"/>
      <c r="C104" s="35" t="s">
        <v>74</v>
      </c>
      <c r="D104" s="33">
        <f t="shared" si="18"/>
        <v>0</v>
      </c>
      <c r="E104" s="34" t="e">
        <f t="shared" si="19"/>
        <v>#DIV/0!</v>
      </c>
      <c r="F104" s="34">
        <f>'[1]Factores expansión_bosques'!$C$21</f>
        <v>0.28689999999999999</v>
      </c>
      <c r="G104" s="34" t="e">
        <f t="shared" si="20"/>
        <v>#DIV/0!</v>
      </c>
      <c r="H104" s="34">
        <f>'[1]Factores emisión'!$B$5</f>
        <v>0.47</v>
      </c>
      <c r="I104" s="33">
        <f t="shared" si="21"/>
        <v>0</v>
      </c>
      <c r="J104" s="33">
        <f>(I104*'[1]Factores emisión'!$B$12)/1000</f>
        <v>0</v>
      </c>
    </row>
    <row r="105" spans="1:10" ht="12.75" customHeight="1" x14ac:dyDescent="0.25">
      <c r="A105" s="5"/>
      <c r="B105" s="5"/>
      <c r="C105" s="32" t="s">
        <v>75</v>
      </c>
      <c r="D105" s="33">
        <f t="shared" si="18"/>
        <v>0</v>
      </c>
      <c r="E105" s="34" t="e">
        <f t="shared" si="19"/>
        <v>#DIV/0!</v>
      </c>
      <c r="F105" s="34">
        <f>'[1]Factores expansión_bosques'!$C$21</f>
        <v>0.28689999999999999</v>
      </c>
      <c r="G105" s="34" t="e">
        <f t="shared" si="20"/>
        <v>#DIV/0!</v>
      </c>
      <c r="H105" s="34">
        <f>'[1]Factores emisión'!$B$5</f>
        <v>0.47</v>
      </c>
      <c r="I105" s="33">
        <f t="shared" si="21"/>
        <v>0</v>
      </c>
      <c r="J105" s="33">
        <f>(I105*'[1]Factores emisión'!$B$12)/1000</f>
        <v>0</v>
      </c>
    </row>
    <row r="106" spans="1:10" ht="12.75" customHeight="1" x14ac:dyDescent="0.25">
      <c r="A106" s="5"/>
      <c r="B106" s="5"/>
      <c r="C106" s="32" t="s">
        <v>76</v>
      </c>
      <c r="D106" s="33">
        <f t="shared" si="18"/>
        <v>0</v>
      </c>
      <c r="E106" s="34" t="e">
        <f t="shared" si="19"/>
        <v>#DIV/0!</v>
      </c>
      <c r="F106" s="34">
        <f>'[1]Factores expansión_bosques'!$C$21</f>
        <v>0.28689999999999999</v>
      </c>
      <c r="G106" s="34" t="e">
        <f t="shared" si="20"/>
        <v>#DIV/0!</v>
      </c>
      <c r="H106" s="34">
        <f>'[1]Factores emisión'!$B$5</f>
        <v>0.47</v>
      </c>
      <c r="I106" s="33">
        <f t="shared" si="21"/>
        <v>0</v>
      </c>
      <c r="J106" s="33">
        <f>(I106*'[1]Factores emisión'!$B$12)/1000</f>
        <v>0</v>
      </c>
    </row>
    <row r="107" spans="1:10" ht="12.75" customHeight="1" x14ac:dyDescent="0.25">
      <c r="A107" s="5"/>
      <c r="B107" s="5"/>
      <c r="C107" s="32" t="s">
        <v>77</v>
      </c>
      <c r="D107" s="33">
        <f t="shared" si="18"/>
        <v>0</v>
      </c>
      <c r="E107" s="34" t="e">
        <f t="shared" si="19"/>
        <v>#DIV/0!</v>
      </c>
      <c r="F107" s="34">
        <f>'[1]Factores expansión_bosques'!$C$21</f>
        <v>0.28689999999999999</v>
      </c>
      <c r="G107" s="34" t="e">
        <f t="shared" si="20"/>
        <v>#DIV/0!</v>
      </c>
      <c r="H107" s="34">
        <f>'[1]Factores emisión'!$B$5</f>
        <v>0.47</v>
      </c>
      <c r="I107" s="33">
        <f t="shared" si="21"/>
        <v>0</v>
      </c>
      <c r="J107" s="33">
        <f>(I107*'[1]Factores emisión'!$B$12)/1000</f>
        <v>0</v>
      </c>
    </row>
    <row r="108" spans="1:10" ht="12.75" customHeight="1" x14ac:dyDescent="0.25">
      <c r="A108" s="5"/>
      <c r="B108" s="5"/>
      <c r="C108" s="32" t="s">
        <v>78</v>
      </c>
      <c r="D108" s="33">
        <f t="shared" si="18"/>
        <v>0</v>
      </c>
      <c r="E108" s="34" t="e">
        <f t="shared" si="19"/>
        <v>#DIV/0!</v>
      </c>
      <c r="F108" s="34">
        <f>'[1]Factores expansión_bosques'!$C$21</f>
        <v>0.28689999999999999</v>
      </c>
      <c r="G108" s="34" t="e">
        <f t="shared" si="20"/>
        <v>#DIV/0!</v>
      </c>
      <c r="H108" s="34">
        <f>'[1]Factores emisión'!$B$5</f>
        <v>0.47</v>
      </c>
      <c r="I108" s="33">
        <f t="shared" si="21"/>
        <v>0</v>
      </c>
      <c r="J108" s="33">
        <f>(I108*'[1]Factores emisión'!$B$12)/1000</f>
        <v>0</v>
      </c>
    </row>
    <row r="109" spans="1:10" ht="12.75" customHeight="1" x14ac:dyDescent="0.25">
      <c r="A109" s="5"/>
      <c r="B109" s="5"/>
      <c r="C109" s="32" t="s">
        <v>79</v>
      </c>
      <c r="D109" s="33">
        <f t="shared" si="18"/>
        <v>0</v>
      </c>
      <c r="E109" s="34" t="e">
        <f t="shared" si="19"/>
        <v>#DIV/0!</v>
      </c>
      <c r="F109" s="34">
        <f>'[1]Factores expansión_bosques'!$C$21</f>
        <v>0.28689999999999999</v>
      </c>
      <c r="G109" s="34" t="e">
        <f t="shared" si="20"/>
        <v>#DIV/0!</v>
      </c>
      <c r="H109" s="34">
        <f>'[1]Factores emisión'!$B$5</f>
        <v>0.47</v>
      </c>
      <c r="I109" s="33">
        <f t="shared" si="21"/>
        <v>0</v>
      </c>
      <c r="J109" s="33">
        <f>(I109*'[1]Factores emisión'!$B$12)/1000</f>
        <v>0</v>
      </c>
    </row>
    <row r="110" spans="1:10" ht="12.75" customHeight="1" x14ac:dyDescent="0.25">
      <c r="A110" s="5"/>
      <c r="B110" s="5"/>
      <c r="C110" s="32" t="s">
        <v>80</v>
      </c>
      <c r="D110" s="33">
        <f t="shared" si="18"/>
        <v>0</v>
      </c>
      <c r="E110" s="34" t="e">
        <f t="shared" si="19"/>
        <v>#DIV/0!</v>
      </c>
      <c r="F110" s="34">
        <f>'[1]Factores expansión_bosques'!$C$21</f>
        <v>0.28689999999999999</v>
      </c>
      <c r="G110" s="34" t="e">
        <f t="shared" si="20"/>
        <v>#DIV/0!</v>
      </c>
      <c r="H110" s="34">
        <f>'[1]Factores emisión'!$B$5</f>
        <v>0.47</v>
      </c>
      <c r="I110" s="33">
        <f t="shared" si="21"/>
        <v>0</v>
      </c>
      <c r="J110" s="33">
        <f>(I110*'[1]Factores emisión'!$B$12)/1000</f>
        <v>0</v>
      </c>
    </row>
    <row r="111" spans="1:10" ht="13.5" customHeight="1" x14ac:dyDescent="0.25">
      <c r="A111" s="5"/>
      <c r="B111" s="5"/>
      <c r="C111" s="32" t="s">
        <v>81</v>
      </c>
      <c r="D111" s="33">
        <f t="shared" si="18"/>
        <v>0</v>
      </c>
      <c r="E111" s="34" t="e">
        <f t="shared" si="19"/>
        <v>#DIV/0!</v>
      </c>
      <c r="F111" s="34">
        <f>'[1]Factores expansión_bosques'!$C$21</f>
        <v>0.28689999999999999</v>
      </c>
      <c r="G111" s="34" t="e">
        <f t="shared" si="20"/>
        <v>#DIV/0!</v>
      </c>
      <c r="H111" s="34">
        <f>'[1]Factores emisión'!$B$5</f>
        <v>0.47</v>
      </c>
      <c r="I111" s="33">
        <f t="shared" si="21"/>
        <v>0</v>
      </c>
      <c r="J111" s="33">
        <f>(I111*'[1]Factores emisión'!$B$12)/1000</f>
        <v>0</v>
      </c>
    </row>
    <row r="112" spans="1:10" ht="13.5" customHeight="1" x14ac:dyDescent="0.25">
      <c r="A112" s="5"/>
      <c r="B112" s="5"/>
      <c r="C112" s="32" t="s">
        <v>82</v>
      </c>
      <c r="D112" s="33">
        <f t="shared" si="18"/>
        <v>0</v>
      </c>
      <c r="E112" s="34"/>
      <c r="F112" s="34"/>
      <c r="G112" s="34"/>
      <c r="H112" s="34"/>
      <c r="I112" s="33">
        <f t="shared" si="21"/>
        <v>0</v>
      </c>
      <c r="J112" s="33">
        <f>(I112*'[1]Factores emisión'!$B$12)/1000</f>
        <v>0</v>
      </c>
    </row>
    <row r="113" spans="1:10" ht="13.5" customHeight="1" x14ac:dyDescent="0.25">
      <c r="A113" s="5"/>
      <c r="B113" s="5"/>
      <c r="C113" s="36" t="s">
        <v>85</v>
      </c>
      <c r="D113" s="37">
        <f>SUM(D114:D118)</f>
        <v>0</v>
      </c>
      <c r="E113" s="42"/>
      <c r="F113" s="42"/>
      <c r="G113" s="43"/>
      <c r="H113" s="42"/>
      <c r="I113" s="41">
        <f>SUM(I114:I118)</f>
        <v>0</v>
      </c>
      <c r="J113" s="41">
        <f>SUM(J114:J118)</f>
        <v>0</v>
      </c>
    </row>
    <row r="114" spans="1:10" ht="12.75" customHeight="1" x14ac:dyDescent="0.25">
      <c r="A114" s="5"/>
      <c r="B114" s="5"/>
      <c r="C114" s="44" t="s">
        <v>86</v>
      </c>
      <c r="D114" s="33">
        <f>D232+D291+D350+D409+D468+D527+D586+D645+D704+D763+D822+D881+D940+D999+D1058+D1117</f>
        <v>0</v>
      </c>
      <c r="E114" s="34" t="e">
        <f>(E232*D232+E291*D291+E350*D350+E409*D409+E468*D468+E527*D527+E586*D586+E645*D645+E704*D704+E763*D763+E822*D822+E881*D881+E940*D940+E999*D999+E1058*D1058+E1117*D1117)/D114</f>
        <v>#DIV/0!</v>
      </c>
      <c r="F114" s="34">
        <f>'[1]Factores expansión_bosques'!$C$22</f>
        <v>0.25430000000000003</v>
      </c>
      <c r="G114" s="34" t="e">
        <f>E114*(1+F114)</f>
        <v>#DIV/0!</v>
      </c>
      <c r="H114" s="34">
        <f>'[1]Factores emisión'!$B$5</f>
        <v>0.47</v>
      </c>
      <c r="I114" s="33">
        <f>I232+I291+I350+I409+I468+I527+I586+I645+I704+I763+I822+I881+I940+I999+I1058+I1117</f>
        <v>0</v>
      </c>
      <c r="J114" s="33">
        <f>(I114*'[1]Factores emisión'!$B$12)/1000</f>
        <v>0</v>
      </c>
    </row>
    <row r="115" spans="1:10" ht="12.75" customHeight="1" x14ac:dyDescent="0.25">
      <c r="A115" s="5"/>
      <c r="B115" s="5"/>
      <c r="C115" s="44" t="s">
        <v>87</v>
      </c>
      <c r="D115" s="33">
        <f>D233+D292+D351+D410+D469+D528+D587+D646+D705+D764+D823+D882+D941+D1000+D1059+D1118</f>
        <v>0</v>
      </c>
      <c r="E115" s="34" t="e">
        <f>(E233*D233+E292*D292+E351*D351+E410*D410+E469*D469+E528*D528+E587*D587+E646*D646+E705*D705+E764*D764+E823*D823+E882*D882+E941*D941+E1000*D1000+E1059*D1059+E1118*D1118)/D115</f>
        <v>#DIV/0!</v>
      </c>
      <c r="F115" s="34">
        <f>'[1]Factores expansión_bosques'!$C$23</f>
        <v>0.21590000000000001</v>
      </c>
      <c r="G115" s="34" t="e">
        <f>E115*(1+F115)</f>
        <v>#DIV/0!</v>
      </c>
      <c r="H115" s="34">
        <f>'[1]Factores emisión'!$B$5</f>
        <v>0.47</v>
      </c>
      <c r="I115" s="33">
        <f>I233+I292+I351+I410+I469+I528+I587+I646+I705+I764+I823+I882+I941+I1000+I1059+I1118</f>
        <v>0</v>
      </c>
      <c r="J115" s="33">
        <f>(I115*'[1]Factores emisión'!$B$12)/1000</f>
        <v>0</v>
      </c>
    </row>
    <row r="116" spans="1:10" ht="12.75" customHeight="1" x14ac:dyDescent="0.25">
      <c r="A116" s="5"/>
      <c r="B116" s="5"/>
      <c r="C116" s="44" t="s">
        <v>88</v>
      </c>
      <c r="D116" s="33">
        <f>D234+D293+D352+D411+D470+D529+D588+D647+D706+D765+D824+D883+D942+D1001+D1060+D1119</f>
        <v>0</v>
      </c>
      <c r="E116" s="34" t="e">
        <f>(E234*D234+E293*D293+E352*D352+E411*D411+E470*D470+E529*D529+E588*D588+E647*D647+E706*D706+E765*D765+E824*D824+E883*D883+E942*D942+E1001*D1001+E1060*D1060+E1119*D1119)/D116</f>
        <v>#DIV/0!</v>
      </c>
      <c r="F116" s="34">
        <f>'[1]Factores expansión_bosques'!$C$25</f>
        <v>0.24966666666666701</v>
      </c>
      <c r="G116" s="34"/>
      <c r="H116" s="34">
        <f>'[1]Factores emisión'!$B$5</f>
        <v>0.47</v>
      </c>
      <c r="I116" s="33">
        <f>I234+I293+I352+I411+I470+I529+I588+I647+I706+I765+I824+I883+I942+I1001+I1060+I1119</f>
        <v>0</v>
      </c>
      <c r="J116" s="33">
        <f>(I116*'[1]Factores emisión'!$B$12)/1000</f>
        <v>0</v>
      </c>
    </row>
    <row r="117" spans="1:10" ht="12.75" customHeight="1" x14ac:dyDescent="0.25">
      <c r="A117" s="5"/>
      <c r="B117" s="5"/>
      <c r="C117" s="44" t="s">
        <v>89</v>
      </c>
      <c r="D117" s="33">
        <f>D235+D294+D353+D412+D471+D530+D589+D648+D707+D766+D825+D884+D943+D1002+D1061+D1120</f>
        <v>0</v>
      </c>
      <c r="E117" s="34" t="e">
        <f>(E235*D235+E294*D294+E353*D353+E412*D412+E471*D471+E530*D530+E589*D589+E648*D648+E707*D707+E766*D766+E825*D825+E884*D884+E943*D943+E1002*D1002+E1061*D1061+E1120*D1120)/D117</f>
        <v>#DIV/0!</v>
      </c>
      <c r="F117" s="34">
        <f>'[1]Factores expansión_bosques'!$C$21</f>
        <v>0.28689999999999999</v>
      </c>
      <c r="G117" s="34" t="e">
        <f>E117*(1+F117)</f>
        <v>#DIV/0!</v>
      </c>
      <c r="H117" s="34">
        <f>'[1]Factores emisión'!$B$5</f>
        <v>0.47</v>
      </c>
      <c r="I117" s="33">
        <f>I235+I294+I353+I412+I471+I530+I589+I648+I707+I766+I825+I884+I943+I1002+I1061+I1120</f>
        <v>0</v>
      </c>
      <c r="J117" s="33">
        <f>(I117*'[1]Factores emisión'!$B$12)/1000</f>
        <v>0</v>
      </c>
    </row>
    <row r="118" spans="1:10" ht="12.75" customHeight="1" x14ac:dyDescent="0.25">
      <c r="A118" s="5"/>
      <c r="B118" s="5"/>
      <c r="C118" s="44" t="s">
        <v>90</v>
      </c>
      <c r="D118" s="33">
        <f>D236+D295+D354+D413+D472+D531+D590+D649+D708+D767+D826+D885+D944+D1003+D1062+D1121</f>
        <v>0</v>
      </c>
      <c r="E118" s="34" t="e">
        <f>(E236*D236+E295*D295+E354*D354+E413*D413+E472*D472+E531*D531+E590*D590+E649*D649+E708*D708+E767*D767+E826*D826+E885*D885+E944*D944+E1003*D1003+E1062*D1062+E1121*D1121)/D118</f>
        <v>#DIV/0!</v>
      </c>
      <c r="F118" s="34"/>
      <c r="G118" s="34" t="e">
        <f>E118*(1+F118)</f>
        <v>#DIV/0!</v>
      </c>
      <c r="H118" s="34">
        <f>'[1]Factores emisión'!$B$5</f>
        <v>0.47</v>
      </c>
      <c r="I118" s="33">
        <f>I236+I295+I354+I413+I472+I531+I590+I649+I708+I767+I826+I885+I944+I1003+I1062+I1121</f>
        <v>0</v>
      </c>
      <c r="J118" s="33">
        <f>(I118*'[1]Factores emisión'!$B$12)/1000</f>
        <v>0</v>
      </c>
    </row>
    <row r="119" spans="1:10" x14ac:dyDescent="0.25">
      <c r="A119" s="46" t="s">
        <v>91</v>
      </c>
      <c r="B119" s="46"/>
      <c r="C119" s="46"/>
      <c r="D119" s="47"/>
      <c r="E119" s="48"/>
      <c r="F119" s="48"/>
      <c r="G119" s="48"/>
      <c r="H119" s="48"/>
      <c r="I119" s="41">
        <f>I72+I86+I99+I113</f>
        <v>0</v>
      </c>
      <c r="J119" s="41">
        <f>J72+J86+J99+J113</f>
        <v>0</v>
      </c>
    </row>
    <row r="120" spans="1:10" x14ac:dyDescent="0.25">
      <c r="A120" s="13" t="s">
        <v>23</v>
      </c>
      <c r="B120" s="13"/>
      <c r="C120" s="12">
        <f>Presentación!$C$3</f>
        <v>1990</v>
      </c>
      <c r="D120" s="12"/>
      <c r="E120" s="12"/>
      <c r="F120" s="12"/>
      <c r="G120" s="12"/>
      <c r="H120" s="12"/>
      <c r="I120" s="12"/>
      <c r="J120" s="12"/>
    </row>
    <row r="121" spans="1:10" ht="12" customHeight="1" x14ac:dyDescent="0.25">
      <c r="A121" s="11" t="s">
        <v>24</v>
      </c>
      <c r="B121" s="11"/>
      <c r="C121" s="4" t="s">
        <v>93</v>
      </c>
      <c r="D121" s="4"/>
      <c r="E121" s="4"/>
      <c r="F121" s="4"/>
      <c r="G121" s="4"/>
      <c r="H121" s="4"/>
      <c r="I121" s="4"/>
      <c r="J121" s="4"/>
    </row>
    <row r="122" spans="1:10" ht="13.5" customHeight="1" x14ac:dyDescent="0.25">
      <c r="A122" s="11" t="s">
        <v>5</v>
      </c>
      <c r="B122" s="11"/>
      <c r="C122" s="9" t="s">
        <v>26</v>
      </c>
      <c r="D122" s="9"/>
      <c r="E122" s="9"/>
      <c r="F122" s="9"/>
      <c r="G122" s="9"/>
      <c r="H122" s="9"/>
      <c r="I122" s="9"/>
      <c r="J122" s="9"/>
    </row>
    <row r="123" spans="1:10" ht="17.25" customHeight="1" x14ac:dyDescent="0.25">
      <c r="A123" s="11" t="s">
        <v>27</v>
      </c>
      <c r="B123" s="11"/>
      <c r="C123" s="9" t="s">
        <v>28</v>
      </c>
      <c r="D123" s="9"/>
      <c r="E123" s="9"/>
      <c r="F123" s="9"/>
      <c r="G123" s="9"/>
      <c r="H123" s="9"/>
      <c r="I123" s="9"/>
      <c r="J123" s="9"/>
    </row>
    <row r="124" spans="1:10" ht="13.5" customHeight="1" x14ac:dyDescent="0.25">
      <c r="A124" s="11" t="s">
        <v>29</v>
      </c>
      <c r="B124" s="11"/>
      <c r="C124" s="9" t="s">
        <v>30</v>
      </c>
      <c r="D124" s="9"/>
      <c r="E124" s="9"/>
      <c r="F124" s="9"/>
      <c r="G124" s="9"/>
      <c r="H124" s="9"/>
      <c r="I124" s="9"/>
      <c r="J124" s="9"/>
    </row>
    <row r="125" spans="1:10" ht="13.5" customHeight="1" x14ac:dyDescent="0.25">
      <c r="A125" s="11" t="s">
        <v>31</v>
      </c>
      <c r="B125" s="11"/>
      <c r="C125" s="9" t="s">
        <v>32</v>
      </c>
      <c r="D125" s="9"/>
      <c r="E125" s="9"/>
      <c r="F125" s="9"/>
      <c r="G125" s="9"/>
      <c r="H125" s="9"/>
      <c r="I125" s="9"/>
      <c r="J125" s="9"/>
    </row>
    <row r="126" spans="1:10" ht="11.25" customHeight="1" x14ac:dyDescent="0.25">
      <c r="A126" s="22" t="s">
        <v>33</v>
      </c>
      <c r="B126" s="22"/>
      <c r="C126" s="23" t="s">
        <v>34</v>
      </c>
      <c r="D126" s="23" t="s">
        <v>35</v>
      </c>
      <c r="E126" s="8" t="s">
        <v>36</v>
      </c>
      <c r="F126" s="8"/>
      <c r="G126" s="8"/>
      <c r="H126" s="24" t="s">
        <v>35</v>
      </c>
      <c r="I126" s="24"/>
      <c r="J126" s="24"/>
    </row>
    <row r="127" spans="1:10" ht="48.75" customHeight="1" x14ac:dyDescent="0.25">
      <c r="A127" s="7" t="s">
        <v>37</v>
      </c>
      <c r="B127" s="7"/>
      <c r="C127" s="6" t="s">
        <v>38</v>
      </c>
      <c r="D127" s="25" t="s">
        <v>39</v>
      </c>
      <c r="E127" s="25" t="s">
        <v>40</v>
      </c>
      <c r="F127" s="25" t="s">
        <v>41</v>
      </c>
      <c r="G127" s="25" t="s">
        <v>42</v>
      </c>
      <c r="H127" s="25" t="s">
        <v>43</v>
      </c>
      <c r="I127" s="25" t="s">
        <v>44</v>
      </c>
      <c r="J127" s="25" t="s">
        <v>45</v>
      </c>
    </row>
    <row r="128" spans="1:10" ht="21" customHeight="1" x14ac:dyDescent="0.25">
      <c r="A128" s="6" t="s">
        <v>46</v>
      </c>
      <c r="B128" s="6" t="s">
        <v>47</v>
      </c>
      <c r="C128" s="6"/>
      <c r="D128" s="25" t="s">
        <v>48</v>
      </c>
      <c r="E128" s="25" t="s">
        <v>49</v>
      </c>
      <c r="F128" s="25" t="s">
        <v>50</v>
      </c>
      <c r="G128" s="25" t="s">
        <v>49</v>
      </c>
      <c r="H128" s="25" t="s">
        <v>51</v>
      </c>
      <c r="I128" s="25" t="s">
        <v>52</v>
      </c>
      <c r="J128" s="25" t="s">
        <v>53</v>
      </c>
    </row>
    <row r="129" spans="1:10" ht="34.5" x14ac:dyDescent="0.25">
      <c r="A129" s="6"/>
      <c r="B129" s="6"/>
      <c r="C129" s="6"/>
      <c r="D129" s="25" t="s">
        <v>54</v>
      </c>
      <c r="E129" s="25" t="s">
        <v>55</v>
      </c>
      <c r="F129" s="25" t="s">
        <v>56</v>
      </c>
      <c r="G129" s="25" t="s">
        <v>57</v>
      </c>
      <c r="H129" s="25" t="s">
        <v>58</v>
      </c>
      <c r="I129" s="25" t="s">
        <v>59</v>
      </c>
      <c r="J129" s="25" t="s">
        <v>60</v>
      </c>
    </row>
    <row r="130" spans="1:10" ht="18" customHeight="1" x14ac:dyDescent="0.25">
      <c r="A130" s="6"/>
      <c r="B130" s="6"/>
      <c r="C130" s="6"/>
      <c r="D130" s="26" t="s">
        <v>61</v>
      </c>
      <c r="E130" s="26" t="s">
        <v>62</v>
      </c>
      <c r="F130" s="26" t="s">
        <v>63</v>
      </c>
      <c r="G130" s="26" t="s">
        <v>64</v>
      </c>
      <c r="H130" s="26" t="s">
        <v>65</v>
      </c>
      <c r="I130" s="26" t="s">
        <v>66</v>
      </c>
      <c r="J130" s="26" t="s">
        <v>67</v>
      </c>
    </row>
    <row r="131" spans="1:10" ht="12" customHeight="1" x14ac:dyDescent="0.25">
      <c r="A131" s="5" t="s">
        <v>68</v>
      </c>
      <c r="B131" s="5" t="s">
        <v>68</v>
      </c>
      <c r="C131" s="27" t="s">
        <v>69</v>
      </c>
      <c r="D131" s="28">
        <f>SUM(D132:D144)</f>
        <v>0</v>
      </c>
      <c r="E131" s="29"/>
      <c r="F131" s="29"/>
      <c r="G131" s="30"/>
      <c r="H131" s="29"/>
      <c r="I131" s="28" t="e">
        <f t="shared" ref="I131:J150" si="22">I12-I72</f>
        <v>#DIV/0!</v>
      </c>
      <c r="J131" s="28">
        <f t="shared" si="22"/>
        <v>0</v>
      </c>
    </row>
    <row r="132" spans="1:10" ht="12.75" customHeight="1" x14ac:dyDescent="0.25">
      <c r="A132" s="5"/>
      <c r="B132" s="5"/>
      <c r="C132" s="32" t="s">
        <v>70</v>
      </c>
      <c r="D132" s="33">
        <f t="shared" ref="D132:D144" si="23">D13-D73</f>
        <v>0</v>
      </c>
      <c r="E132" s="34"/>
      <c r="F132" s="34">
        <f>'[1]Factores expansión_bosques'!$C$21</f>
        <v>0.28689999999999999</v>
      </c>
      <c r="G132" s="34">
        <f t="shared" ref="G132:G143" si="24">E132*(1+F132)</f>
        <v>0</v>
      </c>
      <c r="H132" s="34">
        <f>'[1]Factores emisión'!$B$5</f>
        <v>0.47</v>
      </c>
      <c r="I132" s="33" t="e">
        <f t="shared" si="22"/>
        <v>#DIV/0!</v>
      </c>
      <c r="J132" s="33">
        <f t="shared" si="22"/>
        <v>0</v>
      </c>
    </row>
    <row r="133" spans="1:10" ht="12.75" customHeight="1" x14ac:dyDescent="0.25">
      <c r="A133" s="5"/>
      <c r="B133" s="5"/>
      <c r="C133" s="32" t="s">
        <v>71</v>
      </c>
      <c r="D133" s="33">
        <f t="shared" si="23"/>
        <v>0</v>
      </c>
      <c r="E133" s="34"/>
      <c r="F133" s="34">
        <f>'[1]Factores expansión_bosques'!$C$21</f>
        <v>0.28689999999999999</v>
      </c>
      <c r="G133" s="34">
        <f t="shared" si="24"/>
        <v>0</v>
      </c>
      <c r="H133" s="34">
        <f>'[1]Factores emisión'!$B$5</f>
        <v>0.47</v>
      </c>
      <c r="I133" s="33" t="e">
        <f t="shared" si="22"/>
        <v>#DIV/0!</v>
      </c>
      <c r="J133" s="33">
        <f t="shared" si="22"/>
        <v>0</v>
      </c>
    </row>
    <row r="134" spans="1:10" ht="12.75" customHeight="1" x14ac:dyDescent="0.25">
      <c r="A134" s="5"/>
      <c r="B134" s="5"/>
      <c r="C134" s="32" t="s">
        <v>72</v>
      </c>
      <c r="D134" s="33">
        <f t="shared" si="23"/>
        <v>0</v>
      </c>
      <c r="E134" s="34"/>
      <c r="F134" s="34">
        <f>'[1]Factores expansión_bosques'!$C$21</f>
        <v>0.28689999999999999</v>
      </c>
      <c r="G134" s="34">
        <f t="shared" si="24"/>
        <v>0</v>
      </c>
      <c r="H134" s="34">
        <f>'[1]Factores emisión'!$B$5</f>
        <v>0.47</v>
      </c>
      <c r="I134" s="33" t="e">
        <f t="shared" si="22"/>
        <v>#DIV/0!</v>
      </c>
      <c r="J134" s="33">
        <f t="shared" si="22"/>
        <v>0</v>
      </c>
    </row>
    <row r="135" spans="1:10" ht="12.75" customHeight="1" x14ac:dyDescent="0.25">
      <c r="A135" s="5"/>
      <c r="B135" s="5"/>
      <c r="C135" s="32" t="s">
        <v>73</v>
      </c>
      <c r="D135" s="33">
        <f t="shared" si="23"/>
        <v>0</v>
      </c>
      <c r="E135" s="34"/>
      <c r="F135" s="34">
        <f>'[1]Factores expansión_bosques'!$C$21</f>
        <v>0.28689999999999999</v>
      </c>
      <c r="G135" s="34">
        <f t="shared" si="24"/>
        <v>0</v>
      </c>
      <c r="H135" s="34">
        <f>'[1]Factores emisión'!$B$5</f>
        <v>0.47</v>
      </c>
      <c r="I135" s="33" t="e">
        <f t="shared" si="22"/>
        <v>#DIV/0!</v>
      </c>
      <c r="J135" s="33">
        <f t="shared" si="22"/>
        <v>0</v>
      </c>
    </row>
    <row r="136" spans="1:10" ht="12.75" customHeight="1" x14ac:dyDescent="0.25">
      <c r="A136" s="5"/>
      <c r="B136" s="5"/>
      <c r="C136" s="35" t="s">
        <v>74</v>
      </c>
      <c r="D136" s="33">
        <f t="shared" si="23"/>
        <v>0</v>
      </c>
      <c r="E136" s="34"/>
      <c r="F136" s="34">
        <f>'[1]Factores expansión_bosques'!$C$21</f>
        <v>0.28689999999999999</v>
      </c>
      <c r="G136" s="34">
        <f t="shared" si="24"/>
        <v>0</v>
      </c>
      <c r="H136" s="34">
        <f>'[1]Factores emisión'!$B$5</f>
        <v>0.47</v>
      </c>
      <c r="I136" s="33" t="e">
        <f t="shared" si="22"/>
        <v>#DIV/0!</v>
      </c>
      <c r="J136" s="33">
        <f t="shared" si="22"/>
        <v>0</v>
      </c>
    </row>
    <row r="137" spans="1:10" s="50" customFormat="1" ht="12.75" customHeight="1" x14ac:dyDescent="0.25">
      <c r="A137" s="5"/>
      <c r="B137" s="5"/>
      <c r="C137" s="32" t="s">
        <v>75</v>
      </c>
      <c r="D137" s="33">
        <f t="shared" si="23"/>
        <v>0</v>
      </c>
      <c r="E137" s="34"/>
      <c r="F137" s="34">
        <f>'[1]Factores expansión_bosques'!$C$21</f>
        <v>0.28689999999999999</v>
      </c>
      <c r="G137" s="34">
        <f t="shared" si="24"/>
        <v>0</v>
      </c>
      <c r="H137" s="34">
        <f>'[1]Factores emisión'!$B$5</f>
        <v>0.47</v>
      </c>
      <c r="I137" s="33" t="e">
        <f t="shared" si="22"/>
        <v>#DIV/0!</v>
      </c>
      <c r="J137" s="33">
        <f t="shared" si="22"/>
        <v>0</v>
      </c>
    </row>
    <row r="138" spans="1:10" s="50" customFormat="1" ht="12.75" customHeight="1" x14ac:dyDescent="0.25">
      <c r="A138" s="5"/>
      <c r="B138" s="5"/>
      <c r="C138" s="32" t="s">
        <v>76</v>
      </c>
      <c r="D138" s="33">
        <f t="shared" si="23"/>
        <v>0</v>
      </c>
      <c r="E138" s="34"/>
      <c r="F138" s="34">
        <f>'[1]Factores expansión_bosques'!$C$21</f>
        <v>0.28689999999999999</v>
      </c>
      <c r="G138" s="34">
        <f t="shared" si="24"/>
        <v>0</v>
      </c>
      <c r="H138" s="34">
        <f>'[1]Factores emisión'!$B$5</f>
        <v>0.47</v>
      </c>
      <c r="I138" s="33" t="e">
        <f t="shared" si="22"/>
        <v>#DIV/0!</v>
      </c>
      <c r="J138" s="33">
        <f t="shared" si="22"/>
        <v>0</v>
      </c>
    </row>
    <row r="139" spans="1:10" s="50" customFormat="1" ht="12.75" customHeight="1" x14ac:dyDescent="0.25">
      <c r="A139" s="5"/>
      <c r="B139" s="5"/>
      <c r="C139" s="32" t="s">
        <v>77</v>
      </c>
      <c r="D139" s="33">
        <f t="shared" si="23"/>
        <v>0</v>
      </c>
      <c r="E139" s="34"/>
      <c r="F139" s="34">
        <f>'[1]Factores expansión_bosques'!$C$21</f>
        <v>0.28689999999999999</v>
      </c>
      <c r="G139" s="34">
        <f t="shared" si="24"/>
        <v>0</v>
      </c>
      <c r="H139" s="34">
        <f>'[1]Factores emisión'!$B$5</f>
        <v>0.47</v>
      </c>
      <c r="I139" s="33" t="e">
        <f t="shared" si="22"/>
        <v>#DIV/0!</v>
      </c>
      <c r="J139" s="33">
        <f t="shared" si="22"/>
        <v>0</v>
      </c>
    </row>
    <row r="140" spans="1:10" s="50" customFormat="1" ht="12.75" customHeight="1" x14ac:dyDescent="0.25">
      <c r="A140" s="5"/>
      <c r="B140" s="5"/>
      <c r="C140" s="32" t="s">
        <v>78</v>
      </c>
      <c r="D140" s="33">
        <f t="shared" si="23"/>
        <v>0</v>
      </c>
      <c r="E140" s="34"/>
      <c r="F140" s="34">
        <f>'[1]Factores expansión_bosques'!$C$21</f>
        <v>0.28689999999999999</v>
      </c>
      <c r="G140" s="34">
        <f t="shared" si="24"/>
        <v>0</v>
      </c>
      <c r="H140" s="34">
        <f>'[1]Factores emisión'!$B$5</f>
        <v>0.47</v>
      </c>
      <c r="I140" s="33" t="e">
        <f t="shared" si="22"/>
        <v>#DIV/0!</v>
      </c>
      <c r="J140" s="33">
        <f t="shared" si="22"/>
        <v>0</v>
      </c>
    </row>
    <row r="141" spans="1:10" ht="12.75" customHeight="1" x14ac:dyDescent="0.25">
      <c r="A141" s="5"/>
      <c r="B141" s="5"/>
      <c r="C141" s="32" t="s">
        <v>79</v>
      </c>
      <c r="D141" s="33">
        <f t="shared" si="23"/>
        <v>0</v>
      </c>
      <c r="E141" s="34"/>
      <c r="F141" s="34">
        <f>'[1]Factores expansión_bosques'!$C$21</f>
        <v>0.28689999999999999</v>
      </c>
      <c r="G141" s="34">
        <f t="shared" si="24"/>
        <v>0</v>
      </c>
      <c r="H141" s="34">
        <f>'[1]Factores emisión'!$B$5</f>
        <v>0.47</v>
      </c>
      <c r="I141" s="33" t="e">
        <f t="shared" si="22"/>
        <v>#DIV/0!</v>
      </c>
      <c r="J141" s="33">
        <f t="shared" si="22"/>
        <v>0</v>
      </c>
    </row>
    <row r="142" spans="1:10" ht="12.75" customHeight="1" x14ac:dyDescent="0.25">
      <c r="A142" s="5"/>
      <c r="B142" s="5"/>
      <c r="C142" s="32" t="s">
        <v>80</v>
      </c>
      <c r="D142" s="33">
        <f t="shared" si="23"/>
        <v>0</v>
      </c>
      <c r="E142" s="34"/>
      <c r="F142" s="34">
        <f>'[1]Factores expansión_bosques'!$C$21</f>
        <v>0.28689999999999999</v>
      </c>
      <c r="G142" s="34">
        <f t="shared" si="24"/>
        <v>0</v>
      </c>
      <c r="H142" s="34">
        <f>'[1]Factores emisión'!$B$5</f>
        <v>0.47</v>
      </c>
      <c r="I142" s="33" t="e">
        <f t="shared" si="22"/>
        <v>#DIV/0!</v>
      </c>
      <c r="J142" s="33">
        <f t="shared" si="22"/>
        <v>0</v>
      </c>
    </row>
    <row r="143" spans="1:10" ht="13.5" customHeight="1" x14ac:dyDescent="0.25">
      <c r="A143" s="5"/>
      <c r="B143" s="5"/>
      <c r="C143" s="32" t="s">
        <v>81</v>
      </c>
      <c r="D143" s="33">
        <f t="shared" si="23"/>
        <v>0</v>
      </c>
      <c r="E143" s="34"/>
      <c r="F143" s="34">
        <f>'[1]Factores expansión_bosques'!$C$21</f>
        <v>0.28689999999999999</v>
      </c>
      <c r="G143" s="34">
        <f t="shared" si="24"/>
        <v>0</v>
      </c>
      <c r="H143" s="34">
        <f>'[1]Factores emisión'!$B$5</f>
        <v>0.47</v>
      </c>
      <c r="I143" s="33" t="e">
        <f t="shared" si="22"/>
        <v>#DIV/0!</v>
      </c>
      <c r="J143" s="33">
        <f t="shared" si="22"/>
        <v>0</v>
      </c>
    </row>
    <row r="144" spans="1:10" ht="13.5" customHeight="1" x14ac:dyDescent="0.25">
      <c r="A144" s="5"/>
      <c r="B144" s="5"/>
      <c r="C144" s="32" t="s">
        <v>82</v>
      </c>
      <c r="D144" s="33">
        <f t="shared" si="23"/>
        <v>0</v>
      </c>
      <c r="E144" s="34"/>
      <c r="F144" s="34"/>
      <c r="G144" s="34"/>
      <c r="H144" s="34"/>
      <c r="I144" s="33">
        <f t="shared" si="22"/>
        <v>0</v>
      </c>
      <c r="J144" s="33">
        <f t="shared" si="22"/>
        <v>0</v>
      </c>
    </row>
    <row r="145" spans="1:10" ht="13.5" customHeight="1" x14ac:dyDescent="0.25">
      <c r="A145" s="5"/>
      <c r="B145" s="5"/>
      <c r="C145" s="36" t="s">
        <v>83</v>
      </c>
      <c r="D145" s="37">
        <f>SUM(D146:D157)</f>
        <v>0</v>
      </c>
      <c r="E145" s="38"/>
      <c r="F145" s="39"/>
      <c r="G145" s="40"/>
      <c r="H145" s="39"/>
      <c r="I145" s="41">
        <f t="shared" si="22"/>
        <v>0</v>
      </c>
      <c r="J145" s="41">
        <f t="shared" si="22"/>
        <v>0</v>
      </c>
    </row>
    <row r="146" spans="1:10" ht="12.75" customHeight="1" x14ac:dyDescent="0.25">
      <c r="A146" s="5"/>
      <c r="B146" s="5"/>
      <c r="C146" s="32" t="s">
        <v>70</v>
      </c>
      <c r="D146" s="33">
        <f t="shared" ref="D146:D157" si="25">D27-D87</f>
        <v>0</v>
      </c>
      <c r="E146" s="34"/>
      <c r="F146" s="34">
        <f>'[1]Factores expansión_bosques'!$C$21</f>
        <v>0.28689999999999999</v>
      </c>
      <c r="G146" s="34">
        <f t="shared" ref="G146:G157" si="26">E146*(1+F146)</f>
        <v>0</v>
      </c>
      <c r="H146" s="34">
        <f>'[1]Factores emisión'!$B$5</f>
        <v>0.47</v>
      </c>
      <c r="I146" s="33">
        <f t="shared" si="22"/>
        <v>0</v>
      </c>
      <c r="J146" s="33">
        <f t="shared" si="22"/>
        <v>0</v>
      </c>
    </row>
    <row r="147" spans="1:10" ht="13.5" customHeight="1" x14ac:dyDescent="0.25">
      <c r="A147" s="5"/>
      <c r="B147" s="5"/>
      <c r="C147" s="32" t="s">
        <v>71</v>
      </c>
      <c r="D147" s="33">
        <f t="shared" si="25"/>
        <v>0</v>
      </c>
      <c r="E147" s="34"/>
      <c r="F147" s="34">
        <f>'[1]Factores expansión_bosques'!$C$21</f>
        <v>0.28689999999999999</v>
      </c>
      <c r="G147" s="34">
        <f t="shared" si="26"/>
        <v>0</v>
      </c>
      <c r="H147" s="34">
        <f>'[1]Factores emisión'!$B$5</f>
        <v>0.47</v>
      </c>
      <c r="I147" s="33">
        <f t="shared" si="22"/>
        <v>0</v>
      </c>
      <c r="J147" s="33">
        <f t="shared" si="22"/>
        <v>0</v>
      </c>
    </row>
    <row r="148" spans="1:10" ht="13.5" customHeight="1" x14ac:dyDescent="0.25">
      <c r="A148" s="5"/>
      <c r="B148" s="5"/>
      <c r="C148" s="32" t="s">
        <v>72</v>
      </c>
      <c r="D148" s="33">
        <f t="shared" si="25"/>
        <v>0</v>
      </c>
      <c r="E148" s="34"/>
      <c r="F148" s="34">
        <f>'[1]Factores expansión_bosques'!$C$21</f>
        <v>0.28689999999999999</v>
      </c>
      <c r="G148" s="34">
        <f t="shared" si="26"/>
        <v>0</v>
      </c>
      <c r="H148" s="34">
        <f>'[1]Factores emisión'!$B$5</f>
        <v>0.47</v>
      </c>
      <c r="I148" s="33">
        <f t="shared" si="22"/>
        <v>0</v>
      </c>
      <c r="J148" s="33">
        <f t="shared" si="22"/>
        <v>0</v>
      </c>
    </row>
    <row r="149" spans="1:10" ht="12.75" customHeight="1" x14ac:dyDescent="0.25">
      <c r="A149" s="5"/>
      <c r="B149" s="5"/>
      <c r="C149" s="32" t="s">
        <v>73</v>
      </c>
      <c r="D149" s="33">
        <f t="shared" si="25"/>
        <v>0</v>
      </c>
      <c r="E149" s="34"/>
      <c r="F149" s="34">
        <f>'[1]Factores expansión_bosques'!$C$21</f>
        <v>0.28689999999999999</v>
      </c>
      <c r="G149" s="34">
        <f t="shared" si="26"/>
        <v>0</v>
      </c>
      <c r="H149" s="34">
        <f>'[1]Factores emisión'!$B$5</f>
        <v>0.47</v>
      </c>
      <c r="I149" s="33">
        <f t="shared" si="22"/>
        <v>0</v>
      </c>
      <c r="J149" s="33">
        <f t="shared" si="22"/>
        <v>0</v>
      </c>
    </row>
    <row r="150" spans="1:10" ht="12.75" customHeight="1" x14ac:dyDescent="0.25">
      <c r="A150" s="5"/>
      <c r="B150" s="5"/>
      <c r="C150" s="35" t="s">
        <v>74</v>
      </c>
      <c r="D150" s="33">
        <f t="shared" si="25"/>
        <v>0</v>
      </c>
      <c r="E150" s="34"/>
      <c r="F150" s="34">
        <f>'[1]Factores expansión_bosques'!$C$21</f>
        <v>0.28689999999999999</v>
      </c>
      <c r="G150" s="34">
        <f t="shared" si="26"/>
        <v>0</v>
      </c>
      <c r="H150" s="34">
        <f>'[1]Factores emisión'!$B$5</f>
        <v>0.47</v>
      </c>
      <c r="I150" s="33">
        <f t="shared" si="22"/>
        <v>0</v>
      </c>
      <c r="J150" s="33">
        <f t="shared" si="22"/>
        <v>0</v>
      </c>
    </row>
    <row r="151" spans="1:10" ht="12.75" customHeight="1" x14ac:dyDescent="0.25">
      <c r="A151" s="5"/>
      <c r="B151" s="5"/>
      <c r="C151" s="32" t="s">
        <v>75</v>
      </c>
      <c r="D151" s="33">
        <f t="shared" si="25"/>
        <v>0</v>
      </c>
      <c r="E151" s="34"/>
      <c r="F151" s="34">
        <f>'[1]Factores expansión_bosques'!$C$21</f>
        <v>0.28689999999999999</v>
      </c>
      <c r="G151" s="34">
        <f t="shared" si="26"/>
        <v>0</v>
      </c>
      <c r="H151" s="34">
        <f>'[1]Factores emisión'!$B$5</f>
        <v>0.47</v>
      </c>
      <c r="I151" s="33">
        <f t="shared" ref="I151:J170" si="27">I32-I92</f>
        <v>0</v>
      </c>
      <c r="J151" s="33">
        <f t="shared" si="27"/>
        <v>0</v>
      </c>
    </row>
    <row r="152" spans="1:10" ht="12.75" customHeight="1" x14ac:dyDescent="0.25">
      <c r="A152" s="5"/>
      <c r="B152" s="5"/>
      <c r="C152" s="32" t="s">
        <v>76</v>
      </c>
      <c r="D152" s="33">
        <f t="shared" si="25"/>
        <v>0</v>
      </c>
      <c r="E152" s="34"/>
      <c r="F152" s="34">
        <f>'[1]Factores expansión_bosques'!$C$21</f>
        <v>0.28689999999999999</v>
      </c>
      <c r="G152" s="34">
        <f t="shared" si="26"/>
        <v>0</v>
      </c>
      <c r="H152" s="34">
        <f>'[1]Factores emisión'!$B$5</f>
        <v>0.47</v>
      </c>
      <c r="I152" s="33">
        <f t="shared" si="27"/>
        <v>0</v>
      </c>
      <c r="J152" s="33">
        <f t="shared" si="27"/>
        <v>0</v>
      </c>
    </row>
    <row r="153" spans="1:10" ht="12.75" customHeight="1" x14ac:dyDescent="0.25">
      <c r="A153" s="5"/>
      <c r="B153" s="5"/>
      <c r="C153" s="32" t="s">
        <v>77</v>
      </c>
      <c r="D153" s="33">
        <f t="shared" si="25"/>
        <v>0</v>
      </c>
      <c r="E153" s="34"/>
      <c r="F153" s="34">
        <f>'[1]Factores expansión_bosques'!$C$21</f>
        <v>0.28689999999999999</v>
      </c>
      <c r="G153" s="34">
        <f t="shared" si="26"/>
        <v>0</v>
      </c>
      <c r="H153" s="34">
        <f>'[1]Factores emisión'!$B$5</f>
        <v>0.47</v>
      </c>
      <c r="I153" s="33">
        <f t="shared" si="27"/>
        <v>0</v>
      </c>
      <c r="J153" s="33">
        <f t="shared" si="27"/>
        <v>0</v>
      </c>
    </row>
    <row r="154" spans="1:10" ht="12.75" customHeight="1" x14ac:dyDescent="0.25">
      <c r="A154" s="5"/>
      <c r="B154" s="5"/>
      <c r="C154" s="32" t="s">
        <v>78</v>
      </c>
      <c r="D154" s="33">
        <f t="shared" si="25"/>
        <v>0</v>
      </c>
      <c r="E154" s="34"/>
      <c r="F154" s="34">
        <f>'[1]Factores expansión_bosques'!$C$21</f>
        <v>0.28689999999999999</v>
      </c>
      <c r="G154" s="34">
        <f t="shared" si="26"/>
        <v>0</v>
      </c>
      <c r="H154" s="34">
        <f>'[1]Factores emisión'!$B$5</f>
        <v>0.47</v>
      </c>
      <c r="I154" s="33">
        <f t="shared" si="27"/>
        <v>0</v>
      </c>
      <c r="J154" s="33">
        <f t="shared" si="27"/>
        <v>0</v>
      </c>
    </row>
    <row r="155" spans="1:10" ht="12.75" customHeight="1" x14ac:dyDescent="0.25">
      <c r="A155" s="5"/>
      <c r="B155" s="5"/>
      <c r="C155" s="32" t="s">
        <v>79</v>
      </c>
      <c r="D155" s="33">
        <f t="shared" si="25"/>
        <v>0</v>
      </c>
      <c r="E155" s="34"/>
      <c r="F155" s="34">
        <f>'[1]Factores expansión_bosques'!$C$21</f>
        <v>0.28689999999999999</v>
      </c>
      <c r="G155" s="34">
        <f t="shared" si="26"/>
        <v>0</v>
      </c>
      <c r="H155" s="34">
        <f>'[1]Factores emisión'!$B$5</f>
        <v>0.47</v>
      </c>
      <c r="I155" s="33">
        <f t="shared" si="27"/>
        <v>0</v>
      </c>
      <c r="J155" s="33">
        <f t="shared" si="27"/>
        <v>0</v>
      </c>
    </row>
    <row r="156" spans="1:10" ht="12.75" customHeight="1" x14ac:dyDescent="0.25">
      <c r="A156" s="5"/>
      <c r="B156" s="5"/>
      <c r="C156" s="32" t="s">
        <v>80</v>
      </c>
      <c r="D156" s="33">
        <f t="shared" si="25"/>
        <v>0</v>
      </c>
      <c r="E156" s="34"/>
      <c r="F156" s="34">
        <f>'[1]Factores expansión_bosques'!$C$21</f>
        <v>0.28689999999999999</v>
      </c>
      <c r="G156" s="34">
        <f t="shared" si="26"/>
        <v>0</v>
      </c>
      <c r="H156" s="34">
        <f>'[1]Factores emisión'!$B$5</f>
        <v>0.47</v>
      </c>
      <c r="I156" s="33">
        <f t="shared" si="27"/>
        <v>0</v>
      </c>
      <c r="J156" s="33">
        <f t="shared" si="27"/>
        <v>0</v>
      </c>
    </row>
    <row r="157" spans="1:10" ht="13.5" customHeight="1" x14ac:dyDescent="0.25">
      <c r="A157" s="5"/>
      <c r="B157" s="5"/>
      <c r="C157" s="32" t="s">
        <v>81</v>
      </c>
      <c r="D157" s="33">
        <f t="shared" si="25"/>
        <v>0</v>
      </c>
      <c r="E157" s="34"/>
      <c r="F157" s="34">
        <f>'[1]Factores expansión_bosques'!$C$21</f>
        <v>0.28689999999999999</v>
      </c>
      <c r="G157" s="34">
        <f t="shared" si="26"/>
        <v>0</v>
      </c>
      <c r="H157" s="34">
        <f>'[1]Factores emisión'!$B$5</f>
        <v>0.47</v>
      </c>
      <c r="I157" s="33">
        <f t="shared" si="27"/>
        <v>0</v>
      </c>
      <c r="J157" s="33">
        <f t="shared" si="27"/>
        <v>0</v>
      </c>
    </row>
    <row r="158" spans="1:10" ht="13.5" customHeight="1" x14ac:dyDescent="0.25">
      <c r="A158" s="5"/>
      <c r="B158" s="5"/>
      <c r="C158" s="36" t="s">
        <v>84</v>
      </c>
      <c r="D158" s="37">
        <f>SUM(D159:D171)</f>
        <v>0</v>
      </c>
      <c r="E158" s="38"/>
      <c r="F158" s="39"/>
      <c r="G158" s="40"/>
      <c r="H158" s="39"/>
      <c r="I158" s="41" t="e">
        <f t="shared" si="27"/>
        <v>#DIV/0!</v>
      </c>
      <c r="J158" s="41">
        <f t="shared" si="27"/>
        <v>0</v>
      </c>
    </row>
    <row r="159" spans="1:10" ht="12.75" customHeight="1" x14ac:dyDescent="0.25">
      <c r="A159" s="5"/>
      <c r="B159" s="5"/>
      <c r="C159" s="32" t="s">
        <v>70</v>
      </c>
      <c r="D159" s="33">
        <f t="shared" ref="D159:D171" si="28">D40-D100</f>
        <v>0</v>
      </c>
      <c r="E159" s="34"/>
      <c r="F159" s="34">
        <f>'[1]Factores expansión_bosques'!$C$21</f>
        <v>0.28689999999999999</v>
      </c>
      <c r="G159" s="34">
        <f t="shared" ref="G159:G170" si="29">E159*(1+F159)</f>
        <v>0</v>
      </c>
      <c r="H159" s="34">
        <f>'[1]Factores emisión'!$B$5</f>
        <v>0.47</v>
      </c>
      <c r="I159" s="33" t="e">
        <f t="shared" si="27"/>
        <v>#DIV/0!</v>
      </c>
      <c r="J159" s="33">
        <f t="shared" si="27"/>
        <v>0</v>
      </c>
    </row>
    <row r="160" spans="1:10" ht="12.75" customHeight="1" x14ac:dyDescent="0.25">
      <c r="A160" s="5"/>
      <c r="B160" s="5"/>
      <c r="C160" s="32" t="s">
        <v>71</v>
      </c>
      <c r="D160" s="33">
        <f t="shared" si="28"/>
        <v>0</v>
      </c>
      <c r="E160" s="34"/>
      <c r="F160" s="34">
        <f>'[1]Factores expansión_bosques'!$C$21</f>
        <v>0.28689999999999999</v>
      </c>
      <c r="G160" s="34">
        <f t="shared" si="29"/>
        <v>0</v>
      </c>
      <c r="H160" s="34">
        <f>'[1]Factores emisión'!$B$5</f>
        <v>0.47</v>
      </c>
      <c r="I160" s="33" t="e">
        <f t="shared" si="27"/>
        <v>#DIV/0!</v>
      </c>
      <c r="J160" s="33">
        <f t="shared" si="27"/>
        <v>0</v>
      </c>
    </row>
    <row r="161" spans="1:10" ht="12.75" customHeight="1" x14ac:dyDescent="0.25">
      <c r="A161" s="5"/>
      <c r="B161" s="5"/>
      <c r="C161" s="32" t="s">
        <v>72</v>
      </c>
      <c r="D161" s="33">
        <f t="shared" si="28"/>
        <v>0</v>
      </c>
      <c r="E161" s="34"/>
      <c r="F161" s="34">
        <f>'[1]Factores expansión_bosques'!$C$21</f>
        <v>0.28689999999999999</v>
      </c>
      <c r="G161" s="34">
        <f t="shared" si="29"/>
        <v>0</v>
      </c>
      <c r="H161" s="34">
        <f>'[1]Factores emisión'!$B$5</f>
        <v>0.47</v>
      </c>
      <c r="I161" s="33" t="e">
        <f t="shared" si="27"/>
        <v>#DIV/0!</v>
      </c>
      <c r="J161" s="33">
        <f t="shared" si="27"/>
        <v>0</v>
      </c>
    </row>
    <row r="162" spans="1:10" ht="12.75" customHeight="1" x14ac:dyDescent="0.25">
      <c r="A162" s="5"/>
      <c r="B162" s="5"/>
      <c r="C162" s="32" t="s">
        <v>73</v>
      </c>
      <c r="D162" s="33">
        <f t="shared" si="28"/>
        <v>0</v>
      </c>
      <c r="E162" s="34"/>
      <c r="F162" s="34">
        <f>'[1]Factores expansión_bosques'!$C$21</f>
        <v>0.28689999999999999</v>
      </c>
      <c r="G162" s="34">
        <f t="shared" si="29"/>
        <v>0</v>
      </c>
      <c r="H162" s="34">
        <f>'[1]Factores emisión'!$B$5</f>
        <v>0.47</v>
      </c>
      <c r="I162" s="33" t="e">
        <f t="shared" si="27"/>
        <v>#DIV/0!</v>
      </c>
      <c r="J162" s="33">
        <f t="shared" si="27"/>
        <v>0</v>
      </c>
    </row>
    <row r="163" spans="1:10" ht="12.75" customHeight="1" x14ac:dyDescent="0.25">
      <c r="A163" s="5"/>
      <c r="B163" s="5"/>
      <c r="C163" s="35" t="s">
        <v>74</v>
      </c>
      <c r="D163" s="33">
        <f t="shared" si="28"/>
        <v>0</v>
      </c>
      <c r="E163" s="34"/>
      <c r="F163" s="34">
        <f>'[1]Factores expansión_bosques'!$C$21</f>
        <v>0.28689999999999999</v>
      </c>
      <c r="G163" s="34">
        <f t="shared" si="29"/>
        <v>0</v>
      </c>
      <c r="H163" s="34">
        <f>'[1]Factores emisión'!$B$5</f>
        <v>0.47</v>
      </c>
      <c r="I163" s="33" t="e">
        <f t="shared" si="27"/>
        <v>#DIV/0!</v>
      </c>
      <c r="J163" s="33">
        <f t="shared" si="27"/>
        <v>0</v>
      </c>
    </row>
    <row r="164" spans="1:10" ht="12.75" customHeight="1" x14ac:dyDescent="0.25">
      <c r="A164" s="5"/>
      <c r="B164" s="5"/>
      <c r="C164" s="32" t="s">
        <v>75</v>
      </c>
      <c r="D164" s="33">
        <f t="shared" si="28"/>
        <v>0</v>
      </c>
      <c r="E164" s="34"/>
      <c r="F164" s="34">
        <f>'[1]Factores expansión_bosques'!$C$21</f>
        <v>0.28689999999999999</v>
      </c>
      <c r="G164" s="34">
        <f t="shared" si="29"/>
        <v>0</v>
      </c>
      <c r="H164" s="34">
        <f>'[1]Factores emisión'!$B$5</f>
        <v>0.47</v>
      </c>
      <c r="I164" s="33" t="e">
        <f t="shared" si="27"/>
        <v>#DIV/0!</v>
      </c>
      <c r="J164" s="33">
        <f t="shared" si="27"/>
        <v>0</v>
      </c>
    </row>
    <row r="165" spans="1:10" ht="12.75" customHeight="1" x14ac:dyDescent="0.25">
      <c r="A165" s="5"/>
      <c r="B165" s="5"/>
      <c r="C165" s="32" t="s">
        <v>76</v>
      </c>
      <c r="D165" s="33">
        <f t="shared" si="28"/>
        <v>0</v>
      </c>
      <c r="E165" s="34"/>
      <c r="F165" s="34">
        <f>'[1]Factores expansión_bosques'!$C$21</f>
        <v>0.28689999999999999</v>
      </c>
      <c r="G165" s="34">
        <f t="shared" si="29"/>
        <v>0</v>
      </c>
      <c r="H165" s="34">
        <f>'[1]Factores emisión'!$B$5</f>
        <v>0.47</v>
      </c>
      <c r="I165" s="33" t="e">
        <f t="shared" si="27"/>
        <v>#DIV/0!</v>
      </c>
      <c r="J165" s="33">
        <f t="shared" si="27"/>
        <v>0</v>
      </c>
    </row>
    <row r="166" spans="1:10" ht="12.75" customHeight="1" x14ac:dyDescent="0.25">
      <c r="A166" s="5"/>
      <c r="B166" s="5"/>
      <c r="C166" s="32" t="s">
        <v>77</v>
      </c>
      <c r="D166" s="33">
        <f t="shared" si="28"/>
        <v>0</v>
      </c>
      <c r="E166" s="34"/>
      <c r="F166" s="34">
        <f>'[1]Factores expansión_bosques'!$C$21</f>
        <v>0.28689999999999999</v>
      </c>
      <c r="G166" s="34">
        <f t="shared" si="29"/>
        <v>0</v>
      </c>
      <c r="H166" s="34">
        <f>'[1]Factores emisión'!$B$5</f>
        <v>0.47</v>
      </c>
      <c r="I166" s="33" t="e">
        <f t="shared" si="27"/>
        <v>#DIV/0!</v>
      </c>
      <c r="J166" s="33">
        <f t="shared" si="27"/>
        <v>0</v>
      </c>
    </row>
    <row r="167" spans="1:10" ht="12.75" customHeight="1" x14ac:dyDescent="0.25">
      <c r="A167" s="5"/>
      <c r="B167" s="5"/>
      <c r="C167" s="32" t="s">
        <v>78</v>
      </c>
      <c r="D167" s="33">
        <f t="shared" si="28"/>
        <v>0</v>
      </c>
      <c r="E167" s="34"/>
      <c r="F167" s="34">
        <f>'[1]Factores expansión_bosques'!$C$21</f>
        <v>0.28689999999999999</v>
      </c>
      <c r="G167" s="34">
        <f t="shared" si="29"/>
        <v>0</v>
      </c>
      <c r="H167" s="34">
        <f>'[1]Factores emisión'!$B$5</f>
        <v>0.47</v>
      </c>
      <c r="I167" s="33" t="e">
        <f t="shared" si="27"/>
        <v>#DIV/0!</v>
      </c>
      <c r="J167" s="33">
        <f t="shared" si="27"/>
        <v>0</v>
      </c>
    </row>
    <row r="168" spans="1:10" ht="12.75" customHeight="1" x14ac:dyDescent="0.25">
      <c r="A168" s="5"/>
      <c r="B168" s="5"/>
      <c r="C168" s="32" t="s">
        <v>79</v>
      </c>
      <c r="D168" s="33">
        <f t="shared" si="28"/>
        <v>0</v>
      </c>
      <c r="E168" s="34"/>
      <c r="F168" s="34">
        <f>'[1]Factores expansión_bosques'!$C$21</f>
        <v>0.28689999999999999</v>
      </c>
      <c r="G168" s="34">
        <f t="shared" si="29"/>
        <v>0</v>
      </c>
      <c r="H168" s="34">
        <f>'[1]Factores emisión'!$B$5</f>
        <v>0.47</v>
      </c>
      <c r="I168" s="33" t="e">
        <f t="shared" si="27"/>
        <v>#DIV/0!</v>
      </c>
      <c r="J168" s="33">
        <f t="shared" si="27"/>
        <v>0</v>
      </c>
    </row>
    <row r="169" spans="1:10" ht="12.75" customHeight="1" x14ac:dyDescent="0.25">
      <c r="A169" s="5"/>
      <c r="B169" s="5"/>
      <c r="C169" s="32" t="s">
        <v>80</v>
      </c>
      <c r="D169" s="33">
        <f t="shared" si="28"/>
        <v>0</v>
      </c>
      <c r="E169" s="34"/>
      <c r="F169" s="34">
        <f>'[1]Factores expansión_bosques'!$C$21</f>
        <v>0.28689999999999999</v>
      </c>
      <c r="G169" s="34">
        <f t="shared" si="29"/>
        <v>0</v>
      </c>
      <c r="H169" s="34">
        <f>'[1]Factores emisión'!$B$5</f>
        <v>0.47</v>
      </c>
      <c r="I169" s="33" t="e">
        <f t="shared" si="27"/>
        <v>#DIV/0!</v>
      </c>
      <c r="J169" s="33">
        <f t="shared" si="27"/>
        <v>0</v>
      </c>
    </row>
    <row r="170" spans="1:10" ht="13.5" customHeight="1" x14ac:dyDescent="0.25">
      <c r="A170" s="5"/>
      <c r="B170" s="5"/>
      <c r="C170" s="32" t="s">
        <v>81</v>
      </c>
      <c r="D170" s="33">
        <f t="shared" si="28"/>
        <v>0</v>
      </c>
      <c r="E170" s="34"/>
      <c r="F170" s="34">
        <f>'[1]Factores expansión_bosques'!$C$21</f>
        <v>0.28689999999999999</v>
      </c>
      <c r="G170" s="34">
        <f t="shared" si="29"/>
        <v>0</v>
      </c>
      <c r="H170" s="34">
        <f>'[1]Factores emisión'!$B$5</f>
        <v>0.47</v>
      </c>
      <c r="I170" s="33" t="e">
        <f t="shared" si="27"/>
        <v>#DIV/0!</v>
      </c>
      <c r="J170" s="33">
        <f t="shared" si="27"/>
        <v>0</v>
      </c>
    </row>
    <row r="171" spans="1:10" ht="13.5" customHeight="1" x14ac:dyDescent="0.25">
      <c r="A171" s="5"/>
      <c r="B171" s="5"/>
      <c r="C171" s="32" t="s">
        <v>82</v>
      </c>
      <c r="D171" s="33">
        <f t="shared" si="28"/>
        <v>0</v>
      </c>
      <c r="E171" s="34"/>
      <c r="F171" s="34"/>
      <c r="G171" s="34"/>
      <c r="H171" s="34"/>
      <c r="I171" s="33">
        <f t="shared" ref="I171:J190" si="30">I52-I112</f>
        <v>0</v>
      </c>
      <c r="J171" s="33">
        <f t="shared" si="30"/>
        <v>0</v>
      </c>
    </row>
    <row r="172" spans="1:10" ht="13.5" customHeight="1" x14ac:dyDescent="0.25">
      <c r="A172" s="5"/>
      <c r="B172" s="5"/>
      <c r="C172" s="36" t="s">
        <v>85</v>
      </c>
      <c r="D172" s="37">
        <f>SUM(D173:D177)</f>
        <v>0</v>
      </c>
      <c r="E172" s="42"/>
      <c r="F172" s="42"/>
      <c r="G172" s="43"/>
      <c r="H172" s="42"/>
      <c r="I172" s="41" t="e">
        <f t="shared" si="30"/>
        <v>#DIV/0!</v>
      </c>
      <c r="J172" s="41">
        <f t="shared" si="30"/>
        <v>0</v>
      </c>
    </row>
    <row r="173" spans="1:10" ht="12.75" customHeight="1" x14ac:dyDescent="0.25">
      <c r="A173" s="5"/>
      <c r="B173" s="5"/>
      <c r="C173" s="44" t="s">
        <v>86</v>
      </c>
      <c r="D173" s="33">
        <f>D54-D114</f>
        <v>0</v>
      </c>
      <c r="E173" s="34"/>
      <c r="F173" s="34">
        <f>'[1]Factores expansión_bosques'!$C$22</f>
        <v>0.25430000000000003</v>
      </c>
      <c r="G173" s="33" t="e">
        <f>G54-G114</f>
        <v>#DIV/0!</v>
      </c>
      <c r="H173" s="34">
        <f>'[1]Factores emisión'!$B$5</f>
        <v>0.47</v>
      </c>
      <c r="I173" s="33" t="e">
        <f t="shared" si="30"/>
        <v>#DIV/0!</v>
      </c>
      <c r="J173" s="33">
        <f t="shared" si="30"/>
        <v>0</v>
      </c>
    </row>
    <row r="174" spans="1:10" ht="12.75" customHeight="1" x14ac:dyDescent="0.25">
      <c r="A174" s="5"/>
      <c r="B174" s="5"/>
      <c r="C174" s="44" t="s">
        <v>87</v>
      </c>
      <c r="D174" s="33">
        <f>D55-D115</f>
        <v>0</v>
      </c>
      <c r="E174" s="34"/>
      <c r="F174" s="34">
        <f>'[1]Factores expansión_bosques'!$C$23</f>
        <v>0.21590000000000001</v>
      </c>
      <c r="G174" s="33" t="e">
        <f>G55-G115</f>
        <v>#DIV/0!</v>
      </c>
      <c r="H174" s="34">
        <f>'[1]Factores emisión'!$B$5</f>
        <v>0.47</v>
      </c>
      <c r="I174" s="33" t="e">
        <f t="shared" si="30"/>
        <v>#DIV/0!</v>
      </c>
      <c r="J174" s="33">
        <f t="shared" si="30"/>
        <v>0</v>
      </c>
    </row>
    <row r="175" spans="1:10" ht="12.75" customHeight="1" x14ac:dyDescent="0.25">
      <c r="A175" s="5"/>
      <c r="B175" s="5"/>
      <c r="C175" s="44" t="s">
        <v>88</v>
      </c>
      <c r="D175" s="33">
        <f>D56-D116</f>
        <v>0</v>
      </c>
      <c r="E175" s="34"/>
      <c r="F175" s="34">
        <f>'[1]Factores expansión_bosques'!$C$23</f>
        <v>0.21590000000000001</v>
      </c>
      <c r="G175" s="33" t="e">
        <f>G56-G116</f>
        <v>#DIV/0!</v>
      </c>
      <c r="H175" s="34">
        <f>'[1]Factores emisión'!$B$5</f>
        <v>0.47</v>
      </c>
      <c r="I175" s="33" t="e">
        <f t="shared" si="30"/>
        <v>#DIV/0!</v>
      </c>
      <c r="J175" s="33">
        <f t="shared" si="30"/>
        <v>0</v>
      </c>
    </row>
    <row r="176" spans="1:10" ht="12.75" customHeight="1" x14ac:dyDescent="0.25">
      <c r="A176" s="5"/>
      <c r="B176" s="5"/>
      <c r="C176" s="44" t="s">
        <v>89</v>
      </c>
      <c r="D176" s="33">
        <f>D57-D117</f>
        <v>0</v>
      </c>
      <c r="E176" s="34"/>
      <c r="F176" s="34">
        <f>'[1]Factores expansión_bosques'!$C$25</f>
        <v>0.24966666666666701</v>
      </c>
      <c r="G176" s="33" t="e">
        <f>G57-G117</f>
        <v>#DIV/0!</v>
      </c>
      <c r="H176" s="34">
        <f>'[1]Factores emisión'!$B$5</f>
        <v>0.47</v>
      </c>
      <c r="I176" s="33" t="e">
        <f t="shared" si="30"/>
        <v>#DIV/0!</v>
      </c>
      <c r="J176" s="33">
        <f t="shared" si="30"/>
        <v>0</v>
      </c>
    </row>
    <row r="177" spans="1:13" ht="12.75" customHeight="1" x14ac:dyDescent="0.25">
      <c r="A177" s="5"/>
      <c r="B177" s="5"/>
      <c r="C177" s="44" t="s">
        <v>90</v>
      </c>
      <c r="D177" s="33">
        <f>D58-D118</f>
        <v>0</v>
      </c>
      <c r="E177" s="34"/>
      <c r="F177" s="34">
        <f>'[1]Factores expansión_bosques'!$C$24</f>
        <v>0.27879999999999999</v>
      </c>
      <c r="G177" s="33" t="e">
        <f>G58-G118</f>
        <v>#DIV/0!</v>
      </c>
      <c r="H177" s="34">
        <f>'[1]Factores emisión'!$B$5</f>
        <v>0.47</v>
      </c>
      <c r="I177" s="33" t="e">
        <f t="shared" si="30"/>
        <v>#DIV/0!</v>
      </c>
      <c r="J177" s="33">
        <f t="shared" si="30"/>
        <v>0</v>
      </c>
    </row>
    <row r="178" spans="1:13" x14ac:dyDescent="0.25">
      <c r="A178" s="46" t="s">
        <v>91</v>
      </c>
      <c r="B178" s="46"/>
      <c r="C178" s="46"/>
      <c r="D178" s="47"/>
      <c r="E178" s="48"/>
      <c r="F178" s="48"/>
      <c r="G178" s="48"/>
      <c r="H178" s="48"/>
      <c r="I178" s="41" t="e">
        <f>I60-I119</f>
        <v>#DIV/0!</v>
      </c>
      <c r="J178" s="41">
        <f>J60-J119</f>
        <v>0</v>
      </c>
    </row>
    <row r="179" spans="1:13" ht="13.5" customHeight="1" x14ac:dyDescent="0.25">
      <c r="A179" s="13" t="s">
        <v>23</v>
      </c>
      <c r="B179" s="13"/>
      <c r="C179" s="12">
        <f>Presentación!$C$3</f>
        <v>1990</v>
      </c>
      <c r="D179" s="12"/>
      <c r="E179" s="12"/>
      <c r="F179" s="12"/>
      <c r="G179" s="12"/>
      <c r="H179" s="12"/>
      <c r="I179" s="12"/>
      <c r="J179" s="12"/>
    </row>
    <row r="180" spans="1:13" ht="12.75" customHeight="1" x14ac:dyDescent="0.25">
      <c r="A180" s="13" t="s">
        <v>24</v>
      </c>
      <c r="B180" s="13"/>
      <c r="C180" s="3" t="s">
        <v>94</v>
      </c>
      <c r="D180" s="3"/>
      <c r="E180" s="3"/>
      <c r="F180" s="3"/>
      <c r="G180" s="3"/>
      <c r="H180" s="3"/>
      <c r="I180" s="3"/>
      <c r="J180" s="3"/>
      <c r="L180" s="21">
        <v>15</v>
      </c>
    </row>
    <row r="181" spans="1:13" ht="12.75" customHeight="1" x14ac:dyDescent="0.25">
      <c r="A181" s="11" t="s">
        <v>5</v>
      </c>
      <c r="B181" s="11"/>
      <c r="C181" s="9" t="s">
        <v>26</v>
      </c>
      <c r="D181" s="9"/>
      <c r="E181" s="9"/>
      <c r="F181" s="9"/>
      <c r="G181" s="9"/>
      <c r="H181" s="9"/>
      <c r="I181" s="9"/>
      <c r="J181" s="9"/>
    </row>
    <row r="182" spans="1:13" ht="12.75" customHeight="1" x14ac:dyDescent="0.25">
      <c r="A182" s="11" t="s">
        <v>27</v>
      </c>
      <c r="B182" s="11"/>
      <c r="C182" s="9" t="s">
        <v>28</v>
      </c>
      <c r="D182" s="9"/>
      <c r="E182" s="9"/>
      <c r="F182" s="9"/>
      <c r="G182" s="9"/>
      <c r="H182" s="9"/>
      <c r="I182" s="9"/>
      <c r="J182" s="9"/>
    </row>
    <row r="183" spans="1:13" ht="12.75" customHeight="1" x14ac:dyDescent="0.25">
      <c r="A183" s="11" t="s">
        <v>29</v>
      </c>
      <c r="B183" s="11"/>
      <c r="C183" s="9" t="s">
        <v>30</v>
      </c>
      <c r="D183" s="9"/>
      <c r="E183" s="9"/>
      <c r="F183" s="9"/>
      <c r="G183" s="9"/>
      <c r="H183" s="9"/>
      <c r="I183" s="9"/>
      <c r="J183" s="9"/>
    </row>
    <row r="184" spans="1:13" ht="12.75" customHeight="1" x14ac:dyDescent="0.25">
      <c r="A184" s="11" t="s">
        <v>31</v>
      </c>
      <c r="B184" s="11"/>
      <c r="C184" s="9" t="s">
        <v>32</v>
      </c>
      <c r="D184" s="9"/>
      <c r="E184" s="9"/>
      <c r="F184" s="9"/>
      <c r="G184" s="9"/>
      <c r="H184" s="9"/>
      <c r="I184" s="9"/>
      <c r="J184" s="9"/>
    </row>
    <row r="185" spans="1:13" ht="12.75" customHeight="1" x14ac:dyDescent="0.25">
      <c r="A185" s="22" t="s">
        <v>33</v>
      </c>
      <c r="B185" s="22"/>
      <c r="C185" s="23" t="s">
        <v>34</v>
      </c>
      <c r="D185" s="23" t="s">
        <v>35</v>
      </c>
      <c r="E185" s="8" t="s">
        <v>36</v>
      </c>
      <c r="F185" s="8"/>
      <c r="G185" s="8"/>
      <c r="H185" s="24" t="s">
        <v>35</v>
      </c>
      <c r="I185" s="24"/>
      <c r="J185" s="24"/>
    </row>
    <row r="186" spans="1:13" ht="48.75" customHeight="1" x14ac:dyDescent="0.25">
      <c r="A186" s="7" t="s">
        <v>37</v>
      </c>
      <c r="B186" s="7"/>
      <c r="C186" s="6" t="s">
        <v>38</v>
      </c>
      <c r="D186" s="25" t="s">
        <v>39</v>
      </c>
      <c r="E186" s="25" t="s">
        <v>40</v>
      </c>
      <c r="F186" s="25" t="s">
        <v>41</v>
      </c>
      <c r="G186" s="25" t="s">
        <v>42</v>
      </c>
      <c r="H186" s="25" t="s">
        <v>43</v>
      </c>
      <c r="I186" s="25" t="s">
        <v>44</v>
      </c>
      <c r="J186" s="25" t="s">
        <v>45</v>
      </c>
    </row>
    <row r="187" spans="1:13" ht="26.25" customHeight="1" x14ac:dyDescent="0.25">
      <c r="A187" s="6" t="s">
        <v>46</v>
      </c>
      <c r="B187" s="6" t="s">
        <v>47</v>
      </c>
      <c r="C187" s="6"/>
      <c r="D187" s="25" t="s">
        <v>48</v>
      </c>
      <c r="E187" s="25" t="s">
        <v>49</v>
      </c>
      <c r="F187" s="25" t="s">
        <v>50</v>
      </c>
      <c r="G187" s="25" t="s">
        <v>49</v>
      </c>
      <c r="H187" s="25" t="s">
        <v>51</v>
      </c>
      <c r="I187" s="25" t="s">
        <v>52</v>
      </c>
      <c r="J187" s="25" t="s">
        <v>53</v>
      </c>
    </row>
    <row r="188" spans="1:13" ht="47.25" customHeight="1" x14ac:dyDescent="0.25">
      <c r="A188" s="6"/>
      <c r="B188" s="6"/>
      <c r="C188" s="6"/>
      <c r="D188" s="25" t="s">
        <v>54</v>
      </c>
      <c r="E188" s="25" t="s">
        <v>55</v>
      </c>
      <c r="F188" s="25" t="s">
        <v>56</v>
      </c>
      <c r="G188" s="25" t="s">
        <v>57</v>
      </c>
      <c r="H188" s="25" t="s">
        <v>58</v>
      </c>
      <c r="I188" s="25" t="s">
        <v>59</v>
      </c>
      <c r="J188" s="25" t="s">
        <v>60</v>
      </c>
    </row>
    <row r="189" spans="1:13" ht="13.5" x14ac:dyDescent="0.25">
      <c r="A189" s="6"/>
      <c r="B189" s="6"/>
      <c r="C189" s="6"/>
      <c r="D189" s="26" t="s">
        <v>61</v>
      </c>
      <c r="E189" s="26" t="s">
        <v>62</v>
      </c>
      <c r="F189" s="26" t="s">
        <v>63</v>
      </c>
      <c r="G189" s="26" t="s">
        <v>64</v>
      </c>
      <c r="H189" s="26" t="s">
        <v>65</v>
      </c>
      <c r="I189" s="26" t="s">
        <v>66</v>
      </c>
      <c r="J189" s="26" t="s">
        <v>67</v>
      </c>
    </row>
    <row r="190" spans="1:13" ht="12" customHeight="1" x14ac:dyDescent="0.25">
      <c r="A190" s="2" t="s">
        <v>68</v>
      </c>
      <c r="B190" s="1" t="s">
        <v>68</v>
      </c>
      <c r="C190" s="52" t="s">
        <v>69</v>
      </c>
      <c r="D190" s="53">
        <f>SUM(D191:D203)</f>
        <v>0</v>
      </c>
      <c r="E190" s="54"/>
      <c r="F190" s="54"/>
      <c r="G190" s="55"/>
      <c r="H190" s="54"/>
      <c r="I190" s="56">
        <f>SUM(I191:I203)</f>
        <v>0</v>
      </c>
      <c r="J190" s="56">
        <f>SUM(J191:J202)</f>
        <v>0</v>
      </c>
    </row>
    <row r="191" spans="1:13" ht="12" customHeight="1" x14ac:dyDescent="0.25">
      <c r="A191" s="2"/>
      <c r="B191" s="1"/>
      <c r="C191" s="32" t="s">
        <v>70</v>
      </c>
      <c r="D191" s="33"/>
      <c r="E191" s="34"/>
      <c r="F191" s="34"/>
      <c r="G191" s="34">
        <f t="shared" ref="G191:G202" si="31">E191*(1+F191)</f>
        <v>0</v>
      </c>
      <c r="H191" s="34"/>
      <c r="I191" s="33">
        <f t="shared" ref="I191:I203" si="32">(D191*G191*H191)</f>
        <v>0</v>
      </c>
      <c r="J191" s="33"/>
      <c r="L191" s="21">
        <v>1</v>
      </c>
      <c r="M191" s="21">
        <f t="shared" ref="M191:M203" si="33">$L$180*100+L191</f>
        <v>1501</v>
      </c>
    </row>
    <row r="192" spans="1:13" ht="12" customHeight="1" x14ac:dyDescent="0.25">
      <c r="A192" s="2"/>
      <c r="B192" s="1"/>
      <c r="C192" s="32" t="s">
        <v>71</v>
      </c>
      <c r="D192" s="33"/>
      <c r="E192" s="34"/>
      <c r="F192" s="34"/>
      <c r="G192" s="34">
        <f t="shared" si="31"/>
        <v>0</v>
      </c>
      <c r="H192" s="34"/>
      <c r="I192" s="33">
        <f t="shared" si="32"/>
        <v>0</v>
      </c>
      <c r="J192" s="33"/>
      <c r="L192" s="21">
        <v>2</v>
      </c>
      <c r="M192" s="21">
        <f t="shared" si="33"/>
        <v>1502</v>
      </c>
    </row>
    <row r="193" spans="1:13" ht="12" customHeight="1" x14ac:dyDescent="0.25">
      <c r="A193" s="2"/>
      <c r="B193" s="1"/>
      <c r="C193" s="32" t="s">
        <v>72</v>
      </c>
      <c r="D193" s="33"/>
      <c r="E193" s="34"/>
      <c r="F193" s="34"/>
      <c r="G193" s="34">
        <f t="shared" si="31"/>
        <v>0</v>
      </c>
      <c r="H193" s="34"/>
      <c r="I193" s="33">
        <f t="shared" si="32"/>
        <v>0</v>
      </c>
      <c r="J193" s="33"/>
      <c r="L193" s="21">
        <v>3</v>
      </c>
      <c r="M193" s="21">
        <f t="shared" si="33"/>
        <v>1503</v>
      </c>
    </row>
    <row r="194" spans="1:13" ht="12" customHeight="1" x14ac:dyDescent="0.25">
      <c r="A194" s="2"/>
      <c r="B194" s="1"/>
      <c r="C194" s="32" t="s">
        <v>73</v>
      </c>
      <c r="D194" s="33"/>
      <c r="E194" s="34"/>
      <c r="F194" s="34"/>
      <c r="G194" s="34">
        <f t="shared" si="31"/>
        <v>0</v>
      </c>
      <c r="H194" s="34"/>
      <c r="I194" s="33">
        <f t="shared" si="32"/>
        <v>0</v>
      </c>
      <c r="J194" s="33"/>
      <c r="L194" s="21">
        <v>4</v>
      </c>
      <c r="M194" s="21">
        <f t="shared" si="33"/>
        <v>1504</v>
      </c>
    </row>
    <row r="195" spans="1:13" ht="12" customHeight="1" x14ac:dyDescent="0.25">
      <c r="A195" s="2"/>
      <c r="B195" s="1"/>
      <c r="C195" s="35" t="s">
        <v>74</v>
      </c>
      <c r="D195" s="33"/>
      <c r="E195" s="34"/>
      <c r="F195" s="34"/>
      <c r="G195" s="34">
        <f t="shared" si="31"/>
        <v>0</v>
      </c>
      <c r="H195" s="34"/>
      <c r="I195" s="33">
        <f t="shared" si="32"/>
        <v>0</v>
      </c>
      <c r="J195" s="33"/>
      <c r="L195" s="21">
        <v>5</v>
      </c>
      <c r="M195" s="21">
        <f t="shared" si="33"/>
        <v>1505</v>
      </c>
    </row>
    <row r="196" spans="1:13" ht="12" customHeight="1" x14ac:dyDescent="0.25">
      <c r="A196" s="2"/>
      <c r="B196" s="1"/>
      <c r="C196" s="32" t="s">
        <v>75</v>
      </c>
      <c r="D196" s="33"/>
      <c r="E196" s="34"/>
      <c r="F196" s="34"/>
      <c r="G196" s="34">
        <f t="shared" si="31"/>
        <v>0</v>
      </c>
      <c r="H196" s="34"/>
      <c r="I196" s="33">
        <f t="shared" si="32"/>
        <v>0</v>
      </c>
      <c r="J196" s="33"/>
      <c r="L196" s="21">
        <v>6</v>
      </c>
      <c r="M196" s="21">
        <f t="shared" si="33"/>
        <v>1506</v>
      </c>
    </row>
    <row r="197" spans="1:13" ht="12" customHeight="1" x14ac:dyDescent="0.25">
      <c r="A197" s="2"/>
      <c r="B197" s="1"/>
      <c r="C197" s="32" t="s">
        <v>76</v>
      </c>
      <c r="D197" s="33"/>
      <c r="E197" s="34"/>
      <c r="F197" s="34"/>
      <c r="G197" s="34">
        <f t="shared" si="31"/>
        <v>0</v>
      </c>
      <c r="H197" s="34"/>
      <c r="I197" s="33">
        <f t="shared" si="32"/>
        <v>0</v>
      </c>
      <c r="J197" s="33"/>
      <c r="L197" s="21">
        <v>7</v>
      </c>
      <c r="M197" s="21">
        <f t="shared" si="33"/>
        <v>1507</v>
      </c>
    </row>
    <row r="198" spans="1:13" ht="12" customHeight="1" x14ac:dyDescent="0.25">
      <c r="A198" s="2"/>
      <c r="B198" s="1"/>
      <c r="C198" s="32" t="s">
        <v>77</v>
      </c>
      <c r="D198" s="33"/>
      <c r="E198" s="34"/>
      <c r="F198" s="34"/>
      <c r="G198" s="34">
        <f t="shared" si="31"/>
        <v>0</v>
      </c>
      <c r="H198" s="34"/>
      <c r="I198" s="33">
        <f t="shared" si="32"/>
        <v>0</v>
      </c>
      <c r="J198" s="33"/>
      <c r="L198" s="21">
        <v>8</v>
      </c>
      <c r="M198" s="21">
        <f t="shared" si="33"/>
        <v>1508</v>
      </c>
    </row>
    <row r="199" spans="1:13" ht="12" customHeight="1" x14ac:dyDescent="0.25">
      <c r="A199" s="2"/>
      <c r="B199" s="1"/>
      <c r="C199" s="32" t="s">
        <v>78</v>
      </c>
      <c r="D199" s="33"/>
      <c r="E199" s="34"/>
      <c r="F199" s="34"/>
      <c r="G199" s="34">
        <f t="shared" si="31"/>
        <v>0</v>
      </c>
      <c r="H199" s="34"/>
      <c r="I199" s="33">
        <f t="shared" si="32"/>
        <v>0</v>
      </c>
      <c r="J199" s="33"/>
      <c r="L199" s="21">
        <v>9</v>
      </c>
      <c r="M199" s="21">
        <f t="shared" si="33"/>
        <v>1509</v>
      </c>
    </row>
    <row r="200" spans="1:13" ht="12" customHeight="1" x14ac:dyDescent="0.25">
      <c r="A200" s="2"/>
      <c r="B200" s="1"/>
      <c r="C200" s="32" t="s">
        <v>79</v>
      </c>
      <c r="D200" s="33"/>
      <c r="E200" s="34"/>
      <c r="F200" s="34"/>
      <c r="G200" s="34">
        <f t="shared" si="31"/>
        <v>0</v>
      </c>
      <c r="H200" s="34"/>
      <c r="I200" s="33">
        <f t="shared" si="32"/>
        <v>0</v>
      </c>
      <c r="J200" s="33"/>
      <c r="L200" s="21">
        <v>10</v>
      </c>
      <c r="M200" s="21">
        <f t="shared" si="33"/>
        <v>1510</v>
      </c>
    </row>
    <row r="201" spans="1:13" ht="12" customHeight="1" x14ac:dyDescent="0.25">
      <c r="A201" s="2"/>
      <c r="B201" s="1"/>
      <c r="C201" s="32" t="s">
        <v>80</v>
      </c>
      <c r="D201" s="33"/>
      <c r="E201" s="34"/>
      <c r="F201" s="34"/>
      <c r="G201" s="34">
        <f t="shared" si="31"/>
        <v>0</v>
      </c>
      <c r="H201" s="34"/>
      <c r="I201" s="33">
        <f t="shared" si="32"/>
        <v>0</v>
      </c>
      <c r="J201" s="33"/>
      <c r="L201" s="21">
        <v>11</v>
      </c>
      <c r="M201" s="21">
        <f t="shared" si="33"/>
        <v>1511</v>
      </c>
    </row>
    <row r="202" spans="1:13" ht="12" customHeight="1" x14ac:dyDescent="0.25">
      <c r="A202" s="2"/>
      <c r="B202" s="1"/>
      <c r="C202" s="32" t="s">
        <v>81</v>
      </c>
      <c r="D202" s="33"/>
      <c r="E202" s="34"/>
      <c r="F202" s="34"/>
      <c r="G202" s="34">
        <f t="shared" si="31"/>
        <v>0</v>
      </c>
      <c r="H202" s="34"/>
      <c r="I202" s="33">
        <f t="shared" si="32"/>
        <v>0</v>
      </c>
      <c r="J202" s="33"/>
      <c r="L202" s="21">
        <v>12</v>
      </c>
      <c r="M202" s="21">
        <f t="shared" si="33"/>
        <v>1512</v>
      </c>
    </row>
    <row r="203" spans="1:13" ht="12" customHeight="1" x14ac:dyDescent="0.25">
      <c r="A203" s="2"/>
      <c r="B203" s="1"/>
      <c r="C203" s="32" t="s">
        <v>82</v>
      </c>
      <c r="D203" s="33"/>
      <c r="E203" s="34"/>
      <c r="F203" s="34"/>
      <c r="G203" s="34"/>
      <c r="H203" s="34"/>
      <c r="I203" s="33">
        <f t="shared" si="32"/>
        <v>0</v>
      </c>
      <c r="J203" s="33"/>
      <c r="M203" s="21">
        <f t="shared" si="33"/>
        <v>1500</v>
      </c>
    </row>
    <row r="204" spans="1:13" s="50" customFormat="1" ht="12" x14ac:dyDescent="0.25">
      <c r="A204" s="2"/>
      <c r="B204" s="1"/>
      <c r="C204" s="57" t="s">
        <v>83</v>
      </c>
      <c r="D204" s="58">
        <f>SUM(D205:D216)</f>
        <v>0</v>
      </c>
      <c r="E204" s="59"/>
      <c r="F204" s="60"/>
      <c r="G204" s="61"/>
      <c r="H204" s="60"/>
      <c r="I204" s="62">
        <f>SUM(I205:I216)</f>
        <v>0</v>
      </c>
      <c r="J204" s="62">
        <f>SUM(J205:J216)</f>
        <v>0</v>
      </c>
    </row>
    <row r="205" spans="1:13" s="50" customFormat="1" ht="11.5" x14ac:dyDescent="0.25">
      <c r="A205" s="2"/>
      <c r="B205" s="1"/>
      <c r="C205" s="32" t="s">
        <v>70</v>
      </c>
      <c r="D205" s="33"/>
      <c r="E205" s="34"/>
      <c r="F205" s="34"/>
      <c r="G205" s="34">
        <f t="shared" ref="G205:G216" si="34">E205*(1+F205)</f>
        <v>0</v>
      </c>
      <c r="H205" s="34"/>
      <c r="I205" s="33">
        <f t="shared" ref="I205:I216" si="35">(D205*G205*H205)</f>
        <v>0</v>
      </c>
      <c r="J205" s="33"/>
      <c r="L205" s="21">
        <v>1</v>
      </c>
      <c r="M205" s="21">
        <f t="shared" ref="M205:M216" si="36">$L$180*100+L205</f>
        <v>1501</v>
      </c>
    </row>
    <row r="206" spans="1:13" s="50" customFormat="1" ht="11.5" x14ac:dyDescent="0.25">
      <c r="A206" s="2"/>
      <c r="B206" s="1"/>
      <c r="C206" s="32" t="s">
        <v>71</v>
      </c>
      <c r="D206" s="33"/>
      <c r="E206" s="34"/>
      <c r="F206" s="34"/>
      <c r="G206" s="34">
        <f t="shared" si="34"/>
        <v>0</v>
      </c>
      <c r="H206" s="34"/>
      <c r="I206" s="33">
        <f t="shared" si="35"/>
        <v>0</v>
      </c>
      <c r="J206" s="33"/>
      <c r="L206" s="21">
        <v>2</v>
      </c>
      <c r="M206" s="21">
        <f t="shared" si="36"/>
        <v>1502</v>
      </c>
    </row>
    <row r="207" spans="1:13" s="50" customFormat="1" ht="11.5" x14ac:dyDescent="0.25">
      <c r="A207" s="2"/>
      <c r="B207" s="1"/>
      <c r="C207" s="32" t="s">
        <v>72</v>
      </c>
      <c r="D207" s="33"/>
      <c r="E207" s="34"/>
      <c r="F207" s="34"/>
      <c r="G207" s="34">
        <f t="shared" si="34"/>
        <v>0</v>
      </c>
      <c r="H207" s="34"/>
      <c r="I207" s="33">
        <f t="shared" si="35"/>
        <v>0</v>
      </c>
      <c r="J207" s="33"/>
      <c r="L207" s="21">
        <v>3</v>
      </c>
      <c r="M207" s="21">
        <f t="shared" si="36"/>
        <v>1503</v>
      </c>
    </row>
    <row r="208" spans="1:13" s="50" customFormat="1" ht="11.5" x14ac:dyDescent="0.25">
      <c r="A208" s="2"/>
      <c r="B208" s="1"/>
      <c r="C208" s="32" t="s">
        <v>73</v>
      </c>
      <c r="D208" s="33"/>
      <c r="E208" s="34"/>
      <c r="F208" s="34"/>
      <c r="G208" s="34">
        <f t="shared" si="34"/>
        <v>0</v>
      </c>
      <c r="H208" s="34"/>
      <c r="I208" s="33">
        <f t="shared" si="35"/>
        <v>0</v>
      </c>
      <c r="J208" s="33"/>
      <c r="L208" s="21">
        <v>4</v>
      </c>
      <c r="M208" s="21">
        <f t="shared" si="36"/>
        <v>1504</v>
      </c>
    </row>
    <row r="209" spans="1:13" s="50" customFormat="1" ht="11.5" x14ac:dyDescent="0.25">
      <c r="A209" s="2"/>
      <c r="B209" s="1"/>
      <c r="C209" s="35" t="s">
        <v>74</v>
      </c>
      <c r="D209" s="33"/>
      <c r="E209" s="34"/>
      <c r="F209" s="34"/>
      <c r="G209" s="34">
        <f t="shared" si="34"/>
        <v>0</v>
      </c>
      <c r="H209" s="34"/>
      <c r="I209" s="33">
        <f t="shared" si="35"/>
        <v>0</v>
      </c>
      <c r="J209" s="33"/>
      <c r="L209" s="21">
        <v>5</v>
      </c>
      <c r="M209" s="21">
        <f t="shared" si="36"/>
        <v>1505</v>
      </c>
    </row>
    <row r="210" spans="1:13" s="50" customFormat="1" ht="11.5" x14ac:dyDescent="0.25">
      <c r="A210" s="2"/>
      <c r="B210" s="1"/>
      <c r="C210" s="32" t="s">
        <v>75</v>
      </c>
      <c r="D210" s="33"/>
      <c r="E210" s="34"/>
      <c r="F210" s="34"/>
      <c r="G210" s="34">
        <f t="shared" si="34"/>
        <v>0</v>
      </c>
      <c r="H210" s="34"/>
      <c r="I210" s="33">
        <f t="shared" si="35"/>
        <v>0</v>
      </c>
      <c r="J210" s="33"/>
      <c r="L210" s="21">
        <v>6</v>
      </c>
      <c r="M210" s="21">
        <f t="shared" si="36"/>
        <v>1506</v>
      </c>
    </row>
    <row r="211" spans="1:13" s="50" customFormat="1" ht="11.5" x14ac:dyDescent="0.25">
      <c r="A211" s="2"/>
      <c r="B211" s="1"/>
      <c r="C211" s="32" t="s">
        <v>76</v>
      </c>
      <c r="D211" s="33"/>
      <c r="E211" s="34"/>
      <c r="F211" s="34"/>
      <c r="G211" s="34">
        <f t="shared" si="34"/>
        <v>0</v>
      </c>
      <c r="H211" s="34"/>
      <c r="I211" s="33">
        <f t="shared" si="35"/>
        <v>0</v>
      </c>
      <c r="J211" s="33"/>
      <c r="L211" s="21">
        <v>7</v>
      </c>
      <c r="M211" s="21">
        <f t="shared" si="36"/>
        <v>1507</v>
      </c>
    </row>
    <row r="212" spans="1:13" s="50" customFormat="1" ht="11.5" x14ac:dyDescent="0.25">
      <c r="A212" s="2"/>
      <c r="B212" s="1"/>
      <c r="C212" s="32" t="s">
        <v>77</v>
      </c>
      <c r="D212" s="33"/>
      <c r="E212" s="34"/>
      <c r="F212" s="34"/>
      <c r="G212" s="34">
        <f t="shared" si="34"/>
        <v>0</v>
      </c>
      <c r="H212" s="34"/>
      <c r="I212" s="33">
        <f t="shared" si="35"/>
        <v>0</v>
      </c>
      <c r="J212" s="33"/>
      <c r="L212" s="21">
        <v>8</v>
      </c>
      <c r="M212" s="21">
        <f t="shared" si="36"/>
        <v>1508</v>
      </c>
    </row>
    <row r="213" spans="1:13" s="50" customFormat="1" ht="11.5" x14ac:dyDescent="0.25">
      <c r="A213" s="2"/>
      <c r="B213" s="1"/>
      <c r="C213" s="32" t="s">
        <v>78</v>
      </c>
      <c r="D213" s="33"/>
      <c r="E213" s="34"/>
      <c r="F213" s="34"/>
      <c r="G213" s="34">
        <f t="shared" si="34"/>
        <v>0</v>
      </c>
      <c r="H213" s="34"/>
      <c r="I213" s="33">
        <f t="shared" si="35"/>
        <v>0</v>
      </c>
      <c r="J213" s="33"/>
      <c r="L213" s="21">
        <v>9</v>
      </c>
      <c r="M213" s="21">
        <f t="shared" si="36"/>
        <v>1509</v>
      </c>
    </row>
    <row r="214" spans="1:13" s="50" customFormat="1" ht="11.5" x14ac:dyDescent="0.25">
      <c r="A214" s="2"/>
      <c r="B214" s="1"/>
      <c r="C214" s="32" t="s">
        <v>79</v>
      </c>
      <c r="D214" s="33"/>
      <c r="E214" s="34"/>
      <c r="F214" s="34"/>
      <c r="G214" s="34">
        <f t="shared" si="34"/>
        <v>0</v>
      </c>
      <c r="H214" s="34"/>
      <c r="I214" s="33">
        <f t="shared" si="35"/>
        <v>0</v>
      </c>
      <c r="J214" s="33"/>
      <c r="L214" s="21">
        <v>10</v>
      </c>
      <c r="M214" s="21">
        <f t="shared" si="36"/>
        <v>1510</v>
      </c>
    </row>
    <row r="215" spans="1:13" s="50" customFormat="1" ht="11.5" x14ac:dyDescent="0.25">
      <c r="A215" s="2"/>
      <c r="B215" s="1"/>
      <c r="C215" s="32" t="s">
        <v>80</v>
      </c>
      <c r="D215" s="33"/>
      <c r="E215" s="34"/>
      <c r="F215" s="34"/>
      <c r="G215" s="34">
        <f t="shared" si="34"/>
        <v>0</v>
      </c>
      <c r="H215" s="34"/>
      <c r="I215" s="33">
        <f t="shared" si="35"/>
        <v>0</v>
      </c>
      <c r="J215" s="33"/>
      <c r="L215" s="21">
        <v>11</v>
      </c>
      <c r="M215" s="21">
        <f t="shared" si="36"/>
        <v>1511</v>
      </c>
    </row>
    <row r="216" spans="1:13" s="50" customFormat="1" ht="11.5" x14ac:dyDescent="0.25">
      <c r="A216" s="2"/>
      <c r="B216" s="1"/>
      <c r="C216" s="32" t="s">
        <v>81</v>
      </c>
      <c r="D216" s="33"/>
      <c r="E216" s="34"/>
      <c r="F216" s="34"/>
      <c r="G216" s="34">
        <f t="shared" si="34"/>
        <v>0</v>
      </c>
      <c r="H216" s="34"/>
      <c r="I216" s="33">
        <f t="shared" si="35"/>
        <v>0</v>
      </c>
      <c r="J216" s="33"/>
      <c r="L216" s="21">
        <v>12</v>
      </c>
      <c r="M216" s="21">
        <f t="shared" si="36"/>
        <v>1512</v>
      </c>
    </row>
    <row r="217" spans="1:13" s="50" customFormat="1" ht="12" x14ac:dyDescent="0.25">
      <c r="A217" s="2"/>
      <c r="B217" s="1"/>
      <c r="C217" s="57" t="s">
        <v>84</v>
      </c>
      <c r="D217" s="58">
        <f>SUM(D218:D230)</f>
        <v>0</v>
      </c>
      <c r="E217" s="59"/>
      <c r="F217" s="60"/>
      <c r="G217" s="61"/>
      <c r="H217" s="60"/>
      <c r="I217" s="62">
        <f>SUM(I218:I230)</f>
        <v>0</v>
      </c>
      <c r="J217" s="62">
        <f>SUM(J218:J229)</f>
        <v>0</v>
      </c>
    </row>
    <row r="218" spans="1:13" s="50" customFormat="1" ht="11.5" x14ac:dyDescent="0.25">
      <c r="A218" s="2"/>
      <c r="B218" s="1"/>
      <c r="C218" s="32" t="s">
        <v>70</v>
      </c>
      <c r="D218" s="33"/>
      <c r="E218" s="34"/>
      <c r="F218" s="34"/>
      <c r="G218" s="34">
        <f t="shared" ref="G218:G229" si="37">E218*(1+F218)</f>
        <v>0</v>
      </c>
      <c r="H218" s="34"/>
      <c r="I218" s="33">
        <f t="shared" ref="I218:I230" si="38">(D218*G218*H218)</f>
        <v>0</v>
      </c>
      <c r="J218" s="33"/>
      <c r="L218" s="21">
        <v>1</v>
      </c>
      <c r="M218" s="21">
        <f t="shared" ref="M218:M230" si="39">$L$180*100+L218</f>
        <v>1501</v>
      </c>
    </row>
    <row r="219" spans="1:13" s="50" customFormat="1" ht="11.5" x14ac:dyDescent="0.25">
      <c r="A219" s="2"/>
      <c r="B219" s="1"/>
      <c r="C219" s="32" t="s">
        <v>71</v>
      </c>
      <c r="D219" s="33"/>
      <c r="E219" s="34"/>
      <c r="F219" s="34"/>
      <c r="G219" s="34">
        <f t="shared" si="37"/>
        <v>0</v>
      </c>
      <c r="H219" s="34"/>
      <c r="I219" s="33">
        <f t="shared" si="38"/>
        <v>0</v>
      </c>
      <c r="J219" s="33"/>
      <c r="L219" s="21">
        <v>2</v>
      </c>
      <c r="M219" s="21">
        <f t="shared" si="39"/>
        <v>1502</v>
      </c>
    </row>
    <row r="220" spans="1:13" s="50" customFormat="1" ht="11.5" x14ac:dyDescent="0.25">
      <c r="A220" s="2"/>
      <c r="B220" s="1"/>
      <c r="C220" s="32" t="s">
        <v>72</v>
      </c>
      <c r="D220" s="33"/>
      <c r="E220" s="34"/>
      <c r="F220" s="34"/>
      <c r="G220" s="34">
        <f t="shared" si="37"/>
        <v>0</v>
      </c>
      <c r="H220" s="34"/>
      <c r="I220" s="33">
        <f t="shared" si="38"/>
        <v>0</v>
      </c>
      <c r="J220" s="33"/>
      <c r="L220" s="21">
        <v>3</v>
      </c>
      <c r="M220" s="21">
        <f t="shared" si="39"/>
        <v>1503</v>
      </c>
    </row>
    <row r="221" spans="1:13" s="50" customFormat="1" ht="11.5" x14ac:dyDescent="0.25">
      <c r="A221" s="2"/>
      <c r="B221" s="1"/>
      <c r="C221" s="32" t="s">
        <v>73</v>
      </c>
      <c r="D221" s="33"/>
      <c r="E221" s="34"/>
      <c r="F221" s="34"/>
      <c r="G221" s="34">
        <f t="shared" si="37"/>
        <v>0</v>
      </c>
      <c r="H221" s="34"/>
      <c r="I221" s="33">
        <f t="shared" si="38"/>
        <v>0</v>
      </c>
      <c r="J221" s="33"/>
      <c r="L221" s="21">
        <v>4</v>
      </c>
      <c r="M221" s="21">
        <f t="shared" si="39"/>
        <v>1504</v>
      </c>
    </row>
    <row r="222" spans="1:13" s="50" customFormat="1" ht="11.5" x14ac:dyDescent="0.25">
      <c r="A222" s="2"/>
      <c r="B222" s="1"/>
      <c r="C222" s="35" t="s">
        <v>74</v>
      </c>
      <c r="D222" s="33"/>
      <c r="E222" s="34"/>
      <c r="F222" s="34"/>
      <c r="G222" s="34">
        <f t="shared" si="37"/>
        <v>0</v>
      </c>
      <c r="H222" s="34"/>
      <c r="I222" s="33">
        <f t="shared" si="38"/>
        <v>0</v>
      </c>
      <c r="J222" s="33"/>
      <c r="L222" s="21">
        <v>5</v>
      </c>
      <c r="M222" s="21">
        <f t="shared" si="39"/>
        <v>1505</v>
      </c>
    </row>
    <row r="223" spans="1:13" s="50" customFormat="1" ht="11.5" x14ac:dyDescent="0.25">
      <c r="A223" s="2"/>
      <c r="B223" s="1"/>
      <c r="C223" s="32" t="s">
        <v>75</v>
      </c>
      <c r="D223" s="33"/>
      <c r="E223" s="34"/>
      <c r="F223" s="34"/>
      <c r="G223" s="34">
        <f t="shared" si="37"/>
        <v>0</v>
      </c>
      <c r="H223" s="34"/>
      <c r="I223" s="33">
        <f t="shared" si="38"/>
        <v>0</v>
      </c>
      <c r="J223" s="33"/>
      <c r="L223" s="21">
        <v>6</v>
      </c>
      <c r="M223" s="21">
        <f t="shared" si="39"/>
        <v>1506</v>
      </c>
    </row>
    <row r="224" spans="1:13" s="50" customFormat="1" ht="11.5" x14ac:dyDescent="0.25">
      <c r="A224" s="2"/>
      <c r="B224" s="1"/>
      <c r="C224" s="32" t="s">
        <v>76</v>
      </c>
      <c r="D224" s="33"/>
      <c r="E224" s="34"/>
      <c r="F224" s="34"/>
      <c r="G224" s="34">
        <f t="shared" si="37"/>
        <v>0</v>
      </c>
      <c r="H224" s="34"/>
      <c r="I224" s="33">
        <f t="shared" si="38"/>
        <v>0</v>
      </c>
      <c r="J224" s="33"/>
      <c r="L224" s="21">
        <v>7</v>
      </c>
      <c r="M224" s="21">
        <f t="shared" si="39"/>
        <v>1507</v>
      </c>
    </row>
    <row r="225" spans="1:13" s="50" customFormat="1" ht="11.5" x14ac:dyDescent="0.25">
      <c r="A225" s="2"/>
      <c r="B225" s="1"/>
      <c r="C225" s="32" t="s">
        <v>77</v>
      </c>
      <c r="D225" s="33"/>
      <c r="E225" s="34"/>
      <c r="F225" s="34"/>
      <c r="G225" s="34">
        <f t="shared" si="37"/>
        <v>0</v>
      </c>
      <c r="H225" s="34"/>
      <c r="I225" s="33">
        <f t="shared" si="38"/>
        <v>0</v>
      </c>
      <c r="J225" s="33"/>
      <c r="L225" s="21">
        <v>8</v>
      </c>
      <c r="M225" s="21">
        <f t="shared" si="39"/>
        <v>1508</v>
      </c>
    </row>
    <row r="226" spans="1:13" s="50" customFormat="1" ht="11.5" x14ac:dyDescent="0.25">
      <c r="A226" s="2"/>
      <c r="B226" s="1"/>
      <c r="C226" s="32" t="s">
        <v>78</v>
      </c>
      <c r="D226" s="33"/>
      <c r="E226" s="34"/>
      <c r="F226" s="34"/>
      <c r="G226" s="34">
        <f t="shared" si="37"/>
        <v>0</v>
      </c>
      <c r="H226" s="34"/>
      <c r="I226" s="33">
        <f t="shared" si="38"/>
        <v>0</v>
      </c>
      <c r="J226" s="33"/>
      <c r="L226" s="21">
        <v>9</v>
      </c>
      <c r="M226" s="21">
        <f t="shared" si="39"/>
        <v>1509</v>
      </c>
    </row>
    <row r="227" spans="1:13" s="50" customFormat="1" ht="11.5" x14ac:dyDescent="0.25">
      <c r="A227" s="2"/>
      <c r="B227" s="1"/>
      <c r="C227" s="32" t="s">
        <v>79</v>
      </c>
      <c r="D227" s="33"/>
      <c r="E227" s="34"/>
      <c r="F227" s="34"/>
      <c r="G227" s="34">
        <f t="shared" si="37"/>
        <v>0</v>
      </c>
      <c r="H227" s="34"/>
      <c r="I227" s="33">
        <f t="shared" si="38"/>
        <v>0</v>
      </c>
      <c r="J227" s="33"/>
      <c r="L227" s="21">
        <v>10</v>
      </c>
      <c r="M227" s="21">
        <f t="shared" si="39"/>
        <v>1510</v>
      </c>
    </row>
    <row r="228" spans="1:13" s="50" customFormat="1" ht="11.5" x14ac:dyDescent="0.25">
      <c r="A228" s="2"/>
      <c r="B228" s="1"/>
      <c r="C228" s="32" t="s">
        <v>80</v>
      </c>
      <c r="D228" s="33"/>
      <c r="E228" s="34"/>
      <c r="F228" s="34"/>
      <c r="G228" s="34">
        <f t="shared" si="37"/>
        <v>0</v>
      </c>
      <c r="H228" s="34"/>
      <c r="I228" s="33">
        <f t="shared" si="38"/>
        <v>0</v>
      </c>
      <c r="J228" s="33"/>
      <c r="L228" s="21">
        <v>11</v>
      </c>
      <c r="M228" s="21">
        <f t="shared" si="39"/>
        <v>1511</v>
      </c>
    </row>
    <row r="229" spans="1:13" s="50" customFormat="1" ht="11.5" x14ac:dyDescent="0.25">
      <c r="A229" s="2"/>
      <c r="B229" s="1"/>
      <c r="C229" s="32" t="s">
        <v>81</v>
      </c>
      <c r="D229" s="33"/>
      <c r="E229" s="34"/>
      <c r="F229" s="34"/>
      <c r="G229" s="34">
        <f t="shared" si="37"/>
        <v>0</v>
      </c>
      <c r="H229" s="34"/>
      <c r="I229" s="33">
        <f t="shared" si="38"/>
        <v>0</v>
      </c>
      <c r="J229" s="33"/>
      <c r="L229" s="21">
        <v>12</v>
      </c>
      <c r="M229" s="21">
        <f t="shared" si="39"/>
        <v>1512</v>
      </c>
    </row>
    <row r="230" spans="1:13" s="50" customFormat="1" ht="11.5" x14ac:dyDescent="0.25">
      <c r="A230" s="2"/>
      <c r="B230" s="1"/>
      <c r="C230" s="32" t="s">
        <v>82</v>
      </c>
      <c r="D230" s="33"/>
      <c r="E230" s="34"/>
      <c r="F230" s="34"/>
      <c r="G230" s="34"/>
      <c r="H230" s="34"/>
      <c r="I230" s="33">
        <f t="shared" si="38"/>
        <v>0</v>
      </c>
      <c r="J230" s="33"/>
      <c r="L230" s="21"/>
      <c r="M230" s="21">
        <f t="shared" si="39"/>
        <v>1500</v>
      </c>
    </row>
    <row r="231" spans="1:13" x14ac:dyDescent="0.25">
      <c r="A231" s="2"/>
      <c r="B231" s="1"/>
      <c r="C231" s="57" t="s">
        <v>85</v>
      </c>
      <c r="D231" s="58">
        <f>SUM(D232:D236)</f>
        <v>0</v>
      </c>
      <c r="E231" s="63"/>
      <c r="F231" s="63"/>
      <c r="G231" s="64"/>
      <c r="H231" s="63"/>
      <c r="I231" s="62">
        <f>SUM(I232:I236)</f>
        <v>0</v>
      </c>
      <c r="J231" s="62">
        <f>SUM(J232:J236)</f>
        <v>0</v>
      </c>
    </row>
    <row r="232" spans="1:13" ht="12" customHeight="1" x14ac:dyDescent="0.25">
      <c r="A232" s="2"/>
      <c r="B232" s="1"/>
      <c r="C232" s="44" t="s">
        <v>86</v>
      </c>
      <c r="D232" s="33"/>
      <c r="E232" s="34"/>
      <c r="F232" s="34"/>
      <c r="G232" s="34">
        <f>E232*(1+F232)</f>
        <v>0</v>
      </c>
      <c r="H232" s="34"/>
      <c r="I232" s="33">
        <f>(D232*G232*H232)</f>
        <v>0</v>
      </c>
      <c r="J232" s="33"/>
      <c r="L232" s="21">
        <v>1</v>
      </c>
      <c r="M232" s="21">
        <f>$L$180*100+L232</f>
        <v>1501</v>
      </c>
    </row>
    <row r="233" spans="1:13" ht="12" customHeight="1" x14ac:dyDescent="0.25">
      <c r="A233" s="2"/>
      <c r="B233" s="1"/>
      <c r="C233" s="44" t="s">
        <v>87</v>
      </c>
      <c r="D233" s="33"/>
      <c r="E233" s="34"/>
      <c r="F233" s="34"/>
      <c r="G233" s="34">
        <f>E233*(1+F233)</f>
        <v>0</v>
      </c>
      <c r="H233" s="34"/>
      <c r="I233" s="33">
        <f>(D233*G233*H233)</f>
        <v>0</v>
      </c>
      <c r="J233" s="33"/>
      <c r="L233" s="21">
        <v>2</v>
      </c>
      <c r="M233" s="21">
        <f>$L$180*100+L233</f>
        <v>1502</v>
      </c>
    </row>
    <row r="234" spans="1:13" ht="12" customHeight="1" x14ac:dyDescent="0.25">
      <c r="A234" s="2"/>
      <c r="B234" s="1"/>
      <c r="C234" s="44" t="s">
        <v>88</v>
      </c>
      <c r="D234" s="33"/>
      <c r="E234" s="34"/>
      <c r="F234" s="34"/>
      <c r="G234" s="34">
        <f>E234*(1+F234)</f>
        <v>0</v>
      </c>
      <c r="H234" s="34"/>
      <c r="I234" s="33">
        <f>(D234*G234*H234)</f>
        <v>0</v>
      </c>
      <c r="J234" s="33"/>
      <c r="L234" s="21">
        <v>3</v>
      </c>
      <c r="M234" s="21">
        <f>$L$180*100+L234</f>
        <v>1503</v>
      </c>
    </row>
    <row r="235" spans="1:13" ht="12" customHeight="1" x14ac:dyDescent="0.25">
      <c r="A235" s="2"/>
      <c r="B235" s="1"/>
      <c r="C235" s="44" t="s">
        <v>89</v>
      </c>
      <c r="D235" s="33"/>
      <c r="E235" s="34"/>
      <c r="F235" s="34"/>
      <c r="G235" s="34">
        <f>E235*(1+F235)</f>
        <v>0</v>
      </c>
      <c r="H235" s="34"/>
      <c r="I235" s="33">
        <f>(D235*G235*H235)</f>
        <v>0</v>
      </c>
      <c r="J235" s="33"/>
      <c r="L235" s="21">
        <v>4</v>
      </c>
      <c r="M235" s="21">
        <f>$L$180*100+L235</f>
        <v>1504</v>
      </c>
    </row>
    <row r="236" spans="1:13" ht="13.5" customHeight="1" x14ac:dyDescent="0.25">
      <c r="A236" s="2"/>
      <c r="B236" s="1"/>
      <c r="C236" s="44" t="s">
        <v>90</v>
      </c>
      <c r="D236" s="33"/>
      <c r="E236" s="34"/>
      <c r="F236" s="34"/>
      <c r="G236" s="34">
        <f>E236*(1+F236)</f>
        <v>0</v>
      </c>
      <c r="H236" s="34"/>
      <c r="I236" s="33">
        <f>(D236*G236*H236)</f>
        <v>0</v>
      </c>
      <c r="J236" s="33"/>
      <c r="L236" s="21">
        <v>5</v>
      </c>
      <c r="M236" s="21">
        <f>$L$180*100+L236</f>
        <v>1505</v>
      </c>
    </row>
    <row r="237" spans="1:13" x14ac:dyDescent="0.25">
      <c r="A237" s="65" t="s">
        <v>91</v>
      </c>
      <c r="B237" s="65"/>
      <c r="C237" s="65"/>
      <c r="D237" s="66"/>
      <c r="E237" s="67"/>
      <c r="F237" s="67"/>
      <c r="G237" s="67"/>
      <c r="H237" s="67"/>
      <c r="I237" s="62">
        <f>I190+I204+I217+I231</f>
        <v>0</v>
      </c>
      <c r="J237" s="62">
        <f>J190+J204+J217+J231</f>
        <v>0</v>
      </c>
    </row>
    <row r="238" spans="1:13" ht="13.5" customHeight="1" x14ac:dyDescent="0.25">
      <c r="A238" s="13" t="s">
        <v>23</v>
      </c>
      <c r="B238" s="13"/>
      <c r="C238" s="12">
        <f>Presentación!$C$3</f>
        <v>1990</v>
      </c>
      <c r="D238" s="12"/>
      <c r="E238" s="12"/>
      <c r="F238" s="12"/>
      <c r="G238" s="12"/>
      <c r="H238" s="12"/>
      <c r="I238" s="12"/>
      <c r="J238" s="12"/>
    </row>
    <row r="239" spans="1:13" ht="13.5" customHeight="1" x14ac:dyDescent="0.25">
      <c r="A239" s="13" t="s">
        <v>24</v>
      </c>
      <c r="B239" s="13"/>
      <c r="C239" s="3" t="s">
        <v>95</v>
      </c>
      <c r="D239" s="3"/>
      <c r="E239" s="3"/>
      <c r="F239" s="3"/>
      <c r="G239" s="3"/>
      <c r="H239" s="3"/>
      <c r="I239" s="3"/>
      <c r="J239" s="3"/>
      <c r="L239" s="21">
        <v>1</v>
      </c>
    </row>
    <row r="240" spans="1:13" ht="13.5" customHeight="1" x14ac:dyDescent="0.25">
      <c r="A240" s="11" t="s">
        <v>5</v>
      </c>
      <c r="B240" s="11"/>
      <c r="C240" s="9" t="s">
        <v>26</v>
      </c>
      <c r="D240" s="9"/>
      <c r="E240" s="9"/>
      <c r="F240" s="9"/>
      <c r="G240" s="9"/>
      <c r="H240" s="9"/>
      <c r="I240" s="9"/>
      <c r="J240" s="9"/>
    </row>
    <row r="241" spans="1:13" ht="17.25" customHeight="1" x14ac:dyDescent="0.25">
      <c r="A241" s="11" t="s">
        <v>27</v>
      </c>
      <c r="B241" s="11"/>
      <c r="C241" s="9" t="s">
        <v>28</v>
      </c>
      <c r="D241" s="9"/>
      <c r="E241" s="9"/>
      <c r="F241" s="9"/>
      <c r="G241" s="9"/>
      <c r="H241" s="9"/>
      <c r="I241" s="9"/>
      <c r="J241" s="9"/>
    </row>
    <row r="242" spans="1:13" ht="13.5" customHeight="1" x14ac:dyDescent="0.25">
      <c r="A242" s="11" t="s">
        <v>29</v>
      </c>
      <c r="B242" s="11"/>
      <c r="C242" s="9" t="s">
        <v>30</v>
      </c>
      <c r="D242" s="9"/>
      <c r="E242" s="9"/>
      <c r="F242" s="9"/>
      <c r="G242" s="9"/>
      <c r="H242" s="9"/>
      <c r="I242" s="9"/>
      <c r="J242" s="9"/>
    </row>
    <row r="243" spans="1:13" ht="11.25" customHeight="1" x14ac:dyDescent="0.25">
      <c r="A243" s="11" t="s">
        <v>31</v>
      </c>
      <c r="B243" s="11"/>
      <c r="C243" s="9" t="s">
        <v>32</v>
      </c>
      <c r="D243" s="9"/>
      <c r="E243" s="9"/>
      <c r="F243" s="9"/>
      <c r="G243" s="9"/>
      <c r="H243" s="9"/>
      <c r="I243" s="9"/>
      <c r="J243" s="9"/>
    </row>
    <row r="244" spans="1:13" ht="11.25" customHeight="1" x14ac:dyDescent="0.25">
      <c r="A244" s="22" t="s">
        <v>33</v>
      </c>
      <c r="B244" s="22"/>
      <c r="C244" s="23" t="s">
        <v>34</v>
      </c>
      <c r="D244" s="23" t="s">
        <v>35</v>
      </c>
      <c r="E244" s="8" t="s">
        <v>36</v>
      </c>
      <c r="F244" s="8"/>
      <c r="G244" s="8"/>
      <c r="H244" s="24" t="s">
        <v>35</v>
      </c>
      <c r="I244" s="24"/>
      <c r="J244" s="24"/>
    </row>
    <row r="245" spans="1:13" ht="48.75" customHeight="1" x14ac:dyDescent="0.25">
      <c r="A245" s="7" t="s">
        <v>37</v>
      </c>
      <c r="B245" s="7"/>
      <c r="C245" s="6" t="s">
        <v>38</v>
      </c>
      <c r="D245" s="25" t="s">
        <v>39</v>
      </c>
      <c r="E245" s="25" t="s">
        <v>40</v>
      </c>
      <c r="F245" s="25" t="s">
        <v>41</v>
      </c>
      <c r="G245" s="25" t="s">
        <v>42</v>
      </c>
      <c r="H245" s="25" t="s">
        <v>43</v>
      </c>
      <c r="I245" s="25" t="s">
        <v>44</v>
      </c>
      <c r="J245" s="25" t="s">
        <v>45</v>
      </c>
    </row>
    <row r="246" spans="1:13" ht="22.5" customHeight="1" x14ac:dyDescent="0.25">
      <c r="A246" s="6" t="s">
        <v>46</v>
      </c>
      <c r="B246" s="6" t="s">
        <v>47</v>
      </c>
      <c r="C246" s="6"/>
      <c r="D246" s="25" t="s">
        <v>48</v>
      </c>
      <c r="E246" s="25" t="s">
        <v>49</v>
      </c>
      <c r="F246" s="25" t="s">
        <v>50</v>
      </c>
      <c r="G246" s="25" t="s">
        <v>49</v>
      </c>
      <c r="H246" s="25" t="s">
        <v>51</v>
      </c>
      <c r="I246" s="25" t="s">
        <v>52</v>
      </c>
      <c r="J246" s="25" t="s">
        <v>53</v>
      </c>
    </row>
    <row r="247" spans="1:13" ht="34.5" x14ac:dyDescent="0.25">
      <c r="A247" s="6"/>
      <c r="B247" s="6"/>
      <c r="C247" s="6"/>
      <c r="D247" s="25" t="s">
        <v>54</v>
      </c>
      <c r="E247" s="25" t="s">
        <v>55</v>
      </c>
      <c r="F247" s="25" t="s">
        <v>56</v>
      </c>
      <c r="G247" s="25" t="s">
        <v>57</v>
      </c>
      <c r="H247" s="25" t="s">
        <v>58</v>
      </c>
      <c r="I247" s="25" t="s">
        <v>59</v>
      </c>
      <c r="J247" s="25" t="s">
        <v>60</v>
      </c>
    </row>
    <row r="248" spans="1:13" ht="21.75" customHeight="1" x14ac:dyDescent="0.25">
      <c r="A248" s="6"/>
      <c r="B248" s="6"/>
      <c r="C248" s="6"/>
      <c r="D248" s="26" t="s">
        <v>61</v>
      </c>
      <c r="E248" s="26" t="s">
        <v>62</v>
      </c>
      <c r="F248" s="26" t="s">
        <v>63</v>
      </c>
      <c r="G248" s="26" t="s">
        <v>64</v>
      </c>
      <c r="H248" s="26" t="s">
        <v>65</v>
      </c>
      <c r="I248" s="26" t="s">
        <v>66</v>
      </c>
      <c r="J248" s="26" t="s">
        <v>67</v>
      </c>
    </row>
    <row r="249" spans="1:13" ht="12" customHeight="1" x14ac:dyDescent="0.25">
      <c r="A249" s="2" t="s">
        <v>68</v>
      </c>
      <c r="B249" s="1" t="s">
        <v>68</v>
      </c>
      <c r="C249" s="27" t="s">
        <v>69</v>
      </c>
      <c r="D249" s="28">
        <f>SUM(D250:D262)</f>
        <v>0</v>
      </c>
      <c r="E249" s="29"/>
      <c r="F249" s="29"/>
      <c r="G249" s="30"/>
      <c r="H249" s="29"/>
      <c r="I249" s="31">
        <f>SUM(I250:I262)</f>
        <v>0</v>
      </c>
      <c r="J249" s="31">
        <f>SUM(J250:J261)</f>
        <v>0</v>
      </c>
    </row>
    <row r="250" spans="1:13" ht="12" customHeight="1" x14ac:dyDescent="0.25">
      <c r="A250" s="2"/>
      <c r="B250" s="1"/>
      <c r="C250" s="32" t="s">
        <v>70</v>
      </c>
      <c r="D250" s="33"/>
      <c r="E250" s="34"/>
      <c r="F250" s="34"/>
      <c r="G250" s="34">
        <f t="shared" ref="G250:G261" si="40">E250*(1+F250)</f>
        <v>0</v>
      </c>
      <c r="H250" s="34"/>
      <c r="I250" s="33">
        <f t="shared" ref="I250:I262" si="41">(D250*G250*H250)</f>
        <v>0</v>
      </c>
      <c r="J250" s="33"/>
      <c r="L250" s="21">
        <v>1</v>
      </c>
      <c r="M250" s="21">
        <f t="shared" ref="M250:M262" si="42">$L$239*100+L250</f>
        <v>101</v>
      </c>
    </row>
    <row r="251" spans="1:13" ht="12" customHeight="1" x14ac:dyDescent="0.25">
      <c r="A251" s="2"/>
      <c r="B251" s="1"/>
      <c r="C251" s="32" t="s">
        <v>71</v>
      </c>
      <c r="D251" s="33"/>
      <c r="E251" s="34"/>
      <c r="F251" s="34"/>
      <c r="G251" s="34">
        <f t="shared" si="40"/>
        <v>0</v>
      </c>
      <c r="H251" s="34"/>
      <c r="I251" s="33">
        <f t="shared" si="41"/>
        <v>0</v>
      </c>
      <c r="J251" s="33"/>
      <c r="L251" s="21">
        <v>2</v>
      </c>
      <c r="M251" s="21">
        <f t="shared" si="42"/>
        <v>102</v>
      </c>
    </row>
    <row r="252" spans="1:13" ht="12" customHeight="1" x14ac:dyDescent="0.25">
      <c r="A252" s="2"/>
      <c r="B252" s="1"/>
      <c r="C252" s="32" t="s">
        <v>72</v>
      </c>
      <c r="D252" s="33"/>
      <c r="E252" s="34"/>
      <c r="F252" s="34"/>
      <c r="G252" s="34">
        <f t="shared" si="40"/>
        <v>0</v>
      </c>
      <c r="H252" s="34"/>
      <c r="I252" s="33">
        <f t="shared" si="41"/>
        <v>0</v>
      </c>
      <c r="J252" s="33"/>
      <c r="L252" s="21">
        <v>3</v>
      </c>
      <c r="M252" s="21">
        <f t="shared" si="42"/>
        <v>103</v>
      </c>
    </row>
    <row r="253" spans="1:13" ht="12" customHeight="1" x14ac:dyDescent="0.25">
      <c r="A253" s="2"/>
      <c r="B253" s="1"/>
      <c r="C253" s="32" t="s">
        <v>73</v>
      </c>
      <c r="D253" s="33"/>
      <c r="E253" s="34"/>
      <c r="F253" s="34"/>
      <c r="G253" s="34">
        <f t="shared" si="40"/>
        <v>0</v>
      </c>
      <c r="H253" s="34"/>
      <c r="I253" s="33">
        <f t="shared" si="41"/>
        <v>0</v>
      </c>
      <c r="J253" s="33"/>
      <c r="L253" s="21">
        <v>4</v>
      </c>
      <c r="M253" s="21">
        <f t="shared" si="42"/>
        <v>104</v>
      </c>
    </row>
    <row r="254" spans="1:13" ht="12" customHeight="1" x14ac:dyDescent="0.25">
      <c r="A254" s="2"/>
      <c r="B254" s="1"/>
      <c r="C254" s="35" t="s">
        <v>74</v>
      </c>
      <c r="D254" s="33"/>
      <c r="E254" s="34"/>
      <c r="F254" s="34"/>
      <c r="G254" s="34">
        <f t="shared" si="40"/>
        <v>0</v>
      </c>
      <c r="H254" s="34"/>
      <c r="I254" s="33">
        <f t="shared" si="41"/>
        <v>0</v>
      </c>
      <c r="J254" s="33"/>
      <c r="L254" s="21">
        <v>5</v>
      </c>
      <c r="M254" s="21">
        <f t="shared" si="42"/>
        <v>105</v>
      </c>
    </row>
    <row r="255" spans="1:13" ht="12" customHeight="1" x14ac:dyDescent="0.25">
      <c r="A255" s="2"/>
      <c r="B255" s="1"/>
      <c r="C255" s="32" t="s">
        <v>75</v>
      </c>
      <c r="D255" s="33"/>
      <c r="E255" s="34"/>
      <c r="F255" s="34"/>
      <c r="G255" s="34">
        <f t="shared" si="40"/>
        <v>0</v>
      </c>
      <c r="H255" s="34"/>
      <c r="I255" s="33">
        <f t="shared" si="41"/>
        <v>0</v>
      </c>
      <c r="J255" s="33"/>
      <c r="L255" s="21">
        <v>6</v>
      </c>
      <c r="M255" s="21">
        <f t="shared" si="42"/>
        <v>106</v>
      </c>
    </row>
    <row r="256" spans="1:13" ht="12" customHeight="1" x14ac:dyDescent="0.25">
      <c r="A256" s="2"/>
      <c r="B256" s="1"/>
      <c r="C256" s="32" t="s">
        <v>76</v>
      </c>
      <c r="D256" s="33"/>
      <c r="E256" s="34"/>
      <c r="F256" s="34"/>
      <c r="G256" s="34">
        <f t="shared" si="40"/>
        <v>0</v>
      </c>
      <c r="H256" s="34"/>
      <c r="I256" s="33">
        <f t="shared" si="41"/>
        <v>0</v>
      </c>
      <c r="J256" s="33"/>
      <c r="L256" s="21">
        <v>7</v>
      </c>
      <c r="M256" s="21">
        <f t="shared" si="42"/>
        <v>107</v>
      </c>
    </row>
    <row r="257" spans="1:13" ht="12" customHeight="1" x14ac:dyDescent="0.25">
      <c r="A257" s="2"/>
      <c r="B257" s="1"/>
      <c r="C257" s="32" t="s">
        <v>77</v>
      </c>
      <c r="D257" s="33"/>
      <c r="E257" s="34"/>
      <c r="F257" s="34"/>
      <c r="G257" s="34">
        <f t="shared" si="40"/>
        <v>0</v>
      </c>
      <c r="H257" s="34"/>
      <c r="I257" s="33">
        <f t="shared" si="41"/>
        <v>0</v>
      </c>
      <c r="J257" s="33"/>
      <c r="L257" s="21">
        <v>8</v>
      </c>
      <c r="M257" s="21">
        <f t="shared" si="42"/>
        <v>108</v>
      </c>
    </row>
    <row r="258" spans="1:13" ht="12" customHeight="1" x14ac:dyDescent="0.25">
      <c r="A258" s="2"/>
      <c r="B258" s="1"/>
      <c r="C258" s="32" t="s">
        <v>78</v>
      </c>
      <c r="D258" s="33"/>
      <c r="E258" s="34"/>
      <c r="F258" s="34"/>
      <c r="G258" s="34">
        <f t="shared" si="40"/>
        <v>0</v>
      </c>
      <c r="H258" s="34"/>
      <c r="I258" s="33">
        <f t="shared" si="41"/>
        <v>0</v>
      </c>
      <c r="J258" s="33"/>
      <c r="L258" s="21">
        <v>9</v>
      </c>
      <c r="M258" s="21">
        <f t="shared" si="42"/>
        <v>109</v>
      </c>
    </row>
    <row r="259" spans="1:13" ht="12" customHeight="1" x14ac:dyDescent="0.25">
      <c r="A259" s="2"/>
      <c r="B259" s="1"/>
      <c r="C259" s="32" t="s">
        <v>79</v>
      </c>
      <c r="D259" s="33"/>
      <c r="E259" s="34"/>
      <c r="F259" s="34"/>
      <c r="G259" s="34">
        <f t="shared" si="40"/>
        <v>0</v>
      </c>
      <c r="H259" s="34"/>
      <c r="I259" s="33">
        <f t="shared" si="41"/>
        <v>0</v>
      </c>
      <c r="J259" s="33"/>
      <c r="L259" s="21">
        <v>10</v>
      </c>
      <c r="M259" s="21">
        <f t="shared" si="42"/>
        <v>110</v>
      </c>
    </row>
    <row r="260" spans="1:13" ht="12" customHeight="1" x14ac:dyDescent="0.25">
      <c r="A260" s="2"/>
      <c r="B260" s="1"/>
      <c r="C260" s="32" t="s">
        <v>80</v>
      </c>
      <c r="D260" s="33"/>
      <c r="E260" s="34"/>
      <c r="F260" s="34"/>
      <c r="G260" s="34">
        <f t="shared" si="40"/>
        <v>0</v>
      </c>
      <c r="H260" s="34"/>
      <c r="I260" s="33">
        <f t="shared" si="41"/>
        <v>0</v>
      </c>
      <c r="J260" s="33"/>
      <c r="L260" s="21">
        <v>11</v>
      </c>
      <c r="M260" s="21">
        <f t="shared" si="42"/>
        <v>111</v>
      </c>
    </row>
    <row r="261" spans="1:13" ht="12" customHeight="1" x14ac:dyDescent="0.25">
      <c r="A261" s="2"/>
      <c r="B261" s="1"/>
      <c r="C261" s="32" t="s">
        <v>81</v>
      </c>
      <c r="D261" s="33"/>
      <c r="E261" s="34"/>
      <c r="F261" s="34"/>
      <c r="G261" s="34">
        <f t="shared" si="40"/>
        <v>0</v>
      </c>
      <c r="H261" s="34"/>
      <c r="I261" s="33">
        <f t="shared" si="41"/>
        <v>0</v>
      </c>
      <c r="J261" s="33"/>
      <c r="L261" s="21">
        <v>12</v>
      </c>
      <c r="M261" s="21">
        <f t="shared" si="42"/>
        <v>112</v>
      </c>
    </row>
    <row r="262" spans="1:13" ht="12" customHeight="1" x14ac:dyDescent="0.25">
      <c r="A262" s="2"/>
      <c r="B262" s="1"/>
      <c r="C262" s="32" t="s">
        <v>82</v>
      </c>
      <c r="D262" s="33"/>
      <c r="E262" s="34"/>
      <c r="F262" s="34"/>
      <c r="G262" s="34"/>
      <c r="H262" s="34"/>
      <c r="I262" s="33">
        <f t="shared" si="41"/>
        <v>0</v>
      </c>
      <c r="J262" s="33"/>
      <c r="M262" s="21">
        <f t="shared" si="42"/>
        <v>100</v>
      </c>
    </row>
    <row r="263" spans="1:13" x14ac:dyDescent="0.25">
      <c r="A263" s="2"/>
      <c r="B263" s="1"/>
      <c r="C263" s="36" t="s">
        <v>83</v>
      </c>
      <c r="D263" s="37">
        <f>SUM(D264:D275)</f>
        <v>0</v>
      </c>
      <c r="E263" s="38"/>
      <c r="F263" s="39"/>
      <c r="G263" s="40"/>
      <c r="H263" s="39"/>
      <c r="I263" s="41">
        <f>SUM(I264:I275)</f>
        <v>0</v>
      </c>
      <c r="J263" s="41">
        <f>SUM(J264:J275)</f>
        <v>0</v>
      </c>
    </row>
    <row r="264" spans="1:13" ht="12" customHeight="1" x14ac:dyDescent="0.25">
      <c r="A264" s="2"/>
      <c r="B264" s="1"/>
      <c r="C264" s="32" t="s">
        <v>70</v>
      </c>
      <c r="D264" s="33"/>
      <c r="E264" s="34"/>
      <c r="F264" s="34"/>
      <c r="G264" s="34">
        <f t="shared" ref="G264:G275" si="43">E264*(1+F264)</f>
        <v>0</v>
      </c>
      <c r="H264" s="34"/>
      <c r="I264" s="33">
        <f t="shared" ref="I264:I275" si="44">(D264*G264*H264)</f>
        <v>0</v>
      </c>
      <c r="J264" s="33"/>
      <c r="L264" s="21">
        <v>1</v>
      </c>
      <c r="M264" s="21">
        <f t="shared" ref="M264:M275" si="45">$L$239*100+L264</f>
        <v>101</v>
      </c>
    </row>
    <row r="265" spans="1:13" ht="12" customHeight="1" x14ac:dyDescent="0.25">
      <c r="A265" s="2"/>
      <c r="B265" s="1"/>
      <c r="C265" s="32" t="s">
        <v>71</v>
      </c>
      <c r="D265" s="33"/>
      <c r="E265" s="34"/>
      <c r="F265" s="34"/>
      <c r="G265" s="34">
        <f t="shared" si="43"/>
        <v>0</v>
      </c>
      <c r="H265" s="34"/>
      <c r="I265" s="33">
        <f t="shared" si="44"/>
        <v>0</v>
      </c>
      <c r="J265" s="33"/>
      <c r="L265" s="21">
        <v>2</v>
      </c>
      <c r="M265" s="21">
        <f t="shared" si="45"/>
        <v>102</v>
      </c>
    </row>
    <row r="266" spans="1:13" ht="12" customHeight="1" x14ac:dyDescent="0.25">
      <c r="A266" s="2"/>
      <c r="B266" s="1"/>
      <c r="C266" s="32" t="s">
        <v>72</v>
      </c>
      <c r="D266" s="33"/>
      <c r="E266" s="34"/>
      <c r="F266" s="34"/>
      <c r="G266" s="34">
        <f t="shared" si="43"/>
        <v>0</v>
      </c>
      <c r="H266" s="34"/>
      <c r="I266" s="33">
        <f t="shared" si="44"/>
        <v>0</v>
      </c>
      <c r="J266" s="33"/>
      <c r="L266" s="21">
        <v>3</v>
      </c>
      <c r="M266" s="21">
        <f t="shared" si="45"/>
        <v>103</v>
      </c>
    </row>
    <row r="267" spans="1:13" ht="12" customHeight="1" x14ac:dyDescent="0.25">
      <c r="A267" s="2"/>
      <c r="B267" s="1"/>
      <c r="C267" s="32" t="s">
        <v>73</v>
      </c>
      <c r="D267" s="33"/>
      <c r="E267" s="34"/>
      <c r="F267" s="34"/>
      <c r="G267" s="34">
        <f t="shared" si="43"/>
        <v>0</v>
      </c>
      <c r="H267" s="34"/>
      <c r="I267" s="33">
        <f t="shared" si="44"/>
        <v>0</v>
      </c>
      <c r="J267" s="33"/>
      <c r="L267" s="21">
        <v>4</v>
      </c>
      <c r="M267" s="21">
        <f t="shared" si="45"/>
        <v>104</v>
      </c>
    </row>
    <row r="268" spans="1:13" ht="12" customHeight="1" x14ac:dyDescent="0.25">
      <c r="A268" s="2"/>
      <c r="B268" s="1"/>
      <c r="C268" s="35" t="s">
        <v>74</v>
      </c>
      <c r="D268" s="33"/>
      <c r="E268" s="34"/>
      <c r="F268" s="34"/>
      <c r="G268" s="34">
        <f t="shared" si="43"/>
        <v>0</v>
      </c>
      <c r="H268" s="34"/>
      <c r="I268" s="33">
        <f t="shared" si="44"/>
        <v>0</v>
      </c>
      <c r="J268" s="33"/>
      <c r="L268" s="21">
        <v>5</v>
      </c>
      <c r="M268" s="21">
        <f t="shared" si="45"/>
        <v>105</v>
      </c>
    </row>
    <row r="269" spans="1:13" ht="12" customHeight="1" x14ac:dyDescent="0.25">
      <c r="A269" s="2"/>
      <c r="B269" s="1"/>
      <c r="C269" s="32" t="s">
        <v>75</v>
      </c>
      <c r="D269" s="33"/>
      <c r="E269" s="34"/>
      <c r="F269" s="34"/>
      <c r="G269" s="34">
        <f t="shared" si="43"/>
        <v>0</v>
      </c>
      <c r="H269" s="34"/>
      <c r="I269" s="33">
        <f t="shared" si="44"/>
        <v>0</v>
      </c>
      <c r="J269" s="33"/>
      <c r="L269" s="21">
        <v>6</v>
      </c>
      <c r="M269" s="21">
        <f t="shared" si="45"/>
        <v>106</v>
      </c>
    </row>
    <row r="270" spans="1:13" ht="12" customHeight="1" x14ac:dyDescent="0.25">
      <c r="A270" s="2"/>
      <c r="B270" s="1"/>
      <c r="C270" s="32" t="s">
        <v>76</v>
      </c>
      <c r="D270" s="33"/>
      <c r="E270" s="34"/>
      <c r="F270" s="34"/>
      <c r="G270" s="34">
        <f t="shared" si="43"/>
        <v>0</v>
      </c>
      <c r="H270" s="34"/>
      <c r="I270" s="33">
        <f t="shared" si="44"/>
        <v>0</v>
      </c>
      <c r="J270" s="33"/>
      <c r="L270" s="21">
        <v>7</v>
      </c>
      <c r="M270" s="21">
        <f t="shared" si="45"/>
        <v>107</v>
      </c>
    </row>
    <row r="271" spans="1:13" ht="12" customHeight="1" x14ac:dyDescent="0.25">
      <c r="A271" s="2"/>
      <c r="B271" s="1"/>
      <c r="C271" s="32" t="s">
        <v>77</v>
      </c>
      <c r="D271" s="33"/>
      <c r="E271" s="34"/>
      <c r="F271" s="34"/>
      <c r="G271" s="34">
        <f t="shared" si="43"/>
        <v>0</v>
      </c>
      <c r="H271" s="34"/>
      <c r="I271" s="33">
        <f t="shared" si="44"/>
        <v>0</v>
      </c>
      <c r="J271" s="33"/>
      <c r="L271" s="21">
        <v>8</v>
      </c>
      <c r="M271" s="21">
        <f t="shared" si="45"/>
        <v>108</v>
      </c>
    </row>
    <row r="272" spans="1:13" ht="12" customHeight="1" x14ac:dyDescent="0.25">
      <c r="A272" s="2"/>
      <c r="B272" s="1"/>
      <c r="C272" s="32" t="s">
        <v>78</v>
      </c>
      <c r="D272" s="33"/>
      <c r="E272" s="34"/>
      <c r="F272" s="34"/>
      <c r="G272" s="34">
        <f t="shared" si="43"/>
        <v>0</v>
      </c>
      <c r="H272" s="34"/>
      <c r="I272" s="33">
        <f t="shared" si="44"/>
        <v>0</v>
      </c>
      <c r="J272" s="33"/>
      <c r="L272" s="21">
        <v>9</v>
      </c>
      <c r="M272" s="21">
        <f t="shared" si="45"/>
        <v>109</v>
      </c>
    </row>
    <row r="273" spans="1:13" ht="12" customHeight="1" x14ac:dyDescent="0.25">
      <c r="A273" s="2"/>
      <c r="B273" s="1"/>
      <c r="C273" s="32" t="s">
        <v>79</v>
      </c>
      <c r="D273" s="33"/>
      <c r="E273" s="34"/>
      <c r="F273" s="34"/>
      <c r="G273" s="34">
        <f t="shared" si="43"/>
        <v>0</v>
      </c>
      <c r="H273" s="34"/>
      <c r="I273" s="33">
        <f t="shared" si="44"/>
        <v>0</v>
      </c>
      <c r="J273" s="33"/>
      <c r="L273" s="21">
        <v>10</v>
      </c>
      <c r="M273" s="21">
        <f t="shared" si="45"/>
        <v>110</v>
      </c>
    </row>
    <row r="274" spans="1:13" ht="12" customHeight="1" x14ac:dyDescent="0.25">
      <c r="A274" s="2"/>
      <c r="B274" s="1"/>
      <c r="C274" s="32" t="s">
        <v>80</v>
      </c>
      <c r="D274" s="33"/>
      <c r="E274" s="34"/>
      <c r="F274" s="34"/>
      <c r="G274" s="34">
        <f t="shared" si="43"/>
        <v>0</v>
      </c>
      <c r="H274" s="34"/>
      <c r="I274" s="33">
        <f t="shared" si="44"/>
        <v>0</v>
      </c>
      <c r="J274" s="33"/>
      <c r="L274" s="21">
        <v>11</v>
      </c>
      <c r="M274" s="21">
        <f t="shared" si="45"/>
        <v>111</v>
      </c>
    </row>
    <row r="275" spans="1:13" ht="12" customHeight="1" x14ac:dyDescent="0.25">
      <c r="A275" s="2"/>
      <c r="B275" s="1"/>
      <c r="C275" s="32" t="s">
        <v>81</v>
      </c>
      <c r="D275" s="33"/>
      <c r="E275" s="34"/>
      <c r="F275" s="34"/>
      <c r="G275" s="34">
        <f t="shared" si="43"/>
        <v>0</v>
      </c>
      <c r="H275" s="34"/>
      <c r="I275" s="33">
        <f t="shared" si="44"/>
        <v>0</v>
      </c>
      <c r="J275" s="33"/>
      <c r="L275" s="21">
        <v>12</v>
      </c>
      <c r="M275" s="21">
        <f t="shared" si="45"/>
        <v>112</v>
      </c>
    </row>
    <row r="276" spans="1:13" x14ac:dyDescent="0.25">
      <c r="A276" s="2"/>
      <c r="B276" s="1"/>
      <c r="C276" s="36" t="s">
        <v>84</v>
      </c>
      <c r="D276" s="37">
        <f>SUM(D277:D289)</f>
        <v>0</v>
      </c>
      <c r="E276" s="38"/>
      <c r="F276" s="39"/>
      <c r="G276" s="40"/>
      <c r="H276" s="39"/>
      <c r="I276" s="41">
        <f>SUM(I277:I289)</f>
        <v>0</v>
      </c>
      <c r="J276" s="41">
        <f>SUM(J277:J288)</f>
        <v>0</v>
      </c>
    </row>
    <row r="277" spans="1:13" ht="12" customHeight="1" x14ac:dyDescent="0.25">
      <c r="A277" s="2"/>
      <c r="B277" s="1"/>
      <c r="C277" s="32" t="s">
        <v>70</v>
      </c>
      <c r="D277" s="33"/>
      <c r="E277" s="34"/>
      <c r="F277" s="34"/>
      <c r="G277" s="34">
        <f t="shared" ref="G277:G288" si="46">E277*(1+F277)</f>
        <v>0</v>
      </c>
      <c r="H277" s="34"/>
      <c r="I277" s="33">
        <f t="shared" ref="I277:I289" si="47">(D277*G277*H277)</f>
        <v>0</v>
      </c>
      <c r="J277" s="33"/>
      <c r="L277" s="21">
        <v>1</v>
      </c>
      <c r="M277" s="21">
        <f t="shared" ref="M277:M289" si="48">$L$239*100+L277</f>
        <v>101</v>
      </c>
    </row>
    <row r="278" spans="1:13" ht="12" customHeight="1" x14ac:dyDescent="0.25">
      <c r="A278" s="2"/>
      <c r="B278" s="1"/>
      <c r="C278" s="32" t="s">
        <v>71</v>
      </c>
      <c r="D278" s="33"/>
      <c r="E278" s="34"/>
      <c r="F278" s="34"/>
      <c r="G278" s="34">
        <f t="shared" si="46"/>
        <v>0</v>
      </c>
      <c r="H278" s="34"/>
      <c r="I278" s="33">
        <f t="shared" si="47"/>
        <v>0</v>
      </c>
      <c r="J278" s="33"/>
      <c r="L278" s="21">
        <v>2</v>
      </c>
      <c r="M278" s="21">
        <f t="shared" si="48"/>
        <v>102</v>
      </c>
    </row>
    <row r="279" spans="1:13" ht="12" customHeight="1" x14ac:dyDescent="0.25">
      <c r="A279" s="2"/>
      <c r="B279" s="1"/>
      <c r="C279" s="32" t="s">
        <v>72</v>
      </c>
      <c r="D279" s="33"/>
      <c r="E279" s="34"/>
      <c r="F279" s="34"/>
      <c r="G279" s="34">
        <f t="shared" si="46"/>
        <v>0</v>
      </c>
      <c r="H279" s="34"/>
      <c r="I279" s="33">
        <f t="shared" si="47"/>
        <v>0</v>
      </c>
      <c r="J279" s="33"/>
      <c r="L279" s="21">
        <v>3</v>
      </c>
      <c r="M279" s="21">
        <f t="shared" si="48"/>
        <v>103</v>
      </c>
    </row>
    <row r="280" spans="1:13" ht="12" customHeight="1" x14ac:dyDescent="0.25">
      <c r="A280" s="2"/>
      <c r="B280" s="1"/>
      <c r="C280" s="32" t="s">
        <v>73</v>
      </c>
      <c r="D280" s="33"/>
      <c r="E280" s="34"/>
      <c r="F280" s="34"/>
      <c r="G280" s="34">
        <f t="shared" si="46"/>
        <v>0</v>
      </c>
      <c r="H280" s="34"/>
      <c r="I280" s="33">
        <f t="shared" si="47"/>
        <v>0</v>
      </c>
      <c r="J280" s="33"/>
      <c r="L280" s="21">
        <v>4</v>
      </c>
      <c r="M280" s="21">
        <f t="shared" si="48"/>
        <v>104</v>
      </c>
    </row>
    <row r="281" spans="1:13" ht="12" customHeight="1" x14ac:dyDescent="0.25">
      <c r="A281" s="2"/>
      <c r="B281" s="1"/>
      <c r="C281" s="35" t="s">
        <v>74</v>
      </c>
      <c r="D281" s="33"/>
      <c r="E281" s="34"/>
      <c r="F281" s="34"/>
      <c r="G281" s="34">
        <f t="shared" si="46"/>
        <v>0</v>
      </c>
      <c r="H281" s="34"/>
      <c r="I281" s="33">
        <f t="shared" si="47"/>
        <v>0</v>
      </c>
      <c r="J281" s="33"/>
      <c r="L281" s="21">
        <v>5</v>
      </c>
      <c r="M281" s="21">
        <f t="shared" si="48"/>
        <v>105</v>
      </c>
    </row>
    <row r="282" spans="1:13" ht="12" customHeight="1" x14ac:dyDescent="0.25">
      <c r="A282" s="2"/>
      <c r="B282" s="1"/>
      <c r="C282" s="32" t="s">
        <v>75</v>
      </c>
      <c r="D282" s="33"/>
      <c r="E282" s="34"/>
      <c r="F282" s="34"/>
      <c r="G282" s="34">
        <f t="shared" si="46"/>
        <v>0</v>
      </c>
      <c r="H282" s="34"/>
      <c r="I282" s="33">
        <f t="shared" si="47"/>
        <v>0</v>
      </c>
      <c r="J282" s="33"/>
      <c r="L282" s="21">
        <v>6</v>
      </c>
      <c r="M282" s="21">
        <f t="shared" si="48"/>
        <v>106</v>
      </c>
    </row>
    <row r="283" spans="1:13" ht="12" customHeight="1" x14ac:dyDescent="0.25">
      <c r="A283" s="2"/>
      <c r="B283" s="1"/>
      <c r="C283" s="32" t="s">
        <v>76</v>
      </c>
      <c r="D283" s="33"/>
      <c r="E283" s="34"/>
      <c r="F283" s="34"/>
      <c r="G283" s="34">
        <f t="shared" si="46"/>
        <v>0</v>
      </c>
      <c r="H283" s="34"/>
      <c r="I283" s="33">
        <f t="shared" si="47"/>
        <v>0</v>
      </c>
      <c r="J283" s="33"/>
      <c r="L283" s="21">
        <v>7</v>
      </c>
      <c r="M283" s="21">
        <f t="shared" si="48"/>
        <v>107</v>
      </c>
    </row>
    <row r="284" spans="1:13" ht="12" customHeight="1" x14ac:dyDescent="0.25">
      <c r="A284" s="2"/>
      <c r="B284" s="1"/>
      <c r="C284" s="32" t="s">
        <v>77</v>
      </c>
      <c r="D284" s="33"/>
      <c r="E284" s="34"/>
      <c r="F284" s="34"/>
      <c r="G284" s="34">
        <f t="shared" si="46"/>
        <v>0</v>
      </c>
      <c r="H284" s="34"/>
      <c r="I284" s="33">
        <f t="shared" si="47"/>
        <v>0</v>
      </c>
      <c r="J284" s="33"/>
      <c r="L284" s="21">
        <v>8</v>
      </c>
      <c r="M284" s="21">
        <f t="shared" si="48"/>
        <v>108</v>
      </c>
    </row>
    <row r="285" spans="1:13" ht="12" customHeight="1" x14ac:dyDescent="0.25">
      <c r="A285" s="2"/>
      <c r="B285" s="1"/>
      <c r="C285" s="32" t="s">
        <v>78</v>
      </c>
      <c r="D285" s="33"/>
      <c r="E285" s="34"/>
      <c r="F285" s="34"/>
      <c r="G285" s="34">
        <f t="shared" si="46"/>
        <v>0</v>
      </c>
      <c r="H285" s="34"/>
      <c r="I285" s="33">
        <f t="shared" si="47"/>
        <v>0</v>
      </c>
      <c r="J285" s="33"/>
      <c r="L285" s="21">
        <v>9</v>
      </c>
      <c r="M285" s="21">
        <f t="shared" si="48"/>
        <v>109</v>
      </c>
    </row>
    <row r="286" spans="1:13" ht="12" customHeight="1" x14ac:dyDescent="0.25">
      <c r="A286" s="2"/>
      <c r="B286" s="1"/>
      <c r="C286" s="32" t="s">
        <v>79</v>
      </c>
      <c r="D286" s="33"/>
      <c r="E286" s="34"/>
      <c r="F286" s="34"/>
      <c r="G286" s="34">
        <f t="shared" si="46"/>
        <v>0</v>
      </c>
      <c r="H286" s="34"/>
      <c r="I286" s="33">
        <f t="shared" si="47"/>
        <v>0</v>
      </c>
      <c r="J286" s="33"/>
      <c r="L286" s="21">
        <v>10</v>
      </c>
      <c r="M286" s="21">
        <f t="shared" si="48"/>
        <v>110</v>
      </c>
    </row>
    <row r="287" spans="1:13" ht="12" customHeight="1" x14ac:dyDescent="0.25">
      <c r="A287" s="2"/>
      <c r="B287" s="1"/>
      <c r="C287" s="32" t="s">
        <v>80</v>
      </c>
      <c r="D287" s="33"/>
      <c r="E287" s="34"/>
      <c r="F287" s="34"/>
      <c r="G287" s="34">
        <f t="shared" si="46"/>
        <v>0</v>
      </c>
      <c r="H287" s="34"/>
      <c r="I287" s="33">
        <f t="shared" si="47"/>
        <v>0</v>
      </c>
      <c r="J287" s="33"/>
      <c r="L287" s="21">
        <v>11</v>
      </c>
      <c r="M287" s="21">
        <f t="shared" si="48"/>
        <v>111</v>
      </c>
    </row>
    <row r="288" spans="1:13" ht="12" customHeight="1" x14ac:dyDescent="0.25">
      <c r="A288" s="2"/>
      <c r="B288" s="1"/>
      <c r="C288" s="32" t="s">
        <v>81</v>
      </c>
      <c r="D288" s="33"/>
      <c r="E288" s="34"/>
      <c r="F288" s="34"/>
      <c r="G288" s="34">
        <f t="shared" si="46"/>
        <v>0</v>
      </c>
      <c r="H288" s="34"/>
      <c r="I288" s="33">
        <f t="shared" si="47"/>
        <v>0</v>
      </c>
      <c r="J288" s="33"/>
      <c r="L288" s="21">
        <v>12</v>
      </c>
      <c r="M288" s="21">
        <f t="shared" si="48"/>
        <v>112</v>
      </c>
    </row>
    <row r="289" spans="1:13" ht="12" customHeight="1" x14ac:dyDescent="0.25">
      <c r="A289" s="2"/>
      <c r="B289" s="1"/>
      <c r="C289" s="32" t="s">
        <v>82</v>
      </c>
      <c r="D289" s="33"/>
      <c r="E289" s="34"/>
      <c r="F289" s="34"/>
      <c r="G289" s="34"/>
      <c r="H289" s="34"/>
      <c r="I289" s="33">
        <f t="shared" si="47"/>
        <v>0</v>
      </c>
      <c r="J289" s="33"/>
      <c r="M289" s="21">
        <f t="shared" si="48"/>
        <v>100</v>
      </c>
    </row>
    <row r="290" spans="1:13" x14ac:dyDescent="0.25">
      <c r="A290" s="2"/>
      <c r="B290" s="1"/>
      <c r="C290" s="36" t="s">
        <v>85</v>
      </c>
      <c r="D290" s="37">
        <f>SUM(D291:D295)</f>
        <v>0</v>
      </c>
      <c r="E290" s="42"/>
      <c r="F290" s="42"/>
      <c r="G290" s="43"/>
      <c r="H290" s="42"/>
      <c r="I290" s="41">
        <f>SUM(I291:I295)</f>
        <v>0</v>
      </c>
      <c r="J290" s="41">
        <f>SUM(J291:J295)</f>
        <v>0</v>
      </c>
    </row>
    <row r="291" spans="1:13" ht="12" customHeight="1" x14ac:dyDescent="0.25">
      <c r="A291" s="2"/>
      <c r="B291" s="1"/>
      <c r="C291" s="44" t="s">
        <v>86</v>
      </c>
      <c r="D291" s="33"/>
      <c r="E291" s="34"/>
      <c r="F291" s="34"/>
      <c r="G291" s="34">
        <f>E291*(1+F291)</f>
        <v>0</v>
      </c>
      <c r="H291" s="34"/>
      <c r="I291" s="33">
        <f>(D291*G291*H291)</f>
        <v>0</v>
      </c>
      <c r="J291" s="33"/>
      <c r="L291" s="21">
        <v>1</v>
      </c>
      <c r="M291" s="21">
        <f>$L$239*100+L291</f>
        <v>101</v>
      </c>
    </row>
    <row r="292" spans="1:13" ht="12" customHeight="1" x14ac:dyDescent="0.25">
      <c r="A292" s="2"/>
      <c r="B292" s="1"/>
      <c r="C292" s="44" t="s">
        <v>87</v>
      </c>
      <c r="D292" s="33"/>
      <c r="E292" s="34"/>
      <c r="F292" s="34"/>
      <c r="G292" s="34">
        <f>E292*(1+F292)</f>
        <v>0</v>
      </c>
      <c r="H292" s="34"/>
      <c r="I292" s="33">
        <f>(D292*G292*H292)</f>
        <v>0</v>
      </c>
      <c r="J292" s="33"/>
      <c r="L292" s="21">
        <v>2</v>
      </c>
      <c r="M292" s="21">
        <f>$L$239*100+L292</f>
        <v>102</v>
      </c>
    </row>
    <row r="293" spans="1:13" ht="12" customHeight="1" x14ac:dyDescent="0.25">
      <c r="A293" s="2"/>
      <c r="B293" s="1"/>
      <c r="C293" s="44" t="s">
        <v>88</v>
      </c>
      <c r="D293" s="33"/>
      <c r="E293" s="34"/>
      <c r="F293" s="34"/>
      <c r="G293" s="34">
        <f>E293*(1+F293)</f>
        <v>0</v>
      </c>
      <c r="H293" s="34"/>
      <c r="I293" s="33">
        <f>(D293*G293*H293)</f>
        <v>0</v>
      </c>
      <c r="J293" s="33"/>
      <c r="L293" s="21">
        <v>3</v>
      </c>
      <c r="M293" s="21">
        <f>$L$239*100+L293</f>
        <v>103</v>
      </c>
    </row>
    <row r="294" spans="1:13" ht="12" customHeight="1" x14ac:dyDescent="0.25">
      <c r="A294" s="2"/>
      <c r="B294" s="1"/>
      <c r="C294" s="44" t="s">
        <v>89</v>
      </c>
      <c r="D294" s="33"/>
      <c r="E294" s="34"/>
      <c r="F294" s="34"/>
      <c r="G294" s="34">
        <f>E294*(1+F294)</f>
        <v>0</v>
      </c>
      <c r="H294" s="34"/>
      <c r="I294" s="33">
        <f>(D294*G294*H294)</f>
        <v>0</v>
      </c>
      <c r="J294" s="33"/>
      <c r="L294" s="21">
        <v>4</v>
      </c>
      <c r="M294" s="21">
        <f>$L$239*100+L294</f>
        <v>104</v>
      </c>
    </row>
    <row r="295" spans="1:13" ht="12" customHeight="1" x14ac:dyDescent="0.25">
      <c r="A295" s="2"/>
      <c r="B295" s="1"/>
      <c r="C295" s="44" t="s">
        <v>90</v>
      </c>
      <c r="D295" s="33"/>
      <c r="E295" s="34"/>
      <c r="F295" s="34"/>
      <c r="G295" s="34">
        <f>E295*(1+F295)</f>
        <v>0</v>
      </c>
      <c r="H295" s="34"/>
      <c r="I295" s="33">
        <f>(D295*G295*H295)</f>
        <v>0</v>
      </c>
      <c r="J295" s="33"/>
      <c r="L295" s="21">
        <v>5</v>
      </c>
      <c r="M295" s="21">
        <f>$L$239*100+L295</f>
        <v>105</v>
      </c>
    </row>
    <row r="296" spans="1:13" x14ac:dyDescent="0.25">
      <c r="A296" s="65" t="s">
        <v>91</v>
      </c>
      <c r="B296" s="65"/>
      <c r="C296" s="68"/>
      <c r="D296" s="69"/>
      <c r="E296" s="70"/>
      <c r="F296" s="70"/>
      <c r="G296" s="70"/>
      <c r="H296" s="70"/>
      <c r="I296" s="62">
        <f>I249+I263+I276+I290</f>
        <v>0</v>
      </c>
      <c r="J296" s="62">
        <f>J249+J263+J276+J290</f>
        <v>0</v>
      </c>
    </row>
    <row r="297" spans="1:13" x14ac:dyDescent="0.25">
      <c r="A297" s="13" t="s">
        <v>23</v>
      </c>
      <c r="B297" s="13"/>
      <c r="C297" s="12">
        <f>Presentación!$C$3</f>
        <v>1990</v>
      </c>
      <c r="D297" s="12"/>
      <c r="E297" s="12"/>
      <c r="F297" s="12"/>
      <c r="G297" s="12"/>
      <c r="H297" s="12"/>
      <c r="I297" s="12"/>
      <c r="J297" s="12"/>
    </row>
    <row r="298" spans="1:13" x14ac:dyDescent="0.25">
      <c r="A298" s="13" t="s">
        <v>24</v>
      </c>
      <c r="B298" s="13"/>
      <c r="C298" s="3" t="s">
        <v>96</v>
      </c>
      <c r="D298" s="3"/>
      <c r="E298" s="3"/>
      <c r="F298" s="3"/>
      <c r="G298" s="3"/>
      <c r="H298" s="3"/>
      <c r="I298" s="3"/>
      <c r="J298" s="3"/>
      <c r="L298" s="21">
        <v>2</v>
      </c>
    </row>
    <row r="299" spans="1:13" ht="13.5" customHeight="1" x14ac:dyDescent="0.25">
      <c r="A299" s="11" t="s">
        <v>5</v>
      </c>
      <c r="B299" s="11"/>
      <c r="C299" s="9" t="s">
        <v>26</v>
      </c>
      <c r="D299" s="9"/>
      <c r="E299" s="9"/>
      <c r="F299" s="9"/>
      <c r="G299" s="9"/>
      <c r="H299" s="9"/>
      <c r="I299" s="9"/>
      <c r="J299" s="9"/>
    </row>
    <row r="300" spans="1:13" ht="17.25" customHeight="1" x14ac:dyDescent="0.25">
      <c r="A300" s="11" t="s">
        <v>27</v>
      </c>
      <c r="B300" s="11"/>
      <c r="C300" s="9" t="s">
        <v>28</v>
      </c>
      <c r="D300" s="9"/>
      <c r="E300" s="9"/>
      <c r="F300" s="9"/>
      <c r="G300" s="9"/>
      <c r="H300" s="9"/>
      <c r="I300" s="9"/>
      <c r="J300" s="9"/>
    </row>
    <row r="301" spans="1:13" ht="13.5" customHeight="1" x14ac:dyDescent="0.25">
      <c r="A301" s="11" t="s">
        <v>29</v>
      </c>
      <c r="B301" s="11"/>
      <c r="C301" s="9" t="s">
        <v>30</v>
      </c>
      <c r="D301" s="9"/>
      <c r="E301" s="9"/>
      <c r="F301" s="9"/>
      <c r="G301" s="9"/>
      <c r="H301" s="9"/>
      <c r="I301" s="9"/>
      <c r="J301" s="9"/>
    </row>
    <row r="302" spans="1:13" ht="11.25" customHeight="1" x14ac:dyDescent="0.25">
      <c r="A302" s="11" t="s">
        <v>31</v>
      </c>
      <c r="B302" s="11"/>
      <c r="C302" s="9" t="s">
        <v>32</v>
      </c>
      <c r="D302" s="9"/>
      <c r="E302" s="9"/>
      <c r="F302" s="9"/>
      <c r="G302" s="9"/>
      <c r="H302" s="9"/>
      <c r="I302" s="9"/>
      <c r="J302" s="9"/>
    </row>
    <row r="303" spans="1:13" ht="11.25" customHeight="1" x14ac:dyDescent="0.25">
      <c r="A303" s="22" t="s">
        <v>33</v>
      </c>
      <c r="B303" s="22"/>
      <c r="C303" s="23" t="s">
        <v>34</v>
      </c>
      <c r="D303" s="23" t="s">
        <v>35</v>
      </c>
      <c r="E303" s="8" t="s">
        <v>36</v>
      </c>
      <c r="F303" s="8"/>
      <c r="G303" s="8"/>
      <c r="H303" s="24" t="s">
        <v>35</v>
      </c>
      <c r="I303" s="24"/>
      <c r="J303" s="24"/>
    </row>
    <row r="304" spans="1:13" ht="45.75" customHeight="1" x14ac:dyDescent="0.25">
      <c r="A304" s="7" t="s">
        <v>37</v>
      </c>
      <c r="B304" s="7"/>
      <c r="C304" s="6" t="s">
        <v>38</v>
      </c>
      <c r="D304" s="25" t="s">
        <v>39</v>
      </c>
      <c r="E304" s="25" t="s">
        <v>40</v>
      </c>
      <c r="F304" s="25" t="s">
        <v>41</v>
      </c>
      <c r="G304" s="25" t="s">
        <v>42</v>
      </c>
      <c r="H304" s="25" t="s">
        <v>43</v>
      </c>
      <c r="I304" s="25" t="s">
        <v>44</v>
      </c>
      <c r="J304" s="25" t="s">
        <v>45</v>
      </c>
    </row>
    <row r="305" spans="1:13" ht="24.75" customHeight="1" x14ac:dyDescent="0.25">
      <c r="A305" s="6" t="s">
        <v>46</v>
      </c>
      <c r="B305" s="6" t="s">
        <v>47</v>
      </c>
      <c r="C305" s="6"/>
      <c r="D305" s="25" t="s">
        <v>48</v>
      </c>
      <c r="E305" s="25" t="s">
        <v>49</v>
      </c>
      <c r="F305" s="25" t="s">
        <v>50</v>
      </c>
      <c r="G305" s="25" t="s">
        <v>49</v>
      </c>
      <c r="H305" s="25" t="s">
        <v>51</v>
      </c>
      <c r="I305" s="25" t="s">
        <v>52</v>
      </c>
      <c r="J305" s="25" t="s">
        <v>53</v>
      </c>
    </row>
    <row r="306" spans="1:13" ht="34.5" x14ac:dyDescent="0.25">
      <c r="A306" s="6"/>
      <c r="B306" s="6"/>
      <c r="C306" s="6"/>
      <c r="D306" s="25" t="s">
        <v>54</v>
      </c>
      <c r="E306" s="25" t="s">
        <v>55</v>
      </c>
      <c r="F306" s="25" t="s">
        <v>56</v>
      </c>
      <c r="G306" s="25" t="s">
        <v>57</v>
      </c>
      <c r="H306" s="25" t="s">
        <v>58</v>
      </c>
      <c r="I306" s="25" t="s">
        <v>59</v>
      </c>
      <c r="J306" s="25" t="s">
        <v>60</v>
      </c>
    </row>
    <row r="307" spans="1:13" ht="13.5" x14ac:dyDescent="0.25">
      <c r="A307" s="6"/>
      <c r="B307" s="6"/>
      <c r="C307" s="6"/>
      <c r="D307" s="26" t="s">
        <v>61</v>
      </c>
      <c r="E307" s="26" t="s">
        <v>62</v>
      </c>
      <c r="F307" s="26" t="s">
        <v>63</v>
      </c>
      <c r="G307" s="26" t="s">
        <v>64</v>
      </c>
      <c r="H307" s="26" t="s">
        <v>65</v>
      </c>
      <c r="I307" s="26" t="s">
        <v>66</v>
      </c>
      <c r="J307" s="26" t="s">
        <v>67</v>
      </c>
    </row>
    <row r="308" spans="1:13" ht="12" customHeight="1" x14ac:dyDescent="0.25">
      <c r="A308" s="687" t="s">
        <v>68</v>
      </c>
      <c r="B308" s="688" t="s">
        <v>68</v>
      </c>
      <c r="C308" s="52" t="s">
        <v>69</v>
      </c>
      <c r="D308" s="53">
        <f>SUM(D309:D321)</f>
        <v>0</v>
      </c>
      <c r="E308" s="54"/>
      <c r="F308" s="54"/>
      <c r="G308" s="55"/>
      <c r="H308" s="54"/>
      <c r="I308" s="56">
        <f>SUM(I309:I321)</f>
        <v>0</v>
      </c>
      <c r="J308" s="56">
        <f>SUM(J309:J320)</f>
        <v>0</v>
      </c>
    </row>
    <row r="309" spans="1:13" ht="12" customHeight="1" x14ac:dyDescent="0.25">
      <c r="A309" s="687"/>
      <c r="B309" s="688"/>
      <c r="C309" s="32" t="s">
        <v>70</v>
      </c>
      <c r="D309" s="33"/>
      <c r="E309" s="34"/>
      <c r="F309" s="34"/>
      <c r="G309" s="34">
        <f t="shared" ref="G309:G320" si="49">E309*(1+F309)</f>
        <v>0</v>
      </c>
      <c r="H309" s="34"/>
      <c r="I309" s="33">
        <f t="shared" ref="I309:I321" si="50">(D309*G309*H309)</f>
        <v>0</v>
      </c>
      <c r="J309" s="33"/>
      <c r="L309" s="21">
        <v>1</v>
      </c>
      <c r="M309" s="21">
        <f t="shared" ref="M309:M321" si="51">$L$298*100+L309</f>
        <v>201</v>
      </c>
    </row>
    <row r="310" spans="1:13" ht="12" customHeight="1" x14ac:dyDescent="0.25">
      <c r="A310" s="687"/>
      <c r="B310" s="688"/>
      <c r="C310" s="32" t="s">
        <v>71</v>
      </c>
      <c r="D310" s="33"/>
      <c r="E310" s="34"/>
      <c r="F310" s="34"/>
      <c r="G310" s="34">
        <f t="shared" si="49"/>
        <v>0</v>
      </c>
      <c r="H310" s="34"/>
      <c r="I310" s="33">
        <f t="shared" si="50"/>
        <v>0</v>
      </c>
      <c r="J310" s="33"/>
      <c r="L310" s="21">
        <v>2</v>
      </c>
      <c r="M310" s="21">
        <f t="shared" si="51"/>
        <v>202</v>
      </c>
    </row>
    <row r="311" spans="1:13" ht="12" customHeight="1" x14ac:dyDescent="0.25">
      <c r="A311" s="687"/>
      <c r="B311" s="688"/>
      <c r="C311" s="32" t="s">
        <v>72</v>
      </c>
      <c r="D311" s="33"/>
      <c r="E311" s="34"/>
      <c r="F311" s="34"/>
      <c r="G311" s="34">
        <f t="shared" si="49"/>
        <v>0</v>
      </c>
      <c r="H311" s="34"/>
      <c r="I311" s="33">
        <f t="shared" si="50"/>
        <v>0</v>
      </c>
      <c r="J311" s="33"/>
      <c r="L311" s="21">
        <v>3</v>
      </c>
      <c r="M311" s="21">
        <f t="shared" si="51"/>
        <v>203</v>
      </c>
    </row>
    <row r="312" spans="1:13" ht="12" customHeight="1" x14ac:dyDescent="0.25">
      <c r="A312" s="687"/>
      <c r="B312" s="688"/>
      <c r="C312" s="32" t="s">
        <v>73</v>
      </c>
      <c r="D312" s="33"/>
      <c r="E312" s="34"/>
      <c r="F312" s="34"/>
      <c r="G312" s="34">
        <f t="shared" si="49"/>
        <v>0</v>
      </c>
      <c r="H312" s="34"/>
      <c r="I312" s="33">
        <f t="shared" si="50"/>
        <v>0</v>
      </c>
      <c r="J312" s="33"/>
      <c r="L312" s="21">
        <v>4</v>
      </c>
      <c r="M312" s="21">
        <f t="shared" si="51"/>
        <v>204</v>
      </c>
    </row>
    <row r="313" spans="1:13" ht="12" customHeight="1" x14ac:dyDescent="0.25">
      <c r="A313" s="687"/>
      <c r="B313" s="688"/>
      <c r="C313" s="35" t="s">
        <v>74</v>
      </c>
      <c r="D313" s="33"/>
      <c r="E313" s="34"/>
      <c r="F313" s="34"/>
      <c r="G313" s="34">
        <f t="shared" si="49"/>
        <v>0</v>
      </c>
      <c r="H313" s="34"/>
      <c r="I313" s="33">
        <f t="shared" si="50"/>
        <v>0</v>
      </c>
      <c r="J313" s="33"/>
      <c r="L313" s="21">
        <v>5</v>
      </c>
      <c r="M313" s="21">
        <f t="shared" si="51"/>
        <v>205</v>
      </c>
    </row>
    <row r="314" spans="1:13" ht="12" customHeight="1" x14ac:dyDescent="0.25">
      <c r="A314" s="687"/>
      <c r="B314" s="688"/>
      <c r="C314" s="32" t="s">
        <v>75</v>
      </c>
      <c r="D314" s="33"/>
      <c r="E314" s="34"/>
      <c r="F314" s="34"/>
      <c r="G314" s="34">
        <f t="shared" si="49"/>
        <v>0</v>
      </c>
      <c r="H314" s="34"/>
      <c r="I314" s="33">
        <f t="shared" si="50"/>
        <v>0</v>
      </c>
      <c r="J314" s="33"/>
      <c r="L314" s="21">
        <v>6</v>
      </c>
      <c r="M314" s="21">
        <f t="shared" si="51"/>
        <v>206</v>
      </c>
    </row>
    <row r="315" spans="1:13" ht="12" customHeight="1" x14ac:dyDescent="0.25">
      <c r="A315" s="687"/>
      <c r="B315" s="688"/>
      <c r="C315" s="32" t="s">
        <v>76</v>
      </c>
      <c r="D315" s="33"/>
      <c r="E315" s="34"/>
      <c r="F315" s="34"/>
      <c r="G315" s="34">
        <f t="shared" si="49"/>
        <v>0</v>
      </c>
      <c r="H315" s="34"/>
      <c r="I315" s="33">
        <f t="shared" si="50"/>
        <v>0</v>
      </c>
      <c r="J315" s="33"/>
      <c r="L315" s="21">
        <v>7</v>
      </c>
      <c r="M315" s="21">
        <f t="shared" si="51"/>
        <v>207</v>
      </c>
    </row>
    <row r="316" spans="1:13" ht="12" customHeight="1" x14ac:dyDescent="0.25">
      <c r="A316" s="687"/>
      <c r="B316" s="688"/>
      <c r="C316" s="32" t="s">
        <v>77</v>
      </c>
      <c r="D316" s="33"/>
      <c r="E316" s="34"/>
      <c r="F316" s="34"/>
      <c r="G316" s="34">
        <f t="shared" si="49"/>
        <v>0</v>
      </c>
      <c r="H316" s="34"/>
      <c r="I316" s="33">
        <f t="shared" si="50"/>
        <v>0</v>
      </c>
      <c r="J316" s="33"/>
      <c r="L316" s="21">
        <v>8</v>
      </c>
      <c r="M316" s="21">
        <f t="shared" si="51"/>
        <v>208</v>
      </c>
    </row>
    <row r="317" spans="1:13" ht="12" customHeight="1" x14ac:dyDescent="0.25">
      <c r="A317" s="687"/>
      <c r="B317" s="688"/>
      <c r="C317" s="32" t="s">
        <v>78</v>
      </c>
      <c r="D317" s="33"/>
      <c r="E317" s="34"/>
      <c r="F317" s="34"/>
      <c r="G317" s="34">
        <f t="shared" si="49"/>
        <v>0</v>
      </c>
      <c r="H317" s="34"/>
      <c r="I317" s="33">
        <f t="shared" si="50"/>
        <v>0</v>
      </c>
      <c r="J317" s="33"/>
      <c r="L317" s="21">
        <v>9</v>
      </c>
      <c r="M317" s="21">
        <f t="shared" si="51"/>
        <v>209</v>
      </c>
    </row>
    <row r="318" spans="1:13" ht="12" customHeight="1" x14ac:dyDescent="0.25">
      <c r="A318" s="687"/>
      <c r="B318" s="688"/>
      <c r="C318" s="32" t="s">
        <v>79</v>
      </c>
      <c r="D318" s="33"/>
      <c r="E318" s="34"/>
      <c r="F318" s="34"/>
      <c r="G318" s="34">
        <f t="shared" si="49"/>
        <v>0</v>
      </c>
      <c r="H318" s="34"/>
      <c r="I318" s="33">
        <f t="shared" si="50"/>
        <v>0</v>
      </c>
      <c r="J318" s="33"/>
      <c r="L318" s="21">
        <v>10</v>
      </c>
      <c r="M318" s="21">
        <f t="shared" si="51"/>
        <v>210</v>
      </c>
    </row>
    <row r="319" spans="1:13" ht="12" customHeight="1" x14ac:dyDescent="0.25">
      <c r="A319" s="687"/>
      <c r="B319" s="688"/>
      <c r="C319" s="32" t="s">
        <v>80</v>
      </c>
      <c r="D319" s="33"/>
      <c r="E319" s="34"/>
      <c r="F319" s="34"/>
      <c r="G319" s="34">
        <f t="shared" si="49"/>
        <v>0</v>
      </c>
      <c r="H319" s="34"/>
      <c r="I319" s="33">
        <f t="shared" si="50"/>
        <v>0</v>
      </c>
      <c r="J319" s="33"/>
      <c r="L319" s="21">
        <v>11</v>
      </c>
      <c r="M319" s="21">
        <f t="shared" si="51"/>
        <v>211</v>
      </c>
    </row>
    <row r="320" spans="1:13" ht="12" customHeight="1" x14ac:dyDescent="0.25">
      <c r="A320" s="687"/>
      <c r="B320" s="688"/>
      <c r="C320" s="32" t="s">
        <v>81</v>
      </c>
      <c r="D320" s="33"/>
      <c r="E320" s="34"/>
      <c r="F320" s="34"/>
      <c r="G320" s="34">
        <f t="shared" si="49"/>
        <v>0</v>
      </c>
      <c r="H320" s="34"/>
      <c r="I320" s="33">
        <f t="shared" si="50"/>
        <v>0</v>
      </c>
      <c r="J320" s="33"/>
      <c r="L320" s="21">
        <v>12</v>
      </c>
      <c r="M320" s="21">
        <f t="shared" si="51"/>
        <v>212</v>
      </c>
    </row>
    <row r="321" spans="1:13" ht="12" customHeight="1" x14ac:dyDescent="0.25">
      <c r="A321" s="687"/>
      <c r="B321" s="688"/>
      <c r="C321" s="32" t="s">
        <v>82</v>
      </c>
      <c r="D321" s="33"/>
      <c r="E321" s="34"/>
      <c r="F321" s="34"/>
      <c r="G321" s="34"/>
      <c r="H321" s="34"/>
      <c r="I321" s="33">
        <f t="shared" si="50"/>
        <v>0</v>
      </c>
      <c r="J321" s="33"/>
      <c r="M321" s="21">
        <f t="shared" si="51"/>
        <v>200</v>
      </c>
    </row>
    <row r="322" spans="1:13" x14ac:dyDescent="0.25">
      <c r="A322" s="687"/>
      <c r="B322" s="688"/>
      <c r="C322" s="57" t="s">
        <v>83</v>
      </c>
      <c r="D322" s="58">
        <f>SUM(D323:D334)</f>
        <v>0</v>
      </c>
      <c r="E322" s="59"/>
      <c r="F322" s="60"/>
      <c r="G322" s="61"/>
      <c r="H322" s="60"/>
      <c r="I322" s="62">
        <f>SUM(I323:I334)</f>
        <v>0</v>
      </c>
      <c r="J322" s="62">
        <f>SUM(J323:J334)</f>
        <v>0</v>
      </c>
    </row>
    <row r="323" spans="1:13" ht="12" customHeight="1" x14ac:dyDescent="0.25">
      <c r="A323" s="687"/>
      <c r="B323" s="688"/>
      <c r="C323" s="32" t="s">
        <v>70</v>
      </c>
      <c r="D323" s="33"/>
      <c r="E323" s="34"/>
      <c r="F323" s="34"/>
      <c r="G323" s="34">
        <f t="shared" ref="G323:G334" si="52">E323*(1+F323)</f>
        <v>0</v>
      </c>
      <c r="H323" s="34"/>
      <c r="I323" s="33">
        <f t="shared" ref="I323:I334" si="53">(D323*G323*H323)</f>
        <v>0</v>
      </c>
      <c r="J323" s="33"/>
      <c r="L323" s="21">
        <v>1</v>
      </c>
      <c r="M323" s="21">
        <f t="shared" ref="M323:M334" si="54">$L$298*100+L323</f>
        <v>201</v>
      </c>
    </row>
    <row r="324" spans="1:13" ht="12" customHeight="1" x14ac:dyDescent="0.25">
      <c r="A324" s="687"/>
      <c r="B324" s="688"/>
      <c r="C324" s="32" t="s">
        <v>71</v>
      </c>
      <c r="D324" s="33"/>
      <c r="E324" s="34"/>
      <c r="F324" s="34"/>
      <c r="G324" s="34">
        <f t="shared" si="52"/>
        <v>0</v>
      </c>
      <c r="H324" s="34"/>
      <c r="I324" s="33">
        <f t="shared" si="53"/>
        <v>0</v>
      </c>
      <c r="J324" s="33"/>
      <c r="L324" s="21">
        <v>2</v>
      </c>
      <c r="M324" s="21">
        <f t="shared" si="54"/>
        <v>202</v>
      </c>
    </row>
    <row r="325" spans="1:13" ht="12" customHeight="1" x14ac:dyDescent="0.25">
      <c r="A325" s="687"/>
      <c r="B325" s="688"/>
      <c r="C325" s="32" t="s">
        <v>72</v>
      </c>
      <c r="D325" s="33"/>
      <c r="E325" s="34"/>
      <c r="F325" s="34"/>
      <c r="G325" s="34">
        <f t="shared" si="52"/>
        <v>0</v>
      </c>
      <c r="H325" s="34"/>
      <c r="I325" s="33">
        <f t="shared" si="53"/>
        <v>0</v>
      </c>
      <c r="J325" s="33"/>
      <c r="L325" s="21">
        <v>3</v>
      </c>
      <c r="M325" s="21">
        <f t="shared" si="54"/>
        <v>203</v>
      </c>
    </row>
    <row r="326" spans="1:13" ht="12" customHeight="1" x14ac:dyDescent="0.25">
      <c r="A326" s="687"/>
      <c r="B326" s="688"/>
      <c r="C326" s="32" t="s">
        <v>73</v>
      </c>
      <c r="D326" s="33"/>
      <c r="E326" s="34"/>
      <c r="F326" s="34"/>
      <c r="G326" s="34">
        <f t="shared" si="52"/>
        <v>0</v>
      </c>
      <c r="H326" s="34"/>
      <c r="I326" s="33">
        <f t="shared" si="53"/>
        <v>0</v>
      </c>
      <c r="J326" s="33"/>
      <c r="L326" s="21">
        <v>4</v>
      </c>
      <c r="M326" s="21">
        <f t="shared" si="54"/>
        <v>204</v>
      </c>
    </row>
    <row r="327" spans="1:13" ht="12" customHeight="1" x14ac:dyDescent="0.25">
      <c r="A327" s="687"/>
      <c r="B327" s="688"/>
      <c r="C327" s="35" t="s">
        <v>74</v>
      </c>
      <c r="D327" s="33"/>
      <c r="E327" s="34"/>
      <c r="F327" s="34"/>
      <c r="G327" s="34">
        <f t="shared" si="52"/>
        <v>0</v>
      </c>
      <c r="H327" s="34"/>
      <c r="I327" s="33">
        <f t="shared" si="53"/>
        <v>0</v>
      </c>
      <c r="J327" s="33"/>
      <c r="L327" s="21">
        <v>5</v>
      </c>
      <c r="M327" s="21">
        <f t="shared" si="54"/>
        <v>205</v>
      </c>
    </row>
    <row r="328" spans="1:13" ht="12" customHeight="1" x14ac:dyDescent="0.25">
      <c r="A328" s="687"/>
      <c r="B328" s="688"/>
      <c r="C328" s="32" t="s">
        <v>75</v>
      </c>
      <c r="D328" s="33"/>
      <c r="E328" s="34"/>
      <c r="F328" s="34"/>
      <c r="G328" s="34">
        <f t="shared" si="52"/>
        <v>0</v>
      </c>
      <c r="H328" s="34"/>
      <c r="I328" s="33">
        <f t="shared" si="53"/>
        <v>0</v>
      </c>
      <c r="J328" s="33"/>
      <c r="L328" s="21">
        <v>6</v>
      </c>
      <c r="M328" s="21">
        <f t="shared" si="54"/>
        <v>206</v>
      </c>
    </row>
    <row r="329" spans="1:13" ht="12" customHeight="1" x14ac:dyDescent="0.25">
      <c r="A329" s="687"/>
      <c r="B329" s="688"/>
      <c r="C329" s="32" t="s">
        <v>76</v>
      </c>
      <c r="D329" s="33"/>
      <c r="E329" s="34"/>
      <c r="F329" s="34"/>
      <c r="G329" s="34">
        <f t="shared" si="52"/>
        <v>0</v>
      </c>
      <c r="H329" s="34"/>
      <c r="I329" s="33">
        <f t="shared" si="53"/>
        <v>0</v>
      </c>
      <c r="J329" s="33"/>
      <c r="L329" s="21">
        <v>7</v>
      </c>
      <c r="M329" s="21">
        <f t="shared" si="54"/>
        <v>207</v>
      </c>
    </row>
    <row r="330" spans="1:13" ht="12" customHeight="1" x14ac:dyDescent="0.25">
      <c r="A330" s="687"/>
      <c r="B330" s="688"/>
      <c r="C330" s="32" t="s">
        <v>77</v>
      </c>
      <c r="D330" s="33"/>
      <c r="E330" s="34"/>
      <c r="F330" s="34"/>
      <c r="G330" s="34">
        <f t="shared" si="52"/>
        <v>0</v>
      </c>
      <c r="H330" s="34"/>
      <c r="I330" s="33">
        <f t="shared" si="53"/>
        <v>0</v>
      </c>
      <c r="J330" s="33"/>
      <c r="L330" s="21">
        <v>8</v>
      </c>
      <c r="M330" s="21">
        <f t="shared" si="54"/>
        <v>208</v>
      </c>
    </row>
    <row r="331" spans="1:13" ht="12" customHeight="1" x14ac:dyDescent="0.25">
      <c r="A331" s="687"/>
      <c r="B331" s="688"/>
      <c r="C331" s="32" t="s">
        <v>78</v>
      </c>
      <c r="D331" s="33"/>
      <c r="E331" s="34"/>
      <c r="F331" s="34"/>
      <c r="G331" s="34">
        <f t="shared" si="52"/>
        <v>0</v>
      </c>
      <c r="H331" s="34"/>
      <c r="I331" s="33">
        <f t="shared" si="53"/>
        <v>0</v>
      </c>
      <c r="J331" s="33"/>
      <c r="L331" s="21">
        <v>9</v>
      </c>
      <c r="M331" s="21">
        <f t="shared" si="54"/>
        <v>209</v>
      </c>
    </row>
    <row r="332" spans="1:13" ht="12" customHeight="1" x14ac:dyDescent="0.25">
      <c r="A332" s="687"/>
      <c r="B332" s="688"/>
      <c r="C332" s="32" t="s">
        <v>79</v>
      </c>
      <c r="D332" s="33"/>
      <c r="E332" s="34"/>
      <c r="F332" s="34"/>
      <c r="G332" s="34">
        <f t="shared" si="52"/>
        <v>0</v>
      </c>
      <c r="H332" s="34"/>
      <c r="I332" s="33">
        <f t="shared" si="53"/>
        <v>0</v>
      </c>
      <c r="J332" s="33"/>
      <c r="L332" s="21">
        <v>10</v>
      </c>
      <c r="M332" s="21">
        <f t="shared" si="54"/>
        <v>210</v>
      </c>
    </row>
    <row r="333" spans="1:13" ht="12" customHeight="1" x14ac:dyDescent="0.25">
      <c r="A333" s="687"/>
      <c r="B333" s="688"/>
      <c r="C333" s="32" t="s">
        <v>80</v>
      </c>
      <c r="D333" s="33"/>
      <c r="E333" s="34"/>
      <c r="F333" s="34"/>
      <c r="G333" s="34">
        <f t="shared" si="52"/>
        <v>0</v>
      </c>
      <c r="H333" s="34"/>
      <c r="I333" s="33">
        <f t="shared" si="53"/>
        <v>0</v>
      </c>
      <c r="J333" s="33"/>
      <c r="L333" s="21">
        <v>11</v>
      </c>
      <c r="M333" s="21">
        <f t="shared" si="54"/>
        <v>211</v>
      </c>
    </row>
    <row r="334" spans="1:13" ht="12" customHeight="1" x14ac:dyDescent="0.25">
      <c r="A334" s="687"/>
      <c r="B334" s="688"/>
      <c r="C334" s="32" t="s">
        <v>81</v>
      </c>
      <c r="D334" s="33"/>
      <c r="E334" s="34"/>
      <c r="F334" s="34"/>
      <c r="G334" s="34">
        <f t="shared" si="52"/>
        <v>0</v>
      </c>
      <c r="H334" s="34"/>
      <c r="I334" s="33">
        <f t="shared" si="53"/>
        <v>0</v>
      </c>
      <c r="J334" s="33"/>
      <c r="L334" s="21">
        <v>12</v>
      </c>
      <c r="M334" s="21">
        <f t="shared" si="54"/>
        <v>212</v>
      </c>
    </row>
    <row r="335" spans="1:13" x14ac:dyDescent="0.25">
      <c r="A335" s="687"/>
      <c r="B335" s="688"/>
      <c r="C335" s="57" t="s">
        <v>84</v>
      </c>
      <c r="D335" s="58">
        <f>SUM(D336:D348)</f>
        <v>0</v>
      </c>
      <c r="E335" s="59"/>
      <c r="F335" s="60"/>
      <c r="G335" s="61"/>
      <c r="H335" s="60"/>
      <c r="I335" s="62">
        <f>SUM(I336:I348)</f>
        <v>0</v>
      </c>
      <c r="J335" s="62">
        <f>SUM(J336:J347)</f>
        <v>0</v>
      </c>
    </row>
    <row r="336" spans="1:13" ht="12" customHeight="1" x14ac:dyDescent="0.25">
      <c r="A336" s="687"/>
      <c r="B336" s="688"/>
      <c r="C336" s="32" t="s">
        <v>70</v>
      </c>
      <c r="D336" s="33"/>
      <c r="E336" s="34"/>
      <c r="F336" s="34"/>
      <c r="G336" s="34">
        <f t="shared" ref="G336:G347" si="55">E336*(1+F336)</f>
        <v>0</v>
      </c>
      <c r="H336" s="34"/>
      <c r="I336" s="33">
        <f t="shared" ref="I336:I348" si="56">(D336*G336*H336)</f>
        <v>0</v>
      </c>
      <c r="J336" s="33"/>
      <c r="L336" s="21">
        <v>1</v>
      </c>
      <c r="M336" s="21">
        <f t="shared" ref="M336:M348" si="57">$L$298*100+L336</f>
        <v>201</v>
      </c>
    </row>
    <row r="337" spans="1:13" ht="12" customHeight="1" x14ac:dyDescent="0.25">
      <c r="A337" s="687"/>
      <c r="B337" s="688"/>
      <c r="C337" s="32" t="s">
        <v>71</v>
      </c>
      <c r="D337" s="33"/>
      <c r="E337" s="34"/>
      <c r="F337" s="34"/>
      <c r="G337" s="34">
        <f t="shared" si="55"/>
        <v>0</v>
      </c>
      <c r="H337" s="34"/>
      <c r="I337" s="33">
        <f t="shared" si="56"/>
        <v>0</v>
      </c>
      <c r="J337" s="33"/>
      <c r="L337" s="21">
        <v>2</v>
      </c>
      <c r="M337" s="21">
        <f t="shared" si="57"/>
        <v>202</v>
      </c>
    </row>
    <row r="338" spans="1:13" ht="12" customHeight="1" x14ac:dyDescent="0.25">
      <c r="A338" s="687"/>
      <c r="B338" s="688"/>
      <c r="C338" s="32" t="s">
        <v>72</v>
      </c>
      <c r="D338" s="33"/>
      <c r="E338" s="34"/>
      <c r="F338" s="34"/>
      <c r="G338" s="34">
        <f t="shared" si="55"/>
        <v>0</v>
      </c>
      <c r="H338" s="34"/>
      <c r="I338" s="33">
        <f t="shared" si="56"/>
        <v>0</v>
      </c>
      <c r="J338" s="33"/>
      <c r="L338" s="21">
        <v>3</v>
      </c>
      <c r="M338" s="21">
        <f t="shared" si="57"/>
        <v>203</v>
      </c>
    </row>
    <row r="339" spans="1:13" ht="12" customHeight="1" x14ac:dyDescent="0.25">
      <c r="A339" s="687"/>
      <c r="B339" s="688"/>
      <c r="C339" s="32" t="s">
        <v>73</v>
      </c>
      <c r="D339" s="33"/>
      <c r="E339" s="34"/>
      <c r="F339" s="34"/>
      <c r="G339" s="34">
        <f t="shared" si="55"/>
        <v>0</v>
      </c>
      <c r="H339" s="34"/>
      <c r="I339" s="33">
        <f t="shared" si="56"/>
        <v>0</v>
      </c>
      <c r="J339" s="33"/>
      <c r="L339" s="21">
        <v>4</v>
      </c>
      <c r="M339" s="21">
        <f t="shared" si="57"/>
        <v>204</v>
      </c>
    </row>
    <row r="340" spans="1:13" ht="12" customHeight="1" x14ac:dyDescent="0.25">
      <c r="A340" s="687"/>
      <c r="B340" s="688"/>
      <c r="C340" s="35" t="s">
        <v>74</v>
      </c>
      <c r="D340" s="33"/>
      <c r="E340" s="34"/>
      <c r="F340" s="34"/>
      <c r="G340" s="34">
        <f t="shared" si="55"/>
        <v>0</v>
      </c>
      <c r="H340" s="34"/>
      <c r="I340" s="33">
        <f t="shared" si="56"/>
        <v>0</v>
      </c>
      <c r="J340" s="33"/>
      <c r="L340" s="21">
        <v>5</v>
      </c>
      <c r="M340" s="21">
        <f t="shared" si="57"/>
        <v>205</v>
      </c>
    </row>
    <row r="341" spans="1:13" ht="12" customHeight="1" x14ac:dyDescent="0.25">
      <c r="A341" s="687"/>
      <c r="B341" s="688"/>
      <c r="C341" s="32" t="s">
        <v>75</v>
      </c>
      <c r="D341" s="33"/>
      <c r="E341" s="34"/>
      <c r="F341" s="34"/>
      <c r="G341" s="34">
        <f t="shared" si="55"/>
        <v>0</v>
      </c>
      <c r="H341" s="34"/>
      <c r="I341" s="33">
        <f t="shared" si="56"/>
        <v>0</v>
      </c>
      <c r="J341" s="33"/>
      <c r="L341" s="21">
        <v>6</v>
      </c>
      <c r="M341" s="21">
        <f t="shared" si="57"/>
        <v>206</v>
      </c>
    </row>
    <row r="342" spans="1:13" ht="12" customHeight="1" x14ac:dyDescent="0.25">
      <c r="A342" s="687"/>
      <c r="B342" s="688"/>
      <c r="C342" s="32" t="s">
        <v>76</v>
      </c>
      <c r="D342" s="33"/>
      <c r="E342" s="34"/>
      <c r="F342" s="34"/>
      <c r="G342" s="34">
        <f t="shared" si="55"/>
        <v>0</v>
      </c>
      <c r="H342" s="34"/>
      <c r="I342" s="33">
        <f t="shared" si="56"/>
        <v>0</v>
      </c>
      <c r="J342" s="33"/>
      <c r="L342" s="21">
        <v>7</v>
      </c>
      <c r="M342" s="21">
        <f t="shared" si="57"/>
        <v>207</v>
      </c>
    </row>
    <row r="343" spans="1:13" ht="12" customHeight="1" x14ac:dyDescent="0.25">
      <c r="A343" s="687"/>
      <c r="B343" s="688"/>
      <c r="C343" s="32" t="s">
        <v>77</v>
      </c>
      <c r="D343" s="33"/>
      <c r="E343" s="34"/>
      <c r="F343" s="34"/>
      <c r="G343" s="34">
        <f t="shared" si="55"/>
        <v>0</v>
      </c>
      <c r="H343" s="34"/>
      <c r="I343" s="33">
        <f t="shared" si="56"/>
        <v>0</v>
      </c>
      <c r="J343" s="33"/>
      <c r="L343" s="21">
        <v>8</v>
      </c>
      <c r="M343" s="21">
        <f t="shared" si="57"/>
        <v>208</v>
      </c>
    </row>
    <row r="344" spans="1:13" ht="12" customHeight="1" x14ac:dyDescent="0.25">
      <c r="A344" s="687"/>
      <c r="B344" s="688"/>
      <c r="C344" s="32" t="s">
        <v>78</v>
      </c>
      <c r="D344" s="33"/>
      <c r="E344" s="34"/>
      <c r="F344" s="34"/>
      <c r="G344" s="34">
        <f t="shared" si="55"/>
        <v>0</v>
      </c>
      <c r="H344" s="34"/>
      <c r="I344" s="33">
        <f t="shared" si="56"/>
        <v>0</v>
      </c>
      <c r="J344" s="33"/>
      <c r="L344" s="21">
        <v>9</v>
      </c>
      <c r="M344" s="21">
        <f t="shared" si="57"/>
        <v>209</v>
      </c>
    </row>
    <row r="345" spans="1:13" ht="12" customHeight="1" x14ac:dyDescent="0.25">
      <c r="A345" s="687"/>
      <c r="B345" s="688"/>
      <c r="C345" s="32" t="s">
        <v>79</v>
      </c>
      <c r="D345" s="33"/>
      <c r="E345" s="34"/>
      <c r="F345" s="34"/>
      <c r="G345" s="34">
        <f t="shared" si="55"/>
        <v>0</v>
      </c>
      <c r="H345" s="34"/>
      <c r="I345" s="33">
        <f t="shared" si="56"/>
        <v>0</v>
      </c>
      <c r="J345" s="33"/>
      <c r="L345" s="21">
        <v>10</v>
      </c>
      <c r="M345" s="21">
        <f t="shared" si="57"/>
        <v>210</v>
      </c>
    </row>
    <row r="346" spans="1:13" ht="12" customHeight="1" x14ac:dyDescent="0.25">
      <c r="A346" s="687"/>
      <c r="B346" s="688"/>
      <c r="C346" s="32" t="s">
        <v>80</v>
      </c>
      <c r="D346" s="33"/>
      <c r="E346" s="34"/>
      <c r="F346" s="34"/>
      <c r="G346" s="34">
        <f t="shared" si="55"/>
        <v>0</v>
      </c>
      <c r="H346" s="34"/>
      <c r="I346" s="33">
        <f t="shared" si="56"/>
        <v>0</v>
      </c>
      <c r="J346" s="33"/>
      <c r="L346" s="21">
        <v>11</v>
      </c>
      <c r="M346" s="21">
        <f t="shared" si="57"/>
        <v>211</v>
      </c>
    </row>
    <row r="347" spans="1:13" ht="12" customHeight="1" x14ac:dyDescent="0.25">
      <c r="A347" s="687"/>
      <c r="B347" s="688"/>
      <c r="C347" s="32" t="s">
        <v>81</v>
      </c>
      <c r="D347" s="33"/>
      <c r="E347" s="34"/>
      <c r="F347" s="34"/>
      <c r="G347" s="34">
        <f t="shared" si="55"/>
        <v>0</v>
      </c>
      <c r="H347" s="34"/>
      <c r="I347" s="33">
        <f t="shared" si="56"/>
        <v>0</v>
      </c>
      <c r="J347" s="33"/>
      <c r="L347" s="21">
        <v>12</v>
      </c>
      <c r="M347" s="21">
        <f t="shared" si="57"/>
        <v>212</v>
      </c>
    </row>
    <row r="348" spans="1:13" ht="12" customHeight="1" x14ac:dyDescent="0.25">
      <c r="A348" s="687"/>
      <c r="B348" s="688"/>
      <c r="C348" s="32" t="s">
        <v>82</v>
      </c>
      <c r="D348" s="33"/>
      <c r="E348" s="34"/>
      <c r="F348" s="34"/>
      <c r="G348" s="34"/>
      <c r="H348" s="34"/>
      <c r="I348" s="33">
        <f t="shared" si="56"/>
        <v>0</v>
      </c>
      <c r="J348" s="33"/>
      <c r="M348" s="21">
        <f t="shared" si="57"/>
        <v>200</v>
      </c>
    </row>
    <row r="349" spans="1:13" x14ac:dyDescent="0.25">
      <c r="A349" s="687"/>
      <c r="B349" s="688"/>
      <c r="C349" s="57" t="s">
        <v>85</v>
      </c>
      <c r="D349" s="58">
        <f>SUM(D350:D354)</f>
        <v>0</v>
      </c>
      <c r="E349" s="63"/>
      <c r="F349" s="63"/>
      <c r="G349" s="64"/>
      <c r="H349" s="63"/>
      <c r="I349" s="62">
        <f>SUM(I350:I354)</f>
        <v>0</v>
      </c>
      <c r="J349" s="62">
        <f>SUM(J350:J354)</f>
        <v>0</v>
      </c>
    </row>
    <row r="350" spans="1:13" ht="12" customHeight="1" x14ac:dyDescent="0.25">
      <c r="A350" s="687"/>
      <c r="B350" s="688"/>
      <c r="C350" s="44" t="s">
        <v>86</v>
      </c>
      <c r="D350" s="33"/>
      <c r="E350" s="34"/>
      <c r="F350" s="34"/>
      <c r="G350" s="34">
        <f>E350*(1+F350)</f>
        <v>0</v>
      </c>
      <c r="H350" s="34"/>
      <c r="I350" s="33">
        <f>(D350*G350*H350)</f>
        <v>0</v>
      </c>
      <c r="J350" s="33"/>
      <c r="L350" s="21">
        <v>1</v>
      </c>
      <c r="M350" s="21">
        <f>$L$298*100+L350</f>
        <v>201</v>
      </c>
    </row>
    <row r="351" spans="1:13" ht="12" customHeight="1" x14ac:dyDescent="0.25">
      <c r="A351" s="687"/>
      <c r="B351" s="688"/>
      <c r="C351" s="44" t="s">
        <v>87</v>
      </c>
      <c r="D351" s="33"/>
      <c r="E351" s="34"/>
      <c r="F351" s="34"/>
      <c r="G351" s="34">
        <f>E351*(1+F351)</f>
        <v>0</v>
      </c>
      <c r="H351" s="34"/>
      <c r="I351" s="33">
        <f>(D351*G351*H351)</f>
        <v>0</v>
      </c>
      <c r="J351" s="33"/>
      <c r="L351" s="21">
        <v>2</v>
      </c>
      <c r="M351" s="21">
        <f>$L$298*100+L351</f>
        <v>202</v>
      </c>
    </row>
    <row r="352" spans="1:13" ht="12" customHeight="1" x14ac:dyDescent="0.25">
      <c r="A352" s="687"/>
      <c r="B352" s="688"/>
      <c r="C352" s="44" t="s">
        <v>88</v>
      </c>
      <c r="D352" s="33"/>
      <c r="E352" s="34"/>
      <c r="F352" s="34"/>
      <c r="G352" s="34">
        <f>E352*(1+F352)</f>
        <v>0</v>
      </c>
      <c r="H352" s="34"/>
      <c r="I352" s="33">
        <f>(D352*G352*H352)</f>
        <v>0</v>
      </c>
      <c r="J352" s="33"/>
      <c r="L352" s="21">
        <v>3</v>
      </c>
      <c r="M352" s="21">
        <f>$L$298*100+L352</f>
        <v>203</v>
      </c>
    </row>
    <row r="353" spans="1:13" ht="12" customHeight="1" x14ac:dyDescent="0.25">
      <c r="A353" s="687"/>
      <c r="B353" s="688"/>
      <c r="C353" s="44" t="s">
        <v>89</v>
      </c>
      <c r="D353" s="33"/>
      <c r="E353" s="34"/>
      <c r="F353" s="34"/>
      <c r="G353" s="34">
        <f>E353*(1+F353)</f>
        <v>0</v>
      </c>
      <c r="H353" s="34"/>
      <c r="I353" s="33">
        <f>(D353*G353*H353)</f>
        <v>0</v>
      </c>
      <c r="J353" s="33"/>
      <c r="L353" s="21">
        <v>4</v>
      </c>
      <c r="M353" s="21">
        <f>$L$298*100+L353</f>
        <v>204</v>
      </c>
    </row>
    <row r="354" spans="1:13" ht="12" customHeight="1" x14ac:dyDescent="0.25">
      <c r="A354" s="687"/>
      <c r="B354" s="688"/>
      <c r="C354" s="44" t="s">
        <v>90</v>
      </c>
      <c r="D354" s="33"/>
      <c r="E354" s="34"/>
      <c r="F354" s="34"/>
      <c r="G354" s="34">
        <f>E354*(1+F354)</f>
        <v>0</v>
      </c>
      <c r="H354" s="34"/>
      <c r="I354" s="33">
        <f>(D354*G354*H354)</f>
        <v>0</v>
      </c>
      <c r="J354" s="33"/>
      <c r="L354" s="21">
        <v>5</v>
      </c>
      <c r="M354" s="21">
        <f>$L$298*100+L354</f>
        <v>205</v>
      </c>
    </row>
    <row r="355" spans="1:13" x14ac:dyDescent="0.25">
      <c r="A355" s="65" t="s">
        <v>91</v>
      </c>
      <c r="B355" s="65"/>
      <c r="C355" s="65"/>
      <c r="D355" s="66"/>
      <c r="E355" s="67"/>
      <c r="F355" s="67"/>
      <c r="G355" s="67"/>
      <c r="H355" s="67"/>
      <c r="I355" s="62">
        <f>I308+I322+I335+I349</f>
        <v>0</v>
      </c>
      <c r="J355" s="62">
        <f>J308+J322+J335+J349</f>
        <v>0</v>
      </c>
    </row>
    <row r="356" spans="1:13" x14ac:dyDescent="0.25">
      <c r="A356" s="13" t="s">
        <v>23</v>
      </c>
      <c r="B356" s="13"/>
      <c r="C356" s="12">
        <f>Presentación!$C$3</f>
        <v>1990</v>
      </c>
      <c r="D356" s="12"/>
      <c r="E356" s="12"/>
      <c r="F356" s="12"/>
      <c r="G356" s="12"/>
      <c r="H356" s="12"/>
      <c r="I356" s="12"/>
      <c r="J356" s="12"/>
    </row>
    <row r="357" spans="1:13" x14ac:dyDescent="0.25">
      <c r="A357" s="13" t="s">
        <v>24</v>
      </c>
      <c r="B357" s="13"/>
      <c r="C357" s="3" t="s">
        <v>97</v>
      </c>
      <c r="D357" s="3"/>
      <c r="E357" s="3"/>
      <c r="F357" s="3"/>
      <c r="G357" s="3"/>
      <c r="H357" s="3"/>
      <c r="I357" s="3"/>
      <c r="J357" s="3"/>
      <c r="L357" s="21">
        <v>3</v>
      </c>
    </row>
    <row r="358" spans="1:13" ht="13.5" customHeight="1" x14ac:dyDescent="0.25">
      <c r="A358" s="11" t="s">
        <v>5</v>
      </c>
      <c r="B358" s="11"/>
      <c r="C358" s="9" t="s">
        <v>26</v>
      </c>
      <c r="D358" s="9"/>
      <c r="E358" s="9"/>
      <c r="F358" s="9"/>
      <c r="G358" s="9"/>
      <c r="H358" s="9"/>
      <c r="I358" s="9"/>
      <c r="J358" s="9"/>
    </row>
    <row r="359" spans="1:13" ht="17.25" customHeight="1" x14ac:dyDescent="0.25">
      <c r="A359" s="11" t="s">
        <v>27</v>
      </c>
      <c r="B359" s="11"/>
      <c r="C359" s="9" t="s">
        <v>28</v>
      </c>
      <c r="D359" s="9"/>
      <c r="E359" s="9"/>
      <c r="F359" s="9"/>
      <c r="G359" s="9"/>
      <c r="H359" s="9"/>
      <c r="I359" s="9"/>
      <c r="J359" s="9"/>
    </row>
    <row r="360" spans="1:13" ht="13.5" customHeight="1" x14ac:dyDescent="0.25">
      <c r="A360" s="11" t="s">
        <v>29</v>
      </c>
      <c r="B360" s="11"/>
      <c r="C360" s="9" t="s">
        <v>30</v>
      </c>
      <c r="D360" s="9"/>
      <c r="E360" s="9"/>
      <c r="F360" s="9"/>
      <c r="G360" s="9"/>
      <c r="H360" s="9"/>
      <c r="I360" s="9"/>
      <c r="J360" s="9"/>
    </row>
    <row r="361" spans="1:13" ht="13.5" customHeight="1" x14ac:dyDescent="0.25">
      <c r="A361" s="11" t="s">
        <v>31</v>
      </c>
      <c r="B361" s="11"/>
      <c r="C361" s="9" t="s">
        <v>32</v>
      </c>
      <c r="D361" s="9"/>
      <c r="E361" s="9"/>
      <c r="F361" s="9"/>
      <c r="G361" s="9"/>
      <c r="H361" s="9"/>
      <c r="I361" s="9"/>
      <c r="J361" s="9"/>
    </row>
    <row r="362" spans="1:13" ht="11.25" customHeight="1" x14ac:dyDescent="0.25">
      <c r="A362" s="22" t="s">
        <v>33</v>
      </c>
      <c r="B362" s="22"/>
      <c r="C362" s="23" t="s">
        <v>34</v>
      </c>
      <c r="D362" s="23" t="s">
        <v>35</v>
      </c>
      <c r="E362" s="8" t="s">
        <v>36</v>
      </c>
      <c r="F362" s="8"/>
      <c r="G362" s="8"/>
      <c r="H362" s="24" t="s">
        <v>35</v>
      </c>
      <c r="I362" s="24"/>
      <c r="J362" s="24"/>
    </row>
    <row r="363" spans="1:13" ht="48.75" customHeight="1" x14ac:dyDescent="0.25">
      <c r="A363" s="7" t="s">
        <v>37</v>
      </c>
      <c r="B363" s="7"/>
      <c r="C363" s="6" t="s">
        <v>38</v>
      </c>
      <c r="D363" s="25" t="s">
        <v>39</v>
      </c>
      <c r="E363" s="25" t="s">
        <v>40</v>
      </c>
      <c r="F363" s="25" t="s">
        <v>41</v>
      </c>
      <c r="G363" s="25" t="s">
        <v>42</v>
      </c>
      <c r="H363" s="25" t="s">
        <v>43</v>
      </c>
      <c r="I363" s="25" t="s">
        <v>44</v>
      </c>
      <c r="J363" s="25" t="s">
        <v>45</v>
      </c>
    </row>
    <row r="364" spans="1:13" ht="23.25" customHeight="1" x14ac:dyDescent="0.25">
      <c r="A364" s="6" t="s">
        <v>46</v>
      </c>
      <c r="B364" s="6" t="s">
        <v>47</v>
      </c>
      <c r="C364" s="6"/>
      <c r="D364" s="25" t="s">
        <v>48</v>
      </c>
      <c r="E364" s="25" t="s">
        <v>49</v>
      </c>
      <c r="F364" s="25" t="s">
        <v>50</v>
      </c>
      <c r="G364" s="25" t="s">
        <v>49</v>
      </c>
      <c r="H364" s="25" t="s">
        <v>51</v>
      </c>
      <c r="I364" s="25" t="s">
        <v>52</v>
      </c>
      <c r="J364" s="25" t="s">
        <v>53</v>
      </c>
    </row>
    <row r="365" spans="1:13" ht="34.5" x14ac:dyDescent="0.25">
      <c r="A365" s="6"/>
      <c r="B365" s="6"/>
      <c r="C365" s="6"/>
      <c r="D365" s="25" t="s">
        <v>54</v>
      </c>
      <c r="E365" s="25" t="s">
        <v>55</v>
      </c>
      <c r="F365" s="25" t="s">
        <v>56</v>
      </c>
      <c r="G365" s="25" t="s">
        <v>57</v>
      </c>
      <c r="H365" s="25" t="s">
        <v>58</v>
      </c>
      <c r="I365" s="25" t="s">
        <v>59</v>
      </c>
      <c r="J365" s="25" t="s">
        <v>60</v>
      </c>
    </row>
    <row r="366" spans="1:13" ht="18.75" customHeight="1" x14ac:dyDescent="0.25">
      <c r="A366" s="6"/>
      <c r="B366" s="6"/>
      <c r="C366" s="6"/>
      <c r="D366" s="26" t="s">
        <v>61</v>
      </c>
      <c r="E366" s="26" t="s">
        <v>62</v>
      </c>
      <c r="F366" s="26" t="s">
        <v>63</v>
      </c>
      <c r="G366" s="26" t="s">
        <v>64</v>
      </c>
      <c r="H366" s="26" t="s">
        <v>65</v>
      </c>
      <c r="I366" s="26" t="s">
        <v>66</v>
      </c>
      <c r="J366" s="26" t="s">
        <v>67</v>
      </c>
    </row>
    <row r="367" spans="1:13" ht="12" customHeight="1" x14ac:dyDescent="0.25">
      <c r="A367" s="689" t="s">
        <v>68</v>
      </c>
      <c r="B367" s="5" t="s">
        <v>68</v>
      </c>
      <c r="C367" s="52" t="s">
        <v>69</v>
      </c>
      <c r="D367" s="53">
        <f>SUM(D368:D380)</f>
        <v>0</v>
      </c>
      <c r="E367" s="54"/>
      <c r="F367" s="54"/>
      <c r="G367" s="55"/>
      <c r="H367" s="54"/>
      <c r="I367" s="56">
        <f>SUM(I368:I380)</f>
        <v>0</v>
      </c>
      <c r="J367" s="56">
        <f>SUM(J368:J379)</f>
        <v>0</v>
      </c>
    </row>
    <row r="368" spans="1:13" ht="12.75" customHeight="1" x14ac:dyDescent="0.25">
      <c r="A368" s="689"/>
      <c r="B368" s="5"/>
      <c r="C368" s="32" t="s">
        <v>70</v>
      </c>
      <c r="D368" s="33"/>
      <c r="E368" s="34"/>
      <c r="F368" s="34"/>
      <c r="G368" s="34">
        <f t="shared" ref="G368:G379" si="58">E368*(1+F368)</f>
        <v>0</v>
      </c>
      <c r="H368" s="34"/>
      <c r="I368" s="33">
        <f t="shared" ref="I368:I380" si="59">(D368*G368*H368)</f>
        <v>0</v>
      </c>
      <c r="J368" s="33"/>
      <c r="L368" s="21">
        <v>1</v>
      </c>
      <c r="M368" s="21">
        <f t="shared" ref="M368:M380" si="60">$L$357*100+L368</f>
        <v>301</v>
      </c>
    </row>
    <row r="369" spans="1:13" ht="12.75" customHeight="1" x14ac:dyDescent="0.25">
      <c r="A369" s="689"/>
      <c r="B369" s="5"/>
      <c r="C369" s="32" t="s">
        <v>71</v>
      </c>
      <c r="D369" s="33"/>
      <c r="E369" s="34"/>
      <c r="F369" s="34"/>
      <c r="G369" s="34">
        <f t="shared" si="58"/>
        <v>0</v>
      </c>
      <c r="H369" s="34"/>
      <c r="I369" s="33">
        <f t="shared" si="59"/>
        <v>0</v>
      </c>
      <c r="J369" s="33"/>
      <c r="L369" s="21">
        <v>2</v>
      </c>
      <c r="M369" s="21">
        <f t="shared" si="60"/>
        <v>302</v>
      </c>
    </row>
    <row r="370" spans="1:13" ht="12.75" customHeight="1" x14ac:dyDescent="0.25">
      <c r="A370" s="689"/>
      <c r="B370" s="5"/>
      <c r="C370" s="32" t="s">
        <v>72</v>
      </c>
      <c r="D370" s="33"/>
      <c r="E370" s="34"/>
      <c r="F370" s="34"/>
      <c r="G370" s="34">
        <f t="shared" si="58"/>
        <v>0</v>
      </c>
      <c r="H370" s="34"/>
      <c r="I370" s="33">
        <f t="shared" si="59"/>
        <v>0</v>
      </c>
      <c r="J370" s="33"/>
      <c r="L370" s="21">
        <v>3</v>
      </c>
      <c r="M370" s="21">
        <f t="shared" si="60"/>
        <v>303</v>
      </c>
    </row>
    <row r="371" spans="1:13" ht="12.75" customHeight="1" x14ac:dyDescent="0.25">
      <c r="A371" s="689"/>
      <c r="B371" s="5"/>
      <c r="C371" s="32" t="s">
        <v>73</v>
      </c>
      <c r="D371" s="33"/>
      <c r="E371" s="34"/>
      <c r="F371" s="34"/>
      <c r="G371" s="34">
        <f t="shared" si="58"/>
        <v>0</v>
      </c>
      <c r="H371" s="34"/>
      <c r="I371" s="33">
        <f t="shared" si="59"/>
        <v>0</v>
      </c>
      <c r="J371" s="33"/>
      <c r="L371" s="21">
        <v>4</v>
      </c>
      <c r="M371" s="21">
        <f t="shared" si="60"/>
        <v>304</v>
      </c>
    </row>
    <row r="372" spans="1:13" ht="12.75" customHeight="1" x14ac:dyDescent="0.25">
      <c r="A372" s="689"/>
      <c r="B372" s="5"/>
      <c r="C372" s="35" t="s">
        <v>74</v>
      </c>
      <c r="D372" s="33"/>
      <c r="E372" s="34"/>
      <c r="F372" s="34"/>
      <c r="G372" s="34">
        <f t="shared" si="58"/>
        <v>0</v>
      </c>
      <c r="H372" s="34"/>
      <c r="I372" s="33">
        <f t="shared" si="59"/>
        <v>0</v>
      </c>
      <c r="J372" s="33"/>
      <c r="L372" s="21">
        <v>5</v>
      </c>
      <c r="M372" s="21">
        <f t="shared" si="60"/>
        <v>305</v>
      </c>
    </row>
    <row r="373" spans="1:13" s="50" customFormat="1" ht="12.75" customHeight="1" x14ac:dyDescent="0.25">
      <c r="A373" s="689"/>
      <c r="B373" s="5"/>
      <c r="C373" s="32" t="s">
        <v>75</v>
      </c>
      <c r="D373" s="33"/>
      <c r="E373" s="34"/>
      <c r="F373" s="34"/>
      <c r="G373" s="34">
        <f t="shared" si="58"/>
        <v>0</v>
      </c>
      <c r="H373" s="34"/>
      <c r="I373" s="33">
        <f t="shared" si="59"/>
        <v>0</v>
      </c>
      <c r="J373" s="33"/>
      <c r="L373" s="21">
        <v>6</v>
      </c>
      <c r="M373" s="21">
        <f t="shared" si="60"/>
        <v>306</v>
      </c>
    </row>
    <row r="374" spans="1:13" s="50" customFormat="1" ht="12.75" customHeight="1" x14ac:dyDescent="0.25">
      <c r="A374" s="689"/>
      <c r="B374" s="5"/>
      <c r="C374" s="32" t="s">
        <v>76</v>
      </c>
      <c r="D374" s="33"/>
      <c r="E374" s="34"/>
      <c r="F374" s="34"/>
      <c r="G374" s="34">
        <f t="shared" si="58"/>
        <v>0</v>
      </c>
      <c r="H374" s="34"/>
      <c r="I374" s="33">
        <f t="shared" si="59"/>
        <v>0</v>
      </c>
      <c r="J374" s="33"/>
      <c r="L374" s="21">
        <v>7</v>
      </c>
      <c r="M374" s="21">
        <f t="shared" si="60"/>
        <v>307</v>
      </c>
    </row>
    <row r="375" spans="1:13" s="50" customFormat="1" ht="12.75" customHeight="1" x14ac:dyDescent="0.25">
      <c r="A375" s="689"/>
      <c r="B375" s="5"/>
      <c r="C375" s="32" t="s">
        <v>77</v>
      </c>
      <c r="D375" s="33"/>
      <c r="E375" s="34"/>
      <c r="F375" s="34"/>
      <c r="G375" s="34">
        <f t="shared" si="58"/>
        <v>0</v>
      </c>
      <c r="H375" s="34"/>
      <c r="I375" s="33">
        <f t="shared" si="59"/>
        <v>0</v>
      </c>
      <c r="J375" s="33"/>
      <c r="L375" s="21">
        <v>8</v>
      </c>
      <c r="M375" s="21">
        <f t="shared" si="60"/>
        <v>308</v>
      </c>
    </row>
    <row r="376" spans="1:13" s="50" customFormat="1" ht="12.75" customHeight="1" x14ac:dyDescent="0.25">
      <c r="A376" s="689"/>
      <c r="B376" s="5"/>
      <c r="C376" s="32" t="s">
        <v>78</v>
      </c>
      <c r="D376" s="33"/>
      <c r="E376" s="34"/>
      <c r="F376" s="34"/>
      <c r="G376" s="34">
        <f t="shared" si="58"/>
        <v>0</v>
      </c>
      <c r="H376" s="34"/>
      <c r="I376" s="33">
        <f t="shared" si="59"/>
        <v>0</v>
      </c>
      <c r="J376" s="33"/>
      <c r="L376" s="21">
        <v>9</v>
      </c>
      <c r="M376" s="21">
        <f t="shared" si="60"/>
        <v>309</v>
      </c>
    </row>
    <row r="377" spans="1:13" ht="12.75" customHeight="1" x14ac:dyDescent="0.25">
      <c r="A377" s="689"/>
      <c r="B377" s="5"/>
      <c r="C377" s="32" t="s">
        <v>79</v>
      </c>
      <c r="D377" s="33"/>
      <c r="E377" s="34"/>
      <c r="F377" s="34"/>
      <c r="G377" s="34">
        <f t="shared" si="58"/>
        <v>0</v>
      </c>
      <c r="H377" s="34"/>
      <c r="I377" s="33">
        <f t="shared" si="59"/>
        <v>0</v>
      </c>
      <c r="J377" s="33"/>
      <c r="L377" s="21">
        <v>10</v>
      </c>
      <c r="M377" s="21">
        <f t="shared" si="60"/>
        <v>310</v>
      </c>
    </row>
    <row r="378" spans="1:13" ht="12.75" customHeight="1" x14ac:dyDescent="0.25">
      <c r="A378" s="689"/>
      <c r="B378" s="5"/>
      <c r="C378" s="32" t="s">
        <v>80</v>
      </c>
      <c r="D378" s="33"/>
      <c r="E378" s="34"/>
      <c r="F378" s="34"/>
      <c r="G378" s="34">
        <f t="shared" si="58"/>
        <v>0</v>
      </c>
      <c r="H378" s="34"/>
      <c r="I378" s="33">
        <f t="shared" si="59"/>
        <v>0</v>
      </c>
      <c r="J378" s="33"/>
      <c r="L378" s="21">
        <v>11</v>
      </c>
      <c r="M378" s="21">
        <f t="shared" si="60"/>
        <v>311</v>
      </c>
    </row>
    <row r="379" spans="1:13" ht="13.5" customHeight="1" x14ac:dyDescent="0.25">
      <c r="A379" s="689"/>
      <c r="B379" s="5"/>
      <c r="C379" s="32" t="s">
        <v>81</v>
      </c>
      <c r="D379" s="33"/>
      <c r="E379" s="34"/>
      <c r="F379" s="34"/>
      <c r="G379" s="34">
        <f t="shared" si="58"/>
        <v>0</v>
      </c>
      <c r="H379" s="34"/>
      <c r="I379" s="33">
        <f t="shared" si="59"/>
        <v>0</v>
      </c>
      <c r="J379" s="33"/>
      <c r="L379" s="21">
        <v>12</v>
      </c>
      <c r="M379" s="21">
        <f t="shared" si="60"/>
        <v>312</v>
      </c>
    </row>
    <row r="380" spans="1:13" ht="13.5" customHeight="1" x14ac:dyDescent="0.25">
      <c r="A380" s="689"/>
      <c r="B380" s="5"/>
      <c r="C380" s="32" t="s">
        <v>82</v>
      </c>
      <c r="D380" s="33"/>
      <c r="E380" s="34"/>
      <c r="F380" s="34"/>
      <c r="G380" s="34"/>
      <c r="H380" s="34"/>
      <c r="I380" s="33">
        <f t="shared" si="59"/>
        <v>0</v>
      </c>
      <c r="J380" s="33"/>
      <c r="M380" s="21">
        <f t="shared" si="60"/>
        <v>300</v>
      </c>
    </row>
    <row r="381" spans="1:13" ht="13.5" customHeight="1" x14ac:dyDescent="0.25">
      <c r="A381" s="689"/>
      <c r="B381" s="5"/>
      <c r="C381" s="57" t="s">
        <v>83</v>
      </c>
      <c r="D381" s="58">
        <f>SUM(D382:D393)</f>
        <v>0</v>
      </c>
      <c r="E381" s="59"/>
      <c r="F381" s="60"/>
      <c r="G381" s="61"/>
      <c r="H381" s="60"/>
      <c r="I381" s="62">
        <f>SUM(I382:I393)</f>
        <v>0</v>
      </c>
      <c r="J381" s="62">
        <f>SUM(J382:J393)</f>
        <v>0</v>
      </c>
    </row>
    <row r="382" spans="1:13" ht="12.75" customHeight="1" x14ac:dyDescent="0.25">
      <c r="A382" s="689"/>
      <c r="B382" s="5"/>
      <c r="C382" s="32" t="s">
        <v>70</v>
      </c>
      <c r="D382" s="33"/>
      <c r="E382" s="34"/>
      <c r="F382" s="34"/>
      <c r="G382" s="34">
        <f t="shared" ref="G382:G393" si="61">E382*(1+F382)</f>
        <v>0</v>
      </c>
      <c r="H382" s="34"/>
      <c r="I382" s="33">
        <f t="shared" ref="I382:I393" si="62">(D382*G382*H382)</f>
        <v>0</v>
      </c>
      <c r="J382" s="33"/>
      <c r="L382" s="21">
        <v>1</v>
      </c>
      <c r="M382" s="21">
        <f t="shared" ref="M382:M393" si="63">$L$357*100+L382</f>
        <v>301</v>
      </c>
    </row>
    <row r="383" spans="1:13" ht="13.5" customHeight="1" x14ac:dyDescent="0.25">
      <c r="A383" s="689"/>
      <c r="B383" s="5"/>
      <c r="C383" s="32" t="s">
        <v>71</v>
      </c>
      <c r="D383" s="33"/>
      <c r="E383" s="34"/>
      <c r="F383" s="34"/>
      <c r="G383" s="34">
        <f t="shared" si="61"/>
        <v>0</v>
      </c>
      <c r="H383" s="34"/>
      <c r="I383" s="33">
        <f t="shared" si="62"/>
        <v>0</v>
      </c>
      <c r="J383" s="33"/>
      <c r="L383" s="21">
        <v>2</v>
      </c>
      <c r="M383" s="21">
        <f t="shared" si="63"/>
        <v>302</v>
      </c>
    </row>
    <row r="384" spans="1:13" ht="13.5" customHeight="1" x14ac:dyDescent="0.25">
      <c r="A384" s="689"/>
      <c r="B384" s="5"/>
      <c r="C384" s="32" t="s">
        <v>72</v>
      </c>
      <c r="D384" s="33"/>
      <c r="E384" s="34"/>
      <c r="F384" s="34"/>
      <c r="G384" s="34">
        <f t="shared" si="61"/>
        <v>0</v>
      </c>
      <c r="H384" s="34"/>
      <c r="I384" s="33">
        <f t="shared" si="62"/>
        <v>0</v>
      </c>
      <c r="J384" s="33"/>
      <c r="L384" s="21">
        <v>3</v>
      </c>
      <c r="M384" s="21">
        <f t="shared" si="63"/>
        <v>303</v>
      </c>
    </row>
    <row r="385" spans="1:13" ht="12.75" customHeight="1" x14ac:dyDescent="0.25">
      <c r="A385" s="689"/>
      <c r="B385" s="5"/>
      <c r="C385" s="32" t="s">
        <v>73</v>
      </c>
      <c r="D385" s="33"/>
      <c r="E385" s="34"/>
      <c r="F385" s="34"/>
      <c r="G385" s="34">
        <f t="shared" si="61"/>
        <v>0</v>
      </c>
      <c r="H385" s="34"/>
      <c r="I385" s="33">
        <f t="shared" si="62"/>
        <v>0</v>
      </c>
      <c r="J385" s="33"/>
      <c r="L385" s="21">
        <v>4</v>
      </c>
      <c r="M385" s="21">
        <f t="shared" si="63"/>
        <v>304</v>
      </c>
    </row>
    <row r="386" spans="1:13" ht="12.75" customHeight="1" x14ac:dyDescent="0.25">
      <c r="A386" s="689"/>
      <c r="B386" s="5"/>
      <c r="C386" s="35" t="s">
        <v>74</v>
      </c>
      <c r="D386" s="33"/>
      <c r="E386" s="34"/>
      <c r="F386" s="34"/>
      <c r="G386" s="34">
        <f t="shared" si="61"/>
        <v>0</v>
      </c>
      <c r="H386" s="34"/>
      <c r="I386" s="33">
        <f t="shared" si="62"/>
        <v>0</v>
      </c>
      <c r="J386" s="33"/>
      <c r="L386" s="21">
        <v>5</v>
      </c>
      <c r="M386" s="21">
        <f t="shared" si="63"/>
        <v>305</v>
      </c>
    </row>
    <row r="387" spans="1:13" ht="12.75" customHeight="1" x14ac:dyDescent="0.25">
      <c r="A387" s="689"/>
      <c r="B387" s="5"/>
      <c r="C387" s="32" t="s">
        <v>75</v>
      </c>
      <c r="D387" s="33"/>
      <c r="E387" s="34"/>
      <c r="F387" s="34"/>
      <c r="G387" s="34">
        <f t="shared" si="61"/>
        <v>0</v>
      </c>
      <c r="H387" s="34"/>
      <c r="I387" s="33">
        <f t="shared" si="62"/>
        <v>0</v>
      </c>
      <c r="J387" s="33"/>
      <c r="L387" s="21">
        <v>6</v>
      </c>
      <c r="M387" s="21">
        <f t="shared" si="63"/>
        <v>306</v>
      </c>
    </row>
    <row r="388" spans="1:13" ht="12.75" customHeight="1" x14ac:dyDescent="0.25">
      <c r="A388" s="689"/>
      <c r="B388" s="5"/>
      <c r="C388" s="32" t="s">
        <v>76</v>
      </c>
      <c r="D388" s="33"/>
      <c r="E388" s="34"/>
      <c r="F388" s="34"/>
      <c r="G388" s="34">
        <f t="shared" si="61"/>
        <v>0</v>
      </c>
      <c r="H388" s="34"/>
      <c r="I388" s="33">
        <f t="shared" si="62"/>
        <v>0</v>
      </c>
      <c r="J388" s="33"/>
      <c r="L388" s="21">
        <v>7</v>
      </c>
      <c r="M388" s="21">
        <f t="shared" si="63"/>
        <v>307</v>
      </c>
    </row>
    <row r="389" spans="1:13" ht="12.75" customHeight="1" x14ac:dyDescent="0.25">
      <c r="A389" s="689"/>
      <c r="B389" s="5"/>
      <c r="C389" s="32" t="s">
        <v>77</v>
      </c>
      <c r="D389" s="33"/>
      <c r="E389" s="34"/>
      <c r="F389" s="34"/>
      <c r="G389" s="34">
        <f t="shared" si="61"/>
        <v>0</v>
      </c>
      <c r="H389" s="34"/>
      <c r="I389" s="33">
        <f t="shared" si="62"/>
        <v>0</v>
      </c>
      <c r="J389" s="33"/>
      <c r="L389" s="21">
        <v>8</v>
      </c>
      <c r="M389" s="21">
        <f t="shared" si="63"/>
        <v>308</v>
      </c>
    </row>
    <row r="390" spans="1:13" ht="12.75" customHeight="1" x14ac:dyDescent="0.25">
      <c r="A390" s="689"/>
      <c r="B390" s="5"/>
      <c r="C390" s="32" t="s">
        <v>78</v>
      </c>
      <c r="D390" s="33"/>
      <c r="E390" s="34"/>
      <c r="F390" s="34"/>
      <c r="G390" s="34">
        <f t="shared" si="61"/>
        <v>0</v>
      </c>
      <c r="H390" s="34"/>
      <c r="I390" s="33">
        <f t="shared" si="62"/>
        <v>0</v>
      </c>
      <c r="J390" s="33"/>
      <c r="L390" s="21">
        <v>9</v>
      </c>
      <c r="M390" s="21">
        <f t="shared" si="63"/>
        <v>309</v>
      </c>
    </row>
    <row r="391" spans="1:13" ht="12.75" customHeight="1" x14ac:dyDescent="0.25">
      <c r="A391" s="689"/>
      <c r="B391" s="5"/>
      <c r="C391" s="32" t="s">
        <v>79</v>
      </c>
      <c r="D391" s="33"/>
      <c r="E391" s="34"/>
      <c r="F391" s="34"/>
      <c r="G391" s="34">
        <f t="shared" si="61"/>
        <v>0</v>
      </c>
      <c r="H391" s="34"/>
      <c r="I391" s="33">
        <f t="shared" si="62"/>
        <v>0</v>
      </c>
      <c r="J391" s="33"/>
      <c r="L391" s="21">
        <v>10</v>
      </c>
      <c r="M391" s="21">
        <f t="shared" si="63"/>
        <v>310</v>
      </c>
    </row>
    <row r="392" spans="1:13" ht="12.75" customHeight="1" x14ac:dyDescent="0.25">
      <c r="A392" s="689"/>
      <c r="B392" s="5"/>
      <c r="C392" s="32" t="s">
        <v>80</v>
      </c>
      <c r="D392" s="33"/>
      <c r="E392" s="34"/>
      <c r="F392" s="34"/>
      <c r="G392" s="34">
        <f t="shared" si="61"/>
        <v>0</v>
      </c>
      <c r="H392" s="34"/>
      <c r="I392" s="33">
        <f t="shared" si="62"/>
        <v>0</v>
      </c>
      <c r="J392" s="33"/>
      <c r="L392" s="21">
        <v>11</v>
      </c>
      <c r="M392" s="21">
        <f t="shared" si="63"/>
        <v>311</v>
      </c>
    </row>
    <row r="393" spans="1:13" ht="13.5" customHeight="1" x14ac:dyDescent="0.25">
      <c r="A393" s="689"/>
      <c r="B393" s="5"/>
      <c r="C393" s="32" t="s">
        <v>81</v>
      </c>
      <c r="D393" s="33"/>
      <c r="E393" s="34"/>
      <c r="F393" s="34"/>
      <c r="G393" s="34">
        <f t="shared" si="61"/>
        <v>0</v>
      </c>
      <c r="H393" s="34"/>
      <c r="I393" s="33">
        <f t="shared" si="62"/>
        <v>0</v>
      </c>
      <c r="J393" s="33"/>
      <c r="L393" s="21">
        <v>12</v>
      </c>
      <c r="M393" s="21">
        <f t="shared" si="63"/>
        <v>312</v>
      </c>
    </row>
    <row r="394" spans="1:13" ht="13.5" customHeight="1" x14ac:dyDescent="0.25">
      <c r="A394" s="689"/>
      <c r="B394" s="5"/>
      <c r="C394" s="57" t="s">
        <v>84</v>
      </c>
      <c r="D394" s="58">
        <f>SUM(D395:D407)</f>
        <v>0</v>
      </c>
      <c r="E394" s="59"/>
      <c r="F394" s="60"/>
      <c r="G394" s="61"/>
      <c r="H394" s="60"/>
      <c r="I394" s="62">
        <f>SUM(I395:I407)</f>
        <v>0</v>
      </c>
      <c r="J394" s="62">
        <f>SUM(J395:J406)</f>
        <v>0</v>
      </c>
    </row>
    <row r="395" spans="1:13" ht="12.75" customHeight="1" x14ac:dyDescent="0.25">
      <c r="A395" s="689"/>
      <c r="B395" s="5"/>
      <c r="C395" s="32" t="s">
        <v>70</v>
      </c>
      <c r="D395" s="33"/>
      <c r="E395" s="34"/>
      <c r="F395" s="34"/>
      <c r="G395" s="34">
        <f t="shared" ref="G395:G406" si="64">E395*(1+F395)</f>
        <v>0</v>
      </c>
      <c r="H395" s="34"/>
      <c r="I395" s="33">
        <f t="shared" ref="I395:I407" si="65">(D395*G395*H395)</f>
        <v>0</v>
      </c>
      <c r="J395" s="33"/>
      <c r="L395" s="21">
        <v>1</v>
      </c>
      <c r="M395" s="21">
        <f t="shared" ref="M395:M407" si="66">$L$357*100+L395</f>
        <v>301</v>
      </c>
    </row>
    <row r="396" spans="1:13" ht="12.75" customHeight="1" x14ac:dyDescent="0.25">
      <c r="A396" s="689"/>
      <c r="B396" s="5"/>
      <c r="C396" s="32" t="s">
        <v>71</v>
      </c>
      <c r="D396" s="33"/>
      <c r="E396" s="34"/>
      <c r="F396" s="34"/>
      <c r="G396" s="34">
        <f t="shared" si="64"/>
        <v>0</v>
      </c>
      <c r="H396" s="34"/>
      <c r="I396" s="33">
        <f t="shared" si="65"/>
        <v>0</v>
      </c>
      <c r="J396" s="33"/>
      <c r="L396" s="21">
        <v>2</v>
      </c>
      <c r="M396" s="21">
        <f t="shared" si="66"/>
        <v>302</v>
      </c>
    </row>
    <row r="397" spans="1:13" ht="12.75" customHeight="1" x14ac:dyDescent="0.25">
      <c r="A397" s="689"/>
      <c r="B397" s="5"/>
      <c r="C397" s="32" t="s">
        <v>72</v>
      </c>
      <c r="D397" s="33"/>
      <c r="E397" s="34"/>
      <c r="F397" s="34"/>
      <c r="G397" s="34">
        <f t="shared" si="64"/>
        <v>0</v>
      </c>
      <c r="H397" s="34"/>
      <c r="I397" s="33">
        <f t="shared" si="65"/>
        <v>0</v>
      </c>
      <c r="J397" s="33"/>
      <c r="L397" s="21">
        <v>3</v>
      </c>
      <c r="M397" s="21">
        <f t="shared" si="66"/>
        <v>303</v>
      </c>
    </row>
    <row r="398" spans="1:13" ht="12.75" customHeight="1" x14ac:dyDescent="0.25">
      <c r="A398" s="689"/>
      <c r="B398" s="5"/>
      <c r="C398" s="32" t="s">
        <v>73</v>
      </c>
      <c r="D398" s="33"/>
      <c r="E398" s="34"/>
      <c r="F398" s="34"/>
      <c r="G398" s="34">
        <f t="shared" si="64"/>
        <v>0</v>
      </c>
      <c r="H398" s="34"/>
      <c r="I398" s="33">
        <f t="shared" si="65"/>
        <v>0</v>
      </c>
      <c r="J398" s="33"/>
      <c r="L398" s="21">
        <v>4</v>
      </c>
      <c r="M398" s="21">
        <f t="shared" si="66"/>
        <v>304</v>
      </c>
    </row>
    <row r="399" spans="1:13" ht="12.75" customHeight="1" x14ac:dyDescent="0.25">
      <c r="A399" s="689"/>
      <c r="B399" s="5"/>
      <c r="C399" s="35" t="s">
        <v>74</v>
      </c>
      <c r="D399" s="33"/>
      <c r="E399" s="34"/>
      <c r="F399" s="34"/>
      <c r="G399" s="34">
        <f t="shared" si="64"/>
        <v>0</v>
      </c>
      <c r="H399" s="34"/>
      <c r="I399" s="33">
        <f t="shared" si="65"/>
        <v>0</v>
      </c>
      <c r="J399" s="33"/>
      <c r="L399" s="21">
        <v>5</v>
      </c>
      <c r="M399" s="21">
        <f t="shared" si="66"/>
        <v>305</v>
      </c>
    </row>
    <row r="400" spans="1:13" ht="12.75" customHeight="1" x14ac:dyDescent="0.25">
      <c r="A400" s="689"/>
      <c r="B400" s="5"/>
      <c r="C400" s="32" t="s">
        <v>75</v>
      </c>
      <c r="D400" s="33"/>
      <c r="E400" s="34"/>
      <c r="F400" s="34"/>
      <c r="G400" s="34">
        <f t="shared" si="64"/>
        <v>0</v>
      </c>
      <c r="H400" s="34"/>
      <c r="I400" s="33">
        <f t="shared" si="65"/>
        <v>0</v>
      </c>
      <c r="J400" s="33"/>
      <c r="L400" s="21">
        <v>6</v>
      </c>
      <c r="M400" s="21">
        <f t="shared" si="66"/>
        <v>306</v>
      </c>
    </row>
    <row r="401" spans="1:13" ht="12.75" customHeight="1" x14ac:dyDescent="0.25">
      <c r="A401" s="689"/>
      <c r="B401" s="5"/>
      <c r="C401" s="32" t="s">
        <v>76</v>
      </c>
      <c r="D401" s="33"/>
      <c r="E401" s="34"/>
      <c r="F401" s="34"/>
      <c r="G401" s="34">
        <f t="shared" si="64"/>
        <v>0</v>
      </c>
      <c r="H401" s="34"/>
      <c r="I401" s="33">
        <f t="shared" si="65"/>
        <v>0</v>
      </c>
      <c r="J401" s="33"/>
      <c r="L401" s="21">
        <v>7</v>
      </c>
      <c r="M401" s="21">
        <f t="shared" si="66"/>
        <v>307</v>
      </c>
    </row>
    <row r="402" spans="1:13" ht="12.75" customHeight="1" x14ac:dyDescent="0.25">
      <c r="A402" s="689"/>
      <c r="B402" s="5"/>
      <c r="C402" s="32" t="s">
        <v>77</v>
      </c>
      <c r="D402" s="33"/>
      <c r="E402" s="34"/>
      <c r="F402" s="34"/>
      <c r="G402" s="34">
        <f t="shared" si="64"/>
        <v>0</v>
      </c>
      <c r="H402" s="34"/>
      <c r="I402" s="33">
        <f t="shared" si="65"/>
        <v>0</v>
      </c>
      <c r="J402" s="33"/>
      <c r="L402" s="21">
        <v>8</v>
      </c>
      <c r="M402" s="21">
        <f t="shared" si="66"/>
        <v>308</v>
      </c>
    </row>
    <row r="403" spans="1:13" ht="12.75" customHeight="1" x14ac:dyDescent="0.25">
      <c r="A403" s="689"/>
      <c r="B403" s="5"/>
      <c r="C403" s="32" t="s">
        <v>78</v>
      </c>
      <c r="D403" s="33"/>
      <c r="E403" s="34"/>
      <c r="F403" s="34"/>
      <c r="G403" s="34">
        <f t="shared" si="64"/>
        <v>0</v>
      </c>
      <c r="H403" s="34"/>
      <c r="I403" s="33">
        <f t="shared" si="65"/>
        <v>0</v>
      </c>
      <c r="J403" s="33"/>
      <c r="L403" s="21">
        <v>9</v>
      </c>
      <c r="M403" s="21">
        <f t="shared" si="66"/>
        <v>309</v>
      </c>
    </row>
    <row r="404" spans="1:13" ht="12.75" customHeight="1" x14ac:dyDescent="0.25">
      <c r="A404" s="689"/>
      <c r="B404" s="5"/>
      <c r="C404" s="32" t="s">
        <v>79</v>
      </c>
      <c r="D404" s="33"/>
      <c r="E404" s="34"/>
      <c r="F404" s="34"/>
      <c r="G404" s="34">
        <f t="shared" si="64"/>
        <v>0</v>
      </c>
      <c r="H404" s="34"/>
      <c r="I404" s="33">
        <f t="shared" si="65"/>
        <v>0</v>
      </c>
      <c r="J404" s="33"/>
      <c r="L404" s="21">
        <v>10</v>
      </c>
      <c r="M404" s="21">
        <f t="shared" si="66"/>
        <v>310</v>
      </c>
    </row>
    <row r="405" spans="1:13" ht="12.75" customHeight="1" x14ac:dyDescent="0.25">
      <c r="A405" s="689"/>
      <c r="B405" s="5"/>
      <c r="C405" s="32" t="s">
        <v>80</v>
      </c>
      <c r="D405" s="33"/>
      <c r="E405" s="34"/>
      <c r="F405" s="34"/>
      <c r="G405" s="34">
        <f t="shared" si="64"/>
        <v>0</v>
      </c>
      <c r="H405" s="34"/>
      <c r="I405" s="33">
        <f t="shared" si="65"/>
        <v>0</v>
      </c>
      <c r="J405" s="33"/>
      <c r="L405" s="21">
        <v>11</v>
      </c>
      <c r="M405" s="21">
        <f t="shared" si="66"/>
        <v>311</v>
      </c>
    </row>
    <row r="406" spans="1:13" ht="13.5" customHeight="1" x14ac:dyDescent="0.25">
      <c r="A406" s="689"/>
      <c r="B406" s="5"/>
      <c r="C406" s="32" t="s">
        <v>81</v>
      </c>
      <c r="D406" s="33"/>
      <c r="E406" s="34"/>
      <c r="F406" s="34"/>
      <c r="G406" s="34">
        <f t="shared" si="64"/>
        <v>0</v>
      </c>
      <c r="H406" s="34"/>
      <c r="I406" s="33">
        <f t="shared" si="65"/>
        <v>0</v>
      </c>
      <c r="J406" s="33"/>
      <c r="L406" s="21">
        <v>12</v>
      </c>
      <c r="M406" s="21">
        <f t="shared" si="66"/>
        <v>312</v>
      </c>
    </row>
    <row r="407" spans="1:13" ht="13.5" customHeight="1" x14ac:dyDescent="0.25">
      <c r="A407" s="689"/>
      <c r="B407" s="5"/>
      <c r="C407" s="32" t="s">
        <v>82</v>
      </c>
      <c r="D407" s="33"/>
      <c r="E407" s="34"/>
      <c r="F407" s="34"/>
      <c r="G407" s="34"/>
      <c r="H407" s="34"/>
      <c r="I407" s="33">
        <f t="shared" si="65"/>
        <v>0</v>
      </c>
      <c r="J407" s="33"/>
      <c r="M407" s="21">
        <f t="shared" si="66"/>
        <v>300</v>
      </c>
    </row>
    <row r="408" spans="1:13" ht="13.5" customHeight="1" x14ac:dyDescent="0.25">
      <c r="A408" s="689"/>
      <c r="B408" s="5"/>
      <c r="C408" s="57" t="s">
        <v>85</v>
      </c>
      <c r="D408" s="58">
        <f>SUM(D409:D413)</f>
        <v>0</v>
      </c>
      <c r="E408" s="63"/>
      <c r="F408" s="63"/>
      <c r="G408" s="64"/>
      <c r="H408" s="63"/>
      <c r="I408" s="62">
        <f>SUM(I409:I413)</f>
        <v>0</v>
      </c>
      <c r="J408" s="62">
        <f>SUM(J409:J413)</f>
        <v>0</v>
      </c>
    </row>
    <row r="409" spans="1:13" ht="12.75" customHeight="1" x14ac:dyDescent="0.25">
      <c r="A409" s="689"/>
      <c r="B409" s="5"/>
      <c r="C409" s="44" t="s">
        <v>86</v>
      </c>
      <c r="D409" s="33"/>
      <c r="E409" s="34"/>
      <c r="F409" s="34"/>
      <c r="G409" s="34">
        <f>E409*(1+F409)</f>
        <v>0</v>
      </c>
      <c r="H409" s="34"/>
      <c r="I409" s="33">
        <f>(D409*G409*H409)</f>
        <v>0</v>
      </c>
      <c r="J409" s="33"/>
      <c r="L409" s="21">
        <v>1</v>
      </c>
      <c r="M409" s="21">
        <f>$L$357*100+L409</f>
        <v>301</v>
      </c>
    </row>
    <row r="410" spans="1:13" ht="12.75" customHeight="1" x14ac:dyDescent="0.25">
      <c r="A410" s="689"/>
      <c r="B410" s="5"/>
      <c r="C410" s="44" t="s">
        <v>87</v>
      </c>
      <c r="D410" s="33"/>
      <c r="E410" s="34"/>
      <c r="F410" s="34"/>
      <c r="G410" s="34">
        <f>E410*(1+F410)</f>
        <v>0</v>
      </c>
      <c r="H410" s="34"/>
      <c r="I410" s="33">
        <f>(D410*G410*H410)</f>
        <v>0</v>
      </c>
      <c r="J410" s="33"/>
      <c r="L410" s="21">
        <v>2</v>
      </c>
      <c r="M410" s="21">
        <f>$L$357*100+L410</f>
        <v>302</v>
      </c>
    </row>
    <row r="411" spans="1:13" ht="12.75" customHeight="1" x14ac:dyDescent="0.25">
      <c r="A411" s="689"/>
      <c r="B411" s="5"/>
      <c r="C411" s="44" t="s">
        <v>88</v>
      </c>
      <c r="D411" s="33"/>
      <c r="E411" s="34"/>
      <c r="F411" s="34"/>
      <c r="G411" s="34">
        <f>E411*(1+F411)</f>
        <v>0</v>
      </c>
      <c r="H411" s="34"/>
      <c r="I411" s="33">
        <f>(D411*G411*H411)</f>
        <v>0</v>
      </c>
      <c r="J411" s="33"/>
      <c r="L411" s="21">
        <v>3</v>
      </c>
      <c r="M411" s="21">
        <f>$L$357*100+L411</f>
        <v>303</v>
      </c>
    </row>
    <row r="412" spans="1:13" ht="12.75" customHeight="1" x14ac:dyDescent="0.25">
      <c r="A412" s="689"/>
      <c r="B412" s="5"/>
      <c r="C412" s="44" t="s">
        <v>89</v>
      </c>
      <c r="D412" s="33"/>
      <c r="E412" s="34"/>
      <c r="F412" s="34"/>
      <c r="G412" s="34">
        <f>E412*(1+F412)</f>
        <v>0</v>
      </c>
      <c r="H412" s="34"/>
      <c r="I412" s="33">
        <f>(D412*G412*H412)</f>
        <v>0</v>
      </c>
      <c r="J412" s="33"/>
      <c r="L412" s="21">
        <v>4</v>
      </c>
      <c r="M412" s="21">
        <f>$L$357*100+L412</f>
        <v>304</v>
      </c>
    </row>
    <row r="413" spans="1:13" ht="12.75" customHeight="1" x14ac:dyDescent="0.25">
      <c r="A413" s="689"/>
      <c r="B413" s="5"/>
      <c r="C413" s="44" t="s">
        <v>90</v>
      </c>
      <c r="D413" s="33"/>
      <c r="E413" s="34"/>
      <c r="F413" s="34"/>
      <c r="G413" s="34">
        <f>E413*(1+F413)</f>
        <v>0</v>
      </c>
      <c r="H413" s="34"/>
      <c r="I413" s="33">
        <f>(D413*G413*H413)</f>
        <v>0</v>
      </c>
      <c r="J413" s="33"/>
      <c r="L413" s="21">
        <v>5</v>
      </c>
      <c r="M413" s="21">
        <f>$L$357*100+L413</f>
        <v>305</v>
      </c>
    </row>
    <row r="414" spans="1:13" x14ac:dyDescent="0.25">
      <c r="A414" s="65" t="s">
        <v>91</v>
      </c>
      <c r="B414" s="65"/>
      <c r="C414" s="65"/>
      <c r="D414" s="66"/>
      <c r="E414" s="67"/>
      <c r="F414" s="67"/>
      <c r="G414" s="67"/>
      <c r="H414" s="67"/>
      <c r="I414" s="62">
        <f>I367+I381+I394+I408</f>
        <v>0</v>
      </c>
      <c r="J414" s="62">
        <f>J367+J381+J394+J408</f>
        <v>0</v>
      </c>
    </row>
    <row r="415" spans="1:13" x14ac:dyDescent="0.25">
      <c r="A415" s="13" t="s">
        <v>23</v>
      </c>
      <c r="B415" s="13"/>
      <c r="C415" s="12">
        <f>Presentación!$C$3</f>
        <v>1990</v>
      </c>
      <c r="D415" s="12"/>
      <c r="E415" s="12"/>
      <c r="F415" s="12"/>
      <c r="G415" s="12"/>
      <c r="H415" s="12"/>
      <c r="I415" s="12"/>
      <c r="J415" s="12"/>
    </row>
    <row r="416" spans="1:13" x14ac:dyDescent="0.25">
      <c r="A416" s="13" t="s">
        <v>24</v>
      </c>
      <c r="B416" s="13"/>
      <c r="C416" s="3" t="s">
        <v>98</v>
      </c>
      <c r="D416" s="3"/>
      <c r="E416" s="3"/>
      <c r="F416" s="3"/>
      <c r="G416" s="3"/>
      <c r="H416" s="3"/>
      <c r="I416" s="3"/>
      <c r="J416" s="3"/>
      <c r="L416" s="21">
        <v>4</v>
      </c>
    </row>
    <row r="417" spans="1:13" ht="13.5" customHeight="1" x14ac:dyDescent="0.25">
      <c r="A417" s="11" t="s">
        <v>5</v>
      </c>
      <c r="B417" s="11"/>
      <c r="C417" s="9" t="s">
        <v>26</v>
      </c>
      <c r="D417" s="9"/>
      <c r="E417" s="9"/>
      <c r="F417" s="9"/>
      <c r="G417" s="9"/>
      <c r="H417" s="9"/>
      <c r="I417" s="9"/>
      <c r="J417" s="9"/>
    </row>
    <row r="418" spans="1:13" ht="17.25" customHeight="1" x14ac:dyDescent="0.25">
      <c r="A418" s="11" t="s">
        <v>27</v>
      </c>
      <c r="B418" s="11"/>
      <c r="C418" s="9" t="s">
        <v>28</v>
      </c>
      <c r="D418" s="9"/>
      <c r="E418" s="9"/>
      <c r="F418" s="9"/>
      <c r="G418" s="9"/>
      <c r="H418" s="9"/>
      <c r="I418" s="9"/>
      <c r="J418" s="9"/>
    </row>
    <row r="419" spans="1:13" ht="13.5" customHeight="1" x14ac:dyDescent="0.25">
      <c r="A419" s="11" t="s">
        <v>29</v>
      </c>
      <c r="B419" s="11"/>
      <c r="C419" s="9" t="s">
        <v>30</v>
      </c>
      <c r="D419" s="9"/>
      <c r="E419" s="9"/>
      <c r="F419" s="9"/>
      <c r="G419" s="9"/>
      <c r="H419" s="9"/>
      <c r="I419" s="9"/>
      <c r="J419" s="9"/>
    </row>
    <row r="420" spans="1:13" ht="13.5" customHeight="1" x14ac:dyDescent="0.25">
      <c r="A420" s="11" t="s">
        <v>31</v>
      </c>
      <c r="B420" s="11"/>
      <c r="C420" s="9" t="s">
        <v>32</v>
      </c>
      <c r="D420" s="9"/>
      <c r="E420" s="9"/>
      <c r="F420" s="9"/>
      <c r="G420" s="9"/>
      <c r="H420" s="9"/>
      <c r="I420" s="9"/>
      <c r="J420" s="9"/>
    </row>
    <row r="421" spans="1:13" ht="11.25" customHeight="1" x14ac:dyDescent="0.25">
      <c r="A421" s="22" t="s">
        <v>33</v>
      </c>
      <c r="B421" s="22"/>
      <c r="C421" s="23" t="s">
        <v>34</v>
      </c>
      <c r="D421" s="23" t="s">
        <v>35</v>
      </c>
      <c r="E421" s="8" t="s">
        <v>36</v>
      </c>
      <c r="F421" s="8"/>
      <c r="G421" s="8"/>
      <c r="H421" s="24" t="s">
        <v>35</v>
      </c>
      <c r="I421" s="24"/>
      <c r="J421" s="24"/>
    </row>
    <row r="422" spans="1:13" ht="48.75" customHeight="1" x14ac:dyDescent="0.25">
      <c r="A422" s="7" t="s">
        <v>37</v>
      </c>
      <c r="B422" s="7"/>
      <c r="C422" s="6" t="s">
        <v>38</v>
      </c>
      <c r="D422" s="25" t="s">
        <v>39</v>
      </c>
      <c r="E422" s="25" t="s">
        <v>40</v>
      </c>
      <c r="F422" s="25" t="s">
        <v>41</v>
      </c>
      <c r="G422" s="25" t="s">
        <v>42</v>
      </c>
      <c r="H422" s="25" t="s">
        <v>43</v>
      </c>
      <c r="I422" s="25" t="s">
        <v>44</v>
      </c>
      <c r="J422" s="25" t="s">
        <v>45</v>
      </c>
    </row>
    <row r="423" spans="1:13" ht="23.25" customHeight="1" x14ac:dyDescent="0.25">
      <c r="A423" s="6" t="s">
        <v>46</v>
      </c>
      <c r="B423" s="6" t="s">
        <v>47</v>
      </c>
      <c r="C423" s="6"/>
      <c r="D423" s="25" t="s">
        <v>48</v>
      </c>
      <c r="E423" s="25" t="s">
        <v>49</v>
      </c>
      <c r="F423" s="25" t="s">
        <v>50</v>
      </c>
      <c r="G423" s="25" t="s">
        <v>49</v>
      </c>
      <c r="H423" s="25" t="s">
        <v>51</v>
      </c>
      <c r="I423" s="25" t="s">
        <v>52</v>
      </c>
      <c r="J423" s="25" t="s">
        <v>53</v>
      </c>
    </row>
    <row r="424" spans="1:13" ht="34.5" x14ac:dyDescent="0.25">
      <c r="A424" s="6"/>
      <c r="B424" s="6"/>
      <c r="C424" s="6"/>
      <c r="D424" s="25" t="s">
        <v>54</v>
      </c>
      <c r="E424" s="25" t="s">
        <v>55</v>
      </c>
      <c r="F424" s="25" t="s">
        <v>56</v>
      </c>
      <c r="G424" s="25" t="s">
        <v>57</v>
      </c>
      <c r="H424" s="25" t="s">
        <v>58</v>
      </c>
      <c r="I424" s="25" t="s">
        <v>59</v>
      </c>
      <c r="J424" s="25" t="s">
        <v>60</v>
      </c>
    </row>
    <row r="425" spans="1:13" ht="18" customHeight="1" x14ac:dyDescent="0.25">
      <c r="A425" s="6"/>
      <c r="B425" s="6"/>
      <c r="C425" s="6"/>
      <c r="D425" s="26" t="s">
        <v>61</v>
      </c>
      <c r="E425" s="26" t="s">
        <v>62</v>
      </c>
      <c r="F425" s="26" t="s">
        <v>63</v>
      </c>
      <c r="G425" s="26" t="s">
        <v>64</v>
      </c>
      <c r="H425" s="26" t="s">
        <v>65</v>
      </c>
      <c r="I425" s="26" t="s">
        <v>66</v>
      </c>
      <c r="J425" s="26" t="s">
        <v>67</v>
      </c>
    </row>
    <row r="426" spans="1:13" ht="12" customHeight="1" x14ac:dyDescent="0.25">
      <c r="A426" s="689" t="s">
        <v>68</v>
      </c>
      <c r="B426" s="5" t="s">
        <v>68</v>
      </c>
      <c r="C426" s="52" t="s">
        <v>69</v>
      </c>
      <c r="D426" s="53">
        <f>SUM(D427:D439)</f>
        <v>0</v>
      </c>
      <c r="E426" s="54"/>
      <c r="F426" s="54"/>
      <c r="G426" s="55"/>
      <c r="H426" s="54"/>
      <c r="I426" s="56">
        <f>SUM(I427:I439)</f>
        <v>0</v>
      </c>
      <c r="J426" s="56">
        <f>SUM(J427:J438)</f>
        <v>0</v>
      </c>
    </row>
    <row r="427" spans="1:13" ht="12.75" customHeight="1" x14ac:dyDescent="0.25">
      <c r="A427" s="689"/>
      <c r="B427" s="5"/>
      <c r="C427" s="32" t="s">
        <v>70</v>
      </c>
      <c r="D427" s="33"/>
      <c r="E427" s="34"/>
      <c r="F427" s="34"/>
      <c r="G427" s="34">
        <f t="shared" ref="G427:G438" si="67">E427*(1+F427)</f>
        <v>0</v>
      </c>
      <c r="H427" s="34"/>
      <c r="I427" s="33">
        <f t="shared" ref="I427:I439" si="68">(D427*G427*H427)</f>
        <v>0</v>
      </c>
      <c r="J427" s="33"/>
      <c r="L427" s="21">
        <v>1</v>
      </c>
      <c r="M427" s="21">
        <f t="shared" ref="M427:M439" si="69">$L$416*100+L427</f>
        <v>401</v>
      </c>
    </row>
    <row r="428" spans="1:13" ht="12.75" customHeight="1" x14ac:dyDescent="0.25">
      <c r="A428" s="689"/>
      <c r="B428" s="5"/>
      <c r="C428" s="32" t="s">
        <v>71</v>
      </c>
      <c r="D428" s="33"/>
      <c r="E428" s="34"/>
      <c r="F428" s="34"/>
      <c r="G428" s="34">
        <f t="shared" si="67"/>
        <v>0</v>
      </c>
      <c r="H428" s="34"/>
      <c r="I428" s="33">
        <f t="shared" si="68"/>
        <v>0</v>
      </c>
      <c r="J428" s="33"/>
      <c r="L428" s="21">
        <v>2</v>
      </c>
      <c r="M428" s="21">
        <f t="shared" si="69"/>
        <v>402</v>
      </c>
    </row>
    <row r="429" spans="1:13" ht="12.75" customHeight="1" x14ac:dyDescent="0.25">
      <c r="A429" s="689"/>
      <c r="B429" s="5"/>
      <c r="C429" s="32" t="s">
        <v>72</v>
      </c>
      <c r="D429" s="33"/>
      <c r="E429" s="34"/>
      <c r="F429" s="34"/>
      <c r="G429" s="34">
        <f t="shared" si="67"/>
        <v>0</v>
      </c>
      <c r="H429" s="34"/>
      <c r="I429" s="33">
        <f t="shared" si="68"/>
        <v>0</v>
      </c>
      <c r="J429" s="33"/>
      <c r="L429" s="21">
        <v>3</v>
      </c>
      <c r="M429" s="21">
        <f t="shared" si="69"/>
        <v>403</v>
      </c>
    </row>
    <row r="430" spans="1:13" ht="12.75" customHeight="1" x14ac:dyDescent="0.25">
      <c r="A430" s="689"/>
      <c r="B430" s="5"/>
      <c r="C430" s="32" t="s">
        <v>73</v>
      </c>
      <c r="D430" s="33"/>
      <c r="E430" s="34"/>
      <c r="F430" s="34"/>
      <c r="G430" s="34">
        <f t="shared" si="67"/>
        <v>0</v>
      </c>
      <c r="H430" s="34"/>
      <c r="I430" s="33">
        <f t="shared" si="68"/>
        <v>0</v>
      </c>
      <c r="J430" s="33"/>
      <c r="L430" s="21">
        <v>4</v>
      </c>
      <c r="M430" s="21">
        <f t="shared" si="69"/>
        <v>404</v>
      </c>
    </row>
    <row r="431" spans="1:13" ht="12.75" customHeight="1" x14ac:dyDescent="0.25">
      <c r="A431" s="689"/>
      <c r="B431" s="5"/>
      <c r="C431" s="35" t="s">
        <v>74</v>
      </c>
      <c r="D431" s="33"/>
      <c r="E431" s="34"/>
      <c r="F431" s="34"/>
      <c r="G431" s="34">
        <f t="shared" si="67"/>
        <v>0</v>
      </c>
      <c r="H431" s="34"/>
      <c r="I431" s="33">
        <f t="shared" si="68"/>
        <v>0</v>
      </c>
      <c r="J431" s="33"/>
      <c r="L431" s="21">
        <v>5</v>
      </c>
      <c r="M431" s="21">
        <f t="shared" si="69"/>
        <v>405</v>
      </c>
    </row>
    <row r="432" spans="1:13" s="50" customFormat="1" ht="12.75" customHeight="1" x14ac:dyDescent="0.25">
      <c r="A432" s="689"/>
      <c r="B432" s="5"/>
      <c r="C432" s="32" t="s">
        <v>75</v>
      </c>
      <c r="D432" s="33"/>
      <c r="E432" s="34"/>
      <c r="F432" s="34"/>
      <c r="G432" s="34">
        <f t="shared" si="67"/>
        <v>0</v>
      </c>
      <c r="H432" s="34"/>
      <c r="I432" s="33">
        <f t="shared" si="68"/>
        <v>0</v>
      </c>
      <c r="J432" s="33"/>
      <c r="L432" s="21">
        <v>6</v>
      </c>
      <c r="M432" s="21">
        <f t="shared" si="69"/>
        <v>406</v>
      </c>
    </row>
    <row r="433" spans="1:13" s="50" customFormat="1" ht="12.75" customHeight="1" x14ac:dyDescent="0.25">
      <c r="A433" s="689"/>
      <c r="B433" s="5"/>
      <c r="C433" s="32" t="s">
        <v>76</v>
      </c>
      <c r="D433" s="33"/>
      <c r="E433" s="34"/>
      <c r="F433" s="34"/>
      <c r="G433" s="34">
        <f t="shared" si="67"/>
        <v>0</v>
      </c>
      <c r="H433" s="34"/>
      <c r="I433" s="33">
        <f t="shared" si="68"/>
        <v>0</v>
      </c>
      <c r="J433" s="33"/>
      <c r="L433" s="21">
        <v>7</v>
      </c>
      <c r="M433" s="21">
        <f t="shared" si="69"/>
        <v>407</v>
      </c>
    </row>
    <row r="434" spans="1:13" s="50" customFormat="1" ht="12.75" customHeight="1" x14ac:dyDescent="0.25">
      <c r="A434" s="689"/>
      <c r="B434" s="5"/>
      <c r="C434" s="32" t="s">
        <v>77</v>
      </c>
      <c r="D434" s="33"/>
      <c r="E434" s="34"/>
      <c r="F434" s="34"/>
      <c r="G434" s="34">
        <f t="shared" si="67"/>
        <v>0</v>
      </c>
      <c r="H434" s="34"/>
      <c r="I434" s="33">
        <f t="shared" si="68"/>
        <v>0</v>
      </c>
      <c r="J434" s="33"/>
      <c r="L434" s="21">
        <v>8</v>
      </c>
      <c r="M434" s="21">
        <f t="shared" si="69"/>
        <v>408</v>
      </c>
    </row>
    <row r="435" spans="1:13" s="50" customFormat="1" ht="12.75" customHeight="1" x14ac:dyDescent="0.25">
      <c r="A435" s="689"/>
      <c r="B435" s="5"/>
      <c r="C435" s="32" t="s">
        <v>78</v>
      </c>
      <c r="D435" s="33"/>
      <c r="E435" s="34"/>
      <c r="F435" s="34"/>
      <c r="G435" s="34">
        <f t="shared" si="67"/>
        <v>0</v>
      </c>
      <c r="H435" s="34"/>
      <c r="I435" s="33">
        <f t="shared" si="68"/>
        <v>0</v>
      </c>
      <c r="J435" s="33"/>
      <c r="L435" s="21">
        <v>9</v>
      </c>
      <c r="M435" s="21">
        <f t="shared" si="69"/>
        <v>409</v>
      </c>
    </row>
    <row r="436" spans="1:13" ht="12.75" customHeight="1" x14ac:dyDescent="0.25">
      <c r="A436" s="689"/>
      <c r="B436" s="5"/>
      <c r="C436" s="32" t="s">
        <v>79</v>
      </c>
      <c r="D436" s="33"/>
      <c r="E436" s="34"/>
      <c r="F436" s="34"/>
      <c r="G436" s="34">
        <f t="shared" si="67"/>
        <v>0</v>
      </c>
      <c r="H436" s="34"/>
      <c r="I436" s="33">
        <f t="shared" si="68"/>
        <v>0</v>
      </c>
      <c r="J436" s="33"/>
      <c r="L436" s="21">
        <v>10</v>
      </c>
      <c r="M436" s="21">
        <f t="shared" si="69"/>
        <v>410</v>
      </c>
    </row>
    <row r="437" spans="1:13" ht="12.75" customHeight="1" x14ac:dyDescent="0.25">
      <c r="A437" s="689"/>
      <c r="B437" s="5"/>
      <c r="C437" s="32" t="s">
        <v>80</v>
      </c>
      <c r="D437" s="33"/>
      <c r="E437" s="34"/>
      <c r="F437" s="34"/>
      <c r="G437" s="34">
        <f t="shared" si="67"/>
        <v>0</v>
      </c>
      <c r="H437" s="34"/>
      <c r="I437" s="33">
        <f t="shared" si="68"/>
        <v>0</v>
      </c>
      <c r="J437" s="33"/>
      <c r="L437" s="21">
        <v>11</v>
      </c>
      <c r="M437" s="21">
        <f t="shared" si="69"/>
        <v>411</v>
      </c>
    </row>
    <row r="438" spans="1:13" ht="13.5" customHeight="1" x14ac:dyDescent="0.25">
      <c r="A438" s="689"/>
      <c r="B438" s="5"/>
      <c r="C438" s="32" t="s">
        <v>81</v>
      </c>
      <c r="D438" s="33"/>
      <c r="E438" s="34"/>
      <c r="F438" s="34"/>
      <c r="G438" s="34">
        <f t="shared" si="67"/>
        <v>0</v>
      </c>
      <c r="H438" s="34"/>
      <c r="I438" s="33">
        <f t="shared" si="68"/>
        <v>0</v>
      </c>
      <c r="J438" s="33"/>
      <c r="L438" s="21">
        <v>12</v>
      </c>
      <c r="M438" s="21">
        <f t="shared" si="69"/>
        <v>412</v>
      </c>
    </row>
    <row r="439" spans="1:13" ht="13.5" customHeight="1" x14ac:dyDescent="0.25">
      <c r="A439" s="689"/>
      <c r="B439" s="5"/>
      <c r="C439" s="32" t="s">
        <v>82</v>
      </c>
      <c r="D439" s="33"/>
      <c r="E439" s="34"/>
      <c r="F439" s="34"/>
      <c r="G439" s="34"/>
      <c r="H439" s="34"/>
      <c r="I439" s="33">
        <f t="shared" si="68"/>
        <v>0</v>
      </c>
      <c r="J439" s="33"/>
      <c r="M439" s="21">
        <f t="shared" si="69"/>
        <v>400</v>
      </c>
    </row>
    <row r="440" spans="1:13" ht="13.5" customHeight="1" x14ac:dyDescent="0.25">
      <c r="A440" s="689"/>
      <c r="B440" s="5"/>
      <c r="C440" s="57" t="s">
        <v>83</v>
      </c>
      <c r="D440" s="58">
        <f>SUM(D441:D452)</f>
        <v>0</v>
      </c>
      <c r="E440" s="59"/>
      <c r="F440" s="60"/>
      <c r="G440" s="61"/>
      <c r="H440" s="60"/>
      <c r="I440" s="62">
        <f>SUM(I441:I452)</f>
        <v>0</v>
      </c>
      <c r="J440" s="62">
        <f>SUM(J441:J452)</f>
        <v>0</v>
      </c>
    </row>
    <row r="441" spans="1:13" ht="12.75" customHeight="1" x14ac:dyDescent="0.25">
      <c r="A441" s="689"/>
      <c r="B441" s="5"/>
      <c r="C441" s="32" t="s">
        <v>70</v>
      </c>
      <c r="D441" s="33"/>
      <c r="E441" s="34"/>
      <c r="F441" s="34"/>
      <c r="G441" s="34">
        <f t="shared" ref="G441:G452" si="70">E441*(1+F441)</f>
        <v>0</v>
      </c>
      <c r="H441" s="34"/>
      <c r="I441" s="33">
        <f t="shared" ref="I441:I452" si="71">(D441*G441*H441)</f>
        <v>0</v>
      </c>
      <c r="J441" s="33"/>
      <c r="L441" s="21">
        <v>1</v>
      </c>
      <c r="M441" s="21">
        <f t="shared" ref="M441:M452" si="72">$L$416*100+L441</f>
        <v>401</v>
      </c>
    </row>
    <row r="442" spans="1:13" ht="13.5" customHeight="1" x14ac:dyDescent="0.25">
      <c r="A442" s="689"/>
      <c r="B442" s="5"/>
      <c r="C442" s="32" t="s">
        <v>71</v>
      </c>
      <c r="D442" s="33"/>
      <c r="E442" s="34"/>
      <c r="F442" s="34"/>
      <c r="G442" s="34">
        <f t="shared" si="70"/>
        <v>0</v>
      </c>
      <c r="H442" s="34"/>
      <c r="I442" s="33">
        <f t="shared" si="71"/>
        <v>0</v>
      </c>
      <c r="J442" s="33"/>
      <c r="L442" s="21">
        <v>2</v>
      </c>
      <c r="M442" s="21">
        <f t="shared" si="72"/>
        <v>402</v>
      </c>
    </row>
    <row r="443" spans="1:13" ht="13.5" customHeight="1" x14ac:dyDescent="0.25">
      <c r="A443" s="689"/>
      <c r="B443" s="5"/>
      <c r="C443" s="32" t="s">
        <v>72</v>
      </c>
      <c r="D443" s="33"/>
      <c r="E443" s="34"/>
      <c r="F443" s="34"/>
      <c r="G443" s="34">
        <f t="shared" si="70"/>
        <v>0</v>
      </c>
      <c r="H443" s="34"/>
      <c r="I443" s="33">
        <f t="shared" si="71"/>
        <v>0</v>
      </c>
      <c r="J443" s="33"/>
      <c r="L443" s="21">
        <v>3</v>
      </c>
      <c r="M443" s="21">
        <f t="shared" si="72"/>
        <v>403</v>
      </c>
    </row>
    <row r="444" spans="1:13" ht="12.75" customHeight="1" x14ac:dyDescent="0.25">
      <c r="A444" s="689"/>
      <c r="B444" s="5"/>
      <c r="C444" s="32" t="s">
        <v>73</v>
      </c>
      <c r="D444" s="33"/>
      <c r="E444" s="34"/>
      <c r="F444" s="34"/>
      <c r="G444" s="34">
        <f t="shared" si="70"/>
        <v>0</v>
      </c>
      <c r="H444" s="34"/>
      <c r="I444" s="33">
        <f t="shared" si="71"/>
        <v>0</v>
      </c>
      <c r="J444" s="33"/>
      <c r="L444" s="21">
        <v>4</v>
      </c>
      <c r="M444" s="21">
        <f t="shared" si="72"/>
        <v>404</v>
      </c>
    </row>
    <row r="445" spans="1:13" ht="12.75" customHeight="1" x14ac:dyDescent="0.25">
      <c r="A445" s="689"/>
      <c r="B445" s="5"/>
      <c r="C445" s="35" t="s">
        <v>74</v>
      </c>
      <c r="D445" s="33"/>
      <c r="E445" s="34"/>
      <c r="F445" s="34"/>
      <c r="G445" s="34">
        <f t="shared" si="70"/>
        <v>0</v>
      </c>
      <c r="H445" s="34"/>
      <c r="I445" s="33">
        <f t="shared" si="71"/>
        <v>0</v>
      </c>
      <c r="J445" s="33"/>
      <c r="L445" s="21">
        <v>5</v>
      </c>
      <c r="M445" s="21">
        <f t="shared" si="72"/>
        <v>405</v>
      </c>
    </row>
    <row r="446" spans="1:13" ht="12.75" customHeight="1" x14ac:dyDescent="0.25">
      <c r="A446" s="689"/>
      <c r="B446" s="5"/>
      <c r="C446" s="32" t="s">
        <v>75</v>
      </c>
      <c r="D446" s="33"/>
      <c r="E446" s="34"/>
      <c r="F446" s="34"/>
      <c r="G446" s="34">
        <f t="shared" si="70"/>
        <v>0</v>
      </c>
      <c r="H446" s="34"/>
      <c r="I446" s="33">
        <f t="shared" si="71"/>
        <v>0</v>
      </c>
      <c r="J446" s="33"/>
      <c r="L446" s="21">
        <v>6</v>
      </c>
      <c r="M446" s="21">
        <f t="shared" si="72"/>
        <v>406</v>
      </c>
    </row>
    <row r="447" spans="1:13" ht="12.75" customHeight="1" x14ac:dyDescent="0.25">
      <c r="A447" s="689"/>
      <c r="B447" s="5"/>
      <c r="C447" s="32" t="s">
        <v>76</v>
      </c>
      <c r="D447" s="33"/>
      <c r="E447" s="34"/>
      <c r="F447" s="34"/>
      <c r="G447" s="34">
        <f t="shared" si="70"/>
        <v>0</v>
      </c>
      <c r="H447" s="34"/>
      <c r="I447" s="33">
        <f t="shared" si="71"/>
        <v>0</v>
      </c>
      <c r="J447" s="33"/>
      <c r="L447" s="21">
        <v>7</v>
      </c>
      <c r="M447" s="21">
        <f t="shared" si="72"/>
        <v>407</v>
      </c>
    </row>
    <row r="448" spans="1:13" ht="12.75" customHeight="1" x14ac:dyDescent="0.25">
      <c r="A448" s="689"/>
      <c r="B448" s="5"/>
      <c r="C448" s="32" t="s">
        <v>77</v>
      </c>
      <c r="D448" s="33"/>
      <c r="E448" s="34"/>
      <c r="F448" s="34"/>
      <c r="G448" s="34">
        <f t="shared" si="70"/>
        <v>0</v>
      </c>
      <c r="H448" s="34"/>
      <c r="I448" s="33">
        <f t="shared" si="71"/>
        <v>0</v>
      </c>
      <c r="J448" s="33"/>
      <c r="L448" s="21">
        <v>8</v>
      </c>
      <c r="M448" s="21">
        <f t="shared" si="72"/>
        <v>408</v>
      </c>
    </row>
    <row r="449" spans="1:13" ht="12.75" customHeight="1" x14ac:dyDescent="0.25">
      <c r="A449" s="689"/>
      <c r="B449" s="5"/>
      <c r="C449" s="32" t="s">
        <v>78</v>
      </c>
      <c r="D449" s="33"/>
      <c r="E449" s="34"/>
      <c r="F449" s="34"/>
      <c r="G449" s="34">
        <f t="shared" si="70"/>
        <v>0</v>
      </c>
      <c r="H449" s="34"/>
      <c r="I449" s="33">
        <f t="shared" si="71"/>
        <v>0</v>
      </c>
      <c r="J449" s="33"/>
      <c r="L449" s="21">
        <v>9</v>
      </c>
      <c r="M449" s="21">
        <f t="shared" si="72"/>
        <v>409</v>
      </c>
    </row>
    <row r="450" spans="1:13" ht="12.75" customHeight="1" x14ac:dyDescent="0.25">
      <c r="A450" s="689"/>
      <c r="B450" s="5"/>
      <c r="C450" s="32" t="s">
        <v>79</v>
      </c>
      <c r="D450" s="33"/>
      <c r="E450" s="34"/>
      <c r="F450" s="34"/>
      <c r="G450" s="34">
        <f t="shared" si="70"/>
        <v>0</v>
      </c>
      <c r="H450" s="34"/>
      <c r="I450" s="33">
        <f t="shared" si="71"/>
        <v>0</v>
      </c>
      <c r="J450" s="33"/>
      <c r="L450" s="21">
        <v>10</v>
      </c>
      <c r="M450" s="21">
        <f t="shared" si="72"/>
        <v>410</v>
      </c>
    </row>
    <row r="451" spans="1:13" ht="12.75" customHeight="1" x14ac:dyDescent="0.25">
      <c r="A451" s="689"/>
      <c r="B451" s="5"/>
      <c r="C451" s="32" t="s">
        <v>80</v>
      </c>
      <c r="D451" s="33"/>
      <c r="E451" s="34"/>
      <c r="F451" s="34"/>
      <c r="G451" s="34">
        <f t="shared" si="70"/>
        <v>0</v>
      </c>
      <c r="H451" s="34"/>
      <c r="I451" s="33">
        <f t="shared" si="71"/>
        <v>0</v>
      </c>
      <c r="J451" s="33"/>
      <c r="L451" s="21">
        <v>11</v>
      </c>
      <c r="M451" s="21">
        <f t="shared" si="72"/>
        <v>411</v>
      </c>
    </row>
    <row r="452" spans="1:13" ht="13.5" customHeight="1" x14ac:dyDescent="0.25">
      <c r="A452" s="689"/>
      <c r="B452" s="5"/>
      <c r="C452" s="32" t="s">
        <v>81</v>
      </c>
      <c r="D452" s="33"/>
      <c r="E452" s="34"/>
      <c r="F452" s="34"/>
      <c r="G452" s="34">
        <f t="shared" si="70"/>
        <v>0</v>
      </c>
      <c r="H452" s="34"/>
      <c r="I452" s="33">
        <f t="shared" si="71"/>
        <v>0</v>
      </c>
      <c r="J452" s="33"/>
      <c r="L452" s="21">
        <v>12</v>
      </c>
      <c r="M452" s="21">
        <f t="shared" si="72"/>
        <v>412</v>
      </c>
    </row>
    <row r="453" spans="1:13" ht="13.5" customHeight="1" x14ac:dyDescent="0.25">
      <c r="A453" s="689"/>
      <c r="B453" s="5"/>
      <c r="C453" s="57" t="s">
        <v>84</v>
      </c>
      <c r="D453" s="58">
        <f>SUM(D454:D466)</f>
        <v>0</v>
      </c>
      <c r="E453" s="59"/>
      <c r="F453" s="60"/>
      <c r="G453" s="61"/>
      <c r="H453" s="60"/>
      <c r="I453" s="62">
        <f>SUM(I454:I466)</f>
        <v>0</v>
      </c>
      <c r="J453" s="62">
        <f>SUM(J454:J465)</f>
        <v>0</v>
      </c>
    </row>
    <row r="454" spans="1:13" ht="12.75" customHeight="1" x14ac:dyDescent="0.25">
      <c r="A454" s="689"/>
      <c r="B454" s="5"/>
      <c r="C454" s="32" t="s">
        <v>70</v>
      </c>
      <c r="D454" s="33"/>
      <c r="E454" s="34"/>
      <c r="F454" s="34"/>
      <c r="G454" s="34">
        <f t="shared" ref="G454:G465" si="73">E454*(1+F454)</f>
        <v>0</v>
      </c>
      <c r="H454" s="34"/>
      <c r="I454" s="33">
        <f t="shared" ref="I454:I466" si="74">(D454*G454*H454)</f>
        <v>0</v>
      </c>
      <c r="J454" s="33"/>
      <c r="L454" s="21">
        <v>1</v>
      </c>
      <c r="M454" s="21">
        <f t="shared" ref="M454:M466" si="75">$L$416*100+L454</f>
        <v>401</v>
      </c>
    </row>
    <row r="455" spans="1:13" ht="12.75" customHeight="1" x14ac:dyDescent="0.25">
      <c r="A455" s="689"/>
      <c r="B455" s="5"/>
      <c r="C455" s="32" t="s">
        <v>71</v>
      </c>
      <c r="D455" s="33"/>
      <c r="E455" s="34"/>
      <c r="F455" s="34"/>
      <c r="G455" s="34">
        <f t="shared" si="73"/>
        <v>0</v>
      </c>
      <c r="H455" s="34"/>
      <c r="I455" s="33">
        <f t="shared" si="74"/>
        <v>0</v>
      </c>
      <c r="J455" s="33"/>
      <c r="L455" s="21">
        <v>2</v>
      </c>
      <c r="M455" s="21">
        <f t="shared" si="75"/>
        <v>402</v>
      </c>
    </row>
    <row r="456" spans="1:13" ht="12.75" customHeight="1" x14ac:dyDescent="0.25">
      <c r="A456" s="689"/>
      <c r="B456" s="5"/>
      <c r="C456" s="32" t="s">
        <v>72</v>
      </c>
      <c r="D456" s="33"/>
      <c r="E456" s="34"/>
      <c r="F456" s="34"/>
      <c r="G456" s="34">
        <f t="shared" si="73"/>
        <v>0</v>
      </c>
      <c r="H456" s="34"/>
      <c r="I456" s="33">
        <f t="shared" si="74"/>
        <v>0</v>
      </c>
      <c r="J456" s="33"/>
      <c r="L456" s="21">
        <v>3</v>
      </c>
      <c r="M456" s="21">
        <f t="shared" si="75"/>
        <v>403</v>
      </c>
    </row>
    <row r="457" spans="1:13" ht="12.75" customHeight="1" x14ac:dyDescent="0.25">
      <c r="A457" s="689"/>
      <c r="B457" s="5"/>
      <c r="C457" s="32" t="s">
        <v>73</v>
      </c>
      <c r="D457" s="33"/>
      <c r="E457" s="34"/>
      <c r="F457" s="34"/>
      <c r="G457" s="34">
        <f t="shared" si="73"/>
        <v>0</v>
      </c>
      <c r="H457" s="34"/>
      <c r="I457" s="33">
        <f t="shared" si="74"/>
        <v>0</v>
      </c>
      <c r="J457" s="33"/>
      <c r="L457" s="21">
        <v>4</v>
      </c>
      <c r="M457" s="21">
        <f t="shared" si="75"/>
        <v>404</v>
      </c>
    </row>
    <row r="458" spans="1:13" ht="12.75" customHeight="1" x14ac:dyDescent="0.25">
      <c r="A458" s="689"/>
      <c r="B458" s="5"/>
      <c r="C458" s="35" t="s">
        <v>74</v>
      </c>
      <c r="D458" s="33"/>
      <c r="E458" s="34"/>
      <c r="F458" s="34"/>
      <c r="G458" s="34">
        <f t="shared" si="73"/>
        <v>0</v>
      </c>
      <c r="H458" s="34"/>
      <c r="I458" s="33">
        <f t="shared" si="74"/>
        <v>0</v>
      </c>
      <c r="J458" s="33"/>
      <c r="L458" s="21">
        <v>5</v>
      </c>
      <c r="M458" s="21">
        <f t="shared" si="75"/>
        <v>405</v>
      </c>
    </row>
    <row r="459" spans="1:13" ht="12.75" customHeight="1" x14ac:dyDescent="0.25">
      <c r="A459" s="689"/>
      <c r="B459" s="5"/>
      <c r="C459" s="32" t="s">
        <v>75</v>
      </c>
      <c r="D459" s="33"/>
      <c r="E459" s="34"/>
      <c r="F459" s="34"/>
      <c r="G459" s="34">
        <f t="shared" si="73"/>
        <v>0</v>
      </c>
      <c r="H459" s="34"/>
      <c r="I459" s="33">
        <f t="shared" si="74"/>
        <v>0</v>
      </c>
      <c r="J459" s="33"/>
      <c r="L459" s="21">
        <v>6</v>
      </c>
      <c r="M459" s="21">
        <f t="shared" si="75"/>
        <v>406</v>
      </c>
    </row>
    <row r="460" spans="1:13" ht="12.75" customHeight="1" x14ac:dyDescent="0.25">
      <c r="A460" s="689"/>
      <c r="B460" s="5"/>
      <c r="C460" s="32" t="s">
        <v>76</v>
      </c>
      <c r="D460" s="33"/>
      <c r="E460" s="34"/>
      <c r="F460" s="34"/>
      <c r="G460" s="34">
        <f t="shared" si="73"/>
        <v>0</v>
      </c>
      <c r="H460" s="34"/>
      <c r="I460" s="33">
        <f t="shared" si="74"/>
        <v>0</v>
      </c>
      <c r="J460" s="33"/>
      <c r="L460" s="21">
        <v>7</v>
      </c>
      <c r="M460" s="21">
        <f t="shared" si="75"/>
        <v>407</v>
      </c>
    </row>
    <row r="461" spans="1:13" ht="12.75" customHeight="1" x14ac:dyDescent="0.25">
      <c r="A461" s="689"/>
      <c r="B461" s="5"/>
      <c r="C461" s="32" t="s">
        <v>77</v>
      </c>
      <c r="D461" s="33"/>
      <c r="E461" s="34"/>
      <c r="F461" s="34"/>
      <c r="G461" s="34">
        <f t="shared" si="73"/>
        <v>0</v>
      </c>
      <c r="H461" s="34"/>
      <c r="I461" s="33">
        <f t="shared" si="74"/>
        <v>0</v>
      </c>
      <c r="J461" s="33"/>
      <c r="L461" s="21">
        <v>8</v>
      </c>
      <c r="M461" s="21">
        <f t="shared" si="75"/>
        <v>408</v>
      </c>
    </row>
    <row r="462" spans="1:13" ht="12.75" customHeight="1" x14ac:dyDescent="0.25">
      <c r="A462" s="689"/>
      <c r="B462" s="5"/>
      <c r="C462" s="32" t="s">
        <v>78</v>
      </c>
      <c r="D462" s="33"/>
      <c r="E462" s="34"/>
      <c r="F462" s="34"/>
      <c r="G462" s="34">
        <f t="shared" si="73"/>
        <v>0</v>
      </c>
      <c r="H462" s="34"/>
      <c r="I462" s="33">
        <f t="shared" si="74"/>
        <v>0</v>
      </c>
      <c r="J462" s="33"/>
      <c r="L462" s="21">
        <v>9</v>
      </c>
      <c r="M462" s="21">
        <f t="shared" si="75"/>
        <v>409</v>
      </c>
    </row>
    <row r="463" spans="1:13" ht="12.75" customHeight="1" x14ac:dyDescent="0.25">
      <c r="A463" s="689"/>
      <c r="B463" s="5"/>
      <c r="C463" s="32" t="s">
        <v>79</v>
      </c>
      <c r="D463" s="33"/>
      <c r="E463" s="34"/>
      <c r="F463" s="34"/>
      <c r="G463" s="34">
        <f t="shared" si="73"/>
        <v>0</v>
      </c>
      <c r="H463" s="34"/>
      <c r="I463" s="33">
        <f t="shared" si="74"/>
        <v>0</v>
      </c>
      <c r="J463" s="33"/>
      <c r="L463" s="21">
        <v>10</v>
      </c>
      <c r="M463" s="21">
        <f t="shared" si="75"/>
        <v>410</v>
      </c>
    </row>
    <row r="464" spans="1:13" ht="12.75" customHeight="1" x14ac:dyDescent="0.25">
      <c r="A464" s="689"/>
      <c r="B464" s="5"/>
      <c r="C464" s="32" t="s">
        <v>80</v>
      </c>
      <c r="D464" s="33"/>
      <c r="E464" s="34"/>
      <c r="F464" s="34"/>
      <c r="G464" s="34">
        <f t="shared" si="73"/>
        <v>0</v>
      </c>
      <c r="H464" s="34"/>
      <c r="I464" s="33">
        <f t="shared" si="74"/>
        <v>0</v>
      </c>
      <c r="J464" s="33"/>
      <c r="L464" s="21">
        <v>11</v>
      </c>
      <c r="M464" s="21">
        <f t="shared" si="75"/>
        <v>411</v>
      </c>
    </row>
    <row r="465" spans="1:13" ht="13.5" customHeight="1" x14ac:dyDescent="0.25">
      <c r="A465" s="689"/>
      <c r="B465" s="5"/>
      <c r="C465" s="32" t="s">
        <v>81</v>
      </c>
      <c r="D465" s="33"/>
      <c r="E465" s="34"/>
      <c r="F465" s="34"/>
      <c r="G465" s="34">
        <f t="shared" si="73"/>
        <v>0</v>
      </c>
      <c r="H465" s="34"/>
      <c r="I465" s="33">
        <f t="shared" si="74"/>
        <v>0</v>
      </c>
      <c r="J465" s="33"/>
      <c r="L465" s="21">
        <v>12</v>
      </c>
      <c r="M465" s="21">
        <f t="shared" si="75"/>
        <v>412</v>
      </c>
    </row>
    <row r="466" spans="1:13" ht="13.5" customHeight="1" x14ac:dyDescent="0.25">
      <c r="A466" s="689"/>
      <c r="B466" s="5"/>
      <c r="C466" s="32" t="s">
        <v>82</v>
      </c>
      <c r="D466" s="33"/>
      <c r="E466" s="34"/>
      <c r="F466" s="34"/>
      <c r="G466" s="34"/>
      <c r="H466" s="34"/>
      <c r="I466" s="33">
        <f t="shared" si="74"/>
        <v>0</v>
      </c>
      <c r="J466" s="33"/>
      <c r="M466" s="21">
        <f t="shared" si="75"/>
        <v>400</v>
      </c>
    </row>
    <row r="467" spans="1:13" ht="13.5" customHeight="1" x14ac:dyDescent="0.25">
      <c r="A467" s="689"/>
      <c r="B467" s="5"/>
      <c r="C467" s="57" t="s">
        <v>85</v>
      </c>
      <c r="D467" s="58">
        <f>SUM(D468:D472)</f>
        <v>0</v>
      </c>
      <c r="E467" s="63"/>
      <c r="F467" s="63"/>
      <c r="G467" s="64"/>
      <c r="H467" s="63"/>
      <c r="I467" s="62">
        <f>SUM(I468:I472)</f>
        <v>0</v>
      </c>
      <c r="J467" s="62">
        <f>SUM(J468:J472)</f>
        <v>0</v>
      </c>
    </row>
    <row r="468" spans="1:13" ht="12.75" customHeight="1" x14ac:dyDescent="0.25">
      <c r="A468" s="689"/>
      <c r="B468" s="5"/>
      <c r="C468" s="44" t="s">
        <v>86</v>
      </c>
      <c r="D468" s="33"/>
      <c r="E468" s="34"/>
      <c r="F468" s="34"/>
      <c r="G468" s="34">
        <f>E468*(1+F468)</f>
        <v>0</v>
      </c>
      <c r="H468" s="34"/>
      <c r="I468" s="33">
        <f>(D468*G468*H468)</f>
        <v>0</v>
      </c>
      <c r="J468" s="33"/>
      <c r="L468" s="21">
        <v>1</v>
      </c>
      <c r="M468" s="21">
        <f>$L$416*100+L468</f>
        <v>401</v>
      </c>
    </row>
    <row r="469" spans="1:13" ht="12.75" customHeight="1" x14ac:dyDescent="0.25">
      <c r="A469" s="689"/>
      <c r="B469" s="5"/>
      <c r="C469" s="44" t="s">
        <v>87</v>
      </c>
      <c r="D469" s="33"/>
      <c r="E469" s="34"/>
      <c r="F469" s="34"/>
      <c r="G469" s="34">
        <f>E469*(1+F469)</f>
        <v>0</v>
      </c>
      <c r="H469" s="34"/>
      <c r="I469" s="33">
        <f>(D469*G469*H469)</f>
        <v>0</v>
      </c>
      <c r="J469" s="33"/>
      <c r="L469" s="21">
        <v>2</v>
      </c>
      <c r="M469" s="21">
        <f>$L$416*100+L469</f>
        <v>402</v>
      </c>
    </row>
    <row r="470" spans="1:13" ht="12.75" customHeight="1" x14ac:dyDescent="0.25">
      <c r="A470" s="689"/>
      <c r="B470" s="5"/>
      <c r="C470" s="44" t="s">
        <v>88</v>
      </c>
      <c r="D470" s="33"/>
      <c r="E470" s="34"/>
      <c r="F470" s="34"/>
      <c r="G470" s="34">
        <f>E470*(1+F470)</f>
        <v>0</v>
      </c>
      <c r="H470" s="34"/>
      <c r="I470" s="33">
        <f>(D470*G470*H470)</f>
        <v>0</v>
      </c>
      <c r="J470" s="33"/>
      <c r="L470" s="21">
        <v>3</v>
      </c>
      <c r="M470" s="21">
        <f>$L$416*100+L470</f>
        <v>403</v>
      </c>
    </row>
    <row r="471" spans="1:13" ht="12.75" customHeight="1" x14ac:dyDescent="0.25">
      <c r="A471" s="689"/>
      <c r="B471" s="5"/>
      <c r="C471" s="44" t="s">
        <v>89</v>
      </c>
      <c r="D471" s="33"/>
      <c r="E471" s="34"/>
      <c r="F471" s="34"/>
      <c r="G471" s="34">
        <f>E471*(1+F471)</f>
        <v>0</v>
      </c>
      <c r="H471" s="34"/>
      <c r="I471" s="33">
        <f>(D471*G471*H471)</f>
        <v>0</v>
      </c>
      <c r="J471" s="33"/>
      <c r="L471" s="21">
        <v>4</v>
      </c>
      <c r="M471" s="21">
        <f>$L$416*100+L471</f>
        <v>404</v>
      </c>
    </row>
    <row r="472" spans="1:13" ht="12.75" customHeight="1" x14ac:dyDescent="0.25">
      <c r="A472" s="689"/>
      <c r="B472" s="5"/>
      <c r="C472" s="44" t="s">
        <v>90</v>
      </c>
      <c r="D472" s="33"/>
      <c r="E472" s="34"/>
      <c r="F472" s="34"/>
      <c r="G472" s="34">
        <f>E472*(1+F472)</f>
        <v>0</v>
      </c>
      <c r="H472" s="34"/>
      <c r="I472" s="33">
        <f>(D472*G472*H472)</f>
        <v>0</v>
      </c>
      <c r="J472" s="33"/>
      <c r="L472" s="21">
        <v>5</v>
      </c>
      <c r="M472" s="21">
        <f>$L$416*100+L472</f>
        <v>405</v>
      </c>
    </row>
    <row r="473" spans="1:13" x14ac:dyDescent="0.25">
      <c r="A473" s="65" t="s">
        <v>91</v>
      </c>
      <c r="B473" s="65"/>
      <c r="C473" s="65"/>
      <c r="D473" s="66"/>
      <c r="E473" s="67"/>
      <c r="F473" s="67"/>
      <c r="G473" s="67"/>
      <c r="H473" s="67"/>
      <c r="I473" s="62">
        <f>I426+I440+I453+I467</f>
        <v>0</v>
      </c>
      <c r="J473" s="62">
        <f>J426+J440+J453+J467</f>
        <v>0</v>
      </c>
    </row>
    <row r="474" spans="1:13" x14ac:dyDescent="0.25">
      <c r="A474" s="13" t="s">
        <v>23</v>
      </c>
      <c r="B474" s="13"/>
      <c r="C474" s="12">
        <f>Presentación!$C$3</f>
        <v>1990</v>
      </c>
      <c r="D474" s="12"/>
      <c r="E474" s="12"/>
      <c r="F474" s="12"/>
      <c r="G474" s="12"/>
      <c r="H474" s="12"/>
      <c r="I474" s="12"/>
      <c r="J474" s="12"/>
    </row>
    <row r="475" spans="1:13" ht="12" customHeight="1" x14ac:dyDescent="0.25">
      <c r="A475" s="11" t="s">
        <v>24</v>
      </c>
      <c r="B475" s="11"/>
      <c r="C475" s="10" t="s">
        <v>99</v>
      </c>
      <c r="D475" s="10"/>
      <c r="E475" s="10"/>
      <c r="F475" s="10"/>
      <c r="G475" s="10"/>
      <c r="H475" s="10"/>
      <c r="I475" s="10"/>
      <c r="J475" s="10"/>
      <c r="L475" s="21">
        <v>5</v>
      </c>
    </row>
    <row r="476" spans="1:13" ht="13.5" customHeight="1" x14ac:dyDescent="0.25">
      <c r="A476" s="11" t="s">
        <v>5</v>
      </c>
      <c r="B476" s="11"/>
      <c r="C476" s="9" t="s">
        <v>26</v>
      </c>
      <c r="D476" s="9"/>
      <c r="E476" s="9"/>
      <c r="F476" s="9"/>
      <c r="G476" s="9"/>
      <c r="H476" s="9"/>
      <c r="I476" s="9"/>
      <c r="J476" s="9"/>
    </row>
    <row r="477" spans="1:13" ht="17.25" customHeight="1" x14ac:dyDescent="0.25">
      <c r="A477" s="11" t="s">
        <v>27</v>
      </c>
      <c r="B477" s="11"/>
      <c r="C477" s="9" t="s">
        <v>28</v>
      </c>
      <c r="D477" s="9"/>
      <c r="E477" s="9"/>
      <c r="F477" s="9"/>
      <c r="G477" s="9"/>
      <c r="H477" s="9"/>
      <c r="I477" s="9"/>
      <c r="J477" s="9"/>
    </row>
    <row r="478" spans="1:13" ht="13.5" customHeight="1" x14ac:dyDescent="0.25">
      <c r="A478" s="11" t="s">
        <v>29</v>
      </c>
      <c r="B478" s="11"/>
      <c r="C478" s="9" t="s">
        <v>30</v>
      </c>
      <c r="D478" s="9"/>
      <c r="E478" s="9"/>
      <c r="F478" s="9"/>
      <c r="G478" s="9"/>
      <c r="H478" s="9"/>
      <c r="I478" s="9"/>
      <c r="J478" s="9"/>
    </row>
    <row r="479" spans="1:13" ht="13.5" customHeight="1" x14ac:dyDescent="0.25">
      <c r="A479" s="11" t="s">
        <v>31</v>
      </c>
      <c r="B479" s="11"/>
      <c r="C479" s="9" t="s">
        <v>32</v>
      </c>
      <c r="D479" s="9"/>
      <c r="E479" s="9"/>
      <c r="F479" s="9"/>
      <c r="G479" s="9"/>
      <c r="H479" s="9"/>
      <c r="I479" s="9"/>
      <c r="J479" s="9"/>
    </row>
    <row r="480" spans="1:13" ht="11.25" customHeight="1" x14ac:dyDescent="0.25">
      <c r="A480" s="22" t="s">
        <v>33</v>
      </c>
      <c r="B480" s="22"/>
      <c r="C480" s="23" t="s">
        <v>34</v>
      </c>
      <c r="D480" s="23" t="s">
        <v>35</v>
      </c>
      <c r="E480" s="8" t="s">
        <v>36</v>
      </c>
      <c r="F480" s="8"/>
      <c r="G480" s="8"/>
      <c r="H480" s="24" t="s">
        <v>35</v>
      </c>
      <c r="I480" s="24"/>
      <c r="J480" s="24"/>
    </row>
    <row r="481" spans="1:13" ht="48.75" customHeight="1" x14ac:dyDescent="0.25">
      <c r="A481" s="7" t="s">
        <v>37</v>
      </c>
      <c r="B481" s="7"/>
      <c r="C481" s="6" t="s">
        <v>38</v>
      </c>
      <c r="D481" s="25" t="s">
        <v>39</v>
      </c>
      <c r="E481" s="25" t="s">
        <v>40</v>
      </c>
      <c r="F481" s="25" t="s">
        <v>41</v>
      </c>
      <c r="G481" s="25" t="s">
        <v>42</v>
      </c>
      <c r="H481" s="25" t="s">
        <v>43</v>
      </c>
      <c r="I481" s="25" t="s">
        <v>44</v>
      </c>
      <c r="J481" s="25" t="s">
        <v>45</v>
      </c>
    </row>
    <row r="482" spans="1:13" ht="23.25" customHeight="1" x14ac:dyDescent="0.25">
      <c r="A482" s="6" t="s">
        <v>46</v>
      </c>
      <c r="B482" s="6" t="s">
        <v>47</v>
      </c>
      <c r="C482" s="6"/>
      <c r="D482" s="25" t="s">
        <v>48</v>
      </c>
      <c r="E482" s="25" t="s">
        <v>49</v>
      </c>
      <c r="F482" s="25" t="s">
        <v>50</v>
      </c>
      <c r="G482" s="25" t="s">
        <v>49</v>
      </c>
      <c r="H482" s="25" t="s">
        <v>51</v>
      </c>
      <c r="I482" s="25" t="s">
        <v>52</v>
      </c>
      <c r="J482" s="25" t="s">
        <v>53</v>
      </c>
    </row>
    <row r="483" spans="1:13" ht="34.5" x14ac:dyDescent="0.25">
      <c r="A483" s="6"/>
      <c r="B483" s="6"/>
      <c r="C483" s="6"/>
      <c r="D483" s="25" t="s">
        <v>54</v>
      </c>
      <c r="E483" s="25" t="s">
        <v>55</v>
      </c>
      <c r="F483" s="25" t="s">
        <v>56</v>
      </c>
      <c r="G483" s="25" t="s">
        <v>57</v>
      </c>
      <c r="H483" s="25" t="s">
        <v>58</v>
      </c>
      <c r="I483" s="25" t="s">
        <v>59</v>
      </c>
      <c r="J483" s="25" t="s">
        <v>60</v>
      </c>
    </row>
    <row r="484" spans="1:13" ht="22.5" customHeight="1" x14ac:dyDescent="0.25">
      <c r="A484" s="6"/>
      <c r="B484" s="6"/>
      <c r="C484" s="6"/>
      <c r="D484" s="26" t="s">
        <v>61</v>
      </c>
      <c r="E484" s="26" t="s">
        <v>62</v>
      </c>
      <c r="F484" s="26" t="s">
        <v>63</v>
      </c>
      <c r="G484" s="26" t="s">
        <v>64</v>
      </c>
      <c r="H484" s="26" t="s">
        <v>65</v>
      </c>
      <c r="I484" s="26" t="s">
        <v>66</v>
      </c>
      <c r="J484" s="26" t="s">
        <v>67</v>
      </c>
    </row>
    <row r="485" spans="1:13" ht="12" customHeight="1" x14ac:dyDescent="0.25">
      <c r="A485" s="689" t="s">
        <v>68</v>
      </c>
      <c r="B485" s="5" t="s">
        <v>68</v>
      </c>
      <c r="C485" s="27" t="s">
        <v>69</v>
      </c>
      <c r="D485" s="28">
        <f>SUM(D486:D498)</f>
        <v>0</v>
      </c>
      <c r="E485" s="29"/>
      <c r="F485" s="29"/>
      <c r="G485" s="30"/>
      <c r="H485" s="29"/>
      <c r="I485" s="31">
        <f>SUM(I486:I498)</f>
        <v>0</v>
      </c>
      <c r="J485" s="31">
        <f>SUM(J486:J497)</f>
        <v>0</v>
      </c>
    </row>
    <row r="486" spans="1:13" ht="12.75" customHeight="1" x14ac:dyDescent="0.25">
      <c r="A486" s="689"/>
      <c r="B486" s="5"/>
      <c r="C486" s="32" t="s">
        <v>70</v>
      </c>
      <c r="D486" s="33"/>
      <c r="E486" s="34"/>
      <c r="F486" s="34"/>
      <c r="G486" s="34">
        <f t="shared" ref="G486:G497" si="76">E486*(1+F486)</f>
        <v>0</v>
      </c>
      <c r="H486" s="34"/>
      <c r="I486" s="33">
        <f t="shared" ref="I486:I498" si="77">(D486*G486*H486)</f>
        <v>0</v>
      </c>
      <c r="J486" s="33"/>
      <c r="L486" s="21">
        <v>1</v>
      </c>
      <c r="M486" s="21">
        <f t="shared" ref="M486:M498" si="78">$L$475*100+L486</f>
        <v>501</v>
      </c>
    </row>
    <row r="487" spans="1:13" ht="12.75" customHeight="1" x14ac:dyDescent="0.25">
      <c r="A487" s="689"/>
      <c r="B487" s="5"/>
      <c r="C487" s="32" t="s">
        <v>71</v>
      </c>
      <c r="D487" s="33"/>
      <c r="E487" s="34"/>
      <c r="F487" s="34"/>
      <c r="G487" s="34">
        <f t="shared" si="76"/>
        <v>0</v>
      </c>
      <c r="H487" s="34"/>
      <c r="I487" s="33">
        <f t="shared" si="77"/>
        <v>0</v>
      </c>
      <c r="J487" s="33"/>
      <c r="L487" s="21">
        <v>2</v>
      </c>
      <c r="M487" s="21">
        <f t="shared" si="78"/>
        <v>502</v>
      </c>
    </row>
    <row r="488" spans="1:13" ht="12.75" customHeight="1" x14ac:dyDescent="0.25">
      <c r="A488" s="689"/>
      <c r="B488" s="5"/>
      <c r="C488" s="32" t="s">
        <v>72</v>
      </c>
      <c r="D488" s="33"/>
      <c r="E488" s="34"/>
      <c r="F488" s="34"/>
      <c r="G488" s="34">
        <f t="shared" si="76"/>
        <v>0</v>
      </c>
      <c r="H488" s="34"/>
      <c r="I488" s="33">
        <f t="shared" si="77"/>
        <v>0</v>
      </c>
      <c r="J488" s="33"/>
      <c r="L488" s="21">
        <v>3</v>
      </c>
      <c r="M488" s="21">
        <f t="shared" si="78"/>
        <v>503</v>
      </c>
    </row>
    <row r="489" spans="1:13" ht="12.75" customHeight="1" x14ac:dyDescent="0.25">
      <c r="A489" s="689"/>
      <c r="B489" s="5"/>
      <c r="C489" s="32" t="s">
        <v>73</v>
      </c>
      <c r="D489" s="33"/>
      <c r="E489" s="34"/>
      <c r="F489" s="34"/>
      <c r="G489" s="34">
        <f t="shared" si="76"/>
        <v>0</v>
      </c>
      <c r="H489" s="34"/>
      <c r="I489" s="33">
        <f t="shared" si="77"/>
        <v>0</v>
      </c>
      <c r="J489" s="33"/>
      <c r="L489" s="21">
        <v>4</v>
      </c>
      <c r="M489" s="21">
        <f t="shared" si="78"/>
        <v>504</v>
      </c>
    </row>
    <row r="490" spans="1:13" ht="12.75" customHeight="1" x14ac:dyDescent="0.25">
      <c r="A490" s="689"/>
      <c r="B490" s="5"/>
      <c r="C490" s="35" t="s">
        <v>74</v>
      </c>
      <c r="D490" s="33"/>
      <c r="E490" s="34"/>
      <c r="F490" s="34"/>
      <c r="G490" s="34">
        <f t="shared" si="76"/>
        <v>0</v>
      </c>
      <c r="H490" s="34"/>
      <c r="I490" s="33">
        <f t="shared" si="77"/>
        <v>0</v>
      </c>
      <c r="J490" s="33"/>
      <c r="L490" s="21">
        <v>5</v>
      </c>
      <c r="M490" s="21">
        <f t="shared" si="78"/>
        <v>505</v>
      </c>
    </row>
    <row r="491" spans="1:13" s="50" customFormat="1" ht="12.75" customHeight="1" x14ac:dyDescent="0.25">
      <c r="A491" s="689"/>
      <c r="B491" s="5"/>
      <c r="C491" s="32" t="s">
        <v>75</v>
      </c>
      <c r="D491" s="33"/>
      <c r="E491" s="34"/>
      <c r="F491" s="34"/>
      <c r="G491" s="34">
        <f t="shared" si="76"/>
        <v>0</v>
      </c>
      <c r="H491" s="34"/>
      <c r="I491" s="33">
        <f t="shared" si="77"/>
        <v>0</v>
      </c>
      <c r="J491" s="33"/>
      <c r="L491" s="21">
        <v>6</v>
      </c>
      <c r="M491" s="21">
        <f t="shared" si="78"/>
        <v>506</v>
      </c>
    </row>
    <row r="492" spans="1:13" s="50" customFormat="1" ht="12.75" customHeight="1" x14ac:dyDescent="0.25">
      <c r="A492" s="689"/>
      <c r="B492" s="5"/>
      <c r="C492" s="32" t="s">
        <v>76</v>
      </c>
      <c r="D492" s="33"/>
      <c r="E492" s="34"/>
      <c r="F492" s="34"/>
      <c r="G492" s="34">
        <f t="shared" si="76"/>
        <v>0</v>
      </c>
      <c r="H492" s="34"/>
      <c r="I492" s="33">
        <f t="shared" si="77"/>
        <v>0</v>
      </c>
      <c r="J492" s="33"/>
      <c r="L492" s="21">
        <v>7</v>
      </c>
      <c r="M492" s="21">
        <f t="shared" si="78"/>
        <v>507</v>
      </c>
    </row>
    <row r="493" spans="1:13" s="50" customFormat="1" ht="12.75" customHeight="1" x14ac:dyDescent="0.25">
      <c r="A493" s="689"/>
      <c r="B493" s="5"/>
      <c r="C493" s="32" t="s">
        <v>77</v>
      </c>
      <c r="D493" s="33"/>
      <c r="E493" s="34"/>
      <c r="F493" s="34"/>
      <c r="G493" s="34">
        <f t="shared" si="76"/>
        <v>0</v>
      </c>
      <c r="H493" s="34"/>
      <c r="I493" s="33">
        <f t="shared" si="77"/>
        <v>0</v>
      </c>
      <c r="J493" s="33"/>
      <c r="L493" s="21">
        <v>8</v>
      </c>
      <c r="M493" s="21">
        <f t="shared" si="78"/>
        <v>508</v>
      </c>
    </row>
    <row r="494" spans="1:13" s="50" customFormat="1" ht="12.75" customHeight="1" x14ac:dyDescent="0.25">
      <c r="A494" s="689"/>
      <c r="B494" s="5"/>
      <c r="C494" s="32" t="s">
        <v>78</v>
      </c>
      <c r="D494" s="33"/>
      <c r="E494" s="34"/>
      <c r="F494" s="34"/>
      <c r="G494" s="34">
        <f t="shared" si="76"/>
        <v>0</v>
      </c>
      <c r="H494" s="34"/>
      <c r="I494" s="33">
        <f t="shared" si="77"/>
        <v>0</v>
      </c>
      <c r="J494" s="33"/>
      <c r="L494" s="21">
        <v>9</v>
      </c>
      <c r="M494" s="21">
        <f t="shared" si="78"/>
        <v>509</v>
      </c>
    </row>
    <row r="495" spans="1:13" ht="12.75" customHeight="1" x14ac:dyDescent="0.25">
      <c r="A495" s="689"/>
      <c r="B495" s="5"/>
      <c r="C495" s="32" t="s">
        <v>79</v>
      </c>
      <c r="D495" s="33"/>
      <c r="E495" s="34"/>
      <c r="F495" s="34"/>
      <c r="G495" s="34">
        <f t="shared" si="76"/>
        <v>0</v>
      </c>
      <c r="H495" s="34"/>
      <c r="I495" s="33">
        <f t="shared" si="77"/>
        <v>0</v>
      </c>
      <c r="J495" s="33"/>
      <c r="L495" s="21">
        <v>10</v>
      </c>
      <c r="M495" s="21">
        <f t="shared" si="78"/>
        <v>510</v>
      </c>
    </row>
    <row r="496" spans="1:13" ht="12.75" customHeight="1" x14ac:dyDescent="0.25">
      <c r="A496" s="689"/>
      <c r="B496" s="5"/>
      <c r="C496" s="32" t="s">
        <v>80</v>
      </c>
      <c r="D496" s="33"/>
      <c r="E496" s="34"/>
      <c r="F496" s="34"/>
      <c r="G496" s="34">
        <f t="shared" si="76"/>
        <v>0</v>
      </c>
      <c r="H496" s="34"/>
      <c r="I496" s="33">
        <f t="shared" si="77"/>
        <v>0</v>
      </c>
      <c r="J496" s="33"/>
      <c r="L496" s="21">
        <v>11</v>
      </c>
      <c r="M496" s="21">
        <f t="shared" si="78"/>
        <v>511</v>
      </c>
    </row>
    <row r="497" spans="1:13" ht="13.5" customHeight="1" x14ac:dyDescent="0.25">
      <c r="A497" s="689"/>
      <c r="B497" s="5"/>
      <c r="C497" s="32" t="s">
        <v>81</v>
      </c>
      <c r="D497" s="33"/>
      <c r="E497" s="34"/>
      <c r="F497" s="34"/>
      <c r="G497" s="34">
        <f t="shared" si="76"/>
        <v>0</v>
      </c>
      <c r="H497" s="34"/>
      <c r="I497" s="33">
        <f t="shared" si="77"/>
        <v>0</v>
      </c>
      <c r="J497" s="33"/>
      <c r="L497" s="21">
        <v>12</v>
      </c>
      <c r="M497" s="21">
        <f t="shared" si="78"/>
        <v>512</v>
      </c>
    </row>
    <row r="498" spans="1:13" ht="13.5" customHeight="1" x14ac:dyDescent="0.25">
      <c r="A498" s="689"/>
      <c r="B498" s="5"/>
      <c r="C498" s="32" t="s">
        <v>82</v>
      </c>
      <c r="D498" s="33"/>
      <c r="E498" s="34"/>
      <c r="F498" s="34"/>
      <c r="G498" s="34"/>
      <c r="H498" s="34"/>
      <c r="I498" s="33">
        <f t="shared" si="77"/>
        <v>0</v>
      </c>
      <c r="J498" s="33"/>
      <c r="M498" s="21">
        <f t="shared" si="78"/>
        <v>500</v>
      </c>
    </row>
    <row r="499" spans="1:13" ht="13.5" customHeight="1" x14ac:dyDescent="0.25">
      <c r="A499" s="689"/>
      <c r="B499" s="5"/>
      <c r="C499" s="36" t="s">
        <v>83</v>
      </c>
      <c r="D499" s="37">
        <f>SUM(D500:D511)</f>
        <v>0</v>
      </c>
      <c r="E499" s="38"/>
      <c r="F499" s="39"/>
      <c r="G499" s="40"/>
      <c r="H499" s="39"/>
      <c r="I499" s="41">
        <f>SUM(I500:I511)</f>
        <v>0</v>
      </c>
      <c r="J499" s="41">
        <f>SUM(J500:J511)</f>
        <v>0</v>
      </c>
    </row>
    <row r="500" spans="1:13" ht="12.75" customHeight="1" x14ac:dyDescent="0.25">
      <c r="A500" s="689"/>
      <c r="B500" s="5"/>
      <c r="C500" s="32" t="s">
        <v>70</v>
      </c>
      <c r="D500" s="33"/>
      <c r="E500" s="34"/>
      <c r="F500" s="34"/>
      <c r="G500" s="34">
        <f t="shared" ref="G500:G511" si="79">E500*(1+F500)</f>
        <v>0</v>
      </c>
      <c r="H500" s="34"/>
      <c r="I500" s="33">
        <f t="shared" ref="I500:I511" si="80">(D500*G500*H500)</f>
        <v>0</v>
      </c>
      <c r="J500" s="33"/>
      <c r="L500" s="21">
        <v>1</v>
      </c>
      <c r="M500" s="21">
        <f t="shared" ref="M500:M511" si="81">$L$475*100+L500</f>
        <v>501</v>
      </c>
    </row>
    <row r="501" spans="1:13" ht="13.5" customHeight="1" x14ac:dyDescent="0.25">
      <c r="A501" s="689"/>
      <c r="B501" s="5"/>
      <c r="C501" s="32" t="s">
        <v>71</v>
      </c>
      <c r="D501" s="33"/>
      <c r="E501" s="34"/>
      <c r="F501" s="34"/>
      <c r="G501" s="34">
        <f t="shared" si="79"/>
        <v>0</v>
      </c>
      <c r="H501" s="34"/>
      <c r="I501" s="33">
        <f t="shared" si="80"/>
        <v>0</v>
      </c>
      <c r="J501" s="33"/>
      <c r="L501" s="21">
        <v>2</v>
      </c>
      <c r="M501" s="21">
        <f t="shared" si="81"/>
        <v>502</v>
      </c>
    </row>
    <row r="502" spans="1:13" ht="13.5" customHeight="1" x14ac:dyDescent="0.25">
      <c r="A502" s="689"/>
      <c r="B502" s="5"/>
      <c r="C502" s="32" t="s">
        <v>72</v>
      </c>
      <c r="D502" s="33"/>
      <c r="E502" s="34"/>
      <c r="F502" s="34"/>
      <c r="G502" s="34">
        <f t="shared" si="79"/>
        <v>0</v>
      </c>
      <c r="H502" s="34"/>
      <c r="I502" s="33">
        <f t="shared" si="80"/>
        <v>0</v>
      </c>
      <c r="J502" s="33"/>
      <c r="L502" s="21">
        <v>3</v>
      </c>
      <c r="M502" s="21">
        <f t="shared" si="81"/>
        <v>503</v>
      </c>
    </row>
    <row r="503" spans="1:13" ht="12.75" customHeight="1" x14ac:dyDescent="0.25">
      <c r="A503" s="689"/>
      <c r="B503" s="5"/>
      <c r="C503" s="32" t="s">
        <v>73</v>
      </c>
      <c r="D503" s="33"/>
      <c r="E503" s="34"/>
      <c r="F503" s="34"/>
      <c r="G503" s="34">
        <f t="shared" si="79"/>
        <v>0</v>
      </c>
      <c r="H503" s="34"/>
      <c r="I503" s="33">
        <f t="shared" si="80"/>
        <v>0</v>
      </c>
      <c r="J503" s="33"/>
      <c r="L503" s="21">
        <v>4</v>
      </c>
      <c r="M503" s="21">
        <f t="shared" si="81"/>
        <v>504</v>
      </c>
    </row>
    <row r="504" spans="1:13" ht="12.75" customHeight="1" x14ac:dyDescent="0.25">
      <c r="A504" s="689"/>
      <c r="B504" s="5"/>
      <c r="C504" s="35" t="s">
        <v>74</v>
      </c>
      <c r="D504" s="33"/>
      <c r="E504" s="34"/>
      <c r="F504" s="34"/>
      <c r="G504" s="34">
        <f t="shared" si="79"/>
        <v>0</v>
      </c>
      <c r="H504" s="34"/>
      <c r="I504" s="33">
        <f t="shared" si="80"/>
        <v>0</v>
      </c>
      <c r="J504" s="33"/>
      <c r="L504" s="21">
        <v>5</v>
      </c>
      <c r="M504" s="21">
        <f t="shared" si="81"/>
        <v>505</v>
      </c>
    </row>
    <row r="505" spans="1:13" ht="12.75" customHeight="1" x14ac:dyDescent="0.25">
      <c r="A505" s="689"/>
      <c r="B505" s="5"/>
      <c r="C505" s="32" t="s">
        <v>75</v>
      </c>
      <c r="D505" s="33"/>
      <c r="E505" s="34"/>
      <c r="F505" s="34"/>
      <c r="G505" s="34">
        <f t="shared" si="79"/>
        <v>0</v>
      </c>
      <c r="H505" s="34"/>
      <c r="I505" s="33">
        <f t="shared" si="80"/>
        <v>0</v>
      </c>
      <c r="J505" s="33"/>
      <c r="L505" s="21">
        <v>6</v>
      </c>
      <c r="M505" s="21">
        <f t="shared" si="81"/>
        <v>506</v>
      </c>
    </row>
    <row r="506" spans="1:13" ht="12.75" customHeight="1" x14ac:dyDescent="0.25">
      <c r="A506" s="689"/>
      <c r="B506" s="5"/>
      <c r="C506" s="32" t="s">
        <v>76</v>
      </c>
      <c r="D506" s="33"/>
      <c r="E506" s="34"/>
      <c r="F506" s="34"/>
      <c r="G506" s="34">
        <f t="shared" si="79"/>
        <v>0</v>
      </c>
      <c r="H506" s="34"/>
      <c r="I506" s="33">
        <f t="shared" si="80"/>
        <v>0</v>
      </c>
      <c r="J506" s="33"/>
      <c r="L506" s="21">
        <v>7</v>
      </c>
      <c r="M506" s="21">
        <f t="shared" si="81"/>
        <v>507</v>
      </c>
    </row>
    <row r="507" spans="1:13" ht="12.75" customHeight="1" x14ac:dyDescent="0.25">
      <c r="A507" s="689"/>
      <c r="B507" s="5"/>
      <c r="C507" s="32" t="s">
        <v>77</v>
      </c>
      <c r="D507" s="33"/>
      <c r="E507" s="34"/>
      <c r="F507" s="34"/>
      <c r="G507" s="34">
        <f t="shared" si="79"/>
        <v>0</v>
      </c>
      <c r="H507" s="34"/>
      <c r="I507" s="33">
        <f t="shared" si="80"/>
        <v>0</v>
      </c>
      <c r="J507" s="33"/>
      <c r="L507" s="21">
        <v>8</v>
      </c>
      <c r="M507" s="21">
        <f t="shared" si="81"/>
        <v>508</v>
      </c>
    </row>
    <row r="508" spans="1:13" ht="12.75" customHeight="1" x14ac:dyDescent="0.25">
      <c r="A508" s="689"/>
      <c r="B508" s="5"/>
      <c r="C508" s="32" t="s">
        <v>78</v>
      </c>
      <c r="D508" s="33"/>
      <c r="E508" s="34"/>
      <c r="F508" s="34"/>
      <c r="G508" s="34">
        <f t="shared" si="79"/>
        <v>0</v>
      </c>
      <c r="H508" s="34"/>
      <c r="I508" s="33">
        <f t="shared" si="80"/>
        <v>0</v>
      </c>
      <c r="J508" s="33"/>
      <c r="L508" s="21">
        <v>9</v>
      </c>
      <c r="M508" s="21">
        <f t="shared" si="81"/>
        <v>509</v>
      </c>
    </row>
    <row r="509" spans="1:13" ht="12.75" customHeight="1" x14ac:dyDescent="0.25">
      <c r="A509" s="689"/>
      <c r="B509" s="5"/>
      <c r="C509" s="32" t="s">
        <v>79</v>
      </c>
      <c r="D509" s="33"/>
      <c r="E509" s="34"/>
      <c r="F509" s="34"/>
      <c r="G509" s="34">
        <f t="shared" si="79"/>
        <v>0</v>
      </c>
      <c r="H509" s="34"/>
      <c r="I509" s="33">
        <f t="shared" si="80"/>
        <v>0</v>
      </c>
      <c r="J509" s="33"/>
      <c r="L509" s="21">
        <v>10</v>
      </c>
      <c r="M509" s="21">
        <f t="shared" si="81"/>
        <v>510</v>
      </c>
    </row>
    <row r="510" spans="1:13" ht="12.75" customHeight="1" x14ac:dyDescent="0.25">
      <c r="A510" s="689"/>
      <c r="B510" s="5"/>
      <c r="C510" s="32" t="s">
        <v>80</v>
      </c>
      <c r="D510" s="33"/>
      <c r="E510" s="34"/>
      <c r="F510" s="34"/>
      <c r="G510" s="34">
        <f t="shared" si="79"/>
        <v>0</v>
      </c>
      <c r="H510" s="34"/>
      <c r="I510" s="33">
        <f t="shared" si="80"/>
        <v>0</v>
      </c>
      <c r="J510" s="33"/>
      <c r="L510" s="21">
        <v>11</v>
      </c>
      <c r="M510" s="21">
        <f t="shared" si="81"/>
        <v>511</v>
      </c>
    </row>
    <row r="511" spans="1:13" ht="13.5" customHeight="1" x14ac:dyDescent="0.25">
      <c r="A511" s="689"/>
      <c r="B511" s="5"/>
      <c r="C511" s="32" t="s">
        <v>81</v>
      </c>
      <c r="D511" s="33"/>
      <c r="E511" s="34"/>
      <c r="F511" s="34"/>
      <c r="G511" s="34">
        <f t="shared" si="79"/>
        <v>0</v>
      </c>
      <c r="H511" s="34"/>
      <c r="I511" s="33">
        <f t="shared" si="80"/>
        <v>0</v>
      </c>
      <c r="J511" s="33"/>
      <c r="L511" s="21">
        <v>12</v>
      </c>
      <c r="M511" s="21">
        <f t="shared" si="81"/>
        <v>512</v>
      </c>
    </row>
    <row r="512" spans="1:13" ht="13.5" customHeight="1" x14ac:dyDescent="0.25">
      <c r="A512" s="689"/>
      <c r="B512" s="5"/>
      <c r="C512" s="36" t="s">
        <v>84</v>
      </c>
      <c r="D512" s="37">
        <f>SUM(D513:D525)</f>
        <v>0</v>
      </c>
      <c r="E512" s="38"/>
      <c r="F512" s="39"/>
      <c r="G512" s="40"/>
      <c r="H512" s="39"/>
      <c r="I512" s="41">
        <f>SUM(I513:I525)</f>
        <v>0</v>
      </c>
      <c r="J512" s="41">
        <f>SUM(J513:J524)</f>
        <v>0</v>
      </c>
    </row>
    <row r="513" spans="1:13" ht="12.75" customHeight="1" x14ac:dyDescent="0.25">
      <c r="A513" s="689"/>
      <c r="B513" s="5"/>
      <c r="C513" s="32" t="s">
        <v>70</v>
      </c>
      <c r="D513" s="33"/>
      <c r="E513" s="34"/>
      <c r="F513" s="34"/>
      <c r="G513" s="34">
        <f t="shared" ref="G513:G524" si="82">E513*(1+F513)</f>
        <v>0</v>
      </c>
      <c r="H513" s="34"/>
      <c r="I513" s="33">
        <f t="shared" ref="I513:I525" si="83">(D513*G513*H513)</f>
        <v>0</v>
      </c>
      <c r="J513" s="33"/>
      <c r="L513" s="21">
        <v>1</v>
      </c>
      <c r="M513" s="21">
        <f t="shared" ref="M513:M525" si="84">$L$475*100+L513</f>
        <v>501</v>
      </c>
    </row>
    <row r="514" spans="1:13" ht="12.75" customHeight="1" x14ac:dyDescent="0.25">
      <c r="A514" s="689"/>
      <c r="B514" s="5"/>
      <c r="C514" s="32" t="s">
        <v>71</v>
      </c>
      <c r="D514" s="33"/>
      <c r="E514" s="34"/>
      <c r="F514" s="34"/>
      <c r="G514" s="34">
        <f t="shared" si="82"/>
        <v>0</v>
      </c>
      <c r="H514" s="34"/>
      <c r="I514" s="33">
        <f t="shared" si="83"/>
        <v>0</v>
      </c>
      <c r="J514" s="33"/>
      <c r="L514" s="21">
        <v>2</v>
      </c>
      <c r="M514" s="21">
        <f t="shared" si="84"/>
        <v>502</v>
      </c>
    </row>
    <row r="515" spans="1:13" ht="12.75" customHeight="1" x14ac:dyDescent="0.25">
      <c r="A515" s="689"/>
      <c r="B515" s="5"/>
      <c r="C515" s="32" t="s">
        <v>72</v>
      </c>
      <c r="D515" s="33"/>
      <c r="E515" s="34"/>
      <c r="F515" s="34"/>
      <c r="G515" s="34">
        <f t="shared" si="82"/>
        <v>0</v>
      </c>
      <c r="H515" s="34"/>
      <c r="I515" s="33">
        <f t="shared" si="83"/>
        <v>0</v>
      </c>
      <c r="J515" s="33"/>
      <c r="L515" s="21">
        <v>3</v>
      </c>
      <c r="M515" s="21">
        <f t="shared" si="84"/>
        <v>503</v>
      </c>
    </row>
    <row r="516" spans="1:13" ht="12.75" customHeight="1" x14ac:dyDescent="0.25">
      <c r="A516" s="689"/>
      <c r="B516" s="5"/>
      <c r="C516" s="32" t="s">
        <v>73</v>
      </c>
      <c r="D516" s="33"/>
      <c r="E516" s="34"/>
      <c r="F516" s="34"/>
      <c r="G516" s="34">
        <f t="shared" si="82"/>
        <v>0</v>
      </c>
      <c r="H516" s="34"/>
      <c r="I516" s="33">
        <f t="shared" si="83"/>
        <v>0</v>
      </c>
      <c r="J516" s="33"/>
      <c r="L516" s="21">
        <v>4</v>
      </c>
      <c r="M516" s="21">
        <f t="shared" si="84"/>
        <v>504</v>
      </c>
    </row>
    <row r="517" spans="1:13" ht="12.75" customHeight="1" x14ac:dyDescent="0.25">
      <c r="A517" s="689"/>
      <c r="B517" s="5"/>
      <c r="C517" s="35" t="s">
        <v>74</v>
      </c>
      <c r="D517" s="33"/>
      <c r="E517" s="34"/>
      <c r="F517" s="34"/>
      <c r="G517" s="34">
        <f t="shared" si="82"/>
        <v>0</v>
      </c>
      <c r="H517" s="34"/>
      <c r="I517" s="33">
        <f t="shared" si="83"/>
        <v>0</v>
      </c>
      <c r="J517" s="33"/>
      <c r="L517" s="21">
        <v>5</v>
      </c>
      <c r="M517" s="21">
        <f t="shared" si="84"/>
        <v>505</v>
      </c>
    </row>
    <row r="518" spans="1:13" ht="12.75" customHeight="1" x14ac:dyDescent="0.25">
      <c r="A518" s="689"/>
      <c r="B518" s="5"/>
      <c r="C518" s="32" t="s">
        <v>75</v>
      </c>
      <c r="D518" s="33"/>
      <c r="E518" s="34"/>
      <c r="F518" s="34"/>
      <c r="G518" s="34">
        <f t="shared" si="82"/>
        <v>0</v>
      </c>
      <c r="H518" s="34"/>
      <c r="I518" s="33">
        <f t="shared" si="83"/>
        <v>0</v>
      </c>
      <c r="J518" s="33"/>
      <c r="L518" s="21">
        <v>6</v>
      </c>
      <c r="M518" s="21">
        <f t="shared" si="84"/>
        <v>506</v>
      </c>
    </row>
    <row r="519" spans="1:13" ht="12.75" customHeight="1" x14ac:dyDescent="0.25">
      <c r="A519" s="689"/>
      <c r="B519" s="5"/>
      <c r="C519" s="32" t="s">
        <v>76</v>
      </c>
      <c r="D519" s="33"/>
      <c r="E519" s="34"/>
      <c r="F519" s="34"/>
      <c r="G519" s="34">
        <f t="shared" si="82"/>
        <v>0</v>
      </c>
      <c r="H519" s="34"/>
      <c r="I519" s="33">
        <f t="shared" si="83"/>
        <v>0</v>
      </c>
      <c r="J519" s="33"/>
      <c r="L519" s="21">
        <v>7</v>
      </c>
      <c r="M519" s="21">
        <f t="shared" si="84"/>
        <v>507</v>
      </c>
    </row>
    <row r="520" spans="1:13" ht="12.75" customHeight="1" x14ac:dyDescent="0.25">
      <c r="A520" s="689"/>
      <c r="B520" s="5"/>
      <c r="C520" s="32" t="s">
        <v>77</v>
      </c>
      <c r="D520" s="33"/>
      <c r="E520" s="34"/>
      <c r="F520" s="34"/>
      <c r="G520" s="34">
        <f t="shared" si="82"/>
        <v>0</v>
      </c>
      <c r="H520" s="34"/>
      <c r="I520" s="33">
        <f t="shared" si="83"/>
        <v>0</v>
      </c>
      <c r="J520" s="33"/>
      <c r="L520" s="21">
        <v>8</v>
      </c>
      <c r="M520" s="21">
        <f t="shared" si="84"/>
        <v>508</v>
      </c>
    </row>
    <row r="521" spans="1:13" ht="12.75" customHeight="1" x14ac:dyDescent="0.25">
      <c r="A521" s="689"/>
      <c r="B521" s="5"/>
      <c r="C521" s="32" t="s">
        <v>78</v>
      </c>
      <c r="D521" s="33"/>
      <c r="E521" s="34"/>
      <c r="F521" s="34"/>
      <c r="G521" s="34">
        <f t="shared" si="82"/>
        <v>0</v>
      </c>
      <c r="H521" s="34"/>
      <c r="I521" s="33">
        <f t="shared" si="83"/>
        <v>0</v>
      </c>
      <c r="J521" s="33"/>
      <c r="L521" s="21">
        <v>9</v>
      </c>
      <c r="M521" s="21">
        <f t="shared" si="84"/>
        <v>509</v>
      </c>
    </row>
    <row r="522" spans="1:13" ht="12.75" customHeight="1" x14ac:dyDescent="0.25">
      <c r="A522" s="689"/>
      <c r="B522" s="5"/>
      <c r="C522" s="32" t="s">
        <v>79</v>
      </c>
      <c r="D522" s="33"/>
      <c r="E522" s="34"/>
      <c r="F522" s="34"/>
      <c r="G522" s="34">
        <f t="shared" si="82"/>
        <v>0</v>
      </c>
      <c r="H522" s="34"/>
      <c r="I522" s="33">
        <f t="shared" si="83"/>
        <v>0</v>
      </c>
      <c r="J522" s="33"/>
      <c r="L522" s="21">
        <v>10</v>
      </c>
      <c r="M522" s="21">
        <f t="shared" si="84"/>
        <v>510</v>
      </c>
    </row>
    <row r="523" spans="1:13" ht="12.75" customHeight="1" x14ac:dyDescent="0.25">
      <c r="A523" s="689"/>
      <c r="B523" s="5"/>
      <c r="C523" s="32" t="s">
        <v>80</v>
      </c>
      <c r="D523" s="33"/>
      <c r="E523" s="34"/>
      <c r="F523" s="34"/>
      <c r="G523" s="34">
        <f t="shared" si="82"/>
        <v>0</v>
      </c>
      <c r="H523" s="34"/>
      <c r="I523" s="33">
        <f t="shared" si="83"/>
        <v>0</v>
      </c>
      <c r="J523" s="33"/>
      <c r="L523" s="21">
        <v>11</v>
      </c>
      <c r="M523" s="21">
        <f t="shared" si="84"/>
        <v>511</v>
      </c>
    </row>
    <row r="524" spans="1:13" ht="13.5" customHeight="1" x14ac:dyDescent="0.25">
      <c r="A524" s="689"/>
      <c r="B524" s="5"/>
      <c r="C524" s="32" t="s">
        <v>81</v>
      </c>
      <c r="D524" s="33"/>
      <c r="E524" s="34"/>
      <c r="F524" s="34"/>
      <c r="G524" s="34">
        <f t="shared" si="82"/>
        <v>0</v>
      </c>
      <c r="H524" s="34"/>
      <c r="I524" s="33">
        <f t="shared" si="83"/>
        <v>0</v>
      </c>
      <c r="J524" s="33"/>
      <c r="L524" s="21">
        <v>12</v>
      </c>
      <c r="M524" s="21">
        <f t="shared" si="84"/>
        <v>512</v>
      </c>
    </row>
    <row r="525" spans="1:13" ht="13.5" customHeight="1" x14ac:dyDescent="0.25">
      <c r="A525" s="689"/>
      <c r="B525" s="5"/>
      <c r="C525" s="32" t="s">
        <v>82</v>
      </c>
      <c r="D525" s="33"/>
      <c r="E525" s="34"/>
      <c r="F525" s="34"/>
      <c r="G525" s="34"/>
      <c r="H525" s="34"/>
      <c r="I525" s="33">
        <f t="shared" si="83"/>
        <v>0</v>
      </c>
      <c r="J525" s="33"/>
      <c r="M525" s="21">
        <f t="shared" si="84"/>
        <v>500</v>
      </c>
    </row>
    <row r="526" spans="1:13" ht="13.5" customHeight="1" x14ac:dyDescent="0.25">
      <c r="A526" s="689"/>
      <c r="B526" s="5"/>
      <c r="C526" s="36" t="s">
        <v>85</v>
      </c>
      <c r="D526" s="37">
        <f>SUM(D527:D531)</f>
        <v>0</v>
      </c>
      <c r="E526" s="42"/>
      <c r="F526" s="42"/>
      <c r="G526" s="43"/>
      <c r="H526" s="42"/>
      <c r="I526" s="41">
        <f>SUM(I527:I531)</f>
        <v>0</v>
      </c>
      <c r="J526" s="41">
        <f>SUM(J527:J531)</f>
        <v>0</v>
      </c>
    </row>
    <row r="527" spans="1:13" ht="12.75" customHeight="1" x14ac:dyDescent="0.25">
      <c r="A527" s="689"/>
      <c r="B527" s="5"/>
      <c r="C527" s="44" t="s">
        <v>86</v>
      </c>
      <c r="D527" s="33"/>
      <c r="E527" s="34"/>
      <c r="F527" s="34"/>
      <c r="G527" s="34">
        <f>E527*(1+F527)</f>
        <v>0</v>
      </c>
      <c r="H527" s="34"/>
      <c r="I527" s="33">
        <f>(D527*G527*H527)</f>
        <v>0</v>
      </c>
      <c r="J527" s="33"/>
      <c r="L527" s="21">
        <v>1</v>
      </c>
      <c r="M527" s="21">
        <f>$L$475*100+L527</f>
        <v>501</v>
      </c>
    </row>
    <row r="528" spans="1:13" ht="12.75" customHeight="1" x14ac:dyDescent="0.25">
      <c r="A528" s="689"/>
      <c r="B528" s="5"/>
      <c r="C528" s="44" t="s">
        <v>87</v>
      </c>
      <c r="D528" s="33"/>
      <c r="E528" s="34"/>
      <c r="F528" s="34"/>
      <c r="G528" s="34">
        <f>E528*(1+F528)</f>
        <v>0</v>
      </c>
      <c r="H528" s="34"/>
      <c r="I528" s="33">
        <f>(D528*G528*H528)</f>
        <v>0</v>
      </c>
      <c r="J528" s="33"/>
      <c r="L528" s="21">
        <v>2</v>
      </c>
      <c r="M528" s="21">
        <f>$L$475*100+L528</f>
        <v>502</v>
      </c>
    </row>
    <row r="529" spans="1:13" ht="12.75" customHeight="1" x14ac:dyDescent="0.25">
      <c r="A529" s="689"/>
      <c r="B529" s="5"/>
      <c r="C529" s="44" t="s">
        <v>88</v>
      </c>
      <c r="D529" s="33"/>
      <c r="E529" s="34"/>
      <c r="F529" s="34"/>
      <c r="G529" s="34">
        <f>E529*(1+F529)</f>
        <v>0</v>
      </c>
      <c r="H529" s="34"/>
      <c r="I529" s="33">
        <f>(D529*G529*H529)</f>
        <v>0</v>
      </c>
      <c r="J529" s="33"/>
      <c r="L529" s="21">
        <v>3</v>
      </c>
      <c r="M529" s="21">
        <f>$L$475*100+L529</f>
        <v>503</v>
      </c>
    </row>
    <row r="530" spans="1:13" ht="12.75" customHeight="1" x14ac:dyDescent="0.25">
      <c r="A530" s="689"/>
      <c r="B530" s="5"/>
      <c r="C530" s="44" t="s">
        <v>89</v>
      </c>
      <c r="D530" s="33"/>
      <c r="E530" s="34"/>
      <c r="F530" s="34"/>
      <c r="G530" s="34">
        <f>E530*(1+F530)</f>
        <v>0</v>
      </c>
      <c r="H530" s="34"/>
      <c r="I530" s="33">
        <f>(D530*G530*H530)</f>
        <v>0</v>
      </c>
      <c r="J530" s="33"/>
      <c r="L530" s="21">
        <v>4</v>
      </c>
      <c r="M530" s="21">
        <f>$L$475*100+L530</f>
        <v>504</v>
      </c>
    </row>
    <row r="531" spans="1:13" ht="12.75" customHeight="1" x14ac:dyDescent="0.25">
      <c r="A531" s="689"/>
      <c r="B531" s="5"/>
      <c r="C531" s="44" t="s">
        <v>90</v>
      </c>
      <c r="D531" s="33"/>
      <c r="E531" s="34"/>
      <c r="F531" s="34"/>
      <c r="G531" s="34">
        <f>E531*(1+F531)</f>
        <v>0</v>
      </c>
      <c r="H531" s="34"/>
      <c r="I531" s="33">
        <f>(D531*G531*H531)</f>
        <v>0</v>
      </c>
      <c r="J531" s="33"/>
      <c r="L531" s="21">
        <v>5</v>
      </c>
      <c r="M531" s="21">
        <f>$L$475*100+L531</f>
        <v>505</v>
      </c>
    </row>
    <row r="532" spans="1:13" x14ac:dyDescent="0.25">
      <c r="A532" s="46" t="s">
        <v>91</v>
      </c>
      <c r="B532" s="46"/>
      <c r="C532" s="46"/>
      <c r="D532" s="47"/>
      <c r="E532" s="48"/>
      <c r="F532" s="48"/>
      <c r="G532" s="48"/>
      <c r="H532" s="48"/>
      <c r="I532" s="41">
        <f>I485+I499+I512+I526</f>
        <v>0</v>
      </c>
      <c r="J532" s="41">
        <f>J485+J499+J512+J526</f>
        <v>0</v>
      </c>
    </row>
    <row r="533" spans="1:13" x14ac:dyDescent="0.25">
      <c r="A533" s="13" t="s">
        <v>23</v>
      </c>
      <c r="B533" s="13"/>
      <c r="C533" s="12">
        <f>Presentación!$C$3</f>
        <v>1990</v>
      </c>
      <c r="D533" s="12"/>
      <c r="E533" s="12"/>
      <c r="F533" s="12"/>
      <c r="G533" s="12"/>
      <c r="H533" s="12"/>
      <c r="I533" s="12"/>
      <c r="J533" s="12"/>
    </row>
    <row r="534" spans="1:13" ht="12" customHeight="1" x14ac:dyDescent="0.25">
      <c r="A534" s="11" t="s">
        <v>24</v>
      </c>
      <c r="B534" s="11"/>
      <c r="C534" s="10" t="s">
        <v>100</v>
      </c>
      <c r="D534" s="10"/>
      <c r="E534" s="10"/>
      <c r="F534" s="10"/>
      <c r="G534" s="10"/>
      <c r="H534" s="10"/>
      <c r="I534" s="10"/>
      <c r="J534" s="10"/>
      <c r="L534" s="21">
        <v>13</v>
      </c>
    </row>
    <row r="535" spans="1:13" ht="13.5" customHeight="1" x14ac:dyDescent="0.25">
      <c r="A535" s="11" t="s">
        <v>5</v>
      </c>
      <c r="B535" s="11"/>
      <c r="C535" s="9" t="s">
        <v>26</v>
      </c>
      <c r="D535" s="9"/>
      <c r="E535" s="9"/>
      <c r="F535" s="9"/>
      <c r="G535" s="9"/>
      <c r="H535" s="9"/>
      <c r="I535" s="9"/>
      <c r="J535" s="9"/>
    </row>
    <row r="536" spans="1:13" ht="17.25" customHeight="1" x14ac:dyDescent="0.25">
      <c r="A536" s="11" t="s">
        <v>27</v>
      </c>
      <c r="B536" s="11"/>
      <c r="C536" s="9" t="s">
        <v>28</v>
      </c>
      <c r="D536" s="9"/>
      <c r="E536" s="9"/>
      <c r="F536" s="9"/>
      <c r="G536" s="9"/>
      <c r="H536" s="9"/>
      <c r="I536" s="9"/>
      <c r="J536" s="9"/>
    </row>
    <row r="537" spans="1:13" ht="13.5" customHeight="1" x14ac:dyDescent="0.25">
      <c r="A537" s="11" t="s">
        <v>29</v>
      </c>
      <c r="B537" s="11"/>
      <c r="C537" s="9" t="s">
        <v>30</v>
      </c>
      <c r="D537" s="9"/>
      <c r="E537" s="9"/>
      <c r="F537" s="9"/>
      <c r="G537" s="9"/>
      <c r="H537" s="9"/>
      <c r="I537" s="9"/>
      <c r="J537" s="9"/>
    </row>
    <row r="538" spans="1:13" ht="13.5" customHeight="1" x14ac:dyDescent="0.25">
      <c r="A538" s="11" t="s">
        <v>31</v>
      </c>
      <c r="B538" s="11"/>
      <c r="C538" s="9" t="s">
        <v>32</v>
      </c>
      <c r="D538" s="9"/>
      <c r="E538" s="9"/>
      <c r="F538" s="9"/>
      <c r="G538" s="9"/>
      <c r="H538" s="9"/>
      <c r="I538" s="9"/>
      <c r="J538" s="9"/>
    </row>
    <row r="539" spans="1:13" ht="11.25" customHeight="1" x14ac:dyDescent="0.25">
      <c r="A539" s="22" t="s">
        <v>33</v>
      </c>
      <c r="B539" s="22"/>
      <c r="C539" s="23" t="s">
        <v>34</v>
      </c>
      <c r="D539" s="23" t="s">
        <v>35</v>
      </c>
      <c r="E539" s="8" t="s">
        <v>36</v>
      </c>
      <c r="F539" s="8"/>
      <c r="G539" s="8"/>
      <c r="H539" s="24" t="s">
        <v>35</v>
      </c>
      <c r="I539" s="24"/>
      <c r="J539" s="24"/>
    </row>
    <row r="540" spans="1:13" ht="48.75" customHeight="1" x14ac:dyDescent="0.25">
      <c r="A540" s="7" t="s">
        <v>37</v>
      </c>
      <c r="B540" s="7"/>
      <c r="C540" s="6" t="s">
        <v>38</v>
      </c>
      <c r="D540" s="25" t="s">
        <v>39</v>
      </c>
      <c r="E540" s="25" t="s">
        <v>40</v>
      </c>
      <c r="F540" s="25" t="s">
        <v>41</v>
      </c>
      <c r="G540" s="25" t="s">
        <v>42</v>
      </c>
      <c r="H540" s="25" t="s">
        <v>43</v>
      </c>
      <c r="I540" s="25" t="s">
        <v>44</v>
      </c>
      <c r="J540" s="25" t="s">
        <v>45</v>
      </c>
    </row>
    <row r="541" spans="1:13" ht="24.75" customHeight="1" x14ac:dyDescent="0.25">
      <c r="A541" s="6" t="s">
        <v>46</v>
      </c>
      <c r="B541" s="6" t="s">
        <v>47</v>
      </c>
      <c r="C541" s="6"/>
      <c r="D541" s="25" t="s">
        <v>48</v>
      </c>
      <c r="E541" s="25" t="s">
        <v>49</v>
      </c>
      <c r="F541" s="25" t="s">
        <v>50</v>
      </c>
      <c r="G541" s="25" t="s">
        <v>49</v>
      </c>
      <c r="H541" s="25" t="s">
        <v>51</v>
      </c>
      <c r="I541" s="25" t="s">
        <v>52</v>
      </c>
      <c r="J541" s="25" t="s">
        <v>53</v>
      </c>
    </row>
    <row r="542" spans="1:13" ht="34.5" x14ac:dyDescent="0.25">
      <c r="A542" s="6"/>
      <c r="B542" s="6"/>
      <c r="C542" s="6"/>
      <c r="D542" s="25" t="s">
        <v>54</v>
      </c>
      <c r="E542" s="25" t="s">
        <v>55</v>
      </c>
      <c r="F542" s="25" t="s">
        <v>56</v>
      </c>
      <c r="G542" s="25" t="s">
        <v>57</v>
      </c>
      <c r="H542" s="25" t="s">
        <v>58</v>
      </c>
      <c r="I542" s="25" t="s">
        <v>59</v>
      </c>
      <c r="J542" s="25" t="s">
        <v>60</v>
      </c>
    </row>
    <row r="543" spans="1:13" ht="18.75" customHeight="1" x14ac:dyDescent="0.25">
      <c r="A543" s="6"/>
      <c r="B543" s="6"/>
      <c r="C543" s="6"/>
      <c r="D543" s="26" t="s">
        <v>61</v>
      </c>
      <c r="E543" s="26" t="s">
        <v>62</v>
      </c>
      <c r="F543" s="26" t="s">
        <v>63</v>
      </c>
      <c r="G543" s="26" t="s">
        <v>64</v>
      </c>
      <c r="H543" s="26" t="s">
        <v>65</v>
      </c>
      <c r="I543" s="26" t="s">
        <v>66</v>
      </c>
      <c r="J543" s="26" t="s">
        <v>67</v>
      </c>
    </row>
    <row r="544" spans="1:13" ht="12" customHeight="1" x14ac:dyDescent="0.25">
      <c r="A544" s="689" t="s">
        <v>68</v>
      </c>
      <c r="B544" s="5" t="s">
        <v>68</v>
      </c>
      <c r="C544" s="27" t="s">
        <v>69</v>
      </c>
      <c r="D544" s="28">
        <f>SUM(D545:D557)</f>
        <v>0</v>
      </c>
      <c r="E544" s="29"/>
      <c r="F544" s="29"/>
      <c r="G544" s="30"/>
      <c r="H544" s="29"/>
      <c r="I544" s="31">
        <f>SUM(I545:I557)</f>
        <v>0</v>
      </c>
      <c r="J544" s="31">
        <f>SUM(J545:J556)</f>
        <v>0</v>
      </c>
    </row>
    <row r="545" spans="1:13" ht="12.75" customHeight="1" x14ac:dyDescent="0.25">
      <c r="A545" s="689"/>
      <c r="B545" s="5"/>
      <c r="C545" s="32" t="s">
        <v>70</v>
      </c>
      <c r="D545" s="33"/>
      <c r="E545" s="34"/>
      <c r="F545" s="34"/>
      <c r="G545" s="34">
        <f t="shared" ref="G545:G556" si="85">E545*(1+F545)</f>
        <v>0</v>
      </c>
      <c r="H545" s="34"/>
      <c r="I545" s="33">
        <f t="shared" ref="I545:I557" si="86">(D545*G545*H545)</f>
        <v>0</v>
      </c>
      <c r="J545" s="33"/>
      <c r="L545" s="21">
        <v>1</v>
      </c>
      <c r="M545" s="21">
        <f t="shared" ref="M545:M557" si="87">$L$534*100+L545</f>
        <v>1301</v>
      </c>
    </row>
    <row r="546" spans="1:13" ht="12.75" customHeight="1" x14ac:dyDescent="0.25">
      <c r="A546" s="689"/>
      <c r="B546" s="5"/>
      <c r="C546" s="32" t="s">
        <v>71</v>
      </c>
      <c r="D546" s="33"/>
      <c r="E546" s="34"/>
      <c r="F546" s="34"/>
      <c r="G546" s="34">
        <f t="shared" si="85"/>
        <v>0</v>
      </c>
      <c r="H546" s="34"/>
      <c r="I546" s="33">
        <f t="shared" si="86"/>
        <v>0</v>
      </c>
      <c r="J546" s="33"/>
      <c r="L546" s="21">
        <v>2</v>
      </c>
      <c r="M546" s="21">
        <f t="shared" si="87"/>
        <v>1302</v>
      </c>
    </row>
    <row r="547" spans="1:13" ht="12.75" customHeight="1" x14ac:dyDescent="0.25">
      <c r="A547" s="689"/>
      <c r="B547" s="5"/>
      <c r="C547" s="32" t="s">
        <v>72</v>
      </c>
      <c r="D547" s="33"/>
      <c r="E547" s="34"/>
      <c r="F547" s="34"/>
      <c r="G547" s="34">
        <f t="shared" si="85"/>
        <v>0</v>
      </c>
      <c r="H547" s="34"/>
      <c r="I547" s="33">
        <f t="shared" si="86"/>
        <v>0</v>
      </c>
      <c r="J547" s="33"/>
      <c r="L547" s="21">
        <v>3</v>
      </c>
      <c r="M547" s="21">
        <f t="shared" si="87"/>
        <v>1303</v>
      </c>
    </row>
    <row r="548" spans="1:13" ht="12.75" customHeight="1" x14ac:dyDescent="0.25">
      <c r="A548" s="689"/>
      <c r="B548" s="5"/>
      <c r="C548" s="32" t="s">
        <v>73</v>
      </c>
      <c r="D548" s="33"/>
      <c r="E548" s="34"/>
      <c r="F548" s="34"/>
      <c r="G548" s="34">
        <f t="shared" si="85"/>
        <v>0</v>
      </c>
      <c r="H548" s="34"/>
      <c r="I548" s="33">
        <f t="shared" si="86"/>
        <v>0</v>
      </c>
      <c r="J548" s="33"/>
      <c r="L548" s="21">
        <v>4</v>
      </c>
      <c r="M548" s="21">
        <f t="shared" si="87"/>
        <v>1304</v>
      </c>
    </row>
    <row r="549" spans="1:13" ht="12.75" customHeight="1" x14ac:dyDescent="0.25">
      <c r="A549" s="689"/>
      <c r="B549" s="5"/>
      <c r="C549" s="35" t="s">
        <v>74</v>
      </c>
      <c r="D549" s="33"/>
      <c r="E549" s="34"/>
      <c r="F549" s="34"/>
      <c r="G549" s="34">
        <f t="shared" si="85"/>
        <v>0</v>
      </c>
      <c r="H549" s="34"/>
      <c r="I549" s="33">
        <f t="shared" si="86"/>
        <v>0</v>
      </c>
      <c r="J549" s="33"/>
      <c r="L549" s="21">
        <v>5</v>
      </c>
      <c r="M549" s="21">
        <f t="shared" si="87"/>
        <v>1305</v>
      </c>
    </row>
    <row r="550" spans="1:13" s="50" customFormat="1" ht="12.75" customHeight="1" x14ac:dyDescent="0.25">
      <c r="A550" s="689"/>
      <c r="B550" s="5"/>
      <c r="C550" s="32" t="s">
        <v>75</v>
      </c>
      <c r="D550" s="33"/>
      <c r="E550" s="34"/>
      <c r="F550" s="34"/>
      <c r="G550" s="34">
        <f t="shared" si="85"/>
        <v>0</v>
      </c>
      <c r="H550" s="34"/>
      <c r="I550" s="33">
        <f t="shared" si="86"/>
        <v>0</v>
      </c>
      <c r="J550" s="33"/>
      <c r="L550" s="21">
        <v>6</v>
      </c>
      <c r="M550" s="21">
        <f t="shared" si="87"/>
        <v>1306</v>
      </c>
    </row>
    <row r="551" spans="1:13" s="50" customFormat="1" ht="12.75" customHeight="1" x14ac:dyDescent="0.25">
      <c r="A551" s="689"/>
      <c r="B551" s="5"/>
      <c r="C551" s="32" t="s">
        <v>76</v>
      </c>
      <c r="D551" s="33"/>
      <c r="E551" s="34"/>
      <c r="F551" s="34"/>
      <c r="G551" s="34">
        <f t="shared" si="85"/>
        <v>0</v>
      </c>
      <c r="H551" s="34"/>
      <c r="I551" s="33">
        <f t="shared" si="86"/>
        <v>0</v>
      </c>
      <c r="J551" s="33"/>
      <c r="L551" s="21">
        <v>7</v>
      </c>
      <c r="M551" s="21">
        <f t="shared" si="87"/>
        <v>1307</v>
      </c>
    </row>
    <row r="552" spans="1:13" s="50" customFormat="1" ht="12.75" customHeight="1" x14ac:dyDescent="0.25">
      <c r="A552" s="689"/>
      <c r="B552" s="5"/>
      <c r="C552" s="32" t="s">
        <v>77</v>
      </c>
      <c r="D552" s="33"/>
      <c r="E552" s="34"/>
      <c r="F552" s="34"/>
      <c r="G552" s="34">
        <f t="shared" si="85"/>
        <v>0</v>
      </c>
      <c r="H552" s="34"/>
      <c r="I552" s="33">
        <f t="shared" si="86"/>
        <v>0</v>
      </c>
      <c r="J552" s="33"/>
      <c r="L552" s="21">
        <v>8</v>
      </c>
      <c r="M552" s="21">
        <f t="shared" si="87"/>
        <v>1308</v>
      </c>
    </row>
    <row r="553" spans="1:13" s="50" customFormat="1" ht="12.75" customHeight="1" x14ac:dyDescent="0.25">
      <c r="A553" s="689"/>
      <c r="B553" s="5"/>
      <c r="C553" s="32" t="s">
        <v>78</v>
      </c>
      <c r="D553" s="33"/>
      <c r="E553" s="34"/>
      <c r="F553" s="34"/>
      <c r="G553" s="34">
        <f t="shared" si="85"/>
        <v>0</v>
      </c>
      <c r="H553" s="34"/>
      <c r="I553" s="33">
        <f t="shared" si="86"/>
        <v>0</v>
      </c>
      <c r="J553" s="33"/>
      <c r="L553" s="21">
        <v>9</v>
      </c>
      <c r="M553" s="21">
        <f t="shared" si="87"/>
        <v>1309</v>
      </c>
    </row>
    <row r="554" spans="1:13" ht="12.75" customHeight="1" x14ac:dyDescent="0.25">
      <c r="A554" s="689"/>
      <c r="B554" s="5"/>
      <c r="C554" s="32" t="s">
        <v>79</v>
      </c>
      <c r="D554" s="33"/>
      <c r="E554" s="34"/>
      <c r="F554" s="34"/>
      <c r="G554" s="34">
        <f t="shared" si="85"/>
        <v>0</v>
      </c>
      <c r="H554" s="34"/>
      <c r="I554" s="33">
        <f t="shared" si="86"/>
        <v>0</v>
      </c>
      <c r="J554" s="33"/>
      <c r="L554" s="21">
        <v>10</v>
      </c>
      <c r="M554" s="21">
        <f t="shared" si="87"/>
        <v>1310</v>
      </c>
    </row>
    <row r="555" spans="1:13" ht="12.75" customHeight="1" x14ac:dyDescent="0.25">
      <c r="A555" s="689"/>
      <c r="B555" s="5"/>
      <c r="C555" s="32" t="s">
        <v>80</v>
      </c>
      <c r="D555" s="33"/>
      <c r="E555" s="34"/>
      <c r="F555" s="34"/>
      <c r="G555" s="34">
        <f t="shared" si="85"/>
        <v>0</v>
      </c>
      <c r="H555" s="34"/>
      <c r="I555" s="33">
        <f t="shared" si="86"/>
        <v>0</v>
      </c>
      <c r="J555" s="33"/>
      <c r="L555" s="21">
        <v>11</v>
      </c>
      <c r="M555" s="21">
        <f t="shared" si="87"/>
        <v>1311</v>
      </c>
    </row>
    <row r="556" spans="1:13" ht="13.5" customHeight="1" x14ac:dyDescent="0.25">
      <c r="A556" s="689"/>
      <c r="B556" s="5"/>
      <c r="C556" s="32" t="s">
        <v>81</v>
      </c>
      <c r="D556" s="33"/>
      <c r="E556" s="34"/>
      <c r="F556" s="34"/>
      <c r="G556" s="34">
        <f t="shared" si="85"/>
        <v>0</v>
      </c>
      <c r="H556" s="34"/>
      <c r="I556" s="33">
        <f t="shared" si="86"/>
        <v>0</v>
      </c>
      <c r="J556" s="33"/>
      <c r="L556" s="21">
        <v>12</v>
      </c>
      <c r="M556" s="21">
        <f t="shared" si="87"/>
        <v>1312</v>
      </c>
    </row>
    <row r="557" spans="1:13" ht="13.5" customHeight="1" x14ac:dyDescent="0.25">
      <c r="A557" s="689"/>
      <c r="B557" s="5"/>
      <c r="C557" s="32" t="s">
        <v>82</v>
      </c>
      <c r="D557" s="33"/>
      <c r="E557" s="34"/>
      <c r="F557" s="34"/>
      <c r="G557" s="34"/>
      <c r="H557" s="34"/>
      <c r="I557" s="33">
        <f t="shared" si="86"/>
        <v>0</v>
      </c>
      <c r="J557" s="33"/>
      <c r="M557" s="21">
        <f t="shared" si="87"/>
        <v>1300</v>
      </c>
    </row>
    <row r="558" spans="1:13" ht="13.5" customHeight="1" x14ac:dyDescent="0.25">
      <c r="A558" s="689"/>
      <c r="B558" s="5"/>
      <c r="C558" s="36" t="s">
        <v>83</v>
      </c>
      <c r="D558" s="37">
        <f>SUM(D559:D570)</f>
        <v>0</v>
      </c>
      <c r="E558" s="38"/>
      <c r="F558" s="39"/>
      <c r="G558" s="40"/>
      <c r="H558" s="39"/>
      <c r="I558" s="41">
        <f>SUM(I559:I570)</f>
        <v>0</v>
      </c>
      <c r="J558" s="41">
        <f>SUM(J559:J570)</f>
        <v>0</v>
      </c>
    </row>
    <row r="559" spans="1:13" ht="12.75" customHeight="1" x14ac:dyDescent="0.25">
      <c r="A559" s="689"/>
      <c r="B559" s="5"/>
      <c r="C559" s="32" t="s">
        <v>70</v>
      </c>
      <c r="D559" s="33"/>
      <c r="E559" s="34"/>
      <c r="F559" s="34"/>
      <c r="G559" s="34">
        <f t="shared" ref="G559:G570" si="88">E559*(1+F559)</f>
        <v>0</v>
      </c>
      <c r="H559" s="34"/>
      <c r="I559" s="33">
        <f t="shared" ref="I559:I570" si="89">(D559*G559*H559)</f>
        <v>0</v>
      </c>
      <c r="J559" s="33"/>
      <c r="L559" s="21">
        <v>1</v>
      </c>
      <c r="M559" s="21">
        <f t="shared" ref="M559:M570" si="90">$L$534*100+L559</f>
        <v>1301</v>
      </c>
    </row>
    <row r="560" spans="1:13" ht="13.5" customHeight="1" x14ac:dyDescent="0.25">
      <c r="A560" s="689"/>
      <c r="B560" s="5"/>
      <c r="C560" s="32" t="s">
        <v>71</v>
      </c>
      <c r="D560" s="33"/>
      <c r="E560" s="34"/>
      <c r="F560" s="34"/>
      <c r="G560" s="34">
        <f t="shared" si="88"/>
        <v>0</v>
      </c>
      <c r="H560" s="34"/>
      <c r="I560" s="33">
        <f t="shared" si="89"/>
        <v>0</v>
      </c>
      <c r="J560" s="33"/>
      <c r="L560" s="21">
        <v>2</v>
      </c>
      <c r="M560" s="21">
        <f t="shared" si="90"/>
        <v>1302</v>
      </c>
    </row>
    <row r="561" spans="1:13" ht="13.5" customHeight="1" x14ac:dyDescent="0.25">
      <c r="A561" s="689"/>
      <c r="B561" s="5"/>
      <c r="C561" s="32" t="s">
        <v>72</v>
      </c>
      <c r="D561" s="33"/>
      <c r="E561" s="34"/>
      <c r="F561" s="34"/>
      <c r="G561" s="34">
        <f t="shared" si="88"/>
        <v>0</v>
      </c>
      <c r="H561" s="34"/>
      <c r="I561" s="33">
        <f t="shared" si="89"/>
        <v>0</v>
      </c>
      <c r="J561" s="33"/>
      <c r="L561" s="21">
        <v>3</v>
      </c>
      <c r="M561" s="21">
        <f t="shared" si="90"/>
        <v>1303</v>
      </c>
    </row>
    <row r="562" spans="1:13" ht="12.75" customHeight="1" x14ac:dyDescent="0.25">
      <c r="A562" s="689"/>
      <c r="B562" s="5"/>
      <c r="C562" s="32" t="s">
        <v>73</v>
      </c>
      <c r="D562" s="33"/>
      <c r="E562" s="34"/>
      <c r="F562" s="34"/>
      <c r="G562" s="34">
        <f t="shared" si="88"/>
        <v>0</v>
      </c>
      <c r="H562" s="34"/>
      <c r="I562" s="33">
        <f t="shared" si="89"/>
        <v>0</v>
      </c>
      <c r="J562" s="33"/>
      <c r="L562" s="21">
        <v>4</v>
      </c>
      <c r="M562" s="21">
        <f t="shared" si="90"/>
        <v>1304</v>
      </c>
    </row>
    <row r="563" spans="1:13" ht="12.75" customHeight="1" x14ac:dyDescent="0.25">
      <c r="A563" s="689"/>
      <c r="B563" s="5"/>
      <c r="C563" s="35" t="s">
        <v>74</v>
      </c>
      <c r="D563" s="33"/>
      <c r="E563" s="34"/>
      <c r="F563" s="34"/>
      <c r="G563" s="34">
        <f t="shared" si="88"/>
        <v>0</v>
      </c>
      <c r="H563" s="34"/>
      <c r="I563" s="33">
        <f t="shared" si="89"/>
        <v>0</v>
      </c>
      <c r="J563" s="33"/>
      <c r="L563" s="21">
        <v>5</v>
      </c>
      <c r="M563" s="21">
        <f t="shared" si="90"/>
        <v>1305</v>
      </c>
    </row>
    <row r="564" spans="1:13" ht="12.75" customHeight="1" x14ac:dyDescent="0.25">
      <c r="A564" s="689"/>
      <c r="B564" s="5"/>
      <c r="C564" s="32" t="s">
        <v>75</v>
      </c>
      <c r="D564" s="33"/>
      <c r="E564" s="34"/>
      <c r="F564" s="34"/>
      <c r="G564" s="34">
        <f t="shared" si="88"/>
        <v>0</v>
      </c>
      <c r="H564" s="34"/>
      <c r="I564" s="33">
        <f t="shared" si="89"/>
        <v>0</v>
      </c>
      <c r="J564" s="33"/>
      <c r="L564" s="21">
        <v>6</v>
      </c>
      <c r="M564" s="21">
        <f t="shared" si="90"/>
        <v>1306</v>
      </c>
    </row>
    <row r="565" spans="1:13" ht="12.75" customHeight="1" x14ac:dyDescent="0.25">
      <c r="A565" s="689"/>
      <c r="B565" s="5"/>
      <c r="C565" s="32" t="s">
        <v>76</v>
      </c>
      <c r="D565" s="33"/>
      <c r="E565" s="34"/>
      <c r="F565" s="34"/>
      <c r="G565" s="34">
        <f t="shared" si="88"/>
        <v>0</v>
      </c>
      <c r="H565" s="34"/>
      <c r="I565" s="33">
        <f t="shared" si="89"/>
        <v>0</v>
      </c>
      <c r="J565" s="33"/>
      <c r="L565" s="21">
        <v>7</v>
      </c>
      <c r="M565" s="21">
        <f t="shared" si="90"/>
        <v>1307</v>
      </c>
    </row>
    <row r="566" spans="1:13" ht="12.75" customHeight="1" x14ac:dyDescent="0.25">
      <c r="A566" s="689"/>
      <c r="B566" s="5"/>
      <c r="C566" s="32" t="s">
        <v>77</v>
      </c>
      <c r="D566" s="33"/>
      <c r="E566" s="34"/>
      <c r="F566" s="34"/>
      <c r="G566" s="34">
        <f t="shared" si="88"/>
        <v>0</v>
      </c>
      <c r="H566" s="34"/>
      <c r="I566" s="33">
        <f t="shared" si="89"/>
        <v>0</v>
      </c>
      <c r="J566" s="33"/>
      <c r="L566" s="21">
        <v>8</v>
      </c>
      <c r="M566" s="21">
        <f t="shared" si="90"/>
        <v>1308</v>
      </c>
    </row>
    <row r="567" spans="1:13" ht="12.75" customHeight="1" x14ac:dyDescent="0.25">
      <c r="A567" s="689"/>
      <c r="B567" s="5"/>
      <c r="C567" s="32" t="s">
        <v>78</v>
      </c>
      <c r="D567" s="33"/>
      <c r="E567" s="34"/>
      <c r="F567" s="34"/>
      <c r="G567" s="34">
        <f t="shared" si="88"/>
        <v>0</v>
      </c>
      <c r="H567" s="34"/>
      <c r="I567" s="33">
        <f t="shared" si="89"/>
        <v>0</v>
      </c>
      <c r="J567" s="33"/>
      <c r="L567" s="21">
        <v>9</v>
      </c>
      <c r="M567" s="21">
        <f t="shared" si="90"/>
        <v>1309</v>
      </c>
    </row>
    <row r="568" spans="1:13" ht="12.75" customHeight="1" x14ac:dyDescent="0.25">
      <c r="A568" s="689"/>
      <c r="B568" s="5"/>
      <c r="C568" s="32" t="s">
        <v>79</v>
      </c>
      <c r="D568" s="33"/>
      <c r="E568" s="34"/>
      <c r="F568" s="34"/>
      <c r="G568" s="34">
        <f t="shared" si="88"/>
        <v>0</v>
      </c>
      <c r="H568" s="34"/>
      <c r="I568" s="33">
        <f t="shared" si="89"/>
        <v>0</v>
      </c>
      <c r="J568" s="33"/>
      <c r="L568" s="21">
        <v>10</v>
      </c>
      <c r="M568" s="21">
        <f t="shared" si="90"/>
        <v>1310</v>
      </c>
    </row>
    <row r="569" spans="1:13" ht="12.75" customHeight="1" x14ac:dyDescent="0.25">
      <c r="A569" s="689"/>
      <c r="B569" s="5"/>
      <c r="C569" s="32" t="s">
        <v>80</v>
      </c>
      <c r="D569" s="33"/>
      <c r="E569" s="34"/>
      <c r="F569" s="34"/>
      <c r="G569" s="34">
        <f t="shared" si="88"/>
        <v>0</v>
      </c>
      <c r="H569" s="34"/>
      <c r="I569" s="33">
        <f t="shared" si="89"/>
        <v>0</v>
      </c>
      <c r="J569" s="33"/>
      <c r="L569" s="21">
        <v>11</v>
      </c>
      <c r="M569" s="21">
        <f t="shared" si="90"/>
        <v>1311</v>
      </c>
    </row>
    <row r="570" spans="1:13" ht="13.5" customHeight="1" x14ac:dyDescent="0.25">
      <c r="A570" s="689"/>
      <c r="B570" s="5"/>
      <c r="C570" s="32" t="s">
        <v>81</v>
      </c>
      <c r="D570" s="33"/>
      <c r="E570" s="34"/>
      <c r="F570" s="34"/>
      <c r="G570" s="34">
        <f t="shared" si="88"/>
        <v>0</v>
      </c>
      <c r="H570" s="34"/>
      <c r="I570" s="33">
        <f t="shared" si="89"/>
        <v>0</v>
      </c>
      <c r="J570" s="33"/>
      <c r="L570" s="21">
        <v>12</v>
      </c>
      <c r="M570" s="21">
        <f t="shared" si="90"/>
        <v>1312</v>
      </c>
    </row>
    <row r="571" spans="1:13" ht="13.5" customHeight="1" x14ac:dyDescent="0.25">
      <c r="A571" s="689"/>
      <c r="B571" s="5"/>
      <c r="C571" s="36" t="s">
        <v>84</v>
      </c>
      <c r="D571" s="37">
        <f>SUM(D572:D584)</f>
        <v>0</v>
      </c>
      <c r="E571" s="38"/>
      <c r="F571" s="39"/>
      <c r="G571" s="40"/>
      <c r="H571" s="39"/>
      <c r="I571" s="41">
        <f>SUM(I572:I584)</f>
        <v>0</v>
      </c>
      <c r="J571" s="41">
        <f>SUM(J572:J583)</f>
        <v>0</v>
      </c>
    </row>
    <row r="572" spans="1:13" ht="12.75" customHeight="1" x14ac:dyDescent="0.25">
      <c r="A572" s="689"/>
      <c r="B572" s="5"/>
      <c r="C572" s="32" t="s">
        <v>70</v>
      </c>
      <c r="D572" s="33"/>
      <c r="E572" s="34"/>
      <c r="F572" s="34"/>
      <c r="G572" s="34">
        <f t="shared" ref="G572:G583" si="91">E572*(1+F572)</f>
        <v>0</v>
      </c>
      <c r="H572" s="34"/>
      <c r="I572" s="33">
        <f t="shared" ref="I572:I584" si="92">(D572*G572*H572)</f>
        <v>0</v>
      </c>
      <c r="J572" s="33"/>
      <c r="L572" s="21">
        <v>1</v>
      </c>
      <c r="M572" s="21">
        <f t="shared" ref="M572:M584" si="93">$L$534*100+L572</f>
        <v>1301</v>
      </c>
    </row>
    <row r="573" spans="1:13" ht="12.75" customHeight="1" x14ac:dyDescent="0.25">
      <c r="A573" s="689"/>
      <c r="B573" s="5"/>
      <c r="C573" s="32" t="s">
        <v>71</v>
      </c>
      <c r="D573" s="33"/>
      <c r="E573" s="34"/>
      <c r="F573" s="34"/>
      <c r="G573" s="34">
        <f t="shared" si="91"/>
        <v>0</v>
      </c>
      <c r="H573" s="34"/>
      <c r="I573" s="33">
        <f t="shared" si="92"/>
        <v>0</v>
      </c>
      <c r="J573" s="33"/>
      <c r="L573" s="21">
        <v>2</v>
      </c>
      <c r="M573" s="21">
        <f t="shared" si="93"/>
        <v>1302</v>
      </c>
    </row>
    <row r="574" spans="1:13" ht="12.75" customHeight="1" x14ac:dyDescent="0.25">
      <c r="A574" s="689"/>
      <c r="B574" s="5"/>
      <c r="C574" s="32" t="s">
        <v>72</v>
      </c>
      <c r="D574" s="33"/>
      <c r="E574" s="34"/>
      <c r="F574" s="34"/>
      <c r="G574" s="34">
        <f t="shared" si="91"/>
        <v>0</v>
      </c>
      <c r="H574" s="34"/>
      <c r="I574" s="33">
        <f t="shared" si="92"/>
        <v>0</v>
      </c>
      <c r="J574" s="33"/>
      <c r="L574" s="21">
        <v>3</v>
      </c>
      <c r="M574" s="21">
        <f t="shared" si="93"/>
        <v>1303</v>
      </c>
    </row>
    <row r="575" spans="1:13" ht="12.75" customHeight="1" x14ac:dyDescent="0.25">
      <c r="A575" s="689"/>
      <c r="B575" s="5"/>
      <c r="C575" s="32" t="s">
        <v>73</v>
      </c>
      <c r="D575" s="33"/>
      <c r="E575" s="34"/>
      <c r="F575" s="34"/>
      <c r="G575" s="34">
        <f t="shared" si="91"/>
        <v>0</v>
      </c>
      <c r="H575" s="34"/>
      <c r="I575" s="33">
        <f t="shared" si="92"/>
        <v>0</v>
      </c>
      <c r="J575" s="33"/>
      <c r="L575" s="21">
        <v>4</v>
      </c>
      <c r="M575" s="21">
        <f t="shared" si="93"/>
        <v>1304</v>
      </c>
    </row>
    <row r="576" spans="1:13" ht="12.75" customHeight="1" x14ac:dyDescent="0.25">
      <c r="A576" s="689"/>
      <c r="B576" s="5"/>
      <c r="C576" s="35" t="s">
        <v>74</v>
      </c>
      <c r="D576" s="33"/>
      <c r="E576" s="34"/>
      <c r="F576" s="34"/>
      <c r="G576" s="34">
        <f t="shared" si="91"/>
        <v>0</v>
      </c>
      <c r="H576" s="34"/>
      <c r="I576" s="33">
        <f t="shared" si="92"/>
        <v>0</v>
      </c>
      <c r="J576" s="33"/>
      <c r="L576" s="21">
        <v>5</v>
      </c>
      <c r="M576" s="21">
        <f t="shared" si="93"/>
        <v>1305</v>
      </c>
    </row>
    <row r="577" spans="1:13" ht="12.75" customHeight="1" x14ac:dyDescent="0.25">
      <c r="A577" s="689"/>
      <c r="B577" s="5"/>
      <c r="C577" s="32" t="s">
        <v>75</v>
      </c>
      <c r="D577" s="33"/>
      <c r="E577" s="34"/>
      <c r="F577" s="34"/>
      <c r="G577" s="34">
        <f t="shared" si="91"/>
        <v>0</v>
      </c>
      <c r="H577" s="34"/>
      <c r="I577" s="33">
        <f t="shared" si="92"/>
        <v>0</v>
      </c>
      <c r="J577" s="33"/>
      <c r="L577" s="21">
        <v>6</v>
      </c>
      <c r="M577" s="21">
        <f t="shared" si="93"/>
        <v>1306</v>
      </c>
    </row>
    <row r="578" spans="1:13" ht="12.75" customHeight="1" x14ac:dyDescent="0.25">
      <c r="A578" s="689"/>
      <c r="B578" s="5"/>
      <c r="C578" s="32" t="s">
        <v>76</v>
      </c>
      <c r="D578" s="33"/>
      <c r="E578" s="34"/>
      <c r="F578" s="34"/>
      <c r="G578" s="34">
        <f t="shared" si="91"/>
        <v>0</v>
      </c>
      <c r="H578" s="34"/>
      <c r="I578" s="33">
        <f t="shared" si="92"/>
        <v>0</v>
      </c>
      <c r="J578" s="33"/>
      <c r="L578" s="21">
        <v>7</v>
      </c>
      <c r="M578" s="21">
        <f t="shared" si="93"/>
        <v>1307</v>
      </c>
    </row>
    <row r="579" spans="1:13" ht="12.75" customHeight="1" x14ac:dyDescent="0.25">
      <c r="A579" s="689"/>
      <c r="B579" s="5"/>
      <c r="C579" s="32" t="s">
        <v>77</v>
      </c>
      <c r="D579" s="33"/>
      <c r="E579" s="34"/>
      <c r="F579" s="34"/>
      <c r="G579" s="34">
        <f t="shared" si="91"/>
        <v>0</v>
      </c>
      <c r="H579" s="34"/>
      <c r="I579" s="33">
        <f t="shared" si="92"/>
        <v>0</v>
      </c>
      <c r="J579" s="33"/>
      <c r="L579" s="21">
        <v>8</v>
      </c>
      <c r="M579" s="21">
        <f t="shared" si="93"/>
        <v>1308</v>
      </c>
    </row>
    <row r="580" spans="1:13" ht="12.75" customHeight="1" x14ac:dyDescent="0.25">
      <c r="A580" s="689"/>
      <c r="B580" s="5"/>
      <c r="C580" s="32" t="s">
        <v>78</v>
      </c>
      <c r="D580" s="33"/>
      <c r="E580" s="34"/>
      <c r="F580" s="34"/>
      <c r="G580" s="34">
        <f t="shared" si="91"/>
        <v>0</v>
      </c>
      <c r="H580" s="34"/>
      <c r="I580" s="33">
        <f t="shared" si="92"/>
        <v>0</v>
      </c>
      <c r="J580" s="33"/>
      <c r="L580" s="21">
        <v>9</v>
      </c>
      <c r="M580" s="21">
        <f t="shared" si="93"/>
        <v>1309</v>
      </c>
    </row>
    <row r="581" spans="1:13" ht="12.75" customHeight="1" x14ac:dyDescent="0.25">
      <c r="A581" s="689"/>
      <c r="B581" s="5"/>
      <c r="C581" s="32" t="s">
        <v>79</v>
      </c>
      <c r="D581" s="33"/>
      <c r="E581" s="34"/>
      <c r="F581" s="34"/>
      <c r="G581" s="34">
        <f t="shared" si="91"/>
        <v>0</v>
      </c>
      <c r="H581" s="34"/>
      <c r="I581" s="33">
        <f t="shared" si="92"/>
        <v>0</v>
      </c>
      <c r="J581" s="33"/>
      <c r="L581" s="21">
        <v>10</v>
      </c>
      <c r="M581" s="21">
        <f t="shared" si="93"/>
        <v>1310</v>
      </c>
    </row>
    <row r="582" spans="1:13" ht="12.75" customHeight="1" x14ac:dyDescent="0.25">
      <c r="A582" s="689"/>
      <c r="B582" s="5"/>
      <c r="C582" s="32" t="s">
        <v>80</v>
      </c>
      <c r="D582" s="33"/>
      <c r="E582" s="34"/>
      <c r="F582" s="34"/>
      <c r="G582" s="34">
        <f t="shared" si="91"/>
        <v>0</v>
      </c>
      <c r="H582" s="34"/>
      <c r="I582" s="33">
        <f t="shared" si="92"/>
        <v>0</v>
      </c>
      <c r="J582" s="33"/>
      <c r="L582" s="21">
        <v>11</v>
      </c>
      <c r="M582" s="21">
        <f t="shared" si="93"/>
        <v>1311</v>
      </c>
    </row>
    <row r="583" spans="1:13" ht="13.5" customHeight="1" x14ac:dyDescent="0.25">
      <c r="A583" s="689"/>
      <c r="B583" s="5"/>
      <c r="C583" s="32" t="s">
        <v>81</v>
      </c>
      <c r="D583" s="33"/>
      <c r="E583" s="34"/>
      <c r="F583" s="34"/>
      <c r="G583" s="34">
        <f t="shared" si="91"/>
        <v>0</v>
      </c>
      <c r="H583" s="34"/>
      <c r="I583" s="33">
        <f t="shared" si="92"/>
        <v>0</v>
      </c>
      <c r="J583" s="33"/>
      <c r="L583" s="21">
        <v>12</v>
      </c>
      <c r="M583" s="21">
        <f t="shared" si="93"/>
        <v>1312</v>
      </c>
    </row>
    <row r="584" spans="1:13" ht="13.5" customHeight="1" x14ac:dyDescent="0.25">
      <c r="A584" s="689"/>
      <c r="B584" s="5"/>
      <c r="C584" s="32" t="s">
        <v>82</v>
      </c>
      <c r="D584" s="33"/>
      <c r="E584" s="34"/>
      <c r="F584" s="34"/>
      <c r="G584" s="34"/>
      <c r="H584" s="34"/>
      <c r="I584" s="33">
        <f t="shared" si="92"/>
        <v>0</v>
      </c>
      <c r="J584" s="33"/>
      <c r="M584" s="21">
        <f t="shared" si="93"/>
        <v>1300</v>
      </c>
    </row>
    <row r="585" spans="1:13" ht="13.5" customHeight="1" x14ac:dyDescent="0.25">
      <c r="A585" s="689"/>
      <c r="B585" s="5"/>
      <c r="C585" s="36" t="s">
        <v>85</v>
      </c>
      <c r="D585" s="37">
        <f>SUM(D586:D590)</f>
        <v>0</v>
      </c>
      <c r="E585" s="42"/>
      <c r="F585" s="42"/>
      <c r="G585" s="43"/>
      <c r="H585" s="42"/>
      <c r="I585" s="41">
        <f>SUM(I586:I590)</f>
        <v>0</v>
      </c>
      <c r="J585" s="41">
        <f>SUM(J586:J590)</f>
        <v>0</v>
      </c>
    </row>
    <row r="586" spans="1:13" ht="12.75" customHeight="1" x14ac:dyDescent="0.25">
      <c r="A586" s="689"/>
      <c r="B586" s="5"/>
      <c r="C586" s="44" t="s">
        <v>86</v>
      </c>
      <c r="D586" s="33"/>
      <c r="E586" s="34"/>
      <c r="F586" s="34"/>
      <c r="G586" s="34">
        <f>E586*(1+F586)</f>
        <v>0</v>
      </c>
      <c r="H586" s="34"/>
      <c r="I586" s="33">
        <f>(D586*G586*H586)</f>
        <v>0</v>
      </c>
      <c r="J586" s="33"/>
      <c r="L586" s="21">
        <v>1</v>
      </c>
      <c r="M586" s="21">
        <f>$L$534*100+L586</f>
        <v>1301</v>
      </c>
    </row>
    <row r="587" spans="1:13" ht="12.75" customHeight="1" x14ac:dyDescent="0.25">
      <c r="A587" s="689"/>
      <c r="B587" s="5"/>
      <c r="C587" s="44" t="s">
        <v>87</v>
      </c>
      <c r="D587" s="33"/>
      <c r="E587" s="34"/>
      <c r="F587" s="34"/>
      <c r="G587" s="34">
        <f>E587*(1+F587)</f>
        <v>0</v>
      </c>
      <c r="H587" s="34"/>
      <c r="I587" s="33">
        <f>(D587*G587*H587)</f>
        <v>0</v>
      </c>
      <c r="J587" s="33"/>
      <c r="L587" s="21">
        <v>2</v>
      </c>
      <c r="M587" s="21">
        <f>$L$534*100+L587</f>
        <v>1302</v>
      </c>
    </row>
    <row r="588" spans="1:13" ht="12.75" customHeight="1" x14ac:dyDescent="0.25">
      <c r="A588" s="689"/>
      <c r="B588" s="5"/>
      <c r="C588" s="44" t="s">
        <v>88</v>
      </c>
      <c r="D588" s="33"/>
      <c r="E588" s="34"/>
      <c r="F588" s="34"/>
      <c r="G588" s="34">
        <f>E588*(1+F588)</f>
        <v>0</v>
      </c>
      <c r="H588" s="34"/>
      <c r="I588" s="33">
        <f>(D588*G588*H588)</f>
        <v>0</v>
      </c>
      <c r="J588" s="33"/>
      <c r="L588" s="21">
        <v>3</v>
      </c>
      <c r="M588" s="21">
        <f>$L$534*100+L588</f>
        <v>1303</v>
      </c>
    </row>
    <row r="589" spans="1:13" ht="12.75" customHeight="1" x14ac:dyDescent="0.25">
      <c r="A589" s="689"/>
      <c r="B589" s="5"/>
      <c r="C589" s="44" t="s">
        <v>89</v>
      </c>
      <c r="D589" s="33"/>
      <c r="E589" s="34"/>
      <c r="F589" s="34"/>
      <c r="G589" s="34">
        <f>E589*(1+F589)</f>
        <v>0</v>
      </c>
      <c r="H589" s="34"/>
      <c r="I589" s="33">
        <f>(D589*G589*H589)</f>
        <v>0</v>
      </c>
      <c r="J589" s="33"/>
      <c r="L589" s="21">
        <v>4</v>
      </c>
      <c r="M589" s="21">
        <f>$L$534*100+L589</f>
        <v>1304</v>
      </c>
    </row>
    <row r="590" spans="1:13" ht="12.75" customHeight="1" x14ac:dyDescent="0.25">
      <c r="A590" s="689"/>
      <c r="B590" s="5"/>
      <c r="C590" s="44" t="s">
        <v>90</v>
      </c>
      <c r="D590" s="33"/>
      <c r="E590" s="34"/>
      <c r="F590" s="34"/>
      <c r="G590" s="34">
        <f>E590*(1+F590)</f>
        <v>0</v>
      </c>
      <c r="H590" s="34"/>
      <c r="I590" s="33">
        <f>(D590*G590*H590)</f>
        <v>0</v>
      </c>
      <c r="J590" s="33"/>
      <c r="L590" s="21">
        <v>5</v>
      </c>
      <c r="M590" s="21">
        <f>$L$534*100+L590</f>
        <v>1305</v>
      </c>
    </row>
    <row r="591" spans="1:13" x14ac:dyDescent="0.25">
      <c r="A591" s="46" t="s">
        <v>91</v>
      </c>
      <c r="B591" s="46"/>
      <c r="C591" s="46"/>
      <c r="D591" s="47"/>
      <c r="E591" s="48"/>
      <c r="F591" s="48"/>
      <c r="G591" s="48"/>
      <c r="H591" s="48"/>
      <c r="I591" s="41">
        <f>I544+I558+I571+I585</f>
        <v>0</v>
      </c>
      <c r="J591" s="41">
        <f>J544+J558+J571+J585</f>
        <v>0</v>
      </c>
    </row>
    <row r="592" spans="1:13" x14ac:dyDescent="0.25">
      <c r="A592" s="13" t="s">
        <v>23</v>
      </c>
      <c r="B592" s="13"/>
      <c r="C592" s="12">
        <f>Presentación!$C$3</f>
        <v>1990</v>
      </c>
      <c r="D592" s="12"/>
      <c r="E592" s="12"/>
      <c r="F592" s="12"/>
      <c r="G592" s="12"/>
      <c r="H592" s="12"/>
      <c r="I592" s="12"/>
      <c r="J592" s="12"/>
    </row>
    <row r="593" spans="1:13" ht="12" customHeight="1" x14ac:dyDescent="0.25">
      <c r="A593" s="11" t="s">
        <v>24</v>
      </c>
      <c r="B593" s="11"/>
      <c r="C593" s="10" t="s">
        <v>101</v>
      </c>
      <c r="D593" s="10"/>
      <c r="E593" s="10"/>
      <c r="F593" s="10"/>
      <c r="G593" s="10"/>
      <c r="H593" s="10"/>
      <c r="I593" s="10"/>
      <c r="J593" s="10"/>
      <c r="L593" s="21">
        <v>6</v>
      </c>
    </row>
    <row r="594" spans="1:13" ht="13.5" customHeight="1" x14ac:dyDescent="0.25">
      <c r="A594" s="11" t="s">
        <v>5</v>
      </c>
      <c r="B594" s="11"/>
      <c r="C594" s="690" t="s">
        <v>26</v>
      </c>
      <c r="D594" s="690"/>
      <c r="E594" s="690"/>
      <c r="F594" s="690"/>
      <c r="G594" s="690"/>
      <c r="H594" s="690"/>
      <c r="I594" s="690"/>
      <c r="J594" s="690"/>
    </row>
    <row r="595" spans="1:13" ht="17.25" customHeight="1" x14ac:dyDescent="0.25">
      <c r="A595" s="11" t="s">
        <v>27</v>
      </c>
      <c r="B595" s="11"/>
      <c r="C595" s="690" t="s">
        <v>28</v>
      </c>
      <c r="D595" s="690"/>
      <c r="E595" s="690"/>
      <c r="F595" s="690"/>
      <c r="G595" s="690"/>
      <c r="H595" s="690"/>
      <c r="I595" s="690"/>
      <c r="J595" s="690"/>
    </row>
    <row r="596" spans="1:13" ht="13.5" customHeight="1" x14ac:dyDescent="0.25">
      <c r="A596" s="11" t="s">
        <v>29</v>
      </c>
      <c r="B596" s="11"/>
      <c r="C596" s="690" t="s">
        <v>30</v>
      </c>
      <c r="D596" s="690"/>
      <c r="E596" s="690"/>
      <c r="F596" s="690"/>
      <c r="G596" s="690"/>
      <c r="H596" s="690"/>
      <c r="I596" s="690"/>
      <c r="J596" s="690"/>
    </row>
    <row r="597" spans="1:13" ht="13.5" customHeight="1" x14ac:dyDescent="0.25">
      <c r="A597" s="11" t="s">
        <v>31</v>
      </c>
      <c r="B597" s="11"/>
      <c r="C597" s="690" t="s">
        <v>32</v>
      </c>
      <c r="D597" s="690"/>
      <c r="E597" s="690"/>
      <c r="F597" s="690"/>
      <c r="G597" s="690"/>
      <c r="H597" s="690"/>
      <c r="I597" s="690"/>
      <c r="J597" s="690"/>
    </row>
    <row r="598" spans="1:13" ht="11.25" customHeight="1" x14ac:dyDescent="0.25">
      <c r="A598" s="22" t="s">
        <v>33</v>
      </c>
      <c r="B598" s="22"/>
      <c r="C598" s="23" t="s">
        <v>34</v>
      </c>
      <c r="D598" s="23" t="s">
        <v>35</v>
      </c>
      <c r="E598" s="8" t="s">
        <v>36</v>
      </c>
      <c r="F598" s="8"/>
      <c r="G598" s="8"/>
      <c r="H598" s="24" t="s">
        <v>35</v>
      </c>
      <c r="I598" s="24"/>
      <c r="J598" s="24"/>
    </row>
    <row r="599" spans="1:13" ht="48.75" customHeight="1" x14ac:dyDescent="0.25">
      <c r="A599" s="7" t="s">
        <v>37</v>
      </c>
      <c r="B599" s="7"/>
      <c r="C599" s="7" t="s">
        <v>38</v>
      </c>
      <c r="D599" s="25" t="s">
        <v>39</v>
      </c>
      <c r="E599" s="25" t="s">
        <v>40</v>
      </c>
      <c r="F599" s="25" t="s">
        <v>41</v>
      </c>
      <c r="G599" s="25" t="s">
        <v>42</v>
      </c>
      <c r="H599" s="25" t="s">
        <v>43</v>
      </c>
      <c r="I599" s="25" t="s">
        <v>44</v>
      </c>
      <c r="J599" s="25" t="s">
        <v>45</v>
      </c>
    </row>
    <row r="600" spans="1:13" ht="30.75" customHeight="1" x14ac:dyDescent="0.25">
      <c r="A600" s="7" t="s">
        <v>46</v>
      </c>
      <c r="B600" s="7" t="s">
        <v>47</v>
      </c>
      <c r="C600" s="7"/>
      <c r="D600" s="25" t="s">
        <v>48</v>
      </c>
      <c r="E600" s="25" t="s">
        <v>49</v>
      </c>
      <c r="F600" s="25" t="s">
        <v>50</v>
      </c>
      <c r="G600" s="25" t="s">
        <v>49</v>
      </c>
      <c r="H600" s="25" t="s">
        <v>51</v>
      </c>
      <c r="I600" s="25" t="s">
        <v>52</v>
      </c>
      <c r="J600" s="25" t="s">
        <v>53</v>
      </c>
    </row>
    <row r="601" spans="1:13" ht="34.5" x14ac:dyDescent="0.25">
      <c r="A601" s="7"/>
      <c r="B601" s="7"/>
      <c r="C601" s="7"/>
      <c r="D601" s="25" t="s">
        <v>54</v>
      </c>
      <c r="E601" s="25" t="s">
        <v>55</v>
      </c>
      <c r="F601" s="25" t="s">
        <v>56</v>
      </c>
      <c r="G601" s="25" t="s">
        <v>57</v>
      </c>
      <c r="H601" s="25" t="s">
        <v>58</v>
      </c>
      <c r="I601" s="25" t="s">
        <v>59</v>
      </c>
      <c r="J601" s="25" t="s">
        <v>60</v>
      </c>
    </row>
    <row r="602" spans="1:13" ht="18.75" customHeight="1" x14ac:dyDescent="0.25">
      <c r="A602" s="7"/>
      <c r="B602" s="7"/>
      <c r="C602" s="7"/>
      <c r="D602" s="72" t="s">
        <v>61</v>
      </c>
      <c r="E602" s="72" t="s">
        <v>62</v>
      </c>
      <c r="F602" s="72" t="s">
        <v>63</v>
      </c>
      <c r="G602" s="72" t="s">
        <v>64</v>
      </c>
      <c r="H602" s="72" t="s">
        <v>65</v>
      </c>
      <c r="I602" s="72" t="s">
        <v>66</v>
      </c>
      <c r="J602" s="72" t="s">
        <v>67</v>
      </c>
    </row>
    <row r="603" spans="1:13" ht="12" customHeight="1" x14ac:dyDescent="0.25">
      <c r="A603" s="7" t="s">
        <v>68</v>
      </c>
      <c r="B603" s="691" t="s">
        <v>68</v>
      </c>
      <c r="C603" s="36" t="s">
        <v>69</v>
      </c>
      <c r="D603" s="41">
        <f>SUM(D604:D616)</f>
        <v>0</v>
      </c>
      <c r="E603" s="39"/>
      <c r="F603" s="39"/>
      <c r="G603" s="40"/>
      <c r="H603" s="39"/>
      <c r="I603" s="73">
        <f>SUM(I604:I616)</f>
        <v>0</v>
      </c>
      <c r="J603" s="73">
        <f>SUM(J604:J615)</f>
        <v>0</v>
      </c>
    </row>
    <row r="604" spans="1:13" ht="12.75" customHeight="1" x14ac:dyDescent="0.25">
      <c r="A604" s="7"/>
      <c r="B604" s="691"/>
      <c r="C604" s="32" t="s">
        <v>70</v>
      </c>
      <c r="D604" s="33"/>
      <c r="E604" s="34"/>
      <c r="F604" s="34"/>
      <c r="G604" s="34">
        <f t="shared" ref="G604:G615" si="94">E604*(1+F604)</f>
        <v>0</v>
      </c>
      <c r="H604" s="34"/>
      <c r="I604" s="33">
        <f t="shared" ref="I604:I616" si="95">(D604*G604*H604)</f>
        <v>0</v>
      </c>
      <c r="J604" s="33"/>
      <c r="L604" s="21">
        <v>1</v>
      </c>
      <c r="M604" s="21">
        <f t="shared" ref="M604:M616" si="96">$L$593*100+L604</f>
        <v>601</v>
      </c>
    </row>
    <row r="605" spans="1:13" ht="12.75" customHeight="1" x14ac:dyDescent="0.25">
      <c r="A605" s="7"/>
      <c r="B605" s="691"/>
      <c r="C605" s="32" t="s">
        <v>71</v>
      </c>
      <c r="D605" s="33"/>
      <c r="E605" s="34"/>
      <c r="F605" s="34"/>
      <c r="G605" s="34">
        <f t="shared" si="94"/>
        <v>0</v>
      </c>
      <c r="H605" s="34"/>
      <c r="I605" s="33">
        <f t="shared" si="95"/>
        <v>0</v>
      </c>
      <c r="J605" s="33"/>
      <c r="L605" s="21">
        <v>2</v>
      </c>
      <c r="M605" s="21">
        <f t="shared" si="96"/>
        <v>602</v>
      </c>
    </row>
    <row r="606" spans="1:13" ht="12.75" customHeight="1" x14ac:dyDescent="0.25">
      <c r="A606" s="7"/>
      <c r="B606" s="691"/>
      <c r="C606" s="32" t="s">
        <v>72</v>
      </c>
      <c r="D606" s="33"/>
      <c r="E606" s="34"/>
      <c r="F606" s="34"/>
      <c r="G606" s="34">
        <f t="shared" si="94"/>
        <v>0</v>
      </c>
      <c r="H606" s="34"/>
      <c r="I606" s="33">
        <f t="shared" si="95"/>
        <v>0</v>
      </c>
      <c r="J606" s="33"/>
      <c r="L606" s="21">
        <v>3</v>
      </c>
      <c r="M606" s="21">
        <f t="shared" si="96"/>
        <v>603</v>
      </c>
    </row>
    <row r="607" spans="1:13" ht="12.75" customHeight="1" x14ac:dyDescent="0.25">
      <c r="A607" s="7"/>
      <c r="B607" s="691"/>
      <c r="C607" s="32" t="s">
        <v>73</v>
      </c>
      <c r="D607" s="33"/>
      <c r="E607" s="34"/>
      <c r="F607" s="34"/>
      <c r="G607" s="34">
        <f t="shared" si="94"/>
        <v>0</v>
      </c>
      <c r="H607" s="34"/>
      <c r="I607" s="33">
        <f t="shared" si="95"/>
        <v>0</v>
      </c>
      <c r="J607" s="33"/>
      <c r="L607" s="21">
        <v>4</v>
      </c>
      <c r="M607" s="21">
        <f t="shared" si="96"/>
        <v>604</v>
      </c>
    </row>
    <row r="608" spans="1:13" ht="12.75" customHeight="1" x14ac:dyDescent="0.25">
      <c r="A608" s="7"/>
      <c r="B608" s="691"/>
      <c r="C608" s="35" t="s">
        <v>74</v>
      </c>
      <c r="D608" s="33"/>
      <c r="E608" s="34"/>
      <c r="F608" s="34"/>
      <c r="G608" s="34">
        <f t="shared" si="94"/>
        <v>0</v>
      </c>
      <c r="H608" s="34"/>
      <c r="I608" s="33">
        <f t="shared" si="95"/>
        <v>0</v>
      </c>
      <c r="J608" s="33"/>
      <c r="L608" s="21">
        <v>5</v>
      </c>
      <c r="M608" s="21">
        <f t="shared" si="96"/>
        <v>605</v>
      </c>
    </row>
    <row r="609" spans="1:13" s="50" customFormat="1" ht="12.75" customHeight="1" x14ac:dyDescent="0.25">
      <c r="A609" s="7"/>
      <c r="B609" s="691"/>
      <c r="C609" s="32" t="s">
        <v>75</v>
      </c>
      <c r="D609" s="33"/>
      <c r="E609" s="34"/>
      <c r="F609" s="34"/>
      <c r="G609" s="34">
        <f t="shared" si="94"/>
        <v>0</v>
      </c>
      <c r="H609" s="34"/>
      <c r="I609" s="33">
        <f t="shared" si="95"/>
        <v>0</v>
      </c>
      <c r="J609" s="33"/>
      <c r="L609" s="21">
        <v>6</v>
      </c>
      <c r="M609" s="21">
        <f t="shared" si="96"/>
        <v>606</v>
      </c>
    </row>
    <row r="610" spans="1:13" s="50" customFormat="1" ht="12.75" customHeight="1" x14ac:dyDescent="0.25">
      <c r="A610" s="7"/>
      <c r="B610" s="691"/>
      <c r="C610" s="32" t="s">
        <v>76</v>
      </c>
      <c r="D610" s="33"/>
      <c r="E610" s="34"/>
      <c r="F610" s="34"/>
      <c r="G610" s="34">
        <f t="shared" si="94"/>
        <v>0</v>
      </c>
      <c r="H610" s="34"/>
      <c r="I610" s="33">
        <f t="shared" si="95"/>
        <v>0</v>
      </c>
      <c r="J610" s="33"/>
      <c r="L610" s="21">
        <v>7</v>
      </c>
      <c r="M610" s="21">
        <f t="shared" si="96"/>
        <v>607</v>
      </c>
    </row>
    <row r="611" spans="1:13" s="50" customFormat="1" ht="12.75" customHeight="1" x14ac:dyDescent="0.25">
      <c r="A611" s="7"/>
      <c r="B611" s="691"/>
      <c r="C611" s="32" t="s">
        <v>77</v>
      </c>
      <c r="D611" s="33"/>
      <c r="E611" s="34"/>
      <c r="F611" s="34"/>
      <c r="G611" s="34">
        <f t="shared" si="94"/>
        <v>0</v>
      </c>
      <c r="H611" s="34"/>
      <c r="I611" s="33">
        <f t="shared" si="95"/>
        <v>0</v>
      </c>
      <c r="J611" s="33"/>
      <c r="L611" s="21">
        <v>8</v>
      </c>
      <c r="M611" s="21">
        <f t="shared" si="96"/>
        <v>608</v>
      </c>
    </row>
    <row r="612" spans="1:13" s="50" customFormat="1" ht="12.75" customHeight="1" x14ac:dyDescent="0.25">
      <c r="A612" s="7"/>
      <c r="B612" s="691"/>
      <c r="C612" s="32" t="s">
        <v>78</v>
      </c>
      <c r="D612" s="33"/>
      <c r="E612" s="34"/>
      <c r="F612" s="34"/>
      <c r="G612" s="34">
        <f t="shared" si="94"/>
        <v>0</v>
      </c>
      <c r="H612" s="34"/>
      <c r="I612" s="33">
        <f t="shared" si="95"/>
        <v>0</v>
      </c>
      <c r="J612" s="33"/>
      <c r="L612" s="21">
        <v>9</v>
      </c>
      <c r="M612" s="21">
        <f t="shared" si="96"/>
        <v>609</v>
      </c>
    </row>
    <row r="613" spans="1:13" ht="12.75" customHeight="1" x14ac:dyDescent="0.25">
      <c r="A613" s="7"/>
      <c r="B613" s="691"/>
      <c r="C613" s="32" t="s">
        <v>79</v>
      </c>
      <c r="D613" s="33"/>
      <c r="E613" s="34"/>
      <c r="F613" s="34"/>
      <c r="G613" s="34">
        <f t="shared" si="94"/>
        <v>0</v>
      </c>
      <c r="H613" s="34"/>
      <c r="I613" s="33">
        <f t="shared" si="95"/>
        <v>0</v>
      </c>
      <c r="J613" s="33"/>
      <c r="L613" s="21">
        <v>10</v>
      </c>
      <c r="M613" s="21">
        <f t="shared" si="96"/>
        <v>610</v>
      </c>
    </row>
    <row r="614" spans="1:13" ht="12.75" customHeight="1" x14ac:dyDescent="0.25">
      <c r="A614" s="7"/>
      <c r="B614" s="691"/>
      <c r="C614" s="32" t="s">
        <v>80</v>
      </c>
      <c r="D614" s="33"/>
      <c r="E614" s="34"/>
      <c r="F614" s="34"/>
      <c r="G614" s="34">
        <f t="shared" si="94"/>
        <v>0</v>
      </c>
      <c r="H614" s="34"/>
      <c r="I614" s="33">
        <f t="shared" si="95"/>
        <v>0</v>
      </c>
      <c r="J614" s="33"/>
      <c r="L614" s="21">
        <v>11</v>
      </c>
      <c r="M614" s="21">
        <f t="shared" si="96"/>
        <v>611</v>
      </c>
    </row>
    <row r="615" spans="1:13" ht="13.5" customHeight="1" x14ac:dyDescent="0.25">
      <c r="A615" s="7"/>
      <c r="B615" s="691"/>
      <c r="C615" s="32" t="s">
        <v>81</v>
      </c>
      <c r="D615" s="33"/>
      <c r="E615" s="34"/>
      <c r="F615" s="34"/>
      <c r="G615" s="34">
        <f t="shared" si="94"/>
        <v>0</v>
      </c>
      <c r="H615" s="34"/>
      <c r="I615" s="33">
        <f t="shared" si="95"/>
        <v>0</v>
      </c>
      <c r="J615" s="33"/>
      <c r="L615" s="21">
        <v>12</v>
      </c>
      <c r="M615" s="21">
        <f t="shared" si="96"/>
        <v>612</v>
      </c>
    </row>
    <row r="616" spans="1:13" ht="13.5" customHeight="1" x14ac:dyDescent="0.25">
      <c r="A616" s="7"/>
      <c r="B616" s="691"/>
      <c r="C616" s="32" t="s">
        <v>82</v>
      </c>
      <c r="D616" s="33"/>
      <c r="E616" s="34"/>
      <c r="F616" s="34"/>
      <c r="G616" s="34"/>
      <c r="H616" s="34"/>
      <c r="I616" s="33">
        <f t="shared" si="95"/>
        <v>0</v>
      </c>
      <c r="J616" s="33"/>
      <c r="M616" s="21">
        <f t="shared" si="96"/>
        <v>600</v>
      </c>
    </row>
    <row r="617" spans="1:13" ht="13.5" customHeight="1" x14ac:dyDescent="0.25">
      <c r="A617" s="7"/>
      <c r="B617" s="691"/>
      <c r="C617" s="36" t="s">
        <v>83</v>
      </c>
      <c r="D617" s="37">
        <f>SUM(D618:D629)</f>
        <v>0</v>
      </c>
      <c r="E617" s="38"/>
      <c r="F617" s="39"/>
      <c r="G617" s="40"/>
      <c r="H617" s="39"/>
      <c r="I617" s="41">
        <f>SUM(I618:I629)</f>
        <v>0</v>
      </c>
      <c r="J617" s="41">
        <f>SUM(J618:J629)</f>
        <v>0</v>
      </c>
    </row>
    <row r="618" spans="1:13" ht="12.75" customHeight="1" x14ac:dyDescent="0.25">
      <c r="A618" s="7"/>
      <c r="B618" s="691"/>
      <c r="C618" s="32" t="s">
        <v>70</v>
      </c>
      <c r="D618" s="33"/>
      <c r="E618" s="34"/>
      <c r="F618" s="34"/>
      <c r="G618" s="34">
        <f t="shared" ref="G618:G629" si="97">E618*(1+F618)</f>
        <v>0</v>
      </c>
      <c r="H618" s="34"/>
      <c r="I618" s="33">
        <f t="shared" ref="I618:I629" si="98">(D618*G618*H618)</f>
        <v>0</v>
      </c>
      <c r="J618" s="33"/>
      <c r="L618" s="21">
        <v>1</v>
      </c>
      <c r="M618" s="21">
        <f t="shared" ref="M618:M629" si="99">$L$593*100+L618</f>
        <v>601</v>
      </c>
    </row>
    <row r="619" spans="1:13" ht="13.5" customHeight="1" x14ac:dyDescent="0.25">
      <c r="A619" s="7"/>
      <c r="B619" s="691"/>
      <c r="C619" s="32" t="s">
        <v>71</v>
      </c>
      <c r="D619" s="33"/>
      <c r="E619" s="34"/>
      <c r="F619" s="34"/>
      <c r="G619" s="34">
        <f t="shared" si="97"/>
        <v>0</v>
      </c>
      <c r="H619" s="34"/>
      <c r="I619" s="33">
        <f t="shared" si="98"/>
        <v>0</v>
      </c>
      <c r="J619" s="33"/>
      <c r="L619" s="21">
        <v>2</v>
      </c>
      <c r="M619" s="21">
        <f t="shared" si="99"/>
        <v>602</v>
      </c>
    </row>
    <row r="620" spans="1:13" ht="13.5" customHeight="1" x14ac:dyDescent="0.25">
      <c r="A620" s="7"/>
      <c r="B620" s="691"/>
      <c r="C620" s="32" t="s">
        <v>72</v>
      </c>
      <c r="D620" s="33"/>
      <c r="E620" s="34"/>
      <c r="F620" s="34"/>
      <c r="G620" s="34">
        <f t="shared" si="97"/>
        <v>0</v>
      </c>
      <c r="H620" s="34"/>
      <c r="I620" s="33">
        <f t="shared" si="98"/>
        <v>0</v>
      </c>
      <c r="J620" s="33"/>
      <c r="L620" s="21">
        <v>3</v>
      </c>
      <c r="M620" s="21">
        <f t="shared" si="99"/>
        <v>603</v>
      </c>
    </row>
    <row r="621" spans="1:13" ht="12.75" customHeight="1" x14ac:dyDescent="0.25">
      <c r="A621" s="7"/>
      <c r="B621" s="691"/>
      <c r="C621" s="32" t="s">
        <v>73</v>
      </c>
      <c r="D621" s="33"/>
      <c r="E621" s="34"/>
      <c r="F621" s="34"/>
      <c r="G621" s="34">
        <f t="shared" si="97"/>
        <v>0</v>
      </c>
      <c r="H621" s="34"/>
      <c r="I621" s="33">
        <f t="shared" si="98"/>
        <v>0</v>
      </c>
      <c r="J621" s="33"/>
      <c r="L621" s="21">
        <v>4</v>
      </c>
      <c r="M621" s="21">
        <f t="shared" si="99"/>
        <v>604</v>
      </c>
    </row>
    <row r="622" spans="1:13" ht="12.75" customHeight="1" x14ac:dyDescent="0.25">
      <c r="A622" s="7"/>
      <c r="B622" s="691"/>
      <c r="C622" s="35" t="s">
        <v>74</v>
      </c>
      <c r="D622" s="33"/>
      <c r="E622" s="34"/>
      <c r="F622" s="34"/>
      <c r="G622" s="34">
        <f t="shared" si="97"/>
        <v>0</v>
      </c>
      <c r="H622" s="34"/>
      <c r="I622" s="33">
        <f t="shared" si="98"/>
        <v>0</v>
      </c>
      <c r="J622" s="33"/>
      <c r="L622" s="21">
        <v>5</v>
      </c>
      <c r="M622" s="21">
        <f t="shared" si="99"/>
        <v>605</v>
      </c>
    </row>
    <row r="623" spans="1:13" ht="12.75" customHeight="1" x14ac:dyDescent="0.25">
      <c r="A623" s="7"/>
      <c r="B623" s="691"/>
      <c r="C623" s="32" t="s">
        <v>75</v>
      </c>
      <c r="D623" s="33"/>
      <c r="E623" s="34"/>
      <c r="F623" s="34"/>
      <c r="G623" s="34">
        <f t="shared" si="97"/>
        <v>0</v>
      </c>
      <c r="H623" s="34"/>
      <c r="I623" s="33">
        <f t="shared" si="98"/>
        <v>0</v>
      </c>
      <c r="J623" s="33"/>
      <c r="L623" s="21">
        <v>6</v>
      </c>
      <c r="M623" s="21">
        <f t="shared" si="99"/>
        <v>606</v>
      </c>
    </row>
    <row r="624" spans="1:13" ht="12.75" customHeight="1" x14ac:dyDescent="0.25">
      <c r="A624" s="7"/>
      <c r="B624" s="691"/>
      <c r="C624" s="32" t="s">
        <v>76</v>
      </c>
      <c r="D624" s="33"/>
      <c r="E624" s="34"/>
      <c r="F624" s="34"/>
      <c r="G624" s="34">
        <f t="shared" si="97"/>
        <v>0</v>
      </c>
      <c r="H624" s="34"/>
      <c r="I624" s="33">
        <f t="shared" si="98"/>
        <v>0</v>
      </c>
      <c r="J624" s="33"/>
      <c r="L624" s="21">
        <v>7</v>
      </c>
      <c r="M624" s="21">
        <f t="shared" si="99"/>
        <v>607</v>
      </c>
    </row>
    <row r="625" spans="1:13" ht="12.75" customHeight="1" x14ac:dyDescent="0.25">
      <c r="A625" s="7"/>
      <c r="B625" s="691"/>
      <c r="C625" s="32" t="s">
        <v>77</v>
      </c>
      <c r="D625" s="33"/>
      <c r="E625" s="34"/>
      <c r="F625" s="34"/>
      <c r="G625" s="34">
        <f t="shared" si="97"/>
        <v>0</v>
      </c>
      <c r="H625" s="34"/>
      <c r="I625" s="33">
        <f t="shared" si="98"/>
        <v>0</v>
      </c>
      <c r="J625" s="33"/>
      <c r="L625" s="21">
        <v>8</v>
      </c>
      <c r="M625" s="21">
        <f t="shared" si="99"/>
        <v>608</v>
      </c>
    </row>
    <row r="626" spans="1:13" ht="12.75" customHeight="1" x14ac:dyDescent="0.25">
      <c r="A626" s="7"/>
      <c r="B626" s="691"/>
      <c r="C626" s="32" t="s">
        <v>78</v>
      </c>
      <c r="D626" s="33"/>
      <c r="E626" s="34"/>
      <c r="F626" s="34"/>
      <c r="G626" s="34">
        <f t="shared" si="97"/>
        <v>0</v>
      </c>
      <c r="H626" s="34"/>
      <c r="I626" s="33">
        <f t="shared" si="98"/>
        <v>0</v>
      </c>
      <c r="J626" s="33"/>
      <c r="L626" s="21">
        <v>9</v>
      </c>
      <c r="M626" s="21">
        <f t="shared" si="99"/>
        <v>609</v>
      </c>
    </row>
    <row r="627" spans="1:13" ht="12.75" customHeight="1" x14ac:dyDescent="0.25">
      <c r="A627" s="7"/>
      <c r="B627" s="691"/>
      <c r="C627" s="32" t="s">
        <v>79</v>
      </c>
      <c r="D627" s="33"/>
      <c r="E627" s="34"/>
      <c r="F627" s="34"/>
      <c r="G627" s="34">
        <f t="shared" si="97"/>
        <v>0</v>
      </c>
      <c r="H627" s="34"/>
      <c r="I627" s="33">
        <f t="shared" si="98"/>
        <v>0</v>
      </c>
      <c r="J627" s="33"/>
      <c r="L627" s="21">
        <v>10</v>
      </c>
      <c r="M627" s="21">
        <f t="shared" si="99"/>
        <v>610</v>
      </c>
    </row>
    <row r="628" spans="1:13" ht="12.75" customHeight="1" x14ac:dyDescent="0.25">
      <c r="A628" s="7"/>
      <c r="B628" s="691"/>
      <c r="C628" s="32" t="s">
        <v>80</v>
      </c>
      <c r="D628" s="33"/>
      <c r="E628" s="34"/>
      <c r="F628" s="34"/>
      <c r="G628" s="34">
        <f t="shared" si="97"/>
        <v>0</v>
      </c>
      <c r="H628" s="34"/>
      <c r="I628" s="33">
        <f t="shared" si="98"/>
        <v>0</v>
      </c>
      <c r="J628" s="33"/>
      <c r="L628" s="21">
        <v>11</v>
      </c>
      <c r="M628" s="21">
        <f t="shared" si="99"/>
        <v>611</v>
      </c>
    </row>
    <row r="629" spans="1:13" ht="13.5" customHeight="1" x14ac:dyDescent="0.25">
      <c r="A629" s="7"/>
      <c r="B629" s="691"/>
      <c r="C629" s="32" t="s">
        <v>81</v>
      </c>
      <c r="D629" s="33"/>
      <c r="E629" s="34"/>
      <c r="F629" s="34"/>
      <c r="G629" s="34">
        <f t="shared" si="97"/>
        <v>0</v>
      </c>
      <c r="H629" s="34"/>
      <c r="I629" s="33">
        <f t="shared" si="98"/>
        <v>0</v>
      </c>
      <c r="J629" s="33"/>
      <c r="L629" s="21">
        <v>12</v>
      </c>
      <c r="M629" s="21">
        <f t="shared" si="99"/>
        <v>612</v>
      </c>
    </row>
    <row r="630" spans="1:13" ht="13.5" customHeight="1" x14ac:dyDescent="0.25">
      <c r="A630" s="7"/>
      <c r="B630" s="691"/>
      <c r="C630" s="36" t="s">
        <v>84</v>
      </c>
      <c r="D630" s="37">
        <f>SUM(D631:D643)</f>
        <v>0</v>
      </c>
      <c r="E630" s="38"/>
      <c r="F630" s="39"/>
      <c r="G630" s="40"/>
      <c r="H630" s="39"/>
      <c r="I630" s="41">
        <f>SUM(I631:I643)</f>
        <v>0</v>
      </c>
      <c r="J630" s="41">
        <f>SUM(J631:J642)</f>
        <v>0</v>
      </c>
    </row>
    <row r="631" spans="1:13" ht="12.75" customHeight="1" x14ac:dyDescent="0.25">
      <c r="A631" s="7"/>
      <c r="B631" s="691"/>
      <c r="C631" s="32" t="s">
        <v>70</v>
      </c>
      <c r="D631" s="33"/>
      <c r="E631" s="34"/>
      <c r="F631" s="34"/>
      <c r="G631" s="34">
        <f t="shared" ref="G631:G642" si="100">E631*(1+F631)</f>
        <v>0</v>
      </c>
      <c r="H631" s="34"/>
      <c r="I631" s="33">
        <f t="shared" ref="I631:I643" si="101">(D631*G631*H631)</f>
        <v>0</v>
      </c>
      <c r="J631" s="33"/>
      <c r="L631" s="21">
        <v>1</v>
      </c>
      <c r="M631" s="21">
        <f t="shared" ref="M631:M643" si="102">$L$593*100+L631</f>
        <v>601</v>
      </c>
    </row>
    <row r="632" spans="1:13" ht="12.75" customHeight="1" x14ac:dyDescent="0.25">
      <c r="A632" s="7"/>
      <c r="B632" s="691"/>
      <c r="C632" s="32" t="s">
        <v>71</v>
      </c>
      <c r="D632" s="33"/>
      <c r="E632" s="34"/>
      <c r="F632" s="34"/>
      <c r="G632" s="34">
        <f t="shared" si="100"/>
        <v>0</v>
      </c>
      <c r="H632" s="34"/>
      <c r="I632" s="33">
        <f t="shared" si="101"/>
        <v>0</v>
      </c>
      <c r="J632" s="33"/>
      <c r="L632" s="21">
        <v>2</v>
      </c>
      <c r="M632" s="21">
        <f t="shared" si="102"/>
        <v>602</v>
      </c>
    </row>
    <row r="633" spans="1:13" ht="12.75" customHeight="1" x14ac:dyDescent="0.25">
      <c r="A633" s="7"/>
      <c r="B633" s="691"/>
      <c r="C633" s="32" t="s">
        <v>72</v>
      </c>
      <c r="D633" s="33"/>
      <c r="E633" s="34"/>
      <c r="F633" s="34"/>
      <c r="G633" s="34">
        <f t="shared" si="100"/>
        <v>0</v>
      </c>
      <c r="H633" s="34"/>
      <c r="I633" s="33">
        <f t="shared" si="101"/>
        <v>0</v>
      </c>
      <c r="J633" s="33"/>
      <c r="L633" s="21">
        <v>3</v>
      </c>
      <c r="M633" s="21">
        <f t="shared" si="102"/>
        <v>603</v>
      </c>
    </row>
    <row r="634" spans="1:13" ht="12.75" customHeight="1" x14ac:dyDescent="0.25">
      <c r="A634" s="7"/>
      <c r="B634" s="691"/>
      <c r="C634" s="32" t="s">
        <v>73</v>
      </c>
      <c r="D634" s="33"/>
      <c r="E634" s="34"/>
      <c r="F634" s="34"/>
      <c r="G634" s="34">
        <f t="shared" si="100"/>
        <v>0</v>
      </c>
      <c r="H634" s="34"/>
      <c r="I634" s="33">
        <f t="shared" si="101"/>
        <v>0</v>
      </c>
      <c r="J634" s="33"/>
      <c r="L634" s="21">
        <v>4</v>
      </c>
      <c r="M634" s="21">
        <f t="shared" si="102"/>
        <v>604</v>
      </c>
    </row>
    <row r="635" spans="1:13" ht="12.75" customHeight="1" x14ac:dyDescent="0.25">
      <c r="A635" s="7"/>
      <c r="B635" s="691"/>
      <c r="C635" s="35" t="s">
        <v>74</v>
      </c>
      <c r="D635" s="33"/>
      <c r="E635" s="34"/>
      <c r="F635" s="34"/>
      <c r="G635" s="34">
        <f t="shared" si="100"/>
        <v>0</v>
      </c>
      <c r="H635" s="34"/>
      <c r="I635" s="33">
        <f t="shared" si="101"/>
        <v>0</v>
      </c>
      <c r="J635" s="33"/>
      <c r="L635" s="21">
        <v>5</v>
      </c>
      <c r="M635" s="21">
        <f t="shared" si="102"/>
        <v>605</v>
      </c>
    </row>
    <row r="636" spans="1:13" ht="12.75" customHeight="1" x14ac:dyDescent="0.25">
      <c r="A636" s="7"/>
      <c r="B636" s="691"/>
      <c r="C636" s="32" t="s">
        <v>75</v>
      </c>
      <c r="D636" s="33"/>
      <c r="E636" s="34"/>
      <c r="F636" s="34"/>
      <c r="G636" s="34">
        <f t="shared" si="100"/>
        <v>0</v>
      </c>
      <c r="H636" s="34"/>
      <c r="I636" s="33">
        <f t="shared" si="101"/>
        <v>0</v>
      </c>
      <c r="J636" s="33"/>
      <c r="L636" s="21">
        <v>6</v>
      </c>
      <c r="M636" s="21">
        <f t="shared" si="102"/>
        <v>606</v>
      </c>
    </row>
    <row r="637" spans="1:13" ht="12.75" customHeight="1" x14ac:dyDescent="0.25">
      <c r="A637" s="7"/>
      <c r="B637" s="691"/>
      <c r="C637" s="32" t="s">
        <v>76</v>
      </c>
      <c r="D637" s="33"/>
      <c r="E637" s="34"/>
      <c r="F637" s="34"/>
      <c r="G637" s="34">
        <f t="shared" si="100"/>
        <v>0</v>
      </c>
      <c r="H637" s="34"/>
      <c r="I637" s="33">
        <f t="shared" si="101"/>
        <v>0</v>
      </c>
      <c r="J637" s="33"/>
      <c r="L637" s="21">
        <v>7</v>
      </c>
      <c r="M637" s="21">
        <f t="shared" si="102"/>
        <v>607</v>
      </c>
    </row>
    <row r="638" spans="1:13" ht="12.75" customHeight="1" x14ac:dyDescent="0.25">
      <c r="A638" s="7"/>
      <c r="B638" s="691"/>
      <c r="C638" s="32" t="s">
        <v>77</v>
      </c>
      <c r="D638" s="33"/>
      <c r="E638" s="34"/>
      <c r="F638" s="34"/>
      <c r="G638" s="34">
        <f t="shared" si="100"/>
        <v>0</v>
      </c>
      <c r="H638" s="34"/>
      <c r="I638" s="33">
        <f t="shared" si="101"/>
        <v>0</v>
      </c>
      <c r="J638" s="33"/>
      <c r="L638" s="21">
        <v>8</v>
      </c>
      <c r="M638" s="21">
        <f t="shared" si="102"/>
        <v>608</v>
      </c>
    </row>
    <row r="639" spans="1:13" ht="12.75" customHeight="1" x14ac:dyDescent="0.25">
      <c r="A639" s="7"/>
      <c r="B639" s="691"/>
      <c r="C639" s="32" t="s">
        <v>78</v>
      </c>
      <c r="D639" s="33"/>
      <c r="E639" s="34"/>
      <c r="F639" s="34"/>
      <c r="G639" s="34">
        <f t="shared" si="100"/>
        <v>0</v>
      </c>
      <c r="H639" s="34"/>
      <c r="I639" s="33">
        <f t="shared" si="101"/>
        <v>0</v>
      </c>
      <c r="J639" s="33"/>
      <c r="L639" s="21">
        <v>9</v>
      </c>
      <c r="M639" s="21">
        <f t="shared" si="102"/>
        <v>609</v>
      </c>
    </row>
    <row r="640" spans="1:13" ht="12.75" customHeight="1" x14ac:dyDescent="0.25">
      <c r="A640" s="7"/>
      <c r="B640" s="691"/>
      <c r="C640" s="32" t="s">
        <v>79</v>
      </c>
      <c r="D640" s="33"/>
      <c r="E640" s="34"/>
      <c r="F640" s="34"/>
      <c r="G640" s="34">
        <f t="shared" si="100"/>
        <v>0</v>
      </c>
      <c r="H640" s="34"/>
      <c r="I640" s="33">
        <f t="shared" si="101"/>
        <v>0</v>
      </c>
      <c r="J640" s="33"/>
      <c r="L640" s="21">
        <v>10</v>
      </c>
      <c r="M640" s="21">
        <f t="shared" si="102"/>
        <v>610</v>
      </c>
    </row>
    <row r="641" spans="1:13" ht="12.75" customHeight="1" x14ac:dyDescent="0.25">
      <c r="A641" s="7"/>
      <c r="B641" s="691"/>
      <c r="C641" s="32" t="s">
        <v>80</v>
      </c>
      <c r="D641" s="33"/>
      <c r="E641" s="34"/>
      <c r="F641" s="34"/>
      <c r="G641" s="34">
        <f t="shared" si="100"/>
        <v>0</v>
      </c>
      <c r="H641" s="34"/>
      <c r="I641" s="33">
        <f t="shared" si="101"/>
        <v>0</v>
      </c>
      <c r="J641" s="33"/>
      <c r="L641" s="21">
        <v>11</v>
      </c>
      <c r="M641" s="21">
        <f t="shared" si="102"/>
        <v>611</v>
      </c>
    </row>
    <row r="642" spans="1:13" ht="13.5" customHeight="1" x14ac:dyDescent="0.25">
      <c r="A642" s="7"/>
      <c r="B642" s="691"/>
      <c r="C642" s="32" t="s">
        <v>81</v>
      </c>
      <c r="D642" s="33"/>
      <c r="E642" s="34"/>
      <c r="F642" s="34"/>
      <c r="G642" s="34">
        <f t="shared" si="100"/>
        <v>0</v>
      </c>
      <c r="H642" s="34"/>
      <c r="I642" s="33">
        <f t="shared" si="101"/>
        <v>0</v>
      </c>
      <c r="J642" s="33"/>
      <c r="L642" s="21">
        <v>12</v>
      </c>
      <c r="M642" s="21">
        <f t="shared" si="102"/>
        <v>612</v>
      </c>
    </row>
    <row r="643" spans="1:13" ht="13.5" customHeight="1" x14ac:dyDescent="0.25">
      <c r="A643" s="7"/>
      <c r="B643" s="691"/>
      <c r="C643" s="32" t="s">
        <v>82</v>
      </c>
      <c r="D643" s="33"/>
      <c r="E643" s="34"/>
      <c r="F643" s="34"/>
      <c r="G643" s="34"/>
      <c r="H643" s="34"/>
      <c r="I643" s="33">
        <f t="shared" si="101"/>
        <v>0</v>
      </c>
      <c r="J643" s="33"/>
      <c r="M643" s="21">
        <f t="shared" si="102"/>
        <v>600</v>
      </c>
    </row>
    <row r="644" spans="1:13" ht="13.5" customHeight="1" x14ac:dyDescent="0.25">
      <c r="A644" s="7"/>
      <c r="B644" s="691"/>
      <c r="C644" s="36" t="s">
        <v>85</v>
      </c>
      <c r="D644" s="37">
        <f>SUM(D645:D649)</f>
        <v>0</v>
      </c>
      <c r="E644" s="42"/>
      <c r="F644" s="42"/>
      <c r="G644" s="43"/>
      <c r="H644" s="42"/>
      <c r="I644" s="41">
        <f>SUM(I645:I649)</f>
        <v>0</v>
      </c>
      <c r="J644" s="41">
        <f>SUM(J645:J649)</f>
        <v>0</v>
      </c>
    </row>
    <row r="645" spans="1:13" ht="12.75" customHeight="1" x14ac:dyDescent="0.25">
      <c r="A645" s="7"/>
      <c r="B645" s="691"/>
      <c r="C645" s="44" t="s">
        <v>86</v>
      </c>
      <c r="D645" s="33"/>
      <c r="E645" s="34"/>
      <c r="F645" s="34"/>
      <c r="G645" s="34">
        <f>E645*(1+F645)</f>
        <v>0</v>
      </c>
      <c r="H645" s="34"/>
      <c r="I645" s="33">
        <f>(D645*G645*H645)</f>
        <v>0</v>
      </c>
      <c r="J645" s="33"/>
      <c r="L645" s="21">
        <v>1</v>
      </c>
      <c r="M645" s="21">
        <f>$L$593*100+L645</f>
        <v>601</v>
      </c>
    </row>
    <row r="646" spans="1:13" ht="12.75" customHeight="1" x14ac:dyDescent="0.25">
      <c r="A646" s="7"/>
      <c r="B646" s="691"/>
      <c r="C646" s="44" t="s">
        <v>87</v>
      </c>
      <c r="D646" s="33"/>
      <c r="E646" s="34"/>
      <c r="F646" s="34"/>
      <c r="G646" s="34">
        <f>E646*(1+F646)</f>
        <v>0</v>
      </c>
      <c r="H646" s="34"/>
      <c r="I646" s="33">
        <f>(D646*G646*H646)</f>
        <v>0</v>
      </c>
      <c r="J646" s="33"/>
      <c r="L646" s="21">
        <v>2</v>
      </c>
      <c r="M646" s="21">
        <f>$L$593*100+L646</f>
        <v>602</v>
      </c>
    </row>
    <row r="647" spans="1:13" ht="12.75" customHeight="1" x14ac:dyDescent="0.25">
      <c r="A647" s="7"/>
      <c r="B647" s="691"/>
      <c r="C647" s="44" t="s">
        <v>88</v>
      </c>
      <c r="D647" s="33"/>
      <c r="E647" s="34"/>
      <c r="F647" s="34"/>
      <c r="G647" s="34">
        <f>E647*(1+F647)</f>
        <v>0</v>
      </c>
      <c r="H647" s="34"/>
      <c r="I647" s="33">
        <f>(D647*G647*H647)</f>
        <v>0</v>
      </c>
      <c r="J647" s="33"/>
      <c r="L647" s="21">
        <v>3</v>
      </c>
      <c r="M647" s="21">
        <f>$L$593*100+L647</f>
        <v>603</v>
      </c>
    </row>
    <row r="648" spans="1:13" ht="12.75" customHeight="1" x14ac:dyDescent="0.25">
      <c r="A648" s="7"/>
      <c r="B648" s="691"/>
      <c r="C648" s="44" t="s">
        <v>89</v>
      </c>
      <c r="D648" s="33"/>
      <c r="E648" s="34"/>
      <c r="F648" s="34"/>
      <c r="G648" s="34">
        <f>E648*(1+F648)</f>
        <v>0</v>
      </c>
      <c r="H648" s="34"/>
      <c r="I648" s="33">
        <f>(D648*G648*H648)</f>
        <v>0</v>
      </c>
      <c r="J648" s="33"/>
      <c r="L648" s="21">
        <v>4</v>
      </c>
      <c r="M648" s="21">
        <f>$L$593*100+L648</f>
        <v>604</v>
      </c>
    </row>
    <row r="649" spans="1:13" ht="12.75" customHeight="1" x14ac:dyDescent="0.25">
      <c r="A649" s="7"/>
      <c r="B649" s="691"/>
      <c r="C649" s="44" t="s">
        <v>90</v>
      </c>
      <c r="D649" s="33"/>
      <c r="E649" s="34"/>
      <c r="F649" s="34"/>
      <c r="G649" s="34">
        <f>E649*(1+F649)</f>
        <v>0</v>
      </c>
      <c r="H649" s="34"/>
      <c r="I649" s="33">
        <f>(D649*G649*H649)</f>
        <v>0</v>
      </c>
      <c r="J649" s="33"/>
      <c r="L649" s="21">
        <v>5</v>
      </c>
      <c r="M649" s="21">
        <f>$L$593*100+L649</f>
        <v>605</v>
      </c>
    </row>
    <row r="650" spans="1:13" x14ac:dyDescent="0.25">
      <c r="A650" s="46" t="s">
        <v>91</v>
      </c>
      <c r="B650" s="46"/>
      <c r="C650" s="46"/>
      <c r="D650" s="47"/>
      <c r="E650" s="48"/>
      <c r="F650" s="48"/>
      <c r="G650" s="48"/>
      <c r="H650" s="48"/>
      <c r="I650" s="41">
        <f>I603+I617+I630+I644</f>
        <v>0</v>
      </c>
      <c r="J650" s="41">
        <f>J603+J617+J630+J644</f>
        <v>0</v>
      </c>
    </row>
    <row r="651" spans="1:13" x14ac:dyDescent="0.25">
      <c r="A651" s="13" t="s">
        <v>23</v>
      </c>
      <c r="B651" s="13"/>
      <c r="C651" s="12">
        <f>Presentación!$C$3</f>
        <v>1990</v>
      </c>
      <c r="D651" s="12"/>
      <c r="E651" s="12"/>
      <c r="F651" s="12"/>
      <c r="G651" s="12"/>
      <c r="H651" s="12"/>
      <c r="I651" s="12"/>
      <c r="J651" s="12"/>
    </row>
    <row r="652" spans="1:13" ht="12" customHeight="1" x14ac:dyDescent="0.25">
      <c r="A652" s="11" t="s">
        <v>24</v>
      </c>
      <c r="B652" s="11"/>
      <c r="C652" s="10" t="s">
        <v>102</v>
      </c>
      <c r="D652" s="10"/>
      <c r="E652" s="10"/>
      <c r="F652" s="10"/>
      <c r="G652" s="10"/>
      <c r="H652" s="10"/>
      <c r="I652" s="10"/>
      <c r="J652" s="10"/>
      <c r="L652" s="21">
        <v>7</v>
      </c>
    </row>
    <row r="653" spans="1:13" ht="13.5" customHeight="1" x14ac:dyDescent="0.25">
      <c r="A653" s="11" t="s">
        <v>5</v>
      </c>
      <c r="B653" s="11"/>
      <c r="C653" s="9" t="s">
        <v>26</v>
      </c>
      <c r="D653" s="9"/>
      <c r="E653" s="9"/>
      <c r="F653" s="9"/>
      <c r="G653" s="9"/>
      <c r="H653" s="9"/>
      <c r="I653" s="9"/>
      <c r="J653" s="9"/>
    </row>
    <row r="654" spans="1:13" ht="17.25" customHeight="1" x14ac:dyDescent="0.25">
      <c r="A654" s="11" t="s">
        <v>27</v>
      </c>
      <c r="B654" s="11"/>
      <c r="C654" s="9" t="s">
        <v>28</v>
      </c>
      <c r="D654" s="9"/>
      <c r="E654" s="9"/>
      <c r="F654" s="9"/>
      <c r="G654" s="9"/>
      <c r="H654" s="9"/>
      <c r="I654" s="9"/>
      <c r="J654" s="9"/>
    </row>
    <row r="655" spans="1:13" ht="13.5" customHeight="1" x14ac:dyDescent="0.25">
      <c r="A655" s="11" t="s">
        <v>29</v>
      </c>
      <c r="B655" s="11"/>
      <c r="C655" s="9" t="s">
        <v>30</v>
      </c>
      <c r="D655" s="9"/>
      <c r="E655" s="9"/>
      <c r="F655" s="9"/>
      <c r="G655" s="9"/>
      <c r="H655" s="9"/>
      <c r="I655" s="9"/>
      <c r="J655" s="9"/>
    </row>
    <row r="656" spans="1:13" ht="13.5" customHeight="1" x14ac:dyDescent="0.25">
      <c r="A656" s="11" t="s">
        <v>31</v>
      </c>
      <c r="B656" s="11"/>
      <c r="C656" s="9" t="s">
        <v>32</v>
      </c>
      <c r="D656" s="9"/>
      <c r="E656" s="9"/>
      <c r="F656" s="9"/>
      <c r="G656" s="9"/>
      <c r="H656" s="9"/>
      <c r="I656" s="9"/>
      <c r="J656" s="9"/>
    </row>
    <row r="657" spans="1:13" ht="11.25" customHeight="1" x14ac:dyDescent="0.25">
      <c r="A657" s="22" t="s">
        <v>33</v>
      </c>
      <c r="B657" s="22"/>
      <c r="C657" s="23" t="s">
        <v>34</v>
      </c>
      <c r="D657" s="23" t="s">
        <v>35</v>
      </c>
      <c r="E657" s="8" t="s">
        <v>36</v>
      </c>
      <c r="F657" s="8"/>
      <c r="G657" s="8"/>
      <c r="H657" s="24" t="s">
        <v>35</v>
      </c>
      <c r="I657" s="24"/>
      <c r="J657" s="24"/>
    </row>
    <row r="658" spans="1:13" ht="48.75" customHeight="1" x14ac:dyDescent="0.25">
      <c r="A658" s="7" t="s">
        <v>37</v>
      </c>
      <c r="B658" s="7"/>
      <c r="C658" s="6" t="s">
        <v>38</v>
      </c>
      <c r="D658" s="25" t="s">
        <v>39</v>
      </c>
      <c r="E658" s="25" t="s">
        <v>40</v>
      </c>
      <c r="F658" s="25" t="s">
        <v>41</v>
      </c>
      <c r="G658" s="25" t="s">
        <v>42</v>
      </c>
      <c r="H658" s="25" t="s">
        <v>43</v>
      </c>
      <c r="I658" s="25" t="s">
        <v>44</v>
      </c>
      <c r="J658" s="25" t="s">
        <v>45</v>
      </c>
    </row>
    <row r="659" spans="1:13" ht="27" customHeight="1" x14ac:dyDescent="0.25">
      <c r="A659" s="6" t="s">
        <v>46</v>
      </c>
      <c r="B659" s="6" t="s">
        <v>47</v>
      </c>
      <c r="C659" s="6"/>
      <c r="D659" s="25" t="s">
        <v>48</v>
      </c>
      <c r="E659" s="25" t="s">
        <v>49</v>
      </c>
      <c r="F659" s="25" t="s">
        <v>50</v>
      </c>
      <c r="G659" s="25" t="s">
        <v>49</v>
      </c>
      <c r="H659" s="25" t="s">
        <v>51</v>
      </c>
      <c r="I659" s="25" t="s">
        <v>52</v>
      </c>
      <c r="J659" s="25" t="s">
        <v>53</v>
      </c>
    </row>
    <row r="660" spans="1:13" ht="34.5" x14ac:dyDescent="0.25">
      <c r="A660" s="6"/>
      <c r="B660" s="6"/>
      <c r="C660" s="6"/>
      <c r="D660" s="25" t="s">
        <v>54</v>
      </c>
      <c r="E660" s="25" t="s">
        <v>55</v>
      </c>
      <c r="F660" s="25" t="s">
        <v>56</v>
      </c>
      <c r="G660" s="25" t="s">
        <v>57</v>
      </c>
      <c r="H660" s="25" t="s">
        <v>58</v>
      </c>
      <c r="I660" s="25" t="s">
        <v>59</v>
      </c>
      <c r="J660" s="25" t="s">
        <v>60</v>
      </c>
    </row>
    <row r="661" spans="1:13" ht="23.25" customHeight="1" x14ac:dyDescent="0.25">
      <c r="A661" s="6"/>
      <c r="B661" s="6"/>
      <c r="C661" s="6"/>
      <c r="D661" s="26" t="s">
        <v>61</v>
      </c>
      <c r="E661" s="26" t="s">
        <v>62</v>
      </c>
      <c r="F661" s="26" t="s">
        <v>63</v>
      </c>
      <c r="G661" s="26" t="s">
        <v>64</v>
      </c>
      <c r="H661" s="26" t="s">
        <v>65</v>
      </c>
      <c r="I661" s="26" t="s">
        <v>66</v>
      </c>
      <c r="J661" s="26" t="s">
        <v>67</v>
      </c>
    </row>
    <row r="662" spans="1:13" ht="12" customHeight="1" x14ac:dyDescent="0.25">
      <c r="A662" s="689" t="s">
        <v>68</v>
      </c>
      <c r="B662" s="5" t="s">
        <v>68</v>
      </c>
      <c r="C662" s="27" t="s">
        <v>69</v>
      </c>
      <c r="D662" s="28">
        <f>SUM(D663:D675)</f>
        <v>0</v>
      </c>
      <c r="E662" s="29"/>
      <c r="F662" s="29"/>
      <c r="G662" s="30"/>
      <c r="H662" s="29"/>
      <c r="I662" s="31">
        <f>SUM(I663:I675)</f>
        <v>0</v>
      </c>
      <c r="J662" s="31">
        <f>SUM(J663:J674)</f>
        <v>0</v>
      </c>
    </row>
    <row r="663" spans="1:13" ht="12.75" customHeight="1" x14ac:dyDescent="0.25">
      <c r="A663" s="689"/>
      <c r="B663" s="5"/>
      <c r="C663" s="32" t="s">
        <v>70</v>
      </c>
      <c r="D663" s="33"/>
      <c r="E663" s="34"/>
      <c r="F663" s="34"/>
      <c r="G663" s="34">
        <f t="shared" ref="G663:G674" si="103">E663*(1+F663)</f>
        <v>0</v>
      </c>
      <c r="H663" s="34"/>
      <c r="I663" s="33">
        <f t="shared" ref="I663:I675" si="104">(D663*G663*H663)</f>
        <v>0</v>
      </c>
      <c r="J663" s="33"/>
      <c r="L663" s="21">
        <v>1</v>
      </c>
      <c r="M663" s="21">
        <f t="shared" ref="M663:M675" si="105">$L$652*100+L663</f>
        <v>701</v>
      </c>
    </row>
    <row r="664" spans="1:13" ht="12.75" customHeight="1" x14ac:dyDescent="0.25">
      <c r="A664" s="689"/>
      <c r="B664" s="5"/>
      <c r="C664" s="32" t="s">
        <v>71</v>
      </c>
      <c r="D664" s="33"/>
      <c r="E664" s="34"/>
      <c r="F664" s="34"/>
      <c r="G664" s="34">
        <f t="shared" si="103"/>
        <v>0</v>
      </c>
      <c r="H664" s="34"/>
      <c r="I664" s="33">
        <f t="shared" si="104"/>
        <v>0</v>
      </c>
      <c r="J664" s="33"/>
      <c r="L664" s="21">
        <v>2</v>
      </c>
      <c r="M664" s="21">
        <f t="shared" si="105"/>
        <v>702</v>
      </c>
    </row>
    <row r="665" spans="1:13" ht="12.75" customHeight="1" x14ac:dyDescent="0.25">
      <c r="A665" s="689"/>
      <c r="B665" s="5"/>
      <c r="C665" s="32" t="s">
        <v>72</v>
      </c>
      <c r="D665" s="33"/>
      <c r="E665" s="34"/>
      <c r="F665" s="34"/>
      <c r="G665" s="34">
        <f t="shared" si="103"/>
        <v>0</v>
      </c>
      <c r="H665" s="34"/>
      <c r="I665" s="33">
        <f t="shared" si="104"/>
        <v>0</v>
      </c>
      <c r="J665" s="33"/>
      <c r="L665" s="21">
        <v>3</v>
      </c>
      <c r="M665" s="21">
        <f t="shared" si="105"/>
        <v>703</v>
      </c>
    </row>
    <row r="666" spans="1:13" ht="12.75" customHeight="1" x14ac:dyDescent="0.25">
      <c r="A666" s="689"/>
      <c r="B666" s="5"/>
      <c r="C666" s="32" t="s">
        <v>73</v>
      </c>
      <c r="D666" s="33"/>
      <c r="E666" s="34"/>
      <c r="F666" s="34"/>
      <c r="G666" s="34">
        <f t="shared" si="103"/>
        <v>0</v>
      </c>
      <c r="H666" s="34"/>
      <c r="I666" s="33">
        <f t="shared" si="104"/>
        <v>0</v>
      </c>
      <c r="J666" s="33"/>
      <c r="L666" s="21">
        <v>4</v>
      </c>
      <c r="M666" s="21">
        <f t="shared" si="105"/>
        <v>704</v>
      </c>
    </row>
    <row r="667" spans="1:13" ht="12.75" customHeight="1" x14ac:dyDescent="0.25">
      <c r="A667" s="689"/>
      <c r="B667" s="5"/>
      <c r="C667" s="35" t="s">
        <v>74</v>
      </c>
      <c r="D667" s="33"/>
      <c r="E667" s="34"/>
      <c r="F667" s="34"/>
      <c r="G667" s="34">
        <f t="shared" si="103"/>
        <v>0</v>
      </c>
      <c r="H667" s="34"/>
      <c r="I667" s="33">
        <f t="shared" si="104"/>
        <v>0</v>
      </c>
      <c r="J667" s="33"/>
      <c r="L667" s="21">
        <v>5</v>
      </c>
      <c r="M667" s="21">
        <f t="shared" si="105"/>
        <v>705</v>
      </c>
    </row>
    <row r="668" spans="1:13" s="50" customFormat="1" ht="12.75" customHeight="1" x14ac:dyDescent="0.25">
      <c r="A668" s="689"/>
      <c r="B668" s="5"/>
      <c r="C668" s="32" t="s">
        <v>75</v>
      </c>
      <c r="D668" s="33"/>
      <c r="E668" s="34"/>
      <c r="F668" s="34"/>
      <c r="G668" s="34">
        <f t="shared" si="103"/>
        <v>0</v>
      </c>
      <c r="H668" s="34"/>
      <c r="I668" s="33">
        <f t="shared" si="104"/>
        <v>0</v>
      </c>
      <c r="J668" s="33"/>
      <c r="L668" s="21">
        <v>6</v>
      </c>
      <c r="M668" s="21">
        <f t="shared" si="105"/>
        <v>706</v>
      </c>
    </row>
    <row r="669" spans="1:13" s="50" customFormat="1" ht="12.75" customHeight="1" x14ac:dyDescent="0.25">
      <c r="A669" s="689"/>
      <c r="B669" s="5"/>
      <c r="C669" s="32" t="s">
        <v>76</v>
      </c>
      <c r="D669" s="33"/>
      <c r="E669" s="34"/>
      <c r="F669" s="34"/>
      <c r="G669" s="34">
        <f t="shared" si="103"/>
        <v>0</v>
      </c>
      <c r="H669" s="34"/>
      <c r="I669" s="33">
        <f t="shared" si="104"/>
        <v>0</v>
      </c>
      <c r="J669" s="33"/>
      <c r="L669" s="21">
        <v>7</v>
      </c>
      <c r="M669" s="21">
        <f t="shared" si="105"/>
        <v>707</v>
      </c>
    </row>
    <row r="670" spans="1:13" s="50" customFormat="1" ht="12.75" customHeight="1" x14ac:dyDescent="0.25">
      <c r="A670" s="689"/>
      <c r="B670" s="5"/>
      <c r="C670" s="32" t="s">
        <v>77</v>
      </c>
      <c r="D670" s="33"/>
      <c r="E670" s="34"/>
      <c r="F670" s="34"/>
      <c r="G670" s="34">
        <f t="shared" si="103"/>
        <v>0</v>
      </c>
      <c r="H670" s="34"/>
      <c r="I670" s="33">
        <f t="shared" si="104"/>
        <v>0</v>
      </c>
      <c r="J670" s="33"/>
      <c r="L670" s="21">
        <v>8</v>
      </c>
      <c r="M670" s="21">
        <f t="shared" si="105"/>
        <v>708</v>
      </c>
    </row>
    <row r="671" spans="1:13" s="50" customFormat="1" ht="12.75" customHeight="1" x14ac:dyDescent="0.25">
      <c r="A671" s="689"/>
      <c r="B671" s="5"/>
      <c r="C671" s="32" t="s">
        <v>78</v>
      </c>
      <c r="D671" s="33"/>
      <c r="E671" s="34"/>
      <c r="F671" s="34"/>
      <c r="G671" s="34">
        <f t="shared" si="103"/>
        <v>0</v>
      </c>
      <c r="H671" s="34"/>
      <c r="I671" s="33">
        <f t="shared" si="104"/>
        <v>0</v>
      </c>
      <c r="J671" s="33"/>
      <c r="L671" s="21">
        <v>9</v>
      </c>
      <c r="M671" s="21">
        <f t="shared" si="105"/>
        <v>709</v>
      </c>
    </row>
    <row r="672" spans="1:13" ht="12.75" customHeight="1" x14ac:dyDescent="0.25">
      <c r="A672" s="689"/>
      <c r="B672" s="5"/>
      <c r="C672" s="32" t="s">
        <v>79</v>
      </c>
      <c r="D672" s="33"/>
      <c r="E672" s="34"/>
      <c r="F672" s="34"/>
      <c r="G672" s="34">
        <f t="shared" si="103"/>
        <v>0</v>
      </c>
      <c r="H672" s="34"/>
      <c r="I672" s="33">
        <f t="shared" si="104"/>
        <v>0</v>
      </c>
      <c r="J672" s="33"/>
      <c r="L672" s="21">
        <v>10</v>
      </c>
      <c r="M672" s="21">
        <f t="shared" si="105"/>
        <v>710</v>
      </c>
    </row>
    <row r="673" spans="1:13" ht="12.75" customHeight="1" x14ac:dyDescent="0.25">
      <c r="A673" s="689"/>
      <c r="B673" s="5"/>
      <c r="C673" s="32" t="s">
        <v>80</v>
      </c>
      <c r="D673" s="33"/>
      <c r="E673" s="34"/>
      <c r="F673" s="34"/>
      <c r="G673" s="34">
        <f t="shared" si="103"/>
        <v>0</v>
      </c>
      <c r="H673" s="34"/>
      <c r="I673" s="33">
        <f t="shared" si="104"/>
        <v>0</v>
      </c>
      <c r="J673" s="33"/>
      <c r="L673" s="21">
        <v>11</v>
      </c>
      <c r="M673" s="21">
        <f t="shared" si="105"/>
        <v>711</v>
      </c>
    </row>
    <row r="674" spans="1:13" ht="13.5" customHeight="1" x14ac:dyDescent="0.25">
      <c r="A674" s="689"/>
      <c r="B674" s="5"/>
      <c r="C674" s="32" t="s">
        <v>81</v>
      </c>
      <c r="D674" s="33"/>
      <c r="E674" s="34"/>
      <c r="F674" s="34"/>
      <c r="G674" s="34">
        <f t="shared" si="103"/>
        <v>0</v>
      </c>
      <c r="H674" s="34"/>
      <c r="I674" s="33">
        <f t="shared" si="104"/>
        <v>0</v>
      </c>
      <c r="J674" s="33"/>
      <c r="L674" s="21">
        <v>12</v>
      </c>
      <c r="M674" s="21">
        <f t="shared" si="105"/>
        <v>712</v>
      </c>
    </row>
    <row r="675" spans="1:13" ht="13.5" customHeight="1" x14ac:dyDescent="0.25">
      <c r="A675" s="689"/>
      <c r="B675" s="5"/>
      <c r="C675" s="32" t="s">
        <v>82</v>
      </c>
      <c r="D675" s="33"/>
      <c r="E675" s="34"/>
      <c r="F675" s="34"/>
      <c r="G675" s="34"/>
      <c r="H675" s="34"/>
      <c r="I675" s="33">
        <f t="shared" si="104"/>
        <v>0</v>
      </c>
      <c r="J675" s="33"/>
      <c r="M675" s="21">
        <f t="shared" si="105"/>
        <v>700</v>
      </c>
    </row>
    <row r="676" spans="1:13" ht="13.5" customHeight="1" x14ac:dyDescent="0.25">
      <c r="A676" s="689"/>
      <c r="B676" s="5"/>
      <c r="C676" s="36" t="s">
        <v>83</v>
      </c>
      <c r="D676" s="37">
        <f>SUM(D677:D688)</f>
        <v>0</v>
      </c>
      <c r="E676" s="38"/>
      <c r="F676" s="39"/>
      <c r="G676" s="40"/>
      <c r="H676" s="39"/>
      <c r="I676" s="41">
        <f>SUM(I677:I688)</f>
        <v>0</v>
      </c>
      <c r="J676" s="41">
        <f>SUM(J677:J688)</f>
        <v>0</v>
      </c>
    </row>
    <row r="677" spans="1:13" ht="12.75" customHeight="1" x14ac:dyDescent="0.25">
      <c r="A677" s="689"/>
      <c r="B677" s="5"/>
      <c r="C677" s="32" t="s">
        <v>70</v>
      </c>
      <c r="D677" s="33"/>
      <c r="E677" s="34"/>
      <c r="F677" s="34"/>
      <c r="G677" s="34">
        <f t="shared" ref="G677:G688" si="106">E677*(1+F677)</f>
        <v>0</v>
      </c>
      <c r="H677" s="34"/>
      <c r="I677" s="33">
        <f t="shared" ref="I677:I688" si="107">(D677*G677*H677)</f>
        <v>0</v>
      </c>
      <c r="J677" s="33"/>
      <c r="L677" s="21">
        <v>1</v>
      </c>
      <c r="M677" s="21">
        <f t="shared" ref="M677:M688" si="108">$L$652*100+L677</f>
        <v>701</v>
      </c>
    </row>
    <row r="678" spans="1:13" ht="13.5" customHeight="1" x14ac:dyDescent="0.25">
      <c r="A678" s="689"/>
      <c r="B678" s="5"/>
      <c r="C678" s="32" t="s">
        <v>71</v>
      </c>
      <c r="D678" s="33"/>
      <c r="E678" s="34"/>
      <c r="F678" s="34"/>
      <c r="G678" s="34">
        <f t="shared" si="106"/>
        <v>0</v>
      </c>
      <c r="H678" s="34"/>
      <c r="I678" s="33">
        <f t="shared" si="107"/>
        <v>0</v>
      </c>
      <c r="J678" s="33"/>
      <c r="L678" s="21">
        <v>2</v>
      </c>
      <c r="M678" s="21">
        <f t="shared" si="108"/>
        <v>702</v>
      </c>
    </row>
    <row r="679" spans="1:13" ht="13.5" customHeight="1" x14ac:dyDescent="0.25">
      <c r="A679" s="689"/>
      <c r="B679" s="5"/>
      <c r="C679" s="32" t="s">
        <v>72</v>
      </c>
      <c r="D679" s="33"/>
      <c r="E679" s="34"/>
      <c r="F679" s="34"/>
      <c r="G679" s="34">
        <f t="shared" si="106"/>
        <v>0</v>
      </c>
      <c r="H679" s="34"/>
      <c r="I679" s="33">
        <f t="shared" si="107"/>
        <v>0</v>
      </c>
      <c r="J679" s="33"/>
      <c r="L679" s="21">
        <v>3</v>
      </c>
      <c r="M679" s="21">
        <f t="shared" si="108"/>
        <v>703</v>
      </c>
    </row>
    <row r="680" spans="1:13" ht="12.75" customHeight="1" x14ac:dyDescent="0.25">
      <c r="A680" s="689"/>
      <c r="B680" s="5"/>
      <c r="C680" s="32" t="s">
        <v>73</v>
      </c>
      <c r="D680" s="33"/>
      <c r="E680" s="34"/>
      <c r="F680" s="34"/>
      <c r="G680" s="34">
        <f t="shared" si="106"/>
        <v>0</v>
      </c>
      <c r="H680" s="34"/>
      <c r="I680" s="33">
        <f t="shared" si="107"/>
        <v>0</v>
      </c>
      <c r="J680" s="33"/>
      <c r="L680" s="21">
        <v>4</v>
      </c>
      <c r="M680" s="21">
        <f t="shared" si="108"/>
        <v>704</v>
      </c>
    </row>
    <row r="681" spans="1:13" ht="12.75" customHeight="1" x14ac:dyDescent="0.25">
      <c r="A681" s="689"/>
      <c r="B681" s="5"/>
      <c r="C681" s="35" t="s">
        <v>74</v>
      </c>
      <c r="D681" s="33"/>
      <c r="E681" s="34"/>
      <c r="F681" s="34"/>
      <c r="G681" s="34">
        <f t="shared" si="106"/>
        <v>0</v>
      </c>
      <c r="H681" s="34"/>
      <c r="I681" s="33">
        <f t="shared" si="107"/>
        <v>0</v>
      </c>
      <c r="J681" s="33"/>
      <c r="L681" s="21">
        <v>5</v>
      </c>
      <c r="M681" s="21">
        <f t="shared" si="108"/>
        <v>705</v>
      </c>
    </row>
    <row r="682" spans="1:13" ht="12.75" customHeight="1" x14ac:dyDescent="0.25">
      <c r="A682" s="689"/>
      <c r="B682" s="5"/>
      <c r="C682" s="32" t="s">
        <v>75</v>
      </c>
      <c r="D682" s="33"/>
      <c r="E682" s="34"/>
      <c r="F682" s="34"/>
      <c r="G682" s="34">
        <f t="shared" si="106"/>
        <v>0</v>
      </c>
      <c r="H682" s="34"/>
      <c r="I682" s="33">
        <f t="shared" si="107"/>
        <v>0</v>
      </c>
      <c r="J682" s="33"/>
      <c r="L682" s="21">
        <v>6</v>
      </c>
      <c r="M682" s="21">
        <f t="shared" si="108"/>
        <v>706</v>
      </c>
    </row>
    <row r="683" spans="1:13" ht="12.75" customHeight="1" x14ac:dyDescent="0.25">
      <c r="A683" s="689"/>
      <c r="B683" s="5"/>
      <c r="C683" s="32" t="s">
        <v>76</v>
      </c>
      <c r="D683" s="33"/>
      <c r="E683" s="34"/>
      <c r="F683" s="34"/>
      <c r="G683" s="34">
        <f t="shared" si="106"/>
        <v>0</v>
      </c>
      <c r="H683" s="34"/>
      <c r="I683" s="33">
        <f t="shared" si="107"/>
        <v>0</v>
      </c>
      <c r="J683" s="33"/>
      <c r="L683" s="21">
        <v>7</v>
      </c>
      <c r="M683" s="21">
        <f t="shared" si="108"/>
        <v>707</v>
      </c>
    </row>
    <row r="684" spans="1:13" ht="12.75" customHeight="1" x14ac:dyDescent="0.25">
      <c r="A684" s="689"/>
      <c r="B684" s="5"/>
      <c r="C684" s="32" t="s">
        <v>77</v>
      </c>
      <c r="D684" s="33"/>
      <c r="E684" s="34"/>
      <c r="F684" s="34"/>
      <c r="G684" s="34">
        <f t="shared" si="106"/>
        <v>0</v>
      </c>
      <c r="H684" s="34"/>
      <c r="I684" s="33">
        <f t="shared" si="107"/>
        <v>0</v>
      </c>
      <c r="J684" s="33"/>
      <c r="L684" s="21">
        <v>8</v>
      </c>
      <c r="M684" s="21">
        <f t="shared" si="108"/>
        <v>708</v>
      </c>
    </row>
    <row r="685" spans="1:13" ht="12.75" customHeight="1" x14ac:dyDescent="0.25">
      <c r="A685" s="689"/>
      <c r="B685" s="5"/>
      <c r="C685" s="32" t="s">
        <v>78</v>
      </c>
      <c r="D685" s="33"/>
      <c r="E685" s="34"/>
      <c r="F685" s="34"/>
      <c r="G685" s="34">
        <f t="shared" si="106"/>
        <v>0</v>
      </c>
      <c r="H685" s="34"/>
      <c r="I685" s="33">
        <f t="shared" si="107"/>
        <v>0</v>
      </c>
      <c r="J685" s="33"/>
      <c r="L685" s="21">
        <v>9</v>
      </c>
      <c r="M685" s="21">
        <f t="shared" si="108"/>
        <v>709</v>
      </c>
    </row>
    <row r="686" spans="1:13" ht="12.75" customHeight="1" x14ac:dyDescent="0.25">
      <c r="A686" s="689"/>
      <c r="B686" s="5"/>
      <c r="C686" s="32" t="s">
        <v>79</v>
      </c>
      <c r="D686" s="33"/>
      <c r="E686" s="34"/>
      <c r="F686" s="34"/>
      <c r="G686" s="34">
        <f t="shared" si="106"/>
        <v>0</v>
      </c>
      <c r="H686" s="34"/>
      <c r="I686" s="33">
        <f t="shared" si="107"/>
        <v>0</v>
      </c>
      <c r="J686" s="33"/>
      <c r="L686" s="21">
        <v>10</v>
      </c>
      <c r="M686" s="21">
        <f t="shared" si="108"/>
        <v>710</v>
      </c>
    </row>
    <row r="687" spans="1:13" ht="12.75" customHeight="1" x14ac:dyDescent="0.25">
      <c r="A687" s="689"/>
      <c r="B687" s="5"/>
      <c r="C687" s="32" t="s">
        <v>80</v>
      </c>
      <c r="D687" s="33"/>
      <c r="E687" s="34"/>
      <c r="F687" s="34"/>
      <c r="G687" s="34">
        <f t="shared" si="106"/>
        <v>0</v>
      </c>
      <c r="H687" s="34"/>
      <c r="I687" s="33">
        <f t="shared" si="107"/>
        <v>0</v>
      </c>
      <c r="J687" s="33"/>
      <c r="L687" s="21">
        <v>11</v>
      </c>
      <c r="M687" s="21">
        <f t="shared" si="108"/>
        <v>711</v>
      </c>
    </row>
    <row r="688" spans="1:13" ht="13.5" customHeight="1" x14ac:dyDescent="0.25">
      <c r="A688" s="689"/>
      <c r="B688" s="5"/>
      <c r="C688" s="32" t="s">
        <v>81</v>
      </c>
      <c r="D688" s="33"/>
      <c r="E688" s="34"/>
      <c r="F688" s="34"/>
      <c r="G688" s="34">
        <f t="shared" si="106"/>
        <v>0</v>
      </c>
      <c r="H688" s="34"/>
      <c r="I688" s="33">
        <f t="shared" si="107"/>
        <v>0</v>
      </c>
      <c r="J688" s="33"/>
      <c r="L688" s="21">
        <v>12</v>
      </c>
      <c r="M688" s="21">
        <f t="shared" si="108"/>
        <v>712</v>
      </c>
    </row>
    <row r="689" spans="1:13" ht="13.5" customHeight="1" x14ac:dyDescent="0.25">
      <c r="A689" s="689"/>
      <c r="B689" s="5"/>
      <c r="C689" s="36" t="s">
        <v>84</v>
      </c>
      <c r="D689" s="37">
        <f>SUM(D690:D702)</f>
        <v>0</v>
      </c>
      <c r="E689" s="38"/>
      <c r="F689" s="39"/>
      <c r="G689" s="40"/>
      <c r="H689" s="39"/>
      <c r="I689" s="41">
        <f>SUM(I690:I702)</f>
        <v>0</v>
      </c>
      <c r="J689" s="41">
        <f>SUM(J690:J701)</f>
        <v>0</v>
      </c>
    </row>
    <row r="690" spans="1:13" ht="12.75" customHeight="1" x14ac:dyDescent="0.25">
      <c r="A690" s="689"/>
      <c r="B690" s="5"/>
      <c r="C690" s="32" t="s">
        <v>70</v>
      </c>
      <c r="D690" s="33"/>
      <c r="E690" s="34"/>
      <c r="F690" s="34"/>
      <c r="G690" s="34">
        <f t="shared" ref="G690:G701" si="109">E690*(1+F690)</f>
        <v>0</v>
      </c>
      <c r="H690" s="34"/>
      <c r="I690" s="33">
        <f t="shared" ref="I690:I702" si="110">(D690*G690*H690)</f>
        <v>0</v>
      </c>
      <c r="J690" s="33"/>
      <c r="L690" s="21">
        <v>1</v>
      </c>
      <c r="M690" s="21">
        <f t="shared" ref="M690:M702" si="111">$L$652*100+L690</f>
        <v>701</v>
      </c>
    </row>
    <row r="691" spans="1:13" ht="12.75" customHeight="1" x14ac:dyDescent="0.25">
      <c r="A691" s="689"/>
      <c r="B691" s="5"/>
      <c r="C691" s="32" t="s">
        <v>71</v>
      </c>
      <c r="D691" s="33"/>
      <c r="E691" s="34"/>
      <c r="F691" s="34"/>
      <c r="G691" s="34">
        <f t="shared" si="109"/>
        <v>0</v>
      </c>
      <c r="H691" s="34"/>
      <c r="I691" s="33">
        <f t="shared" si="110"/>
        <v>0</v>
      </c>
      <c r="J691" s="33"/>
      <c r="L691" s="21">
        <v>2</v>
      </c>
      <c r="M691" s="21">
        <f t="shared" si="111"/>
        <v>702</v>
      </c>
    </row>
    <row r="692" spans="1:13" ht="12.75" customHeight="1" x14ac:dyDescent="0.25">
      <c r="A692" s="689"/>
      <c r="B692" s="5"/>
      <c r="C692" s="32" t="s">
        <v>72</v>
      </c>
      <c r="D692" s="33"/>
      <c r="E692" s="34"/>
      <c r="F692" s="34"/>
      <c r="G692" s="34">
        <f t="shared" si="109"/>
        <v>0</v>
      </c>
      <c r="H692" s="34"/>
      <c r="I692" s="33">
        <f t="shared" si="110"/>
        <v>0</v>
      </c>
      <c r="J692" s="33"/>
      <c r="L692" s="21">
        <v>3</v>
      </c>
      <c r="M692" s="21">
        <f t="shared" si="111"/>
        <v>703</v>
      </c>
    </row>
    <row r="693" spans="1:13" ht="12.75" customHeight="1" x14ac:dyDescent="0.25">
      <c r="A693" s="689"/>
      <c r="B693" s="5"/>
      <c r="C693" s="32" t="s">
        <v>73</v>
      </c>
      <c r="D693" s="33"/>
      <c r="E693" s="34"/>
      <c r="F693" s="34"/>
      <c r="G693" s="34">
        <f t="shared" si="109"/>
        <v>0</v>
      </c>
      <c r="H693" s="34"/>
      <c r="I693" s="33">
        <f t="shared" si="110"/>
        <v>0</v>
      </c>
      <c r="J693" s="33"/>
      <c r="L693" s="21">
        <v>4</v>
      </c>
      <c r="M693" s="21">
        <f t="shared" si="111"/>
        <v>704</v>
      </c>
    </row>
    <row r="694" spans="1:13" ht="12.75" customHeight="1" x14ac:dyDescent="0.25">
      <c r="A694" s="689"/>
      <c r="B694" s="5"/>
      <c r="C694" s="35" t="s">
        <v>74</v>
      </c>
      <c r="D694" s="33"/>
      <c r="E694" s="34"/>
      <c r="F694" s="34"/>
      <c r="G694" s="34">
        <f t="shared" si="109"/>
        <v>0</v>
      </c>
      <c r="H694" s="34"/>
      <c r="I694" s="33">
        <f t="shared" si="110"/>
        <v>0</v>
      </c>
      <c r="J694" s="33"/>
      <c r="L694" s="21">
        <v>5</v>
      </c>
      <c r="M694" s="21">
        <f t="shared" si="111"/>
        <v>705</v>
      </c>
    </row>
    <row r="695" spans="1:13" ht="12.75" customHeight="1" x14ac:dyDescent="0.25">
      <c r="A695" s="689"/>
      <c r="B695" s="5"/>
      <c r="C695" s="32" t="s">
        <v>75</v>
      </c>
      <c r="D695" s="33"/>
      <c r="E695" s="34"/>
      <c r="F695" s="34"/>
      <c r="G695" s="34">
        <f t="shared" si="109"/>
        <v>0</v>
      </c>
      <c r="H695" s="34"/>
      <c r="I695" s="33">
        <f t="shared" si="110"/>
        <v>0</v>
      </c>
      <c r="J695" s="33"/>
      <c r="L695" s="21">
        <v>6</v>
      </c>
      <c r="M695" s="21">
        <f t="shared" si="111"/>
        <v>706</v>
      </c>
    </row>
    <row r="696" spans="1:13" ht="12.75" customHeight="1" x14ac:dyDescent="0.25">
      <c r="A696" s="689"/>
      <c r="B696" s="5"/>
      <c r="C696" s="32" t="s">
        <v>76</v>
      </c>
      <c r="D696" s="33"/>
      <c r="E696" s="34"/>
      <c r="F696" s="34"/>
      <c r="G696" s="34">
        <f t="shared" si="109"/>
        <v>0</v>
      </c>
      <c r="H696" s="34"/>
      <c r="I696" s="33">
        <f t="shared" si="110"/>
        <v>0</v>
      </c>
      <c r="J696" s="33"/>
      <c r="L696" s="21">
        <v>7</v>
      </c>
      <c r="M696" s="21">
        <f t="shared" si="111"/>
        <v>707</v>
      </c>
    </row>
    <row r="697" spans="1:13" ht="12.75" customHeight="1" x14ac:dyDescent="0.25">
      <c r="A697" s="689"/>
      <c r="B697" s="5"/>
      <c r="C697" s="32" t="s">
        <v>77</v>
      </c>
      <c r="D697" s="33"/>
      <c r="E697" s="34"/>
      <c r="F697" s="34"/>
      <c r="G697" s="34">
        <f t="shared" si="109"/>
        <v>0</v>
      </c>
      <c r="H697" s="34"/>
      <c r="I697" s="33">
        <f t="shared" si="110"/>
        <v>0</v>
      </c>
      <c r="J697" s="33"/>
      <c r="L697" s="21">
        <v>8</v>
      </c>
      <c r="M697" s="21">
        <f t="shared" si="111"/>
        <v>708</v>
      </c>
    </row>
    <row r="698" spans="1:13" ht="12.75" customHeight="1" x14ac:dyDescent="0.25">
      <c r="A698" s="689"/>
      <c r="B698" s="5"/>
      <c r="C698" s="32" t="s">
        <v>78</v>
      </c>
      <c r="D698" s="33"/>
      <c r="E698" s="34"/>
      <c r="F698" s="34"/>
      <c r="G698" s="34">
        <f t="shared" si="109"/>
        <v>0</v>
      </c>
      <c r="H698" s="34"/>
      <c r="I698" s="33">
        <f t="shared" si="110"/>
        <v>0</v>
      </c>
      <c r="J698" s="33"/>
      <c r="L698" s="21">
        <v>9</v>
      </c>
      <c r="M698" s="21">
        <f t="shared" si="111"/>
        <v>709</v>
      </c>
    </row>
    <row r="699" spans="1:13" ht="12.75" customHeight="1" x14ac:dyDescent="0.25">
      <c r="A699" s="689"/>
      <c r="B699" s="5"/>
      <c r="C699" s="32" t="s">
        <v>79</v>
      </c>
      <c r="D699" s="33"/>
      <c r="E699" s="34"/>
      <c r="F699" s="34"/>
      <c r="G699" s="34">
        <f t="shared" si="109"/>
        <v>0</v>
      </c>
      <c r="H699" s="34"/>
      <c r="I699" s="33">
        <f t="shared" si="110"/>
        <v>0</v>
      </c>
      <c r="J699" s="33"/>
      <c r="L699" s="21">
        <v>10</v>
      </c>
      <c r="M699" s="21">
        <f t="shared" si="111"/>
        <v>710</v>
      </c>
    </row>
    <row r="700" spans="1:13" ht="12.75" customHeight="1" x14ac:dyDescent="0.25">
      <c r="A700" s="689"/>
      <c r="B700" s="5"/>
      <c r="C700" s="32" t="s">
        <v>80</v>
      </c>
      <c r="D700" s="33"/>
      <c r="E700" s="34"/>
      <c r="F700" s="34"/>
      <c r="G700" s="34">
        <f t="shared" si="109"/>
        <v>0</v>
      </c>
      <c r="H700" s="34"/>
      <c r="I700" s="33">
        <f t="shared" si="110"/>
        <v>0</v>
      </c>
      <c r="J700" s="33"/>
      <c r="L700" s="21">
        <v>11</v>
      </c>
      <c r="M700" s="21">
        <f t="shared" si="111"/>
        <v>711</v>
      </c>
    </row>
    <row r="701" spans="1:13" ht="13.5" customHeight="1" x14ac:dyDescent="0.25">
      <c r="A701" s="689"/>
      <c r="B701" s="5"/>
      <c r="C701" s="32" t="s">
        <v>81</v>
      </c>
      <c r="D701" s="33"/>
      <c r="E701" s="34"/>
      <c r="F701" s="34"/>
      <c r="G701" s="34">
        <f t="shared" si="109"/>
        <v>0</v>
      </c>
      <c r="H701" s="34"/>
      <c r="I701" s="33">
        <f t="shared" si="110"/>
        <v>0</v>
      </c>
      <c r="J701" s="33"/>
      <c r="L701" s="21">
        <v>12</v>
      </c>
      <c r="M701" s="21">
        <f t="shared" si="111"/>
        <v>712</v>
      </c>
    </row>
    <row r="702" spans="1:13" ht="13.5" customHeight="1" x14ac:dyDescent="0.25">
      <c r="A702" s="689"/>
      <c r="B702" s="5"/>
      <c r="C702" s="32" t="s">
        <v>82</v>
      </c>
      <c r="D702" s="33"/>
      <c r="E702" s="34"/>
      <c r="F702" s="34"/>
      <c r="G702" s="34"/>
      <c r="H702" s="34"/>
      <c r="I702" s="33">
        <f t="shared" si="110"/>
        <v>0</v>
      </c>
      <c r="J702" s="33"/>
      <c r="M702" s="21">
        <f t="shared" si="111"/>
        <v>700</v>
      </c>
    </row>
    <row r="703" spans="1:13" ht="13.5" customHeight="1" x14ac:dyDescent="0.25">
      <c r="A703" s="689"/>
      <c r="B703" s="5"/>
      <c r="C703" s="36" t="s">
        <v>85</v>
      </c>
      <c r="D703" s="37">
        <f>SUM(D704:D708)</f>
        <v>0</v>
      </c>
      <c r="E703" s="42"/>
      <c r="F703" s="42"/>
      <c r="G703" s="43"/>
      <c r="H703" s="42"/>
      <c r="I703" s="41">
        <f>SUM(I704:I708)</f>
        <v>0</v>
      </c>
      <c r="J703" s="41">
        <f>SUM(J704:J708)</f>
        <v>0</v>
      </c>
    </row>
    <row r="704" spans="1:13" ht="12.75" customHeight="1" x14ac:dyDescent="0.25">
      <c r="A704" s="689"/>
      <c r="B704" s="5"/>
      <c r="C704" s="44" t="s">
        <v>86</v>
      </c>
      <c r="D704" s="33"/>
      <c r="E704" s="34"/>
      <c r="F704" s="34"/>
      <c r="G704" s="34">
        <f>E704*(1+F704)</f>
        <v>0</v>
      </c>
      <c r="H704" s="34"/>
      <c r="I704" s="33">
        <f>(D704*G704*H704)</f>
        <v>0</v>
      </c>
      <c r="J704" s="33"/>
      <c r="L704" s="21">
        <v>1</v>
      </c>
      <c r="M704" s="21">
        <f>$L$652*100+L704</f>
        <v>701</v>
      </c>
    </row>
    <row r="705" spans="1:13" ht="12.75" customHeight="1" x14ac:dyDescent="0.25">
      <c r="A705" s="689"/>
      <c r="B705" s="5"/>
      <c r="C705" s="44" t="s">
        <v>87</v>
      </c>
      <c r="D705" s="33"/>
      <c r="E705" s="34"/>
      <c r="F705" s="34"/>
      <c r="G705" s="34">
        <f>E705*(1+F705)</f>
        <v>0</v>
      </c>
      <c r="H705" s="34"/>
      <c r="I705" s="33">
        <f>(D705*G705*H705)</f>
        <v>0</v>
      </c>
      <c r="J705" s="33"/>
      <c r="L705" s="21">
        <v>2</v>
      </c>
      <c r="M705" s="21">
        <f>$L$652*100+L705</f>
        <v>702</v>
      </c>
    </row>
    <row r="706" spans="1:13" ht="12.75" customHeight="1" x14ac:dyDescent="0.25">
      <c r="A706" s="689"/>
      <c r="B706" s="5"/>
      <c r="C706" s="44" t="s">
        <v>88</v>
      </c>
      <c r="D706" s="33"/>
      <c r="E706" s="34"/>
      <c r="F706" s="34"/>
      <c r="G706" s="34">
        <f>E706*(1+F706)</f>
        <v>0</v>
      </c>
      <c r="H706" s="34"/>
      <c r="I706" s="33">
        <f>(D706*G706*H706)</f>
        <v>0</v>
      </c>
      <c r="J706" s="33"/>
      <c r="L706" s="21">
        <v>3</v>
      </c>
      <c r="M706" s="21">
        <f>$L$652*100+L706</f>
        <v>703</v>
      </c>
    </row>
    <row r="707" spans="1:13" ht="12.75" customHeight="1" x14ac:dyDescent="0.25">
      <c r="A707" s="689"/>
      <c r="B707" s="5"/>
      <c r="C707" s="44" t="s">
        <v>89</v>
      </c>
      <c r="D707" s="33"/>
      <c r="E707" s="34"/>
      <c r="F707" s="34"/>
      <c r="G707" s="34">
        <f>E707*(1+F707)</f>
        <v>0</v>
      </c>
      <c r="H707" s="34"/>
      <c r="I707" s="33">
        <f>(D707*G707*H707)</f>
        <v>0</v>
      </c>
      <c r="J707" s="33"/>
      <c r="L707" s="21">
        <v>4</v>
      </c>
      <c r="M707" s="21">
        <f>$L$652*100+L707</f>
        <v>704</v>
      </c>
    </row>
    <row r="708" spans="1:13" ht="12.75" customHeight="1" x14ac:dyDescent="0.25">
      <c r="A708" s="689"/>
      <c r="B708" s="5"/>
      <c r="C708" s="44" t="s">
        <v>90</v>
      </c>
      <c r="D708" s="33"/>
      <c r="E708" s="34"/>
      <c r="F708" s="34"/>
      <c r="G708" s="34">
        <f>E708*(1+F708)</f>
        <v>0</v>
      </c>
      <c r="H708" s="34"/>
      <c r="I708" s="33">
        <f>(D708*G708*H708)</f>
        <v>0</v>
      </c>
      <c r="J708" s="33"/>
      <c r="L708" s="21">
        <v>5</v>
      </c>
      <c r="M708" s="21">
        <f>$L$652*100+L708</f>
        <v>705</v>
      </c>
    </row>
    <row r="709" spans="1:13" x14ac:dyDescent="0.25">
      <c r="A709" s="46" t="s">
        <v>91</v>
      </c>
      <c r="B709" s="46"/>
      <c r="C709" s="46"/>
      <c r="D709" s="47"/>
      <c r="E709" s="48"/>
      <c r="F709" s="48"/>
      <c r="G709" s="48"/>
      <c r="H709" s="48"/>
      <c r="I709" s="41">
        <f>I662+I676+I689+I703</f>
        <v>0</v>
      </c>
      <c r="J709" s="41">
        <f>J662+J676+J689+J703</f>
        <v>0</v>
      </c>
    </row>
    <row r="710" spans="1:13" x14ac:dyDescent="0.25">
      <c r="A710" s="13" t="s">
        <v>23</v>
      </c>
      <c r="B710" s="13"/>
      <c r="C710" s="12">
        <f>Presentación!$C$3</f>
        <v>1990</v>
      </c>
      <c r="D710" s="12"/>
      <c r="E710" s="12"/>
      <c r="F710" s="12"/>
      <c r="G710" s="12"/>
      <c r="H710" s="12"/>
      <c r="I710" s="12"/>
      <c r="J710" s="12"/>
    </row>
    <row r="711" spans="1:13" ht="12" customHeight="1" x14ac:dyDescent="0.25">
      <c r="A711" s="11" t="s">
        <v>24</v>
      </c>
      <c r="B711" s="11"/>
      <c r="C711" s="10" t="s">
        <v>103</v>
      </c>
      <c r="D711" s="10"/>
      <c r="E711" s="10"/>
      <c r="F711" s="10"/>
      <c r="G711" s="10"/>
      <c r="H711" s="10"/>
      <c r="I711" s="10"/>
      <c r="J711" s="10"/>
      <c r="L711" s="21">
        <v>16</v>
      </c>
    </row>
    <row r="712" spans="1:13" ht="11.25" customHeight="1" x14ac:dyDescent="0.25">
      <c r="A712" s="11" t="s">
        <v>5</v>
      </c>
      <c r="B712" s="11"/>
      <c r="C712" s="9" t="s">
        <v>26</v>
      </c>
      <c r="D712" s="9"/>
      <c r="E712" s="9"/>
      <c r="F712" s="9"/>
      <c r="G712" s="9"/>
      <c r="H712" s="9"/>
      <c r="I712" s="9"/>
      <c r="J712" s="9"/>
    </row>
    <row r="713" spans="1:13" ht="11.25" customHeight="1" x14ac:dyDescent="0.25">
      <c r="A713" s="11" t="s">
        <v>27</v>
      </c>
      <c r="B713" s="11"/>
      <c r="C713" s="9" t="s">
        <v>28</v>
      </c>
      <c r="D713" s="9"/>
      <c r="E713" s="9"/>
      <c r="F713" s="9"/>
      <c r="G713" s="9"/>
      <c r="H713" s="9"/>
      <c r="I713" s="9"/>
      <c r="J713" s="9"/>
    </row>
    <row r="714" spans="1:13" ht="11.25" customHeight="1" x14ac:dyDescent="0.25">
      <c r="A714" s="11" t="s">
        <v>29</v>
      </c>
      <c r="B714" s="11"/>
      <c r="C714" s="9" t="s">
        <v>30</v>
      </c>
      <c r="D714" s="9"/>
      <c r="E714" s="9"/>
      <c r="F714" s="9"/>
      <c r="G714" s="9"/>
      <c r="H714" s="9"/>
      <c r="I714" s="9"/>
      <c r="J714" s="9"/>
    </row>
    <row r="715" spans="1:13" ht="11.25" customHeight="1" x14ac:dyDescent="0.25">
      <c r="A715" s="11" t="s">
        <v>31</v>
      </c>
      <c r="B715" s="11"/>
      <c r="C715" s="9" t="s">
        <v>32</v>
      </c>
      <c r="D715" s="9"/>
      <c r="E715" s="9"/>
      <c r="F715" s="9"/>
      <c r="G715" s="9"/>
      <c r="H715" s="9"/>
      <c r="I715" s="9"/>
      <c r="J715" s="9"/>
    </row>
    <row r="716" spans="1:13" ht="11.25" customHeight="1" x14ac:dyDescent="0.25">
      <c r="A716" s="22" t="s">
        <v>33</v>
      </c>
      <c r="B716" s="22"/>
      <c r="C716" s="23" t="s">
        <v>34</v>
      </c>
      <c r="D716" s="23" t="s">
        <v>35</v>
      </c>
      <c r="E716" s="8" t="s">
        <v>36</v>
      </c>
      <c r="F716" s="8"/>
      <c r="G716" s="8"/>
      <c r="H716" s="24" t="s">
        <v>35</v>
      </c>
      <c r="I716" s="24"/>
      <c r="J716" s="24"/>
    </row>
    <row r="717" spans="1:13" ht="45.75" customHeight="1" x14ac:dyDescent="0.25">
      <c r="A717" s="7" t="s">
        <v>37</v>
      </c>
      <c r="B717" s="7"/>
      <c r="C717" s="6" t="s">
        <v>38</v>
      </c>
      <c r="D717" s="25" t="s">
        <v>39</v>
      </c>
      <c r="E717" s="25" t="s">
        <v>40</v>
      </c>
      <c r="F717" s="25" t="s">
        <v>41</v>
      </c>
      <c r="G717" s="25" t="s">
        <v>42</v>
      </c>
      <c r="H717" s="25" t="s">
        <v>43</v>
      </c>
      <c r="I717" s="25" t="s">
        <v>44</v>
      </c>
      <c r="J717" s="25" t="s">
        <v>45</v>
      </c>
    </row>
    <row r="718" spans="1:13" ht="24.75" customHeight="1" x14ac:dyDescent="0.25">
      <c r="A718" s="6" t="s">
        <v>46</v>
      </c>
      <c r="B718" s="6" t="s">
        <v>47</v>
      </c>
      <c r="C718" s="6"/>
      <c r="D718" s="25" t="s">
        <v>48</v>
      </c>
      <c r="E718" s="25" t="s">
        <v>49</v>
      </c>
      <c r="F718" s="25" t="s">
        <v>50</v>
      </c>
      <c r="G718" s="25" t="s">
        <v>49</v>
      </c>
      <c r="H718" s="25" t="s">
        <v>51</v>
      </c>
      <c r="I718" s="25" t="s">
        <v>52</v>
      </c>
      <c r="J718" s="25" t="s">
        <v>53</v>
      </c>
    </row>
    <row r="719" spans="1:13" ht="34.5" x14ac:dyDescent="0.25">
      <c r="A719" s="6"/>
      <c r="B719" s="6"/>
      <c r="C719" s="6"/>
      <c r="D719" s="25" t="s">
        <v>54</v>
      </c>
      <c r="E719" s="25" t="s">
        <v>55</v>
      </c>
      <c r="F719" s="25" t="s">
        <v>56</v>
      </c>
      <c r="G719" s="25" t="s">
        <v>57</v>
      </c>
      <c r="H719" s="25" t="s">
        <v>58</v>
      </c>
      <c r="I719" s="25" t="s">
        <v>59</v>
      </c>
      <c r="J719" s="25" t="s">
        <v>60</v>
      </c>
    </row>
    <row r="720" spans="1:13" ht="13.5" x14ac:dyDescent="0.25">
      <c r="A720" s="6"/>
      <c r="B720" s="6"/>
      <c r="C720" s="6"/>
      <c r="D720" s="26" t="s">
        <v>61</v>
      </c>
      <c r="E720" s="26" t="s">
        <v>62</v>
      </c>
      <c r="F720" s="26" t="s">
        <v>63</v>
      </c>
      <c r="G720" s="26" t="s">
        <v>64</v>
      </c>
      <c r="H720" s="26" t="s">
        <v>65</v>
      </c>
      <c r="I720" s="26" t="s">
        <v>66</v>
      </c>
      <c r="J720" s="26" t="s">
        <v>67</v>
      </c>
    </row>
    <row r="721" spans="1:13" ht="12" customHeight="1" x14ac:dyDescent="0.25">
      <c r="A721" s="5" t="s">
        <v>68</v>
      </c>
      <c r="B721" s="5" t="s">
        <v>68</v>
      </c>
      <c r="C721" s="27" t="s">
        <v>69</v>
      </c>
      <c r="D721" s="28">
        <f>SUM(D722:D734)</f>
        <v>0</v>
      </c>
      <c r="E721" s="29"/>
      <c r="F721" s="29"/>
      <c r="G721" s="30"/>
      <c r="H721" s="29"/>
      <c r="I721" s="31">
        <f>SUM(I722:I734)</f>
        <v>0</v>
      </c>
      <c r="J721" s="31">
        <f>SUM(J722:J733)</f>
        <v>0</v>
      </c>
    </row>
    <row r="722" spans="1:13" x14ac:dyDescent="0.25">
      <c r="A722" s="5"/>
      <c r="B722" s="5"/>
      <c r="C722" s="32" t="s">
        <v>70</v>
      </c>
      <c r="D722" s="33"/>
      <c r="E722" s="34"/>
      <c r="F722" s="34"/>
      <c r="G722" s="34">
        <f t="shared" ref="G722:G733" si="112">E722*(1+F722)</f>
        <v>0</v>
      </c>
      <c r="H722" s="34"/>
      <c r="I722" s="33">
        <f t="shared" ref="I722:I734" si="113">(D722*G722*H722)</f>
        <v>0</v>
      </c>
      <c r="J722" s="33"/>
      <c r="L722" s="21">
        <v>1</v>
      </c>
      <c r="M722" s="21">
        <f t="shared" ref="M722:M734" si="114">$L$711*100+L722</f>
        <v>1601</v>
      </c>
    </row>
    <row r="723" spans="1:13" x14ac:dyDescent="0.25">
      <c r="A723" s="5"/>
      <c r="B723" s="5"/>
      <c r="C723" s="32" t="s">
        <v>71</v>
      </c>
      <c r="D723" s="33"/>
      <c r="E723" s="34"/>
      <c r="F723" s="34"/>
      <c r="G723" s="34">
        <f t="shared" si="112"/>
        <v>0</v>
      </c>
      <c r="H723" s="34"/>
      <c r="I723" s="33">
        <f t="shared" si="113"/>
        <v>0</v>
      </c>
      <c r="J723" s="33"/>
      <c r="L723" s="21">
        <v>2</v>
      </c>
      <c r="M723" s="21">
        <f t="shared" si="114"/>
        <v>1602</v>
      </c>
    </row>
    <row r="724" spans="1:13" x14ac:dyDescent="0.25">
      <c r="A724" s="5"/>
      <c r="B724" s="5"/>
      <c r="C724" s="32" t="s">
        <v>72</v>
      </c>
      <c r="D724" s="33"/>
      <c r="E724" s="34"/>
      <c r="F724" s="34"/>
      <c r="G724" s="34">
        <f t="shared" si="112"/>
        <v>0</v>
      </c>
      <c r="H724" s="34"/>
      <c r="I724" s="33">
        <f t="shared" si="113"/>
        <v>0</v>
      </c>
      <c r="J724" s="33"/>
      <c r="L724" s="21">
        <v>3</v>
      </c>
      <c r="M724" s="21">
        <f t="shared" si="114"/>
        <v>1603</v>
      </c>
    </row>
    <row r="725" spans="1:13" x14ac:dyDescent="0.25">
      <c r="A725" s="5"/>
      <c r="B725" s="5"/>
      <c r="C725" s="32" t="s">
        <v>73</v>
      </c>
      <c r="D725" s="33"/>
      <c r="E725" s="34"/>
      <c r="F725" s="34"/>
      <c r="G725" s="34">
        <f t="shared" si="112"/>
        <v>0</v>
      </c>
      <c r="H725" s="34"/>
      <c r="I725" s="33">
        <f t="shared" si="113"/>
        <v>0</v>
      </c>
      <c r="J725" s="33"/>
      <c r="L725" s="21">
        <v>4</v>
      </c>
      <c r="M725" s="21">
        <f t="shared" si="114"/>
        <v>1604</v>
      </c>
    </row>
    <row r="726" spans="1:13" x14ac:dyDescent="0.25">
      <c r="A726" s="5"/>
      <c r="B726" s="5"/>
      <c r="C726" s="35" t="s">
        <v>74</v>
      </c>
      <c r="D726" s="33"/>
      <c r="E726" s="34"/>
      <c r="F726" s="34"/>
      <c r="G726" s="34">
        <f t="shared" si="112"/>
        <v>0</v>
      </c>
      <c r="H726" s="34"/>
      <c r="I726" s="33">
        <f t="shared" si="113"/>
        <v>0</v>
      </c>
      <c r="J726" s="33"/>
      <c r="L726" s="21">
        <v>5</v>
      </c>
      <c r="M726" s="21">
        <f t="shared" si="114"/>
        <v>1605</v>
      </c>
    </row>
    <row r="727" spans="1:13" x14ac:dyDescent="0.25">
      <c r="A727" s="5"/>
      <c r="B727" s="5"/>
      <c r="C727" s="32" t="s">
        <v>75</v>
      </c>
      <c r="D727" s="33"/>
      <c r="E727" s="34"/>
      <c r="F727" s="34"/>
      <c r="G727" s="34">
        <f t="shared" si="112"/>
        <v>0</v>
      </c>
      <c r="H727" s="34"/>
      <c r="I727" s="33">
        <f t="shared" si="113"/>
        <v>0</v>
      </c>
      <c r="J727" s="33"/>
      <c r="L727" s="21">
        <v>6</v>
      </c>
      <c r="M727" s="21">
        <f t="shared" si="114"/>
        <v>1606</v>
      </c>
    </row>
    <row r="728" spans="1:13" x14ac:dyDescent="0.25">
      <c r="A728" s="5"/>
      <c r="B728" s="5"/>
      <c r="C728" s="32" t="s">
        <v>76</v>
      </c>
      <c r="D728" s="33"/>
      <c r="E728" s="34"/>
      <c r="F728" s="34"/>
      <c r="G728" s="34">
        <f t="shared" si="112"/>
        <v>0</v>
      </c>
      <c r="H728" s="34"/>
      <c r="I728" s="33">
        <f t="shared" si="113"/>
        <v>0</v>
      </c>
      <c r="J728" s="33"/>
      <c r="L728" s="21">
        <v>7</v>
      </c>
      <c r="M728" s="21">
        <f t="shared" si="114"/>
        <v>1607</v>
      </c>
    </row>
    <row r="729" spans="1:13" x14ac:dyDescent="0.25">
      <c r="A729" s="5"/>
      <c r="B729" s="5"/>
      <c r="C729" s="32" t="s">
        <v>77</v>
      </c>
      <c r="D729" s="33"/>
      <c r="E729" s="34"/>
      <c r="F729" s="34"/>
      <c r="G729" s="34">
        <f t="shared" si="112"/>
        <v>0</v>
      </c>
      <c r="H729" s="34"/>
      <c r="I729" s="33">
        <f t="shared" si="113"/>
        <v>0</v>
      </c>
      <c r="J729" s="33"/>
      <c r="L729" s="21">
        <v>8</v>
      </c>
      <c r="M729" s="21">
        <f t="shared" si="114"/>
        <v>1608</v>
      </c>
    </row>
    <row r="730" spans="1:13" x14ac:dyDescent="0.25">
      <c r="A730" s="5"/>
      <c r="B730" s="5"/>
      <c r="C730" s="32" t="s">
        <v>78</v>
      </c>
      <c r="D730" s="33"/>
      <c r="E730" s="34"/>
      <c r="F730" s="34"/>
      <c r="G730" s="34">
        <f t="shared" si="112"/>
        <v>0</v>
      </c>
      <c r="H730" s="34"/>
      <c r="I730" s="33">
        <f t="shared" si="113"/>
        <v>0</v>
      </c>
      <c r="J730" s="33"/>
      <c r="L730" s="21">
        <v>9</v>
      </c>
      <c r="M730" s="21">
        <f t="shared" si="114"/>
        <v>1609</v>
      </c>
    </row>
    <row r="731" spans="1:13" x14ac:dyDescent="0.25">
      <c r="A731" s="5"/>
      <c r="B731" s="5"/>
      <c r="C731" s="32" t="s">
        <v>79</v>
      </c>
      <c r="D731" s="33"/>
      <c r="E731" s="34"/>
      <c r="F731" s="34"/>
      <c r="G731" s="34">
        <f t="shared" si="112"/>
        <v>0</v>
      </c>
      <c r="H731" s="34"/>
      <c r="I731" s="33">
        <f t="shared" si="113"/>
        <v>0</v>
      </c>
      <c r="J731" s="33"/>
      <c r="L731" s="21">
        <v>10</v>
      </c>
      <c r="M731" s="21">
        <f t="shared" si="114"/>
        <v>1610</v>
      </c>
    </row>
    <row r="732" spans="1:13" x14ac:dyDescent="0.25">
      <c r="A732" s="5"/>
      <c r="B732" s="5"/>
      <c r="C732" s="32" t="s">
        <v>80</v>
      </c>
      <c r="D732" s="33"/>
      <c r="E732" s="34"/>
      <c r="F732" s="34"/>
      <c r="G732" s="34">
        <f t="shared" si="112"/>
        <v>0</v>
      </c>
      <c r="H732" s="34"/>
      <c r="I732" s="33">
        <f t="shared" si="113"/>
        <v>0</v>
      </c>
      <c r="J732" s="33"/>
      <c r="L732" s="21">
        <v>11</v>
      </c>
      <c r="M732" s="21">
        <f t="shared" si="114"/>
        <v>1611</v>
      </c>
    </row>
    <row r="733" spans="1:13" x14ac:dyDescent="0.25">
      <c r="A733" s="5"/>
      <c r="B733" s="5"/>
      <c r="C733" s="32" t="s">
        <v>81</v>
      </c>
      <c r="D733" s="33"/>
      <c r="E733" s="34"/>
      <c r="F733" s="34"/>
      <c r="G733" s="34">
        <f t="shared" si="112"/>
        <v>0</v>
      </c>
      <c r="H733" s="34"/>
      <c r="I733" s="33">
        <f t="shared" si="113"/>
        <v>0</v>
      </c>
      <c r="J733" s="33"/>
      <c r="L733" s="21">
        <v>12</v>
      </c>
      <c r="M733" s="21">
        <f t="shared" si="114"/>
        <v>1612</v>
      </c>
    </row>
    <row r="734" spans="1:13" x14ac:dyDescent="0.25">
      <c r="A734" s="5"/>
      <c r="B734" s="5"/>
      <c r="C734" s="32" t="s">
        <v>82</v>
      </c>
      <c r="D734" s="33"/>
      <c r="E734" s="34"/>
      <c r="F734" s="34"/>
      <c r="G734" s="34"/>
      <c r="H734" s="34"/>
      <c r="I734" s="33">
        <f t="shared" si="113"/>
        <v>0</v>
      </c>
      <c r="J734" s="33"/>
      <c r="M734" s="21">
        <f t="shared" si="114"/>
        <v>1600</v>
      </c>
    </row>
    <row r="735" spans="1:13" x14ac:dyDescent="0.25">
      <c r="A735" s="5"/>
      <c r="B735" s="5"/>
      <c r="C735" s="36" t="s">
        <v>83</v>
      </c>
      <c r="D735" s="37">
        <f>SUM(D736:D747)</f>
        <v>0</v>
      </c>
      <c r="E735" s="38"/>
      <c r="F735" s="39"/>
      <c r="G735" s="40"/>
      <c r="H735" s="39"/>
      <c r="I735" s="41">
        <f>SUM(I736:I747)</f>
        <v>0</v>
      </c>
      <c r="J735" s="41">
        <f>SUM(J736:J747)</f>
        <v>0</v>
      </c>
    </row>
    <row r="736" spans="1:13" x14ac:dyDescent="0.25">
      <c r="A736" s="5"/>
      <c r="B736" s="5"/>
      <c r="C736" s="32" t="s">
        <v>70</v>
      </c>
      <c r="D736" s="33"/>
      <c r="E736" s="34"/>
      <c r="F736" s="34"/>
      <c r="G736" s="34">
        <f t="shared" ref="G736:G747" si="115">E736*(1+F736)</f>
        <v>0</v>
      </c>
      <c r="H736" s="34"/>
      <c r="I736" s="33">
        <f t="shared" ref="I736:I747" si="116">(D736*G736*H736)</f>
        <v>0</v>
      </c>
      <c r="J736" s="33"/>
      <c r="L736" s="21">
        <v>1</v>
      </c>
      <c r="M736" s="21">
        <f t="shared" ref="M736:M747" si="117">$L$711*100+L736</f>
        <v>1601</v>
      </c>
    </row>
    <row r="737" spans="1:13" x14ac:dyDescent="0.25">
      <c r="A737" s="5"/>
      <c r="B737" s="5"/>
      <c r="C737" s="32" t="s">
        <v>71</v>
      </c>
      <c r="D737" s="33"/>
      <c r="E737" s="34"/>
      <c r="F737" s="34"/>
      <c r="G737" s="34">
        <f t="shared" si="115"/>
        <v>0</v>
      </c>
      <c r="H737" s="34"/>
      <c r="I737" s="33">
        <f t="shared" si="116"/>
        <v>0</v>
      </c>
      <c r="J737" s="33"/>
      <c r="L737" s="21">
        <v>2</v>
      </c>
      <c r="M737" s="21">
        <f t="shared" si="117"/>
        <v>1602</v>
      </c>
    </row>
    <row r="738" spans="1:13" x14ac:dyDescent="0.25">
      <c r="A738" s="5"/>
      <c r="B738" s="5"/>
      <c r="C738" s="32" t="s">
        <v>72</v>
      </c>
      <c r="D738" s="33"/>
      <c r="E738" s="34"/>
      <c r="F738" s="34"/>
      <c r="G738" s="34">
        <f t="shared" si="115"/>
        <v>0</v>
      </c>
      <c r="H738" s="34"/>
      <c r="I738" s="33">
        <f t="shared" si="116"/>
        <v>0</v>
      </c>
      <c r="J738" s="33"/>
      <c r="L738" s="21">
        <v>3</v>
      </c>
      <c r="M738" s="21">
        <f t="shared" si="117"/>
        <v>1603</v>
      </c>
    </row>
    <row r="739" spans="1:13" x14ac:dyDescent="0.25">
      <c r="A739" s="5"/>
      <c r="B739" s="5"/>
      <c r="C739" s="32" t="s">
        <v>73</v>
      </c>
      <c r="D739" s="33"/>
      <c r="E739" s="34"/>
      <c r="F739" s="34"/>
      <c r="G739" s="34">
        <f t="shared" si="115"/>
        <v>0</v>
      </c>
      <c r="H739" s="34"/>
      <c r="I739" s="33">
        <f t="shared" si="116"/>
        <v>0</v>
      </c>
      <c r="J739" s="33"/>
      <c r="L739" s="21">
        <v>4</v>
      </c>
      <c r="M739" s="21">
        <f t="shared" si="117"/>
        <v>1604</v>
      </c>
    </row>
    <row r="740" spans="1:13" x14ac:dyDescent="0.25">
      <c r="A740" s="5"/>
      <c r="B740" s="5"/>
      <c r="C740" s="35" t="s">
        <v>74</v>
      </c>
      <c r="D740" s="33"/>
      <c r="E740" s="34"/>
      <c r="F740" s="34"/>
      <c r="G740" s="34">
        <f t="shared" si="115"/>
        <v>0</v>
      </c>
      <c r="H740" s="34"/>
      <c r="I740" s="33">
        <f t="shared" si="116"/>
        <v>0</v>
      </c>
      <c r="J740" s="33"/>
      <c r="L740" s="21">
        <v>5</v>
      </c>
      <c r="M740" s="21">
        <f t="shared" si="117"/>
        <v>1605</v>
      </c>
    </row>
    <row r="741" spans="1:13" x14ac:dyDescent="0.25">
      <c r="A741" s="5"/>
      <c r="B741" s="5"/>
      <c r="C741" s="32" t="s">
        <v>75</v>
      </c>
      <c r="D741" s="33"/>
      <c r="E741" s="34"/>
      <c r="F741" s="34"/>
      <c r="G741" s="34">
        <f t="shared" si="115"/>
        <v>0</v>
      </c>
      <c r="H741" s="34"/>
      <c r="I741" s="33">
        <f t="shared" si="116"/>
        <v>0</v>
      </c>
      <c r="J741" s="33"/>
      <c r="L741" s="21">
        <v>6</v>
      </c>
      <c r="M741" s="21">
        <f t="shared" si="117"/>
        <v>1606</v>
      </c>
    </row>
    <row r="742" spans="1:13" x14ac:dyDescent="0.25">
      <c r="A742" s="5"/>
      <c r="B742" s="5"/>
      <c r="C742" s="32" t="s">
        <v>76</v>
      </c>
      <c r="D742" s="33"/>
      <c r="E742" s="34"/>
      <c r="F742" s="34"/>
      <c r="G742" s="34">
        <f t="shared" si="115"/>
        <v>0</v>
      </c>
      <c r="H742" s="34"/>
      <c r="I742" s="33">
        <f t="shared" si="116"/>
        <v>0</v>
      </c>
      <c r="J742" s="33"/>
      <c r="L742" s="21">
        <v>7</v>
      </c>
      <c r="M742" s="21">
        <f t="shared" si="117"/>
        <v>1607</v>
      </c>
    </row>
    <row r="743" spans="1:13" x14ac:dyDescent="0.25">
      <c r="A743" s="5"/>
      <c r="B743" s="5"/>
      <c r="C743" s="32" t="s">
        <v>77</v>
      </c>
      <c r="D743" s="33"/>
      <c r="E743" s="34"/>
      <c r="F743" s="34"/>
      <c r="G743" s="34">
        <f t="shared" si="115"/>
        <v>0</v>
      </c>
      <c r="H743" s="34"/>
      <c r="I743" s="33">
        <f t="shared" si="116"/>
        <v>0</v>
      </c>
      <c r="J743" s="33"/>
      <c r="L743" s="21">
        <v>8</v>
      </c>
      <c r="M743" s="21">
        <f t="shared" si="117"/>
        <v>1608</v>
      </c>
    </row>
    <row r="744" spans="1:13" x14ac:dyDescent="0.25">
      <c r="A744" s="5"/>
      <c r="B744" s="5"/>
      <c r="C744" s="32" t="s">
        <v>78</v>
      </c>
      <c r="D744" s="33"/>
      <c r="E744" s="34"/>
      <c r="F744" s="34"/>
      <c r="G744" s="34">
        <f t="shared" si="115"/>
        <v>0</v>
      </c>
      <c r="H744" s="34"/>
      <c r="I744" s="33">
        <f t="shared" si="116"/>
        <v>0</v>
      </c>
      <c r="J744" s="33"/>
      <c r="L744" s="21">
        <v>9</v>
      </c>
      <c r="M744" s="21">
        <f t="shared" si="117"/>
        <v>1609</v>
      </c>
    </row>
    <row r="745" spans="1:13" x14ac:dyDescent="0.25">
      <c r="A745" s="5"/>
      <c r="B745" s="5"/>
      <c r="C745" s="32" t="s">
        <v>79</v>
      </c>
      <c r="D745" s="33"/>
      <c r="E745" s="34"/>
      <c r="F745" s="34"/>
      <c r="G745" s="34">
        <f t="shared" si="115"/>
        <v>0</v>
      </c>
      <c r="H745" s="34"/>
      <c r="I745" s="33">
        <f t="shared" si="116"/>
        <v>0</v>
      </c>
      <c r="J745" s="33"/>
      <c r="L745" s="21">
        <v>10</v>
      </c>
      <c r="M745" s="21">
        <f t="shared" si="117"/>
        <v>1610</v>
      </c>
    </row>
    <row r="746" spans="1:13" x14ac:dyDescent="0.25">
      <c r="A746" s="5"/>
      <c r="B746" s="5"/>
      <c r="C746" s="32" t="s">
        <v>80</v>
      </c>
      <c r="D746" s="33"/>
      <c r="E746" s="34"/>
      <c r="F746" s="34"/>
      <c r="G746" s="34">
        <f t="shared" si="115"/>
        <v>0</v>
      </c>
      <c r="H746" s="34"/>
      <c r="I746" s="33">
        <f t="shared" si="116"/>
        <v>0</v>
      </c>
      <c r="J746" s="33"/>
      <c r="L746" s="21">
        <v>11</v>
      </c>
      <c r="M746" s="21">
        <f t="shared" si="117"/>
        <v>1611</v>
      </c>
    </row>
    <row r="747" spans="1:13" x14ac:dyDescent="0.25">
      <c r="A747" s="5"/>
      <c r="B747" s="5"/>
      <c r="C747" s="32" t="s">
        <v>81</v>
      </c>
      <c r="D747" s="33"/>
      <c r="E747" s="34"/>
      <c r="F747" s="34"/>
      <c r="G747" s="34">
        <f t="shared" si="115"/>
        <v>0</v>
      </c>
      <c r="H747" s="34"/>
      <c r="I747" s="33">
        <f t="shared" si="116"/>
        <v>0</v>
      </c>
      <c r="J747" s="33"/>
      <c r="L747" s="21">
        <v>12</v>
      </c>
      <c r="M747" s="21">
        <f t="shared" si="117"/>
        <v>1612</v>
      </c>
    </row>
    <row r="748" spans="1:13" x14ac:dyDescent="0.25">
      <c r="A748" s="5"/>
      <c r="B748" s="5"/>
      <c r="C748" s="36" t="s">
        <v>84</v>
      </c>
      <c r="D748" s="37">
        <f>SUM(D749:D761)</f>
        <v>0</v>
      </c>
      <c r="E748" s="38"/>
      <c r="F748" s="39"/>
      <c r="G748" s="40"/>
      <c r="H748" s="39"/>
      <c r="I748" s="41">
        <f>SUM(I749:I761)</f>
        <v>0</v>
      </c>
      <c r="J748" s="41">
        <f>SUM(J749:J760)</f>
        <v>0</v>
      </c>
    </row>
    <row r="749" spans="1:13" x14ac:dyDescent="0.25">
      <c r="A749" s="5"/>
      <c r="B749" s="5"/>
      <c r="C749" s="32" t="s">
        <v>70</v>
      </c>
      <c r="D749" s="33"/>
      <c r="E749" s="34"/>
      <c r="F749" s="34"/>
      <c r="G749" s="34">
        <f t="shared" ref="G749:G760" si="118">E749*(1+F749)</f>
        <v>0</v>
      </c>
      <c r="H749" s="34"/>
      <c r="I749" s="33">
        <f t="shared" ref="I749:I761" si="119">(D749*G749*H749)</f>
        <v>0</v>
      </c>
      <c r="J749" s="33"/>
      <c r="L749" s="21">
        <v>1</v>
      </c>
      <c r="M749" s="21">
        <f t="shared" ref="M749:M761" si="120">$L$711*100+L749</f>
        <v>1601</v>
      </c>
    </row>
    <row r="750" spans="1:13" x14ac:dyDescent="0.25">
      <c r="A750" s="5"/>
      <c r="B750" s="5"/>
      <c r="C750" s="32" t="s">
        <v>71</v>
      </c>
      <c r="D750" s="33"/>
      <c r="E750" s="34"/>
      <c r="F750" s="34"/>
      <c r="G750" s="34">
        <f t="shared" si="118"/>
        <v>0</v>
      </c>
      <c r="H750" s="34"/>
      <c r="I750" s="33">
        <f t="shared" si="119"/>
        <v>0</v>
      </c>
      <c r="J750" s="33"/>
      <c r="L750" s="21">
        <v>2</v>
      </c>
      <c r="M750" s="21">
        <f t="shared" si="120"/>
        <v>1602</v>
      </c>
    </row>
    <row r="751" spans="1:13" x14ac:dyDescent="0.25">
      <c r="A751" s="5"/>
      <c r="B751" s="5"/>
      <c r="C751" s="32" t="s">
        <v>72</v>
      </c>
      <c r="D751" s="33"/>
      <c r="E751" s="34"/>
      <c r="F751" s="34"/>
      <c r="G751" s="34">
        <f t="shared" si="118"/>
        <v>0</v>
      </c>
      <c r="H751" s="34"/>
      <c r="I751" s="33">
        <f t="shared" si="119"/>
        <v>0</v>
      </c>
      <c r="J751" s="33"/>
      <c r="L751" s="21">
        <v>3</v>
      </c>
      <c r="M751" s="21">
        <f t="shared" si="120"/>
        <v>1603</v>
      </c>
    </row>
    <row r="752" spans="1:13" x14ac:dyDescent="0.25">
      <c r="A752" s="5"/>
      <c r="B752" s="5"/>
      <c r="C752" s="32" t="s">
        <v>73</v>
      </c>
      <c r="D752" s="33"/>
      <c r="E752" s="34"/>
      <c r="F752" s="34"/>
      <c r="G752" s="34">
        <f t="shared" si="118"/>
        <v>0</v>
      </c>
      <c r="H752" s="34"/>
      <c r="I752" s="33">
        <f t="shared" si="119"/>
        <v>0</v>
      </c>
      <c r="J752" s="33"/>
      <c r="L752" s="21">
        <v>4</v>
      </c>
      <c r="M752" s="21">
        <f t="shared" si="120"/>
        <v>1604</v>
      </c>
    </row>
    <row r="753" spans="1:13" x14ac:dyDescent="0.25">
      <c r="A753" s="5"/>
      <c r="B753" s="5"/>
      <c r="C753" s="35" t="s">
        <v>74</v>
      </c>
      <c r="D753" s="33"/>
      <c r="E753" s="34"/>
      <c r="F753" s="34"/>
      <c r="G753" s="34">
        <f t="shared" si="118"/>
        <v>0</v>
      </c>
      <c r="H753" s="34"/>
      <c r="I753" s="33">
        <f t="shared" si="119"/>
        <v>0</v>
      </c>
      <c r="J753" s="33"/>
      <c r="L753" s="21">
        <v>5</v>
      </c>
      <c r="M753" s="21">
        <f t="shared" si="120"/>
        <v>1605</v>
      </c>
    </row>
    <row r="754" spans="1:13" x14ac:dyDescent="0.25">
      <c r="A754" s="5"/>
      <c r="B754" s="5"/>
      <c r="C754" s="32" t="s">
        <v>75</v>
      </c>
      <c r="D754" s="33"/>
      <c r="E754" s="34"/>
      <c r="F754" s="34"/>
      <c r="G754" s="34">
        <f t="shared" si="118"/>
        <v>0</v>
      </c>
      <c r="H754" s="34"/>
      <c r="I754" s="33">
        <f t="shared" si="119"/>
        <v>0</v>
      </c>
      <c r="J754" s="33"/>
      <c r="L754" s="21">
        <v>6</v>
      </c>
      <c r="M754" s="21">
        <f t="shared" si="120"/>
        <v>1606</v>
      </c>
    </row>
    <row r="755" spans="1:13" x14ac:dyDescent="0.25">
      <c r="A755" s="5"/>
      <c r="B755" s="5"/>
      <c r="C755" s="32" t="s">
        <v>76</v>
      </c>
      <c r="D755" s="33"/>
      <c r="E755" s="34"/>
      <c r="F755" s="34"/>
      <c r="G755" s="34">
        <f t="shared" si="118"/>
        <v>0</v>
      </c>
      <c r="H755" s="34"/>
      <c r="I755" s="33">
        <f t="shared" si="119"/>
        <v>0</v>
      </c>
      <c r="J755" s="33"/>
      <c r="L755" s="21">
        <v>7</v>
      </c>
      <c r="M755" s="21">
        <f t="shared" si="120"/>
        <v>1607</v>
      </c>
    </row>
    <row r="756" spans="1:13" x14ac:dyDescent="0.25">
      <c r="A756" s="5"/>
      <c r="B756" s="5"/>
      <c r="C756" s="32" t="s">
        <v>77</v>
      </c>
      <c r="D756" s="33"/>
      <c r="E756" s="34"/>
      <c r="F756" s="34"/>
      <c r="G756" s="34">
        <f t="shared" si="118"/>
        <v>0</v>
      </c>
      <c r="H756" s="34"/>
      <c r="I756" s="33">
        <f t="shared" si="119"/>
        <v>0</v>
      </c>
      <c r="J756" s="33"/>
      <c r="L756" s="21">
        <v>8</v>
      </c>
      <c r="M756" s="21">
        <f t="shared" si="120"/>
        <v>1608</v>
      </c>
    </row>
    <row r="757" spans="1:13" x14ac:dyDescent="0.25">
      <c r="A757" s="5"/>
      <c r="B757" s="5"/>
      <c r="C757" s="32" t="s">
        <v>78</v>
      </c>
      <c r="D757" s="33"/>
      <c r="E757" s="34"/>
      <c r="F757" s="34"/>
      <c r="G757" s="34">
        <f t="shared" si="118"/>
        <v>0</v>
      </c>
      <c r="H757" s="34"/>
      <c r="I757" s="33">
        <f t="shared" si="119"/>
        <v>0</v>
      </c>
      <c r="J757" s="33"/>
      <c r="L757" s="21">
        <v>9</v>
      </c>
      <c r="M757" s="21">
        <f t="shared" si="120"/>
        <v>1609</v>
      </c>
    </row>
    <row r="758" spans="1:13" x14ac:dyDescent="0.25">
      <c r="A758" s="5"/>
      <c r="B758" s="5"/>
      <c r="C758" s="32" t="s">
        <v>79</v>
      </c>
      <c r="D758" s="33"/>
      <c r="E758" s="34"/>
      <c r="F758" s="34"/>
      <c r="G758" s="34">
        <f t="shared" si="118"/>
        <v>0</v>
      </c>
      <c r="H758" s="34"/>
      <c r="I758" s="33">
        <f t="shared" si="119"/>
        <v>0</v>
      </c>
      <c r="J758" s="33"/>
      <c r="L758" s="21">
        <v>10</v>
      </c>
      <c r="M758" s="21">
        <f t="shared" si="120"/>
        <v>1610</v>
      </c>
    </row>
    <row r="759" spans="1:13" x14ac:dyDescent="0.25">
      <c r="A759" s="5"/>
      <c r="B759" s="5"/>
      <c r="C759" s="32" t="s">
        <v>80</v>
      </c>
      <c r="D759" s="33"/>
      <c r="E759" s="34"/>
      <c r="F759" s="34"/>
      <c r="G759" s="34">
        <f t="shared" si="118"/>
        <v>0</v>
      </c>
      <c r="H759" s="34"/>
      <c r="I759" s="33">
        <f t="shared" si="119"/>
        <v>0</v>
      </c>
      <c r="J759" s="33"/>
      <c r="L759" s="21">
        <v>11</v>
      </c>
      <c r="M759" s="21">
        <f t="shared" si="120"/>
        <v>1611</v>
      </c>
    </row>
    <row r="760" spans="1:13" x14ac:dyDescent="0.25">
      <c r="A760" s="5"/>
      <c r="B760" s="5"/>
      <c r="C760" s="32" t="s">
        <v>81</v>
      </c>
      <c r="D760" s="33"/>
      <c r="E760" s="34"/>
      <c r="F760" s="34"/>
      <c r="G760" s="34">
        <f t="shared" si="118"/>
        <v>0</v>
      </c>
      <c r="H760" s="34"/>
      <c r="I760" s="33">
        <f t="shared" si="119"/>
        <v>0</v>
      </c>
      <c r="J760" s="33"/>
      <c r="L760" s="21">
        <v>12</v>
      </c>
      <c r="M760" s="21">
        <f t="shared" si="120"/>
        <v>1612</v>
      </c>
    </row>
    <row r="761" spans="1:13" x14ac:dyDescent="0.25">
      <c r="A761" s="5"/>
      <c r="B761" s="5"/>
      <c r="C761" s="32" t="s">
        <v>82</v>
      </c>
      <c r="D761" s="33"/>
      <c r="E761" s="34"/>
      <c r="F761" s="34"/>
      <c r="G761" s="34"/>
      <c r="H761" s="34"/>
      <c r="I761" s="33">
        <f t="shared" si="119"/>
        <v>0</v>
      </c>
      <c r="J761" s="33"/>
      <c r="M761" s="21">
        <f t="shared" si="120"/>
        <v>1600</v>
      </c>
    </row>
    <row r="762" spans="1:13" x14ac:dyDescent="0.25">
      <c r="A762" s="5"/>
      <c r="B762" s="5"/>
      <c r="C762" s="36" t="s">
        <v>85</v>
      </c>
      <c r="D762" s="37">
        <f>SUM(D763:D767)</f>
        <v>0</v>
      </c>
      <c r="E762" s="42"/>
      <c r="F762" s="42"/>
      <c r="G762" s="43"/>
      <c r="H762" s="42"/>
      <c r="I762" s="41">
        <f>SUM(I763:I767)</f>
        <v>0</v>
      </c>
      <c r="J762" s="41">
        <f>SUM(J763:J767)</f>
        <v>0</v>
      </c>
    </row>
    <row r="763" spans="1:13" x14ac:dyDescent="0.25">
      <c r="A763" s="5"/>
      <c r="B763" s="5"/>
      <c r="C763" s="44" t="s">
        <v>86</v>
      </c>
      <c r="D763" s="33"/>
      <c r="E763" s="34"/>
      <c r="F763" s="34"/>
      <c r="G763" s="34">
        <f>E763*(1+F763)</f>
        <v>0</v>
      </c>
      <c r="H763" s="34"/>
      <c r="I763" s="33">
        <f>(D763*G763*H763)</f>
        <v>0</v>
      </c>
      <c r="J763" s="33"/>
      <c r="L763" s="21">
        <v>1</v>
      </c>
      <c r="M763" s="21">
        <f>$L$711*100+L763</f>
        <v>1601</v>
      </c>
    </row>
    <row r="764" spans="1:13" x14ac:dyDescent="0.25">
      <c r="A764" s="5"/>
      <c r="B764" s="5"/>
      <c r="C764" s="44" t="s">
        <v>87</v>
      </c>
      <c r="D764" s="33"/>
      <c r="E764" s="34"/>
      <c r="F764" s="34"/>
      <c r="G764" s="34">
        <f>E764*(1+F764)</f>
        <v>0</v>
      </c>
      <c r="H764" s="34"/>
      <c r="I764" s="33">
        <f>(D764*G764*H764)</f>
        <v>0</v>
      </c>
      <c r="J764" s="33"/>
      <c r="L764" s="21">
        <v>2</v>
      </c>
      <c r="M764" s="21">
        <f>$L$711*100+L764</f>
        <v>1602</v>
      </c>
    </row>
    <row r="765" spans="1:13" x14ac:dyDescent="0.25">
      <c r="A765" s="5"/>
      <c r="B765" s="5"/>
      <c r="C765" s="44" t="s">
        <v>88</v>
      </c>
      <c r="D765" s="33"/>
      <c r="E765" s="34"/>
      <c r="F765" s="34"/>
      <c r="G765" s="34">
        <f>E765*(1+F765)</f>
        <v>0</v>
      </c>
      <c r="H765" s="34"/>
      <c r="I765" s="33">
        <f>(D765*G765*H765)</f>
        <v>0</v>
      </c>
      <c r="J765" s="33"/>
      <c r="L765" s="21">
        <v>3</v>
      </c>
      <c r="M765" s="21">
        <f>$L$711*100+L765</f>
        <v>1603</v>
      </c>
    </row>
    <row r="766" spans="1:13" x14ac:dyDescent="0.25">
      <c r="A766" s="5"/>
      <c r="B766" s="5"/>
      <c r="C766" s="44" t="s">
        <v>89</v>
      </c>
      <c r="D766" s="33"/>
      <c r="E766" s="34"/>
      <c r="F766" s="34"/>
      <c r="G766" s="34">
        <f>E766*(1+F766)</f>
        <v>0</v>
      </c>
      <c r="H766" s="34"/>
      <c r="I766" s="33">
        <f>(D766*G766*H766)</f>
        <v>0</v>
      </c>
      <c r="J766" s="33"/>
      <c r="L766" s="21">
        <v>4</v>
      </c>
      <c r="M766" s="21">
        <f>$L$711*100+L766</f>
        <v>1604</v>
      </c>
    </row>
    <row r="767" spans="1:13" x14ac:dyDescent="0.25">
      <c r="A767" s="5"/>
      <c r="B767" s="5"/>
      <c r="C767" s="44" t="s">
        <v>90</v>
      </c>
      <c r="D767" s="33"/>
      <c r="E767" s="34"/>
      <c r="F767" s="34"/>
      <c r="G767" s="34">
        <f>E767*(1+F767)</f>
        <v>0</v>
      </c>
      <c r="H767" s="34"/>
      <c r="I767" s="33">
        <f>(D767*G767*H767)</f>
        <v>0</v>
      </c>
      <c r="J767" s="33"/>
      <c r="L767" s="21">
        <v>5</v>
      </c>
      <c r="M767" s="21">
        <f>$L$711*100+L767</f>
        <v>1605</v>
      </c>
    </row>
    <row r="768" spans="1:13" x14ac:dyDescent="0.25">
      <c r="A768" s="46" t="s">
        <v>91</v>
      </c>
      <c r="B768" s="46"/>
      <c r="C768" s="46"/>
      <c r="D768" s="47"/>
      <c r="E768" s="48"/>
      <c r="F768" s="48"/>
      <c r="G768" s="48"/>
      <c r="H768" s="48"/>
      <c r="I768" s="41">
        <f>I721+I735+I748+I762</f>
        <v>0</v>
      </c>
      <c r="J768" s="41">
        <f>J721+J735+J748+J762</f>
        <v>0</v>
      </c>
    </row>
    <row r="769" spans="1:13" x14ac:dyDescent="0.25">
      <c r="A769" s="13" t="s">
        <v>23</v>
      </c>
      <c r="B769" s="13"/>
      <c r="C769" s="12">
        <f>Presentación!$C$3</f>
        <v>1990</v>
      </c>
      <c r="D769" s="12"/>
      <c r="E769" s="12"/>
      <c r="F769" s="12"/>
      <c r="G769" s="12"/>
      <c r="H769" s="12"/>
      <c r="I769" s="12"/>
      <c r="J769" s="12"/>
    </row>
    <row r="770" spans="1:13" ht="12" customHeight="1" x14ac:dyDescent="0.25">
      <c r="A770" s="11" t="s">
        <v>24</v>
      </c>
      <c r="B770" s="11"/>
      <c r="C770" s="10" t="s">
        <v>104</v>
      </c>
      <c r="D770" s="10"/>
      <c r="E770" s="10"/>
      <c r="F770" s="10"/>
      <c r="G770" s="10"/>
      <c r="H770" s="10"/>
      <c r="I770" s="10"/>
      <c r="J770" s="10"/>
      <c r="L770" s="21">
        <v>8</v>
      </c>
    </row>
    <row r="771" spans="1:13" ht="13.5" customHeight="1" x14ac:dyDescent="0.25">
      <c r="A771" s="11" t="s">
        <v>5</v>
      </c>
      <c r="B771" s="11"/>
      <c r="C771" s="9" t="s">
        <v>26</v>
      </c>
      <c r="D771" s="9"/>
      <c r="E771" s="9"/>
      <c r="F771" s="9"/>
      <c r="G771" s="9"/>
      <c r="H771" s="9"/>
      <c r="I771" s="9"/>
      <c r="J771" s="9"/>
    </row>
    <row r="772" spans="1:13" ht="17.25" customHeight="1" x14ac:dyDescent="0.25">
      <c r="A772" s="11" t="s">
        <v>27</v>
      </c>
      <c r="B772" s="11"/>
      <c r="C772" s="9" t="s">
        <v>28</v>
      </c>
      <c r="D772" s="9"/>
      <c r="E772" s="9"/>
      <c r="F772" s="9"/>
      <c r="G772" s="9"/>
      <c r="H772" s="9"/>
      <c r="I772" s="9"/>
      <c r="J772" s="9"/>
    </row>
    <row r="773" spans="1:13" ht="13.5" customHeight="1" x14ac:dyDescent="0.25">
      <c r="A773" s="11" t="s">
        <v>29</v>
      </c>
      <c r="B773" s="11"/>
      <c r="C773" s="9" t="s">
        <v>30</v>
      </c>
      <c r="D773" s="9"/>
      <c r="E773" s="9"/>
      <c r="F773" s="9"/>
      <c r="G773" s="9"/>
      <c r="H773" s="9"/>
      <c r="I773" s="9"/>
      <c r="J773" s="9"/>
    </row>
    <row r="774" spans="1:13" ht="13.5" customHeight="1" x14ac:dyDescent="0.25">
      <c r="A774" s="11" t="s">
        <v>31</v>
      </c>
      <c r="B774" s="11"/>
      <c r="C774" s="9" t="s">
        <v>32</v>
      </c>
      <c r="D774" s="9"/>
      <c r="E774" s="9"/>
      <c r="F774" s="9"/>
      <c r="G774" s="9"/>
      <c r="H774" s="9"/>
      <c r="I774" s="9"/>
      <c r="J774" s="9"/>
    </row>
    <row r="775" spans="1:13" ht="11.25" customHeight="1" x14ac:dyDescent="0.25">
      <c r="A775" s="22" t="s">
        <v>33</v>
      </c>
      <c r="B775" s="22"/>
      <c r="C775" s="23" t="s">
        <v>34</v>
      </c>
      <c r="D775" s="23" t="s">
        <v>35</v>
      </c>
      <c r="E775" s="8" t="s">
        <v>36</v>
      </c>
      <c r="F775" s="8"/>
      <c r="G775" s="8"/>
      <c r="H775" s="24" t="s">
        <v>35</v>
      </c>
      <c r="I775" s="24"/>
      <c r="J775" s="24"/>
    </row>
    <row r="776" spans="1:13" ht="48.75" customHeight="1" x14ac:dyDescent="0.25">
      <c r="A776" s="7" t="s">
        <v>37</v>
      </c>
      <c r="B776" s="7"/>
      <c r="C776" s="6" t="s">
        <v>38</v>
      </c>
      <c r="D776" s="25" t="s">
        <v>39</v>
      </c>
      <c r="E776" s="25" t="s">
        <v>40</v>
      </c>
      <c r="F776" s="25" t="s">
        <v>41</v>
      </c>
      <c r="G776" s="25" t="s">
        <v>42</v>
      </c>
      <c r="H776" s="25" t="s">
        <v>43</v>
      </c>
      <c r="I776" s="25" t="s">
        <v>44</v>
      </c>
      <c r="J776" s="25" t="s">
        <v>45</v>
      </c>
    </row>
    <row r="777" spans="1:13" ht="22.5" customHeight="1" x14ac:dyDescent="0.25">
      <c r="A777" s="6" t="s">
        <v>46</v>
      </c>
      <c r="B777" s="6" t="s">
        <v>47</v>
      </c>
      <c r="C777" s="6"/>
      <c r="D777" s="25" t="s">
        <v>48</v>
      </c>
      <c r="E777" s="25" t="s">
        <v>49</v>
      </c>
      <c r="F777" s="25" t="s">
        <v>50</v>
      </c>
      <c r="G777" s="25" t="s">
        <v>49</v>
      </c>
      <c r="H777" s="25" t="s">
        <v>51</v>
      </c>
      <c r="I777" s="25" t="s">
        <v>52</v>
      </c>
      <c r="J777" s="25" t="s">
        <v>53</v>
      </c>
    </row>
    <row r="778" spans="1:13" ht="34.5" x14ac:dyDescent="0.25">
      <c r="A778" s="6"/>
      <c r="B778" s="6"/>
      <c r="C778" s="6"/>
      <c r="D778" s="25" t="s">
        <v>54</v>
      </c>
      <c r="E778" s="25" t="s">
        <v>55</v>
      </c>
      <c r="F778" s="25" t="s">
        <v>56</v>
      </c>
      <c r="G778" s="25" t="s">
        <v>57</v>
      </c>
      <c r="H778" s="25" t="s">
        <v>58</v>
      </c>
      <c r="I778" s="25" t="s">
        <v>59</v>
      </c>
      <c r="J778" s="25" t="s">
        <v>60</v>
      </c>
    </row>
    <row r="779" spans="1:13" ht="20.25" customHeight="1" x14ac:dyDescent="0.25">
      <c r="A779" s="6"/>
      <c r="B779" s="6"/>
      <c r="C779" s="6"/>
      <c r="D779" s="26" t="s">
        <v>61</v>
      </c>
      <c r="E779" s="26" t="s">
        <v>62</v>
      </c>
      <c r="F779" s="26" t="s">
        <v>63</v>
      </c>
      <c r="G779" s="26" t="s">
        <v>64</v>
      </c>
      <c r="H779" s="26" t="s">
        <v>65</v>
      </c>
      <c r="I779" s="26" t="s">
        <v>66</v>
      </c>
      <c r="J779" s="26" t="s">
        <v>67</v>
      </c>
    </row>
    <row r="780" spans="1:13" ht="12" customHeight="1" x14ac:dyDescent="0.25">
      <c r="A780" s="5" t="s">
        <v>68</v>
      </c>
      <c r="B780" s="5" t="s">
        <v>68</v>
      </c>
      <c r="C780" s="27" t="s">
        <v>69</v>
      </c>
      <c r="D780" s="28">
        <f>SUM(D781:D793)</f>
        <v>0</v>
      </c>
      <c r="E780" s="29"/>
      <c r="F780" s="29"/>
      <c r="G780" s="30"/>
      <c r="H780" s="29"/>
      <c r="I780" s="31">
        <f>SUM(I781:I793)</f>
        <v>0</v>
      </c>
      <c r="J780" s="31">
        <f>SUM(J781:J792)</f>
        <v>0</v>
      </c>
    </row>
    <row r="781" spans="1:13" ht="12.75" customHeight="1" x14ac:dyDescent="0.25">
      <c r="A781" s="5"/>
      <c r="B781" s="5"/>
      <c r="C781" s="32" t="s">
        <v>70</v>
      </c>
      <c r="D781" s="33"/>
      <c r="E781" s="34"/>
      <c r="F781" s="34"/>
      <c r="G781" s="34">
        <f t="shared" ref="G781:G792" si="121">E781*(1+F781)</f>
        <v>0</v>
      </c>
      <c r="H781" s="34"/>
      <c r="I781" s="33">
        <f t="shared" ref="I781:I793" si="122">(D781*G781*H781)</f>
        <v>0</v>
      </c>
      <c r="J781" s="33"/>
      <c r="L781" s="21">
        <v>1</v>
      </c>
      <c r="M781" s="21">
        <f t="shared" ref="M781:M793" si="123">$L$770*100+L781</f>
        <v>801</v>
      </c>
    </row>
    <row r="782" spans="1:13" ht="12.75" customHeight="1" x14ac:dyDescent="0.25">
      <c r="A782" s="5"/>
      <c r="B782" s="5"/>
      <c r="C782" s="32" t="s">
        <v>71</v>
      </c>
      <c r="D782" s="33"/>
      <c r="E782" s="34"/>
      <c r="F782" s="34"/>
      <c r="G782" s="34">
        <f t="shared" si="121"/>
        <v>0</v>
      </c>
      <c r="H782" s="34"/>
      <c r="I782" s="33">
        <f t="shared" si="122"/>
        <v>0</v>
      </c>
      <c r="J782" s="33"/>
      <c r="L782" s="21">
        <v>2</v>
      </c>
      <c r="M782" s="21">
        <f t="shared" si="123"/>
        <v>802</v>
      </c>
    </row>
    <row r="783" spans="1:13" ht="12.75" customHeight="1" x14ac:dyDescent="0.25">
      <c r="A783" s="5"/>
      <c r="B783" s="5"/>
      <c r="C783" s="32" t="s">
        <v>72</v>
      </c>
      <c r="D783" s="33"/>
      <c r="E783" s="34"/>
      <c r="F783" s="34"/>
      <c r="G783" s="34">
        <f t="shared" si="121"/>
        <v>0</v>
      </c>
      <c r="H783" s="34"/>
      <c r="I783" s="33">
        <f t="shared" si="122"/>
        <v>0</v>
      </c>
      <c r="J783" s="33"/>
      <c r="L783" s="21">
        <v>3</v>
      </c>
      <c r="M783" s="21">
        <f t="shared" si="123"/>
        <v>803</v>
      </c>
    </row>
    <row r="784" spans="1:13" ht="12.75" customHeight="1" x14ac:dyDescent="0.25">
      <c r="A784" s="5"/>
      <c r="B784" s="5"/>
      <c r="C784" s="32" t="s">
        <v>73</v>
      </c>
      <c r="D784" s="33"/>
      <c r="E784" s="34"/>
      <c r="F784" s="34"/>
      <c r="G784" s="34">
        <f t="shared" si="121"/>
        <v>0</v>
      </c>
      <c r="H784" s="34"/>
      <c r="I784" s="33">
        <f t="shared" si="122"/>
        <v>0</v>
      </c>
      <c r="J784" s="33"/>
      <c r="L784" s="21">
        <v>4</v>
      </c>
      <c r="M784" s="21">
        <f t="shared" si="123"/>
        <v>804</v>
      </c>
    </row>
    <row r="785" spans="1:13" ht="12.75" customHeight="1" x14ac:dyDescent="0.25">
      <c r="A785" s="5"/>
      <c r="B785" s="5"/>
      <c r="C785" s="35" t="s">
        <v>74</v>
      </c>
      <c r="D785" s="33"/>
      <c r="E785" s="34"/>
      <c r="F785" s="34"/>
      <c r="G785" s="34">
        <f t="shared" si="121"/>
        <v>0</v>
      </c>
      <c r="H785" s="34"/>
      <c r="I785" s="33">
        <f t="shared" si="122"/>
        <v>0</v>
      </c>
      <c r="J785" s="33"/>
      <c r="L785" s="21">
        <v>5</v>
      </c>
      <c r="M785" s="21">
        <f t="shared" si="123"/>
        <v>805</v>
      </c>
    </row>
    <row r="786" spans="1:13" s="50" customFormat="1" ht="12.75" customHeight="1" x14ac:dyDescent="0.25">
      <c r="A786" s="5"/>
      <c r="B786" s="5"/>
      <c r="C786" s="32" t="s">
        <v>75</v>
      </c>
      <c r="D786" s="33"/>
      <c r="E786" s="34"/>
      <c r="F786" s="34"/>
      <c r="G786" s="34">
        <f t="shared" si="121"/>
        <v>0</v>
      </c>
      <c r="H786" s="34"/>
      <c r="I786" s="33">
        <f t="shared" si="122"/>
        <v>0</v>
      </c>
      <c r="J786" s="33"/>
      <c r="L786" s="21">
        <v>6</v>
      </c>
      <c r="M786" s="21">
        <f t="shared" si="123"/>
        <v>806</v>
      </c>
    </row>
    <row r="787" spans="1:13" s="50" customFormat="1" ht="12.75" customHeight="1" x14ac:dyDescent="0.25">
      <c r="A787" s="5"/>
      <c r="B787" s="5"/>
      <c r="C787" s="32" t="s">
        <v>76</v>
      </c>
      <c r="D787" s="33"/>
      <c r="E787" s="34"/>
      <c r="F787" s="34"/>
      <c r="G787" s="34">
        <f t="shared" si="121"/>
        <v>0</v>
      </c>
      <c r="H787" s="34"/>
      <c r="I787" s="33">
        <f t="shared" si="122"/>
        <v>0</v>
      </c>
      <c r="J787" s="33"/>
      <c r="L787" s="21">
        <v>7</v>
      </c>
      <c r="M787" s="21">
        <f t="shared" si="123"/>
        <v>807</v>
      </c>
    </row>
    <row r="788" spans="1:13" s="50" customFormat="1" ht="12.75" customHeight="1" x14ac:dyDescent="0.25">
      <c r="A788" s="5"/>
      <c r="B788" s="5"/>
      <c r="C788" s="32" t="s">
        <v>77</v>
      </c>
      <c r="D788" s="33"/>
      <c r="E788" s="34"/>
      <c r="F788" s="34"/>
      <c r="G788" s="34">
        <f t="shared" si="121"/>
        <v>0</v>
      </c>
      <c r="H788" s="34"/>
      <c r="I788" s="33">
        <f t="shared" si="122"/>
        <v>0</v>
      </c>
      <c r="J788" s="33"/>
      <c r="L788" s="21">
        <v>8</v>
      </c>
      <c r="M788" s="21">
        <f t="shared" si="123"/>
        <v>808</v>
      </c>
    </row>
    <row r="789" spans="1:13" s="50" customFormat="1" ht="12.75" customHeight="1" x14ac:dyDescent="0.25">
      <c r="A789" s="5"/>
      <c r="B789" s="5"/>
      <c r="C789" s="32" t="s">
        <v>78</v>
      </c>
      <c r="D789" s="33"/>
      <c r="E789" s="34"/>
      <c r="F789" s="34"/>
      <c r="G789" s="34">
        <f t="shared" si="121"/>
        <v>0</v>
      </c>
      <c r="H789" s="34"/>
      <c r="I789" s="33">
        <f t="shared" si="122"/>
        <v>0</v>
      </c>
      <c r="J789" s="33"/>
      <c r="L789" s="21">
        <v>9</v>
      </c>
      <c r="M789" s="21">
        <f t="shared" si="123"/>
        <v>809</v>
      </c>
    </row>
    <row r="790" spans="1:13" ht="12.75" customHeight="1" x14ac:dyDescent="0.25">
      <c r="A790" s="5"/>
      <c r="B790" s="5"/>
      <c r="C790" s="32" t="s">
        <v>79</v>
      </c>
      <c r="D790" s="33"/>
      <c r="E790" s="34"/>
      <c r="F790" s="34"/>
      <c r="G790" s="34">
        <f t="shared" si="121"/>
        <v>0</v>
      </c>
      <c r="H790" s="34"/>
      <c r="I790" s="33">
        <f t="shared" si="122"/>
        <v>0</v>
      </c>
      <c r="J790" s="33"/>
      <c r="L790" s="21">
        <v>10</v>
      </c>
      <c r="M790" s="21">
        <f t="shared" si="123"/>
        <v>810</v>
      </c>
    </row>
    <row r="791" spans="1:13" ht="12.75" customHeight="1" x14ac:dyDescent="0.25">
      <c r="A791" s="5"/>
      <c r="B791" s="5"/>
      <c r="C791" s="32" t="s">
        <v>80</v>
      </c>
      <c r="D791" s="33"/>
      <c r="E791" s="34"/>
      <c r="F791" s="34"/>
      <c r="G791" s="34">
        <f t="shared" si="121"/>
        <v>0</v>
      </c>
      <c r="H791" s="34"/>
      <c r="I791" s="33">
        <f t="shared" si="122"/>
        <v>0</v>
      </c>
      <c r="J791" s="33"/>
      <c r="L791" s="21">
        <v>11</v>
      </c>
      <c r="M791" s="21">
        <f t="shared" si="123"/>
        <v>811</v>
      </c>
    </row>
    <row r="792" spans="1:13" ht="13.5" customHeight="1" x14ac:dyDescent="0.25">
      <c r="A792" s="5"/>
      <c r="B792" s="5"/>
      <c r="C792" s="32" t="s">
        <v>81</v>
      </c>
      <c r="D792" s="33"/>
      <c r="E792" s="34"/>
      <c r="F792" s="34"/>
      <c r="G792" s="34">
        <f t="shared" si="121"/>
        <v>0</v>
      </c>
      <c r="H792" s="34"/>
      <c r="I792" s="33">
        <f t="shared" si="122"/>
        <v>0</v>
      </c>
      <c r="J792" s="33"/>
      <c r="L792" s="21">
        <v>12</v>
      </c>
      <c r="M792" s="21">
        <f t="shared" si="123"/>
        <v>812</v>
      </c>
    </row>
    <row r="793" spans="1:13" ht="13.5" customHeight="1" x14ac:dyDescent="0.25">
      <c r="A793" s="5"/>
      <c r="B793" s="5"/>
      <c r="C793" s="32" t="s">
        <v>82</v>
      </c>
      <c r="D793" s="33"/>
      <c r="E793" s="34"/>
      <c r="F793" s="34"/>
      <c r="G793" s="34"/>
      <c r="H793" s="34"/>
      <c r="I793" s="33">
        <f t="shared" si="122"/>
        <v>0</v>
      </c>
      <c r="J793" s="33"/>
      <c r="M793" s="21">
        <f t="shared" si="123"/>
        <v>800</v>
      </c>
    </row>
    <row r="794" spans="1:13" ht="13.5" customHeight="1" x14ac:dyDescent="0.25">
      <c r="A794" s="5"/>
      <c r="B794" s="5"/>
      <c r="C794" s="36" t="s">
        <v>83</v>
      </c>
      <c r="D794" s="37">
        <f>SUM(D795:D806)</f>
        <v>0</v>
      </c>
      <c r="E794" s="38"/>
      <c r="F794" s="39"/>
      <c r="G794" s="40"/>
      <c r="H794" s="39"/>
      <c r="I794" s="41">
        <f>SUM(I795:I806)</f>
        <v>0</v>
      </c>
      <c r="J794" s="41">
        <f>SUM(J795:J806)</f>
        <v>0</v>
      </c>
    </row>
    <row r="795" spans="1:13" ht="12.75" customHeight="1" x14ac:dyDescent="0.25">
      <c r="A795" s="5"/>
      <c r="B795" s="5"/>
      <c r="C795" s="32" t="s">
        <v>70</v>
      </c>
      <c r="D795" s="33"/>
      <c r="E795" s="34"/>
      <c r="F795" s="34"/>
      <c r="G795" s="34">
        <f t="shared" ref="G795:G806" si="124">E795*(1+F795)</f>
        <v>0</v>
      </c>
      <c r="H795" s="34"/>
      <c r="I795" s="33">
        <f t="shared" ref="I795:I806" si="125">(D795*G795*H795)</f>
        <v>0</v>
      </c>
      <c r="J795" s="33"/>
      <c r="L795" s="21">
        <v>1</v>
      </c>
      <c r="M795" s="21">
        <f t="shared" ref="M795:M806" si="126">$L$770*100+L795</f>
        <v>801</v>
      </c>
    </row>
    <row r="796" spans="1:13" ht="13.5" customHeight="1" x14ac:dyDescent="0.25">
      <c r="A796" s="5"/>
      <c r="B796" s="5"/>
      <c r="C796" s="32" t="s">
        <v>71</v>
      </c>
      <c r="D796" s="33"/>
      <c r="E796" s="34"/>
      <c r="F796" s="34"/>
      <c r="G796" s="34">
        <f t="shared" si="124"/>
        <v>0</v>
      </c>
      <c r="H796" s="34"/>
      <c r="I796" s="33">
        <f t="shared" si="125"/>
        <v>0</v>
      </c>
      <c r="J796" s="33"/>
      <c r="L796" s="21">
        <v>2</v>
      </c>
      <c r="M796" s="21">
        <f t="shared" si="126"/>
        <v>802</v>
      </c>
    </row>
    <row r="797" spans="1:13" ht="13.5" customHeight="1" x14ac:dyDescent="0.25">
      <c r="A797" s="5"/>
      <c r="B797" s="5"/>
      <c r="C797" s="32" t="s">
        <v>72</v>
      </c>
      <c r="D797" s="33"/>
      <c r="E797" s="34"/>
      <c r="F797" s="34"/>
      <c r="G797" s="34">
        <f t="shared" si="124"/>
        <v>0</v>
      </c>
      <c r="H797" s="34"/>
      <c r="I797" s="33">
        <f t="shared" si="125"/>
        <v>0</v>
      </c>
      <c r="J797" s="33"/>
      <c r="L797" s="21">
        <v>3</v>
      </c>
      <c r="M797" s="21">
        <f t="shared" si="126"/>
        <v>803</v>
      </c>
    </row>
    <row r="798" spans="1:13" ht="12.75" customHeight="1" x14ac:dyDescent="0.25">
      <c r="A798" s="5"/>
      <c r="B798" s="5"/>
      <c r="C798" s="32" t="s">
        <v>73</v>
      </c>
      <c r="D798" s="33"/>
      <c r="E798" s="34"/>
      <c r="F798" s="34"/>
      <c r="G798" s="34">
        <f t="shared" si="124"/>
        <v>0</v>
      </c>
      <c r="H798" s="34"/>
      <c r="I798" s="33">
        <f t="shared" si="125"/>
        <v>0</v>
      </c>
      <c r="J798" s="33"/>
      <c r="L798" s="21">
        <v>4</v>
      </c>
      <c r="M798" s="21">
        <f t="shared" si="126"/>
        <v>804</v>
      </c>
    </row>
    <row r="799" spans="1:13" ht="12.75" customHeight="1" x14ac:dyDescent="0.25">
      <c r="A799" s="5"/>
      <c r="B799" s="5"/>
      <c r="C799" s="35" t="s">
        <v>74</v>
      </c>
      <c r="D799" s="33"/>
      <c r="E799" s="34"/>
      <c r="F799" s="34"/>
      <c r="G799" s="34">
        <f t="shared" si="124"/>
        <v>0</v>
      </c>
      <c r="H799" s="34"/>
      <c r="I799" s="33">
        <f t="shared" si="125"/>
        <v>0</v>
      </c>
      <c r="J799" s="33"/>
      <c r="L799" s="21">
        <v>5</v>
      </c>
      <c r="M799" s="21">
        <f t="shared" si="126"/>
        <v>805</v>
      </c>
    </row>
    <row r="800" spans="1:13" ht="12.75" customHeight="1" x14ac:dyDescent="0.25">
      <c r="A800" s="5"/>
      <c r="B800" s="5"/>
      <c r="C800" s="32" t="s">
        <v>75</v>
      </c>
      <c r="D800" s="33"/>
      <c r="E800" s="34"/>
      <c r="F800" s="34"/>
      <c r="G800" s="34">
        <f t="shared" si="124"/>
        <v>0</v>
      </c>
      <c r="H800" s="34"/>
      <c r="I800" s="33">
        <f t="shared" si="125"/>
        <v>0</v>
      </c>
      <c r="J800" s="33"/>
      <c r="L800" s="21">
        <v>6</v>
      </c>
      <c r="M800" s="21">
        <f t="shared" si="126"/>
        <v>806</v>
      </c>
    </row>
    <row r="801" spans="1:13" ht="12.75" customHeight="1" x14ac:dyDescent="0.25">
      <c r="A801" s="5"/>
      <c r="B801" s="5"/>
      <c r="C801" s="32" t="s">
        <v>76</v>
      </c>
      <c r="D801" s="33"/>
      <c r="E801" s="34"/>
      <c r="F801" s="34"/>
      <c r="G801" s="34">
        <f t="shared" si="124"/>
        <v>0</v>
      </c>
      <c r="H801" s="34"/>
      <c r="I801" s="33">
        <f t="shared" si="125"/>
        <v>0</v>
      </c>
      <c r="J801" s="33"/>
      <c r="L801" s="21">
        <v>7</v>
      </c>
      <c r="M801" s="21">
        <f t="shared" si="126"/>
        <v>807</v>
      </c>
    </row>
    <row r="802" spans="1:13" ht="12.75" customHeight="1" x14ac:dyDescent="0.25">
      <c r="A802" s="5"/>
      <c r="B802" s="5"/>
      <c r="C802" s="32" t="s">
        <v>77</v>
      </c>
      <c r="D802" s="33"/>
      <c r="E802" s="34"/>
      <c r="F802" s="34"/>
      <c r="G802" s="34">
        <f t="shared" si="124"/>
        <v>0</v>
      </c>
      <c r="H802" s="34"/>
      <c r="I802" s="33">
        <f t="shared" si="125"/>
        <v>0</v>
      </c>
      <c r="J802" s="33"/>
      <c r="L802" s="21">
        <v>8</v>
      </c>
      <c r="M802" s="21">
        <f t="shared" si="126"/>
        <v>808</v>
      </c>
    </row>
    <row r="803" spans="1:13" ht="12.75" customHeight="1" x14ac:dyDescent="0.25">
      <c r="A803" s="5"/>
      <c r="B803" s="5"/>
      <c r="C803" s="32" t="s">
        <v>78</v>
      </c>
      <c r="D803" s="33"/>
      <c r="E803" s="34"/>
      <c r="F803" s="34"/>
      <c r="G803" s="34">
        <f t="shared" si="124"/>
        <v>0</v>
      </c>
      <c r="H803" s="34"/>
      <c r="I803" s="33">
        <f t="shared" si="125"/>
        <v>0</v>
      </c>
      <c r="J803" s="33"/>
      <c r="L803" s="21">
        <v>9</v>
      </c>
      <c r="M803" s="21">
        <f t="shared" si="126"/>
        <v>809</v>
      </c>
    </row>
    <row r="804" spans="1:13" ht="12.75" customHeight="1" x14ac:dyDescent="0.25">
      <c r="A804" s="5"/>
      <c r="B804" s="5"/>
      <c r="C804" s="32" t="s">
        <v>79</v>
      </c>
      <c r="D804" s="33"/>
      <c r="E804" s="34"/>
      <c r="F804" s="34"/>
      <c r="G804" s="34">
        <f t="shared" si="124"/>
        <v>0</v>
      </c>
      <c r="H804" s="34"/>
      <c r="I804" s="33">
        <f t="shared" si="125"/>
        <v>0</v>
      </c>
      <c r="J804" s="33"/>
      <c r="L804" s="21">
        <v>10</v>
      </c>
      <c r="M804" s="21">
        <f t="shared" si="126"/>
        <v>810</v>
      </c>
    </row>
    <row r="805" spans="1:13" ht="12.75" customHeight="1" x14ac:dyDescent="0.25">
      <c r="A805" s="5"/>
      <c r="B805" s="5"/>
      <c r="C805" s="32" t="s">
        <v>80</v>
      </c>
      <c r="D805" s="33"/>
      <c r="E805" s="34"/>
      <c r="F805" s="34"/>
      <c r="G805" s="34">
        <f t="shared" si="124"/>
        <v>0</v>
      </c>
      <c r="H805" s="34"/>
      <c r="I805" s="33">
        <f t="shared" si="125"/>
        <v>0</v>
      </c>
      <c r="J805" s="33"/>
      <c r="L805" s="21">
        <v>11</v>
      </c>
      <c r="M805" s="21">
        <f t="shared" si="126"/>
        <v>811</v>
      </c>
    </row>
    <row r="806" spans="1:13" ht="13.5" customHeight="1" x14ac:dyDescent="0.25">
      <c r="A806" s="5"/>
      <c r="B806" s="5"/>
      <c r="C806" s="32" t="s">
        <v>81</v>
      </c>
      <c r="D806" s="33"/>
      <c r="E806" s="34"/>
      <c r="F806" s="34"/>
      <c r="G806" s="34">
        <f t="shared" si="124"/>
        <v>0</v>
      </c>
      <c r="H806" s="34"/>
      <c r="I806" s="33">
        <f t="shared" si="125"/>
        <v>0</v>
      </c>
      <c r="J806" s="33"/>
      <c r="L806" s="21">
        <v>12</v>
      </c>
      <c r="M806" s="21">
        <f t="shared" si="126"/>
        <v>812</v>
      </c>
    </row>
    <row r="807" spans="1:13" ht="13.5" customHeight="1" x14ac:dyDescent="0.25">
      <c r="A807" s="5"/>
      <c r="B807" s="5"/>
      <c r="C807" s="36" t="s">
        <v>84</v>
      </c>
      <c r="D807" s="37">
        <f>SUM(D808:D820)</f>
        <v>0</v>
      </c>
      <c r="E807" s="38"/>
      <c r="F807" s="39"/>
      <c r="G807" s="40"/>
      <c r="H807" s="39"/>
      <c r="I807" s="41">
        <f>SUM(I808:I820)</f>
        <v>0</v>
      </c>
      <c r="J807" s="41">
        <f>SUM(J808:J819)</f>
        <v>0</v>
      </c>
    </row>
    <row r="808" spans="1:13" ht="12.75" customHeight="1" x14ac:dyDescent="0.25">
      <c r="A808" s="5"/>
      <c r="B808" s="5"/>
      <c r="C808" s="32" t="s">
        <v>70</v>
      </c>
      <c r="D808" s="33"/>
      <c r="E808" s="34"/>
      <c r="F808" s="34"/>
      <c r="G808" s="34">
        <f t="shared" ref="G808:G819" si="127">E808*(1+F808)</f>
        <v>0</v>
      </c>
      <c r="H808" s="34"/>
      <c r="I808" s="33">
        <f t="shared" ref="I808:I820" si="128">(D808*G808*H808)</f>
        <v>0</v>
      </c>
      <c r="J808" s="33"/>
      <c r="L808" s="21">
        <v>1</v>
      </c>
      <c r="M808" s="21">
        <f t="shared" ref="M808:M820" si="129">$L$770*100+L808</f>
        <v>801</v>
      </c>
    </row>
    <row r="809" spans="1:13" ht="12.75" customHeight="1" x14ac:dyDescent="0.25">
      <c r="A809" s="5"/>
      <c r="B809" s="5"/>
      <c r="C809" s="32" t="s">
        <v>71</v>
      </c>
      <c r="D809" s="33"/>
      <c r="E809" s="34"/>
      <c r="F809" s="34"/>
      <c r="G809" s="34">
        <f t="shared" si="127"/>
        <v>0</v>
      </c>
      <c r="H809" s="34"/>
      <c r="I809" s="33">
        <f t="shared" si="128"/>
        <v>0</v>
      </c>
      <c r="J809" s="33"/>
      <c r="L809" s="21">
        <v>2</v>
      </c>
      <c r="M809" s="21">
        <f t="shared" si="129"/>
        <v>802</v>
      </c>
    </row>
    <row r="810" spans="1:13" ht="12.75" customHeight="1" x14ac:dyDescent="0.25">
      <c r="A810" s="5"/>
      <c r="B810" s="5"/>
      <c r="C810" s="32" t="s">
        <v>72</v>
      </c>
      <c r="D810" s="33"/>
      <c r="E810" s="34"/>
      <c r="F810" s="34"/>
      <c r="G810" s="34">
        <f t="shared" si="127"/>
        <v>0</v>
      </c>
      <c r="H810" s="34"/>
      <c r="I810" s="33">
        <f t="shared" si="128"/>
        <v>0</v>
      </c>
      <c r="J810" s="33"/>
      <c r="L810" s="21">
        <v>3</v>
      </c>
      <c r="M810" s="21">
        <f t="shared" si="129"/>
        <v>803</v>
      </c>
    </row>
    <row r="811" spans="1:13" ht="12.75" customHeight="1" x14ac:dyDescent="0.25">
      <c r="A811" s="5"/>
      <c r="B811" s="5"/>
      <c r="C811" s="32" t="s">
        <v>73</v>
      </c>
      <c r="D811" s="33"/>
      <c r="E811" s="34"/>
      <c r="F811" s="34"/>
      <c r="G811" s="34">
        <f t="shared" si="127"/>
        <v>0</v>
      </c>
      <c r="H811" s="34"/>
      <c r="I811" s="33">
        <f t="shared" si="128"/>
        <v>0</v>
      </c>
      <c r="J811" s="33"/>
      <c r="L811" s="21">
        <v>4</v>
      </c>
      <c r="M811" s="21">
        <f t="shared" si="129"/>
        <v>804</v>
      </c>
    </row>
    <row r="812" spans="1:13" ht="12.75" customHeight="1" x14ac:dyDescent="0.25">
      <c r="A812" s="5"/>
      <c r="B812" s="5"/>
      <c r="C812" s="35" t="s">
        <v>74</v>
      </c>
      <c r="D812" s="33"/>
      <c r="E812" s="34"/>
      <c r="F812" s="34"/>
      <c r="G812" s="34">
        <f t="shared" si="127"/>
        <v>0</v>
      </c>
      <c r="H812" s="34"/>
      <c r="I812" s="33">
        <f t="shared" si="128"/>
        <v>0</v>
      </c>
      <c r="J812" s="33"/>
      <c r="L812" s="21">
        <v>5</v>
      </c>
      <c r="M812" s="21">
        <f t="shared" si="129"/>
        <v>805</v>
      </c>
    </row>
    <row r="813" spans="1:13" ht="12.75" customHeight="1" x14ac:dyDescent="0.25">
      <c r="A813" s="5"/>
      <c r="B813" s="5"/>
      <c r="C813" s="32" t="s">
        <v>75</v>
      </c>
      <c r="D813" s="33"/>
      <c r="E813" s="34"/>
      <c r="F813" s="34"/>
      <c r="G813" s="34">
        <f t="shared" si="127"/>
        <v>0</v>
      </c>
      <c r="H813" s="34"/>
      <c r="I813" s="33">
        <f t="shared" si="128"/>
        <v>0</v>
      </c>
      <c r="J813" s="33"/>
      <c r="L813" s="21">
        <v>6</v>
      </c>
      <c r="M813" s="21">
        <f t="shared" si="129"/>
        <v>806</v>
      </c>
    </row>
    <row r="814" spans="1:13" ht="12.75" customHeight="1" x14ac:dyDescent="0.25">
      <c r="A814" s="5"/>
      <c r="B814" s="5"/>
      <c r="C814" s="32" t="s">
        <v>76</v>
      </c>
      <c r="D814" s="33"/>
      <c r="E814" s="34"/>
      <c r="F814" s="34"/>
      <c r="G814" s="34">
        <f t="shared" si="127"/>
        <v>0</v>
      </c>
      <c r="H814" s="34"/>
      <c r="I814" s="33">
        <f t="shared" si="128"/>
        <v>0</v>
      </c>
      <c r="J814" s="33"/>
      <c r="L814" s="21">
        <v>7</v>
      </c>
      <c r="M814" s="21">
        <f t="shared" si="129"/>
        <v>807</v>
      </c>
    </row>
    <row r="815" spans="1:13" ht="12.75" customHeight="1" x14ac:dyDescent="0.25">
      <c r="A815" s="5"/>
      <c r="B815" s="5"/>
      <c r="C815" s="32" t="s">
        <v>77</v>
      </c>
      <c r="D815" s="33"/>
      <c r="E815" s="34"/>
      <c r="F815" s="34"/>
      <c r="G815" s="34">
        <f t="shared" si="127"/>
        <v>0</v>
      </c>
      <c r="H815" s="34"/>
      <c r="I815" s="33">
        <f t="shared" si="128"/>
        <v>0</v>
      </c>
      <c r="J815" s="33"/>
      <c r="L815" s="21">
        <v>8</v>
      </c>
      <c r="M815" s="21">
        <f t="shared" si="129"/>
        <v>808</v>
      </c>
    </row>
    <row r="816" spans="1:13" ht="12.75" customHeight="1" x14ac:dyDescent="0.25">
      <c r="A816" s="5"/>
      <c r="B816" s="5"/>
      <c r="C816" s="32" t="s">
        <v>78</v>
      </c>
      <c r="D816" s="33"/>
      <c r="E816" s="34"/>
      <c r="F816" s="34"/>
      <c r="G816" s="34">
        <f t="shared" si="127"/>
        <v>0</v>
      </c>
      <c r="H816" s="34"/>
      <c r="I816" s="33">
        <f t="shared" si="128"/>
        <v>0</v>
      </c>
      <c r="J816" s="33"/>
      <c r="L816" s="21">
        <v>9</v>
      </c>
      <c r="M816" s="21">
        <f t="shared" si="129"/>
        <v>809</v>
      </c>
    </row>
    <row r="817" spans="1:13" ht="12.75" customHeight="1" x14ac:dyDescent="0.25">
      <c r="A817" s="5"/>
      <c r="B817" s="5"/>
      <c r="C817" s="32" t="s">
        <v>79</v>
      </c>
      <c r="D817" s="33"/>
      <c r="E817" s="34"/>
      <c r="F817" s="34"/>
      <c r="G817" s="34">
        <f t="shared" si="127"/>
        <v>0</v>
      </c>
      <c r="H817" s="34"/>
      <c r="I817" s="33">
        <f t="shared" si="128"/>
        <v>0</v>
      </c>
      <c r="J817" s="33"/>
      <c r="L817" s="21">
        <v>10</v>
      </c>
      <c r="M817" s="21">
        <f t="shared" si="129"/>
        <v>810</v>
      </c>
    </row>
    <row r="818" spans="1:13" ht="12.75" customHeight="1" x14ac:dyDescent="0.25">
      <c r="A818" s="5"/>
      <c r="B818" s="5"/>
      <c r="C818" s="32" t="s">
        <v>80</v>
      </c>
      <c r="D818" s="33"/>
      <c r="E818" s="34"/>
      <c r="F818" s="34"/>
      <c r="G818" s="34">
        <f t="shared" si="127"/>
        <v>0</v>
      </c>
      <c r="H818" s="34"/>
      <c r="I818" s="33">
        <f t="shared" si="128"/>
        <v>0</v>
      </c>
      <c r="J818" s="33"/>
      <c r="L818" s="21">
        <v>11</v>
      </c>
      <c r="M818" s="21">
        <f t="shared" si="129"/>
        <v>811</v>
      </c>
    </row>
    <row r="819" spans="1:13" ht="13.5" customHeight="1" x14ac:dyDescent="0.25">
      <c r="A819" s="5"/>
      <c r="B819" s="5"/>
      <c r="C819" s="32" t="s">
        <v>81</v>
      </c>
      <c r="D819" s="33"/>
      <c r="E819" s="34"/>
      <c r="F819" s="34"/>
      <c r="G819" s="34">
        <f t="shared" si="127"/>
        <v>0</v>
      </c>
      <c r="H819" s="34"/>
      <c r="I819" s="33">
        <f t="shared" si="128"/>
        <v>0</v>
      </c>
      <c r="J819" s="33"/>
      <c r="L819" s="21">
        <v>12</v>
      </c>
      <c r="M819" s="21">
        <f t="shared" si="129"/>
        <v>812</v>
      </c>
    </row>
    <row r="820" spans="1:13" ht="13.5" customHeight="1" x14ac:dyDescent="0.25">
      <c r="A820" s="5"/>
      <c r="B820" s="5"/>
      <c r="C820" s="32" t="s">
        <v>82</v>
      </c>
      <c r="D820" s="33"/>
      <c r="E820" s="34"/>
      <c r="F820" s="34"/>
      <c r="G820" s="34"/>
      <c r="H820" s="34"/>
      <c r="I820" s="33">
        <f t="shared" si="128"/>
        <v>0</v>
      </c>
      <c r="J820" s="33"/>
      <c r="M820" s="21">
        <f t="shared" si="129"/>
        <v>800</v>
      </c>
    </row>
    <row r="821" spans="1:13" ht="13.5" customHeight="1" x14ac:dyDescent="0.25">
      <c r="A821" s="5"/>
      <c r="B821" s="5"/>
      <c r="C821" s="36" t="s">
        <v>85</v>
      </c>
      <c r="D821" s="37">
        <f>SUM(D822:D826)</f>
        <v>0</v>
      </c>
      <c r="E821" s="42"/>
      <c r="F821" s="42"/>
      <c r="G821" s="43"/>
      <c r="H821" s="42"/>
      <c r="I821" s="41">
        <f>SUM(I822:I826)</f>
        <v>0</v>
      </c>
      <c r="J821" s="41">
        <f>SUM(J822:J826)</f>
        <v>0</v>
      </c>
    </row>
    <row r="822" spans="1:13" ht="12.75" customHeight="1" x14ac:dyDescent="0.25">
      <c r="A822" s="5"/>
      <c r="B822" s="5"/>
      <c r="C822" s="44" t="s">
        <v>86</v>
      </c>
      <c r="D822" s="33"/>
      <c r="E822" s="34"/>
      <c r="F822" s="34"/>
      <c r="G822" s="34">
        <f>E822*(1+F822)</f>
        <v>0</v>
      </c>
      <c r="H822" s="34"/>
      <c r="I822" s="33">
        <f>(D822*G822*H822)</f>
        <v>0</v>
      </c>
      <c r="J822" s="33"/>
      <c r="L822" s="21">
        <v>1</v>
      </c>
      <c r="M822" s="21">
        <f>$L$770*100+L822</f>
        <v>801</v>
      </c>
    </row>
    <row r="823" spans="1:13" ht="12.75" customHeight="1" x14ac:dyDescent="0.25">
      <c r="A823" s="5"/>
      <c r="B823" s="5"/>
      <c r="C823" s="44" t="s">
        <v>87</v>
      </c>
      <c r="D823" s="33"/>
      <c r="E823" s="34"/>
      <c r="F823" s="34"/>
      <c r="G823" s="34">
        <f>E823*(1+F823)</f>
        <v>0</v>
      </c>
      <c r="H823" s="34"/>
      <c r="I823" s="33">
        <f>(D823*G823*H823)</f>
        <v>0</v>
      </c>
      <c r="J823" s="33"/>
      <c r="L823" s="21">
        <v>2</v>
      </c>
      <c r="M823" s="21">
        <f>$L$770*100+L823</f>
        <v>802</v>
      </c>
    </row>
    <row r="824" spans="1:13" ht="12.75" customHeight="1" x14ac:dyDescent="0.25">
      <c r="A824" s="5"/>
      <c r="B824" s="5"/>
      <c r="C824" s="44" t="s">
        <v>88</v>
      </c>
      <c r="D824" s="33"/>
      <c r="E824" s="34"/>
      <c r="F824" s="34"/>
      <c r="G824" s="34">
        <f>E824*(1+F824)</f>
        <v>0</v>
      </c>
      <c r="H824" s="34"/>
      <c r="I824" s="33">
        <f>(D824*G824*H824)</f>
        <v>0</v>
      </c>
      <c r="J824" s="33"/>
      <c r="L824" s="21">
        <v>3</v>
      </c>
      <c r="M824" s="21">
        <f>$L$770*100+L824</f>
        <v>803</v>
      </c>
    </row>
    <row r="825" spans="1:13" ht="12.75" customHeight="1" x14ac:dyDescent="0.25">
      <c r="A825" s="5"/>
      <c r="B825" s="5"/>
      <c r="C825" s="44" t="s">
        <v>89</v>
      </c>
      <c r="D825" s="33"/>
      <c r="E825" s="34"/>
      <c r="F825" s="34"/>
      <c r="G825" s="34">
        <f>E825*(1+F825)</f>
        <v>0</v>
      </c>
      <c r="H825" s="34"/>
      <c r="I825" s="33">
        <f>(D825*G825*H825)</f>
        <v>0</v>
      </c>
      <c r="J825" s="33"/>
      <c r="L825" s="21">
        <v>4</v>
      </c>
      <c r="M825" s="21">
        <f>$L$770*100+L825</f>
        <v>804</v>
      </c>
    </row>
    <row r="826" spans="1:13" ht="12.75" customHeight="1" x14ac:dyDescent="0.25">
      <c r="A826" s="5"/>
      <c r="B826" s="5"/>
      <c r="C826" s="44" t="s">
        <v>90</v>
      </c>
      <c r="D826" s="33"/>
      <c r="E826" s="34"/>
      <c r="F826" s="34"/>
      <c r="G826" s="34">
        <f>E826*(1+F826)</f>
        <v>0</v>
      </c>
      <c r="H826" s="34"/>
      <c r="I826" s="33">
        <f>(D826*G826*H826)</f>
        <v>0</v>
      </c>
      <c r="J826" s="33"/>
      <c r="L826" s="21">
        <v>5</v>
      </c>
      <c r="M826" s="21">
        <f>$L$770*100+L826</f>
        <v>805</v>
      </c>
    </row>
    <row r="827" spans="1:13" x14ac:dyDescent="0.25">
      <c r="A827" s="46" t="s">
        <v>91</v>
      </c>
      <c r="B827" s="46"/>
      <c r="C827" s="46"/>
      <c r="D827" s="47"/>
      <c r="E827" s="48"/>
      <c r="F827" s="48"/>
      <c r="G827" s="48"/>
      <c r="H827" s="48"/>
      <c r="I827" s="41">
        <f>I780+I794+I807+I821</f>
        <v>0</v>
      </c>
      <c r="J827" s="41">
        <f>J780+J794+J807+J821</f>
        <v>0</v>
      </c>
    </row>
    <row r="828" spans="1:13" x14ac:dyDescent="0.25">
      <c r="A828" s="13" t="s">
        <v>23</v>
      </c>
      <c r="B828" s="13"/>
      <c r="C828" s="12">
        <f>Presentación!$C$3</f>
        <v>1990</v>
      </c>
      <c r="D828" s="12"/>
      <c r="E828" s="12"/>
      <c r="F828" s="12"/>
      <c r="G828" s="12"/>
      <c r="H828" s="12"/>
      <c r="I828" s="12"/>
      <c r="J828" s="12"/>
    </row>
    <row r="829" spans="1:13" ht="12" customHeight="1" x14ac:dyDescent="0.25">
      <c r="A829" s="11" t="s">
        <v>24</v>
      </c>
      <c r="B829" s="11"/>
      <c r="C829" s="10" t="s">
        <v>105</v>
      </c>
      <c r="D829" s="10"/>
      <c r="E829" s="10"/>
      <c r="F829" s="10"/>
      <c r="G829" s="10"/>
      <c r="H829" s="10"/>
      <c r="I829" s="10"/>
      <c r="J829" s="10"/>
      <c r="L829" s="21">
        <v>9</v>
      </c>
    </row>
    <row r="830" spans="1:13" ht="13.5" customHeight="1" x14ac:dyDescent="0.25">
      <c r="A830" s="11" t="s">
        <v>5</v>
      </c>
      <c r="B830" s="11"/>
      <c r="C830" s="9" t="s">
        <v>26</v>
      </c>
      <c r="D830" s="9"/>
      <c r="E830" s="9"/>
      <c r="F830" s="9"/>
      <c r="G830" s="9"/>
      <c r="H830" s="9"/>
      <c r="I830" s="9"/>
      <c r="J830" s="9"/>
    </row>
    <row r="831" spans="1:13" ht="17.25" customHeight="1" x14ac:dyDescent="0.25">
      <c r="A831" s="11" t="s">
        <v>27</v>
      </c>
      <c r="B831" s="11"/>
      <c r="C831" s="9" t="s">
        <v>28</v>
      </c>
      <c r="D831" s="9"/>
      <c r="E831" s="9"/>
      <c r="F831" s="9"/>
      <c r="G831" s="9"/>
      <c r="H831" s="9"/>
      <c r="I831" s="9"/>
      <c r="J831" s="9"/>
    </row>
    <row r="832" spans="1:13" ht="13.5" customHeight="1" x14ac:dyDescent="0.25">
      <c r="A832" s="11" t="s">
        <v>29</v>
      </c>
      <c r="B832" s="11"/>
      <c r="C832" s="9" t="s">
        <v>30</v>
      </c>
      <c r="D832" s="9"/>
      <c r="E832" s="9"/>
      <c r="F832" s="9"/>
      <c r="G832" s="9"/>
      <c r="H832" s="9"/>
      <c r="I832" s="9"/>
      <c r="J832" s="9"/>
    </row>
    <row r="833" spans="1:13" ht="13.5" customHeight="1" x14ac:dyDescent="0.25">
      <c r="A833" s="11" t="s">
        <v>31</v>
      </c>
      <c r="B833" s="11"/>
      <c r="C833" s="9" t="s">
        <v>32</v>
      </c>
      <c r="D833" s="9"/>
      <c r="E833" s="9"/>
      <c r="F833" s="9"/>
      <c r="G833" s="9"/>
      <c r="H833" s="9"/>
      <c r="I833" s="9"/>
      <c r="J833" s="9"/>
    </row>
    <row r="834" spans="1:13" ht="11.25" customHeight="1" x14ac:dyDescent="0.25">
      <c r="A834" s="22" t="s">
        <v>33</v>
      </c>
      <c r="B834" s="22"/>
      <c r="C834" s="23" t="s">
        <v>34</v>
      </c>
      <c r="D834" s="23" t="s">
        <v>35</v>
      </c>
      <c r="E834" s="8" t="s">
        <v>36</v>
      </c>
      <c r="F834" s="8"/>
      <c r="G834" s="8"/>
      <c r="H834" s="24" t="s">
        <v>35</v>
      </c>
      <c r="I834" s="24"/>
      <c r="J834" s="24"/>
    </row>
    <row r="835" spans="1:13" ht="48.75" customHeight="1" x14ac:dyDescent="0.25">
      <c r="A835" s="7" t="s">
        <v>37</v>
      </c>
      <c r="B835" s="7"/>
      <c r="C835" s="6" t="s">
        <v>38</v>
      </c>
      <c r="D835" s="25" t="s">
        <v>39</v>
      </c>
      <c r="E835" s="25" t="s">
        <v>40</v>
      </c>
      <c r="F835" s="25" t="s">
        <v>41</v>
      </c>
      <c r="G835" s="25" t="s">
        <v>42</v>
      </c>
      <c r="H835" s="25" t="s">
        <v>43</v>
      </c>
      <c r="I835" s="25" t="s">
        <v>44</v>
      </c>
      <c r="J835" s="25" t="s">
        <v>45</v>
      </c>
    </row>
    <row r="836" spans="1:13" ht="22.5" customHeight="1" x14ac:dyDescent="0.25">
      <c r="A836" s="6" t="s">
        <v>46</v>
      </c>
      <c r="B836" s="6" t="s">
        <v>47</v>
      </c>
      <c r="C836" s="6"/>
      <c r="D836" s="25" t="s">
        <v>48</v>
      </c>
      <c r="E836" s="25" t="s">
        <v>49</v>
      </c>
      <c r="F836" s="25" t="s">
        <v>50</v>
      </c>
      <c r="G836" s="25" t="s">
        <v>49</v>
      </c>
      <c r="H836" s="25" t="s">
        <v>51</v>
      </c>
      <c r="I836" s="25" t="s">
        <v>52</v>
      </c>
      <c r="J836" s="25" t="s">
        <v>53</v>
      </c>
    </row>
    <row r="837" spans="1:13" ht="34.5" x14ac:dyDescent="0.25">
      <c r="A837" s="6"/>
      <c r="B837" s="6"/>
      <c r="C837" s="6"/>
      <c r="D837" s="25" t="s">
        <v>54</v>
      </c>
      <c r="E837" s="25" t="s">
        <v>55</v>
      </c>
      <c r="F837" s="25" t="s">
        <v>56</v>
      </c>
      <c r="G837" s="25" t="s">
        <v>57</v>
      </c>
      <c r="H837" s="25" t="s">
        <v>58</v>
      </c>
      <c r="I837" s="25" t="s">
        <v>59</v>
      </c>
      <c r="J837" s="25" t="s">
        <v>60</v>
      </c>
    </row>
    <row r="838" spans="1:13" ht="18" customHeight="1" x14ac:dyDescent="0.25">
      <c r="A838" s="6"/>
      <c r="B838" s="6"/>
      <c r="C838" s="6"/>
      <c r="D838" s="26" t="s">
        <v>61</v>
      </c>
      <c r="E838" s="26" t="s">
        <v>62</v>
      </c>
      <c r="F838" s="26" t="s">
        <v>63</v>
      </c>
      <c r="G838" s="26" t="s">
        <v>64</v>
      </c>
      <c r="H838" s="26" t="s">
        <v>65</v>
      </c>
      <c r="I838" s="26" t="s">
        <v>66</v>
      </c>
      <c r="J838" s="26" t="s">
        <v>67</v>
      </c>
    </row>
    <row r="839" spans="1:13" ht="12" customHeight="1" x14ac:dyDescent="0.25">
      <c r="A839" s="5" t="s">
        <v>68</v>
      </c>
      <c r="B839" s="5" t="s">
        <v>68</v>
      </c>
      <c r="C839" s="27" t="s">
        <v>69</v>
      </c>
      <c r="D839" s="28">
        <f>SUM(D840:D852)</f>
        <v>0</v>
      </c>
      <c r="E839" s="29"/>
      <c r="F839" s="29"/>
      <c r="G839" s="30"/>
      <c r="H839" s="29"/>
      <c r="I839" s="31">
        <f>SUM(I840:I852)</f>
        <v>0</v>
      </c>
      <c r="J839" s="31">
        <f>SUM(J840:J851)</f>
        <v>0</v>
      </c>
    </row>
    <row r="840" spans="1:13" ht="12.75" customHeight="1" x14ac:dyDescent="0.25">
      <c r="A840" s="5"/>
      <c r="B840" s="5"/>
      <c r="C840" s="32" t="s">
        <v>70</v>
      </c>
      <c r="D840" s="33"/>
      <c r="E840" s="34"/>
      <c r="F840" s="34"/>
      <c r="G840" s="34">
        <f t="shared" ref="G840:G851" si="130">E840*(1+F840)</f>
        <v>0</v>
      </c>
      <c r="H840" s="34"/>
      <c r="I840" s="33">
        <f t="shared" ref="I840:I852" si="131">(D840*G840*H840)</f>
        <v>0</v>
      </c>
      <c r="J840" s="33"/>
      <c r="L840" s="21">
        <v>1</v>
      </c>
      <c r="M840" s="21">
        <f t="shared" ref="M840:M852" si="132">$L$829*100+L840</f>
        <v>901</v>
      </c>
    </row>
    <row r="841" spans="1:13" ht="12.75" customHeight="1" x14ac:dyDescent="0.25">
      <c r="A841" s="5"/>
      <c r="B841" s="5"/>
      <c r="C841" s="32" t="s">
        <v>71</v>
      </c>
      <c r="D841" s="33"/>
      <c r="E841" s="34"/>
      <c r="F841" s="34"/>
      <c r="G841" s="34">
        <f t="shared" si="130"/>
        <v>0</v>
      </c>
      <c r="H841" s="34"/>
      <c r="I841" s="33">
        <f t="shared" si="131"/>
        <v>0</v>
      </c>
      <c r="J841" s="33"/>
      <c r="L841" s="21">
        <v>2</v>
      </c>
      <c r="M841" s="21">
        <f t="shared" si="132"/>
        <v>902</v>
      </c>
    </row>
    <row r="842" spans="1:13" ht="12.75" customHeight="1" x14ac:dyDescent="0.25">
      <c r="A842" s="5"/>
      <c r="B842" s="5"/>
      <c r="C842" s="32" t="s">
        <v>72</v>
      </c>
      <c r="D842" s="33"/>
      <c r="E842" s="34"/>
      <c r="F842" s="34"/>
      <c r="G842" s="34">
        <f t="shared" si="130"/>
        <v>0</v>
      </c>
      <c r="H842" s="34"/>
      <c r="I842" s="33">
        <f t="shared" si="131"/>
        <v>0</v>
      </c>
      <c r="J842" s="33"/>
      <c r="L842" s="21">
        <v>3</v>
      </c>
      <c r="M842" s="21">
        <f t="shared" si="132"/>
        <v>903</v>
      </c>
    </row>
    <row r="843" spans="1:13" ht="12.75" customHeight="1" x14ac:dyDescent="0.25">
      <c r="A843" s="5"/>
      <c r="B843" s="5"/>
      <c r="C843" s="32" t="s">
        <v>73</v>
      </c>
      <c r="D843" s="33"/>
      <c r="E843" s="34"/>
      <c r="F843" s="34"/>
      <c r="G843" s="34">
        <f t="shared" si="130"/>
        <v>0</v>
      </c>
      <c r="H843" s="34"/>
      <c r="I843" s="33">
        <f t="shared" si="131"/>
        <v>0</v>
      </c>
      <c r="J843" s="33"/>
      <c r="L843" s="21">
        <v>4</v>
      </c>
      <c r="M843" s="21">
        <f t="shared" si="132"/>
        <v>904</v>
      </c>
    </row>
    <row r="844" spans="1:13" ht="12.75" customHeight="1" x14ac:dyDescent="0.25">
      <c r="A844" s="5"/>
      <c r="B844" s="5"/>
      <c r="C844" s="35" t="s">
        <v>74</v>
      </c>
      <c r="D844" s="33"/>
      <c r="E844" s="34"/>
      <c r="F844" s="34"/>
      <c r="G844" s="34">
        <f t="shared" si="130"/>
        <v>0</v>
      </c>
      <c r="H844" s="34"/>
      <c r="I844" s="33">
        <f t="shared" si="131"/>
        <v>0</v>
      </c>
      <c r="J844" s="33"/>
      <c r="L844" s="21">
        <v>5</v>
      </c>
      <c r="M844" s="21">
        <f t="shared" si="132"/>
        <v>905</v>
      </c>
    </row>
    <row r="845" spans="1:13" s="50" customFormat="1" ht="12.75" customHeight="1" x14ac:dyDescent="0.25">
      <c r="A845" s="5"/>
      <c r="B845" s="5"/>
      <c r="C845" s="32" t="s">
        <v>75</v>
      </c>
      <c r="D845" s="33"/>
      <c r="E845" s="34"/>
      <c r="F845" s="34"/>
      <c r="G845" s="34">
        <f t="shared" si="130"/>
        <v>0</v>
      </c>
      <c r="H845" s="34"/>
      <c r="I845" s="33">
        <f t="shared" si="131"/>
        <v>0</v>
      </c>
      <c r="J845" s="33"/>
      <c r="L845" s="21">
        <v>6</v>
      </c>
      <c r="M845" s="21">
        <f t="shared" si="132"/>
        <v>906</v>
      </c>
    </row>
    <row r="846" spans="1:13" s="50" customFormat="1" ht="12.75" customHeight="1" x14ac:dyDescent="0.25">
      <c r="A846" s="5"/>
      <c r="B846" s="5"/>
      <c r="C846" s="32" t="s">
        <v>76</v>
      </c>
      <c r="D846" s="33"/>
      <c r="E846" s="34"/>
      <c r="F846" s="34"/>
      <c r="G846" s="34">
        <f t="shared" si="130"/>
        <v>0</v>
      </c>
      <c r="H846" s="34"/>
      <c r="I846" s="33">
        <f t="shared" si="131"/>
        <v>0</v>
      </c>
      <c r="J846" s="33"/>
      <c r="L846" s="21">
        <v>7</v>
      </c>
      <c r="M846" s="21">
        <f t="shared" si="132"/>
        <v>907</v>
      </c>
    </row>
    <row r="847" spans="1:13" s="50" customFormat="1" ht="12.75" customHeight="1" x14ac:dyDescent="0.25">
      <c r="A847" s="5"/>
      <c r="B847" s="5"/>
      <c r="C847" s="32" t="s">
        <v>77</v>
      </c>
      <c r="D847" s="33"/>
      <c r="E847" s="34"/>
      <c r="F847" s="34"/>
      <c r="G847" s="34">
        <f t="shared" si="130"/>
        <v>0</v>
      </c>
      <c r="H847" s="34"/>
      <c r="I847" s="33">
        <f t="shared" si="131"/>
        <v>0</v>
      </c>
      <c r="J847" s="33"/>
      <c r="L847" s="21">
        <v>8</v>
      </c>
      <c r="M847" s="21">
        <f t="shared" si="132"/>
        <v>908</v>
      </c>
    </row>
    <row r="848" spans="1:13" s="50" customFormat="1" ht="12.75" customHeight="1" x14ac:dyDescent="0.25">
      <c r="A848" s="5"/>
      <c r="B848" s="5"/>
      <c r="C848" s="32" t="s">
        <v>78</v>
      </c>
      <c r="D848" s="33"/>
      <c r="E848" s="34"/>
      <c r="F848" s="34"/>
      <c r="G848" s="34">
        <f t="shared" si="130"/>
        <v>0</v>
      </c>
      <c r="H848" s="34"/>
      <c r="I848" s="33">
        <f t="shared" si="131"/>
        <v>0</v>
      </c>
      <c r="J848" s="33"/>
      <c r="L848" s="21">
        <v>9</v>
      </c>
      <c r="M848" s="21">
        <f t="shared" si="132"/>
        <v>909</v>
      </c>
    </row>
    <row r="849" spans="1:13" ht="12.75" customHeight="1" x14ac:dyDescent="0.25">
      <c r="A849" s="5"/>
      <c r="B849" s="5"/>
      <c r="C849" s="32" t="s">
        <v>79</v>
      </c>
      <c r="D849" s="33"/>
      <c r="E849" s="34"/>
      <c r="F849" s="34"/>
      <c r="G849" s="34">
        <f t="shared" si="130"/>
        <v>0</v>
      </c>
      <c r="H849" s="34"/>
      <c r="I849" s="33">
        <f t="shared" si="131"/>
        <v>0</v>
      </c>
      <c r="J849" s="33"/>
      <c r="L849" s="21">
        <v>10</v>
      </c>
      <c r="M849" s="21">
        <f t="shared" si="132"/>
        <v>910</v>
      </c>
    </row>
    <row r="850" spans="1:13" ht="12.75" customHeight="1" x14ac:dyDescent="0.25">
      <c r="A850" s="5"/>
      <c r="B850" s="5"/>
      <c r="C850" s="32" t="s">
        <v>80</v>
      </c>
      <c r="D850" s="33"/>
      <c r="E850" s="34"/>
      <c r="F850" s="34"/>
      <c r="G850" s="34">
        <f t="shared" si="130"/>
        <v>0</v>
      </c>
      <c r="H850" s="34"/>
      <c r="I850" s="33">
        <f t="shared" si="131"/>
        <v>0</v>
      </c>
      <c r="J850" s="33"/>
      <c r="L850" s="21">
        <v>11</v>
      </c>
      <c r="M850" s="21">
        <f t="shared" si="132"/>
        <v>911</v>
      </c>
    </row>
    <row r="851" spans="1:13" ht="13.5" customHeight="1" x14ac:dyDescent="0.25">
      <c r="A851" s="5"/>
      <c r="B851" s="5"/>
      <c r="C851" s="32" t="s">
        <v>81</v>
      </c>
      <c r="D851" s="33"/>
      <c r="E851" s="34"/>
      <c r="F851" s="34"/>
      <c r="G851" s="34">
        <f t="shared" si="130"/>
        <v>0</v>
      </c>
      <c r="H851" s="34"/>
      <c r="I851" s="33">
        <f t="shared" si="131"/>
        <v>0</v>
      </c>
      <c r="J851" s="33"/>
      <c r="L851" s="21">
        <v>12</v>
      </c>
      <c r="M851" s="21">
        <f t="shared" si="132"/>
        <v>912</v>
      </c>
    </row>
    <row r="852" spans="1:13" ht="13.5" customHeight="1" x14ac:dyDescent="0.25">
      <c r="A852" s="5"/>
      <c r="B852" s="5"/>
      <c r="C852" s="32" t="s">
        <v>82</v>
      </c>
      <c r="D852" s="33"/>
      <c r="E852" s="34"/>
      <c r="F852" s="34"/>
      <c r="G852" s="34"/>
      <c r="H852" s="34"/>
      <c r="I852" s="33">
        <f t="shared" si="131"/>
        <v>0</v>
      </c>
      <c r="J852" s="33"/>
      <c r="M852" s="21">
        <f t="shared" si="132"/>
        <v>900</v>
      </c>
    </row>
    <row r="853" spans="1:13" ht="13.5" customHeight="1" x14ac:dyDescent="0.25">
      <c r="A853" s="5"/>
      <c r="B853" s="5"/>
      <c r="C853" s="36" t="s">
        <v>83</v>
      </c>
      <c r="D853" s="37">
        <f>SUM(D854:D865)</f>
        <v>0</v>
      </c>
      <c r="E853" s="38"/>
      <c r="F853" s="39"/>
      <c r="G853" s="40"/>
      <c r="H853" s="39"/>
      <c r="I853" s="41">
        <f>SUM(I854:I865)</f>
        <v>0</v>
      </c>
      <c r="J853" s="41">
        <f>SUM(J854:J865)</f>
        <v>0</v>
      </c>
    </row>
    <row r="854" spans="1:13" ht="12.75" customHeight="1" x14ac:dyDescent="0.25">
      <c r="A854" s="5"/>
      <c r="B854" s="5"/>
      <c r="C854" s="32" t="s">
        <v>70</v>
      </c>
      <c r="D854" s="33"/>
      <c r="E854" s="34"/>
      <c r="F854" s="34"/>
      <c r="G854" s="34">
        <f t="shared" ref="G854:G865" si="133">E854*(1+F854)</f>
        <v>0</v>
      </c>
      <c r="H854" s="34"/>
      <c r="I854" s="33">
        <f t="shared" ref="I854:I865" si="134">(D854*G854*H854)</f>
        <v>0</v>
      </c>
      <c r="J854" s="33"/>
      <c r="L854" s="21">
        <v>1</v>
      </c>
      <c r="M854" s="21">
        <f t="shared" ref="M854:M865" si="135">$L$829*100+L854</f>
        <v>901</v>
      </c>
    </row>
    <row r="855" spans="1:13" ht="13.5" customHeight="1" x14ac:dyDescent="0.25">
      <c r="A855" s="5"/>
      <c r="B855" s="5"/>
      <c r="C855" s="32" t="s">
        <v>71</v>
      </c>
      <c r="D855" s="33"/>
      <c r="E855" s="34"/>
      <c r="F855" s="34"/>
      <c r="G855" s="34">
        <f t="shared" si="133"/>
        <v>0</v>
      </c>
      <c r="H855" s="34"/>
      <c r="I855" s="33">
        <f t="shared" si="134"/>
        <v>0</v>
      </c>
      <c r="J855" s="33"/>
      <c r="L855" s="21">
        <v>2</v>
      </c>
      <c r="M855" s="21">
        <f t="shared" si="135"/>
        <v>902</v>
      </c>
    </row>
    <row r="856" spans="1:13" ht="13.5" customHeight="1" x14ac:dyDescent="0.25">
      <c r="A856" s="5"/>
      <c r="B856" s="5"/>
      <c r="C856" s="32" t="s">
        <v>72</v>
      </c>
      <c r="D856" s="33"/>
      <c r="E856" s="34"/>
      <c r="F856" s="34"/>
      <c r="G856" s="34">
        <f t="shared" si="133"/>
        <v>0</v>
      </c>
      <c r="H856" s="34"/>
      <c r="I856" s="33">
        <f t="shared" si="134"/>
        <v>0</v>
      </c>
      <c r="J856" s="33"/>
      <c r="L856" s="21">
        <v>3</v>
      </c>
      <c r="M856" s="21">
        <f t="shared" si="135"/>
        <v>903</v>
      </c>
    </row>
    <row r="857" spans="1:13" ht="12.75" customHeight="1" x14ac:dyDescent="0.25">
      <c r="A857" s="5"/>
      <c r="B857" s="5"/>
      <c r="C857" s="32" t="s">
        <v>73</v>
      </c>
      <c r="D857" s="33"/>
      <c r="E857" s="34"/>
      <c r="F857" s="34"/>
      <c r="G857" s="34">
        <f t="shared" si="133"/>
        <v>0</v>
      </c>
      <c r="H857" s="34"/>
      <c r="I857" s="33">
        <f t="shared" si="134"/>
        <v>0</v>
      </c>
      <c r="J857" s="33"/>
      <c r="L857" s="21">
        <v>4</v>
      </c>
      <c r="M857" s="21">
        <f t="shared" si="135"/>
        <v>904</v>
      </c>
    </row>
    <row r="858" spans="1:13" ht="12.75" customHeight="1" x14ac:dyDescent="0.25">
      <c r="A858" s="5"/>
      <c r="B858" s="5"/>
      <c r="C858" s="35" t="s">
        <v>74</v>
      </c>
      <c r="D858" s="33"/>
      <c r="E858" s="34"/>
      <c r="F858" s="34"/>
      <c r="G858" s="34">
        <f t="shared" si="133"/>
        <v>0</v>
      </c>
      <c r="H858" s="34"/>
      <c r="I858" s="33">
        <f t="shared" si="134"/>
        <v>0</v>
      </c>
      <c r="J858" s="33"/>
      <c r="L858" s="21">
        <v>5</v>
      </c>
      <c r="M858" s="21">
        <f t="shared" si="135"/>
        <v>905</v>
      </c>
    </row>
    <row r="859" spans="1:13" ht="12.75" customHeight="1" x14ac:dyDescent="0.25">
      <c r="A859" s="5"/>
      <c r="B859" s="5"/>
      <c r="C859" s="32" t="s">
        <v>75</v>
      </c>
      <c r="D859" s="33"/>
      <c r="E859" s="34"/>
      <c r="F859" s="34"/>
      <c r="G859" s="34">
        <f t="shared" si="133"/>
        <v>0</v>
      </c>
      <c r="H859" s="34"/>
      <c r="I859" s="33">
        <f t="shared" si="134"/>
        <v>0</v>
      </c>
      <c r="J859" s="33"/>
      <c r="L859" s="21">
        <v>6</v>
      </c>
      <c r="M859" s="21">
        <f t="shared" si="135"/>
        <v>906</v>
      </c>
    </row>
    <row r="860" spans="1:13" ht="12.75" customHeight="1" x14ac:dyDescent="0.25">
      <c r="A860" s="5"/>
      <c r="B860" s="5"/>
      <c r="C860" s="32" t="s">
        <v>76</v>
      </c>
      <c r="D860" s="33"/>
      <c r="E860" s="34"/>
      <c r="F860" s="34"/>
      <c r="G860" s="34">
        <f t="shared" si="133"/>
        <v>0</v>
      </c>
      <c r="H860" s="34"/>
      <c r="I860" s="33">
        <f t="shared" si="134"/>
        <v>0</v>
      </c>
      <c r="J860" s="33"/>
      <c r="L860" s="21">
        <v>7</v>
      </c>
      <c r="M860" s="21">
        <f t="shared" si="135"/>
        <v>907</v>
      </c>
    </row>
    <row r="861" spans="1:13" ht="12.75" customHeight="1" x14ac:dyDescent="0.25">
      <c r="A861" s="5"/>
      <c r="B861" s="5"/>
      <c r="C861" s="32" t="s">
        <v>77</v>
      </c>
      <c r="D861" s="33"/>
      <c r="E861" s="34"/>
      <c r="F861" s="34"/>
      <c r="G861" s="34">
        <f t="shared" si="133"/>
        <v>0</v>
      </c>
      <c r="H861" s="34"/>
      <c r="I861" s="33">
        <f t="shared" si="134"/>
        <v>0</v>
      </c>
      <c r="J861" s="33"/>
      <c r="L861" s="21">
        <v>8</v>
      </c>
      <c r="M861" s="21">
        <f t="shared" si="135"/>
        <v>908</v>
      </c>
    </row>
    <row r="862" spans="1:13" ht="12.75" customHeight="1" x14ac:dyDescent="0.25">
      <c r="A862" s="5"/>
      <c r="B862" s="5"/>
      <c r="C862" s="32" t="s">
        <v>78</v>
      </c>
      <c r="D862" s="33"/>
      <c r="E862" s="34"/>
      <c r="F862" s="34"/>
      <c r="G862" s="34">
        <f t="shared" si="133"/>
        <v>0</v>
      </c>
      <c r="H862" s="34"/>
      <c r="I862" s="33">
        <f t="shared" si="134"/>
        <v>0</v>
      </c>
      <c r="J862" s="33"/>
      <c r="L862" s="21">
        <v>9</v>
      </c>
      <c r="M862" s="21">
        <f t="shared" si="135"/>
        <v>909</v>
      </c>
    </row>
    <row r="863" spans="1:13" ht="12.75" customHeight="1" x14ac:dyDescent="0.25">
      <c r="A863" s="5"/>
      <c r="B863" s="5"/>
      <c r="C863" s="32" t="s">
        <v>79</v>
      </c>
      <c r="D863" s="33"/>
      <c r="E863" s="34"/>
      <c r="F863" s="34"/>
      <c r="G863" s="34">
        <f t="shared" si="133"/>
        <v>0</v>
      </c>
      <c r="H863" s="34"/>
      <c r="I863" s="33">
        <f t="shared" si="134"/>
        <v>0</v>
      </c>
      <c r="J863" s="33"/>
      <c r="L863" s="21">
        <v>10</v>
      </c>
      <c r="M863" s="21">
        <f t="shared" si="135"/>
        <v>910</v>
      </c>
    </row>
    <row r="864" spans="1:13" ht="12.75" customHeight="1" x14ac:dyDescent="0.25">
      <c r="A864" s="5"/>
      <c r="B864" s="5"/>
      <c r="C864" s="32" t="s">
        <v>80</v>
      </c>
      <c r="D864" s="33"/>
      <c r="E864" s="34"/>
      <c r="F864" s="34"/>
      <c r="G864" s="34">
        <f t="shared" si="133"/>
        <v>0</v>
      </c>
      <c r="H864" s="34"/>
      <c r="I864" s="33">
        <f t="shared" si="134"/>
        <v>0</v>
      </c>
      <c r="J864" s="33"/>
      <c r="L864" s="21">
        <v>11</v>
      </c>
      <c r="M864" s="21">
        <f t="shared" si="135"/>
        <v>911</v>
      </c>
    </row>
    <row r="865" spans="1:13" ht="13.5" customHeight="1" x14ac:dyDescent="0.25">
      <c r="A865" s="5"/>
      <c r="B865" s="5"/>
      <c r="C865" s="32" t="s">
        <v>81</v>
      </c>
      <c r="D865" s="33"/>
      <c r="E865" s="34"/>
      <c r="F865" s="34"/>
      <c r="G865" s="34">
        <f t="shared" si="133"/>
        <v>0</v>
      </c>
      <c r="H865" s="34"/>
      <c r="I865" s="33">
        <f t="shared" si="134"/>
        <v>0</v>
      </c>
      <c r="J865" s="33"/>
      <c r="L865" s="21">
        <v>12</v>
      </c>
      <c r="M865" s="21">
        <f t="shared" si="135"/>
        <v>912</v>
      </c>
    </row>
    <row r="866" spans="1:13" ht="13.5" customHeight="1" x14ac:dyDescent="0.25">
      <c r="A866" s="5"/>
      <c r="B866" s="5"/>
      <c r="C866" s="36" t="s">
        <v>84</v>
      </c>
      <c r="D866" s="37">
        <f>SUM(D867:D879)</f>
        <v>0</v>
      </c>
      <c r="E866" s="38"/>
      <c r="F866" s="39"/>
      <c r="G866" s="40"/>
      <c r="H866" s="39"/>
      <c r="I866" s="41">
        <f>SUM(I867:I879)</f>
        <v>0</v>
      </c>
      <c r="J866" s="41">
        <f>SUM(J867:J878)</f>
        <v>0</v>
      </c>
    </row>
    <row r="867" spans="1:13" ht="12.75" customHeight="1" x14ac:dyDescent="0.25">
      <c r="A867" s="5"/>
      <c r="B867" s="5"/>
      <c r="C867" s="32" t="s">
        <v>70</v>
      </c>
      <c r="D867" s="33"/>
      <c r="E867" s="34"/>
      <c r="F867" s="34"/>
      <c r="G867" s="34">
        <f t="shared" ref="G867:G878" si="136">E867*(1+F867)</f>
        <v>0</v>
      </c>
      <c r="H867" s="34"/>
      <c r="I867" s="33">
        <f t="shared" ref="I867:I879" si="137">(D867*G867*H867)</f>
        <v>0</v>
      </c>
      <c r="J867" s="33"/>
      <c r="L867" s="21">
        <v>1</v>
      </c>
      <c r="M867" s="21">
        <f t="shared" ref="M867:M879" si="138">$L$829*100+L867</f>
        <v>901</v>
      </c>
    </row>
    <row r="868" spans="1:13" ht="12.75" customHeight="1" x14ac:dyDescent="0.25">
      <c r="A868" s="5"/>
      <c r="B868" s="5"/>
      <c r="C868" s="32" t="s">
        <v>71</v>
      </c>
      <c r="D868" s="33"/>
      <c r="E868" s="34"/>
      <c r="F868" s="34"/>
      <c r="G868" s="34">
        <f t="shared" si="136"/>
        <v>0</v>
      </c>
      <c r="H868" s="34"/>
      <c r="I868" s="33">
        <f t="shared" si="137"/>
        <v>0</v>
      </c>
      <c r="J868" s="33"/>
      <c r="L868" s="21">
        <v>2</v>
      </c>
      <c r="M868" s="21">
        <f t="shared" si="138"/>
        <v>902</v>
      </c>
    </row>
    <row r="869" spans="1:13" ht="12.75" customHeight="1" x14ac:dyDescent="0.25">
      <c r="A869" s="5"/>
      <c r="B869" s="5"/>
      <c r="C869" s="32" t="s">
        <v>72</v>
      </c>
      <c r="D869" s="33"/>
      <c r="E869" s="34"/>
      <c r="F869" s="34"/>
      <c r="G869" s="34">
        <f t="shared" si="136"/>
        <v>0</v>
      </c>
      <c r="H869" s="34"/>
      <c r="I869" s="33">
        <f t="shared" si="137"/>
        <v>0</v>
      </c>
      <c r="J869" s="33"/>
      <c r="L869" s="21">
        <v>3</v>
      </c>
      <c r="M869" s="21">
        <f t="shared" si="138"/>
        <v>903</v>
      </c>
    </row>
    <row r="870" spans="1:13" ht="12.75" customHeight="1" x14ac:dyDescent="0.25">
      <c r="A870" s="5"/>
      <c r="B870" s="5"/>
      <c r="C870" s="32" t="s">
        <v>73</v>
      </c>
      <c r="D870" s="33"/>
      <c r="E870" s="34"/>
      <c r="F870" s="34"/>
      <c r="G870" s="34">
        <f t="shared" si="136"/>
        <v>0</v>
      </c>
      <c r="H870" s="34"/>
      <c r="I870" s="33">
        <f t="shared" si="137"/>
        <v>0</v>
      </c>
      <c r="J870" s="33"/>
      <c r="L870" s="21">
        <v>4</v>
      </c>
      <c r="M870" s="21">
        <f t="shared" si="138"/>
        <v>904</v>
      </c>
    </row>
    <row r="871" spans="1:13" ht="12.75" customHeight="1" x14ac:dyDescent="0.25">
      <c r="A871" s="5"/>
      <c r="B871" s="5"/>
      <c r="C871" s="35" t="s">
        <v>74</v>
      </c>
      <c r="D871" s="33"/>
      <c r="E871" s="34"/>
      <c r="F871" s="34"/>
      <c r="G871" s="34">
        <f t="shared" si="136"/>
        <v>0</v>
      </c>
      <c r="H871" s="34"/>
      <c r="I871" s="33">
        <f t="shared" si="137"/>
        <v>0</v>
      </c>
      <c r="J871" s="33"/>
      <c r="L871" s="21">
        <v>5</v>
      </c>
      <c r="M871" s="21">
        <f t="shared" si="138"/>
        <v>905</v>
      </c>
    </row>
    <row r="872" spans="1:13" ht="12.75" customHeight="1" x14ac:dyDescent="0.25">
      <c r="A872" s="5"/>
      <c r="B872" s="5"/>
      <c r="C872" s="32" t="s">
        <v>75</v>
      </c>
      <c r="D872" s="33"/>
      <c r="E872" s="34"/>
      <c r="F872" s="34"/>
      <c r="G872" s="34">
        <f t="shared" si="136"/>
        <v>0</v>
      </c>
      <c r="H872" s="34"/>
      <c r="I872" s="33">
        <f t="shared" si="137"/>
        <v>0</v>
      </c>
      <c r="J872" s="33"/>
      <c r="L872" s="21">
        <v>6</v>
      </c>
      <c r="M872" s="21">
        <f t="shared" si="138"/>
        <v>906</v>
      </c>
    </row>
    <row r="873" spans="1:13" ht="12.75" customHeight="1" x14ac:dyDescent="0.25">
      <c r="A873" s="5"/>
      <c r="B873" s="5"/>
      <c r="C873" s="32" t="s">
        <v>76</v>
      </c>
      <c r="D873" s="33"/>
      <c r="E873" s="34"/>
      <c r="F873" s="34"/>
      <c r="G873" s="34">
        <f t="shared" si="136"/>
        <v>0</v>
      </c>
      <c r="H873" s="34"/>
      <c r="I873" s="33">
        <f t="shared" si="137"/>
        <v>0</v>
      </c>
      <c r="J873" s="33"/>
      <c r="L873" s="21">
        <v>7</v>
      </c>
      <c r="M873" s="21">
        <f t="shared" si="138"/>
        <v>907</v>
      </c>
    </row>
    <row r="874" spans="1:13" ht="12.75" customHeight="1" x14ac:dyDescent="0.25">
      <c r="A874" s="5"/>
      <c r="B874" s="5"/>
      <c r="C874" s="32" t="s">
        <v>77</v>
      </c>
      <c r="D874" s="33"/>
      <c r="E874" s="34"/>
      <c r="F874" s="34"/>
      <c r="G874" s="34">
        <f t="shared" si="136"/>
        <v>0</v>
      </c>
      <c r="H874" s="34"/>
      <c r="I874" s="33">
        <f t="shared" si="137"/>
        <v>0</v>
      </c>
      <c r="J874" s="33"/>
      <c r="L874" s="21">
        <v>8</v>
      </c>
      <c r="M874" s="21">
        <f t="shared" si="138"/>
        <v>908</v>
      </c>
    </row>
    <row r="875" spans="1:13" ht="12.75" customHeight="1" x14ac:dyDescent="0.25">
      <c r="A875" s="5"/>
      <c r="B875" s="5"/>
      <c r="C875" s="32" t="s">
        <v>78</v>
      </c>
      <c r="D875" s="33"/>
      <c r="E875" s="34"/>
      <c r="F875" s="34"/>
      <c r="G875" s="34">
        <f t="shared" si="136"/>
        <v>0</v>
      </c>
      <c r="H875" s="34"/>
      <c r="I875" s="33">
        <f t="shared" si="137"/>
        <v>0</v>
      </c>
      <c r="J875" s="33"/>
      <c r="L875" s="21">
        <v>9</v>
      </c>
      <c r="M875" s="21">
        <f t="shared" si="138"/>
        <v>909</v>
      </c>
    </row>
    <row r="876" spans="1:13" ht="12.75" customHeight="1" x14ac:dyDescent="0.25">
      <c r="A876" s="5"/>
      <c r="B876" s="5"/>
      <c r="C876" s="32" t="s">
        <v>79</v>
      </c>
      <c r="D876" s="33"/>
      <c r="E876" s="34"/>
      <c r="F876" s="34"/>
      <c r="G876" s="34">
        <f t="shared" si="136"/>
        <v>0</v>
      </c>
      <c r="H876" s="34"/>
      <c r="I876" s="33">
        <f t="shared" si="137"/>
        <v>0</v>
      </c>
      <c r="J876" s="33"/>
      <c r="L876" s="21">
        <v>10</v>
      </c>
      <c r="M876" s="21">
        <f t="shared" si="138"/>
        <v>910</v>
      </c>
    </row>
    <row r="877" spans="1:13" ht="12.75" customHeight="1" x14ac:dyDescent="0.25">
      <c r="A877" s="5"/>
      <c r="B877" s="5"/>
      <c r="C877" s="32" t="s">
        <v>80</v>
      </c>
      <c r="D877" s="33"/>
      <c r="E877" s="34"/>
      <c r="F877" s="34"/>
      <c r="G877" s="34">
        <f t="shared" si="136"/>
        <v>0</v>
      </c>
      <c r="H877" s="34"/>
      <c r="I877" s="33">
        <f t="shared" si="137"/>
        <v>0</v>
      </c>
      <c r="J877" s="33"/>
      <c r="L877" s="21">
        <v>11</v>
      </c>
      <c r="M877" s="21">
        <f t="shared" si="138"/>
        <v>911</v>
      </c>
    </row>
    <row r="878" spans="1:13" ht="13.5" customHeight="1" x14ac:dyDescent="0.25">
      <c r="A878" s="5"/>
      <c r="B878" s="5"/>
      <c r="C878" s="32" t="s">
        <v>81</v>
      </c>
      <c r="D878" s="33"/>
      <c r="E878" s="34"/>
      <c r="F878" s="34"/>
      <c r="G878" s="34">
        <f t="shared" si="136"/>
        <v>0</v>
      </c>
      <c r="H878" s="34"/>
      <c r="I878" s="33">
        <f t="shared" si="137"/>
        <v>0</v>
      </c>
      <c r="J878" s="33"/>
      <c r="L878" s="21">
        <v>12</v>
      </c>
      <c r="M878" s="21">
        <f t="shared" si="138"/>
        <v>912</v>
      </c>
    </row>
    <row r="879" spans="1:13" ht="13.5" customHeight="1" x14ac:dyDescent="0.25">
      <c r="A879" s="5"/>
      <c r="B879" s="5"/>
      <c r="C879" s="32" t="s">
        <v>82</v>
      </c>
      <c r="D879" s="33"/>
      <c r="E879" s="34"/>
      <c r="F879" s="34"/>
      <c r="G879" s="34"/>
      <c r="H879" s="34"/>
      <c r="I879" s="33">
        <f t="shared" si="137"/>
        <v>0</v>
      </c>
      <c r="J879" s="33"/>
      <c r="M879" s="21">
        <f t="shared" si="138"/>
        <v>900</v>
      </c>
    </row>
    <row r="880" spans="1:13" ht="13.5" customHeight="1" x14ac:dyDescent="0.25">
      <c r="A880" s="5"/>
      <c r="B880" s="5"/>
      <c r="C880" s="36" t="s">
        <v>85</v>
      </c>
      <c r="D880" s="37">
        <f>SUM(D881:D885)</f>
        <v>0</v>
      </c>
      <c r="E880" s="42"/>
      <c r="F880" s="42"/>
      <c r="G880" s="43"/>
      <c r="H880" s="42"/>
      <c r="I880" s="41">
        <f>SUM(I881:I885)</f>
        <v>0</v>
      </c>
      <c r="J880" s="41">
        <f>SUM(J881:J885)</f>
        <v>0</v>
      </c>
    </row>
    <row r="881" spans="1:13" ht="12.75" customHeight="1" x14ac:dyDescent="0.25">
      <c r="A881" s="5"/>
      <c r="B881" s="5"/>
      <c r="C881" s="44" t="s">
        <v>86</v>
      </c>
      <c r="D881" s="33"/>
      <c r="E881" s="34"/>
      <c r="F881" s="34"/>
      <c r="G881" s="34">
        <f>E881*(1+F881)</f>
        <v>0</v>
      </c>
      <c r="H881" s="34"/>
      <c r="I881" s="33">
        <f>(D881*G881*H881)</f>
        <v>0</v>
      </c>
      <c r="J881" s="33"/>
      <c r="L881" s="21">
        <v>1</v>
      </c>
      <c r="M881" s="21">
        <f>$L$829*100+L881</f>
        <v>901</v>
      </c>
    </row>
    <row r="882" spans="1:13" ht="12.75" customHeight="1" x14ac:dyDescent="0.25">
      <c r="A882" s="5"/>
      <c r="B882" s="5"/>
      <c r="C882" s="44" t="s">
        <v>87</v>
      </c>
      <c r="D882" s="33"/>
      <c r="E882" s="34"/>
      <c r="F882" s="34"/>
      <c r="G882" s="34">
        <f>E882*(1+F882)</f>
        <v>0</v>
      </c>
      <c r="H882" s="34"/>
      <c r="I882" s="33">
        <f>(D882*G882*H882)</f>
        <v>0</v>
      </c>
      <c r="J882" s="33"/>
      <c r="L882" s="21">
        <v>2</v>
      </c>
      <c r="M882" s="21">
        <f>$L$829*100+L882</f>
        <v>902</v>
      </c>
    </row>
    <row r="883" spans="1:13" ht="12.75" customHeight="1" x14ac:dyDescent="0.25">
      <c r="A883" s="5"/>
      <c r="B883" s="5"/>
      <c r="C883" s="44" t="s">
        <v>88</v>
      </c>
      <c r="D883" s="33"/>
      <c r="E883" s="34"/>
      <c r="F883" s="34"/>
      <c r="G883" s="34">
        <f>E883*(1+F883)</f>
        <v>0</v>
      </c>
      <c r="H883" s="34"/>
      <c r="I883" s="33">
        <f>(D883*G883*H883)</f>
        <v>0</v>
      </c>
      <c r="J883" s="33"/>
      <c r="L883" s="21">
        <v>3</v>
      </c>
      <c r="M883" s="21">
        <f>$L$829*100+L883</f>
        <v>903</v>
      </c>
    </row>
    <row r="884" spans="1:13" ht="12.75" customHeight="1" x14ac:dyDescent="0.25">
      <c r="A884" s="5"/>
      <c r="B884" s="5"/>
      <c r="C884" s="44" t="s">
        <v>89</v>
      </c>
      <c r="D884" s="33"/>
      <c r="E884" s="34"/>
      <c r="F884" s="34"/>
      <c r="G884" s="34">
        <f>E884*(1+F884)</f>
        <v>0</v>
      </c>
      <c r="H884" s="34"/>
      <c r="I884" s="33">
        <f>(D884*G884*H884)</f>
        <v>0</v>
      </c>
      <c r="J884" s="33"/>
      <c r="L884" s="21">
        <v>4</v>
      </c>
      <c r="M884" s="21">
        <f>$L$829*100+L884</f>
        <v>904</v>
      </c>
    </row>
    <row r="885" spans="1:13" ht="12.75" customHeight="1" x14ac:dyDescent="0.25">
      <c r="A885" s="5"/>
      <c r="B885" s="5"/>
      <c r="C885" s="44" t="s">
        <v>90</v>
      </c>
      <c r="D885" s="33"/>
      <c r="E885" s="34"/>
      <c r="F885" s="34"/>
      <c r="G885" s="34">
        <f>E885*(1+F885)</f>
        <v>0</v>
      </c>
      <c r="H885" s="34"/>
      <c r="I885" s="33">
        <f>(D885*G885*H885)</f>
        <v>0</v>
      </c>
      <c r="J885" s="33"/>
      <c r="L885" s="21">
        <v>5</v>
      </c>
      <c r="M885" s="21">
        <f>$L$829*100+L885</f>
        <v>905</v>
      </c>
    </row>
    <row r="886" spans="1:13" x14ac:dyDescent="0.25">
      <c r="A886" s="46" t="s">
        <v>91</v>
      </c>
      <c r="B886" s="46"/>
      <c r="C886" s="46"/>
      <c r="D886" s="47"/>
      <c r="E886" s="48"/>
      <c r="F886" s="48"/>
      <c r="G886" s="48"/>
      <c r="H886" s="48"/>
      <c r="I886" s="41">
        <f>I839+I853+I866+I880</f>
        <v>0</v>
      </c>
      <c r="J886" s="41">
        <f>J839+J853+J866+J880</f>
        <v>0</v>
      </c>
    </row>
    <row r="887" spans="1:13" x14ac:dyDescent="0.25">
      <c r="A887" s="13" t="s">
        <v>23</v>
      </c>
      <c r="B887" s="13"/>
      <c r="C887" s="12">
        <f>Presentación!$C$3</f>
        <v>1990</v>
      </c>
      <c r="D887" s="12"/>
      <c r="E887" s="12"/>
      <c r="F887" s="12"/>
      <c r="G887" s="12"/>
      <c r="H887" s="12"/>
      <c r="I887" s="12"/>
      <c r="J887" s="12"/>
    </row>
    <row r="888" spans="1:13" ht="12" customHeight="1" x14ac:dyDescent="0.25">
      <c r="A888" s="11" t="s">
        <v>24</v>
      </c>
      <c r="B888" s="11"/>
      <c r="C888" s="10" t="s">
        <v>106</v>
      </c>
      <c r="D888" s="10"/>
      <c r="E888" s="10"/>
      <c r="F888" s="10"/>
      <c r="G888" s="10"/>
      <c r="H888" s="10"/>
      <c r="I888" s="10"/>
      <c r="J888" s="10"/>
      <c r="L888" s="21">
        <v>14</v>
      </c>
    </row>
    <row r="889" spans="1:13" ht="13.5" customHeight="1" x14ac:dyDescent="0.25">
      <c r="A889" s="11" t="s">
        <v>5</v>
      </c>
      <c r="B889" s="11"/>
      <c r="C889" s="9" t="s">
        <v>26</v>
      </c>
      <c r="D889" s="9"/>
      <c r="E889" s="9"/>
      <c r="F889" s="9"/>
      <c r="G889" s="9"/>
      <c r="H889" s="9"/>
      <c r="I889" s="9"/>
      <c r="J889" s="9"/>
    </row>
    <row r="890" spans="1:13" ht="17.25" customHeight="1" x14ac:dyDescent="0.25">
      <c r="A890" s="11" t="s">
        <v>27</v>
      </c>
      <c r="B890" s="11"/>
      <c r="C890" s="9" t="s">
        <v>28</v>
      </c>
      <c r="D890" s="9"/>
      <c r="E890" s="9"/>
      <c r="F890" s="9"/>
      <c r="G890" s="9"/>
      <c r="H890" s="9"/>
      <c r="I890" s="9"/>
      <c r="J890" s="9"/>
    </row>
    <row r="891" spans="1:13" ht="13.5" customHeight="1" x14ac:dyDescent="0.25">
      <c r="A891" s="11" t="s">
        <v>29</v>
      </c>
      <c r="B891" s="11"/>
      <c r="C891" s="9" t="s">
        <v>30</v>
      </c>
      <c r="D891" s="9"/>
      <c r="E891" s="9"/>
      <c r="F891" s="9"/>
      <c r="G891" s="9"/>
      <c r="H891" s="9"/>
      <c r="I891" s="9"/>
      <c r="J891" s="9"/>
    </row>
    <row r="892" spans="1:13" ht="13.5" customHeight="1" x14ac:dyDescent="0.25">
      <c r="A892" s="11" t="s">
        <v>31</v>
      </c>
      <c r="B892" s="11"/>
      <c r="C892" s="9" t="s">
        <v>32</v>
      </c>
      <c r="D892" s="9"/>
      <c r="E892" s="9"/>
      <c r="F892" s="9"/>
      <c r="G892" s="9"/>
      <c r="H892" s="9"/>
      <c r="I892" s="9"/>
      <c r="J892" s="9"/>
    </row>
    <row r="893" spans="1:13" ht="11.25" customHeight="1" x14ac:dyDescent="0.25">
      <c r="A893" s="22" t="s">
        <v>33</v>
      </c>
      <c r="B893" s="22"/>
      <c r="C893" s="23" t="s">
        <v>34</v>
      </c>
      <c r="D893" s="23" t="s">
        <v>35</v>
      </c>
      <c r="E893" s="8" t="s">
        <v>36</v>
      </c>
      <c r="F893" s="8"/>
      <c r="G893" s="8"/>
      <c r="H893" s="24" t="s">
        <v>35</v>
      </c>
      <c r="I893" s="24"/>
      <c r="J893" s="24"/>
    </row>
    <row r="894" spans="1:13" ht="48.75" customHeight="1" x14ac:dyDescent="0.25">
      <c r="A894" s="7" t="s">
        <v>37</v>
      </c>
      <c r="B894" s="7"/>
      <c r="C894" s="6" t="s">
        <v>38</v>
      </c>
      <c r="D894" s="25" t="s">
        <v>39</v>
      </c>
      <c r="E894" s="25" t="s">
        <v>40</v>
      </c>
      <c r="F894" s="25" t="s">
        <v>41</v>
      </c>
      <c r="G894" s="25" t="s">
        <v>42</v>
      </c>
      <c r="H894" s="25" t="s">
        <v>43</v>
      </c>
      <c r="I894" s="25" t="s">
        <v>44</v>
      </c>
      <c r="J894" s="25" t="s">
        <v>45</v>
      </c>
    </row>
    <row r="895" spans="1:13" ht="25.5" customHeight="1" x14ac:dyDescent="0.25">
      <c r="A895" s="6" t="s">
        <v>46</v>
      </c>
      <c r="B895" s="6" t="s">
        <v>47</v>
      </c>
      <c r="C895" s="6"/>
      <c r="D895" s="25" t="s">
        <v>48</v>
      </c>
      <c r="E895" s="25" t="s">
        <v>49</v>
      </c>
      <c r="F895" s="25" t="s">
        <v>50</v>
      </c>
      <c r="G895" s="25" t="s">
        <v>49</v>
      </c>
      <c r="H895" s="25" t="s">
        <v>51</v>
      </c>
      <c r="I895" s="25" t="s">
        <v>52</v>
      </c>
      <c r="J895" s="25" t="s">
        <v>53</v>
      </c>
    </row>
    <row r="896" spans="1:13" ht="34.5" x14ac:dyDescent="0.25">
      <c r="A896" s="6"/>
      <c r="B896" s="6"/>
      <c r="C896" s="6"/>
      <c r="D896" s="25" t="s">
        <v>54</v>
      </c>
      <c r="E896" s="25" t="s">
        <v>55</v>
      </c>
      <c r="F896" s="25" t="s">
        <v>56</v>
      </c>
      <c r="G896" s="25" t="s">
        <v>57</v>
      </c>
      <c r="H896" s="25" t="s">
        <v>58</v>
      </c>
      <c r="I896" s="25" t="s">
        <v>59</v>
      </c>
      <c r="J896" s="25" t="s">
        <v>60</v>
      </c>
    </row>
    <row r="897" spans="1:13" ht="18" customHeight="1" x14ac:dyDescent="0.25">
      <c r="A897" s="6"/>
      <c r="B897" s="6"/>
      <c r="C897" s="6"/>
      <c r="D897" s="26" t="s">
        <v>61</v>
      </c>
      <c r="E897" s="26" t="s">
        <v>62</v>
      </c>
      <c r="F897" s="26" t="s">
        <v>63</v>
      </c>
      <c r="G897" s="26" t="s">
        <v>64</v>
      </c>
      <c r="H897" s="26" t="s">
        <v>65</v>
      </c>
      <c r="I897" s="26" t="s">
        <v>66</v>
      </c>
      <c r="J897" s="26" t="s">
        <v>67</v>
      </c>
    </row>
    <row r="898" spans="1:13" ht="12" customHeight="1" x14ac:dyDescent="0.25">
      <c r="A898" s="5" t="s">
        <v>68</v>
      </c>
      <c r="B898" s="5" t="s">
        <v>68</v>
      </c>
      <c r="C898" s="27" t="s">
        <v>69</v>
      </c>
      <c r="D898" s="28">
        <f>SUM(D899:D911)</f>
        <v>0</v>
      </c>
      <c r="E898" s="29"/>
      <c r="F898" s="29"/>
      <c r="G898" s="30"/>
      <c r="H898" s="29"/>
      <c r="I898" s="31">
        <f>SUM(I899:I911)</f>
        <v>0</v>
      </c>
      <c r="J898" s="31">
        <f>SUM(J899:J910)</f>
        <v>0</v>
      </c>
    </row>
    <row r="899" spans="1:13" ht="12.75" customHeight="1" x14ac:dyDescent="0.25">
      <c r="A899" s="5"/>
      <c r="B899" s="5"/>
      <c r="C899" s="32" t="s">
        <v>70</v>
      </c>
      <c r="D899" s="33"/>
      <c r="E899" s="34"/>
      <c r="F899" s="34"/>
      <c r="G899" s="34">
        <f t="shared" ref="G899:G910" si="139">E899*(1+F899)</f>
        <v>0</v>
      </c>
      <c r="H899" s="34"/>
      <c r="I899" s="33">
        <f t="shared" ref="I899:I911" si="140">(D899*G899*H899)</f>
        <v>0</v>
      </c>
      <c r="J899" s="33"/>
      <c r="L899" s="21">
        <v>1</v>
      </c>
      <c r="M899" s="21">
        <f t="shared" ref="M899:M911" si="141">$L$888*100+L899</f>
        <v>1401</v>
      </c>
    </row>
    <row r="900" spans="1:13" ht="12.75" customHeight="1" x14ac:dyDescent="0.25">
      <c r="A900" s="5"/>
      <c r="B900" s="5"/>
      <c r="C900" s="32" t="s">
        <v>71</v>
      </c>
      <c r="D900" s="33"/>
      <c r="E900" s="34"/>
      <c r="F900" s="34"/>
      <c r="G900" s="34">
        <f t="shared" si="139"/>
        <v>0</v>
      </c>
      <c r="H900" s="34"/>
      <c r="I900" s="33">
        <f t="shared" si="140"/>
        <v>0</v>
      </c>
      <c r="J900" s="33"/>
      <c r="L900" s="21">
        <v>2</v>
      </c>
      <c r="M900" s="21">
        <f t="shared" si="141"/>
        <v>1402</v>
      </c>
    </row>
    <row r="901" spans="1:13" ht="12.75" customHeight="1" x14ac:dyDescent="0.25">
      <c r="A901" s="5"/>
      <c r="B901" s="5"/>
      <c r="C901" s="32" t="s">
        <v>72</v>
      </c>
      <c r="D901" s="33"/>
      <c r="E901" s="34"/>
      <c r="F901" s="34"/>
      <c r="G901" s="34">
        <f t="shared" si="139"/>
        <v>0</v>
      </c>
      <c r="H901" s="34"/>
      <c r="I901" s="33">
        <f t="shared" si="140"/>
        <v>0</v>
      </c>
      <c r="J901" s="33"/>
      <c r="L901" s="21">
        <v>3</v>
      </c>
      <c r="M901" s="21">
        <f t="shared" si="141"/>
        <v>1403</v>
      </c>
    </row>
    <row r="902" spans="1:13" ht="12.75" customHeight="1" x14ac:dyDescent="0.25">
      <c r="A902" s="5"/>
      <c r="B902" s="5"/>
      <c r="C902" s="32" t="s">
        <v>73</v>
      </c>
      <c r="D902" s="33"/>
      <c r="E902" s="34"/>
      <c r="F902" s="34"/>
      <c r="G902" s="34">
        <f t="shared" si="139"/>
        <v>0</v>
      </c>
      <c r="H902" s="34"/>
      <c r="I902" s="33">
        <f t="shared" si="140"/>
        <v>0</v>
      </c>
      <c r="J902" s="33"/>
      <c r="L902" s="21">
        <v>4</v>
      </c>
      <c r="M902" s="21">
        <f t="shared" si="141"/>
        <v>1404</v>
      </c>
    </row>
    <row r="903" spans="1:13" ht="12.75" customHeight="1" x14ac:dyDescent="0.25">
      <c r="A903" s="5"/>
      <c r="B903" s="5"/>
      <c r="C903" s="35" t="s">
        <v>74</v>
      </c>
      <c r="D903" s="33"/>
      <c r="E903" s="34"/>
      <c r="F903" s="34"/>
      <c r="G903" s="34">
        <f t="shared" si="139"/>
        <v>0</v>
      </c>
      <c r="H903" s="34"/>
      <c r="I903" s="33">
        <f t="shared" si="140"/>
        <v>0</v>
      </c>
      <c r="J903" s="33"/>
      <c r="L903" s="21">
        <v>5</v>
      </c>
      <c r="M903" s="21">
        <f t="shared" si="141"/>
        <v>1405</v>
      </c>
    </row>
    <row r="904" spans="1:13" s="50" customFormat="1" ht="12.75" customHeight="1" x14ac:dyDescent="0.25">
      <c r="A904" s="5"/>
      <c r="B904" s="5"/>
      <c r="C904" s="32" t="s">
        <v>75</v>
      </c>
      <c r="D904" s="33"/>
      <c r="E904" s="34"/>
      <c r="F904" s="34"/>
      <c r="G904" s="34">
        <f t="shared" si="139"/>
        <v>0</v>
      </c>
      <c r="H904" s="34"/>
      <c r="I904" s="33">
        <f t="shared" si="140"/>
        <v>0</v>
      </c>
      <c r="J904" s="33"/>
      <c r="L904" s="21">
        <v>6</v>
      </c>
      <c r="M904" s="21">
        <f t="shared" si="141"/>
        <v>1406</v>
      </c>
    </row>
    <row r="905" spans="1:13" s="50" customFormat="1" ht="12.75" customHeight="1" x14ac:dyDescent="0.25">
      <c r="A905" s="5"/>
      <c r="B905" s="5"/>
      <c r="C905" s="32" t="s">
        <v>76</v>
      </c>
      <c r="D905" s="33"/>
      <c r="E905" s="34"/>
      <c r="F905" s="34"/>
      <c r="G905" s="34">
        <f t="shared" si="139"/>
        <v>0</v>
      </c>
      <c r="H905" s="34"/>
      <c r="I905" s="33">
        <f t="shared" si="140"/>
        <v>0</v>
      </c>
      <c r="J905" s="33"/>
      <c r="L905" s="21">
        <v>7</v>
      </c>
      <c r="M905" s="21">
        <f t="shared" si="141"/>
        <v>1407</v>
      </c>
    </row>
    <row r="906" spans="1:13" s="50" customFormat="1" ht="12.75" customHeight="1" x14ac:dyDescent="0.25">
      <c r="A906" s="5"/>
      <c r="B906" s="5"/>
      <c r="C906" s="32" t="s">
        <v>77</v>
      </c>
      <c r="D906" s="33"/>
      <c r="E906" s="34"/>
      <c r="F906" s="34"/>
      <c r="G906" s="34">
        <f t="shared" si="139"/>
        <v>0</v>
      </c>
      <c r="H906" s="34"/>
      <c r="I906" s="33">
        <f t="shared" si="140"/>
        <v>0</v>
      </c>
      <c r="J906" s="33"/>
      <c r="L906" s="21">
        <v>8</v>
      </c>
      <c r="M906" s="21">
        <f t="shared" si="141"/>
        <v>1408</v>
      </c>
    </row>
    <row r="907" spans="1:13" s="50" customFormat="1" ht="12.75" customHeight="1" x14ac:dyDescent="0.25">
      <c r="A907" s="5"/>
      <c r="B907" s="5"/>
      <c r="C907" s="32" t="s">
        <v>78</v>
      </c>
      <c r="D907" s="33"/>
      <c r="E907" s="34"/>
      <c r="F907" s="34"/>
      <c r="G907" s="34">
        <f t="shared" si="139"/>
        <v>0</v>
      </c>
      <c r="H907" s="34"/>
      <c r="I907" s="33">
        <f t="shared" si="140"/>
        <v>0</v>
      </c>
      <c r="J907" s="33"/>
      <c r="L907" s="21">
        <v>9</v>
      </c>
      <c r="M907" s="21">
        <f t="shared" si="141"/>
        <v>1409</v>
      </c>
    </row>
    <row r="908" spans="1:13" ht="12.75" customHeight="1" x14ac:dyDescent="0.25">
      <c r="A908" s="5"/>
      <c r="B908" s="5"/>
      <c r="C908" s="32" t="s">
        <v>79</v>
      </c>
      <c r="D908" s="33"/>
      <c r="E908" s="34"/>
      <c r="F908" s="34"/>
      <c r="G908" s="34">
        <f t="shared" si="139"/>
        <v>0</v>
      </c>
      <c r="H908" s="34"/>
      <c r="I908" s="33">
        <f t="shared" si="140"/>
        <v>0</v>
      </c>
      <c r="J908" s="33"/>
      <c r="L908" s="21">
        <v>10</v>
      </c>
      <c r="M908" s="21">
        <f t="shared" si="141"/>
        <v>1410</v>
      </c>
    </row>
    <row r="909" spans="1:13" ht="12.75" customHeight="1" x14ac:dyDescent="0.25">
      <c r="A909" s="5"/>
      <c r="B909" s="5"/>
      <c r="C909" s="32" t="s">
        <v>80</v>
      </c>
      <c r="D909" s="33"/>
      <c r="E909" s="34"/>
      <c r="F909" s="34"/>
      <c r="G909" s="34">
        <f t="shared" si="139"/>
        <v>0</v>
      </c>
      <c r="H909" s="34"/>
      <c r="I909" s="33">
        <f t="shared" si="140"/>
        <v>0</v>
      </c>
      <c r="J909" s="33"/>
      <c r="L909" s="21">
        <v>11</v>
      </c>
      <c r="M909" s="21">
        <f t="shared" si="141"/>
        <v>1411</v>
      </c>
    </row>
    <row r="910" spans="1:13" ht="13.5" customHeight="1" x14ac:dyDescent="0.25">
      <c r="A910" s="5"/>
      <c r="B910" s="5"/>
      <c r="C910" s="32" t="s">
        <v>81</v>
      </c>
      <c r="D910" s="33"/>
      <c r="E910" s="34"/>
      <c r="F910" s="34"/>
      <c r="G910" s="34">
        <f t="shared" si="139"/>
        <v>0</v>
      </c>
      <c r="H910" s="34"/>
      <c r="I910" s="33">
        <f t="shared" si="140"/>
        <v>0</v>
      </c>
      <c r="J910" s="33"/>
      <c r="L910" s="21">
        <v>12</v>
      </c>
      <c r="M910" s="21">
        <f t="shared" si="141"/>
        <v>1412</v>
      </c>
    </row>
    <row r="911" spans="1:13" ht="13.5" customHeight="1" x14ac:dyDescent="0.25">
      <c r="A911" s="5"/>
      <c r="B911" s="5"/>
      <c r="C911" s="32" t="s">
        <v>82</v>
      </c>
      <c r="D911" s="33"/>
      <c r="E911" s="34"/>
      <c r="F911" s="34"/>
      <c r="G911" s="34"/>
      <c r="H911" s="34"/>
      <c r="I911" s="33">
        <f t="shared" si="140"/>
        <v>0</v>
      </c>
      <c r="J911" s="33"/>
      <c r="M911" s="21">
        <f t="shared" si="141"/>
        <v>1400</v>
      </c>
    </row>
    <row r="912" spans="1:13" ht="13.5" customHeight="1" x14ac:dyDescent="0.25">
      <c r="A912" s="5"/>
      <c r="B912" s="5"/>
      <c r="C912" s="36" t="s">
        <v>83</v>
      </c>
      <c r="D912" s="37">
        <f>SUM(D913:D924)</f>
        <v>0</v>
      </c>
      <c r="E912" s="38"/>
      <c r="F912" s="39"/>
      <c r="G912" s="40"/>
      <c r="H912" s="39"/>
      <c r="I912" s="41">
        <f>SUM(I913:I924)</f>
        <v>0</v>
      </c>
      <c r="J912" s="41">
        <f>SUM(J913:J924)</f>
        <v>0</v>
      </c>
    </row>
    <row r="913" spans="1:13" ht="12.75" customHeight="1" x14ac:dyDescent="0.25">
      <c r="A913" s="5"/>
      <c r="B913" s="5"/>
      <c r="C913" s="32" t="s">
        <v>70</v>
      </c>
      <c r="D913" s="33"/>
      <c r="E913" s="34"/>
      <c r="F913" s="34"/>
      <c r="G913" s="34">
        <f t="shared" ref="G913:G924" si="142">E913*(1+F913)</f>
        <v>0</v>
      </c>
      <c r="H913" s="34"/>
      <c r="I913" s="33">
        <f t="shared" ref="I913:I924" si="143">(D913*G913*H913)</f>
        <v>0</v>
      </c>
      <c r="J913" s="33"/>
      <c r="L913" s="21">
        <v>1</v>
      </c>
      <c r="M913" s="21">
        <f t="shared" ref="M913:M924" si="144">$L$888*100+L913</f>
        <v>1401</v>
      </c>
    </row>
    <row r="914" spans="1:13" ht="13.5" customHeight="1" x14ac:dyDescent="0.25">
      <c r="A914" s="5"/>
      <c r="B914" s="5"/>
      <c r="C914" s="32" t="s">
        <v>71</v>
      </c>
      <c r="D914" s="33"/>
      <c r="E914" s="34"/>
      <c r="F914" s="34"/>
      <c r="G914" s="34">
        <f t="shared" si="142"/>
        <v>0</v>
      </c>
      <c r="H914" s="34"/>
      <c r="I914" s="33">
        <f t="shared" si="143"/>
        <v>0</v>
      </c>
      <c r="J914" s="33"/>
      <c r="L914" s="21">
        <v>2</v>
      </c>
      <c r="M914" s="21">
        <f t="shared" si="144"/>
        <v>1402</v>
      </c>
    </row>
    <row r="915" spans="1:13" ht="13.5" customHeight="1" x14ac:dyDescent="0.25">
      <c r="A915" s="5"/>
      <c r="B915" s="5"/>
      <c r="C915" s="32" t="s">
        <v>72</v>
      </c>
      <c r="D915" s="33"/>
      <c r="E915" s="34"/>
      <c r="F915" s="34"/>
      <c r="G915" s="34">
        <f t="shared" si="142"/>
        <v>0</v>
      </c>
      <c r="H915" s="34"/>
      <c r="I915" s="33">
        <f t="shared" si="143"/>
        <v>0</v>
      </c>
      <c r="J915" s="33"/>
      <c r="L915" s="21">
        <v>3</v>
      </c>
      <c r="M915" s="21">
        <f t="shared" si="144"/>
        <v>1403</v>
      </c>
    </row>
    <row r="916" spans="1:13" ht="12.75" customHeight="1" x14ac:dyDescent="0.25">
      <c r="A916" s="5"/>
      <c r="B916" s="5"/>
      <c r="C916" s="32" t="s">
        <v>73</v>
      </c>
      <c r="D916" s="33"/>
      <c r="E916" s="34"/>
      <c r="F916" s="34"/>
      <c r="G916" s="34">
        <f t="shared" si="142"/>
        <v>0</v>
      </c>
      <c r="H916" s="34"/>
      <c r="I916" s="33">
        <f t="shared" si="143"/>
        <v>0</v>
      </c>
      <c r="J916" s="33"/>
      <c r="L916" s="21">
        <v>4</v>
      </c>
      <c r="M916" s="21">
        <f t="shared" si="144"/>
        <v>1404</v>
      </c>
    </row>
    <row r="917" spans="1:13" ht="12.75" customHeight="1" x14ac:dyDescent="0.25">
      <c r="A917" s="5"/>
      <c r="B917" s="5"/>
      <c r="C917" s="35" t="s">
        <v>74</v>
      </c>
      <c r="D917" s="33"/>
      <c r="E917" s="34"/>
      <c r="F917" s="34"/>
      <c r="G917" s="34">
        <f t="shared" si="142"/>
        <v>0</v>
      </c>
      <c r="H917" s="34"/>
      <c r="I917" s="33">
        <f t="shared" si="143"/>
        <v>0</v>
      </c>
      <c r="J917" s="33"/>
      <c r="L917" s="21">
        <v>5</v>
      </c>
      <c r="M917" s="21">
        <f t="shared" si="144"/>
        <v>1405</v>
      </c>
    </row>
    <row r="918" spans="1:13" ht="12.75" customHeight="1" x14ac:dyDescent="0.25">
      <c r="A918" s="5"/>
      <c r="B918" s="5"/>
      <c r="C918" s="32" t="s">
        <v>75</v>
      </c>
      <c r="D918" s="33"/>
      <c r="E918" s="34"/>
      <c r="F918" s="34"/>
      <c r="G918" s="34">
        <f t="shared" si="142"/>
        <v>0</v>
      </c>
      <c r="H918" s="34"/>
      <c r="I918" s="33">
        <f t="shared" si="143"/>
        <v>0</v>
      </c>
      <c r="J918" s="33"/>
      <c r="L918" s="21">
        <v>6</v>
      </c>
      <c r="M918" s="21">
        <f t="shared" si="144"/>
        <v>1406</v>
      </c>
    </row>
    <row r="919" spans="1:13" ht="12.75" customHeight="1" x14ac:dyDescent="0.25">
      <c r="A919" s="5"/>
      <c r="B919" s="5"/>
      <c r="C919" s="32" t="s">
        <v>76</v>
      </c>
      <c r="D919" s="33"/>
      <c r="E919" s="34"/>
      <c r="F919" s="34"/>
      <c r="G919" s="34">
        <f t="shared" si="142"/>
        <v>0</v>
      </c>
      <c r="H919" s="34"/>
      <c r="I919" s="33">
        <f t="shared" si="143"/>
        <v>0</v>
      </c>
      <c r="J919" s="33"/>
      <c r="L919" s="21">
        <v>7</v>
      </c>
      <c r="M919" s="21">
        <f t="shared" si="144"/>
        <v>1407</v>
      </c>
    </row>
    <row r="920" spans="1:13" ht="12.75" customHeight="1" x14ac:dyDescent="0.25">
      <c r="A920" s="5"/>
      <c r="B920" s="5"/>
      <c r="C920" s="32" t="s">
        <v>77</v>
      </c>
      <c r="D920" s="33"/>
      <c r="E920" s="34"/>
      <c r="F920" s="34"/>
      <c r="G920" s="34">
        <f t="shared" si="142"/>
        <v>0</v>
      </c>
      <c r="H920" s="34"/>
      <c r="I920" s="33">
        <f t="shared" si="143"/>
        <v>0</v>
      </c>
      <c r="J920" s="33"/>
      <c r="L920" s="21">
        <v>8</v>
      </c>
      <c r="M920" s="21">
        <f t="shared" si="144"/>
        <v>1408</v>
      </c>
    </row>
    <row r="921" spans="1:13" ht="12.75" customHeight="1" x14ac:dyDescent="0.25">
      <c r="A921" s="5"/>
      <c r="B921" s="5"/>
      <c r="C921" s="32" t="s">
        <v>78</v>
      </c>
      <c r="D921" s="33"/>
      <c r="E921" s="34"/>
      <c r="F921" s="34"/>
      <c r="G921" s="34">
        <f t="shared" si="142"/>
        <v>0</v>
      </c>
      <c r="H921" s="34"/>
      <c r="I921" s="33">
        <f t="shared" si="143"/>
        <v>0</v>
      </c>
      <c r="J921" s="33"/>
      <c r="L921" s="21">
        <v>9</v>
      </c>
      <c r="M921" s="21">
        <f t="shared" si="144"/>
        <v>1409</v>
      </c>
    </row>
    <row r="922" spans="1:13" ht="12.75" customHeight="1" x14ac:dyDescent="0.25">
      <c r="A922" s="5"/>
      <c r="B922" s="5"/>
      <c r="C922" s="32" t="s">
        <v>79</v>
      </c>
      <c r="D922" s="33"/>
      <c r="E922" s="34"/>
      <c r="F922" s="34"/>
      <c r="G922" s="34">
        <f t="shared" si="142"/>
        <v>0</v>
      </c>
      <c r="H922" s="34"/>
      <c r="I922" s="33">
        <f t="shared" si="143"/>
        <v>0</v>
      </c>
      <c r="J922" s="33"/>
      <c r="L922" s="21">
        <v>10</v>
      </c>
      <c r="M922" s="21">
        <f t="shared" si="144"/>
        <v>1410</v>
      </c>
    </row>
    <row r="923" spans="1:13" ht="12.75" customHeight="1" x14ac:dyDescent="0.25">
      <c r="A923" s="5"/>
      <c r="B923" s="5"/>
      <c r="C923" s="32" t="s">
        <v>80</v>
      </c>
      <c r="D923" s="33"/>
      <c r="E923" s="34"/>
      <c r="F923" s="34"/>
      <c r="G923" s="34">
        <f t="shared" si="142"/>
        <v>0</v>
      </c>
      <c r="H923" s="34"/>
      <c r="I923" s="33">
        <f t="shared" si="143"/>
        <v>0</v>
      </c>
      <c r="J923" s="33"/>
      <c r="L923" s="21">
        <v>11</v>
      </c>
      <c r="M923" s="21">
        <f t="shared" si="144"/>
        <v>1411</v>
      </c>
    </row>
    <row r="924" spans="1:13" ht="13.5" customHeight="1" x14ac:dyDescent="0.25">
      <c r="A924" s="5"/>
      <c r="B924" s="5"/>
      <c r="C924" s="32" t="s">
        <v>81</v>
      </c>
      <c r="D924" s="33"/>
      <c r="E924" s="34"/>
      <c r="F924" s="34"/>
      <c r="G924" s="34">
        <f t="shared" si="142"/>
        <v>0</v>
      </c>
      <c r="H924" s="34"/>
      <c r="I924" s="33">
        <f t="shared" si="143"/>
        <v>0</v>
      </c>
      <c r="J924" s="33"/>
      <c r="L924" s="21">
        <v>12</v>
      </c>
      <c r="M924" s="21">
        <f t="shared" si="144"/>
        <v>1412</v>
      </c>
    </row>
    <row r="925" spans="1:13" ht="13.5" customHeight="1" x14ac:dyDescent="0.25">
      <c r="A925" s="5"/>
      <c r="B925" s="5"/>
      <c r="C925" s="36" t="s">
        <v>84</v>
      </c>
      <c r="D925" s="37">
        <f>SUM(D926:D938)</f>
        <v>0</v>
      </c>
      <c r="E925" s="38"/>
      <c r="F925" s="39"/>
      <c r="G925" s="40"/>
      <c r="H925" s="39"/>
      <c r="I925" s="41">
        <f>SUM(I926:I938)</f>
        <v>0</v>
      </c>
      <c r="J925" s="41">
        <f>SUM(J926:J937)</f>
        <v>0</v>
      </c>
    </row>
    <row r="926" spans="1:13" ht="12.75" customHeight="1" x14ac:dyDescent="0.25">
      <c r="A926" s="5"/>
      <c r="B926" s="5"/>
      <c r="C926" s="32" t="s">
        <v>70</v>
      </c>
      <c r="D926" s="33"/>
      <c r="E926" s="34"/>
      <c r="F926" s="34"/>
      <c r="G926" s="34">
        <f t="shared" ref="G926:G937" si="145">E926*(1+F926)</f>
        <v>0</v>
      </c>
      <c r="H926" s="34"/>
      <c r="I926" s="33">
        <f t="shared" ref="I926:I938" si="146">(D926*G926*H926)</f>
        <v>0</v>
      </c>
      <c r="J926" s="33"/>
      <c r="L926" s="21">
        <v>1</v>
      </c>
      <c r="M926" s="21">
        <f t="shared" ref="M926:M938" si="147">$L$888*100+L926</f>
        <v>1401</v>
      </c>
    </row>
    <row r="927" spans="1:13" ht="12.75" customHeight="1" x14ac:dyDescent="0.25">
      <c r="A927" s="5"/>
      <c r="B927" s="5"/>
      <c r="C927" s="32" t="s">
        <v>71</v>
      </c>
      <c r="D927" s="33"/>
      <c r="E927" s="34"/>
      <c r="F927" s="34"/>
      <c r="G927" s="34">
        <f t="shared" si="145"/>
        <v>0</v>
      </c>
      <c r="H927" s="34"/>
      <c r="I927" s="33">
        <f t="shared" si="146"/>
        <v>0</v>
      </c>
      <c r="J927" s="33"/>
      <c r="L927" s="21">
        <v>2</v>
      </c>
      <c r="M927" s="21">
        <f t="shared" si="147"/>
        <v>1402</v>
      </c>
    </row>
    <row r="928" spans="1:13" ht="12.75" customHeight="1" x14ac:dyDescent="0.25">
      <c r="A928" s="5"/>
      <c r="B928" s="5"/>
      <c r="C928" s="32" t="s">
        <v>72</v>
      </c>
      <c r="D928" s="33"/>
      <c r="E928" s="34"/>
      <c r="F928" s="34"/>
      <c r="G928" s="34">
        <f t="shared" si="145"/>
        <v>0</v>
      </c>
      <c r="H928" s="34"/>
      <c r="I928" s="33">
        <f t="shared" si="146"/>
        <v>0</v>
      </c>
      <c r="J928" s="33"/>
      <c r="L928" s="21">
        <v>3</v>
      </c>
      <c r="M928" s="21">
        <f t="shared" si="147"/>
        <v>1403</v>
      </c>
    </row>
    <row r="929" spans="1:13" ht="12.75" customHeight="1" x14ac:dyDescent="0.25">
      <c r="A929" s="5"/>
      <c r="B929" s="5"/>
      <c r="C929" s="32" t="s">
        <v>73</v>
      </c>
      <c r="D929" s="33"/>
      <c r="E929" s="34"/>
      <c r="F929" s="34"/>
      <c r="G929" s="34">
        <f t="shared" si="145"/>
        <v>0</v>
      </c>
      <c r="H929" s="34"/>
      <c r="I929" s="33">
        <f t="shared" si="146"/>
        <v>0</v>
      </c>
      <c r="J929" s="33"/>
      <c r="L929" s="21">
        <v>4</v>
      </c>
      <c r="M929" s="21">
        <f t="shared" si="147"/>
        <v>1404</v>
      </c>
    </row>
    <row r="930" spans="1:13" ht="12.75" customHeight="1" x14ac:dyDescent="0.25">
      <c r="A930" s="5"/>
      <c r="B930" s="5"/>
      <c r="C930" s="35" t="s">
        <v>74</v>
      </c>
      <c r="D930" s="33"/>
      <c r="E930" s="34"/>
      <c r="F930" s="34"/>
      <c r="G930" s="34">
        <f t="shared" si="145"/>
        <v>0</v>
      </c>
      <c r="H930" s="34"/>
      <c r="I930" s="33">
        <f t="shared" si="146"/>
        <v>0</v>
      </c>
      <c r="J930" s="33"/>
      <c r="L930" s="21">
        <v>5</v>
      </c>
      <c r="M930" s="21">
        <f t="shared" si="147"/>
        <v>1405</v>
      </c>
    </row>
    <row r="931" spans="1:13" ht="12.75" customHeight="1" x14ac:dyDescent="0.25">
      <c r="A931" s="5"/>
      <c r="B931" s="5"/>
      <c r="C931" s="32" t="s">
        <v>75</v>
      </c>
      <c r="D931" s="33"/>
      <c r="E931" s="34"/>
      <c r="F931" s="34"/>
      <c r="G931" s="34">
        <f t="shared" si="145"/>
        <v>0</v>
      </c>
      <c r="H931" s="34"/>
      <c r="I931" s="33">
        <f t="shared" si="146"/>
        <v>0</v>
      </c>
      <c r="J931" s="33"/>
      <c r="L931" s="21">
        <v>6</v>
      </c>
      <c r="M931" s="21">
        <f t="shared" si="147"/>
        <v>1406</v>
      </c>
    </row>
    <row r="932" spans="1:13" ht="12.75" customHeight="1" x14ac:dyDescent="0.25">
      <c r="A932" s="5"/>
      <c r="B932" s="5"/>
      <c r="C932" s="32" t="s">
        <v>76</v>
      </c>
      <c r="D932" s="33"/>
      <c r="E932" s="34"/>
      <c r="F932" s="34"/>
      <c r="G932" s="34">
        <f t="shared" si="145"/>
        <v>0</v>
      </c>
      <c r="H932" s="34"/>
      <c r="I932" s="33">
        <f t="shared" si="146"/>
        <v>0</v>
      </c>
      <c r="J932" s="33"/>
      <c r="L932" s="21">
        <v>7</v>
      </c>
      <c r="M932" s="21">
        <f t="shared" si="147"/>
        <v>1407</v>
      </c>
    </row>
    <row r="933" spans="1:13" ht="12.75" customHeight="1" x14ac:dyDescent="0.25">
      <c r="A933" s="5"/>
      <c r="B933" s="5"/>
      <c r="C933" s="32" t="s">
        <v>77</v>
      </c>
      <c r="D933" s="33"/>
      <c r="E933" s="34"/>
      <c r="F933" s="34"/>
      <c r="G933" s="34">
        <f t="shared" si="145"/>
        <v>0</v>
      </c>
      <c r="H933" s="34"/>
      <c r="I933" s="33">
        <f t="shared" si="146"/>
        <v>0</v>
      </c>
      <c r="J933" s="33"/>
      <c r="L933" s="21">
        <v>8</v>
      </c>
      <c r="M933" s="21">
        <f t="shared" si="147"/>
        <v>1408</v>
      </c>
    </row>
    <row r="934" spans="1:13" ht="12.75" customHeight="1" x14ac:dyDescent="0.25">
      <c r="A934" s="5"/>
      <c r="B934" s="5"/>
      <c r="C934" s="32" t="s">
        <v>78</v>
      </c>
      <c r="D934" s="33"/>
      <c r="E934" s="34"/>
      <c r="F934" s="34"/>
      <c r="G934" s="34">
        <f t="shared" si="145"/>
        <v>0</v>
      </c>
      <c r="H934" s="34"/>
      <c r="I934" s="33">
        <f t="shared" si="146"/>
        <v>0</v>
      </c>
      <c r="J934" s="33"/>
      <c r="L934" s="21">
        <v>9</v>
      </c>
      <c r="M934" s="21">
        <f t="shared" si="147"/>
        <v>1409</v>
      </c>
    </row>
    <row r="935" spans="1:13" ht="12.75" customHeight="1" x14ac:dyDescent="0.25">
      <c r="A935" s="5"/>
      <c r="B935" s="5"/>
      <c r="C935" s="32" t="s">
        <v>79</v>
      </c>
      <c r="D935" s="33"/>
      <c r="E935" s="34"/>
      <c r="F935" s="34"/>
      <c r="G935" s="34">
        <f t="shared" si="145"/>
        <v>0</v>
      </c>
      <c r="H935" s="34"/>
      <c r="I935" s="33">
        <f t="shared" si="146"/>
        <v>0</v>
      </c>
      <c r="J935" s="33"/>
      <c r="L935" s="21">
        <v>10</v>
      </c>
      <c r="M935" s="21">
        <f t="shared" si="147"/>
        <v>1410</v>
      </c>
    </row>
    <row r="936" spans="1:13" ht="12.75" customHeight="1" x14ac:dyDescent="0.25">
      <c r="A936" s="5"/>
      <c r="B936" s="5"/>
      <c r="C936" s="32" t="s">
        <v>80</v>
      </c>
      <c r="D936" s="33"/>
      <c r="E936" s="34"/>
      <c r="F936" s="34"/>
      <c r="G936" s="34">
        <f t="shared" si="145"/>
        <v>0</v>
      </c>
      <c r="H936" s="34"/>
      <c r="I936" s="33">
        <f t="shared" si="146"/>
        <v>0</v>
      </c>
      <c r="J936" s="33"/>
      <c r="L936" s="21">
        <v>11</v>
      </c>
      <c r="M936" s="21">
        <f t="shared" si="147"/>
        <v>1411</v>
      </c>
    </row>
    <row r="937" spans="1:13" ht="13.5" customHeight="1" x14ac:dyDescent="0.25">
      <c r="A937" s="5"/>
      <c r="B937" s="5"/>
      <c r="C937" s="32" t="s">
        <v>81</v>
      </c>
      <c r="D937" s="33"/>
      <c r="E937" s="34"/>
      <c r="F937" s="34"/>
      <c r="G937" s="34">
        <f t="shared" si="145"/>
        <v>0</v>
      </c>
      <c r="H937" s="34"/>
      <c r="I937" s="33">
        <f t="shared" si="146"/>
        <v>0</v>
      </c>
      <c r="J937" s="33"/>
      <c r="L937" s="21">
        <v>12</v>
      </c>
      <c r="M937" s="21">
        <f t="shared" si="147"/>
        <v>1412</v>
      </c>
    </row>
    <row r="938" spans="1:13" ht="13.5" customHeight="1" x14ac:dyDescent="0.25">
      <c r="A938" s="5"/>
      <c r="B938" s="5"/>
      <c r="C938" s="32" t="s">
        <v>82</v>
      </c>
      <c r="D938" s="33"/>
      <c r="E938" s="34"/>
      <c r="F938" s="34"/>
      <c r="G938" s="34"/>
      <c r="H938" s="34"/>
      <c r="I938" s="33">
        <f t="shared" si="146"/>
        <v>0</v>
      </c>
      <c r="J938" s="33"/>
      <c r="M938" s="21">
        <f t="shared" si="147"/>
        <v>1400</v>
      </c>
    </row>
    <row r="939" spans="1:13" ht="13.5" customHeight="1" x14ac:dyDescent="0.25">
      <c r="A939" s="5"/>
      <c r="B939" s="5"/>
      <c r="C939" s="36" t="s">
        <v>85</v>
      </c>
      <c r="D939" s="37">
        <f>SUM(D940:D944)</f>
        <v>0</v>
      </c>
      <c r="E939" s="42"/>
      <c r="F939" s="42"/>
      <c r="G939" s="43"/>
      <c r="H939" s="42"/>
      <c r="I939" s="41">
        <f>SUM(I940:I944)</f>
        <v>0</v>
      </c>
      <c r="J939" s="41">
        <f>SUM(J940:J944)</f>
        <v>0</v>
      </c>
    </row>
    <row r="940" spans="1:13" ht="12.75" customHeight="1" x14ac:dyDescent="0.25">
      <c r="A940" s="5"/>
      <c r="B940" s="5"/>
      <c r="C940" s="44" t="s">
        <v>86</v>
      </c>
      <c r="D940" s="33"/>
      <c r="E940" s="34"/>
      <c r="F940" s="34"/>
      <c r="G940" s="34">
        <f>E940*(1+F940)</f>
        <v>0</v>
      </c>
      <c r="H940" s="34"/>
      <c r="I940" s="33">
        <f>(D940*G940*H940)</f>
        <v>0</v>
      </c>
      <c r="J940" s="33"/>
      <c r="L940" s="21">
        <v>1</v>
      </c>
      <c r="M940" s="21">
        <f>$L$888*100+L940</f>
        <v>1401</v>
      </c>
    </row>
    <row r="941" spans="1:13" ht="12.75" customHeight="1" x14ac:dyDescent="0.25">
      <c r="A941" s="5"/>
      <c r="B941" s="5"/>
      <c r="C941" s="44" t="s">
        <v>87</v>
      </c>
      <c r="D941" s="33"/>
      <c r="E941" s="34"/>
      <c r="F941" s="34"/>
      <c r="G941" s="34">
        <f>E941*(1+F941)</f>
        <v>0</v>
      </c>
      <c r="H941" s="34"/>
      <c r="I941" s="33">
        <f>(D941*G941*H941)</f>
        <v>0</v>
      </c>
      <c r="J941" s="33"/>
      <c r="L941" s="21">
        <v>2</v>
      </c>
      <c r="M941" s="21">
        <f>$L$888*100+L941</f>
        <v>1402</v>
      </c>
    </row>
    <row r="942" spans="1:13" ht="12.75" customHeight="1" x14ac:dyDescent="0.25">
      <c r="A942" s="5"/>
      <c r="B942" s="5"/>
      <c r="C942" s="44" t="s">
        <v>88</v>
      </c>
      <c r="D942" s="33"/>
      <c r="E942" s="34"/>
      <c r="F942" s="34"/>
      <c r="G942" s="34">
        <f>E942*(1+F942)</f>
        <v>0</v>
      </c>
      <c r="H942" s="34"/>
      <c r="I942" s="33">
        <f>(D942*G942*H942)</f>
        <v>0</v>
      </c>
      <c r="J942" s="33"/>
      <c r="L942" s="21">
        <v>3</v>
      </c>
      <c r="M942" s="21">
        <f>$L$888*100+L942</f>
        <v>1403</v>
      </c>
    </row>
    <row r="943" spans="1:13" ht="12.75" customHeight="1" x14ac:dyDescent="0.25">
      <c r="A943" s="5"/>
      <c r="B943" s="5"/>
      <c r="C943" s="44" t="s">
        <v>89</v>
      </c>
      <c r="D943" s="33"/>
      <c r="E943" s="34"/>
      <c r="F943" s="34"/>
      <c r="G943" s="34">
        <f>E943*(1+F943)</f>
        <v>0</v>
      </c>
      <c r="H943" s="34"/>
      <c r="I943" s="33">
        <f>(D943*G943*H943)</f>
        <v>0</v>
      </c>
      <c r="J943" s="33"/>
      <c r="L943" s="21">
        <v>4</v>
      </c>
      <c r="M943" s="21">
        <f>$L$888*100+L943</f>
        <v>1404</v>
      </c>
    </row>
    <row r="944" spans="1:13" ht="12.75" customHeight="1" x14ac:dyDescent="0.25">
      <c r="A944" s="5"/>
      <c r="B944" s="5"/>
      <c r="C944" s="44" t="s">
        <v>90</v>
      </c>
      <c r="D944" s="33"/>
      <c r="E944" s="34"/>
      <c r="F944" s="34"/>
      <c r="G944" s="34">
        <f>E944*(1+F944)</f>
        <v>0</v>
      </c>
      <c r="H944" s="34"/>
      <c r="I944" s="33">
        <f>(D944*G944*H944)</f>
        <v>0</v>
      </c>
      <c r="J944" s="33"/>
      <c r="L944" s="21">
        <v>5</v>
      </c>
      <c r="M944" s="21">
        <f>$L$888*100+L944</f>
        <v>1405</v>
      </c>
    </row>
    <row r="945" spans="1:13" x14ac:dyDescent="0.25">
      <c r="A945" s="46" t="s">
        <v>91</v>
      </c>
      <c r="B945" s="46"/>
      <c r="C945" s="46"/>
      <c r="D945" s="47"/>
      <c r="E945" s="48"/>
      <c r="F945" s="48"/>
      <c r="G945" s="48"/>
      <c r="H945" s="48"/>
      <c r="I945" s="41">
        <f>I898+I912+I925+I939</f>
        <v>0</v>
      </c>
      <c r="J945" s="41">
        <f>J898+J912+J925+J939</f>
        <v>0</v>
      </c>
    </row>
    <row r="946" spans="1:13" x14ac:dyDescent="0.25">
      <c r="A946" s="13" t="s">
        <v>23</v>
      </c>
      <c r="B946" s="13"/>
      <c r="C946" s="12">
        <f>Presentación!$C$3</f>
        <v>1990</v>
      </c>
      <c r="D946" s="12"/>
      <c r="E946" s="12"/>
      <c r="F946" s="12"/>
      <c r="G946" s="12"/>
      <c r="H946" s="12"/>
      <c r="I946" s="12"/>
      <c r="J946" s="12"/>
    </row>
    <row r="947" spans="1:13" ht="12" customHeight="1" x14ac:dyDescent="0.25">
      <c r="A947" s="11" t="s">
        <v>24</v>
      </c>
      <c r="B947" s="11"/>
      <c r="C947" s="10" t="s">
        <v>107</v>
      </c>
      <c r="D947" s="10"/>
      <c r="E947" s="10"/>
      <c r="F947" s="10"/>
      <c r="G947" s="10"/>
      <c r="H947" s="10"/>
      <c r="I947" s="10"/>
      <c r="J947" s="10"/>
      <c r="L947" s="21">
        <v>10</v>
      </c>
    </row>
    <row r="948" spans="1:13" ht="13.5" customHeight="1" x14ac:dyDescent="0.25">
      <c r="A948" s="11" t="s">
        <v>5</v>
      </c>
      <c r="B948" s="11"/>
      <c r="C948" s="9" t="s">
        <v>26</v>
      </c>
      <c r="D948" s="9"/>
      <c r="E948" s="9"/>
      <c r="F948" s="9"/>
      <c r="G948" s="9"/>
      <c r="H948" s="9"/>
      <c r="I948" s="9"/>
      <c r="J948" s="9"/>
    </row>
    <row r="949" spans="1:13" ht="17.25" customHeight="1" x14ac:dyDescent="0.25">
      <c r="A949" s="11" t="s">
        <v>27</v>
      </c>
      <c r="B949" s="11"/>
      <c r="C949" s="9" t="s">
        <v>28</v>
      </c>
      <c r="D949" s="9"/>
      <c r="E949" s="9"/>
      <c r="F949" s="9"/>
      <c r="G949" s="9"/>
      <c r="H949" s="9"/>
      <c r="I949" s="9"/>
      <c r="J949" s="9"/>
    </row>
    <row r="950" spans="1:13" ht="13.5" customHeight="1" x14ac:dyDescent="0.25">
      <c r="A950" s="11" t="s">
        <v>29</v>
      </c>
      <c r="B950" s="11"/>
      <c r="C950" s="9" t="s">
        <v>30</v>
      </c>
      <c r="D950" s="9"/>
      <c r="E950" s="9"/>
      <c r="F950" s="9"/>
      <c r="G950" s="9"/>
      <c r="H950" s="9"/>
      <c r="I950" s="9"/>
      <c r="J950" s="9"/>
    </row>
    <row r="951" spans="1:13" ht="13.5" customHeight="1" x14ac:dyDescent="0.25">
      <c r="A951" s="11" t="s">
        <v>31</v>
      </c>
      <c r="B951" s="11"/>
      <c r="C951" s="9" t="s">
        <v>32</v>
      </c>
      <c r="D951" s="9"/>
      <c r="E951" s="9"/>
      <c r="F951" s="9"/>
      <c r="G951" s="9"/>
      <c r="H951" s="9"/>
      <c r="I951" s="9"/>
      <c r="J951" s="9"/>
    </row>
    <row r="952" spans="1:13" ht="11.25" customHeight="1" x14ac:dyDescent="0.25">
      <c r="A952" s="22" t="s">
        <v>33</v>
      </c>
      <c r="B952" s="22"/>
      <c r="C952" s="23" t="s">
        <v>34</v>
      </c>
      <c r="D952" s="23" t="s">
        <v>35</v>
      </c>
      <c r="E952" s="8" t="s">
        <v>36</v>
      </c>
      <c r="F952" s="8"/>
      <c r="G952" s="8"/>
      <c r="H952" s="24" t="s">
        <v>35</v>
      </c>
      <c r="I952" s="24"/>
      <c r="J952" s="24"/>
    </row>
    <row r="953" spans="1:13" ht="48.75" customHeight="1" x14ac:dyDescent="0.25">
      <c r="A953" s="7" t="s">
        <v>37</v>
      </c>
      <c r="B953" s="7"/>
      <c r="C953" s="6" t="s">
        <v>38</v>
      </c>
      <c r="D953" s="25" t="s">
        <v>39</v>
      </c>
      <c r="E953" s="25" t="s">
        <v>40</v>
      </c>
      <c r="F953" s="25" t="s">
        <v>41</v>
      </c>
      <c r="G953" s="25" t="s">
        <v>42</v>
      </c>
      <c r="H953" s="25" t="s">
        <v>43</v>
      </c>
      <c r="I953" s="25" t="s">
        <v>44</v>
      </c>
      <c r="J953" s="25" t="s">
        <v>45</v>
      </c>
    </row>
    <row r="954" spans="1:13" ht="27" customHeight="1" x14ac:dyDescent="0.25">
      <c r="A954" s="6" t="s">
        <v>46</v>
      </c>
      <c r="B954" s="6" t="s">
        <v>47</v>
      </c>
      <c r="C954" s="6"/>
      <c r="D954" s="25" t="s">
        <v>48</v>
      </c>
      <c r="E954" s="25" t="s">
        <v>49</v>
      </c>
      <c r="F954" s="25" t="s">
        <v>50</v>
      </c>
      <c r="G954" s="25" t="s">
        <v>49</v>
      </c>
      <c r="H954" s="25" t="s">
        <v>51</v>
      </c>
      <c r="I954" s="25" t="s">
        <v>52</v>
      </c>
      <c r="J954" s="25" t="s">
        <v>53</v>
      </c>
    </row>
    <row r="955" spans="1:13" ht="34.5" x14ac:dyDescent="0.25">
      <c r="A955" s="6"/>
      <c r="B955" s="6"/>
      <c r="C955" s="6"/>
      <c r="D955" s="25" t="s">
        <v>54</v>
      </c>
      <c r="E955" s="25" t="s">
        <v>55</v>
      </c>
      <c r="F955" s="25" t="s">
        <v>56</v>
      </c>
      <c r="G955" s="25" t="s">
        <v>57</v>
      </c>
      <c r="H955" s="25" t="s">
        <v>58</v>
      </c>
      <c r="I955" s="25" t="s">
        <v>59</v>
      </c>
      <c r="J955" s="25" t="s">
        <v>60</v>
      </c>
    </row>
    <row r="956" spans="1:13" ht="22.5" customHeight="1" x14ac:dyDescent="0.25">
      <c r="A956" s="6"/>
      <c r="B956" s="6"/>
      <c r="C956" s="6"/>
      <c r="D956" s="26" t="s">
        <v>61</v>
      </c>
      <c r="E956" s="26" t="s">
        <v>62</v>
      </c>
      <c r="F956" s="26" t="s">
        <v>63</v>
      </c>
      <c r="G956" s="26" t="s">
        <v>64</v>
      </c>
      <c r="H956" s="26" t="s">
        <v>65</v>
      </c>
      <c r="I956" s="26" t="s">
        <v>66</v>
      </c>
      <c r="J956" s="26" t="s">
        <v>67</v>
      </c>
    </row>
    <row r="957" spans="1:13" ht="12" customHeight="1" x14ac:dyDescent="0.25">
      <c r="A957" s="5" t="s">
        <v>68</v>
      </c>
      <c r="B957" s="5" t="s">
        <v>68</v>
      </c>
      <c r="C957" s="27" t="s">
        <v>69</v>
      </c>
      <c r="D957" s="28">
        <f>SUM(D958:D970)</f>
        <v>0</v>
      </c>
      <c r="E957" s="29"/>
      <c r="F957" s="29"/>
      <c r="G957" s="30"/>
      <c r="H957" s="29"/>
      <c r="I957" s="31">
        <f>SUM(I958:I970)</f>
        <v>0</v>
      </c>
      <c r="J957" s="31">
        <f>SUM(J958:J969)</f>
        <v>0</v>
      </c>
    </row>
    <row r="958" spans="1:13" ht="12.75" customHeight="1" x14ac:dyDescent="0.25">
      <c r="A958" s="5"/>
      <c r="B958" s="5"/>
      <c r="C958" s="32" t="s">
        <v>70</v>
      </c>
      <c r="D958" s="33"/>
      <c r="E958" s="34"/>
      <c r="F958" s="34"/>
      <c r="G958" s="34">
        <f t="shared" ref="G958:G969" si="148">E958*(1+F958)</f>
        <v>0</v>
      </c>
      <c r="H958" s="34"/>
      <c r="I958" s="33">
        <f t="shared" ref="I958:I970" si="149">(D958*G958*H958)</f>
        <v>0</v>
      </c>
      <c r="J958" s="33"/>
      <c r="L958" s="21">
        <v>1</v>
      </c>
      <c r="M958" s="21">
        <f t="shared" ref="M958:M970" si="150">$L$947*100+L958</f>
        <v>1001</v>
      </c>
    </row>
    <row r="959" spans="1:13" ht="12.75" customHeight="1" x14ac:dyDescent="0.25">
      <c r="A959" s="5"/>
      <c r="B959" s="5"/>
      <c r="C959" s="32" t="s">
        <v>71</v>
      </c>
      <c r="D959" s="33"/>
      <c r="E959" s="34"/>
      <c r="F959" s="34"/>
      <c r="G959" s="34">
        <f t="shared" si="148"/>
        <v>0</v>
      </c>
      <c r="H959" s="34"/>
      <c r="I959" s="33">
        <f t="shared" si="149"/>
        <v>0</v>
      </c>
      <c r="J959" s="33"/>
      <c r="L959" s="21">
        <v>2</v>
      </c>
      <c r="M959" s="21">
        <f t="shared" si="150"/>
        <v>1002</v>
      </c>
    </row>
    <row r="960" spans="1:13" ht="12.75" customHeight="1" x14ac:dyDescent="0.25">
      <c r="A960" s="5"/>
      <c r="B960" s="5"/>
      <c r="C960" s="32" t="s">
        <v>72</v>
      </c>
      <c r="D960" s="33"/>
      <c r="E960" s="34"/>
      <c r="F960" s="34"/>
      <c r="G960" s="34">
        <f t="shared" si="148"/>
        <v>0</v>
      </c>
      <c r="H960" s="34"/>
      <c r="I960" s="33">
        <f t="shared" si="149"/>
        <v>0</v>
      </c>
      <c r="J960" s="33"/>
      <c r="L960" s="21">
        <v>3</v>
      </c>
      <c r="M960" s="21">
        <f t="shared" si="150"/>
        <v>1003</v>
      </c>
    </row>
    <row r="961" spans="1:13" ht="12.75" customHeight="1" x14ac:dyDescent="0.25">
      <c r="A961" s="5"/>
      <c r="B961" s="5"/>
      <c r="C961" s="32" t="s">
        <v>73</v>
      </c>
      <c r="D961" s="33"/>
      <c r="E961" s="34"/>
      <c r="F961" s="34"/>
      <c r="G961" s="34">
        <f t="shared" si="148"/>
        <v>0</v>
      </c>
      <c r="H961" s="34"/>
      <c r="I961" s="33">
        <f t="shared" si="149"/>
        <v>0</v>
      </c>
      <c r="J961" s="33"/>
      <c r="L961" s="21">
        <v>4</v>
      </c>
      <c r="M961" s="21">
        <f t="shared" si="150"/>
        <v>1004</v>
      </c>
    </row>
    <row r="962" spans="1:13" ht="12.75" customHeight="1" x14ac:dyDescent="0.25">
      <c r="A962" s="5"/>
      <c r="B962" s="5"/>
      <c r="C962" s="35" t="s">
        <v>74</v>
      </c>
      <c r="D962" s="33"/>
      <c r="E962" s="34"/>
      <c r="F962" s="34"/>
      <c r="G962" s="34">
        <f t="shared" si="148"/>
        <v>0</v>
      </c>
      <c r="H962" s="34"/>
      <c r="I962" s="33">
        <f t="shared" si="149"/>
        <v>0</v>
      </c>
      <c r="J962" s="33"/>
      <c r="L962" s="21">
        <v>5</v>
      </c>
      <c r="M962" s="21">
        <f t="shared" si="150"/>
        <v>1005</v>
      </c>
    </row>
    <row r="963" spans="1:13" s="50" customFormat="1" ht="12.75" customHeight="1" x14ac:dyDescent="0.25">
      <c r="A963" s="5"/>
      <c r="B963" s="5"/>
      <c r="C963" s="32" t="s">
        <v>75</v>
      </c>
      <c r="D963" s="33"/>
      <c r="E963" s="34"/>
      <c r="F963" s="34"/>
      <c r="G963" s="34">
        <f t="shared" si="148"/>
        <v>0</v>
      </c>
      <c r="H963" s="34"/>
      <c r="I963" s="33">
        <f t="shared" si="149"/>
        <v>0</v>
      </c>
      <c r="J963" s="33"/>
      <c r="L963" s="21">
        <v>6</v>
      </c>
      <c r="M963" s="21">
        <f t="shared" si="150"/>
        <v>1006</v>
      </c>
    </row>
    <row r="964" spans="1:13" s="50" customFormat="1" ht="12.75" customHeight="1" x14ac:dyDescent="0.25">
      <c r="A964" s="5"/>
      <c r="B964" s="5"/>
      <c r="C964" s="32" t="s">
        <v>76</v>
      </c>
      <c r="D964" s="33"/>
      <c r="E964" s="34"/>
      <c r="F964" s="34"/>
      <c r="G964" s="34">
        <f t="shared" si="148"/>
        <v>0</v>
      </c>
      <c r="H964" s="34"/>
      <c r="I964" s="33">
        <f t="shared" si="149"/>
        <v>0</v>
      </c>
      <c r="J964" s="33"/>
      <c r="L964" s="21">
        <v>7</v>
      </c>
      <c r="M964" s="21">
        <f t="shared" si="150"/>
        <v>1007</v>
      </c>
    </row>
    <row r="965" spans="1:13" s="50" customFormat="1" ht="12.75" customHeight="1" x14ac:dyDescent="0.25">
      <c r="A965" s="5"/>
      <c r="B965" s="5"/>
      <c r="C965" s="32" t="s">
        <v>77</v>
      </c>
      <c r="D965" s="33"/>
      <c r="E965" s="34"/>
      <c r="F965" s="34"/>
      <c r="G965" s="34">
        <f t="shared" si="148"/>
        <v>0</v>
      </c>
      <c r="H965" s="34"/>
      <c r="I965" s="33">
        <f t="shared" si="149"/>
        <v>0</v>
      </c>
      <c r="J965" s="33"/>
      <c r="L965" s="21">
        <v>8</v>
      </c>
      <c r="M965" s="21">
        <f t="shared" si="150"/>
        <v>1008</v>
      </c>
    </row>
    <row r="966" spans="1:13" s="50" customFormat="1" ht="12.75" customHeight="1" x14ac:dyDescent="0.25">
      <c r="A966" s="5"/>
      <c r="B966" s="5"/>
      <c r="C966" s="32" t="s">
        <v>78</v>
      </c>
      <c r="D966" s="33"/>
      <c r="E966" s="34"/>
      <c r="F966" s="34"/>
      <c r="G966" s="34">
        <f t="shared" si="148"/>
        <v>0</v>
      </c>
      <c r="H966" s="34"/>
      <c r="I966" s="33">
        <f t="shared" si="149"/>
        <v>0</v>
      </c>
      <c r="J966" s="33"/>
      <c r="L966" s="21">
        <v>9</v>
      </c>
      <c r="M966" s="21">
        <f t="shared" si="150"/>
        <v>1009</v>
      </c>
    </row>
    <row r="967" spans="1:13" ht="12.75" customHeight="1" x14ac:dyDescent="0.25">
      <c r="A967" s="5"/>
      <c r="B967" s="5"/>
      <c r="C967" s="32" t="s">
        <v>79</v>
      </c>
      <c r="D967" s="33"/>
      <c r="E967" s="34"/>
      <c r="F967" s="34"/>
      <c r="G967" s="34">
        <f t="shared" si="148"/>
        <v>0</v>
      </c>
      <c r="H967" s="34"/>
      <c r="I967" s="33">
        <f t="shared" si="149"/>
        <v>0</v>
      </c>
      <c r="J967" s="33"/>
      <c r="L967" s="21">
        <v>10</v>
      </c>
      <c r="M967" s="21">
        <f t="shared" si="150"/>
        <v>1010</v>
      </c>
    </row>
    <row r="968" spans="1:13" ht="12.75" customHeight="1" x14ac:dyDescent="0.25">
      <c r="A968" s="5"/>
      <c r="B968" s="5"/>
      <c r="C968" s="32" t="s">
        <v>80</v>
      </c>
      <c r="D968" s="33"/>
      <c r="E968" s="34"/>
      <c r="F968" s="34"/>
      <c r="G968" s="34">
        <f t="shared" si="148"/>
        <v>0</v>
      </c>
      <c r="H968" s="34"/>
      <c r="I968" s="33">
        <f t="shared" si="149"/>
        <v>0</v>
      </c>
      <c r="J968" s="33"/>
      <c r="L968" s="21">
        <v>11</v>
      </c>
      <c r="M968" s="21">
        <f t="shared" si="150"/>
        <v>1011</v>
      </c>
    </row>
    <row r="969" spans="1:13" ht="13.5" customHeight="1" x14ac:dyDescent="0.25">
      <c r="A969" s="5"/>
      <c r="B969" s="5"/>
      <c r="C969" s="32" t="s">
        <v>81</v>
      </c>
      <c r="D969" s="33"/>
      <c r="E969" s="34"/>
      <c r="F969" s="34"/>
      <c r="G969" s="34">
        <f t="shared" si="148"/>
        <v>0</v>
      </c>
      <c r="H969" s="34"/>
      <c r="I969" s="33">
        <f t="shared" si="149"/>
        <v>0</v>
      </c>
      <c r="J969" s="33"/>
      <c r="L969" s="21">
        <v>12</v>
      </c>
      <c r="M969" s="21">
        <f t="shared" si="150"/>
        <v>1012</v>
      </c>
    </row>
    <row r="970" spans="1:13" ht="13.5" customHeight="1" x14ac:dyDescent="0.25">
      <c r="A970" s="5"/>
      <c r="B970" s="5"/>
      <c r="C970" s="32" t="s">
        <v>82</v>
      </c>
      <c r="D970" s="33"/>
      <c r="E970" s="34"/>
      <c r="F970" s="34"/>
      <c r="G970" s="34"/>
      <c r="H970" s="34"/>
      <c r="I970" s="33">
        <f t="shared" si="149"/>
        <v>0</v>
      </c>
      <c r="J970" s="33"/>
      <c r="M970" s="21">
        <f t="shared" si="150"/>
        <v>1000</v>
      </c>
    </row>
    <row r="971" spans="1:13" ht="13.5" customHeight="1" x14ac:dyDescent="0.25">
      <c r="A971" s="5"/>
      <c r="B971" s="5"/>
      <c r="C971" s="36" t="s">
        <v>83</v>
      </c>
      <c r="D971" s="37">
        <f>SUM(D972:D983)</f>
        <v>0</v>
      </c>
      <c r="E971" s="38"/>
      <c r="F971" s="39"/>
      <c r="G971" s="40"/>
      <c r="H971" s="39"/>
      <c r="I971" s="41">
        <f>SUM(I972:I983)</f>
        <v>0</v>
      </c>
      <c r="J971" s="41">
        <f>SUM(J972:J983)</f>
        <v>0</v>
      </c>
    </row>
    <row r="972" spans="1:13" ht="12.75" customHeight="1" x14ac:dyDescent="0.25">
      <c r="A972" s="5"/>
      <c r="B972" s="5"/>
      <c r="C972" s="32" t="s">
        <v>70</v>
      </c>
      <c r="D972" s="33"/>
      <c r="E972" s="34"/>
      <c r="F972" s="34"/>
      <c r="G972" s="34">
        <f t="shared" ref="G972:G983" si="151">E972*(1+F972)</f>
        <v>0</v>
      </c>
      <c r="H972" s="34"/>
      <c r="I972" s="33">
        <f t="shared" ref="I972:I983" si="152">(D972*G972*H972)</f>
        <v>0</v>
      </c>
      <c r="J972" s="33"/>
      <c r="L972" s="21">
        <v>1</v>
      </c>
      <c r="M972" s="21">
        <f t="shared" ref="M972:M983" si="153">$L$947*100+L972</f>
        <v>1001</v>
      </c>
    </row>
    <row r="973" spans="1:13" ht="13.5" customHeight="1" x14ac:dyDescent="0.25">
      <c r="A973" s="5"/>
      <c r="B973" s="5"/>
      <c r="C973" s="32" t="s">
        <v>71</v>
      </c>
      <c r="D973" s="33"/>
      <c r="E973" s="34"/>
      <c r="F973" s="34"/>
      <c r="G973" s="34">
        <f t="shared" si="151"/>
        <v>0</v>
      </c>
      <c r="H973" s="34"/>
      <c r="I973" s="33">
        <f t="shared" si="152"/>
        <v>0</v>
      </c>
      <c r="J973" s="33"/>
      <c r="L973" s="21">
        <v>2</v>
      </c>
      <c r="M973" s="21">
        <f t="shared" si="153"/>
        <v>1002</v>
      </c>
    </row>
    <row r="974" spans="1:13" ht="13.5" customHeight="1" x14ac:dyDescent="0.25">
      <c r="A974" s="5"/>
      <c r="B974" s="5"/>
      <c r="C974" s="32" t="s">
        <v>72</v>
      </c>
      <c r="D974" s="33"/>
      <c r="E974" s="34"/>
      <c r="F974" s="34"/>
      <c r="G974" s="34">
        <f t="shared" si="151"/>
        <v>0</v>
      </c>
      <c r="H974" s="34"/>
      <c r="I974" s="33">
        <f t="shared" si="152"/>
        <v>0</v>
      </c>
      <c r="J974" s="33"/>
      <c r="L974" s="21">
        <v>3</v>
      </c>
      <c r="M974" s="21">
        <f t="shared" si="153"/>
        <v>1003</v>
      </c>
    </row>
    <row r="975" spans="1:13" ht="12.75" customHeight="1" x14ac:dyDescent="0.25">
      <c r="A975" s="5"/>
      <c r="B975" s="5"/>
      <c r="C975" s="32" t="s">
        <v>73</v>
      </c>
      <c r="D975" s="33"/>
      <c r="E975" s="34"/>
      <c r="F975" s="34"/>
      <c r="G975" s="34">
        <f t="shared" si="151"/>
        <v>0</v>
      </c>
      <c r="H975" s="34"/>
      <c r="I975" s="33">
        <f t="shared" si="152"/>
        <v>0</v>
      </c>
      <c r="J975" s="33"/>
      <c r="L975" s="21">
        <v>4</v>
      </c>
      <c r="M975" s="21">
        <f t="shared" si="153"/>
        <v>1004</v>
      </c>
    </row>
    <row r="976" spans="1:13" ht="12.75" customHeight="1" x14ac:dyDescent="0.25">
      <c r="A976" s="5"/>
      <c r="B976" s="5"/>
      <c r="C976" s="35" t="s">
        <v>74</v>
      </c>
      <c r="D976" s="33"/>
      <c r="E976" s="34"/>
      <c r="F976" s="34"/>
      <c r="G976" s="34">
        <f t="shared" si="151"/>
        <v>0</v>
      </c>
      <c r="H976" s="34"/>
      <c r="I976" s="33">
        <f t="shared" si="152"/>
        <v>0</v>
      </c>
      <c r="J976" s="33"/>
      <c r="L976" s="21">
        <v>5</v>
      </c>
      <c r="M976" s="21">
        <f t="shared" si="153"/>
        <v>1005</v>
      </c>
    </row>
    <row r="977" spans="1:13" ht="12.75" customHeight="1" x14ac:dyDescent="0.25">
      <c r="A977" s="5"/>
      <c r="B977" s="5"/>
      <c r="C977" s="32" t="s">
        <v>75</v>
      </c>
      <c r="D977" s="33"/>
      <c r="E977" s="34"/>
      <c r="F977" s="34"/>
      <c r="G977" s="34">
        <f t="shared" si="151"/>
        <v>0</v>
      </c>
      <c r="H977" s="34"/>
      <c r="I977" s="33">
        <f t="shared" si="152"/>
        <v>0</v>
      </c>
      <c r="J977" s="33"/>
      <c r="L977" s="21">
        <v>6</v>
      </c>
      <c r="M977" s="21">
        <f t="shared" si="153"/>
        <v>1006</v>
      </c>
    </row>
    <row r="978" spans="1:13" ht="12.75" customHeight="1" x14ac:dyDescent="0.25">
      <c r="A978" s="5"/>
      <c r="B978" s="5"/>
      <c r="C978" s="32" t="s">
        <v>76</v>
      </c>
      <c r="D978" s="33"/>
      <c r="E978" s="34"/>
      <c r="F978" s="34"/>
      <c r="G978" s="34">
        <f t="shared" si="151"/>
        <v>0</v>
      </c>
      <c r="H978" s="34"/>
      <c r="I978" s="33">
        <f t="shared" si="152"/>
        <v>0</v>
      </c>
      <c r="J978" s="33"/>
      <c r="L978" s="21">
        <v>7</v>
      </c>
      <c r="M978" s="21">
        <f t="shared" si="153"/>
        <v>1007</v>
      </c>
    </row>
    <row r="979" spans="1:13" ht="12.75" customHeight="1" x14ac:dyDescent="0.25">
      <c r="A979" s="5"/>
      <c r="B979" s="5"/>
      <c r="C979" s="32" t="s">
        <v>77</v>
      </c>
      <c r="D979" s="33"/>
      <c r="E979" s="34"/>
      <c r="F979" s="34"/>
      <c r="G979" s="34">
        <f t="shared" si="151"/>
        <v>0</v>
      </c>
      <c r="H979" s="34"/>
      <c r="I979" s="33">
        <f t="shared" si="152"/>
        <v>0</v>
      </c>
      <c r="J979" s="33"/>
      <c r="L979" s="21">
        <v>8</v>
      </c>
      <c r="M979" s="21">
        <f t="shared" si="153"/>
        <v>1008</v>
      </c>
    </row>
    <row r="980" spans="1:13" ht="12.75" customHeight="1" x14ac:dyDescent="0.25">
      <c r="A980" s="5"/>
      <c r="B980" s="5"/>
      <c r="C980" s="32" t="s">
        <v>78</v>
      </c>
      <c r="D980" s="33"/>
      <c r="E980" s="34"/>
      <c r="F980" s="34"/>
      <c r="G980" s="34">
        <f t="shared" si="151"/>
        <v>0</v>
      </c>
      <c r="H980" s="34"/>
      <c r="I980" s="33">
        <f t="shared" si="152"/>
        <v>0</v>
      </c>
      <c r="J980" s="33"/>
      <c r="L980" s="21">
        <v>9</v>
      </c>
      <c r="M980" s="21">
        <f t="shared" si="153"/>
        <v>1009</v>
      </c>
    </row>
    <row r="981" spans="1:13" ht="12.75" customHeight="1" x14ac:dyDescent="0.25">
      <c r="A981" s="5"/>
      <c r="B981" s="5"/>
      <c r="C981" s="32" t="s">
        <v>79</v>
      </c>
      <c r="D981" s="33"/>
      <c r="E981" s="34"/>
      <c r="F981" s="34"/>
      <c r="G981" s="34">
        <f t="shared" si="151"/>
        <v>0</v>
      </c>
      <c r="H981" s="34"/>
      <c r="I981" s="33">
        <f t="shared" si="152"/>
        <v>0</v>
      </c>
      <c r="J981" s="33"/>
      <c r="L981" s="21">
        <v>10</v>
      </c>
      <c r="M981" s="21">
        <f t="shared" si="153"/>
        <v>1010</v>
      </c>
    </row>
    <row r="982" spans="1:13" ht="12.75" customHeight="1" x14ac:dyDescent="0.25">
      <c r="A982" s="5"/>
      <c r="B982" s="5"/>
      <c r="C982" s="32" t="s">
        <v>80</v>
      </c>
      <c r="D982" s="33"/>
      <c r="E982" s="34"/>
      <c r="F982" s="34"/>
      <c r="G982" s="34">
        <f t="shared" si="151"/>
        <v>0</v>
      </c>
      <c r="H982" s="34"/>
      <c r="I982" s="33">
        <f t="shared" si="152"/>
        <v>0</v>
      </c>
      <c r="J982" s="33"/>
      <c r="L982" s="21">
        <v>11</v>
      </c>
      <c r="M982" s="21">
        <f t="shared" si="153"/>
        <v>1011</v>
      </c>
    </row>
    <row r="983" spans="1:13" ht="13.5" customHeight="1" x14ac:dyDescent="0.25">
      <c r="A983" s="5"/>
      <c r="B983" s="5"/>
      <c r="C983" s="32" t="s">
        <v>81</v>
      </c>
      <c r="D983" s="33"/>
      <c r="E983" s="34"/>
      <c r="F983" s="34"/>
      <c r="G983" s="34">
        <f t="shared" si="151"/>
        <v>0</v>
      </c>
      <c r="H983" s="34"/>
      <c r="I983" s="33">
        <f t="shared" si="152"/>
        <v>0</v>
      </c>
      <c r="J983" s="33"/>
      <c r="L983" s="21">
        <v>12</v>
      </c>
      <c r="M983" s="21">
        <f t="shared" si="153"/>
        <v>1012</v>
      </c>
    </row>
    <row r="984" spans="1:13" ht="13.5" customHeight="1" x14ac:dyDescent="0.25">
      <c r="A984" s="5"/>
      <c r="B984" s="5"/>
      <c r="C984" s="36" t="s">
        <v>84</v>
      </c>
      <c r="D984" s="37">
        <f>SUM(D985:D997)</f>
        <v>0</v>
      </c>
      <c r="E984" s="38"/>
      <c r="F984" s="39"/>
      <c r="G984" s="40"/>
      <c r="H984" s="39"/>
      <c r="I984" s="41">
        <f>SUM(I985:I997)</f>
        <v>0</v>
      </c>
      <c r="J984" s="41">
        <f>SUM(J985:J996)</f>
        <v>0</v>
      </c>
    </row>
    <row r="985" spans="1:13" ht="12.75" customHeight="1" x14ac:dyDescent="0.25">
      <c r="A985" s="5"/>
      <c r="B985" s="5"/>
      <c r="C985" s="32" t="s">
        <v>70</v>
      </c>
      <c r="D985" s="33"/>
      <c r="E985" s="34"/>
      <c r="F985" s="34"/>
      <c r="G985" s="34">
        <f t="shared" ref="G985:G996" si="154">E985*(1+F985)</f>
        <v>0</v>
      </c>
      <c r="H985" s="34"/>
      <c r="I985" s="33">
        <f t="shared" ref="I985:I997" si="155">(D985*G985*H985)</f>
        <v>0</v>
      </c>
      <c r="J985" s="33"/>
      <c r="L985" s="21">
        <v>1</v>
      </c>
      <c r="M985" s="21">
        <f t="shared" ref="M985:M997" si="156">$L$947*100+L985</f>
        <v>1001</v>
      </c>
    </row>
    <row r="986" spans="1:13" ht="12.75" customHeight="1" x14ac:dyDescent="0.25">
      <c r="A986" s="5"/>
      <c r="B986" s="5"/>
      <c r="C986" s="32" t="s">
        <v>71</v>
      </c>
      <c r="D986" s="33"/>
      <c r="E986" s="34"/>
      <c r="F986" s="34"/>
      <c r="G986" s="34">
        <f t="shared" si="154"/>
        <v>0</v>
      </c>
      <c r="H986" s="34"/>
      <c r="I986" s="33">
        <f t="shared" si="155"/>
        <v>0</v>
      </c>
      <c r="J986" s="33"/>
      <c r="L986" s="21">
        <v>2</v>
      </c>
      <c r="M986" s="21">
        <f t="shared" si="156"/>
        <v>1002</v>
      </c>
    </row>
    <row r="987" spans="1:13" ht="12.75" customHeight="1" x14ac:dyDescent="0.25">
      <c r="A987" s="5"/>
      <c r="B987" s="5"/>
      <c r="C987" s="32" t="s">
        <v>72</v>
      </c>
      <c r="D987" s="33"/>
      <c r="E987" s="34"/>
      <c r="F987" s="34"/>
      <c r="G987" s="34">
        <f t="shared" si="154"/>
        <v>0</v>
      </c>
      <c r="H987" s="34"/>
      <c r="I987" s="33">
        <f t="shared" si="155"/>
        <v>0</v>
      </c>
      <c r="J987" s="33"/>
      <c r="L987" s="21">
        <v>3</v>
      </c>
      <c r="M987" s="21">
        <f t="shared" si="156"/>
        <v>1003</v>
      </c>
    </row>
    <row r="988" spans="1:13" ht="12.75" customHeight="1" x14ac:dyDescent="0.25">
      <c r="A988" s="5"/>
      <c r="B988" s="5"/>
      <c r="C988" s="32" t="s">
        <v>73</v>
      </c>
      <c r="D988" s="33"/>
      <c r="E988" s="34"/>
      <c r="F988" s="34"/>
      <c r="G988" s="34">
        <f t="shared" si="154"/>
        <v>0</v>
      </c>
      <c r="H988" s="34"/>
      <c r="I988" s="33">
        <f t="shared" si="155"/>
        <v>0</v>
      </c>
      <c r="J988" s="33"/>
      <c r="L988" s="21">
        <v>4</v>
      </c>
      <c r="M988" s="21">
        <f t="shared" si="156"/>
        <v>1004</v>
      </c>
    </row>
    <row r="989" spans="1:13" ht="12.75" customHeight="1" x14ac:dyDescent="0.25">
      <c r="A989" s="5"/>
      <c r="B989" s="5"/>
      <c r="C989" s="35" t="s">
        <v>74</v>
      </c>
      <c r="D989" s="33"/>
      <c r="E989" s="34"/>
      <c r="F989" s="34"/>
      <c r="G989" s="34">
        <f t="shared" si="154"/>
        <v>0</v>
      </c>
      <c r="H989" s="34"/>
      <c r="I989" s="33">
        <f t="shared" si="155"/>
        <v>0</v>
      </c>
      <c r="J989" s="33"/>
      <c r="L989" s="21">
        <v>5</v>
      </c>
      <c r="M989" s="21">
        <f t="shared" si="156"/>
        <v>1005</v>
      </c>
    </row>
    <row r="990" spans="1:13" ht="12.75" customHeight="1" x14ac:dyDescent="0.25">
      <c r="A990" s="5"/>
      <c r="B990" s="5"/>
      <c r="C990" s="32" t="s">
        <v>75</v>
      </c>
      <c r="D990" s="33"/>
      <c r="E990" s="34"/>
      <c r="F990" s="34"/>
      <c r="G990" s="34">
        <f t="shared" si="154"/>
        <v>0</v>
      </c>
      <c r="H990" s="34"/>
      <c r="I990" s="33">
        <f t="shared" si="155"/>
        <v>0</v>
      </c>
      <c r="J990" s="33"/>
      <c r="L990" s="21">
        <v>6</v>
      </c>
      <c r="M990" s="21">
        <f t="shared" si="156"/>
        <v>1006</v>
      </c>
    </row>
    <row r="991" spans="1:13" ht="12.75" customHeight="1" x14ac:dyDescent="0.25">
      <c r="A991" s="5"/>
      <c r="B991" s="5"/>
      <c r="C991" s="32" t="s">
        <v>76</v>
      </c>
      <c r="D991" s="33"/>
      <c r="E991" s="34"/>
      <c r="F991" s="34"/>
      <c r="G991" s="34">
        <f t="shared" si="154"/>
        <v>0</v>
      </c>
      <c r="H991" s="34"/>
      <c r="I991" s="33">
        <f t="shared" si="155"/>
        <v>0</v>
      </c>
      <c r="J991" s="33"/>
      <c r="L991" s="21">
        <v>7</v>
      </c>
      <c r="M991" s="21">
        <f t="shared" si="156"/>
        <v>1007</v>
      </c>
    </row>
    <row r="992" spans="1:13" ht="12.75" customHeight="1" x14ac:dyDescent="0.25">
      <c r="A992" s="5"/>
      <c r="B992" s="5"/>
      <c r="C992" s="32" t="s">
        <v>77</v>
      </c>
      <c r="D992" s="33"/>
      <c r="E992" s="34"/>
      <c r="F992" s="34"/>
      <c r="G992" s="34">
        <f t="shared" si="154"/>
        <v>0</v>
      </c>
      <c r="H992" s="34"/>
      <c r="I992" s="33">
        <f t="shared" si="155"/>
        <v>0</v>
      </c>
      <c r="J992" s="33"/>
      <c r="L992" s="21">
        <v>8</v>
      </c>
      <c r="M992" s="21">
        <f t="shared" si="156"/>
        <v>1008</v>
      </c>
    </row>
    <row r="993" spans="1:13" ht="12.75" customHeight="1" x14ac:dyDescent="0.25">
      <c r="A993" s="5"/>
      <c r="B993" s="5"/>
      <c r="C993" s="32" t="s">
        <v>78</v>
      </c>
      <c r="D993" s="33"/>
      <c r="E993" s="34"/>
      <c r="F993" s="34"/>
      <c r="G993" s="34">
        <f t="shared" si="154"/>
        <v>0</v>
      </c>
      <c r="H993" s="34"/>
      <c r="I993" s="33">
        <f t="shared" si="155"/>
        <v>0</v>
      </c>
      <c r="J993" s="33"/>
      <c r="L993" s="21">
        <v>9</v>
      </c>
      <c r="M993" s="21">
        <f t="shared" si="156"/>
        <v>1009</v>
      </c>
    </row>
    <row r="994" spans="1:13" ht="12.75" customHeight="1" x14ac:dyDescent="0.25">
      <c r="A994" s="5"/>
      <c r="B994" s="5"/>
      <c r="C994" s="32" t="s">
        <v>79</v>
      </c>
      <c r="D994" s="33"/>
      <c r="E994" s="34"/>
      <c r="F994" s="34"/>
      <c r="G994" s="34">
        <f t="shared" si="154"/>
        <v>0</v>
      </c>
      <c r="H994" s="34"/>
      <c r="I994" s="33">
        <f t="shared" si="155"/>
        <v>0</v>
      </c>
      <c r="J994" s="33"/>
      <c r="L994" s="21">
        <v>10</v>
      </c>
      <c r="M994" s="21">
        <f t="shared" si="156"/>
        <v>1010</v>
      </c>
    </row>
    <row r="995" spans="1:13" ht="12.75" customHeight="1" x14ac:dyDescent="0.25">
      <c r="A995" s="5"/>
      <c r="B995" s="5"/>
      <c r="C995" s="32" t="s">
        <v>80</v>
      </c>
      <c r="D995" s="33"/>
      <c r="E995" s="34"/>
      <c r="F995" s="34"/>
      <c r="G995" s="34">
        <f t="shared" si="154"/>
        <v>0</v>
      </c>
      <c r="H995" s="34"/>
      <c r="I995" s="33">
        <f t="shared" si="155"/>
        <v>0</v>
      </c>
      <c r="J995" s="33"/>
      <c r="L995" s="21">
        <v>11</v>
      </c>
      <c r="M995" s="21">
        <f t="shared" si="156"/>
        <v>1011</v>
      </c>
    </row>
    <row r="996" spans="1:13" ht="13.5" customHeight="1" x14ac:dyDescent="0.25">
      <c r="A996" s="5"/>
      <c r="B996" s="5"/>
      <c r="C996" s="32" t="s">
        <v>81</v>
      </c>
      <c r="D996" s="33"/>
      <c r="E996" s="34"/>
      <c r="F996" s="34"/>
      <c r="G996" s="34">
        <f t="shared" si="154"/>
        <v>0</v>
      </c>
      <c r="H996" s="34"/>
      <c r="I996" s="33">
        <f t="shared" si="155"/>
        <v>0</v>
      </c>
      <c r="J996" s="33"/>
      <c r="L996" s="21">
        <v>12</v>
      </c>
      <c r="M996" s="21">
        <f t="shared" si="156"/>
        <v>1012</v>
      </c>
    </row>
    <row r="997" spans="1:13" ht="13.5" customHeight="1" x14ac:dyDescent="0.25">
      <c r="A997" s="5"/>
      <c r="B997" s="5"/>
      <c r="C997" s="32" t="s">
        <v>82</v>
      </c>
      <c r="D997" s="33"/>
      <c r="E997" s="34"/>
      <c r="F997" s="34"/>
      <c r="G997" s="34"/>
      <c r="H997" s="34"/>
      <c r="I997" s="33">
        <f t="shared" si="155"/>
        <v>0</v>
      </c>
      <c r="J997" s="33"/>
      <c r="M997" s="21">
        <f t="shared" si="156"/>
        <v>1000</v>
      </c>
    </row>
    <row r="998" spans="1:13" ht="13.5" customHeight="1" x14ac:dyDescent="0.25">
      <c r="A998" s="5"/>
      <c r="B998" s="5"/>
      <c r="C998" s="36" t="s">
        <v>85</v>
      </c>
      <c r="D998" s="37">
        <f>SUM(D999:D1003)</f>
        <v>0</v>
      </c>
      <c r="E998" s="42"/>
      <c r="F998" s="42"/>
      <c r="G998" s="43"/>
      <c r="H998" s="42"/>
      <c r="I998" s="41">
        <f>SUM(I999:I1003)</f>
        <v>0</v>
      </c>
      <c r="J998" s="41">
        <f>SUM(J999:J1003)</f>
        <v>0</v>
      </c>
    </row>
    <row r="999" spans="1:13" ht="12.75" customHeight="1" x14ac:dyDescent="0.25">
      <c r="A999" s="5"/>
      <c r="B999" s="5"/>
      <c r="C999" s="44" t="s">
        <v>86</v>
      </c>
      <c r="D999" s="33"/>
      <c r="E999" s="34"/>
      <c r="F999" s="34"/>
      <c r="G999" s="34">
        <f>E999*(1+F999)</f>
        <v>0</v>
      </c>
      <c r="H999" s="34"/>
      <c r="I999" s="33">
        <f>(D999*G999*H999)</f>
        <v>0</v>
      </c>
      <c r="J999" s="33"/>
      <c r="L999" s="21">
        <v>1</v>
      </c>
      <c r="M999" s="21">
        <f>$L$947*100+L999</f>
        <v>1001</v>
      </c>
    </row>
    <row r="1000" spans="1:13" ht="12.75" customHeight="1" x14ac:dyDescent="0.25">
      <c r="A1000" s="5"/>
      <c r="B1000" s="5"/>
      <c r="C1000" s="44" t="s">
        <v>87</v>
      </c>
      <c r="D1000" s="33"/>
      <c r="E1000" s="34"/>
      <c r="F1000" s="34"/>
      <c r="G1000" s="34">
        <f>E1000*(1+F1000)</f>
        <v>0</v>
      </c>
      <c r="H1000" s="34"/>
      <c r="I1000" s="33">
        <f>(D1000*G1000*H1000)</f>
        <v>0</v>
      </c>
      <c r="J1000" s="33"/>
      <c r="L1000" s="21">
        <v>2</v>
      </c>
      <c r="M1000" s="21">
        <f>$L$947*100+L1000</f>
        <v>1002</v>
      </c>
    </row>
    <row r="1001" spans="1:13" ht="12.75" customHeight="1" x14ac:dyDescent="0.25">
      <c r="A1001" s="5"/>
      <c r="B1001" s="5"/>
      <c r="C1001" s="44" t="s">
        <v>88</v>
      </c>
      <c r="D1001" s="33"/>
      <c r="E1001" s="34"/>
      <c r="F1001" s="34"/>
      <c r="G1001" s="34">
        <f>E1001*(1+F1001)</f>
        <v>0</v>
      </c>
      <c r="H1001" s="34"/>
      <c r="I1001" s="33">
        <f>(D1001*G1001*H1001)</f>
        <v>0</v>
      </c>
      <c r="J1001" s="33"/>
      <c r="L1001" s="21">
        <v>3</v>
      </c>
      <c r="M1001" s="21">
        <f>$L$947*100+L1001</f>
        <v>1003</v>
      </c>
    </row>
    <row r="1002" spans="1:13" ht="12.75" customHeight="1" x14ac:dyDescent="0.25">
      <c r="A1002" s="5"/>
      <c r="B1002" s="5"/>
      <c r="C1002" s="44" t="s">
        <v>89</v>
      </c>
      <c r="D1002" s="33"/>
      <c r="E1002" s="34"/>
      <c r="F1002" s="34"/>
      <c r="G1002" s="34">
        <f>E1002*(1+F1002)</f>
        <v>0</v>
      </c>
      <c r="H1002" s="34"/>
      <c r="I1002" s="33">
        <f>(D1002*G1002*H1002)</f>
        <v>0</v>
      </c>
      <c r="J1002" s="33"/>
      <c r="L1002" s="21">
        <v>4</v>
      </c>
      <c r="M1002" s="21">
        <f>$L$947*100+L1002</f>
        <v>1004</v>
      </c>
    </row>
    <row r="1003" spans="1:13" ht="12.75" customHeight="1" x14ac:dyDescent="0.25">
      <c r="A1003" s="5"/>
      <c r="B1003" s="5"/>
      <c r="C1003" s="44" t="s">
        <v>90</v>
      </c>
      <c r="D1003" s="33"/>
      <c r="E1003" s="34"/>
      <c r="F1003" s="34"/>
      <c r="G1003" s="34">
        <f>E1003*(1+F1003)</f>
        <v>0</v>
      </c>
      <c r="H1003" s="34"/>
      <c r="I1003" s="33">
        <f>(D1003*G1003*H1003)</f>
        <v>0</v>
      </c>
      <c r="J1003" s="33"/>
      <c r="L1003" s="21">
        <v>5</v>
      </c>
      <c r="M1003" s="21">
        <f>$L$947*100+L1003</f>
        <v>1005</v>
      </c>
    </row>
    <row r="1004" spans="1:13" x14ac:dyDescent="0.25">
      <c r="A1004" s="46" t="s">
        <v>91</v>
      </c>
      <c r="B1004" s="46"/>
      <c r="C1004" s="46"/>
      <c r="D1004" s="47"/>
      <c r="E1004" s="48"/>
      <c r="F1004" s="48"/>
      <c r="G1004" s="48"/>
      <c r="H1004" s="48"/>
      <c r="I1004" s="41">
        <f>I957+I971+I984+I998</f>
        <v>0</v>
      </c>
      <c r="J1004" s="41">
        <f>J957+J971+J984+J998</f>
        <v>0</v>
      </c>
    </row>
    <row r="1005" spans="1:13" x14ac:dyDescent="0.25">
      <c r="A1005" s="13" t="s">
        <v>23</v>
      </c>
      <c r="B1005" s="13"/>
      <c r="C1005" s="12">
        <f>Presentación!$C$3</f>
        <v>1990</v>
      </c>
      <c r="D1005" s="12"/>
      <c r="E1005" s="12"/>
      <c r="F1005" s="12"/>
      <c r="G1005" s="12"/>
      <c r="H1005" s="12"/>
      <c r="I1005" s="12"/>
      <c r="J1005" s="12"/>
    </row>
    <row r="1006" spans="1:13" ht="12" customHeight="1" x14ac:dyDescent="0.25">
      <c r="A1006" s="11" t="s">
        <v>24</v>
      </c>
      <c r="B1006" s="11"/>
      <c r="C1006" s="10" t="s">
        <v>108</v>
      </c>
      <c r="D1006" s="10"/>
      <c r="E1006" s="10"/>
      <c r="F1006" s="10"/>
      <c r="G1006" s="10"/>
      <c r="H1006" s="10"/>
      <c r="I1006" s="10"/>
      <c r="J1006" s="10"/>
      <c r="L1006" s="21">
        <v>11</v>
      </c>
    </row>
    <row r="1007" spans="1:13" ht="13.5" customHeight="1" x14ac:dyDescent="0.25">
      <c r="A1007" s="11" t="s">
        <v>5</v>
      </c>
      <c r="B1007" s="11"/>
      <c r="C1007" s="9" t="s">
        <v>26</v>
      </c>
      <c r="D1007" s="9"/>
      <c r="E1007" s="9"/>
      <c r="F1007" s="9"/>
      <c r="G1007" s="9"/>
      <c r="H1007" s="9"/>
      <c r="I1007" s="9"/>
      <c r="J1007" s="9"/>
    </row>
    <row r="1008" spans="1:13" ht="17.25" customHeight="1" x14ac:dyDescent="0.25">
      <c r="A1008" s="11" t="s">
        <v>27</v>
      </c>
      <c r="B1008" s="11"/>
      <c r="C1008" s="9" t="s">
        <v>28</v>
      </c>
      <c r="D1008" s="9"/>
      <c r="E1008" s="9"/>
      <c r="F1008" s="9"/>
      <c r="G1008" s="9"/>
      <c r="H1008" s="9"/>
      <c r="I1008" s="9"/>
      <c r="J1008" s="9"/>
    </row>
    <row r="1009" spans="1:13" ht="13.5" customHeight="1" x14ac:dyDescent="0.25">
      <c r="A1009" s="11" t="s">
        <v>29</v>
      </c>
      <c r="B1009" s="11"/>
      <c r="C1009" s="9" t="s">
        <v>30</v>
      </c>
      <c r="D1009" s="9"/>
      <c r="E1009" s="9"/>
      <c r="F1009" s="9"/>
      <c r="G1009" s="9"/>
      <c r="H1009" s="9"/>
      <c r="I1009" s="9"/>
      <c r="J1009" s="9"/>
    </row>
    <row r="1010" spans="1:13" ht="13.5" customHeight="1" x14ac:dyDescent="0.25">
      <c r="A1010" s="11" t="s">
        <v>31</v>
      </c>
      <c r="B1010" s="11"/>
      <c r="C1010" s="9" t="s">
        <v>32</v>
      </c>
      <c r="D1010" s="9"/>
      <c r="E1010" s="9"/>
      <c r="F1010" s="9"/>
      <c r="G1010" s="9"/>
      <c r="H1010" s="9"/>
      <c r="I1010" s="9"/>
      <c r="J1010" s="9"/>
    </row>
    <row r="1011" spans="1:13" ht="11.25" customHeight="1" x14ac:dyDescent="0.25">
      <c r="A1011" s="22" t="s">
        <v>33</v>
      </c>
      <c r="B1011" s="22"/>
      <c r="C1011" s="23" t="s">
        <v>34</v>
      </c>
      <c r="D1011" s="23" t="s">
        <v>35</v>
      </c>
      <c r="E1011" s="8" t="s">
        <v>36</v>
      </c>
      <c r="F1011" s="8"/>
      <c r="G1011" s="8"/>
      <c r="H1011" s="24" t="s">
        <v>35</v>
      </c>
      <c r="I1011" s="24"/>
      <c r="J1011" s="24"/>
    </row>
    <row r="1012" spans="1:13" ht="48.75" customHeight="1" x14ac:dyDescent="0.25">
      <c r="A1012" s="7" t="s">
        <v>37</v>
      </c>
      <c r="B1012" s="7"/>
      <c r="C1012" s="6" t="s">
        <v>38</v>
      </c>
      <c r="D1012" s="25" t="s">
        <v>39</v>
      </c>
      <c r="E1012" s="25" t="s">
        <v>40</v>
      </c>
      <c r="F1012" s="25" t="s">
        <v>41</v>
      </c>
      <c r="G1012" s="25" t="s">
        <v>42</v>
      </c>
      <c r="H1012" s="25" t="s">
        <v>43</v>
      </c>
      <c r="I1012" s="25" t="s">
        <v>44</v>
      </c>
      <c r="J1012" s="25" t="s">
        <v>45</v>
      </c>
    </row>
    <row r="1013" spans="1:13" ht="25.5" customHeight="1" x14ac:dyDescent="0.25">
      <c r="A1013" s="6" t="s">
        <v>46</v>
      </c>
      <c r="B1013" s="6" t="s">
        <v>47</v>
      </c>
      <c r="C1013" s="6"/>
      <c r="D1013" s="25" t="s">
        <v>48</v>
      </c>
      <c r="E1013" s="25" t="s">
        <v>49</v>
      </c>
      <c r="F1013" s="25" t="s">
        <v>50</v>
      </c>
      <c r="G1013" s="25" t="s">
        <v>49</v>
      </c>
      <c r="H1013" s="25" t="s">
        <v>51</v>
      </c>
      <c r="I1013" s="25" t="s">
        <v>52</v>
      </c>
      <c r="J1013" s="25" t="s">
        <v>53</v>
      </c>
    </row>
    <row r="1014" spans="1:13" ht="34.5" x14ac:dyDescent="0.25">
      <c r="A1014" s="6"/>
      <c r="B1014" s="6"/>
      <c r="C1014" s="6"/>
      <c r="D1014" s="25" t="s">
        <v>54</v>
      </c>
      <c r="E1014" s="25" t="s">
        <v>55</v>
      </c>
      <c r="F1014" s="25" t="s">
        <v>56</v>
      </c>
      <c r="G1014" s="25" t="s">
        <v>57</v>
      </c>
      <c r="H1014" s="25" t="s">
        <v>58</v>
      </c>
      <c r="I1014" s="25" t="s">
        <v>59</v>
      </c>
      <c r="J1014" s="25" t="s">
        <v>60</v>
      </c>
    </row>
    <row r="1015" spans="1:13" ht="22.5" customHeight="1" x14ac:dyDescent="0.25">
      <c r="A1015" s="6"/>
      <c r="B1015" s="6"/>
      <c r="C1015" s="6"/>
      <c r="D1015" s="26" t="s">
        <v>61</v>
      </c>
      <c r="E1015" s="26" t="s">
        <v>62</v>
      </c>
      <c r="F1015" s="26" t="s">
        <v>63</v>
      </c>
      <c r="G1015" s="26" t="s">
        <v>64</v>
      </c>
      <c r="H1015" s="26" t="s">
        <v>65</v>
      </c>
      <c r="I1015" s="26" t="s">
        <v>66</v>
      </c>
      <c r="J1015" s="26" t="s">
        <v>67</v>
      </c>
    </row>
    <row r="1016" spans="1:13" ht="12" customHeight="1" x14ac:dyDescent="0.25">
      <c r="A1016" s="1" t="s">
        <v>68</v>
      </c>
      <c r="B1016" s="1" t="s">
        <v>68</v>
      </c>
      <c r="C1016" s="27" t="s">
        <v>69</v>
      </c>
      <c r="D1016" s="28">
        <f>SUM(D1017:D1029)</f>
        <v>0</v>
      </c>
      <c r="E1016" s="29"/>
      <c r="F1016" s="29"/>
      <c r="G1016" s="30"/>
      <c r="H1016" s="29"/>
      <c r="I1016" s="31">
        <f>SUM(I1017:I1029)</f>
        <v>0</v>
      </c>
      <c r="J1016" s="31">
        <f>SUM(J1017:J1028)</f>
        <v>0</v>
      </c>
    </row>
    <row r="1017" spans="1:13" ht="12" customHeight="1" x14ac:dyDescent="0.25">
      <c r="A1017" s="1"/>
      <c r="B1017" s="1"/>
      <c r="C1017" s="32" t="s">
        <v>70</v>
      </c>
      <c r="D1017" s="33"/>
      <c r="E1017" s="34"/>
      <c r="F1017" s="34"/>
      <c r="G1017" s="34">
        <f t="shared" ref="G1017:G1028" si="157">E1017*(1+F1017)</f>
        <v>0</v>
      </c>
      <c r="H1017" s="34"/>
      <c r="I1017" s="33">
        <f t="shared" ref="I1017:I1029" si="158">(D1017*G1017*H1017)</f>
        <v>0</v>
      </c>
      <c r="J1017" s="33"/>
      <c r="L1017" s="21">
        <v>1</v>
      </c>
      <c r="M1017" s="21">
        <f t="shared" ref="M1017:M1029" si="159">$L$1006*100+L1017</f>
        <v>1101</v>
      </c>
    </row>
    <row r="1018" spans="1:13" ht="12" customHeight="1" x14ac:dyDescent="0.25">
      <c r="A1018" s="1"/>
      <c r="B1018" s="1"/>
      <c r="C1018" s="32" t="s">
        <v>71</v>
      </c>
      <c r="D1018" s="33"/>
      <c r="E1018" s="34"/>
      <c r="F1018" s="34"/>
      <c r="G1018" s="34">
        <f t="shared" si="157"/>
        <v>0</v>
      </c>
      <c r="H1018" s="34"/>
      <c r="I1018" s="33">
        <f t="shared" si="158"/>
        <v>0</v>
      </c>
      <c r="J1018" s="33"/>
      <c r="L1018" s="21">
        <v>2</v>
      </c>
      <c r="M1018" s="21">
        <f t="shared" si="159"/>
        <v>1102</v>
      </c>
    </row>
    <row r="1019" spans="1:13" ht="12" customHeight="1" x14ac:dyDescent="0.25">
      <c r="A1019" s="1"/>
      <c r="B1019" s="1"/>
      <c r="C1019" s="32" t="s">
        <v>72</v>
      </c>
      <c r="D1019" s="33"/>
      <c r="E1019" s="34"/>
      <c r="F1019" s="34"/>
      <c r="G1019" s="34">
        <f t="shared" si="157"/>
        <v>0</v>
      </c>
      <c r="H1019" s="34"/>
      <c r="I1019" s="33">
        <f t="shared" si="158"/>
        <v>0</v>
      </c>
      <c r="J1019" s="33"/>
      <c r="L1019" s="21">
        <v>3</v>
      </c>
      <c r="M1019" s="21">
        <f t="shared" si="159"/>
        <v>1103</v>
      </c>
    </row>
    <row r="1020" spans="1:13" ht="12" customHeight="1" x14ac:dyDescent="0.25">
      <c r="A1020" s="1"/>
      <c r="B1020" s="1"/>
      <c r="C1020" s="32" t="s">
        <v>73</v>
      </c>
      <c r="D1020" s="33"/>
      <c r="E1020" s="34"/>
      <c r="F1020" s="34"/>
      <c r="G1020" s="34">
        <f t="shared" si="157"/>
        <v>0</v>
      </c>
      <c r="H1020" s="34"/>
      <c r="I1020" s="33">
        <f t="shared" si="158"/>
        <v>0</v>
      </c>
      <c r="J1020" s="33"/>
      <c r="L1020" s="21">
        <v>4</v>
      </c>
      <c r="M1020" s="21">
        <f t="shared" si="159"/>
        <v>1104</v>
      </c>
    </row>
    <row r="1021" spans="1:13" ht="12" customHeight="1" x14ac:dyDescent="0.25">
      <c r="A1021" s="1"/>
      <c r="B1021" s="1"/>
      <c r="C1021" s="35" t="s">
        <v>74</v>
      </c>
      <c r="D1021" s="33"/>
      <c r="E1021" s="34"/>
      <c r="F1021" s="34"/>
      <c r="G1021" s="34">
        <f t="shared" si="157"/>
        <v>0</v>
      </c>
      <c r="H1021" s="34"/>
      <c r="I1021" s="33">
        <f t="shared" si="158"/>
        <v>0</v>
      </c>
      <c r="J1021" s="33"/>
      <c r="L1021" s="21">
        <v>5</v>
      </c>
      <c r="M1021" s="21">
        <f t="shared" si="159"/>
        <v>1105</v>
      </c>
    </row>
    <row r="1022" spans="1:13" s="50" customFormat="1" ht="11.5" x14ac:dyDescent="0.25">
      <c r="A1022" s="1"/>
      <c r="B1022" s="1"/>
      <c r="C1022" s="32" t="s">
        <v>75</v>
      </c>
      <c r="D1022" s="33"/>
      <c r="E1022" s="34"/>
      <c r="F1022" s="34"/>
      <c r="G1022" s="34">
        <f t="shared" si="157"/>
        <v>0</v>
      </c>
      <c r="H1022" s="34"/>
      <c r="I1022" s="33">
        <f t="shared" si="158"/>
        <v>0</v>
      </c>
      <c r="J1022" s="33"/>
      <c r="L1022" s="21">
        <v>6</v>
      </c>
      <c r="M1022" s="21">
        <f t="shared" si="159"/>
        <v>1106</v>
      </c>
    </row>
    <row r="1023" spans="1:13" s="50" customFormat="1" ht="11.5" x14ac:dyDescent="0.25">
      <c r="A1023" s="1"/>
      <c r="B1023" s="1"/>
      <c r="C1023" s="32" t="s">
        <v>76</v>
      </c>
      <c r="D1023" s="33"/>
      <c r="E1023" s="34"/>
      <c r="F1023" s="34"/>
      <c r="G1023" s="34">
        <f t="shared" si="157"/>
        <v>0</v>
      </c>
      <c r="H1023" s="34"/>
      <c r="I1023" s="33">
        <f t="shared" si="158"/>
        <v>0</v>
      </c>
      <c r="J1023" s="33"/>
      <c r="L1023" s="21">
        <v>7</v>
      </c>
      <c r="M1023" s="21">
        <f t="shared" si="159"/>
        <v>1107</v>
      </c>
    </row>
    <row r="1024" spans="1:13" s="50" customFormat="1" ht="11.5" x14ac:dyDescent="0.25">
      <c r="A1024" s="1"/>
      <c r="B1024" s="1"/>
      <c r="C1024" s="32" t="s">
        <v>77</v>
      </c>
      <c r="D1024" s="33"/>
      <c r="E1024" s="34"/>
      <c r="F1024" s="34"/>
      <c r="G1024" s="34">
        <f t="shared" si="157"/>
        <v>0</v>
      </c>
      <c r="H1024" s="34"/>
      <c r="I1024" s="33">
        <f t="shared" si="158"/>
        <v>0</v>
      </c>
      <c r="J1024" s="33"/>
      <c r="L1024" s="21">
        <v>8</v>
      </c>
      <c r="M1024" s="21">
        <f t="shared" si="159"/>
        <v>1108</v>
      </c>
    </row>
    <row r="1025" spans="1:13" s="50" customFormat="1" ht="11.5" x14ac:dyDescent="0.25">
      <c r="A1025" s="1"/>
      <c r="B1025" s="1"/>
      <c r="C1025" s="32" t="s">
        <v>78</v>
      </c>
      <c r="D1025" s="33"/>
      <c r="E1025" s="34"/>
      <c r="F1025" s="34"/>
      <c r="G1025" s="34">
        <f t="shared" si="157"/>
        <v>0</v>
      </c>
      <c r="H1025" s="34"/>
      <c r="I1025" s="33">
        <f t="shared" si="158"/>
        <v>0</v>
      </c>
      <c r="J1025" s="33"/>
      <c r="L1025" s="21">
        <v>9</v>
      </c>
      <c r="M1025" s="21">
        <f t="shared" si="159"/>
        <v>1109</v>
      </c>
    </row>
    <row r="1026" spans="1:13" ht="12" customHeight="1" x14ac:dyDescent="0.25">
      <c r="A1026" s="1"/>
      <c r="B1026" s="1"/>
      <c r="C1026" s="32" t="s">
        <v>79</v>
      </c>
      <c r="D1026" s="33"/>
      <c r="E1026" s="34"/>
      <c r="F1026" s="34"/>
      <c r="G1026" s="34">
        <f t="shared" si="157"/>
        <v>0</v>
      </c>
      <c r="H1026" s="34"/>
      <c r="I1026" s="33">
        <f t="shared" si="158"/>
        <v>0</v>
      </c>
      <c r="J1026" s="33"/>
      <c r="L1026" s="21">
        <v>10</v>
      </c>
      <c r="M1026" s="21">
        <f t="shared" si="159"/>
        <v>1110</v>
      </c>
    </row>
    <row r="1027" spans="1:13" ht="12" customHeight="1" x14ac:dyDescent="0.25">
      <c r="A1027" s="1"/>
      <c r="B1027" s="1"/>
      <c r="C1027" s="32" t="s">
        <v>80</v>
      </c>
      <c r="D1027" s="33"/>
      <c r="E1027" s="34"/>
      <c r="F1027" s="34"/>
      <c r="G1027" s="34">
        <f t="shared" si="157"/>
        <v>0</v>
      </c>
      <c r="H1027" s="34"/>
      <c r="I1027" s="33">
        <f t="shared" si="158"/>
        <v>0</v>
      </c>
      <c r="J1027" s="33"/>
      <c r="L1027" s="21">
        <v>11</v>
      </c>
      <c r="M1027" s="21">
        <f t="shared" si="159"/>
        <v>1111</v>
      </c>
    </row>
    <row r="1028" spans="1:13" ht="12" customHeight="1" x14ac:dyDescent="0.25">
      <c r="A1028" s="1"/>
      <c r="B1028" s="1"/>
      <c r="C1028" s="32" t="s">
        <v>81</v>
      </c>
      <c r="D1028" s="33"/>
      <c r="E1028" s="34"/>
      <c r="F1028" s="34"/>
      <c r="G1028" s="34">
        <f t="shared" si="157"/>
        <v>0</v>
      </c>
      <c r="H1028" s="34"/>
      <c r="I1028" s="33">
        <f t="shared" si="158"/>
        <v>0</v>
      </c>
      <c r="J1028" s="33"/>
      <c r="L1028" s="21">
        <v>12</v>
      </c>
      <c r="M1028" s="21">
        <f t="shared" si="159"/>
        <v>1112</v>
      </c>
    </row>
    <row r="1029" spans="1:13" ht="12" customHeight="1" x14ac:dyDescent="0.25">
      <c r="A1029" s="1"/>
      <c r="B1029" s="1"/>
      <c r="C1029" s="32" t="s">
        <v>82</v>
      </c>
      <c r="D1029" s="33"/>
      <c r="E1029" s="34"/>
      <c r="F1029" s="34"/>
      <c r="G1029" s="34"/>
      <c r="H1029" s="34"/>
      <c r="I1029" s="33">
        <f t="shared" si="158"/>
        <v>0</v>
      </c>
      <c r="J1029" s="33"/>
      <c r="M1029" s="21">
        <f t="shared" si="159"/>
        <v>1100</v>
      </c>
    </row>
    <row r="1030" spans="1:13" x14ac:dyDescent="0.25">
      <c r="A1030" s="1"/>
      <c r="B1030" s="1"/>
      <c r="C1030" s="36" t="s">
        <v>83</v>
      </c>
      <c r="D1030" s="37">
        <f>SUM(D1031:D1042)</f>
        <v>0</v>
      </c>
      <c r="E1030" s="38"/>
      <c r="F1030" s="39"/>
      <c r="G1030" s="40"/>
      <c r="H1030" s="39"/>
      <c r="I1030" s="41">
        <f>SUM(I1031:I1042)</f>
        <v>0</v>
      </c>
      <c r="J1030" s="41">
        <f>SUM(J1031:J1042)</f>
        <v>0</v>
      </c>
    </row>
    <row r="1031" spans="1:13" ht="12" customHeight="1" x14ac:dyDescent="0.25">
      <c r="A1031" s="1"/>
      <c r="B1031" s="1"/>
      <c r="C1031" s="32" t="s">
        <v>70</v>
      </c>
      <c r="D1031" s="33"/>
      <c r="E1031" s="34"/>
      <c r="F1031" s="34"/>
      <c r="G1031" s="34">
        <f t="shared" ref="G1031:G1042" si="160">E1031*(1+F1031)</f>
        <v>0</v>
      </c>
      <c r="H1031" s="34"/>
      <c r="I1031" s="33">
        <f t="shared" ref="I1031:I1042" si="161">(D1031*G1031*H1031)</f>
        <v>0</v>
      </c>
      <c r="J1031" s="33"/>
      <c r="L1031" s="21">
        <v>1</v>
      </c>
      <c r="M1031" s="21">
        <f t="shared" ref="M1031:M1042" si="162">$L$1006*100+L1031</f>
        <v>1101</v>
      </c>
    </row>
    <row r="1032" spans="1:13" ht="13.5" customHeight="1" x14ac:dyDescent="0.25">
      <c r="A1032" s="1"/>
      <c r="B1032" s="1"/>
      <c r="C1032" s="32" t="s">
        <v>71</v>
      </c>
      <c r="D1032" s="33"/>
      <c r="E1032" s="34"/>
      <c r="F1032" s="34"/>
      <c r="G1032" s="34">
        <f t="shared" si="160"/>
        <v>0</v>
      </c>
      <c r="H1032" s="34"/>
      <c r="I1032" s="33">
        <f t="shared" si="161"/>
        <v>0</v>
      </c>
      <c r="J1032" s="33"/>
      <c r="L1032" s="21">
        <v>2</v>
      </c>
      <c r="M1032" s="21">
        <f t="shared" si="162"/>
        <v>1102</v>
      </c>
    </row>
    <row r="1033" spans="1:13" ht="13.5" customHeight="1" x14ac:dyDescent="0.25">
      <c r="A1033" s="1"/>
      <c r="B1033" s="1"/>
      <c r="C1033" s="32" t="s">
        <v>72</v>
      </c>
      <c r="D1033" s="33"/>
      <c r="E1033" s="34"/>
      <c r="F1033" s="34"/>
      <c r="G1033" s="34">
        <f t="shared" si="160"/>
        <v>0</v>
      </c>
      <c r="H1033" s="34"/>
      <c r="I1033" s="33">
        <f t="shared" si="161"/>
        <v>0</v>
      </c>
      <c r="J1033" s="33"/>
      <c r="L1033" s="21">
        <v>3</v>
      </c>
      <c r="M1033" s="21">
        <f t="shared" si="162"/>
        <v>1103</v>
      </c>
    </row>
    <row r="1034" spans="1:13" ht="12" customHeight="1" x14ac:dyDescent="0.25">
      <c r="A1034" s="1"/>
      <c r="B1034" s="1"/>
      <c r="C1034" s="32" t="s">
        <v>73</v>
      </c>
      <c r="D1034" s="33"/>
      <c r="E1034" s="34"/>
      <c r="F1034" s="34"/>
      <c r="G1034" s="34">
        <f t="shared" si="160"/>
        <v>0</v>
      </c>
      <c r="H1034" s="34"/>
      <c r="I1034" s="33">
        <f t="shared" si="161"/>
        <v>0</v>
      </c>
      <c r="J1034" s="33"/>
      <c r="L1034" s="21">
        <v>4</v>
      </c>
      <c r="M1034" s="21">
        <f t="shared" si="162"/>
        <v>1104</v>
      </c>
    </row>
    <row r="1035" spans="1:13" ht="12" customHeight="1" x14ac:dyDescent="0.25">
      <c r="A1035" s="1"/>
      <c r="B1035" s="1"/>
      <c r="C1035" s="35" t="s">
        <v>74</v>
      </c>
      <c r="D1035" s="33"/>
      <c r="E1035" s="34"/>
      <c r="F1035" s="34"/>
      <c r="G1035" s="34">
        <f t="shared" si="160"/>
        <v>0</v>
      </c>
      <c r="H1035" s="34"/>
      <c r="I1035" s="33">
        <f t="shared" si="161"/>
        <v>0</v>
      </c>
      <c r="J1035" s="33"/>
      <c r="L1035" s="21">
        <v>5</v>
      </c>
      <c r="M1035" s="21">
        <f t="shared" si="162"/>
        <v>1105</v>
      </c>
    </row>
    <row r="1036" spans="1:13" ht="12" customHeight="1" x14ac:dyDescent="0.25">
      <c r="A1036" s="1"/>
      <c r="B1036" s="1"/>
      <c r="C1036" s="32" t="s">
        <v>75</v>
      </c>
      <c r="D1036" s="33"/>
      <c r="E1036" s="34"/>
      <c r="F1036" s="34"/>
      <c r="G1036" s="34">
        <f t="shared" si="160"/>
        <v>0</v>
      </c>
      <c r="H1036" s="34"/>
      <c r="I1036" s="33">
        <f t="shared" si="161"/>
        <v>0</v>
      </c>
      <c r="J1036" s="33"/>
      <c r="L1036" s="21">
        <v>6</v>
      </c>
      <c r="M1036" s="21">
        <f t="shared" si="162"/>
        <v>1106</v>
      </c>
    </row>
    <row r="1037" spans="1:13" ht="12" customHeight="1" x14ac:dyDescent="0.25">
      <c r="A1037" s="1"/>
      <c r="B1037" s="1"/>
      <c r="C1037" s="32" t="s">
        <v>76</v>
      </c>
      <c r="D1037" s="33"/>
      <c r="E1037" s="34"/>
      <c r="F1037" s="34"/>
      <c r="G1037" s="34">
        <f t="shared" si="160"/>
        <v>0</v>
      </c>
      <c r="H1037" s="34"/>
      <c r="I1037" s="33">
        <f t="shared" si="161"/>
        <v>0</v>
      </c>
      <c r="J1037" s="33"/>
      <c r="L1037" s="21">
        <v>7</v>
      </c>
      <c r="M1037" s="21">
        <f t="shared" si="162"/>
        <v>1107</v>
      </c>
    </row>
    <row r="1038" spans="1:13" ht="12" customHeight="1" x14ac:dyDescent="0.25">
      <c r="A1038" s="1"/>
      <c r="B1038" s="1"/>
      <c r="C1038" s="32" t="s">
        <v>77</v>
      </c>
      <c r="D1038" s="33"/>
      <c r="E1038" s="34"/>
      <c r="F1038" s="34"/>
      <c r="G1038" s="34">
        <f t="shared" si="160"/>
        <v>0</v>
      </c>
      <c r="H1038" s="34"/>
      <c r="I1038" s="33">
        <f t="shared" si="161"/>
        <v>0</v>
      </c>
      <c r="J1038" s="33"/>
      <c r="L1038" s="21">
        <v>8</v>
      </c>
      <c r="M1038" s="21">
        <f t="shared" si="162"/>
        <v>1108</v>
      </c>
    </row>
    <row r="1039" spans="1:13" ht="12" customHeight="1" x14ac:dyDescent="0.25">
      <c r="A1039" s="1"/>
      <c r="B1039" s="1"/>
      <c r="C1039" s="32" t="s">
        <v>78</v>
      </c>
      <c r="D1039" s="33"/>
      <c r="E1039" s="34"/>
      <c r="F1039" s="34"/>
      <c r="G1039" s="34">
        <f t="shared" si="160"/>
        <v>0</v>
      </c>
      <c r="H1039" s="34"/>
      <c r="I1039" s="33">
        <f t="shared" si="161"/>
        <v>0</v>
      </c>
      <c r="J1039" s="33"/>
      <c r="L1039" s="21">
        <v>9</v>
      </c>
      <c r="M1039" s="21">
        <f t="shared" si="162"/>
        <v>1109</v>
      </c>
    </row>
    <row r="1040" spans="1:13" ht="12" customHeight="1" x14ac:dyDescent="0.25">
      <c r="A1040" s="1"/>
      <c r="B1040" s="1"/>
      <c r="C1040" s="32" t="s">
        <v>79</v>
      </c>
      <c r="D1040" s="33"/>
      <c r="E1040" s="34"/>
      <c r="F1040" s="34"/>
      <c r="G1040" s="34">
        <f t="shared" si="160"/>
        <v>0</v>
      </c>
      <c r="H1040" s="34"/>
      <c r="I1040" s="33">
        <f t="shared" si="161"/>
        <v>0</v>
      </c>
      <c r="J1040" s="33"/>
      <c r="L1040" s="21">
        <v>10</v>
      </c>
      <c r="M1040" s="21">
        <f t="shared" si="162"/>
        <v>1110</v>
      </c>
    </row>
    <row r="1041" spans="1:13" ht="12" customHeight="1" x14ac:dyDescent="0.25">
      <c r="A1041" s="1"/>
      <c r="B1041" s="1"/>
      <c r="C1041" s="32" t="s">
        <v>80</v>
      </c>
      <c r="D1041" s="33"/>
      <c r="E1041" s="34"/>
      <c r="F1041" s="34"/>
      <c r="G1041" s="34">
        <f t="shared" si="160"/>
        <v>0</v>
      </c>
      <c r="H1041" s="34"/>
      <c r="I1041" s="33">
        <f t="shared" si="161"/>
        <v>0</v>
      </c>
      <c r="J1041" s="33"/>
      <c r="L1041" s="21">
        <v>11</v>
      </c>
      <c r="M1041" s="21">
        <f t="shared" si="162"/>
        <v>1111</v>
      </c>
    </row>
    <row r="1042" spans="1:13" ht="12" customHeight="1" x14ac:dyDescent="0.25">
      <c r="A1042" s="1"/>
      <c r="B1042" s="1"/>
      <c r="C1042" s="32" t="s">
        <v>81</v>
      </c>
      <c r="D1042" s="33"/>
      <c r="E1042" s="34"/>
      <c r="F1042" s="34"/>
      <c r="G1042" s="34">
        <f t="shared" si="160"/>
        <v>0</v>
      </c>
      <c r="H1042" s="34"/>
      <c r="I1042" s="33">
        <f t="shared" si="161"/>
        <v>0</v>
      </c>
      <c r="J1042" s="33"/>
      <c r="L1042" s="21">
        <v>12</v>
      </c>
      <c r="M1042" s="21">
        <f t="shared" si="162"/>
        <v>1112</v>
      </c>
    </row>
    <row r="1043" spans="1:13" x14ac:dyDescent="0.25">
      <c r="A1043" s="1"/>
      <c r="B1043" s="1"/>
      <c r="C1043" s="36" t="s">
        <v>84</v>
      </c>
      <c r="D1043" s="37">
        <f>SUM(D1044:D1056)</f>
        <v>0</v>
      </c>
      <c r="E1043" s="38"/>
      <c r="F1043" s="39"/>
      <c r="G1043" s="40"/>
      <c r="H1043" s="39"/>
      <c r="I1043" s="41">
        <f>SUM(I1044:I1056)</f>
        <v>0</v>
      </c>
      <c r="J1043" s="41">
        <f>SUM(J1044:J1055)</f>
        <v>0</v>
      </c>
    </row>
    <row r="1044" spans="1:13" ht="12" customHeight="1" x14ac:dyDescent="0.25">
      <c r="A1044" s="1"/>
      <c r="B1044" s="1"/>
      <c r="C1044" s="32" t="s">
        <v>70</v>
      </c>
      <c r="D1044" s="33"/>
      <c r="E1044" s="34"/>
      <c r="F1044" s="34"/>
      <c r="G1044" s="34">
        <f t="shared" ref="G1044:G1055" si="163">E1044*(1+F1044)</f>
        <v>0</v>
      </c>
      <c r="H1044" s="34"/>
      <c r="I1044" s="33">
        <f t="shared" ref="I1044:I1056" si="164">(D1044*G1044*H1044)</f>
        <v>0</v>
      </c>
      <c r="J1044" s="33"/>
      <c r="L1044" s="21">
        <v>1</v>
      </c>
      <c r="M1044" s="21">
        <f t="shared" ref="M1044:M1056" si="165">$L$1006*100+L1044</f>
        <v>1101</v>
      </c>
    </row>
    <row r="1045" spans="1:13" ht="12" customHeight="1" x14ac:dyDescent="0.25">
      <c r="A1045" s="1"/>
      <c r="B1045" s="1"/>
      <c r="C1045" s="32" t="s">
        <v>71</v>
      </c>
      <c r="D1045" s="33"/>
      <c r="E1045" s="34"/>
      <c r="F1045" s="34"/>
      <c r="G1045" s="34">
        <f t="shared" si="163"/>
        <v>0</v>
      </c>
      <c r="H1045" s="34"/>
      <c r="I1045" s="33">
        <f t="shared" si="164"/>
        <v>0</v>
      </c>
      <c r="J1045" s="33"/>
      <c r="L1045" s="21">
        <v>2</v>
      </c>
      <c r="M1045" s="21">
        <f t="shared" si="165"/>
        <v>1102</v>
      </c>
    </row>
    <row r="1046" spans="1:13" ht="12" customHeight="1" x14ac:dyDescent="0.25">
      <c r="A1046" s="1"/>
      <c r="B1046" s="1"/>
      <c r="C1046" s="32" t="s">
        <v>72</v>
      </c>
      <c r="D1046" s="33"/>
      <c r="E1046" s="34"/>
      <c r="F1046" s="34"/>
      <c r="G1046" s="34">
        <f t="shared" si="163"/>
        <v>0</v>
      </c>
      <c r="H1046" s="34"/>
      <c r="I1046" s="33">
        <f t="shared" si="164"/>
        <v>0</v>
      </c>
      <c r="J1046" s="33"/>
      <c r="L1046" s="21">
        <v>3</v>
      </c>
      <c r="M1046" s="21">
        <f t="shared" si="165"/>
        <v>1103</v>
      </c>
    </row>
    <row r="1047" spans="1:13" ht="12" customHeight="1" x14ac:dyDescent="0.25">
      <c r="A1047" s="1"/>
      <c r="B1047" s="1"/>
      <c r="C1047" s="32" t="s">
        <v>73</v>
      </c>
      <c r="D1047" s="33"/>
      <c r="E1047" s="34"/>
      <c r="F1047" s="34"/>
      <c r="G1047" s="34">
        <f t="shared" si="163"/>
        <v>0</v>
      </c>
      <c r="H1047" s="34"/>
      <c r="I1047" s="33">
        <f t="shared" si="164"/>
        <v>0</v>
      </c>
      <c r="J1047" s="33"/>
      <c r="L1047" s="21">
        <v>4</v>
      </c>
      <c r="M1047" s="21">
        <f t="shared" si="165"/>
        <v>1104</v>
      </c>
    </row>
    <row r="1048" spans="1:13" ht="12" customHeight="1" x14ac:dyDescent="0.25">
      <c r="A1048" s="1"/>
      <c r="B1048" s="1"/>
      <c r="C1048" s="35" t="s">
        <v>74</v>
      </c>
      <c r="D1048" s="33"/>
      <c r="E1048" s="34"/>
      <c r="F1048" s="34"/>
      <c r="G1048" s="34">
        <f t="shared" si="163"/>
        <v>0</v>
      </c>
      <c r="H1048" s="34"/>
      <c r="I1048" s="33">
        <f t="shared" si="164"/>
        <v>0</v>
      </c>
      <c r="J1048" s="33"/>
      <c r="L1048" s="21">
        <v>5</v>
      </c>
      <c r="M1048" s="21">
        <f t="shared" si="165"/>
        <v>1105</v>
      </c>
    </row>
    <row r="1049" spans="1:13" ht="12" customHeight="1" x14ac:dyDescent="0.25">
      <c r="A1049" s="1"/>
      <c r="B1049" s="1"/>
      <c r="C1049" s="32" t="s">
        <v>75</v>
      </c>
      <c r="D1049" s="33"/>
      <c r="E1049" s="34"/>
      <c r="F1049" s="34"/>
      <c r="G1049" s="34">
        <f t="shared" si="163"/>
        <v>0</v>
      </c>
      <c r="H1049" s="34"/>
      <c r="I1049" s="33">
        <f t="shared" si="164"/>
        <v>0</v>
      </c>
      <c r="J1049" s="33"/>
      <c r="L1049" s="21">
        <v>6</v>
      </c>
      <c r="M1049" s="21">
        <f t="shared" si="165"/>
        <v>1106</v>
      </c>
    </row>
    <row r="1050" spans="1:13" ht="12" customHeight="1" x14ac:dyDescent="0.25">
      <c r="A1050" s="1"/>
      <c r="B1050" s="1"/>
      <c r="C1050" s="32" t="s">
        <v>76</v>
      </c>
      <c r="D1050" s="33"/>
      <c r="E1050" s="34"/>
      <c r="F1050" s="34"/>
      <c r="G1050" s="34">
        <f t="shared" si="163"/>
        <v>0</v>
      </c>
      <c r="H1050" s="34"/>
      <c r="I1050" s="33">
        <f t="shared" si="164"/>
        <v>0</v>
      </c>
      <c r="J1050" s="33"/>
      <c r="L1050" s="21">
        <v>7</v>
      </c>
      <c r="M1050" s="21">
        <f t="shared" si="165"/>
        <v>1107</v>
      </c>
    </row>
    <row r="1051" spans="1:13" ht="12" customHeight="1" x14ac:dyDescent="0.25">
      <c r="A1051" s="1"/>
      <c r="B1051" s="1"/>
      <c r="C1051" s="32" t="s">
        <v>77</v>
      </c>
      <c r="D1051" s="33"/>
      <c r="E1051" s="34"/>
      <c r="F1051" s="34"/>
      <c r="G1051" s="34">
        <f t="shared" si="163"/>
        <v>0</v>
      </c>
      <c r="H1051" s="34"/>
      <c r="I1051" s="33">
        <f t="shared" si="164"/>
        <v>0</v>
      </c>
      <c r="J1051" s="33"/>
      <c r="L1051" s="21">
        <v>8</v>
      </c>
      <c r="M1051" s="21">
        <f t="shared" si="165"/>
        <v>1108</v>
      </c>
    </row>
    <row r="1052" spans="1:13" ht="12" customHeight="1" x14ac:dyDescent="0.25">
      <c r="A1052" s="1"/>
      <c r="B1052" s="1"/>
      <c r="C1052" s="32" t="s">
        <v>78</v>
      </c>
      <c r="D1052" s="33"/>
      <c r="E1052" s="34"/>
      <c r="F1052" s="34"/>
      <c r="G1052" s="34">
        <f t="shared" si="163"/>
        <v>0</v>
      </c>
      <c r="H1052" s="34"/>
      <c r="I1052" s="33">
        <f t="shared" si="164"/>
        <v>0</v>
      </c>
      <c r="J1052" s="33"/>
      <c r="L1052" s="21">
        <v>9</v>
      </c>
      <c r="M1052" s="21">
        <f t="shared" si="165"/>
        <v>1109</v>
      </c>
    </row>
    <row r="1053" spans="1:13" ht="12" customHeight="1" x14ac:dyDescent="0.25">
      <c r="A1053" s="1"/>
      <c r="B1053" s="1"/>
      <c r="C1053" s="32" t="s">
        <v>79</v>
      </c>
      <c r="D1053" s="33"/>
      <c r="E1053" s="34"/>
      <c r="F1053" s="34"/>
      <c r="G1053" s="34">
        <f t="shared" si="163"/>
        <v>0</v>
      </c>
      <c r="H1053" s="34"/>
      <c r="I1053" s="33">
        <f t="shared" si="164"/>
        <v>0</v>
      </c>
      <c r="J1053" s="33"/>
      <c r="L1053" s="21">
        <v>10</v>
      </c>
      <c r="M1053" s="21">
        <f t="shared" si="165"/>
        <v>1110</v>
      </c>
    </row>
    <row r="1054" spans="1:13" ht="12" customHeight="1" x14ac:dyDescent="0.25">
      <c r="A1054" s="1"/>
      <c r="B1054" s="1"/>
      <c r="C1054" s="32" t="s">
        <v>80</v>
      </c>
      <c r="D1054" s="33"/>
      <c r="E1054" s="34"/>
      <c r="F1054" s="34"/>
      <c r="G1054" s="34">
        <f t="shared" si="163"/>
        <v>0</v>
      </c>
      <c r="H1054" s="34"/>
      <c r="I1054" s="33">
        <f t="shared" si="164"/>
        <v>0</v>
      </c>
      <c r="J1054" s="33"/>
      <c r="L1054" s="21">
        <v>11</v>
      </c>
      <c r="M1054" s="21">
        <f t="shared" si="165"/>
        <v>1111</v>
      </c>
    </row>
    <row r="1055" spans="1:13" ht="12" customHeight="1" x14ac:dyDescent="0.25">
      <c r="A1055" s="1"/>
      <c r="B1055" s="1"/>
      <c r="C1055" s="32" t="s">
        <v>81</v>
      </c>
      <c r="D1055" s="33"/>
      <c r="E1055" s="34"/>
      <c r="F1055" s="34"/>
      <c r="G1055" s="34">
        <f t="shared" si="163"/>
        <v>0</v>
      </c>
      <c r="H1055" s="34"/>
      <c r="I1055" s="33">
        <f t="shared" si="164"/>
        <v>0</v>
      </c>
      <c r="J1055" s="33"/>
      <c r="L1055" s="21">
        <v>12</v>
      </c>
      <c r="M1055" s="21">
        <f t="shared" si="165"/>
        <v>1112</v>
      </c>
    </row>
    <row r="1056" spans="1:13" ht="12" customHeight="1" x14ac:dyDescent="0.25">
      <c r="A1056" s="1"/>
      <c r="B1056" s="1"/>
      <c r="C1056" s="32" t="s">
        <v>82</v>
      </c>
      <c r="D1056" s="33"/>
      <c r="E1056" s="34"/>
      <c r="F1056" s="34"/>
      <c r="G1056" s="34"/>
      <c r="H1056" s="34"/>
      <c r="I1056" s="33">
        <f t="shared" si="164"/>
        <v>0</v>
      </c>
      <c r="J1056" s="33"/>
      <c r="M1056" s="21">
        <f t="shared" si="165"/>
        <v>1100</v>
      </c>
    </row>
    <row r="1057" spans="1:13" x14ac:dyDescent="0.25">
      <c r="A1057" s="1"/>
      <c r="B1057" s="1"/>
      <c r="C1057" s="36" t="s">
        <v>85</v>
      </c>
      <c r="D1057" s="37">
        <f>SUM(D1058:D1062)</f>
        <v>0</v>
      </c>
      <c r="E1057" s="42"/>
      <c r="F1057" s="42"/>
      <c r="G1057" s="43"/>
      <c r="H1057" s="42"/>
      <c r="I1057" s="41">
        <f>SUM(I1058:I1062)</f>
        <v>0</v>
      </c>
      <c r="J1057" s="41">
        <f>SUM(J1058:J1062)</f>
        <v>0</v>
      </c>
    </row>
    <row r="1058" spans="1:13" ht="12" customHeight="1" x14ac:dyDescent="0.25">
      <c r="A1058" s="1"/>
      <c r="B1058" s="1"/>
      <c r="C1058" s="44" t="s">
        <v>86</v>
      </c>
      <c r="D1058" s="33"/>
      <c r="E1058" s="34"/>
      <c r="F1058" s="34"/>
      <c r="G1058" s="34">
        <f>E1058*(1+F1058)</f>
        <v>0</v>
      </c>
      <c r="H1058" s="34"/>
      <c r="I1058" s="33">
        <f>(D1058*G1058*H1058)</f>
        <v>0</v>
      </c>
      <c r="J1058" s="33"/>
      <c r="L1058" s="21">
        <v>1</v>
      </c>
      <c r="M1058" s="21">
        <f>$L$1006*100+L1058</f>
        <v>1101</v>
      </c>
    </row>
    <row r="1059" spans="1:13" ht="12" customHeight="1" x14ac:dyDescent="0.25">
      <c r="A1059" s="1"/>
      <c r="B1059" s="1"/>
      <c r="C1059" s="44" t="s">
        <v>87</v>
      </c>
      <c r="D1059" s="33"/>
      <c r="E1059" s="34"/>
      <c r="F1059" s="34"/>
      <c r="G1059" s="34">
        <f>E1059*(1+F1059)</f>
        <v>0</v>
      </c>
      <c r="H1059" s="34"/>
      <c r="I1059" s="33">
        <f>(D1059*G1059*H1059)</f>
        <v>0</v>
      </c>
      <c r="J1059" s="33"/>
      <c r="L1059" s="21">
        <v>2</v>
      </c>
      <c r="M1059" s="21">
        <f>$L$1006*100+L1059</f>
        <v>1102</v>
      </c>
    </row>
    <row r="1060" spans="1:13" ht="12" customHeight="1" x14ac:dyDescent="0.25">
      <c r="A1060" s="1"/>
      <c r="B1060" s="1"/>
      <c r="C1060" s="44" t="s">
        <v>88</v>
      </c>
      <c r="D1060" s="33"/>
      <c r="E1060" s="34"/>
      <c r="F1060" s="34"/>
      <c r="G1060" s="34">
        <f>E1060*(1+F1060)</f>
        <v>0</v>
      </c>
      <c r="H1060" s="34"/>
      <c r="I1060" s="33">
        <f>(D1060*G1060*H1060)</f>
        <v>0</v>
      </c>
      <c r="J1060" s="33"/>
      <c r="L1060" s="21">
        <v>3</v>
      </c>
      <c r="M1060" s="21">
        <f>$L$1006*100+L1060</f>
        <v>1103</v>
      </c>
    </row>
    <row r="1061" spans="1:13" ht="12" customHeight="1" x14ac:dyDescent="0.25">
      <c r="A1061" s="1"/>
      <c r="B1061" s="1"/>
      <c r="C1061" s="44" t="s">
        <v>89</v>
      </c>
      <c r="D1061" s="33"/>
      <c r="E1061" s="34"/>
      <c r="F1061" s="34"/>
      <c r="G1061" s="34">
        <f>E1061*(1+F1061)</f>
        <v>0</v>
      </c>
      <c r="H1061" s="34"/>
      <c r="I1061" s="33">
        <f>(D1061*G1061*H1061)</f>
        <v>0</v>
      </c>
      <c r="J1061" s="33"/>
      <c r="L1061" s="21">
        <v>4</v>
      </c>
      <c r="M1061" s="21">
        <f>$L$1006*100+L1061</f>
        <v>1104</v>
      </c>
    </row>
    <row r="1062" spans="1:13" ht="12" customHeight="1" x14ac:dyDescent="0.25">
      <c r="A1062" s="1"/>
      <c r="B1062" s="1"/>
      <c r="C1062" s="44" t="s">
        <v>90</v>
      </c>
      <c r="D1062" s="33"/>
      <c r="E1062" s="34"/>
      <c r="F1062" s="34"/>
      <c r="G1062" s="34">
        <f>E1062*(1+F1062)</f>
        <v>0</v>
      </c>
      <c r="H1062" s="34"/>
      <c r="I1062" s="33">
        <f>(D1062*G1062*H1062)</f>
        <v>0</v>
      </c>
      <c r="J1062" s="33"/>
      <c r="L1062" s="21">
        <v>5</v>
      </c>
      <c r="M1062" s="21">
        <f>$L$1006*100+L1062</f>
        <v>1105</v>
      </c>
    </row>
    <row r="1063" spans="1:13" x14ac:dyDescent="0.25">
      <c r="A1063" s="46" t="s">
        <v>91</v>
      </c>
      <c r="B1063" s="46"/>
      <c r="C1063" s="46"/>
      <c r="D1063" s="47"/>
      <c r="E1063" s="48"/>
      <c r="F1063" s="48"/>
      <c r="G1063" s="48"/>
      <c r="H1063" s="48"/>
      <c r="I1063" s="41">
        <f>I1016+I1030+I1043+I1057</f>
        <v>0</v>
      </c>
      <c r="J1063" s="41">
        <f>J1016+J1030+J1043+J1057</f>
        <v>0</v>
      </c>
    </row>
    <row r="1064" spans="1:13" x14ac:dyDescent="0.25">
      <c r="A1064" s="13" t="s">
        <v>23</v>
      </c>
      <c r="B1064" s="13"/>
      <c r="C1064" s="12">
        <f>Presentación!$C$3</f>
        <v>1990</v>
      </c>
      <c r="D1064" s="12"/>
      <c r="E1064" s="12"/>
      <c r="F1064" s="12"/>
      <c r="G1064" s="12"/>
      <c r="H1064" s="12"/>
      <c r="I1064" s="12"/>
      <c r="J1064" s="12"/>
    </row>
    <row r="1065" spans="1:13" ht="12" customHeight="1" x14ac:dyDescent="0.25">
      <c r="A1065" s="11" t="s">
        <v>24</v>
      </c>
      <c r="B1065" s="11"/>
      <c r="C1065" s="10" t="s">
        <v>109</v>
      </c>
      <c r="D1065" s="10"/>
      <c r="E1065" s="10"/>
      <c r="F1065" s="10"/>
      <c r="G1065" s="10"/>
      <c r="H1065" s="10"/>
      <c r="I1065" s="10"/>
      <c r="J1065" s="10"/>
      <c r="L1065" s="21">
        <v>12</v>
      </c>
    </row>
    <row r="1066" spans="1:13" ht="13.5" customHeight="1" x14ac:dyDescent="0.25">
      <c r="A1066" s="11" t="s">
        <v>5</v>
      </c>
      <c r="B1066" s="11"/>
      <c r="C1066" s="9" t="s">
        <v>26</v>
      </c>
      <c r="D1066" s="9"/>
      <c r="E1066" s="9"/>
      <c r="F1066" s="9"/>
      <c r="G1066" s="9"/>
      <c r="H1066" s="9"/>
      <c r="I1066" s="9"/>
      <c r="J1066" s="9"/>
    </row>
    <row r="1067" spans="1:13" ht="17.25" customHeight="1" x14ac:dyDescent="0.25">
      <c r="A1067" s="11" t="s">
        <v>27</v>
      </c>
      <c r="B1067" s="11"/>
      <c r="C1067" s="9" t="s">
        <v>28</v>
      </c>
      <c r="D1067" s="9"/>
      <c r="E1067" s="9"/>
      <c r="F1067" s="9"/>
      <c r="G1067" s="9"/>
      <c r="H1067" s="9"/>
      <c r="I1067" s="9"/>
      <c r="J1067" s="9"/>
    </row>
    <row r="1068" spans="1:13" ht="13.5" customHeight="1" x14ac:dyDescent="0.25">
      <c r="A1068" s="11" t="s">
        <v>29</v>
      </c>
      <c r="B1068" s="11"/>
      <c r="C1068" s="9" t="s">
        <v>30</v>
      </c>
      <c r="D1068" s="9"/>
      <c r="E1068" s="9"/>
      <c r="F1068" s="9"/>
      <c r="G1068" s="9"/>
      <c r="H1068" s="9"/>
      <c r="I1068" s="9"/>
      <c r="J1068" s="9"/>
    </row>
    <row r="1069" spans="1:13" ht="13.5" customHeight="1" x14ac:dyDescent="0.25">
      <c r="A1069" s="11" t="s">
        <v>31</v>
      </c>
      <c r="B1069" s="11"/>
      <c r="C1069" s="9" t="s">
        <v>32</v>
      </c>
      <c r="D1069" s="9"/>
      <c r="E1069" s="9"/>
      <c r="F1069" s="9"/>
      <c r="G1069" s="9"/>
      <c r="H1069" s="9"/>
      <c r="I1069" s="9"/>
      <c r="J1069" s="9"/>
    </row>
    <row r="1070" spans="1:13" ht="11.25" customHeight="1" x14ac:dyDescent="0.25">
      <c r="A1070" s="22" t="s">
        <v>33</v>
      </c>
      <c r="B1070" s="22"/>
      <c r="C1070" s="23" t="s">
        <v>34</v>
      </c>
      <c r="D1070" s="23" t="s">
        <v>35</v>
      </c>
      <c r="E1070" s="8" t="s">
        <v>36</v>
      </c>
      <c r="F1070" s="8"/>
      <c r="G1070" s="8"/>
      <c r="H1070" s="24" t="s">
        <v>35</v>
      </c>
      <c r="I1070" s="24"/>
      <c r="J1070" s="24"/>
    </row>
    <row r="1071" spans="1:13" ht="48.75" customHeight="1" x14ac:dyDescent="0.25">
      <c r="A1071" s="7" t="s">
        <v>37</v>
      </c>
      <c r="B1071" s="7"/>
      <c r="C1071" s="6" t="s">
        <v>38</v>
      </c>
      <c r="D1071" s="25" t="s">
        <v>39</v>
      </c>
      <c r="E1071" s="25" t="s">
        <v>40</v>
      </c>
      <c r="F1071" s="25" t="s">
        <v>41</v>
      </c>
      <c r="G1071" s="25" t="s">
        <v>42</v>
      </c>
      <c r="H1071" s="25" t="s">
        <v>43</v>
      </c>
      <c r="I1071" s="25" t="s">
        <v>44</v>
      </c>
      <c r="J1071" s="25" t="s">
        <v>45</v>
      </c>
    </row>
    <row r="1072" spans="1:13" ht="29.25" customHeight="1" x14ac:dyDescent="0.25">
      <c r="A1072" s="6" t="s">
        <v>46</v>
      </c>
      <c r="B1072" s="6" t="s">
        <v>47</v>
      </c>
      <c r="C1072" s="6"/>
      <c r="D1072" s="25" t="s">
        <v>48</v>
      </c>
      <c r="E1072" s="25" t="s">
        <v>49</v>
      </c>
      <c r="F1072" s="25" t="s">
        <v>50</v>
      </c>
      <c r="G1072" s="25" t="s">
        <v>49</v>
      </c>
      <c r="H1072" s="25" t="s">
        <v>51</v>
      </c>
      <c r="I1072" s="25" t="s">
        <v>52</v>
      </c>
      <c r="J1072" s="25" t="s">
        <v>53</v>
      </c>
    </row>
    <row r="1073" spans="1:13" ht="34.5" x14ac:dyDescent="0.25">
      <c r="A1073" s="6"/>
      <c r="B1073" s="6"/>
      <c r="C1073" s="6"/>
      <c r="D1073" s="25" t="s">
        <v>54</v>
      </c>
      <c r="E1073" s="25" t="s">
        <v>55</v>
      </c>
      <c r="F1073" s="25" t="s">
        <v>56</v>
      </c>
      <c r="G1073" s="25" t="s">
        <v>57</v>
      </c>
      <c r="H1073" s="25" t="s">
        <v>58</v>
      </c>
      <c r="I1073" s="25" t="s">
        <v>59</v>
      </c>
      <c r="J1073" s="25" t="s">
        <v>60</v>
      </c>
    </row>
    <row r="1074" spans="1:13" ht="18" customHeight="1" x14ac:dyDescent="0.25">
      <c r="A1074" s="6"/>
      <c r="B1074" s="6"/>
      <c r="C1074" s="6"/>
      <c r="D1074" s="26" t="s">
        <v>61</v>
      </c>
      <c r="E1074" s="26" t="s">
        <v>62</v>
      </c>
      <c r="F1074" s="26" t="s">
        <v>63</v>
      </c>
      <c r="G1074" s="26" t="s">
        <v>64</v>
      </c>
      <c r="H1074" s="26" t="s">
        <v>65</v>
      </c>
      <c r="I1074" s="26" t="s">
        <v>66</v>
      </c>
      <c r="J1074" s="26" t="s">
        <v>67</v>
      </c>
    </row>
    <row r="1075" spans="1:13" ht="12" customHeight="1" x14ac:dyDescent="0.25">
      <c r="A1075" s="5" t="s">
        <v>68</v>
      </c>
      <c r="B1075" s="5" t="s">
        <v>68</v>
      </c>
      <c r="C1075" s="27" t="s">
        <v>69</v>
      </c>
      <c r="D1075" s="28">
        <f>SUM(D1076:D1088)</f>
        <v>0</v>
      </c>
      <c r="E1075" s="29"/>
      <c r="F1075" s="29"/>
      <c r="G1075" s="30"/>
      <c r="H1075" s="29"/>
      <c r="I1075" s="31">
        <f>SUM(I1076:I1088)</f>
        <v>0</v>
      </c>
      <c r="J1075" s="31">
        <f>SUM(J1076:J1087)</f>
        <v>0</v>
      </c>
    </row>
    <row r="1076" spans="1:13" ht="12.75" customHeight="1" x14ac:dyDescent="0.25">
      <c r="A1076" s="5"/>
      <c r="B1076" s="5"/>
      <c r="C1076" s="32" t="s">
        <v>70</v>
      </c>
      <c r="D1076" s="33"/>
      <c r="E1076" s="34"/>
      <c r="F1076" s="34"/>
      <c r="G1076" s="34">
        <f t="shared" ref="G1076:G1087" si="166">E1076*(1+F1076)</f>
        <v>0</v>
      </c>
      <c r="H1076" s="34"/>
      <c r="I1076" s="33">
        <f t="shared" ref="I1076:I1088" si="167">(D1076*G1076*H1076)</f>
        <v>0</v>
      </c>
      <c r="J1076" s="33"/>
      <c r="L1076" s="21">
        <v>1</v>
      </c>
      <c r="M1076" s="21">
        <f t="shared" ref="M1076:M1088" si="168">$L$1065*100+L1076</f>
        <v>1201</v>
      </c>
    </row>
    <row r="1077" spans="1:13" ht="12.75" customHeight="1" x14ac:dyDescent="0.25">
      <c r="A1077" s="5"/>
      <c r="B1077" s="5"/>
      <c r="C1077" s="32" t="s">
        <v>71</v>
      </c>
      <c r="D1077" s="33"/>
      <c r="E1077" s="34"/>
      <c r="F1077" s="34"/>
      <c r="G1077" s="34">
        <f t="shared" si="166"/>
        <v>0</v>
      </c>
      <c r="H1077" s="34"/>
      <c r="I1077" s="33">
        <f t="shared" si="167"/>
        <v>0</v>
      </c>
      <c r="J1077" s="33"/>
      <c r="L1077" s="21">
        <v>2</v>
      </c>
      <c r="M1077" s="21">
        <f t="shared" si="168"/>
        <v>1202</v>
      </c>
    </row>
    <row r="1078" spans="1:13" ht="12.75" customHeight="1" x14ac:dyDescent="0.25">
      <c r="A1078" s="5"/>
      <c r="B1078" s="5"/>
      <c r="C1078" s="32" t="s">
        <v>72</v>
      </c>
      <c r="D1078" s="33"/>
      <c r="E1078" s="34"/>
      <c r="F1078" s="34"/>
      <c r="G1078" s="34">
        <f t="shared" si="166"/>
        <v>0</v>
      </c>
      <c r="H1078" s="34"/>
      <c r="I1078" s="33">
        <f t="shared" si="167"/>
        <v>0</v>
      </c>
      <c r="J1078" s="33"/>
      <c r="L1078" s="21">
        <v>3</v>
      </c>
      <c r="M1078" s="21">
        <f t="shared" si="168"/>
        <v>1203</v>
      </c>
    </row>
    <row r="1079" spans="1:13" ht="12.75" customHeight="1" x14ac:dyDescent="0.25">
      <c r="A1079" s="5"/>
      <c r="B1079" s="5"/>
      <c r="C1079" s="32" t="s">
        <v>73</v>
      </c>
      <c r="D1079" s="33"/>
      <c r="E1079" s="34"/>
      <c r="F1079" s="34"/>
      <c r="G1079" s="34">
        <f t="shared" si="166"/>
        <v>0</v>
      </c>
      <c r="H1079" s="34"/>
      <c r="I1079" s="33">
        <f t="shared" si="167"/>
        <v>0</v>
      </c>
      <c r="J1079" s="33"/>
      <c r="L1079" s="21">
        <v>4</v>
      </c>
      <c r="M1079" s="21">
        <f t="shared" si="168"/>
        <v>1204</v>
      </c>
    </row>
    <row r="1080" spans="1:13" ht="12.75" customHeight="1" x14ac:dyDescent="0.25">
      <c r="A1080" s="5"/>
      <c r="B1080" s="5"/>
      <c r="C1080" s="35" t="s">
        <v>74</v>
      </c>
      <c r="D1080" s="33"/>
      <c r="E1080" s="34"/>
      <c r="F1080" s="34"/>
      <c r="G1080" s="34">
        <f t="shared" si="166"/>
        <v>0</v>
      </c>
      <c r="H1080" s="34"/>
      <c r="I1080" s="33">
        <f t="shared" si="167"/>
        <v>0</v>
      </c>
      <c r="J1080" s="33"/>
      <c r="L1080" s="21">
        <v>5</v>
      </c>
      <c r="M1080" s="21">
        <f t="shared" si="168"/>
        <v>1205</v>
      </c>
    </row>
    <row r="1081" spans="1:13" s="50" customFormat="1" ht="12.75" customHeight="1" x14ac:dyDescent="0.25">
      <c r="A1081" s="5"/>
      <c r="B1081" s="5"/>
      <c r="C1081" s="32" t="s">
        <v>75</v>
      </c>
      <c r="D1081" s="33"/>
      <c r="E1081" s="34"/>
      <c r="F1081" s="34"/>
      <c r="G1081" s="34">
        <f t="shared" si="166"/>
        <v>0</v>
      </c>
      <c r="H1081" s="34"/>
      <c r="I1081" s="33">
        <f t="shared" si="167"/>
        <v>0</v>
      </c>
      <c r="J1081" s="33"/>
      <c r="L1081" s="21">
        <v>6</v>
      </c>
      <c r="M1081" s="21">
        <f t="shared" si="168"/>
        <v>1206</v>
      </c>
    </row>
    <row r="1082" spans="1:13" s="50" customFormat="1" ht="12.75" customHeight="1" x14ac:dyDescent="0.25">
      <c r="A1082" s="5"/>
      <c r="B1082" s="5"/>
      <c r="C1082" s="32" t="s">
        <v>76</v>
      </c>
      <c r="D1082" s="33"/>
      <c r="E1082" s="34"/>
      <c r="F1082" s="34"/>
      <c r="G1082" s="34">
        <f t="shared" si="166"/>
        <v>0</v>
      </c>
      <c r="H1082" s="34"/>
      <c r="I1082" s="33">
        <f t="shared" si="167"/>
        <v>0</v>
      </c>
      <c r="J1082" s="33"/>
      <c r="L1082" s="21">
        <v>7</v>
      </c>
      <c r="M1082" s="21">
        <f t="shared" si="168"/>
        <v>1207</v>
      </c>
    </row>
    <row r="1083" spans="1:13" s="50" customFormat="1" ht="12.75" customHeight="1" x14ac:dyDescent="0.25">
      <c r="A1083" s="5"/>
      <c r="B1083" s="5"/>
      <c r="C1083" s="32" t="s">
        <v>77</v>
      </c>
      <c r="D1083" s="33"/>
      <c r="E1083" s="34"/>
      <c r="F1083" s="34"/>
      <c r="G1083" s="34">
        <f t="shared" si="166"/>
        <v>0</v>
      </c>
      <c r="H1083" s="34"/>
      <c r="I1083" s="33">
        <f t="shared" si="167"/>
        <v>0</v>
      </c>
      <c r="J1083" s="33"/>
      <c r="L1083" s="21">
        <v>8</v>
      </c>
      <c r="M1083" s="21">
        <f t="shared" si="168"/>
        <v>1208</v>
      </c>
    </row>
    <row r="1084" spans="1:13" s="50" customFormat="1" ht="12.75" customHeight="1" x14ac:dyDescent="0.25">
      <c r="A1084" s="5"/>
      <c r="B1084" s="5"/>
      <c r="C1084" s="32" t="s">
        <v>78</v>
      </c>
      <c r="D1084" s="33"/>
      <c r="E1084" s="34"/>
      <c r="F1084" s="34"/>
      <c r="G1084" s="34">
        <f t="shared" si="166"/>
        <v>0</v>
      </c>
      <c r="H1084" s="34"/>
      <c r="I1084" s="33">
        <f t="shared" si="167"/>
        <v>0</v>
      </c>
      <c r="J1084" s="33"/>
      <c r="L1084" s="21">
        <v>9</v>
      </c>
      <c r="M1084" s="21">
        <f t="shared" si="168"/>
        <v>1209</v>
      </c>
    </row>
    <row r="1085" spans="1:13" ht="12.75" customHeight="1" x14ac:dyDescent="0.25">
      <c r="A1085" s="5"/>
      <c r="B1085" s="5"/>
      <c r="C1085" s="32" t="s">
        <v>79</v>
      </c>
      <c r="D1085" s="33"/>
      <c r="E1085" s="34"/>
      <c r="F1085" s="34"/>
      <c r="G1085" s="34">
        <f t="shared" si="166"/>
        <v>0</v>
      </c>
      <c r="H1085" s="34"/>
      <c r="I1085" s="33">
        <f t="shared" si="167"/>
        <v>0</v>
      </c>
      <c r="J1085" s="33"/>
      <c r="L1085" s="21">
        <v>10</v>
      </c>
      <c r="M1085" s="21">
        <f t="shared" si="168"/>
        <v>1210</v>
      </c>
    </row>
    <row r="1086" spans="1:13" ht="12.75" customHeight="1" x14ac:dyDescent="0.25">
      <c r="A1086" s="5"/>
      <c r="B1086" s="5"/>
      <c r="C1086" s="32" t="s">
        <v>80</v>
      </c>
      <c r="D1086" s="33"/>
      <c r="E1086" s="34"/>
      <c r="F1086" s="34"/>
      <c r="G1086" s="34">
        <f t="shared" si="166"/>
        <v>0</v>
      </c>
      <c r="H1086" s="34"/>
      <c r="I1086" s="33">
        <f t="shared" si="167"/>
        <v>0</v>
      </c>
      <c r="J1086" s="33"/>
      <c r="L1086" s="21">
        <v>11</v>
      </c>
      <c r="M1086" s="21">
        <f t="shared" si="168"/>
        <v>1211</v>
      </c>
    </row>
    <row r="1087" spans="1:13" ht="13.5" customHeight="1" x14ac:dyDescent="0.25">
      <c r="A1087" s="5"/>
      <c r="B1087" s="5"/>
      <c r="C1087" s="32" t="s">
        <v>81</v>
      </c>
      <c r="D1087" s="33"/>
      <c r="E1087" s="34"/>
      <c r="F1087" s="34"/>
      <c r="G1087" s="34">
        <f t="shared" si="166"/>
        <v>0</v>
      </c>
      <c r="H1087" s="34"/>
      <c r="I1087" s="33">
        <f t="shared" si="167"/>
        <v>0</v>
      </c>
      <c r="J1087" s="33"/>
      <c r="L1087" s="21">
        <v>12</v>
      </c>
      <c r="M1087" s="21">
        <f t="shared" si="168"/>
        <v>1212</v>
      </c>
    </row>
    <row r="1088" spans="1:13" ht="13.5" customHeight="1" x14ac:dyDescent="0.25">
      <c r="A1088" s="5"/>
      <c r="B1088" s="5"/>
      <c r="C1088" s="32" t="s">
        <v>82</v>
      </c>
      <c r="D1088" s="33"/>
      <c r="E1088" s="34"/>
      <c r="F1088" s="34"/>
      <c r="G1088" s="34"/>
      <c r="H1088" s="34"/>
      <c r="I1088" s="33">
        <f t="shared" si="167"/>
        <v>0</v>
      </c>
      <c r="J1088" s="33"/>
      <c r="M1088" s="21">
        <f t="shared" si="168"/>
        <v>1200</v>
      </c>
    </row>
    <row r="1089" spans="1:13" ht="13.5" customHeight="1" x14ac:dyDescent="0.25">
      <c r="A1089" s="5"/>
      <c r="B1089" s="5"/>
      <c r="C1089" s="36" t="s">
        <v>83</v>
      </c>
      <c r="D1089" s="37">
        <f>SUM(D1090:D1101)</f>
        <v>0</v>
      </c>
      <c r="E1089" s="38"/>
      <c r="F1089" s="39"/>
      <c r="G1089" s="40"/>
      <c r="H1089" s="39"/>
      <c r="I1089" s="41">
        <f>SUM(I1090:I1101)</f>
        <v>0</v>
      </c>
      <c r="J1089" s="41">
        <f>SUM(J1090:J1101)</f>
        <v>0</v>
      </c>
    </row>
    <row r="1090" spans="1:13" ht="12.75" customHeight="1" x14ac:dyDescent="0.25">
      <c r="A1090" s="5"/>
      <c r="B1090" s="5"/>
      <c r="C1090" s="32" t="s">
        <v>70</v>
      </c>
      <c r="D1090" s="33"/>
      <c r="E1090" s="34"/>
      <c r="F1090" s="34"/>
      <c r="G1090" s="34">
        <f t="shared" ref="G1090:G1101" si="169">E1090*(1+F1090)</f>
        <v>0</v>
      </c>
      <c r="H1090" s="34"/>
      <c r="I1090" s="33">
        <f t="shared" ref="I1090:I1101" si="170">(D1090*G1090*H1090)</f>
        <v>0</v>
      </c>
      <c r="J1090" s="33"/>
      <c r="L1090" s="21">
        <v>1</v>
      </c>
      <c r="M1090" s="21">
        <f t="shared" ref="M1090:M1101" si="171">$L$1065*100+L1090</f>
        <v>1201</v>
      </c>
    </row>
    <row r="1091" spans="1:13" ht="13.5" customHeight="1" x14ac:dyDescent="0.25">
      <c r="A1091" s="5"/>
      <c r="B1091" s="5"/>
      <c r="C1091" s="32" t="s">
        <v>71</v>
      </c>
      <c r="D1091" s="33"/>
      <c r="E1091" s="34"/>
      <c r="F1091" s="34"/>
      <c r="G1091" s="34">
        <f t="shared" si="169"/>
        <v>0</v>
      </c>
      <c r="H1091" s="34"/>
      <c r="I1091" s="33">
        <f t="shared" si="170"/>
        <v>0</v>
      </c>
      <c r="J1091" s="33"/>
      <c r="L1091" s="21">
        <v>2</v>
      </c>
      <c r="M1091" s="21">
        <f t="shared" si="171"/>
        <v>1202</v>
      </c>
    </row>
    <row r="1092" spans="1:13" ht="13.5" customHeight="1" x14ac:dyDescent="0.25">
      <c r="A1092" s="5"/>
      <c r="B1092" s="5"/>
      <c r="C1092" s="32" t="s">
        <v>72</v>
      </c>
      <c r="D1092" s="33"/>
      <c r="E1092" s="34"/>
      <c r="F1092" s="34"/>
      <c r="G1092" s="34">
        <f t="shared" si="169"/>
        <v>0</v>
      </c>
      <c r="H1092" s="34"/>
      <c r="I1092" s="33">
        <f t="shared" si="170"/>
        <v>0</v>
      </c>
      <c r="J1092" s="33"/>
      <c r="L1092" s="21">
        <v>3</v>
      </c>
      <c r="M1092" s="21">
        <f t="shared" si="171"/>
        <v>1203</v>
      </c>
    </row>
    <row r="1093" spans="1:13" ht="12.75" customHeight="1" x14ac:dyDescent="0.25">
      <c r="A1093" s="5"/>
      <c r="B1093" s="5"/>
      <c r="C1093" s="32" t="s">
        <v>73</v>
      </c>
      <c r="D1093" s="33"/>
      <c r="E1093" s="34"/>
      <c r="F1093" s="34"/>
      <c r="G1093" s="34">
        <f t="shared" si="169"/>
        <v>0</v>
      </c>
      <c r="H1093" s="34"/>
      <c r="I1093" s="33">
        <f t="shared" si="170"/>
        <v>0</v>
      </c>
      <c r="J1093" s="33"/>
      <c r="L1093" s="21">
        <v>4</v>
      </c>
      <c r="M1093" s="21">
        <f t="shared" si="171"/>
        <v>1204</v>
      </c>
    </row>
    <row r="1094" spans="1:13" ht="12.75" customHeight="1" x14ac:dyDescent="0.25">
      <c r="A1094" s="5"/>
      <c r="B1094" s="5"/>
      <c r="C1094" s="35" t="s">
        <v>74</v>
      </c>
      <c r="D1094" s="33"/>
      <c r="E1094" s="34"/>
      <c r="F1094" s="34"/>
      <c r="G1094" s="34">
        <f t="shared" si="169"/>
        <v>0</v>
      </c>
      <c r="H1094" s="34"/>
      <c r="I1094" s="33">
        <f t="shared" si="170"/>
        <v>0</v>
      </c>
      <c r="J1094" s="33"/>
      <c r="L1094" s="21">
        <v>5</v>
      </c>
      <c r="M1094" s="21">
        <f t="shared" si="171"/>
        <v>1205</v>
      </c>
    </row>
    <row r="1095" spans="1:13" ht="12.75" customHeight="1" x14ac:dyDescent="0.25">
      <c r="A1095" s="5"/>
      <c r="B1095" s="5"/>
      <c r="C1095" s="32" t="s">
        <v>75</v>
      </c>
      <c r="D1095" s="33"/>
      <c r="E1095" s="34"/>
      <c r="F1095" s="34"/>
      <c r="G1095" s="34">
        <f t="shared" si="169"/>
        <v>0</v>
      </c>
      <c r="H1095" s="34"/>
      <c r="I1095" s="33">
        <f t="shared" si="170"/>
        <v>0</v>
      </c>
      <c r="J1095" s="33"/>
      <c r="L1095" s="21">
        <v>6</v>
      </c>
      <c r="M1095" s="21">
        <f t="shared" si="171"/>
        <v>1206</v>
      </c>
    </row>
    <row r="1096" spans="1:13" ht="12.75" customHeight="1" x14ac:dyDescent="0.25">
      <c r="A1096" s="5"/>
      <c r="B1096" s="5"/>
      <c r="C1096" s="32" t="s">
        <v>76</v>
      </c>
      <c r="D1096" s="33"/>
      <c r="E1096" s="34"/>
      <c r="F1096" s="34"/>
      <c r="G1096" s="34">
        <f t="shared" si="169"/>
        <v>0</v>
      </c>
      <c r="H1096" s="34"/>
      <c r="I1096" s="33">
        <f t="shared" si="170"/>
        <v>0</v>
      </c>
      <c r="J1096" s="33"/>
      <c r="L1096" s="21">
        <v>7</v>
      </c>
      <c r="M1096" s="21">
        <f t="shared" si="171"/>
        <v>1207</v>
      </c>
    </row>
    <row r="1097" spans="1:13" ht="12.75" customHeight="1" x14ac:dyDescent="0.25">
      <c r="A1097" s="5"/>
      <c r="B1097" s="5"/>
      <c r="C1097" s="32" t="s">
        <v>77</v>
      </c>
      <c r="D1097" s="33"/>
      <c r="E1097" s="34"/>
      <c r="F1097" s="34"/>
      <c r="G1097" s="34">
        <f t="shared" si="169"/>
        <v>0</v>
      </c>
      <c r="H1097" s="34"/>
      <c r="I1097" s="33">
        <f t="shared" si="170"/>
        <v>0</v>
      </c>
      <c r="J1097" s="33"/>
      <c r="L1097" s="21">
        <v>8</v>
      </c>
      <c r="M1097" s="21">
        <f t="shared" si="171"/>
        <v>1208</v>
      </c>
    </row>
    <row r="1098" spans="1:13" ht="12.75" customHeight="1" x14ac:dyDescent="0.25">
      <c r="A1098" s="5"/>
      <c r="B1098" s="5"/>
      <c r="C1098" s="32" t="s">
        <v>78</v>
      </c>
      <c r="D1098" s="33"/>
      <c r="E1098" s="34"/>
      <c r="F1098" s="34"/>
      <c r="G1098" s="34">
        <f t="shared" si="169"/>
        <v>0</v>
      </c>
      <c r="H1098" s="34"/>
      <c r="I1098" s="33">
        <f t="shared" si="170"/>
        <v>0</v>
      </c>
      <c r="J1098" s="33"/>
      <c r="L1098" s="21">
        <v>9</v>
      </c>
      <c r="M1098" s="21">
        <f t="shared" si="171"/>
        <v>1209</v>
      </c>
    </row>
    <row r="1099" spans="1:13" ht="12.75" customHeight="1" x14ac:dyDescent="0.25">
      <c r="A1099" s="5"/>
      <c r="B1099" s="5"/>
      <c r="C1099" s="32" t="s">
        <v>79</v>
      </c>
      <c r="D1099" s="33"/>
      <c r="E1099" s="34"/>
      <c r="F1099" s="34"/>
      <c r="G1099" s="34">
        <f t="shared" si="169"/>
        <v>0</v>
      </c>
      <c r="H1099" s="34"/>
      <c r="I1099" s="33">
        <f t="shared" si="170"/>
        <v>0</v>
      </c>
      <c r="J1099" s="33"/>
      <c r="L1099" s="21">
        <v>10</v>
      </c>
      <c r="M1099" s="21">
        <f t="shared" si="171"/>
        <v>1210</v>
      </c>
    </row>
    <row r="1100" spans="1:13" ht="12.75" customHeight="1" x14ac:dyDescent="0.25">
      <c r="A1100" s="5"/>
      <c r="B1100" s="5"/>
      <c r="C1100" s="32" t="s">
        <v>80</v>
      </c>
      <c r="D1100" s="33"/>
      <c r="E1100" s="34"/>
      <c r="F1100" s="34"/>
      <c r="G1100" s="34">
        <f t="shared" si="169"/>
        <v>0</v>
      </c>
      <c r="H1100" s="34"/>
      <c r="I1100" s="33">
        <f t="shared" si="170"/>
        <v>0</v>
      </c>
      <c r="J1100" s="33"/>
      <c r="L1100" s="21">
        <v>11</v>
      </c>
      <c r="M1100" s="21">
        <f t="shared" si="171"/>
        <v>1211</v>
      </c>
    </row>
    <row r="1101" spans="1:13" ht="13.5" customHeight="1" x14ac:dyDescent="0.25">
      <c r="A1101" s="5"/>
      <c r="B1101" s="5"/>
      <c r="C1101" s="32" t="s">
        <v>81</v>
      </c>
      <c r="D1101" s="33"/>
      <c r="E1101" s="34"/>
      <c r="F1101" s="34"/>
      <c r="G1101" s="34">
        <f t="shared" si="169"/>
        <v>0</v>
      </c>
      <c r="H1101" s="34"/>
      <c r="I1101" s="33">
        <f t="shared" si="170"/>
        <v>0</v>
      </c>
      <c r="J1101" s="33"/>
      <c r="L1101" s="21">
        <v>12</v>
      </c>
      <c r="M1101" s="21">
        <f t="shared" si="171"/>
        <v>1212</v>
      </c>
    </row>
    <row r="1102" spans="1:13" ht="13.5" customHeight="1" x14ac:dyDescent="0.25">
      <c r="A1102" s="5"/>
      <c r="B1102" s="5"/>
      <c r="C1102" s="36" t="s">
        <v>84</v>
      </c>
      <c r="D1102" s="37"/>
      <c r="E1102" s="38"/>
      <c r="F1102" s="39"/>
      <c r="G1102" s="40"/>
      <c r="H1102" s="39"/>
      <c r="I1102" s="41">
        <f>SUM(I1103:I1115)</f>
        <v>0</v>
      </c>
      <c r="J1102" s="41">
        <f>SUM(J1103:J1114)</f>
        <v>0</v>
      </c>
    </row>
    <row r="1103" spans="1:13" ht="12.75" customHeight="1" x14ac:dyDescent="0.25">
      <c r="A1103" s="5"/>
      <c r="B1103" s="5"/>
      <c r="C1103" s="32" t="s">
        <v>70</v>
      </c>
      <c r="D1103" s="33"/>
      <c r="E1103" s="34"/>
      <c r="F1103" s="34"/>
      <c r="G1103" s="34">
        <f t="shared" ref="G1103:G1114" si="172">E1103*(1+F1103)</f>
        <v>0</v>
      </c>
      <c r="H1103" s="34"/>
      <c r="I1103" s="33">
        <f t="shared" ref="I1103:I1115" si="173">(D1103*G1103*H1103)</f>
        <v>0</v>
      </c>
      <c r="J1103" s="33"/>
      <c r="L1103" s="21">
        <v>1</v>
      </c>
      <c r="M1103" s="21">
        <f t="shared" ref="M1103:M1115" si="174">$L$1065*100+L1103</f>
        <v>1201</v>
      </c>
    </row>
    <row r="1104" spans="1:13" ht="12.75" customHeight="1" x14ac:dyDescent="0.25">
      <c r="A1104" s="5"/>
      <c r="B1104" s="5"/>
      <c r="C1104" s="32" t="s">
        <v>71</v>
      </c>
      <c r="D1104" s="33"/>
      <c r="E1104" s="34"/>
      <c r="F1104" s="34"/>
      <c r="G1104" s="34">
        <f t="shared" si="172"/>
        <v>0</v>
      </c>
      <c r="H1104" s="34"/>
      <c r="I1104" s="33">
        <f t="shared" si="173"/>
        <v>0</v>
      </c>
      <c r="J1104" s="33"/>
      <c r="L1104" s="21">
        <v>2</v>
      </c>
      <c r="M1104" s="21">
        <f t="shared" si="174"/>
        <v>1202</v>
      </c>
    </row>
    <row r="1105" spans="1:13" ht="12.75" customHeight="1" x14ac:dyDescent="0.25">
      <c r="A1105" s="5"/>
      <c r="B1105" s="5"/>
      <c r="C1105" s="32" t="s">
        <v>72</v>
      </c>
      <c r="D1105" s="33"/>
      <c r="E1105" s="34"/>
      <c r="F1105" s="34"/>
      <c r="G1105" s="34">
        <f t="shared" si="172"/>
        <v>0</v>
      </c>
      <c r="H1105" s="34"/>
      <c r="I1105" s="33">
        <f t="shared" si="173"/>
        <v>0</v>
      </c>
      <c r="J1105" s="33"/>
      <c r="L1105" s="21">
        <v>3</v>
      </c>
      <c r="M1105" s="21">
        <f t="shared" si="174"/>
        <v>1203</v>
      </c>
    </row>
    <row r="1106" spans="1:13" ht="12.75" customHeight="1" x14ac:dyDescent="0.25">
      <c r="A1106" s="5"/>
      <c r="B1106" s="5"/>
      <c r="C1106" s="32" t="s">
        <v>73</v>
      </c>
      <c r="D1106" s="33"/>
      <c r="E1106" s="34"/>
      <c r="F1106" s="34"/>
      <c r="G1106" s="34">
        <f t="shared" si="172"/>
        <v>0</v>
      </c>
      <c r="H1106" s="34"/>
      <c r="I1106" s="33">
        <f t="shared" si="173"/>
        <v>0</v>
      </c>
      <c r="J1106" s="33"/>
      <c r="L1106" s="21">
        <v>4</v>
      </c>
      <c r="M1106" s="21">
        <f t="shared" si="174"/>
        <v>1204</v>
      </c>
    </row>
    <row r="1107" spans="1:13" ht="12.75" customHeight="1" x14ac:dyDescent="0.25">
      <c r="A1107" s="5"/>
      <c r="B1107" s="5"/>
      <c r="C1107" s="35" t="s">
        <v>74</v>
      </c>
      <c r="D1107" s="33"/>
      <c r="E1107" s="34"/>
      <c r="F1107" s="34"/>
      <c r="G1107" s="34">
        <f t="shared" si="172"/>
        <v>0</v>
      </c>
      <c r="H1107" s="34"/>
      <c r="I1107" s="33">
        <f t="shared" si="173"/>
        <v>0</v>
      </c>
      <c r="J1107" s="33"/>
      <c r="L1107" s="21">
        <v>5</v>
      </c>
      <c r="M1107" s="21">
        <f t="shared" si="174"/>
        <v>1205</v>
      </c>
    </row>
    <row r="1108" spans="1:13" ht="12.75" customHeight="1" x14ac:dyDescent="0.25">
      <c r="A1108" s="5"/>
      <c r="B1108" s="5"/>
      <c r="C1108" s="32" t="s">
        <v>75</v>
      </c>
      <c r="D1108" s="33"/>
      <c r="E1108" s="34"/>
      <c r="F1108" s="34"/>
      <c r="G1108" s="34">
        <f t="shared" si="172"/>
        <v>0</v>
      </c>
      <c r="H1108" s="34"/>
      <c r="I1108" s="33">
        <f t="shared" si="173"/>
        <v>0</v>
      </c>
      <c r="J1108" s="33"/>
      <c r="L1108" s="21">
        <v>6</v>
      </c>
      <c r="M1108" s="21">
        <f t="shared" si="174"/>
        <v>1206</v>
      </c>
    </row>
    <row r="1109" spans="1:13" ht="12.75" customHeight="1" x14ac:dyDescent="0.25">
      <c r="A1109" s="5"/>
      <c r="B1109" s="5"/>
      <c r="C1109" s="32" t="s">
        <v>76</v>
      </c>
      <c r="D1109" s="33"/>
      <c r="E1109" s="34"/>
      <c r="F1109" s="34"/>
      <c r="G1109" s="34">
        <f t="shared" si="172"/>
        <v>0</v>
      </c>
      <c r="H1109" s="34"/>
      <c r="I1109" s="33">
        <f t="shared" si="173"/>
        <v>0</v>
      </c>
      <c r="J1109" s="33"/>
      <c r="L1109" s="21">
        <v>7</v>
      </c>
      <c r="M1109" s="21">
        <f t="shared" si="174"/>
        <v>1207</v>
      </c>
    </row>
    <row r="1110" spans="1:13" ht="12.75" customHeight="1" x14ac:dyDescent="0.25">
      <c r="A1110" s="5"/>
      <c r="B1110" s="5"/>
      <c r="C1110" s="32" t="s">
        <v>77</v>
      </c>
      <c r="D1110" s="33"/>
      <c r="E1110" s="34"/>
      <c r="F1110" s="34"/>
      <c r="G1110" s="34">
        <f t="shared" si="172"/>
        <v>0</v>
      </c>
      <c r="H1110" s="34"/>
      <c r="I1110" s="33">
        <f t="shared" si="173"/>
        <v>0</v>
      </c>
      <c r="J1110" s="33"/>
      <c r="L1110" s="21">
        <v>8</v>
      </c>
      <c r="M1110" s="21">
        <f t="shared" si="174"/>
        <v>1208</v>
      </c>
    </row>
    <row r="1111" spans="1:13" ht="12.75" customHeight="1" x14ac:dyDescent="0.25">
      <c r="A1111" s="5"/>
      <c r="B1111" s="5"/>
      <c r="C1111" s="32" t="s">
        <v>78</v>
      </c>
      <c r="D1111" s="33"/>
      <c r="E1111" s="34"/>
      <c r="F1111" s="34"/>
      <c r="G1111" s="34">
        <f t="shared" si="172"/>
        <v>0</v>
      </c>
      <c r="H1111" s="34"/>
      <c r="I1111" s="33">
        <f t="shared" si="173"/>
        <v>0</v>
      </c>
      <c r="J1111" s="33"/>
      <c r="L1111" s="21">
        <v>9</v>
      </c>
      <c r="M1111" s="21">
        <f t="shared" si="174"/>
        <v>1209</v>
      </c>
    </row>
    <row r="1112" spans="1:13" ht="12.75" customHeight="1" x14ac:dyDescent="0.25">
      <c r="A1112" s="5"/>
      <c r="B1112" s="5"/>
      <c r="C1112" s="32" t="s">
        <v>79</v>
      </c>
      <c r="D1112" s="33"/>
      <c r="E1112" s="34"/>
      <c r="F1112" s="34"/>
      <c r="G1112" s="34">
        <f t="shared" si="172"/>
        <v>0</v>
      </c>
      <c r="H1112" s="34"/>
      <c r="I1112" s="33">
        <f t="shared" si="173"/>
        <v>0</v>
      </c>
      <c r="J1112" s="33"/>
      <c r="L1112" s="21">
        <v>10</v>
      </c>
      <c r="M1112" s="21">
        <f t="shared" si="174"/>
        <v>1210</v>
      </c>
    </row>
    <row r="1113" spans="1:13" ht="12.75" customHeight="1" x14ac:dyDescent="0.25">
      <c r="A1113" s="5"/>
      <c r="B1113" s="5"/>
      <c r="C1113" s="32" t="s">
        <v>80</v>
      </c>
      <c r="D1113" s="33"/>
      <c r="E1113" s="34"/>
      <c r="F1113" s="34"/>
      <c r="G1113" s="34">
        <f t="shared" si="172"/>
        <v>0</v>
      </c>
      <c r="H1113" s="34"/>
      <c r="I1113" s="33">
        <f t="shared" si="173"/>
        <v>0</v>
      </c>
      <c r="J1113" s="33"/>
      <c r="L1113" s="21">
        <v>11</v>
      </c>
      <c r="M1113" s="21">
        <f t="shared" si="174"/>
        <v>1211</v>
      </c>
    </row>
    <row r="1114" spans="1:13" ht="13.5" customHeight="1" x14ac:dyDescent="0.25">
      <c r="A1114" s="5"/>
      <c r="B1114" s="5"/>
      <c r="C1114" s="32" t="s">
        <v>81</v>
      </c>
      <c r="D1114" s="33"/>
      <c r="E1114" s="34"/>
      <c r="F1114" s="34"/>
      <c r="G1114" s="34">
        <f t="shared" si="172"/>
        <v>0</v>
      </c>
      <c r="H1114" s="34"/>
      <c r="I1114" s="33">
        <f t="shared" si="173"/>
        <v>0</v>
      </c>
      <c r="J1114" s="33"/>
      <c r="L1114" s="21">
        <v>12</v>
      </c>
      <c r="M1114" s="21">
        <f t="shared" si="174"/>
        <v>1212</v>
      </c>
    </row>
    <row r="1115" spans="1:13" ht="13.5" customHeight="1" x14ac:dyDescent="0.25">
      <c r="A1115" s="5"/>
      <c r="B1115" s="5"/>
      <c r="C1115" s="32" t="s">
        <v>82</v>
      </c>
      <c r="D1115" s="33"/>
      <c r="E1115" s="34"/>
      <c r="F1115" s="34"/>
      <c r="G1115" s="34"/>
      <c r="H1115" s="34"/>
      <c r="I1115" s="33">
        <f t="shared" si="173"/>
        <v>0</v>
      </c>
      <c r="J1115" s="33"/>
      <c r="M1115" s="21">
        <f t="shared" si="174"/>
        <v>1200</v>
      </c>
    </row>
    <row r="1116" spans="1:13" ht="13.5" customHeight="1" x14ac:dyDescent="0.25">
      <c r="A1116" s="5"/>
      <c r="B1116" s="5"/>
      <c r="C1116" s="36" t="s">
        <v>85</v>
      </c>
      <c r="D1116" s="37">
        <f>SUM(D1117:D1121)</f>
        <v>0</v>
      </c>
      <c r="E1116" s="42"/>
      <c r="F1116" s="42"/>
      <c r="G1116" s="43"/>
      <c r="H1116" s="42"/>
      <c r="I1116" s="41">
        <f>SUM(I1117:I1121)</f>
        <v>0</v>
      </c>
      <c r="J1116" s="41">
        <f>SUM(J1117:J1121)</f>
        <v>0</v>
      </c>
    </row>
    <row r="1117" spans="1:13" ht="12.75" customHeight="1" x14ac:dyDescent="0.25">
      <c r="A1117" s="5"/>
      <c r="B1117" s="5"/>
      <c r="C1117" s="44" t="s">
        <v>86</v>
      </c>
      <c r="D1117" s="33"/>
      <c r="E1117" s="34"/>
      <c r="F1117" s="34"/>
      <c r="G1117" s="34">
        <f>E1117*(1+F1117)</f>
        <v>0</v>
      </c>
      <c r="H1117" s="34"/>
      <c r="I1117" s="33">
        <f>(D1117*G1117*H1117)</f>
        <v>0</v>
      </c>
      <c r="J1117" s="33"/>
      <c r="L1117" s="21">
        <v>1</v>
      </c>
      <c r="M1117" s="21">
        <f>$L$1065*100+L1117</f>
        <v>1201</v>
      </c>
    </row>
    <row r="1118" spans="1:13" ht="12.75" customHeight="1" x14ac:dyDescent="0.25">
      <c r="A1118" s="5"/>
      <c r="B1118" s="5"/>
      <c r="C1118" s="44" t="s">
        <v>87</v>
      </c>
      <c r="D1118" s="33"/>
      <c r="E1118" s="34"/>
      <c r="F1118" s="34"/>
      <c r="G1118" s="34">
        <f>E1118*(1+F1118)</f>
        <v>0</v>
      </c>
      <c r="H1118" s="34"/>
      <c r="I1118" s="33">
        <f>(D1118*G1118*H1118)</f>
        <v>0</v>
      </c>
      <c r="J1118" s="33"/>
      <c r="L1118" s="21">
        <v>2</v>
      </c>
      <c r="M1118" s="21">
        <f>$L$1065*100+L1118</f>
        <v>1202</v>
      </c>
    </row>
    <row r="1119" spans="1:13" ht="12.75" customHeight="1" x14ac:dyDescent="0.25">
      <c r="A1119" s="5"/>
      <c r="B1119" s="5"/>
      <c r="C1119" s="44" t="s">
        <v>88</v>
      </c>
      <c r="D1119" s="33"/>
      <c r="E1119" s="34"/>
      <c r="F1119" s="34"/>
      <c r="G1119" s="34">
        <f>E1119*(1+F1119)</f>
        <v>0</v>
      </c>
      <c r="H1119" s="34"/>
      <c r="I1119" s="33">
        <f>(D1119*G1119*H1119)</f>
        <v>0</v>
      </c>
      <c r="J1119" s="33"/>
      <c r="L1119" s="21">
        <v>3</v>
      </c>
      <c r="M1119" s="21">
        <f>$L$1065*100+L1119</f>
        <v>1203</v>
      </c>
    </row>
    <row r="1120" spans="1:13" ht="12.75" customHeight="1" x14ac:dyDescent="0.25">
      <c r="A1120" s="5"/>
      <c r="B1120" s="5"/>
      <c r="C1120" s="44" t="s">
        <v>89</v>
      </c>
      <c r="D1120" s="33"/>
      <c r="E1120" s="34"/>
      <c r="F1120" s="34"/>
      <c r="G1120" s="34">
        <f>E1120*(1+F1120)</f>
        <v>0</v>
      </c>
      <c r="H1120" s="34"/>
      <c r="I1120" s="33">
        <f>(D1120*G1120*H1120)</f>
        <v>0</v>
      </c>
      <c r="J1120" s="33"/>
      <c r="L1120" s="21">
        <v>4</v>
      </c>
      <c r="M1120" s="21">
        <f>$L$1065*100+L1120</f>
        <v>1204</v>
      </c>
    </row>
    <row r="1121" spans="1:13" ht="12.75" customHeight="1" x14ac:dyDescent="0.25">
      <c r="A1121" s="5"/>
      <c r="B1121" s="5"/>
      <c r="C1121" s="44" t="s">
        <v>90</v>
      </c>
      <c r="D1121" s="33"/>
      <c r="E1121" s="34"/>
      <c r="F1121" s="34"/>
      <c r="G1121" s="34">
        <f>E1121*(1+F1121)</f>
        <v>0</v>
      </c>
      <c r="H1121" s="34"/>
      <c r="I1121" s="33">
        <f>(D1121*G1121*H1121)</f>
        <v>0</v>
      </c>
      <c r="J1121" s="33"/>
      <c r="L1121" s="21">
        <v>5</v>
      </c>
      <c r="M1121" s="21">
        <f>$L$1065*100+L1121</f>
        <v>1205</v>
      </c>
    </row>
    <row r="1122" spans="1:13" x14ac:dyDescent="0.25">
      <c r="A1122" s="46" t="s">
        <v>91</v>
      </c>
      <c r="B1122" s="46"/>
      <c r="C1122" s="46"/>
      <c r="D1122" s="47"/>
      <c r="E1122" s="48"/>
      <c r="F1122" s="48"/>
      <c r="G1122" s="48"/>
      <c r="H1122" s="48"/>
      <c r="I1122" s="41">
        <f>I1075+I1089+I1102+I1116</f>
        <v>0</v>
      </c>
      <c r="J1122" s="41">
        <f>J1075+J1089+J1102+J1116</f>
        <v>0</v>
      </c>
    </row>
    <row r="1333" spans="4:10" x14ac:dyDescent="0.25">
      <c r="D1333" s="74"/>
      <c r="I1333" s="74"/>
      <c r="J1333" s="74"/>
    </row>
    <row r="1334" spans="4:10" x14ac:dyDescent="0.25">
      <c r="D1334" s="74"/>
      <c r="I1334" s="74"/>
      <c r="J1334" s="74"/>
    </row>
    <row r="1335" spans="4:10" x14ac:dyDescent="0.25">
      <c r="D1335" s="74"/>
      <c r="I1335" s="74"/>
      <c r="J1335" s="74"/>
    </row>
    <row r="1336" spans="4:10" x14ac:dyDescent="0.25">
      <c r="D1336" s="74"/>
      <c r="I1336" s="74"/>
      <c r="J1336" s="74"/>
    </row>
    <row r="1337" spans="4:10" x14ac:dyDescent="0.25">
      <c r="D1337" s="74"/>
      <c r="I1337" s="74"/>
      <c r="J1337" s="74"/>
    </row>
    <row r="1338" spans="4:10" x14ac:dyDescent="0.25">
      <c r="D1338" s="74"/>
      <c r="I1338" s="74"/>
      <c r="J1338" s="74"/>
    </row>
    <row r="1339" spans="4:10" x14ac:dyDescent="0.25">
      <c r="D1339" s="75"/>
      <c r="I1339" s="75"/>
      <c r="J1339" s="75"/>
    </row>
    <row r="1341" spans="4:10" x14ac:dyDescent="0.25">
      <c r="D1341" s="76"/>
      <c r="I1341" s="76"/>
      <c r="J1341" s="76"/>
    </row>
    <row r="1342" spans="4:10" x14ac:dyDescent="0.25">
      <c r="D1342" s="76"/>
      <c r="I1342" s="76"/>
      <c r="J1342" s="76"/>
    </row>
    <row r="1343" spans="4:10" x14ac:dyDescent="0.25">
      <c r="D1343" s="76"/>
      <c r="I1343" s="76"/>
      <c r="J1343" s="76"/>
    </row>
    <row r="1344" spans="4:10" x14ac:dyDescent="0.25">
      <c r="D1344" s="76"/>
      <c r="I1344" s="76"/>
      <c r="J1344" s="76"/>
    </row>
    <row r="1345" spans="4:10" x14ac:dyDescent="0.25">
      <c r="D1345" s="76"/>
      <c r="I1345" s="76"/>
      <c r="J1345" s="76"/>
    </row>
    <row r="1346" spans="4:10" x14ac:dyDescent="0.25">
      <c r="D1346" s="76"/>
      <c r="I1346" s="76"/>
      <c r="J1346" s="76"/>
    </row>
    <row r="1347" spans="4:10" x14ac:dyDescent="0.25">
      <c r="D1347" s="76"/>
      <c r="I1347" s="76"/>
      <c r="J1347" s="76"/>
    </row>
    <row r="1348" spans="4:10" x14ac:dyDescent="0.25">
      <c r="D1348" s="76"/>
      <c r="I1348" s="76"/>
      <c r="J1348" s="76"/>
    </row>
    <row r="1349" spans="4:10" x14ac:dyDescent="0.25">
      <c r="D1349" s="76"/>
      <c r="I1349" s="76"/>
      <c r="J1349" s="76"/>
    </row>
    <row r="1350" spans="4:10" x14ac:dyDescent="0.25">
      <c r="D1350" s="76"/>
      <c r="I1350" s="76"/>
      <c r="J1350" s="76"/>
    </row>
    <row r="1351" spans="4:10" x14ac:dyDescent="0.25">
      <c r="D1351" s="76"/>
      <c r="I1351" s="76"/>
      <c r="J1351" s="76"/>
    </row>
    <row r="1352" spans="4:10" x14ac:dyDescent="0.25">
      <c r="D1352" s="76"/>
      <c r="I1352" s="76"/>
      <c r="J1352" s="76"/>
    </row>
    <row r="1353" spans="4:10" x14ac:dyDescent="0.25">
      <c r="D1353" s="76"/>
      <c r="I1353" s="76"/>
      <c r="J1353" s="76"/>
    </row>
    <row r="1354" spans="4:10" x14ac:dyDescent="0.25">
      <c r="D1354" s="76"/>
      <c r="I1354" s="76"/>
      <c r="J1354" s="76"/>
    </row>
    <row r="1355" spans="4:10" x14ac:dyDescent="0.25">
      <c r="D1355" s="76"/>
      <c r="I1355" s="76"/>
      <c r="J1355" s="76"/>
    </row>
    <row r="1356" spans="4:10" x14ac:dyDescent="0.25">
      <c r="D1356" s="76"/>
      <c r="I1356" s="76"/>
      <c r="J1356" s="76"/>
    </row>
    <row r="1357" spans="4:10" x14ac:dyDescent="0.25">
      <c r="D1357" s="76"/>
      <c r="I1357" s="76"/>
      <c r="J1357" s="76"/>
    </row>
    <row r="1358" spans="4:10" x14ac:dyDescent="0.25">
      <c r="D1358" s="76"/>
      <c r="I1358" s="76"/>
      <c r="J1358" s="76"/>
    </row>
    <row r="1359" spans="4:10" x14ac:dyDescent="0.25">
      <c r="D1359" s="76"/>
      <c r="I1359" s="76"/>
      <c r="J1359" s="76"/>
    </row>
    <row r="1360" spans="4:10" x14ac:dyDescent="0.25">
      <c r="D1360" s="76"/>
      <c r="I1360" s="76"/>
      <c r="J1360" s="76"/>
    </row>
    <row r="1361" spans="4:10" x14ac:dyDescent="0.25">
      <c r="D1361" s="76"/>
      <c r="I1361" s="76"/>
      <c r="J1361" s="76"/>
    </row>
    <row r="1362" spans="4:10" x14ac:dyDescent="0.25">
      <c r="D1362" s="76"/>
      <c r="I1362" s="76"/>
      <c r="J1362" s="76"/>
    </row>
    <row r="1363" spans="4:10" x14ac:dyDescent="0.25">
      <c r="D1363" s="76"/>
      <c r="I1363" s="76"/>
      <c r="J1363" s="76"/>
    </row>
    <row r="1364" spans="4:10" x14ac:dyDescent="0.25">
      <c r="D1364" s="76"/>
      <c r="I1364" s="76"/>
      <c r="J1364" s="76"/>
    </row>
    <row r="1365" spans="4:10" x14ac:dyDescent="0.25">
      <c r="D1365" s="76"/>
    </row>
    <row r="1366" spans="4:10" x14ac:dyDescent="0.25">
      <c r="D1366" s="76"/>
    </row>
    <row r="1367" spans="4:10" x14ac:dyDescent="0.25">
      <c r="D1367" s="76"/>
    </row>
    <row r="1368" spans="4:10" x14ac:dyDescent="0.25">
      <c r="D1368" s="76"/>
    </row>
    <row r="1369" spans="4:10" x14ac:dyDescent="0.25">
      <c r="D1369" s="76"/>
    </row>
    <row r="1370" spans="4:10" x14ac:dyDescent="0.25">
      <c r="D1370" s="76"/>
    </row>
    <row r="1371" spans="4:10" x14ac:dyDescent="0.25">
      <c r="D1371" s="76"/>
    </row>
    <row r="1372" spans="4:10" x14ac:dyDescent="0.25">
      <c r="D1372" s="76"/>
    </row>
    <row r="1373" spans="4:10" x14ac:dyDescent="0.25">
      <c r="D1373" s="76"/>
    </row>
    <row r="1374" spans="4:10" x14ac:dyDescent="0.25">
      <c r="D1374" s="76"/>
    </row>
    <row r="1375" spans="4:10" x14ac:dyDescent="0.25">
      <c r="D1375" s="76"/>
    </row>
    <row r="1376" spans="4:10" x14ac:dyDescent="0.25">
      <c r="D1376" s="76"/>
    </row>
    <row r="1377" spans="4:4" x14ac:dyDescent="0.25">
      <c r="D1377" s="76"/>
    </row>
    <row r="1378" spans="4:4" x14ac:dyDescent="0.25">
      <c r="D1378" s="76"/>
    </row>
    <row r="1379" spans="4:4" x14ac:dyDescent="0.25">
      <c r="D1379" s="76"/>
    </row>
    <row r="1380" spans="4:4" x14ac:dyDescent="0.25">
      <c r="D1380" s="76"/>
    </row>
    <row r="1381" spans="4:4" x14ac:dyDescent="0.25">
      <c r="D1381" s="76"/>
    </row>
    <row r="1382" spans="4:4" x14ac:dyDescent="0.25">
      <c r="D1382" s="76"/>
    </row>
    <row r="1383" spans="4:4" x14ac:dyDescent="0.25">
      <c r="D1383" s="76"/>
    </row>
    <row r="1384" spans="4:4" x14ac:dyDescent="0.25">
      <c r="D1384" s="76"/>
    </row>
  </sheetData>
  <autoFilter ref="A1:J1122" xr:uid="{00000000-0009-0000-0000-000001000000}"/>
  <mergeCells count="361">
    <mergeCell ref="A1069:B1069"/>
    <mergeCell ref="C1069:J1069"/>
    <mergeCell ref="E1070:G1070"/>
    <mergeCell ref="A1071:B1071"/>
    <mergeCell ref="C1071:C1074"/>
    <mergeCell ref="A1072:A1074"/>
    <mergeCell ref="B1072:B1074"/>
    <mergeCell ref="A1075:A1121"/>
    <mergeCell ref="B1075:B1121"/>
    <mergeCell ref="A1064:B1064"/>
    <mergeCell ref="C1064:J1064"/>
    <mergeCell ref="A1065:B1065"/>
    <mergeCell ref="C1065:J1065"/>
    <mergeCell ref="A1066:B1066"/>
    <mergeCell ref="C1066:J1066"/>
    <mergeCell ref="A1067:B1067"/>
    <mergeCell ref="C1067:J1067"/>
    <mergeCell ref="A1068:B1068"/>
    <mergeCell ref="C1068:J1068"/>
    <mergeCell ref="A1010:B1010"/>
    <mergeCell ref="C1010:J1010"/>
    <mergeCell ref="E1011:G1011"/>
    <mergeCell ref="A1012:B1012"/>
    <mergeCell ref="C1012:C1015"/>
    <mergeCell ref="A1013:A1015"/>
    <mergeCell ref="B1013:B1015"/>
    <mergeCell ref="A1016:A1062"/>
    <mergeCell ref="B1016:B1062"/>
    <mergeCell ref="A1005:B1005"/>
    <mergeCell ref="C1005:J1005"/>
    <mergeCell ref="A1006:B1006"/>
    <mergeCell ref="C1006:J1006"/>
    <mergeCell ref="A1007:B1007"/>
    <mergeCell ref="C1007:J1007"/>
    <mergeCell ref="A1008:B1008"/>
    <mergeCell ref="C1008:J1008"/>
    <mergeCell ref="A1009:B1009"/>
    <mergeCell ref="C1009:J1009"/>
    <mergeCell ref="A951:B951"/>
    <mergeCell ref="C951:J951"/>
    <mergeCell ref="E952:G952"/>
    <mergeCell ref="A953:B953"/>
    <mergeCell ref="C953:C956"/>
    <mergeCell ref="A954:A956"/>
    <mergeCell ref="B954:B956"/>
    <mergeCell ref="A957:A1003"/>
    <mergeCell ref="B957:B1003"/>
    <mergeCell ref="A946:B946"/>
    <mergeCell ref="C946:J946"/>
    <mergeCell ref="A947:B947"/>
    <mergeCell ref="C947:J947"/>
    <mergeCell ref="A948:B948"/>
    <mergeCell ref="C948:J948"/>
    <mergeCell ref="A949:B949"/>
    <mergeCell ref="C949:J949"/>
    <mergeCell ref="A950:B950"/>
    <mergeCell ref="C950:J950"/>
    <mergeCell ref="A892:B892"/>
    <mergeCell ref="C892:J892"/>
    <mergeCell ref="E893:G893"/>
    <mergeCell ref="A894:B894"/>
    <mergeCell ref="C894:C897"/>
    <mergeCell ref="A895:A897"/>
    <mergeCell ref="B895:B897"/>
    <mergeCell ref="A898:A944"/>
    <mergeCell ref="B898:B944"/>
    <mergeCell ref="A887:B887"/>
    <mergeCell ref="C887:J887"/>
    <mergeCell ref="A888:B888"/>
    <mergeCell ref="C888:J888"/>
    <mergeCell ref="A889:B889"/>
    <mergeCell ref="C889:J889"/>
    <mergeCell ref="A890:B890"/>
    <mergeCell ref="C890:J890"/>
    <mergeCell ref="A891:B891"/>
    <mergeCell ref="C891:J891"/>
    <mergeCell ref="A833:B833"/>
    <mergeCell ref="C833:J833"/>
    <mergeCell ref="E834:G834"/>
    <mergeCell ref="A835:B835"/>
    <mergeCell ref="C835:C838"/>
    <mergeCell ref="A836:A838"/>
    <mergeCell ref="B836:B838"/>
    <mergeCell ref="A839:A885"/>
    <mergeCell ref="B839:B885"/>
    <mergeCell ref="A828:B828"/>
    <mergeCell ref="C828:J828"/>
    <mergeCell ref="A829:B829"/>
    <mergeCell ref="C829:J829"/>
    <mergeCell ref="A830:B830"/>
    <mergeCell ref="C830:J830"/>
    <mergeCell ref="A831:B831"/>
    <mergeCell ref="C831:J831"/>
    <mergeCell ref="A832:B832"/>
    <mergeCell ref="C832:J832"/>
    <mergeCell ref="A774:B774"/>
    <mergeCell ref="C774:J774"/>
    <mergeCell ref="E775:G775"/>
    <mergeCell ref="A776:B776"/>
    <mergeCell ref="C776:C779"/>
    <mergeCell ref="A777:A779"/>
    <mergeCell ref="B777:B779"/>
    <mergeCell ref="A780:A826"/>
    <mergeCell ref="B780:B826"/>
    <mergeCell ref="A769:B769"/>
    <mergeCell ref="C769:J769"/>
    <mergeCell ref="A770:B770"/>
    <mergeCell ref="C770:J770"/>
    <mergeCell ref="A771:B771"/>
    <mergeCell ref="C771:J771"/>
    <mergeCell ref="A772:B772"/>
    <mergeCell ref="C772:J772"/>
    <mergeCell ref="A773:B773"/>
    <mergeCell ref="C773:J773"/>
    <mergeCell ref="A715:B715"/>
    <mergeCell ref="C715:J715"/>
    <mergeCell ref="E716:G716"/>
    <mergeCell ref="A717:B717"/>
    <mergeCell ref="C717:C720"/>
    <mergeCell ref="A718:A720"/>
    <mergeCell ref="B718:B720"/>
    <mergeCell ref="A721:A767"/>
    <mergeCell ref="B721:B767"/>
    <mergeCell ref="A710:B710"/>
    <mergeCell ref="C710:J710"/>
    <mergeCell ref="A711:B711"/>
    <mergeCell ref="C711:J711"/>
    <mergeCell ref="A712:B712"/>
    <mergeCell ref="C712:J712"/>
    <mergeCell ref="A713:B713"/>
    <mergeCell ref="C713:J713"/>
    <mergeCell ref="A714:B714"/>
    <mergeCell ref="C714:J714"/>
    <mergeCell ref="A656:B656"/>
    <mergeCell ref="C656:J656"/>
    <mergeCell ref="E657:G657"/>
    <mergeCell ref="A658:B658"/>
    <mergeCell ref="C658:C661"/>
    <mergeCell ref="A659:A661"/>
    <mergeCell ref="B659:B661"/>
    <mergeCell ref="A662:A708"/>
    <mergeCell ref="B662:B708"/>
    <mergeCell ref="A651:B651"/>
    <mergeCell ref="C651:J651"/>
    <mergeCell ref="A652:B652"/>
    <mergeCell ref="C652:J652"/>
    <mergeCell ref="A653:B653"/>
    <mergeCell ref="C653:J653"/>
    <mergeCell ref="A654:B654"/>
    <mergeCell ref="C654:J654"/>
    <mergeCell ref="A655:B655"/>
    <mergeCell ref="C655:J655"/>
    <mergeCell ref="A597:B597"/>
    <mergeCell ref="C597:J597"/>
    <mergeCell ref="E598:G598"/>
    <mergeCell ref="A599:B599"/>
    <mergeCell ref="C599:C602"/>
    <mergeCell ref="A600:A602"/>
    <mergeCell ref="B600:B602"/>
    <mergeCell ref="A603:A649"/>
    <mergeCell ref="B603:B649"/>
    <mergeCell ref="A592:B592"/>
    <mergeCell ref="C592:J592"/>
    <mergeCell ref="A593:B593"/>
    <mergeCell ref="C593:J593"/>
    <mergeCell ref="A594:B594"/>
    <mergeCell ref="C594:J594"/>
    <mergeCell ref="A595:B595"/>
    <mergeCell ref="C595:J595"/>
    <mergeCell ref="A596:B596"/>
    <mergeCell ref="C596:J596"/>
    <mergeCell ref="A538:B538"/>
    <mergeCell ref="C538:J538"/>
    <mergeCell ref="E539:G539"/>
    <mergeCell ref="A540:B540"/>
    <mergeCell ref="C540:C543"/>
    <mergeCell ref="A541:A543"/>
    <mergeCell ref="B541:B543"/>
    <mergeCell ref="A544:A590"/>
    <mergeCell ref="B544:B590"/>
    <mergeCell ref="A533:B533"/>
    <mergeCell ref="C533:J533"/>
    <mergeCell ref="A534:B534"/>
    <mergeCell ref="C534:J534"/>
    <mergeCell ref="A535:B535"/>
    <mergeCell ref="C535:J535"/>
    <mergeCell ref="A536:B536"/>
    <mergeCell ref="C536:J536"/>
    <mergeCell ref="A537:B537"/>
    <mergeCell ref="C537:J537"/>
    <mergeCell ref="A479:B479"/>
    <mergeCell ref="C479:J479"/>
    <mergeCell ref="E480:G480"/>
    <mergeCell ref="A481:B481"/>
    <mergeCell ref="C481:C484"/>
    <mergeCell ref="A482:A484"/>
    <mergeCell ref="B482:B484"/>
    <mergeCell ref="A485:A531"/>
    <mergeCell ref="B485:B531"/>
    <mergeCell ref="A474:B474"/>
    <mergeCell ref="C474:J474"/>
    <mergeCell ref="A475:B475"/>
    <mergeCell ref="C475:J475"/>
    <mergeCell ref="A476:B476"/>
    <mergeCell ref="C476:J476"/>
    <mergeCell ref="A477:B477"/>
    <mergeCell ref="C477:J477"/>
    <mergeCell ref="A478:B478"/>
    <mergeCell ref="C478:J478"/>
    <mergeCell ref="A420:B420"/>
    <mergeCell ref="C420:J420"/>
    <mergeCell ref="E421:G421"/>
    <mergeCell ref="A422:B422"/>
    <mergeCell ref="C422:C425"/>
    <mergeCell ref="A423:A425"/>
    <mergeCell ref="B423:B425"/>
    <mergeCell ref="A426:A472"/>
    <mergeCell ref="B426:B472"/>
    <mergeCell ref="A415:B415"/>
    <mergeCell ref="C415:J415"/>
    <mergeCell ref="A416:B416"/>
    <mergeCell ref="C416:J416"/>
    <mergeCell ref="A417:B417"/>
    <mergeCell ref="C417:J417"/>
    <mergeCell ref="A418:B418"/>
    <mergeCell ref="C418:J418"/>
    <mergeCell ref="A419:B419"/>
    <mergeCell ref="C419:J419"/>
    <mergeCell ref="A361:B361"/>
    <mergeCell ref="C361:J361"/>
    <mergeCell ref="E362:G362"/>
    <mergeCell ref="A363:B363"/>
    <mergeCell ref="C363:C366"/>
    <mergeCell ref="A364:A366"/>
    <mergeCell ref="B364:B366"/>
    <mergeCell ref="A367:A413"/>
    <mergeCell ref="B367:B413"/>
    <mergeCell ref="A356:B356"/>
    <mergeCell ref="C356:J356"/>
    <mergeCell ref="A357:B357"/>
    <mergeCell ref="C357:J357"/>
    <mergeCell ref="A358:B358"/>
    <mergeCell ref="C358:J358"/>
    <mergeCell ref="A359:B359"/>
    <mergeCell ref="C359:J359"/>
    <mergeCell ref="A360:B360"/>
    <mergeCell ref="C360:J360"/>
    <mergeCell ref="A302:B302"/>
    <mergeCell ref="C302:J302"/>
    <mergeCell ref="E303:G303"/>
    <mergeCell ref="A304:B304"/>
    <mergeCell ref="C304:C307"/>
    <mergeCell ref="A305:A307"/>
    <mergeCell ref="B305:B307"/>
    <mergeCell ref="A308:A354"/>
    <mergeCell ref="B308:B354"/>
    <mergeCell ref="A297:B297"/>
    <mergeCell ref="C297:J297"/>
    <mergeCell ref="A298:B298"/>
    <mergeCell ref="C298:J298"/>
    <mergeCell ref="A299:B299"/>
    <mergeCell ref="C299:J299"/>
    <mergeCell ref="A300:B300"/>
    <mergeCell ref="C300:J300"/>
    <mergeCell ref="A301:B301"/>
    <mergeCell ref="C301:J301"/>
    <mergeCell ref="A243:B243"/>
    <mergeCell ref="C243:J243"/>
    <mergeCell ref="E244:G244"/>
    <mergeCell ref="A245:B245"/>
    <mergeCell ref="C245:C248"/>
    <mergeCell ref="A246:A248"/>
    <mergeCell ref="B246:B248"/>
    <mergeCell ref="A249:A295"/>
    <mergeCell ref="B249:B295"/>
    <mergeCell ref="A238:B238"/>
    <mergeCell ref="C238:J238"/>
    <mergeCell ref="A239:B239"/>
    <mergeCell ref="C239:J239"/>
    <mergeCell ref="A240:B240"/>
    <mergeCell ref="C240:J240"/>
    <mergeCell ref="A241:B241"/>
    <mergeCell ref="C241:J241"/>
    <mergeCell ref="A242:B242"/>
    <mergeCell ref="C242:J242"/>
    <mergeCell ref="A184:B184"/>
    <mergeCell ref="C184:J184"/>
    <mergeCell ref="E185:G185"/>
    <mergeCell ref="A186:B186"/>
    <mergeCell ref="C186:C189"/>
    <mergeCell ref="A187:A189"/>
    <mergeCell ref="B187:B189"/>
    <mergeCell ref="A190:A236"/>
    <mergeCell ref="B190:B236"/>
    <mergeCell ref="A179:B179"/>
    <mergeCell ref="C179:J179"/>
    <mergeCell ref="A180:B180"/>
    <mergeCell ref="C180:J180"/>
    <mergeCell ref="A181:B181"/>
    <mergeCell ref="C181:J181"/>
    <mergeCell ref="A182:B182"/>
    <mergeCell ref="C182:J182"/>
    <mergeCell ref="A183:B183"/>
    <mergeCell ref="C183:J183"/>
    <mergeCell ref="A125:B125"/>
    <mergeCell ref="C125:J125"/>
    <mergeCell ref="E126:G126"/>
    <mergeCell ref="A127:B127"/>
    <mergeCell ref="C127:C130"/>
    <mergeCell ref="A128:A130"/>
    <mergeCell ref="B128:B130"/>
    <mergeCell ref="A131:A177"/>
    <mergeCell ref="B131:B177"/>
    <mergeCell ref="A120:B120"/>
    <mergeCell ref="C120:J120"/>
    <mergeCell ref="A121:B121"/>
    <mergeCell ref="C121:J121"/>
    <mergeCell ref="A122:B122"/>
    <mergeCell ref="C122:J122"/>
    <mergeCell ref="A123:B123"/>
    <mergeCell ref="C123:J123"/>
    <mergeCell ref="A124:B124"/>
    <mergeCell ref="C124:J124"/>
    <mergeCell ref="A66:B66"/>
    <mergeCell ref="C66:J66"/>
    <mergeCell ref="E67:G67"/>
    <mergeCell ref="A68:B68"/>
    <mergeCell ref="C68:C71"/>
    <mergeCell ref="A69:A71"/>
    <mergeCell ref="B69:B71"/>
    <mergeCell ref="A72:A118"/>
    <mergeCell ref="B72:B118"/>
    <mergeCell ref="A61:B61"/>
    <mergeCell ref="C61:J61"/>
    <mergeCell ref="A62:B62"/>
    <mergeCell ref="C62:J62"/>
    <mergeCell ref="A63:B63"/>
    <mergeCell ref="C63:J63"/>
    <mergeCell ref="A64:B64"/>
    <mergeCell ref="C64:J64"/>
    <mergeCell ref="A65:B65"/>
    <mergeCell ref="C65:J65"/>
    <mergeCell ref="A6:B6"/>
    <mergeCell ref="C6:J6"/>
    <mergeCell ref="E7:G7"/>
    <mergeCell ref="A8:B8"/>
    <mergeCell ref="C8:C11"/>
    <mergeCell ref="A9:A11"/>
    <mergeCell ref="B9:B11"/>
    <mergeCell ref="A12:A58"/>
    <mergeCell ref="B12:B58"/>
    <mergeCell ref="A1:B1"/>
    <mergeCell ref="C1:J1"/>
    <mergeCell ref="A2:B2"/>
    <mergeCell ref="C2:J2"/>
    <mergeCell ref="A3:B3"/>
    <mergeCell ref="C3:J3"/>
    <mergeCell ref="A4:B4"/>
    <mergeCell ref="C4:J4"/>
    <mergeCell ref="A5:B5"/>
    <mergeCell ref="C5:J5"/>
  </mergeCells>
  <conditionalFormatting sqref="C13:C25">
    <cfRule type="cellIs" dxfId="706" priority="2" operator="lessThan">
      <formula>0</formula>
    </cfRule>
  </conditionalFormatting>
  <conditionalFormatting sqref="C27:C38">
    <cfRule type="cellIs" dxfId="705" priority="3" operator="lessThan">
      <formula>0</formula>
    </cfRule>
  </conditionalFormatting>
  <conditionalFormatting sqref="C40:C52">
    <cfRule type="cellIs" dxfId="704" priority="4" operator="lessThan">
      <formula>0</formula>
    </cfRule>
  </conditionalFormatting>
  <conditionalFormatting sqref="C73:C85">
    <cfRule type="cellIs" dxfId="703" priority="5" operator="lessThan">
      <formula>0</formula>
    </cfRule>
  </conditionalFormatting>
  <conditionalFormatting sqref="C87:C98">
    <cfRule type="cellIs" dxfId="702" priority="6" operator="lessThan">
      <formula>0</formula>
    </cfRule>
  </conditionalFormatting>
  <conditionalFormatting sqref="C100:C112">
    <cfRule type="cellIs" dxfId="701" priority="7" operator="lessThan">
      <formula>0</formula>
    </cfRule>
  </conditionalFormatting>
  <conditionalFormatting sqref="C132:C144">
    <cfRule type="cellIs" dxfId="700" priority="8" operator="lessThan">
      <formula>0</formula>
    </cfRule>
  </conditionalFormatting>
  <conditionalFormatting sqref="C146:C157">
    <cfRule type="cellIs" dxfId="699" priority="9" operator="lessThan">
      <formula>0</formula>
    </cfRule>
  </conditionalFormatting>
  <conditionalFormatting sqref="C159:C171">
    <cfRule type="cellIs" dxfId="698" priority="10" operator="lessThan">
      <formula>0</formula>
    </cfRule>
  </conditionalFormatting>
  <conditionalFormatting sqref="C191:C203">
    <cfRule type="cellIs" dxfId="697" priority="11" operator="lessThan">
      <formula>0</formula>
    </cfRule>
  </conditionalFormatting>
  <conditionalFormatting sqref="C205:C216">
    <cfRule type="cellIs" dxfId="696" priority="12" operator="lessThan">
      <formula>0</formula>
    </cfRule>
  </conditionalFormatting>
  <conditionalFormatting sqref="C218:C230">
    <cfRule type="cellIs" dxfId="695" priority="13" operator="lessThan">
      <formula>0</formula>
    </cfRule>
  </conditionalFormatting>
  <conditionalFormatting sqref="C250:C262">
    <cfRule type="cellIs" dxfId="694" priority="14" operator="lessThan">
      <formula>0</formula>
    </cfRule>
  </conditionalFormatting>
  <conditionalFormatting sqref="C264:C275">
    <cfRule type="cellIs" dxfId="693" priority="15" operator="lessThan">
      <formula>0</formula>
    </cfRule>
  </conditionalFormatting>
  <conditionalFormatting sqref="C277:C289">
    <cfRule type="cellIs" dxfId="692" priority="16" operator="lessThan">
      <formula>0</formula>
    </cfRule>
  </conditionalFormatting>
  <conditionalFormatting sqref="C309:C321">
    <cfRule type="cellIs" dxfId="691" priority="17" operator="lessThan">
      <formula>0</formula>
    </cfRule>
  </conditionalFormatting>
  <conditionalFormatting sqref="C323:C334">
    <cfRule type="cellIs" dxfId="690" priority="18" operator="lessThan">
      <formula>0</formula>
    </cfRule>
  </conditionalFormatting>
  <conditionalFormatting sqref="C336:C348">
    <cfRule type="cellIs" dxfId="689" priority="19" operator="lessThan">
      <formula>0</formula>
    </cfRule>
  </conditionalFormatting>
  <conditionalFormatting sqref="C368:C380">
    <cfRule type="cellIs" dxfId="688" priority="20" operator="lessThan">
      <formula>0</formula>
    </cfRule>
  </conditionalFormatting>
  <conditionalFormatting sqref="C382:C393">
    <cfRule type="cellIs" dxfId="687" priority="21" operator="lessThan">
      <formula>0</formula>
    </cfRule>
  </conditionalFormatting>
  <conditionalFormatting sqref="C395:C407">
    <cfRule type="cellIs" dxfId="686" priority="22" operator="lessThan">
      <formula>0</formula>
    </cfRule>
  </conditionalFormatting>
  <conditionalFormatting sqref="C427:C439">
    <cfRule type="cellIs" dxfId="685" priority="23" operator="lessThan">
      <formula>0</formula>
    </cfRule>
  </conditionalFormatting>
  <conditionalFormatting sqref="C441:C452">
    <cfRule type="cellIs" dxfId="684" priority="24" operator="lessThan">
      <formula>0</formula>
    </cfRule>
  </conditionalFormatting>
  <conditionalFormatting sqref="C454:C466">
    <cfRule type="cellIs" dxfId="683" priority="25" operator="lessThan">
      <formula>0</formula>
    </cfRule>
  </conditionalFormatting>
  <conditionalFormatting sqref="C486:C498">
    <cfRule type="cellIs" dxfId="682" priority="26" operator="lessThan">
      <formula>0</formula>
    </cfRule>
  </conditionalFormatting>
  <conditionalFormatting sqref="C500:C511">
    <cfRule type="cellIs" dxfId="681" priority="27" operator="lessThan">
      <formula>0</formula>
    </cfRule>
  </conditionalFormatting>
  <conditionalFormatting sqref="C513:C525">
    <cfRule type="cellIs" dxfId="680" priority="28" operator="lessThan">
      <formula>0</formula>
    </cfRule>
  </conditionalFormatting>
  <conditionalFormatting sqref="C545:C557">
    <cfRule type="cellIs" dxfId="679" priority="29" operator="lessThan">
      <formula>0</formula>
    </cfRule>
  </conditionalFormatting>
  <conditionalFormatting sqref="C559:C570">
    <cfRule type="cellIs" dxfId="678" priority="30" operator="lessThan">
      <formula>0</formula>
    </cfRule>
  </conditionalFormatting>
  <conditionalFormatting sqref="C572:C584">
    <cfRule type="cellIs" dxfId="677" priority="31" operator="lessThan">
      <formula>0</formula>
    </cfRule>
  </conditionalFormatting>
  <conditionalFormatting sqref="C604:C616">
    <cfRule type="cellIs" dxfId="676" priority="32" operator="lessThan">
      <formula>0</formula>
    </cfRule>
  </conditionalFormatting>
  <conditionalFormatting sqref="C618:C629">
    <cfRule type="cellIs" dxfId="675" priority="33" operator="lessThan">
      <formula>0</formula>
    </cfRule>
  </conditionalFormatting>
  <conditionalFormatting sqref="C631:C643">
    <cfRule type="cellIs" dxfId="674" priority="34" operator="lessThan">
      <formula>0</formula>
    </cfRule>
  </conditionalFormatting>
  <conditionalFormatting sqref="C663:C675">
    <cfRule type="cellIs" dxfId="673" priority="35" operator="lessThan">
      <formula>0</formula>
    </cfRule>
  </conditionalFormatting>
  <conditionalFormatting sqref="C677:C688">
    <cfRule type="cellIs" dxfId="672" priority="36" operator="lessThan">
      <formula>0</formula>
    </cfRule>
  </conditionalFormatting>
  <conditionalFormatting sqref="C690:C702">
    <cfRule type="cellIs" dxfId="671" priority="37" operator="lessThan">
      <formula>0</formula>
    </cfRule>
  </conditionalFormatting>
  <conditionalFormatting sqref="C722:C734">
    <cfRule type="cellIs" dxfId="670" priority="38" operator="lessThan">
      <formula>0</formula>
    </cfRule>
  </conditionalFormatting>
  <conditionalFormatting sqref="C736:C747">
    <cfRule type="cellIs" dxfId="669" priority="39" operator="lessThan">
      <formula>0</formula>
    </cfRule>
  </conditionalFormatting>
  <conditionalFormatting sqref="C749:C761">
    <cfRule type="cellIs" dxfId="668" priority="40" operator="lessThan">
      <formula>0</formula>
    </cfRule>
  </conditionalFormatting>
  <conditionalFormatting sqref="C781:C793">
    <cfRule type="cellIs" dxfId="667" priority="41" operator="lessThan">
      <formula>0</formula>
    </cfRule>
  </conditionalFormatting>
  <conditionalFormatting sqref="C795:C806">
    <cfRule type="cellIs" dxfId="666" priority="42" operator="lessThan">
      <formula>0</formula>
    </cfRule>
  </conditionalFormatting>
  <conditionalFormatting sqref="C808:C820">
    <cfRule type="cellIs" dxfId="665" priority="43" operator="lessThan">
      <formula>0</formula>
    </cfRule>
  </conditionalFormatting>
  <conditionalFormatting sqref="C840:C852">
    <cfRule type="cellIs" dxfId="664" priority="44" operator="lessThan">
      <formula>0</formula>
    </cfRule>
  </conditionalFormatting>
  <conditionalFormatting sqref="C854:C865">
    <cfRule type="cellIs" dxfId="663" priority="45" operator="lessThan">
      <formula>0</formula>
    </cfRule>
  </conditionalFormatting>
  <conditionalFormatting sqref="C867:C879">
    <cfRule type="cellIs" dxfId="662" priority="46" operator="lessThan">
      <formula>0</formula>
    </cfRule>
  </conditionalFormatting>
  <conditionalFormatting sqref="C899:C911">
    <cfRule type="cellIs" dxfId="661" priority="47" operator="lessThan">
      <formula>0</formula>
    </cfRule>
  </conditionalFormatting>
  <conditionalFormatting sqref="C913:C924">
    <cfRule type="cellIs" dxfId="660" priority="48" operator="lessThan">
      <formula>0</formula>
    </cfRule>
  </conditionalFormatting>
  <conditionalFormatting sqref="C926:C938">
    <cfRule type="cellIs" dxfId="659" priority="49" operator="lessThan">
      <formula>0</formula>
    </cfRule>
  </conditionalFormatting>
  <conditionalFormatting sqref="C958:C970">
    <cfRule type="cellIs" dxfId="658" priority="50" operator="lessThan">
      <formula>0</formula>
    </cfRule>
  </conditionalFormatting>
  <conditionalFormatting sqref="C972:C983">
    <cfRule type="cellIs" dxfId="657" priority="51" operator="lessThan">
      <formula>0</formula>
    </cfRule>
  </conditionalFormatting>
  <conditionalFormatting sqref="C985:C997">
    <cfRule type="cellIs" dxfId="656" priority="52" operator="lessThan">
      <formula>0</formula>
    </cfRule>
  </conditionalFormatting>
  <conditionalFormatting sqref="C1017:C1029">
    <cfRule type="cellIs" dxfId="655" priority="53" operator="lessThan">
      <formula>0</formula>
    </cfRule>
  </conditionalFormatting>
  <conditionalFormatting sqref="C1031:C1042">
    <cfRule type="cellIs" dxfId="654" priority="54" operator="lessThan">
      <formula>0</formula>
    </cfRule>
  </conditionalFormatting>
  <conditionalFormatting sqref="C1044:C1056">
    <cfRule type="cellIs" dxfId="653" priority="55" operator="lessThan">
      <formula>0</formula>
    </cfRule>
  </conditionalFormatting>
  <conditionalFormatting sqref="C1076:C1088">
    <cfRule type="cellIs" dxfId="652" priority="56" operator="lessThan">
      <formula>0</formula>
    </cfRule>
  </conditionalFormatting>
  <conditionalFormatting sqref="C1090:C1101">
    <cfRule type="cellIs" dxfId="651" priority="57" operator="lessThan">
      <formula>0</formula>
    </cfRule>
  </conditionalFormatting>
  <conditionalFormatting sqref="C1103:C1115">
    <cfRule type="cellIs" dxfId="650" priority="58" operator="lessThan">
      <formula>0</formula>
    </cfRule>
  </conditionalFormatting>
  <conditionalFormatting sqref="D1341:D1384">
    <cfRule type="cellIs" dxfId="649" priority="59" operator="equal">
      <formula>0</formula>
    </cfRule>
  </conditionalFormatting>
  <conditionalFormatting sqref="I1341:J1364">
    <cfRule type="cellIs" dxfId="648" priority="60" operator="equal">
      <formula>0</formula>
    </cfRule>
  </conditionalFormatting>
  <pageMargins left="0.75" right="0.75" top="1" bottom="1" header="0.511811023622047" footer="0.511811023622047"/>
  <pageSetup paperSize="9" orientation="portrait" horizontalDpi="300" verticalDpi="30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D7E4BD"/>
  </sheetPr>
  <dimension ref="A1:AMJ467"/>
  <sheetViews>
    <sheetView topLeftCell="A371" zoomScaleNormal="100" workbookViewId="0">
      <selection activeCell="I374" sqref="I374"/>
    </sheetView>
  </sheetViews>
  <sheetFormatPr baseColWidth="10" defaultColWidth="9.1796875" defaultRowHeight="12.5" x14ac:dyDescent="0.25"/>
  <cols>
    <col min="1" max="2" width="16.7265625" style="21" customWidth="1"/>
    <col min="3" max="3" width="22" style="21" customWidth="1"/>
    <col min="4" max="4" width="16.7265625" style="21" customWidth="1"/>
    <col min="5" max="5" width="26" style="21" customWidth="1"/>
    <col min="6" max="9" width="16.7265625" style="21" customWidth="1"/>
    <col min="10" max="1024" width="9.1796875" style="21"/>
  </cols>
  <sheetData>
    <row r="1" spans="1:12" x14ac:dyDescent="0.25">
      <c r="A1" s="692" t="s">
        <v>23</v>
      </c>
      <c r="B1" s="692"/>
      <c r="C1" s="693">
        <f>Presentación!$C$3</f>
        <v>1990</v>
      </c>
      <c r="D1" s="693"/>
      <c r="E1" s="693"/>
      <c r="F1" s="693"/>
      <c r="G1" s="693"/>
      <c r="H1" s="693"/>
      <c r="I1" s="693"/>
    </row>
    <row r="2" spans="1:12" ht="11.25" customHeight="1" x14ac:dyDescent="0.25">
      <c r="A2" s="694" t="s">
        <v>24</v>
      </c>
      <c r="B2" s="694"/>
      <c r="C2" s="695" t="s">
        <v>25</v>
      </c>
      <c r="D2" s="695"/>
      <c r="E2" s="695"/>
      <c r="F2" s="695"/>
      <c r="G2" s="695"/>
      <c r="H2" s="695"/>
      <c r="I2" s="695"/>
      <c r="K2" s="21">
        <v>100</v>
      </c>
    </row>
    <row r="3" spans="1:12" ht="11.25" customHeight="1" x14ac:dyDescent="0.25">
      <c r="A3" s="11" t="s">
        <v>5</v>
      </c>
      <c r="B3" s="11"/>
      <c r="C3" s="9" t="s">
        <v>26</v>
      </c>
      <c r="D3" s="9"/>
      <c r="E3" s="9"/>
      <c r="F3" s="9"/>
      <c r="G3" s="9"/>
      <c r="H3" s="9"/>
      <c r="I3" s="9"/>
    </row>
    <row r="4" spans="1:12" ht="11.25" customHeight="1" x14ac:dyDescent="0.25">
      <c r="A4" s="11" t="s">
        <v>27</v>
      </c>
      <c r="B4" s="11"/>
      <c r="C4" s="9" t="s">
        <v>110</v>
      </c>
      <c r="D4" s="9"/>
      <c r="E4" s="9"/>
      <c r="F4" s="9"/>
      <c r="G4" s="9"/>
      <c r="H4" s="9"/>
      <c r="I4" s="9"/>
    </row>
    <row r="5" spans="1:12" ht="11.25" customHeight="1" x14ac:dyDescent="0.25">
      <c r="A5" s="11" t="s">
        <v>29</v>
      </c>
      <c r="B5" s="11"/>
      <c r="C5" s="9" t="s">
        <v>30</v>
      </c>
      <c r="D5" s="9"/>
      <c r="E5" s="9"/>
      <c r="F5" s="9"/>
      <c r="G5" s="9"/>
      <c r="H5" s="9"/>
      <c r="I5" s="9"/>
    </row>
    <row r="6" spans="1:12" ht="11.25" customHeight="1" x14ac:dyDescent="0.25">
      <c r="A6" s="11" t="s">
        <v>31</v>
      </c>
      <c r="B6" s="11"/>
      <c r="C6" s="9" t="s">
        <v>111</v>
      </c>
      <c r="D6" s="9"/>
      <c r="E6" s="9"/>
      <c r="F6" s="9"/>
      <c r="G6" s="9"/>
      <c r="H6" s="9"/>
      <c r="I6" s="9"/>
    </row>
    <row r="7" spans="1:12" ht="11.25" customHeight="1" x14ac:dyDescent="0.25">
      <c r="A7" s="696" t="s">
        <v>33</v>
      </c>
      <c r="B7" s="696"/>
      <c r="C7" s="23" t="s">
        <v>34</v>
      </c>
      <c r="D7" s="697" t="s">
        <v>112</v>
      </c>
      <c r="E7" s="697"/>
      <c r="F7" s="697"/>
      <c r="G7" s="697"/>
      <c r="H7" s="697"/>
      <c r="I7" s="697"/>
    </row>
    <row r="8" spans="1:12" ht="45.75" customHeight="1" x14ac:dyDescent="0.25">
      <c r="A8" s="7" t="s">
        <v>37</v>
      </c>
      <c r="B8" s="7"/>
      <c r="C8" s="6" t="s">
        <v>38</v>
      </c>
      <c r="D8" s="25" t="s">
        <v>113</v>
      </c>
      <c r="E8" s="25" t="s">
        <v>114</v>
      </c>
      <c r="F8" s="25" t="s">
        <v>41</v>
      </c>
      <c r="G8" s="25" t="s">
        <v>43</v>
      </c>
      <c r="H8" s="25" t="s">
        <v>115</v>
      </c>
      <c r="I8" s="25" t="s">
        <v>116</v>
      </c>
    </row>
    <row r="9" spans="1:12" ht="11.25" customHeight="1" x14ac:dyDescent="0.25">
      <c r="A9" s="6" t="s">
        <v>46</v>
      </c>
      <c r="B9" s="6" t="s">
        <v>47</v>
      </c>
      <c r="C9" s="6"/>
      <c r="D9" s="6" t="s">
        <v>117</v>
      </c>
      <c r="E9" s="6" t="s">
        <v>118</v>
      </c>
      <c r="F9" s="25" t="s">
        <v>119</v>
      </c>
      <c r="G9" s="25" t="s">
        <v>120</v>
      </c>
      <c r="H9" s="7" t="s">
        <v>52</v>
      </c>
      <c r="I9" s="7" t="s">
        <v>121</v>
      </c>
    </row>
    <row r="10" spans="1:12" ht="13.5" x14ac:dyDescent="0.25">
      <c r="A10" s="6"/>
      <c r="B10" s="6"/>
      <c r="C10" s="6"/>
      <c r="D10" s="6"/>
      <c r="E10" s="6"/>
      <c r="F10" s="25" t="s">
        <v>122</v>
      </c>
      <c r="G10" s="25" t="s">
        <v>123</v>
      </c>
      <c r="H10" s="7"/>
      <c r="I10" s="7"/>
    </row>
    <row r="11" spans="1:12" ht="11.25" customHeight="1" x14ac:dyDescent="0.25">
      <c r="A11" s="6"/>
      <c r="B11" s="6"/>
      <c r="C11" s="6"/>
      <c r="D11" s="6" t="s">
        <v>54</v>
      </c>
      <c r="E11" s="6" t="s">
        <v>124</v>
      </c>
      <c r="F11" s="25" t="s">
        <v>125</v>
      </c>
      <c r="G11" s="25" t="s">
        <v>126</v>
      </c>
      <c r="H11" s="7" t="s">
        <v>127</v>
      </c>
      <c r="I11" s="7" t="s">
        <v>128</v>
      </c>
    </row>
    <row r="12" spans="1:12" x14ac:dyDescent="0.25">
      <c r="A12" s="6"/>
      <c r="B12" s="6"/>
      <c r="C12" s="6"/>
      <c r="D12" s="6"/>
      <c r="E12" s="6"/>
      <c r="F12" s="25" t="s">
        <v>129</v>
      </c>
      <c r="G12" s="25" t="s">
        <v>130</v>
      </c>
      <c r="H12" s="7"/>
      <c r="I12" s="7"/>
    </row>
    <row r="13" spans="1:12" ht="13.5" x14ac:dyDescent="0.25">
      <c r="A13" s="6"/>
      <c r="B13" s="6"/>
      <c r="C13" s="6"/>
      <c r="D13" s="26" t="s">
        <v>131</v>
      </c>
      <c r="E13" s="26" t="s">
        <v>132</v>
      </c>
      <c r="F13" s="26" t="s">
        <v>63</v>
      </c>
      <c r="G13" s="26" t="s">
        <v>65</v>
      </c>
      <c r="H13" s="26" t="s">
        <v>133</v>
      </c>
      <c r="I13" s="26" t="s">
        <v>133</v>
      </c>
    </row>
    <row r="14" spans="1:12" ht="12" customHeight="1" x14ac:dyDescent="0.25">
      <c r="A14" s="689" t="s">
        <v>68</v>
      </c>
      <c r="B14" s="689" t="s">
        <v>68</v>
      </c>
      <c r="C14" s="78" t="s">
        <v>134</v>
      </c>
      <c r="D14" s="79"/>
      <c r="E14" s="79"/>
      <c r="F14" s="79"/>
      <c r="G14" s="79"/>
      <c r="H14" s="79">
        <f>(D14*E14*(1+F14)*G14)*-1</f>
        <v>0</v>
      </c>
      <c r="I14" s="79"/>
      <c r="K14" s="21">
        <v>1</v>
      </c>
      <c r="L14" s="21">
        <f>$K$2*100+K14</f>
        <v>10001</v>
      </c>
    </row>
    <row r="15" spans="1:12" x14ac:dyDescent="0.25">
      <c r="A15" s="689"/>
      <c r="B15" s="689"/>
      <c r="C15" s="80" t="s">
        <v>135</v>
      </c>
      <c r="D15" s="79"/>
      <c r="E15" s="79"/>
      <c r="F15" s="34"/>
      <c r="G15" s="34"/>
      <c r="H15" s="34">
        <f>(D15*E15*(1+F15)*G15)*-1</f>
        <v>0</v>
      </c>
      <c r="I15" s="34"/>
      <c r="K15" s="21">
        <v>2</v>
      </c>
      <c r="L15" s="21">
        <f>$K$2*100+K15</f>
        <v>10002</v>
      </c>
    </row>
    <row r="16" spans="1:12" x14ac:dyDescent="0.25">
      <c r="A16" s="689"/>
      <c r="B16" s="689"/>
      <c r="C16" s="80" t="s">
        <v>136</v>
      </c>
      <c r="D16" s="79"/>
      <c r="E16" s="79"/>
      <c r="F16" s="34"/>
      <c r="G16" s="34"/>
      <c r="H16" s="34">
        <f>(D16*E16*(1+F16)*G16)*-1</f>
        <v>0</v>
      </c>
      <c r="I16" s="34"/>
      <c r="K16" s="21">
        <v>3</v>
      </c>
      <c r="L16" s="21">
        <f>$K$2*100+K16</f>
        <v>10003</v>
      </c>
    </row>
    <row r="17" spans="1:12" x14ac:dyDescent="0.25">
      <c r="A17" s="689"/>
      <c r="B17" s="689"/>
      <c r="C17" s="80" t="s">
        <v>137</v>
      </c>
      <c r="D17" s="79"/>
      <c r="E17" s="79"/>
      <c r="F17" s="34"/>
      <c r="G17" s="34"/>
      <c r="H17" s="34">
        <f>(D17*E17*(1+F17)*G17)*-1</f>
        <v>0</v>
      </c>
      <c r="I17" s="34"/>
      <c r="K17" s="21">
        <v>4</v>
      </c>
      <c r="L17" s="21">
        <f>$K$2*100+K17</f>
        <v>10004</v>
      </c>
    </row>
    <row r="18" spans="1:12" x14ac:dyDescent="0.25">
      <c r="A18" s="698" t="s">
        <v>91</v>
      </c>
      <c r="B18" s="698"/>
      <c r="C18" s="698"/>
      <c r="D18" s="43">
        <f>SUM(D14:D17)</f>
        <v>0</v>
      </c>
      <c r="E18" s="81"/>
      <c r="F18" s="81"/>
      <c r="G18" s="81"/>
      <c r="H18" s="73">
        <f>SUM(H14:H17)</f>
        <v>0</v>
      </c>
      <c r="I18" s="73">
        <f>SUM(I14:I17)</f>
        <v>0</v>
      </c>
    </row>
    <row r="19" spans="1:12" x14ac:dyDescent="0.25">
      <c r="A19" s="82"/>
      <c r="B19" s="82"/>
      <c r="C19" s="82"/>
      <c r="D19" s="83"/>
      <c r="E19" s="74"/>
      <c r="F19" s="74"/>
      <c r="G19" s="74"/>
      <c r="H19" s="84"/>
      <c r="I19" s="84"/>
    </row>
    <row r="20" spans="1:12" x14ac:dyDescent="0.25">
      <c r="A20" s="82"/>
      <c r="B20" s="82"/>
      <c r="C20" s="82"/>
      <c r="D20" s="83"/>
      <c r="E20" s="74"/>
      <c r="F20" s="74"/>
      <c r="G20" s="74"/>
      <c r="H20" s="84"/>
      <c r="I20" s="84"/>
    </row>
    <row r="21" spans="1:12" x14ac:dyDescent="0.25">
      <c r="A21" s="692" t="s">
        <v>23</v>
      </c>
      <c r="B21" s="692"/>
      <c r="C21" s="693">
        <f>Presentación!$C$3</f>
        <v>1990</v>
      </c>
      <c r="D21" s="693"/>
      <c r="E21" s="693"/>
      <c r="F21" s="693"/>
      <c r="G21" s="693"/>
      <c r="H21" s="693"/>
      <c r="I21" s="693"/>
    </row>
    <row r="22" spans="1:12" ht="11.25" customHeight="1" x14ac:dyDescent="0.25">
      <c r="A22" s="694" t="s">
        <v>24</v>
      </c>
      <c r="B22" s="694"/>
      <c r="C22" s="699" t="s">
        <v>92</v>
      </c>
      <c r="D22" s="699"/>
      <c r="E22" s="699"/>
      <c r="F22" s="699"/>
      <c r="G22" s="699"/>
      <c r="H22" s="699"/>
      <c r="I22" s="699"/>
    </row>
    <row r="23" spans="1:12" ht="11.25" customHeight="1" x14ac:dyDescent="0.25">
      <c r="A23" s="11" t="s">
        <v>5</v>
      </c>
      <c r="B23" s="11"/>
      <c r="C23" s="9" t="s">
        <v>26</v>
      </c>
      <c r="D23" s="9"/>
      <c r="E23" s="9"/>
      <c r="F23" s="9"/>
      <c r="G23" s="9"/>
      <c r="H23" s="9"/>
      <c r="I23" s="9"/>
    </row>
    <row r="24" spans="1:12" ht="11.25" customHeight="1" x14ac:dyDescent="0.25">
      <c r="A24" s="11" t="s">
        <v>27</v>
      </c>
      <c r="B24" s="11"/>
      <c r="C24" s="9" t="s">
        <v>110</v>
      </c>
      <c r="D24" s="9"/>
      <c r="E24" s="9"/>
      <c r="F24" s="9"/>
      <c r="G24" s="9"/>
      <c r="H24" s="9"/>
      <c r="I24" s="9"/>
    </row>
    <row r="25" spans="1:12" ht="11.25" customHeight="1" x14ac:dyDescent="0.25">
      <c r="A25" s="11" t="s">
        <v>29</v>
      </c>
      <c r="B25" s="11"/>
      <c r="C25" s="9" t="s">
        <v>30</v>
      </c>
      <c r="D25" s="9"/>
      <c r="E25" s="9"/>
      <c r="F25" s="9"/>
      <c r="G25" s="9"/>
      <c r="H25" s="9"/>
      <c r="I25" s="9"/>
    </row>
    <row r="26" spans="1:12" ht="11.25" customHeight="1" x14ac:dyDescent="0.25">
      <c r="A26" s="11" t="s">
        <v>31</v>
      </c>
      <c r="B26" s="11"/>
      <c r="C26" s="9" t="s">
        <v>111</v>
      </c>
      <c r="D26" s="9"/>
      <c r="E26" s="9"/>
      <c r="F26" s="9"/>
      <c r="G26" s="9"/>
      <c r="H26" s="9"/>
      <c r="I26" s="9"/>
    </row>
    <row r="27" spans="1:12" ht="11.25" customHeight="1" x14ac:dyDescent="0.25">
      <c r="A27" s="696" t="s">
        <v>33</v>
      </c>
      <c r="B27" s="696"/>
      <c r="C27" s="23" t="s">
        <v>34</v>
      </c>
      <c r="D27" s="697" t="s">
        <v>112</v>
      </c>
      <c r="E27" s="697"/>
      <c r="F27" s="697"/>
      <c r="G27" s="697"/>
      <c r="H27" s="697"/>
      <c r="I27" s="697"/>
    </row>
    <row r="28" spans="1:12" ht="45.75" customHeight="1" x14ac:dyDescent="0.25">
      <c r="A28" s="7" t="s">
        <v>37</v>
      </c>
      <c r="B28" s="7"/>
      <c r="C28" s="6" t="s">
        <v>38</v>
      </c>
      <c r="D28" s="25" t="s">
        <v>113</v>
      </c>
      <c r="E28" s="25" t="s">
        <v>114</v>
      </c>
      <c r="F28" s="25" t="s">
        <v>41</v>
      </c>
      <c r="G28" s="25" t="s">
        <v>43</v>
      </c>
      <c r="H28" s="25" t="s">
        <v>115</v>
      </c>
      <c r="I28" s="25" t="s">
        <v>116</v>
      </c>
    </row>
    <row r="29" spans="1:12" ht="11.25" customHeight="1" x14ac:dyDescent="0.25">
      <c r="A29" s="6" t="s">
        <v>46</v>
      </c>
      <c r="B29" s="6" t="s">
        <v>47</v>
      </c>
      <c r="C29" s="6"/>
      <c r="D29" s="6" t="s">
        <v>117</v>
      </c>
      <c r="E29" s="6" t="s">
        <v>118</v>
      </c>
      <c r="F29" s="25" t="s">
        <v>119</v>
      </c>
      <c r="G29" s="25" t="s">
        <v>120</v>
      </c>
      <c r="H29" s="7" t="s">
        <v>52</v>
      </c>
      <c r="I29" s="7" t="s">
        <v>121</v>
      </c>
    </row>
    <row r="30" spans="1:12" ht="13.5" x14ac:dyDescent="0.25">
      <c r="A30" s="6"/>
      <c r="B30" s="6"/>
      <c r="C30" s="6"/>
      <c r="D30" s="6"/>
      <c r="E30" s="6"/>
      <c r="F30" s="25" t="s">
        <v>122</v>
      </c>
      <c r="G30" s="25" t="s">
        <v>123</v>
      </c>
      <c r="H30" s="7"/>
      <c r="I30" s="7"/>
    </row>
    <row r="31" spans="1:12" ht="11.25" customHeight="1" x14ac:dyDescent="0.25">
      <c r="A31" s="6"/>
      <c r="B31" s="6"/>
      <c r="C31" s="6"/>
      <c r="D31" s="6" t="s">
        <v>54</v>
      </c>
      <c r="E31" s="6" t="s">
        <v>124</v>
      </c>
      <c r="F31" s="25" t="s">
        <v>125</v>
      </c>
      <c r="G31" s="25" t="s">
        <v>126</v>
      </c>
      <c r="H31" s="7" t="s">
        <v>127</v>
      </c>
      <c r="I31" s="7" t="s">
        <v>128</v>
      </c>
    </row>
    <row r="32" spans="1:12" x14ac:dyDescent="0.25">
      <c r="A32" s="6"/>
      <c r="B32" s="6"/>
      <c r="C32" s="6"/>
      <c r="D32" s="6"/>
      <c r="E32" s="6"/>
      <c r="F32" s="25" t="s">
        <v>129</v>
      </c>
      <c r="G32" s="25" t="s">
        <v>130</v>
      </c>
      <c r="H32" s="7"/>
      <c r="I32" s="7"/>
    </row>
    <row r="33" spans="1:9" ht="13.5" x14ac:dyDescent="0.25">
      <c r="A33" s="6"/>
      <c r="B33" s="6"/>
      <c r="C33" s="6"/>
      <c r="D33" s="26" t="s">
        <v>131</v>
      </c>
      <c r="E33" s="26" t="s">
        <v>132</v>
      </c>
      <c r="F33" s="26" t="s">
        <v>63</v>
      </c>
      <c r="G33" s="26" t="s">
        <v>65</v>
      </c>
      <c r="H33" s="26" t="s">
        <v>133</v>
      </c>
      <c r="I33" s="26" t="s">
        <v>133</v>
      </c>
    </row>
    <row r="34" spans="1:9" ht="12" customHeight="1" x14ac:dyDescent="0.25">
      <c r="A34" s="689" t="s">
        <v>68</v>
      </c>
      <c r="B34" s="689" t="s">
        <v>68</v>
      </c>
      <c r="C34" s="78" t="s">
        <v>134</v>
      </c>
      <c r="D34" s="79">
        <f>D74+D94+D114+D134+D154+D174+D194+D214+D234+D254+D274+D294+D314+D334+D354+D374</f>
        <v>0</v>
      </c>
      <c r="E34" s="79"/>
      <c r="F34" s="79"/>
      <c r="G34" s="79"/>
      <c r="H34" s="79">
        <f t="shared" ref="H34:I37" si="0">H74+H94+H114+H134+H154+H174+H194+H214+H234+H254+H274+H294+H314+H334+H354+H374</f>
        <v>0</v>
      </c>
      <c r="I34" s="79">
        <f t="shared" si="0"/>
        <v>0</v>
      </c>
    </row>
    <row r="35" spans="1:9" x14ac:dyDescent="0.25">
      <c r="A35" s="689"/>
      <c r="B35" s="689"/>
      <c r="C35" s="80" t="s">
        <v>135</v>
      </c>
      <c r="D35" s="79">
        <f>D75+D95+D115+D135+D155+D175+D195+D215+D235+D255+D275+D295+D315+D335+D355+D375</f>
        <v>0</v>
      </c>
      <c r="E35" s="34"/>
      <c r="F35" s="34"/>
      <c r="G35" s="34"/>
      <c r="H35" s="79">
        <f t="shared" si="0"/>
        <v>0</v>
      </c>
      <c r="I35" s="79">
        <f t="shared" si="0"/>
        <v>0</v>
      </c>
    </row>
    <row r="36" spans="1:9" x14ac:dyDescent="0.25">
      <c r="A36" s="689"/>
      <c r="B36" s="689"/>
      <c r="C36" s="80" t="s">
        <v>136</v>
      </c>
      <c r="D36" s="79">
        <f>D76+D96+D116+D136+D156+D176+D196+D216+D236+D256+D276+D296+D316+D336+D356+D376</f>
        <v>0</v>
      </c>
      <c r="E36" s="34"/>
      <c r="F36" s="34"/>
      <c r="G36" s="34"/>
      <c r="H36" s="79">
        <f t="shared" si="0"/>
        <v>0</v>
      </c>
      <c r="I36" s="79">
        <f t="shared" si="0"/>
        <v>0</v>
      </c>
    </row>
    <row r="37" spans="1:9" x14ac:dyDescent="0.25">
      <c r="A37" s="689"/>
      <c r="B37" s="689"/>
      <c r="C37" s="80" t="s">
        <v>137</v>
      </c>
      <c r="D37" s="79">
        <f>D77+D97+D117+D137+D157+D177+D197+D217+D237+D257+D277+D297+D317+D337+D357+D377</f>
        <v>0</v>
      </c>
      <c r="E37" s="34"/>
      <c r="F37" s="34"/>
      <c r="G37" s="34"/>
      <c r="H37" s="79">
        <f t="shared" si="0"/>
        <v>0</v>
      </c>
      <c r="I37" s="79">
        <f t="shared" si="0"/>
        <v>0</v>
      </c>
    </row>
    <row r="38" spans="1:9" x14ac:dyDescent="0.25">
      <c r="A38" s="698" t="s">
        <v>91</v>
      </c>
      <c r="B38" s="698"/>
      <c r="C38" s="698"/>
      <c r="D38" s="43">
        <f>SUM(D34:D37)</f>
        <v>0</v>
      </c>
      <c r="E38" s="85"/>
      <c r="F38" s="85"/>
      <c r="G38" s="85"/>
      <c r="H38" s="73">
        <f>SUM(H34:H37)</f>
        <v>0</v>
      </c>
      <c r="I38" s="73">
        <f>SUM(I34:I37)</f>
        <v>0</v>
      </c>
    </row>
    <row r="39" spans="1:9" x14ac:dyDescent="0.25">
      <c r="A39" s="82"/>
      <c r="B39" s="82"/>
      <c r="C39" s="82"/>
      <c r="D39" s="83"/>
      <c r="E39" s="74"/>
      <c r="F39" s="74"/>
      <c r="G39" s="74"/>
      <c r="H39" s="84"/>
      <c r="I39" s="84"/>
    </row>
    <row r="40" spans="1:9" x14ac:dyDescent="0.25">
      <c r="A40" s="82"/>
      <c r="B40" s="82"/>
      <c r="C40" s="82"/>
      <c r="D40" s="83"/>
      <c r="E40" s="74"/>
      <c r="F40" s="74"/>
      <c r="G40" s="74"/>
      <c r="H40" s="84"/>
      <c r="I40" s="84"/>
    </row>
    <row r="41" spans="1:9" x14ac:dyDescent="0.25">
      <c r="A41" s="692" t="s">
        <v>23</v>
      </c>
      <c r="B41" s="692"/>
      <c r="C41" s="693">
        <f>Presentación!$C$3</f>
        <v>1990</v>
      </c>
      <c r="D41" s="693"/>
      <c r="E41" s="693"/>
      <c r="F41" s="693"/>
      <c r="G41" s="693"/>
      <c r="H41" s="693"/>
      <c r="I41" s="693"/>
    </row>
    <row r="42" spans="1:9" ht="11.25" customHeight="1" x14ac:dyDescent="0.25">
      <c r="A42" s="694" t="s">
        <v>24</v>
      </c>
      <c r="B42" s="694"/>
      <c r="C42" s="699" t="s">
        <v>93</v>
      </c>
      <c r="D42" s="699"/>
      <c r="E42" s="699"/>
      <c r="F42" s="699"/>
      <c r="G42" s="699"/>
      <c r="H42" s="699"/>
      <c r="I42" s="699"/>
    </row>
    <row r="43" spans="1:9" ht="11.25" customHeight="1" x14ac:dyDescent="0.25">
      <c r="A43" s="11" t="s">
        <v>5</v>
      </c>
      <c r="B43" s="11"/>
      <c r="C43" s="9" t="s">
        <v>26</v>
      </c>
      <c r="D43" s="9"/>
      <c r="E43" s="9"/>
      <c r="F43" s="9"/>
      <c r="G43" s="9"/>
      <c r="H43" s="9"/>
      <c r="I43" s="9"/>
    </row>
    <row r="44" spans="1:9" ht="11.25" customHeight="1" x14ac:dyDescent="0.25">
      <c r="A44" s="11" t="s">
        <v>27</v>
      </c>
      <c r="B44" s="11"/>
      <c r="C44" s="9" t="s">
        <v>110</v>
      </c>
      <c r="D44" s="9"/>
      <c r="E44" s="9"/>
      <c r="F44" s="9"/>
      <c r="G44" s="9"/>
      <c r="H44" s="9"/>
      <c r="I44" s="9"/>
    </row>
    <row r="45" spans="1:9" ht="11.25" customHeight="1" x14ac:dyDescent="0.25">
      <c r="A45" s="11" t="s">
        <v>29</v>
      </c>
      <c r="B45" s="11"/>
      <c r="C45" s="9" t="s">
        <v>30</v>
      </c>
      <c r="D45" s="9"/>
      <c r="E45" s="9"/>
      <c r="F45" s="9"/>
      <c r="G45" s="9"/>
      <c r="H45" s="9"/>
      <c r="I45" s="9"/>
    </row>
    <row r="46" spans="1:9" ht="11.25" customHeight="1" x14ac:dyDescent="0.25">
      <c r="A46" s="11" t="s">
        <v>31</v>
      </c>
      <c r="B46" s="11"/>
      <c r="C46" s="9" t="s">
        <v>111</v>
      </c>
      <c r="D46" s="9"/>
      <c r="E46" s="9"/>
      <c r="F46" s="9"/>
      <c r="G46" s="9"/>
      <c r="H46" s="9"/>
      <c r="I46" s="9"/>
    </row>
    <row r="47" spans="1:9" ht="11.25" customHeight="1" x14ac:dyDescent="0.25">
      <c r="A47" s="696" t="s">
        <v>33</v>
      </c>
      <c r="B47" s="696"/>
      <c r="C47" s="23" t="s">
        <v>34</v>
      </c>
      <c r="D47" s="697" t="s">
        <v>112</v>
      </c>
      <c r="E47" s="697"/>
      <c r="F47" s="697"/>
      <c r="G47" s="697"/>
      <c r="H47" s="697"/>
      <c r="I47" s="697"/>
    </row>
    <row r="48" spans="1:9" ht="45.75" customHeight="1" x14ac:dyDescent="0.25">
      <c r="A48" s="7" t="s">
        <v>37</v>
      </c>
      <c r="B48" s="7"/>
      <c r="C48" s="6" t="s">
        <v>38</v>
      </c>
      <c r="D48" s="25" t="s">
        <v>113</v>
      </c>
      <c r="E48" s="25" t="s">
        <v>114</v>
      </c>
      <c r="F48" s="25" t="s">
        <v>41</v>
      </c>
      <c r="G48" s="25" t="s">
        <v>43</v>
      </c>
      <c r="H48" s="25" t="s">
        <v>115</v>
      </c>
      <c r="I48" s="25" t="s">
        <v>116</v>
      </c>
    </row>
    <row r="49" spans="1:11" ht="11.25" customHeight="1" x14ac:dyDescent="0.25">
      <c r="A49" s="6" t="s">
        <v>46</v>
      </c>
      <c r="B49" s="6" t="s">
        <v>47</v>
      </c>
      <c r="C49" s="6"/>
      <c r="D49" s="6" t="s">
        <v>117</v>
      </c>
      <c r="E49" s="6" t="s">
        <v>118</v>
      </c>
      <c r="F49" s="25" t="s">
        <v>119</v>
      </c>
      <c r="G49" s="25" t="s">
        <v>120</v>
      </c>
      <c r="H49" s="7" t="s">
        <v>52</v>
      </c>
      <c r="I49" s="7" t="s">
        <v>121</v>
      </c>
    </row>
    <row r="50" spans="1:11" ht="13.5" x14ac:dyDescent="0.25">
      <c r="A50" s="6"/>
      <c r="B50" s="6"/>
      <c r="C50" s="6"/>
      <c r="D50" s="6"/>
      <c r="E50" s="6"/>
      <c r="F50" s="25" t="s">
        <v>122</v>
      </c>
      <c r="G50" s="25" t="s">
        <v>123</v>
      </c>
      <c r="H50" s="7"/>
      <c r="I50" s="7"/>
    </row>
    <row r="51" spans="1:11" ht="11.25" customHeight="1" x14ac:dyDescent="0.25">
      <c r="A51" s="6"/>
      <c r="B51" s="6"/>
      <c r="C51" s="6"/>
      <c r="D51" s="6" t="s">
        <v>54</v>
      </c>
      <c r="E51" s="6" t="s">
        <v>124</v>
      </c>
      <c r="F51" s="25" t="s">
        <v>125</v>
      </c>
      <c r="G51" s="25" t="s">
        <v>126</v>
      </c>
      <c r="H51" s="7" t="s">
        <v>127</v>
      </c>
      <c r="I51" s="7" t="s">
        <v>128</v>
      </c>
    </row>
    <row r="52" spans="1:11" x14ac:dyDescent="0.25">
      <c r="A52" s="6"/>
      <c r="B52" s="6"/>
      <c r="C52" s="6"/>
      <c r="D52" s="6"/>
      <c r="E52" s="6"/>
      <c r="F52" s="25" t="s">
        <v>129</v>
      </c>
      <c r="G52" s="25" t="s">
        <v>130</v>
      </c>
      <c r="H52" s="7"/>
      <c r="I52" s="7"/>
    </row>
    <row r="53" spans="1:11" ht="13.5" x14ac:dyDescent="0.25">
      <c r="A53" s="6"/>
      <c r="B53" s="6"/>
      <c r="C53" s="6"/>
      <c r="D53" s="26" t="s">
        <v>131</v>
      </c>
      <c r="E53" s="26" t="s">
        <v>132</v>
      </c>
      <c r="F53" s="26" t="s">
        <v>63</v>
      </c>
      <c r="G53" s="26" t="s">
        <v>65</v>
      </c>
      <c r="H53" s="26" t="s">
        <v>133</v>
      </c>
      <c r="I53" s="26" t="s">
        <v>133</v>
      </c>
    </row>
    <row r="54" spans="1:11" ht="12" customHeight="1" x14ac:dyDescent="0.25">
      <c r="A54" s="689" t="s">
        <v>68</v>
      </c>
      <c r="B54" s="689" t="s">
        <v>68</v>
      </c>
      <c r="C54" s="78" t="s">
        <v>134</v>
      </c>
      <c r="D54" s="86">
        <f t="shared" ref="D54:I57" si="1">(D14-D34)</f>
        <v>0</v>
      </c>
      <c r="E54" s="86">
        <f t="shared" si="1"/>
        <v>0</v>
      </c>
      <c r="F54" s="86">
        <f t="shared" si="1"/>
        <v>0</v>
      </c>
      <c r="G54" s="86">
        <f t="shared" si="1"/>
        <v>0</v>
      </c>
      <c r="H54" s="86">
        <f t="shared" si="1"/>
        <v>0</v>
      </c>
      <c r="I54" s="86">
        <f t="shared" si="1"/>
        <v>0</v>
      </c>
    </row>
    <row r="55" spans="1:11" x14ac:dyDescent="0.25">
      <c r="A55" s="689"/>
      <c r="B55" s="689"/>
      <c r="C55" s="80" t="s">
        <v>135</v>
      </c>
      <c r="D55" s="87">
        <f t="shared" si="1"/>
        <v>0</v>
      </c>
      <c r="E55" s="87">
        <f t="shared" si="1"/>
        <v>0</v>
      </c>
      <c r="F55" s="87">
        <f t="shared" si="1"/>
        <v>0</v>
      </c>
      <c r="G55" s="87">
        <f t="shared" si="1"/>
        <v>0</v>
      </c>
      <c r="H55" s="87">
        <f t="shared" si="1"/>
        <v>0</v>
      </c>
      <c r="I55" s="87">
        <f t="shared" si="1"/>
        <v>0</v>
      </c>
    </row>
    <row r="56" spans="1:11" x14ac:dyDescent="0.25">
      <c r="A56" s="689"/>
      <c r="B56" s="689"/>
      <c r="C56" s="80" t="s">
        <v>136</v>
      </c>
      <c r="D56" s="87">
        <f t="shared" si="1"/>
        <v>0</v>
      </c>
      <c r="E56" s="87">
        <f t="shared" si="1"/>
        <v>0</v>
      </c>
      <c r="F56" s="87">
        <f t="shared" si="1"/>
        <v>0</v>
      </c>
      <c r="G56" s="87">
        <f t="shared" si="1"/>
        <v>0</v>
      </c>
      <c r="H56" s="87">
        <f t="shared" si="1"/>
        <v>0</v>
      </c>
      <c r="I56" s="87">
        <f t="shared" si="1"/>
        <v>0</v>
      </c>
    </row>
    <row r="57" spans="1:11" x14ac:dyDescent="0.25">
      <c r="A57" s="689"/>
      <c r="B57" s="689"/>
      <c r="C57" s="80" t="s">
        <v>137</v>
      </c>
      <c r="D57" s="87">
        <f t="shared" si="1"/>
        <v>0</v>
      </c>
      <c r="E57" s="87">
        <f t="shared" si="1"/>
        <v>0</v>
      </c>
      <c r="F57" s="87">
        <f t="shared" si="1"/>
        <v>0</v>
      </c>
      <c r="G57" s="87">
        <f t="shared" si="1"/>
        <v>0</v>
      </c>
      <c r="H57" s="87">
        <f t="shared" si="1"/>
        <v>0</v>
      </c>
      <c r="I57" s="87">
        <f t="shared" si="1"/>
        <v>0</v>
      </c>
    </row>
    <row r="58" spans="1:11" x14ac:dyDescent="0.25">
      <c r="A58" s="698" t="s">
        <v>91</v>
      </c>
      <c r="B58" s="698"/>
      <c r="C58" s="698"/>
      <c r="D58" s="88">
        <f>(D18-D38)</f>
        <v>0</v>
      </c>
      <c r="E58" s="81"/>
      <c r="F58" s="81"/>
      <c r="G58" s="81"/>
      <c r="H58" s="89">
        <f>(H18-H38)</f>
        <v>0</v>
      </c>
      <c r="I58" s="89">
        <f>(I18-I38)</f>
        <v>0</v>
      </c>
    </row>
    <row r="59" spans="1:11" x14ac:dyDescent="0.25">
      <c r="A59" s="82"/>
      <c r="B59" s="82"/>
      <c r="C59" s="82"/>
      <c r="D59" s="83"/>
      <c r="E59" s="74"/>
      <c r="F59" s="74"/>
      <c r="G59" s="74"/>
      <c r="H59" s="84"/>
      <c r="I59" s="84"/>
    </row>
    <row r="60" spans="1:11" x14ac:dyDescent="0.25">
      <c r="A60" s="82"/>
      <c r="B60" s="82"/>
      <c r="C60" s="82"/>
      <c r="D60" s="83"/>
      <c r="E60" s="74"/>
      <c r="F60" s="74"/>
      <c r="G60" s="74"/>
      <c r="H60" s="84"/>
      <c r="I60" s="84"/>
    </row>
    <row r="61" spans="1:11" x14ac:dyDescent="0.25">
      <c r="A61" s="692" t="s">
        <v>23</v>
      </c>
      <c r="B61" s="692"/>
      <c r="C61" s="693">
        <f>Presentación!$C$3</f>
        <v>1990</v>
      </c>
      <c r="D61" s="693"/>
      <c r="E61" s="693"/>
      <c r="F61" s="693"/>
      <c r="G61" s="693"/>
      <c r="H61" s="693"/>
      <c r="I61" s="693"/>
    </row>
    <row r="62" spans="1:11" ht="11.25" customHeight="1" x14ac:dyDescent="0.25">
      <c r="A62" s="694" t="s">
        <v>24</v>
      </c>
      <c r="B62" s="694"/>
      <c r="C62" s="699" t="s">
        <v>94</v>
      </c>
      <c r="D62" s="699"/>
      <c r="E62" s="699"/>
      <c r="F62" s="699"/>
      <c r="G62" s="699"/>
      <c r="H62" s="699"/>
      <c r="I62" s="699"/>
      <c r="K62" s="21">
        <v>15</v>
      </c>
    </row>
    <row r="63" spans="1:11" ht="13.5" customHeight="1" x14ac:dyDescent="0.25">
      <c r="A63" s="11" t="s">
        <v>5</v>
      </c>
      <c r="B63" s="11"/>
      <c r="C63" s="9" t="s">
        <v>26</v>
      </c>
      <c r="D63" s="9"/>
      <c r="E63" s="9"/>
      <c r="F63" s="9"/>
      <c r="G63" s="9"/>
      <c r="H63" s="9"/>
      <c r="I63" s="9"/>
    </row>
    <row r="64" spans="1:11" ht="16.5" customHeight="1" x14ac:dyDescent="0.25">
      <c r="A64" s="11" t="s">
        <v>27</v>
      </c>
      <c r="B64" s="11"/>
      <c r="C64" s="9" t="s">
        <v>110</v>
      </c>
      <c r="D64" s="9"/>
      <c r="E64" s="9"/>
      <c r="F64" s="9"/>
      <c r="G64" s="9"/>
      <c r="H64" s="9"/>
      <c r="I64" s="9"/>
    </row>
    <row r="65" spans="1:12" ht="11.25" customHeight="1" x14ac:dyDescent="0.25">
      <c r="A65" s="11" t="s">
        <v>29</v>
      </c>
      <c r="B65" s="11"/>
      <c r="C65" s="9" t="s">
        <v>30</v>
      </c>
      <c r="D65" s="9"/>
      <c r="E65" s="9"/>
      <c r="F65" s="9"/>
      <c r="G65" s="9"/>
      <c r="H65" s="9"/>
      <c r="I65" s="9"/>
    </row>
    <row r="66" spans="1:12" ht="11.25" customHeight="1" x14ac:dyDescent="0.25">
      <c r="A66" s="11" t="s">
        <v>31</v>
      </c>
      <c r="B66" s="11"/>
      <c r="C66" s="9" t="s">
        <v>111</v>
      </c>
      <c r="D66" s="9"/>
      <c r="E66" s="9"/>
      <c r="F66" s="9"/>
      <c r="G66" s="9"/>
      <c r="H66" s="9"/>
      <c r="I66" s="9"/>
    </row>
    <row r="67" spans="1:12" ht="11.25" customHeight="1" x14ac:dyDescent="0.25">
      <c r="A67" s="696" t="s">
        <v>33</v>
      </c>
      <c r="B67" s="696"/>
      <c r="C67" s="23" t="s">
        <v>34</v>
      </c>
      <c r="D67" s="697" t="s">
        <v>112</v>
      </c>
      <c r="E67" s="697"/>
      <c r="F67" s="697"/>
      <c r="G67" s="697"/>
      <c r="H67" s="697"/>
      <c r="I67" s="697"/>
    </row>
    <row r="68" spans="1:12" ht="64.5" customHeight="1" x14ac:dyDescent="0.25">
      <c r="A68" s="7" t="s">
        <v>37</v>
      </c>
      <c r="B68" s="7"/>
      <c r="C68" s="6" t="s">
        <v>38</v>
      </c>
      <c r="D68" s="25" t="s">
        <v>113</v>
      </c>
      <c r="E68" s="25" t="s">
        <v>114</v>
      </c>
      <c r="F68" s="25" t="s">
        <v>41</v>
      </c>
      <c r="G68" s="25" t="s">
        <v>43</v>
      </c>
      <c r="H68" s="25" t="s">
        <v>115</v>
      </c>
      <c r="I68" s="25" t="s">
        <v>116</v>
      </c>
    </row>
    <row r="69" spans="1:12" ht="13.5" customHeight="1" x14ac:dyDescent="0.25">
      <c r="A69" s="6" t="s">
        <v>46</v>
      </c>
      <c r="B69" s="6" t="s">
        <v>47</v>
      </c>
      <c r="C69" s="6"/>
      <c r="D69" s="6" t="s">
        <v>117</v>
      </c>
      <c r="E69" s="6" t="s">
        <v>118</v>
      </c>
      <c r="F69" s="25" t="s">
        <v>119</v>
      </c>
      <c r="G69" s="25" t="s">
        <v>120</v>
      </c>
      <c r="H69" s="7" t="s">
        <v>52</v>
      </c>
      <c r="I69" s="7" t="s">
        <v>121</v>
      </c>
    </row>
    <row r="70" spans="1:12" ht="13.5" x14ac:dyDescent="0.25">
      <c r="A70" s="6"/>
      <c r="B70" s="6"/>
      <c r="C70" s="6"/>
      <c r="D70" s="6"/>
      <c r="E70" s="6"/>
      <c r="F70" s="25" t="s">
        <v>122</v>
      </c>
      <c r="G70" s="25" t="s">
        <v>123</v>
      </c>
      <c r="H70" s="7"/>
      <c r="I70" s="7"/>
    </row>
    <row r="71" spans="1:12" ht="33.75" customHeight="1" x14ac:dyDescent="0.25">
      <c r="A71" s="6"/>
      <c r="B71" s="6"/>
      <c r="C71" s="6"/>
      <c r="D71" s="6" t="s">
        <v>54</v>
      </c>
      <c r="E71" s="6" t="s">
        <v>124</v>
      </c>
      <c r="F71" s="700" t="s">
        <v>56</v>
      </c>
      <c r="G71" s="7" t="s">
        <v>58</v>
      </c>
      <c r="H71" s="7" t="s">
        <v>127</v>
      </c>
      <c r="I71" s="7" t="s">
        <v>128</v>
      </c>
    </row>
    <row r="72" spans="1:12" x14ac:dyDescent="0.25">
      <c r="A72" s="6"/>
      <c r="B72" s="6"/>
      <c r="C72" s="6"/>
      <c r="D72" s="6"/>
      <c r="E72" s="6"/>
      <c r="F72" s="700"/>
      <c r="G72" s="7"/>
      <c r="H72" s="7"/>
      <c r="I72" s="7"/>
    </row>
    <row r="73" spans="1:12" ht="13.5" x14ac:dyDescent="0.25">
      <c r="A73" s="6"/>
      <c r="B73" s="6"/>
      <c r="C73" s="6"/>
      <c r="D73" s="26" t="s">
        <v>131</v>
      </c>
      <c r="E73" s="26" t="s">
        <v>132</v>
      </c>
      <c r="F73" s="26" t="s">
        <v>63</v>
      </c>
      <c r="G73" s="26" t="s">
        <v>65</v>
      </c>
      <c r="H73" s="26" t="s">
        <v>133</v>
      </c>
      <c r="I73" s="26" t="s">
        <v>133</v>
      </c>
    </row>
    <row r="74" spans="1:12" ht="12.75" customHeight="1" x14ac:dyDescent="0.25">
      <c r="A74" s="689" t="s">
        <v>68</v>
      </c>
      <c r="B74" s="689" t="s">
        <v>68</v>
      </c>
      <c r="C74" s="78" t="s">
        <v>134</v>
      </c>
      <c r="D74" s="79"/>
      <c r="E74" s="79"/>
      <c r="F74" s="79"/>
      <c r="G74" s="79"/>
      <c r="H74" s="79">
        <f>(D74*E74*(1+F74)*G74)*-1</f>
        <v>0</v>
      </c>
      <c r="I74" s="79"/>
      <c r="K74" s="21">
        <v>1</v>
      </c>
      <c r="L74" s="21">
        <f>$K$62*100+K74</f>
        <v>1501</v>
      </c>
    </row>
    <row r="75" spans="1:12" ht="12.75" customHeight="1" x14ac:dyDescent="0.25">
      <c r="A75" s="689"/>
      <c r="B75" s="689"/>
      <c r="C75" s="80" t="s">
        <v>135</v>
      </c>
      <c r="D75" s="79"/>
      <c r="E75" s="34"/>
      <c r="F75" s="34"/>
      <c r="G75" s="34"/>
      <c r="H75" s="34">
        <f>(D75*E75*(1+F75)*G75)*-1</f>
        <v>0</v>
      </c>
      <c r="I75" s="34"/>
      <c r="K75" s="21">
        <v>2</v>
      </c>
      <c r="L75" s="21">
        <f>$K$62*100+K75</f>
        <v>1502</v>
      </c>
    </row>
    <row r="76" spans="1:12" ht="12.75" customHeight="1" x14ac:dyDescent="0.25">
      <c r="A76" s="689"/>
      <c r="B76" s="689"/>
      <c r="C76" s="80" t="s">
        <v>136</v>
      </c>
      <c r="D76" s="79"/>
      <c r="E76" s="34"/>
      <c r="F76" s="34"/>
      <c r="G76" s="34"/>
      <c r="H76" s="34">
        <f>(D76*E76*(1+F76)*G76)*-1</f>
        <v>0</v>
      </c>
      <c r="I76" s="34"/>
      <c r="K76" s="21">
        <v>3</v>
      </c>
      <c r="L76" s="21">
        <f>$K$62*100+K76</f>
        <v>1503</v>
      </c>
    </row>
    <row r="77" spans="1:12" ht="12.75" customHeight="1" x14ac:dyDescent="0.25">
      <c r="A77" s="689"/>
      <c r="B77" s="689"/>
      <c r="C77" s="80" t="s">
        <v>137</v>
      </c>
      <c r="D77" s="79"/>
      <c r="E77" s="34"/>
      <c r="F77" s="34"/>
      <c r="G77" s="34"/>
      <c r="H77" s="34">
        <f>(D77*E77*(1+F77)*G77)*-1</f>
        <v>0</v>
      </c>
      <c r="I77" s="34"/>
      <c r="K77" s="21">
        <v>4</v>
      </c>
      <c r="L77" s="21">
        <f>$K$62*100+K77</f>
        <v>1504</v>
      </c>
    </row>
    <row r="78" spans="1:12" x14ac:dyDescent="0.25">
      <c r="A78" s="701" t="s">
        <v>91</v>
      </c>
      <c r="B78" s="701"/>
      <c r="C78" s="701"/>
      <c r="D78" s="90">
        <f>SUM(D74:D77)</f>
        <v>0</v>
      </c>
      <c r="E78" s="91"/>
      <c r="F78" s="91"/>
      <c r="G78" s="91"/>
      <c r="H78" s="92">
        <f>SUM(H74:H77)</f>
        <v>0</v>
      </c>
      <c r="I78" s="92">
        <f>SUM(I74:I77)</f>
        <v>0</v>
      </c>
    </row>
    <row r="79" spans="1:12" x14ac:dyDescent="0.25">
      <c r="A79" s="82"/>
      <c r="B79" s="82"/>
      <c r="C79" s="82"/>
      <c r="D79" s="83"/>
      <c r="E79" s="74"/>
      <c r="F79" s="74"/>
      <c r="G79" s="74"/>
      <c r="H79" s="84"/>
      <c r="I79" s="84"/>
    </row>
    <row r="80" spans="1:12" x14ac:dyDescent="0.25">
      <c r="A80" s="82"/>
      <c r="B80" s="82"/>
      <c r="C80" s="82"/>
      <c r="D80" s="83"/>
      <c r="E80" s="74"/>
      <c r="F80" s="74"/>
      <c r="G80" s="74"/>
      <c r="H80" s="84"/>
      <c r="I80" s="84"/>
    </row>
    <row r="81" spans="1:12" x14ac:dyDescent="0.25">
      <c r="A81" s="692" t="s">
        <v>23</v>
      </c>
      <c r="B81" s="692"/>
      <c r="C81" s="693">
        <f>Presentación!$C$3</f>
        <v>1990</v>
      </c>
      <c r="D81" s="693"/>
      <c r="E81" s="693"/>
      <c r="F81" s="693"/>
      <c r="G81" s="693"/>
      <c r="H81" s="693"/>
      <c r="I81" s="693"/>
    </row>
    <row r="82" spans="1:12" ht="11.25" customHeight="1" x14ac:dyDescent="0.25">
      <c r="A82" s="694" t="s">
        <v>24</v>
      </c>
      <c r="B82" s="694"/>
      <c r="C82" s="699" t="s">
        <v>95</v>
      </c>
      <c r="D82" s="699"/>
      <c r="E82" s="699"/>
      <c r="F82" s="699"/>
      <c r="G82" s="699"/>
      <c r="H82" s="699"/>
      <c r="I82" s="699"/>
      <c r="K82" s="21">
        <v>1</v>
      </c>
    </row>
    <row r="83" spans="1:12" ht="13.5" customHeight="1" x14ac:dyDescent="0.25">
      <c r="A83" s="11" t="s">
        <v>5</v>
      </c>
      <c r="B83" s="11"/>
      <c r="C83" s="9" t="s">
        <v>26</v>
      </c>
      <c r="D83" s="9"/>
      <c r="E83" s="9"/>
      <c r="F83" s="9"/>
      <c r="G83" s="9"/>
      <c r="H83" s="9"/>
      <c r="I83" s="9"/>
    </row>
    <row r="84" spans="1:12" ht="16.5" customHeight="1" x14ac:dyDescent="0.25">
      <c r="A84" s="11" t="s">
        <v>27</v>
      </c>
      <c r="B84" s="11"/>
      <c r="C84" s="9" t="s">
        <v>110</v>
      </c>
      <c r="D84" s="9"/>
      <c r="E84" s="9"/>
      <c r="F84" s="9"/>
      <c r="G84" s="9"/>
      <c r="H84" s="9"/>
      <c r="I84" s="9"/>
    </row>
    <row r="85" spans="1:12" ht="11.25" customHeight="1" x14ac:dyDescent="0.25">
      <c r="A85" s="11" t="s">
        <v>29</v>
      </c>
      <c r="B85" s="11"/>
      <c r="C85" s="9" t="s">
        <v>30</v>
      </c>
      <c r="D85" s="9"/>
      <c r="E85" s="9"/>
      <c r="F85" s="9"/>
      <c r="G85" s="9"/>
      <c r="H85" s="9"/>
      <c r="I85" s="9"/>
    </row>
    <row r="86" spans="1:12" ht="11.25" customHeight="1" x14ac:dyDescent="0.25">
      <c r="A86" s="11" t="s">
        <v>31</v>
      </c>
      <c r="B86" s="11"/>
      <c r="C86" s="9" t="s">
        <v>111</v>
      </c>
      <c r="D86" s="9"/>
      <c r="E86" s="9"/>
      <c r="F86" s="9"/>
      <c r="G86" s="9"/>
      <c r="H86" s="9"/>
      <c r="I86" s="9"/>
    </row>
    <row r="87" spans="1:12" ht="11.25" customHeight="1" x14ac:dyDescent="0.25">
      <c r="A87" s="696" t="s">
        <v>33</v>
      </c>
      <c r="B87" s="696"/>
      <c r="C87" s="23" t="s">
        <v>34</v>
      </c>
      <c r="D87" s="697" t="s">
        <v>112</v>
      </c>
      <c r="E87" s="697"/>
      <c r="F87" s="697"/>
      <c r="G87" s="697"/>
      <c r="H87" s="697"/>
      <c r="I87" s="697"/>
    </row>
    <row r="88" spans="1:12" ht="64.5" customHeight="1" x14ac:dyDescent="0.25">
      <c r="A88" s="7" t="s">
        <v>37</v>
      </c>
      <c r="B88" s="7"/>
      <c r="C88" s="6" t="s">
        <v>38</v>
      </c>
      <c r="D88" s="25" t="s">
        <v>113</v>
      </c>
      <c r="E88" s="25" t="s">
        <v>114</v>
      </c>
      <c r="F88" s="25" t="s">
        <v>41</v>
      </c>
      <c r="G88" s="25" t="s">
        <v>43</v>
      </c>
      <c r="H88" s="25" t="s">
        <v>115</v>
      </c>
      <c r="I88" s="25" t="s">
        <v>116</v>
      </c>
    </row>
    <row r="89" spans="1:12" ht="13.5" customHeight="1" x14ac:dyDescent="0.25">
      <c r="A89" s="6" t="s">
        <v>46</v>
      </c>
      <c r="B89" s="6" t="s">
        <v>47</v>
      </c>
      <c r="C89" s="6"/>
      <c r="D89" s="6" t="s">
        <v>117</v>
      </c>
      <c r="E89" s="6" t="s">
        <v>118</v>
      </c>
      <c r="F89" s="25" t="s">
        <v>119</v>
      </c>
      <c r="G89" s="25" t="s">
        <v>120</v>
      </c>
      <c r="H89" s="7" t="s">
        <v>52</v>
      </c>
      <c r="I89" s="7" t="s">
        <v>121</v>
      </c>
    </row>
    <row r="90" spans="1:12" ht="13.5" x14ac:dyDescent="0.25">
      <c r="A90" s="6"/>
      <c r="B90" s="6"/>
      <c r="C90" s="6"/>
      <c r="D90" s="6"/>
      <c r="E90" s="6"/>
      <c r="F90" s="25" t="s">
        <v>122</v>
      </c>
      <c r="G90" s="25" t="s">
        <v>123</v>
      </c>
      <c r="H90" s="7"/>
      <c r="I90" s="7"/>
    </row>
    <row r="91" spans="1:12" ht="33.75" customHeight="1" x14ac:dyDescent="0.25">
      <c r="A91" s="6"/>
      <c r="B91" s="6"/>
      <c r="C91" s="6"/>
      <c r="D91" s="6" t="s">
        <v>54</v>
      </c>
      <c r="E91" s="6" t="s">
        <v>124</v>
      </c>
      <c r="F91" s="25" t="s">
        <v>125</v>
      </c>
      <c r="G91" s="25" t="s">
        <v>126</v>
      </c>
      <c r="H91" s="7" t="s">
        <v>127</v>
      </c>
      <c r="I91" s="7" t="s">
        <v>128</v>
      </c>
    </row>
    <row r="92" spans="1:12" x14ac:dyDescent="0.25">
      <c r="A92" s="6"/>
      <c r="B92" s="6"/>
      <c r="C92" s="6"/>
      <c r="D92" s="6"/>
      <c r="E92" s="6"/>
      <c r="F92" s="25" t="s">
        <v>129</v>
      </c>
      <c r="G92" s="25" t="s">
        <v>130</v>
      </c>
      <c r="H92" s="7"/>
      <c r="I92" s="7"/>
    </row>
    <row r="93" spans="1:12" ht="13.5" x14ac:dyDescent="0.25">
      <c r="A93" s="6"/>
      <c r="B93" s="6"/>
      <c r="C93" s="6"/>
      <c r="D93" s="26" t="s">
        <v>131</v>
      </c>
      <c r="E93" s="26" t="s">
        <v>132</v>
      </c>
      <c r="F93" s="26" t="s">
        <v>63</v>
      </c>
      <c r="G93" s="26" t="s">
        <v>65</v>
      </c>
      <c r="H93" s="26" t="s">
        <v>133</v>
      </c>
      <c r="I93" s="26" t="s">
        <v>133</v>
      </c>
    </row>
    <row r="94" spans="1:12" ht="12.75" customHeight="1" x14ac:dyDescent="0.25">
      <c r="A94" s="689" t="s">
        <v>68</v>
      </c>
      <c r="B94" s="689" t="s">
        <v>68</v>
      </c>
      <c r="C94" s="78" t="s">
        <v>134</v>
      </c>
      <c r="D94" s="79"/>
      <c r="E94" s="79"/>
      <c r="F94" s="79"/>
      <c r="G94" s="79"/>
      <c r="H94" s="79">
        <f>(D94*E94*(1+F94)*G94)*-1</f>
        <v>0</v>
      </c>
      <c r="I94" s="79"/>
      <c r="K94" s="21">
        <v>1</v>
      </c>
      <c r="L94" s="21">
        <f>$K$82*100+K94</f>
        <v>101</v>
      </c>
    </row>
    <row r="95" spans="1:12" ht="12.75" customHeight="1" x14ac:dyDescent="0.25">
      <c r="A95" s="689"/>
      <c r="B95" s="689"/>
      <c r="C95" s="80" t="s">
        <v>135</v>
      </c>
      <c r="D95" s="79"/>
      <c r="E95" s="34"/>
      <c r="F95" s="34"/>
      <c r="G95" s="34"/>
      <c r="H95" s="34">
        <f>(D95*E95*(1+F95)*G95)*-1</f>
        <v>0</v>
      </c>
      <c r="I95" s="34"/>
      <c r="K95" s="21">
        <v>2</v>
      </c>
      <c r="L95" s="21">
        <f>$K$82*100+K95</f>
        <v>102</v>
      </c>
    </row>
    <row r="96" spans="1:12" ht="12.75" customHeight="1" x14ac:dyDescent="0.25">
      <c r="A96" s="689"/>
      <c r="B96" s="689"/>
      <c r="C96" s="80" t="s">
        <v>136</v>
      </c>
      <c r="D96" s="79"/>
      <c r="E96" s="34"/>
      <c r="F96" s="34"/>
      <c r="G96" s="34"/>
      <c r="H96" s="34">
        <f>(D96*E96*(1+F96)*G96)*-1</f>
        <v>0</v>
      </c>
      <c r="I96" s="34"/>
      <c r="K96" s="21">
        <v>3</v>
      </c>
      <c r="L96" s="21">
        <f>$K$82*100+K96</f>
        <v>103</v>
      </c>
    </row>
    <row r="97" spans="1:12" ht="12.75" customHeight="1" x14ac:dyDescent="0.25">
      <c r="A97" s="689"/>
      <c r="B97" s="689"/>
      <c r="C97" s="80" t="s">
        <v>137</v>
      </c>
      <c r="D97" s="79"/>
      <c r="E97" s="34"/>
      <c r="F97" s="34"/>
      <c r="G97" s="34"/>
      <c r="H97" s="34">
        <f>(D97*E97*(1+F97)*G97)*-1</f>
        <v>0</v>
      </c>
      <c r="I97" s="34"/>
      <c r="K97" s="21">
        <v>4</v>
      </c>
      <c r="L97" s="21">
        <f>$K$82*100+K97</f>
        <v>104</v>
      </c>
    </row>
    <row r="98" spans="1:12" x14ac:dyDescent="0.25">
      <c r="A98" s="701" t="s">
        <v>91</v>
      </c>
      <c r="B98" s="701"/>
      <c r="C98" s="701"/>
      <c r="D98" s="90">
        <f>SUM(D94:D97)</f>
        <v>0</v>
      </c>
      <c r="E98" s="93"/>
      <c r="F98" s="93"/>
      <c r="G98" s="93"/>
      <c r="H98" s="73">
        <f>SUM(H94:H97)</f>
        <v>0</v>
      </c>
      <c r="I98" s="73">
        <f>SUM(I94:I97)</f>
        <v>0</v>
      </c>
    </row>
    <row r="99" spans="1:12" x14ac:dyDescent="0.25">
      <c r="A99" s="82"/>
      <c r="B99" s="82"/>
      <c r="C99" s="82"/>
      <c r="D99" s="83"/>
      <c r="E99" s="74"/>
      <c r="F99" s="74"/>
      <c r="G99" s="74"/>
      <c r="H99" s="84"/>
      <c r="I99" s="84"/>
    </row>
    <row r="100" spans="1:12" x14ac:dyDescent="0.25">
      <c r="A100" s="82"/>
      <c r="B100" s="82"/>
      <c r="C100" s="82"/>
      <c r="D100" s="83"/>
      <c r="E100" s="74"/>
      <c r="F100" s="74"/>
      <c r="G100" s="74"/>
      <c r="H100" s="84"/>
      <c r="I100" s="84"/>
    </row>
    <row r="101" spans="1:12" x14ac:dyDescent="0.25">
      <c r="A101" s="692" t="s">
        <v>23</v>
      </c>
      <c r="B101" s="692"/>
      <c r="C101" s="693">
        <f>Presentación!$C$3</f>
        <v>1990</v>
      </c>
      <c r="D101" s="693"/>
      <c r="E101" s="693"/>
      <c r="F101" s="693"/>
      <c r="G101" s="693"/>
      <c r="H101" s="693"/>
      <c r="I101" s="693"/>
    </row>
    <row r="102" spans="1:12" ht="11.25" customHeight="1" x14ac:dyDescent="0.25">
      <c r="A102" s="694" t="s">
        <v>24</v>
      </c>
      <c r="B102" s="694"/>
      <c r="C102" s="699" t="s">
        <v>96</v>
      </c>
      <c r="D102" s="699"/>
      <c r="E102" s="699"/>
      <c r="F102" s="699"/>
      <c r="G102" s="699"/>
      <c r="H102" s="699"/>
      <c r="I102" s="699"/>
      <c r="K102" s="21">
        <v>2</v>
      </c>
    </row>
    <row r="103" spans="1:12" ht="13.5" customHeight="1" x14ac:dyDescent="0.25">
      <c r="A103" s="11" t="s">
        <v>5</v>
      </c>
      <c r="B103" s="11"/>
      <c r="C103" s="9" t="s">
        <v>26</v>
      </c>
      <c r="D103" s="9"/>
      <c r="E103" s="9"/>
      <c r="F103" s="9"/>
      <c r="G103" s="9"/>
      <c r="H103" s="9"/>
      <c r="I103" s="9"/>
    </row>
    <row r="104" spans="1:12" ht="16.5" customHeight="1" x14ac:dyDescent="0.25">
      <c r="A104" s="11" t="s">
        <v>27</v>
      </c>
      <c r="B104" s="11"/>
      <c r="C104" s="9" t="s">
        <v>110</v>
      </c>
      <c r="D104" s="9"/>
      <c r="E104" s="9"/>
      <c r="F104" s="9"/>
      <c r="G104" s="9"/>
      <c r="H104" s="9"/>
      <c r="I104" s="9"/>
    </row>
    <row r="105" spans="1:12" ht="11.25" customHeight="1" x14ac:dyDescent="0.25">
      <c r="A105" s="11" t="s">
        <v>29</v>
      </c>
      <c r="B105" s="11"/>
      <c r="C105" s="9" t="s">
        <v>30</v>
      </c>
      <c r="D105" s="9"/>
      <c r="E105" s="9"/>
      <c r="F105" s="9"/>
      <c r="G105" s="9"/>
      <c r="H105" s="9"/>
      <c r="I105" s="9"/>
    </row>
    <row r="106" spans="1:12" ht="11.25" customHeight="1" x14ac:dyDescent="0.25">
      <c r="A106" s="11" t="s">
        <v>31</v>
      </c>
      <c r="B106" s="11"/>
      <c r="C106" s="9" t="s">
        <v>111</v>
      </c>
      <c r="D106" s="9"/>
      <c r="E106" s="9"/>
      <c r="F106" s="9"/>
      <c r="G106" s="9"/>
      <c r="H106" s="9"/>
      <c r="I106" s="9"/>
    </row>
    <row r="107" spans="1:12" ht="11.25" customHeight="1" x14ac:dyDescent="0.25">
      <c r="A107" s="696" t="s">
        <v>33</v>
      </c>
      <c r="B107" s="696"/>
      <c r="C107" s="23" t="s">
        <v>34</v>
      </c>
      <c r="D107" s="697" t="s">
        <v>112</v>
      </c>
      <c r="E107" s="697"/>
      <c r="F107" s="697"/>
      <c r="G107" s="697"/>
      <c r="H107" s="697"/>
      <c r="I107" s="697"/>
    </row>
    <row r="108" spans="1:12" ht="64.5" customHeight="1" x14ac:dyDescent="0.25">
      <c r="A108" s="7" t="s">
        <v>37</v>
      </c>
      <c r="B108" s="7"/>
      <c r="C108" s="6" t="s">
        <v>38</v>
      </c>
      <c r="D108" s="25" t="s">
        <v>113</v>
      </c>
      <c r="E108" s="25" t="s">
        <v>114</v>
      </c>
      <c r="F108" s="25" t="s">
        <v>41</v>
      </c>
      <c r="G108" s="25" t="s">
        <v>43</v>
      </c>
      <c r="H108" s="25" t="s">
        <v>115</v>
      </c>
      <c r="I108" s="25" t="s">
        <v>116</v>
      </c>
    </row>
    <row r="109" spans="1:12" ht="13.5" customHeight="1" x14ac:dyDescent="0.25">
      <c r="A109" s="6" t="s">
        <v>46</v>
      </c>
      <c r="B109" s="6" t="s">
        <v>47</v>
      </c>
      <c r="C109" s="6"/>
      <c r="D109" s="6" t="s">
        <v>117</v>
      </c>
      <c r="E109" s="6" t="s">
        <v>118</v>
      </c>
      <c r="F109" s="25" t="s">
        <v>119</v>
      </c>
      <c r="G109" s="25" t="s">
        <v>120</v>
      </c>
      <c r="H109" s="7" t="s">
        <v>52</v>
      </c>
      <c r="I109" s="7" t="s">
        <v>121</v>
      </c>
    </row>
    <row r="110" spans="1:12" ht="13.5" x14ac:dyDescent="0.25">
      <c r="A110" s="6"/>
      <c r="B110" s="6"/>
      <c r="C110" s="6"/>
      <c r="D110" s="6"/>
      <c r="E110" s="6"/>
      <c r="F110" s="25" t="s">
        <v>122</v>
      </c>
      <c r="G110" s="25" t="s">
        <v>123</v>
      </c>
      <c r="H110" s="7"/>
      <c r="I110" s="7"/>
    </row>
    <row r="111" spans="1:12" ht="33.75" customHeight="1" x14ac:dyDescent="0.25">
      <c r="A111" s="6"/>
      <c r="B111" s="6"/>
      <c r="C111" s="6"/>
      <c r="D111" s="6" t="s">
        <v>54</v>
      </c>
      <c r="E111" s="6" t="s">
        <v>124</v>
      </c>
      <c r="F111" s="25" t="s">
        <v>125</v>
      </c>
      <c r="G111" s="25" t="s">
        <v>126</v>
      </c>
      <c r="H111" s="7" t="s">
        <v>127</v>
      </c>
      <c r="I111" s="7" t="s">
        <v>128</v>
      </c>
    </row>
    <row r="112" spans="1:12" x14ac:dyDescent="0.25">
      <c r="A112" s="6"/>
      <c r="B112" s="6"/>
      <c r="C112" s="6"/>
      <c r="D112" s="6"/>
      <c r="E112" s="6"/>
      <c r="F112" s="25" t="s">
        <v>129</v>
      </c>
      <c r="G112" s="25" t="s">
        <v>130</v>
      </c>
      <c r="H112" s="7"/>
      <c r="I112" s="7"/>
    </row>
    <row r="113" spans="1:12" ht="13.5" x14ac:dyDescent="0.25">
      <c r="A113" s="6"/>
      <c r="B113" s="6"/>
      <c r="C113" s="6"/>
      <c r="D113" s="26" t="s">
        <v>131</v>
      </c>
      <c r="E113" s="26" t="s">
        <v>132</v>
      </c>
      <c r="F113" s="26" t="s">
        <v>63</v>
      </c>
      <c r="G113" s="26" t="s">
        <v>65</v>
      </c>
      <c r="H113" s="26" t="s">
        <v>133</v>
      </c>
      <c r="I113" s="26" t="s">
        <v>133</v>
      </c>
    </row>
    <row r="114" spans="1:12" ht="12.75" customHeight="1" x14ac:dyDescent="0.25">
      <c r="A114" s="689" t="s">
        <v>68</v>
      </c>
      <c r="B114" s="689" t="s">
        <v>68</v>
      </c>
      <c r="C114" s="78" t="s">
        <v>134</v>
      </c>
      <c r="D114" s="79"/>
      <c r="E114" s="79"/>
      <c r="F114" s="79"/>
      <c r="G114" s="79"/>
      <c r="H114" s="79">
        <f>(D114*E114*(1+F114)*G114)*-1</f>
        <v>0</v>
      </c>
      <c r="I114" s="79"/>
      <c r="K114" s="21">
        <v>1</v>
      </c>
      <c r="L114" s="21">
        <f>$K102*100+K114</f>
        <v>201</v>
      </c>
    </row>
    <row r="115" spans="1:12" ht="12.75" customHeight="1" x14ac:dyDescent="0.25">
      <c r="A115" s="689"/>
      <c r="B115" s="689"/>
      <c r="C115" s="80" t="s">
        <v>135</v>
      </c>
      <c r="D115" s="79"/>
      <c r="E115" s="34"/>
      <c r="F115" s="34"/>
      <c r="G115" s="34"/>
      <c r="H115" s="34">
        <f>(D115*E115*(1+F115)*G115)*-1</f>
        <v>0</v>
      </c>
      <c r="I115" s="34"/>
      <c r="K115" s="21">
        <v>2</v>
      </c>
      <c r="L115" s="21">
        <f>$K102*100+K115</f>
        <v>202</v>
      </c>
    </row>
    <row r="116" spans="1:12" ht="12.75" customHeight="1" x14ac:dyDescent="0.25">
      <c r="A116" s="689"/>
      <c r="B116" s="689"/>
      <c r="C116" s="80" t="s">
        <v>136</v>
      </c>
      <c r="D116" s="79"/>
      <c r="E116" s="34"/>
      <c r="F116" s="34"/>
      <c r="G116" s="34"/>
      <c r="H116" s="34">
        <f>(D116*E116*(1+F116)*G116)*-1</f>
        <v>0</v>
      </c>
      <c r="I116" s="34"/>
      <c r="K116" s="21">
        <v>3</v>
      </c>
      <c r="L116" s="21">
        <f>$K102*100+K116</f>
        <v>203</v>
      </c>
    </row>
    <row r="117" spans="1:12" ht="12.75" customHeight="1" x14ac:dyDescent="0.25">
      <c r="A117" s="689"/>
      <c r="B117" s="689"/>
      <c r="C117" s="80" t="s">
        <v>137</v>
      </c>
      <c r="D117" s="79"/>
      <c r="E117" s="34"/>
      <c r="F117" s="34"/>
      <c r="G117" s="34"/>
      <c r="H117" s="34">
        <f>(D117*E117*(1+F117)*G117)*-1</f>
        <v>0</v>
      </c>
      <c r="I117" s="34"/>
      <c r="K117" s="21">
        <v>4</v>
      </c>
      <c r="L117" s="21">
        <f>$K102*100+K117</f>
        <v>204</v>
      </c>
    </row>
    <row r="118" spans="1:12" x14ac:dyDescent="0.25">
      <c r="A118" s="701" t="s">
        <v>91</v>
      </c>
      <c r="B118" s="701"/>
      <c r="C118" s="701"/>
      <c r="D118" s="90">
        <f>SUM(D114:D117)</f>
        <v>0</v>
      </c>
      <c r="E118" s="93"/>
      <c r="F118" s="93"/>
      <c r="G118" s="93"/>
      <c r="H118" s="73">
        <f>SUM(H114:H117)</f>
        <v>0</v>
      </c>
      <c r="I118" s="73">
        <f>SUM(I114:I117)</f>
        <v>0</v>
      </c>
    </row>
    <row r="119" spans="1:12" x14ac:dyDescent="0.25">
      <c r="A119" s="82"/>
      <c r="B119" s="82"/>
      <c r="C119" s="82"/>
      <c r="D119" s="83"/>
      <c r="E119" s="74"/>
      <c r="F119" s="74"/>
      <c r="G119" s="74"/>
      <c r="H119" s="84"/>
      <c r="I119" s="84"/>
    </row>
    <row r="120" spans="1:12" x14ac:dyDescent="0.25">
      <c r="A120" s="82"/>
      <c r="B120" s="82"/>
      <c r="C120" s="82"/>
      <c r="D120" s="83"/>
      <c r="E120" s="74"/>
      <c r="F120" s="74"/>
      <c r="G120" s="74"/>
      <c r="H120" s="84"/>
      <c r="I120" s="84"/>
    </row>
    <row r="121" spans="1:12" x14ac:dyDescent="0.25">
      <c r="A121" s="692" t="s">
        <v>23</v>
      </c>
      <c r="B121" s="692"/>
      <c r="C121" s="693">
        <f>Presentación!$C$3</f>
        <v>1990</v>
      </c>
      <c r="D121" s="693"/>
      <c r="E121" s="693"/>
      <c r="F121" s="693"/>
      <c r="G121" s="693"/>
      <c r="H121" s="693"/>
      <c r="I121" s="693"/>
    </row>
    <row r="122" spans="1:12" ht="11.25" customHeight="1" x14ac:dyDescent="0.25">
      <c r="A122" s="694" t="s">
        <v>24</v>
      </c>
      <c r="B122" s="694"/>
      <c r="C122" s="699" t="s">
        <v>97</v>
      </c>
      <c r="D122" s="699"/>
      <c r="E122" s="699"/>
      <c r="F122" s="699"/>
      <c r="G122" s="699"/>
      <c r="H122" s="699"/>
      <c r="I122" s="699"/>
      <c r="K122" s="21">
        <v>3</v>
      </c>
    </row>
    <row r="123" spans="1:12" ht="13.5" customHeight="1" x14ac:dyDescent="0.25">
      <c r="A123" s="11" t="s">
        <v>5</v>
      </c>
      <c r="B123" s="11"/>
      <c r="C123" s="9" t="s">
        <v>26</v>
      </c>
      <c r="D123" s="9"/>
      <c r="E123" s="9"/>
      <c r="F123" s="9"/>
      <c r="G123" s="9"/>
      <c r="H123" s="9"/>
      <c r="I123" s="9"/>
    </row>
    <row r="124" spans="1:12" ht="16.5" customHeight="1" x14ac:dyDescent="0.25">
      <c r="A124" s="11" t="s">
        <v>27</v>
      </c>
      <c r="B124" s="11"/>
      <c r="C124" s="9" t="s">
        <v>110</v>
      </c>
      <c r="D124" s="9"/>
      <c r="E124" s="9"/>
      <c r="F124" s="9"/>
      <c r="G124" s="9"/>
      <c r="H124" s="9"/>
      <c r="I124" s="9"/>
    </row>
    <row r="125" spans="1:12" ht="11.25" customHeight="1" x14ac:dyDescent="0.25">
      <c r="A125" s="11" t="s">
        <v>29</v>
      </c>
      <c r="B125" s="11"/>
      <c r="C125" s="9" t="s">
        <v>30</v>
      </c>
      <c r="D125" s="9"/>
      <c r="E125" s="9"/>
      <c r="F125" s="9"/>
      <c r="G125" s="9"/>
      <c r="H125" s="9"/>
      <c r="I125" s="9"/>
    </row>
    <row r="126" spans="1:12" ht="11.25" customHeight="1" x14ac:dyDescent="0.25">
      <c r="A126" s="11" t="s">
        <v>31</v>
      </c>
      <c r="B126" s="11"/>
      <c r="C126" s="9" t="s">
        <v>111</v>
      </c>
      <c r="D126" s="9"/>
      <c r="E126" s="9"/>
      <c r="F126" s="9"/>
      <c r="G126" s="9"/>
      <c r="H126" s="9"/>
      <c r="I126" s="9"/>
    </row>
    <row r="127" spans="1:12" ht="11.25" customHeight="1" x14ac:dyDescent="0.25">
      <c r="A127" s="696" t="s">
        <v>33</v>
      </c>
      <c r="B127" s="696"/>
      <c r="C127" s="23" t="s">
        <v>34</v>
      </c>
      <c r="D127" s="697" t="s">
        <v>112</v>
      </c>
      <c r="E127" s="697"/>
      <c r="F127" s="697"/>
      <c r="G127" s="697"/>
      <c r="H127" s="697"/>
      <c r="I127" s="697"/>
    </row>
    <row r="128" spans="1:12" ht="64.5" customHeight="1" x14ac:dyDescent="0.25">
      <c r="A128" s="7" t="s">
        <v>37</v>
      </c>
      <c r="B128" s="7"/>
      <c r="C128" s="6" t="s">
        <v>38</v>
      </c>
      <c r="D128" s="25" t="s">
        <v>113</v>
      </c>
      <c r="E128" s="25" t="s">
        <v>114</v>
      </c>
      <c r="F128" s="25" t="s">
        <v>41</v>
      </c>
      <c r="G128" s="25" t="s">
        <v>43</v>
      </c>
      <c r="H128" s="25" t="s">
        <v>115</v>
      </c>
      <c r="I128" s="25" t="s">
        <v>116</v>
      </c>
    </row>
    <row r="129" spans="1:12" ht="12.75" customHeight="1" x14ac:dyDescent="0.25">
      <c r="A129" s="6" t="s">
        <v>46</v>
      </c>
      <c r="B129" s="6" t="s">
        <v>47</v>
      </c>
      <c r="C129" s="6"/>
      <c r="D129" s="6" t="s">
        <v>117</v>
      </c>
      <c r="E129" s="6" t="s">
        <v>118</v>
      </c>
      <c r="F129" s="25" t="s">
        <v>119</v>
      </c>
      <c r="G129" s="25" t="s">
        <v>120</v>
      </c>
      <c r="H129" s="7" t="s">
        <v>52</v>
      </c>
      <c r="I129" s="7" t="s">
        <v>121</v>
      </c>
    </row>
    <row r="130" spans="1:12" ht="13.5" x14ac:dyDescent="0.25">
      <c r="A130" s="6"/>
      <c r="B130" s="6"/>
      <c r="C130" s="6"/>
      <c r="D130" s="6"/>
      <c r="E130" s="6"/>
      <c r="F130" s="25" t="s">
        <v>122</v>
      </c>
      <c r="G130" s="25" t="s">
        <v>123</v>
      </c>
      <c r="H130" s="7"/>
      <c r="I130" s="7"/>
    </row>
    <row r="131" spans="1:12" ht="33.75" customHeight="1" x14ac:dyDescent="0.25">
      <c r="A131" s="6"/>
      <c r="B131" s="6"/>
      <c r="C131" s="6"/>
      <c r="D131" s="6" t="s">
        <v>54</v>
      </c>
      <c r="E131" s="6" t="s">
        <v>124</v>
      </c>
      <c r="F131" s="25" t="s">
        <v>125</v>
      </c>
      <c r="G131" s="25" t="s">
        <v>126</v>
      </c>
      <c r="H131" s="7" t="s">
        <v>127</v>
      </c>
      <c r="I131" s="7" t="s">
        <v>128</v>
      </c>
    </row>
    <row r="132" spans="1:12" x14ac:dyDescent="0.25">
      <c r="A132" s="6"/>
      <c r="B132" s="6"/>
      <c r="C132" s="6"/>
      <c r="D132" s="6"/>
      <c r="E132" s="6"/>
      <c r="F132" s="25" t="s">
        <v>129</v>
      </c>
      <c r="G132" s="25" t="s">
        <v>130</v>
      </c>
      <c r="H132" s="7"/>
      <c r="I132" s="7"/>
    </row>
    <row r="133" spans="1:12" ht="13.5" x14ac:dyDescent="0.25">
      <c r="A133" s="6"/>
      <c r="B133" s="6"/>
      <c r="C133" s="6"/>
      <c r="D133" s="26" t="s">
        <v>131</v>
      </c>
      <c r="E133" s="26" t="s">
        <v>132</v>
      </c>
      <c r="F133" s="26" t="s">
        <v>63</v>
      </c>
      <c r="G133" s="26" t="s">
        <v>65</v>
      </c>
      <c r="H133" s="26" t="s">
        <v>133</v>
      </c>
      <c r="I133" s="26" t="s">
        <v>133</v>
      </c>
    </row>
    <row r="134" spans="1:12" ht="12.75" customHeight="1" x14ac:dyDescent="0.25">
      <c r="A134" s="689" t="s">
        <v>68</v>
      </c>
      <c r="B134" s="689" t="s">
        <v>68</v>
      </c>
      <c r="C134" s="78" t="s">
        <v>134</v>
      </c>
      <c r="D134" s="79"/>
      <c r="E134" s="79"/>
      <c r="F134" s="79"/>
      <c r="G134" s="79"/>
      <c r="H134" s="79">
        <f>D134*E134*(1+F134)*G134</f>
        <v>0</v>
      </c>
      <c r="I134" s="79"/>
      <c r="K134" s="21">
        <v>1</v>
      </c>
      <c r="L134" s="21">
        <f>$K122*100+K134</f>
        <v>301</v>
      </c>
    </row>
    <row r="135" spans="1:12" ht="12.75" customHeight="1" x14ac:dyDescent="0.25">
      <c r="A135" s="689"/>
      <c r="B135" s="689"/>
      <c r="C135" s="80" t="s">
        <v>135</v>
      </c>
      <c r="D135" s="79"/>
      <c r="E135" s="34"/>
      <c r="F135" s="34"/>
      <c r="G135" s="34"/>
      <c r="H135" s="34">
        <f>D135*E135*(1+F135)*G135</f>
        <v>0</v>
      </c>
      <c r="I135" s="34"/>
      <c r="K135" s="21">
        <v>2</v>
      </c>
      <c r="L135" s="21">
        <f>$K122*100+K135</f>
        <v>302</v>
      </c>
    </row>
    <row r="136" spans="1:12" ht="12.75" customHeight="1" x14ac:dyDescent="0.25">
      <c r="A136" s="689"/>
      <c r="B136" s="689"/>
      <c r="C136" s="80" t="s">
        <v>136</v>
      </c>
      <c r="D136" s="79"/>
      <c r="E136" s="34"/>
      <c r="F136" s="34"/>
      <c r="G136" s="34"/>
      <c r="H136" s="34">
        <f>D136*E136*(1+F136)*G136</f>
        <v>0</v>
      </c>
      <c r="I136" s="34"/>
      <c r="K136" s="21">
        <v>3</v>
      </c>
      <c r="L136" s="21">
        <f>$K122*100+K136</f>
        <v>303</v>
      </c>
    </row>
    <row r="137" spans="1:12" ht="12.75" customHeight="1" x14ac:dyDescent="0.25">
      <c r="A137" s="689"/>
      <c r="B137" s="689"/>
      <c r="C137" s="80" t="s">
        <v>137</v>
      </c>
      <c r="D137" s="79"/>
      <c r="E137" s="34"/>
      <c r="F137" s="34"/>
      <c r="G137" s="34"/>
      <c r="H137" s="34">
        <f>D137*E137*(1+F137)*G137</f>
        <v>0</v>
      </c>
      <c r="I137" s="34"/>
      <c r="K137" s="21">
        <v>4</v>
      </c>
      <c r="L137" s="21">
        <f>$K122*100+K137</f>
        <v>304</v>
      </c>
    </row>
    <row r="138" spans="1:12" x14ac:dyDescent="0.25">
      <c r="A138" s="701" t="s">
        <v>91</v>
      </c>
      <c r="B138" s="701"/>
      <c r="C138" s="701"/>
      <c r="D138" s="90">
        <f>SUM(D134:D137)</f>
        <v>0</v>
      </c>
      <c r="E138" s="93"/>
      <c r="F138" s="93"/>
      <c r="G138" s="93"/>
      <c r="H138" s="73">
        <f>SUM(H134:H137)</f>
        <v>0</v>
      </c>
      <c r="I138" s="73">
        <f>SUM(I134:I137)</f>
        <v>0</v>
      </c>
    </row>
    <row r="139" spans="1:12" x14ac:dyDescent="0.25">
      <c r="A139" s="82"/>
      <c r="B139" s="82"/>
      <c r="C139" s="82"/>
      <c r="D139" s="83"/>
      <c r="E139" s="74"/>
      <c r="F139" s="74"/>
      <c r="G139" s="74"/>
      <c r="H139" s="84"/>
      <c r="I139" s="84"/>
    </row>
    <row r="140" spans="1:12" x14ac:dyDescent="0.25">
      <c r="A140" s="82"/>
      <c r="B140" s="82"/>
      <c r="C140" s="82"/>
      <c r="D140" s="83"/>
      <c r="E140" s="74"/>
      <c r="F140" s="74"/>
      <c r="G140" s="74"/>
      <c r="H140" s="84"/>
      <c r="I140" s="84"/>
    </row>
    <row r="141" spans="1:12" x14ac:dyDescent="0.25">
      <c r="A141" s="692" t="s">
        <v>23</v>
      </c>
      <c r="B141" s="692"/>
      <c r="C141" s="693">
        <f>Presentación!$C$3</f>
        <v>1990</v>
      </c>
      <c r="D141" s="693"/>
      <c r="E141" s="693"/>
      <c r="F141" s="693"/>
      <c r="G141" s="693"/>
      <c r="H141" s="693"/>
      <c r="I141" s="693"/>
    </row>
    <row r="142" spans="1:12" ht="11.25" customHeight="1" x14ac:dyDescent="0.25">
      <c r="A142" s="694" t="s">
        <v>24</v>
      </c>
      <c r="B142" s="694"/>
      <c r="C142" s="699" t="s">
        <v>98</v>
      </c>
      <c r="D142" s="699"/>
      <c r="E142" s="699"/>
      <c r="F142" s="699"/>
      <c r="G142" s="699"/>
      <c r="H142" s="699"/>
      <c r="I142" s="699"/>
      <c r="K142" s="21">
        <v>4</v>
      </c>
    </row>
    <row r="143" spans="1:12" ht="13.5" customHeight="1" x14ac:dyDescent="0.25">
      <c r="A143" s="11" t="s">
        <v>5</v>
      </c>
      <c r="B143" s="11"/>
      <c r="C143" s="9" t="s">
        <v>26</v>
      </c>
      <c r="D143" s="9"/>
      <c r="E143" s="9"/>
      <c r="F143" s="9"/>
      <c r="G143" s="9"/>
      <c r="H143" s="9"/>
      <c r="I143" s="9"/>
    </row>
    <row r="144" spans="1:12" ht="16.5" customHeight="1" x14ac:dyDescent="0.25">
      <c r="A144" s="11" t="s">
        <v>27</v>
      </c>
      <c r="B144" s="11"/>
      <c r="C144" s="9" t="s">
        <v>110</v>
      </c>
      <c r="D144" s="9"/>
      <c r="E144" s="9"/>
      <c r="F144" s="9"/>
      <c r="G144" s="9"/>
      <c r="H144" s="9"/>
      <c r="I144" s="9"/>
    </row>
    <row r="145" spans="1:12" ht="11.25" customHeight="1" x14ac:dyDescent="0.25">
      <c r="A145" s="11" t="s">
        <v>29</v>
      </c>
      <c r="B145" s="11"/>
      <c r="C145" s="9" t="s">
        <v>30</v>
      </c>
      <c r="D145" s="9"/>
      <c r="E145" s="9"/>
      <c r="F145" s="9"/>
      <c r="G145" s="9"/>
      <c r="H145" s="9"/>
      <c r="I145" s="9"/>
    </row>
    <row r="146" spans="1:12" ht="11.25" customHeight="1" x14ac:dyDescent="0.25">
      <c r="A146" s="11" t="s">
        <v>31</v>
      </c>
      <c r="B146" s="11"/>
      <c r="C146" s="9" t="s">
        <v>111</v>
      </c>
      <c r="D146" s="9"/>
      <c r="E146" s="9"/>
      <c r="F146" s="9"/>
      <c r="G146" s="9"/>
      <c r="H146" s="9"/>
      <c r="I146" s="9"/>
    </row>
    <row r="147" spans="1:12" ht="11.25" customHeight="1" x14ac:dyDescent="0.25">
      <c r="A147" s="696" t="s">
        <v>33</v>
      </c>
      <c r="B147" s="696"/>
      <c r="C147" s="23" t="s">
        <v>34</v>
      </c>
      <c r="D147" s="697" t="s">
        <v>112</v>
      </c>
      <c r="E147" s="697"/>
      <c r="F147" s="697"/>
      <c r="G147" s="697"/>
      <c r="H147" s="697"/>
      <c r="I147" s="697"/>
    </row>
    <row r="148" spans="1:12" ht="64.5" customHeight="1" x14ac:dyDescent="0.25">
      <c r="A148" s="7" t="s">
        <v>37</v>
      </c>
      <c r="B148" s="7"/>
      <c r="C148" s="6" t="s">
        <v>38</v>
      </c>
      <c r="D148" s="25" t="s">
        <v>113</v>
      </c>
      <c r="E148" s="25" t="s">
        <v>114</v>
      </c>
      <c r="F148" s="25" t="s">
        <v>41</v>
      </c>
      <c r="G148" s="25" t="s">
        <v>43</v>
      </c>
      <c r="H148" s="25" t="s">
        <v>115</v>
      </c>
      <c r="I148" s="25" t="s">
        <v>116</v>
      </c>
    </row>
    <row r="149" spans="1:12" ht="12.75" customHeight="1" x14ac:dyDescent="0.25">
      <c r="A149" s="6" t="s">
        <v>46</v>
      </c>
      <c r="B149" s="6" t="s">
        <v>47</v>
      </c>
      <c r="C149" s="6"/>
      <c r="D149" s="6" t="s">
        <v>117</v>
      </c>
      <c r="E149" s="6" t="s">
        <v>118</v>
      </c>
      <c r="F149" s="25" t="s">
        <v>119</v>
      </c>
      <c r="G149" s="25" t="s">
        <v>120</v>
      </c>
      <c r="H149" s="7" t="s">
        <v>52</v>
      </c>
      <c r="I149" s="7" t="s">
        <v>121</v>
      </c>
    </row>
    <row r="150" spans="1:12" ht="13.5" x14ac:dyDescent="0.25">
      <c r="A150" s="6"/>
      <c r="B150" s="6"/>
      <c r="C150" s="6"/>
      <c r="D150" s="6"/>
      <c r="E150" s="6"/>
      <c r="F150" s="25" t="s">
        <v>122</v>
      </c>
      <c r="G150" s="25" t="s">
        <v>123</v>
      </c>
      <c r="H150" s="7"/>
      <c r="I150" s="7"/>
    </row>
    <row r="151" spans="1:12" ht="33.75" customHeight="1" x14ac:dyDescent="0.25">
      <c r="A151" s="6"/>
      <c r="B151" s="6"/>
      <c r="C151" s="6"/>
      <c r="D151" s="6" t="s">
        <v>54</v>
      </c>
      <c r="E151" s="6" t="s">
        <v>124</v>
      </c>
      <c r="F151" s="25" t="s">
        <v>125</v>
      </c>
      <c r="G151" s="25" t="s">
        <v>126</v>
      </c>
      <c r="H151" s="7" t="s">
        <v>127</v>
      </c>
      <c r="I151" s="7" t="s">
        <v>128</v>
      </c>
    </row>
    <row r="152" spans="1:12" x14ac:dyDescent="0.25">
      <c r="A152" s="6"/>
      <c r="B152" s="6"/>
      <c r="C152" s="6"/>
      <c r="D152" s="6"/>
      <c r="E152" s="6"/>
      <c r="F152" s="25" t="s">
        <v>129</v>
      </c>
      <c r="G152" s="25" t="s">
        <v>130</v>
      </c>
      <c r="H152" s="7"/>
      <c r="I152" s="7"/>
    </row>
    <row r="153" spans="1:12" ht="13.5" x14ac:dyDescent="0.25">
      <c r="A153" s="6"/>
      <c r="B153" s="6"/>
      <c r="C153" s="6"/>
      <c r="D153" s="26" t="s">
        <v>131</v>
      </c>
      <c r="E153" s="26" t="s">
        <v>132</v>
      </c>
      <c r="F153" s="26" t="s">
        <v>63</v>
      </c>
      <c r="G153" s="26" t="s">
        <v>65</v>
      </c>
      <c r="H153" s="26" t="s">
        <v>133</v>
      </c>
      <c r="I153" s="26" t="s">
        <v>133</v>
      </c>
    </row>
    <row r="154" spans="1:12" ht="12.75" customHeight="1" x14ac:dyDescent="0.25">
      <c r="A154" s="689" t="s">
        <v>68</v>
      </c>
      <c r="B154" s="689" t="s">
        <v>68</v>
      </c>
      <c r="C154" s="78" t="s">
        <v>134</v>
      </c>
      <c r="D154" s="79"/>
      <c r="E154" s="79"/>
      <c r="F154" s="79"/>
      <c r="G154" s="79"/>
      <c r="H154" s="79">
        <f>(D154*E154*(1+F154)*G154)*-1</f>
        <v>0</v>
      </c>
      <c r="I154" s="79"/>
      <c r="K154" s="21">
        <v>1</v>
      </c>
      <c r="L154" s="21">
        <f>$K142*100+K154</f>
        <v>401</v>
      </c>
    </row>
    <row r="155" spans="1:12" ht="12.75" customHeight="1" x14ac:dyDescent="0.25">
      <c r="A155" s="689"/>
      <c r="B155" s="689"/>
      <c r="C155" s="80" t="s">
        <v>135</v>
      </c>
      <c r="D155" s="79"/>
      <c r="E155" s="34"/>
      <c r="F155" s="34"/>
      <c r="G155" s="34"/>
      <c r="H155" s="34">
        <f>(D155*E155*(1+F155)*G155)*-1</f>
        <v>0</v>
      </c>
      <c r="I155" s="34"/>
      <c r="K155" s="21">
        <v>2</v>
      </c>
      <c r="L155" s="21">
        <f>$K142*100+K155</f>
        <v>402</v>
      </c>
    </row>
    <row r="156" spans="1:12" ht="12.75" customHeight="1" x14ac:dyDescent="0.25">
      <c r="A156" s="689"/>
      <c r="B156" s="689"/>
      <c r="C156" s="80" t="s">
        <v>136</v>
      </c>
      <c r="D156" s="79"/>
      <c r="E156" s="34"/>
      <c r="F156" s="34"/>
      <c r="G156" s="34"/>
      <c r="H156" s="34">
        <f>(D156*E156*(1+F156)*G156)*-1</f>
        <v>0</v>
      </c>
      <c r="I156" s="34"/>
      <c r="K156" s="21">
        <v>3</v>
      </c>
      <c r="L156" s="21">
        <f>$K142*100+K156</f>
        <v>403</v>
      </c>
    </row>
    <row r="157" spans="1:12" ht="12.75" customHeight="1" x14ac:dyDescent="0.25">
      <c r="A157" s="689"/>
      <c r="B157" s="689"/>
      <c r="C157" s="80" t="s">
        <v>137</v>
      </c>
      <c r="D157" s="79"/>
      <c r="E157" s="34"/>
      <c r="F157" s="34"/>
      <c r="G157" s="34"/>
      <c r="H157" s="34">
        <f>(D157*E157*(1+F157)*G157)*-1</f>
        <v>0</v>
      </c>
      <c r="I157" s="34"/>
      <c r="K157" s="21">
        <v>4</v>
      </c>
      <c r="L157" s="21">
        <f>$K142*100+K157</f>
        <v>404</v>
      </c>
    </row>
    <row r="158" spans="1:12" x14ac:dyDescent="0.25">
      <c r="A158" s="701" t="s">
        <v>91</v>
      </c>
      <c r="B158" s="701"/>
      <c r="C158" s="701"/>
      <c r="D158" s="90">
        <f>SUM(D154:D157)</f>
        <v>0</v>
      </c>
      <c r="E158" s="93"/>
      <c r="F158" s="93"/>
      <c r="G158" s="93"/>
      <c r="H158" s="73">
        <f>SUM(H154:H157)</f>
        <v>0</v>
      </c>
      <c r="I158" s="73">
        <f>SUM(I154:I157)</f>
        <v>0</v>
      </c>
    </row>
    <row r="159" spans="1:12" x14ac:dyDescent="0.25">
      <c r="A159" s="82"/>
      <c r="B159" s="82"/>
      <c r="C159" s="82"/>
      <c r="D159" s="83"/>
      <c r="E159" s="74"/>
      <c r="F159" s="74"/>
      <c r="G159" s="74"/>
      <c r="H159" s="84"/>
      <c r="I159" s="84"/>
    </row>
    <row r="160" spans="1:12" x14ac:dyDescent="0.25">
      <c r="A160" s="82"/>
      <c r="B160" s="82"/>
      <c r="C160" s="82"/>
      <c r="D160" s="83"/>
      <c r="E160" s="74"/>
      <c r="F160" s="74"/>
      <c r="G160" s="74"/>
      <c r="H160" s="84"/>
      <c r="I160" s="84"/>
    </row>
    <row r="161" spans="1:12" x14ac:dyDescent="0.25">
      <c r="A161" s="692" t="s">
        <v>23</v>
      </c>
      <c r="B161" s="692"/>
      <c r="C161" s="693">
        <f>Presentación!$C$3</f>
        <v>1990</v>
      </c>
      <c r="D161" s="693"/>
      <c r="E161" s="693"/>
      <c r="F161" s="693"/>
      <c r="G161" s="693"/>
      <c r="H161" s="693"/>
      <c r="I161" s="693"/>
    </row>
    <row r="162" spans="1:12" ht="11.25" customHeight="1" x14ac:dyDescent="0.25">
      <c r="A162" s="694" t="s">
        <v>24</v>
      </c>
      <c r="B162" s="694"/>
      <c r="C162" s="699" t="s">
        <v>99</v>
      </c>
      <c r="D162" s="699"/>
      <c r="E162" s="699"/>
      <c r="F162" s="699"/>
      <c r="G162" s="699"/>
      <c r="H162" s="699"/>
      <c r="I162" s="699"/>
      <c r="K162" s="21">
        <v>5</v>
      </c>
    </row>
    <row r="163" spans="1:12" ht="13.5" customHeight="1" x14ac:dyDescent="0.25">
      <c r="A163" s="11" t="s">
        <v>5</v>
      </c>
      <c r="B163" s="11"/>
      <c r="C163" s="9" t="s">
        <v>26</v>
      </c>
      <c r="D163" s="9"/>
      <c r="E163" s="9"/>
      <c r="F163" s="9"/>
      <c r="G163" s="9"/>
      <c r="H163" s="9"/>
      <c r="I163" s="9"/>
    </row>
    <row r="164" spans="1:12" ht="16.5" customHeight="1" x14ac:dyDescent="0.25">
      <c r="A164" s="11" t="s">
        <v>27</v>
      </c>
      <c r="B164" s="11"/>
      <c r="C164" s="9" t="s">
        <v>110</v>
      </c>
      <c r="D164" s="9"/>
      <c r="E164" s="9"/>
      <c r="F164" s="9"/>
      <c r="G164" s="9"/>
      <c r="H164" s="9"/>
      <c r="I164" s="9"/>
    </row>
    <row r="165" spans="1:12" ht="11.25" customHeight="1" x14ac:dyDescent="0.25">
      <c r="A165" s="11" t="s">
        <v>29</v>
      </c>
      <c r="B165" s="11"/>
      <c r="C165" s="9" t="s">
        <v>30</v>
      </c>
      <c r="D165" s="9"/>
      <c r="E165" s="9"/>
      <c r="F165" s="9"/>
      <c r="G165" s="9"/>
      <c r="H165" s="9"/>
      <c r="I165" s="9"/>
    </row>
    <row r="166" spans="1:12" ht="11.25" customHeight="1" x14ac:dyDescent="0.25">
      <c r="A166" s="11" t="s">
        <v>31</v>
      </c>
      <c r="B166" s="11"/>
      <c r="C166" s="9" t="s">
        <v>111</v>
      </c>
      <c r="D166" s="9"/>
      <c r="E166" s="9"/>
      <c r="F166" s="9"/>
      <c r="G166" s="9"/>
      <c r="H166" s="9"/>
      <c r="I166" s="9"/>
    </row>
    <row r="167" spans="1:12" ht="11.25" customHeight="1" x14ac:dyDescent="0.25">
      <c r="A167" s="696" t="s">
        <v>33</v>
      </c>
      <c r="B167" s="696"/>
      <c r="C167" s="23" t="s">
        <v>34</v>
      </c>
      <c r="D167" s="697" t="s">
        <v>112</v>
      </c>
      <c r="E167" s="697"/>
      <c r="F167" s="697"/>
      <c r="G167" s="697"/>
      <c r="H167" s="697"/>
      <c r="I167" s="697"/>
    </row>
    <row r="168" spans="1:12" ht="64.5" customHeight="1" x14ac:dyDescent="0.25">
      <c r="A168" s="7" t="s">
        <v>37</v>
      </c>
      <c r="B168" s="7"/>
      <c r="C168" s="6" t="s">
        <v>38</v>
      </c>
      <c r="D168" s="25" t="s">
        <v>113</v>
      </c>
      <c r="E168" s="25" t="s">
        <v>114</v>
      </c>
      <c r="F168" s="25" t="s">
        <v>41</v>
      </c>
      <c r="G168" s="25" t="s">
        <v>43</v>
      </c>
      <c r="H168" s="25" t="s">
        <v>115</v>
      </c>
      <c r="I168" s="25" t="s">
        <v>116</v>
      </c>
    </row>
    <row r="169" spans="1:12" ht="12.75" customHeight="1" x14ac:dyDescent="0.25">
      <c r="A169" s="6" t="s">
        <v>46</v>
      </c>
      <c r="B169" s="6" t="s">
        <v>47</v>
      </c>
      <c r="C169" s="6"/>
      <c r="D169" s="6" t="s">
        <v>117</v>
      </c>
      <c r="E169" s="6" t="s">
        <v>118</v>
      </c>
      <c r="F169" s="25" t="s">
        <v>119</v>
      </c>
      <c r="G169" s="25" t="s">
        <v>120</v>
      </c>
      <c r="H169" s="7" t="s">
        <v>52</v>
      </c>
      <c r="I169" s="7" t="s">
        <v>121</v>
      </c>
    </row>
    <row r="170" spans="1:12" ht="13.5" x14ac:dyDescent="0.25">
      <c r="A170" s="6"/>
      <c r="B170" s="6"/>
      <c r="C170" s="6"/>
      <c r="D170" s="6"/>
      <c r="E170" s="6"/>
      <c r="F170" s="25" t="s">
        <v>122</v>
      </c>
      <c r="G170" s="25" t="s">
        <v>123</v>
      </c>
      <c r="H170" s="7"/>
      <c r="I170" s="7"/>
    </row>
    <row r="171" spans="1:12" ht="33.75" customHeight="1" x14ac:dyDescent="0.25">
      <c r="A171" s="6"/>
      <c r="B171" s="6"/>
      <c r="C171" s="6"/>
      <c r="D171" s="6" t="s">
        <v>54</v>
      </c>
      <c r="E171" s="6" t="s">
        <v>124</v>
      </c>
      <c r="F171" s="25" t="s">
        <v>125</v>
      </c>
      <c r="G171" s="25" t="s">
        <v>126</v>
      </c>
      <c r="H171" s="7" t="s">
        <v>127</v>
      </c>
      <c r="I171" s="7" t="s">
        <v>128</v>
      </c>
    </row>
    <row r="172" spans="1:12" x14ac:dyDescent="0.25">
      <c r="A172" s="6"/>
      <c r="B172" s="6"/>
      <c r="C172" s="6"/>
      <c r="D172" s="6"/>
      <c r="E172" s="6"/>
      <c r="F172" s="25" t="s">
        <v>129</v>
      </c>
      <c r="G172" s="25" t="s">
        <v>130</v>
      </c>
      <c r="H172" s="7"/>
      <c r="I172" s="7"/>
    </row>
    <row r="173" spans="1:12" ht="13.5" x14ac:dyDescent="0.25">
      <c r="A173" s="6"/>
      <c r="B173" s="6"/>
      <c r="C173" s="6"/>
      <c r="D173" s="26" t="s">
        <v>131</v>
      </c>
      <c r="E173" s="26" t="s">
        <v>132</v>
      </c>
      <c r="F173" s="26" t="s">
        <v>63</v>
      </c>
      <c r="G173" s="26" t="s">
        <v>65</v>
      </c>
      <c r="H173" s="26" t="s">
        <v>133</v>
      </c>
      <c r="I173" s="26" t="s">
        <v>133</v>
      </c>
    </row>
    <row r="174" spans="1:12" ht="12.75" customHeight="1" x14ac:dyDescent="0.25">
      <c r="A174" s="689" t="s">
        <v>68</v>
      </c>
      <c r="B174" s="689" t="s">
        <v>68</v>
      </c>
      <c r="C174" s="78" t="s">
        <v>134</v>
      </c>
      <c r="D174" s="79"/>
      <c r="E174" s="79"/>
      <c r="F174" s="79"/>
      <c r="G174" s="79"/>
      <c r="H174" s="79">
        <f>(D174*E174*(1+F174)*G174)*-1</f>
        <v>0</v>
      </c>
      <c r="I174" s="79"/>
      <c r="K174" s="21">
        <v>1</v>
      </c>
      <c r="L174" s="21">
        <f>$K162*100+K174</f>
        <v>501</v>
      </c>
    </row>
    <row r="175" spans="1:12" ht="12.75" customHeight="1" x14ac:dyDescent="0.25">
      <c r="A175" s="689"/>
      <c r="B175" s="689"/>
      <c r="C175" s="80" t="s">
        <v>135</v>
      </c>
      <c r="D175" s="79"/>
      <c r="E175" s="34"/>
      <c r="F175" s="34"/>
      <c r="G175" s="34"/>
      <c r="H175" s="34">
        <f>(D175*E175*(1+F175)*G175)*-1</f>
        <v>0</v>
      </c>
      <c r="I175" s="34"/>
      <c r="K175" s="21">
        <v>2</v>
      </c>
      <c r="L175" s="21">
        <f>$K162*100+K175</f>
        <v>502</v>
      </c>
    </row>
    <row r="176" spans="1:12" ht="12.75" customHeight="1" x14ac:dyDescent="0.25">
      <c r="A176" s="689"/>
      <c r="B176" s="689"/>
      <c r="C176" s="80" t="s">
        <v>136</v>
      </c>
      <c r="D176" s="79"/>
      <c r="E176" s="34"/>
      <c r="F176" s="34"/>
      <c r="G176" s="34"/>
      <c r="H176" s="34">
        <f>(D176*E176*(1+F176)*G176)*-1</f>
        <v>0</v>
      </c>
      <c r="I176" s="34"/>
      <c r="K176" s="21">
        <v>3</v>
      </c>
      <c r="L176" s="21">
        <f>$K162*100+K176</f>
        <v>503</v>
      </c>
    </row>
    <row r="177" spans="1:12" ht="12.75" customHeight="1" x14ac:dyDescent="0.25">
      <c r="A177" s="689"/>
      <c r="B177" s="689"/>
      <c r="C177" s="80" t="s">
        <v>137</v>
      </c>
      <c r="D177" s="79"/>
      <c r="E177" s="34"/>
      <c r="F177" s="34"/>
      <c r="G177" s="34"/>
      <c r="H177" s="34">
        <f>(D177*E177*(1+F177)*G177)*-1</f>
        <v>0</v>
      </c>
      <c r="I177" s="34"/>
      <c r="K177" s="21">
        <v>4</v>
      </c>
      <c r="L177" s="21">
        <f>$K162*100+K177</f>
        <v>504</v>
      </c>
    </row>
    <row r="178" spans="1:12" x14ac:dyDescent="0.25">
      <c r="A178" s="701" t="s">
        <v>91</v>
      </c>
      <c r="B178" s="701"/>
      <c r="C178" s="701"/>
      <c r="D178" s="90">
        <f>SUM(D174:D177)</f>
        <v>0</v>
      </c>
      <c r="E178" s="93"/>
      <c r="F178" s="93"/>
      <c r="G178" s="93"/>
      <c r="H178" s="92">
        <f>SUM(H174:H177)</f>
        <v>0</v>
      </c>
      <c r="I178" s="92">
        <f>SUM(I174:I177)</f>
        <v>0</v>
      </c>
    </row>
    <row r="179" spans="1:12" x14ac:dyDescent="0.25">
      <c r="A179" s="82"/>
      <c r="B179" s="82"/>
      <c r="C179" s="82"/>
      <c r="D179" s="83"/>
      <c r="E179" s="74"/>
      <c r="F179" s="74"/>
      <c r="G179" s="74"/>
      <c r="H179" s="84"/>
      <c r="I179" s="84"/>
    </row>
    <row r="180" spans="1:12" x14ac:dyDescent="0.25">
      <c r="A180" s="82"/>
      <c r="B180" s="82"/>
      <c r="C180" s="82"/>
      <c r="D180" s="83"/>
      <c r="E180" s="74"/>
      <c r="F180" s="74"/>
      <c r="G180" s="74"/>
      <c r="H180" s="84"/>
      <c r="I180" s="84"/>
    </row>
    <row r="181" spans="1:12" x14ac:dyDescent="0.25">
      <c r="A181" s="692" t="s">
        <v>23</v>
      </c>
      <c r="B181" s="692"/>
      <c r="C181" s="693">
        <f>Presentación!$C$3</f>
        <v>1990</v>
      </c>
      <c r="D181" s="693"/>
      <c r="E181" s="693"/>
      <c r="F181" s="693"/>
      <c r="G181" s="693"/>
      <c r="H181" s="693"/>
      <c r="I181" s="693"/>
    </row>
    <row r="182" spans="1:12" ht="11.25" customHeight="1" x14ac:dyDescent="0.25">
      <c r="A182" s="694" t="s">
        <v>24</v>
      </c>
      <c r="B182" s="694"/>
      <c r="C182" s="699" t="s">
        <v>100</v>
      </c>
      <c r="D182" s="699"/>
      <c r="E182" s="699"/>
      <c r="F182" s="699"/>
      <c r="G182" s="699"/>
      <c r="H182" s="699"/>
      <c r="I182" s="699"/>
      <c r="K182" s="21">
        <v>13</v>
      </c>
    </row>
    <row r="183" spans="1:12" ht="13.5" customHeight="1" x14ac:dyDescent="0.25">
      <c r="A183" s="11" t="s">
        <v>5</v>
      </c>
      <c r="B183" s="11"/>
      <c r="C183" s="9" t="s">
        <v>26</v>
      </c>
      <c r="D183" s="9"/>
      <c r="E183" s="9"/>
      <c r="F183" s="9"/>
      <c r="G183" s="9"/>
      <c r="H183" s="9"/>
      <c r="I183" s="9"/>
    </row>
    <row r="184" spans="1:12" ht="16.5" customHeight="1" x14ac:dyDescent="0.25">
      <c r="A184" s="11" t="s">
        <v>27</v>
      </c>
      <c r="B184" s="11"/>
      <c r="C184" s="9" t="s">
        <v>110</v>
      </c>
      <c r="D184" s="9"/>
      <c r="E184" s="9"/>
      <c r="F184" s="9"/>
      <c r="G184" s="9"/>
      <c r="H184" s="9"/>
      <c r="I184" s="9"/>
    </row>
    <row r="185" spans="1:12" ht="11.25" customHeight="1" x14ac:dyDescent="0.25">
      <c r="A185" s="11" t="s">
        <v>29</v>
      </c>
      <c r="B185" s="11"/>
      <c r="C185" s="9" t="s">
        <v>30</v>
      </c>
      <c r="D185" s="9"/>
      <c r="E185" s="9"/>
      <c r="F185" s="9"/>
      <c r="G185" s="9"/>
      <c r="H185" s="9"/>
      <c r="I185" s="9"/>
    </row>
    <row r="186" spans="1:12" ht="11.25" customHeight="1" x14ac:dyDescent="0.25">
      <c r="A186" s="11" t="s">
        <v>31</v>
      </c>
      <c r="B186" s="11"/>
      <c r="C186" s="9" t="s">
        <v>111</v>
      </c>
      <c r="D186" s="9"/>
      <c r="E186" s="9"/>
      <c r="F186" s="9"/>
      <c r="G186" s="9"/>
      <c r="H186" s="9"/>
      <c r="I186" s="9"/>
    </row>
    <row r="187" spans="1:12" ht="11.25" customHeight="1" x14ac:dyDescent="0.25">
      <c r="A187" s="696" t="s">
        <v>33</v>
      </c>
      <c r="B187" s="696"/>
      <c r="C187" s="23" t="s">
        <v>34</v>
      </c>
      <c r="D187" s="697" t="s">
        <v>112</v>
      </c>
      <c r="E187" s="697"/>
      <c r="F187" s="697"/>
      <c r="G187" s="697"/>
      <c r="H187" s="697"/>
      <c r="I187" s="697"/>
    </row>
    <row r="188" spans="1:12" ht="64.5" customHeight="1" x14ac:dyDescent="0.25">
      <c r="A188" s="7" t="s">
        <v>37</v>
      </c>
      <c r="B188" s="7"/>
      <c r="C188" s="6" t="s">
        <v>38</v>
      </c>
      <c r="D188" s="25" t="s">
        <v>113</v>
      </c>
      <c r="E188" s="25" t="s">
        <v>114</v>
      </c>
      <c r="F188" s="25" t="s">
        <v>41</v>
      </c>
      <c r="G188" s="25" t="s">
        <v>43</v>
      </c>
      <c r="H188" s="25" t="s">
        <v>115</v>
      </c>
      <c r="I188" s="25" t="s">
        <v>116</v>
      </c>
    </row>
    <row r="189" spans="1:12" ht="12.75" customHeight="1" x14ac:dyDescent="0.25">
      <c r="A189" s="6" t="s">
        <v>46</v>
      </c>
      <c r="B189" s="6" t="s">
        <v>47</v>
      </c>
      <c r="C189" s="6"/>
      <c r="D189" s="6" t="s">
        <v>117</v>
      </c>
      <c r="E189" s="6" t="s">
        <v>118</v>
      </c>
      <c r="F189" s="25" t="s">
        <v>119</v>
      </c>
      <c r="G189" s="25" t="s">
        <v>120</v>
      </c>
      <c r="H189" s="7" t="s">
        <v>52</v>
      </c>
      <c r="I189" s="7" t="s">
        <v>121</v>
      </c>
    </row>
    <row r="190" spans="1:12" ht="13.5" x14ac:dyDescent="0.25">
      <c r="A190" s="6"/>
      <c r="B190" s="6"/>
      <c r="C190" s="6"/>
      <c r="D190" s="6"/>
      <c r="E190" s="6"/>
      <c r="F190" s="25" t="s">
        <v>122</v>
      </c>
      <c r="G190" s="25" t="s">
        <v>123</v>
      </c>
      <c r="H190" s="7"/>
      <c r="I190" s="7"/>
    </row>
    <row r="191" spans="1:12" ht="33.75" customHeight="1" x14ac:dyDescent="0.25">
      <c r="A191" s="6"/>
      <c r="B191" s="6"/>
      <c r="C191" s="6"/>
      <c r="D191" s="6" t="s">
        <v>54</v>
      </c>
      <c r="E191" s="6" t="s">
        <v>124</v>
      </c>
      <c r="F191" s="25" t="s">
        <v>125</v>
      </c>
      <c r="G191" s="25" t="s">
        <v>126</v>
      </c>
      <c r="H191" s="7" t="s">
        <v>127</v>
      </c>
      <c r="I191" s="7" t="s">
        <v>128</v>
      </c>
    </row>
    <row r="192" spans="1:12" x14ac:dyDescent="0.25">
      <c r="A192" s="6"/>
      <c r="B192" s="6"/>
      <c r="C192" s="6"/>
      <c r="D192" s="6"/>
      <c r="E192" s="6"/>
      <c r="F192" s="25" t="s">
        <v>129</v>
      </c>
      <c r="G192" s="25" t="s">
        <v>130</v>
      </c>
      <c r="H192" s="7"/>
      <c r="I192" s="7"/>
    </row>
    <row r="193" spans="1:12" ht="13.5" x14ac:dyDescent="0.25">
      <c r="A193" s="6"/>
      <c r="B193" s="6"/>
      <c r="C193" s="6"/>
      <c r="D193" s="26" t="s">
        <v>131</v>
      </c>
      <c r="E193" s="26" t="s">
        <v>132</v>
      </c>
      <c r="F193" s="26" t="s">
        <v>63</v>
      </c>
      <c r="G193" s="26" t="s">
        <v>65</v>
      </c>
      <c r="H193" s="26" t="s">
        <v>133</v>
      </c>
      <c r="I193" s="26" t="s">
        <v>133</v>
      </c>
    </row>
    <row r="194" spans="1:12" ht="12.75" customHeight="1" x14ac:dyDescent="0.25">
      <c r="A194" s="689" t="s">
        <v>68</v>
      </c>
      <c r="B194" s="689" t="s">
        <v>68</v>
      </c>
      <c r="C194" s="78" t="s">
        <v>134</v>
      </c>
      <c r="D194" s="79"/>
      <c r="E194" s="79"/>
      <c r="F194" s="79"/>
      <c r="G194" s="79"/>
      <c r="H194" s="79">
        <f>(D194*E194*(1+F194)*G194)*-1</f>
        <v>0</v>
      </c>
      <c r="I194" s="79"/>
      <c r="K194" s="21">
        <v>1</v>
      </c>
      <c r="L194" s="21">
        <f>$K182*100+K194</f>
        <v>1301</v>
      </c>
    </row>
    <row r="195" spans="1:12" ht="12.75" customHeight="1" x14ac:dyDescent="0.25">
      <c r="A195" s="689"/>
      <c r="B195" s="689"/>
      <c r="C195" s="80" t="s">
        <v>135</v>
      </c>
      <c r="D195" s="79"/>
      <c r="E195" s="34"/>
      <c r="F195" s="34"/>
      <c r="G195" s="34"/>
      <c r="H195" s="34">
        <f>(D195*E195*(1+F195)*G195)*-1</f>
        <v>0</v>
      </c>
      <c r="I195" s="34"/>
      <c r="K195" s="21">
        <v>2</v>
      </c>
      <c r="L195" s="21">
        <f>$K182*100+K195</f>
        <v>1302</v>
      </c>
    </row>
    <row r="196" spans="1:12" ht="12.75" customHeight="1" x14ac:dyDescent="0.25">
      <c r="A196" s="689"/>
      <c r="B196" s="689"/>
      <c r="C196" s="80" t="s">
        <v>136</v>
      </c>
      <c r="D196" s="79"/>
      <c r="E196" s="34"/>
      <c r="F196" s="34"/>
      <c r="G196" s="34"/>
      <c r="H196" s="34">
        <f>(D196*E196*(1+F196)*G196)*-1</f>
        <v>0</v>
      </c>
      <c r="I196" s="34"/>
      <c r="K196" s="21">
        <v>3</v>
      </c>
      <c r="L196" s="21">
        <f>$K182*100+K196</f>
        <v>1303</v>
      </c>
    </row>
    <row r="197" spans="1:12" ht="12.75" customHeight="1" x14ac:dyDescent="0.25">
      <c r="A197" s="689"/>
      <c r="B197" s="689"/>
      <c r="C197" s="80" t="s">
        <v>137</v>
      </c>
      <c r="D197" s="79"/>
      <c r="E197" s="34"/>
      <c r="F197" s="34"/>
      <c r="G197" s="34"/>
      <c r="H197" s="34">
        <f>(D197*E197*(1+F197)*G197)*-1</f>
        <v>0</v>
      </c>
      <c r="I197" s="34"/>
      <c r="K197" s="21">
        <v>4</v>
      </c>
      <c r="L197" s="21">
        <f>$K182*100+K197</f>
        <v>1304</v>
      </c>
    </row>
    <row r="198" spans="1:12" x14ac:dyDescent="0.25">
      <c r="A198" s="701" t="s">
        <v>91</v>
      </c>
      <c r="B198" s="701"/>
      <c r="C198" s="701"/>
      <c r="D198" s="90">
        <f>SUM(D194:D197)</f>
        <v>0</v>
      </c>
      <c r="E198" s="93"/>
      <c r="F198" s="93"/>
      <c r="G198" s="93"/>
      <c r="H198" s="73">
        <f>SUM(H194:H197)</f>
        <v>0</v>
      </c>
      <c r="I198" s="73">
        <f>SUM(I194:I197)</f>
        <v>0</v>
      </c>
    </row>
    <row r="199" spans="1:12" x14ac:dyDescent="0.25">
      <c r="A199" s="82"/>
      <c r="B199" s="82"/>
      <c r="C199" s="82"/>
      <c r="D199" s="83"/>
      <c r="E199" s="74"/>
      <c r="F199" s="74"/>
      <c r="G199" s="74"/>
      <c r="H199" s="84"/>
      <c r="I199" s="84"/>
    </row>
    <row r="200" spans="1:12" x14ac:dyDescent="0.25">
      <c r="A200" s="82"/>
      <c r="B200" s="82"/>
      <c r="C200" s="82"/>
      <c r="D200" s="83"/>
      <c r="E200" s="74"/>
      <c r="F200" s="74"/>
      <c r="G200" s="74"/>
      <c r="H200" s="84"/>
      <c r="I200" s="84"/>
    </row>
    <row r="201" spans="1:12" x14ac:dyDescent="0.25">
      <c r="A201" s="692" t="s">
        <v>23</v>
      </c>
      <c r="B201" s="692"/>
      <c r="C201" s="693">
        <f>Presentación!$C$3</f>
        <v>1990</v>
      </c>
      <c r="D201" s="693"/>
      <c r="E201" s="693"/>
      <c r="F201" s="693"/>
      <c r="G201" s="693"/>
      <c r="H201" s="693"/>
      <c r="I201" s="693"/>
    </row>
    <row r="202" spans="1:12" ht="11.25" customHeight="1" x14ac:dyDescent="0.25">
      <c r="A202" s="694" t="s">
        <v>24</v>
      </c>
      <c r="B202" s="694"/>
      <c r="C202" s="699" t="s">
        <v>101</v>
      </c>
      <c r="D202" s="699"/>
      <c r="E202" s="699"/>
      <c r="F202" s="699"/>
      <c r="G202" s="699"/>
      <c r="H202" s="699"/>
      <c r="I202" s="699"/>
      <c r="K202" s="21">
        <v>6</v>
      </c>
    </row>
    <row r="203" spans="1:12" ht="13.5" customHeight="1" x14ac:dyDescent="0.25">
      <c r="A203" s="11" t="s">
        <v>5</v>
      </c>
      <c r="B203" s="11"/>
      <c r="C203" s="9" t="s">
        <v>26</v>
      </c>
      <c r="D203" s="9"/>
      <c r="E203" s="9"/>
      <c r="F203" s="9"/>
      <c r="G203" s="9"/>
      <c r="H203" s="9"/>
      <c r="I203" s="9"/>
    </row>
    <row r="204" spans="1:12" ht="16.5" customHeight="1" x14ac:dyDescent="0.25">
      <c r="A204" s="11" t="s">
        <v>27</v>
      </c>
      <c r="B204" s="11"/>
      <c r="C204" s="9" t="s">
        <v>110</v>
      </c>
      <c r="D204" s="9"/>
      <c r="E204" s="9"/>
      <c r="F204" s="9"/>
      <c r="G204" s="9"/>
      <c r="H204" s="9"/>
      <c r="I204" s="9"/>
    </row>
    <row r="205" spans="1:12" ht="11.25" customHeight="1" x14ac:dyDescent="0.25">
      <c r="A205" s="11" t="s">
        <v>29</v>
      </c>
      <c r="B205" s="11"/>
      <c r="C205" s="9" t="s">
        <v>30</v>
      </c>
      <c r="D205" s="9"/>
      <c r="E205" s="9"/>
      <c r="F205" s="9"/>
      <c r="G205" s="9"/>
      <c r="H205" s="9"/>
      <c r="I205" s="9"/>
    </row>
    <row r="206" spans="1:12" ht="11.25" customHeight="1" x14ac:dyDescent="0.25">
      <c r="A206" s="11" t="s">
        <v>31</v>
      </c>
      <c r="B206" s="11"/>
      <c r="C206" s="9" t="s">
        <v>111</v>
      </c>
      <c r="D206" s="9"/>
      <c r="E206" s="9"/>
      <c r="F206" s="9"/>
      <c r="G206" s="9"/>
      <c r="H206" s="9"/>
      <c r="I206" s="9"/>
    </row>
    <row r="207" spans="1:12" ht="11.25" customHeight="1" x14ac:dyDescent="0.25">
      <c r="A207" s="696" t="s">
        <v>33</v>
      </c>
      <c r="B207" s="696"/>
      <c r="C207" s="23" t="s">
        <v>34</v>
      </c>
      <c r="D207" s="697" t="s">
        <v>112</v>
      </c>
      <c r="E207" s="697"/>
      <c r="F207" s="697"/>
      <c r="G207" s="697"/>
      <c r="H207" s="697"/>
      <c r="I207" s="697"/>
    </row>
    <row r="208" spans="1:12" ht="64.5" customHeight="1" x14ac:dyDescent="0.25">
      <c r="A208" s="7" t="s">
        <v>37</v>
      </c>
      <c r="B208" s="7"/>
      <c r="C208" s="6" t="s">
        <v>38</v>
      </c>
      <c r="D208" s="25" t="s">
        <v>113</v>
      </c>
      <c r="E208" s="25" t="s">
        <v>114</v>
      </c>
      <c r="F208" s="25" t="s">
        <v>41</v>
      </c>
      <c r="G208" s="25" t="s">
        <v>43</v>
      </c>
      <c r="H208" s="25" t="s">
        <v>115</v>
      </c>
      <c r="I208" s="25" t="s">
        <v>116</v>
      </c>
    </row>
    <row r="209" spans="1:12" ht="12.75" customHeight="1" x14ac:dyDescent="0.25">
      <c r="A209" s="6" t="s">
        <v>46</v>
      </c>
      <c r="B209" s="6" t="s">
        <v>47</v>
      </c>
      <c r="C209" s="6"/>
      <c r="D209" s="6" t="s">
        <v>117</v>
      </c>
      <c r="E209" s="6" t="s">
        <v>118</v>
      </c>
      <c r="F209" s="25" t="s">
        <v>119</v>
      </c>
      <c r="G209" s="25" t="s">
        <v>120</v>
      </c>
      <c r="H209" s="7" t="s">
        <v>52</v>
      </c>
      <c r="I209" s="7" t="s">
        <v>121</v>
      </c>
    </row>
    <row r="210" spans="1:12" ht="13.5" x14ac:dyDescent="0.25">
      <c r="A210" s="6"/>
      <c r="B210" s="6"/>
      <c r="C210" s="6"/>
      <c r="D210" s="6"/>
      <c r="E210" s="6"/>
      <c r="F210" s="25" t="s">
        <v>122</v>
      </c>
      <c r="G210" s="25" t="s">
        <v>123</v>
      </c>
      <c r="H210" s="7"/>
      <c r="I210" s="7"/>
    </row>
    <row r="211" spans="1:12" ht="33.75" customHeight="1" x14ac:dyDescent="0.25">
      <c r="A211" s="6"/>
      <c r="B211" s="6"/>
      <c r="C211" s="6"/>
      <c r="D211" s="6" t="s">
        <v>54</v>
      </c>
      <c r="E211" s="6" t="s">
        <v>124</v>
      </c>
      <c r="F211" s="25" t="s">
        <v>125</v>
      </c>
      <c r="G211" s="25" t="s">
        <v>126</v>
      </c>
      <c r="H211" s="7" t="s">
        <v>127</v>
      </c>
      <c r="I211" s="7" t="s">
        <v>128</v>
      </c>
    </row>
    <row r="212" spans="1:12" x14ac:dyDescent="0.25">
      <c r="A212" s="6"/>
      <c r="B212" s="6"/>
      <c r="C212" s="6"/>
      <c r="D212" s="6"/>
      <c r="E212" s="6"/>
      <c r="F212" s="25" t="s">
        <v>129</v>
      </c>
      <c r="G212" s="25" t="s">
        <v>130</v>
      </c>
      <c r="H212" s="7"/>
      <c r="I212" s="7"/>
    </row>
    <row r="213" spans="1:12" ht="13.5" x14ac:dyDescent="0.25">
      <c r="A213" s="6"/>
      <c r="B213" s="6"/>
      <c r="C213" s="6"/>
      <c r="D213" s="26" t="s">
        <v>131</v>
      </c>
      <c r="E213" s="26" t="s">
        <v>132</v>
      </c>
      <c r="F213" s="26" t="s">
        <v>63</v>
      </c>
      <c r="G213" s="26" t="s">
        <v>65</v>
      </c>
      <c r="H213" s="26" t="s">
        <v>133</v>
      </c>
      <c r="I213" s="26" t="s">
        <v>133</v>
      </c>
    </row>
    <row r="214" spans="1:12" ht="12.75" customHeight="1" x14ac:dyDescent="0.25">
      <c r="A214" s="689" t="s">
        <v>68</v>
      </c>
      <c r="B214" s="689" t="s">
        <v>68</v>
      </c>
      <c r="C214" s="78" t="s">
        <v>134</v>
      </c>
      <c r="D214" s="79"/>
      <c r="E214" s="79"/>
      <c r="F214" s="79"/>
      <c r="G214" s="79"/>
      <c r="H214" s="79">
        <f>(D214*E214*(1+F214)*G214)*-1</f>
        <v>0</v>
      </c>
      <c r="I214" s="79"/>
      <c r="K214" s="21">
        <v>1</v>
      </c>
      <c r="L214" s="21">
        <f>$K202*100+K214</f>
        <v>601</v>
      </c>
    </row>
    <row r="215" spans="1:12" ht="12.75" customHeight="1" x14ac:dyDescent="0.25">
      <c r="A215" s="689"/>
      <c r="B215" s="689"/>
      <c r="C215" s="80" t="s">
        <v>135</v>
      </c>
      <c r="D215" s="79"/>
      <c r="E215" s="34"/>
      <c r="F215" s="34"/>
      <c r="G215" s="34"/>
      <c r="H215" s="34">
        <f>(D215*E215*(1+F215)*G215)*-1</f>
        <v>0</v>
      </c>
      <c r="I215" s="34"/>
      <c r="K215" s="21">
        <v>2</v>
      </c>
      <c r="L215" s="21">
        <f>$K202*100+K215</f>
        <v>602</v>
      </c>
    </row>
    <row r="216" spans="1:12" ht="12.75" customHeight="1" x14ac:dyDescent="0.25">
      <c r="A216" s="689"/>
      <c r="B216" s="689"/>
      <c r="C216" s="80" t="s">
        <v>136</v>
      </c>
      <c r="D216" s="79"/>
      <c r="E216" s="34"/>
      <c r="F216" s="34"/>
      <c r="G216" s="34"/>
      <c r="H216" s="34">
        <f>(D216*E216*(1+F216)*G216)*-1</f>
        <v>0</v>
      </c>
      <c r="I216" s="34"/>
      <c r="K216" s="21">
        <v>3</v>
      </c>
      <c r="L216" s="21">
        <f>$K202*100+K216</f>
        <v>603</v>
      </c>
    </row>
    <row r="217" spans="1:12" ht="12.75" customHeight="1" x14ac:dyDescent="0.25">
      <c r="A217" s="689"/>
      <c r="B217" s="689"/>
      <c r="C217" s="80" t="s">
        <v>137</v>
      </c>
      <c r="D217" s="79"/>
      <c r="E217" s="34"/>
      <c r="F217" s="34"/>
      <c r="G217" s="34"/>
      <c r="H217" s="34">
        <f>(D217*E217*(1+F217)*G217)*-1</f>
        <v>0</v>
      </c>
      <c r="I217" s="34"/>
      <c r="K217" s="21">
        <v>4</v>
      </c>
      <c r="L217" s="21">
        <f>$K202*100+K217</f>
        <v>604</v>
      </c>
    </row>
    <row r="218" spans="1:12" x14ac:dyDescent="0.25">
      <c r="A218" s="701" t="s">
        <v>91</v>
      </c>
      <c r="B218" s="701"/>
      <c r="C218" s="701"/>
      <c r="D218" s="90">
        <f>SUM(D214:D217)</f>
        <v>0</v>
      </c>
      <c r="E218" s="93"/>
      <c r="F218" s="93"/>
      <c r="G218" s="93"/>
      <c r="H218" s="73">
        <f>SUM(H214:H217)</f>
        <v>0</v>
      </c>
      <c r="I218" s="73">
        <f>SUM(I214:I217)</f>
        <v>0</v>
      </c>
    </row>
    <row r="219" spans="1:12" x14ac:dyDescent="0.25">
      <c r="A219" s="82"/>
      <c r="B219" s="82"/>
      <c r="C219" s="82"/>
      <c r="D219" s="83"/>
      <c r="E219" s="74"/>
      <c r="F219" s="74"/>
      <c r="G219" s="74"/>
      <c r="H219" s="84"/>
      <c r="I219" s="84"/>
    </row>
    <row r="220" spans="1:12" x14ac:dyDescent="0.25">
      <c r="A220" s="82"/>
      <c r="B220" s="82"/>
      <c r="C220" s="82"/>
      <c r="D220" s="83"/>
      <c r="E220" s="74"/>
      <c r="F220" s="74"/>
      <c r="G220" s="74"/>
      <c r="H220" s="84"/>
      <c r="I220" s="84"/>
    </row>
    <row r="221" spans="1:12" x14ac:dyDescent="0.25">
      <c r="A221" s="692" t="s">
        <v>23</v>
      </c>
      <c r="B221" s="692"/>
      <c r="C221" s="693">
        <f>Presentación!$C$3</f>
        <v>1990</v>
      </c>
      <c r="D221" s="693"/>
      <c r="E221" s="693"/>
      <c r="F221" s="693"/>
      <c r="G221" s="693"/>
      <c r="H221" s="693"/>
      <c r="I221" s="693"/>
    </row>
    <row r="222" spans="1:12" ht="11.25" customHeight="1" x14ac:dyDescent="0.25">
      <c r="A222" s="694" t="s">
        <v>24</v>
      </c>
      <c r="B222" s="694"/>
      <c r="C222" s="699" t="s">
        <v>102</v>
      </c>
      <c r="D222" s="699"/>
      <c r="E222" s="699"/>
      <c r="F222" s="699"/>
      <c r="G222" s="699"/>
      <c r="H222" s="699"/>
      <c r="I222" s="699"/>
      <c r="K222" s="21">
        <v>7</v>
      </c>
    </row>
    <row r="223" spans="1:12" ht="13.5" customHeight="1" x14ac:dyDescent="0.25">
      <c r="A223" s="11" t="s">
        <v>5</v>
      </c>
      <c r="B223" s="11"/>
      <c r="C223" s="9" t="s">
        <v>26</v>
      </c>
      <c r="D223" s="9"/>
      <c r="E223" s="9"/>
      <c r="F223" s="9"/>
      <c r="G223" s="9"/>
      <c r="H223" s="9"/>
      <c r="I223" s="9"/>
    </row>
    <row r="224" spans="1:12" ht="16.5" customHeight="1" x14ac:dyDescent="0.25">
      <c r="A224" s="11" t="s">
        <v>27</v>
      </c>
      <c r="B224" s="11"/>
      <c r="C224" s="9" t="s">
        <v>110</v>
      </c>
      <c r="D224" s="9"/>
      <c r="E224" s="9"/>
      <c r="F224" s="9"/>
      <c r="G224" s="9"/>
      <c r="H224" s="9"/>
      <c r="I224" s="9"/>
    </row>
    <row r="225" spans="1:12" ht="11.25" customHeight="1" x14ac:dyDescent="0.25">
      <c r="A225" s="11" t="s">
        <v>29</v>
      </c>
      <c r="B225" s="11"/>
      <c r="C225" s="9" t="s">
        <v>30</v>
      </c>
      <c r="D225" s="9"/>
      <c r="E225" s="9"/>
      <c r="F225" s="9"/>
      <c r="G225" s="9"/>
      <c r="H225" s="9"/>
      <c r="I225" s="9"/>
    </row>
    <row r="226" spans="1:12" ht="11.25" customHeight="1" x14ac:dyDescent="0.25">
      <c r="A226" s="11" t="s">
        <v>31</v>
      </c>
      <c r="B226" s="11"/>
      <c r="C226" s="9" t="s">
        <v>111</v>
      </c>
      <c r="D226" s="9"/>
      <c r="E226" s="9"/>
      <c r="F226" s="9"/>
      <c r="G226" s="9"/>
      <c r="H226" s="9"/>
      <c r="I226" s="9"/>
    </row>
    <row r="227" spans="1:12" ht="11.25" customHeight="1" x14ac:dyDescent="0.25">
      <c r="A227" s="696" t="s">
        <v>33</v>
      </c>
      <c r="B227" s="696"/>
      <c r="C227" s="23" t="s">
        <v>34</v>
      </c>
      <c r="D227" s="697" t="s">
        <v>112</v>
      </c>
      <c r="E227" s="697"/>
      <c r="F227" s="697"/>
      <c r="G227" s="697"/>
      <c r="H227" s="697"/>
      <c r="I227" s="697"/>
    </row>
    <row r="228" spans="1:12" ht="64.5" customHeight="1" x14ac:dyDescent="0.25">
      <c r="A228" s="7" t="s">
        <v>37</v>
      </c>
      <c r="B228" s="7"/>
      <c r="C228" s="6" t="s">
        <v>38</v>
      </c>
      <c r="D228" s="25" t="s">
        <v>113</v>
      </c>
      <c r="E228" s="25" t="s">
        <v>114</v>
      </c>
      <c r="F228" s="25" t="s">
        <v>41</v>
      </c>
      <c r="G228" s="25" t="s">
        <v>43</v>
      </c>
      <c r="H228" s="25" t="s">
        <v>115</v>
      </c>
      <c r="I228" s="25" t="s">
        <v>116</v>
      </c>
    </row>
    <row r="229" spans="1:12" ht="12.75" customHeight="1" x14ac:dyDescent="0.25">
      <c r="A229" s="6" t="s">
        <v>46</v>
      </c>
      <c r="B229" s="6" t="s">
        <v>47</v>
      </c>
      <c r="C229" s="6"/>
      <c r="D229" s="6" t="s">
        <v>117</v>
      </c>
      <c r="E229" s="6" t="s">
        <v>118</v>
      </c>
      <c r="F229" s="25" t="s">
        <v>119</v>
      </c>
      <c r="G229" s="25" t="s">
        <v>120</v>
      </c>
      <c r="H229" s="7" t="s">
        <v>52</v>
      </c>
      <c r="I229" s="7" t="s">
        <v>121</v>
      </c>
    </row>
    <row r="230" spans="1:12" ht="13.5" x14ac:dyDescent="0.25">
      <c r="A230" s="6"/>
      <c r="B230" s="6"/>
      <c r="C230" s="6"/>
      <c r="D230" s="6"/>
      <c r="E230" s="6"/>
      <c r="F230" s="25" t="s">
        <v>122</v>
      </c>
      <c r="G230" s="25" t="s">
        <v>123</v>
      </c>
      <c r="H230" s="7"/>
      <c r="I230" s="7"/>
    </row>
    <row r="231" spans="1:12" ht="33.75" customHeight="1" x14ac:dyDescent="0.25">
      <c r="A231" s="6"/>
      <c r="B231" s="6"/>
      <c r="C231" s="6"/>
      <c r="D231" s="6" t="s">
        <v>54</v>
      </c>
      <c r="E231" s="6" t="s">
        <v>124</v>
      </c>
      <c r="F231" s="25" t="s">
        <v>125</v>
      </c>
      <c r="G231" s="25" t="s">
        <v>126</v>
      </c>
      <c r="H231" s="7" t="s">
        <v>127</v>
      </c>
      <c r="I231" s="7" t="s">
        <v>128</v>
      </c>
    </row>
    <row r="232" spans="1:12" x14ac:dyDescent="0.25">
      <c r="A232" s="6"/>
      <c r="B232" s="6"/>
      <c r="C232" s="6"/>
      <c r="D232" s="6"/>
      <c r="E232" s="6"/>
      <c r="F232" s="25" t="s">
        <v>129</v>
      </c>
      <c r="G232" s="25" t="s">
        <v>130</v>
      </c>
      <c r="H232" s="7"/>
      <c r="I232" s="7"/>
    </row>
    <row r="233" spans="1:12" ht="13.5" x14ac:dyDescent="0.25">
      <c r="A233" s="6"/>
      <c r="B233" s="6"/>
      <c r="C233" s="6"/>
      <c r="D233" s="26" t="s">
        <v>131</v>
      </c>
      <c r="E233" s="26" t="s">
        <v>132</v>
      </c>
      <c r="F233" s="26" t="s">
        <v>63</v>
      </c>
      <c r="G233" s="26" t="s">
        <v>65</v>
      </c>
      <c r="H233" s="26" t="s">
        <v>133</v>
      </c>
      <c r="I233" s="26" t="s">
        <v>133</v>
      </c>
    </row>
    <row r="234" spans="1:12" ht="12.75" customHeight="1" x14ac:dyDescent="0.25">
      <c r="A234" s="689" t="s">
        <v>68</v>
      </c>
      <c r="B234" s="689" t="s">
        <v>68</v>
      </c>
      <c r="C234" s="78" t="s">
        <v>134</v>
      </c>
      <c r="D234" s="79"/>
      <c r="E234" s="79"/>
      <c r="F234" s="79"/>
      <c r="G234" s="79"/>
      <c r="H234" s="79">
        <f>(D234*E234*(1+F234)*G234)*-1</f>
        <v>0</v>
      </c>
      <c r="I234" s="79"/>
      <c r="K234" s="21">
        <v>1</v>
      </c>
      <c r="L234" s="21">
        <f>$K222*100+K234</f>
        <v>701</v>
      </c>
    </row>
    <row r="235" spans="1:12" ht="12.75" customHeight="1" x14ac:dyDescent="0.25">
      <c r="A235" s="689"/>
      <c r="B235" s="689"/>
      <c r="C235" s="80" t="s">
        <v>135</v>
      </c>
      <c r="D235" s="79"/>
      <c r="E235" s="34"/>
      <c r="F235" s="34"/>
      <c r="G235" s="34"/>
      <c r="H235" s="34">
        <f>(D235*E235*(1+F235)*G235)*-1</f>
        <v>0</v>
      </c>
      <c r="I235" s="34"/>
      <c r="K235" s="21">
        <v>2</v>
      </c>
      <c r="L235" s="21">
        <f>$K222*100+K235</f>
        <v>702</v>
      </c>
    </row>
    <row r="236" spans="1:12" ht="12.75" customHeight="1" x14ac:dyDescent="0.25">
      <c r="A236" s="689"/>
      <c r="B236" s="689"/>
      <c r="C236" s="80" t="s">
        <v>136</v>
      </c>
      <c r="D236" s="79"/>
      <c r="E236" s="34"/>
      <c r="F236" s="34"/>
      <c r="G236" s="34"/>
      <c r="H236" s="34">
        <f>(D236*E236*(1+F236)*G236)*-1</f>
        <v>0</v>
      </c>
      <c r="I236" s="34"/>
      <c r="K236" s="21">
        <v>3</v>
      </c>
      <c r="L236" s="21">
        <f>$K222*100+K236</f>
        <v>703</v>
      </c>
    </row>
    <row r="237" spans="1:12" ht="12.75" customHeight="1" x14ac:dyDescent="0.25">
      <c r="A237" s="689"/>
      <c r="B237" s="689"/>
      <c r="C237" s="80" t="s">
        <v>137</v>
      </c>
      <c r="D237" s="79"/>
      <c r="E237" s="34"/>
      <c r="F237" s="34"/>
      <c r="G237" s="34"/>
      <c r="H237" s="34">
        <f>(D237*E237*(1+F237)*G237)*-1</f>
        <v>0</v>
      </c>
      <c r="I237" s="34"/>
      <c r="K237" s="21">
        <v>4</v>
      </c>
      <c r="L237" s="21">
        <f>$K222*100+K237</f>
        <v>704</v>
      </c>
    </row>
    <row r="238" spans="1:12" x14ac:dyDescent="0.25">
      <c r="A238" s="701" t="s">
        <v>91</v>
      </c>
      <c r="B238" s="701"/>
      <c r="C238" s="701"/>
      <c r="D238" s="90">
        <f>SUM(D234:D237)</f>
        <v>0</v>
      </c>
      <c r="E238" s="93"/>
      <c r="F238" s="93"/>
      <c r="G238" s="93"/>
      <c r="H238" s="73">
        <f>SUM(H234:H237)</f>
        <v>0</v>
      </c>
      <c r="I238" s="73">
        <f>SUM(I234:I237)</f>
        <v>0</v>
      </c>
    </row>
    <row r="239" spans="1:12" x14ac:dyDescent="0.25">
      <c r="A239" s="82"/>
      <c r="B239" s="82"/>
      <c r="C239" s="82"/>
      <c r="D239" s="83"/>
      <c r="E239" s="74"/>
      <c r="F239" s="74"/>
      <c r="G239" s="74"/>
      <c r="H239" s="84"/>
      <c r="I239" s="84"/>
    </row>
    <row r="240" spans="1:12" x14ac:dyDescent="0.25">
      <c r="A240" s="82"/>
      <c r="B240" s="82"/>
      <c r="C240" s="82"/>
      <c r="D240" s="83"/>
      <c r="E240" s="74"/>
      <c r="F240" s="74"/>
      <c r="G240" s="74"/>
      <c r="H240" s="84"/>
      <c r="I240" s="84"/>
    </row>
    <row r="241" spans="1:12" x14ac:dyDescent="0.25">
      <c r="A241" s="692" t="s">
        <v>23</v>
      </c>
      <c r="B241" s="692"/>
      <c r="C241" s="693">
        <f>Presentación!$C$3</f>
        <v>1990</v>
      </c>
      <c r="D241" s="693"/>
      <c r="E241" s="693"/>
      <c r="F241" s="693"/>
      <c r="G241" s="693"/>
      <c r="H241" s="693"/>
      <c r="I241" s="693"/>
    </row>
    <row r="242" spans="1:12" ht="11.25" customHeight="1" x14ac:dyDescent="0.25">
      <c r="A242" s="694" t="s">
        <v>24</v>
      </c>
      <c r="B242" s="694"/>
      <c r="C242" s="699" t="s">
        <v>138</v>
      </c>
      <c r="D242" s="699"/>
      <c r="E242" s="699"/>
      <c r="F242" s="699"/>
      <c r="G242" s="699"/>
      <c r="H242" s="699"/>
      <c r="I242" s="699"/>
      <c r="K242" s="21">
        <v>16</v>
      </c>
    </row>
    <row r="243" spans="1:12" ht="11.25" customHeight="1" x14ac:dyDescent="0.25">
      <c r="A243" s="11" t="s">
        <v>5</v>
      </c>
      <c r="B243" s="11"/>
      <c r="C243" s="9" t="s">
        <v>26</v>
      </c>
      <c r="D243" s="9"/>
      <c r="E243" s="9"/>
      <c r="F243" s="9"/>
      <c r="G243" s="9"/>
      <c r="H243" s="9"/>
      <c r="I243" s="9"/>
    </row>
    <row r="244" spans="1:12" ht="11.25" customHeight="1" x14ac:dyDescent="0.25">
      <c r="A244" s="11" t="s">
        <v>27</v>
      </c>
      <c r="B244" s="11"/>
      <c r="C244" s="9" t="s">
        <v>110</v>
      </c>
      <c r="D244" s="9"/>
      <c r="E244" s="9"/>
      <c r="F244" s="9"/>
      <c r="G244" s="9"/>
      <c r="H244" s="9"/>
      <c r="I244" s="9"/>
    </row>
    <row r="245" spans="1:12" ht="11.25" customHeight="1" x14ac:dyDescent="0.25">
      <c r="A245" s="11" t="s">
        <v>29</v>
      </c>
      <c r="B245" s="11"/>
      <c r="C245" s="9" t="s">
        <v>30</v>
      </c>
      <c r="D245" s="9"/>
      <c r="E245" s="9"/>
      <c r="F245" s="9"/>
      <c r="G245" s="9"/>
      <c r="H245" s="9"/>
      <c r="I245" s="9"/>
    </row>
    <row r="246" spans="1:12" ht="11.25" customHeight="1" x14ac:dyDescent="0.25">
      <c r="A246" s="11" t="s">
        <v>31</v>
      </c>
      <c r="B246" s="11"/>
      <c r="C246" s="9" t="s">
        <v>111</v>
      </c>
      <c r="D246" s="9"/>
      <c r="E246" s="9"/>
      <c r="F246" s="9"/>
      <c r="G246" s="9"/>
      <c r="H246" s="9"/>
      <c r="I246" s="9"/>
    </row>
    <row r="247" spans="1:12" ht="11.25" customHeight="1" x14ac:dyDescent="0.25">
      <c r="A247" s="696" t="s">
        <v>33</v>
      </c>
      <c r="B247" s="696"/>
      <c r="C247" s="23" t="s">
        <v>34</v>
      </c>
      <c r="D247" s="697" t="s">
        <v>112</v>
      </c>
      <c r="E247" s="697"/>
      <c r="F247" s="697"/>
      <c r="G247" s="697"/>
      <c r="H247" s="697"/>
      <c r="I247" s="697"/>
    </row>
    <row r="248" spans="1:12" ht="45.75" customHeight="1" x14ac:dyDescent="0.25">
      <c r="A248" s="7" t="s">
        <v>37</v>
      </c>
      <c r="B248" s="7"/>
      <c r="C248" s="6" t="s">
        <v>38</v>
      </c>
      <c r="D248" s="25" t="s">
        <v>113</v>
      </c>
      <c r="E248" s="25" t="s">
        <v>114</v>
      </c>
      <c r="F248" s="25" t="s">
        <v>41</v>
      </c>
      <c r="G248" s="25" t="s">
        <v>43</v>
      </c>
      <c r="H248" s="25" t="s">
        <v>115</v>
      </c>
      <c r="I248" s="25" t="s">
        <v>116</v>
      </c>
    </row>
    <row r="249" spans="1:12" ht="11.25" customHeight="1" x14ac:dyDescent="0.25">
      <c r="A249" s="6" t="s">
        <v>46</v>
      </c>
      <c r="B249" s="6" t="s">
        <v>47</v>
      </c>
      <c r="C249" s="6"/>
      <c r="D249" s="6" t="s">
        <v>117</v>
      </c>
      <c r="E249" s="6" t="s">
        <v>118</v>
      </c>
      <c r="F249" s="25" t="s">
        <v>119</v>
      </c>
      <c r="G249" s="25" t="s">
        <v>120</v>
      </c>
      <c r="H249" s="7" t="s">
        <v>52</v>
      </c>
      <c r="I249" s="7" t="s">
        <v>121</v>
      </c>
    </row>
    <row r="250" spans="1:12" ht="13.5" x14ac:dyDescent="0.25">
      <c r="A250" s="6"/>
      <c r="B250" s="6"/>
      <c r="C250" s="6"/>
      <c r="D250" s="6"/>
      <c r="E250" s="6"/>
      <c r="F250" s="25" t="s">
        <v>122</v>
      </c>
      <c r="G250" s="25" t="s">
        <v>123</v>
      </c>
      <c r="H250" s="7"/>
      <c r="I250" s="7"/>
    </row>
    <row r="251" spans="1:12" ht="11.25" customHeight="1" x14ac:dyDescent="0.25">
      <c r="A251" s="6"/>
      <c r="B251" s="6"/>
      <c r="C251" s="6"/>
      <c r="D251" s="6" t="s">
        <v>54</v>
      </c>
      <c r="E251" s="6" t="s">
        <v>124</v>
      </c>
      <c r="F251" s="25" t="s">
        <v>125</v>
      </c>
      <c r="G251" s="25" t="s">
        <v>126</v>
      </c>
      <c r="H251" s="7" t="s">
        <v>127</v>
      </c>
      <c r="I251" s="7" t="s">
        <v>128</v>
      </c>
    </row>
    <row r="252" spans="1:12" x14ac:dyDescent="0.25">
      <c r="A252" s="6"/>
      <c r="B252" s="6"/>
      <c r="C252" s="6"/>
      <c r="D252" s="6"/>
      <c r="E252" s="6"/>
      <c r="F252" s="25" t="s">
        <v>129</v>
      </c>
      <c r="G252" s="25" t="s">
        <v>130</v>
      </c>
      <c r="H252" s="7"/>
      <c r="I252" s="7"/>
    </row>
    <row r="253" spans="1:12" ht="13.5" x14ac:dyDescent="0.25">
      <c r="A253" s="6"/>
      <c r="B253" s="6"/>
      <c r="C253" s="6"/>
      <c r="D253" s="26" t="s">
        <v>131</v>
      </c>
      <c r="E253" s="26" t="s">
        <v>132</v>
      </c>
      <c r="F253" s="26" t="s">
        <v>63</v>
      </c>
      <c r="G253" s="26" t="s">
        <v>65</v>
      </c>
      <c r="H253" s="26" t="s">
        <v>133</v>
      </c>
      <c r="I253" s="26" t="s">
        <v>133</v>
      </c>
    </row>
    <row r="254" spans="1:12" ht="12" customHeight="1" x14ac:dyDescent="0.25">
      <c r="A254" s="689" t="s">
        <v>68</v>
      </c>
      <c r="B254" s="689" t="s">
        <v>68</v>
      </c>
      <c r="C254" s="78" t="s">
        <v>134</v>
      </c>
      <c r="D254" s="79"/>
      <c r="E254" s="79"/>
      <c r="F254" s="79"/>
      <c r="G254" s="79"/>
      <c r="H254" s="79">
        <f>(D254*E254*(1+F254)*G254)*-1</f>
        <v>0</v>
      </c>
      <c r="I254" s="79"/>
      <c r="K254" s="21">
        <v>1</v>
      </c>
      <c r="L254" s="21">
        <f>$K242*100+K254</f>
        <v>1601</v>
      </c>
    </row>
    <row r="255" spans="1:12" x14ac:dyDescent="0.25">
      <c r="A255" s="689"/>
      <c r="B255" s="689"/>
      <c r="C255" s="80" t="s">
        <v>135</v>
      </c>
      <c r="D255" s="79"/>
      <c r="E255" s="34"/>
      <c r="F255" s="34"/>
      <c r="G255" s="34"/>
      <c r="H255" s="34">
        <f>(D255*E255*(1+F255)*G255)*-1</f>
        <v>0</v>
      </c>
      <c r="I255" s="34"/>
      <c r="K255" s="21">
        <v>2</v>
      </c>
      <c r="L255" s="21">
        <f>$K242*100+K255</f>
        <v>1602</v>
      </c>
    </row>
    <row r="256" spans="1:12" x14ac:dyDescent="0.25">
      <c r="A256" s="689"/>
      <c r="B256" s="689"/>
      <c r="C256" s="80" t="s">
        <v>136</v>
      </c>
      <c r="D256" s="79"/>
      <c r="E256" s="34"/>
      <c r="F256" s="34"/>
      <c r="G256" s="34"/>
      <c r="H256" s="34">
        <f>(D256*E256*(1+F256)*G256)*-1</f>
        <v>0</v>
      </c>
      <c r="I256" s="34"/>
      <c r="K256" s="21">
        <v>3</v>
      </c>
      <c r="L256" s="21">
        <f>$K242*100+K256</f>
        <v>1603</v>
      </c>
    </row>
    <row r="257" spans="1:12" x14ac:dyDescent="0.25">
      <c r="A257" s="689"/>
      <c r="B257" s="689"/>
      <c r="C257" s="80" t="s">
        <v>137</v>
      </c>
      <c r="D257" s="79"/>
      <c r="E257" s="34"/>
      <c r="F257" s="34"/>
      <c r="G257" s="34"/>
      <c r="H257" s="34">
        <f>(D257*E257*(1+F257)*G257)*-1</f>
        <v>0</v>
      </c>
      <c r="I257" s="34"/>
      <c r="K257" s="21">
        <v>4</v>
      </c>
      <c r="L257" s="21">
        <f>$K242*100+K257</f>
        <v>1604</v>
      </c>
    </row>
    <row r="258" spans="1:12" x14ac:dyDescent="0.25">
      <c r="A258" s="701" t="s">
        <v>91</v>
      </c>
      <c r="B258" s="701"/>
      <c r="C258" s="701"/>
      <c r="D258" s="90">
        <f>SUM(D254:D257)</f>
        <v>0</v>
      </c>
      <c r="E258" s="93"/>
      <c r="F258" s="93"/>
      <c r="G258" s="93"/>
      <c r="H258" s="73">
        <f>SUM(H254:H257)</f>
        <v>0</v>
      </c>
      <c r="I258" s="73">
        <f>SUM(I254:I257)</f>
        <v>0</v>
      </c>
    </row>
    <row r="259" spans="1:12" x14ac:dyDescent="0.25">
      <c r="A259" s="82"/>
      <c r="B259" s="82"/>
      <c r="C259" s="82"/>
      <c r="D259" s="83"/>
      <c r="E259" s="74"/>
      <c r="F259" s="74"/>
      <c r="G259" s="74"/>
      <c r="H259" s="84"/>
      <c r="I259" s="84"/>
    </row>
    <row r="260" spans="1:12" x14ac:dyDescent="0.25">
      <c r="A260" s="82"/>
      <c r="B260" s="82"/>
      <c r="C260" s="82"/>
      <c r="D260" s="83"/>
      <c r="E260" s="74"/>
      <c r="F260" s="74"/>
      <c r="G260" s="74"/>
      <c r="H260" s="84"/>
      <c r="I260" s="84"/>
    </row>
    <row r="261" spans="1:12" x14ac:dyDescent="0.25">
      <c r="A261" s="692" t="s">
        <v>23</v>
      </c>
      <c r="B261" s="692"/>
      <c r="C261" s="693">
        <f>Presentación!$C$3</f>
        <v>1990</v>
      </c>
      <c r="D261" s="693"/>
      <c r="E261" s="693"/>
      <c r="F261" s="693"/>
      <c r="G261" s="693"/>
      <c r="H261" s="693"/>
      <c r="I261" s="693"/>
    </row>
    <row r="262" spans="1:12" ht="11.25" customHeight="1" x14ac:dyDescent="0.25">
      <c r="A262" s="694" t="s">
        <v>24</v>
      </c>
      <c r="B262" s="694"/>
      <c r="C262" s="699" t="s">
        <v>104</v>
      </c>
      <c r="D262" s="699"/>
      <c r="E262" s="699"/>
      <c r="F262" s="699"/>
      <c r="G262" s="699"/>
      <c r="H262" s="699"/>
      <c r="I262" s="699"/>
      <c r="K262" s="21">
        <v>8</v>
      </c>
    </row>
    <row r="263" spans="1:12" ht="13.5" customHeight="1" x14ac:dyDescent="0.25">
      <c r="A263" s="11" t="s">
        <v>5</v>
      </c>
      <c r="B263" s="11"/>
      <c r="C263" s="9" t="s">
        <v>26</v>
      </c>
      <c r="D263" s="9"/>
      <c r="E263" s="9"/>
      <c r="F263" s="9"/>
      <c r="G263" s="9"/>
      <c r="H263" s="9"/>
      <c r="I263" s="9"/>
    </row>
    <row r="264" spans="1:12" ht="16.5" customHeight="1" x14ac:dyDescent="0.25">
      <c r="A264" s="11" t="s">
        <v>27</v>
      </c>
      <c r="B264" s="11"/>
      <c r="C264" s="9" t="s">
        <v>110</v>
      </c>
      <c r="D264" s="9"/>
      <c r="E264" s="9"/>
      <c r="F264" s="9"/>
      <c r="G264" s="9"/>
      <c r="H264" s="9"/>
      <c r="I264" s="9"/>
    </row>
    <row r="265" spans="1:12" ht="11.25" customHeight="1" x14ac:dyDescent="0.25">
      <c r="A265" s="11" t="s">
        <v>29</v>
      </c>
      <c r="B265" s="11"/>
      <c r="C265" s="9" t="s">
        <v>30</v>
      </c>
      <c r="D265" s="9"/>
      <c r="E265" s="9"/>
      <c r="F265" s="9"/>
      <c r="G265" s="9"/>
      <c r="H265" s="9"/>
      <c r="I265" s="9"/>
    </row>
    <row r="266" spans="1:12" ht="11.25" customHeight="1" x14ac:dyDescent="0.25">
      <c r="A266" s="11" t="s">
        <v>31</v>
      </c>
      <c r="B266" s="11"/>
      <c r="C266" s="9" t="s">
        <v>111</v>
      </c>
      <c r="D266" s="9"/>
      <c r="E266" s="9"/>
      <c r="F266" s="9"/>
      <c r="G266" s="9"/>
      <c r="H266" s="9"/>
      <c r="I266" s="9"/>
    </row>
    <row r="267" spans="1:12" ht="11.25" customHeight="1" x14ac:dyDescent="0.25">
      <c r="A267" s="696" t="s">
        <v>33</v>
      </c>
      <c r="B267" s="696"/>
      <c r="C267" s="23" t="s">
        <v>34</v>
      </c>
      <c r="D267" s="697" t="s">
        <v>112</v>
      </c>
      <c r="E267" s="697"/>
      <c r="F267" s="697"/>
      <c r="G267" s="697"/>
      <c r="H267" s="697"/>
      <c r="I267" s="697"/>
    </row>
    <row r="268" spans="1:12" ht="64.5" customHeight="1" x14ac:dyDescent="0.25">
      <c r="A268" s="7" t="s">
        <v>37</v>
      </c>
      <c r="B268" s="7"/>
      <c r="C268" s="6" t="s">
        <v>38</v>
      </c>
      <c r="D268" s="25" t="s">
        <v>113</v>
      </c>
      <c r="E268" s="25" t="s">
        <v>114</v>
      </c>
      <c r="F268" s="25" t="s">
        <v>41</v>
      </c>
      <c r="G268" s="25" t="s">
        <v>43</v>
      </c>
      <c r="H268" s="25" t="s">
        <v>115</v>
      </c>
      <c r="I268" s="25" t="s">
        <v>116</v>
      </c>
    </row>
    <row r="269" spans="1:12" ht="12.75" customHeight="1" x14ac:dyDescent="0.25">
      <c r="A269" s="6" t="s">
        <v>46</v>
      </c>
      <c r="B269" s="6" t="s">
        <v>47</v>
      </c>
      <c r="C269" s="6"/>
      <c r="D269" s="6" t="s">
        <v>117</v>
      </c>
      <c r="E269" s="6" t="s">
        <v>118</v>
      </c>
      <c r="F269" s="25" t="s">
        <v>119</v>
      </c>
      <c r="G269" s="25" t="s">
        <v>120</v>
      </c>
      <c r="H269" s="7" t="s">
        <v>52</v>
      </c>
      <c r="I269" s="7" t="s">
        <v>121</v>
      </c>
    </row>
    <row r="270" spans="1:12" ht="13.5" x14ac:dyDescent="0.25">
      <c r="A270" s="6"/>
      <c r="B270" s="6"/>
      <c r="C270" s="6"/>
      <c r="D270" s="6"/>
      <c r="E270" s="6"/>
      <c r="F270" s="25" t="s">
        <v>122</v>
      </c>
      <c r="G270" s="25" t="s">
        <v>123</v>
      </c>
      <c r="H270" s="7"/>
      <c r="I270" s="7"/>
    </row>
    <row r="271" spans="1:12" ht="33.75" customHeight="1" x14ac:dyDescent="0.25">
      <c r="A271" s="6"/>
      <c r="B271" s="6"/>
      <c r="C271" s="6"/>
      <c r="D271" s="6" t="s">
        <v>54</v>
      </c>
      <c r="E271" s="6" t="s">
        <v>124</v>
      </c>
      <c r="F271" s="25" t="s">
        <v>125</v>
      </c>
      <c r="G271" s="25" t="s">
        <v>126</v>
      </c>
      <c r="H271" s="7" t="s">
        <v>127</v>
      </c>
      <c r="I271" s="7" t="s">
        <v>128</v>
      </c>
    </row>
    <row r="272" spans="1:12" x14ac:dyDescent="0.25">
      <c r="A272" s="6"/>
      <c r="B272" s="6"/>
      <c r="C272" s="6"/>
      <c r="D272" s="6"/>
      <c r="E272" s="6"/>
      <c r="F272" s="25" t="s">
        <v>129</v>
      </c>
      <c r="G272" s="25" t="s">
        <v>130</v>
      </c>
      <c r="H272" s="7"/>
      <c r="I272" s="7"/>
    </row>
    <row r="273" spans="1:12" ht="13.5" x14ac:dyDescent="0.25">
      <c r="A273" s="6"/>
      <c r="B273" s="6"/>
      <c r="C273" s="6"/>
      <c r="D273" s="26" t="s">
        <v>131</v>
      </c>
      <c r="E273" s="26" t="s">
        <v>132</v>
      </c>
      <c r="F273" s="26" t="s">
        <v>63</v>
      </c>
      <c r="G273" s="26" t="s">
        <v>65</v>
      </c>
      <c r="H273" s="26" t="s">
        <v>133</v>
      </c>
      <c r="I273" s="26" t="s">
        <v>133</v>
      </c>
    </row>
    <row r="274" spans="1:12" ht="12.75" customHeight="1" x14ac:dyDescent="0.25">
      <c r="A274" s="689" t="s">
        <v>68</v>
      </c>
      <c r="B274" s="689" t="s">
        <v>68</v>
      </c>
      <c r="C274" s="78" t="s">
        <v>134</v>
      </c>
      <c r="D274" s="79"/>
      <c r="E274" s="79"/>
      <c r="F274" s="79"/>
      <c r="G274" s="79"/>
      <c r="H274" s="79">
        <f>(D274*E274*(1+F274)*G274)*-1</f>
        <v>0</v>
      </c>
      <c r="I274" s="79"/>
      <c r="K274" s="21">
        <v>1</v>
      </c>
      <c r="L274" s="21">
        <f>$K262*100+K274</f>
        <v>801</v>
      </c>
    </row>
    <row r="275" spans="1:12" ht="12.75" customHeight="1" x14ac:dyDescent="0.25">
      <c r="A275" s="689"/>
      <c r="B275" s="689"/>
      <c r="C275" s="80" t="s">
        <v>135</v>
      </c>
      <c r="D275" s="79"/>
      <c r="E275" s="34"/>
      <c r="F275" s="34"/>
      <c r="G275" s="34"/>
      <c r="H275" s="34">
        <f>(D275*E275*(1+F275)*G275)*-1</f>
        <v>0</v>
      </c>
      <c r="I275" s="34"/>
      <c r="K275" s="21">
        <v>2</v>
      </c>
      <c r="L275" s="21">
        <f>$K262*100+K275</f>
        <v>802</v>
      </c>
    </row>
    <row r="276" spans="1:12" ht="12.75" customHeight="1" x14ac:dyDescent="0.25">
      <c r="A276" s="689"/>
      <c r="B276" s="689"/>
      <c r="C276" s="80" t="s">
        <v>136</v>
      </c>
      <c r="D276" s="79"/>
      <c r="E276" s="34"/>
      <c r="F276" s="34"/>
      <c r="G276" s="34"/>
      <c r="H276" s="34">
        <f>(D276*E276*(1+F276)*G276)*-1</f>
        <v>0</v>
      </c>
      <c r="I276" s="34"/>
      <c r="K276" s="21">
        <v>3</v>
      </c>
      <c r="L276" s="21">
        <f>$K262*100+K276</f>
        <v>803</v>
      </c>
    </row>
    <row r="277" spans="1:12" ht="12.75" customHeight="1" x14ac:dyDescent="0.25">
      <c r="A277" s="689"/>
      <c r="B277" s="689"/>
      <c r="C277" s="80" t="s">
        <v>137</v>
      </c>
      <c r="D277" s="79"/>
      <c r="E277" s="34"/>
      <c r="F277" s="34"/>
      <c r="G277" s="34"/>
      <c r="H277" s="34">
        <f>(D277*E277*(1+F277)*G277)*-1</f>
        <v>0</v>
      </c>
      <c r="I277" s="34"/>
      <c r="K277" s="21">
        <v>4</v>
      </c>
      <c r="L277" s="21">
        <f>$K262*100+K277</f>
        <v>804</v>
      </c>
    </row>
    <row r="278" spans="1:12" x14ac:dyDescent="0.25">
      <c r="A278" s="701" t="s">
        <v>91</v>
      </c>
      <c r="B278" s="701"/>
      <c r="C278" s="701"/>
      <c r="D278" s="90">
        <f>SUM(D274:D277)</f>
        <v>0</v>
      </c>
      <c r="E278" s="93"/>
      <c r="F278" s="93"/>
      <c r="G278" s="93"/>
      <c r="H278" s="73">
        <f>SUM(H274:H277)</f>
        <v>0</v>
      </c>
      <c r="I278" s="73">
        <f>SUM(I274:I277)</f>
        <v>0</v>
      </c>
    </row>
    <row r="279" spans="1:12" x14ac:dyDescent="0.25">
      <c r="A279" s="82"/>
      <c r="B279" s="82"/>
      <c r="C279" s="82"/>
      <c r="D279" s="83"/>
      <c r="E279" s="74"/>
      <c r="F279" s="74"/>
      <c r="G279" s="74"/>
      <c r="H279" s="84"/>
      <c r="I279" s="84"/>
    </row>
    <row r="280" spans="1:12" x14ac:dyDescent="0.25">
      <c r="A280" s="82"/>
      <c r="B280" s="82"/>
      <c r="C280" s="82"/>
      <c r="D280" s="83"/>
      <c r="E280" s="74"/>
      <c r="F280" s="74"/>
      <c r="G280" s="74"/>
      <c r="H280" s="84"/>
      <c r="I280" s="84"/>
    </row>
    <row r="281" spans="1:12" x14ac:dyDescent="0.25">
      <c r="A281" s="692" t="s">
        <v>23</v>
      </c>
      <c r="B281" s="692"/>
      <c r="C281" s="693">
        <f>Presentación!$C$3</f>
        <v>1990</v>
      </c>
      <c r="D281" s="693"/>
      <c r="E281" s="693"/>
      <c r="F281" s="693"/>
      <c r="G281" s="693"/>
      <c r="H281" s="693"/>
      <c r="I281" s="693"/>
    </row>
    <row r="282" spans="1:12" ht="11.25" customHeight="1" x14ac:dyDescent="0.25">
      <c r="A282" s="694" t="s">
        <v>24</v>
      </c>
      <c r="B282" s="694"/>
      <c r="C282" s="699" t="s">
        <v>105</v>
      </c>
      <c r="D282" s="699"/>
      <c r="E282" s="699"/>
      <c r="F282" s="699"/>
      <c r="G282" s="699"/>
      <c r="H282" s="699"/>
      <c r="I282" s="699"/>
      <c r="K282" s="21">
        <v>9</v>
      </c>
    </row>
    <row r="283" spans="1:12" ht="13.5" customHeight="1" x14ac:dyDescent="0.25">
      <c r="A283" s="11" t="s">
        <v>5</v>
      </c>
      <c r="B283" s="11"/>
      <c r="C283" s="9" t="s">
        <v>26</v>
      </c>
      <c r="D283" s="9"/>
      <c r="E283" s="9"/>
      <c r="F283" s="9"/>
      <c r="G283" s="9"/>
      <c r="H283" s="9"/>
      <c r="I283" s="9"/>
    </row>
    <row r="284" spans="1:12" ht="16.5" customHeight="1" x14ac:dyDescent="0.25">
      <c r="A284" s="11" t="s">
        <v>27</v>
      </c>
      <c r="B284" s="11"/>
      <c r="C284" s="9" t="s">
        <v>110</v>
      </c>
      <c r="D284" s="9"/>
      <c r="E284" s="9"/>
      <c r="F284" s="9"/>
      <c r="G284" s="9"/>
      <c r="H284" s="9"/>
      <c r="I284" s="9"/>
    </row>
    <row r="285" spans="1:12" ht="11.25" customHeight="1" x14ac:dyDescent="0.25">
      <c r="A285" s="11" t="s">
        <v>29</v>
      </c>
      <c r="B285" s="11"/>
      <c r="C285" s="9" t="s">
        <v>30</v>
      </c>
      <c r="D285" s="9"/>
      <c r="E285" s="9"/>
      <c r="F285" s="9"/>
      <c r="G285" s="9"/>
      <c r="H285" s="9"/>
      <c r="I285" s="9"/>
    </row>
    <row r="286" spans="1:12" ht="11.25" customHeight="1" x14ac:dyDescent="0.25">
      <c r="A286" s="11" t="s">
        <v>31</v>
      </c>
      <c r="B286" s="11"/>
      <c r="C286" s="9" t="s">
        <v>111</v>
      </c>
      <c r="D286" s="9"/>
      <c r="E286" s="9"/>
      <c r="F286" s="9"/>
      <c r="G286" s="9"/>
      <c r="H286" s="9"/>
      <c r="I286" s="9"/>
    </row>
    <row r="287" spans="1:12" ht="11.25" customHeight="1" x14ac:dyDescent="0.25">
      <c r="A287" s="696" t="s">
        <v>33</v>
      </c>
      <c r="B287" s="696"/>
      <c r="C287" s="23" t="s">
        <v>34</v>
      </c>
      <c r="D287" s="697" t="s">
        <v>112</v>
      </c>
      <c r="E287" s="697"/>
      <c r="F287" s="697"/>
      <c r="G287" s="697"/>
      <c r="H287" s="697"/>
      <c r="I287" s="697"/>
    </row>
    <row r="288" spans="1:12" ht="64.5" customHeight="1" x14ac:dyDescent="0.25">
      <c r="A288" s="7" t="s">
        <v>37</v>
      </c>
      <c r="B288" s="7"/>
      <c r="C288" s="6" t="s">
        <v>38</v>
      </c>
      <c r="D288" s="25" t="s">
        <v>113</v>
      </c>
      <c r="E288" s="25" t="s">
        <v>114</v>
      </c>
      <c r="F288" s="25" t="s">
        <v>41</v>
      </c>
      <c r="G288" s="25" t="s">
        <v>43</v>
      </c>
      <c r="H288" s="25" t="s">
        <v>115</v>
      </c>
      <c r="I288" s="25" t="s">
        <v>116</v>
      </c>
    </row>
    <row r="289" spans="1:12" ht="12.75" customHeight="1" x14ac:dyDescent="0.25">
      <c r="A289" s="6" t="s">
        <v>46</v>
      </c>
      <c r="B289" s="6" t="s">
        <v>47</v>
      </c>
      <c r="C289" s="6"/>
      <c r="D289" s="6" t="s">
        <v>117</v>
      </c>
      <c r="E289" s="6" t="s">
        <v>118</v>
      </c>
      <c r="F289" s="25" t="s">
        <v>119</v>
      </c>
      <c r="G289" s="25" t="s">
        <v>120</v>
      </c>
      <c r="H289" s="7" t="s">
        <v>52</v>
      </c>
      <c r="I289" s="7" t="s">
        <v>121</v>
      </c>
    </row>
    <row r="290" spans="1:12" ht="13.5" x14ac:dyDescent="0.25">
      <c r="A290" s="6"/>
      <c r="B290" s="6"/>
      <c r="C290" s="6"/>
      <c r="D290" s="6"/>
      <c r="E290" s="6"/>
      <c r="F290" s="25" t="s">
        <v>122</v>
      </c>
      <c r="G290" s="25" t="s">
        <v>123</v>
      </c>
      <c r="H290" s="7"/>
      <c r="I290" s="7"/>
    </row>
    <row r="291" spans="1:12" ht="33.75" customHeight="1" x14ac:dyDescent="0.25">
      <c r="A291" s="6"/>
      <c r="B291" s="6"/>
      <c r="C291" s="6"/>
      <c r="D291" s="6" t="s">
        <v>54</v>
      </c>
      <c r="E291" s="6" t="s">
        <v>124</v>
      </c>
      <c r="F291" s="25" t="s">
        <v>125</v>
      </c>
      <c r="G291" s="25" t="s">
        <v>126</v>
      </c>
      <c r="H291" s="7" t="s">
        <v>127</v>
      </c>
      <c r="I291" s="7" t="s">
        <v>128</v>
      </c>
    </row>
    <row r="292" spans="1:12" x14ac:dyDescent="0.25">
      <c r="A292" s="6"/>
      <c r="B292" s="6"/>
      <c r="C292" s="6"/>
      <c r="D292" s="6"/>
      <c r="E292" s="6"/>
      <c r="F292" s="25" t="s">
        <v>129</v>
      </c>
      <c r="G292" s="25" t="s">
        <v>130</v>
      </c>
      <c r="H292" s="7"/>
      <c r="I292" s="7"/>
    </row>
    <row r="293" spans="1:12" ht="13.5" x14ac:dyDescent="0.25">
      <c r="A293" s="6"/>
      <c r="B293" s="6"/>
      <c r="C293" s="6"/>
      <c r="D293" s="26" t="s">
        <v>131</v>
      </c>
      <c r="E293" s="26" t="s">
        <v>132</v>
      </c>
      <c r="F293" s="26" t="s">
        <v>63</v>
      </c>
      <c r="G293" s="26" t="s">
        <v>65</v>
      </c>
      <c r="H293" s="26" t="s">
        <v>133</v>
      </c>
      <c r="I293" s="26" t="s">
        <v>133</v>
      </c>
    </row>
    <row r="294" spans="1:12" ht="12.75" customHeight="1" x14ac:dyDescent="0.25">
      <c r="A294" s="689" t="s">
        <v>68</v>
      </c>
      <c r="B294" s="689" t="s">
        <v>68</v>
      </c>
      <c r="C294" s="78" t="s">
        <v>134</v>
      </c>
      <c r="D294" s="79"/>
      <c r="E294" s="79"/>
      <c r="F294" s="79"/>
      <c r="G294" s="79"/>
      <c r="H294" s="79">
        <f>(D294*E294*(1+F294)*G294)*-1</f>
        <v>0</v>
      </c>
      <c r="I294" s="79"/>
      <c r="K294" s="21">
        <v>1</v>
      </c>
      <c r="L294" s="21">
        <f>$K282*100+K294</f>
        <v>901</v>
      </c>
    </row>
    <row r="295" spans="1:12" ht="12.75" customHeight="1" x14ac:dyDescent="0.25">
      <c r="A295" s="689"/>
      <c r="B295" s="689"/>
      <c r="C295" s="80" t="s">
        <v>135</v>
      </c>
      <c r="D295" s="79"/>
      <c r="E295" s="34"/>
      <c r="F295" s="34"/>
      <c r="G295" s="34"/>
      <c r="H295" s="34">
        <f>(D295*E295*(1+F295)*G295)*-1</f>
        <v>0</v>
      </c>
      <c r="I295" s="34"/>
      <c r="K295" s="21">
        <v>2</v>
      </c>
      <c r="L295" s="21">
        <f>$K282*100+K295</f>
        <v>902</v>
      </c>
    </row>
    <row r="296" spans="1:12" ht="12.75" customHeight="1" x14ac:dyDescent="0.25">
      <c r="A296" s="689"/>
      <c r="B296" s="689"/>
      <c r="C296" s="80" t="s">
        <v>136</v>
      </c>
      <c r="D296" s="79"/>
      <c r="E296" s="34"/>
      <c r="F296" s="34"/>
      <c r="G296" s="34"/>
      <c r="H296" s="34">
        <f>(D296*E296*(1+F296)*G296)*-1</f>
        <v>0</v>
      </c>
      <c r="I296" s="34"/>
      <c r="K296" s="21">
        <v>3</v>
      </c>
      <c r="L296" s="21">
        <f>$K282*100+K296</f>
        <v>903</v>
      </c>
    </row>
    <row r="297" spans="1:12" ht="12.75" customHeight="1" x14ac:dyDescent="0.25">
      <c r="A297" s="689"/>
      <c r="B297" s="689"/>
      <c r="C297" s="80" t="s">
        <v>137</v>
      </c>
      <c r="D297" s="79"/>
      <c r="E297" s="34"/>
      <c r="F297" s="34"/>
      <c r="G297" s="34"/>
      <c r="H297" s="34">
        <f>(D297*E297*(1+F297)*G297)*-1</f>
        <v>0</v>
      </c>
      <c r="I297" s="34"/>
      <c r="K297" s="21">
        <v>4</v>
      </c>
      <c r="L297" s="21">
        <f>$K282*100+K297</f>
        <v>904</v>
      </c>
    </row>
    <row r="298" spans="1:12" x14ac:dyDescent="0.25">
      <c r="A298" s="698" t="s">
        <v>91</v>
      </c>
      <c r="B298" s="698"/>
      <c r="C298" s="698"/>
      <c r="D298" s="43">
        <f>SUM(D294:D297)</f>
        <v>0</v>
      </c>
      <c r="E298" s="81"/>
      <c r="F298" s="81"/>
      <c r="G298" s="81"/>
      <c r="H298" s="73">
        <f>SUM(H294:H297)</f>
        <v>0</v>
      </c>
      <c r="I298" s="73">
        <f>SUM(I294:I297)</f>
        <v>0</v>
      </c>
    </row>
    <row r="299" spans="1:12" x14ac:dyDescent="0.25">
      <c r="A299" s="82"/>
      <c r="B299" s="82"/>
      <c r="C299" s="82"/>
      <c r="D299" s="83"/>
      <c r="E299" s="74"/>
      <c r="F299" s="74"/>
      <c r="G299" s="74"/>
      <c r="H299" s="84"/>
      <c r="I299" s="84"/>
    </row>
    <row r="300" spans="1:12" x14ac:dyDescent="0.25">
      <c r="A300" s="82"/>
      <c r="B300" s="82"/>
      <c r="C300" s="82"/>
      <c r="D300" s="83"/>
      <c r="E300" s="74"/>
      <c r="F300" s="74"/>
      <c r="G300" s="74"/>
      <c r="H300" s="84"/>
      <c r="I300" s="84"/>
    </row>
    <row r="301" spans="1:12" x14ac:dyDescent="0.25">
      <c r="A301" s="692" t="s">
        <v>23</v>
      </c>
      <c r="B301" s="692"/>
      <c r="C301" s="693">
        <f>Presentación!$C$3</f>
        <v>1990</v>
      </c>
      <c r="D301" s="693"/>
      <c r="E301" s="693"/>
      <c r="F301" s="693"/>
      <c r="G301" s="693"/>
      <c r="H301" s="693"/>
      <c r="I301" s="693"/>
    </row>
    <row r="302" spans="1:12" ht="11.25" customHeight="1" x14ac:dyDescent="0.25">
      <c r="A302" s="694" t="s">
        <v>24</v>
      </c>
      <c r="B302" s="694"/>
      <c r="C302" s="699" t="s">
        <v>106</v>
      </c>
      <c r="D302" s="699"/>
      <c r="E302" s="699"/>
      <c r="F302" s="699"/>
      <c r="G302" s="699"/>
      <c r="H302" s="699"/>
      <c r="I302" s="699"/>
      <c r="K302" s="21">
        <v>14</v>
      </c>
    </row>
    <row r="303" spans="1:12" ht="13.5" customHeight="1" x14ac:dyDescent="0.25">
      <c r="A303" s="11" t="s">
        <v>5</v>
      </c>
      <c r="B303" s="11"/>
      <c r="C303" s="9" t="s">
        <v>26</v>
      </c>
      <c r="D303" s="9"/>
      <c r="E303" s="9"/>
      <c r="F303" s="9"/>
      <c r="G303" s="9"/>
      <c r="H303" s="9"/>
      <c r="I303" s="9"/>
    </row>
    <row r="304" spans="1:12" ht="16.5" customHeight="1" x14ac:dyDescent="0.25">
      <c r="A304" s="11" t="s">
        <v>27</v>
      </c>
      <c r="B304" s="11"/>
      <c r="C304" s="9" t="s">
        <v>110</v>
      </c>
      <c r="D304" s="9"/>
      <c r="E304" s="9"/>
      <c r="F304" s="9"/>
      <c r="G304" s="9"/>
      <c r="H304" s="9"/>
      <c r="I304" s="9"/>
    </row>
    <row r="305" spans="1:12" ht="11.25" customHeight="1" x14ac:dyDescent="0.25">
      <c r="A305" s="11" t="s">
        <v>29</v>
      </c>
      <c r="B305" s="11"/>
      <c r="C305" s="9" t="s">
        <v>30</v>
      </c>
      <c r="D305" s="9"/>
      <c r="E305" s="9"/>
      <c r="F305" s="9"/>
      <c r="G305" s="9"/>
      <c r="H305" s="9"/>
      <c r="I305" s="9"/>
    </row>
    <row r="306" spans="1:12" ht="11.25" customHeight="1" x14ac:dyDescent="0.25">
      <c r="A306" s="11" t="s">
        <v>31</v>
      </c>
      <c r="B306" s="11"/>
      <c r="C306" s="9" t="s">
        <v>111</v>
      </c>
      <c r="D306" s="9"/>
      <c r="E306" s="9"/>
      <c r="F306" s="9"/>
      <c r="G306" s="9"/>
      <c r="H306" s="9"/>
      <c r="I306" s="9"/>
    </row>
    <row r="307" spans="1:12" ht="11.25" customHeight="1" x14ac:dyDescent="0.25">
      <c r="A307" s="696" t="s">
        <v>33</v>
      </c>
      <c r="B307" s="696"/>
      <c r="C307" s="23" t="s">
        <v>34</v>
      </c>
      <c r="D307" s="697" t="s">
        <v>112</v>
      </c>
      <c r="E307" s="697"/>
      <c r="F307" s="697"/>
      <c r="G307" s="697"/>
      <c r="H307" s="697"/>
      <c r="I307" s="697"/>
    </row>
    <row r="308" spans="1:12" ht="64.5" customHeight="1" x14ac:dyDescent="0.25">
      <c r="A308" s="7" t="s">
        <v>37</v>
      </c>
      <c r="B308" s="7"/>
      <c r="C308" s="6" t="s">
        <v>38</v>
      </c>
      <c r="D308" s="25" t="s">
        <v>113</v>
      </c>
      <c r="E308" s="25" t="s">
        <v>114</v>
      </c>
      <c r="F308" s="25" t="s">
        <v>41</v>
      </c>
      <c r="G308" s="25" t="s">
        <v>43</v>
      </c>
      <c r="H308" s="25" t="s">
        <v>115</v>
      </c>
      <c r="I308" s="25" t="s">
        <v>116</v>
      </c>
    </row>
    <row r="309" spans="1:12" ht="12.75" customHeight="1" x14ac:dyDescent="0.25">
      <c r="A309" s="6" t="s">
        <v>46</v>
      </c>
      <c r="B309" s="6" t="s">
        <v>47</v>
      </c>
      <c r="C309" s="6"/>
      <c r="D309" s="6" t="s">
        <v>117</v>
      </c>
      <c r="E309" s="6" t="s">
        <v>118</v>
      </c>
      <c r="F309" s="25" t="s">
        <v>119</v>
      </c>
      <c r="G309" s="25" t="s">
        <v>120</v>
      </c>
      <c r="H309" s="7" t="s">
        <v>52</v>
      </c>
      <c r="I309" s="7" t="s">
        <v>121</v>
      </c>
    </row>
    <row r="310" spans="1:12" ht="13.5" x14ac:dyDescent="0.25">
      <c r="A310" s="6"/>
      <c r="B310" s="6"/>
      <c r="C310" s="6"/>
      <c r="D310" s="6"/>
      <c r="E310" s="6"/>
      <c r="F310" s="25" t="s">
        <v>122</v>
      </c>
      <c r="G310" s="25" t="s">
        <v>123</v>
      </c>
      <c r="H310" s="7"/>
      <c r="I310" s="7"/>
    </row>
    <row r="311" spans="1:12" ht="33.75" customHeight="1" x14ac:dyDescent="0.25">
      <c r="A311" s="6"/>
      <c r="B311" s="6"/>
      <c r="C311" s="6"/>
      <c r="D311" s="6" t="s">
        <v>54</v>
      </c>
      <c r="E311" s="6" t="s">
        <v>124</v>
      </c>
      <c r="F311" s="25" t="s">
        <v>125</v>
      </c>
      <c r="G311" s="25" t="s">
        <v>126</v>
      </c>
      <c r="H311" s="7" t="s">
        <v>127</v>
      </c>
      <c r="I311" s="7" t="s">
        <v>128</v>
      </c>
    </row>
    <row r="312" spans="1:12" x14ac:dyDescent="0.25">
      <c r="A312" s="6"/>
      <c r="B312" s="6"/>
      <c r="C312" s="6"/>
      <c r="D312" s="6"/>
      <c r="E312" s="6"/>
      <c r="F312" s="25" t="s">
        <v>129</v>
      </c>
      <c r="G312" s="25" t="s">
        <v>130</v>
      </c>
      <c r="H312" s="7"/>
      <c r="I312" s="7"/>
    </row>
    <row r="313" spans="1:12" ht="13.5" x14ac:dyDescent="0.25">
      <c r="A313" s="6"/>
      <c r="B313" s="6"/>
      <c r="C313" s="6"/>
      <c r="D313" s="26" t="s">
        <v>131</v>
      </c>
      <c r="E313" s="26" t="s">
        <v>132</v>
      </c>
      <c r="F313" s="26" t="s">
        <v>63</v>
      </c>
      <c r="G313" s="26" t="s">
        <v>65</v>
      </c>
      <c r="H313" s="26" t="s">
        <v>133</v>
      </c>
      <c r="I313" s="26" t="s">
        <v>133</v>
      </c>
    </row>
    <row r="314" spans="1:12" ht="12.75" customHeight="1" x14ac:dyDescent="0.25">
      <c r="A314" s="689" t="s">
        <v>68</v>
      </c>
      <c r="B314" s="689" t="s">
        <v>68</v>
      </c>
      <c r="C314" s="78" t="s">
        <v>134</v>
      </c>
      <c r="D314" s="79"/>
      <c r="E314" s="79"/>
      <c r="F314" s="79"/>
      <c r="G314" s="79"/>
      <c r="H314" s="79">
        <f>(D314*E314*(1+F314)*G314)*-1</f>
        <v>0</v>
      </c>
      <c r="I314" s="79"/>
      <c r="K314" s="21">
        <v>1</v>
      </c>
      <c r="L314" s="21">
        <f>$K302*100+K314</f>
        <v>1401</v>
      </c>
    </row>
    <row r="315" spans="1:12" ht="12.75" customHeight="1" x14ac:dyDescent="0.25">
      <c r="A315" s="689"/>
      <c r="B315" s="689"/>
      <c r="C315" s="80" t="s">
        <v>135</v>
      </c>
      <c r="D315" s="79"/>
      <c r="E315" s="34"/>
      <c r="F315" s="34"/>
      <c r="G315" s="34"/>
      <c r="H315" s="34">
        <f>(D315*E315*(1+F315)*G315)*-1</f>
        <v>0</v>
      </c>
      <c r="I315" s="34"/>
      <c r="K315" s="21">
        <v>2</v>
      </c>
      <c r="L315" s="21">
        <f>$K302*100+K315</f>
        <v>1402</v>
      </c>
    </row>
    <row r="316" spans="1:12" ht="12.75" customHeight="1" x14ac:dyDescent="0.25">
      <c r="A316" s="689"/>
      <c r="B316" s="689"/>
      <c r="C316" s="80" t="s">
        <v>136</v>
      </c>
      <c r="D316" s="79"/>
      <c r="E316" s="34"/>
      <c r="F316" s="34"/>
      <c r="G316" s="34"/>
      <c r="H316" s="34">
        <f>(D316*E316*(1+F316)*G316)*-1</f>
        <v>0</v>
      </c>
      <c r="I316" s="34"/>
      <c r="K316" s="21">
        <v>3</v>
      </c>
      <c r="L316" s="21">
        <f>$K302*100+K316</f>
        <v>1403</v>
      </c>
    </row>
    <row r="317" spans="1:12" ht="12.75" customHeight="1" x14ac:dyDescent="0.25">
      <c r="A317" s="689"/>
      <c r="B317" s="689"/>
      <c r="C317" s="80" t="s">
        <v>137</v>
      </c>
      <c r="D317" s="79"/>
      <c r="E317" s="34"/>
      <c r="F317" s="34"/>
      <c r="G317" s="34"/>
      <c r="H317" s="34">
        <f>(D317*E317*(1+F317)*G317)*-1</f>
        <v>0</v>
      </c>
      <c r="I317" s="34"/>
      <c r="K317" s="21">
        <v>4</v>
      </c>
      <c r="L317" s="21">
        <f>$K302*100+K317</f>
        <v>1404</v>
      </c>
    </row>
    <row r="318" spans="1:12" x14ac:dyDescent="0.25">
      <c r="A318" s="698" t="s">
        <v>91</v>
      </c>
      <c r="B318" s="698"/>
      <c r="C318" s="698"/>
      <c r="D318" s="43">
        <f>SUM(D314:D317)</f>
        <v>0</v>
      </c>
      <c r="E318" s="81"/>
      <c r="F318" s="81"/>
      <c r="G318" s="81"/>
      <c r="H318" s="73">
        <f>SUM(H314:H317)</f>
        <v>0</v>
      </c>
      <c r="I318" s="73">
        <f>SUM(I314:I317)</f>
        <v>0</v>
      </c>
    </row>
    <row r="319" spans="1:12" x14ac:dyDescent="0.25">
      <c r="A319" s="82"/>
      <c r="B319" s="82"/>
      <c r="C319" s="82"/>
      <c r="D319" s="83"/>
      <c r="E319" s="74"/>
      <c r="F319" s="74"/>
      <c r="G319" s="74"/>
      <c r="H319" s="84"/>
      <c r="I319" s="84"/>
    </row>
    <row r="320" spans="1:12" x14ac:dyDescent="0.25">
      <c r="A320" s="82"/>
      <c r="B320" s="82"/>
      <c r="C320" s="82"/>
      <c r="D320" s="83"/>
      <c r="E320" s="74"/>
      <c r="F320" s="74"/>
      <c r="G320" s="74"/>
      <c r="H320" s="84"/>
      <c r="I320" s="84"/>
    </row>
    <row r="321" spans="1:12" x14ac:dyDescent="0.25">
      <c r="A321" s="692" t="s">
        <v>23</v>
      </c>
      <c r="B321" s="692"/>
      <c r="C321" s="693">
        <f>Presentación!$C$3</f>
        <v>1990</v>
      </c>
      <c r="D321" s="693"/>
      <c r="E321" s="693"/>
      <c r="F321" s="693"/>
      <c r="G321" s="693"/>
      <c r="H321" s="693"/>
      <c r="I321" s="693"/>
    </row>
    <row r="322" spans="1:12" ht="11.25" customHeight="1" x14ac:dyDescent="0.25">
      <c r="A322" s="694" t="s">
        <v>24</v>
      </c>
      <c r="B322" s="694"/>
      <c r="C322" s="699" t="s">
        <v>107</v>
      </c>
      <c r="D322" s="699"/>
      <c r="E322" s="699"/>
      <c r="F322" s="699"/>
      <c r="G322" s="699"/>
      <c r="H322" s="699"/>
      <c r="I322" s="699"/>
      <c r="K322" s="21">
        <v>10</v>
      </c>
    </row>
    <row r="323" spans="1:12" ht="13.5" customHeight="1" x14ac:dyDescent="0.25">
      <c r="A323" s="11" t="s">
        <v>5</v>
      </c>
      <c r="B323" s="11"/>
      <c r="C323" s="9" t="s">
        <v>26</v>
      </c>
      <c r="D323" s="9"/>
      <c r="E323" s="9"/>
      <c r="F323" s="9"/>
      <c r="G323" s="9"/>
      <c r="H323" s="9"/>
      <c r="I323" s="9"/>
    </row>
    <row r="324" spans="1:12" ht="16.5" customHeight="1" x14ac:dyDescent="0.25">
      <c r="A324" s="11" t="s">
        <v>27</v>
      </c>
      <c r="B324" s="11"/>
      <c r="C324" s="9" t="s">
        <v>110</v>
      </c>
      <c r="D324" s="9"/>
      <c r="E324" s="9"/>
      <c r="F324" s="9"/>
      <c r="G324" s="9"/>
      <c r="H324" s="9"/>
      <c r="I324" s="9"/>
    </row>
    <row r="325" spans="1:12" ht="11.25" customHeight="1" x14ac:dyDescent="0.25">
      <c r="A325" s="11" t="s">
        <v>29</v>
      </c>
      <c r="B325" s="11"/>
      <c r="C325" s="9" t="s">
        <v>30</v>
      </c>
      <c r="D325" s="9"/>
      <c r="E325" s="9"/>
      <c r="F325" s="9"/>
      <c r="G325" s="9"/>
      <c r="H325" s="9"/>
      <c r="I325" s="9"/>
    </row>
    <row r="326" spans="1:12" ht="11.25" customHeight="1" x14ac:dyDescent="0.25">
      <c r="A326" s="11" t="s">
        <v>31</v>
      </c>
      <c r="B326" s="11"/>
      <c r="C326" s="9" t="s">
        <v>111</v>
      </c>
      <c r="D326" s="9"/>
      <c r="E326" s="9"/>
      <c r="F326" s="9"/>
      <c r="G326" s="9"/>
      <c r="H326" s="9"/>
      <c r="I326" s="9"/>
    </row>
    <row r="327" spans="1:12" ht="11.25" customHeight="1" x14ac:dyDescent="0.25">
      <c r="A327" s="696" t="s">
        <v>33</v>
      </c>
      <c r="B327" s="696"/>
      <c r="C327" s="23" t="s">
        <v>34</v>
      </c>
      <c r="D327" s="697" t="s">
        <v>112</v>
      </c>
      <c r="E327" s="697"/>
      <c r="F327" s="697"/>
      <c r="G327" s="697"/>
      <c r="H327" s="697"/>
      <c r="I327" s="697"/>
    </row>
    <row r="328" spans="1:12" ht="64.5" customHeight="1" x14ac:dyDescent="0.25">
      <c r="A328" s="7" t="s">
        <v>37</v>
      </c>
      <c r="B328" s="7"/>
      <c r="C328" s="6" t="s">
        <v>38</v>
      </c>
      <c r="D328" s="25" t="s">
        <v>113</v>
      </c>
      <c r="E328" s="25" t="s">
        <v>114</v>
      </c>
      <c r="F328" s="25" t="s">
        <v>41</v>
      </c>
      <c r="G328" s="25" t="s">
        <v>43</v>
      </c>
      <c r="H328" s="25" t="s">
        <v>115</v>
      </c>
      <c r="I328" s="25" t="s">
        <v>116</v>
      </c>
    </row>
    <row r="329" spans="1:12" ht="12.75" customHeight="1" x14ac:dyDescent="0.25">
      <c r="A329" s="6" t="s">
        <v>46</v>
      </c>
      <c r="B329" s="6" t="s">
        <v>47</v>
      </c>
      <c r="C329" s="6"/>
      <c r="D329" s="6" t="s">
        <v>117</v>
      </c>
      <c r="E329" s="6" t="s">
        <v>118</v>
      </c>
      <c r="F329" s="25" t="s">
        <v>119</v>
      </c>
      <c r="G329" s="25" t="s">
        <v>120</v>
      </c>
      <c r="H329" s="7" t="s">
        <v>52</v>
      </c>
      <c r="I329" s="7" t="s">
        <v>121</v>
      </c>
    </row>
    <row r="330" spans="1:12" ht="13.5" x14ac:dyDescent="0.25">
      <c r="A330" s="6"/>
      <c r="B330" s="6"/>
      <c r="C330" s="6"/>
      <c r="D330" s="6"/>
      <c r="E330" s="6"/>
      <c r="F330" s="25" t="s">
        <v>122</v>
      </c>
      <c r="G330" s="25" t="s">
        <v>123</v>
      </c>
      <c r="H330" s="7"/>
      <c r="I330" s="7"/>
    </row>
    <row r="331" spans="1:12" ht="33.75" customHeight="1" x14ac:dyDescent="0.25">
      <c r="A331" s="6"/>
      <c r="B331" s="6"/>
      <c r="C331" s="6"/>
      <c r="D331" s="6" t="s">
        <v>54</v>
      </c>
      <c r="E331" s="6" t="s">
        <v>124</v>
      </c>
      <c r="F331" s="25" t="s">
        <v>125</v>
      </c>
      <c r="G331" s="25" t="s">
        <v>126</v>
      </c>
      <c r="H331" s="7" t="s">
        <v>127</v>
      </c>
      <c r="I331" s="7" t="s">
        <v>128</v>
      </c>
    </row>
    <row r="332" spans="1:12" x14ac:dyDescent="0.25">
      <c r="A332" s="6"/>
      <c r="B332" s="6"/>
      <c r="C332" s="6"/>
      <c r="D332" s="6"/>
      <c r="E332" s="6"/>
      <c r="F332" s="25" t="s">
        <v>129</v>
      </c>
      <c r="G332" s="25" t="s">
        <v>130</v>
      </c>
      <c r="H332" s="7"/>
      <c r="I332" s="7"/>
    </row>
    <row r="333" spans="1:12" ht="13.5" x14ac:dyDescent="0.25">
      <c r="A333" s="6"/>
      <c r="B333" s="6"/>
      <c r="C333" s="6"/>
      <c r="D333" s="26" t="s">
        <v>131</v>
      </c>
      <c r="E333" s="26" t="s">
        <v>132</v>
      </c>
      <c r="F333" s="26" t="s">
        <v>63</v>
      </c>
      <c r="G333" s="26" t="s">
        <v>65</v>
      </c>
      <c r="H333" s="26" t="s">
        <v>133</v>
      </c>
      <c r="I333" s="26" t="s">
        <v>133</v>
      </c>
    </row>
    <row r="334" spans="1:12" ht="12.75" customHeight="1" x14ac:dyDescent="0.25">
      <c r="A334" s="689" t="s">
        <v>68</v>
      </c>
      <c r="B334" s="689" t="s">
        <v>68</v>
      </c>
      <c r="C334" s="78" t="s">
        <v>134</v>
      </c>
      <c r="D334" s="79"/>
      <c r="E334" s="79"/>
      <c r="F334" s="79"/>
      <c r="G334" s="79"/>
      <c r="H334" s="79">
        <f>(D334*E334*(1+F334)*G334)*-1</f>
        <v>0</v>
      </c>
      <c r="I334" s="79"/>
      <c r="K334" s="21">
        <v>1</v>
      </c>
      <c r="L334" s="21">
        <f>$K322*100+K334</f>
        <v>1001</v>
      </c>
    </row>
    <row r="335" spans="1:12" ht="12.75" customHeight="1" x14ac:dyDescent="0.25">
      <c r="A335" s="689"/>
      <c r="B335" s="689"/>
      <c r="C335" s="80" t="s">
        <v>135</v>
      </c>
      <c r="D335" s="79"/>
      <c r="E335" s="34"/>
      <c r="F335" s="34"/>
      <c r="G335" s="34"/>
      <c r="H335" s="34">
        <f>(D335*E335*(1+F335)*G335)*-1</f>
        <v>0</v>
      </c>
      <c r="I335" s="34"/>
      <c r="K335" s="21">
        <v>2</v>
      </c>
      <c r="L335" s="21">
        <f>$K322*100+K335</f>
        <v>1002</v>
      </c>
    </row>
    <row r="336" spans="1:12" ht="12.75" customHeight="1" x14ac:dyDescent="0.25">
      <c r="A336" s="689"/>
      <c r="B336" s="689"/>
      <c r="C336" s="80" t="s">
        <v>136</v>
      </c>
      <c r="D336" s="79"/>
      <c r="E336" s="34"/>
      <c r="F336" s="34"/>
      <c r="G336" s="34"/>
      <c r="H336" s="34">
        <f>(D336*E336*(1+F336)*G336)*-1</f>
        <v>0</v>
      </c>
      <c r="I336" s="34"/>
      <c r="K336" s="21">
        <v>3</v>
      </c>
      <c r="L336" s="21">
        <f>$K322*100+K336</f>
        <v>1003</v>
      </c>
    </row>
    <row r="337" spans="1:12" ht="12.75" customHeight="1" x14ac:dyDescent="0.25">
      <c r="A337" s="689"/>
      <c r="B337" s="689"/>
      <c r="C337" s="80" t="s">
        <v>137</v>
      </c>
      <c r="D337" s="79"/>
      <c r="E337" s="34"/>
      <c r="F337" s="34"/>
      <c r="G337" s="34"/>
      <c r="H337" s="34">
        <f>(D337*E337*(1+F337)*G337)*-1</f>
        <v>0</v>
      </c>
      <c r="I337" s="34"/>
      <c r="K337" s="21">
        <v>4</v>
      </c>
      <c r="L337" s="21">
        <f>$K322*100+K337</f>
        <v>1004</v>
      </c>
    </row>
    <row r="338" spans="1:12" x14ac:dyDescent="0.25">
      <c r="A338" s="698" t="s">
        <v>91</v>
      </c>
      <c r="B338" s="698"/>
      <c r="C338" s="698"/>
      <c r="D338" s="43">
        <f>SUM(D334:D337)</f>
        <v>0</v>
      </c>
      <c r="E338" s="81"/>
      <c r="F338" s="81"/>
      <c r="G338" s="81"/>
      <c r="H338" s="73">
        <f>SUM(H334:H337)</f>
        <v>0</v>
      </c>
      <c r="I338" s="73">
        <f>SUM(I334:I337)</f>
        <v>0</v>
      </c>
    </row>
    <row r="339" spans="1:12" x14ac:dyDescent="0.25">
      <c r="A339" s="82"/>
      <c r="B339" s="82"/>
      <c r="C339" s="82"/>
      <c r="D339" s="83"/>
      <c r="E339" s="74"/>
      <c r="F339" s="74"/>
      <c r="G339" s="74"/>
      <c r="H339" s="84"/>
      <c r="I339" s="84"/>
    </row>
    <row r="340" spans="1:12" x14ac:dyDescent="0.25">
      <c r="A340" s="82"/>
      <c r="B340" s="82"/>
      <c r="C340" s="82"/>
      <c r="D340" s="83"/>
      <c r="E340" s="74"/>
      <c r="F340" s="74"/>
      <c r="G340" s="74"/>
      <c r="H340" s="84"/>
      <c r="I340" s="84"/>
    </row>
    <row r="341" spans="1:12" x14ac:dyDescent="0.25">
      <c r="A341" s="692" t="s">
        <v>23</v>
      </c>
      <c r="B341" s="692"/>
      <c r="C341" s="693">
        <f>Presentación!$C$3</f>
        <v>1990</v>
      </c>
      <c r="D341" s="693"/>
      <c r="E341" s="693"/>
      <c r="F341" s="693"/>
      <c r="G341" s="693"/>
      <c r="H341" s="693"/>
      <c r="I341" s="693"/>
    </row>
    <row r="342" spans="1:12" ht="11.25" customHeight="1" x14ac:dyDescent="0.25">
      <c r="A342" s="694" t="s">
        <v>24</v>
      </c>
      <c r="B342" s="694"/>
      <c r="C342" s="699" t="s">
        <v>108</v>
      </c>
      <c r="D342" s="699"/>
      <c r="E342" s="699"/>
      <c r="F342" s="699"/>
      <c r="G342" s="699"/>
      <c r="H342" s="699"/>
      <c r="I342" s="699"/>
      <c r="K342" s="21">
        <v>11</v>
      </c>
    </row>
    <row r="343" spans="1:12" ht="13.5" customHeight="1" x14ac:dyDescent="0.25">
      <c r="A343" s="11" t="s">
        <v>5</v>
      </c>
      <c r="B343" s="11"/>
      <c r="C343" s="9" t="s">
        <v>26</v>
      </c>
      <c r="D343" s="9"/>
      <c r="E343" s="9"/>
      <c r="F343" s="9"/>
      <c r="G343" s="9"/>
      <c r="H343" s="9"/>
      <c r="I343" s="9"/>
    </row>
    <row r="344" spans="1:12" ht="16.5" customHeight="1" x14ac:dyDescent="0.25">
      <c r="A344" s="11" t="s">
        <v>27</v>
      </c>
      <c r="B344" s="11"/>
      <c r="C344" s="9" t="s">
        <v>110</v>
      </c>
      <c r="D344" s="9"/>
      <c r="E344" s="9"/>
      <c r="F344" s="9"/>
      <c r="G344" s="9"/>
      <c r="H344" s="9"/>
      <c r="I344" s="9"/>
    </row>
    <row r="345" spans="1:12" ht="11.25" customHeight="1" x14ac:dyDescent="0.25">
      <c r="A345" s="11" t="s">
        <v>29</v>
      </c>
      <c r="B345" s="11"/>
      <c r="C345" s="9" t="s">
        <v>30</v>
      </c>
      <c r="D345" s="9"/>
      <c r="E345" s="9"/>
      <c r="F345" s="9"/>
      <c r="G345" s="9"/>
      <c r="H345" s="9"/>
      <c r="I345" s="9"/>
    </row>
    <row r="346" spans="1:12" ht="11.25" customHeight="1" x14ac:dyDescent="0.25">
      <c r="A346" s="11" t="s">
        <v>31</v>
      </c>
      <c r="B346" s="11"/>
      <c r="C346" s="9" t="s">
        <v>111</v>
      </c>
      <c r="D346" s="9"/>
      <c r="E346" s="9"/>
      <c r="F346" s="9"/>
      <c r="G346" s="9"/>
      <c r="H346" s="9"/>
      <c r="I346" s="9"/>
    </row>
    <row r="347" spans="1:12" ht="11.25" customHeight="1" x14ac:dyDescent="0.25">
      <c r="A347" s="696" t="s">
        <v>33</v>
      </c>
      <c r="B347" s="696"/>
      <c r="C347" s="23" t="s">
        <v>34</v>
      </c>
      <c r="D347" s="697" t="s">
        <v>112</v>
      </c>
      <c r="E347" s="697"/>
      <c r="F347" s="697"/>
      <c r="G347" s="697"/>
      <c r="H347" s="697"/>
      <c r="I347" s="697"/>
    </row>
    <row r="348" spans="1:12" ht="64.5" customHeight="1" x14ac:dyDescent="0.25">
      <c r="A348" s="7" t="s">
        <v>37</v>
      </c>
      <c r="B348" s="7"/>
      <c r="C348" s="6" t="s">
        <v>38</v>
      </c>
      <c r="D348" s="25" t="s">
        <v>113</v>
      </c>
      <c r="E348" s="25" t="s">
        <v>114</v>
      </c>
      <c r="F348" s="25" t="s">
        <v>41</v>
      </c>
      <c r="G348" s="25" t="s">
        <v>43</v>
      </c>
      <c r="H348" s="25" t="s">
        <v>115</v>
      </c>
      <c r="I348" s="25" t="s">
        <v>116</v>
      </c>
    </row>
    <row r="349" spans="1:12" ht="12.75" customHeight="1" x14ac:dyDescent="0.25">
      <c r="A349" s="6" t="s">
        <v>46</v>
      </c>
      <c r="B349" s="6" t="s">
        <v>47</v>
      </c>
      <c r="C349" s="6"/>
      <c r="D349" s="6" t="s">
        <v>117</v>
      </c>
      <c r="E349" s="6" t="s">
        <v>118</v>
      </c>
      <c r="F349" s="25" t="s">
        <v>119</v>
      </c>
      <c r="G349" s="25" t="s">
        <v>120</v>
      </c>
      <c r="H349" s="7" t="s">
        <v>52</v>
      </c>
      <c r="I349" s="7" t="s">
        <v>121</v>
      </c>
    </row>
    <row r="350" spans="1:12" ht="13.5" x14ac:dyDescent="0.25">
      <c r="A350" s="6"/>
      <c r="B350" s="6"/>
      <c r="C350" s="6"/>
      <c r="D350" s="6"/>
      <c r="E350" s="6"/>
      <c r="F350" s="25" t="s">
        <v>122</v>
      </c>
      <c r="G350" s="25" t="s">
        <v>123</v>
      </c>
      <c r="H350" s="7"/>
      <c r="I350" s="7"/>
    </row>
    <row r="351" spans="1:12" ht="33.75" customHeight="1" x14ac:dyDescent="0.25">
      <c r="A351" s="6"/>
      <c r="B351" s="6"/>
      <c r="C351" s="6"/>
      <c r="D351" s="6" t="s">
        <v>54</v>
      </c>
      <c r="E351" s="6" t="s">
        <v>124</v>
      </c>
      <c r="F351" s="25" t="s">
        <v>125</v>
      </c>
      <c r="G351" s="25" t="s">
        <v>126</v>
      </c>
      <c r="H351" s="7" t="s">
        <v>127</v>
      </c>
      <c r="I351" s="7" t="s">
        <v>128</v>
      </c>
    </row>
    <row r="352" spans="1:12" x14ac:dyDescent="0.25">
      <c r="A352" s="6"/>
      <c r="B352" s="6"/>
      <c r="C352" s="6"/>
      <c r="D352" s="6"/>
      <c r="E352" s="6"/>
      <c r="F352" s="25" t="s">
        <v>129</v>
      </c>
      <c r="G352" s="25" t="s">
        <v>130</v>
      </c>
      <c r="H352" s="7"/>
      <c r="I352" s="7"/>
    </row>
    <row r="353" spans="1:12" ht="13.5" x14ac:dyDescent="0.25">
      <c r="A353" s="6"/>
      <c r="B353" s="6"/>
      <c r="C353" s="6"/>
      <c r="D353" s="26" t="s">
        <v>131</v>
      </c>
      <c r="E353" s="26" t="s">
        <v>132</v>
      </c>
      <c r="F353" s="26" t="s">
        <v>63</v>
      </c>
      <c r="G353" s="26" t="s">
        <v>65</v>
      </c>
      <c r="H353" s="26" t="s">
        <v>133</v>
      </c>
      <c r="I353" s="26" t="s">
        <v>133</v>
      </c>
    </row>
    <row r="354" spans="1:12" ht="12.75" customHeight="1" x14ac:dyDescent="0.25">
      <c r="A354" s="689" t="s">
        <v>68</v>
      </c>
      <c r="B354" s="689" t="s">
        <v>68</v>
      </c>
      <c r="C354" s="78" t="s">
        <v>134</v>
      </c>
      <c r="D354" s="79"/>
      <c r="E354" s="79"/>
      <c r="F354" s="79"/>
      <c r="G354" s="79"/>
      <c r="H354" s="79">
        <f>(D354*E354*(1+F354)*G354)*-1</f>
        <v>0</v>
      </c>
      <c r="I354" s="79"/>
      <c r="K354" s="21">
        <v>1</v>
      </c>
      <c r="L354" s="21">
        <f>$K342*100+K354</f>
        <v>1101</v>
      </c>
    </row>
    <row r="355" spans="1:12" ht="12.75" customHeight="1" x14ac:dyDescent="0.25">
      <c r="A355" s="689"/>
      <c r="B355" s="689"/>
      <c r="C355" s="80" t="s">
        <v>135</v>
      </c>
      <c r="D355" s="79"/>
      <c r="E355" s="34"/>
      <c r="F355" s="34"/>
      <c r="G355" s="34"/>
      <c r="H355" s="34">
        <f>(D355*E355*(1+F355)*G355)*-1</f>
        <v>0</v>
      </c>
      <c r="I355" s="34"/>
      <c r="K355" s="21">
        <v>2</v>
      </c>
      <c r="L355" s="21">
        <f>$K342*100+K355</f>
        <v>1102</v>
      </c>
    </row>
    <row r="356" spans="1:12" ht="12.75" customHeight="1" x14ac:dyDescent="0.25">
      <c r="A356" s="689"/>
      <c r="B356" s="689"/>
      <c r="C356" s="80" t="s">
        <v>136</v>
      </c>
      <c r="D356" s="79"/>
      <c r="E356" s="34"/>
      <c r="F356" s="34"/>
      <c r="G356" s="34"/>
      <c r="H356" s="34">
        <f>(D356*E356*(1+F356)*G356)*-1</f>
        <v>0</v>
      </c>
      <c r="I356" s="34"/>
      <c r="K356" s="21">
        <v>3</v>
      </c>
      <c r="L356" s="21">
        <f>$K342*100+K356</f>
        <v>1103</v>
      </c>
    </row>
    <row r="357" spans="1:12" ht="12.75" customHeight="1" x14ac:dyDescent="0.25">
      <c r="A357" s="689"/>
      <c r="B357" s="689"/>
      <c r="C357" s="80" t="s">
        <v>137</v>
      </c>
      <c r="D357" s="79"/>
      <c r="E357" s="34"/>
      <c r="F357" s="34"/>
      <c r="G357" s="34"/>
      <c r="H357" s="34">
        <f>(D357*E357*(1+F357)*G357)*-1</f>
        <v>0</v>
      </c>
      <c r="I357" s="34"/>
      <c r="K357" s="21">
        <v>4</v>
      </c>
      <c r="L357" s="21">
        <f>$K342*100+K357</f>
        <v>1104</v>
      </c>
    </row>
    <row r="358" spans="1:12" x14ac:dyDescent="0.25">
      <c r="A358" s="698" t="s">
        <v>91</v>
      </c>
      <c r="B358" s="698"/>
      <c r="C358" s="698"/>
      <c r="D358" s="43">
        <f>SUM(D354:D357)</f>
        <v>0</v>
      </c>
      <c r="E358" s="81"/>
      <c r="F358" s="81"/>
      <c r="G358" s="81"/>
      <c r="H358" s="73">
        <f>SUM(H354:H357)</f>
        <v>0</v>
      </c>
      <c r="I358" s="73">
        <f>SUM(I354:I357)</f>
        <v>0</v>
      </c>
    </row>
    <row r="359" spans="1:12" x14ac:dyDescent="0.25">
      <c r="A359" s="82"/>
      <c r="B359" s="82"/>
      <c r="C359" s="82"/>
      <c r="D359" s="83"/>
      <c r="E359" s="74"/>
      <c r="F359" s="74"/>
      <c r="G359" s="74"/>
      <c r="H359" s="84"/>
      <c r="I359" s="84"/>
    </row>
    <row r="360" spans="1:12" x14ac:dyDescent="0.25">
      <c r="A360" s="82"/>
      <c r="B360" s="82"/>
      <c r="C360" s="82"/>
      <c r="D360" s="83"/>
      <c r="E360" s="74"/>
      <c r="F360" s="74"/>
      <c r="G360" s="74"/>
      <c r="H360" s="84"/>
      <c r="I360" s="84"/>
    </row>
    <row r="361" spans="1:12" x14ac:dyDescent="0.25">
      <c r="A361" s="692" t="s">
        <v>23</v>
      </c>
      <c r="B361" s="692"/>
      <c r="C361" s="693">
        <f>Presentación!$C$3</f>
        <v>1990</v>
      </c>
      <c r="D361" s="693"/>
      <c r="E361" s="693"/>
      <c r="F361" s="693"/>
      <c r="G361" s="693"/>
      <c r="H361" s="693"/>
      <c r="I361" s="693"/>
    </row>
    <row r="362" spans="1:12" ht="11.25" customHeight="1" x14ac:dyDescent="0.25">
      <c r="A362" s="694" t="s">
        <v>24</v>
      </c>
      <c r="B362" s="694"/>
      <c r="C362" s="699" t="s">
        <v>109</v>
      </c>
      <c r="D362" s="699"/>
      <c r="E362" s="699"/>
      <c r="F362" s="699"/>
      <c r="G362" s="699"/>
      <c r="H362" s="699"/>
      <c r="I362" s="699"/>
      <c r="K362" s="21">
        <v>12</v>
      </c>
    </row>
    <row r="363" spans="1:12" ht="13.5" customHeight="1" x14ac:dyDescent="0.25">
      <c r="A363" s="11" t="s">
        <v>5</v>
      </c>
      <c r="B363" s="11"/>
      <c r="C363" s="9" t="s">
        <v>26</v>
      </c>
      <c r="D363" s="9"/>
      <c r="E363" s="9"/>
      <c r="F363" s="9"/>
      <c r="G363" s="9"/>
      <c r="H363" s="9"/>
      <c r="I363" s="9"/>
    </row>
    <row r="364" spans="1:12" ht="16.5" customHeight="1" x14ac:dyDescent="0.25">
      <c r="A364" s="11" t="s">
        <v>27</v>
      </c>
      <c r="B364" s="11"/>
      <c r="C364" s="9" t="s">
        <v>110</v>
      </c>
      <c r="D364" s="9"/>
      <c r="E364" s="9"/>
      <c r="F364" s="9"/>
      <c r="G364" s="9"/>
      <c r="H364" s="9"/>
      <c r="I364" s="9"/>
    </row>
    <row r="365" spans="1:12" ht="11.25" customHeight="1" x14ac:dyDescent="0.25">
      <c r="A365" s="11" t="s">
        <v>29</v>
      </c>
      <c r="B365" s="11"/>
      <c r="C365" s="9" t="s">
        <v>30</v>
      </c>
      <c r="D365" s="9"/>
      <c r="E365" s="9"/>
      <c r="F365" s="9"/>
      <c r="G365" s="9"/>
      <c r="H365" s="9"/>
      <c r="I365" s="9"/>
    </row>
    <row r="366" spans="1:12" ht="11.25" customHeight="1" x14ac:dyDescent="0.25">
      <c r="A366" s="11" t="s">
        <v>31</v>
      </c>
      <c r="B366" s="11"/>
      <c r="C366" s="9" t="s">
        <v>111</v>
      </c>
      <c r="D366" s="9"/>
      <c r="E366" s="9"/>
      <c r="F366" s="9"/>
      <c r="G366" s="9"/>
      <c r="H366" s="9"/>
      <c r="I366" s="9"/>
    </row>
    <row r="367" spans="1:12" ht="11.25" customHeight="1" x14ac:dyDescent="0.25">
      <c r="A367" s="696" t="s">
        <v>33</v>
      </c>
      <c r="B367" s="696"/>
      <c r="C367" s="23" t="s">
        <v>34</v>
      </c>
      <c r="D367" s="697" t="s">
        <v>112</v>
      </c>
      <c r="E367" s="697"/>
      <c r="F367" s="697"/>
      <c r="G367" s="697"/>
      <c r="H367" s="697"/>
      <c r="I367" s="697"/>
    </row>
    <row r="368" spans="1:12" ht="64.5" customHeight="1" x14ac:dyDescent="0.25">
      <c r="A368" s="7" t="s">
        <v>37</v>
      </c>
      <c r="B368" s="7"/>
      <c r="C368" s="6" t="s">
        <v>38</v>
      </c>
      <c r="D368" s="25" t="s">
        <v>113</v>
      </c>
      <c r="E368" s="25" t="s">
        <v>114</v>
      </c>
      <c r="F368" s="25" t="s">
        <v>41</v>
      </c>
      <c r="G368" s="25" t="s">
        <v>43</v>
      </c>
      <c r="H368" s="25" t="s">
        <v>115</v>
      </c>
      <c r="I368" s="25" t="s">
        <v>116</v>
      </c>
    </row>
    <row r="369" spans="1:12" ht="12.75" customHeight="1" x14ac:dyDescent="0.25">
      <c r="A369" s="6" t="s">
        <v>46</v>
      </c>
      <c r="B369" s="6" t="s">
        <v>47</v>
      </c>
      <c r="C369" s="6"/>
      <c r="D369" s="6" t="s">
        <v>117</v>
      </c>
      <c r="E369" s="6" t="s">
        <v>118</v>
      </c>
      <c r="F369" s="25" t="s">
        <v>119</v>
      </c>
      <c r="G369" s="25" t="s">
        <v>120</v>
      </c>
      <c r="H369" s="7" t="s">
        <v>52</v>
      </c>
      <c r="I369" s="7" t="s">
        <v>121</v>
      </c>
    </row>
    <row r="370" spans="1:12" ht="13.5" x14ac:dyDescent="0.25">
      <c r="A370" s="6"/>
      <c r="B370" s="6"/>
      <c r="C370" s="6"/>
      <c r="D370" s="6"/>
      <c r="E370" s="6"/>
      <c r="F370" s="25" t="s">
        <v>122</v>
      </c>
      <c r="G370" s="25" t="s">
        <v>123</v>
      </c>
      <c r="H370" s="7"/>
      <c r="I370" s="7"/>
    </row>
    <row r="371" spans="1:12" ht="33.75" customHeight="1" x14ac:dyDescent="0.25">
      <c r="A371" s="6"/>
      <c r="B371" s="6"/>
      <c r="C371" s="6"/>
      <c r="D371" s="6" t="s">
        <v>54</v>
      </c>
      <c r="E371" s="6" t="s">
        <v>124</v>
      </c>
      <c r="F371" s="25" t="s">
        <v>125</v>
      </c>
      <c r="G371" s="25" t="s">
        <v>126</v>
      </c>
      <c r="H371" s="7" t="s">
        <v>127</v>
      </c>
      <c r="I371" s="7" t="s">
        <v>128</v>
      </c>
    </row>
    <row r="372" spans="1:12" x14ac:dyDescent="0.25">
      <c r="A372" s="6"/>
      <c r="B372" s="6"/>
      <c r="C372" s="6"/>
      <c r="D372" s="6"/>
      <c r="E372" s="6"/>
      <c r="F372" s="25" t="s">
        <v>129</v>
      </c>
      <c r="G372" s="25" t="s">
        <v>130</v>
      </c>
      <c r="H372" s="7"/>
      <c r="I372" s="7"/>
    </row>
    <row r="373" spans="1:12" ht="13.5" x14ac:dyDescent="0.25">
      <c r="A373" s="6"/>
      <c r="B373" s="6"/>
      <c r="C373" s="6"/>
      <c r="D373" s="26" t="s">
        <v>131</v>
      </c>
      <c r="E373" s="26" t="s">
        <v>132</v>
      </c>
      <c r="F373" s="26" t="s">
        <v>63</v>
      </c>
      <c r="G373" s="26" t="s">
        <v>65</v>
      </c>
      <c r="H373" s="26" t="s">
        <v>133</v>
      </c>
      <c r="I373" s="26" t="s">
        <v>133</v>
      </c>
    </row>
    <row r="374" spans="1:12" ht="12.75" customHeight="1" x14ac:dyDescent="0.25">
      <c r="A374" s="689" t="s">
        <v>68</v>
      </c>
      <c r="B374" s="689" t="s">
        <v>68</v>
      </c>
      <c r="C374" s="78" t="s">
        <v>134</v>
      </c>
      <c r="D374" s="79"/>
      <c r="E374" s="79"/>
      <c r="F374" s="79"/>
      <c r="G374" s="79"/>
      <c r="H374" s="79">
        <f>(D374*E374*(1+F374)*G374)*-1</f>
        <v>0</v>
      </c>
      <c r="I374" s="79"/>
      <c r="K374" s="21">
        <v>1</v>
      </c>
      <c r="L374" s="21">
        <f>$K362*100+K374</f>
        <v>1201</v>
      </c>
    </row>
    <row r="375" spans="1:12" ht="12.75" customHeight="1" x14ac:dyDescent="0.25">
      <c r="A375" s="689"/>
      <c r="B375" s="689"/>
      <c r="C375" s="80" t="s">
        <v>135</v>
      </c>
      <c r="D375" s="79"/>
      <c r="E375" s="34"/>
      <c r="F375" s="34"/>
      <c r="G375" s="34"/>
      <c r="H375" s="34">
        <f>(D375*E375*(1+F375)*G375)*-1</f>
        <v>0</v>
      </c>
      <c r="I375" s="34"/>
      <c r="K375" s="21">
        <v>2</v>
      </c>
      <c r="L375" s="21">
        <f>$K362*100+K375</f>
        <v>1202</v>
      </c>
    </row>
    <row r="376" spans="1:12" ht="12.75" customHeight="1" x14ac:dyDescent="0.25">
      <c r="A376" s="689"/>
      <c r="B376" s="689"/>
      <c r="C376" s="80" t="s">
        <v>136</v>
      </c>
      <c r="D376" s="79"/>
      <c r="E376" s="34"/>
      <c r="F376" s="34"/>
      <c r="G376" s="34"/>
      <c r="H376" s="34">
        <f>(D376*E376*(1+F376)*G376)*-1</f>
        <v>0</v>
      </c>
      <c r="I376" s="34"/>
      <c r="K376" s="21">
        <v>3</v>
      </c>
      <c r="L376" s="21">
        <f>$K362*100+K376</f>
        <v>1203</v>
      </c>
    </row>
    <row r="377" spans="1:12" ht="12.75" customHeight="1" x14ac:dyDescent="0.25">
      <c r="A377" s="689"/>
      <c r="B377" s="689"/>
      <c r="C377" s="80" t="s">
        <v>137</v>
      </c>
      <c r="D377" s="79"/>
      <c r="E377" s="34"/>
      <c r="F377" s="34"/>
      <c r="G377" s="34"/>
      <c r="H377" s="34">
        <f>(D377*E377*(1+F377)*G377)*-1</f>
        <v>0</v>
      </c>
      <c r="I377" s="34"/>
      <c r="K377" s="21">
        <v>4</v>
      </c>
      <c r="L377" s="21">
        <f>$K362*100+K377</f>
        <v>1204</v>
      </c>
    </row>
    <row r="378" spans="1:12" x14ac:dyDescent="0.25">
      <c r="A378" s="698" t="s">
        <v>91</v>
      </c>
      <c r="B378" s="698"/>
      <c r="C378" s="698"/>
      <c r="D378" s="43">
        <f>SUM(D374:D377)</f>
        <v>0</v>
      </c>
      <c r="E378" s="81"/>
      <c r="F378" s="81"/>
      <c r="G378" s="81"/>
      <c r="H378" s="73">
        <f>SUM(H374:H377)</f>
        <v>0</v>
      </c>
      <c r="I378" s="73">
        <f>SUM(I374:I377)</f>
        <v>0</v>
      </c>
    </row>
    <row r="393" ht="13.5" customHeight="1" x14ac:dyDescent="0.25"/>
    <row r="394" ht="16.5" customHeight="1" x14ac:dyDescent="0.25"/>
    <row r="398" ht="64.5" customHeight="1" x14ac:dyDescent="0.25"/>
    <row r="399" ht="12.75" customHeight="1" x14ac:dyDescent="0.25"/>
    <row r="401" ht="33.75" customHeight="1" x14ac:dyDescent="0.25"/>
    <row r="404" ht="12.75" customHeight="1" x14ac:dyDescent="0.25"/>
    <row r="405" ht="12.75" customHeight="1" x14ac:dyDescent="0.25"/>
    <row r="406" ht="12.75" customHeight="1" x14ac:dyDescent="0.25"/>
    <row r="407" ht="12.75" customHeight="1" x14ac:dyDescent="0.25"/>
    <row r="423" ht="13.5" customHeight="1" x14ac:dyDescent="0.25"/>
    <row r="424" ht="16.5" customHeight="1" x14ac:dyDescent="0.25"/>
    <row r="428" ht="64.5" customHeight="1" x14ac:dyDescent="0.25"/>
    <row r="429" ht="12.75" customHeight="1" x14ac:dyDescent="0.25"/>
    <row r="431" ht="33.75" customHeight="1" x14ac:dyDescent="0.25"/>
    <row r="434" ht="12.75" customHeight="1" x14ac:dyDescent="0.25"/>
    <row r="435" ht="12.75" customHeight="1" x14ac:dyDescent="0.25"/>
    <row r="436" ht="12.75" customHeight="1" x14ac:dyDescent="0.25"/>
    <row r="437" ht="12.75" customHeight="1" x14ac:dyDescent="0.25"/>
    <row r="453" ht="13.5" customHeight="1" x14ac:dyDescent="0.25"/>
    <row r="454" ht="16.5" customHeight="1" x14ac:dyDescent="0.25"/>
    <row r="458" ht="64.5" customHeight="1" x14ac:dyDescent="0.25"/>
    <row r="459" ht="12.75" customHeight="1" x14ac:dyDescent="0.25"/>
    <row r="461" ht="33.75" customHeight="1" x14ac:dyDescent="0.25"/>
    <row r="464" ht="12.75" customHeight="1" x14ac:dyDescent="0.25"/>
    <row r="465" ht="12.75" customHeight="1" x14ac:dyDescent="0.25"/>
    <row r="466" ht="12.75" customHeight="1" x14ac:dyDescent="0.25"/>
    <row r="467" ht="12.75" customHeight="1" x14ac:dyDescent="0.25"/>
  </sheetData>
  <autoFilter ref="A1:I378" xr:uid="{00000000-0009-0000-0000-000002000000}"/>
  <mergeCells count="553">
    <mergeCell ref="A374:A377"/>
    <mergeCell ref="B374:B377"/>
    <mergeCell ref="A378:C378"/>
    <mergeCell ref="A364:B364"/>
    <mergeCell ref="C364:I364"/>
    <mergeCell ref="A365:B365"/>
    <mergeCell ref="C365:I365"/>
    <mergeCell ref="A366:B366"/>
    <mergeCell ref="C366:I366"/>
    <mergeCell ref="A367:B367"/>
    <mergeCell ref="D367:I367"/>
    <mergeCell ref="A368:B368"/>
    <mergeCell ref="C368:C373"/>
    <mergeCell ref="A369:A373"/>
    <mergeCell ref="B369:B373"/>
    <mergeCell ref="D369:D370"/>
    <mergeCell ref="E369:E370"/>
    <mergeCell ref="H369:H370"/>
    <mergeCell ref="I369:I370"/>
    <mergeCell ref="D371:D372"/>
    <mergeCell ref="E371:E372"/>
    <mergeCell ref="H371:H372"/>
    <mergeCell ref="I371:I372"/>
    <mergeCell ref="A354:A357"/>
    <mergeCell ref="B354:B357"/>
    <mergeCell ref="A358:C358"/>
    <mergeCell ref="A361:B361"/>
    <mergeCell ref="C361:I361"/>
    <mergeCell ref="A362:B362"/>
    <mergeCell ref="C362:I362"/>
    <mergeCell ref="A363:B363"/>
    <mergeCell ref="C363:I363"/>
    <mergeCell ref="A344:B344"/>
    <mergeCell ref="C344:I344"/>
    <mergeCell ref="A345:B345"/>
    <mergeCell ref="C345:I345"/>
    <mergeCell ref="A346:B346"/>
    <mergeCell ref="C346:I346"/>
    <mergeCell ref="A347:B347"/>
    <mergeCell ref="D347:I347"/>
    <mergeCell ref="A348:B348"/>
    <mergeCell ref="C348:C353"/>
    <mergeCell ref="A349:A353"/>
    <mergeCell ref="B349:B353"/>
    <mergeCell ref="D349:D350"/>
    <mergeCell ref="E349:E350"/>
    <mergeCell ref="H349:H350"/>
    <mergeCell ref="I349:I350"/>
    <mergeCell ref="D351:D352"/>
    <mergeCell ref="E351:E352"/>
    <mergeCell ref="H351:H352"/>
    <mergeCell ref="I351:I352"/>
    <mergeCell ref="A334:A337"/>
    <mergeCell ref="B334:B337"/>
    <mergeCell ref="A338:C338"/>
    <mergeCell ref="A341:B341"/>
    <mergeCell ref="C341:I341"/>
    <mergeCell ref="A342:B342"/>
    <mergeCell ref="C342:I342"/>
    <mergeCell ref="A343:B343"/>
    <mergeCell ref="C343:I343"/>
    <mergeCell ref="A324:B324"/>
    <mergeCell ref="C324:I324"/>
    <mergeCell ref="A325:B325"/>
    <mergeCell ref="C325:I325"/>
    <mergeCell ref="A326:B326"/>
    <mergeCell ref="C326:I326"/>
    <mergeCell ref="A327:B327"/>
    <mergeCell ref="D327:I327"/>
    <mergeCell ref="A328:B328"/>
    <mergeCell ref="C328:C333"/>
    <mergeCell ref="A329:A333"/>
    <mergeCell ref="B329:B333"/>
    <mergeCell ref="D329:D330"/>
    <mergeCell ref="E329:E330"/>
    <mergeCell ref="H329:H330"/>
    <mergeCell ref="I329:I330"/>
    <mergeCell ref="D331:D332"/>
    <mergeCell ref="E331:E332"/>
    <mergeCell ref="H331:H332"/>
    <mergeCell ref="I331:I332"/>
    <mergeCell ref="A314:A317"/>
    <mergeCell ref="B314:B317"/>
    <mergeCell ref="A318:C318"/>
    <mergeCell ref="A321:B321"/>
    <mergeCell ref="C321:I321"/>
    <mergeCell ref="A322:B322"/>
    <mergeCell ref="C322:I322"/>
    <mergeCell ref="A323:B323"/>
    <mergeCell ref="C323:I323"/>
    <mergeCell ref="A304:B304"/>
    <mergeCell ref="C304:I304"/>
    <mergeCell ref="A305:B305"/>
    <mergeCell ref="C305:I305"/>
    <mergeCell ref="A306:B306"/>
    <mergeCell ref="C306:I306"/>
    <mergeCell ref="A307:B307"/>
    <mergeCell ref="D307:I307"/>
    <mergeCell ref="A308:B308"/>
    <mergeCell ref="C308:C313"/>
    <mergeCell ref="A309:A313"/>
    <mergeCell ref="B309:B313"/>
    <mergeCell ref="D309:D310"/>
    <mergeCell ref="E309:E310"/>
    <mergeCell ref="H309:H310"/>
    <mergeCell ref="I309:I310"/>
    <mergeCell ref="D311:D312"/>
    <mergeCell ref="E311:E312"/>
    <mergeCell ref="H311:H312"/>
    <mergeCell ref="I311:I312"/>
    <mergeCell ref="A294:A297"/>
    <mergeCell ref="B294:B297"/>
    <mergeCell ref="A298:C298"/>
    <mergeCell ref="A301:B301"/>
    <mergeCell ref="C301:I301"/>
    <mergeCell ref="A302:B302"/>
    <mergeCell ref="C302:I302"/>
    <mergeCell ref="A303:B303"/>
    <mergeCell ref="C303:I303"/>
    <mergeCell ref="A284:B284"/>
    <mergeCell ref="C284:I284"/>
    <mergeCell ref="A285:B285"/>
    <mergeCell ref="C285:I285"/>
    <mergeCell ref="A286:B286"/>
    <mergeCell ref="C286:I286"/>
    <mergeCell ref="A287:B287"/>
    <mergeCell ref="D287:I287"/>
    <mergeCell ref="A288:B288"/>
    <mergeCell ref="C288:C293"/>
    <mergeCell ref="A289:A293"/>
    <mergeCell ref="B289:B293"/>
    <mergeCell ref="D289:D290"/>
    <mergeCell ref="E289:E290"/>
    <mergeCell ref="H289:H290"/>
    <mergeCell ref="I289:I290"/>
    <mergeCell ref="D291:D292"/>
    <mergeCell ref="E291:E292"/>
    <mergeCell ref="H291:H292"/>
    <mergeCell ref="I291:I292"/>
    <mergeCell ref="A274:A277"/>
    <mergeCell ref="B274:B277"/>
    <mergeCell ref="A278:C278"/>
    <mergeCell ref="A281:B281"/>
    <mergeCell ref="C281:I281"/>
    <mergeCell ref="A282:B282"/>
    <mergeCell ref="C282:I282"/>
    <mergeCell ref="A283:B283"/>
    <mergeCell ref="C283:I283"/>
    <mergeCell ref="A264:B264"/>
    <mergeCell ref="C264:I264"/>
    <mergeCell ref="A265:B265"/>
    <mergeCell ref="C265:I265"/>
    <mergeCell ref="A266:B266"/>
    <mergeCell ref="C266:I266"/>
    <mergeCell ref="A267:B267"/>
    <mergeCell ref="D267:I267"/>
    <mergeCell ref="A268:B268"/>
    <mergeCell ref="C268:C273"/>
    <mergeCell ref="A269:A273"/>
    <mergeCell ref="B269:B273"/>
    <mergeCell ref="D269:D270"/>
    <mergeCell ref="E269:E270"/>
    <mergeCell ref="H269:H270"/>
    <mergeCell ref="I269:I270"/>
    <mergeCell ref="D271:D272"/>
    <mergeCell ref="E271:E272"/>
    <mergeCell ref="H271:H272"/>
    <mergeCell ref="I271:I272"/>
    <mergeCell ref="A254:A257"/>
    <mergeCell ref="B254:B257"/>
    <mergeCell ref="A258:C258"/>
    <mergeCell ref="A261:B261"/>
    <mergeCell ref="C261:I261"/>
    <mergeCell ref="A262:B262"/>
    <mergeCell ref="C262:I262"/>
    <mergeCell ref="A263:B263"/>
    <mergeCell ref="C263:I263"/>
    <mergeCell ref="A244:B244"/>
    <mergeCell ref="C244:I244"/>
    <mergeCell ref="A245:B245"/>
    <mergeCell ref="C245:I245"/>
    <mergeCell ref="A246:B246"/>
    <mergeCell ref="C246:I246"/>
    <mergeCell ref="A247:B247"/>
    <mergeCell ref="D247:I247"/>
    <mergeCell ref="A248:B248"/>
    <mergeCell ref="C248:C253"/>
    <mergeCell ref="A249:A253"/>
    <mergeCell ref="B249:B253"/>
    <mergeCell ref="D249:D250"/>
    <mergeCell ref="E249:E250"/>
    <mergeCell ref="H249:H250"/>
    <mergeCell ref="I249:I250"/>
    <mergeCell ref="D251:D252"/>
    <mergeCell ref="E251:E252"/>
    <mergeCell ref="H251:H252"/>
    <mergeCell ref="I251:I252"/>
    <mergeCell ref="A234:A237"/>
    <mergeCell ref="B234:B237"/>
    <mergeCell ref="A238:C238"/>
    <mergeCell ref="A241:B241"/>
    <mergeCell ref="C241:I241"/>
    <mergeCell ref="A242:B242"/>
    <mergeCell ref="C242:I242"/>
    <mergeCell ref="A243:B243"/>
    <mergeCell ref="C243:I243"/>
    <mergeCell ref="A224:B224"/>
    <mergeCell ref="C224:I224"/>
    <mergeCell ref="A225:B225"/>
    <mergeCell ref="C225:I225"/>
    <mergeCell ref="A226:B226"/>
    <mergeCell ref="C226:I226"/>
    <mergeCell ref="A227:B227"/>
    <mergeCell ref="D227:I227"/>
    <mergeCell ref="A228:B228"/>
    <mergeCell ref="C228:C233"/>
    <mergeCell ref="A229:A233"/>
    <mergeCell ref="B229:B233"/>
    <mergeCell ref="D229:D230"/>
    <mergeCell ref="E229:E230"/>
    <mergeCell ref="H229:H230"/>
    <mergeCell ref="I229:I230"/>
    <mergeCell ref="D231:D232"/>
    <mergeCell ref="E231:E232"/>
    <mergeCell ref="H231:H232"/>
    <mergeCell ref="I231:I232"/>
    <mergeCell ref="A214:A217"/>
    <mergeCell ref="B214:B217"/>
    <mergeCell ref="A218:C218"/>
    <mergeCell ref="A221:B221"/>
    <mergeCell ref="C221:I221"/>
    <mergeCell ref="A222:B222"/>
    <mergeCell ref="C222:I222"/>
    <mergeCell ref="A223:B223"/>
    <mergeCell ref="C223:I223"/>
    <mergeCell ref="A204:B204"/>
    <mergeCell ref="C204:I204"/>
    <mergeCell ref="A205:B205"/>
    <mergeCell ref="C205:I205"/>
    <mergeCell ref="A206:B206"/>
    <mergeCell ref="C206:I206"/>
    <mergeCell ref="A207:B207"/>
    <mergeCell ref="D207:I207"/>
    <mergeCell ref="A208:B208"/>
    <mergeCell ref="C208:C213"/>
    <mergeCell ref="A209:A213"/>
    <mergeCell ref="B209:B213"/>
    <mergeCell ref="D209:D210"/>
    <mergeCell ref="E209:E210"/>
    <mergeCell ref="H209:H210"/>
    <mergeCell ref="I209:I210"/>
    <mergeCell ref="D211:D212"/>
    <mergeCell ref="E211:E212"/>
    <mergeCell ref="H211:H212"/>
    <mergeCell ref="I211:I212"/>
    <mergeCell ref="A194:A197"/>
    <mergeCell ref="B194:B197"/>
    <mergeCell ref="A198:C198"/>
    <mergeCell ref="A201:B201"/>
    <mergeCell ref="C201:I201"/>
    <mergeCell ref="A202:B202"/>
    <mergeCell ref="C202:I202"/>
    <mergeCell ref="A203:B203"/>
    <mergeCell ref="C203:I203"/>
    <mergeCell ref="A184:B184"/>
    <mergeCell ref="C184:I184"/>
    <mergeCell ref="A185:B185"/>
    <mergeCell ref="C185:I185"/>
    <mergeCell ref="A186:B186"/>
    <mergeCell ref="C186:I186"/>
    <mergeCell ref="A187:B187"/>
    <mergeCell ref="D187:I187"/>
    <mergeCell ref="A188:B188"/>
    <mergeCell ref="C188:C193"/>
    <mergeCell ref="A189:A193"/>
    <mergeCell ref="B189:B193"/>
    <mergeCell ref="D189:D190"/>
    <mergeCell ref="E189:E190"/>
    <mergeCell ref="H189:H190"/>
    <mergeCell ref="I189:I190"/>
    <mergeCell ref="D191:D192"/>
    <mergeCell ref="E191:E192"/>
    <mergeCell ref="H191:H192"/>
    <mergeCell ref="I191:I192"/>
    <mergeCell ref="A174:A177"/>
    <mergeCell ref="B174:B177"/>
    <mergeCell ref="A178:C178"/>
    <mergeCell ref="A181:B181"/>
    <mergeCell ref="C181:I181"/>
    <mergeCell ref="A182:B182"/>
    <mergeCell ref="C182:I182"/>
    <mergeCell ref="A183:B183"/>
    <mergeCell ref="C183:I183"/>
    <mergeCell ref="A164:B164"/>
    <mergeCell ref="C164:I164"/>
    <mergeCell ref="A165:B165"/>
    <mergeCell ref="C165:I165"/>
    <mergeCell ref="A166:B166"/>
    <mergeCell ref="C166:I166"/>
    <mergeCell ref="A167:B167"/>
    <mergeCell ref="D167:I167"/>
    <mergeCell ref="A168:B168"/>
    <mergeCell ref="C168:C173"/>
    <mergeCell ref="A169:A173"/>
    <mergeCell ref="B169:B173"/>
    <mergeCell ref="D169:D170"/>
    <mergeCell ref="E169:E170"/>
    <mergeCell ref="H169:H170"/>
    <mergeCell ref="I169:I170"/>
    <mergeCell ref="D171:D172"/>
    <mergeCell ref="E171:E172"/>
    <mergeCell ref="H171:H172"/>
    <mergeCell ref="I171:I172"/>
    <mergeCell ref="A154:A157"/>
    <mergeCell ref="B154:B157"/>
    <mergeCell ref="A158:C158"/>
    <mergeCell ref="A161:B161"/>
    <mergeCell ref="C161:I161"/>
    <mergeCell ref="A162:B162"/>
    <mergeCell ref="C162:I162"/>
    <mergeCell ref="A163:B163"/>
    <mergeCell ref="C163:I163"/>
    <mergeCell ref="A144:B144"/>
    <mergeCell ref="C144:I144"/>
    <mergeCell ref="A145:B145"/>
    <mergeCell ref="C145:I145"/>
    <mergeCell ref="A146:B146"/>
    <mergeCell ref="C146:I146"/>
    <mergeCell ref="A147:B147"/>
    <mergeCell ref="D147:I147"/>
    <mergeCell ref="A148:B148"/>
    <mergeCell ref="C148:C153"/>
    <mergeCell ref="A149:A153"/>
    <mergeCell ref="B149:B153"/>
    <mergeCell ref="D149:D150"/>
    <mergeCell ref="E149:E150"/>
    <mergeCell ref="H149:H150"/>
    <mergeCell ref="I149:I150"/>
    <mergeCell ref="D151:D152"/>
    <mergeCell ref="E151:E152"/>
    <mergeCell ref="H151:H152"/>
    <mergeCell ref="I151:I152"/>
    <mergeCell ref="A134:A137"/>
    <mergeCell ref="B134:B137"/>
    <mergeCell ref="A138:C138"/>
    <mergeCell ref="A141:B141"/>
    <mergeCell ref="C141:I141"/>
    <mergeCell ref="A142:B142"/>
    <mergeCell ref="C142:I142"/>
    <mergeCell ref="A143:B143"/>
    <mergeCell ref="C143:I143"/>
    <mergeCell ref="A124:B124"/>
    <mergeCell ref="C124:I124"/>
    <mergeCell ref="A125:B125"/>
    <mergeCell ref="C125:I125"/>
    <mergeCell ref="A126:B126"/>
    <mergeCell ref="C126:I126"/>
    <mergeCell ref="A127:B127"/>
    <mergeCell ref="D127:I127"/>
    <mergeCell ref="A128:B128"/>
    <mergeCell ref="C128:C133"/>
    <mergeCell ref="A129:A133"/>
    <mergeCell ref="B129:B133"/>
    <mergeCell ref="D129:D130"/>
    <mergeCell ref="E129:E130"/>
    <mergeCell ref="H129:H130"/>
    <mergeCell ref="I129:I130"/>
    <mergeCell ref="D131:D132"/>
    <mergeCell ref="E131:E132"/>
    <mergeCell ref="H131:H132"/>
    <mergeCell ref="I131:I132"/>
    <mergeCell ref="A114:A117"/>
    <mergeCell ref="B114:B117"/>
    <mergeCell ref="A118:C118"/>
    <mergeCell ref="A121:B121"/>
    <mergeCell ref="C121:I121"/>
    <mergeCell ref="A122:B122"/>
    <mergeCell ref="C122:I122"/>
    <mergeCell ref="A123:B123"/>
    <mergeCell ref="C123:I123"/>
    <mergeCell ref="A104:B104"/>
    <mergeCell ref="C104:I104"/>
    <mergeCell ref="A105:B105"/>
    <mergeCell ref="C105:I105"/>
    <mergeCell ref="A106:B106"/>
    <mergeCell ref="C106:I106"/>
    <mergeCell ref="A107:B107"/>
    <mergeCell ref="D107:I107"/>
    <mergeCell ref="A108:B108"/>
    <mergeCell ref="C108:C113"/>
    <mergeCell ref="A109:A113"/>
    <mergeCell ref="B109:B113"/>
    <mergeCell ref="D109:D110"/>
    <mergeCell ref="E109:E110"/>
    <mergeCell ref="H109:H110"/>
    <mergeCell ref="I109:I110"/>
    <mergeCell ref="D111:D112"/>
    <mergeCell ref="E111:E112"/>
    <mergeCell ref="H111:H112"/>
    <mergeCell ref="I111:I112"/>
    <mergeCell ref="A94:A97"/>
    <mergeCell ref="B94:B97"/>
    <mergeCell ref="A98:C98"/>
    <mergeCell ref="A101:B101"/>
    <mergeCell ref="C101:I101"/>
    <mergeCell ref="A102:B102"/>
    <mergeCell ref="C102:I102"/>
    <mergeCell ref="A103:B103"/>
    <mergeCell ref="C103:I103"/>
    <mergeCell ref="A84:B84"/>
    <mergeCell ref="C84:I84"/>
    <mergeCell ref="A85:B85"/>
    <mergeCell ref="C85:I85"/>
    <mergeCell ref="A86:B86"/>
    <mergeCell ref="C86:I86"/>
    <mergeCell ref="A87:B87"/>
    <mergeCell ref="D87:I87"/>
    <mergeCell ref="A88:B88"/>
    <mergeCell ref="C88:C93"/>
    <mergeCell ref="A89:A93"/>
    <mergeCell ref="B89:B93"/>
    <mergeCell ref="D89:D90"/>
    <mergeCell ref="E89:E90"/>
    <mergeCell ref="H89:H90"/>
    <mergeCell ref="I89:I90"/>
    <mergeCell ref="D91:D92"/>
    <mergeCell ref="E91:E92"/>
    <mergeCell ref="H91:H92"/>
    <mergeCell ref="I91:I92"/>
    <mergeCell ref="A74:A77"/>
    <mergeCell ref="B74:B77"/>
    <mergeCell ref="A78:C78"/>
    <mergeCell ref="A81:B81"/>
    <mergeCell ref="C81:I81"/>
    <mergeCell ref="A82:B82"/>
    <mergeCell ref="C82:I82"/>
    <mergeCell ref="A83:B83"/>
    <mergeCell ref="C83:I83"/>
    <mergeCell ref="A64:B64"/>
    <mergeCell ref="C64:I64"/>
    <mergeCell ref="A65:B65"/>
    <mergeCell ref="C65:I65"/>
    <mergeCell ref="A66:B66"/>
    <mergeCell ref="C66:I66"/>
    <mergeCell ref="A67:B67"/>
    <mergeCell ref="D67:I67"/>
    <mergeCell ref="A68:B68"/>
    <mergeCell ref="C68:C73"/>
    <mergeCell ref="A69:A73"/>
    <mergeCell ref="B69:B73"/>
    <mergeCell ref="D69:D70"/>
    <mergeCell ref="E69:E70"/>
    <mergeCell ref="H69:H70"/>
    <mergeCell ref="I69:I70"/>
    <mergeCell ref="D71:D72"/>
    <mergeCell ref="E71:E72"/>
    <mergeCell ref="F71:F72"/>
    <mergeCell ref="G71:G72"/>
    <mergeCell ref="H71:H72"/>
    <mergeCell ref="I71:I72"/>
    <mergeCell ref="A54:A57"/>
    <mergeCell ref="B54:B57"/>
    <mergeCell ref="A58:C58"/>
    <mergeCell ref="A61:B61"/>
    <mergeCell ref="C61:I61"/>
    <mergeCell ref="A62:B62"/>
    <mergeCell ref="C62:I62"/>
    <mergeCell ref="A63:B63"/>
    <mergeCell ref="C63:I63"/>
    <mergeCell ref="A44:B44"/>
    <mergeCell ref="C44:I44"/>
    <mergeCell ref="A45:B45"/>
    <mergeCell ref="C45:I45"/>
    <mergeCell ref="A46:B46"/>
    <mergeCell ref="C46:I46"/>
    <mergeCell ref="A47:B47"/>
    <mergeCell ref="D47:I47"/>
    <mergeCell ref="A48:B48"/>
    <mergeCell ref="C48:C53"/>
    <mergeCell ref="A49:A53"/>
    <mergeCell ref="B49:B53"/>
    <mergeCell ref="D49:D50"/>
    <mergeCell ref="E49:E50"/>
    <mergeCell ref="H49:H50"/>
    <mergeCell ref="I49:I50"/>
    <mergeCell ref="D51:D52"/>
    <mergeCell ref="E51:E52"/>
    <mergeCell ref="H51:H52"/>
    <mergeCell ref="I51:I52"/>
    <mergeCell ref="A34:A37"/>
    <mergeCell ref="B34:B37"/>
    <mergeCell ref="A38:C38"/>
    <mergeCell ref="A41:B41"/>
    <mergeCell ref="C41:I41"/>
    <mergeCell ref="A42:B42"/>
    <mergeCell ref="C42:I42"/>
    <mergeCell ref="A43:B43"/>
    <mergeCell ref="C43:I43"/>
    <mergeCell ref="A24:B24"/>
    <mergeCell ref="C24:I24"/>
    <mergeCell ref="A25:B25"/>
    <mergeCell ref="C25:I25"/>
    <mergeCell ref="A26:B26"/>
    <mergeCell ref="C26:I26"/>
    <mergeCell ref="A27:B27"/>
    <mergeCell ref="D27:I27"/>
    <mergeCell ref="A28:B28"/>
    <mergeCell ref="C28:C33"/>
    <mergeCell ref="A29:A33"/>
    <mergeCell ref="B29:B33"/>
    <mergeCell ref="D29:D30"/>
    <mergeCell ref="E29:E30"/>
    <mergeCell ref="H29:H30"/>
    <mergeCell ref="I29:I30"/>
    <mergeCell ref="D31:D32"/>
    <mergeCell ref="E31:E32"/>
    <mergeCell ref="H31:H32"/>
    <mergeCell ref="I31:I32"/>
    <mergeCell ref="A14:A17"/>
    <mergeCell ref="B14:B17"/>
    <mergeCell ref="A18:C18"/>
    <mergeCell ref="A21:B21"/>
    <mergeCell ref="C21:I21"/>
    <mergeCell ref="A22:B22"/>
    <mergeCell ref="C22:I22"/>
    <mergeCell ref="A23:B23"/>
    <mergeCell ref="C23:I23"/>
    <mergeCell ref="A6:B6"/>
    <mergeCell ref="C6:I6"/>
    <mergeCell ref="A7:B7"/>
    <mergeCell ref="D7:I7"/>
    <mergeCell ref="A8:B8"/>
    <mergeCell ref="C8:C13"/>
    <mergeCell ref="A9:A13"/>
    <mergeCell ref="B9:B13"/>
    <mergeCell ref="D9:D10"/>
    <mergeCell ref="E9:E10"/>
    <mergeCell ref="H9:H10"/>
    <mergeCell ref="I9:I10"/>
    <mergeCell ref="D11:D12"/>
    <mergeCell ref="E11:E12"/>
    <mergeCell ref="H11:H12"/>
    <mergeCell ref="I11:I12"/>
    <mergeCell ref="A1:B1"/>
    <mergeCell ref="C1:I1"/>
    <mergeCell ref="A2:B2"/>
    <mergeCell ref="C2:I2"/>
    <mergeCell ref="A3:B3"/>
    <mergeCell ref="C3:I3"/>
    <mergeCell ref="A4:B4"/>
    <mergeCell ref="C4:I4"/>
    <mergeCell ref="A5:B5"/>
    <mergeCell ref="C5:I5"/>
  </mergeCells>
  <conditionalFormatting sqref="D21 H21:I21">
    <cfRule type="cellIs" dxfId="647" priority="2" operator="equal">
      <formula>0</formula>
    </cfRule>
  </conditionalFormatting>
  <pageMargins left="0.75" right="0.75" top="1" bottom="1" header="0.511811023622047" footer="0.511811023622047"/>
  <pageSetup orientation="portrait" horizontalDpi="300" verticalDpi="30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D7E4BD"/>
  </sheetPr>
  <dimension ref="A1:AMJ359"/>
  <sheetViews>
    <sheetView topLeftCell="A345" zoomScaleNormal="100" workbookViewId="0">
      <selection activeCell="K357" sqref="K357"/>
    </sheetView>
  </sheetViews>
  <sheetFormatPr baseColWidth="10" defaultColWidth="9.1796875" defaultRowHeight="12.5" x14ac:dyDescent="0.25"/>
  <cols>
    <col min="1" max="11" width="16.7265625" style="21" customWidth="1"/>
    <col min="12" max="1024" width="9.1796875" style="21"/>
  </cols>
  <sheetData>
    <row r="1" spans="1:14" x14ac:dyDescent="0.25">
      <c r="A1" s="692" t="s">
        <v>23</v>
      </c>
      <c r="B1" s="692"/>
      <c r="C1" s="693">
        <f>Presentación!$C$3</f>
        <v>1990</v>
      </c>
      <c r="D1" s="693"/>
      <c r="E1" s="693"/>
      <c r="F1" s="693"/>
      <c r="G1" s="693"/>
      <c r="H1" s="693"/>
      <c r="I1" s="693"/>
      <c r="J1" s="693"/>
      <c r="K1" s="693"/>
    </row>
    <row r="2" spans="1:14" ht="11.25" customHeight="1" x14ac:dyDescent="0.25">
      <c r="A2" s="694" t="s">
        <v>24</v>
      </c>
      <c r="B2" s="694"/>
      <c r="C2" s="699" t="s">
        <v>25</v>
      </c>
      <c r="D2" s="699"/>
      <c r="E2" s="699"/>
      <c r="F2" s="699"/>
      <c r="G2" s="699"/>
      <c r="H2" s="699"/>
      <c r="I2" s="699"/>
      <c r="J2" s="699"/>
      <c r="K2" s="699"/>
      <c r="M2" s="21">
        <v>100</v>
      </c>
    </row>
    <row r="3" spans="1:14" ht="13.5" customHeight="1" x14ac:dyDescent="0.25">
      <c r="A3" s="11" t="s">
        <v>5</v>
      </c>
      <c r="B3" s="11"/>
      <c r="C3" s="9" t="s">
        <v>26</v>
      </c>
      <c r="D3" s="9"/>
      <c r="E3" s="9"/>
      <c r="F3" s="9"/>
      <c r="G3" s="9"/>
      <c r="H3" s="9"/>
      <c r="I3" s="9"/>
      <c r="J3" s="9"/>
      <c r="K3" s="9"/>
    </row>
    <row r="4" spans="1:14" ht="13.5" customHeight="1" x14ac:dyDescent="0.25">
      <c r="A4" s="11" t="s">
        <v>27</v>
      </c>
      <c r="B4" s="11"/>
      <c r="C4" s="9" t="s">
        <v>139</v>
      </c>
      <c r="D4" s="9"/>
      <c r="E4" s="9"/>
      <c r="F4" s="9"/>
      <c r="G4" s="9"/>
      <c r="H4" s="9"/>
      <c r="I4" s="9"/>
      <c r="J4" s="9"/>
      <c r="K4" s="9"/>
    </row>
    <row r="5" spans="1:14" ht="11.25" customHeight="1" x14ac:dyDescent="0.25">
      <c r="A5" s="11" t="s">
        <v>29</v>
      </c>
      <c r="B5" s="11"/>
      <c r="C5" s="9" t="s">
        <v>30</v>
      </c>
      <c r="D5" s="9"/>
      <c r="E5" s="9"/>
      <c r="F5" s="9"/>
      <c r="G5" s="9"/>
      <c r="H5" s="9"/>
      <c r="I5" s="9"/>
      <c r="J5" s="9"/>
      <c r="K5" s="9"/>
    </row>
    <row r="6" spans="1:14" ht="11.25" customHeight="1" x14ac:dyDescent="0.25">
      <c r="A6" s="11" t="s">
        <v>31</v>
      </c>
      <c r="B6" s="11"/>
      <c r="C6" s="9" t="s">
        <v>140</v>
      </c>
      <c r="D6" s="9"/>
      <c r="E6" s="9"/>
      <c r="F6" s="9"/>
      <c r="G6" s="9"/>
      <c r="H6" s="9"/>
      <c r="I6" s="9"/>
      <c r="J6" s="9"/>
      <c r="K6" s="9"/>
    </row>
    <row r="7" spans="1:14" ht="11.25" customHeight="1" x14ac:dyDescent="0.25">
      <c r="A7" s="696" t="s">
        <v>33</v>
      </c>
      <c r="B7" s="696"/>
      <c r="C7" s="23" t="s">
        <v>34</v>
      </c>
      <c r="D7" s="697" t="s">
        <v>141</v>
      </c>
      <c r="E7" s="697"/>
      <c r="F7" s="697"/>
      <c r="G7" s="697"/>
      <c r="H7" s="697"/>
      <c r="I7" s="697"/>
      <c r="J7" s="697"/>
      <c r="K7" s="697"/>
    </row>
    <row r="8" spans="1:14" ht="69" customHeight="1" x14ac:dyDescent="0.25">
      <c r="A8" s="7" t="s">
        <v>37</v>
      </c>
      <c r="B8" s="7"/>
      <c r="C8" s="6" t="s">
        <v>38</v>
      </c>
      <c r="D8" s="6" t="s">
        <v>142</v>
      </c>
      <c r="E8" s="6" t="s">
        <v>114</v>
      </c>
      <c r="F8" s="6" t="s">
        <v>41</v>
      </c>
      <c r="G8" s="6" t="s">
        <v>143</v>
      </c>
      <c r="H8" s="6" t="s">
        <v>144</v>
      </c>
      <c r="I8" s="6" t="s">
        <v>43</v>
      </c>
      <c r="J8" s="6" t="s">
        <v>145</v>
      </c>
      <c r="K8" s="6" t="s">
        <v>146</v>
      </c>
    </row>
    <row r="9" spans="1:14" x14ac:dyDescent="0.25">
      <c r="A9" s="7"/>
      <c r="B9" s="7"/>
      <c r="C9" s="6"/>
      <c r="D9" s="6"/>
      <c r="E9" s="6"/>
      <c r="F9" s="6"/>
      <c r="G9" s="6"/>
      <c r="H9" s="6"/>
      <c r="I9" s="6"/>
      <c r="J9" s="6"/>
      <c r="K9" s="6"/>
    </row>
    <row r="10" spans="1:14" ht="22.5" customHeight="1" x14ac:dyDescent="0.25">
      <c r="A10" s="6" t="s">
        <v>46</v>
      </c>
      <c r="B10" s="6" t="s">
        <v>47</v>
      </c>
      <c r="C10" s="6"/>
      <c r="D10" s="6" t="s">
        <v>117</v>
      </c>
      <c r="E10" s="25" t="s">
        <v>147</v>
      </c>
      <c r="F10" s="25" t="s">
        <v>119</v>
      </c>
      <c r="G10" s="7" t="s">
        <v>117</v>
      </c>
      <c r="H10" s="7" t="s">
        <v>148</v>
      </c>
      <c r="I10" s="25" t="s">
        <v>120</v>
      </c>
      <c r="J10" s="7" t="s">
        <v>52</v>
      </c>
      <c r="K10" s="7" t="s">
        <v>149</v>
      </c>
    </row>
    <row r="11" spans="1:14" ht="13.5" x14ac:dyDescent="0.25">
      <c r="A11" s="6"/>
      <c r="B11" s="6"/>
      <c r="C11" s="6"/>
      <c r="D11" s="6"/>
      <c r="E11" s="25" t="s">
        <v>118</v>
      </c>
      <c r="F11" s="25" t="s">
        <v>122</v>
      </c>
      <c r="G11" s="7"/>
      <c r="H11" s="7"/>
      <c r="I11" s="25" t="s">
        <v>123</v>
      </c>
      <c r="J11" s="7"/>
      <c r="K11" s="7"/>
    </row>
    <row r="12" spans="1:14" ht="12.75" customHeight="1" x14ac:dyDescent="0.25">
      <c r="A12" s="6"/>
      <c r="B12" s="6"/>
      <c r="C12" s="6"/>
      <c r="D12" s="6" t="s">
        <v>150</v>
      </c>
      <c r="E12" s="6" t="s">
        <v>124</v>
      </c>
      <c r="F12" s="25" t="s">
        <v>125</v>
      </c>
      <c r="G12" s="7" t="s">
        <v>151</v>
      </c>
      <c r="H12" s="7" t="s">
        <v>152</v>
      </c>
      <c r="I12" s="25" t="s">
        <v>126</v>
      </c>
      <c r="J12" s="25" t="s">
        <v>153</v>
      </c>
      <c r="K12" s="7" t="s">
        <v>154</v>
      </c>
    </row>
    <row r="13" spans="1:14" ht="27" x14ac:dyDescent="0.25">
      <c r="A13" s="6"/>
      <c r="B13" s="6"/>
      <c r="C13" s="6"/>
      <c r="D13" s="6"/>
      <c r="E13" s="6"/>
      <c r="F13" s="25" t="s">
        <v>129</v>
      </c>
      <c r="G13" s="7"/>
      <c r="H13" s="7"/>
      <c r="I13" s="25" t="s">
        <v>130</v>
      </c>
      <c r="J13" s="25" t="s">
        <v>155</v>
      </c>
      <c r="K13" s="7"/>
    </row>
    <row r="14" spans="1:14" ht="13.5" x14ac:dyDescent="0.25">
      <c r="A14" s="6"/>
      <c r="B14" s="6"/>
      <c r="C14" s="6"/>
      <c r="D14" s="26" t="s">
        <v>156</v>
      </c>
      <c r="E14" s="26" t="s">
        <v>132</v>
      </c>
      <c r="F14" s="26" t="s">
        <v>63</v>
      </c>
      <c r="G14" s="26" t="s">
        <v>157</v>
      </c>
      <c r="H14" s="26" t="s">
        <v>158</v>
      </c>
      <c r="I14" s="94" t="s">
        <v>65</v>
      </c>
      <c r="J14" s="26" t="s">
        <v>159</v>
      </c>
      <c r="K14" s="26" t="s">
        <v>159</v>
      </c>
    </row>
    <row r="15" spans="1:14" ht="12" customHeight="1" x14ac:dyDescent="0.25">
      <c r="A15" s="689" t="s">
        <v>68</v>
      </c>
      <c r="B15" s="689" t="s">
        <v>68</v>
      </c>
      <c r="C15" s="78" t="s">
        <v>160</v>
      </c>
      <c r="D15" s="79"/>
      <c r="E15" s="79"/>
      <c r="F15" s="79"/>
      <c r="G15" s="79"/>
      <c r="H15" s="79"/>
      <c r="I15" s="79"/>
      <c r="J15" s="79">
        <f>(((D15*E15*(1+F15))+(G15*H15))*I15)*-1</f>
        <v>0</v>
      </c>
      <c r="K15" s="79"/>
      <c r="M15" s="21">
        <v>1</v>
      </c>
      <c r="N15" s="21">
        <f>$M$2*100+M15</f>
        <v>10001</v>
      </c>
    </row>
    <row r="16" spans="1:14" x14ac:dyDescent="0.25">
      <c r="A16" s="689"/>
      <c r="B16" s="689"/>
      <c r="C16" s="95" t="s">
        <v>161</v>
      </c>
      <c r="D16" s="79"/>
      <c r="E16" s="34"/>
      <c r="F16" s="34"/>
      <c r="G16" s="34"/>
      <c r="H16" s="34"/>
      <c r="I16" s="34"/>
      <c r="J16" s="79">
        <f>(((D16*E16*(1+F16))+(G16*H16))*I16)*-1</f>
        <v>0</v>
      </c>
      <c r="K16" s="34"/>
      <c r="M16" s="21">
        <v>2</v>
      </c>
      <c r="N16" s="21">
        <f>$M$2*100+M16</f>
        <v>10002</v>
      </c>
    </row>
    <row r="17" spans="1:11" x14ac:dyDescent="0.25">
      <c r="A17" s="698" t="s">
        <v>91</v>
      </c>
      <c r="B17" s="698"/>
      <c r="C17" s="698"/>
      <c r="D17" s="73">
        <f>SUM(D15:D16)</f>
        <v>0</v>
      </c>
      <c r="E17" s="85"/>
      <c r="F17" s="85"/>
      <c r="G17" s="85"/>
      <c r="H17" s="85"/>
      <c r="I17" s="85"/>
      <c r="J17" s="73">
        <f>SUM(J15:J16)</f>
        <v>0</v>
      </c>
      <c r="K17" s="73">
        <f>SUM(K15:K16)</f>
        <v>0</v>
      </c>
    </row>
    <row r="18" spans="1:11" x14ac:dyDescent="0.25">
      <c r="A18" s="82"/>
      <c r="B18" s="82"/>
      <c r="C18" s="82"/>
      <c r="D18" s="84"/>
      <c r="E18" s="96"/>
      <c r="F18" s="96"/>
      <c r="G18" s="96"/>
      <c r="H18" s="96"/>
      <c r="I18" s="96"/>
      <c r="J18" s="84"/>
      <c r="K18" s="84"/>
    </row>
    <row r="19" spans="1:11" x14ac:dyDescent="0.25">
      <c r="A19" s="82"/>
      <c r="B19" s="82"/>
      <c r="C19" s="82"/>
      <c r="D19" s="84"/>
      <c r="E19" s="96"/>
      <c r="F19" s="96"/>
      <c r="G19" s="96"/>
      <c r="H19" s="96"/>
      <c r="I19" s="96"/>
      <c r="J19" s="84"/>
      <c r="K19" s="84"/>
    </row>
    <row r="20" spans="1:11" x14ac:dyDescent="0.25">
      <c r="A20" s="692" t="s">
        <v>23</v>
      </c>
      <c r="B20" s="692"/>
      <c r="C20" s="693">
        <f>Presentación!$C$3</f>
        <v>1990</v>
      </c>
      <c r="D20" s="693"/>
      <c r="E20" s="693"/>
      <c r="F20" s="693"/>
      <c r="G20" s="693"/>
      <c r="H20" s="693"/>
      <c r="I20" s="693"/>
      <c r="J20" s="693"/>
      <c r="K20" s="693"/>
    </row>
    <row r="21" spans="1:11" ht="11.25" customHeight="1" x14ac:dyDescent="0.25">
      <c r="A21" s="694" t="s">
        <v>24</v>
      </c>
      <c r="B21" s="694"/>
      <c r="C21" s="699" t="s">
        <v>92</v>
      </c>
      <c r="D21" s="699"/>
      <c r="E21" s="699"/>
      <c r="F21" s="699"/>
      <c r="G21" s="699"/>
      <c r="H21" s="699"/>
      <c r="I21" s="699"/>
      <c r="J21" s="699"/>
      <c r="K21" s="699"/>
    </row>
    <row r="22" spans="1:11" ht="13.5" customHeight="1" x14ac:dyDescent="0.25">
      <c r="A22" s="11" t="s">
        <v>5</v>
      </c>
      <c r="B22" s="11"/>
      <c r="C22" s="9" t="s">
        <v>26</v>
      </c>
      <c r="D22" s="9"/>
      <c r="E22" s="9"/>
      <c r="F22" s="9"/>
      <c r="G22" s="9"/>
      <c r="H22" s="9"/>
      <c r="I22" s="9"/>
      <c r="J22" s="9"/>
      <c r="K22" s="9"/>
    </row>
    <row r="23" spans="1:11" ht="13.5" customHeight="1" x14ac:dyDescent="0.25">
      <c r="A23" s="11" t="s">
        <v>27</v>
      </c>
      <c r="B23" s="11"/>
      <c r="C23" s="9" t="s">
        <v>139</v>
      </c>
      <c r="D23" s="9"/>
      <c r="E23" s="9"/>
      <c r="F23" s="9"/>
      <c r="G23" s="9"/>
      <c r="H23" s="9"/>
      <c r="I23" s="9"/>
      <c r="J23" s="9"/>
      <c r="K23" s="9"/>
    </row>
    <row r="24" spans="1:11" ht="13.5" customHeight="1" x14ac:dyDescent="0.25">
      <c r="A24" s="11" t="s">
        <v>29</v>
      </c>
      <c r="B24" s="11"/>
      <c r="C24" s="9" t="s">
        <v>30</v>
      </c>
      <c r="D24" s="9"/>
      <c r="E24" s="9"/>
      <c r="F24" s="9"/>
      <c r="G24" s="9"/>
      <c r="H24" s="9"/>
      <c r="I24" s="9"/>
      <c r="J24" s="9"/>
      <c r="K24" s="9"/>
    </row>
    <row r="25" spans="1:11" ht="11.25" customHeight="1" x14ac:dyDescent="0.25">
      <c r="A25" s="11" t="s">
        <v>31</v>
      </c>
      <c r="B25" s="11"/>
      <c r="C25" s="9" t="s">
        <v>140</v>
      </c>
      <c r="D25" s="9"/>
      <c r="E25" s="9"/>
      <c r="F25" s="9"/>
      <c r="G25" s="9"/>
      <c r="H25" s="9"/>
      <c r="I25" s="9"/>
      <c r="J25" s="9"/>
      <c r="K25" s="9"/>
    </row>
    <row r="26" spans="1:11" ht="13.5" customHeight="1" x14ac:dyDescent="0.25">
      <c r="A26" s="696" t="s">
        <v>33</v>
      </c>
      <c r="B26" s="696"/>
      <c r="C26" s="23" t="s">
        <v>34</v>
      </c>
      <c r="D26" s="697" t="s">
        <v>141</v>
      </c>
      <c r="E26" s="697"/>
      <c r="F26" s="697"/>
      <c r="G26" s="697"/>
      <c r="H26" s="697"/>
      <c r="I26" s="697"/>
      <c r="J26" s="697"/>
      <c r="K26" s="697"/>
    </row>
    <row r="27" spans="1:11" ht="69" customHeight="1" x14ac:dyDescent="0.25">
      <c r="A27" s="7" t="s">
        <v>37</v>
      </c>
      <c r="B27" s="7"/>
      <c r="C27" s="6" t="s">
        <v>38</v>
      </c>
      <c r="D27" s="6" t="s">
        <v>142</v>
      </c>
      <c r="E27" s="6" t="s">
        <v>114</v>
      </c>
      <c r="F27" s="6" t="s">
        <v>41</v>
      </c>
      <c r="G27" s="6" t="s">
        <v>143</v>
      </c>
      <c r="H27" s="6" t="s">
        <v>144</v>
      </c>
      <c r="I27" s="6" t="s">
        <v>43</v>
      </c>
      <c r="J27" s="6" t="s">
        <v>145</v>
      </c>
      <c r="K27" s="6" t="s">
        <v>146</v>
      </c>
    </row>
    <row r="28" spans="1:11" x14ac:dyDescent="0.25">
      <c r="A28" s="7"/>
      <c r="B28" s="7"/>
      <c r="C28" s="6"/>
      <c r="D28" s="6"/>
      <c r="E28" s="6"/>
      <c r="F28" s="6"/>
      <c r="G28" s="6"/>
      <c r="H28" s="6"/>
      <c r="I28" s="6"/>
      <c r="J28" s="6"/>
      <c r="K28" s="6"/>
    </row>
    <row r="29" spans="1:11" ht="22.5" customHeight="1" x14ac:dyDescent="0.25">
      <c r="A29" s="6" t="s">
        <v>46</v>
      </c>
      <c r="B29" s="6" t="s">
        <v>47</v>
      </c>
      <c r="C29" s="6"/>
      <c r="D29" s="6" t="s">
        <v>117</v>
      </c>
      <c r="E29" s="25" t="s">
        <v>147</v>
      </c>
      <c r="F29" s="25" t="s">
        <v>119</v>
      </c>
      <c r="G29" s="7" t="s">
        <v>117</v>
      </c>
      <c r="H29" s="7" t="s">
        <v>148</v>
      </c>
      <c r="I29" s="25" t="s">
        <v>120</v>
      </c>
      <c r="J29" s="7" t="s">
        <v>52</v>
      </c>
      <c r="K29" s="7" t="s">
        <v>149</v>
      </c>
    </row>
    <row r="30" spans="1:11" ht="13.5" x14ac:dyDescent="0.25">
      <c r="A30" s="6"/>
      <c r="B30" s="6"/>
      <c r="C30" s="6"/>
      <c r="D30" s="6"/>
      <c r="E30" s="25" t="s">
        <v>118</v>
      </c>
      <c r="F30" s="25" t="s">
        <v>122</v>
      </c>
      <c r="G30" s="7"/>
      <c r="H30" s="7"/>
      <c r="I30" s="25" t="s">
        <v>123</v>
      </c>
      <c r="J30" s="7"/>
      <c r="K30" s="7"/>
    </row>
    <row r="31" spans="1:11" ht="12.75" customHeight="1" x14ac:dyDescent="0.25">
      <c r="A31" s="6"/>
      <c r="B31" s="6"/>
      <c r="C31" s="6"/>
      <c r="D31" s="6" t="s">
        <v>150</v>
      </c>
      <c r="E31" s="6" t="s">
        <v>124</v>
      </c>
      <c r="F31" s="25" t="s">
        <v>125</v>
      </c>
      <c r="G31" s="7" t="s">
        <v>151</v>
      </c>
      <c r="H31" s="7" t="s">
        <v>152</v>
      </c>
      <c r="I31" s="25" t="s">
        <v>126</v>
      </c>
      <c r="J31" s="25" t="s">
        <v>153</v>
      </c>
      <c r="K31" s="7" t="s">
        <v>154</v>
      </c>
    </row>
    <row r="32" spans="1:11" ht="27" x14ac:dyDescent="0.25">
      <c r="A32" s="6"/>
      <c r="B32" s="6"/>
      <c r="C32" s="6"/>
      <c r="D32" s="6"/>
      <c r="E32" s="6"/>
      <c r="F32" s="25" t="s">
        <v>129</v>
      </c>
      <c r="G32" s="7"/>
      <c r="H32" s="7"/>
      <c r="I32" s="25" t="s">
        <v>130</v>
      </c>
      <c r="J32" s="25" t="s">
        <v>155</v>
      </c>
      <c r="K32" s="7"/>
    </row>
    <row r="33" spans="1:11" ht="13.5" x14ac:dyDescent="0.25">
      <c r="A33" s="6"/>
      <c r="B33" s="6"/>
      <c r="C33" s="6"/>
      <c r="D33" s="26" t="s">
        <v>156</v>
      </c>
      <c r="E33" s="26" t="s">
        <v>132</v>
      </c>
      <c r="F33" s="26" t="s">
        <v>63</v>
      </c>
      <c r="G33" s="26" t="s">
        <v>157</v>
      </c>
      <c r="H33" s="26" t="s">
        <v>158</v>
      </c>
      <c r="I33" s="94" t="s">
        <v>65</v>
      </c>
      <c r="J33" s="26" t="s">
        <v>159</v>
      </c>
      <c r="K33" s="26" t="s">
        <v>159</v>
      </c>
    </row>
    <row r="34" spans="1:11" ht="12" customHeight="1" x14ac:dyDescent="0.25">
      <c r="A34" s="689" t="s">
        <v>68</v>
      </c>
      <c r="B34" s="689" t="s">
        <v>68</v>
      </c>
      <c r="C34" s="78" t="s">
        <v>160</v>
      </c>
      <c r="D34" s="79"/>
      <c r="E34" s="79"/>
      <c r="F34" s="79"/>
      <c r="G34" s="79"/>
      <c r="H34" s="79"/>
      <c r="I34" s="79"/>
      <c r="J34" s="79">
        <f>J72+J91+J110+J129+J148+J167+J186+J205+J224+J243+J262+J281+J300+J319+J338+J357</f>
        <v>0</v>
      </c>
      <c r="K34" s="79"/>
    </row>
    <row r="35" spans="1:11" x14ac:dyDescent="0.25">
      <c r="A35" s="689"/>
      <c r="B35" s="689"/>
      <c r="C35" s="95" t="s">
        <v>161</v>
      </c>
      <c r="D35" s="79"/>
      <c r="E35" s="34"/>
      <c r="F35" s="34"/>
      <c r="G35" s="34"/>
      <c r="H35" s="34"/>
      <c r="I35" s="34"/>
      <c r="J35" s="79">
        <f>J73+J92+J111+J130+J149+J168+J187+J206+J225+J244+J263+J282+J301+J320+J339+J358</f>
        <v>0</v>
      </c>
      <c r="K35" s="79"/>
    </row>
    <row r="36" spans="1:11" x14ac:dyDescent="0.25">
      <c r="A36" s="698" t="s">
        <v>91</v>
      </c>
      <c r="B36" s="698"/>
      <c r="C36" s="698"/>
      <c r="D36" s="73">
        <f>SUM(D34:D35)</f>
        <v>0</v>
      </c>
      <c r="E36" s="85"/>
      <c r="F36" s="85"/>
      <c r="G36" s="85"/>
      <c r="H36" s="85"/>
      <c r="I36" s="85"/>
      <c r="J36" s="73">
        <f>SUM(J34:J35)</f>
        <v>0</v>
      </c>
      <c r="K36" s="73">
        <f>SUM(K34:K35)</f>
        <v>0</v>
      </c>
    </row>
    <row r="37" spans="1:11" x14ac:dyDescent="0.25">
      <c r="A37" s="82"/>
      <c r="B37" s="82"/>
      <c r="C37" s="82"/>
      <c r="D37" s="84"/>
      <c r="E37" s="96"/>
      <c r="F37" s="96"/>
      <c r="G37" s="96"/>
      <c r="H37" s="96"/>
      <c r="I37" s="96"/>
      <c r="J37" s="84"/>
      <c r="K37" s="84"/>
    </row>
    <row r="38" spans="1:11" x14ac:dyDescent="0.25">
      <c r="A38" s="82"/>
      <c r="B38" s="82"/>
      <c r="C38" s="82"/>
      <c r="D38" s="84"/>
      <c r="E38" s="96"/>
      <c r="F38" s="96"/>
      <c r="G38" s="96"/>
      <c r="H38" s="96"/>
      <c r="I38" s="96"/>
      <c r="J38" s="84"/>
      <c r="K38" s="84"/>
    </row>
    <row r="39" spans="1:11" x14ac:dyDescent="0.25">
      <c r="A39" s="692" t="s">
        <v>23</v>
      </c>
      <c r="B39" s="692"/>
      <c r="C39" s="693">
        <f>Presentación!$C$3</f>
        <v>1990</v>
      </c>
      <c r="D39" s="693"/>
      <c r="E39" s="693"/>
      <c r="F39" s="693"/>
      <c r="G39" s="693"/>
      <c r="H39" s="693"/>
      <c r="I39" s="693"/>
      <c r="J39" s="693"/>
      <c r="K39" s="693"/>
    </row>
    <row r="40" spans="1:11" ht="11.25" customHeight="1" x14ac:dyDescent="0.25">
      <c r="A40" s="694" t="s">
        <v>24</v>
      </c>
      <c r="B40" s="694"/>
      <c r="C40" s="699" t="s">
        <v>93</v>
      </c>
      <c r="D40" s="699"/>
      <c r="E40" s="699"/>
      <c r="F40" s="699"/>
      <c r="G40" s="699"/>
      <c r="H40" s="699"/>
      <c r="I40" s="699"/>
      <c r="J40" s="699"/>
      <c r="K40" s="699"/>
    </row>
    <row r="41" spans="1:11" ht="13.5" customHeight="1" x14ac:dyDescent="0.25">
      <c r="A41" s="11" t="s">
        <v>5</v>
      </c>
      <c r="B41" s="11"/>
      <c r="C41" s="9" t="s">
        <v>26</v>
      </c>
      <c r="D41" s="9"/>
      <c r="E41" s="9"/>
      <c r="F41" s="9"/>
      <c r="G41" s="9"/>
      <c r="H41" s="9"/>
      <c r="I41" s="9"/>
      <c r="J41" s="9"/>
      <c r="K41" s="9"/>
    </row>
    <row r="42" spans="1:11" ht="13.5" customHeight="1" x14ac:dyDescent="0.25">
      <c r="A42" s="11" t="s">
        <v>27</v>
      </c>
      <c r="B42" s="11"/>
      <c r="C42" s="9" t="s">
        <v>139</v>
      </c>
      <c r="D42" s="9"/>
      <c r="E42" s="9"/>
      <c r="F42" s="9"/>
      <c r="G42" s="9"/>
      <c r="H42" s="9"/>
      <c r="I42" s="9"/>
      <c r="J42" s="9"/>
      <c r="K42" s="9"/>
    </row>
    <row r="43" spans="1:11" ht="11.25" customHeight="1" x14ac:dyDescent="0.25">
      <c r="A43" s="11" t="s">
        <v>29</v>
      </c>
      <c r="B43" s="11"/>
      <c r="C43" s="9" t="s">
        <v>30</v>
      </c>
      <c r="D43" s="9"/>
      <c r="E43" s="9"/>
      <c r="F43" s="9"/>
      <c r="G43" s="9"/>
      <c r="H43" s="9"/>
      <c r="I43" s="9"/>
      <c r="J43" s="9"/>
      <c r="K43" s="9"/>
    </row>
    <row r="44" spans="1:11" ht="11.25" customHeight="1" x14ac:dyDescent="0.25">
      <c r="A44" s="11" t="s">
        <v>31</v>
      </c>
      <c r="B44" s="11"/>
      <c r="C44" s="9" t="s">
        <v>140</v>
      </c>
      <c r="D44" s="9"/>
      <c r="E44" s="9"/>
      <c r="F44" s="9"/>
      <c r="G44" s="9"/>
      <c r="H44" s="9"/>
      <c r="I44" s="9"/>
      <c r="J44" s="9"/>
      <c r="K44" s="9"/>
    </row>
    <row r="45" spans="1:11" ht="11.25" customHeight="1" x14ac:dyDescent="0.25">
      <c r="A45" s="696" t="s">
        <v>33</v>
      </c>
      <c r="B45" s="696"/>
      <c r="C45" s="23" t="s">
        <v>34</v>
      </c>
      <c r="D45" s="697" t="s">
        <v>141</v>
      </c>
      <c r="E45" s="697"/>
      <c r="F45" s="697"/>
      <c r="G45" s="697"/>
      <c r="H45" s="697"/>
      <c r="I45" s="697"/>
      <c r="J45" s="697"/>
      <c r="K45" s="697"/>
    </row>
    <row r="46" spans="1:11" ht="69" customHeight="1" x14ac:dyDescent="0.25">
      <c r="A46" s="7" t="s">
        <v>37</v>
      </c>
      <c r="B46" s="7"/>
      <c r="C46" s="6" t="s">
        <v>38</v>
      </c>
      <c r="D46" s="6" t="s">
        <v>142</v>
      </c>
      <c r="E46" s="6" t="s">
        <v>114</v>
      </c>
      <c r="F46" s="6" t="s">
        <v>41</v>
      </c>
      <c r="G46" s="6" t="s">
        <v>143</v>
      </c>
      <c r="H46" s="6" t="s">
        <v>144</v>
      </c>
      <c r="I46" s="6" t="s">
        <v>43</v>
      </c>
      <c r="J46" s="6" t="s">
        <v>145</v>
      </c>
      <c r="K46" s="6" t="s">
        <v>146</v>
      </c>
    </row>
    <row r="47" spans="1:11" x14ac:dyDescent="0.25">
      <c r="A47" s="7"/>
      <c r="B47" s="7"/>
      <c r="C47" s="6"/>
      <c r="D47" s="6"/>
      <c r="E47" s="6"/>
      <c r="F47" s="6"/>
      <c r="G47" s="6"/>
      <c r="H47" s="6"/>
      <c r="I47" s="6"/>
      <c r="J47" s="6"/>
      <c r="K47" s="6"/>
    </row>
    <row r="48" spans="1:11" ht="22.5" customHeight="1" x14ac:dyDescent="0.25">
      <c r="A48" s="6" t="s">
        <v>46</v>
      </c>
      <c r="B48" s="6" t="s">
        <v>47</v>
      </c>
      <c r="C48" s="6"/>
      <c r="D48" s="6" t="s">
        <v>117</v>
      </c>
      <c r="E48" s="25" t="s">
        <v>147</v>
      </c>
      <c r="F48" s="25" t="s">
        <v>119</v>
      </c>
      <c r="G48" s="7" t="s">
        <v>117</v>
      </c>
      <c r="H48" s="7" t="s">
        <v>148</v>
      </c>
      <c r="I48" s="25" t="s">
        <v>120</v>
      </c>
      <c r="J48" s="7" t="s">
        <v>52</v>
      </c>
      <c r="K48" s="7" t="s">
        <v>149</v>
      </c>
    </row>
    <row r="49" spans="1:13" ht="13.5" x14ac:dyDescent="0.25">
      <c r="A49" s="6"/>
      <c r="B49" s="6"/>
      <c r="C49" s="6"/>
      <c r="D49" s="6"/>
      <c r="E49" s="25" t="s">
        <v>118</v>
      </c>
      <c r="F49" s="25" t="s">
        <v>122</v>
      </c>
      <c r="G49" s="7"/>
      <c r="H49" s="7"/>
      <c r="I49" s="25" t="s">
        <v>123</v>
      </c>
      <c r="J49" s="7"/>
      <c r="K49" s="7"/>
    </row>
    <row r="50" spans="1:13" ht="12.75" customHeight="1" x14ac:dyDescent="0.25">
      <c r="A50" s="6"/>
      <c r="B50" s="6"/>
      <c r="C50" s="6"/>
      <c r="D50" s="6" t="s">
        <v>150</v>
      </c>
      <c r="E50" s="6" t="s">
        <v>124</v>
      </c>
      <c r="F50" s="25" t="s">
        <v>125</v>
      </c>
      <c r="G50" s="7" t="s">
        <v>151</v>
      </c>
      <c r="H50" s="7" t="s">
        <v>152</v>
      </c>
      <c r="I50" s="25" t="s">
        <v>126</v>
      </c>
      <c r="J50" s="25" t="s">
        <v>153</v>
      </c>
      <c r="K50" s="7" t="s">
        <v>154</v>
      </c>
    </row>
    <row r="51" spans="1:13" ht="27" x14ac:dyDescent="0.25">
      <c r="A51" s="6"/>
      <c r="B51" s="6"/>
      <c r="C51" s="6"/>
      <c r="D51" s="6"/>
      <c r="E51" s="6"/>
      <c r="F51" s="25" t="s">
        <v>129</v>
      </c>
      <c r="G51" s="7"/>
      <c r="H51" s="7"/>
      <c r="I51" s="25" t="s">
        <v>130</v>
      </c>
      <c r="J51" s="25" t="s">
        <v>155</v>
      </c>
      <c r="K51" s="7"/>
    </row>
    <row r="52" spans="1:13" ht="13.5" x14ac:dyDescent="0.25">
      <c r="A52" s="6"/>
      <c r="B52" s="6"/>
      <c r="C52" s="6"/>
      <c r="D52" s="26" t="s">
        <v>156</v>
      </c>
      <c r="E52" s="26" t="s">
        <v>132</v>
      </c>
      <c r="F52" s="26" t="s">
        <v>63</v>
      </c>
      <c r="G52" s="26" t="s">
        <v>157</v>
      </c>
      <c r="H52" s="26" t="s">
        <v>158</v>
      </c>
      <c r="I52" s="94" t="s">
        <v>65</v>
      </c>
      <c r="J52" s="26" t="s">
        <v>159</v>
      </c>
      <c r="K52" s="26" t="s">
        <v>159</v>
      </c>
    </row>
    <row r="53" spans="1:13" ht="12" customHeight="1" x14ac:dyDescent="0.25">
      <c r="A53" s="689" t="s">
        <v>68</v>
      </c>
      <c r="B53" s="689" t="s">
        <v>68</v>
      </c>
      <c r="C53" s="78" t="s">
        <v>160</v>
      </c>
      <c r="D53" s="79"/>
      <c r="E53" s="79"/>
      <c r="F53" s="79"/>
      <c r="G53" s="79"/>
      <c r="H53" s="79"/>
      <c r="I53" s="79"/>
      <c r="J53" s="79">
        <f>J15-J34</f>
        <v>0</v>
      </c>
      <c r="K53" s="79"/>
    </row>
    <row r="54" spans="1:13" x14ac:dyDescent="0.25">
      <c r="A54" s="689"/>
      <c r="B54" s="689"/>
      <c r="C54" s="95" t="s">
        <v>161</v>
      </c>
      <c r="D54" s="34"/>
      <c r="E54" s="34"/>
      <c r="F54" s="34"/>
      <c r="G54" s="34"/>
      <c r="H54" s="34"/>
      <c r="I54" s="34"/>
      <c r="J54" s="34">
        <f>J16-J35</f>
        <v>0</v>
      </c>
      <c r="K54" s="34"/>
    </row>
    <row r="55" spans="1:13" x14ac:dyDescent="0.25">
      <c r="A55" s="698" t="s">
        <v>91</v>
      </c>
      <c r="B55" s="698"/>
      <c r="C55" s="698"/>
      <c r="D55" s="73">
        <f>SUM(D53:D54)</f>
        <v>0</v>
      </c>
      <c r="E55" s="85"/>
      <c r="F55" s="85"/>
      <c r="G55" s="85"/>
      <c r="H55" s="85"/>
      <c r="I55" s="85"/>
      <c r="J55" s="73">
        <f>SUM(J53:J54)</f>
        <v>0</v>
      </c>
      <c r="K55" s="73">
        <f>SUM(K53:K54)</f>
        <v>0</v>
      </c>
    </row>
    <row r="56" spans="1:13" x14ac:dyDescent="0.25">
      <c r="A56" s="82"/>
      <c r="B56" s="82"/>
      <c r="C56" s="82"/>
      <c r="D56" s="84"/>
      <c r="E56" s="96"/>
      <c r="F56" s="96"/>
      <c r="G56" s="96"/>
      <c r="H56" s="96"/>
      <c r="I56" s="96"/>
      <c r="J56" s="84"/>
      <c r="K56" s="84"/>
    </row>
    <row r="57" spans="1:13" x14ac:dyDescent="0.25">
      <c r="A57" s="82"/>
      <c r="B57" s="82"/>
      <c r="C57" s="82"/>
      <c r="D57" s="84"/>
      <c r="E57" s="96"/>
      <c r="F57" s="96"/>
      <c r="G57" s="96"/>
      <c r="H57" s="96"/>
      <c r="I57" s="96"/>
      <c r="J57" s="84"/>
      <c r="K57" s="84"/>
    </row>
    <row r="58" spans="1:13" x14ac:dyDescent="0.25">
      <c r="A58" s="692" t="s">
        <v>23</v>
      </c>
      <c r="B58" s="692"/>
      <c r="C58" s="693">
        <f>Presentación!$C$3</f>
        <v>1990</v>
      </c>
      <c r="D58" s="693"/>
      <c r="E58" s="693"/>
      <c r="F58" s="693"/>
      <c r="G58" s="693"/>
      <c r="H58" s="693"/>
      <c r="I58" s="693"/>
      <c r="J58" s="693"/>
      <c r="K58" s="693"/>
    </row>
    <row r="59" spans="1:13" ht="13.5" customHeight="1" x14ac:dyDescent="0.25">
      <c r="A59" s="694" t="s">
        <v>24</v>
      </c>
      <c r="B59" s="694"/>
      <c r="C59" s="699" t="s">
        <v>94</v>
      </c>
      <c r="D59" s="699"/>
      <c r="E59" s="699"/>
      <c r="F59" s="699"/>
      <c r="G59" s="699"/>
      <c r="H59" s="699"/>
      <c r="I59" s="699"/>
      <c r="J59" s="699"/>
      <c r="K59" s="699"/>
      <c r="M59" s="21">
        <v>15</v>
      </c>
    </row>
    <row r="60" spans="1:13" ht="13.5" customHeight="1" x14ac:dyDescent="0.25">
      <c r="A60" s="11" t="s">
        <v>5</v>
      </c>
      <c r="B60" s="11"/>
      <c r="C60" s="9" t="s">
        <v>26</v>
      </c>
      <c r="D60" s="9"/>
      <c r="E60" s="9"/>
      <c r="F60" s="9"/>
      <c r="G60" s="9"/>
      <c r="H60" s="9"/>
      <c r="I60" s="9"/>
      <c r="J60" s="9"/>
      <c r="K60" s="9"/>
    </row>
    <row r="61" spans="1:13" ht="13.5" customHeight="1" x14ac:dyDescent="0.25">
      <c r="A61" s="11" t="s">
        <v>27</v>
      </c>
      <c r="B61" s="11"/>
      <c r="C61" s="9" t="s">
        <v>139</v>
      </c>
      <c r="D61" s="9"/>
      <c r="E61" s="9"/>
      <c r="F61" s="9"/>
      <c r="G61" s="9"/>
      <c r="H61" s="9"/>
      <c r="I61" s="9"/>
      <c r="J61" s="9"/>
      <c r="K61" s="9"/>
    </row>
    <row r="62" spans="1:13" ht="11.25" customHeight="1" x14ac:dyDescent="0.25">
      <c r="A62" s="11" t="s">
        <v>29</v>
      </c>
      <c r="B62" s="11"/>
      <c r="C62" s="9" t="s">
        <v>30</v>
      </c>
      <c r="D62" s="9"/>
      <c r="E62" s="9"/>
      <c r="F62" s="9"/>
      <c r="G62" s="9"/>
      <c r="H62" s="9"/>
      <c r="I62" s="9"/>
      <c r="J62" s="9"/>
      <c r="K62" s="9"/>
    </row>
    <row r="63" spans="1:13" ht="11.25" customHeight="1" x14ac:dyDescent="0.25">
      <c r="A63" s="11" t="s">
        <v>31</v>
      </c>
      <c r="B63" s="11"/>
      <c r="C63" s="9" t="s">
        <v>140</v>
      </c>
      <c r="D63" s="9"/>
      <c r="E63" s="9"/>
      <c r="F63" s="9"/>
      <c r="G63" s="9"/>
      <c r="H63" s="9"/>
      <c r="I63" s="9"/>
      <c r="J63" s="9"/>
      <c r="K63" s="9"/>
    </row>
    <row r="64" spans="1:13" ht="11.25" customHeight="1" x14ac:dyDescent="0.25">
      <c r="A64" s="696" t="s">
        <v>33</v>
      </c>
      <c r="B64" s="696"/>
      <c r="C64" s="23" t="s">
        <v>34</v>
      </c>
      <c r="D64" s="697" t="s">
        <v>141</v>
      </c>
      <c r="E64" s="697"/>
      <c r="F64" s="697"/>
      <c r="G64" s="697"/>
      <c r="H64" s="697"/>
      <c r="I64" s="697"/>
      <c r="J64" s="697"/>
      <c r="K64" s="697"/>
    </row>
    <row r="65" spans="1:14" ht="69" customHeight="1" x14ac:dyDescent="0.25">
      <c r="A65" s="7" t="s">
        <v>37</v>
      </c>
      <c r="B65" s="7"/>
      <c r="C65" s="6" t="s">
        <v>38</v>
      </c>
      <c r="D65" s="6" t="s">
        <v>142</v>
      </c>
      <c r="E65" s="6" t="s">
        <v>114</v>
      </c>
      <c r="F65" s="6" t="s">
        <v>41</v>
      </c>
      <c r="G65" s="6" t="s">
        <v>143</v>
      </c>
      <c r="H65" s="6" t="s">
        <v>144</v>
      </c>
      <c r="I65" s="6" t="s">
        <v>43</v>
      </c>
      <c r="J65" s="6" t="s">
        <v>145</v>
      </c>
      <c r="K65" s="6" t="s">
        <v>146</v>
      </c>
    </row>
    <row r="66" spans="1:14" x14ac:dyDescent="0.25">
      <c r="A66" s="7"/>
      <c r="B66" s="7"/>
      <c r="C66" s="6"/>
      <c r="D66" s="6"/>
      <c r="E66" s="6"/>
      <c r="F66" s="6"/>
      <c r="G66" s="6"/>
      <c r="H66" s="6"/>
      <c r="I66" s="6"/>
      <c r="J66" s="6"/>
      <c r="K66" s="6"/>
    </row>
    <row r="67" spans="1:14" ht="22.5" customHeight="1" x14ac:dyDescent="0.25">
      <c r="A67" s="6" t="s">
        <v>46</v>
      </c>
      <c r="B67" s="6" t="s">
        <v>47</v>
      </c>
      <c r="C67" s="6"/>
      <c r="D67" s="6" t="s">
        <v>117</v>
      </c>
      <c r="E67" s="25" t="s">
        <v>147</v>
      </c>
      <c r="F67" s="25" t="s">
        <v>119</v>
      </c>
      <c r="G67" s="7" t="s">
        <v>117</v>
      </c>
      <c r="H67" s="7" t="s">
        <v>148</v>
      </c>
      <c r="I67" s="25" t="s">
        <v>120</v>
      </c>
      <c r="J67" s="7" t="s">
        <v>52</v>
      </c>
      <c r="K67" s="7" t="s">
        <v>149</v>
      </c>
    </row>
    <row r="68" spans="1:14" ht="13.5" x14ac:dyDescent="0.25">
      <c r="A68" s="6"/>
      <c r="B68" s="6"/>
      <c r="C68" s="6"/>
      <c r="D68" s="6"/>
      <c r="E68" s="25" t="s">
        <v>118</v>
      </c>
      <c r="F68" s="25" t="s">
        <v>122</v>
      </c>
      <c r="G68" s="7"/>
      <c r="H68" s="7"/>
      <c r="I68" s="25" t="s">
        <v>123</v>
      </c>
      <c r="J68" s="7"/>
      <c r="K68" s="7"/>
    </row>
    <row r="69" spans="1:14" ht="12.75" customHeight="1" x14ac:dyDescent="0.25">
      <c r="A69" s="6"/>
      <c r="B69" s="6"/>
      <c r="C69" s="6"/>
      <c r="D69" s="6" t="s">
        <v>150</v>
      </c>
      <c r="E69" s="6" t="s">
        <v>124</v>
      </c>
      <c r="F69" s="25" t="s">
        <v>125</v>
      </c>
      <c r="G69" s="7" t="s">
        <v>151</v>
      </c>
      <c r="H69" s="7" t="s">
        <v>152</v>
      </c>
      <c r="I69" s="25" t="s">
        <v>126</v>
      </c>
      <c r="J69" s="25" t="s">
        <v>153</v>
      </c>
      <c r="K69" s="7" t="s">
        <v>154</v>
      </c>
    </row>
    <row r="70" spans="1:14" ht="27" x14ac:dyDescent="0.25">
      <c r="A70" s="6"/>
      <c r="B70" s="6"/>
      <c r="C70" s="6"/>
      <c r="D70" s="6"/>
      <c r="E70" s="6"/>
      <c r="F70" s="25" t="s">
        <v>129</v>
      </c>
      <c r="G70" s="7"/>
      <c r="H70" s="7"/>
      <c r="I70" s="25" t="s">
        <v>130</v>
      </c>
      <c r="J70" s="25" t="s">
        <v>155</v>
      </c>
      <c r="K70" s="7"/>
    </row>
    <row r="71" spans="1:14" ht="13.5" x14ac:dyDescent="0.25">
      <c r="A71" s="6"/>
      <c r="B71" s="6"/>
      <c r="C71" s="6"/>
      <c r="D71" s="26" t="s">
        <v>156</v>
      </c>
      <c r="E71" s="26" t="s">
        <v>132</v>
      </c>
      <c r="F71" s="26" t="s">
        <v>63</v>
      </c>
      <c r="G71" s="26" t="s">
        <v>157</v>
      </c>
      <c r="H71" s="26" t="s">
        <v>158</v>
      </c>
      <c r="I71" s="94" t="s">
        <v>65</v>
      </c>
      <c r="J71" s="26" t="s">
        <v>159</v>
      </c>
      <c r="K71" s="26" t="s">
        <v>159</v>
      </c>
    </row>
    <row r="72" spans="1:14" ht="12" customHeight="1" x14ac:dyDescent="0.25">
      <c r="A72" s="689" t="s">
        <v>68</v>
      </c>
      <c r="B72" s="689" t="s">
        <v>68</v>
      </c>
      <c r="C72" s="78" t="s">
        <v>160</v>
      </c>
      <c r="D72" s="79"/>
      <c r="E72" s="79"/>
      <c r="F72" s="79"/>
      <c r="G72" s="79"/>
      <c r="H72" s="79"/>
      <c r="I72" s="79"/>
      <c r="J72" s="79">
        <f>(((D72*E72*(1+F72))+(G72*H72))*I72)*-1</f>
        <v>0</v>
      </c>
      <c r="K72" s="79"/>
      <c r="M72" s="21">
        <v>1</v>
      </c>
      <c r="N72" s="21">
        <f>$M$59*100+M72</f>
        <v>1501</v>
      </c>
    </row>
    <row r="73" spans="1:14" x14ac:dyDescent="0.25">
      <c r="A73" s="689"/>
      <c r="B73" s="689"/>
      <c r="C73" s="95" t="s">
        <v>161</v>
      </c>
      <c r="D73" s="79"/>
      <c r="E73" s="34"/>
      <c r="F73" s="34"/>
      <c r="G73" s="34"/>
      <c r="H73" s="34"/>
      <c r="I73" s="34"/>
      <c r="J73" s="79">
        <f>(((D73*E73*(1+F73))+(G73*H73))*I73)*-1</f>
        <v>0</v>
      </c>
      <c r="K73" s="34"/>
      <c r="M73" s="21">
        <v>2</v>
      </c>
      <c r="N73" s="21">
        <f>$M$59*100+M73</f>
        <v>1502</v>
      </c>
    </row>
    <row r="74" spans="1:14" x14ac:dyDescent="0.25">
      <c r="A74" s="698" t="s">
        <v>91</v>
      </c>
      <c r="B74" s="698"/>
      <c r="C74" s="698"/>
      <c r="D74" s="73">
        <f>SUM(D72:D73)</f>
        <v>0</v>
      </c>
      <c r="E74" s="85"/>
      <c r="F74" s="85"/>
      <c r="G74" s="85"/>
      <c r="H74" s="85"/>
      <c r="I74" s="85"/>
      <c r="J74" s="73">
        <f>SUM(J72:J73)</f>
        <v>0</v>
      </c>
      <c r="K74" s="73">
        <f>SUM(K72:K73)</f>
        <v>0</v>
      </c>
    </row>
    <row r="75" spans="1:14" x14ac:dyDescent="0.25">
      <c r="A75" s="82"/>
      <c r="B75" s="82"/>
      <c r="C75" s="82"/>
      <c r="D75" s="84"/>
      <c r="E75" s="96"/>
      <c r="F75" s="96"/>
      <c r="G75" s="96"/>
      <c r="H75" s="96"/>
      <c r="I75" s="96"/>
      <c r="J75" s="84"/>
      <c r="K75" s="84"/>
    </row>
    <row r="76" spans="1:14" x14ac:dyDescent="0.25">
      <c r="A76" s="82"/>
      <c r="B76" s="82"/>
      <c r="C76" s="82"/>
      <c r="D76" s="84"/>
      <c r="E76" s="96"/>
      <c r="F76" s="96"/>
      <c r="G76" s="96"/>
      <c r="H76" s="96"/>
      <c r="I76" s="96"/>
      <c r="J76" s="84"/>
      <c r="K76" s="84"/>
    </row>
    <row r="77" spans="1:14" x14ac:dyDescent="0.25">
      <c r="A77" s="692" t="s">
        <v>23</v>
      </c>
      <c r="B77" s="692"/>
      <c r="C77" s="693">
        <f>Presentación!$C$3</f>
        <v>1990</v>
      </c>
      <c r="D77" s="693"/>
      <c r="E77" s="693"/>
      <c r="F77" s="693"/>
      <c r="G77" s="693"/>
      <c r="H77" s="693"/>
      <c r="I77" s="693"/>
      <c r="J77" s="693"/>
      <c r="K77" s="693"/>
    </row>
    <row r="78" spans="1:14" ht="11.25" customHeight="1" x14ac:dyDescent="0.25">
      <c r="A78" s="694" t="s">
        <v>24</v>
      </c>
      <c r="B78" s="694"/>
      <c r="C78" s="699" t="s">
        <v>95</v>
      </c>
      <c r="D78" s="699"/>
      <c r="E78" s="699"/>
      <c r="F78" s="699"/>
      <c r="G78" s="699"/>
      <c r="H78" s="699"/>
      <c r="I78" s="699"/>
      <c r="J78" s="699"/>
      <c r="K78" s="699"/>
      <c r="M78" s="21">
        <v>1</v>
      </c>
    </row>
    <row r="79" spans="1:14" ht="13.5" customHeight="1" x14ac:dyDescent="0.25">
      <c r="A79" s="11" t="s">
        <v>5</v>
      </c>
      <c r="B79" s="11"/>
      <c r="C79" s="9" t="s">
        <v>26</v>
      </c>
      <c r="D79" s="9"/>
      <c r="E79" s="9"/>
      <c r="F79" s="9"/>
      <c r="G79" s="9"/>
      <c r="H79" s="9"/>
      <c r="I79" s="9"/>
      <c r="J79" s="9"/>
      <c r="K79" s="9"/>
    </row>
    <row r="80" spans="1:14" ht="13.5" customHeight="1" x14ac:dyDescent="0.25">
      <c r="A80" s="11" t="s">
        <v>27</v>
      </c>
      <c r="B80" s="11"/>
      <c r="C80" s="9" t="s">
        <v>139</v>
      </c>
      <c r="D80" s="9"/>
      <c r="E80" s="9"/>
      <c r="F80" s="9"/>
      <c r="G80" s="9"/>
      <c r="H80" s="9"/>
      <c r="I80" s="9"/>
      <c r="J80" s="9"/>
      <c r="K80" s="9"/>
    </row>
    <row r="81" spans="1:14" ht="11.25" customHeight="1" x14ac:dyDescent="0.25">
      <c r="A81" s="11" t="s">
        <v>29</v>
      </c>
      <c r="B81" s="11"/>
      <c r="C81" s="9" t="s">
        <v>30</v>
      </c>
      <c r="D81" s="9"/>
      <c r="E81" s="9"/>
      <c r="F81" s="9"/>
      <c r="G81" s="9"/>
      <c r="H81" s="9"/>
      <c r="I81" s="9"/>
      <c r="J81" s="9"/>
      <c r="K81" s="9"/>
    </row>
    <row r="82" spans="1:14" ht="11.25" customHeight="1" x14ac:dyDescent="0.25">
      <c r="A82" s="11" t="s">
        <v>31</v>
      </c>
      <c r="B82" s="11"/>
      <c r="C82" s="9" t="s">
        <v>140</v>
      </c>
      <c r="D82" s="9"/>
      <c r="E82" s="9"/>
      <c r="F82" s="9"/>
      <c r="G82" s="9"/>
      <c r="H82" s="9"/>
      <c r="I82" s="9"/>
      <c r="J82" s="9"/>
      <c r="K82" s="9"/>
    </row>
    <row r="83" spans="1:14" ht="11.25" customHeight="1" x14ac:dyDescent="0.25">
      <c r="A83" s="696" t="s">
        <v>33</v>
      </c>
      <c r="B83" s="696"/>
      <c r="C83" s="23" t="s">
        <v>34</v>
      </c>
      <c r="D83" s="697" t="s">
        <v>141</v>
      </c>
      <c r="E83" s="697"/>
      <c r="F83" s="697"/>
      <c r="G83" s="697"/>
      <c r="H83" s="697"/>
      <c r="I83" s="697"/>
      <c r="J83" s="697"/>
      <c r="K83" s="697"/>
    </row>
    <row r="84" spans="1:14" ht="69" customHeight="1" x14ac:dyDescent="0.25">
      <c r="A84" s="7" t="s">
        <v>37</v>
      </c>
      <c r="B84" s="7"/>
      <c r="C84" s="6" t="s">
        <v>38</v>
      </c>
      <c r="D84" s="6" t="s">
        <v>142</v>
      </c>
      <c r="E84" s="6" t="s">
        <v>114</v>
      </c>
      <c r="F84" s="6" t="s">
        <v>41</v>
      </c>
      <c r="G84" s="6" t="s">
        <v>143</v>
      </c>
      <c r="H84" s="6" t="s">
        <v>144</v>
      </c>
      <c r="I84" s="6" t="s">
        <v>43</v>
      </c>
      <c r="J84" s="6" t="s">
        <v>145</v>
      </c>
      <c r="K84" s="6" t="s">
        <v>146</v>
      </c>
    </row>
    <row r="85" spans="1:14" x14ac:dyDescent="0.25">
      <c r="A85" s="7"/>
      <c r="B85" s="7"/>
      <c r="C85" s="6"/>
      <c r="D85" s="6"/>
      <c r="E85" s="6"/>
      <c r="F85" s="6"/>
      <c r="G85" s="6"/>
      <c r="H85" s="6"/>
      <c r="I85" s="6"/>
      <c r="J85" s="6"/>
      <c r="K85" s="6"/>
    </row>
    <row r="86" spans="1:14" ht="22.5" customHeight="1" x14ac:dyDescent="0.25">
      <c r="A86" s="6" t="s">
        <v>46</v>
      </c>
      <c r="B86" s="6" t="s">
        <v>47</v>
      </c>
      <c r="C86" s="6"/>
      <c r="D86" s="6" t="s">
        <v>117</v>
      </c>
      <c r="E86" s="25" t="s">
        <v>147</v>
      </c>
      <c r="F86" s="25" t="s">
        <v>119</v>
      </c>
      <c r="G86" s="7" t="s">
        <v>117</v>
      </c>
      <c r="H86" s="7" t="s">
        <v>148</v>
      </c>
      <c r="I86" s="25" t="s">
        <v>120</v>
      </c>
      <c r="J86" s="7" t="s">
        <v>52</v>
      </c>
      <c r="K86" s="7" t="s">
        <v>149</v>
      </c>
    </row>
    <row r="87" spans="1:14" ht="13.5" x14ac:dyDescent="0.25">
      <c r="A87" s="6"/>
      <c r="B87" s="6"/>
      <c r="C87" s="6"/>
      <c r="D87" s="6"/>
      <c r="E87" s="25" t="s">
        <v>118</v>
      </c>
      <c r="F87" s="25" t="s">
        <v>122</v>
      </c>
      <c r="G87" s="7"/>
      <c r="H87" s="7"/>
      <c r="I87" s="25" t="s">
        <v>123</v>
      </c>
      <c r="J87" s="7"/>
      <c r="K87" s="7"/>
    </row>
    <row r="88" spans="1:14" ht="12.75" customHeight="1" x14ac:dyDescent="0.25">
      <c r="A88" s="6"/>
      <c r="B88" s="6"/>
      <c r="C88" s="6"/>
      <c r="D88" s="6" t="s">
        <v>150</v>
      </c>
      <c r="E88" s="6" t="s">
        <v>124</v>
      </c>
      <c r="F88" s="25" t="s">
        <v>125</v>
      </c>
      <c r="G88" s="7" t="s">
        <v>151</v>
      </c>
      <c r="H88" s="7" t="s">
        <v>152</v>
      </c>
      <c r="I88" s="25" t="s">
        <v>126</v>
      </c>
      <c r="J88" s="25" t="s">
        <v>153</v>
      </c>
      <c r="K88" s="7" t="s">
        <v>154</v>
      </c>
    </row>
    <row r="89" spans="1:14" ht="27" x14ac:dyDescent="0.25">
      <c r="A89" s="6"/>
      <c r="B89" s="6"/>
      <c r="C89" s="6"/>
      <c r="D89" s="6"/>
      <c r="E89" s="6"/>
      <c r="F89" s="25" t="s">
        <v>129</v>
      </c>
      <c r="G89" s="7"/>
      <c r="H89" s="7"/>
      <c r="I89" s="25" t="s">
        <v>130</v>
      </c>
      <c r="J89" s="25" t="s">
        <v>155</v>
      </c>
      <c r="K89" s="7"/>
    </row>
    <row r="90" spans="1:14" ht="13.5" x14ac:dyDescent="0.25">
      <c r="A90" s="6"/>
      <c r="B90" s="6"/>
      <c r="C90" s="6"/>
      <c r="D90" s="26" t="s">
        <v>156</v>
      </c>
      <c r="E90" s="26" t="s">
        <v>132</v>
      </c>
      <c r="F90" s="26" t="s">
        <v>63</v>
      </c>
      <c r="G90" s="26" t="s">
        <v>157</v>
      </c>
      <c r="H90" s="26" t="s">
        <v>158</v>
      </c>
      <c r="I90" s="94" t="s">
        <v>65</v>
      </c>
      <c r="J90" s="26" t="s">
        <v>159</v>
      </c>
      <c r="K90" s="26" t="s">
        <v>159</v>
      </c>
    </row>
    <row r="91" spans="1:14" ht="12" customHeight="1" x14ac:dyDescent="0.25">
      <c r="A91" s="689" t="s">
        <v>68</v>
      </c>
      <c r="B91" s="689" t="s">
        <v>68</v>
      </c>
      <c r="C91" s="78" t="s">
        <v>160</v>
      </c>
      <c r="D91" s="79"/>
      <c r="E91" s="79"/>
      <c r="F91" s="79"/>
      <c r="G91" s="79"/>
      <c r="H91" s="79"/>
      <c r="I91" s="79"/>
      <c r="J91" s="79">
        <f>(((D91*E91*(1+F91))+(G91*H91))*I91)*-1</f>
        <v>0</v>
      </c>
      <c r="K91" s="79"/>
      <c r="M91" s="21">
        <v>1</v>
      </c>
      <c r="N91" s="21">
        <f>$M$78*100+M91</f>
        <v>101</v>
      </c>
    </row>
    <row r="92" spans="1:14" x14ac:dyDescent="0.25">
      <c r="A92" s="689"/>
      <c r="B92" s="689"/>
      <c r="C92" s="95" t="s">
        <v>161</v>
      </c>
      <c r="D92" s="79"/>
      <c r="E92" s="34"/>
      <c r="F92" s="34"/>
      <c r="G92" s="34"/>
      <c r="H92" s="34"/>
      <c r="I92" s="34"/>
      <c r="J92" s="79">
        <f>(((D92*E92*(1+F92))+(G92*H92))*I92)*-1</f>
        <v>0</v>
      </c>
      <c r="K92" s="34"/>
      <c r="M92" s="21">
        <v>2</v>
      </c>
      <c r="N92" s="21">
        <f>$M$78*100+M92</f>
        <v>102</v>
      </c>
    </row>
    <row r="93" spans="1:14" x14ac:dyDescent="0.25">
      <c r="A93" s="698" t="s">
        <v>91</v>
      </c>
      <c r="B93" s="698"/>
      <c r="C93" s="698"/>
      <c r="D93" s="73">
        <f>SUM(D91:D92)</f>
        <v>0</v>
      </c>
      <c r="E93" s="85"/>
      <c r="F93" s="85"/>
      <c r="G93" s="85"/>
      <c r="H93" s="85"/>
      <c r="I93" s="85"/>
      <c r="J93" s="73">
        <f>SUM(J91:J92)</f>
        <v>0</v>
      </c>
      <c r="K93" s="73">
        <f>SUM(K91:K92)</f>
        <v>0</v>
      </c>
    </row>
    <row r="94" spans="1:14" x14ac:dyDescent="0.25">
      <c r="A94" s="82"/>
      <c r="B94" s="82"/>
      <c r="C94" s="82"/>
      <c r="D94" s="84"/>
      <c r="E94" s="96"/>
      <c r="F94" s="96"/>
      <c r="G94" s="96"/>
      <c r="H94" s="96"/>
      <c r="I94" s="96"/>
      <c r="J94" s="84"/>
      <c r="K94" s="84"/>
    </row>
    <row r="95" spans="1:14" x14ac:dyDescent="0.25">
      <c r="A95" s="82"/>
      <c r="B95" s="82"/>
      <c r="C95" s="82"/>
      <c r="D95" s="84"/>
      <c r="E95" s="96"/>
      <c r="F95" s="96"/>
      <c r="G95" s="96"/>
      <c r="H95" s="96"/>
      <c r="I95" s="96"/>
      <c r="J95" s="84"/>
      <c r="K95" s="84"/>
    </row>
    <row r="96" spans="1:14" x14ac:dyDescent="0.25">
      <c r="A96" s="692" t="s">
        <v>23</v>
      </c>
      <c r="B96" s="692"/>
      <c r="C96" s="693">
        <f>Presentación!$C$3</f>
        <v>1990</v>
      </c>
      <c r="D96" s="693"/>
      <c r="E96" s="693"/>
      <c r="F96" s="693"/>
      <c r="G96" s="693"/>
      <c r="H96" s="693"/>
      <c r="I96" s="693"/>
      <c r="J96" s="693"/>
      <c r="K96" s="693"/>
    </row>
    <row r="97" spans="1:14" ht="11.25" customHeight="1" x14ac:dyDescent="0.25">
      <c r="A97" s="694" t="s">
        <v>24</v>
      </c>
      <c r="B97" s="694"/>
      <c r="C97" s="699" t="s">
        <v>96</v>
      </c>
      <c r="D97" s="699"/>
      <c r="E97" s="699"/>
      <c r="F97" s="699"/>
      <c r="G97" s="699"/>
      <c r="H97" s="699"/>
      <c r="I97" s="699"/>
      <c r="J97" s="699"/>
      <c r="K97" s="699"/>
      <c r="M97" s="21">
        <v>2</v>
      </c>
    </row>
    <row r="98" spans="1:14" ht="13.5" customHeight="1" x14ac:dyDescent="0.25">
      <c r="A98" s="11" t="s">
        <v>5</v>
      </c>
      <c r="B98" s="11"/>
      <c r="C98" s="9" t="s">
        <v>26</v>
      </c>
      <c r="D98" s="9"/>
      <c r="E98" s="9"/>
      <c r="F98" s="9"/>
      <c r="G98" s="9"/>
      <c r="H98" s="9"/>
      <c r="I98" s="9"/>
      <c r="J98" s="9"/>
      <c r="K98" s="9"/>
    </row>
    <row r="99" spans="1:14" ht="13.5" customHeight="1" x14ac:dyDescent="0.25">
      <c r="A99" s="11" t="s">
        <v>27</v>
      </c>
      <c r="B99" s="11"/>
      <c r="C99" s="9" t="s">
        <v>139</v>
      </c>
      <c r="D99" s="9"/>
      <c r="E99" s="9"/>
      <c r="F99" s="9"/>
      <c r="G99" s="9"/>
      <c r="H99" s="9"/>
      <c r="I99" s="9"/>
      <c r="J99" s="9"/>
      <c r="K99" s="9"/>
    </row>
    <row r="100" spans="1:14" ht="11.25" customHeight="1" x14ac:dyDescent="0.25">
      <c r="A100" s="11" t="s">
        <v>29</v>
      </c>
      <c r="B100" s="11"/>
      <c r="C100" s="9" t="s">
        <v>30</v>
      </c>
      <c r="D100" s="9"/>
      <c r="E100" s="9"/>
      <c r="F100" s="9"/>
      <c r="G100" s="9"/>
      <c r="H100" s="9"/>
      <c r="I100" s="9"/>
      <c r="J100" s="9"/>
      <c r="K100" s="9"/>
    </row>
    <row r="101" spans="1:14" ht="11.25" customHeight="1" x14ac:dyDescent="0.25">
      <c r="A101" s="11" t="s">
        <v>31</v>
      </c>
      <c r="B101" s="11"/>
      <c r="C101" s="9" t="s">
        <v>140</v>
      </c>
      <c r="D101" s="9"/>
      <c r="E101" s="9"/>
      <c r="F101" s="9"/>
      <c r="G101" s="9"/>
      <c r="H101" s="9"/>
      <c r="I101" s="9"/>
      <c r="J101" s="9"/>
      <c r="K101" s="9"/>
    </row>
    <row r="102" spans="1:14" ht="11.25" customHeight="1" x14ac:dyDescent="0.25">
      <c r="A102" s="696" t="s">
        <v>33</v>
      </c>
      <c r="B102" s="696"/>
      <c r="C102" s="23" t="s">
        <v>34</v>
      </c>
      <c r="D102" s="697" t="s">
        <v>141</v>
      </c>
      <c r="E102" s="697"/>
      <c r="F102" s="697"/>
      <c r="G102" s="697"/>
      <c r="H102" s="697"/>
      <c r="I102" s="697"/>
      <c r="J102" s="697"/>
      <c r="K102" s="697"/>
    </row>
    <row r="103" spans="1:14" ht="69" customHeight="1" x14ac:dyDescent="0.25">
      <c r="A103" s="7" t="s">
        <v>37</v>
      </c>
      <c r="B103" s="7"/>
      <c r="C103" s="6" t="s">
        <v>38</v>
      </c>
      <c r="D103" s="6" t="s">
        <v>142</v>
      </c>
      <c r="E103" s="6" t="s">
        <v>114</v>
      </c>
      <c r="F103" s="6" t="s">
        <v>41</v>
      </c>
      <c r="G103" s="6" t="s">
        <v>143</v>
      </c>
      <c r="H103" s="6" t="s">
        <v>144</v>
      </c>
      <c r="I103" s="6" t="s">
        <v>43</v>
      </c>
      <c r="J103" s="6" t="s">
        <v>145</v>
      </c>
      <c r="K103" s="6" t="s">
        <v>146</v>
      </c>
    </row>
    <row r="104" spans="1:14" x14ac:dyDescent="0.25">
      <c r="A104" s="7"/>
      <c r="B104" s="7"/>
      <c r="C104" s="6"/>
      <c r="D104" s="6"/>
      <c r="E104" s="6"/>
      <c r="F104" s="6"/>
      <c r="G104" s="6"/>
      <c r="H104" s="6"/>
      <c r="I104" s="6"/>
      <c r="J104" s="6"/>
      <c r="K104" s="6"/>
    </row>
    <row r="105" spans="1:14" ht="22.5" customHeight="1" x14ac:dyDescent="0.25">
      <c r="A105" s="6" t="s">
        <v>46</v>
      </c>
      <c r="B105" s="6" t="s">
        <v>47</v>
      </c>
      <c r="C105" s="6"/>
      <c r="D105" s="6" t="s">
        <v>117</v>
      </c>
      <c r="E105" s="25" t="s">
        <v>147</v>
      </c>
      <c r="F105" s="25" t="s">
        <v>119</v>
      </c>
      <c r="G105" s="7" t="s">
        <v>117</v>
      </c>
      <c r="H105" s="7" t="s">
        <v>148</v>
      </c>
      <c r="I105" s="25" t="s">
        <v>120</v>
      </c>
      <c r="J105" s="7" t="s">
        <v>52</v>
      </c>
      <c r="K105" s="7" t="s">
        <v>149</v>
      </c>
    </row>
    <row r="106" spans="1:14" ht="13.5" x14ac:dyDescent="0.25">
      <c r="A106" s="6"/>
      <c r="B106" s="6"/>
      <c r="C106" s="6"/>
      <c r="D106" s="6"/>
      <c r="E106" s="25" t="s">
        <v>118</v>
      </c>
      <c r="F106" s="25" t="s">
        <v>122</v>
      </c>
      <c r="G106" s="7"/>
      <c r="H106" s="7"/>
      <c r="I106" s="25" t="s">
        <v>123</v>
      </c>
      <c r="J106" s="7"/>
      <c r="K106" s="7"/>
    </row>
    <row r="107" spans="1:14" ht="12.75" customHeight="1" x14ac:dyDescent="0.25">
      <c r="A107" s="6"/>
      <c r="B107" s="6"/>
      <c r="C107" s="6"/>
      <c r="D107" s="6" t="s">
        <v>150</v>
      </c>
      <c r="E107" s="6" t="s">
        <v>124</v>
      </c>
      <c r="F107" s="25" t="s">
        <v>125</v>
      </c>
      <c r="G107" s="7" t="s">
        <v>151</v>
      </c>
      <c r="H107" s="7" t="s">
        <v>152</v>
      </c>
      <c r="I107" s="25" t="s">
        <v>126</v>
      </c>
      <c r="J107" s="25" t="s">
        <v>153</v>
      </c>
      <c r="K107" s="7" t="s">
        <v>154</v>
      </c>
    </row>
    <row r="108" spans="1:14" ht="27" x14ac:dyDescent="0.25">
      <c r="A108" s="6"/>
      <c r="B108" s="6"/>
      <c r="C108" s="6"/>
      <c r="D108" s="6"/>
      <c r="E108" s="6"/>
      <c r="F108" s="25" t="s">
        <v>129</v>
      </c>
      <c r="G108" s="7"/>
      <c r="H108" s="7"/>
      <c r="I108" s="25" t="s">
        <v>130</v>
      </c>
      <c r="J108" s="25" t="s">
        <v>155</v>
      </c>
      <c r="K108" s="7"/>
    </row>
    <row r="109" spans="1:14" ht="13.5" x14ac:dyDescent="0.25">
      <c r="A109" s="6"/>
      <c r="B109" s="6"/>
      <c r="C109" s="6"/>
      <c r="D109" s="26" t="s">
        <v>156</v>
      </c>
      <c r="E109" s="26" t="s">
        <v>132</v>
      </c>
      <c r="F109" s="26" t="s">
        <v>63</v>
      </c>
      <c r="G109" s="26" t="s">
        <v>157</v>
      </c>
      <c r="H109" s="26" t="s">
        <v>158</v>
      </c>
      <c r="I109" s="94" t="s">
        <v>65</v>
      </c>
      <c r="J109" s="26" t="s">
        <v>159</v>
      </c>
      <c r="K109" s="26" t="s">
        <v>159</v>
      </c>
    </row>
    <row r="110" spans="1:14" ht="12" customHeight="1" x14ac:dyDescent="0.25">
      <c r="A110" s="689" t="s">
        <v>68</v>
      </c>
      <c r="B110" s="689" t="s">
        <v>68</v>
      </c>
      <c r="C110" s="78" t="s">
        <v>160</v>
      </c>
      <c r="D110" s="79"/>
      <c r="E110" s="79"/>
      <c r="F110" s="79"/>
      <c r="G110" s="79"/>
      <c r="H110" s="79"/>
      <c r="I110" s="79"/>
      <c r="J110" s="79">
        <f>(((D110*E110*(1+F110))+(G110*H110))*I110)*-1</f>
        <v>0</v>
      </c>
      <c r="K110" s="79"/>
      <c r="M110" s="21">
        <v>1</v>
      </c>
      <c r="N110" s="21">
        <f>$M$97*100+M110</f>
        <v>201</v>
      </c>
    </row>
    <row r="111" spans="1:14" x14ac:dyDescent="0.25">
      <c r="A111" s="689"/>
      <c r="B111" s="689"/>
      <c r="C111" s="95" t="s">
        <v>161</v>
      </c>
      <c r="D111" s="79"/>
      <c r="E111" s="34"/>
      <c r="F111" s="34"/>
      <c r="G111" s="34"/>
      <c r="H111" s="34"/>
      <c r="I111" s="34"/>
      <c r="J111" s="79">
        <f>(((D111*E111*(1+F111))+(G111*H111))*I111)*-1</f>
        <v>0</v>
      </c>
      <c r="K111" s="34"/>
      <c r="M111" s="21">
        <v>2</v>
      </c>
      <c r="N111" s="21">
        <f>$M$97*100+M111</f>
        <v>202</v>
      </c>
    </row>
    <row r="112" spans="1:14" x14ac:dyDescent="0.25">
      <c r="A112" s="698" t="s">
        <v>91</v>
      </c>
      <c r="B112" s="698"/>
      <c r="C112" s="698"/>
      <c r="D112" s="73">
        <f>SUM(D110:D111)</f>
        <v>0</v>
      </c>
      <c r="E112" s="85"/>
      <c r="F112" s="85"/>
      <c r="G112" s="85"/>
      <c r="H112" s="85"/>
      <c r="I112" s="85"/>
      <c r="J112" s="73">
        <f>SUM(J110:J111)</f>
        <v>0</v>
      </c>
      <c r="K112" s="73">
        <f>SUM(K110:K111)</f>
        <v>0</v>
      </c>
    </row>
    <row r="113" spans="1:13" x14ac:dyDescent="0.25">
      <c r="A113" s="82"/>
      <c r="B113" s="82"/>
      <c r="C113" s="82"/>
      <c r="D113" s="84"/>
      <c r="E113" s="96"/>
      <c r="F113" s="96"/>
      <c r="G113" s="96"/>
      <c r="H113" s="96"/>
      <c r="I113" s="96"/>
      <c r="J113" s="84"/>
      <c r="K113" s="84"/>
    </row>
    <row r="114" spans="1:13" x14ac:dyDescent="0.25">
      <c r="A114" s="82"/>
      <c r="B114" s="82"/>
      <c r="C114" s="82"/>
      <c r="D114" s="84"/>
      <c r="E114" s="96"/>
      <c r="F114" s="96"/>
      <c r="G114" s="96"/>
      <c r="H114" s="96"/>
      <c r="I114" s="96"/>
      <c r="J114" s="84"/>
      <c r="K114" s="84"/>
    </row>
    <row r="115" spans="1:13" x14ac:dyDescent="0.25">
      <c r="A115" s="692" t="s">
        <v>23</v>
      </c>
      <c r="B115" s="692"/>
      <c r="C115" s="693">
        <f>Presentación!$C$3</f>
        <v>1990</v>
      </c>
      <c r="D115" s="693"/>
      <c r="E115" s="693"/>
      <c r="F115" s="693"/>
      <c r="G115" s="693"/>
      <c r="H115" s="693"/>
      <c r="I115" s="693"/>
      <c r="J115" s="693"/>
      <c r="K115" s="693"/>
    </row>
    <row r="116" spans="1:13" ht="11.25" customHeight="1" x14ac:dyDescent="0.25">
      <c r="A116" s="694" t="s">
        <v>24</v>
      </c>
      <c r="B116" s="694"/>
      <c r="C116" s="699" t="s">
        <v>97</v>
      </c>
      <c r="D116" s="699"/>
      <c r="E116" s="699"/>
      <c r="F116" s="699"/>
      <c r="G116" s="699"/>
      <c r="H116" s="699"/>
      <c r="I116" s="699"/>
      <c r="J116" s="699"/>
      <c r="K116" s="699"/>
      <c r="M116" s="21">
        <v>3</v>
      </c>
    </row>
    <row r="117" spans="1:13" ht="13.5" customHeight="1" x14ac:dyDescent="0.25">
      <c r="A117" s="11" t="s">
        <v>5</v>
      </c>
      <c r="B117" s="11"/>
      <c r="C117" s="9" t="s">
        <v>26</v>
      </c>
      <c r="D117" s="9"/>
      <c r="E117" s="9"/>
      <c r="F117" s="9"/>
      <c r="G117" s="9"/>
      <c r="H117" s="9"/>
      <c r="I117" s="9"/>
      <c r="J117" s="9"/>
      <c r="K117" s="9"/>
    </row>
    <row r="118" spans="1:13" ht="13.5" customHeight="1" x14ac:dyDescent="0.25">
      <c r="A118" s="11" t="s">
        <v>27</v>
      </c>
      <c r="B118" s="11"/>
      <c r="C118" s="9" t="s">
        <v>139</v>
      </c>
      <c r="D118" s="9"/>
      <c r="E118" s="9"/>
      <c r="F118" s="9"/>
      <c r="G118" s="9"/>
      <c r="H118" s="9"/>
      <c r="I118" s="9"/>
      <c r="J118" s="9"/>
      <c r="K118" s="9"/>
    </row>
    <row r="119" spans="1:13" ht="11.25" customHeight="1" x14ac:dyDescent="0.25">
      <c r="A119" s="11" t="s">
        <v>29</v>
      </c>
      <c r="B119" s="11"/>
      <c r="C119" s="9" t="s">
        <v>30</v>
      </c>
      <c r="D119" s="9"/>
      <c r="E119" s="9"/>
      <c r="F119" s="9"/>
      <c r="G119" s="9"/>
      <c r="H119" s="9"/>
      <c r="I119" s="9"/>
      <c r="J119" s="9"/>
      <c r="K119" s="9"/>
    </row>
    <row r="120" spans="1:13" ht="11.25" customHeight="1" x14ac:dyDescent="0.25">
      <c r="A120" s="11" t="s">
        <v>31</v>
      </c>
      <c r="B120" s="11"/>
      <c r="C120" s="9" t="s">
        <v>140</v>
      </c>
      <c r="D120" s="9"/>
      <c r="E120" s="9"/>
      <c r="F120" s="9"/>
      <c r="G120" s="9"/>
      <c r="H120" s="9"/>
      <c r="I120" s="9"/>
      <c r="J120" s="9"/>
      <c r="K120" s="9"/>
    </row>
    <row r="121" spans="1:13" ht="11.25" customHeight="1" x14ac:dyDescent="0.25">
      <c r="A121" s="696" t="s">
        <v>33</v>
      </c>
      <c r="B121" s="696"/>
      <c r="C121" s="23" t="s">
        <v>34</v>
      </c>
      <c r="D121" s="697" t="s">
        <v>141</v>
      </c>
      <c r="E121" s="697"/>
      <c r="F121" s="697"/>
      <c r="G121" s="697"/>
      <c r="H121" s="697"/>
      <c r="I121" s="697"/>
      <c r="J121" s="697"/>
      <c r="K121" s="697"/>
    </row>
    <row r="122" spans="1:13" ht="69" customHeight="1" x14ac:dyDescent="0.25">
      <c r="A122" s="7" t="s">
        <v>37</v>
      </c>
      <c r="B122" s="7"/>
      <c r="C122" s="6" t="s">
        <v>38</v>
      </c>
      <c r="D122" s="6" t="s">
        <v>142</v>
      </c>
      <c r="E122" s="6" t="s">
        <v>114</v>
      </c>
      <c r="F122" s="6" t="s">
        <v>41</v>
      </c>
      <c r="G122" s="6" t="s">
        <v>143</v>
      </c>
      <c r="H122" s="6" t="s">
        <v>144</v>
      </c>
      <c r="I122" s="6" t="s">
        <v>43</v>
      </c>
      <c r="J122" s="6" t="s">
        <v>145</v>
      </c>
      <c r="K122" s="6" t="s">
        <v>146</v>
      </c>
    </row>
    <row r="123" spans="1:13" x14ac:dyDescent="0.25">
      <c r="A123" s="7"/>
      <c r="B123" s="7"/>
      <c r="C123" s="6"/>
      <c r="D123" s="6"/>
      <c r="E123" s="6"/>
      <c r="F123" s="6"/>
      <c r="G123" s="6"/>
      <c r="H123" s="6"/>
      <c r="I123" s="6"/>
      <c r="J123" s="6"/>
      <c r="K123" s="6"/>
    </row>
    <row r="124" spans="1:13" ht="22.5" customHeight="1" x14ac:dyDescent="0.25">
      <c r="A124" s="6" t="s">
        <v>46</v>
      </c>
      <c r="B124" s="6" t="s">
        <v>47</v>
      </c>
      <c r="C124" s="6"/>
      <c r="D124" s="6" t="s">
        <v>117</v>
      </c>
      <c r="E124" s="25" t="s">
        <v>147</v>
      </c>
      <c r="F124" s="25" t="s">
        <v>119</v>
      </c>
      <c r="G124" s="7" t="s">
        <v>117</v>
      </c>
      <c r="H124" s="7" t="s">
        <v>148</v>
      </c>
      <c r="I124" s="25" t="s">
        <v>120</v>
      </c>
      <c r="J124" s="7" t="s">
        <v>52</v>
      </c>
      <c r="K124" s="7" t="s">
        <v>149</v>
      </c>
    </row>
    <row r="125" spans="1:13" ht="13.5" x14ac:dyDescent="0.25">
      <c r="A125" s="6"/>
      <c r="B125" s="6"/>
      <c r="C125" s="6"/>
      <c r="D125" s="6"/>
      <c r="E125" s="25" t="s">
        <v>118</v>
      </c>
      <c r="F125" s="25" t="s">
        <v>122</v>
      </c>
      <c r="G125" s="7"/>
      <c r="H125" s="7"/>
      <c r="I125" s="25" t="s">
        <v>123</v>
      </c>
      <c r="J125" s="7"/>
      <c r="K125" s="7"/>
    </row>
    <row r="126" spans="1:13" ht="12.75" customHeight="1" x14ac:dyDescent="0.25">
      <c r="A126" s="6"/>
      <c r="B126" s="6"/>
      <c r="C126" s="6"/>
      <c r="D126" s="6" t="s">
        <v>150</v>
      </c>
      <c r="E126" s="6" t="s">
        <v>124</v>
      </c>
      <c r="F126" s="25" t="s">
        <v>125</v>
      </c>
      <c r="G126" s="7" t="s">
        <v>151</v>
      </c>
      <c r="H126" s="7" t="s">
        <v>152</v>
      </c>
      <c r="I126" s="25" t="s">
        <v>126</v>
      </c>
      <c r="J126" s="25" t="s">
        <v>153</v>
      </c>
      <c r="K126" s="7" t="s">
        <v>154</v>
      </c>
    </row>
    <row r="127" spans="1:13" ht="27" x14ac:dyDescent="0.25">
      <c r="A127" s="6"/>
      <c r="B127" s="6"/>
      <c r="C127" s="6"/>
      <c r="D127" s="6"/>
      <c r="E127" s="6"/>
      <c r="F127" s="25" t="s">
        <v>129</v>
      </c>
      <c r="G127" s="7"/>
      <c r="H127" s="7"/>
      <c r="I127" s="25" t="s">
        <v>130</v>
      </c>
      <c r="J127" s="25" t="s">
        <v>155</v>
      </c>
      <c r="K127" s="7"/>
    </row>
    <row r="128" spans="1:13" ht="13.5" x14ac:dyDescent="0.25">
      <c r="A128" s="6"/>
      <c r="B128" s="6"/>
      <c r="C128" s="6"/>
      <c r="D128" s="26" t="s">
        <v>156</v>
      </c>
      <c r="E128" s="26" t="s">
        <v>132</v>
      </c>
      <c r="F128" s="26" t="s">
        <v>63</v>
      </c>
      <c r="G128" s="26" t="s">
        <v>157</v>
      </c>
      <c r="H128" s="26" t="s">
        <v>158</v>
      </c>
      <c r="I128" s="94" t="s">
        <v>65</v>
      </c>
      <c r="J128" s="26" t="s">
        <v>159</v>
      </c>
      <c r="K128" s="26" t="s">
        <v>159</v>
      </c>
    </row>
    <row r="129" spans="1:14" ht="12" customHeight="1" x14ac:dyDescent="0.25">
      <c r="A129" s="689" t="s">
        <v>68</v>
      </c>
      <c r="B129" s="689" t="s">
        <v>68</v>
      </c>
      <c r="C129" s="78" t="s">
        <v>160</v>
      </c>
      <c r="D129" s="79"/>
      <c r="E129" s="79"/>
      <c r="F129" s="79"/>
      <c r="G129" s="79"/>
      <c r="H129" s="79"/>
      <c r="I129" s="79"/>
      <c r="J129" s="79">
        <f>(((D129*E129*(1+F129))+(G129*H129))*I129)*-1</f>
        <v>0</v>
      </c>
      <c r="K129" s="79"/>
      <c r="M129" s="21">
        <v>1</v>
      </c>
      <c r="N129" s="21">
        <f>$M116*100+M129</f>
        <v>301</v>
      </c>
    </row>
    <row r="130" spans="1:14" x14ac:dyDescent="0.25">
      <c r="A130" s="689"/>
      <c r="B130" s="689"/>
      <c r="C130" s="95" t="s">
        <v>161</v>
      </c>
      <c r="D130" s="79"/>
      <c r="E130" s="34"/>
      <c r="F130" s="34"/>
      <c r="G130" s="34"/>
      <c r="H130" s="34"/>
      <c r="I130" s="34"/>
      <c r="J130" s="79">
        <f>(((D130*E130*(1+F130))+(G130*H130))*I130)*-1</f>
        <v>0</v>
      </c>
      <c r="K130" s="34"/>
      <c r="M130" s="21">
        <v>2</v>
      </c>
      <c r="N130" s="21">
        <f>$M116*100+M130</f>
        <v>302</v>
      </c>
    </row>
    <row r="131" spans="1:14" x14ac:dyDescent="0.25">
      <c r="A131" s="698" t="s">
        <v>91</v>
      </c>
      <c r="B131" s="698"/>
      <c r="C131" s="698"/>
      <c r="D131" s="73">
        <f>SUM(D129:D130)</f>
        <v>0</v>
      </c>
      <c r="E131" s="85"/>
      <c r="F131" s="85"/>
      <c r="G131" s="85"/>
      <c r="H131" s="85"/>
      <c r="I131" s="85"/>
      <c r="J131" s="73">
        <f>SUM(J129:J130)</f>
        <v>0</v>
      </c>
      <c r="K131" s="73">
        <f>SUM(K129:K130)</f>
        <v>0</v>
      </c>
    </row>
    <row r="132" spans="1:14" x14ac:dyDescent="0.25">
      <c r="A132" s="82"/>
      <c r="B132" s="82"/>
      <c r="C132" s="82"/>
      <c r="D132" s="84"/>
      <c r="E132" s="96"/>
      <c r="F132" s="96"/>
      <c r="G132" s="96"/>
      <c r="H132" s="96"/>
      <c r="I132" s="96"/>
      <c r="J132" s="84"/>
      <c r="K132" s="84"/>
    </row>
    <row r="133" spans="1:14" x14ac:dyDescent="0.25">
      <c r="A133" s="82"/>
      <c r="B133" s="82"/>
      <c r="C133" s="82"/>
      <c r="D133" s="84"/>
      <c r="E133" s="96"/>
      <c r="F133" s="96"/>
      <c r="G133" s="96"/>
      <c r="H133" s="96"/>
      <c r="I133" s="96"/>
      <c r="J133" s="84"/>
      <c r="K133" s="84"/>
    </row>
    <row r="134" spans="1:14" x14ac:dyDescent="0.25">
      <c r="A134" s="692" t="s">
        <v>23</v>
      </c>
      <c r="B134" s="692"/>
      <c r="C134" s="693">
        <f>Presentación!$C$3</f>
        <v>1990</v>
      </c>
      <c r="D134" s="693"/>
      <c r="E134" s="693"/>
      <c r="F134" s="693"/>
      <c r="G134" s="693"/>
      <c r="H134" s="693"/>
      <c r="I134" s="693"/>
      <c r="J134" s="693"/>
      <c r="K134" s="693"/>
    </row>
    <row r="135" spans="1:14" ht="11.25" customHeight="1" x14ac:dyDescent="0.25">
      <c r="A135" s="694" t="s">
        <v>24</v>
      </c>
      <c r="B135" s="694"/>
      <c r="C135" s="699" t="s">
        <v>98</v>
      </c>
      <c r="D135" s="699"/>
      <c r="E135" s="699"/>
      <c r="F135" s="699"/>
      <c r="G135" s="699"/>
      <c r="H135" s="699"/>
      <c r="I135" s="699"/>
      <c r="J135" s="699"/>
      <c r="K135" s="699"/>
      <c r="M135" s="21">
        <v>4</v>
      </c>
    </row>
    <row r="136" spans="1:14" ht="13.5" customHeight="1" x14ac:dyDescent="0.25">
      <c r="A136" s="11" t="s">
        <v>5</v>
      </c>
      <c r="B136" s="11"/>
      <c r="C136" s="9" t="s">
        <v>26</v>
      </c>
      <c r="D136" s="9"/>
      <c r="E136" s="9"/>
      <c r="F136" s="9"/>
      <c r="G136" s="9"/>
      <c r="H136" s="9"/>
      <c r="I136" s="9"/>
      <c r="J136" s="9"/>
      <c r="K136" s="9"/>
    </row>
    <row r="137" spans="1:14" ht="13.5" customHeight="1" x14ac:dyDescent="0.25">
      <c r="A137" s="11" t="s">
        <v>27</v>
      </c>
      <c r="B137" s="11"/>
      <c r="C137" s="9" t="s">
        <v>139</v>
      </c>
      <c r="D137" s="9"/>
      <c r="E137" s="9"/>
      <c r="F137" s="9"/>
      <c r="G137" s="9"/>
      <c r="H137" s="9"/>
      <c r="I137" s="9"/>
      <c r="J137" s="9"/>
      <c r="K137" s="9"/>
    </row>
    <row r="138" spans="1:14" ht="11.25" customHeight="1" x14ac:dyDescent="0.25">
      <c r="A138" s="11" t="s">
        <v>29</v>
      </c>
      <c r="B138" s="11"/>
      <c r="C138" s="9" t="s">
        <v>30</v>
      </c>
      <c r="D138" s="9"/>
      <c r="E138" s="9"/>
      <c r="F138" s="9"/>
      <c r="G138" s="9"/>
      <c r="H138" s="9"/>
      <c r="I138" s="9"/>
      <c r="J138" s="9"/>
      <c r="K138" s="9"/>
    </row>
    <row r="139" spans="1:14" ht="11.25" customHeight="1" x14ac:dyDescent="0.25">
      <c r="A139" s="11" t="s">
        <v>31</v>
      </c>
      <c r="B139" s="11"/>
      <c r="C139" s="9" t="s">
        <v>140</v>
      </c>
      <c r="D139" s="9"/>
      <c r="E139" s="9"/>
      <c r="F139" s="9"/>
      <c r="G139" s="9"/>
      <c r="H139" s="9"/>
      <c r="I139" s="9"/>
      <c r="J139" s="9"/>
      <c r="K139" s="9"/>
    </row>
    <row r="140" spans="1:14" ht="11.25" customHeight="1" x14ac:dyDescent="0.25">
      <c r="A140" s="696" t="s">
        <v>33</v>
      </c>
      <c r="B140" s="696"/>
      <c r="C140" s="23" t="s">
        <v>34</v>
      </c>
      <c r="D140" s="697" t="s">
        <v>141</v>
      </c>
      <c r="E140" s="697"/>
      <c r="F140" s="697"/>
      <c r="G140" s="697"/>
      <c r="H140" s="697"/>
      <c r="I140" s="697"/>
      <c r="J140" s="697"/>
      <c r="K140" s="697"/>
    </row>
    <row r="141" spans="1:14" ht="69" customHeight="1" x14ac:dyDescent="0.25">
      <c r="A141" s="7" t="s">
        <v>37</v>
      </c>
      <c r="B141" s="7"/>
      <c r="C141" s="6" t="s">
        <v>38</v>
      </c>
      <c r="D141" s="6" t="s">
        <v>142</v>
      </c>
      <c r="E141" s="6" t="s">
        <v>114</v>
      </c>
      <c r="F141" s="6" t="s">
        <v>41</v>
      </c>
      <c r="G141" s="6" t="s">
        <v>143</v>
      </c>
      <c r="H141" s="6" t="s">
        <v>144</v>
      </c>
      <c r="I141" s="6" t="s">
        <v>43</v>
      </c>
      <c r="J141" s="6" t="s">
        <v>145</v>
      </c>
      <c r="K141" s="6" t="s">
        <v>146</v>
      </c>
    </row>
    <row r="142" spans="1:14" x14ac:dyDescent="0.25">
      <c r="A142" s="7"/>
      <c r="B142" s="7"/>
      <c r="C142" s="6"/>
      <c r="D142" s="6"/>
      <c r="E142" s="6"/>
      <c r="F142" s="6"/>
      <c r="G142" s="6"/>
      <c r="H142" s="6"/>
      <c r="I142" s="6"/>
      <c r="J142" s="6"/>
      <c r="K142" s="6"/>
    </row>
    <row r="143" spans="1:14" ht="22.5" customHeight="1" x14ac:dyDescent="0.25">
      <c r="A143" s="6" t="s">
        <v>46</v>
      </c>
      <c r="B143" s="6" t="s">
        <v>47</v>
      </c>
      <c r="C143" s="6"/>
      <c r="D143" s="6" t="s">
        <v>117</v>
      </c>
      <c r="E143" s="25" t="s">
        <v>147</v>
      </c>
      <c r="F143" s="25" t="s">
        <v>119</v>
      </c>
      <c r="G143" s="7" t="s">
        <v>117</v>
      </c>
      <c r="H143" s="7" t="s">
        <v>148</v>
      </c>
      <c r="I143" s="25" t="s">
        <v>120</v>
      </c>
      <c r="J143" s="7" t="s">
        <v>52</v>
      </c>
      <c r="K143" s="7" t="s">
        <v>149</v>
      </c>
    </row>
    <row r="144" spans="1:14" ht="13.5" x14ac:dyDescent="0.25">
      <c r="A144" s="6"/>
      <c r="B144" s="6"/>
      <c r="C144" s="6"/>
      <c r="D144" s="6"/>
      <c r="E144" s="25" t="s">
        <v>118</v>
      </c>
      <c r="F144" s="25" t="s">
        <v>122</v>
      </c>
      <c r="G144" s="7"/>
      <c r="H144" s="7"/>
      <c r="I144" s="25" t="s">
        <v>123</v>
      </c>
      <c r="J144" s="7"/>
      <c r="K144" s="7"/>
    </row>
    <row r="145" spans="1:14" ht="12.75" customHeight="1" x14ac:dyDescent="0.25">
      <c r="A145" s="6"/>
      <c r="B145" s="6"/>
      <c r="C145" s="6"/>
      <c r="D145" s="6" t="s">
        <v>150</v>
      </c>
      <c r="E145" s="6" t="s">
        <v>124</v>
      </c>
      <c r="F145" s="25" t="s">
        <v>125</v>
      </c>
      <c r="G145" s="7" t="s">
        <v>151</v>
      </c>
      <c r="H145" s="7" t="s">
        <v>152</v>
      </c>
      <c r="I145" s="25" t="s">
        <v>126</v>
      </c>
      <c r="J145" s="25" t="s">
        <v>153</v>
      </c>
      <c r="K145" s="7" t="s">
        <v>154</v>
      </c>
    </row>
    <row r="146" spans="1:14" ht="27" x14ac:dyDescent="0.25">
      <c r="A146" s="6"/>
      <c r="B146" s="6"/>
      <c r="C146" s="6"/>
      <c r="D146" s="6"/>
      <c r="E146" s="6"/>
      <c r="F146" s="25" t="s">
        <v>129</v>
      </c>
      <c r="G146" s="7"/>
      <c r="H146" s="7"/>
      <c r="I146" s="25" t="s">
        <v>130</v>
      </c>
      <c r="J146" s="25" t="s">
        <v>155</v>
      </c>
      <c r="K146" s="7"/>
    </row>
    <row r="147" spans="1:14" ht="13.5" x14ac:dyDescent="0.25">
      <c r="A147" s="6"/>
      <c r="B147" s="6"/>
      <c r="C147" s="6"/>
      <c r="D147" s="26" t="s">
        <v>156</v>
      </c>
      <c r="E147" s="26" t="s">
        <v>132</v>
      </c>
      <c r="F147" s="26" t="s">
        <v>63</v>
      </c>
      <c r="G147" s="26" t="s">
        <v>157</v>
      </c>
      <c r="H147" s="26" t="s">
        <v>158</v>
      </c>
      <c r="I147" s="94" t="s">
        <v>65</v>
      </c>
      <c r="J147" s="26" t="s">
        <v>159</v>
      </c>
      <c r="K147" s="26" t="s">
        <v>159</v>
      </c>
    </row>
    <row r="148" spans="1:14" ht="12" customHeight="1" x14ac:dyDescent="0.25">
      <c r="A148" s="689" t="s">
        <v>68</v>
      </c>
      <c r="B148" s="689" t="s">
        <v>68</v>
      </c>
      <c r="C148" s="78" t="s">
        <v>160</v>
      </c>
      <c r="D148" s="79"/>
      <c r="E148" s="79"/>
      <c r="F148" s="79"/>
      <c r="G148" s="79"/>
      <c r="H148" s="79"/>
      <c r="I148" s="79"/>
      <c r="J148" s="79">
        <f>(((D148*E148*(1+F148))+(G148*H148))*I148)*-1</f>
        <v>0</v>
      </c>
      <c r="K148" s="79"/>
      <c r="M148" s="21">
        <v>1</v>
      </c>
      <c r="N148" s="21">
        <f>$M135*100+M148</f>
        <v>401</v>
      </c>
    </row>
    <row r="149" spans="1:14" x14ac:dyDescent="0.25">
      <c r="A149" s="689"/>
      <c r="B149" s="689"/>
      <c r="C149" s="95" t="s">
        <v>161</v>
      </c>
      <c r="D149" s="79"/>
      <c r="E149" s="34"/>
      <c r="F149" s="34"/>
      <c r="G149" s="34"/>
      <c r="H149" s="34"/>
      <c r="I149" s="34"/>
      <c r="J149" s="79">
        <f>(((D149*E149*(1+F149))+(G149*H149))*I149)*-1</f>
        <v>0</v>
      </c>
      <c r="K149" s="34"/>
      <c r="M149" s="21">
        <v>2</v>
      </c>
      <c r="N149" s="21">
        <f>$M135*100+M149</f>
        <v>402</v>
      </c>
    </row>
    <row r="150" spans="1:14" x14ac:dyDescent="0.25">
      <c r="A150" s="698" t="s">
        <v>91</v>
      </c>
      <c r="B150" s="698"/>
      <c r="C150" s="698"/>
      <c r="D150" s="73">
        <f>SUM(D148:D149)</f>
        <v>0</v>
      </c>
      <c r="E150" s="85"/>
      <c r="F150" s="85"/>
      <c r="G150" s="85"/>
      <c r="H150" s="85"/>
      <c r="I150" s="85"/>
      <c r="J150" s="73">
        <f>SUM(J148:J149)</f>
        <v>0</v>
      </c>
      <c r="K150" s="73">
        <f>SUM(K148:K149)</f>
        <v>0</v>
      </c>
    </row>
    <row r="151" spans="1:14" x14ac:dyDescent="0.25">
      <c r="A151" s="82"/>
      <c r="B151" s="82"/>
      <c r="C151" s="82"/>
      <c r="D151" s="84"/>
      <c r="E151" s="96"/>
      <c r="F151" s="96"/>
      <c r="G151" s="96"/>
      <c r="H151" s="96"/>
      <c r="I151" s="96"/>
      <c r="J151" s="84"/>
      <c r="K151" s="84"/>
    </row>
    <row r="152" spans="1:14" x14ac:dyDescent="0.25">
      <c r="A152" s="82"/>
      <c r="B152" s="82"/>
      <c r="C152" s="82"/>
      <c r="D152" s="84"/>
      <c r="E152" s="96"/>
      <c r="F152" s="96"/>
      <c r="G152" s="96"/>
      <c r="H152" s="96"/>
      <c r="I152" s="96"/>
      <c r="J152" s="84"/>
      <c r="K152" s="84"/>
    </row>
    <row r="153" spans="1:14" x14ac:dyDescent="0.25">
      <c r="A153" s="692" t="s">
        <v>23</v>
      </c>
      <c r="B153" s="692"/>
      <c r="C153" s="693">
        <f>Presentación!$C$3</f>
        <v>1990</v>
      </c>
      <c r="D153" s="693"/>
      <c r="E153" s="693"/>
      <c r="F153" s="693"/>
      <c r="G153" s="693"/>
      <c r="H153" s="693"/>
      <c r="I153" s="693"/>
      <c r="J153" s="693"/>
      <c r="K153" s="693"/>
    </row>
    <row r="154" spans="1:14" ht="11.25" customHeight="1" x14ac:dyDescent="0.25">
      <c r="A154" s="694" t="s">
        <v>24</v>
      </c>
      <c r="B154" s="694"/>
      <c r="C154" s="699" t="s">
        <v>99</v>
      </c>
      <c r="D154" s="699"/>
      <c r="E154" s="699"/>
      <c r="F154" s="699"/>
      <c r="G154" s="699"/>
      <c r="H154" s="699"/>
      <c r="I154" s="699"/>
      <c r="J154" s="699"/>
      <c r="K154" s="699"/>
      <c r="M154" s="21">
        <v>5</v>
      </c>
    </row>
    <row r="155" spans="1:14" ht="13.5" customHeight="1" x14ac:dyDescent="0.25">
      <c r="A155" s="11" t="s">
        <v>5</v>
      </c>
      <c r="B155" s="11"/>
      <c r="C155" s="9" t="s">
        <v>26</v>
      </c>
      <c r="D155" s="9"/>
      <c r="E155" s="9"/>
      <c r="F155" s="9"/>
      <c r="G155" s="9"/>
      <c r="H155" s="9"/>
      <c r="I155" s="9"/>
      <c r="J155" s="9"/>
      <c r="K155" s="9"/>
    </row>
    <row r="156" spans="1:14" ht="13.5" customHeight="1" x14ac:dyDescent="0.25">
      <c r="A156" s="11" t="s">
        <v>27</v>
      </c>
      <c r="B156" s="11"/>
      <c r="C156" s="9" t="s">
        <v>139</v>
      </c>
      <c r="D156" s="9"/>
      <c r="E156" s="9"/>
      <c r="F156" s="9"/>
      <c r="G156" s="9"/>
      <c r="H156" s="9"/>
      <c r="I156" s="9"/>
      <c r="J156" s="9"/>
      <c r="K156" s="9"/>
    </row>
    <row r="157" spans="1:14" ht="11.25" customHeight="1" x14ac:dyDescent="0.25">
      <c r="A157" s="11" t="s">
        <v>29</v>
      </c>
      <c r="B157" s="11"/>
      <c r="C157" s="9" t="s">
        <v>30</v>
      </c>
      <c r="D157" s="9"/>
      <c r="E157" s="9"/>
      <c r="F157" s="9"/>
      <c r="G157" s="9"/>
      <c r="H157" s="9"/>
      <c r="I157" s="9"/>
      <c r="J157" s="9"/>
      <c r="K157" s="9"/>
    </row>
    <row r="158" spans="1:14" ht="11.25" customHeight="1" x14ac:dyDescent="0.25">
      <c r="A158" s="11" t="s">
        <v>31</v>
      </c>
      <c r="B158" s="11"/>
      <c r="C158" s="9" t="s">
        <v>140</v>
      </c>
      <c r="D158" s="9"/>
      <c r="E158" s="9"/>
      <c r="F158" s="9"/>
      <c r="G158" s="9"/>
      <c r="H158" s="9"/>
      <c r="I158" s="9"/>
      <c r="J158" s="9"/>
      <c r="K158" s="9"/>
    </row>
    <row r="159" spans="1:14" ht="11.25" customHeight="1" x14ac:dyDescent="0.25">
      <c r="A159" s="696" t="s">
        <v>33</v>
      </c>
      <c r="B159" s="696"/>
      <c r="C159" s="23" t="s">
        <v>34</v>
      </c>
      <c r="D159" s="697" t="s">
        <v>141</v>
      </c>
      <c r="E159" s="697"/>
      <c r="F159" s="697"/>
      <c r="G159" s="697"/>
      <c r="H159" s="697"/>
      <c r="I159" s="697"/>
      <c r="J159" s="697"/>
      <c r="K159" s="697"/>
    </row>
    <row r="160" spans="1:14" ht="69" customHeight="1" x14ac:dyDescent="0.25">
      <c r="A160" s="7" t="s">
        <v>37</v>
      </c>
      <c r="B160" s="7"/>
      <c r="C160" s="6" t="s">
        <v>38</v>
      </c>
      <c r="D160" s="6" t="s">
        <v>142</v>
      </c>
      <c r="E160" s="6" t="s">
        <v>114</v>
      </c>
      <c r="F160" s="6" t="s">
        <v>41</v>
      </c>
      <c r="G160" s="6" t="s">
        <v>143</v>
      </c>
      <c r="H160" s="6" t="s">
        <v>144</v>
      </c>
      <c r="I160" s="6" t="s">
        <v>43</v>
      </c>
      <c r="J160" s="6" t="s">
        <v>145</v>
      </c>
      <c r="K160" s="6" t="s">
        <v>146</v>
      </c>
    </row>
    <row r="161" spans="1:14" x14ac:dyDescent="0.25">
      <c r="A161" s="7"/>
      <c r="B161" s="7"/>
      <c r="C161" s="6"/>
      <c r="D161" s="6"/>
      <c r="E161" s="6"/>
      <c r="F161" s="6"/>
      <c r="G161" s="6"/>
      <c r="H161" s="6"/>
      <c r="I161" s="6"/>
      <c r="J161" s="6"/>
      <c r="K161" s="6"/>
    </row>
    <row r="162" spans="1:14" ht="22.5" customHeight="1" x14ac:dyDescent="0.25">
      <c r="A162" s="6" t="s">
        <v>46</v>
      </c>
      <c r="B162" s="6" t="s">
        <v>47</v>
      </c>
      <c r="C162" s="6"/>
      <c r="D162" s="6" t="s">
        <v>117</v>
      </c>
      <c r="E162" s="25" t="s">
        <v>147</v>
      </c>
      <c r="F162" s="25" t="s">
        <v>119</v>
      </c>
      <c r="G162" s="7" t="s">
        <v>117</v>
      </c>
      <c r="H162" s="7" t="s">
        <v>148</v>
      </c>
      <c r="I162" s="25" t="s">
        <v>120</v>
      </c>
      <c r="J162" s="7" t="s">
        <v>52</v>
      </c>
      <c r="K162" s="7" t="s">
        <v>149</v>
      </c>
    </row>
    <row r="163" spans="1:14" ht="13.5" x14ac:dyDescent="0.25">
      <c r="A163" s="6"/>
      <c r="B163" s="6"/>
      <c r="C163" s="6"/>
      <c r="D163" s="6"/>
      <c r="E163" s="25" t="s">
        <v>118</v>
      </c>
      <c r="F163" s="25" t="s">
        <v>122</v>
      </c>
      <c r="G163" s="7"/>
      <c r="H163" s="7"/>
      <c r="I163" s="25" t="s">
        <v>123</v>
      </c>
      <c r="J163" s="7"/>
      <c r="K163" s="7"/>
    </row>
    <row r="164" spans="1:14" ht="12.75" customHeight="1" x14ac:dyDescent="0.25">
      <c r="A164" s="6"/>
      <c r="B164" s="6"/>
      <c r="C164" s="6"/>
      <c r="D164" s="6" t="s">
        <v>150</v>
      </c>
      <c r="E164" s="6" t="s">
        <v>124</v>
      </c>
      <c r="F164" s="25" t="s">
        <v>125</v>
      </c>
      <c r="G164" s="7" t="s">
        <v>151</v>
      </c>
      <c r="H164" s="7" t="s">
        <v>152</v>
      </c>
      <c r="I164" s="25" t="s">
        <v>126</v>
      </c>
      <c r="J164" s="25" t="s">
        <v>153</v>
      </c>
      <c r="K164" s="7" t="s">
        <v>154</v>
      </c>
    </row>
    <row r="165" spans="1:14" ht="27" x14ac:dyDescent="0.25">
      <c r="A165" s="6"/>
      <c r="B165" s="6"/>
      <c r="C165" s="6"/>
      <c r="D165" s="6"/>
      <c r="E165" s="6"/>
      <c r="F165" s="25" t="s">
        <v>129</v>
      </c>
      <c r="G165" s="7"/>
      <c r="H165" s="7"/>
      <c r="I165" s="25" t="s">
        <v>130</v>
      </c>
      <c r="J165" s="25" t="s">
        <v>155</v>
      </c>
      <c r="K165" s="7"/>
    </row>
    <row r="166" spans="1:14" ht="13.5" x14ac:dyDescent="0.25">
      <c r="A166" s="6"/>
      <c r="B166" s="6"/>
      <c r="C166" s="6"/>
      <c r="D166" s="26" t="s">
        <v>156</v>
      </c>
      <c r="E166" s="26" t="s">
        <v>132</v>
      </c>
      <c r="F166" s="26" t="s">
        <v>63</v>
      </c>
      <c r="G166" s="26" t="s">
        <v>157</v>
      </c>
      <c r="H166" s="26" t="s">
        <v>158</v>
      </c>
      <c r="I166" s="94" t="s">
        <v>65</v>
      </c>
      <c r="J166" s="26" t="s">
        <v>159</v>
      </c>
      <c r="K166" s="26" t="s">
        <v>159</v>
      </c>
    </row>
    <row r="167" spans="1:14" ht="12" customHeight="1" x14ac:dyDescent="0.25">
      <c r="A167" s="689" t="s">
        <v>68</v>
      </c>
      <c r="B167" s="689" t="s">
        <v>68</v>
      </c>
      <c r="C167" s="78" t="s">
        <v>160</v>
      </c>
      <c r="D167" s="79"/>
      <c r="E167" s="79"/>
      <c r="F167" s="79"/>
      <c r="G167" s="79"/>
      <c r="H167" s="79"/>
      <c r="I167" s="79"/>
      <c r="J167" s="79">
        <f>(((D167*E167*(1+F167))+(G167*H167))*I167)*-1</f>
        <v>0</v>
      </c>
      <c r="K167" s="79"/>
      <c r="M167" s="21">
        <v>1</v>
      </c>
      <c r="N167" s="21">
        <f>$M154*100+M167</f>
        <v>501</v>
      </c>
    </row>
    <row r="168" spans="1:14" x14ac:dyDescent="0.25">
      <c r="A168" s="689"/>
      <c r="B168" s="689"/>
      <c r="C168" s="95" t="s">
        <v>161</v>
      </c>
      <c r="D168" s="79"/>
      <c r="E168" s="34"/>
      <c r="F168" s="34"/>
      <c r="G168" s="34"/>
      <c r="H168" s="34"/>
      <c r="I168" s="34"/>
      <c r="J168" s="79">
        <f>(((D168*E168*(1+F168))+(G168*H168))*I168)*-1</f>
        <v>0</v>
      </c>
      <c r="K168" s="34"/>
      <c r="M168" s="21">
        <v>2</v>
      </c>
      <c r="N168" s="21">
        <f>$M154*100+M168</f>
        <v>502</v>
      </c>
    </row>
    <row r="169" spans="1:14" x14ac:dyDescent="0.25">
      <c r="A169" s="698" t="s">
        <v>91</v>
      </c>
      <c r="B169" s="698"/>
      <c r="C169" s="698"/>
      <c r="D169" s="73">
        <f>SUM(D167:D168)</f>
        <v>0</v>
      </c>
      <c r="E169" s="85"/>
      <c r="F169" s="85"/>
      <c r="G169" s="85"/>
      <c r="H169" s="85"/>
      <c r="I169" s="85"/>
      <c r="J169" s="73">
        <f>SUM(J167:J168)</f>
        <v>0</v>
      </c>
      <c r="K169" s="73">
        <f>SUM(K167:K168)</f>
        <v>0</v>
      </c>
    </row>
    <row r="170" spans="1:14" x14ac:dyDescent="0.25">
      <c r="A170" s="82"/>
      <c r="B170" s="82"/>
      <c r="C170" s="82"/>
      <c r="D170" s="84"/>
      <c r="E170" s="96"/>
      <c r="F170" s="96"/>
      <c r="G170" s="96"/>
      <c r="H170" s="96"/>
      <c r="I170" s="96"/>
      <c r="J170" s="84"/>
      <c r="K170" s="84"/>
    </row>
    <row r="171" spans="1:14" x14ac:dyDescent="0.25">
      <c r="A171" s="82"/>
      <c r="B171" s="82"/>
      <c r="C171" s="82"/>
      <c r="D171" s="84"/>
      <c r="E171" s="96"/>
      <c r="F171" s="96"/>
      <c r="G171" s="96"/>
      <c r="H171" s="96"/>
      <c r="I171" s="96"/>
      <c r="J171" s="84"/>
      <c r="K171" s="84"/>
    </row>
    <row r="172" spans="1:14" x14ac:dyDescent="0.25">
      <c r="A172" s="692" t="s">
        <v>23</v>
      </c>
      <c r="B172" s="692"/>
      <c r="C172" s="693">
        <f>Presentación!$C$3</f>
        <v>1990</v>
      </c>
      <c r="D172" s="693"/>
      <c r="E172" s="693"/>
      <c r="F172" s="693"/>
      <c r="G172" s="693"/>
      <c r="H172" s="693"/>
      <c r="I172" s="693"/>
      <c r="J172" s="693"/>
      <c r="K172" s="693"/>
    </row>
    <row r="173" spans="1:14" ht="11.25" customHeight="1" x14ac:dyDescent="0.25">
      <c r="A173" s="694" t="s">
        <v>24</v>
      </c>
      <c r="B173" s="694"/>
      <c r="C173" s="699" t="s">
        <v>162</v>
      </c>
      <c r="D173" s="699"/>
      <c r="E173" s="699"/>
      <c r="F173" s="699"/>
      <c r="G173" s="699"/>
      <c r="H173" s="699"/>
      <c r="I173" s="699"/>
      <c r="J173" s="699"/>
      <c r="K173" s="699"/>
      <c r="M173" s="21">
        <v>13</v>
      </c>
    </row>
    <row r="174" spans="1:14" ht="13.5" customHeight="1" x14ac:dyDescent="0.25">
      <c r="A174" s="11" t="s">
        <v>5</v>
      </c>
      <c r="B174" s="11"/>
      <c r="C174" s="9" t="s">
        <v>26</v>
      </c>
      <c r="D174" s="9"/>
      <c r="E174" s="9"/>
      <c r="F174" s="9"/>
      <c r="G174" s="9"/>
      <c r="H174" s="9"/>
      <c r="I174" s="9"/>
      <c r="J174" s="9"/>
      <c r="K174" s="9"/>
    </row>
    <row r="175" spans="1:14" ht="13.5" customHeight="1" x14ac:dyDescent="0.25">
      <c r="A175" s="11" t="s">
        <v>27</v>
      </c>
      <c r="B175" s="11"/>
      <c r="C175" s="9" t="s">
        <v>139</v>
      </c>
      <c r="D175" s="9"/>
      <c r="E175" s="9"/>
      <c r="F175" s="9"/>
      <c r="G175" s="9"/>
      <c r="H175" s="9"/>
      <c r="I175" s="9"/>
      <c r="J175" s="9"/>
      <c r="K175" s="9"/>
    </row>
    <row r="176" spans="1:14" ht="11.25" customHeight="1" x14ac:dyDescent="0.25">
      <c r="A176" s="11" t="s">
        <v>29</v>
      </c>
      <c r="B176" s="11"/>
      <c r="C176" s="9" t="s">
        <v>30</v>
      </c>
      <c r="D176" s="9"/>
      <c r="E176" s="9"/>
      <c r="F176" s="9"/>
      <c r="G176" s="9"/>
      <c r="H176" s="9"/>
      <c r="I176" s="9"/>
      <c r="J176" s="9"/>
      <c r="K176" s="9"/>
    </row>
    <row r="177" spans="1:14" ht="11.25" customHeight="1" x14ac:dyDescent="0.25">
      <c r="A177" s="11" t="s">
        <v>31</v>
      </c>
      <c r="B177" s="11"/>
      <c r="C177" s="9" t="s">
        <v>140</v>
      </c>
      <c r="D177" s="9"/>
      <c r="E177" s="9"/>
      <c r="F177" s="9"/>
      <c r="G177" s="9"/>
      <c r="H177" s="9"/>
      <c r="I177" s="9"/>
      <c r="J177" s="9"/>
      <c r="K177" s="9"/>
    </row>
    <row r="178" spans="1:14" ht="11.25" customHeight="1" x14ac:dyDescent="0.25">
      <c r="A178" s="696" t="s">
        <v>33</v>
      </c>
      <c r="B178" s="696"/>
      <c r="C178" s="23" t="s">
        <v>34</v>
      </c>
      <c r="D178" s="697" t="s">
        <v>141</v>
      </c>
      <c r="E178" s="697"/>
      <c r="F178" s="697"/>
      <c r="G178" s="697"/>
      <c r="H178" s="697"/>
      <c r="I178" s="697"/>
      <c r="J178" s="697"/>
      <c r="K178" s="697"/>
    </row>
    <row r="179" spans="1:14" ht="69" customHeight="1" x14ac:dyDescent="0.25">
      <c r="A179" s="7" t="s">
        <v>37</v>
      </c>
      <c r="B179" s="7"/>
      <c r="C179" s="6" t="s">
        <v>38</v>
      </c>
      <c r="D179" s="6" t="s">
        <v>142</v>
      </c>
      <c r="E179" s="6" t="s">
        <v>114</v>
      </c>
      <c r="F179" s="6" t="s">
        <v>41</v>
      </c>
      <c r="G179" s="6" t="s">
        <v>143</v>
      </c>
      <c r="H179" s="6" t="s">
        <v>144</v>
      </c>
      <c r="I179" s="6" t="s">
        <v>43</v>
      </c>
      <c r="J179" s="6" t="s">
        <v>145</v>
      </c>
      <c r="K179" s="6" t="s">
        <v>146</v>
      </c>
    </row>
    <row r="180" spans="1:14" x14ac:dyDescent="0.25">
      <c r="A180" s="7"/>
      <c r="B180" s="7"/>
      <c r="C180" s="6"/>
      <c r="D180" s="6"/>
      <c r="E180" s="6"/>
      <c r="F180" s="6"/>
      <c r="G180" s="6"/>
      <c r="H180" s="6"/>
      <c r="I180" s="6"/>
      <c r="J180" s="6"/>
      <c r="K180" s="6"/>
    </row>
    <row r="181" spans="1:14" ht="22.5" customHeight="1" x14ac:dyDescent="0.25">
      <c r="A181" s="6" t="s">
        <v>46</v>
      </c>
      <c r="B181" s="6" t="s">
        <v>47</v>
      </c>
      <c r="C181" s="6"/>
      <c r="D181" s="6" t="s">
        <v>117</v>
      </c>
      <c r="E181" s="25" t="s">
        <v>147</v>
      </c>
      <c r="F181" s="25" t="s">
        <v>119</v>
      </c>
      <c r="G181" s="7" t="s">
        <v>117</v>
      </c>
      <c r="H181" s="7" t="s">
        <v>148</v>
      </c>
      <c r="I181" s="25" t="s">
        <v>120</v>
      </c>
      <c r="J181" s="7" t="s">
        <v>52</v>
      </c>
      <c r="K181" s="7" t="s">
        <v>149</v>
      </c>
    </row>
    <row r="182" spans="1:14" ht="13.5" x14ac:dyDescent="0.25">
      <c r="A182" s="6"/>
      <c r="B182" s="6"/>
      <c r="C182" s="6"/>
      <c r="D182" s="6"/>
      <c r="E182" s="25" t="s">
        <v>118</v>
      </c>
      <c r="F182" s="25" t="s">
        <v>122</v>
      </c>
      <c r="G182" s="7"/>
      <c r="H182" s="7"/>
      <c r="I182" s="25" t="s">
        <v>123</v>
      </c>
      <c r="J182" s="7"/>
      <c r="K182" s="7"/>
    </row>
    <row r="183" spans="1:14" ht="12.75" customHeight="1" x14ac:dyDescent="0.25">
      <c r="A183" s="6"/>
      <c r="B183" s="6"/>
      <c r="C183" s="6"/>
      <c r="D183" s="6" t="s">
        <v>150</v>
      </c>
      <c r="E183" s="6" t="s">
        <v>124</v>
      </c>
      <c r="F183" s="25" t="s">
        <v>125</v>
      </c>
      <c r="G183" s="7" t="s">
        <v>151</v>
      </c>
      <c r="H183" s="7" t="s">
        <v>152</v>
      </c>
      <c r="I183" s="25" t="s">
        <v>126</v>
      </c>
      <c r="J183" s="25" t="s">
        <v>153</v>
      </c>
      <c r="K183" s="7" t="s">
        <v>154</v>
      </c>
    </row>
    <row r="184" spans="1:14" ht="27" x14ac:dyDescent="0.25">
      <c r="A184" s="6"/>
      <c r="B184" s="6"/>
      <c r="C184" s="6"/>
      <c r="D184" s="6"/>
      <c r="E184" s="6"/>
      <c r="F184" s="25" t="s">
        <v>129</v>
      </c>
      <c r="G184" s="7"/>
      <c r="H184" s="7"/>
      <c r="I184" s="25" t="s">
        <v>130</v>
      </c>
      <c r="J184" s="25" t="s">
        <v>155</v>
      </c>
      <c r="K184" s="7"/>
    </row>
    <row r="185" spans="1:14" ht="13.5" x14ac:dyDescent="0.25">
      <c r="A185" s="6"/>
      <c r="B185" s="6"/>
      <c r="C185" s="6"/>
      <c r="D185" s="26" t="s">
        <v>156</v>
      </c>
      <c r="E185" s="26" t="s">
        <v>132</v>
      </c>
      <c r="F185" s="26" t="s">
        <v>63</v>
      </c>
      <c r="G185" s="26" t="s">
        <v>157</v>
      </c>
      <c r="H185" s="26" t="s">
        <v>158</v>
      </c>
      <c r="I185" s="94" t="s">
        <v>65</v>
      </c>
      <c r="J185" s="26" t="s">
        <v>159</v>
      </c>
      <c r="K185" s="26" t="s">
        <v>159</v>
      </c>
    </row>
    <row r="186" spans="1:14" ht="12" customHeight="1" x14ac:dyDescent="0.25">
      <c r="A186" s="689" t="s">
        <v>68</v>
      </c>
      <c r="B186" s="689" t="s">
        <v>68</v>
      </c>
      <c r="C186" s="78" t="s">
        <v>160</v>
      </c>
      <c r="D186" s="79"/>
      <c r="E186" s="79"/>
      <c r="F186" s="79"/>
      <c r="G186" s="79"/>
      <c r="H186" s="79"/>
      <c r="I186" s="79"/>
      <c r="J186" s="79">
        <f>(((D186*E186*(1+F186))+(G186*H186))*I186)*-1</f>
        <v>0</v>
      </c>
      <c r="K186" s="79"/>
      <c r="M186" s="21">
        <v>1</v>
      </c>
      <c r="N186" s="21">
        <f>$M173*100+M186</f>
        <v>1301</v>
      </c>
    </row>
    <row r="187" spans="1:14" x14ac:dyDescent="0.25">
      <c r="A187" s="689"/>
      <c r="B187" s="689"/>
      <c r="C187" s="95" t="s">
        <v>161</v>
      </c>
      <c r="D187" s="79"/>
      <c r="E187" s="34"/>
      <c r="F187" s="34"/>
      <c r="G187" s="34"/>
      <c r="H187" s="34"/>
      <c r="I187" s="34"/>
      <c r="J187" s="79">
        <f>(((D187*E187*(1+F187))+(G187*H187))*I187)*-1</f>
        <v>0</v>
      </c>
      <c r="K187" s="34"/>
      <c r="M187" s="21">
        <v>2</v>
      </c>
      <c r="N187" s="21">
        <f>$M173*100+M187</f>
        <v>1302</v>
      </c>
    </row>
    <row r="188" spans="1:14" x14ac:dyDescent="0.25">
      <c r="A188" s="698" t="s">
        <v>91</v>
      </c>
      <c r="B188" s="698"/>
      <c r="C188" s="698"/>
      <c r="D188" s="73">
        <f>SUM(D186:D187)</f>
        <v>0</v>
      </c>
      <c r="E188" s="85"/>
      <c r="F188" s="85"/>
      <c r="G188" s="85"/>
      <c r="H188" s="85"/>
      <c r="I188" s="85"/>
      <c r="J188" s="73">
        <f>SUM(J186:J187)</f>
        <v>0</v>
      </c>
      <c r="K188" s="73">
        <f>SUM(K186:K187)</f>
        <v>0</v>
      </c>
    </row>
    <row r="189" spans="1:14" x14ac:dyDescent="0.25">
      <c r="A189" s="82"/>
      <c r="B189" s="82"/>
      <c r="C189" s="82"/>
      <c r="D189" s="84"/>
      <c r="E189" s="96"/>
      <c r="F189" s="96"/>
      <c r="G189" s="96"/>
      <c r="H189" s="96"/>
      <c r="I189" s="96"/>
      <c r="J189" s="84"/>
      <c r="K189" s="84"/>
    </row>
    <row r="190" spans="1:14" x14ac:dyDescent="0.25">
      <c r="A190" s="82"/>
      <c r="B190" s="82"/>
      <c r="C190" s="82"/>
      <c r="D190" s="84"/>
      <c r="E190" s="96"/>
      <c r="F190" s="96"/>
      <c r="G190" s="96"/>
      <c r="H190" s="96"/>
      <c r="I190" s="96"/>
      <c r="J190" s="84"/>
      <c r="K190" s="84"/>
    </row>
    <row r="191" spans="1:14" x14ac:dyDescent="0.25">
      <c r="A191" s="692" t="s">
        <v>23</v>
      </c>
      <c r="B191" s="692"/>
      <c r="C191" s="693">
        <f>Presentación!$C$3</f>
        <v>1990</v>
      </c>
      <c r="D191" s="693"/>
      <c r="E191" s="693"/>
      <c r="F191" s="693"/>
      <c r="G191" s="693"/>
      <c r="H191" s="693"/>
      <c r="I191" s="693"/>
      <c r="J191" s="693"/>
      <c r="K191" s="693"/>
    </row>
    <row r="192" spans="1:14" ht="11.25" customHeight="1" x14ac:dyDescent="0.25">
      <c r="A192" s="694" t="s">
        <v>24</v>
      </c>
      <c r="B192" s="694"/>
      <c r="C192" s="699" t="s">
        <v>101</v>
      </c>
      <c r="D192" s="699"/>
      <c r="E192" s="699"/>
      <c r="F192" s="699"/>
      <c r="G192" s="699"/>
      <c r="H192" s="699"/>
      <c r="I192" s="699"/>
      <c r="J192" s="699"/>
      <c r="K192" s="699"/>
      <c r="M192" s="21">
        <v>6</v>
      </c>
    </row>
    <row r="193" spans="1:14" ht="13.5" customHeight="1" x14ac:dyDescent="0.25">
      <c r="A193" s="11" t="s">
        <v>5</v>
      </c>
      <c r="B193" s="11"/>
      <c r="C193" s="9" t="s">
        <v>26</v>
      </c>
      <c r="D193" s="9"/>
      <c r="E193" s="9"/>
      <c r="F193" s="9"/>
      <c r="G193" s="9"/>
      <c r="H193" s="9"/>
      <c r="I193" s="9"/>
      <c r="J193" s="9"/>
      <c r="K193" s="9"/>
    </row>
    <row r="194" spans="1:14" ht="13.5" customHeight="1" x14ac:dyDescent="0.25">
      <c r="A194" s="11" t="s">
        <v>27</v>
      </c>
      <c r="B194" s="11"/>
      <c r="C194" s="9" t="s">
        <v>139</v>
      </c>
      <c r="D194" s="9"/>
      <c r="E194" s="9"/>
      <c r="F194" s="9"/>
      <c r="G194" s="9"/>
      <c r="H194" s="9"/>
      <c r="I194" s="9"/>
      <c r="J194" s="9"/>
      <c r="K194" s="9"/>
    </row>
    <row r="195" spans="1:14" ht="11.25" customHeight="1" x14ac:dyDescent="0.25">
      <c r="A195" s="11" t="s">
        <v>29</v>
      </c>
      <c r="B195" s="11"/>
      <c r="C195" s="9" t="s">
        <v>30</v>
      </c>
      <c r="D195" s="9"/>
      <c r="E195" s="9"/>
      <c r="F195" s="9"/>
      <c r="G195" s="9"/>
      <c r="H195" s="9"/>
      <c r="I195" s="9"/>
      <c r="J195" s="9"/>
      <c r="K195" s="9"/>
    </row>
    <row r="196" spans="1:14" ht="11.25" customHeight="1" x14ac:dyDescent="0.25">
      <c r="A196" s="11" t="s">
        <v>31</v>
      </c>
      <c r="B196" s="11"/>
      <c r="C196" s="9" t="s">
        <v>140</v>
      </c>
      <c r="D196" s="9"/>
      <c r="E196" s="9"/>
      <c r="F196" s="9"/>
      <c r="G196" s="9"/>
      <c r="H196" s="9"/>
      <c r="I196" s="9"/>
      <c r="J196" s="9"/>
      <c r="K196" s="9"/>
    </row>
    <row r="197" spans="1:14" ht="11.25" customHeight="1" x14ac:dyDescent="0.25">
      <c r="A197" s="696" t="s">
        <v>33</v>
      </c>
      <c r="B197" s="696"/>
      <c r="C197" s="23" t="s">
        <v>34</v>
      </c>
      <c r="D197" s="697" t="s">
        <v>141</v>
      </c>
      <c r="E197" s="697"/>
      <c r="F197" s="697"/>
      <c r="G197" s="697"/>
      <c r="H197" s="697"/>
      <c r="I197" s="697"/>
      <c r="J197" s="697"/>
      <c r="K197" s="697"/>
    </row>
    <row r="198" spans="1:14" ht="69" customHeight="1" x14ac:dyDescent="0.25">
      <c r="A198" s="7" t="s">
        <v>37</v>
      </c>
      <c r="B198" s="7"/>
      <c r="C198" s="6" t="s">
        <v>38</v>
      </c>
      <c r="D198" s="6" t="s">
        <v>142</v>
      </c>
      <c r="E198" s="6" t="s">
        <v>114</v>
      </c>
      <c r="F198" s="6" t="s">
        <v>41</v>
      </c>
      <c r="G198" s="6" t="s">
        <v>143</v>
      </c>
      <c r="H198" s="6" t="s">
        <v>144</v>
      </c>
      <c r="I198" s="6" t="s">
        <v>43</v>
      </c>
      <c r="J198" s="6" t="s">
        <v>145</v>
      </c>
      <c r="K198" s="6" t="s">
        <v>146</v>
      </c>
    </row>
    <row r="199" spans="1:14" x14ac:dyDescent="0.25">
      <c r="A199" s="7"/>
      <c r="B199" s="7"/>
      <c r="C199" s="6"/>
      <c r="D199" s="6"/>
      <c r="E199" s="6"/>
      <c r="F199" s="6"/>
      <c r="G199" s="6"/>
      <c r="H199" s="6"/>
      <c r="I199" s="6"/>
      <c r="J199" s="6"/>
      <c r="K199" s="6"/>
    </row>
    <row r="200" spans="1:14" ht="22.5" customHeight="1" x14ac:dyDescent="0.25">
      <c r="A200" s="6" t="s">
        <v>46</v>
      </c>
      <c r="B200" s="6" t="s">
        <v>47</v>
      </c>
      <c r="C200" s="6"/>
      <c r="D200" s="6" t="s">
        <v>117</v>
      </c>
      <c r="E200" s="25" t="s">
        <v>147</v>
      </c>
      <c r="F200" s="25" t="s">
        <v>119</v>
      </c>
      <c r="G200" s="7" t="s">
        <v>117</v>
      </c>
      <c r="H200" s="7" t="s">
        <v>148</v>
      </c>
      <c r="I200" s="25" t="s">
        <v>120</v>
      </c>
      <c r="J200" s="7" t="s">
        <v>52</v>
      </c>
      <c r="K200" s="7" t="s">
        <v>149</v>
      </c>
    </row>
    <row r="201" spans="1:14" ht="13.5" x14ac:dyDescent="0.25">
      <c r="A201" s="6"/>
      <c r="B201" s="6"/>
      <c r="C201" s="6"/>
      <c r="D201" s="6"/>
      <c r="E201" s="25" t="s">
        <v>118</v>
      </c>
      <c r="F201" s="25" t="s">
        <v>122</v>
      </c>
      <c r="G201" s="7"/>
      <c r="H201" s="7"/>
      <c r="I201" s="25" t="s">
        <v>123</v>
      </c>
      <c r="J201" s="7"/>
      <c r="K201" s="7"/>
    </row>
    <row r="202" spans="1:14" ht="12.75" customHeight="1" x14ac:dyDescent="0.25">
      <c r="A202" s="6"/>
      <c r="B202" s="6"/>
      <c r="C202" s="6"/>
      <c r="D202" s="6" t="s">
        <v>150</v>
      </c>
      <c r="E202" s="6" t="s">
        <v>124</v>
      </c>
      <c r="F202" s="25" t="s">
        <v>125</v>
      </c>
      <c r="G202" s="7" t="s">
        <v>151</v>
      </c>
      <c r="H202" s="7" t="s">
        <v>152</v>
      </c>
      <c r="I202" s="25" t="s">
        <v>126</v>
      </c>
      <c r="J202" s="25" t="s">
        <v>153</v>
      </c>
      <c r="K202" s="7" t="s">
        <v>154</v>
      </c>
    </row>
    <row r="203" spans="1:14" ht="27" x14ac:dyDescent="0.25">
      <c r="A203" s="6"/>
      <c r="B203" s="6"/>
      <c r="C203" s="6"/>
      <c r="D203" s="6"/>
      <c r="E203" s="6"/>
      <c r="F203" s="25" t="s">
        <v>129</v>
      </c>
      <c r="G203" s="7"/>
      <c r="H203" s="7"/>
      <c r="I203" s="25" t="s">
        <v>130</v>
      </c>
      <c r="J203" s="25" t="s">
        <v>155</v>
      </c>
      <c r="K203" s="7"/>
    </row>
    <row r="204" spans="1:14" ht="13.5" x14ac:dyDescent="0.25">
      <c r="A204" s="6"/>
      <c r="B204" s="6"/>
      <c r="C204" s="6"/>
      <c r="D204" s="26" t="s">
        <v>156</v>
      </c>
      <c r="E204" s="26" t="s">
        <v>132</v>
      </c>
      <c r="F204" s="26" t="s">
        <v>63</v>
      </c>
      <c r="G204" s="26" t="s">
        <v>157</v>
      </c>
      <c r="H204" s="26" t="s">
        <v>158</v>
      </c>
      <c r="I204" s="94" t="s">
        <v>65</v>
      </c>
      <c r="J204" s="26" t="s">
        <v>159</v>
      </c>
      <c r="K204" s="26" t="s">
        <v>159</v>
      </c>
    </row>
    <row r="205" spans="1:14" ht="12" customHeight="1" x14ac:dyDescent="0.25">
      <c r="A205" s="689" t="s">
        <v>68</v>
      </c>
      <c r="B205" s="689" t="s">
        <v>68</v>
      </c>
      <c r="C205" s="78" t="s">
        <v>160</v>
      </c>
      <c r="D205" s="79"/>
      <c r="E205" s="79"/>
      <c r="F205" s="79"/>
      <c r="G205" s="79"/>
      <c r="H205" s="79"/>
      <c r="I205" s="79"/>
      <c r="J205" s="79">
        <f>(((D205*E205*(1+F205))+(G205*H205))*I205)*-1</f>
        <v>0</v>
      </c>
      <c r="K205" s="79"/>
      <c r="M205" s="21">
        <v>1</v>
      </c>
      <c r="N205" s="21">
        <f>$M192*100+M205</f>
        <v>601</v>
      </c>
    </row>
    <row r="206" spans="1:14" x14ac:dyDescent="0.25">
      <c r="A206" s="689"/>
      <c r="B206" s="689"/>
      <c r="C206" s="95" t="s">
        <v>161</v>
      </c>
      <c r="D206" s="79"/>
      <c r="E206" s="34"/>
      <c r="F206" s="34"/>
      <c r="G206" s="34"/>
      <c r="H206" s="34"/>
      <c r="I206" s="34"/>
      <c r="J206" s="79">
        <f>(((D206*E206*(1+F206))+(G206*H206))*I206)*-1</f>
        <v>0</v>
      </c>
      <c r="K206" s="34"/>
      <c r="M206" s="21">
        <v>2</v>
      </c>
      <c r="N206" s="21">
        <f>$M192*100+M206</f>
        <v>602</v>
      </c>
    </row>
    <row r="207" spans="1:14" x14ac:dyDescent="0.25">
      <c r="A207" s="698" t="s">
        <v>91</v>
      </c>
      <c r="B207" s="698"/>
      <c r="C207" s="698"/>
      <c r="D207" s="73">
        <f>SUM(D205:D206)</f>
        <v>0</v>
      </c>
      <c r="E207" s="85"/>
      <c r="F207" s="85"/>
      <c r="G207" s="85"/>
      <c r="H207" s="85"/>
      <c r="I207" s="85"/>
      <c r="J207" s="73">
        <f>SUM(J205:J206)</f>
        <v>0</v>
      </c>
      <c r="K207" s="73">
        <f>SUM(K205:K206)</f>
        <v>0</v>
      </c>
    </row>
    <row r="208" spans="1:14" x14ac:dyDescent="0.25">
      <c r="A208" s="82"/>
      <c r="B208" s="82"/>
      <c r="C208" s="82"/>
      <c r="D208" s="84"/>
      <c r="E208" s="96"/>
      <c r="F208" s="96"/>
      <c r="G208" s="96"/>
      <c r="H208" s="96"/>
      <c r="I208" s="96"/>
      <c r="J208" s="84"/>
      <c r="K208" s="84"/>
    </row>
    <row r="209" spans="1:14" x14ac:dyDescent="0.25">
      <c r="A209" s="82"/>
      <c r="B209" s="82"/>
      <c r="C209" s="82"/>
      <c r="D209" s="84"/>
      <c r="E209" s="96"/>
      <c r="F209" s="96"/>
      <c r="G209" s="96"/>
      <c r="H209" s="96"/>
      <c r="I209" s="96"/>
      <c r="J209" s="84"/>
      <c r="K209" s="84"/>
    </row>
    <row r="210" spans="1:14" x14ac:dyDescent="0.25">
      <c r="A210" s="692" t="s">
        <v>23</v>
      </c>
      <c r="B210" s="692"/>
      <c r="C210" s="693">
        <f>Presentación!$C$3</f>
        <v>1990</v>
      </c>
      <c r="D210" s="693"/>
      <c r="E210" s="693"/>
      <c r="F210" s="693"/>
      <c r="G210" s="693"/>
      <c r="H210" s="693"/>
      <c r="I210" s="693"/>
      <c r="J210" s="693"/>
      <c r="K210" s="693"/>
    </row>
    <row r="211" spans="1:14" ht="11.25" customHeight="1" x14ac:dyDescent="0.25">
      <c r="A211" s="694" t="s">
        <v>24</v>
      </c>
      <c r="B211" s="694"/>
      <c r="C211" s="699" t="s">
        <v>102</v>
      </c>
      <c r="D211" s="699"/>
      <c r="E211" s="699"/>
      <c r="F211" s="699"/>
      <c r="G211" s="699"/>
      <c r="H211" s="699"/>
      <c r="I211" s="699"/>
      <c r="J211" s="699"/>
      <c r="K211" s="699"/>
      <c r="M211" s="21">
        <v>7</v>
      </c>
    </row>
    <row r="212" spans="1:14" ht="13.5" customHeight="1" x14ac:dyDescent="0.25">
      <c r="A212" s="11" t="s">
        <v>5</v>
      </c>
      <c r="B212" s="11"/>
      <c r="C212" s="9" t="s">
        <v>26</v>
      </c>
      <c r="D212" s="9"/>
      <c r="E212" s="9"/>
      <c r="F212" s="9"/>
      <c r="G212" s="9"/>
      <c r="H212" s="9"/>
      <c r="I212" s="9"/>
      <c r="J212" s="9"/>
      <c r="K212" s="9"/>
    </row>
    <row r="213" spans="1:14" ht="13.5" customHeight="1" x14ac:dyDescent="0.25">
      <c r="A213" s="11" t="s">
        <v>27</v>
      </c>
      <c r="B213" s="11"/>
      <c r="C213" s="9" t="s">
        <v>139</v>
      </c>
      <c r="D213" s="9"/>
      <c r="E213" s="9"/>
      <c r="F213" s="9"/>
      <c r="G213" s="9"/>
      <c r="H213" s="9"/>
      <c r="I213" s="9"/>
      <c r="J213" s="9"/>
      <c r="K213" s="9"/>
    </row>
    <row r="214" spans="1:14" ht="11.25" customHeight="1" x14ac:dyDescent="0.25">
      <c r="A214" s="11" t="s">
        <v>29</v>
      </c>
      <c r="B214" s="11"/>
      <c r="C214" s="9" t="s">
        <v>30</v>
      </c>
      <c r="D214" s="9"/>
      <c r="E214" s="9"/>
      <c r="F214" s="9"/>
      <c r="G214" s="9"/>
      <c r="H214" s="9"/>
      <c r="I214" s="9"/>
      <c r="J214" s="9"/>
      <c r="K214" s="9"/>
    </row>
    <row r="215" spans="1:14" ht="11.25" customHeight="1" x14ac:dyDescent="0.25">
      <c r="A215" s="11" t="s">
        <v>31</v>
      </c>
      <c r="B215" s="11"/>
      <c r="C215" s="9" t="s">
        <v>140</v>
      </c>
      <c r="D215" s="9"/>
      <c r="E215" s="9"/>
      <c r="F215" s="9"/>
      <c r="G215" s="9"/>
      <c r="H215" s="9"/>
      <c r="I215" s="9"/>
      <c r="J215" s="9"/>
      <c r="K215" s="9"/>
    </row>
    <row r="216" spans="1:14" ht="11.25" customHeight="1" x14ac:dyDescent="0.25">
      <c r="A216" s="696" t="s">
        <v>33</v>
      </c>
      <c r="B216" s="696"/>
      <c r="C216" s="23" t="s">
        <v>34</v>
      </c>
      <c r="D216" s="697" t="s">
        <v>141</v>
      </c>
      <c r="E216" s="697"/>
      <c r="F216" s="697"/>
      <c r="G216" s="697"/>
      <c r="H216" s="697"/>
      <c r="I216" s="697"/>
      <c r="J216" s="697"/>
      <c r="K216" s="697"/>
    </row>
    <row r="217" spans="1:14" ht="69" customHeight="1" x14ac:dyDescent="0.25">
      <c r="A217" s="7" t="s">
        <v>37</v>
      </c>
      <c r="B217" s="7"/>
      <c r="C217" s="6" t="s">
        <v>38</v>
      </c>
      <c r="D217" s="6" t="s">
        <v>142</v>
      </c>
      <c r="E217" s="6" t="s">
        <v>114</v>
      </c>
      <c r="F217" s="6" t="s">
        <v>41</v>
      </c>
      <c r="G217" s="6" t="s">
        <v>143</v>
      </c>
      <c r="H217" s="6" t="s">
        <v>144</v>
      </c>
      <c r="I217" s="6" t="s">
        <v>43</v>
      </c>
      <c r="J217" s="6" t="s">
        <v>145</v>
      </c>
      <c r="K217" s="6" t="s">
        <v>146</v>
      </c>
    </row>
    <row r="218" spans="1:14" x14ac:dyDescent="0.25">
      <c r="A218" s="7"/>
      <c r="B218" s="7"/>
      <c r="C218" s="6"/>
      <c r="D218" s="6"/>
      <c r="E218" s="6"/>
      <c r="F218" s="6"/>
      <c r="G218" s="6"/>
      <c r="H218" s="6"/>
      <c r="I218" s="6"/>
      <c r="J218" s="6"/>
      <c r="K218" s="6"/>
    </row>
    <row r="219" spans="1:14" ht="22.5" customHeight="1" x14ac:dyDescent="0.25">
      <c r="A219" s="6" t="s">
        <v>46</v>
      </c>
      <c r="B219" s="6" t="s">
        <v>47</v>
      </c>
      <c r="C219" s="6"/>
      <c r="D219" s="6" t="s">
        <v>117</v>
      </c>
      <c r="E219" s="25" t="s">
        <v>147</v>
      </c>
      <c r="F219" s="25" t="s">
        <v>119</v>
      </c>
      <c r="G219" s="7" t="s">
        <v>117</v>
      </c>
      <c r="H219" s="7" t="s">
        <v>148</v>
      </c>
      <c r="I219" s="25" t="s">
        <v>120</v>
      </c>
      <c r="J219" s="7" t="s">
        <v>52</v>
      </c>
      <c r="K219" s="7" t="s">
        <v>149</v>
      </c>
    </row>
    <row r="220" spans="1:14" ht="13.5" x14ac:dyDescent="0.25">
      <c r="A220" s="6"/>
      <c r="B220" s="6"/>
      <c r="C220" s="6"/>
      <c r="D220" s="6"/>
      <c r="E220" s="25" t="s">
        <v>118</v>
      </c>
      <c r="F220" s="25" t="s">
        <v>122</v>
      </c>
      <c r="G220" s="7"/>
      <c r="H220" s="7"/>
      <c r="I220" s="25" t="s">
        <v>123</v>
      </c>
      <c r="J220" s="7"/>
      <c r="K220" s="7"/>
    </row>
    <row r="221" spans="1:14" ht="12.75" customHeight="1" x14ac:dyDescent="0.25">
      <c r="A221" s="6"/>
      <c r="B221" s="6"/>
      <c r="C221" s="6"/>
      <c r="D221" s="6" t="s">
        <v>150</v>
      </c>
      <c r="E221" s="6" t="s">
        <v>124</v>
      </c>
      <c r="F221" s="25" t="s">
        <v>125</v>
      </c>
      <c r="G221" s="7" t="s">
        <v>151</v>
      </c>
      <c r="H221" s="7" t="s">
        <v>152</v>
      </c>
      <c r="I221" s="25" t="s">
        <v>126</v>
      </c>
      <c r="J221" s="25" t="s">
        <v>153</v>
      </c>
      <c r="K221" s="7" t="s">
        <v>154</v>
      </c>
    </row>
    <row r="222" spans="1:14" ht="27" x14ac:dyDescent="0.25">
      <c r="A222" s="6"/>
      <c r="B222" s="6"/>
      <c r="C222" s="6"/>
      <c r="D222" s="6"/>
      <c r="E222" s="6"/>
      <c r="F222" s="25" t="s">
        <v>129</v>
      </c>
      <c r="G222" s="7"/>
      <c r="H222" s="7"/>
      <c r="I222" s="25" t="s">
        <v>130</v>
      </c>
      <c r="J222" s="25" t="s">
        <v>155</v>
      </c>
      <c r="K222" s="7"/>
    </row>
    <row r="223" spans="1:14" ht="13.5" x14ac:dyDescent="0.25">
      <c r="A223" s="6"/>
      <c r="B223" s="6"/>
      <c r="C223" s="6"/>
      <c r="D223" s="26" t="s">
        <v>156</v>
      </c>
      <c r="E223" s="26" t="s">
        <v>132</v>
      </c>
      <c r="F223" s="26" t="s">
        <v>63</v>
      </c>
      <c r="G223" s="26" t="s">
        <v>157</v>
      </c>
      <c r="H223" s="26" t="s">
        <v>158</v>
      </c>
      <c r="I223" s="94" t="s">
        <v>65</v>
      </c>
      <c r="J223" s="26" t="s">
        <v>159</v>
      </c>
      <c r="K223" s="26" t="s">
        <v>159</v>
      </c>
    </row>
    <row r="224" spans="1:14" ht="12" customHeight="1" x14ac:dyDescent="0.25">
      <c r="A224" s="689" t="s">
        <v>68</v>
      </c>
      <c r="B224" s="689" t="s">
        <v>68</v>
      </c>
      <c r="C224" s="78" t="s">
        <v>160</v>
      </c>
      <c r="D224" s="79"/>
      <c r="E224" s="79"/>
      <c r="F224" s="79"/>
      <c r="G224" s="79"/>
      <c r="H224" s="79"/>
      <c r="I224" s="79"/>
      <c r="J224" s="79">
        <f>(((D224*E224*(1+F224))+(G224*H224))*I224)*-1</f>
        <v>0</v>
      </c>
      <c r="K224" s="79"/>
      <c r="M224" s="21">
        <v>1</v>
      </c>
      <c r="N224" s="21">
        <f>$M211*100+M224</f>
        <v>701</v>
      </c>
    </row>
    <row r="225" spans="1:14" x14ac:dyDescent="0.25">
      <c r="A225" s="689"/>
      <c r="B225" s="689"/>
      <c r="C225" s="95" t="s">
        <v>161</v>
      </c>
      <c r="D225" s="79"/>
      <c r="E225" s="34"/>
      <c r="F225" s="34"/>
      <c r="G225" s="34"/>
      <c r="H225" s="34"/>
      <c r="I225" s="34"/>
      <c r="J225" s="79">
        <f>(((D225*E225*(1+F225))+(G225*H225))*I225)*-1</f>
        <v>0</v>
      </c>
      <c r="K225" s="34"/>
      <c r="M225" s="21">
        <v>2</v>
      </c>
      <c r="N225" s="21">
        <f>$M211*100+M225</f>
        <v>702</v>
      </c>
    </row>
    <row r="226" spans="1:14" x14ac:dyDescent="0.25">
      <c r="A226" s="698" t="s">
        <v>91</v>
      </c>
      <c r="B226" s="698"/>
      <c r="C226" s="698"/>
      <c r="D226" s="73">
        <f>SUM(D224:D225)</f>
        <v>0</v>
      </c>
      <c r="E226" s="85"/>
      <c r="F226" s="85"/>
      <c r="G226" s="85"/>
      <c r="H226" s="85"/>
      <c r="I226" s="85"/>
      <c r="J226" s="73">
        <f>SUM(J224:J225)</f>
        <v>0</v>
      </c>
      <c r="K226" s="73">
        <f>SUM(K224:K225)</f>
        <v>0</v>
      </c>
    </row>
    <row r="227" spans="1:14" x14ac:dyDescent="0.25">
      <c r="A227" s="82"/>
      <c r="B227" s="82"/>
      <c r="C227" s="82"/>
      <c r="D227" s="84"/>
      <c r="E227" s="96"/>
      <c r="F227" s="96"/>
      <c r="G227" s="96"/>
      <c r="H227" s="96"/>
      <c r="I227" s="96"/>
      <c r="J227" s="84"/>
      <c r="K227" s="84"/>
    </row>
    <row r="228" spans="1:14" x14ac:dyDescent="0.25">
      <c r="A228" s="82"/>
      <c r="B228" s="82"/>
      <c r="C228" s="82"/>
      <c r="D228" s="84"/>
      <c r="E228" s="96"/>
      <c r="F228" s="96"/>
      <c r="G228" s="96"/>
      <c r="H228" s="96"/>
      <c r="I228" s="96"/>
      <c r="J228" s="84"/>
      <c r="K228" s="84"/>
    </row>
    <row r="229" spans="1:14" x14ac:dyDescent="0.25">
      <c r="A229" s="692" t="s">
        <v>23</v>
      </c>
      <c r="B229" s="692"/>
      <c r="C229" s="693">
        <f>Presentación!$C$3</f>
        <v>1990</v>
      </c>
      <c r="D229" s="693"/>
      <c r="E229" s="693"/>
      <c r="F229" s="693"/>
      <c r="G229" s="693"/>
      <c r="H229" s="693"/>
      <c r="I229" s="693"/>
      <c r="J229" s="693"/>
      <c r="K229" s="693"/>
    </row>
    <row r="230" spans="1:14" ht="11.25" customHeight="1" x14ac:dyDescent="0.25">
      <c r="A230" s="694" t="s">
        <v>24</v>
      </c>
      <c r="B230" s="694"/>
      <c r="C230" s="699" t="s">
        <v>138</v>
      </c>
      <c r="D230" s="699"/>
      <c r="E230" s="699"/>
      <c r="F230" s="699"/>
      <c r="G230" s="699"/>
      <c r="H230" s="699"/>
      <c r="I230" s="699"/>
      <c r="J230" s="699"/>
      <c r="K230" s="699"/>
      <c r="M230" s="21">
        <v>16</v>
      </c>
    </row>
    <row r="231" spans="1:14" ht="12" customHeight="1" x14ac:dyDescent="0.25">
      <c r="A231" s="11" t="s">
        <v>5</v>
      </c>
      <c r="B231" s="11"/>
      <c r="C231" s="9" t="s">
        <v>26</v>
      </c>
      <c r="D231" s="9"/>
      <c r="E231" s="9"/>
      <c r="F231" s="9"/>
      <c r="G231" s="9"/>
      <c r="H231" s="9"/>
      <c r="I231" s="9"/>
      <c r="J231" s="9"/>
      <c r="K231" s="9"/>
    </row>
    <row r="232" spans="1:14" ht="12" customHeight="1" x14ac:dyDescent="0.25">
      <c r="A232" s="11" t="s">
        <v>27</v>
      </c>
      <c r="B232" s="11"/>
      <c r="C232" s="9" t="s">
        <v>139</v>
      </c>
      <c r="D232" s="9"/>
      <c r="E232" s="9"/>
      <c r="F232" s="9"/>
      <c r="G232" s="9"/>
      <c r="H232" s="9"/>
      <c r="I232" s="9"/>
      <c r="J232" s="9"/>
      <c r="K232" s="9"/>
    </row>
    <row r="233" spans="1:14" ht="11.25" customHeight="1" x14ac:dyDescent="0.25">
      <c r="A233" s="11" t="s">
        <v>29</v>
      </c>
      <c r="B233" s="11"/>
      <c r="C233" s="9" t="s">
        <v>30</v>
      </c>
      <c r="D233" s="9"/>
      <c r="E233" s="9"/>
      <c r="F233" s="9"/>
      <c r="G233" s="9"/>
      <c r="H233" s="9"/>
      <c r="I233" s="9"/>
      <c r="J233" s="9"/>
      <c r="K233" s="9"/>
    </row>
    <row r="234" spans="1:14" ht="11.25" customHeight="1" x14ac:dyDescent="0.25">
      <c r="A234" s="11" t="s">
        <v>31</v>
      </c>
      <c r="B234" s="11"/>
      <c r="C234" s="9" t="s">
        <v>140</v>
      </c>
      <c r="D234" s="9"/>
      <c r="E234" s="9"/>
      <c r="F234" s="9"/>
      <c r="G234" s="9"/>
      <c r="H234" s="9"/>
      <c r="I234" s="9"/>
      <c r="J234" s="9"/>
      <c r="K234" s="9"/>
    </row>
    <row r="235" spans="1:14" ht="11.25" customHeight="1" x14ac:dyDescent="0.25">
      <c r="A235" s="696" t="s">
        <v>33</v>
      </c>
      <c r="B235" s="696"/>
      <c r="C235" s="23" t="s">
        <v>34</v>
      </c>
      <c r="D235" s="697" t="s">
        <v>141</v>
      </c>
      <c r="E235" s="697"/>
      <c r="F235" s="697"/>
      <c r="G235" s="697"/>
      <c r="H235" s="697"/>
      <c r="I235" s="697"/>
      <c r="J235" s="697"/>
      <c r="K235" s="697"/>
    </row>
    <row r="236" spans="1:14" ht="12" customHeight="1" x14ac:dyDescent="0.25">
      <c r="A236" s="7" t="s">
        <v>37</v>
      </c>
      <c r="B236" s="7"/>
      <c r="C236" s="6" t="s">
        <v>38</v>
      </c>
      <c r="D236" s="6" t="s">
        <v>142</v>
      </c>
      <c r="E236" s="6" t="s">
        <v>114</v>
      </c>
      <c r="F236" s="6" t="s">
        <v>41</v>
      </c>
      <c r="G236" s="6" t="s">
        <v>143</v>
      </c>
      <c r="H236" s="6" t="s">
        <v>144</v>
      </c>
      <c r="I236" s="6" t="s">
        <v>43</v>
      </c>
      <c r="J236" s="6" t="s">
        <v>145</v>
      </c>
      <c r="K236" s="6" t="s">
        <v>146</v>
      </c>
    </row>
    <row r="237" spans="1:14" x14ac:dyDescent="0.25">
      <c r="A237" s="7"/>
      <c r="B237" s="7"/>
      <c r="C237" s="6"/>
      <c r="D237" s="6"/>
      <c r="E237" s="6"/>
      <c r="F237" s="6"/>
      <c r="G237" s="6"/>
      <c r="H237" s="6"/>
      <c r="I237" s="6"/>
      <c r="J237" s="6"/>
      <c r="K237" s="6"/>
    </row>
    <row r="238" spans="1:14" ht="24" customHeight="1" x14ac:dyDescent="0.25">
      <c r="A238" s="6" t="s">
        <v>46</v>
      </c>
      <c r="B238" s="6" t="s">
        <v>47</v>
      </c>
      <c r="C238" s="6"/>
      <c r="D238" s="6" t="s">
        <v>117</v>
      </c>
      <c r="E238" s="25" t="s">
        <v>147</v>
      </c>
      <c r="F238" s="25" t="s">
        <v>119</v>
      </c>
      <c r="G238" s="7" t="s">
        <v>117</v>
      </c>
      <c r="H238" s="7" t="s">
        <v>148</v>
      </c>
      <c r="I238" s="25" t="s">
        <v>120</v>
      </c>
      <c r="J238" s="7" t="s">
        <v>52</v>
      </c>
      <c r="K238" s="7" t="s">
        <v>149</v>
      </c>
    </row>
    <row r="239" spans="1:14" ht="13.5" x14ac:dyDescent="0.25">
      <c r="A239" s="6"/>
      <c r="B239" s="6"/>
      <c r="C239" s="6"/>
      <c r="D239" s="6"/>
      <c r="E239" s="25" t="s">
        <v>118</v>
      </c>
      <c r="F239" s="25" t="s">
        <v>122</v>
      </c>
      <c r="G239" s="7"/>
      <c r="H239" s="7"/>
      <c r="I239" s="25" t="s">
        <v>123</v>
      </c>
      <c r="J239" s="7"/>
      <c r="K239" s="7"/>
    </row>
    <row r="240" spans="1:14" ht="27" customHeight="1" x14ac:dyDescent="0.25">
      <c r="A240" s="6"/>
      <c r="B240" s="6"/>
      <c r="C240" s="6"/>
      <c r="D240" s="6" t="s">
        <v>150</v>
      </c>
      <c r="E240" s="6" t="s">
        <v>124</v>
      </c>
      <c r="F240" s="25" t="s">
        <v>125</v>
      </c>
      <c r="G240" s="7" t="s">
        <v>151</v>
      </c>
      <c r="H240" s="7" t="s">
        <v>152</v>
      </c>
      <c r="I240" s="25" t="s">
        <v>126</v>
      </c>
      <c r="J240" s="25" t="s">
        <v>153</v>
      </c>
      <c r="K240" s="7" t="s">
        <v>154</v>
      </c>
    </row>
    <row r="241" spans="1:14" ht="27" x14ac:dyDescent="0.25">
      <c r="A241" s="6"/>
      <c r="B241" s="6"/>
      <c r="C241" s="6"/>
      <c r="D241" s="6"/>
      <c r="E241" s="6"/>
      <c r="F241" s="25" t="s">
        <v>129</v>
      </c>
      <c r="G241" s="7"/>
      <c r="H241" s="7"/>
      <c r="I241" s="25" t="s">
        <v>130</v>
      </c>
      <c r="J241" s="25" t="s">
        <v>155</v>
      </c>
      <c r="K241" s="7"/>
    </row>
    <row r="242" spans="1:14" ht="13.5" x14ac:dyDescent="0.25">
      <c r="A242" s="6"/>
      <c r="B242" s="6"/>
      <c r="C242" s="6"/>
      <c r="D242" s="26" t="s">
        <v>156</v>
      </c>
      <c r="E242" s="26" t="s">
        <v>132</v>
      </c>
      <c r="F242" s="26" t="s">
        <v>63</v>
      </c>
      <c r="G242" s="26" t="s">
        <v>157</v>
      </c>
      <c r="H242" s="26" t="s">
        <v>158</v>
      </c>
      <c r="I242" s="94" t="s">
        <v>65</v>
      </c>
      <c r="J242" s="26" t="s">
        <v>159</v>
      </c>
      <c r="K242" s="26" t="s">
        <v>159</v>
      </c>
    </row>
    <row r="243" spans="1:14" ht="12" customHeight="1" x14ac:dyDescent="0.25">
      <c r="A243" s="689" t="s">
        <v>68</v>
      </c>
      <c r="B243" s="689" t="s">
        <v>68</v>
      </c>
      <c r="C243" s="78" t="s">
        <v>160</v>
      </c>
      <c r="D243" s="79"/>
      <c r="E243" s="79"/>
      <c r="F243" s="79"/>
      <c r="G243" s="79"/>
      <c r="H243" s="79"/>
      <c r="I243" s="79"/>
      <c r="J243" s="79">
        <f>(((D243*E243*(1+F243))+(G243*H243))*I243)*-1</f>
        <v>0</v>
      </c>
      <c r="K243" s="79"/>
      <c r="M243" s="21">
        <v>1</v>
      </c>
      <c r="N243" s="21">
        <f>$M230*100+M243</f>
        <v>1601</v>
      </c>
    </row>
    <row r="244" spans="1:14" x14ac:dyDescent="0.25">
      <c r="A244" s="689"/>
      <c r="B244" s="689"/>
      <c r="C244" s="95" t="s">
        <v>161</v>
      </c>
      <c r="D244" s="79"/>
      <c r="E244" s="34"/>
      <c r="F244" s="34"/>
      <c r="G244" s="34"/>
      <c r="H244" s="34"/>
      <c r="I244" s="34"/>
      <c r="J244" s="79">
        <f>(((D244*E244*(1+F244))+(G244*H244))*I244)*-1</f>
        <v>0</v>
      </c>
      <c r="K244" s="34"/>
      <c r="M244" s="21">
        <v>2</v>
      </c>
      <c r="N244" s="21">
        <f>$M230*100+M244</f>
        <v>1602</v>
      </c>
    </row>
    <row r="245" spans="1:14" x14ac:dyDescent="0.25">
      <c r="A245" s="698" t="s">
        <v>91</v>
      </c>
      <c r="B245" s="698"/>
      <c r="C245" s="698"/>
      <c r="D245" s="73">
        <f>SUM(D243:D244)</f>
        <v>0</v>
      </c>
      <c r="E245" s="85"/>
      <c r="F245" s="85"/>
      <c r="G245" s="85"/>
      <c r="H245" s="85"/>
      <c r="I245" s="85"/>
      <c r="J245" s="73">
        <f>SUM(J243:J244)</f>
        <v>0</v>
      </c>
      <c r="K245" s="73">
        <f>SUM(K243:K244)</f>
        <v>0</v>
      </c>
    </row>
    <row r="246" spans="1:14" x14ac:dyDescent="0.25">
      <c r="A246" s="82"/>
      <c r="B246" s="82"/>
      <c r="C246" s="82"/>
      <c r="D246" s="84"/>
      <c r="E246" s="96"/>
      <c r="F246" s="96"/>
      <c r="G246" s="96"/>
      <c r="H246" s="96"/>
      <c r="I246" s="96"/>
      <c r="J246" s="84"/>
      <c r="K246" s="84"/>
    </row>
    <row r="247" spans="1:14" x14ac:dyDescent="0.25">
      <c r="A247" s="82"/>
      <c r="B247" s="82"/>
      <c r="C247" s="82"/>
      <c r="D247" s="84"/>
      <c r="E247" s="96"/>
      <c r="F247" s="96"/>
      <c r="G247" s="96"/>
      <c r="H247" s="96"/>
      <c r="I247" s="96"/>
      <c r="J247" s="84"/>
      <c r="K247" s="84"/>
    </row>
    <row r="248" spans="1:14" x14ac:dyDescent="0.25">
      <c r="A248" s="692" t="s">
        <v>23</v>
      </c>
      <c r="B248" s="692"/>
      <c r="C248" s="693">
        <f>Presentación!$C$3</f>
        <v>1990</v>
      </c>
      <c r="D248" s="693"/>
      <c r="E248" s="693"/>
      <c r="F248" s="693"/>
      <c r="G248" s="693"/>
      <c r="H248" s="693"/>
      <c r="I248" s="693"/>
      <c r="J248" s="693"/>
      <c r="K248" s="693"/>
    </row>
    <row r="249" spans="1:14" ht="11.25" customHeight="1" x14ac:dyDescent="0.25">
      <c r="A249" s="694" t="s">
        <v>24</v>
      </c>
      <c r="B249" s="694"/>
      <c r="C249" s="699" t="s">
        <v>104</v>
      </c>
      <c r="D249" s="699"/>
      <c r="E249" s="699"/>
      <c r="F249" s="699"/>
      <c r="G249" s="699"/>
      <c r="H249" s="699"/>
      <c r="I249" s="699"/>
      <c r="J249" s="699"/>
      <c r="K249" s="699"/>
      <c r="M249" s="21">
        <v>8</v>
      </c>
    </row>
    <row r="250" spans="1:14" ht="13.5" customHeight="1" x14ac:dyDescent="0.25">
      <c r="A250" s="11" t="s">
        <v>5</v>
      </c>
      <c r="B250" s="11"/>
      <c r="C250" s="9" t="s">
        <v>26</v>
      </c>
      <c r="D250" s="9"/>
      <c r="E250" s="9"/>
      <c r="F250" s="9"/>
      <c r="G250" s="9"/>
      <c r="H250" s="9"/>
      <c r="I250" s="9"/>
      <c r="J250" s="9"/>
      <c r="K250" s="9"/>
    </row>
    <row r="251" spans="1:14" ht="13.5" customHeight="1" x14ac:dyDescent="0.25">
      <c r="A251" s="11" t="s">
        <v>27</v>
      </c>
      <c r="B251" s="11"/>
      <c r="C251" s="9" t="s">
        <v>139</v>
      </c>
      <c r="D251" s="9"/>
      <c r="E251" s="9"/>
      <c r="F251" s="9"/>
      <c r="G251" s="9"/>
      <c r="H251" s="9"/>
      <c r="I251" s="9"/>
      <c r="J251" s="9"/>
      <c r="K251" s="9"/>
    </row>
    <row r="252" spans="1:14" ht="11.25" customHeight="1" x14ac:dyDescent="0.25">
      <c r="A252" s="11" t="s">
        <v>29</v>
      </c>
      <c r="B252" s="11"/>
      <c r="C252" s="9" t="s">
        <v>30</v>
      </c>
      <c r="D252" s="9"/>
      <c r="E252" s="9"/>
      <c r="F252" s="9"/>
      <c r="G252" s="9"/>
      <c r="H252" s="9"/>
      <c r="I252" s="9"/>
      <c r="J252" s="9"/>
      <c r="K252" s="9"/>
    </row>
    <row r="253" spans="1:14" ht="11.25" customHeight="1" x14ac:dyDescent="0.25">
      <c r="A253" s="11" t="s">
        <v>31</v>
      </c>
      <c r="B253" s="11"/>
      <c r="C253" s="9" t="s">
        <v>140</v>
      </c>
      <c r="D253" s="9"/>
      <c r="E253" s="9"/>
      <c r="F253" s="9"/>
      <c r="G253" s="9"/>
      <c r="H253" s="9"/>
      <c r="I253" s="9"/>
      <c r="J253" s="9"/>
      <c r="K253" s="9"/>
    </row>
    <row r="254" spans="1:14" ht="11.25" customHeight="1" x14ac:dyDescent="0.25">
      <c r="A254" s="696" t="s">
        <v>33</v>
      </c>
      <c r="B254" s="696"/>
      <c r="C254" s="23" t="s">
        <v>34</v>
      </c>
      <c r="D254" s="697" t="s">
        <v>141</v>
      </c>
      <c r="E254" s="697"/>
      <c r="F254" s="697"/>
      <c r="G254" s="697"/>
      <c r="H254" s="697"/>
      <c r="I254" s="697"/>
      <c r="J254" s="697"/>
      <c r="K254" s="697"/>
    </row>
    <row r="255" spans="1:14" ht="69" customHeight="1" x14ac:dyDescent="0.25">
      <c r="A255" s="7" t="s">
        <v>37</v>
      </c>
      <c r="B255" s="7"/>
      <c r="C255" s="6" t="s">
        <v>38</v>
      </c>
      <c r="D255" s="6" t="s">
        <v>142</v>
      </c>
      <c r="E255" s="6" t="s">
        <v>114</v>
      </c>
      <c r="F255" s="6" t="s">
        <v>41</v>
      </c>
      <c r="G255" s="6" t="s">
        <v>143</v>
      </c>
      <c r="H255" s="6" t="s">
        <v>144</v>
      </c>
      <c r="I255" s="6" t="s">
        <v>43</v>
      </c>
      <c r="J255" s="6" t="s">
        <v>145</v>
      </c>
      <c r="K255" s="6" t="s">
        <v>146</v>
      </c>
    </row>
    <row r="256" spans="1:14" x14ac:dyDescent="0.25">
      <c r="A256" s="7"/>
      <c r="B256" s="7"/>
      <c r="C256" s="6"/>
      <c r="D256" s="6"/>
      <c r="E256" s="6"/>
      <c r="F256" s="6"/>
      <c r="G256" s="6"/>
      <c r="H256" s="6"/>
      <c r="I256" s="6"/>
      <c r="J256" s="6"/>
      <c r="K256" s="6"/>
    </row>
    <row r="257" spans="1:14" ht="22.5" customHeight="1" x14ac:dyDescent="0.25">
      <c r="A257" s="6" t="s">
        <v>46</v>
      </c>
      <c r="B257" s="6" t="s">
        <v>47</v>
      </c>
      <c r="C257" s="6"/>
      <c r="D257" s="6" t="s">
        <v>117</v>
      </c>
      <c r="E257" s="25" t="s">
        <v>147</v>
      </c>
      <c r="F257" s="25" t="s">
        <v>119</v>
      </c>
      <c r="G257" s="7" t="s">
        <v>117</v>
      </c>
      <c r="H257" s="7" t="s">
        <v>148</v>
      </c>
      <c r="I257" s="25" t="s">
        <v>120</v>
      </c>
      <c r="J257" s="7" t="s">
        <v>52</v>
      </c>
      <c r="K257" s="7" t="s">
        <v>149</v>
      </c>
    </row>
    <row r="258" spans="1:14" ht="13.5" x14ac:dyDescent="0.25">
      <c r="A258" s="6"/>
      <c r="B258" s="6"/>
      <c r="C258" s="6"/>
      <c r="D258" s="6"/>
      <c r="E258" s="25" t="s">
        <v>118</v>
      </c>
      <c r="F258" s="25" t="s">
        <v>122</v>
      </c>
      <c r="G258" s="7"/>
      <c r="H258" s="7"/>
      <c r="I258" s="25" t="s">
        <v>123</v>
      </c>
      <c r="J258" s="7"/>
      <c r="K258" s="7"/>
    </row>
    <row r="259" spans="1:14" ht="12.75" customHeight="1" x14ac:dyDescent="0.25">
      <c r="A259" s="6"/>
      <c r="B259" s="6"/>
      <c r="C259" s="6"/>
      <c r="D259" s="6" t="s">
        <v>150</v>
      </c>
      <c r="E259" s="6" t="s">
        <v>124</v>
      </c>
      <c r="F259" s="25" t="s">
        <v>125</v>
      </c>
      <c r="G259" s="7" t="s">
        <v>151</v>
      </c>
      <c r="H259" s="7" t="s">
        <v>152</v>
      </c>
      <c r="I259" s="25" t="s">
        <v>126</v>
      </c>
      <c r="J259" s="25" t="s">
        <v>153</v>
      </c>
      <c r="K259" s="7" t="s">
        <v>154</v>
      </c>
    </row>
    <row r="260" spans="1:14" ht="27" x14ac:dyDescent="0.25">
      <c r="A260" s="6"/>
      <c r="B260" s="6"/>
      <c r="C260" s="6"/>
      <c r="D260" s="6"/>
      <c r="E260" s="6"/>
      <c r="F260" s="25" t="s">
        <v>129</v>
      </c>
      <c r="G260" s="7"/>
      <c r="H260" s="7"/>
      <c r="I260" s="25" t="s">
        <v>130</v>
      </c>
      <c r="J260" s="25" t="s">
        <v>155</v>
      </c>
      <c r="K260" s="7"/>
    </row>
    <row r="261" spans="1:14" ht="13.5" x14ac:dyDescent="0.25">
      <c r="A261" s="6"/>
      <c r="B261" s="6"/>
      <c r="C261" s="6"/>
      <c r="D261" s="26" t="s">
        <v>156</v>
      </c>
      <c r="E261" s="26" t="s">
        <v>132</v>
      </c>
      <c r="F261" s="26" t="s">
        <v>63</v>
      </c>
      <c r="G261" s="26" t="s">
        <v>157</v>
      </c>
      <c r="H261" s="26" t="s">
        <v>158</v>
      </c>
      <c r="I261" s="94" t="s">
        <v>65</v>
      </c>
      <c r="J261" s="26" t="s">
        <v>159</v>
      </c>
      <c r="K261" s="26" t="s">
        <v>159</v>
      </c>
    </row>
    <row r="262" spans="1:14" ht="12" customHeight="1" x14ac:dyDescent="0.25">
      <c r="A262" s="689" t="s">
        <v>68</v>
      </c>
      <c r="B262" s="689" t="s">
        <v>68</v>
      </c>
      <c r="C262" s="78" t="s">
        <v>160</v>
      </c>
      <c r="D262" s="79"/>
      <c r="E262" s="79"/>
      <c r="F262" s="79"/>
      <c r="G262" s="79"/>
      <c r="H262" s="79"/>
      <c r="I262" s="79"/>
      <c r="J262" s="79">
        <f>(((D262*E262*(1+F262))+(G262*H262))*I262)*-1</f>
        <v>0</v>
      </c>
      <c r="K262" s="79"/>
      <c r="M262" s="21">
        <v>1</v>
      </c>
      <c r="N262" s="21">
        <f>$M249*100+M262</f>
        <v>801</v>
      </c>
    </row>
    <row r="263" spans="1:14" x14ac:dyDescent="0.25">
      <c r="A263" s="689"/>
      <c r="B263" s="689"/>
      <c r="C263" s="95" t="s">
        <v>161</v>
      </c>
      <c r="D263" s="79"/>
      <c r="E263" s="34"/>
      <c r="F263" s="34"/>
      <c r="G263" s="34"/>
      <c r="H263" s="34"/>
      <c r="I263" s="34"/>
      <c r="J263" s="79">
        <f>(((D263*E263*(1+F263))+(G263*H263))*I263)*-1</f>
        <v>0</v>
      </c>
      <c r="K263" s="34"/>
      <c r="M263" s="21">
        <v>2</v>
      </c>
      <c r="N263" s="21">
        <f>$M249*100+M263</f>
        <v>802</v>
      </c>
    </row>
    <row r="264" spans="1:14" x14ac:dyDescent="0.25">
      <c r="A264" s="698" t="s">
        <v>91</v>
      </c>
      <c r="B264" s="698"/>
      <c r="C264" s="698"/>
      <c r="D264" s="73">
        <f>SUM(D262:D263)</f>
        <v>0</v>
      </c>
      <c r="E264" s="85"/>
      <c r="F264" s="85"/>
      <c r="G264" s="85"/>
      <c r="H264" s="85"/>
      <c r="I264" s="85"/>
      <c r="J264" s="73">
        <f>SUM(J262:J263)</f>
        <v>0</v>
      </c>
      <c r="K264" s="73">
        <f>SUM(K262:K263)</f>
        <v>0</v>
      </c>
    </row>
    <row r="265" spans="1:14" x14ac:dyDescent="0.25">
      <c r="A265" s="82"/>
      <c r="B265" s="82"/>
      <c r="C265" s="82"/>
      <c r="D265" s="84"/>
      <c r="E265" s="96"/>
      <c r="F265" s="96"/>
      <c r="G265" s="96"/>
      <c r="H265" s="96"/>
      <c r="I265" s="96"/>
      <c r="J265" s="84"/>
      <c r="K265" s="84"/>
    </row>
    <row r="266" spans="1:14" x14ac:dyDescent="0.25">
      <c r="A266" s="82"/>
      <c r="B266" s="82"/>
      <c r="C266" s="82"/>
      <c r="D266" s="84"/>
      <c r="E266" s="96"/>
      <c r="F266" s="96"/>
      <c r="G266" s="96"/>
      <c r="H266" s="96"/>
      <c r="I266" s="96"/>
      <c r="J266" s="84"/>
      <c r="K266" s="84"/>
    </row>
    <row r="267" spans="1:14" x14ac:dyDescent="0.25">
      <c r="A267" s="692" t="s">
        <v>23</v>
      </c>
      <c r="B267" s="692"/>
      <c r="C267" s="693">
        <f>Presentación!$C$3</f>
        <v>1990</v>
      </c>
      <c r="D267" s="693"/>
      <c r="E267" s="693"/>
      <c r="F267" s="693"/>
      <c r="G267" s="693"/>
      <c r="H267" s="693"/>
      <c r="I267" s="693"/>
      <c r="J267" s="693"/>
      <c r="K267" s="693"/>
    </row>
    <row r="268" spans="1:14" ht="11.25" customHeight="1" x14ac:dyDescent="0.25">
      <c r="A268" s="694" t="s">
        <v>24</v>
      </c>
      <c r="B268" s="694"/>
      <c r="C268" s="699" t="s">
        <v>105</v>
      </c>
      <c r="D268" s="699"/>
      <c r="E268" s="699"/>
      <c r="F268" s="699"/>
      <c r="G268" s="699"/>
      <c r="H268" s="699"/>
      <c r="I268" s="699"/>
      <c r="J268" s="699"/>
      <c r="K268" s="699"/>
      <c r="M268" s="21">
        <v>9</v>
      </c>
    </row>
    <row r="269" spans="1:14" ht="13.5" customHeight="1" x14ac:dyDescent="0.25">
      <c r="A269" s="11" t="s">
        <v>5</v>
      </c>
      <c r="B269" s="11"/>
      <c r="C269" s="9" t="s">
        <v>26</v>
      </c>
      <c r="D269" s="9"/>
      <c r="E269" s="9"/>
      <c r="F269" s="9"/>
      <c r="G269" s="9"/>
      <c r="H269" s="9"/>
      <c r="I269" s="9"/>
      <c r="J269" s="9"/>
      <c r="K269" s="9"/>
    </row>
    <row r="270" spans="1:14" ht="13.5" customHeight="1" x14ac:dyDescent="0.25">
      <c r="A270" s="11" t="s">
        <v>27</v>
      </c>
      <c r="B270" s="11"/>
      <c r="C270" s="9" t="s">
        <v>139</v>
      </c>
      <c r="D270" s="9"/>
      <c r="E270" s="9"/>
      <c r="F270" s="9"/>
      <c r="G270" s="9"/>
      <c r="H270" s="9"/>
      <c r="I270" s="9"/>
      <c r="J270" s="9"/>
      <c r="K270" s="9"/>
    </row>
    <row r="271" spans="1:14" ht="11.25" customHeight="1" x14ac:dyDescent="0.25">
      <c r="A271" s="11" t="s">
        <v>29</v>
      </c>
      <c r="B271" s="11"/>
      <c r="C271" s="9" t="s">
        <v>30</v>
      </c>
      <c r="D271" s="9"/>
      <c r="E271" s="9"/>
      <c r="F271" s="9"/>
      <c r="G271" s="9"/>
      <c r="H271" s="9"/>
      <c r="I271" s="9"/>
      <c r="J271" s="9"/>
      <c r="K271" s="9"/>
    </row>
    <row r="272" spans="1:14" ht="11.25" customHeight="1" x14ac:dyDescent="0.25">
      <c r="A272" s="11" t="s">
        <v>31</v>
      </c>
      <c r="B272" s="11"/>
      <c r="C272" s="9" t="s">
        <v>140</v>
      </c>
      <c r="D272" s="9"/>
      <c r="E272" s="9"/>
      <c r="F272" s="9"/>
      <c r="G272" s="9"/>
      <c r="H272" s="9"/>
      <c r="I272" s="9"/>
      <c r="J272" s="9"/>
      <c r="K272" s="9"/>
    </row>
    <row r="273" spans="1:14" ht="11.25" customHeight="1" x14ac:dyDescent="0.25">
      <c r="A273" s="696" t="s">
        <v>33</v>
      </c>
      <c r="B273" s="696"/>
      <c r="C273" s="23" t="s">
        <v>34</v>
      </c>
      <c r="D273" s="697" t="s">
        <v>141</v>
      </c>
      <c r="E273" s="697"/>
      <c r="F273" s="697"/>
      <c r="G273" s="697"/>
      <c r="H273" s="697"/>
      <c r="I273" s="697"/>
      <c r="J273" s="697"/>
      <c r="K273" s="697"/>
    </row>
    <row r="274" spans="1:14" ht="69" customHeight="1" x14ac:dyDescent="0.25">
      <c r="A274" s="7" t="s">
        <v>37</v>
      </c>
      <c r="B274" s="7"/>
      <c r="C274" s="6" t="s">
        <v>38</v>
      </c>
      <c r="D274" s="6" t="s">
        <v>142</v>
      </c>
      <c r="E274" s="6" t="s">
        <v>114</v>
      </c>
      <c r="F274" s="6" t="s">
        <v>41</v>
      </c>
      <c r="G274" s="6" t="s">
        <v>143</v>
      </c>
      <c r="H274" s="6" t="s">
        <v>144</v>
      </c>
      <c r="I274" s="6" t="s">
        <v>43</v>
      </c>
      <c r="J274" s="6" t="s">
        <v>145</v>
      </c>
      <c r="K274" s="6" t="s">
        <v>146</v>
      </c>
    </row>
    <row r="275" spans="1:14" x14ac:dyDescent="0.25">
      <c r="A275" s="7"/>
      <c r="B275" s="7"/>
      <c r="C275" s="6"/>
      <c r="D275" s="6"/>
      <c r="E275" s="6"/>
      <c r="F275" s="6"/>
      <c r="G275" s="6"/>
      <c r="H275" s="6"/>
      <c r="I275" s="6"/>
      <c r="J275" s="6"/>
      <c r="K275" s="6"/>
    </row>
    <row r="276" spans="1:14" ht="22.5" customHeight="1" x14ac:dyDescent="0.25">
      <c r="A276" s="6" t="s">
        <v>46</v>
      </c>
      <c r="B276" s="6" t="s">
        <v>47</v>
      </c>
      <c r="C276" s="6"/>
      <c r="D276" s="6" t="s">
        <v>117</v>
      </c>
      <c r="E276" s="25" t="s">
        <v>147</v>
      </c>
      <c r="F276" s="25" t="s">
        <v>119</v>
      </c>
      <c r="G276" s="7" t="s">
        <v>117</v>
      </c>
      <c r="H276" s="7" t="s">
        <v>148</v>
      </c>
      <c r="I276" s="25" t="s">
        <v>120</v>
      </c>
      <c r="J276" s="7" t="s">
        <v>52</v>
      </c>
      <c r="K276" s="7" t="s">
        <v>149</v>
      </c>
    </row>
    <row r="277" spans="1:14" ht="13.5" x14ac:dyDescent="0.25">
      <c r="A277" s="6"/>
      <c r="B277" s="6"/>
      <c r="C277" s="6"/>
      <c r="D277" s="6"/>
      <c r="E277" s="25" t="s">
        <v>118</v>
      </c>
      <c r="F277" s="25" t="s">
        <v>122</v>
      </c>
      <c r="G277" s="7"/>
      <c r="H277" s="7"/>
      <c r="I277" s="25" t="s">
        <v>123</v>
      </c>
      <c r="J277" s="7"/>
      <c r="K277" s="7"/>
    </row>
    <row r="278" spans="1:14" ht="12.75" customHeight="1" x14ac:dyDescent="0.25">
      <c r="A278" s="6"/>
      <c r="B278" s="6"/>
      <c r="C278" s="6"/>
      <c r="D278" s="6" t="s">
        <v>150</v>
      </c>
      <c r="E278" s="6" t="s">
        <v>124</v>
      </c>
      <c r="F278" s="25" t="s">
        <v>125</v>
      </c>
      <c r="G278" s="7" t="s">
        <v>151</v>
      </c>
      <c r="H278" s="7" t="s">
        <v>152</v>
      </c>
      <c r="I278" s="25" t="s">
        <v>126</v>
      </c>
      <c r="J278" s="25" t="s">
        <v>153</v>
      </c>
      <c r="K278" s="7" t="s">
        <v>154</v>
      </c>
    </row>
    <row r="279" spans="1:14" ht="27" x14ac:dyDescent="0.25">
      <c r="A279" s="6"/>
      <c r="B279" s="6"/>
      <c r="C279" s="6"/>
      <c r="D279" s="6"/>
      <c r="E279" s="6"/>
      <c r="F279" s="25" t="s">
        <v>129</v>
      </c>
      <c r="G279" s="7"/>
      <c r="H279" s="7"/>
      <c r="I279" s="25" t="s">
        <v>130</v>
      </c>
      <c r="J279" s="25" t="s">
        <v>155</v>
      </c>
      <c r="K279" s="7"/>
    </row>
    <row r="280" spans="1:14" ht="13.5" x14ac:dyDescent="0.25">
      <c r="A280" s="6"/>
      <c r="B280" s="6"/>
      <c r="C280" s="6"/>
      <c r="D280" s="26" t="s">
        <v>156</v>
      </c>
      <c r="E280" s="26" t="s">
        <v>132</v>
      </c>
      <c r="F280" s="26" t="s">
        <v>63</v>
      </c>
      <c r="G280" s="26" t="s">
        <v>157</v>
      </c>
      <c r="H280" s="26" t="s">
        <v>158</v>
      </c>
      <c r="I280" s="94" t="s">
        <v>65</v>
      </c>
      <c r="J280" s="26" t="s">
        <v>159</v>
      </c>
      <c r="K280" s="26" t="s">
        <v>159</v>
      </c>
    </row>
    <row r="281" spans="1:14" ht="12" customHeight="1" x14ac:dyDescent="0.25">
      <c r="A281" s="689" t="s">
        <v>68</v>
      </c>
      <c r="B281" s="689" t="s">
        <v>68</v>
      </c>
      <c r="C281" s="78" t="s">
        <v>160</v>
      </c>
      <c r="D281" s="79"/>
      <c r="E281" s="79"/>
      <c r="F281" s="79"/>
      <c r="G281" s="79"/>
      <c r="H281" s="79"/>
      <c r="I281" s="79"/>
      <c r="J281" s="79">
        <f>(((D281*E281*(1+F281))+(G281*H281))*I281)*-1</f>
        <v>0</v>
      </c>
      <c r="K281" s="79"/>
      <c r="M281" s="21">
        <v>1</v>
      </c>
      <c r="N281" s="21">
        <f>$M268*100+M281</f>
        <v>901</v>
      </c>
    </row>
    <row r="282" spans="1:14" x14ac:dyDescent="0.25">
      <c r="A282" s="689"/>
      <c r="B282" s="689"/>
      <c r="C282" s="95" t="s">
        <v>161</v>
      </c>
      <c r="D282" s="79"/>
      <c r="E282" s="34"/>
      <c r="F282" s="34"/>
      <c r="G282" s="34"/>
      <c r="H282" s="34"/>
      <c r="I282" s="34"/>
      <c r="J282" s="79">
        <f>(((D282*E282*(1+F282))+(G282*H282))*I282)*-1</f>
        <v>0</v>
      </c>
      <c r="K282" s="34"/>
      <c r="M282" s="21">
        <v>2</v>
      </c>
      <c r="N282" s="21">
        <f>$M268*100+M282</f>
        <v>902</v>
      </c>
    </row>
    <row r="283" spans="1:14" x14ac:dyDescent="0.25">
      <c r="A283" s="698" t="s">
        <v>91</v>
      </c>
      <c r="B283" s="698"/>
      <c r="C283" s="698"/>
      <c r="D283" s="73">
        <f>SUM(D281:D282)</f>
        <v>0</v>
      </c>
      <c r="E283" s="85"/>
      <c r="F283" s="85"/>
      <c r="G283" s="85"/>
      <c r="H283" s="85"/>
      <c r="I283" s="85"/>
      <c r="J283" s="73">
        <f>SUM(J281:J282)</f>
        <v>0</v>
      </c>
      <c r="K283" s="73">
        <f>SUM(K281:K282)</f>
        <v>0</v>
      </c>
    </row>
    <row r="284" spans="1:14" x14ac:dyDescent="0.25">
      <c r="A284" s="82"/>
      <c r="B284" s="82"/>
      <c r="C284" s="82"/>
      <c r="D284" s="84"/>
      <c r="E284" s="96"/>
      <c r="F284" s="96"/>
      <c r="G284" s="96"/>
      <c r="H284" s="96"/>
      <c r="I284" s="96"/>
      <c r="J284" s="84"/>
      <c r="K284" s="84"/>
    </row>
    <row r="285" spans="1:14" x14ac:dyDescent="0.25">
      <c r="A285" s="82"/>
      <c r="B285" s="82"/>
      <c r="C285" s="82"/>
      <c r="D285" s="84"/>
      <c r="E285" s="96"/>
      <c r="F285" s="96"/>
      <c r="G285" s="96"/>
      <c r="H285" s="96"/>
      <c r="I285" s="96"/>
      <c r="J285" s="84"/>
      <c r="K285" s="84"/>
    </row>
    <row r="286" spans="1:14" x14ac:dyDescent="0.25">
      <c r="A286" s="692" t="s">
        <v>23</v>
      </c>
      <c r="B286" s="692"/>
      <c r="C286" s="693">
        <f>Presentación!$C$3</f>
        <v>1990</v>
      </c>
      <c r="D286" s="693"/>
      <c r="E286" s="693"/>
      <c r="F286" s="693"/>
      <c r="G286" s="693"/>
      <c r="H286" s="693"/>
      <c r="I286" s="693"/>
      <c r="J286" s="693"/>
      <c r="K286" s="693"/>
    </row>
    <row r="287" spans="1:14" ht="11.25" customHeight="1" x14ac:dyDescent="0.25">
      <c r="A287" s="694" t="s">
        <v>24</v>
      </c>
      <c r="B287" s="694"/>
      <c r="C287" s="699" t="s">
        <v>106</v>
      </c>
      <c r="D287" s="699"/>
      <c r="E287" s="699"/>
      <c r="F287" s="699"/>
      <c r="G287" s="699"/>
      <c r="H287" s="699"/>
      <c r="I287" s="699"/>
      <c r="J287" s="699"/>
      <c r="K287" s="699"/>
      <c r="M287" s="21">
        <v>14</v>
      </c>
    </row>
    <row r="288" spans="1:14" ht="13.5" customHeight="1" x14ac:dyDescent="0.25">
      <c r="A288" s="11" t="s">
        <v>5</v>
      </c>
      <c r="B288" s="11"/>
      <c r="C288" s="9" t="s">
        <v>26</v>
      </c>
      <c r="D288" s="9"/>
      <c r="E288" s="9"/>
      <c r="F288" s="9"/>
      <c r="G288" s="9"/>
      <c r="H288" s="9"/>
      <c r="I288" s="9"/>
      <c r="J288" s="9"/>
      <c r="K288" s="9"/>
    </row>
    <row r="289" spans="1:14" ht="13.5" customHeight="1" x14ac:dyDescent="0.25">
      <c r="A289" s="11" t="s">
        <v>27</v>
      </c>
      <c r="B289" s="11"/>
      <c r="C289" s="9" t="s">
        <v>139</v>
      </c>
      <c r="D289" s="9"/>
      <c r="E289" s="9"/>
      <c r="F289" s="9"/>
      <c r="G289" s="9"/>
      <c r="H289" s="9"/>
      <c r="I289" s="9"/>
      <c r="J289" s="9"/>
      <c r="K289" s="9"/>
    </row>
    <row r="290" spans="1:14" ht="11.25" customHeight="1" x14ac:dyDescent="0.25">
      <c r="A290" s="11" t="s">
        <v>29</v>
      </c>
      <c r="B290" s="11"/>
      <c r="C290" s="9" t="s">
        <v>30</v>
      </c>
      <c r="D290" s="9"/>
      <c r="E290" s="9"/>
      <c r="F290" s="9"/>
      <c r="G290" s="9"/>
      <c r="H290" s="9"/>
      <c r="I290" s="9"/>
      <c r="J290" s="9"/>
      <c r="K290" s="9"/>
    </row>
    <row r="291" spans="1:14" ht="11.25" customHeight="1" x14ac:dyDescent="0.25">
      <c r="A291" s="11" t="s">
        <v>31</v>
      </c>
      <c r="B291" s="11"/>
      <c r="C291" s="9" t="s">
        <v>140</v>
      </c>
      <c r="D291" s="9"/>
      <c r="E291" s="9"/>
      <c r="F291" s="9"/>
      <c r="G291" s="9"/>
      <c r="H291" s="9"/>
      <c r="I291" s="9"/>
      <c r="J291" s="9"/>
      <c r="K291" s="9"/>
    </row>
    <row r="292" spans="1:14" ht="11.25" customHeight="1" x14ac:dyDescent="0.25">
      <c r="A292" s="696" t="s">
        <v>33</v>
      </c>
      <c r="B292" s="696"/>
      <c r="C292" s="23" t="s">
        <v>34</v>
      </c>
      <c r="D292" s="697" t="s">
        <v>141</v>
      </c>
      <c r="E292" s="697"/>
      <c r="F292" s="697"/>
      <c r="G292" s="697"/>
      <c r="H292" s="697"/>
      <c r="I292" s="697"/>
      <c r="J292" s="697"/>
      <c r="K292" s="697"/>
    </row>
    <row r="293" spans="1:14" ht="69" customHeight="1" x14ac:dyDescent="0.25">
      <c r="A293" s="7" t="s">
        <v>37</v>
      </c>
      <c r="B293" s="7"/>
      <c r="C293" s="6" t="s">
        <v>38</v>
      </c>
      <c r="D293" s="6" t="s">
        <v>142</v>
      </c>
      <c r="E293" s="6" t="s">
        <v>114</v>
      </c>
      <c r="F293" s="6" t="s">
        <v>41</v>
      </c>
      <c r="G293" s="6" t="s">
        <v>143</v>
      </c>
      <c r="H293" s="6" t="s">
        <v>144</v>
      </c>
      <c r="I293" s="6" t="s">
        <v>43</v>
      </c>
      <c r="J293" s="6" t="s">
        <v>145</v>
      </c>
      <c r="K293" s="6" t="s">
        <v>146</v>
      </c>
    </row>
    <row r="294" spans="1:14" x14ac:dyDescent="0.25">
      <c r="A294" s="7"/>
      <c r="B294" s="7"/>
      <c r="C294" s="6"/>
      <c r="D294" s="6"/>
      <c r="E294" s="6"/>
      <c r="F294" s="6"/>
      <c r="G294" s="6"/>
      <c r="H294" s="6"/>
      <c r="I294" s="6"/>
      <c r="J294" s="6"/>
      <c r="K294" s="6"/>
    </row>
    <row r="295" spans="1:14" ht="22.5" customHeight="1" x14ac:dyDescent="0.25">
      <c r="A295" s="6" t="s">
        <v>46</v>
      </c>
      <c r="B295" s="6" t="s">
        <v>47</v>
      </c>
      <c r="C295" s="6"/>
      <c r="D295" s="6" t="s">
        <v>117</v>
      </c>
      <c r="E295" s="25" t="s">
        <v>147</v>
      </c>
      <c r="F295" s="25" t="s">
        <v>119</v>
      </c>
      <c r="G295" s="7" t="s">
        <v>117</v>
      </c>
      <c r="H295" s="7" t="s">
        <v>148</v>
      </c>
      <c r="I295" s="25" t="s">
        <v>120</v>
      </c>
      <c r="J295" s="7" t="s">
        <v>52</v>
      </c>
      <c r="K295" s="7" t="s">
        <v>149</v>
      </c>
    </row>
    <row r="296" spans="1:14" ht="13.5" x14ac:dyDescent="0.25">
      <c r="A296" s="6"/>
      <c r="B296" s="6"/>
      <c r="C296" s="6"/>
      <c r="D296" s="6"/>
      <c r="E296" s="25" t="s">
        <v>118</v>
      </c>
      <c r="F296" s="25" t="s">
        <v>122</v>
      </c>
      <c r="G296" s="7"/>
      <c r="H296" s="7"/>
      <c r="I296" s="25" t="s">
        <v>123</v>
      </c>
      <c r="J296" s="7"/>
      <c r="K296" s="7"/>
    </row>
    <row r="297" spans="1:14" ht="12.75" customHeight="1" x14ac:dyDescent="0.25">
      <c r="A297" s="6"/>
      <c r="B297" s="6"/>
      <c r="C297" s="6"/>
      <c r="D297" s="6" t="s">
        <v>150</v>
      </c>
      <c r="E297" s="6" t="s">
        <v>124</v>
      </c>
      <c r="F297" s="25" t="s">
        <v>125</v>
      </c>
      <c r="G297" s="7" t="s">
        <v>151</v>
      </c>
      <c r="H297" s="7" t="s">
        <v>152</v>
      </c>
      <c r="I297" s="25" t="s">
        <v>126</v>
      </c>
      <c r="J297" s="25" t="s">
        <v>153</v>
      </c>
      <c r="K297" s="7" t="s">
        <v>154</v>
      </c>
    </row>
    <row r="298" spans="1:14" ht="27" x14ac:dyDescent="0.25">
      <c r="A298" s="6"/>
      <c r="B298" s="6"/>
      <c r="C298" s="6"/>
      <c r="D298" s="6"/>
      <c r="E298" s="6"/>
      <c r="F298" s="25" t="s">
        <v>129</v>
      </c>
      <c r="G298" s="7"/>
      <c r="H298" s="7"/>
      <c r="I298" s="25" t="s">
        <v>130</v>
      </c>
      <c r="J298" s="25" t="s">
        <v>155</v>
      </c>
      <c r="K298" s="7"/>
    </row>
    <row r="299" spans="1:14" ht="13.5" x14ac:dyDescent="0.25">
      <c r="A299" s="6"/>
      <c r="B299" s="6"/>
      <c r="C299" s="6"/>
      <c r="D299" s="26" t="s">
        <v>156</v>
      </c>
      <c r="E299" s="26" t="s">
        <v>132</v>
      </c>
      <c r="F299" s="26" t="s">
        <v>63</v>
      </c>
      <c r="G299" s="26" t="s">
        <v>157</v>
      </c>
      <c r="H299" s="26" t="s">
        <v>158</v>
      </c>
      <c r="I299" s="94" t="s">
        <v>65</v>
      </c>
      <c r="J299" s="26" t="s">
        <v>159</v>
      </c>
      <c r="K299" s="26" t="s">
        <v>159</v>
      </c>
    </row>
    <row r="300" spans="1:14" ht="12" customHeight="1" x14ac:dyDescent="0.25">
      <c r="A300" s="689" t="s">
        <v>68</v>
      </c>
      <c r="B300" s="689" t="s">
        <v>68</v>
      </c>
      <c r="C300" s="78" t="s">
        <v>160</v>
      </c>
      <c r="D300" s="79"/>
      <c r="E300" s="79"/>
      <c r="F300" s="79"/>
      <c r="G300" s="79"/>
      <c r="H300" s="79"/>
      <c r="I300" s="79"/>
      <c r="J300" s="79">
        <f>(((D300*E300*(1+F300))+(G300*H300))*I300)*-1</f>
        <v>0</v>
      </c>
      <c r="K300" s="79"/>
      <c r="M300" s="21">
        <v>1</v>
      </c>
      <c r="N300" s="21">
        <f>$M287*100+M300</f>
        <v>1401</v>
      </c>
    </row>
    <row r="301" spans="1:14" x14ac:dyDescent="0.25">
      <c r="A301" s="689"/>
      <c r="B301" s="689"/>
      <c r="C301" s="95" t="s">
        <v>161</v>
      </c>
      <c r="D301" s="79"/>
      <c r="E301" s="34"/>
      <c r="F301" s="34"/>
      <c r="G301" s="34"/>
      <c r="H301" s="34"/>
      <c r="I301" s="34"/>
      <c r="J301" s="79">
        <f>(((D301*E301*(1+F301))+(G301*H301))*I301)*-1</f>
        <v>0</v>
      </c>
      <c r="K301" s="34"/>
      <c r="M301" s="21">
        <v>2</v>
      </c>
      <c r="N301" s="21">
        <f>$M287*100+M301</f>
        <v>1402</v>
      </c>
    </row>
    <row r="302" spans="1:14" x14ac:dyDescent="0.25">
      <c r="A302" s="698" t="s">
        <v>91</v>
      </c>
      <c r="B302" s="698"/>
      <c r="C302" s="698"/>
      <c r="D302" s="73">
        <f>SUM(D300:D301)</f>
        <v>0</v>
      </c>
      <c r="E302" s="85"/>
      <c r="F302" s="85"/>
      <c r="G302" s="85"/>
      <c r="H302" s="85"/>
      <c r="I302" s="85"/>
      <c r="J302" s="73">
        <f>SUM(J300:J301)</f>
        <v>0</v>
      </c>
      <c r="K302" s="73">
        <f>SUM(K300:K301)</f>
        <v>0</v>
      </c>
    </row>
    <row r="303" spans="1:14" x14ac:dyDescent="0.25">
      <c r="A303" s="82"/>
      <c r="B303" s="82"/>
      <c r="C303" s="82"/>
      <c r="D303" s="84"/>
      <c r="E303" s="96"/>
      <c r="F303" s="96"/>
      <c r="G303" s="96"/>
      <c r="H303" s="96"/>
      <c r="I303" s="96"/>
      <c r="J303" s="84"/>
      <c r="K303" s="84"/>
    </row>
    <row r="304" spans="1:14" x14ac:dyDescent="0.25">
      <c r="A304" s="82"/>
      <c r="B304" s="82"/>
      <c r="C304" s="82"/>
      <c r="D304" s="84"/>
      <c r="E304" s="96"/>
      <c r="F304" s="96"/>
      <c r="G304" s="96"/>
      <c r="H304" s="96"/>
      <c r="I304" s="96"/>
      <c r="J304" s="84"/>
      <c r="K304" s="84"/>
    </row>
    <row r="305" spans="1:14" x14ac:dyDescent="0.25">
      <c r="A305" s="692" t="s">
        <v>23</v>
      </c>
      <c r="B305" s="692"/>
      <c r="C305" s="693">
        <f>Presentación!$C$3</f>
        <v>1990</v>
      </c>
      <c r="D305" s="693"/>
      <c r="E305" s="693"/>
      <c r="F305" s="693"/>
      <c r="G305" s="693"/>
      <c r="H305" s="693"/>
      <c r="I305" s="693"/>
      <c r="J305" s="693"/>
      <c r="K305" s="693"/>
    </row>
    <row r="306" spans="1:14" ht="11.25" customHeight="1" x14ac:dyDescent="0.25">
      <c r="A306" s="694" t="s">
        <v>24</v>
      </c>
      <c r="B306" s="694"/>
      <c r="C306" s="699" t="s">
        <v>107</v>
      </c>
      <c r="D306" s="699"/>
      <c r="E306" s="699"/>
      <c r="F306" s="699"/>
      <c r="G306" s="699"/>
      <c r="H306" s="699"/>
      <c r="I306" s="699"/>
      <c r="J306" s="699"/>
      <c r="K306" s="699"/>
      <c r="M306" s="21">
        <v>10</v>
      </c>
    </row>
    <row r="307" spans="1:14" ht="13.5" customHeight="1" x14ac:dyDescent="0.25">
      <c r="A307" s="11" t="s">
        <v>5</v>
      </c>
      <c r="B307" s="11"/>
      <c r="C307" s="9" t="s">
        <v>26</v>
      </c>
      <c r="D307" s="9"/>
      <c r="E307" s="9"/>
      <c r="F307" s="9"/>
      <c r="G307" s="9"/>
      <c r="H307" s="9"/>
      <c r="I307" s="9"/>
      <c r="J307" s="9"/>
      <c r="K307" s="9"/>
    </row>
    <row r="308" spans="1:14" ht="13.5" customHeight="1" x14ac:dyDescent="0.25">
      <c r="A308" s="11" t="s">
        <v>27</v>
      </c>
      <c r="B308" s="11"/>
      <c r="C308" s="9" t="s">
        <v>139</v>
      </c>
      <c r="D308" s="9"/>
      <c r="E308" s="9"/>
      <c r="F308" s="9"/>
      <c r="G308" s="9"/>
      <c r="H308" s="9"/>
      <c r="I308" s="9"/>
      <c r="J308" s="9"/>
      <c r="K308" s="9"/>
    </row>
    <row r="309" spans="1:14" ht="11.25" customHeight="1" x14ac:dyDescent="0.25">
      <c r="A309" s="11" t="s">
        <v>29</v>
      </c>
      <c r="B309" s="11"/>
      <c r="C309" s="9" t="s">
        <v>30</v>
      </c>
      <c r="D309" s="9"/>
      <c r="E309" s="9"/>
      <c r="F309" s="9"/>
      <c r="G309" s="9"/>
      <c r="H309" s="9"/>
      <c r="I309" s="9"/>
      <c r="J309" s="9"/>
      <c r="K309" s="9"/>
    </row>
    <row r="310" spans="1:14" ht="11.25" customHeight="1" x14ac:dyDescent="0.25">
      <c r="A310" s="11" t="s">
        <v>31</v>
      </c>
      <c r="B310" s="11"/>
      <c r="C310" s="9" t="s">
        <v>140</v>
      </c>
      <c r="D310" s="9"/>
      <c r="E310" s="9"/>
      <c r="F310" s="9"/>
      <c r="G310" s="9"/>
      <c r="H310" s="9"/>
      <c r="I310" s="9"/>
      <c r="J310" s="9"/>
      <c r="K310" s="9"/>
    </row>
    <row r="311" spans="1:14" ht="11.25" customHeight="1" x14ac:dyDescent="0.25">
      <c r="A311" s="696" t="s">
        <v>33</v>
      </c>
      <c r="B311" s="696"/>
      <c r="C311" s="23" t="s">
        <v>34</v>
      </c>
      <c r="D311" s="697" t="s">
        <v>141</v>
      </c>
      <c r="E311" s="697"/>
      <c r="F311" s="697"/>
      <c r="G311" s="697"/>
      <c r="H311" s="697"/>
      <c r="I311" s="697"/>
      <c r="J311" s="697"/>
      <c r="K311" s="697"/>
    </row>
    <row r="312" spans="1:14" ht="69" customHeight="1" x14ac:dyDescent="0.25">
      <c r="A312" s="7" t="s">
        <v>37</v>
      </c>
      <c r="B312" s="7"/>
      <c r="C312" s="6" t="s">
        <v>38</v>
      </c>
      <c r="D312" s="6" t="s">
        <v>142</v>
      </c>
      <c r="E312" s="6" t="s">
        <v>114</v>
      </c>
      <c r="F312" s="6" t="s">
        <v>41</v>
      </c>
      <c r="G312" s="6" t="s">
        <v>143</v>
      </c>
      <c r="H312" s="6" t="s">
        <v>144</v>
      </c>
      <c r="I312" s="6" t="s">
        <v>43</v>
      </c>
      <c r="J312" s="6" t="s">
        <v>145</v>
      </c>
      <c r="K312" s="6" t="s">
        <v>146</v>
      </c>
    </row>
    <row r="313" spans="1:14" x14ac:dyDescent="0.25">
      <c r="A313" s="7"/>
      <c r="B313" s="7"/>
      <c r="C313" s="6"/>
      <c r="D313" s="6"/>
      <c r="E313" s="6"/>
      <c r="F313" s="6"/>
      <c r="G313" s="6"/>
      <c r="H313" s="6"/>
      <c r="I313" s="6"/>
      <c r="J313" s="6"/>
      <c r="K313" s="6"/>
    </row>
    <row r="314" spans="1:14" ht="22.5" customHeight="1" x14ac:dyDescent="0.25">
      <c r="A314" s="6" t="s">
        <v>46</v>
      </c>
      <c r="B314" s="6" t="s">
        <v>47</v>
      </c>
      <c r="C314" s="6"/>
      <c r="D314" s="6" t="s">
        <v>117</v>
      </c>
      <c r="E314" s="25" t="s">
        <v>147</v>
      </c>
      <c r="F314" s="25" t="s">
        <v>119</v>
      </c>
      <c r="G314" s="7" t="s">
        <v>117</v>
      </c>
      <c r="H314" s="7" t="s">
        <v>148</v>
      </c>
      <c r="I314" s="25" t="s">
        <v>120</v>
      </c>
      <c r="J314" s="7" t="s">
        <v>52</v>
      </c>
      <c r="K314" s="7" t="s">
        <v>149</v>
      </c>
    </row>
    <row r="315" spans="1:14" ht="13.5" x14ac:dyDescent="0.25">
      <c r="A315" s="6"/>
      <c r="B315" s="6"/>
      <c r="C315" s="6"/>
      <c r="D315" s="6"/>
      <c r="E315" s="25" t="s">
        <v>118</v>
      </c>
      <c r="F315" s="25" t="s">
        <v>122</v>
      </c>
      <c r="G315" s="7"/>
      <c r="H315" s="7"/>
      <c r="I315" s="25" t="s">
        <v>123</v>
      </c>
      <c r="J315" s="7"/>
      <c r="K315" s="7"/>
    </row>
    <row r="316" spans="1:14" ht="12.75" customHeight="1" x14ac:dyDescent="0.25">
      <c r="A316" s="6"/>
      <c r="B316" s="6"/>
      <c r="C316" s="6"/>
      <c r="D316" s="6" t="s">
        <v>150</v>
      </c>
      <c r="E316" s="6" t="s">
        <v>124</v>
      </c>
      <c r="F316" s="25" t="s">
        <v>125</v>
      </c>
      <c r="G316" s="7" t="s">
        <v>151</v>
      </c>
      <c r="H316" s="7" t="s">
        <v>152</v>
      </c>
      <c r="I316" s="25" t="s">
        <v>126</v>
      </c>
      <c r="J316" s="25" t="s">
        <v>153</v>
      </c>
      <c r="K316" s="7" t="s">
        <v>154</v>
      </c>
    </row>
    <row r="317" spans="1:14" ht="27" x14ac:dyDescent="0.25">
      <c r="A317" s="6"/>
      <c r="B317" s="6"/>
      <c r="C317" s="6"/>
      <c r="D317" s="6"/>
      <c r="E317" s="6"/>
      <c r="F317" s="25" t="s">
        <v>129</v>
      </c>
      <c r="G317" s="7"/>
      <c r="H317" s="7"/>
      <c r="I317" s="25" t="s">
        <v>130</v>
      </c>
      <c r="J317" s="25" t="s">
        <v>155</v>
      </c>
      <c r="K317" s="7"/>
    </row>
    <row r="318" spans="1:14" ht="13.5" x14ac:dyDescent="0.25">
      <c r="A318" s="6"/>
      <c r="B318" s="6"/>
      <c r="C318" s="6"/>
      <c r="D318" s="26" t="s">
        <v>156</v>
      </c>
      <c r="E318" s="26" t="s">
        <v>132</v>
      </c>
      <c r="F318" s="26" t="s">
        <v>63</v>
      </c>
      <c r="G318" s="26" t="s">
        <v>157</v>
      </c>
      <c r="H318" s="26" t="s">
        <v>158</v>
      </c>
      <c r="I318" s="94" t="s">
        <v>65</v>
      </c>
      <c r="J318" s="26" t="s">
        <v>159</v>
      </c>
      <c r="K318" s="26" t="s">
        <v>159</v>
      </c>
    </row>
    <row r="319" spans="1:14" ht="12" customHeight="1" x14ac:dyDescent="0.25">
      <c r="A319" s="689" t="s">
        <v>68</v>
      </c>
      <c r="B319" s="689" t="s">
        <v>68</v>
      </c>
      <c r="C319" s="78" t="s">
        <v>160</v>
      </c>
      <c r="D319" s="79"/>
      <c r="E319" s="79"/>
      <c r="F319" s="79"/>
      <c r="G319" s="79"/>
      <c r="H319" s="79"/>
      <c r="I319" s="79"/>
      <c r="J319" s="79">
        <f>(((D319*E319*(1+F319))+(G319*H319))*I319)*-1</f>
        <v>0</v>
      </c>
      <c r="K319" s="79"/>
      <c r="M319" s="21">
        <v>1</v>
      </c>
      <c r="N319" s="21">
        <f>$M306*100+M319</f>
        <v>1001</v>
      </c>
    </row>
    <row r="320" spans="1:14" x14ac:dyDescent="0.25">
      <c r="A320" s="689"/>
      <c r="B320" s="689"/>
      <c r="C320" s="95" t="s">
        <v>161</v>
      </c>
      <c r="D320" s="79"/>
      <c r="E320" s="34"/>
      <c r="F320" s="34"/>
      <c r="G320" s="34"/>
      <c r="H320" s="34"/>
      <c r="I320" s="34"/>
      <c r="J320" s="79">
        <f>(((D320*E320*(1+F320))+(G320*H320))*I320)*-1</f>
        <v>0</v>
      </c>
      <c r="K320" s="34"/>
      <c r="M320" s="21">
        <v>2</v>
      </c>
      <c r="N320" s="21">
        <f>$M306*100+M320</f>
        <v>1002</v>
      </c>
    </row>
    <row r="321" spans="1:13" x14ac:dyDescent="0.25">
      <c r="A321" s="698" t="s">
        <v>91</v>
      </c>
      <c r="B321" s="698"/>
      <c r="C321" s="698"/>
      <c r="D321" s="73">
        <f>SUM(D319:D320)</f>
        <v>0</v>
      </c>
      <c r="E321" s="85"/>
      <c r="F321" s="85"/>
      <c r="G321" s="85"/>
      <c r="H321" s="85"/>
      <c r="I321" s="85"/>
      <c r="J321" s="73">
        <f>SUM(J319:J320)</f>
        <v>0</v>
      </c>
      <c r="K321" s="73">
        <f>SUM(K319:K320)</f>
        <v>0</v>
      </c>
    </row>
    <row r="322" spans="1:13" x14ac:dyDescent="0.25">
      <c r="A322" s="82"/>
      <c r="B322" s="82"/>
      <c r="C322" s="82"/>
      <c r="D322" s="84"/>
      <c r="E322" s="96"/>
      <c r="F322" s="96"/>
      <c r="G322" s="96"/>
      <c r="H322" s="96"/>
      <c r="I322" s="96"/>
      <c r="J322" s="84"/>
      <c r="K322" s="84"/>
    </row>
    <row r="323" spans="1:13" x14ac:dyDescent="0.25">
      <c r="A323" s="82"/>
      <c r="B323" s="82"/>
      <c r="C323" s="82"/>
      <c r="D323" s="84"/>
      <c r="E323" s="96"/>
      <c r="F323" s="96"/>
      <c r="G323" s="96"/>
      <c r="H323" s="96"/>
      <c r="I323" s="96"/>
      <c r="J323" s="84"/>
      <c r="K323" s="84"/>
    </row>
    <row r="324" spans="1:13" x14ac:dyDescent="0.25">
      <c r="A324" s="692" t="s">
        <v>23</v>
      </c>
      <c r="B324" s="692"/>
      <c r="C324" s="693">
        <f>Presentación!$C$3</f>
        <v>1990</v>
      </c>
      <c r="D324" s="693"/>
      <c r="E324" s="693"/>
      <c r="F324" s="693"/>
      <c r="G324" s="693"/>
      <c r="H324" s="693"/>
      <c r="I324" s="693"/>
      <c r="J324" s="693"/>
      <c r="K324" s="693"/>
    </row>
    <row r="325" spans="1:13" ht="11.25" customHeight="1" x14ac:dyDescent="0.25">
      <c r="A325" s="694" t="s">
        <v>24</v>
      </c>
      <c r="B325" s="694"/>
      <c r="C325" s="699" t="s">
        <v>108</v>
      </c>
      <c r="D325" s="699"/>
      <c r="E325" s="699"/>
      <c r="F325" s="699"/>
      <c r="G325" s="699"/>
      <c r="H325" s="699"/>
      <c r="I325" s="699"/>
      <c r="J325" s="699"/>
      <c r="K325" s="699"/>
      <c r="M325" s="21">
        <v>11</v>
      </c>
    </row>
    <row r="326" spans="1:13" ht="13.5" customHeight="1" x14ac:dyDescent="0.25">
      <c r="A326" s="11" t="s">
        <v>5</v>
      </c>
      <c r="B326" s="11"/>
      <c r="C326" s="9" t="s">
        <v>26</v>
      </c>
      <c r="D326" s="9"/>
      <c r="E326" s="9"/>
      <c r="F326" s="9"/>
      <c r="G326" s="9"/>
      <c r="H326" s="9"/>
      <c r="I326" s="9"/>
      <c r="J326" s="9"/>
      <c r="K326" s="9"/>
    </row>
    <row r="327" spans="1:13" ht="13.5" customHeight="1" x14ac:dyDescent="0.25">
      <c r="A327" s="11" t="s">
        <v>27</v>
      </c>
      <c r="B327" s="11"/>
      <c r="C327" s="9" t="s">
        <v>139</v>
      </c>
      <c r="D327" s="9"/>
      <c r="E327" s="9"/>
      <c r="F327" s="9"/>
      <c r="G327" s="9"/>
      <c r="H327" s="9"/>
      <c r="I327" s="9"/>
      <c r="J327" s="9"/>
      <c r="K327" s="9"/>
    </row>
    <row r="328" spans="1:13" ht="11.25" customHeight="1" x14ac:dyDescent="0.25">
      <c r="A328" s="11" t="s">
        <v>29</v>
      </c>
      <c r="B328" s="11"/>
      <c r="C328" s="9" t="s">
        <v>30</v>
      </c>
      <c r="D328" s="9"/>
      <c r="E328" s="9"/>
      <c r="F328" s="9"/>
      <c r="G328" s="9"/>
      <c r="H328" s="9"/>
      <c r="I328" s="9"/>
      <c r="J328" s="9"/>
      <c r="K328" s="9"/>
    </row>
    <row r="329" spans="1:13" ht="11.25" customHeight="1" x14ac:dyDescent="0.25">
      <c r="A329" s="11" t="s">
        <v>31</v>
      </c>
      <c r="B329" s="11"/>
      <c r="C329" s="9" t="s">
        <v>140</v>
      </c>
      <c r="D329" s="9"/>
      <c r="E329" s="9"/>
      <c r="F329" s="9"/>
      <c r="G329" s="9"/>
      <c r="H329" s="9"/>
      <c r="I329" s="9"/>
      <c r="J329" s="9"/>
      <c r="K329" s="9"/>
    </row>
    <row r="330" spans="1:13" ht="11.25" customHeight="1" x14ac:dyDescent="0.25">
      <c r="A330" s="696" t="s">
        <v>33</v>
      </c>
      <c r="B330" s="696"/>
      <c r="C330" s="23" t="s">
        <v>34</v>
      </c>
      <c r="D330" s="697" t="s">
        <v>141</v>
      </c>
      <c r="E330" s="697"/>
      <c r="F330" s="697"/>
      <c r="G330" s="697"/>
      <c r="H330" s="697"/>
      <c r="I330" s="697"/>
      <c r="J330" s="697"/>
      <c r="K330" s="697"/>
    </row>
    <row r="331" spans="1:13" ht="69" customHeight="1" x14ac:dyDescent="0.25">
      <c r="A331" s="7" t="s">
        <v>37</v>
      </c>
      <c r="B331" s="7"/>
      <c r="C331" s="6" t="s">
        <v>38</v>
      </c>
      <c r="D331" s="6" t="s">
        <v>142</v>
      </c>
      <c r="E331" s="6" t="s">
        <v>114</v>
      </c>
      <c r="F331" s="6" t="s">
        <v>41</v>
      </c>
      <c r="G331" s="6" t="s">
        <v>143</v>
      </c>
      <c r="H331" s="6" t="s">
        <v>144</v>
      </c>
      <c r="I331" s="6" t="s">
        <v>43</v>
      </c>
      <c r="J331" s="6" t="s">
        <v>145</v>
      </c>
      <c r="K331" s="6" t="s">
        <v>146</v>
      </c>
    </row>
    <row r="332" spans="1:13" x14ac:dyDescent="0.25">
      <c r="A332" s="7"/>
      <c r="B332" s="7"/>
      <c r="C332" s="6"/>
      <c r="D332" s="6"/>
      <c r="E332" s="6"/>
      <c r="F332" s="6"/>
      <c r="G332" s="6"/>
      <c r="H332" s="6"/>
      <c r="I332" s="6"/>
      <c r="J332" s="6"/>
      <c r="K332" s="6"/>
    </row>
    <row r="333" spans="1:13" ht="22.5" customHeight="1" x14ac:dyDescent="0.25">
      <c r="A333" s="6" t="s">
        <v>46</v>
      </c>
      <c r="B333" s="6" t="s">
        <v>47</v>
      </c>
      <c r="C333" s="6"/>
      <c r="D333" s="6" t="s">
        <v>117</v>
      </c>
      <c r="E333" s="25" t="s">
        <v>147</v>
      </c>
      <c r="F333" s="25" t="s">
        <v>119</v>
      </c>
      <c r="G333" s="7" t="s">
        <v>117</v>
      </c>
      <c r="H333" s="7" t="s">
        <v>148</v>
      </c>
      <c r="I333" s="25" t="s">
        <v>120</v>
      </c>
      <c r="J333" s="7" t="s">
        <v>52</v>
      </c>
      <c r="K333" s="7" t="s">
        <v>149</v>
      </c>
    </row>
    <row r="334" spans="1:13" ht="13.5" x14ac:dyDescent="0.25">
      <c r="A334" s="6"/>
      <c r="B334" s="6"/>
      <c r="C334" s="6"/>
      <c r="D334" s="6"/>
      <c r="E334" s="25" t="s">
        <v>118</v>
      </c>
      <c r="F334" s="25" t="s">
        <v>122</v>
      </c>
      <c r="G334" s="7"/>
      <c r="H334" s="7"/>
      <c r="I334" s="25" t="s">
        <v>123</v>
      </c>
      <c r="J334" s="7"/>
      <c r="K334" s="7"/>
    </row>
    <row r="335" spans="1:13" ht="12.75" customHeight="1" x14ac:dyDescent="0.25">
      <c r="A335" s="6"/>
      <c r="B335" s="6"/>
      <c r="C335" s="6"/>
      <c r="D335" s="6" t="s">
        <v>150</v>
      </c>
      <c r="E335" s="6" t="s">
        <v>124</v>
      </c>
      <c r="F335" s="25" t="s">
        <v>125</v>
      </c>
      <c r="G335" s="7" t="s">
        <v>151</v>
      </c>
      <c r="H335" s="7" t="s">
        <v>152</v>
      </c>
      <c r="I335" s="25" t="s">
        <v>126</v>
      </c>
      <c r="J335" s="25" t="s">
        <v>153</v>
      </c>
      <c r="K335" s="7" t="s">
        <v>154</v>
      </c>
    </row>
    <row r="336" spans="1:13" ht="27" x14ac:dyDescent="0.25">
      <c r="A336" s="6"/>
      <c r="B336" s="6"/>
      <c r="C336" s="6"/>
      <c r="D336" s="6"/>
      <c r="E336" s="6"/>
      <c r="F336" s="25" t="s">
        <v>129</v>
      </c>
      <c r="G336" s="7"/>
      <c r="H336" s="7"/>
      <c r="I336" s="25" t="s">
        <v>130</v>
      </c>
      <c r="J336" s="25" t="s">
        <v>155</v>
      </c>
      <c r="K336" s="7"/>
    </row>
    <row r="337" spans="1:14" ht="13.5" x14ac:dyDescent="0.25">
      <c r="A337" s="6"/>
      <c r="B337" s="6"/>
      <c r="C337" s="6"/>
      <c r="D337" s="26" t="s">
        <v>156</v>
      </c>
      <c r="E337" s="26" t="s">
        <v>132</v>
      </c>
      <c r="F337" s="26" t="s">
        <v>63</v>
      </c>
      <c r="G337" s="26" t="s">
        <v>157</v>
      </c>
      <c r="H337" s="26" t="s">
        <v>158</v>
      </c>
      <c r="I337" s="94" t="s">
        <v>65</v>
      </c>
      <c r="J337" s="26" t="s">
        <v>159</v>
      </c>
      <c r="K337" s="26" t="s">
        <v>159</v>
      </c>
    </row>
    <row r="338" spans="1:14" ht="12" customHeight="1" x14ac:dyDescent="0.25">
      <c r="A338" s="689" t="s">
        <v>68</v>
      </c>
      <c r="B338" s="689" t="s">
        <v>68</v>
      </c>
      <c r="C338" s="78" t="s">
        <v>160</v>
      </c>
      <c r="D338" s="79"/>
      <c r="E338" s="79"/>
      <c r="F338" s="79"/>
      <c r="G338" s="79"/>
      <c r="H338" s="79"/>
      <c r="I338" s="79"/>
      <c r="J338" s="79">
        <f>(((D338*E338*(1+F338))+(G338*H338))*I338)*-1</f>
        <v>0</v>
      </c>
      <c r="K338" s="79"/>
      <c r="M338" s="21">
        <v>1</v>
      </c>
      <c r="N338" s="21">
        <f>$M325*100+M338</f>
        <v>1101</v>
      </c>
    </row>
    <row r="339" spans="1:14" x14ac:dyDescent="0.25">
      <c r="A339" s="689"/>
      <c r="B339" s="689"/>
      <c r="C339" s="95" t="s">
        <v>161</v>
      </c>
      <c r="D339" s="79"/>
      <c r="E339" s="34"/>
      <c r="F339" s="34"/>
      <c r="G339" s="34"/>
      <c r="H339" s="34"/>
      <c r="I339" s="34"/>
      <c r="J339" s="79">
        <f>(((D339*E339*(1+F339))+(G339*H339))*I339)*-1</f>
        <v>0</v>
      </c>
      <c r="K339" s="34"/>
      <c r="M339" s="21">
        <v>2</v>
      </c>
      <c r="N339" s="21">
        <f>$M325*100+M339</f>
        <v>1102</v>
      </c>
    </row>
    <row r="340" spans="1:14" x14ac:dyDescent="0.25">
      <c r="A340" s="698" t="s">
        <v>91</v>
      </c>
      <c r="B340" s="698"/>
      <c r="C340" s="698"/>
      <c r="D340" s="73">
        <f>SUM(D338:D339)</f>
        <v>0</v>
      </c>
      <c r="E340" s="85"/>
      <c r="F340" s="85"/>
      <c r="G340" s="85"/>
      <c r="H340" s="85"/>
      <c r="I340" s="85"/>
      <c r="J340" s="73">
        <f>SUM(J338:J339)</f>
        <v>0</v>
      </c>
      <c r="K340" s="73">
        <f>SUM(K338:K339)</f>
        <v>0</v>
      </c>
    </row>
    <row r="341" spans="1:14" x14ac:dyDescent="0.25">
      <c r="A341" s="82"/>
      <c r="B341" s="82"/>
      <c r="C341" s="82"/>
      <c r="D341" s="84"/>
      <c r="E341" s="96"/>
      <c r="F341" s="96"/>
      <c r="G341" s="96"/>
      <c r="H341" s="96"/>
      <c r="I341" s="96"/>
      <c r="J341" s="84"/>
      <c r="K341" s="84"/>
    </row>
    <row r="342" spans="1:14" x14ac:dyDescent="0.25">
      <c r="A342" s="82"/>
      <c r="B342" s="82"/>
      <c r="C342" s="82"/>
      <c r="D342" s="84"/>
      <c r="E342" s="96"/>
      <c r="F342" s="96"/>
      <c r="G342" s="96"/>
      <c r="H342" s="96"/>
      <c r="I342" s="96"/>
      <c r="J342" s="84"/>
      <c r="K342" s="84"/>
    </row>
    <row r="343" spans="1:14" x14ac:dyDescent="0.25">
      <c r="A343" s="692" t="s">
        <v>23</v>
      </c>
      <c r="B343" s="692"/>
      <c r="C343" s="693">
        <f>Presentación!$C$3</f>
        <v>1990</v>
      </c>
      <c r="D343" s="693"/>
      <c r="E343" s="693"/>
      <c r="F343" s="693"/>
      <c r="G343" s="693"/>
      <c r="H343" s="693"/>
      <c r="I343" s="693"/>
      <c r="J343" s="693"/>
      <c r="K343" s="693"/>
    </row>
    <row r="344" spans="1:14" ht="11.25" customHeight="1" x14ac:dyDescent="0.25">
      <c r="A344" s="694" t="s">
        <v>24</v>
      </c>
      <c r="B344" s="694"/>
      <c r="C344" s="699" t="s">
        <v>109</v>
      </c>
      <c r="D344" s="699"/>
      <c r="E344" s="699"/>
      <c r="F344" s="699"/>
      <c r="G344" s="699"/>
      <c r="H344" s="699"/>
      <c r="I344" s="699"/>
      <c r="J344" s="699"/>
      <c r="K344" s="699"/>
      <c r="M344" s="21">
        <v>12</v>
      </c>
    </row>
    <row r="345" spans="1:14" ht="13.5" customHeight="1" x14ac:dyDescent="0.25">
      <c r="A345" s="11" t="s">
        <v>5</v>
      </c>
      <c r="B345" s="11"/>
      <c r="C345" s="9" t="s">
        <v>26</v>
      </c>
      <c r="D345" s="9"/>
      <c r="E345" s="9"/>
      <c r="F345" s="9"/>
      <c r="G345" s="9"/>
      <c r="H345" s="9"/>
      <c r="I345" s="9"/>
      <c r="J345" s="9"/>
      <c r="K345" s="9"/>
    </row>
    <row r="346" spans="1:14" ht="13.5" customHeight="1" x14ac:dyDescent="0.25">
      <c r="A346" s="11" t="s">
        <v>27</v>
      </c>
      <c r="B346" s="11"/>
      <c r="C346" s="9" t="s">
        <v>139</v>
      </c>
      <c r="D346" s="9"/>
      <c r="E346" s="9"/>
      <c r="F346" s="9"/>
      <c r="G346" s="9"/>
      <c r="H346" s="9"/>
      <c r="I346" s="9"/>
      <c r="J346" s="9"/>
      <c r="K346" s="9"/>
    </row>
    <row r="347" spans="1:14" ht="11.25" customHeight="1" x14ac:dyDescent="0.25">
      <c r="A347" s="11" t="s">
        <v>29</v>
      </c>
      <c r="B347" s="11"/>
      <c r="C347" s="9" t="s">
        <v>30</v>
      </c>
      <c r="D347" s="9"/>
      <c r="E347" s="9"/>
      <c r="F347" s="9"/>
      <c r="G347" s="9"/>
      <c r="H347" s="9"/>
      <c r="I347" s="9"/>
      <c r="J347" s="9"/>
      <c r="K347" s="9"/>
    </row>
    <row r="348" spans="1:14" ht="11.25" customHeight="1" x14ac:dyDescent="0.25">
      <c r="A348" s="11" t="s">
        <v>31</v>
      </c>
      <c r="B348" s="11"/>
      <c r="C348" s="9" t="s">
        <v>140</v>
      </c>
      <c r="D348" s="9"/>
      <c r="E348" s="9"/>
      <c r="F348" s="9"/>
      <c r="G348" s="9"/>
      <c r="H348" s="9"/>
      <c r="I348" s="9"/>
      <c r="J348" s="9"/>
      <c r="K348" s="9"/>
    </row>
    <row r="349" spans="1:14" ht="11.25" customHeight="1" x14ac:dyDescent="0.25">
      <c r="A349" s="696" t="s">
        <v>33</v>
      </c>
      <c r="B349" s="696"/>
      <c r="C349" s="23" t="s">
        <v>34</v>
      </c>
      <c r="D349" s="697" t="s">
        <v>141</v>
      </c>
      <c r="E349" s="697"/>
      <c r="F349" s="697"/>
      <c r="G349" s="697"/>
      <c r="H349" s="697"/>
      <c r="I349" s="697"/>
      <c r="J349" s="697"/>
      <c r="K349" s="697"/>
    </row>
    <row r="350" spans="1:14" ht="69" customHeight="1" x14ac:dyDescent="0.25">
      <c r="A350" s="7" t="s">
        <v>37</v>
      </c>
      <c r="B350" s="7"/>
      <c r="C350" s="6" t="s">
        <v>38</v>
      </c>
      <c r="D350" s="6" t="s">
        <v>142</v>
      </c>
      <c r="E350" s="6" t="s">
        <v>114</v>
      </c>
      <c r="F350" s="6" t="s">
        <v>41</v>
      </c>
      <c r="G350" s="6" t="s">
        <v>143</v>
      </c>
      <c r="H350" s="6" t="s">
        <v>144</v>
      </c>
      <c r="I350" s="6" t="s">
        <v>43</v>
      </c>
      <c r="J350" s="6" t="s">
        <v>145</v>
      </c>
      <c r="K350" s="6" t="s">
        <v>146</v>
      </c>
    </row>
    <row r="351" spans="1:14" x14ac:dyDescent="0.25">
      <c r="A351" s="7"/>
      <c r="B351" s="7"/>
      <c r="C351" s="6"/>
      <c r="D351" s="6"/>
      <c r="E351" s="6"/>
      <c r="F351" s="6"/>
      <c r="G351" s="6"/>
      <c r="H351" s="6"/>
      <c r="I351" s="6"/>
      <c r="J351" s="6"/>
      <c r="K351" s="6"/>
    </row>
    <row r="352" spans="1:14" ht="22.5" customHeight="1" x14ac:dyDescent="0.25">
      <c r="A352" s="6" t="s">
        <v>46</v>
      </c>
      <c r="B352" s="6" t="s">
        <v>47</v>
      </c>
      <c r="C352" s="6"/>
      <c r="D352" s="6" t="s">
        <v>117</v>
      </c>
      <c r="E352" s="25" t="s">
        <v>147</v>
      </c>
      <c r="F352" s="25" t="s">
        <v>119</v>
      </c>
      <c r="G352" s="7" t="s">
        <v>117</v>
      </c>
      <c r="H352" s="7" t="s">
        <v>148</v>
      </c>
      <c r="I352" s="25" t="s">
        <v>120</v>
      </c>
      <c r="J352" s="7" t="s">
        <v>52</v>
      </c>
      <c r="K352" s="7" t="s">
        <v>149</v>
      </c>
    </row>
    <row r="353" spans="1:14" ht="13.5" x14ac:dyDescent="0.25">
      <c r="A353" s="6"/>
      <c r="B353" s="6"/>
      <c r="C353" s="6"/>
      <c r="D353" s="6"/>
      <c r="E353" s="25" t="s">
        <v>118</v>
      </c>
      <c r="F353" s="25" t="s">
        <v>122</v>
      </c>
      <c r="G353" s="7"/>
      <c r="H353" s="7"/>
      <c r="I353" s="25" t="s">
        <v>123</v>
      </c>
      <c r="J353" s="7"/>
      <c r="K353" s="7"/>
    </row>
    <row r="354" spans="1:14" ht="12.75" customHeight="1" x14ac:dyDescent="0.25">
      <c r="A354" s="6"/>
      <c r="B354" s="6"/>
      <c r="C354" s="6"/>
      <c r="D354" s="6" t="s">
        <v>150</v>
      </c>
      <c r="E354" s="6" t="s">
        <v>124</v>
      </c>
      <c r="F354" s="25" t="s">
        <v>125</v>
      </c>
      <c r="G354" s="7" t="s">
        <v>151</v>
      </c>
      <c r="H354" s="7" t="s">
        <v>152</v>
      </c>
      <c r="I354" s="25" t="s">
        <v>126</v>
      </c>
      <c r="J354" s="25" t="s">
        <v>153</v>
      </c>
      <c r="K354" s="7" t="s">
        <v>154</v>
      </c>
    </row>
    <row r="355" spans="1:14" ht="27" x14ac:dyDescent="0.25">
      <c r="A355" s="6"/>
      <c r="B355" s="6"/>
      <c r="C355" s="6"/>
      <c r="D355" s="6"/>
      <c r="E355" s="6"/>
      <c r="F355" s="25" t="s">
        <v>129</v>
      </c>
      <c r="G355" s="7"/>
      <c r="H355" s="7"/>
      <c r="I355" s="25" t="s">
        <v>130</v>
      </c>
      <c r="J355" s="25" t="s">
        <v>155</v>
      </c>
      <c r="K355" s="7"/>
    </row>
    <row r="356" spans="1:14" ht="13.5" x14ac:dyDescent="0.25">
      <c r="A356" s="6"/>
      <c r="B356" s="6"/>
      <c r="C356" s="6"/>
      <c r="D356" s="26" t="s">
        <v>156</v>
      </c>
      <c r="E356" s="26" t="s">
        <v>132</v>
      </c>
      <c r="F356" s="26" t="s">
        <v>63</v>
      </c>
      <c r="G356" s="26" t="s">
        <v>157</v>
      </c>
      <c r="H356" s="26" t="s">
        <v>158</v>
      </c>
      <c r="I356" s="94" t="s">
        <v>65</v>
      </c>
      <c r="J356" s="26" t="s">
        <v>159</v>
      </c>
      <c r="K356" s="26" t="s">
        <v>159</v>
      </c>
    </row>
    <row r="357" spans="1:14" ht="12" customHeight="1" x14ac:dyDescent="0.25">
      <c r="A357" s="689" t="s">
        <v>68</v>
      </c>
      <c r="B357" s="689" t="s">
        <v>68</v>
      </c>
      <c r="C357" s="78" t="s">
        <v>160</v>
      </c>
      <c r="D357" s="79"/>
      <c r="E357" s="79"/>
      <c r="F357" s="79"/>
      <c r="G357" s="79"/>
      <c r="H357" s="79"/>
      <c r="I357" s="79"/>
      <c r="J357" s="79">
        <f>(((D357*E357*(1+F357))+(G357*H357))*I357)*-1</f>
        <v>0</v>
      </c>
      <c r="K357" s="79"/>
      <c r="M357" s="21">
        <v>1</v>
      </c>
      <c r="N357" s="21">
        <f>$M344*100+M357</f>
        <v>1201</v>
      </c>
    </row>
    <row r="358" spans="1:14" x14ac:dyDescent="0.25">
      <c r="A358" s="689"/>
      <c r="B358" s="689"/>
      <c r="C358" s="95" t="s">
        <v>161</v>
      </c>
      <c r="D358" s="79"/>
      <c r="E358" s="34"/>
      <c r="F358" s="34"/>
      <c r="G358" s="34"/>
      <c r="H358" s="34"/>
      <c r="I358" s="34"/>
      <c r="J358" s="79">
        <f>(((D358*E358*(1+F358))+(G358*H358))*I358)*-1</f>
        <v>0</v>
      </c>
      <c r="K358" s="34"/>
      <c r="M358" s="21">
        <v>2</v>
      </c>
      <c r="N358" s="21">
        <f>$M344*100+M358</f>
        <v>1202</v>
      </c>
    </row>
    <row r="359" spans="1:14" x14ac:dyDescent="0.25">
      <c r="A359" s="698" t="s">
        <v>91</v>
      </c>
      <c r="B359" s="698"/>
      <c r="C359" s="698"/>
      <c r="D359" s="73">
        <f>SUM(D357:D358)</f>
        <v>0</v>
      </c>
      <c r="E359" s="85"/>
      <c r="F359" s="85"/>
      <c r="G359" s="85"/>
      <c r="H359" s="85"/>
      <c r="I359" s="85"/>
      <c r="J359" s="73">
        <f>SUM(J357:J358)</f>
        <v>0</v>
      </c>
      <c r="K359" s="73">
        <f>SUM(K357:K358)</f>
        <v>0</v>
      </c>
    </row>
  </sheetData>
  <mergeCells count="741">
    <mergeCell ref="H354:H355"/>
    <mergeCell ref="K354:K355"/>
    <mergeCell ref="A357:A358"/>
    <mergeCell ref="B357:B358"/>
    <mergeCell ref="A359:C359"/>
    <mergeCell ref="A348:B348"/>
    <mergeCell ref="C348:K348"/>
    <mergeCell ref="A349:B349"/>
    <mergeCell ref="D349:K349"/>
    <mergeCell ref="A350:B351"/>
    <mergeCell ref="C350:C356"/>
    <mergeCell ref="D350:D351"/>
    <mergeCell ref="E350:E351"/>
    <mergeCell ref="F350:F351"/>
    <mergeCell ref="G350:G351"/>
    <mergeCell ref="H350:H351"/>
    <mergeCell ref="I350:I351"/>
    <mergeCell ref="J350:J351"/>
    <mergeCell ref="K350:K351"/>
    <mergeCell ref="A352:A356"/>
    <mergeCell ref="B352:B356"/>
    <mergeCell ref="D352:D353"/>
    <mergeCell ref="G352:G353"/>
    <mergeCell ref="H352:H353"/>
    <mergeCell ref="J352:J353"/>
    <mergeCell ref="K352:K353"/>
    <mergeCell ref="D354:D355"/>
    <mergeCell ref="E354:E355"/>
    <mergeCell ref="G354:G355"/>
    <mergeCell ref="A343:B343"/>
    <mergeCell ref="C343:K343"/>
    <mergeCell ref="A344:B344"/>
    <mergeCell ref="C344:K344"/>
    <mergeCell ref="A345:B345"/>
    <mergeCell ref="C345:K345"/>
    <mergeCell ref="A346:B346"/>
    <mergeCell ref="C346:K346"/>
    <mergeCell ref="A347:B347"/>
    <mergeCell ref="C347:K347"/>
    <mergeCell ref="K333:K334"/>
    <mergeCell ref="D335:D336"/>
    <mergeCell ref="E335:E336"/>
    <mergeCell ref="G335:G336"/>
    <mergeCell ref="H335:H336"/>
    <mergeCell ref="K335:K336"/>
    <mergeCell ref="A338:A339"/>
    <mergeCell ref="B338:B339"/>
    <mergeCell ref="A340:C340"/>
    <mergeCell ref="A327:B327"/>
    <mergeCell ref="C327:K327"/>
    <mergeCell ref="A328:B328"/>
    <mergeCell ref="C328:K328"/>
    <mergeCell ref="A329:B329"/>
    <mergeCell ref="C329:K329"/>
    <mergeCell ref="A330:B330"/>
    <mergeCell ref="D330:K330"/>
    <mergeCell ref="A331:B332"/>
    <mergeCell ref="C331:C337"/>
    <mergeCell ref="D331:D332"/>
    <mergeCell ref="E331:E332"/>
    <mergeCell ref="F331:F332"/>
    <mergeCell ref="G331:G332"/>
    <mergeCell ref="H331:H332"/>
    <mergeCell ref="I331:I332"/>
    <mergeCell ref="J331:J332"/>
    <mergeCell ref="K331:K332"/>
    <mergeCell ref="A333:A337"/>
    <mergeCell ref="B333:B337"/>
    <mergeCell ref="D333:D334"/>
    <mergeCell ref="G333:G334"/>
    <mergeCell ref="H333:H334"/>
    <mergeCell ref="J333:J334"/>
    <mergeCell ref="A319:A320"/>
    <mergeCell ref="B319:B320"/>
    <mergeCell ref="A321:C321"/>
    <mergeCell ref="A324:B324"/>
    <mergeCell ref="C324:K324"/>
    <mergeCell ref="A325:B325"/>
    <mergeCell ref="C325:K325"/>
    <mergeCell ref="A326:B326"/>
    <mergeCell ref="C326:K326"/>
    <mergeCell ref="K312:K313"/>
    <mergeCell ref="A314:A318"/>
    <mergeCell ref="B314:B318"/>
    <mergeCell ref="D314:D315"/>
    <mergeCell ref="G314:G315"/>
    <mergeCell ref="H314:H315"/>
    <mergeCell ref="J314:J315"/>
    <mergeCell ref="K314:K315"/>
    <mergeCell ref="D316:D317"/>
    <mergeCell ref="E316:E317"/>
    <mergeCell ref="G316:G317"/>
    <mergeCell ref="H316:H317"/>
    <mergeCell ref="K316:K317"/>
    <mergeCell ref="A312:B313"/>
    <mergeCell ref="C312:C318"/>
    <mergeCell ref="D312:D313"/>
    <mergeCell ref="E312:E313"/>
    <mergeCell ref="F312:F313"/>
    <mergeCell ref="G312:G313"/>
    <mergeCell ref="H312:H313"/>
    <mergeCell ref="I312:I313"/>
    <mergeCell ref="J312:J313"/>
    <mergeCell ref="A307:B307"/>
    <mergeCell ref="C307:K307"/>
    <mergeCell ref="A308:B308"/>
    <mergeCell ref="C308:K308"/>
    <mergeCell ref="A309:B309"/>
    <mergeCell ref="C309:K309"/>
    <mergeCell ref="A310:B310"/>
    <mergeCell ref="C310:K310"/>
    <mergeCell ref="A311:B311"/>
    <mergeCell ref="D311:K311"/>
    <mergeCell ref="H297:H298"/>
    <mergeCell ref="K297:K298"/>
    <mergeCell ref="A300:A301"/>
    <mergeCell ref="B300:B301"/>
    <mergeCell ref="A302:C302"/>
    <mergeCell ref="A305:B305"/>
    <mergeCell ref="C305:K305"/>
    <mergeCell ref="A306:B306"/>
    <mergeCell ref="C306:K306"/>
    <mergeCell ref="A291:B291"/>
    <mergeCell ref="C291:K291"/>
    <mergeCell ref="A292:B292"/>
    <mergeCell ref="D292:K292"/>
    <mergeCell ref="A293:B294"/>
    <mergeCell ref="C293:C299"/>
    <mergeCell ref="D293:D294"/>
    <mergeCell ref="E293:E294"/>
    <mergeCell ref="F293:F294"/>
    <mergeCell ref="G293:G294"/>
    <mergeCell ref="H293:H294"/>
    <mergeCell ref="I293:I294"/>
    <mergeCell ref="J293:J294"/>
    <mergeCell ref="K293:K294"/>
    <mergeCell ref="A295:A299"/>
    <mergeCell ref="B295:B299"/>
    <mergeCell ref="D295:D296"/>
    <mergeCell ref="G295:G296"/>
    <mergeCell ref="H295:H296"/>
    <mergeCell ref="J295:J296"/>
    <mergeCell ref="K295:K296"/>
    <mergeCell ref="D297:D298"/>
    <mergeCell ref="E297:E298"/>
    <mergeCell ref="G297:G298"/>
    <mergeCell ref="A286:B286"/>
    <mergeCell ref="C286:K286"/>
    <mergeCell ref="A287:B287"/>
    <mergeCell ref="C287:K287"/>
    <mergeCell ref="A288:B288"/>
    <mergeCell ref="C288:K288"/>
    <mergeCell ref="A289:B289"/>
    <mergeCell ref="C289:K289"/>
    <mergeCell ref="A290:B290"/>
    <mergeCell ref="C290:K290"/>
    <mergeCell ref="K276:K277"/>
    <mergeCell ref="D278:D279"/>
    <mergeCell ref="E278:E279"/>
    <mergeCell ref="G278:G279"/>
    <mergeCell ref="H278:H279"/>
    <mergeCell ref="K278:K279"/>
    <mergeCell ref="A281:A282"/>
    <mergeCell ref="B281:B282"/>
    <mergeCell ref="A283:C283"/>
    <mergeCell ref="A270:B270"/>
    <mergeCell ref="C270:K270"/>
    <mergeCell ref="A271:B271"/>
    <mergeCell ref="C271:K271"/>
    <mergeCell ref="A272:B272"/>
    <mergeCell ref="C272:K272"/>
    <mergeCell ref="A273:B273"/>
    <mergeCell ref="D273:K273"/>
    <mergeCell ref="A274:B275"/>
    <mergeCell ref="C274:C280"/>
    <mergeCell ref="D274:D275"/>
    <mergeCell ref="E274:E275"/>
    <mergeCell ref="F274:F275"/>
    <mergeCell ref="G274:G275"/>
    <mergeCell ref="H274:H275"/>
    <mergeCell ref="I274:I275"/>
    <mergeCell ref="J274:J275"/>
    <mergeCell ref="K274:K275"/>
    <mergeCell ref="A276:A280"/>
    <mergeCell ref="B276:B280"/>
    <mergeCell ref="D276:D277"/>
    <mergeCell ref="G276:G277"/>
    <mergeCell ref="H276:H277"/>
    <mergeCell ref="J276:J277"/>
    <mergeCell ref="A262:A263"/>
    <mergeCell ref="B262:B263"/>
    <mergeCell ref="A264:C264"/>
    <mergeCell ref="A267:B267"/>
    <mergeCell ref="C267:K267"/>
    <mergeCell ref="A268:B268"/>
    <mergeCell ref="C268:K268"/>
    <mergeCell ref="A269:B269"/>
    <mergeCell ref="C269:K269"/>
    <mergeCell ref="K255:K256"/>
    <mergeCell ref="A257:A261"/>
    <mergeCell ref="B257:B261"/>
    <mergeCell ref="D257:D258"/>
    <mergeCell ref="G257:G258"/>
    <mergeCell ref="H257:H258"/>
    <mergeCell ref="J257:J258"/>
    <mergeCell ref="K257:K258"/>
    <mergeCell ref="D259:D260"/>
    <mergeCell ref="E259:E260"/>
    <mergeCell ref="G259:G260"/>
    <mergeCell ref="H259:H260"/>
    <mergeCell ref="K259:K260"/>
    <mergeCell ref="A255:B256"/>
    <mergeCell ref="C255:C261"/>
    <mergeCell ref="D255:D256"/>
    <mergeCell ref="E255:E256"/>
    <mergeCell ref="F255:F256"/>
    <mergeCell ref="G255:G256"/>
    <mergeCell ref="H255:H256"/>
    <mergeCell ref="I255:I256"/>
    <mergeCell ref="J255:J256"/>
    <mergeCell ref="A250:B250"/>
    <mergeCell ref="C250:K250"/>
    <mergeCell ref="A251:B251"/>
    <mergeCell ref="C251:K251"/>
    <mergeCell ref="A252:B252"/>
    <mergeCell ref="C252:K252"/>
    <mergeCell ref="A253:B253"/>
    <mergeCell ref="C253:K253"/>
    <mergeCell ref="A254:B254"/>
    <mergeCell ref="D254:K254"/>
    <mergeCell ref="H240:H241"/>
    <mergeCell ref="K240:K241"/>
    <mergeCell ref="A243:A244"/>
    <mergeCell ref="B243:B244"/>
    <mergeCell ref="A245:C245"/>
    <mergeCell ref="A248:B248"/>
    <mergeCell ref="C248:K248"/>
    <mergeCell ref="A249:B249"/>
    <mergeCell ref="C249:K249"/>
    <mergeCell ref="A234:B234"/>
    <mergeCell ref="C234:K234"/>
    <mergeCell ref="A235:B235"/>
    <mergeCell ref="D235:K235"/>
    <mergeCell ref="A236:B237"/>
    <mergeCell ref="C236:C242"/>
    <mergeCell ref="D236:D237"/>
    <mergeCell ref="E236:E237"/>
    <mergeCell ref="F236:F237"/>
    <mergeCell ref="G236:G237"/>
    <mergeCell ref="H236:H237"/>
    <mergeCell ref="I236:I237"/>
    <mergeCell ref="J236:J237"/>
    <mergeCell ref="K236:K237"/>
    <mergeCell ref="A238:A242"/>
    <mergeCell ref="B238:B242"/>
    <mergeCell ref="D238:D239"/>
    <mergeCell ref="G238:G239"/>
    <mergeCell ref="H238:H239"/>
    <mergeCell ref="J238:J239"/>
    <mergeCell ref="K238:K239"/>
    <mergeCell ref="D240:D241"/>
    <mergeCell ref="E240:E241"/>
    <mergeCell ref="G240:G241"/>
    <mergeCell ref="A229:B229"/>
    <mergeCell ref="C229:K229"/>
    <mergeCell ref="A230:B230"/>
    <mergeCell ref="C230:K230"/>
    <mergeCell ref="A231:B231"/>
    <mergeCell ref="C231:K231"/>
    <mergeCell ref="A232:B232"/>
    <mergeCell ref="C232:K232"/>
    <mergeCell ref="A233:B233"/>
    <mergeCell ref="C233:K233"/>
    <mergeCell ref="K219:K220"/>
    <mergeCell ref="D221:D222"/>
    <mergeCell ref="E221:E222"/>
    <mergeCell ref="G221:G222"/>
    <mergeCell ref="H221:H222"/>
    <mergeCell ref="K221:K222"/>
    <mergeCell ref="A224:A225"/>
    <mergeCell ref="B224:B225"/>
    <mergeCell ref="A226:C226"/>
    <mergeCell ref="A213:B213"/>
    <mergeCell ref="C213:K213"/>
    <mergeCell ref="A214:B214"/>
    <mergeCell ref="C214:K214"/>
    <mergeCell ref="A215:B215"/>
    <mergeCell ref="C215:K215"/>
    <mergeCell ref="A216:B216"/>
    <mergeCell ref="D216:K216"/>
    <mergeCell ref="A217:B218"/>
    <mergeCell ref="C217:C223"/>
    <mergeCell ref="D217:D218"/>
    <mergeCell ref="E217:E218"/>
    <mergeCell ref="F217:F218"/>
    <mergeCell ref="G217:G218"/>
    <mergeCell ref="H217:H218"/>
    <mergeCell ref="I217:I218"/>
    <mergeCell ref="J217:J218"/>
    <mergeCell ref="K217:K218"/>
    <mergeCell ref="A219:A223"/>
    <mergeCell ref="B219:B223"/>
    <mergeCell ref="D219:D220"/>
    <mergeCell ref="G219:G220"/>
    <mergeCell ref="H219:H220"/>
    <mergeCell ref="J219:J220"/>
    <mergeCell ref="A205:A206"/>
    <mergeCell ref="B205:B206"/>
    <mergeCell ref="A207:C207"/>
    <mergeCell ref="A210:B210"/>
    <mergeCell ref="C210:K210"/>
    <mergeCell ref="A211:B211"/>
    <mergeCell ref="C211:K211"/>
    <mergeCell ref="A212:B212"/>
    <mergeCell ref="C212:K212"/>
    <mergeCell ref="K198:K199"/>
    <mergeCell ref="A200:A204"/>
    <mergeCell ref="B200:B204"/>
    <mergeCell ref="D200:D201"/>
    <mergeCell ref="G200:G201"/>
    <mergeCell ref="H200:H201"/>
    <mergeCell ref="J200:J201"/>
    <mergeCell ref="K200:K201"/>
    <mergeCell ref="D202:D203"/>
    <mergeCell ref="E202:E203"/>
    <mergeCell ref="G202:G203"/>
    <mergeCell ref="H202:H203"/>
    <mergeCell ref="K202:K203"/>
    <mergeCell ref="A198:B199"/>
    <mergeCell ref="C198:C204"/>
    <mergeCell ref="D198:D199"/>
    <mergeCell ref="E198:E199"/>
    <mergeCell ref="F198:F199"/>
    <mergeCell ref="G198:G199"/>
    <mergeCell ref="H198:H199"/>
    <mergeCell ref="I198:I199"/>
    <mergeCell ref="J198:J199"/>
    <mergeCell ref="A193:B193"/>
    <mergeCell ref="C193:K193"/>
    <mergeCell ref="A194:B194"/>
    <mergeCell ref="C194:K194"/>
    <mergeCell ref="A195:B195"/>
    <mergeCell ref="C195:K195"/>
    <mergeCell ref="A196:B196"/>
    <mergeCell ref="C196:K196"/>
    <mergeCell ref="A197:B197"/>
    <mergeCell ref="D197:K197"/>
    <mergeCell ref="H183:H184"/>
    <mergeCell ref="K183:K184"/>
    <mergeCell ref="A186:A187"/>
    <mergeCell ref="B186:B187"/>
    <mergeCell ref="A188:C188"/>
    <mergeCell ref="A191:B191"/>
    <mergeCell ref="C191:K191"/>
    <mergeCell ref="A192:B192"/>
    <mergeCell ref="C192:K192"/>
    <mergeCell ref="A177:B177"/>
    <mergeCell ref="C177:K177"/>
    <mergeCell ref="A178:B178"/>
    <mergeCell ref="D178:K178"/>
    <mergeCell ref="A179:B180"/>
    <mergeCell ref="C179:C185"/>
    <mergeCell ref="D179:D180"/>
    <mergeCell ref="E179:E180"/>
    <mergeCell ref="F179:F180"/>
    <mergeCell ref="G179:G180"/>
    <mergeCell ref="H179:H180"/>
    <mergeCell ref="I179:I180"/>
    <mergeCell ref="J179:J180"/>
    <mergeCell ref="K179:K180"/>
    <mergeCell ref="A181:A185"/>
    <mergeCell ref="B181:B185"/>
    <mergeCell ref="D181:D182"/>
    <mergeCell ref="G181:G182"/>
    <mergeCell ref="H181:H182"/>
    <mergeCell ref="J181:J182"/>
    <mergeCell ref="K181:K182"/>
    <mergeCell ref="D183:D184"/>
    <mergeCell ref="E183:E184"/>
    <mergeCell ref="G183:G184"/>
    <mergeCell ref="A172:B172"/>
    <mergeCell ref="C172:K172"/>
    <mergeCell ref="A173:B173"/>
    <mergeCell ref="C173:K173"/>
    <mergeCell ref="A174:B174"/>
    <mergeCell ref="C174:K174"/>
    <mergeCell ref="A175:B175"/>
    <mergeCell ref="C175:K175"/>
    <mergeCell ref="A176:B176"/>
    <mergeCell ref="C176:K176"/>
    <mergeCell ref="K162:K163"/>
    <mergeCell ref="D164:D165"/>
    <mergeCell ref="E164:E165"/>
    <mergeCell ref="G164:G165"/>
    <mergeCell ref="H164:H165"/>
    <mergeCell ref="K164:K165"/>
    <mergeCell ref="A167:A168"/>
    <mergeCell ref="B167:B168"/>
    <mergeCell ref="A169:C169"/>
    <mergeCell ref="A156:B156"/>
    <mergeCell ref="C156:K156"/>
    <mergeCell ref="A157:B157"/>
    <mergeCell ref="C157:K157"/>
    <mergeCell ref="A158:B158"/>
    <mergeCell ref="C158:K158"/>
    <mergeCell ref="A159:B159"/>
    <mergeCell ref="D159:K159"/>
    <mergeCell ref="A160:B161"/>
    <mergeCell ref="C160:C166"/>
    <mergeCell ref="D160:D161"/>
    <mergeCell ref="E160:E161"/>
    <mergeCell ref="F160:F161"/>
    <mergeCell ref="G160:G161"/>
    <mergeCell ref="H160:H161"/>
    <mergeCell ref="I160:I161"/>
    <mergeCell ref="J160:J161"/>
    <mergeCell ref="K160:K161"/>
    <mergeCell ref="A162:A166"/>
    <mergeCell ref="B162:B166"/>
    <mergeCell ref="D162:D163"/>
    <mergeCell ref="G162:G163"/>
    <mergeCell ref="H162:H163"/>
    <mergeCell ref="J162:J163"/>
    <mergeCell ref="A148:A149"/>
    <mergeCell ref="B148:B149"/>
    <mergeCell ref="A150:C150"/>
    <mergeCell ref="A153:B153"/>
    <mergeCell ref="C153:K153"/>
    <mergeCell ref="A154:B154"/>
    <mergeCell ref="C154:K154"/>
    <mergeCell ref="A155:B155"/>
    <mergeCell ref="C155:K155"/>
    <mergeCell ref="K141:K142"/>
    <mergeCell ref="A143:A147"/>
    <mergeCell ref="B143:B147"/>
    <mergeCell ref="D143:D144"/>
    <mergeCell ref="G143:G144"/>
    <mergeCell ref="H143:H144"/>
    <mergeCell ref="J143:J144"/>
    <mergeCell ref="K143:K144"/>
    <mergeCell ref="D145:D146"/>
    <mergeCell ref="E145:E146"/>
    <mergeCell ref="G145:G146"/>
    <mergeCell ref="H145:H146"/>
    <mergeCell ref="K145:K146"/>
    <mergeCell ref="A141:B142"/>
    <mergeCell ref="C141:C147"/>
    <mergeCell ref="D141:D142"/>
    <mergeCell ref="E141:E142"/>
    <mergeCell ref="F141:F142"/>
    <mergeCell ref="G141:G142"/>
    <mergeCell ref="H141:H142"/>
    <mergeCell ref="I141:I142"/>
    <mergeCell ref="J141:J142"/>
    <mergeCell ref="A136:B136"/>
    <mergeCell ref="C136:K136"/>
    <mergeCell ref="A137:B137"/>
    <mergeCell ref="C137:K137"/>
    <mergeCell ref="A138:B138"/>
    <mergeCell ref="C138:K138"/>
    <mergeCell ref="A139:B139"/>
    <mergeCell ref="C139:K139"/>
    <mergeCell ref="A140:B140"/>
    <mergeCell ref="D140:K140"/>
    <mergeCell ref="H126:H127"/>
    <mergeCell ref="K126:K127"/>
    <mergeCell ref="A129:A130"/>
    <mergeCell ref="B129:B130"/>
    <mergeCell ref="A131:C131"/>
    <mergeCell ref="A134:B134"/>
    <mergeCell ref="C134:K134"/>
    <mergeCell ref="A135:B135"/>
    <mergeCell ref="C135:K135"/>
    <mergeCell ref="A120:B120"/>
    <mergeCell ref="C120:K120"/>
    <mergeCell ref="A121:B121"/>
    <mergeCell ref="D121:K121"/>
    <mergeCell ref="A122:B123"/>
    <mergeCell ref="C122:C128"/>
    <mergeCell ref="D122:D123"/>
    <mergeCell ref="E122:E123"/>
    <mergeCell ref="F122:F123"/>
    <mergeCell ref="G122:G123"/>
    <mergeCell ref="H122:H123"/>
    <mergeCell ref="I122:I123"/>
    <mergeCell ref="J122:J123"/>
    <mergeCell ref="K122:K123"/>
    <mergeCell ref="A124:A128"/>
    <mergeCell ref="B124:B128"/>
    <mergeCell ref="D124:D125"/>
    <mergeCell ref="G124:G125"/>
    <mergeCell ref="H124:H125"/>
    <mergeCell ref="J124:J125"/>
    <mergeCell ref="K124:K125"/>
    <mergeCell ref="D126:D127"/>
    <mergeCell ref="E126:E127"/>
    <mergeCell ref="G126:G127"/>
    <mergeCell ref="A115:B115"/>
    <mergeCell ref="C115:K115"/>
    <mergeCell ref="A116:B116"/>
    <mergeCell ref="C116:K116"/>
    <mergeCell ref="A117:B117"/>
    <mergeCell ref="C117:K117"/>
    <mergeCell ref="A118:B118"/>
    <mergeCell ref="C118:K118"/>
    <mergeCell ref="A119:B119"/>
    <mergeCell ref="C119:K119"/>
    <mergeCell ref="K105:K106"/>
    <mergeCell ref="D107:D108"/>
    <mergeCell ref="E107:E108"/>
    <mergeCell ref="G107:G108"/>
    <mergeCell ref="H107:H108"/>
    <mergeCell ref="K107:K108"/>
    <mergeCell ref="A110:A111"/>
    <mergeCell ref="B110:B111"/>
    <mergeCell ref="A112:C112"/>
    <mergeCell ref="A99:B99"/>
    <mergeCell ref="C99:K99"/>
    <mergeCell ref="A100:B100"/>
    <mergeCell ref="C100:K100"/>
    <mergeCell ref="A101:B101"/>
    <mergeCell ref="C101:K101"/>
    <mergeCell ref="A102:B102"/>
    <mergeCell ref="D102:K102"/>
    <mergeCell ref="A103:B104"/>
    <mergeCell ref="C103:C109"/>
    <mergeCell ref="D103:D104"/>
    <mergeCell ref="E103:E104"/>
    <mergeCell ref="F103:F104"/>
    <mergeCell ref="G103:G104"/>
    <mergeCell ref="H103:H104"/>
    <mergeCell ref="I103:I104"/>
    <mergeCell ref="J103:J104"/>
    <mergeCell ref="K103:K104"/>
    <mergeCell ref="A105:A109"/>
    <mergeCell ref="B105:B109"/>
    <mergeCell ref="D105:D106"/>
    <mergeCell ref="G105:G106"/>
    <mergeCell ref="H105:H106"/>
    <mergeCell ref="J105:J106"/>
    <mergeCell ref="A91:A92"/>
    <mergeCell ref="B91:B92"/>
    <mergeCell ref="A93:C93"/>
    <mergeCell ref="A96:B96"/>
    <mergeCell ref="C96:K96"/>
    <mergeCell ref="A97:B97"/>
    <mergeCell ref="C97:K97"/>
    <mergeCell ref="A98:B98"/>
    <mergeCell ref="C98:K98"/>
    <mergeCell ref="K84:K85"/>
    <mergeCell ref="A86:A90"/>
    <mergeCell ref="B86:B90"/>
    <mergeCell ref="D86:D87"/>
    <mergeCell ref="G86:G87"/>
    <mergeCell ref="H86:H87"/>
    <mergeCell ref="J86:J87"/>
    <mergeCell ref="K86:K87"/>
    <mergeCell ref="D88:D89"/>
    <mergeCell ref="E88:E89"/>
    <mergeCell ref="G88:G89"/>
    <mergeCell ref="H88:H89"/>
    <mergeCell ref="K88:K89"/>
    <mergeCell ref="A84:B85"/>
    <mergeCell ref="C84:C90"/>
    <mergeCell ref="D84:D85"/>
    <mergeCell ref="E84:E85"/>
    <mergeCell ref="F84:F85"/>
    <mergeCell ref="G84:G85"/>
    <mergeCell ref="H84:H85"/>
    <mergeCell ref="I84:I85"/>
    <mergeCell ref="J84:J85"/>
    <mergeCell ref="A79:B79"/>
    <mergeCell ref="C79:K79"/>
    <mergeCell ref="A80:B80"/>
    <mergeCell ref="C80:K80"/>
    <mergeCell ref="A81:B81"/>
    <mergeCell ref="C81:K81"/>
    <mergeCell ref="A82:B82"/>
    <mergeCell ref="C82:K82"/>
    <mergeCell ref="A83:B83"/>
    <mergeCell ref="D83:K83"/>
    <mergeCell ref="H69:H70"/>
    <mergeCell ref="K69:K70"/>
    <mergeCell ref="A72:A73"/>
    <mergeCell ref="B72:B73"/>
    <mergeCell ref="A74:C74"/>
    <mergeCell ref="A77:B77"/>
    <mergeCell ref="C77:K77"/>
    <mergeCell ref="A78:B78"/>
    <mergeCell ref="C78:K78"/>
    <mergeCell ref="A63:B63"/>
    <mergeCell ref="C63:K63"/>
    <mergeCell ref="A64:B64"/>
    <mergeCell ref="D64:K64"/>
    <mergeCell ref="A65:B66"/>
    <mergeCell ref="C65:C71"/>
    <mergeCell ref="D65:D66"/>
    <mergeCell ref="E65:E66"/>
    <mergeCell ref="F65:F66"/>
    <mergeCell ref="G65:G66"/>
    <mergeCell ref="H65:H66"/>
    <mergeCell ref="I65:I66"/>
    <mergeCell ref="J65:J66"/>
    <mergeCell ref="K65:K66"/>
    <mergeCell ref="A67:A71"/>
    <mergeCell ref="B67:B71"/>
    <mergeCell ref="D67:D68"/>
    <mergeCell ref="G67:G68"/>
    <mergeCell ref="H67:H68"/>
    <mergeCell ref="J67:J68"/>
    <mergeCell ref="K67:K68"/>
    <mergeCell ref="D69:D70"/>
    <mergeCell ref="E69:E70"/>
    <mergeCell ref="G69:G70"/>
    <mergeCell ref="A58:B58"/>
    <mergeCell ref="C58:K58"/>
    <mergeCell ref="A59:B59"/>
    <mergeCell ref="C59:K59"/>
    <mergeCell ref="A60:B60"/>
    <mergeCell ref="C60:K60"/>
    <mergeCell ref="A61:B61"/>
    <mergeCell ref="C61:K61"/>
    <mergeCell ref="A62:B62"/>
    <mergeCell ref="C62:K62"/>
    <mergeCell ref="K48:K49"/>
    <mergeCell ref="D50:D51"/>
    <mergeCell ref="E50:E51"/>
    <mergeCell ref="G50:G51"/>
    <mergeCell ref="H50:H51"/>
    <mergeCell ref="K50:K51"/>
    <mergeCell ref="A53:A54"/>
    <mergeCell ref="B53:B54"/>
    <mergeCell ref="A55:C55"/>
    <mergeCell ref="A42:B42"/>
    <mergeCell ref="C42:K42"/>
    <mergeCell ref="A43:B43"/>
    <mergeCell ref="C43:K43"/>
    <mergeCell ref="A44:B44"/>
    <mergeCell ref="C44:K44"/>
    <mergeCell ref="A45:B45"/>
    <mergeCell ref="D45:K45"/>
    <mergeCell ref="A46:B47"/>
    <mergeCell ref="C46:C52"/>
    <mergeCell ref="D46:D47"/>
    <mergeCell ref="E46:E47"/>
    <mergeCell ref="F46:F47"/>
    <mergeCell ref="G46:G47"/>
    <mergeCell ref="H46:H47"/>
    <mergeCell ref="I46:I47"/>
    <mergeCell ref="J46:J47"/>
    <mergeCell ref="K46:K47"/>
    <mergeCell ref="A48:A52"/>
    <mergeCell ref="B48:B52"/>
    <mergeCell ref="D48:D49"/>
    <mergeCell ref="G48:G49"/>
    <mergeCell ref="H48:H49"/>
    <mergeCell ref="J48:J49"/>
    <mergeCell ref="A34:A35"/>
    <mergeCell ref="B34:B35"/>
    <mergeCell ref="A36:C36"/>
    <mergeCell ref="A39:B39"/>
    <mergeCell ref="C39:K39"/>
    <mergeCell ref="A40:B40"/>
    <mergeCell ref="C40:K40"/>
    <mergeCell ref="A41:B41"/>
    <mergeCell ref="C41:K41"/>
    <mergeCell ref="K27:K28"/>
    <mergeCell ref="A29:A33"/>
    <mergeCell ref="B29:B33"/>
    <mergeCell ref="D29:D30"/>
    <mergeCell ref="G29:G30"/>
    <mergeCell ref="H29:H30"/>
    <mergeCell ref="J29:J30"/>
    <mergeCell ref="K29:K30"/>
    <mergeCell ref="D31:D32"/>
    <mergeCell ref="E31:E32"/>
    <mergeCell ref="G31:G32"/>
    <mergeCell ref="H31:H32"/>
    <mergeCell ref="K31:K32"/>
    <mergeCell ref="A27:B28"/>
    <mergeCell ref="C27:C33"/>
    <mergeCell ref="D27:D28"/>
    <mergeCell ref="E27:E28"/>
    <mergeCell ref="F27:F28"/>
    <mergeCell ref="G27:G28"/>
    <mergeCell ref="H27:H28"/>
    <mergeCell ref="I27:I28"/>
    <mergeCell ref="J27:J28"/>
    <mergeCell ref="A22:B22"/>
    <mergeCell ref="C22:K22"/>
    <mergeCell ref="A23:B23"/>
    <mergeCell ref="C23:K23"/>
    <mergeCell ref="A24:B24"/>
    <mergeCell ref="C24:K24"/>
    <mergeCell ref="A25:B25"/>
    <mergeCell ref="C25:K25"/>
    <mergeCell ref="A26:B26"/>
    <mergeCell ref="D26:K26"/>
    <mergeCell ref="H12:H13"/>
    <mergeCell ref="K12:K13"/>
    <mergeCell ref="A15:A16"/>
    <mergeCell ref="B15:B16"/>
    <mergeCell ref="A17:C17"/>
    <mergeCell ref="A20:B20"/>
    <mergeCell ref="C20:K20"/>
    <mergeCell ref="A21:B21"/>
    <mergeCell ref="C21:K21"/>
    <mergeCell ref="A6:B6"/>
    <mergeCell ref="C6:K6"/>
    <mergeCell ref="A7:B7"/>
    <mergeCell ref="D7:K7"/>
    <mergeCell ref="A8:B9"/>
    <mergeCell ref="C8:C14"/>
    <mergeCell ref="D8:D9"/>
    <mergeCell ref="E8:E9"/>
    <mergeCell ref="F8:F9"/>
    <mergeCell ref="G8:G9"/>
    <mergeCell ref="H8:H9"/>
    <mergeCell ref="I8:I9"/>
    <mergeCell ref="J8:J9"/>
    <mergeCell ref="K8:K9"/>
    <mergeCell ref="A10:A14"/>
    <mergeCell ref="B10:B14"/>
    <mergeCell ref="D10:D11"/>
    <mergeCell ref="G10:G11"/>
    <mergeCell ref="H10:H11"/>
    <mergeCell ref="J10:J11"/>
    <mergeCell ref="K10:K11"/>
    <mergeCell ref="D12:D13"/>
    <mergeCell ref="E12:E13"/>
    <mergeCell ref="G12:G13"/>
    <mergeCell ref="A1:B1"/>
    <mergeCell ref="C1:K1"/>
    <mergeCell ref="A2:B2"/>
    <mergeCell ref="C2:K2"/>
    <mergeCell ref="A3:B3"/>
    <mergeCell ref="C3:K3"/>
    <mergeCell ref="A4:B4"/>
    <mergeCell ref="C4:K4"/>
    <mergeCell ref="A5:B5"/>
    <mergeCell ref="C5:K5"/>
  </mergeCells>
  <pageMargins left="0.75" right="0.75" top="1" bottom="1" header="0.511811023622047" footer="0.511811023622047"/>
  <pageSetup orientation="portrait" horizontalDpi="300" verticalDpi="30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D7E4BD"/>
  </sheetPr>
  <dimension ref="A1:L399"/>
  <sheetViews>
    <sheetView topLeftCell="A369" zoomScaleNormal="100" workbookViewId="0">
      <selection activeCell="D395" sqref="D395"/>
    </sheetView>
  </sheetViews>
  <sheetFormatPr baseColWidth="10" defaultColWidth="10.7265625" defaultRowHeight="12.5" x14ac:dyDescent="0.25"/>
  <cols>
    <col min="1" max="1" width="16.54296875" customWidth="1"/>
    <col min="2" max="2" width="18.26953125" customWidth="1"/>
    <col min="3" max="3" width="28.7265625" customWidth="1"/>
    <col min="4" max="4" width="16.26953125" customWidth="1"/>
    <col min="5" max="5" width="20.1796875" customWidth="1"/>
    <col min="6" max="6" width="19" customWidth="1"/>
    <col min="7" max="7" width="19.7265625" customWidth="1"/>
    <col min="8" max="8" width="22" customWidth="1"/>
    <col min="9" max="9" width="23" customWidth="1"/>
  </cols>
  <sheetData>
    <row r="1" spans="1:12" x14ac:dyDescent="0.25">
      <c r="A1" s="692" t="s">
        <v>23</v>
      </c>
      <c r="B1" s="692"/>
      <c r="C1" s="693">
        <f>Presentación!$C$3</f>
        <v>1990</v>
      </c>
      <c r="D1" s="693"/>
      <c r="E1" s="693"/>
      <c r="F1" s="693"/>
      <c r="G1" s="693"/>
      <c r="H1" s="693"/>
      <c r="I1" s="693"/>
    </row>
    <row r="2" spans="1:12" ht="12" customHeight="1" x14ac:dyDescent="0.25">
      <c r="A2" s="694" t="s">
        <v>24</v>
      </c>
      <c r="B2" s="694"/>
      <c r="C2" s="695" t="s">
        <v>25</v>
      </c>
      <c r="D2" s="695"/>
      <c r="E2" s="695"/>
      <c r="F2" s="695"/>
      <c r="G2" s="695"/>
      <c r="H2" s="695"/>
      <c r="I2" s="695"/>
      <c r="K2">
        <v>100</v>
      </c>
    </row>
    <row r="3" spans="1:12" ht="13.5" customHeight="1" x14ac:dyDescent="0.25">
      <c r="A3" s="702" t="s">
        <v>5</v>
      </c>
      <c r="B3" s="702"/>
      <c r="C3" s="703" t="s">
        <v>26</v>
      </c>
      <c r="D3" s="703"/>
      <c r="E3" s="703"/>
      <c r="F3" s="703"/>
      <c r="G3" s="703"/>
      <c r="H3" s="703"/>
      <c r="I3" s="703"/>
    </row>
    <row r="4" spans="1:12" ht="13.5" customHeight="1" x14ac:dyDescent="0.25">
      <c r="A4" s="702" t="s">
        <v>27</v>
      </c>
      <c r="B4" s="702"/>
      <c r="C4" s="703" t="s">
        <v>163</v>
      </c>
      <c r="D4" s="703"/>
      <c r="E4" s="703"/>
      <c r="F4" s="703"/>
      <c r="G4" s="703"/>
      <c r="H4" s="703"/>
      <c r="I4" s="703"/>
    </row>
    <row r="5" spans="1:12" ht="12" customHeight="1" x14ac:dyDescent="0.25">
      <c r="A5" s="702" t="s">
        <v>29</v>
      </c>
      <c r="B5" s="702"/>
      <c r="C5" s="703" t="s">
        <v>30</v>
      </c>
      <c r="D5" s="703"/>
      <c r="E5" s="703"/>
      <c r="F5" s="703"/>
      <c r="G5" s="703"/>
      <c r="H5" s="703"/>
      <c r="I5" s="703"/>
    </row>
    <row r="6" spans="1:12" ht="12" customHeight="1" x14ac:dyDescent="0.25">
      <c r="A6" s="702" t="s">
        <v>31</v>
      </c>
      <c r="B6" s="702"/>
      <c r="C6" s="703" t="s">
        <v>164</v>
      </c>
      <c r="D6" s="703"/>
      <c r="E6" s="703"/>
      <c r="F6" s="703"/>
      <c r="G6" s="703"/>
      <c r="H6" s="703"/>
      <c r="I6" s="703"/>
    </row>
    <row r="7" spans="1:12" ht="12" customHeight="1" x14ac:dyDescent="0.25">
      <c r="A7" s="704" t="s">
        <v>33</v>
      </c>
      <c r="B7" s="704"/>
      <c r="C7" s="97" t="s">
        <v>34</v>
      </c>
      <c r="D7" s="705" t="s">
        <v>165</v>
      </c>
      <c r="E7" s="705"/>
      <c r="F7" s="705"/>
      <c r="G7" s="705"/>
      <c r="H7" s="705"/>
      <c r="I7" s="97"/>
    </row>
    <row r="8" spans="1:12" ht="34.5" customHeight="1" x14ac:dyDescent="0.25">
      <c r="A8" s="7" t="s">
        <v>37</v>
      </c>
      <c r="B8" s="7"/>
      <c r="C8" s="6" t="s">
        <v>38</v>
      </c>
      <c r="D8" s="25" t="s">
        <v>166</v>
      </c>
      <c r="E8" s="98" t="s">
        <v>167</v>
      </c>
      <c r="F8" s="98" t="s">
        <v>41</v>
      </c>
      <c r="G8" s="98" t="s">
        <v>43</v>
      </c>
      <c r="H8" s="98" t="s">
        <v>168</v>
      </c>
      <c r="I8" s="25" t="s">
        <v>169</v>
      </c>
    </row>
    <row r="9" spans="1:12" ht="12.75" customHeight="1" x14ac:dyDescent="0.25">
      <c r="A9" s="6" t="s">
        <v>46</v>
      </c>
      <c r="B9" s="6" t="s">
        <v>47</v>
      </c>
      <c r="C9" s="6"/>
      <c r="D9" s="6" t="s">
        <v>170</v>
      </c>
      <c r="E9" s="6" t="s">
        <v>171</v>
      </c>
      <c r="F9" s="25" t="s">
        <v>119</v>
      </c>
      <c r="G9" s="25" t="s">
        <v>120</v>
      </c>
      <c r="H9" s="25" t="s">
        <v>172</v>
      </c>
      <c r="I9" s="7" t="s">
        <v>121</v>
      </c>
    </row>
    <row r="10" spans="1:12" x14ac:dyDescent="0.25">
      <c r="A10" s="6"/>
      <c r="B10" s="6"/>
      <c r="C10" s="6"/>
      <c r="D10" s="6"/>
      <c r="E10" s="6"/>
      <c r="F10" s="25" t="s">
        <v>173</v>
      </c>
      <c r="G10" s="25" t="s">
        <v>174</v>
      </c>
      <c r="H10" s="25" t="s">
        <v>175</v>
      </c>
      <c r="I10" s="7"/>
    </row>
    <row r="11" spans="1:12" ht="12.75" customHeight="1" x14ac:dyDescent="0.25">
      <c r="A11" s="6"/>
      <c r="B11" s="6"/>
      <c r="C11" s="6"/>
      <c r="D11" s="6" t="s">
        <v>54</v>
      </c>
      <c r="E11" s="6" t="s">
        <v>176</v>
      </c>
      <c r="F11" s="6" t="s">
        <v>56</v>
      </c>
      <c r="G11" s="6" t="s">
        <v>58</v>
      </c>
      <c r="H11" s="6" t="s">
        <v>177</v>
      </c>
      <c r="I11" s="6" t="s">
        <v>178</v>
      </c>
    </row>
    <row r="12" spans="1:12" x14ac:dyDescent="0.25">
      <c r="A12" s="6"/>
      <c r="B12" s="6"/>
      <c r="C12" s="6"/>
      <c r="D12" s="6"/>
      <c r="E12" s="6"/>
      <c r="F12" s="6"/>
      <c r="G12" s="6"/>
      <c r="H12" s="6"/>
      <c r="I12" s="6"/>
    </row>
    <row r="13" spans="1:12" ht="13.5" customHeight="1" x14ac:dyDescent="0.25">
      <c r="A13" s="6"/>
      <c r="B13" s="6"/>
      <c r="C13" s="6"/>
      <c r="D13" s="6"/>
      <c r="E13" s="6"/>
      <c r="F13" s="6"/>
      <c r="G13" s="6"/>
      <c r="H13" s="6"/>
      <c r="I13" s="6"/>
    </row>
    <row r="14" spans="1:12" ht="13.5" x14ac:dyDescent="0.35">
      <c r="A14" s="6"/>
      <c r="B14" s="6"/>
      <c r="C14" s="6"/>
      <c r="D14" s="99" t="s">
        <v>179</v>
      </c>
      <c r="E14" s="99" t="s">
        <v>180</v>
      </c>
      <c r="F14" s="99" t="s">
        <v>63</v>
      </c>
      <c r="G14" s="99" t="s">
        <v>65</v>
      </c>
      <c r="H14" s="99" t="s">
        <v>181</v>
      </c>
      <c r="I14" s="99" t="s">
        <v>181</v>
      </c>
    </row>
    <row r="15" spans="1:12" ht="12.75" customHeight="1" x14ac:dyDescent="0.25">
      <c r="A15" s="689" t="s">
        <v>68</v>
      </c>
      <c r="B15" s="689" t="s">
        <v>68</v>
      </c>
      <c r="C15" s="27" t="s">
        <v>182</v>
      </c>
      <c r="D15" s="41">
        <f>VLOOKUP(L15,[2]Incendios!$A$2:$AJ$129,$C$1-1986,0)</f>
        <v>4906.6400000000003</v>
      </c>
      <c r="E15" s="100">
        <f>(E78*D78+E99*D99+E120*D120+E141*D141+E162*D162+E183*D183+E204*D204+E225*D225+E246*D246+E267*D267+E288*D288+E309*D309+E330*D330+E351*D351+E372*D372+E393*D393)/D15</f>
        <v>0</v>
      </c>
      <c r="F15" s="38">
        <f>'[1]Factores expansión_bosques'!$C$21</f>
        <v>0.28689999999999999</v>
      </c>
      <c r="G15" s="40">
        <f>'[1]Factores emisión'!$B$5</f>
        <v>0.47</v>
      </c>
      <c r="H15" s="73">
        <f>(D15*E15*(1+F15)*G15*'[1]Diagrama flugo B incendios'!$L$30)*-1</f>
        <v>0</v>
      </c>
      <c r="I15" s="101">
        <f>H15*'[1]Factores emisión'!$B$12/1000</f>
        <v>0</v>
      </c>
      <c r="K15">
        <v>1</v>
      </c>
      <c r="L15">
        <f>K2*100+K15</f>
        <v>10001</v>
      </c>
    </row>
    <row r="16" spans="1:12" x14ac:dyDescent="0.25">
      <c r="A16" s="689"/>
      <c r="B16" s="689"/>
      <c r="C16" s="36" t="s">
        <v>183</v>
      </c>
      <c r="D16" s="41">
        <f>SUM(D17:D19)</f>
        <v>0</v>
      </c>
      <c r="E16" s="102"/>
      <c r="F16" s="39"/>
      <c r="G16" s="39"/>
      <c r="H16" s="41">
        <f>SUM(H17:H19)</f>
        <v>0</v>
      </c>
      <c r="I16" s="41">
        <f>SUM(I17:I19)</f>
        <v>0</v>
      </c>
    </row>
    <row r="17" spans="1:12" x14ac:dyDescent="0.25">
      <c r="A17" s="689"/>
      <c r="B17" s="689"/>
      <c r="C17" s="80" t="s">
        <v>86</v>
      </c>
      <c r="D17" s="33"/>
      <c r="E17" s="33" t="e">
        <f>(E80*D80+E101*D101+E122*D122+E143*D143+E164*D164+E185*D185+E206*D206+E227*D227+E248*D248+E269*D269+E290*D290+E311*D311+E332*D332+E353*D353+E374*D374+E395*D395)/D17</f>
        <v>#DIV/0!</v>
      </c>
      <c r="F17" s="103"/>
      <c r="G17" s="103"/>
      <c r="H17" s="34"/>
      <c r="I17" s="103"/>
      <c r="K17">
        <v>2</v>
      </c>
      <c r="L17">
        <f>K2*100+K17</f>
        <v>10002</v>
      </c>
    </row>
    <row r="18" spans="1:12" x14ac:dyDescent="0.25">
      <c r="A18" s="689"/>
      <c r="B18" s="689"/>
      <c r="C18" s="80" t="s">
        <v>184</v>
      </c>
      <c r="D18" s="33"/>
      <c r="E18" s="33" t="e">
        <f>(E81*D81+E102*D102+E123*D123+E144*D144+E165*D165+E186*D186+E207*D207+E228*D228+E249*D249+E270*D270+E291*D291+E312*D312+E333*D333+E354*D354+E375*D375+E396*D396)/D18</f>
        <v>#DIV/0!</v>
      </c>
      <c r="F18" s="103"/>
      <c r="G18" s="103"/>
      <c r="H18" s="34"/>
      <c r="I18" s="103"/>
      <c r="K18">
        <v>3</v>
      </c>
      <c r="L18">
        <f>K2*100+K18</f>
        <v>10003</v>
      </c>
    </row>
    <row r="19" spans="1:12" x14ac:dyDescent="0.25">
      <c r="A19" s="689"/>
      <c r="B19" s="689"/>
      <c r="C19" s="80" t="s">
        <v>185</v>
      </c>
      <c r="D19" s="33"/>
      <c r="E19" s="33" t="e">
        <f>(E82*D82+E103*D103+E124*D124+E145*D145+E166*D166+E187*D187+E208*D208+E229*D229+E250*D250+E271*D271+E292*D292+E313*D313+E334*D334+E355*D355+E376*D376+E397*D397)/D19</f>
        <v>#DIV/0!</v>
      </c>
      <c r="F19" s="103"/>
      <c r="G19" s="103"/>
      <c r="H19" s="34"/>
      <c r="I19" s="103"/>
      <c r="K19">
        <v>4</v>
      </c>
      <c r="L19">
        <f>K2*100+K19</f>
        <v>10004</v>
      </c>
    </row>
    <row r="20" spans="1:12" x14ac:dyDescent="0.25">
      <c r="A20" s="706" t="s">
        <v>91</v>
      </c>
      <c r="B20" s="706"/>
      <c r="C20" s="706"/>
      <c r="D20" s="47"/>
      <c r="E20" s="104"/>
      <c r="F20" s="104"/>
      <c r="G20" s="104"/>
      <c r="H20" s="73">
        <f>H15+H16</f>
        <v>0</v>
      </c>
      <c r="I20" s="73">
        <f>I15+I16</f>
        <v>0</v>
      </c>
    </row>
    <row r="21" spans="1:12" x14ac:dyDescent="0.25">
      <c r="A21" s="707" t="s">
        <v>186</v>
      </c>
      <c r="B21" s="707"/>
      <c r="C21" s="707"/>
      <c r="D21" s="707"/>
      <c r="E21" s="707"/>
      <c r="F21" s="707"/>
      <c r="G21" s="707"/>
      <c r="H21" s="707"/>
      <c r="I21" s="707"/>
    </row>
    <row r="22" spans="1:12" x14ac:dyDescent="0.25">
      <c r="A22" s="692" t="s">
        <v>23</v>
      </c>
      <c r="B22" s="692"/>
      <c r="C22" s="693">
        <f>Presentación!C3</f>
        <v>1990</v>
      </c>
      <c r="D22" s="693"/>
      <c r="E22" s="693"/>
      <c r="F22" s="693"/>
      <c r="G22" s="693"/>
      <c r="H22" s="693"/>
      <c r="I22" s="693"/>
    </row>
    <row r="23" spans="1:12" ht="12" customHeight="1" x14ac:dyDescent="0.25">
      <c r="A23" s="694" t="s">
        <v>24</v>
      </c>
      <c r="B23" s="694"/>
      <c r="C23" s="699" t="s">
        <v>92</v>
      </c>
      <c r="D23" s="699"/>
      <c r="E23" s="699"/>
      <c r="F23" s="699"/>
      <c r="G23" s="699"/>
      <c r="H23" s="699"/>
      <c r="I23" s="699"/>
    </row>
    <row r="24" spans="1:12" ht="13.5" customHeight="1" x14ac:dyDescent="0.25">
      <c r="A24" s="702" t="s">
        <v>5</v>
      </c>
      <c r="B24" s="702"/>
      <c r="C24" s="703" t="s">
        <v>26</v>
      </c>
      <c r="D24" s="703"/>
      <c r="E24" s="703"/>
      <c r="F24" s="703"/>
      <c r="G24" s="703"/>
      <c r="H24" s="703"/>
      <c r="I24" s="703"/>
    </row>
    <row r="25" spans="1:12" ht="13.5" customHeight="1" x14ac:dyDescent="0.25">
      <c r="A25" s="702" t="s">
        <v>27</v>
      </c>
      <c r="B25" s="702"/>
      <c r="C25" s="703" t="s">
        <v>163</v>
      </c>
      <c r="D25" s="703"/>
      <c r="E25" s="703"/>
      <c r="F25" s="703"/>
      <c r="G25" s="703"/>
      <c r="H25" s="703"/>
      <c r="I25" s="703"/>
    </row>
    <row r="26" spans="1:12" ht="12" customHeight="1" x14ac:dyDescent="0.25">
      <c r="A26" s="702" t="s">
        <v>29</v>
      </c>
      <c r="B26" s="702"/>
      <c r="C26" s="703" t="s">
        <v>30</v>
      </c>
      <c r="D26" s="703"/>
      <c r="E26" s="703"/>
      <c r="F26" s="703"/>
      <c r="G26" s="703"/>
      <c r="H26" s="703"/>
      <c r="I26" s="703"/>
    </row>
    <row r="27" spans="1:12" ht="12" customHeight="1" x14ac:dyDescent="0.25">
      <c r="A27" s="702" t="s">
        <v>31</v>
      </c>
      <c r="B27" s="702"/>
      <c r="C27" s="703" t="s">
        <v>164</v>
      </c>
      <c r="D27" s="703"/>
      <c r="E27" s="703"/>
      <c r="F27" s="703"/>
      <c r="G27" s="703"/>
      <c r="H27" s="703"/>
      <c r="I27" s="703"/>
    </row>
    <row r="28" spans="1:12" ht="12" customHeight="1" x14ac:dyDescent="0.25">
      <c r="A28" s="704" t="s">
        <v>33</v>
      </c>
      <c r="B28" s="704"/>
      <c r="C28" s="97" t="s">
        <v>34</v>
      </c>
      <c r="D28" s="705" t="s">
        <v>165</v>
      </c>
      <c r="E28" s="705"/>
      <c r="F28" s="705"/>
      <c r="G28" s="705"/>
      <c r="H28" s="705"/>
      <c r="I28" s="97"/>
    </row>
    <row r="29" spans="1:12" ht="34.5" customHeight="1" x14ac:dyDescent="0.25">
      <c r="A29" s="7" t="s">
        <v>37</v>
      </c>
      <c r="B29" s="7"/>
      <c r="C29" s="6" t="s">
        <v>38</v>
      </c>
      <c r="D29" s="25" t="s">
        <v>166</v>
      </c>
      <c r="E29" s="98" t="s">
        <v>167</v>
      </c>
      <c r="F29" s="98" t="s">
        <v>41</v>
      </c>
      <c r="G29" s="98" t="s">
        <v>43</v>
      </c>
      <c r="H29" s="98" t="s">
        <v>168</v>
      </c>
      <c r="I29" s="25" t="s">
        <v>169</v>
      </c>
    </row>
    <row r="30" spans="1:12" ht="12.75" customHeight="1" x14ac:dyDescent="0.25">
      <c r="A30" s="6" t="s">
        <v>46</v>
      </c>
      <c r="B30" s="6" t="s">
        <v>47</v>
      </c>
      <c r="C30" s="6"/>
      <c r="D30" s="6" t="s">
        <v>170</v>
      </c>
      <c r="E30" s="6" t="s">
        <v>171</v>
      </c>
      <c r="F30" s="25" t="s">
        <v>119</v>
      </c>
      <c r="G30" s="25" t="s">
        <v>120</v>
      </c>
      <c r="H30" s="25" t="s">
        <v>172</v>
      </c>
      <c r="I30" s="7" t="s">
        <v>121</v>
      </c>
    </row>
    <row r="31" spans="1:12" x14ac:dyDescent="0.25">
      <c r="A31" s="6"/>
      <c r="B31" s="6"/>
      <c r="C31" s="6"/>
      <c r="D31" s="6"/>
      <c r="E31" s="6"/>
      <c r="F31" s="25" t="s">
        <v>173</v>
      </c>
      <c r="G31" s="25" t="s">
        <v>174</v>
      </c>
      <c r="H31" s="25" t="s">
        <v>175</v>
      </c>
      <c r="I31" s="7"/>
    </row>
    <row r="32" spans="1:12" ht="12.75" customHeight="1" x14ac:dyDescent="0.25">
      <c r="A32" s="6"/>
      <c r="B32" s="6"/>
      <c r="C32" s="6"/>
      <c r="D32" s="6" t="s">
        <v>54</v>
      </c>
      <c r="E32" s="6" t="s">
        <v>176</v>
      </c>
      <c r="F32" s="6" t="s">
        <v>56</v>
      </c>
      <c r="G32" s="6" t="s">
        <v>58</v>
      </c>
      <c r="H32" s="6" t="s">
        <v>177</v>
      </c>
      <c r="I32" s="6" t="s">
        <v>178</v>
      </c>
    </row>
    <row r="33" spans="1:9" x14ac:dyDescent="0.25">
      <c r="A33" s="6"/>
      <c r="B33" s="6"/>
      <c r="C33" s="6"/>
      <c r="D33" s="6"/>
      <c r="E33" s="6"/>
      <c r="F33" s="6"/>
      <c r="G33" s="6"/>
      <c r="H33" s="6"/>
      <c r="I33" s="6"/>
    </row>
    <row r="34" spans="1:9" ht="13.5" customHeight="1" x14ac:dyDescent="0.25">
      <c r="A34" s="6"/>
      <c r="B34" s="6"/>
      <c r="C34" s="6"/>
      <c r="D34" s="6"/>
      <c r="E34" s="6"/>
      <c r="F34" s="6"/>
      <c r="G34" s="6"/>
      <c r="H34" s="6"/>
      <c r="I34" s="6"/>
    </row>
    <row r="35" spans="1:9" ht="13.5" x14ac:dyDescent="0.35">
      <c r="A35" s="6"/>
      <c r="B35" s="6"/>
      <c r="C35" s="6"/>
      <c r="D35" s="99" t="s">
        <v>179</v>
      </c>
      <c r="E35" s="99" t="s">
        <v>180</v>
      </c>
      <c r="F35" s="99" t="s">
        <v>63</v>
      </c>
      <c r="G35" s="99" t="s">
        <v>65</v>
      </c>
      <c r="H35" s="99" t="s">
        <v>181</v>
      </c>
      <c r="I35" s="99" t="s">
        <v>181</v>
      </c>
    </row>
    <row r="36" spans="1:9" ht="12.75" customHeight="1" x14ac:dyDescent="0.25">
      <c r="A36" s="689" t="s">
        <v>68</v>
      </c>
      <c r="B36" s="689" t="s">
        <v>68</v>
      </c>
      <c r="C36" s="27" t="s">
        <v>182</v>
      </c>
      <c r="D36" s="28">
        <f>D78+D99+D120+D141+D162+D183+D204+D225+D246+D267+D288+D309+D330+D351+D372+D393</f>
        <v>0</v>
      </c>
      <c r="E36" s="100">
        <f>(E78*D78+E99*D99+E120*D120+E141*D141+E162*D162+E183*D183+E204*D204+E225*D225+E246*D246+E267*D267+E288*D288+E309*D309+E330*D330+E351*D351+E372*D372+E393*D393)/D15</f>
        <v>0</v>
      </c>
      <c r="F36" s="38"/>
      <c r="G36" s="40"/>
      <c r="H36" s="28">
        <f t="shared" ref="H36:I40" si="0">H78+H99+H120+H141+H162+H183+H204+H225+H246+H267+H288+H309+H330+H351+H372+H393</f>
        <v>0</v>
      </c>
      <c r="I36" s="28">
        <f t="shared" si="0"/>
        <v>0</v>
      </c>
    </row>
    <row r="37" spans="1:9" x14ac:dyDescent="0.25">
      <c r="A37" s="689"/>
      <c r="B37" s="689"/>
      <c r="C37" s="36" t="s">
        <v>183</v>
      </c>
      <c r="D37" s="41">
        <f>D79+D100+D121+D142+D163+D184+D205+D226+D247+D268+D289+D310+D331+D352+D373+D394</f>
        <v>0</v>
      </c>
      <c r="E37" s="102"/>
      <c r="F37" s="39"/>
      <c r="G37" s="39"/>
      <c r="H37" s="41">
        <f t="shared" si="0"/>
        <v>0</v>
      </c>
      <c r="I37" s="41">
        <f t="shared" si="0"/>
        <v>0</v>
      </c>
    </row>
    <row r="38" spans="1:9" x14ac:dyDescent="0.25">
      <c r="A38" s="689"/>
      <c r="B38" s="689"/>
      <c r="C38" s="80" t="s">
        <v>86</v>
      </c>
      <c r="D38" s="33">
        <f>D80+D101+D122+D143+D164+D185+D206+D227+D248+D269+D290+D311+D332+D353+D374+D395</f>
        <v>0</v>
      </c>
      <c r="E38" s="33" t="e">
        <f>(E80*D80+E101*D101+E122*D122+E143*D143+E164*D164+E185*D185+E206*D206+E227*D227+E248*D248+E269*D269+E290*D290+E311*D311+E332*D332+E353*D353+E374*D374+E395*D395)/D38</f>
        <v>#DIV/0!</v>
      </c>
      <c r="F38" s="103"/>
      <c r="G38" s="103"/>
      <c r="H38" s="33">
        <f t="shared" si="0"/>
        <v>0</v>
      </c>
      <c r="I38" s="33">
        <f t="shared" si="0"/>
        <v>0</v>
      </c>
    </row>
    <row r="39" spans="1:9" x14ac:dyDescent="0.25">
      <c r="A39" s="689"/>
      <c r="B39" s="689"/>
      <c r="C39" s="80" t="s">
        <v>184</v>
      </c>
      <c r="D39" s="33">
        <f>D81+D102+D123+D144+D165+D186+D207+D228+D249+D270+D291+D312+D333+D354+D375+D396</f>
        <v>0</v>
      </c>
      <c r="E39" s="33" t="e">
        <f>(E81*D81+E102*D102+E123*D123+E144*D144+E165*D165+E186*D186+E207*D207+E228*D228+E249*D249+E270*D270+E291*D291+E312*D312+E333*D333+E354*D354+E375*D375+E396*D396)/D39</f>
        <v>#DIV/0!</v>
      </c>
      <c r="F39" s="103"/>
      <c r="G39" s="103"/>
      <c r="H39" s="33">
        <f t="shared" si="0"/>
        <v>0</v>
      </c>
      <c r="I39" s="33">
        <f t="shared" si="0"/>
        <v>0</v>
      </c>
    </row>
    <row r="40" spans="1:9" x14ac:dyDescent="0.25">
      <c r="A40" s="689"/>
      <c r="B40" s="689"/>
      <c r="C40" s="80" t="s">
        <v>185</v>
      </c>
      <c r="D40" s="33">
        <f>D82+D103+D124+D145+D166+D187+D208+D229+D250+D271+D292+D313+D334+D355+D376+D397</f>
        <v>0</v>
      </c>
      <c r="E40" s="33" t="e">
        <f>(E82*D82+E103*D103+E124*D124+E145*D145+E166*D166+E187*D187+E208*D208+E229*D229+E250*D250+E271*D271+E292*D292+E313*D313+E334*D334+E355*D355+E376*D376+E397*D397)/D40</f>
        <v>#DIV/0!</v>
      </c>
      <c r="F40" s="103"/>
      <c r="G40" s="103"/>
      <c r="H40" s="33">
        <f t="shared" si="0"/>
        <v>0</v>
      </c>
      <c r="I40" s="33">
        <f t="shared" si="0"/>
        <v>0</v>
      </c>
    </row>
    <row r="41" spans="1:9" x14ac:dyDescent="0.25">
      <c r="A41" s="706" t="s">
        <v>91</v>
      </c>
      <c r="B41" s="706"/>
      <c r="C41" s="706"/>
      <c r="D41" s="47"/>
      <c r="E41" s="104"/>
      <c r="F41" s="104"/>
      <c r="G41" s="104"/>
      <c r="H41" s="41">
        <f>H36+H37</f>
        <v>0</v>
      </c>
      <c r="I41" s="73">
        <f>I36+I37</f>
        <v>0</v>
      </c>
    </row>
    <row r="42" spans="1:9" x14ac:dyDescent="0.25">
      <c r="A42" s="707" t="s">
        <v>186</v>
      </c>
      <c r="B42" s="707"/>
      <c r="C42" s="707"/>
      <c r="D42" s="707"/>
      <c r="E42" s="707"/>
      <c r="F42" s="707"/>
      <c r="G42" s="707"/>
      <c r="H42" s="707"/>
      <c r="I42" s="707"/>
    </row>
    <row r="43" spans="1:9" x14ac:dyDescent="0.25">
      <c r="A43" s="692" t="s">
        <v>23</v>
      </c>
      <c r="B43" s="692"/>
      <c r="C43" s="693">
        <f>Presentación!C3</f>
        <v>1990</v>
      </c>
      <c r="D43" s="693"/>
      <c r="E43" s="693"/>
      <c r="F43" s="693"/>
      <c r="G43" s="693"/>
      <c r="H43" s="693"/>
      <c r="I43" s="693"/>
    </row>
    <row r="44" spans="1:9" ht="12" customHeight="1" x14ac:dyDescent="0.25">
      <c r="A44" s="694" t="s">
        <v>24</v>
      </c>
      <c r="B44" s="694"/>
      <c r="C44" s="699" t="s">
        <v>93</v>
      </c>
      <c r="D44" s="699"/>
      <c r="E44" s="699"/>
      <c r="F44" s="699"/>
      <c r="G44" s="699"/>
      <c r="H44" s="699"/>
      <c r="I44" s="699"/>
    </row>
    <row r="45" spans="1:9" ht="13.5" customHeight="1" x14ac:dyDescent="0.25">
      <c r="A45" s="702" t="s">
        <v>5</v>
      </c>
      <c r="B45" s="702"/>
      <c r="C45" s="703" t="s">
        <v>26</v>
      </c>
      <c r="D45" s="703"/>
      <c r="E45" s="703"/>
      <c r="F45" s="703"/>
      <c r="G45" s="703"/>
      <c r="H45" s="703"/>
      <c r="I45" s="703"/>
    </row>
    <row r="46" spans="1:9" ht="13.5" customHeight="1" x14ac:dyDescent="0.25">
      <c r="A46" s="702" t="s">
        <v>27</v>
      </c>
      <c r="B46" s="702"/>
      <c r="C46" s="703" t="s">
        <v>163</v>
      </c>
      <c r="D46" s="703"/>
      <c r="E46" s="703"/>
      <c r="F46" s="703"/>
      <c r="G46" s="703"/>
      <c r="H46" s="703"/>
      <c r="I46" s="703"/>
    </row>
    <row r="47" spans="1:9" ht="12" customHeight="1" x14ac:dyDescent="0.25">
      <c r="A47" s="702" t="s">
        <v>29</v>
      </c>
      <c r="B47" s="702"/>
      <c r="C47" s="703" t="s">
        <v>30</v>
      </c>
      <c r="D47" s="703"/>
      <c r="E47" s="703"/>
      <c r="F47" s="703"/>
      <c r="G47" s="703"/>
      <c r="H47" s="703"/>
      <c r="I47" s="703"/>
    </row>
    <row r="48" spans="1:9" ht="12" customHeight="1" x14ac:dyDescent="0.25">
      <c r="A48" s="702" t="s">
        <v>31</v>
      </c>
      <c r="B48" s="702"/>
      <c r="C48" s="703" t="s">
        <v>164</v>
      </c>
      <c r="D48" s="703"/>
      <c r="E48" s="703"/>
      <c r="F48" s="703"/>
      <c r="G48" s="703"/>
      <c r="H48" s="703"/>
      <c r="I48" s="703"/>
    </row>
    <row r="49" spans="1:9" ht="12" customHeight="1" x14ac:dyDescent="0.25">
      <c r="A49" s="704" t="s">
        <v>33</v>
      </c>
      <c r="B49" s="704"/>
      <c r="C49" s="97" t="s">
        <v>34</v>
      </c>
      <c r="D49" s="705" t="s">
        <v>165</v>
      </c>
      <c r="E49" s="705"/>
      <c r="F49" s="705"/>
      <c r="G49" s="705"/>
      <c r="H49" s="705"/>
      <c r="I49" s="97"/>
    </row>
    <row r="50" spans="1:9" ht="34.5" customHeight="1" x14ac:dyDescent="0.25">
      <c r="A50" s="7" t="s">
        <v>37</v>
      </c>
      <c r="B50" s="7"/>
      <c r="C50" s="6" t="s">
        <v>38</v>
      </c>
      <c r="D50" s="25" t="s">
        <v>166</v>
      </c>
      <c r="E50" s="98" t="s">
        <v>167</v>
      </c>
      <c r="F50" s="98" t="s">
        <v>41</v>
      </c>
      <c r="G50" s="98" t="s">
        <v>43</v>
      </c>
      <c r="H50" s="98" t="s">
        <v>168</v>
      </c>
      <c r="I50" s="25" t="s">
        <v>169</v>
      </c>
    </row>
    <row r="51" spans="1:9" ht="12.75" customHeight="1" x14ac:dyDescent="0.25">
      <c r="A51" s="6" t="s">
        <v>46</v>
      </c>
      <c r="B51" s="6" t="s">
        <v>47</v>
      </c>
      <c r="C51" s="6"/>
      <c r="D51" s="6" t="s">
        <v>170</v>
      </c>
      <c r="E51" s="6" t="s">
        <v>171</v>
      </c>
      <c r="F51" s="25" t="s">
        <v>119</v>
      </c>
      <c r="G51" s="25" t="s">
        <v>120</v>
      </c>
      <c r="H51" s="25" t="s">
        <v>172</v>
      </c>
      <c r="I51" s="7" t="s">
        <v>121</v>
      </c>
    </row>
    <row r="52" spans="1:9" x14ac:dyDescent="0.25">
      <c r="A52" s="6"/>
      <c r="B52" s="6"/>
      <c r="C52" s="6"/>
      <c r="D52" s="6"/>
      <c r="E52" s="6"/>
      <c r="F52" s="25" t="s">
        <v>173</v>
      </c>
      <c r="G52" s="25" t="s">
        <v>174</v>
      </c>
      <c r="H52" s="25" t="s">
        <v>175</v>
      </c>
      <c r="I52" s="7"/>
    </row>
    <row r="53" spans="1:9" ht="12.75" customHeight="1" x14ac:dyDescent="0.25">
      <c r="A53" s="6"/>
      <c r="B53" s="6"/>
      <c r="C53" s="6"/>
      <c r="D53" s="6" t="s">
        <v>54</v>
      </c>
      <c r="E53" s="6" t="s">
        <v>176</v>
      </c>
      <c r="F53" s="6" t="s">
        <v>56</v>
      </c>
      <c r="G53" s="6" t="s">
        <v>58</v>
      </c>
      <c r="H53" s="6" t="s">
        <v>177</v>
      </c>
      <c r="I53" s="6" t="s">
        <v>178</v>
      </c>
    </row>
    <row r="54" spans="1:9" x14ac:dyDescent="0.25">
      <c r="A54" s="6"/>
      <c r="B54" s="6"/>
      <c r="C54" s="6"/>
      <c r="D54" s="6"/>
      <c r="E54" s="6"/>
      <c r="F54" s="6"/>
      <c r="G54" s="6"/>
      <c r="H54" s="6"/>
      <c r="I54" s="6"/>
    </row>
    <row r="55" spans="1:9" ht="13.5" customHeight="1" x14ac:dyDescent="0.25">
      <c r="A55" s="6"/>
      <c r="B55" s="6"/>
      <c r="C55" s="6"/>
      <c r="D55" s="6"/>
      <c r="E55" s="6"/>
      <c r="F55" s="6"/>
      <c r="G55" s="6"/>
      <c r="H55" s="6"/>
      <c r="I55" s="6"/>
    </row>
    <row r="56" spans="1:9" ht="13.5" x14ac:dyDescent="0.35">
      <c r="A56" s="6"/>
      <c r="B56" s="6"/>
      <c r="C56" s="6"/>
      <c r="D56" s="99" t="s">
        <v>179</v>
      </c>
      <c r="E56" s="99" t="s">
        <v>180</v>
      </c>
      <c r="F56" s="99" t="s">
        <v>63</v>
      </c>
      <c r="G56" s="99" t="s">
        <v>65</v>
      </c>
      <c r="H56" s="99" t="s">
        <v>181</v>
      </c>
      <c r="I56" s="99" t="s">
        <v>181</v>
      </c>
    </row>
    <row r="57" spans="1:9" ht="12.75" customHeight="1" x14ac:dyDescent="0.25">
      <c r="A57" s="689" t="s">
        <v>68</v>
      </c>
      <c r="B57" s="689" t="s">
        <v>68</v>
      </c>
      <c r="C57" s="27" t="s">
        <v>182</v>
      </c>
      <c r="D57" s="105">
        <f t="shared" ref="D57:I57" si="1">D15-D36</f>
        <v>4906.6400000000003</v>
      </c>
      <c r="E57" s="105">
        <f t="shared" si="1"/>
        <v>0</v>
      </c>
      <c r="F57" s="105">
        <f t="shared" si="1"/>
        <v>0.28689999999999999</v>
      </c>
      <c r="G57" s="105">
        <f t="shared" si="1"/>
        <v>0.47</v>
      </c>
      <c r="H57" s="105">
        <f t="shared" si="1"/>
        <v>0</v>
      </c>
      <c r="I57" s="105">
        <f t="shared" si="1"/>
        <v>0</v>
      </c>
    </row>
    <row r="58" spans="1:9" x14ac:dyDescent="0.25">
      <c r="A58" s="689"/>
      <c r="B58" s="689"/>
      <c r="C58" s="36" t="s">
        <v>183</v>
      </c>
      <c r="D58" s="89">
        <f>D16-D37</f>
        <v>0</v>
      </c>
      <c r="E58" s="106"/>
      <c r="F58" s="106"/>
      <c r="G58" s="106"/>
      <c r="H58" s="89">
        <f t="shared" ref="H58:I61" si="2">H16-H37</f>
        <v>0</v>
      </c>
      <c r="I58" s="89">
        <f t="shared" si="2"/>
        <v>0</v>
      </c>
    </row>
    <row r="59" spans="1:9" x14ac:dyDescent="0.25">
      <c r="A59" s="689"/>
      <c r="B59" s="689"/>
      <c r="C59" s="80" t="s">
        <v>86</v>
      </c>
      <c r="D59" s="107">
        <f>D17-D38</f>
        <v>0</v>
      </c>
      <c r="E59" s="107" t="e">
        <f t="shared" ref="E59:G61" si="3">E17-E38</f>
        <v>#DIV/0!</v>
      </c>
      <c r="F59" s="107">
        <f t="shared" si="3"/>
        <v>0</v>
      </c>
      <c r="G59" s="107">
        <f t="shared" si="3"/>
        <v>0</v>
      </c>
      <c r="H59" s="107">
        <f t="shared" si="2"/>
        <v>0</v>
      </c>
      <c r="I59" s="107">
        <f t="shared" si="2"/>
        <v>0</v>
      </c>
    </row>
    <row r="60" spans="1:9" x14ac:dyDescent="0.25">
      <c r="A60" s="689"/>
      <c r="B60" s="689"/>
      <c r="C60" s="80" t="s">
        <v>184</v>
      </c>
      <c r="D60" s="107">
        <f>D18-D39</f>
        <v>0</v>
      </c>
      <c r="E60" s="107" t="e">
        <f t="shared" si="3"/>
        <v>#DIV/0!</v>
      </c>
      <c r="F60" s="107">
        <f t="shared" si="3"/>
        <v>0</v>
      </c>
      <c r="G60" s="107">
        <f t="shared" si="3"/>
        <v>0</v>
      </c>
      <c r="H60" s="107">
        <f t="shared" si="2"/>
        <v>0</v>
      </c>
      <c r="I60" s="107">
        <f t="shared" si="2"/>
        <v>0</v>
      </c>
    </row>
    <row r="61" spans="1:9" x14ac:dyDescent="0.25">
      <c r="A61" s="689"/>
      <c r="B61" s="689"/>
      <c r="C61" s="80" t="s">
        <v>185</v>
      </c>
      <c r="D61" s="107">
        <f>D19-D40</f>
        <v>0</v>
      </c>
      <c r="E61" s="107" t="e">
        <f t="shared" si="3"/>
        <v>#DIV/0!</v>
      </c>
      <c r="F61" s="107">
        <f t="shared" si="3"/>
        <v>0</v>
      </c>
      <c r="G61" s="107">
        <f t="shared" si="3"/>
        <v>0</v>
      </c>
      <c r="H61" s="107">
        <f t="shared" si="2"/>
        <v>0</v>
      </c>
      <c r="I61" s="107">
        <f t="shared" si="2"/>
        <v>0</v>
      </c>
    </row>
    <row r="62" spans="1:9" x14ac:dyDescent="0.25">
      <c r="A62" s="706" t="s">
        <v>91</v>
      </c>
      <c r="B62" s="706"/>
      <c r="C62" s="706"/>
      <c r="D62" s="108"/>
      <c r="E62" s="109"/>
      <c r="F62" s="109"/>
      <c r="G62" s="109"/>
      <c r="H62" s="89">
        <f>H57+H58</f>
        <v>0</v>
      </c>
      <c r="I62" s="89">
        <f>I57+I58</f>
        <v>0</v>
      </c>
    </row>
    <row r="63" spans="1:9" x14ac:dyDescent="0.25">
      <c r="A63" s="707" t="s">
        <v>186</v>
      </c>
      <c r="B63" s="707"/>
      <c r="C63" s="707"/>
      <c r="D63" s="707"/>
      <c r="E63" s="707"/>
      <c r="F63" s="707"/>
      <c r="G63" s="707"/>
      <c r="H63" s="707"/>
      <c r="I63" s="707"/>
    </row>
    <row r="64" spans="1:9" x14ac:dyDescent="0.25">
      <c r="A64" s="692" t="s">
        <v>23</v>
      </c>
      <c r="B64" s="692"/>
      <c r="C64" s="693">
        <f>Presentación!$C$3</f>
        <v>1990</v>
      </c>
      <c r="D64" s="693"/>
      <c r="E64" s="693"/>
      <c r="F64" s="693"/>
      <c r="G64" s="693"/>
      <c r="H64" s="693"/>
      <c r="I64" s="693"/>
    </row>
    <row r="65" spans="1:12" ht="12" customHeight="1" x14ac:dyDescent="0.25">
      <c r="A65" s="694" t="s">
        <v>24</v>
      </c>
      <c r="B65" s="694"/>
      <c r="C65" s="699" t="s">
        <v>94</v>
      </c>
      <c r="D65" s="699"/>
      <c r="E65" s="699"/>
      <c r="F65" s="699"/>
      <c r="G65" s="699"/>
      <c r="H65" s="699"/>
      <c r="I65" s="699"/>
      <c r="K65">
        <v>15</v>
      </c>
    </row>
    <row r="66" spans="1:12" ht="12" customHeight="1" x14ac:dyDescent="0.25">
      <c r="A66" s="702" t="s">
        <v>5</v>
      </c>
      <c r="B66" s="702"/>
      <c r="C66" s="703" t="s">
        <v>26</v>
      </c>
      <c r="D66" s="703"/>
      <c r="E66" s="703"/>
      <c r="F66" s="703"/>
      <c r="G66" s="703"/>
      <c r="H66" s="703"/>
      <c r="I66" s="703"/>
    </row>
    <row r="67" spans="1:12" ht="12" customHeight="1" x14ac:dyDescent="0.25">
      <c r="A67" s="702" t="s">
        <v>27</v>
      </c>
      <c r="B67" s="702"/>
      <c r="C67" s="703" t="s">
        <v>163</v>
      </c>
      <c r="D67" s="703"/>
      <c r="E67" s="703"/>
      <c r="F67" s="703"/>
      <c r="G67" s="703"/>
      <c r="H67" s="703"/>
      <c r="I67" s="703"/>
    </row>
    <row r="68" spans="1:12" ht="12" customHeight="1" x14ac:dyDescent="0.25">
      <c r="A68" s="702" t="s">
        <v>29</v>
      </c>
      <c r="B68" s="702"/>
      <c r="C68" s="703" t="s">
        <v>30</v>
      </c>
      <c r="D68" s="703"/>
      <c r="E68" s="703"/>
      <c r="F68" s="703"/>
      <c r="G68" s="703"/>
      <c r="H68" s="703"/>
      <c r="I68" s="703"/>
    </row>
    <row r="69" spans="1:12" ht="12" customHeight="1" x14ac:dyDescent="0.25">
      <c r="A69" s="702" t="s">
        <v>31</v>
      </c>
      <c r="B69" s="702"/>
      <c r="C69" s="703" t="s">
        <v>164</v>
      </c>
      <c r="D69" s="703"/>
      <c r="E69" s="703"/>
      <c r="F69" s="703"/>
      <c r="G69" s="703"/>
      <c r="H69" s="703"/>
      <c r="I69" s="703"/>
    </row>
    <row r="70" spans="1:12" ht="12" customHeight="1" x14ac:dyDescent="0.25">
      <c r="A70" s="704" t="s">
        <v>33</v>
      </c>
      <c r="B70" s="704"/>
      <c r="C70" s="97" t="s">
        <v>34</v>
      </c>
      <c r="D70" s="705" t="s">
        <v>165</v>
      </c>
      <c r="E70" s="705"/>
      <c r="F70" s="705"/>
      <c r="G70" s="705"/>
      <c r="H70" s="705"/>
      <c r="I70" s="97"/>
    </row>
    <row r="71" spans="1:12" ht="34.5" customHeight="1" x14ac:dyDescent="0.25">
      <c r="A71" s="7" t="s">
        <v>37</v>
      </c>
      <c r="B71" s="7"/>
      <c r="C71" s="708" t="s">
        <v>38</v>
      </c>
      <c r="D71" s="25" t="s">
        <v>166</v>
      </c>
      <c r="E71" s="98" t="s">
        <v>167</v>
      </c>
      <c r="F71" s="98" t="s">
        <v>41</v>
      </c>
      <c r="G71" s="98" t="s">
        <v>43</v>
      </c>
      <c r="H71" s="98" t="s">
        <v>168</v>
      </c>
      <c r="I71" s="25" t="s">
        <v>169</v>
      </c>
    </row>
    <row r="72" spans="1:12" ht="12.75" customHeight="1" x14ac:dyDescent="0.25">
      <c r="A72" s="708" t="s">
        <v>46</v>
      </c>
      <c r="B72" s="708" t="s">
        <v>47</v>
      </c>
      <c r="C72" s="708"/>
      <c r="D72" s="708" t="s">
        <v>170</v>
      </c>
      <c r="E72" s="708" t="s">
        <v>171</v>
      </c>
      <c r="F72" s="25" t="s">
        <v>119</v>
      </c>
      <c r="G72" s="25" t="s">
        <v>120</v>
      </c>
      <c r="H72" s="25" t="s">
        <v>172</v>
      </c>
      <c r="I72" s="7" t="s">
        <v>121</v>
      </c>
    </row>
    <row r="73" spans="1:12" x14ac:dyDescent="0.25">
      <c r="A73" s="708"/>
      <c r="B73" s="708"/>
      <c r="C73" s="708"/>
      <c r="D73" s="708"/>
      <c r="E73" s="708"/>
      <c r="F73" s="25" t="s">
        <v>173</v>
      </c>
      <c r="G73" s="25" t="s">
        <v>174</v>
      </c>
      <c r="H73" s="25" t="s">
        <v>175</v>
      </c>
      <c r="I73" s="7"/>
    </row>
    <row r="74" spans="1:12" ht="12.75" customHeight="1" x14ac:dyDescent="0.25">
      <c r="A74" s="708"/>
      <c r="B74" s="708"/>
      <c r="C74" s="708"/>
      <c r="D74" s="708" t="s">
        <v>54</v>
      </c>
      <c r="E74" s="708" t="s">
        <v>176</v>
      </c>
      <c r="F74" s="708" t="s">
        <v>56</v>
      </c>
      <c r="G74" s="708" t="s">
        <v>58</v>
      </c>
      <c r="H74" s="708" t="s">
        <v>177</v>
      </c>
      <c r="I74" s="708" t="s">
        <v>178</v>
      </c>
    </row>
    <row r="75" spans="1:12" x14ac:dyDescent="0.25">
      <c r="A75" s="708"/>
      <c r="B75" s="708"/>
      <c r="C75" s="708"/>
      <c r="D75" s="708"/>
      <c r="E75" s="708"/>
      <c r="F75" s="708"/>
      <c r="G75" s="708"/>
      <c r="H75" s="708"/>
      <c r="I75" s="708"/>
    </row>
    <row r="76" spans="1:12" ht="13.5" customHeight="1" x14ac:dyDescent="0.25">
      <c r="A76" s="708"/>
      <c r="B76" s="708"/>
      <c r="C76" s="708"/>
      <c r="D76" s="708"/>
      <c r="E76" s="708"/>
      <c r="F76" s="708"/>
      <c r="G76" s="708"/>
      <c r="H76" s="708"/>
      <c r="I76" s="708"/>
    </row>
    <row r="77" spans="1:12" ht="13.5" x14ac:dyDescent="0.35">
      <c r="A77" s="708"/>
      <c r="B77" s="708"/>
      <c r="C77" s="708"/>
      <c r="D77" s="111" t="s">
        <v>179</v>
      </c>
      <c r="E77" s="111" t="s">
        <v>180</v>
      </c>
      <c r="F77" s="111" t="s">
        <v>63</v>
      </c>
      <c r="G77" s="111" t="s">
        <v>65</v>
      </c>
      <c r="H77" s="111" t="s">
        <v>181</v>
      </c>
      <c r="I77" s="111" t="s">
        <v>181</v>
      </c>
    </row>
    <row r="78" spans="1:12" ht="13.5" customHeight="1" x14ac:dyDescent="0.25">
      <c r="A78" s="7" t="s">
        <v>68</v>
      </c>
      <c r="B78" s="7" t="s">
        <v>68</v>
      </c>
      <c r="C78" s="36" t="s">
        <v>182</v>
      </c>
      <c r="D78" s="41"/>
      <c r="E78" s="41"/>
      <c r="F78" s="38"/>
      <c r="G78" s="40"/>
      <c r="H78" s="73"/>
      <c r="I78" s="101"/>
      <c r="K78">
        <v>1</v>
      </c>
      <c r="L78">
        <f>K65*100+K78</f>
        <v>1501</v>
      </c>
    </row>
    <row r="79" spans="1:12" ht="13.5" customHeight="1" x14ac:dyDescent="0.25">
      <c r="A79" s="7"/>
      <c r="B79" s="7"/>
      <c r="C79" s="36" t="s">
        <v>183</v>
      </c>
      <c r="D79" s="41">
        <f>SUM(D80:D82)</f>
        <v>0</v>
      </c>
      <c r="E79" s="39"/>
      <c r="F79" s="39"/>
      <c r="G79" s="39"/>
      <c r="H79" s="73">
        <f>SUM(H80:H82)</f>
        <v>0</v>
      </c>
      <c r="I79" s="73">
        <f>SUM(I80:I82)</f>
        <v>0</v>
      </c>
    </row>
    <row r="80" spans="1:12" ht="13.5" customHeight="1" x14ac:dyDescent="0.25">
      <c r="A80" s="7"/>
      <c r="B80" s="7"/>
      <c r="C80" s="80" t="s">
        <v>86</v>
      </c>
      <c r="D80" s="33"/>
      <c r="E80" s="103"/>
      <c r="F80" s="103"/>
      <c r="G80" s="103"/>
      <c r="H80" s="34"/>
      <c r="I80" s="103"/>
      <c r="K80">
        <v>2</v>
      </c>
      <c r="L80">
        <f>K65*100+K80</f>
        <v>1502</v>
      </c>
    </row>
    <row r="81" spans="1:12" ht="13.5" customHeight="1" x14ac:dyDescent="0.25">
      <c r="A81" s="7"/>
      <c r="B81" s="7"/>
      <c r="C81" s="80" t="s">
        <v>184</v>
      </c>
      <c r="D81" s="33"/>
      <c r="E81" s="103"/>
      <c r="F81" s="103"/>
      <c r="G81" s="103"/>
      <c r="H81" s="34"/>
      <c r="I81" s="103"/>
      <c r="K81">
        <v>3</v>
      </c>
      <c r="L81">
        <f>K65*100+K81</f>
        <v>1503</v>
      </c>
    </row>
    <row r="82" spans="1:12" ht="13.5" customHeight="1" x14ac:dyDescent="0.25">
      <c r="A82" s="7"/>
      <c r="B82" s="7"/>
      <c r="C82" s="80" t="s">
        <v>185</v>
      </c>
      <c r="D82" s="33"/>
      <c r="E82" s="103"/>
      <c r="F82" s="103"/>
      <c r="G82" s="103"/>
      <c r="H82" s="34"/>
      <c r="I82" s="103"/>
      <c r="K82">
        <v>4</v>
      </c>
      <c r="L82">
        <f>K65*100+K82</f>
        <v>1504</v>
      </c>
    </row>
    <row r="83" spans="1:12" x14ac:dyDescent="0.25">
      <c r="A83" s="706" t="s">
        <v>91</v>
      </c>
      <c r="B83" s="706"/>
      <c r="C83" s="706"/>
      <c r="D83" s="48"/>
      <c r="E83" s="112"/>
      <c r="F83" s="112"/>
      <c r="G83" s="112"/>
      <c r="H83" s="73">
        <f>H78+H79</f>
        <v>0</v>
      </c>
      <c r="I83" s="73">
        <f>I78+I79</f>
        <v>0</v>
      </c>
    </row>
    <row r="84" spans="1:12" x14ac:dyDescent="0.25">
      <c r="A84" s="709" t="s">
        <v>186</v>
      </c>
      <c r="B84" s="709"/>
      <c r="C84" s="709"/>
      <c r="D84" s="709"/>
      <c r="E84" s="709"/>
      <c r="F84" s="709"/>
      <c r="G84" s="709"/>
      <c r="H84" s="709"/>
      <c r="I84" s="709"/>
    </row>
    <row r="85" spans="1:12" x14ac:dyDescent="0.25">
      <c r="A85" s="692" t="s">
        <v>23</v>
      </c>
      <c r="B85" s="692"/>
      <c r="C85" s="693">
        <f>Presentación!$C$3</f>
        <v>1990</v>
      </c>
      <c r="D85" s="693"/>
      <c r="E85" s="693"/>
      <c r="F85" s="693"/>
      <c r="G85" s="693"/>
      <c r="H85" s="693"/>
      <c r="I85" s="693"/>
    </row>
    <row r="86" spans="1:12" ht="12" customHeight="1" x14ac:dyDescent="0.25">
      <c r="A86" s="694" t="s">
        <v>24</v>
      </c>
      <c r="B86" s="694"/>
      <c r="C86" s="699" t="s">
        <v>95</v>
      </c>
      <c r="D86" s="699"/>
      <c r="E86" s="699"/>
      <c r="F86" s="699"/>
      <c r="G86" s="699"/>
      <c r="H86" s="699"/>
      <c r="I86" s="699"/>
      <c r="K86">
        <v>1</v>
      </c>
    </row>
    <row r="87" spans="1:12" ht="13.5" customHeight="1" x14ac:dyDescent="0.25">
      <c r="A87" s="702" t="s">
        <v>5</v>
      </c>
      <c r="B87" s="702"/>
      <c r="C87" s="703" t="s">
        <v>26</v>
      </c>
      <c r="D87" s="703"/>
      <c r="E87" s="703"/>
      <c r="F87" s="703"/>
      <c r="G87" s="703"/>
      <c r="H87" s="703"/>
      <c r="I87" s="703"/>
    </row>
    <row r="88" spans="1:12" ht="13.5" customHeight="1" x14ac:dyDescent="0.25">
      <c r="A88" s="702" t="s">
        <v>27</v>
      </c>
      <c r="B88" s="702"/>
      <c r="C88" s="703" t="s">
        <v>163</v>
      </c>
      <c r="D88" s="703"/>
      <c r="E88" s="703"/>
      <c r="F88" s="703"/>
      <c r="G88" s="703"/>
      <c r="H88" s="703"/>
      <c r="I88" s="703"/>
    </row>
    <row r="89" spans="1:12" ht="12" customHeight="1" x14ac:dyDescent="0.25">
      <c r="A89" s="702" t="s">
        <v>29</v>
      </c>
      <c r="B89" s="702"/>
      <c r="C89" s="703" t="s">
        <v>30</v>
      </c>
      <c r="D89" s="703"/>
      <c r="E89" s="703"/>
      <c r="F89" s="703"/>
      <c r="G89" s="703"/>
      <c r="H89" s="703"/>
      <c r="I89" s="703"/>
    </row>
    <row r="90" spans="1:12" ht="12" customHeight="1" x14ac:dyDescent="0.25">
      <c r="A90" s="702" t="s">
        <v>31</v>
      </c>
      <c r="B90" s="702"/>
      <c r="C90" s="703" t="s">
        <v>164</v>
      </c>
      <c r="D90" s="703"/>
      <c r="E90" s="703"/>
      <c r="F90" s="703"/>
      <c r="G90" s="703"/>
      <c r="H90" s="703"/>
      <c r="I90" s="703"/>
    </row>
    <row r="91" spans="1:12" ht="12" customHeight="1" x14ac:dyDescent="0.25">
      <c r="A91" s="704" t="s">
        <v>33</v>
      </c>
      <c r="B91" s="704"/>
      <c r="C91" s="97" t="s">
        <v>34</v>
      </c>
      <c r="D91" s="705" t="s">
        <v>165</v>
      </c>
      <c r="E91" s="705"/>
      <c r="F91" s="705"/>
      <c r="G91" s="705"/>
      <c r="H91" s="705"/>
      <c r="I91" s="97"/>
    </row>
    <row r="92" spans="1:12" ht="34.5" customHeight="1" x14ac:dyDescent="0.25">
      <c r="A92" s="7" t="s">
        <v>37</v>
      </c>
      <c r="B92" s="7"/>
      <c r="C92" s="6" t="s">
        <v>38</v>
      </c>
      <c r="D92" s="25" t="s">
        <v>166</v>
      </c>
      <c r="E92" s="98" t="s">
        <v>167</v>
      </c>
      <c r="F92" s="98" t="s">
        <v>41</v>
      </c>
      <c r="G92" s="98" t="s">
        <v>43</v>
      </c>
      <c r="H92" s="98" t="s">
        <v>168</v>
      </c>
      <c r="I92" s="25" t="s">
        <v>169</v>
      </c>
    </row>
    <row r="93" spans="1:12" ht="12.75" customHeight="1" x14ac:dyDescent="0.25">
      <c r="A93" s="6" t="s">
        <v>46</v>
      </c>
      <c r="B93" s="6" t="s">
        <v>47</v>
      </c>
      <c r="C93" s="6"/>
      <c r="D93" s="6" t="s">
        <v>170</v>
      </c>
      <c r="E93" s="6" t="s">
        <v>171</v>
      </c>
      <c r="F93" s="25" t="s">
        <v>119</v>
      </c>
      <c r="G93" s="25" t="s">
        <v>120</v>
      </c>
      <c r="H93" s="25" t="s">
        <v>172</v>
      </c>
      <c r="I93" s="7" t="s">
        <v>121</v>
      </c>
    </row>
    <row r="94" spans="1:12" x14ac:dyDescent="0.25">
      <c r="A94" s="6"/>
      <c r="B94" s="6"/>
      <c r="C94" s="6"/>
      <c r="D94" s="6"/>
      <c r="E94" s="6"/>
      <c r="F94" s="25" t="s">
        <v>173</v>
      </c>
      <c r="G94" s="25" t="s">
        <v>174</v>
      </c>
      <c r="H94" s="25" t="s">
        <v>175</v>
      </c>
      <c r="I94" s="7"/>
    </row>
    <row r="95" spans="1:12" ht="12.75" customHeight="1" x14ac:dyDescent="0.25">
      <c r="A95" s="6"/>
      <c r="B95" s="6"/>
      <c r="C95" s="6"/>
      <c r="D95" s="6" t="s">
        <v>54</v>
      </c>
      <c r="E95" s="6" t="s">
        <v>176</v>
      </c>
      <c r="F95" s="6" t="s">
        <v>56</v>
      </c>
      <c r="G95" s="6" t="s">
        <v>58</v>
      </c>
      <c r="H95" s="6" t="s">
        <v>177</v>
      </c>
      <c r="I95" s="6" t="s">
        <v>178</v>
      </c>
    </row>
    <row r="96" spans="1:12" x14ac:dyDescent="0.25">
      <c r="A96" s="6"/>
      <c r="B96" s="6"/>
      <c r="C96" s="6"/>
      <c r="D96" s="6"/>
      <c r="E96" s="6"/>
      <c r="F96" s="6"/>
      <c r="G96" s="6"/>
      <c r="H96" s="6"/>
      <c r="I96" s="6"/>
    </row>
    <row r="97" spans="1:12" ht="13.5" customHeight="1" x14ac:dyDescent="0.25">
      <c r="A97" s="6"/>
      <c r="B97" s="6"/>
      <c r="C97" s="6"/>
      <c r="D97" s="6"/>
      <c r="E97" s="6"/>
      <c r="F97" s="6"/>
      <c r="G97" s="6"/>
      <c r="H97" s="6"/>
      <c r="I97" s="6"/>
    </row>
    <row r="98" spans="1:12" ht="13.5" x14ac:dyDescent="0.35">
      <c r="A98" s="6"/>
      <c r="B98" s="6"/>
      <c r="C98" s="6"/>
      <c r="D98" s="99" t="s">
        <v>179</v>
      </c>
      <c r="E98" s="99" t="s">
        <v>180</v>
      </c>
      <c r="F98" s="99" t="s">
        <v>63</v>
      </c>
      <c r="G98" s="99" t="s">
        <v>65</v>
      </c>
      <c r="H98" s="99" t="s">
        <v>181</v>
      </c>
      <c r="I98" s="99" t="s">
        <v>181</v>
      </c>
    </row>
    <row r="99" spans="1:12" ht="12.75" customHeight="1" x14ac:dyDescent="0.25">
      <c r="A99" s="689" t="s">
        <v>68</v>
      </c>
      <c r="B99" s="689" t="s">
        <v>68</v>
      </c>
      <c r="C99" s="27" t="s">
        <v>182</v>
      </c>
      <c r="D99" s="41"/>
      <c r="E99" s="113"/>
      <c r="F99" s="38"/>
      <c r="G99" s="40"/>
      <c r="H99" s="73"/>
      <c r="I99" s="101"/>
      <c r="K99">
        <v>1</v>
      </c>
      <c r="L99">
        <f>K86*100+K99</f>
        <v>101</v>
      </c>
    </row>
    <row r="100" spans="1:12" x14ac:dyDescent="0.25">
      <c r="A100" s="689"/>
      <c r="B100" s="689"/>
      <c r="C100" s="36" t="s">
        <v>183</v>
      </c>
      <c r="D100" s="41">
        <f>SUM(D101:D103)</f>
        <v>0</v>
      </c>
      <c r="E100" s="39"/>
      <c r="F100" s="39"/>
      <c r="G100" s="39"/>
      <c r="H100" s="73">
        <f>SUM(H101:H103)</f>
        <v>0</v>
      </c>
      <c r="I100" s="73">
        <f>SUM(I101:I103)</f>
        <v>0</v>
      </c>
    </row>
    <row r="101" spans="1:12" x14ac:dyDescent="0.25">
      <c r="A101" s="689"/>
      <c r="B101" s="689"/>
      <c r="C101" s="80" t="s">
        <v>86</v>
      </c>
      <c r="D101" s="33"/>
      <c r="E101" s="103"/>
      <c r="F101" s="103"/>
      <c r="G101" s="103"/>
      <c r="H101" s="34"/>
      <c r="I101" s="103"/>
      <c r="K101">
        <v>2</v>
      </c>
      <c r="L101">
        <f>K86*100+K101</f>
        <v>102</v>
      </c>
    </row>
    <row r="102" spans="1:12" x14ac:dyDescent="0.25">
      <c r="A102" s="689"/>
      <c r="B102" s="689"/>
      <c r="C102" s="80" t="s">
        <v>184</v>
      </c>
      <c r="D102" s="33"/>
      <c r="E102" s="103"/>
      <c r="F102" s="103"/>
      <c r="G102" s="103"/>
      <c r="H102" s="34"/>
      <c r="I102" s="103"/>
      <c r="K102">
        <v>3</v>
      </c>
      <c r="L102">
        <f>K86*100+K102</f>
        <v>103</v>
      </c>
    </row>
    <row r="103" spans="1:12" x14ac:dyDescent="0.25">
      <c r="A103" s="689"/>
      <c r="B103" s="689"/>
      <c r="C103" s="80" t="s">
        <v>185</v>
      </c>
      <c r="D103" s="33"/>
      <c r="E103" s="103"/>
      <c r="F103" s="103"/>
      <c r="G103" s="103"/>
      <c r="H103" s="34"/>
      <c r="I103" s="103"/>
      <c r="K103">
        <v>4</v>
      </c>
      <c r="L103">
        <f>K86*100+K103</f>
        <v>104</v>
      </c>
    </row>
    <row r="104" spans="1:12" x14ac:dyDescent="0.25">
      <c r="A104" s="706" t="s">
        <v>91</v>
      </c>
      <c r="B104" s="706"/>
      <c r="C104" s="706"/>
      <c r="D104" s="48"/>
      <c r="E104" s="112"/>
      <c r="F104" s="112"/>
      <c r="G104" s="112"/>
      <c r="H104" s="73">
        <f>H99+H100</f>
        <v>0</v>
      </c>
      <c r="I104" s="73">
        <f>I99+I100</f>
        <v>0</v>
      </c>
    </row>
    <row r="105" spans="1:12" x14ac:dyDescent="0.25">
      <c r="A105" s="707" t="s">
        <v>186</v>
      </c>
      <c r="B105" s="707"/>
      <c r="C105" s="707"/>
      <c r="D105" s="707"/>
      <c r="E105" s="707"/>
      <c r="F105" s="707"/>
      <c r="G105" s="707"/>
      <c r="H105" s="707"/>
      <c r="I105" s="707"/>
    </row>
    <row r="106" spans="1:12" x14ac:dyDescent="0.25">
      <c r="A106" s="692" t="s">
        <v>23</v>
      </c>
      <c r="B106" s="692"/>
      <c r="C106" s="693">
        <f>Presentación!$C$3</f>
        <v>1990</v>
      </c>
      <c r="D106" s="693"/>
      <c r="E106" s="693"/>
      <c r="F106" s="693"/>
      <c r="G106" s="693"/>
      <c r="H106" s="693"/>
      <c r="I106" s="693"/>
    </row>
    <row r="107" spans="1:12" ht="12" customHeight="1" x14ac:dyDescent="0.25">
      <c r="A107" s="694" t="s">
        <v>24</v>
      </c>
      <c r="B107" s="694"/>
      <c r="C107" s="699" t="s">
        <v>96</v>
      </c>
      <c r="D107" s="699"/>
      <c r="E107" s="699"/>
      <c r="F107" s="699"/>
      <c r="G107" s="699"/>
      <c r="H107" s="699"/>
      <c r="I107" s="699"/>
      <c r="K107">
        <v>2</v>
      </c>
    </row>
    <row r="108" spans="1:12" ht="13.5" customHeight="1" x14ac:dyDescent="0.25">
      <c r="A108" s="702" t="s">
        <v>5</v>
      </c>
      <c r="B108" s="702"/>
      <c r="C108" s="703" t="s">
        <v>26</v>
      </c>
      <c r="D108" s="703"/>
      <c r="E108" s="703"/>
      <c r="F108" s="703"/>
      <c r="G108" s="703"/>
      <c r="H108" s="703"/>
      <c r="I108" s="703"/>
    </row>
    <row r="109" spans="1:12" ht="13.5" customHeight="1" x14ac:dyDescent="0.25">
      <c r="A109" s="702" t="s">
        <v>27</v>
      </c>
      <c r="B109" s="702"/>
      <c r="C109" s="703" t="s">
        <v>163</v>
      </c>
      <c r="D109" s="703"/>
      <c r="E109" s="703"/>
      <c r="F109" s="703"/>
      <c r="G109" s="703"/>
      <c r="H109" s="703"/>
      <c r="I109" s="703"/>
    </row>
    <row r="110" spans="1:12" ht="12" customHeight="1" x14ac:dyDescent="0.25">
      <c r="A110" s="702" t="s">
        <v>29</v>
      </c>
      <c r="B110" s="702"/>
      <c r="C110" s="703" t="s">
        <v>30</v>
      </c>
      <c r="D110" s="703"/>
      <c r="E110" s="703"/>
      <c r="F110" s="703"/>
      <c r="G110" s="703"/>
      <c r="H110" s="703"/>
      <c r="I110" s="703"/>
    </row>
    <row r="111" spans="1:12" ht="12" customHeight="1" x14ac:dyDescent="0.25">
      <c r="A111" s="702" t="s">
        <v>31</v>
      </c>
      <c r="B111" s="702"/>
      <c r="C111" s="703" t="s">
        <v>164</v>
      </c>
      <c r="D111" s="703"/>
      <c r="E111" s="703"/>
      <c r="F111" s="703"/>
      <c r="G111" s="703"/>
      <c r="H111" s="703"/>
      <c r="I111" s="703"/>
    </row>
    <row r="112" spans="1:12" ht="12" customHeight="1" x14ac:dyDescent="0.25">
      <c r="A112" s="704" t="s">
        <v>33</v>
      </c>
      <c r="B112" s="704"/>
      <c r="C112" s="97" t="s">
        <v>34</v>
      </c>
      <c r="D112" s="705" t="s">
        <v>165</v>
      </c>
      <c r="E112" s="705"/>
      <c r="F112" s="705"/>
      <c r="G112" s="705"/>
      <c r="H112" s="705"/>
      <c r="I112" s="97"/>
    </row>
    <row r="113" spans="1:12" ht="34.5" customHeight="1" x14ac:dyDescent="0.25">
      <c r="A113" s="7" t="s">
        <v>37</v>
      </c>
      <c r="B113" s="7"/>
      <c r="C113" s="6" t="s">
        <v>38</v>
      </c>
      <c r="D113" s="25" t="s">
        <v>166</v>
      </c>
      <c r="E113" s="98" t="s">
        <v>167</v>
      </c>
      <c r="F113" s="98" t="s">
        <v>41</v>
      </c>
      <c r="G113" s="98" t="s">
        <v>43</v>
      </c>
      <c r="H113" s="98" t="s">
        <v>168</v>
      </c>
      <c r="I113" s="25" t="s">
        <v>169</v>
      </c>
    </row>
    <row r="114" spans="1:12" ht="12.75" customHeight="1" x14ac:dyDescent="0.25">
      <c r="A114" s="6" t="s">
        <v>46</v>
      </c>
      <c r="B114" s="6" t="s">
        <v>47</v>
      </c>
      <c r="C114" s="6"/>
      <c r="D114" s="6" t="s">
        <v>170</v>
      </c>
      <c r="E114" s="6" t="s">
        <v>171</v>
      </c>
      <c r="F114" s="25" t="s">
        <v>119</v>
      </c>
      <c r="G114" s="25" t="s">
        <v>120</v>
      </c>
      <c r="H114" s="25" t="s">
        <v>172</v>
      </c>
      <c r="I114" s="7" t="s">
        <v>121</v>
      </c>
    </row>
    <row r="115" spans="1:12" x14ac:dyDescent="0.25">
      <c r="A115" s="6"/>
      <c r="B115" s="6"/>
      <c r="C115" s="6"/>
      <c r="D115" s="6"/>
      <c r="E115" s="6"/>
      <c r="F115" s="25" t="s">
        <v>173</v>
      </c>
      <c r="G115" s="25" t="s">
        <v>174</v>
      </c>
      <c r="H115" s="25" t="s">
        <v>175</v>
      </c>
      <c r="I115" s="7"/>
    </row>
    <row r="116" spans="1:12" ht="12.75" customHeight="1" x14ac:dyDescent="0.25">
      <c r="A116" s="6"/>
      <c r="B116" s="6"/>
      <c r="C116" s="6"/>
      <c r="D116" s="6" t="s">
        <v>54</v>
      </c>
      <c r="E116" s="6" t="s">
        <v>176</v>
      </c>
      <c r="F116" s="6" t="s">
        <v>56</v>
      </c>
      <c r="G116" s="6" t="s">
        <v>58</v>
      </c>
      <c r="H116" s="6" t="s">
        <v>177</v>
      </c>
      <c r="I116" s="6" t="s">
        <v>178</v>
      </c>
    </row>
    <row r="117" spans="1:12" x14ac:dyDescent="0.25">
      <c r="A117" s="6"/>
      <c r="B117" s="6"/>
      <c r="C117" s="6"/>
      <c r="D117" s="6"/>
      <c r="E117" s="6"/>
      <c r="F117" s="6"/>
      <c r="G117" s="6"/>
      <c r="H117" s="6"/>
      <c r="I117" s="6"/>
    </row>
    <row r="118" spans="1:12" ht="13.5" customHeight="1" x14ac:dyDescent="0.25">
      <c r="A118" s="6"/>
      <c r="B118" s="6"/>
      <c r="C118" s="6"/>
      <c r="D118" s="6"/>
      <c r="E118" s="6"/>
      <c r="F118" s="6"/>
      <c r="G118" s="6"/>
      <c r="H118" s="6"/>
      <c r="I118" s="6"/>
    </row>
    <row r="119" spans="1:12" ht="13.5" x14ac:dyDescent="0.35">
      <c r="A119" s="6"/>
      <c r="B119" s="6"/>
      <c r="C119" s="6"/>
      <c r="D119" s="99" t="s">
        <v>179</v>
      </c>
      <c r="E119" s="99" t="s">
        <v>180</v>
      </c>
      <c r="F119" s="99" t="s">
        <v>63</v>
      </c>
      <c r="G119" s="99" t="s">
        <v>65</v>
      </c>
      <c r="H119" s="99" t="s">
        <v>181</v>
      </c>
      <c r="I119" s="99" t="s">
        <v>181</v>
      </c>
    </row>
    <row r="120" spans="1:12" ht="12.75" customHeight="1" x14ac:dyDescent="0.25">
      <c r="A120" s="689" t="s">
        <v>68</v>
      </c>
      <c r="B120" s="689" t="s">
        <v>68</v>
      </c>
      <c r="C120" s="27" t="s">
        <v>182</v>
      </c>
      <c r="D120" s="41"/>
      <c r="E120" s="113"/>
      <c r="F120" s="38"/>
      <c r="G120" s="40"/>
      <c r="H120" s="73"/>
      <c r="I120" s="101"/>
      <c r="K120">
        <v>1</v>
      </c>
      <c r="L120">
        <f>K107*100+K120</f>
        <v>201</v>
      </c>
    </row>
    <row r="121" spans="1:12" x14ac:dyDescent="0.25">
      <c r="A121" s="689"/>
      <c r="B121" s="689"/>
      <c r="C121" s="36" t="s">
        <v>183</v>
      </c>
      <c r="D121" s="41">
        <f>SUM(D122:D124)</f>
        <v>0</v>
      </c>
      <c r="E121" s="39"/>
      <c r="F121" s="39"/>
      <c r="G121" s="39"/>
      <c r="H121" s="73">
        <f>SUM(H122:H124)</f>
        <v>0</v>
      </c>
      <c r="I121" s="73">
        <f>SUM(I122:I124)</f>
        <v>0</v>
      </c>
    </row>
    <row r="122" spans="1:12" x14ac:dyDescent="0.25">
      <c r="A122" s="689"/>
      <c r="B122" s="689"/>
      <c r="C122" s="80" t="s">
        <v>86</v>
      </c>
      <c r="D122" s="33"/>
      <c r="E122" s="103"/>
      <c r="F122" s="103"/>
      <c r="G122" s="103"/>
      <c r="H122" s="34"/>
      <c r="I122" s="103"/>
      <c r="K122">
        <v>2</v>
      </c>
      <c r="L122">
        <f>K107*100+K122</f>
        <v>202</v>
      </c>
    </row>
    <row r="123" spans="1:12" x14ac:dyDescent="0.25">
      <c r="A123" s="689"/>
      <c r="B123" s="689"/>
      <c r="C123" s="80" t="s">
        <v>184</v>
      </c>
      <c r="D123" s="33"/>
      <c r="E123" s="103"/>
      <c r="F123" s="103"/>
      <c r="G123" s="103"/>
      <c r="H123" s="34"/>
      <c r="I123" s="103"/>
      <c r="K123">
        <v>3</v>
      </c>
      <c r="L123">
        <f>K107*100+K123</f>
        <v>203</v>
      </c>
    </row>
    <row r="124" spans="1:12" x14ac:dyDescent="0.25">
      <c r="A124" s="689"/>
      <c r="B124" s="689"/>
      <c r="C124" s="80" t="s">
        <v>185</v>
      </c>
      <c r="D124" s="33"/>
      <c r="E124" s="103"/>
      <c r="F124" s="103"/>
      <c r="G124" s="103"/>
      <c r="H124" s="34"/>
      <c r="I124" s="103"/>
      <c r="K124">
        <v>4</v>
      </c>
      <c r="L124">
        <f>K107*100+K124</f>
        <v>204</v>
      </c>
    </row>
    <row r="125" spans="1:12" x14ac:dyDescent="0.25">
      <c r="A125" s="706" t="s">
        <v>91</v>
      </c>
      <c r="B125" s="706"/>
      <c r="C125" s="706"/>
      <c r="D125" s="48"/>
      <c r="E125" s="112"/>
      <c r="F125" s="112"/>
      <c r="G125" s="112"/>
      <c r="H125" s="73">
        <f>H120+H121</f>
        <v>0</v>
      </c>
      <c r="I125" s="73">
        <f>I120+I121</f>
        <v>0</v>
      </c>
    </row>
    <row r="126" spans="1:12" x14ac:dyDescent="0.25">
      <c r="A126" s="707" t="s">
        <v>186</v>
      </c>
      <c r="B126" s="707"/>
      <c r="C126" s="707"/>
      <c r="D126" s="707"/>
      <c r="E126" s="707"/>
      <c r="F126" s="707"/>
      <c r="G126" s="707"/>
      <c r="H126" s="707"/>
      <c r="I126" s="707"/>
    </row>
    <row r="127" spans="1:12" x14ac:dyDescent="0.25">
      <c r="A127" s="692" t="s">
        <v>23</v>
      </c>
      <c r="B127" s="692"/>
      <c r="C127" s="693">
        <f>Presentación!$C$3</f>
        <v>1990</v>
      </c>
      <c r="D127" s="693"/>
      <c r="E127" s="693"/>
      <c r="F127" s="693"/>
      <c r="G127" s="693"/>
      <c r="H127" s="693"/>
      <c r="I127" s="693"/>
    </row>
    <row r="128" spans="1:12" ht="12" customHeight="1" x14ac:dyDescent="0.25">
      <c r="A128" s="694" t="s">
        <v>24</v>
      </c>
      <c r="B128" s="694"/>
      <c r="C128" s="699" t="s">
        <v>97</v>
      </c>
      <c r="D128" s="699"/>
      <c r="E128" s="699"/>
      <c r="F128" s="699"/>
      <c r="G128" s="699"/>
      <c r="H128" s="699"/>
      <c r="I128" s="699"/>
      <c r="K128">
        <v>3</v>
      </c>
    </row>
    <row r="129" spans="1:12" ht="13.5" customHeight="1" x14ac:dyDescent="0.25">
      <c r="A129" s="702" t="s">
        <v>5</v>
      </c>
      <c r="B129" s="702"/>
      <c r="C129" s="703" t="s">
        <v>26</v>
      </c>
      <c r="D129" s="703"/>
      <c r="E129" s="703"/>
      <c r="F129" s="703"/>
      <c r="G129" s="703"/>
      <c r="H129" s="703"/>
      <c r="I129" s="703"/>
    </row>
    <row r="130" spans="1:12" ht="13.5" customHeight="1" x14ac:dyDescent="0.25">
      <c r="A130" s="702" t="s">
        <v>27</v>
      </c>
      <c r="B130" s="702"/>
      <c r="C130" s="703" t="s">
        <v>163</v>
      </c>
      <c r="D130" s="703"/>
      <c r="E130" s="703"/>
      <c r="F130" s="703"/>
      <c r="G130" s="703"/>
      <c r="H130" s="703"/>
      <c r="I130" s="703"/>
    </row>
    <row r="131" spans="1:12" ht="12" customHeight="1" x14ac:dyDescent="0.25">
      <c r="A131" s="702" t="s">
        <v>29</v>
      </c>
      <c r="B131" s="702"/>
      <c r="C131" s="703" t="s">
        <v>30</v>
      </c>
      <c r="D131" s="703"/>
      <c r="E131" s="703"/>
      <c r="F131" s="703"/>
      <c r="G131" s="703"/>
      <c r="H131" s="703"/>
      <c r="I131" s="703"/>
    </row>
    <row r="132" spans="1:12" ht="12" customHeight="1" x14ac:dyDescent="0.25">
      <c r="A132" s="702" t="s">
        <v>31</v>
      </c>
      <c r="B132" s="702"/>
      <c r="C132" s="703" t="s">
        <v>164</v>
      </c>
      <c r="D132" s="703"/>
      <c r="E132" s="703"/>
      <c r="F132" s="703"/>
      <c r="G132" s="703"/>
      <c r="H132" s="703"/>
      <c r="I132" s="703"/>
    </row>
    <row r="133" spans="1:12" ht="12" customHeight="1" x14ac:dyDescent="0.25">
      <c r="A133" s="704" t="s">
        <v>33</v>
      </c>
      <c r="B133" s="704"/>
      <c r="C133" s="97" t="s">
        <v>34</v>
      </c>
      <c r="D133" s="705" t="s">
        <v>165</v>
      </c>
      <c r="E133" s="705"/>
      <c r="F133" s="705"/>
      <c r="G133" s="705"/>
      <c r="H133" s="705"/>
      <c r="I133" s="97"/>
    </row>
    <row r="134" spans="1:12" ht="34.5" customHeight="1" x14ac:dyDescent="0.25">
      <c r="A134" s="7" t="s">
        <v>37</v>
      </c>
      <c r="B134" s="7"/>
      <c r="C134" s="6" t="s">
        <v>38</v>
      </c>
      <c r="D134" s="25" t="s">
        <v>166</v>
      </c>
      <c r="E134" s="98" t="s">
        <v>167</v>
      </c>
      <c r="F134" s="98" t="s">
        <v>41</v>
      </c>
      <c r="G134" s="98" t="s">
        <v>43</v>
      </c>
      <c r="H134" s="98" t="s">
        <v>168</v>
      </c>
      <c r="I134" s="25" t="s">
        <v>169</v>
      </c>
    </row>
    <row r="135" spans="1:12" ht="12.75" customHeight="1" x14ac:dyDescent="0.25">
      <c r="A135" s="6" t="s">
        <v>46</v>
      </c>
      <c r="B135" s="6" t="s">
        <v>47</v>
      </c>
      <c r="C135" s="6"/>
      <c r="D135" s="6" t="s">
        <v>170</v>
      </c>
      <c r="E135" s="6" t="s">
        <v>171</v>
      </c>
      <c r="F135" s="25" t="s">
        <v>119</v>
      </c>
      <c r="G135" s="25" t="s">
        <v>120</v>
      </c>
      <c r="H135" s="25" t="s">
        <v>172</v>
      </c>
      <c r="I135" s="7" t="s">
        <v>121</v>
      </c>
    </row>
    <row r="136" spans="1:12" x14ac:dyDescent="0.25">
      <c r="A136" s="6"/>
      <c r="B136" s="6"/>
      <c r="C136" s="6"/>
      <c r="D136" s="6"/>
      <c r="E136" s="6"/>
      <c r="F136" s="25" t="s">
        <v>173</v>
      </c>
      <c r="G136" s="25" t="s">
        <v>174</v>
      </c>
      <c r="H136" s="25" t="s">
        <v>175</v>
      </c>
      <c r="I136" s="7"/>
    </row>
    <row r="137" spans="1:12" ht="12.75" customHeight="1" x14ac:dyDescent="0.25">
      <c r="A137" s="6"/>
      <c r="B137" s="6"/>
      <c r="C137" s="6"/>
      <c r="D137" s="6" t="s">
        <v>54</v>
      </c>
      <c r="E137" s="6" t="s">
        <v>176</v>
      </c>
      <c r="F137" s="6" t="s">
        <v>56</v>
      </c>
      <c r="G137" s="6" t="s">
        <v>58</v>
      </c>
      <c r="H137" s="6" t="s">
        <v>177</v>
      </c>
      <c r="I137" s="6" t="s">
        <v>178</v>
      </c>
    </row>
    <row r="138" spans="1:12" x14ac:dyDescent="0.25">
      <c r="A138" s="6"/>
      <c r="B138" s="6"/>
      <c r="C138" s="6"/>
      <c r="D138" s="6"/>
      <c r="E138" s="6"/>
      <c r="F138" s="6"/>
      <c r="G138" s="6"/>
      <c r="H138" s="6"/>
      <c r="I138" s="6"/>
    </row>
    <row r="139" spans="1:12" ht="13.5" customHeight="1" x14ac:dyDescent="0.25">
      <c r="A139" s="6"/>
      <c r="B139" s="6"/>
      <c r="C139" s="6"/>
      <c r="D139" s="6"/>
      <c r="E139" s="6"/>
      <c r="F139" s="6"/>
      <c r="G139" s="6"/>
      <c r="H139" s="6"/>
      <c r="I139" s="6"/>
    </row>
    <row r="140" spans="1:12" ht="13.5" x14ac:dyDescent="0.35">
      <c r="A140" s="6"/>
      <c r="B140" s="6"/>
      <c r="C140" s="6"/>
      <c r="D140" s="99" t="s">
        <v>179</v>
      </c>
      <c r="E140" s="99" t="s">
        <v>180</v>
      </c>
      <c r="F140" s="99" t="s">
        <v>63</v>
      </c>
      <c r="G140" s="99" t="s">
        <v>65</v>
      </c>
      <c r="H140" s="99" t="s">
        <v>181</v>
      </c>
      <c r="I140" s="99" t="s">
        <v>181</v>
      </c>
    </row>
    <row r="141" spans="1:12" ht="12.75" customHeight="1" x14ac:dyDescent="0.25">
      <c r="A141" s="689" t="s">
        <v>68</v>
      </c>
      <c r="B141" s="689" t="s">
        <v>68</v>
      </c>
      <c r="C141" s="27" t="s">
        <v>182</v>
      </c>
      <c r="D141" s="41"/>
      <c r="E141" s="113"/>
      <c r="F141" s="38"/>
      <c r="G141" s="40"/>
      <c r="H141" s="73"/>
      <c r="I141" s="101"/>
      <c r="K141">
        <v>1</v>
      </c>
      <c r="L141">
        <f>K128*100+K141</f>
        <v>301</v>
      </c>
    </row>
    <row r="142" spans="1:12" x14ac:dyDescent="0.25">
      <c r="A142" s="689"/>
      <c r="B142" s="689"/>
      <c r="C142" s="36" t="s">
        <v>183</v>
      </c>
      <c r="D142" s="41">
        <f>SUM(D143:D145)</f>
        <v>0</v>
      </c>
      <c r="E142" s="39"/>
      <c r="F142" s="39"/>
      <c r="G142" s="39"/>
      <c r="H142" s="73">
        <f>SUM(H143:H145)</f>
        <v>0</v>
      </c>
      <c r="I142" s="73">
        <f>SUM(I143:I145)</f>
        <v>0</v>
      </c>
    </row>
    <row r="143" spans="1:12" x14ac:dyDescent="0.25">
      <c r="A143" s="689"/>
      <c r="B143" s="689"/>
      <c r="C143" s="80" t="s">
        <v>86</v>
      </c>
      <c r="D143" s="33"/>
      <c r="E143" s="103"/>
      <c r="F143" s="103"/>
      <c r="G143" s="103"/>
      <c r="H143" s="34"/>
      <c r="I143" s="103"/>
      <c r="K143">
        <v>2</v>
      </c>
      <c r="L143">
        <f>K128*100+K143</f>
        <v>302</v>
      </c>
    </row>
    <row r="144" spans="1:12" x14ac:dyDescent="0.25">
      <c r="A144" s="689"/>
      <c r="B144" s="689"/>
      <c r="C144" s="80" t="s">
        <v>184</v>
      </c>
      <c r="D144" s="33"/>
      <c r="E144" s="103"/>
      <c r="F144" s="103"/>
      <c r="G144" s="103"/>
      <c r="H144" s="34"/>
      <c r="I144" s="103"/>
      <c r="K144">
        <v>3</v>
      </c>
      <c r="L144">
        <f>K128*100+K144</f>
        <v>303</v>
      </c>
    </row>
    <row r="145" spans="1:12" x14ac:dyDescent="0.25">
      <c r="A145" s="689"/>
      <c r="B145" s="689"/>
      <c r="C145" s="80" t="s">
        <v>185</v>
      </c>
      <c r="D145" s="33"/>
      <c r="E145" s="103"/>
      <c r="F145" s="103"/>
      <c r="G145" s="103"/>
      <c r="H145" s="34"/>
      <c r="I145" s="103"/>
      <c r="K145">
        <v>4</v>
      </c>
      <c r="L145">
        <f>K128*100+K145</f>
        <v>304</v>
      </c>
    </row>
    <row r="146" spans="1:12" x14ac:dyDescent="0.25">
      <c r="A146" s="706" t="s">
        <v>91</v>
      </c>
      <c r="B146" s="706"/>
      <c r="C146" s="706"/>
      <c r="D146" s="48"/>
      <c r="E146" s="112"/>
      <c r="F146" s="112"/>
      <c r="G146" s="112"/>
      <c r="H146" s="73">
        <f>H141+H142</f>
        <v>0</v>
      </c>
      <c r="I146" s="73">
        <f>I141+I142</f>
        <v>0</v>
      </c>
    </row>
    <row r="147" spans="1:12" x14ac:dyDescent="0.25">
      <c r="A147" s="707" t="s">
        <v>186</v>
      </c>
      <c r="B147" s="707"/>
      <c r="C147" s="707"/>
      <c r="D147" s="707"/>
      <c r="E147" s="707"/>
      <c r="F147" s="707"/>
      <c r="G147" s="707"/>
      <c r="H147" s="707"/>
      <c r="I147" s="707"/>
    </row>
    <row r="148" spans="1:12" x14ac:dyDescent="0.25">
      <c r="A148" s="692" t="s">
        <v>23</v>
      </c>
      <c r="B148" s="692"/>
      <c r="C148" s="693">
        <f>Presentación!$C$3</f>
        <v>1990</v>
      </c>
      <c r="D148" s="693"/>
      <c r="E148" s="693"/>
      <c r="F148" s="693"/>
      <c r="G148" s="693"/>
      <c r="H148" s="693"/>
      <c r="I148" s="693"/>
    </row>
    <row r="149" spans="1:12" ht="12" customHeight="1" x14ac:dyDescent="0.25">
      <c r="A149" s="694" t="s">
        <v>24</v>
      </c>
      <c r="B149" s="694"/>
      <c r="C149" s="699" t="s">
        <v>98</v>
      </c>
      <c r="D149" s="699"/>
      <c r="E149" s="699"/>
      <c r="F149" s="699"/>
      <c r="G149" s="699"/>
      <c r="H149" s="699"/>
      <c r="I149" s="699"/>
      <c r="K149">
        <v>4</v>
      </c>
    </row>
    <row r="150" spans="1:12" ht="13.5" customHeight="1" x14ac:dyDescent="0.25">
      <c r="A150" s="702" t="s">
        <v>5</v>
      </c>
      <c r="B150" s="702"/>
      <c r="C150" s="703" t="s">
        <v>26</v>
      </c>
      <c r="D150" s="703"/>
      <c r="E150" s="703"/>
      <c r="F150" s="703"/>
      <c r="G150" s="703"/>
      <c r="H150" s="703"/>
      <c r="I150" s="703"/>
    </row>
    <row r="151" spans="1:12" ht="13.5" customHeight="1" x14ac:dyDescent="0.25">
      <c r="A151" s="702" t="s">
        <v>27</v>
      </c>
      <c r="B151" s="702"/>
      <c r="C151" s="703" t="s">
        <v>163</v>
      </c>
      <c r="D151" s="703"/>
      <c r="E151" s="703"/>
      <c r="F151" s="703"/>
      <c r="G151" s="703"/>
      <c r="H151" s="703"/>
      <c r="I151" s="703"/>
    </row>
    <row r="152" spans="1:12" ht="12" customHeight="1" x14ac:dyDescent="0.25">
      <c r="A152" s="702" t="s">
        <v>29</v>
      </c>
      <c r="B152" s="702"/>
      <c r="C152" s="703" t="s">
        <v>30</v>
      </c>
      <c r="D152" s="703"/>
      <c r="E152" s="703"/>
      <c r="F152" s="703"/>
      <c r="G152" s="703"/>
      <c r="H152" s="703"/>
      <c r="I152" s="703"/>
    </row>
    <row r="153" spans="1:12" ht="12" customHeight="1" x14ac:dyDescent="0.25">
      <c r="A153" s="702" t="s">
        <v>31</v>
      </c>
      <c r="B153" s="702"/>
      <c r="C153" s="703" t="s">
        <v>164</v>
      </c>
      <c r="D153" s="703"/>
      <c r="E153" s="703"/>
      <c r="F153" s="703"/>
      <c r="G153" s="703"/>
      <c r="H153" s="703"/>
      <c r="I153" s="703"/>
    </row>
    <row r="154" spans="1:12" ht="12" customHeight="1" x14ac:dyDescent="0.25">
      <c r="A154" s="704" t="s">
        <v>33</v>
      </c>
      <c r="B154" s="704"/>
      <c r="C154" s="97" t="s">
        <v>34</v>
      </c>
      <c r="D154" s="705" t="s">
        <v>165</v>
      </c>
      <c r="E154" s="705"/>
      <c r="F154" s="705"/>
      <c r="G154" s="705"/>
      <c r="H154" s="705"/>
      <c r="I154" s="97"/>
    </row>
    <row r="155" spans="1:12" ht="34.5" customHeight="1" x14ac:dyDescent="0.25">
      <c r="A155" s="7" t="s">
        <v>37</v>
      </c>
      <c r="B155" s="7"/>
      <c r="C155" s="6" t="s">
        <v>38</v>
      </c>
      <c r="D155" s="25" t="s">
        <v>166</v>
      </c>
      <c r="E155" s="98" t="s">
        <v>167</v>
      </c>
      <c r="F155" s="98" t="s">
        <v>41</v>
      </c>
      <c r="G155" s="98" t="s">
        <v>43</v>
      </c>
      <c r="H155" s="98" t="s">
        <v>168</v>
      </c>
      <c r="I155" s="25" t="s">
        <v>169</v>
      </c>
    </row>
    <row r="156" spans="1:12" ht="12.75" customHeight="1" x14ac:dyDescent="0.25">
      <c r="A156" s="6" t="s">
        <v>46</v>
      </c>
      <c r="B156" s="6" t="s">
        <v>47</v>
      </c>
      <c r="C156" s="6"/>
      <c r="D156" s="6" t="s">
        <v>170</v>
      </c>
      <c r="E156" s="6" t="s">
        <v>171</v>
      </c>
      <c r="F156" s="25" t="s">
        <v>119</v>
      </c>
      <c r="G156" s="25" t="s">
        <v>120</v>
      </c>
      <c r="H156" s="25" t="s">
        <v>172</v>
      </c>
      <c r="I156" s="7" t="s">
        <v>121</v>
      </c>
    </row>
    <row r="157" spans="1:12" x14ac:dyDescent="0.25">
      <c r="A157" s="6"/>
      <c r="B157" s="6"/>
      <c r="C157" s="6"/>
      <c r="D157" s="6"/>
      <c r="E157" s="6"/>
      <c r="F157" s="25" t="s">
        <v>173</v>
      </c>
      <c r="G157" s="25" t="s">
        <v>174</v>
      </c>
      <c r="H157" s="25" t="s">
        <v>175</v>
      </c>
      <c r="I157" s="7"/>
    </row>
    <row r="158" spans="1:12" ht="12.75" customHeight="1" x14ac:dyDescent="0.25">
      <c r="A158" s="6"/>
      <c r="B158" s="6"/>
      <c r="C158" s="6"/>
      <c r="D158" s="6" t="s">
        <v>54</v>
      </c>
      <c r="E158" s="6" t="s">
        <v>176</v>
      </c>
      <c r="F158" s="6" t="s">
        <v>56</v>
      </c>
      <c r="G158" s="6" t="s">
        <v>58</v>
      </c>
      <c r="H158" s="6" t="s">
        <v>177</v>
      </c>
      <c r="I158" s="6" t="s">
        <v>178</v>
      </c>
    </row>
    <row r="159" spans="1:12" x14ac:dyDescent="0.25">
      <c r="A159" s="6"/>
      <c r="B159" s="6"/>
      <c r="C159" s="6"/>
      <c r="D159" s="6"/>
      <c r="E159" s="6"/>
      <c r="F159" s="6"/>
      <c r="G159" s="6"/>
      <c r="H159" s="6"/>
      <c r="I159" s="6"/>
    </row>
    <row r="160" spans="1:12" ht="13.5" customHeight="1" x14ac:dyDescent="0.25">
      <c r="A160" s="6"/>
      <c r="B160" s="6"/>
      <c r="C160" s="6"/>
      <c r="D160" s="6"/>
      <c r="E160" s="6"/>
      <c r="F160" s="6"/>
      <c r="G160" s="6"/>
      <c r="H160" s="6"/>
      <c r="I160" s="6"/>
    </row>
    <row r="161" spans="1:12" ht="13.5" x14ac:dyDescent="0.35">
      <c r="A161" s="6"/>
      <c r="B161" s="6"/>
      <c r="C161" s="6"/>
      <c r="D161" s="99" t="s">
        <v>179</v>
      </c>
      <c r="E161" s="99" t="s">
        <v>180</v>
      </c>
      <c r="F161" s="99" t="s">
        <v>63</v>
      </c>
      <c r="G161" s="99" t="s">
        <v>65</v>
      </c>
      <c r="H161" s="99" t="s">
        <v>181</v>
      </c>
      <c r="I161" s="99" t="s">
        <v>181</v>
      </c>
    </row>
    <row r="162" spans="1:12" ht="12.75" customHeight="1" x14ac:dyDescent="0.25">
      <c r="A162" s="689" t="s">
        <v>68</v>
      </c>
      <c r="B162" s="689" t="s">
        <v>68</v>
      </c>
      <c r="C162" s="27" t="s">
        <v>182</v>
      </c>
      <c r="D162" s="41"/>
      <c r="E162" s="113"/>
      <c r="F162" s="38"/>
      <c r="G162" s="40"/>
      <c r="H162" s="73"/>
      <c r="I162" s="101"/>
      <c r="K162">
        <v>1</v>
      </c>
      <c r="L162">
        <f>K149*100+K162</f>
        <v>401</v>
      </c>
    </row>
    <row r="163" spans="1:12" x14ac:dyDescent="0.25">
      <c r="A163" s="689"/>
      <c r="B163" s="689"/>
      <c r="C163" s="36" t="s">
        <v>183</v>
      </c>
      <c r="D163" s="41">
        <f>SUM(D164:D166)</f>
        <v>0</v>
      </c>
      <c r="E163" s="39"/>
      <c r="F163" s="39"/>
      <c r="G163" s="39"/>
      <c r="H163" s="73">
        <f>SUM(H164:H166)</f>
        <v>0</v>
      </c>
      <c r="I163" s="73">
        <f>SUM(I164:I166)</f>
        <v>0</v>
      </c>
    </row>
    <row r="164" spans="1:12" x14ac:dyDescent="0.25">
      <c r="A164" s="689"/>
      <c r="B164" s="689"/>
      <c r="C164" s="80" t="s">
        <v>86</v>
      </c>
      <c r="D164" s="33"/>
      <c r="E164" s="103"/>
      <c r="F164" s="103"/>
      <c r="G164" s="103"/>
      <c r="H164" s="34"/>
      <c r="I164" s="103"/>
      <c r="K164">
        <v>2</v>
      </c>
      <c r="L164">
        <f>K149*100+K164</f>
        <v>402</v>
      </c>
    </row>
    <row r="165" spans="1:12" x14ac:dyDescent="0.25">
      <c r="A165" s="689"/>
      <c r="B165" s="689"/>
      <c r="C165" s="80" t="s">
        <v>184</v>
      </c>
      <c r="D165" s="33"/>
      <c r="E165" s="103"/>
      <c r="F165" s="103"/>
      <c r="G165" s="103"/>
      <c r="H165" s="34"/>
      <c r="I165" s="103"/>
      <c r="K165">
        <v>3</v>
      </c>
      <c r="L165">
        <f>K149*100+K165</f>
        <v>403</v>
      </c>
    </row>
    <row r="166" spans="1:12" x14ac:dyDescent="0.25">
      <c r="A166" s="689"/>
      <c r="B166" s="689"/>
      <c r="C166" s="80" t="s">
        <v>185</v>
      </c>
      <c r="D166" s="33"/>
      <c r="E166" s="103"/>
      <c r="F166" s="103"/>
      <c r="G166" s="103"/>
      <c r="H166" s="34"/>
      <c r="I166" s="103"/>
      <c r="K166">
        <v>4</v>
      </c>
      <c r="L166">
        <f>K149*100+K166</f>
        <v>404</v>
      </c>
    </row>
    <row r="167" spans="1:12" x14ac:dyDescent="0.25">
      <c r="A167" s="706" t="s">
        <v>91</v>
      </c>
      <c r="B167" s="706"/>
      <c r="C167" s="706"/>
      <c r="D167" s="48"/>
      <c r="E167" s="112"/>
      <c r="F167" s="112"/>
      <c r="G167" s="112"/>
      <c r="H167" s="73">
        <f>H162+H163</f>
        <v>0</v>
      </c>
      <c r="I167" s="73">
        <f>I162+I163</f>
        <v>0</v>
      </c>
    </row>
    <row r="168" spans="1:12" x14ac:dyDescent="0.25">
      <c r="A168" s="707" t="s">
        <v>186</v>
      </c>
      <c r="B168" s="707"/>
      <c r="C168" s="707"/>
      <c r="D168" s="707"/>
      <c r="E168" s="707"/>
      <c r="F168" s="707"/>
      <c r="G168" s="707"/>
      <c r="H168" s="707"/>
      <c r="I168" s="707"/>
    </row>
    <row r="169" spans="1:12" x14ac:dyDescent="0.25">
      <c r="A169" s="692" t="s">
        <v>23</v>
      </c>
      <c r="B169" s="692"/>
      <c r="C169" s="693">
        <f>Presentación!$C$3</f>
        <v>1990</v>
      </c>
      <c r="D169" s="693"/>
      <c r="E169" s="693"/>
      <c r="F169" s="693"/>
      <c r="G169" s="693"/>
      <c r="H169" s="693"/>
      <c r="I169" s="693"/>
    </row>
    <row r="170" spans="1:12" ht="12" customHeight="1" x14ac:dyDescent="0.25">
      <c r="A170" s="694" t="s">
        <v>24</v>
      </c>
      <c r="B170" s="694"/>
      <c r="C170" s="699" t="s">
        <v>99</v>
      </c>
      <c r="D170" s="699"/>
      <c r="E170" s="699"/>
      <c r="F170" s="699"/>
      <c r="G170" s="699"/>
      <c r="H170" s="699"/>
      <c r="I170" s="699"/>
      <c r="K170">
        <v>5</v>
      </c>
    </row>
    <row r="171" spans="1:12" ht="13.5" customHeight="1" x14ac:dyDescent="0.25">
      <c r="A171" s="702" t="s">
        <v>5</v>
      </c>
      <c r="B171" s="702"/>
      <c r="C171" s="703" t="s">
        <v>26</v>
      </c>
      <c r="D171" s="703"/>
      <c r="E171" s="703"/>
      <c r="F171" s="703"/>
      <c r="G171" s="703"/>
      <c r="H171" s="703"/>
      <c r="I171" s="703"/>
    </row>
    <row r="172" spans="1:12" ht="13.5" customHeight="1" x14ac:dyDescent="0.25">
      <c r="A172" s="702" t="s">
        <v>27</v>
      </c>
      <c r="B172" s="702"/>
      <c r="C172" s="703" t="s">
        <v>163</v>
      </c>
      <c r="D172" s="703"/>
      <c r="E172" s="703"/>
      <c r="F172" s="703"/>
      <c r="G172" s="703"/>
      <c r="H172" s="703"/>
      <c r="I172" s="703"/>
    </row>
    <row r="173" spans="1:12" ht="12" customHeight="1" x14ac:dyDescent="0.25">
      <c r="A173" s="702" t="s">
        <v>29</v>
      </c>
      <c r="B173" s="702"/>
      <c r="C173" s="703" t="s">
        <v>30</v>
      </c>
      <c r="D173" s="703"/>
      <c r="E173" s="703"/>
      <c r="F173" s="703"/>
      <c r="G173" s="703"/>
      <c r="H173" s="703"/>
      <c r="I173" s="703"/>
    </row>
    <row r="174" spans="1:12" ht="12" customHeight="1" x14ac:dyDescent="0.25">
      <c r="A174" s="702" t="s">
        <v>31</v>
      </c>
      <c r="B174" s="702"/>
      <c r="C174" s="703" t="s">
        <v>164</v>
      </c>
      <c r="D174" s="703"/>
      <c r="E174" s="703"/>
      <c r="F174" s="703"/>
      <c r="G174" s="703"/>
      <c r="H174" s="703"/>
      <c r="I174" s="703"/>
    </row>
    <row r="175" spans="1:12" ht="12" customHeight="1" x14ac:dyDescent="0.25">
      <c r="A175" s="704" t="s">
        <v>33</v>
      </c>
      <c r="B175" s="704"/>
      <c r="C175" s="97" t="s">
        <v>34</v>
      </c>
      <c r="D175" s="705" t="s">
        <v>165</v>
      </c>
      <c r="E175" s="705"/>
      <c r="F175" s="705"/>
      <c r="G175" s="705"/>
      <c r="H175" s="705"/>
      <c r="I175" s="97"/>
    </row>
    <row r="176" spans="1:12" ht="34.5" customHeight="1" x14ac:dyDescent="0.25">
      <c r="A176" s="7" t="s">
        <v>37</v>
      </c>
      <c r="B176" s="7"/>
      <c r="C176" s="6" t="s">
        <v>38</v>
      </c>
      <c r="D176" s="25" t="s">
        <v>166</v>
      </c>
      <c r="E176" s="98" t="s">
        <v>167</v>
      </c>
      <c r="F176" s="98" t="s">
        <v>41</v>
      </c>
      <c r="G176" s="98" t="s">
        <v>43</v>
      </c>
      <c r="H176" s="98" t="s">
        <v>168</v>
      </c>
      <c r="I176" s="25" t="s">
        <v>169</v>
      </c>
    </row>
    <row r="177" spans="1:12" ht="12.75" customHeight="1" x14ac:dyDescent="0.25">
      <c r="A177" s="6" t="s">
        <v>46</v>
      </c>
      <c r="B177" s="6" t="s">
        <v>47</v>
      </c>
      <c r="C177" s="6"/>
      <c r="D177" s="6" t="s">
        <v>170</v>
      </c>
      <c r="E177" s="6" t="s">
        <v>171</v>
      </c>
      <c r="F177" s="25" t="s">
        <v>119</v>
      </c>
      <c r="G177" s="25" t="s">
        <v>120</v>
      </c>
      <c r="H177" s="25" t="s">
        <v>172</v>
      </c>
      <c r="I177" s="7" t="s">
        <v>121</v>
      </c>
    </row>
    <row r="178" spans="1:12" x14ac:dyDescent="0.25">
      <c r="A178" s="6"/>
      <c r="B178" s="6"/>
      <c r="C178" s="6"/>
      <c r="D178" s="6"/>
      <c r="E178" s="6"/>
      <c r="F178" s="25" t="s">
        <v>173</v>
      </c>
      <c r="G178" s="25" t="s">
        <v>174</v>
      </c>
      <c r="H178" s="25" t="s">
        <v>175</v>
      </c>
      <c r="I178" s="7"/>
    </row>
    <row r="179" spans="1:12" ht="12.75" customHeight="1" x14ac:dyDescent="0.25">
      <c r="A179" s="6"/>
      <c r="B179" s="6"/>
      <c r="C179" s="6"/>
      <c r="D179" s="6" t="s">
        <v>54</v>
      </c>
      <c r="E179" s="6" t="s">
        <v>176</v>
      </c>
      <c r="F179" s="6" t="s">
        <v>56</v>
      </c>
      <c r="G179" s="6" t="s">
        <v>58</v>
      </c>
      <c r="H179" s="6" t="s">
        <v>177</v>
      </c>
      <c r="I179" s="6" t="s">
        <v>178</v>
      </c>
    </row>
    <row r="180" spans="1:12" x14ac:dyDescent="0.25">
      <c r="A180" s="6"/>
      <c r="B180" s="6"/>
      <c r="C180" s="6"/>
      <c r="D180" s="6"/>
      <c r="E180" s="6"/>
      <c r="F180" s="6"/>
      <c r="G180" s="6"/>
      <c r="H180" s="6"/>
      <c r="I180" s="6"/>
    </row>
    <row r="181" spans="1:12" ht="13.5" customHeight="1" x14ac:dyDescent="0.25">
      <c r="A181" s="6"/>
      <c r="B181" s="6"/>
      <c r="C181" s="6"/>
      <c r="D181" s="6"/>
      <c r="E181" s="6"/>
      <c r="F181" s="6"/>
      <c r="G181" s="6"/>
      <c r="H181" s="6"/>
      <c r="I181" s="6"/>
      <c r="K181">
        <f>(VLOOKUP(L185,[2]Incendios!$A$2:$AJ$129,$C$1-1986,0))</f>
        <v>237.42</v>
      </c>
    </row>
    <row r="182" spans="1:12" ht="13.5" x14ac:dyDescent="0.35">
      <c r="A182" s="6"/>
      <c r="B182" s="6"/>
      <c r="C182" s="6"/>
      <c r="D182" s="99" t="s">
        <v>179</v>
      </c>
      <c r="E182" s="99" t="s">
        <v>180</v>
      </c>
      <c r="F182" s="99" t="s">
        <v>63</v>
      </c>
      <c r="G182" s="99" t="s">
        <v>65</v>
      </c>
      <c r="H182" s="99" t="s">
        <v>181</v>
      </c>
      <c r="I182" s="99" t="s">
        <v>181</v>
      </c>
    </row>
    <row r="183" spans="1:12" ht="12.75" customHeight="1" x14ac:dyDescent="0.25">
      <c r="A183" s="689" t="s">
        <v>68</v>
      </c>
      <c r="B183" s="689" t="s">
        <v>68</v>
      </c>
      <c r="C183" s="27" t="s">
        <v>182</v>
      </c>
      <c r="D183" s="41"/>
      <c r="E183" s="113"/>
      <c r="F183" s="38"/>
      <c r="G183" s="40"/>
      <c r="H183" s="73"/>
      <c r="I183" s="101"/>
      <c r="K183">
        <v>1</v>
      </c>
      <c r="L183">
        <f>K170*100+K183</f>
        <v>501</v>
      </c>
    </row>
    <row r="184" spans="1:12" x14ac:dyDescent="0.25">
      <c r="A184" s="689"/>
      <c r="B184" s="689"/>
      <c r="C184" s="36" t="s">
        <v>183</v>
      </c>
      <c r="D184" s="41">
        <f>SUM(D185:D187)</f>
        <v>0</v>
      </c>
      <c r="E184" s="39"/>
      <c r="F184" s="39"/>
      <c r="G184" s="39"/>
      <c r="H184" s="73">
        <f>SUM(H185:H187)</f>
        <v>0</v>
      </c>
      <c r="I184" s="73">
        <f>SUM(I185:I187)</f>
        <v>0</v>
      </c>
    </row>
    <row r="185" spans="1:12" x14ac:dyDescent="0.25">
      <c r="A185" s="689"/>
      <c r="B185" s="689"/>
      <c r="C185" s="80" t="s">
        <v>86</v>
      </c>
      <c r="D185" s="33"/>
      <c r="E185" s="103"/>
      <c r="F185" s="103"/>
      <c r="G185" s="103"/>
      <c r="H185" s="34"/>
      <c r="I185" s="103"/>
      <c r="K185">
        <v>2</v>
      </c>
      <c r="L185">
        <f>K170*100+K185</f>
        <v>502</v>
      </c>
    </row>
    <row r="186" spans="1:12" x14ac:dyDescent="0.25">
      <c r="A186" s="689"/>
      <c r="B186" s="689"/>
      <c r="C186" s="80" t="s">
        <v>184</v>
      </c>
      <c r="D186" s="33"/>
      <c r="E186" s="103"/>
      <c r="F186" s="103"/>
      <c r="G186" s="103"/>
      <c r="H186" s="34"/>
      <c r="I186" s="103"/>
      <c r="K186">
        <v>3</v>
      </c>
      <c r="L186">
        <f>K170*100+K186</f>
        <v>503</v>
      </c>
    </row>
    <row r="187" spans="1:12" x14ac:dyDescent="0.25">
      <c r="A187" s="689"/>
      <c r="B187" s="689"/>
      <c r="C187" s="80" t="s">
        <v>185</v>
      </c>
      <c r="D187" s="33"/>
      <c r="E187" s="103"/>
      <c r="F187" s="103"/>
      <c r="G187" s="103"/>
      <c r="H187" s="34"/>
      <c r="I187" s="103"/>
      <c r="K187">
        <v>4</v>
      </c>
      <c r="L187">
        <f>K170*100+K187</f>
        <v>504</v>
      </c>
    </row>
    <row r="188" spans="1:12" x14ac:dyDescent="0.25">
      <c r="A188" s="706" t="s">
        <v>91</v>
      </c>
      <c r="B188" s="706"/>
      <c r="C188" s="706"/>
      <c r="D188" s="48"/>
      <c r="E188" s="112"/>
      <c r="F188" s="112"/>
      <c r="G188" s="112"/>
      <c r="H188" s="73">
        <f>H183+H184</f>
        <v>0</v>
      </c>
      <c r="I188" s="73">
        <f>I183+I184</f>
        <v>0</v>
      </c>
    </row>
    <row r="189" spans="1:12" x14ac:dyDescent="0.25">
      <c r="A189" s="707" t="s">
        <v>186</v>
      </c>
      <c r="B189" s="707"/>
      <c r="C189" s="707"/>
      <c r="D189" s="707"/>
      <c r="E189" s="707"/>
      <c r="F189" s="707"/>
      <c r="G189" s="707"/>
      <c r="H189" s="707"/>
      <c r="I189" s="707"/>
    </row>
    <row r="190" spans="1:12" x14ac:dyDescent="0.25">
      <c r="A190" s="692" t="s">
        <v>23</v>
      </c>
      <c r="B190" s="692"/>
      <c r="C190" s="693">
        <f>Presentación!$C$3</f>
        <v>1990</v>
      </c>
      <c r="D190" s="693"/>
      <c r="E190" s="693"/>
      <c r="F190" s="693"/>
      <c r="G190" s="693"/>
      <c r="H190" s="693"/>
      <c r="I190" s="693"/>
    </row>
    <row r="191" spans="1:12" ht="12" customHeight="1" x14ac:dyDescent="0.25">
      <c r="A191" s="694" t="s">
        <v>24</v>
      </c>
      <c r="B191" s="694"/>
      <c r="C191" s="699" t="s">
        <v>100</v>
      </c>
      <c r="D191" s="699"/>
      <c r="E191" s="699"/>
      <c r="F191" s="699"/>
      <c r="G191" s="699"/>
      <c r="H191" s="699"/>
      <c r="I191" s="699"/>
      <c r="K191">
        <v>13</v>
      </c>
    </row>
    <row r="192" spans="1:12" ht="13.5" customHeight="1" x14ac:dyDescent="0.25">
      <c r="A192" s="702" t="s">
        <v>5</v>
      </c>
      <c r="B192" s="702"/>
      <c r="C192" s="703" t="s">
        <v>26</v>
      </c>
      <c r="D192" s="703"/>
      <c r="E192" s="703"/>
      <c r="F192" s="703"/>
      <c r="G192" s="703"/>
      <c r="H192" s="703"/>
      <c r="I192" s="703"/>
    </row>
    <row r="193" spans="1:12" ht="13.5" customHeight="1" x14ac:dyDescent="0.25">
      <c r="A193" s="702" t="s">
        <v>27</v>
      </c>
      <c r="B193" s="702"/>
      <c r="C193" s="703" t="s">
        <v>163</v>
      </c>
      <c r="D193" s="703"/>
      <c r="E193" s="703"/>
      <c r="F193" s="703"/>
      <c r="G193" s="703"/>
      <c r="H193" s="703"/>
      <c r="I193" s="703"/>
    </row>
    <row r="194" spans="1:12" ht="12" customHeight="1" x14ac:dyDescent="0.25">
      <c r="A194" s="702" t="s">
        <v>29</v>
      </c>
      <c r="B194" s="702"/>
      <c r="C194" s="703" t="s">
        <v>30</v>
      </c>
      <c r="D194" s="703"/>
      <c r="E194" s="703"/>
      <c r="F194" s="703"/>
      <c r="G194" s="703"/>
      <c r="H194" s="703"/>
      <c r="I194" s="703"/>
    </row>
    <row r="195" spans="1:12" ht="12" customHeight="1" x14ac:dyDescent="0.25">
      <c r="A195" s="702" t="s">
        <v>31</v>
      </c>
      <c r="B195" s="702"/>
      <c r="C195" s="703" t="s">
        <v>164</v>
      </c>
      <c r="D195" s="703"/>
      <c r="E195" s="703"/>
      <c r="F195" s="703"/>
      <c r="G195" s="703"/>
      <c r="H195" s="703"/>
      <c r="I195" s="703"/>
    </row>
    <row r="196" spans="1:12" ht="12" customHeight="1" x14ac:dyDescent="0.25">
      <c r="A196" s="704" t="s">
        <v>33</v>
      </c>
      <c r="B196" s="704"/>
      <c r="C196" s="97" t="s">
        <v>34</v>
      </c>
      <c r="D196" s="705" t="s">
        <v>165</v>
      </c>
      <c r="E196" s="705"/>
      <c r="F196" s="705"/>
      <c r="G196" s="705"/>
      <c r="H196" s="705"/>
      <c r="I196" s="97"/>
    </row>
    <row r="197" spans="1:12" ht="34.5" customHeight="1" x14ac:dyDescent="0.25">
      <c r="A197" s="7" t="s">
        <v>37</v>
      </c>
      <c r="B197" s="7"/>
      <c r="C197" s="6" t="s">
        <v>38</v>
      </c>
      <c r="D197" s="25" t="s">
        <v>166</v>
      </c>
      <c r="E197" s="98" t="s">
        <v>167</v>
      </c>
      <c r="F197" s="98" t="s">
        <v>41</v>
      </c>
      <c r="G197" s="98" t="s">
        <v>43</v>
      </c>
      <c r="H197" s="98" t="s">
        <v>168</v>
      </c>
      <c r="I197" s="25" t="s">
        <v>169</v>
      </c>
    </row>
    <row r="198" spans="1:12" ht="12.75" customHeight="1" x14ac:dyDescent="0.25">
      <c r="A198" s="6" t="s">
        <v>46</v>
      </c>
      <c r="B198" s="6" t="s">
        <v>47</v>
      </c>
      <c r="C198" s="6"/>
      <c r="D198" s="6" t="s">
        <v>170</v>
      </c>
      <c r="E198" s="6" t="s">
        <v>171</v>
      </c>
      <c r="F198" s="25" t="s">
        <v>119</v>
      </c>
      <c r="G198" s="25" t="s">
        <v>120</v>
      </c>
      <c r="H198" s="25" t="s">
        <v>172</v>
      </c>
      <c r="I198" s="7" t="s">
        <v>121</v>
      </c>
    </row>
    <row r="199" spans="1:12" x14ac:dyDescent="0.25">
      <c r="A199" s="6"/>
      <c r="B199" s="6"/>
      <c r="C199" s="6"/>
      <c r="D199" s="6"/>
      <c r="E199" s="6"/>
      <c r="F199" s="25" t="s">
        <v>173</v>
      </c>
      <c r="G199" s="25" t="s">
        <v>174</v>
      </c>
      <c r="H199" s="25" t="s">
        <v>175</v>
      </c>
      <c r="I199" s="7"/>
    </row>
    <row r="200" spans="1:12" ht="12.75" customHeight="1" x14ac:dyDescent="0.25">
      <c r="A200" s="6"/>
      <c r="B200" s="6"/>
      <c r="C200" s="6"/>
      <c r="D200" s="6" t="s">
        <v>54</v>
      </c>
      <c r="E200" s="6" t="s">
        <v>176</v>
      </c>
      <c r="F200" s="6" t="s">
        <v>56</v>
      </c>
      <c r="G200" s="6" t="s">
        <v>58</v>
      </c>
      <c r="H200" s="6" t="s">
        <v>177</v>
      </c>
      <c r="I200" s="6" t="s">
        <v>178</v>
      </c>
    </row>
    <row r="201" spans="1:12" x14ac:dyDescent="0.25">
      <c r="A201" s="6"/>
      <c r="B201" s="6"/>
      <c r="C201" s="6"/>
      <c r="D201" s="6"/>
      <c r="E201" s="6"/>
      <c r="F201" s="6"/>
      <c r="G201" s="6"/>
      <c r="H201" s="6"/>
      <c r="I201" s="6"/>
    </row>
    <row r="202" spans="1:12" ht="13.5" customHeight="1" x14ac:dyDescent="0.25">
      <c r="A202" s="6"/>
      <c r="B202" s="6"/>
      <c r="C202" s="6"/>
      <c r="D202" s="6"/>
      <c r="E202" s="6"/>
      <c r="F202" s="6"/>
      <c r="G202" s="6"/>
      <c r="H202" s="6"/>
      <c r="I202" s="6"/>
    </row>
    <row r="203" spans="1:12" ht="13.5" x14ac:dyDescent="0.35">
      <c r="A203" s="6"/>
      <c r="B203" s="6"/>
      <c r="C203" s="6"/>
      <c r="D203" s="99" t="s">
        <v>179</v>
      </c>
      <c r="E203" s="99" t="s">
        <v>180</v>
      </c>
      <c r="F203" s="99" t="s">
        <v>63</v>
      </c>
      <c r="G203" s="99" t="s">
        <v>65</v>
      </c>
      <c r="H203" s="99" t="s">
        <v>181</v>
      </c>
      <c r="I203" s="99" t="s">
        <v>181</v>
      </c>
    </row>
    <row r="204" spans="1:12" ht="12.75" customHeight="1" x14ac:dyDescent="0.25">
      <c r="A204" s="689" t="s">
        <v>68</v>
      </c>
      <c r="B204" s="689" t="s">
        <v>68</v>
      </c>
      <c r="C204" s="27" t="s">
        <v>182</v>
      </c>
      <c r="D204" s="41"/>
      <c r="E204" s="113"/>
      <c r="F204" s="38"/>
      <c r="G204" s="40"/>
      <c r="H204" s="73"/>
      <c r="I204" s="101"/>
      <c r="K204">
        <v>1</v>
      </c>
      <c r="L204">
        <f>K191*100+K204</f>
        <v>1301</v>
      </c>
    </row>
    <row r="205" spans="1:12" x14ac:dyDescent="0.25">
      <c r="A205" s="689"/>
      <c r="B205" s="689"/>
      <c r="C205" s="36" t="s">
        <v>183</v>
      </c>
      <c r="D205" s="41">
        <f>SUM(D206:D208)</f>
        <v>0</v>
      </c>
      <c r="E205" s="39"/>
      <c r="F205" s="39"/>
      <c r="G205" s="39"/>
      <c r="H205" s="73">
        <f>SUM(H206:H208)</f>
        <v>0</v>
      </c>
      <c r="I205" s="73">
        <f>SUM(I206:I208)</f>
        <v>0</v>
      </c>
    </row>
    <row r="206" spans="1:12" x14ac:dyDescent="0.25">
      <c r="A206" s="689"/>
      <c r="B206" s="689"/>
      <c r="C206" s="80" t="s">
        <v>86</v>
      </c>
      <c r="D206" s="33"/>
      <c r="E206" s="103"/>
      <c r="F206" s="103"/>
      <c r="G206" s="103"/>
      <c r="H206" s="34"/>
      <c r="I206" s="103"/>
      <c r="K206">
        <v>2</v>
      </c>
      <c r="L206">
        <f>K191*100+K206</f>
        <v>1302</v>
      </c>
    </row>
    <row r="207" spans="1:12" x14ac:dyDescent="0.25">
      <c r="A207" s="689"/>
      <c r="B207" s="689"/>
      <c r="C207" s="80" t="s">
        <v>184</v>
      </c>
      <c r="D207" s="33"/>
      <c r="E207" s="103"/>
      <c r="F207" s="103"/>
      <c r="G207" s="103"/>
      <c r="H207" s="34"/>
      <c r="I207" s="103"/>
      <c r="K207">
        <v>3</v>
      </c>
      <c r="L207">
        <f>K191*100+K207</f>
        <v>1303</v>
      </c>
    </row>
    <row r="208" spans="1:12" x14ac:dyDescent="0.25">
      <c r="A208" s="689"/>
      <c r="B208" s="689"/>
      <c r="C208" s="80" t="s">
        <v>185</v>
      </c>
      <c r="D208" s="33"/>
      <c r="E208" s="103"/>
      <c r="F208" s="103"/>
      <c r="G208" s="103"/>
      <c r="H208" s="34"/>
      <c r="I208" s="103"/>
      <c r="K208">
        <v>4</v>
      </c>
      <c r="L208">
        <f>K191*100+K208</f>
        <v>1304</v>
      </c>
    </row>
    <row r="209" spans="1:11" x14ac:dyDescent="0.25">
      <c r="A209" s="706" t="s">
        <v>91</v>
      </c>
      <c r="B209" s="706"/>
      <c r="C209" s="706"/>
      <c r="D209" s="48"/>
      <c r="E209" s="112"/>
      <c r="F209" s="112"/>
      <c r="G209" s="112"/>
      <c r="H209" s="73">
        <f>H204+H205</f>
        <v>0</v>
      </c>
      <c r="I209" s="73">
        <f>I204+I205</f>
        <v>0</v>
      </c>
    </row>
    <row r="210" spans="1:11" x14ac:dyDescent="0.25">
      <c r="A210" s="707" t="s">
        <v>186</v>
      </c>
      <c r="B210" s="707"/>
      <c r="C210" s="707"/>
      <c r="D210" s="707"/>
      <c r="E210" s="707"/>
      <c r="F210" s="707"/>
      <c r="G210" s="707"/>
      <c r="H210" s="707"/>
      <c r="I210" s="707"/>
    </row>
    <row r="211" spans="1:11" x14ac:dyDescent="0.25">
      <c r="A211" s="692" t="s">
        <v>23</v>
      </c>
      <c r="B211" s="692"/>
      <c r="C211" s="693">
        <f>Presentación!$C$3</f>
        <v>1990</v>
      </c>
      <c r="D211" s="693"/>
      <c r="E211" s="693"/>
      <c r="F211" s="693"/>
      <c r="G211" s="693"/>
      <c r="H211" s="693"/>
      <c r="I211" s="693"/>
    </row>
    <row r="212" spans="1:11" ht="12" customHeight="1" x14ac:dyDescent="0.25">
      <c r="A212" s="694" t="s">
        <v>24</v>
      </c>
      <c r="B212" s="694"/>
      <c r="C212" s="699" t="s">
        <v>101</v>
      </c>
      <c r="D212" s="699"/>
      <c r="E212" s="699"/>
      <c r="F212" s="699"/>
      <c r="G212" s="699"/>
      <c r="H212" s="699"/>
      <c r="I212" s="699"/>
      <c r="K212">
        <v>6</v>
      </c>
    </row>
    <row r="213" spans="1:11" ht="13.5" customHeight="1" x14ac:dyDescent="0.25">
      <c r="A213" s="702" t="s">
        <v>5</v>
      </c>
      <c r="B213" s="702"/>
      <c r="C213" s="703" t="s">
        <v>26</v>
      </c>
      <c r="D213" s="703"/>
      <c r="E213" s="703"/>
      <c r="F213" s="703"/>
      <c r="G213" s="703"/>
      <c r="H213" s="703"/>
      <c r="I213" s="703"/>
    </row>
    <row r="214" spans="1:11" ht="13.5" customHeight="1" x14ac:dyDescent="0.25">
      <c r="A214" s="702" t="s">
        <v>27</v>
      </c>
      <c r="B214" s="702"/>
      <c r="C214" s="703" t="s">
        <v>163</v>
      </c>
      <c r="D214" s="703"/>
      <c r="E214" s="703"/>
      <c r="F214" s="703"/>
      <c r="G214" s="703"/>
      <c r="H214" s="703"/>
      <c r="I214" s="703"/>
    </row>
    <row r="215" spans="1:11" ht="12" customHeight="1" x14ac:dyDescent="0.25">
      <c r="A215" s="702" t="s">
        <v>29</v>
      </c>
      <c r="B215" s="702"/>
      <c r="C215" s="703" t="s">
        <v>30</v>
      </c>
      <c r="D215" s="703"/>
      <c r="E215" s="703"/>
      <c r="F215" s="703"/>
      <c r="G215" s="703"/>
      <c r="H215" s="703"/>
      <c r="I215" s="703"/>
    </row>
    <row r="216" spans="1:11" ht="12" customHeight="1" x14ac:dyDescent="0.25">
      <c r="A216" s="702" t="s">
        <v>31</v>
      </c>
      <c r="B216" s="702"/>
      <c r="C216" s="703" t="s">
        <v>164</v>
      </c>
      <c r="D216" s="703"/>
      <c r="E216" s="703"/>
      <c r="F216" s="703"/>
      <c r="G216" s="703"/>
      <c r="H216" s="703"/>
      <c r="I216" s="703"/>
    </row>
    <row r="217" spans="1:11" ht="12" customHeight="1" x14ac:dyDescent="0.25">
      <c r="A217" s="704" t="s">
        <v>33</v>
      </c>
      <c r="B217" s="704"/>
      <c r="C217" s="97" t="s">
        <v>34</v>
      </c>
      <c r="D217" s="705" t="s">
        <v>165</v>
      </c>
      <c r="E217" s="705"/>
      <c r="F217" s="705"/>
      <c r="G217" s="705"/>
      <c r="H217" s="705"/>
      <c r="I217" s="97"/>
    </row>
    <row r="218" spans="1:11" ht="34.5" customHeight="1" x14ac:dyDescent="0.25">
      <c r="A218" s="7" t="s">
        <v>37</v>
      </c>
      <c r="B218" s="7"/>
      <c r="C218" s="6" t="s">
        <v>38</v>
      </c>
      <c r="D218" s="25" t="s">
        <v>166</v>
      </c>
      <c r="E218" s="98" t="s">
        <v>167</v>
      </c>
      <c r="F218" s="98" t="s">
        <v>41</v>
      </c>
      <c r="G218" s="98" t="s">
        <v>43</v>
      </c>
      <c r="H218" s="98" t="s">
        <v>168</v>
      </c>
      <c r="I218" s="25" t="s">
        <v>169</v>
      </c>
    </row>
    <row r="219" spans="1:11" ht="12.75" customHeight="1" x14ac:dyDescent="0.25">
      <c r="A219" s="6" t="s">
        <v>46</v>
      </c>
      <c r="B219" s="6" t="s">
        <v>47</v>
      </c>
      <c r="C219" s="6"/>
      <c r="D219" s="6" t="s">
        <v>170</v>
      </c>
      <c r="E219" s="6" t="s">
        <v>171</v>
      </c>
      <c r="F219" s="25" t="s">
        <v>119</v>
      </c>
      <c r="G219" s="25" t="s">
        <v>120</v>
      </c>
      <c r="H219" s="25" t="s">
        <v>172</v>
      </c>
      <c r="I219" s="7" t="s">
        <v>121</v>
      </c>
    </row>
    <row r="220" spans="1:11" x14ac:dyDescent="0.25">
      <c r="A220" s="6"/>
      <c r="B220" s="6"/>
      <c r="C220" s="6"/>
      <c r="D220" s="6"/>
      <c r="E220" s="6"/>
      <c r="F220" s="25" t="s">
        <v>173</v>
      </c>
      <c r="G220" s="25" t="s">
        <v>174</v>
      </c>
      <c r="H220" s="25" t="s">
        <v>175</v>
      </c>
      <c r="I220" s="7"/>
    </row>
    <row r="221" spans="1:11" ht="12.75" customHeight="1" x14ac:dyDescent="0.25">
      <c r="A221" s="6"/>
      <c r="B221" s="6"/>
      <c r="C221" s="6"/>
      <c r="D221" s="6" t="s">
        <v>54</v>
      </c>
      <c r="E221" s="6" t="s">
        <v>176</v>
      </c>
      <c r="F221" s="6" t="s">
        <v>56</v>
      </c>
      <c r="G221" s="6" t="s">
        <v>58</v>
      </c>
      <c r="H221" s="6" t="s">
        <v>177</v>
      </c>
      <c r="I221" s="6" t="s">
        <v>178</v>
      </c>
    </row>
    <row r="222" spans="1:11" x14ac:dyDescent="0.25">
      <c r="A222" s="6"/>
      <c r="B222" s="6"/>
      <c r="C222" s="6"/>
      <c r="D222" s="6"/>
      <c r="E222" s="6"/>
      <c r="F222" s="6"/>
      <c r="G222" s="6"/>
      <c r="H222" s="6"/>
      <c r="I222" s="6"/>
    </row>
    <row r="223" spans="1:11" ht="13.5" customHeight="1" x14ac:dyDescent="0.25">
      <c r="A223" s="6"/>
      <c r="B223" s="6"/>
      <c r="C223" s="6"/>
      <c r="D223" s="6"/>
      <c r="E223" s="6"/>
      <c r="F223" s="6"/>
      <c r="G223" s="6"/>
      <c r="H223" s="6"/>
      <c r="I223" s="6"/>
    </row>
    <row r="224" spans="1:11" ht="13.5" x14ac:dyDescent="0.35">
      <c r="A224" s="6"/>
      <c r="B224" s="6"/>
      <c r="C224" s="6"/>
      <c r="D224" s="99" t="s">
        <v>179</v>
      </c>
      <c r="E224" s="99" t="s">
        <v>180</v>
      </c>
      <c r="F224" s="99" t="s">
        <v>63</v>
      </c>
      <c r="G224" s="99" t="s">
        <v>65</v>
      </c>
      <c r="H224" s="99" t="s">
        <v>181</v>
      </c>
      <c r="I224" s="99" t="s">
        <v>181</v>
      </c>
    </row>
    <row r="225" spans="1:12" ht="12.75" customHeight="1" x14ac:dyDescent="0.25">
      <c r="A225" s="689" t="s">
        <v>68</v>
      </c>
      <c r="B225" s="689" t="s">
        <v>68</v>
      </c>
      <c r="C225" s="27" t="s">
        <v>182</v>
      </c>
      <c r="D225" s="41"/>
      <c r="E225" s="113"/>
      <c r="F225" s="38"/>
      <c r="G225" s="40"/>
      <c r="H225" s="73"/>
      <c r="I225" s="101"/>
      <c r="K225">
        <v>1</v>
      </c>
      <c r="L225">
        <f>K212*100+K225</f>
        <v>601</v>
      </c>
    </row>
    <row r="226" spans="1:12" x14ac:dyDescent="0.25">
      <c r="A226" s="689"/>
      <c r="B226" s="689"/>
      <c r="C226" s="36" t="s">
        <v>183</v>
      </c>
      <c r="D226" s="41">
        <f>SUM(D227:D229)</f>
        <v>0</v>
      </c>
      <c r="E226" s="39"/>
      <c r="F226" s="39"/>
      <c r="G226" s="39"/>
      <c r="H226" s="73">
        <f>SUM(H227:H229)</f>
        <v>0</v>
      </c>
      <c r="I226" s="73">
        <f>SUM(I227:I229)</f>
        <v>0</v>
      </c>
    </row>
    <row r="227" spans="1:12" x14ac:dyDescent="0.25">
      <c r="A227" s="689"/>
      <c r="B227" s="689"/>
      <c r="C227" s="80" t="s">
        <v>86</v>
      </c>
      <c r="D227" s="33"/>
      <c r="E227" s="103"/>
      <c r="F227" s="103"/>
      <c r="G227" s="103"/>
      <c r="H227" s="34"/>
      <c r="I227" s="103"/>
      <c r="K227">
        <v>2</v>
      </c>
      <c r="L227">
        <f>K212*100+K227</f>
        <v>602</v>
      </c>
    </row>
    <row r="228" spans="1:12" x14ac:dyDescent="0.25">
      <c r="A228" s="689"/>
      <c r="B228" s="689"/>
      <c r="C228" s="80" t="s">
        <v>184</v>
      </c>
      <c r="D228" s="33"/>
      <c r="E228" s="103"/>
      <c r="F228" s="103"/>
      <c r="G228" s="103"/>
      <c r="H228" s="34"/>
      <c r="I228" s="103"/>
      <c r="K228">
        <v>3</v>
      </c>
      <c r="L228">
        <f>K212*100+K228</f>
        <v>603</v>
      </c>
    </row>
    <row r="229" spans="1:12" x14ac:dyDescent="0.25">
      <c r="A229" s="689"/>
      <c r="B229" s="689"/>
      <c r="C229" s="80" t="s">
        <v>185</v>
      </c>
      <c r="D229" s="33"/>
      <c r="E229" s="103"/>
      <c r="F229" s="103"/>
      <c r="G229" s="103"/>
      <c r="H229" s="34"/>
      <c r="I229" s="103"/>
      <c r="K229">
        <v>4</v>
      </c>
      <c r="L229">
        <f>K212*100+K229</f>
        <v>604</v>
      </c>
    </row>
    <row r="230" spans="1:12" x14ac:dyDescent="0.25">
      <c r="A230" s="706" t="s">
        <v>91</v>
      </c>
      <c r="B230" s="706"/>
      <c r="C230" s="706"/>
      <c r="D230" s="48"/>
      <c r="E230" s="112"/>
      <c r="F230" s="112"/>
      <c r="G230" s="112"/>
      <c r="H230" s="73">
        <f>H225+H226</f>
        <v>0</v>
      </c>
      <c r="I230" s="73">
        <f>I225+I226</f>
        <v>0</v>
      </c>
    </row>
    <row r="231" spans="1:12" x14ac:dyDescent="0.25">
      <c r="A231" s="707" t="s">
        <v>186</v>
      </c>
      <c r="B231" s="707"/>
      <c r="C231" s="707"/>
      <c r="D231" s="707"/>
      <c r="E231" s="707"/>
      <c r="F231" s="707"/>
      <c r="G231" s="707"/>
      <c r="H231" s="707"/>
      <c r="I231" s="707"/>
    </row>
    <row r="232" spans="1:12" x14ac:dyDescent="0.25">
      <c r="A232" s="692" t="s">
        <v>23</v>
      </c>
      <c r="B232" s="692"/>
      <c r="C232" s="693">
        <f>Presentación!$C$3</f>
        <v>1990</v>
      </c>
      <c r="D232" s="693"/>
      <c r="E232" s="693"/>
      <c r="F232" s="693"/>
      <c r="G232" s="693"/>
      <c r="H232" s="693"/>
      <c r="I232" s="693"/>
    </row>
    <row r="233" spans="1:12" ht="12" customHeight="1" x14ac:dyDescent="0.25">
      <c r="A233" s="694" t="s">
        <v>24</v>
      </c>
      <c r="B233" s="694"/>
      <c r="C233" s="699" t="s">
        <v>102</v>
      </c>
      <c r="D233" s="699"/>
      <c r="E233" s="699"/>
      <c r="F233" s="699"/>
      <c r="G233" s="699"/>
      <c r="H233" s="699"/>
      <c r="I233" s="699"/>
      <c r="K233">
        <v>7</v>
      </c>
    </row>
    <row r="234" spans="1:12" ht="13.5" customHeight="1" x14ac:dyDescent="0.25">
      <c r="A234" s="702" t="s">
        <v>5</v>
      </c>
      <c r="B234" s="702"/>
      <c r="C234" s="703" t="s">
        <v>26</v>
      </c>
      <c r="D234" s="703"/>
      <c r="E234" s="703"/>
      <c r="F234" s="703"/>
      <c r="G234" s="703"/>
      <c r="H234" s="703"/>
      <c r="I234" s="703"/>
    </row>
    <row r="235" spans="1:12" ht="13.5" customHeight="1" x14ac:dyDescent="0.25">
      <c r="A235" s="702" t="s">
        <v>27</v>
      </c>
      <c r="B235" s="702"/>
      <c r="C235" s="703" t="s">
        <v>163</v>
      </c>
      <c r="D235" s="703"/>
      <c r="E235" s="703"/>
      <c r="F235" s="703"/>
      <c r="G235" s="703"/>
      <c r="H235" s="703"/>
      <c r="I235" s="703"/>
    </row>
    <row r="236" spans="1:12" ht="12" customHeight="1" x14ac:dyDescent="0.25">
      <c r="A236" s="702" t="s">
        <v>29</v>
      </c>
      <c r="B236" s="702"/>
      <c r="C236" s="703" t="s">
        <v>30</v>
      </c>
      <c r="D236" s="703"/>
      <c r="E236" s="703"/>
      <c r="F236" s="703"/>
      <c r="G236" s="703"/>
      <c r="H236" s="703"/>
      <c r="I236" s="703"/>
    </row>
    <row r="237" spans="1:12" ht="12" customHeight="1" x14ac:dyDescent="0.25">
      <c r="A237" s="702" t="s">
        <v>31</v>
      </c>
      <c r="B237" s="702"/>
      <c r="C237" s="703" t="s">
        <v>164</v>
      </c>
      <c r="D237" s="703"/>
      <c r="E237" s="703"/>
      <c r="F237" s="703"/>
      <c r="G237" s="703"/>
      <c r="H237" s="703"/>
      <c r="I237" s="703"/>
    </row>
    <row r="238" spans="1:12" ht="12" customHeight="1" x14ac:dyDescent="0.25">
      <c r="A238" s="704" t="s">
        <v>33</v>
      </c>
      <c r="B238" s="704"/>
      <c r="C238" s="97" t="s">
        <v>34</v>
      </c>
      <c r="D238" s="705" t="s">
        <v>165</v>
      </c>
      <c r="E238" s="705"/>
      <c r="F238" s="705"/>
      <c r="G238" s="705"/>
      <c r="H238" s="705"/>
      <c r="I238" s="97"/>
    </row>
    <row r="239" spans="1:12" ht="34.5" customHeight="1" x14ac:dyDescent="0.25">
      <c r="A239" s="7" t="s">
        <v>37</v>
      </c>
      <c r="B239" s="7"/>
      <c r="C239" s="6" t="s">
        <v>38</v>
      </c>
      <c r="D239" s="25" t="s">
        <v>166</v>
      </c>
      <c r="E239" s="98" t="s">
        <v>167</v>
      </c>
      <c r="F239" s="98" t="s">
        <v>41</v>
      </c>
      <c r="G239" s="98" t="s">
        <v>43</v>
      </c>
      <c r="H239" s="98" t="s">
        <v>168</v>
      </c>
      <c r="I239" s="25" t="s">
        <v>169</v>
      </c>
    </row>
    <row r="240" spans="1:12" ht="12.75" customHeight="1" x14ac:dyDescent="0.25">
      <c r="A240" s="6" t="s">
        <v>46</v>
      </c>
      <c r="B240" s="6" t="s">
        <v>47</v>
      </c>
      <c r="C240" s="6"/>
      <c r="D240" s="6" t="s">
        <v>170</v>
      </c>
      <c r="E240" s="6" t="s">
        <v>171</v>
      </c>
      <c r="F240" s="25" t="s">
        <v>119</v>
      </c>
      <c r="G240" s="25" t="s">
        <v>120</v>
      </c>
      <c r="H240" s="25" t="s">
        <v>172</v>
      </c>
      <c r="I240" s="7" t="s">
        <v>121</v>
      </c>
    </row>
    <row r="241" spans="1:12" x14ac:dyDescent="0.25">
      <c r="A241" s="6"/>
      <c r="B241" s="6"/>
      <c r="C241" s="6"/>
      <c r="D241" s="6"/>
      <c r="E241" s="6"/>
      <c r="F241" s="25" t="s">
        <v>173</v>
      </c>
      <c r="G241" s="25" t="s">
        <v>174</v>
      </c>
      <c r="H241" s="25" t="s">
        <v>175</v>
      </c>
      <c r="I241" s="7"/>
    </row>
    <row r="242" spans="1:12" ht="12.75" customHeight="1" x14ac:dyDescent="0.25">
      <c r="A242" s="6"/>
      <c r="B242" s="6"/>
      <c r="C242" s="6"/>
      <c r="D242" s="6" t="s">
        <v>54</v>
      </c>
      <c r="E242" s="6" t="s">
        <v>176</v>
      </c>
      <c r="F242" s="6" t="s">
        <v>56</v>
      </c>
      <c r="G242" s="6" t="s">
        <v>58</v>
      </c>
      <c r="H242" s="6" t="s">
        <v>177</v>
      </c>
      <c r="I242" s="6" t="s">
        <v>178</v>
      </c>
    </row>
    <row r="243" spans="1:12" x14ac:dyDescent="0.25">
      <c r="A243" s="6"/>
      <c r="B243" s="6"/>
      <c r="C243" s="6"/>
      <c r="D243" s="6"/>
      <c r="E243" s="6"/>
      <c r="F243" s="6"/>
      <c r="G243" s="6"/>
      <c r="H243" s="6"/>
      <c r="I243" s="6"/>
    </row>
    <row r="244" spans="1:12" ht="13.5" customHeight="1" x14ac:dyDescent="0.25">
      <c r="A244" s="6"/>
      <c r="B244" s="6"/>
      <c r="C244" s="6"/>
      <c r="D244" s="6"/>
      <c r="E244" s="6"/>
      <c r="F244" s="6"/>
      <c r="G244" s="6"/>
      <c r="H244" s="6"/>
      <c r="I244" s="6"/>
    </row>
    <row r="245" spans="1:12" ht="13.5" x14ac:dyDescent="0.35">
      <c r="A245" s="6"/>
      <c r="B245" s="6"/>
      <c r="C245" s="6"/>
      <c r="D245" s="99" t="s">
        <v>179</v>
      </c>
      <c r="E245" s="99" t="s">
        <v>180</v>
      </c>
      <c r="F245" s="99" t="s">
        <v>63</v>
      </c>
      <c r="G245" s="99" t="s">
        <v>65</v>
      </c>
      <c r="H245" s="99" t="s">
        <v>181</v>
      </c>
      <c r="I245" s="99" t="s">
        <v>181</v>
      </c>
    </row>
    <row r="246" spans="1:12" ht="12.75" customHeight="1" x14ac:dyDescent="0.25">
      <c r="A246" s="689" t="s">
        <v>68</v>
      </c>
      <c r="B246" s="689" t="s">
        <v>68</v>
      </c>
      <c r="C246" s="27" t="s">
        <v>182</v>
      </c>
      <c r="D246" s="41"/>
      <c r="E246" s="113"/>
      <c r="F246" s="38"/>
      <c r="G246" s="40"/>
      <c r="H246" s="73"/>
      <c r="I246" s="101"/>
      <c r="K246">
        <v>1</v>
      </c>
      <c r="L246">
        <f>K233*100+K246</f>
        <v>701</v>
      </c>
    </row>
    <row r="247" spans="1:12" x14ac:dyDescent="0.25">
      <c r="A247" s="689"/>
      <c r="B247" s="689"/>
      <c r="C247" s="36" t="s">
        <v>183</v>
      </c>
      <c r="D247" s="41">
        <f>SUM(D248:D250)</f>
        <v>0</v>
      </c>
      <c r="E247" s="39"/>
      <c r="F247" s="39"/>
      <c r="G247" s="39"/>
      <c r="H247" s="73">
        <f>SUM(H248:H250)</f>
        <v>0</v>
      </c>
      <c r="I247" s="73">
        <f>SUM(I248:I250)</f>
        <v>0</v>
      </c>
    </row>
    <row r="248" spans="1:12" x14ac:dyDescent="0.25">
      <c r="A248" s="689"/>
      <c r="B248" s="689"/>
      <c r="C248" s="80" t="s">
        <v>86</v>
      </c>
      <c r="D248" s="33"/>
      <c r="E248" s="103"/>
      <c r="F248" s="103"/>
      <c r="G248" s="103"/>
      <c r="H248" s="34"/>
      <c r="I248" s="103"/>
      <c r="K248">
        <v>2</v>
      </c>
      <c r="L248">
        <f>K233*100+K248</f>
        <v>702</v>
      </c>
    </row>
    <row r="249" spans="1:12" x14ac:dyDescent="0.25">
      <c r="A249" s="689"/>
      <c r="B249" s="689"/>
      <c r="C249" s="80" t="s">
        <v>184</v>
      </c>
      <c r="D249" s="33"/>
      <c r="E249" s="103"/>
      <c r="F249" s="103"/>
      <c r="G249" s="103"/>
      <c r="H249" s="34"/>
      <c r="I249" s="103"/>
      <c r="K249">
        <v>3</v>
      </c>
      <c r="L249">
        <f>K233*100+K249</f>
        <v>703</v>
      </c>
    </row>
    <row r="250" spans="1:12" x14ac:dyDescent="0.25">
      <c r="A250" s="689"/>
      <c r="B250" s="689"/>
      <c r="C250" s="80" t="s">
        <v>185</v>
      </c>
      <c r="D250" s="33"/>
      <c r="E250" s="103"/>
      <c r="F250" s="103"/>
      <c r="G250" s="103"/>
      <c r="H250" s="34"/>
      <c r="I250" s="103"/>
      <c r="K250">
        <v>4</v>
      </c>
      <c r="L250">
        <f>K233*100+K250</f>
        <v>704</v>
      </c>
    </row>
    <row r="251" spans="1:12" x14ac:dyDescent="0.25">
      <c r="A251" s="706" t="s">
        <v>91</v>
      </c>
      <c r="B251" s="706"/>
      <c r="C251" s="706"/>
      <c r="D251" s="48"/>
      <c r="E251" s="112"/>
      <c r="F251" s="112"/>
      <c r="G251" s="112"/>
      <c r="H251" s="73">
        <f>H246+H247</f>
        <v>0</v>
      </c>
      <c r="I251" s="73">
        <f>I246+I247</f>
        <v>0</v>
      </c>
    </row>
    <row r="252" spans="1:12" x14ac:dyDescent="0.25">
      <c r="A252" s="707" t="s">
        <v>186</v>
      </c>
      <c r="B252" s="707"/>
      <c r="C252" s="707"/>
      <c r="D252" s="707"/>
      <c r="E252" s="707"/>
      <c r="F252" s="707"/>
      <c r="G252" s="707"/>
      <c r="H252" s="707"/>
      <c r="I252" s="707"/>
    </row>
    <row r="253" spans="1:12" x14ac:dyDescent="0.25">
      <c r="A253" s="692" t="s">
        <v>23</v>
      </c>
      <c r="B253" s="692"/>
      <c r="C253" s="693">
        <f>Presentación!$C$3</f>
        <v>1990</v>
      </c>
      <c r="D253" s="693"/>
      <c r="E253" s="693"/>
      <c r="F253" s="693"/>
      <c r="G253" s="693"/>
      <c r="H253" s="693"/>
      <c r="I253" s="693"/>
    </row>
    <row r="254" spans="1:12" ht="12" customHeight="1" x14ac:dyDescent="0.25">
      <c r="A254" s="694" t="s">
        <v>24</v>
      </c>
      <c r="B254" s="694"/>
      <c r="C254" s="699" t="s">
        <v>138</v>
      </c>
      <c r="D254" s="699"/>
      <c r="E254" s="699"/>
      <c r="F254" s="699"/>
      <c r="G254" s="699"/>
      <c r="H254" s="699"/>
      <c r="I254" s="699"/>
      <c r="K254">
        <v>16</v>
      </c>
    </row>
    <row r="255" spans="1:12" ht="12" customHeight="1" x14ac:dyDescent="0.25">
      <c r="A255" s="702" t="s">
        <v>5</v>
      </c>
      <c r="B255" s="702"/>
      <c r="C255" s="703" t="s">
        <v>26</v>
      </c>
      <c r="D255" s="703"/>
      <c r="E255" s="703"/>
      <c r="F255" s="703"/>
      <c r="G255" s="703"/>
      <c r="H255" s="703"/>
      <c r="I255" s="703"/>
    </row>
    <row r="256" spans="1:12" ht="12" customHeight="1" x14ac:dyDescent="0.25">
      <c r="A256" s="702" t="s">
        <v>27</v>
      </c>
      <c r="B256" s="702"/>
      <c r="C256" s="703" t="s">
        <v>163</v>
      </c>
      <c r="D256" s="703"/>
      <c r="E256" s="703"/>
      <c r="F256" s="703"/>
      <c r="G256" s="703"/>
      <c r="H256" s="703"/>
      <c r="I256" s="703"/>
    </row>
    <row r="257" spans="1:12" ht="12" customHeight="1" x14ac:dyDescent="0.25">
      <c r="A257" s="702" t="s">
        <v>29</v>
      </c>
      <c r="B257" s="702"/>
      <c r="C257" s="703" t="s">
        <v>30</v>
      </c>
      <c r="D257" s="703"/>
      <c r="E257" s="703"/>
      <c r="F257" s="703"/>
      <c r="G257" s="703"/>
      <c r="H257" s="703"/>
      <c r="I257" s="703"/>
    </row>
    <row r="258" spans="1:12" ht="12" customHeight="1" x14ac:dyDescent="0.25">
      <c r="A258" s="702" t="s">
        <v>31</v>
      </c>
      <c r="B258" s="702"/>
      <c r="C258" s="703" t="s">
        <v>164</v>
      </c>
      <c r="D258" s="703"/>
      <c r="E258" s="703"/>
      <c r="F258" s="703"/>
      <c r="G258" s="703"/>
      <c r="H258" s="703"/>
      <c r="I258" s="703"/>
    </row>
    <row r="259" spans="1:12" ht="12" customHeight="1" x14ac:dyDescent="0.25">
      <c r="A259" s="704" t="s">
        <v>33</v>
      </c>
      <c r="B259" s="704"/>
      <c r="C259" s="97" t="s">
        <v>34</v>
      </c>
      <c r="D259" s="705" t="s">
        <v>165</v>
      </c>
      <c r="E259" s="705"/>
      <c r="F259" s="705"/>
      <c r="G259" s="705"/>
      <c r="H259" s="705"/>
      <c r="I259" s="97"/>
    </row>
    <row r="260" spans="1:12" ht="34.5" customHeight="1" x14ac:dyDescent="0.25">
      <c r="A260" s="7" t="s">
        <v>37</v>
      </c>
      <c r="B260" s="7"/>
      <c r="C260" s="6" t="s">
        <v>38</v>
      </c>
      <c r="D260" s="25" t="s">
        <v>166</v>
      </c>
      <c r="E260" s="98" t="s">
        <v>167</v>
      </c>
      <c r="F260" s="98" t="s">
        <v>41</v>
      </c>
      <c r="G260" s="98" t="s">
        <v>43</v>
      </c>
      <c r="H260" s="98" t="s">
        <v>168</v>
      </c>
      <c r="I260" s="25" t="s">
        <v>169</v>
      </c>
    </row>
    <row r="261" spans="1:12" ht="12" customHeight="1" x14ac:dyDescent="0.25">
      <c r="A261" s="6" t="s">
        <v>46</v>
      </c>
      <c r="B261" s="6" t="s">
        <v>47</v>
      </c>
      <c r="C261" s="6"/>
      <c r="D261" s="6" t="s">
        <v>170</v>
      </c>
      <c r="E261" s="6" t="s">
        <v>171</v>
      </c>
      <c r="F261" s="25" t="s">
        <v>119</v>
      </c>
      <c r="G261" s="25" t="s">
        <v>120</v>
      </c>
      <c r="H261" s="25" t="s">
        <v>172</v>
      </c>
      <c r="I261" s="7" t="s">
        <v>121</v>
      </c>
    </row>
    <row r="262" spans="1:12" x14ac:dyDescent="0.25">
      <c r="A262" s="6"/>
      <c r="B262" s="6"/>
      <c r="C262" s="6"/>
      <c r="D262" s="6"/>
      <c r="E262" s="6"/>
      <c r="F262" s="25" t="s">
        <v>173</v>
      </c>
      <c r="G262" s="25" t="s">
        <v>174</v>
      </c>
      <c r="H262" s="25" t="s">
        <v>175</v>
      </c>
      <c r="I262" s="7"/>
    </row>
    <row r="263" spans="1:12" ht="12" customHeight="1" x14ac:dyDescent="0.25">
      <c r="A263" s="6"/>
      <c r="B263" s="6"/>
      <c r="C263" s="6"/>
      <c r="D263" s="6" t="s">
        <v>54</v>
      </c>
      <c r="E263" s="6" t="s">
        <v>176</v>
      </c>
      <c r="F263" s="6" t="s">
        <v>56</v>
      </c>
      <c r="G263" s="6" t="s">
        <v>58</v>
      </c>
      <c r="H263" s="6" t="s">
        <v>177</v>
      </c>
      <c r="I263" s="6" t="s">
        <v>178</v>
      </c>
    </row>
    <row r="264" spans="1:12" x14ac:dyDescent="0.25">
      <c r="A264" s="6"/>
      <c r="B264" s="6"/>
      <c r="C264" s="6"/>
      <c r="D264" s="6"/>
      <c r="E264" s="6"/>
      <c r="F264" s="6"/>
      <c r="G264" s="6"/>
      <c r="H264" s="6"/>
      <c r="I264" s="6"/>
    </row>
    <row r="265" spans="1:12" x14ac:dyDescent="0.25">
      <c r="A265" s="6"/>
      <c r="B265" s="6"/>
      <c r="C265" s="6"/>
      <c r="D265" s="6"/>
      <c r="E265" s="6"/>
      <c r="F265" s="6"/>
      <c r="G265" s="6"/>
      <c r="H265" s="6"/>
      <c r="I265" s="6"/>
    </row>
    <row r="266" spans="1:12" ht="13.5" x14ac:dyDescent="0.35">
      <c r="A266" s="6"/>
      <c r="B266" s="6"/>
      <c r="C266" s="6"/>
      <c r="D266" s="99" t="s">
        <v>179</v>
      </c>
      <c r="E266" s="99" t="s">
        <v>180</v>
      </c>
      <c r="F266" s="99" t="s">
        <v>63</v>
      </c>
      <c r="G266" s="99" t="s">
        <v>65</v>
      </c>
      <c r="H266" s="99" t="s">
        <v>181</v>
      </c>
      <c r="I266" s="99" t="s">
        <v>181</v>
      </c>
    </row>
    <row r="267" spans="1:12" ht="12.75" customHeight="1" x14ac:dyDescent="0.25">
      <c r="A267" s="689" t="s">
        <v>68</v>
      </c>
      <c r="B267" s="689" t="s">
        <v>68</v>
      </c>
      <c r="C267" s="27" t="s">
        <v>182</v>
      </c>
      <c r="D267" s="41"/>
      <c r="E267" s="113"/>
      <c r="F267" s="38"/>
      <c r="G267" s="40"/>
      <c r="H267" s="73"/>
      <c r="I267" s="101"/>
      <c r="K267">
        <v>1</v>
      </c>
      <c r="L267">
        <f>K254*100+K267</f>
        <v>1601</v>
      </c>
    </row>
    <row r="268" spans="1:12" x14ac:dyDescent="0.25">
      <c r="A268" s="689"/>
      <c r="B268" s="689"/>
      <c r="C268" s="36" t="s">
        <v>183</v>
      </c>
      <c r="D268" s="41">
        <f>SUM(D269:D271)</f>
        <v>0</v>
      </c>
      <c r="E268" s="39"/>
      <c r="F268" s="39"/>
      <c r="G268" s="39"/>
      <c r="H268" s="73">
        <f>SUM(H269:H271)</f>
        <v>0</v>
      </c>
      <c r="I268" s="73">
        <f>SUM(I269:I271)</f>
        <v>0</v>
      </c>
    </row>
    <row r="269" spans="1:12" x14ac:dyDescent="0.25">
      <c r="A269" s="689"/>
      <c r="B269" s="689"/>
      <c r="C269" s="80" t="s">
        <v>86</v>
      </c>
      <c r="D269" s="33"/>
      <c r="E269" s="103"/>
      <c r="F269" s="103"/>
      <c r="G269" s="103"/>
      <c r="H269" s="34"/>
      <c r="I269" s="103"/>
      <c r="K269">
        <v>2</v>
      </c>
      <c r="L269">
        <f>K254*100+K269</f>
        <v>1602</v>
      </c>
    </row>
    <row r="270" spans="1:12" x14ac:dyDescent="0.25">
      <c r="A270" s="689"/>
      <c r="B270" s="689"/>
      <c r="C270" s="80" t="s">
        <v>184</v>
      </c>
      <c r="D270" s="33"/>
      <c r="E270" s="103"/>
      <c r="F270" s="103"/>
      <c r="G270" s="103"/>
      <c r="H270" s="34"/>
      <c r="I270" s="103"/>
      <c r="K270">
        <v>3</v>
      </c>
      <c r="L270">
        <f>K254*100+K270</f>
        <v>1603</v>
      </c>
    </row>
    <row r="271" spans="1:12" x14ac:dyDescent="0.25">
      <c r="A271" s="689"/>
      <c r="B271" s="689"/>
      <c r="C271" s="80" t="s">
        <v>185</v>
      </c>
      <c r="D271" s="33"/>
      <c r="E271" s="103"/>
      <c r="F271" s="103"/>
      <c r="G271" s="103"/>
      <c r="H271" s="34"/>
      <c r="I271" s="103"/>
      <c r="K271">
        <v>4</v>
      </c>
      <c r="L271">
        <f>K254*100+K271</f>
        <v>1604</v>
      </c>
    </row>
    <row r="272" spans="1:12" x14ac:dyDescent="0.25">
      <c r="A272" s="706" t="s">
        <v>91</v>
      </c>
      <c r="B272" s="706"/>
      <c r="C272" s="706"/>
      <c r="D272" s="48"/>
      <c r="E272" s="112"/>
      <c r="F272" s="112"/>
      <c r="G272" s="112"/>
      <c r="H272" s="73">
        <f>H267+H268</f>
        <v>0</v>
      </c>
      <c r="I272" s="73">
        <f>I267+I268</f>
        <v>0</v>
      </c>
    </row>
    <row r="273" spans="1:12" x14ac:dyDescent="0.25">
      <c r="A273" s="707" t="s">
        <v>186</v>
      </c>
      <c r="B273" s="707"/>
      <c r="C273" s="707"/>
      <c r="D273" s="707"/>
      <c r="E273" s="707"/>
      <c r="F273" s="707"/>
      <c r="G273" s="707"/>
      <c r="H273" s="707"/>
      <c r="I273" s="707"/>
    </row>
    <row r="274" spans="1:12" x14ac:dyDescent="0.25">
      <c r="A274" s="692" t="s">
        <v>23</v>
      </c>
      <c r="B274" s="692"/>
      <c r="C274" s="693">
        <f>Presentación!$C$3</f>
        <v>1990</v>
      </c>
      <c r="D274" s="693"/>
      <c r="E274" s="693"/>
      <c r="F274" s="693"/>
      <c r="G274" s="693"/>
      <c r="H274" s="693"/>
      <c r="I274" s="693"/>
    </row>
    <row r="275" spans="1:12" ht="12" customHeight="1" x14ac:dyDescent="0.25">
      <c r="A275" s="694" t="s">
        <v>24</v>
      </c>
      <c r="B275" s="694"/>
      <c r="C275" s="699" t="s">
        <v>104</v>
      </c>
      <c r="D275" s="699"/>
      <c r="E275" s="699"/>
      <c r="F275" s="699"/>
      <c r="G275" s="699"/>
      <c r="H275" s="699"/>
      <c r="I275" s="699"/>
      <c r="K275">
        <v>8</v>
      </c>
    </row>
    <row r="276" spans="1:12" ht="13.5" customHeight="1" x14ac:dyDescent="0.25">
      <c r="A276" s="702" t="s">
        <v>5</v>
      </c>
      <c r="B276" s="702"/>
      <c r="C276" s="703" t="s">
        <v>26</v>
      </c>
      <c r="D276" s="703"/>
      <c r="E276" s="703"/>
      <c r="F276" s="703"/>
      <c r="G276" s="703"/>
      <c r="H276" s="703"/>
      <c r="I276" s="703"/>
    </row>
    <row r="277" spans="1:12" ht="13.5" customHeight="1" x14ac:dyDescent="0.25">
      <c r="A277" s="702" t="s">
        <v>27</v>
      </c>
      <c r="B277" s="702"/>
      <c r="C277" s="703" t="s">
        <v>163</v>
      </c>
      <c r="D277" s="703"/>
      <c r="E277" s="703"/>
      <c r="F277" s="703"/>
      <c r="G277" s="703"/>
      <c r="H277" s="703"/>
      <c r="I277" s="703"/>
    </row>
    <row r="278" spans="1:12" ht="12" customHeight="1" x14ac:dyDescent="0.25">
      <c r="A278" s="702" t="s">
        <v>29</v>
      </c>
      <c r="B278" s="702"/>
      <c r="C278" s="703" t="s">
        <v>30</v>
      </c>
      <c r="D278" s="703"/>
      <c r="E278" s="703"/>
      <c r="F278" s="703"/>
      <c r="G278" s="703"/>
      <c r="H278" s="703"/>
      <c r="I278" s="703"/>
    </row>
    <row r="279" spans="1:12" ht="12" customHeight="1" x14ac:dyDescent="0.25">
      <c r="A279" s="702" t="s">
        <v>31</v>
      </c>
      <c r="B279" s="702"/>
      <c r="C279" s="703" t="s">
        <v>164</v>
      </c>
      <c r="D279" s="703"/>
      <c r="E279" s="703"/>
      <c r="F279" s="703"/>
      <c r="G279" s="703"/>
      <c r="H279" s="703"/>
      <c r="I279" s="703"/>
    </row>
    <row r="280" spans="1:12" ht="12" customHeight="1" x14ac:dyDescent="0.25">
      <c r="A280" s="704" t="s">
        <v>33</v>
      </c>
      <c r="B280" s="704"/>
      <c r="C280" s="97" t="s">
        <v>34</v>
      </c>
      <c r="D280" s="705" t="s">
        <v>165</v>
      </c>
      <c r="E280" s="705"/>
      <c r="F280" s="705"/>
      <c r="G280" s="705"/>
      <c r="H280" s="705"/>
      <c r="I280" s="97"/>
    </row>
    <row r="281" spans="1:12" ht="34.5" customHeight="1" x14ac:dyDescent="0.25">
      <c r="A281" s="7" t="s">
        <v>37</v>
      </c>
      <c r="B281" s="7"/>
      <c r="C281" s="6" t="s">
        <v>38</v>
      </c>
      <c r="D281" s="25" t="s">
        <v>166</v>
      </c>
      <c r="E281" s="98" t="s">
        <v>167</v>
      </c>
      <c r="F281" s="98" t="s">
        <v>41</v>
      </c>
      <c r="G281" s="98" t="s">
        <v>43</v>
      </c>
      <c r="H281" s="98" t="s">
        <v>168</v>
      </c>
      <c r="I281" s="25" t="s">
        <v>169</v>
      </c>
    </row>
    <row r="282" spans="1:12" ht="12.75" customHeight="1" x14ac:dyDescent="0.25">
      <c r="A282" s="6" t="s">
        <v>46</v>
      </c>
      <c r="B282" s="6" t="s">
        <v>47</v>
      </c>
      <c r="C282" s="6"/>
      <c r="D282" s="6" t="s">
        <v>170</v>
      </c>
      <c r="E282" s="6" t="s">
        <v>171</v>
      </c>
      <c r="F282" s="25" t="s">
        <v>119</v>
      </c>
      <c r="G282" s="25" t="s">
        <v>120</v>
      </c>
      <c r="H282" s="25" t="s">
        <v>172</v>
      </c>
      <c r="I282" s="7" t="s">
        <v>121</v>
      </c>
    </row>
    <row r="283" spans="1:12" x14ac:dyDescent="0.25">
      <c r="A283" s="6"/>
      <c r="B283" s="6"/>
      <c r="C283" s="6"/>
      <c r="D283" s="6"/>
      <c r="E283" s="6"/>
      <c r="F283" s="25" t="s">
        <v>173</v>
      </c>
      <c r="G283" s="25" t="s">
        <v>174</v>
      </c>
      <c r="H283" s="25" t="s">
        <v>175</v>
      </c>
      <c r="I283" s="7"/>
    </row>
    <row r="284" spans="1:12" ht="12.75" customHeight="1" x14ac:dyDescent="0.25">
      <c r="A284" s="6"/>
      <c r="B284" s="6"/>
      <c r="C284" s="6"/>
      <c r="D284" s="6" t="s">
        <v>54</v>
      </c>
      <c r="E284" s="6" t="s">
        <v>176</v>
      </c>
      <c r="F284" s="6" t="s">
        <v>56</v>
      </c>
      <c r="G284" s="6" t="s">
        <v>58</v>
      </c>
      <c r="H284" s="6" t="s">
        <v>177</v>
      </c>
      <c r="I284" s="6" t="s">
        <v>178</v>
      </c>
    </row>
    <row r="285" spans="1:12" x14ac:dyDescent="0.25">
      <c r="A285" s="6"/>
      <c r="B285" s="6"/>
      <c r="C285" s="6"/>
      <c r="D285" s="6"/>
      <c r="E285" s="6"/>
      <c r="F285" s="6"/>
      <c r="G285" s="6"/>
      <c r="H285" s="6"/>
      <c r="I285" s="6"/>
    </row>
    <row r="286" spans="1:12" ht="13.5" customHeight="1" x14ac:dyDescent="0.25">
      <c r="A286" s="6"/>
      <c r="B286" s="6"/>
      <c r="C286" s="6"/>
      <c r="D286" s="6"/>
      <c r="E286" s="6"/>
      <c r="F286" s="6"/>
      <c r="G286" s="6"/>
      <c r="H286" s="6"/>
      <c r="I286" s="6"/>
    </row>
    <row r="287" spans="1:12" ht="13.5" x14ac:dyDescent="0.35">
      <c r="A287" s="6"/>
      <c r="B287" s="6"/>
      <c r="C287" s="6"/>
      <c r="D287" s="99" t="s">
        <v>179</v>
      </c>
      <c r="E287" s="99" t="s">
        <v>180</v>
      </c>
      <c r="F287" s="99" t="s">
        <v>63</v>
      </c>
      <c r="G287" s="99" t="s">
        <v>65</v>
      </c>
      <c r="H287" s="99" t="s">
        <v>181</v>
      </c>
      <c r="I287" s="99" t="s">
        <v>181</v>
      </c>
    </row>
    <row r="288" spans="1:12" ht="12.75" customHeight="1" x14ac:dyDescent="0.25">
      <c r="A288" s="689" t="s">
        <v>68</v>
      </c>
      <c r="B288" s="689" t="s">
        <v>68</v>
      </c>
      <c r="C288" s="27" t="s">
        <v>182</v>
      </c>
      <c r="D288" s="41"/>
      <c r="E288" s="113"/>
      <c r="F288" s="38"/>
      <c r="G288" s="40"/>
      <c r="H288" s="73"/>
      <c r="I288" s="101"/>
      <c r="K288">
        <v>1</v>
      </c>
      <c r="L288">
        <f>K275*100+K288</f>
        <v>801</v>
      </c>
    </row>
    <row r="289" spans="1:12" x14ac:dyDescent="0.25">
      <c r="A289" s="689"/>
      <c r="B289" s="689"/>
      <c r="C289" s="36" t="s">
        <v>183</v>
      </c>
      <c r="D289" s="41">
        <f>SUM(D290:D292)</f>
        <v>0</v>
      </c>
      <c r="E289" s="39"/>
      <c r="F289" s="39"/>
      <c r="G289" s="39"/>
      <c r="H289" s="73">
        <f>SUM(H290:H292)</f>
        <v>0</v>
      </c>
      <c r="I289" s="73">
        <f>SUM(I290:I292)</f>
        <v>0</v>
      </c>
    </row>
    <row r="290" spans="1:12" x14ac:dyDescent="0.25">
      <c r="A290" s="689"/>
      <c r="B290" s="689"/>
      <c r="C290" s="80" t="s">
        <v>86</v>
      </c>
      <c r="D290" s="33"/>
      <c r="E290" s="103"/>
      <c r="F290" s="103"/>
      <c r="G290" s="103"/>
      <c r="H290" s="34"/>
      <c r="I290" s="103"/>
      <c r="K290">
        <v>2</v>
      </c>
      <c r="L290">
        <f>K275*100+K290</f>
        <v>802</v>
      </c>
    </row>
    <row r="291" spans="1:12" x14ac:dyDescent="0.25">
      <c r="A291" s="689"/>
      <c r="B291" s="689"/>
      <c r="C291" s="80" t="s">
        <v>184</v>
      </c>
      <c r="D291" s="33"/>
      <c r="E291" s="103"/>
      <c r="F291" s="103"/>
      <c r="G291" s="103"/>
      <c r="H291" s="34"/>
      <c r="I291" s="103"/>
      <c r="K291">
        <v>3</v>
      </c>
      <c r="L291">
        <f>K275*100+K291</f>
        <v>803</v>
      </c>
    </row>
    <row r="292" spans="1:12" x14ac:dyDescent="0.25">
      <c r="A292" s="689"/>
      <c r="B292" s="689"/>
      <c r="C292" s="80" t="s">
        <v>185</v>
      </c>
      <c r="D292" s="33"/>
      <c r="E292" s="103"/>
      <c r="F292" s="103"/>
      <c r="G292" s="103"/>
      <c r="H292" s="34"/>
      <c r="I292" s="103"/>
      <c r="K292">
        <v>4</v>
      </c>
      <c r="L292">
        <f>K275*100+K292</f>
        <v>804</v>
      </c>
    </row>
    <row r="293" spans="1:12" x14ac:dyDescent="0.25">
      <c r="A293" s="706" t="s">
        <v>91</v>
      </c>
      <c r="B293" s="706"/>
      <c r="C293" s="706"/>
      <c r="D293" s="48"/>
      <c r="E293" s="112"/>
      <c r="F293" s="112"/>
      <c r="G293" s="112"/>
      <c r="H293" s="73">
        <f>H288+H289</f>
        <v>0</v>
      </c>
      <c r="I293" s="73">
        <f>I288+I289</f>
        <v>0</v>
      </c>
    </row>
    <row r="294" spans="1:12" x14ac:dyDescent="0.25">
      <c r="A294" s="707" t="s">
        <v>186</v>
      </c>
      <c r="B294" s="707"/>
      <c r="C294" s="707"/>
      <c r="D294" s="707"/>
      <c r="E294" s="707"/>
      <c r="F294" s="707"/>
      <c r="G294" s="707"/>
      <c r="H294" s="707"/>
      <c r="I294" s="707"/>
    </row>
    <row r="295" spans="1:12" x14ac:dyDescent="0.25">
      <c r="A295" s="692" t="s">
        <v>23</v>
      </c>
      <c r="B295" s="692"/>
      <c r="C295" s="693">
        <f>Presentación!$C$3</f>
        <v>1990</v>
      </c>
      <c r="D295" s="693"/>
      <c r="E295" s="693"/>
      <c r="F295" s="693"/>
      <c r="G295" s="693"/>
      <c r="H295" s="693"/>
      <c r="I295" s="693"/>
    </row>
    <row r="296" spans="1:12" ht="12" customHeight="1" x14ac:dyDescent="0.25">
      <c r="A296" s="694" t="s">
        <v>24</v>
      </c>
      <c r="B296" s="694"/>
      <c r="C296" s="699" t="s">
        <v>105</v>
      </c>
      <c r="D296" s="699"/>
      <c r="E296" s="699"/>
      <c r="F296" s="699"/>
      <c r="G296" s="699"/>
      <c r="H296" s="699"/>
      <c r="I296" s="699"/>
      <c r="K296">
        <v>9</v>
      </c>
    </row>
    <row r="297" spans="1:12" ht="13.5" customHeight="1" x14ac:dyDescent="0.25">
      <c r="A297" s="702" t="s">
        <v>5</v>
      </c>
      <c r="B297" s="702"/>
      <c r="C297" s="703" t="s">
        <v>26</v>
      </c>
      <c r="D297" s="703"/>
      <c r="E297" s="703"/>
      <c r="F297" s="703"/>
      <c r="G297" s="703"/>
      <c r="H297" s="703"/>
      <c r="I297" s="703"/>
    </row>
    <row r="298" spans="1:12" ht="13.5" customHeight="1" x14ac:dyDescent="0.25">
      <c r="A298" s="702" t="s">
        <v>27</v>
      </c>
      <c r="B298" s="702"/>
      <c r="C298" s="703" t="s">
        <v>163</v>
      </c>
      <c r="D298" s="703"/>
      <c r="E298" s="703"/>
      <c r="F298" s="703"/>
      <c r="G298" s="703"/>
      <c r="H298" s="703"/>
      <c r="I298" s="703"/>
    </row>
    <row r="299" spans="1:12" ht="12" customHeight="1" x14ac:dyDescent="0.25">
      <c r="A299" s="702" t="s">
        <v>29</v>
      </c>
      <c r="B299" s="702"/>
      <c r="C299" s="703" t="s">
        <v>30</v>
      </c>
      <c r="D299" s="703"/>
      <c r="E299" s="703"/>
      <c r="F299" s="703"/>
      <c r="G299" s="703"/>
      <c r="H299" s="703"/>
      <c r="I299" s="703"/>
    </row>
    <row r="300" spans="1:12" ht="12" customHeight="1" x14ac:dyDescent="0.25">
      <c r="A300" s="702" t="s">
        <v>31</v>
      </c>
      <c r="B300" s="702"/>
      <c r="C300" s="703" t="s">
        <v>164</v>
      </c>
      <c r="D300" s="703"/>
      <c r="E300" s="703"/>
      <c r="F300" s="703"/>
      <c r="G300" s="703"/>
      <c r="H300" s="703"/>
      <c r="I300" s="703"/>
    </row>
    <row r="301" spans="1:12" ht="12" customHeight="1" x14ac:dyDescent="0.25">
      <c r="A301" s="704" t="s">
        <v>33</v>
      </c>
      <c r="B301" s="704"/>
      <c r="C301" s="97" t="s">
        <v>34</v>
      </c>
      <c r="D301" s="705" t="s">
        <v>165</v>
      </c>
      <c r="E301" s="705"/>
      <c r="F301" s="705"/>
      <c r="G301" s="705"/>
      <c r="H301" s="705"/>
      <c r="I301" s="97"/>
    </row>
    <row r="302" spans="1:12" ht="34.5" customHeight="1" x14ac:dyDescent="0.25">
      <c r="A302" s="7" t="s">
        <v>37</v>
      </c>
      <c r="B302" s="7"/>
      <c r="C302" s="7" t="s">
        <v>38</v>
      </c>
      <c r="D302" s="25" t="s">
        <v>166</v>
      </c>
      <c r="E302" s="98" t="s">
        <v>167</v>
      </c>
      <c r="F302" s="98" t="s">
        <v>41</v>
      </c>
      <c r="G302" s="98" t="s">
        <v>43</v>
      </c>
      <c r="H302" s="98" t="s">
        <v>168</v>
      </c>
      <c r="I302" s="25" t="s">
        <v>169</v>
      </c>
    </row>
    <row r="303" spans="1:12" ht="12.75" customHeight="1" x14ac:dyDescent="0.25">
      <c r="A303" s="7" t="s">
        <v>46</v>
      </c>
      <c r="B303" s="7" t="s">
        <v>47</v>
      </c>
      <c r="C303" s="7"/>
      <c r="D303" s="7" t="s">
        <v>170</v>
      </c>
      <c r="E303" s="7" t="s">
        <v>171</v>
      </c>
      <c r="F303" s="25" t="s">
        <v>119</v>
      </c>
      <c r="G303" s="25" t="s">
        <v>120</v>
      </c>
      <c r="H303" s="25" t="s">
        <v>172</v>
      </c>
      <c r="I303" s="7" t="s">
        <v>121</v>
      </c>
    </row>
    <row r="304" spans="1:12" x14ac:dyDescent="0.25">
      <c r="A304" s="7"/>
      <c r="B304" s="7"/>
      <c r="C304" s="7"/>
      <c r="D304" s="7"/>
      <c r="E304" s="7"/>
      <c r="F304" s="25" t="s">
        <v>173</v>
      </c>
      <c r="G304" s="25" t="s">
        <v>174</v>
      </c>
      <c r="H304" s="25" t="s">
        <v>175</v>
      </c>
      <c r="I304" s="7"/>
    </row>
    <row r="305" spans="1:12" ht="12.75" customHeight="1" x14ac:dyDescent="0.25">
      <c r="A305" s="7"/>
      <c r="B305" s="7"/>
      <c r="C305" s="7"/>
      <c r="D305" s="7" t="s">
        <v>54</v>
      </c>
      <c r="E305" s="7" t="s">
        <v>176</v>
      </c>
      <c r="F305" s="7" t="s">
        <v>56</v>
      </c>
      <c r="G305" s="7" t="s">
        <v>58</v>
      </c>
      <c r="H305" s="7" t="s">
        <v>177</v>
      </c>
      <c r="I305" s="7" t="s">
        <v>178</v>
      </c>
    </row>
    <row r="306" spans="1:12" x14ac:dyDescent="0.25">
      <c r="A306" s="7"/>
      <c r="B306" s="7"/>
      <c r="C306" s="7"/>
      <c r="D306" s="7"/>
      <c r="E306" s="7"/>
      <c r="F306" s="7"/>
      <c r="G306" s="7"/>
      <c r="H306" s="7"/>
      <c r="I306" s="7"/>
    </row>
    <row r="307" spans="1:12" ht="13.5" customHeight="1" x14ac:dyDescent="0.25">
      <c r="A307" s="7"/>
      <c r="B307" s="7"/>
      <c r="C307" s="7"/>
      <c r="D307" s="7"/>
      <c r="E307" s="7"/>
      <c r="F307" s="7"/>
      <c r="G307" s="7"/>
      <c r="H307" s="7"/>
      <c r="I307" s="7"/>
    </row>
    <row r="308" spans="1:12" ht="13.5" x14ac:dyDescent="0.35">
      <c r="A308" s="7"/>
      <c r="B308" s="7"/>
      <c r="C308" s="7"/>
      <c r="D308" s="114" t="s">
        <v>179</v>
      </c>
      <c r="E308" s="114" t="s">
        <v>180</v>
      </c>
      <c r="F308" s="114" t="s">
        <v>63</v>
      </c>
      <c r="G308" s="114" t="s">
        <v>65</v>
      </c>
      <c r="H308" s="114" t="s">
        <v>181</v>
      </c>
      <c r="I308" s="114" t="s">
        <v>181</v>
      </c>
    </row>
    <row r="309" spans="1:12" ht="12" customHeight="1" x14ac:dyDescent="0.25">
      <c r="A309" s="7" t="s">
        <v>68</v>
      </c>
      <c r="B309" s="7" t="s">
        <v>68</v>
      </c>
      <c r="C309" s="36" t="s">
        <v>182</v>
      </c>
      <c r="D309" s="41"/>
      <c r="E309" s="113"/>
      <c r="F309" s="38"/>
      <c r="G309" s="40"/>
      <c r="H309" s="73"/>
      <c r="I309" s="101"/>
      <c r="K309">
        <v>1</v>
      </c>
      <c r="L309">
        <f>K296*100+K309</f>
        <v>901</v>
      </c>
    </row>
    <row r="310" spans="1:12" x14ac:dyDescent="0.25">
      <c r="A310" s="7"/>
      <c r="B310" s="7"/>
      <c r="C310" s="36" t="s">
        <v>183</v>
      </c>
      <c r="D310" s="41">
        <f>SUM(D311:D313)</f>
        <v>0</v>
      </c>
      <c r="E310" s="39"/>
      <c r="F310" s="39"/>
      <c r="G310" s="39"/>
      <c r="H310" s="73">
        <f>SUM(H311:H313)</f>
        <v>0</v>
      </c>
      <c r="I310" s="73">
        <f>SUM(I311:I313)</f>
        <v>0</v>
      </c>
    </row>
    <row r="311" spans="1:12" x14ac:dyDescent="0.25">
      <c r="A311" s="7"/>
      <c r="B311" s="7"/>
      <c r="C311" s="80" t="s">
        <v>86</v>
      </c>
      <c r="D311" s="33"/>
      <c r="E311" s="103"/>
      <c r="F311" s="103"/>
      <c r="G311" s="103"/>
      <c r="H311" s="34"/>
      <c r="I311" s="103"/>
      <c r="K311">
        <v>2</v>
      </c>
      <c r="L311">
        <f>K296*100+K311</f>
        <v>902</v>
      </c>
    </row>
    <row r="312" spans="1:12" x14ac:dyDescent="0.25">
      <c r="A312" s="7"/>
      <c r="B312" s="7"/>
      <c r="C312" s="80" t="s">
        <v>184</v>
      </c>
      <c r="D312" s="33"/>
      <c r="E312" s="103"/>
      <c r="F312" s="103"/>
      <c r="G312" s="103"/>
      <c r="H312" s="34"/>
      <c r="I312" s="103"/>
      <c r="K312">
        <v>3</v>
      </c>
      <c r="L312">
        <f>K296*100+K312</f>
        <v>903</v>
      </c>
    </row>
    <row r="313" spans="1:12" x14ac:dyDescent="0.25">
      <c r="A313" s="7"/>
      <c r="B313" s="7"/>
      <c r="C313" s="80" t="s">
        <v>185</v>
      </c>
      <c r="D313" s="33"/>
      <c r="E313" s="103"/>
      <c r="F313" s="103"/>
      <c r="G313" s="103"/>
      <c r="H313" s="34"/>
      <c r="I313" s="103"/>
      <c r="K313">
        <v>4</v>
      </c>
      <c r="L313">
        <f>K296*100+K313</f>
        <v>904</v>
      </c>
    </row>
    <row r="314" spans="1:12" x14ac:dyDescent="0.25">
      <c r="A314" s="706" t="s">
        <v>91</v>
      </c>
      <c r="B314" s="706"/>
      <c r="C314" s="706"/>
      <c r="D314" s="48"/>
      <c r="E314" s="112"/>
      <c r="F314" s="112"/>
      <c r="G314" s="112"/>
      <c r="H314" s="73">
        <f>H309+H310</f>
        <v>0</v>
      </c>
      <c r="I314" s="73">
        <f>I309+I310</f>
        <v>0</v>
      </c>
    </row>
    <row r="315" spans="1:12" x14ac:dyDescent="0.25">
      <c r="A315" s="707" t="s">
        <v>186</v>
      </c>
      <c r="B315" s="707"/>
      <c r="C315" s="707"/>
      <c r="D315" s="707"/>
      <c r="E315" s="707"/>
      <c r="F315" s="707"/>
      <c r="G315" s="707"/>
      <c r="H315" s="707"/>
      <c r="I315" s="707"/>
    </row>
    <row r="316" spans="1:12" x14ac:dyDescent="0.25">
      <c r="A316" s="692" t="s">
        <v>23</v>
      </c>
      <c r="B316" s="692"/>
      <c r="C316" s="693">
        <f>Presentación!$C$3</f>
        <v>1990</v>
      </c>
      <c r="D316" s="693"/>
      <c r="E316" s="693"/>
      <c r="F316" s="693"/>
      <c r="G316" s="693"/>
      <c r="H316" s="693"/>
      <c r="I316" s="693"/>
    </row>
    <row r="317" spans="1:12" ht="12" customHeight="1" x14ac:dyDescent="0.25">
      <c r="A317" s="694" t="s">
        <v>24</v>
      </c>
      <c r="B317" s="694"/>
      <c r="C317" s="699" t="s">
        <v>106</v>
      </c>
      <c r="D317" s="699"/>
      <c r="E317" s="699"/>
      <c r="F317" s="699"/>
      <c r="G317" s="699"/>
      <c r="H317" s="699"/>
      <c r="I317" s="699"/>
      <c r="K317">
        <v>14</v>
      </c>
    </row>
    <row r="318" spans="1:12" ht="13.5" customHeight="1" x14ac:dyDescent="0.25">
      <c r="A318" s="702" t="s">
        <v>5</v>
      </c>
      <c r="B318" s="702"/>
      <c r="C318" s="703" t="s">
        <v>26</v>
      </c>
      <c r="D318" s="703"/>
      <c r="E318" s="703"/>
      <c r="F318" s="703"/>
      <c r="G318" s="703"/>
      <c r="H318" s="703"/>
      <c r="I318" s="703"/>
    </row>
    <row r="319" spans="1:12" ht="13.5" customHeight="1" x14ac:dyDescent="0.25">
      <c r="A319" s="702" t="s">
        <v>27</v>
      </c>
      <c r="B319" s="702"/>
      <c r="C319" s="703" t="s">
        <v>163</v>
      </c>
      <c r="D319" s="703"/>
      <c r="E319" s="703"/>
      <c r="F319" s="703"/>
      <c r="G319" s="703"/>
      <c r="H319" s="703"/>
      <c r="I319" s="703"/>
    </row>
    <row r="320" spans="1:12" ht="12" customHeight="1" x14ac:dyDescent="0.25">
      <c r="A320" s="702" t="s">
        <v>29</v>
      </c>
      <c r="B320" s="702"/>
      <c r="C320" s="703" t="s">
        <v>30</v>
      </c>
      <c r="D320" s="703"/>
      <c r="E320" s="703"/>
      <c r="F320" s="703"/>
      <c r="G320" s="703"/>
      <c r="H320" s="703"/>
      <c r="I320" s="703"/>
    </row>
    <row r="321" spans="1:12" ht="12" customHeight="1" x14ac:dyDescent="0.25">
      <c r="A321" s="702" t="s">
        <v>31</v>
      </c>
      <c r="B321" s="702"/>
      <c r="C321" s="703" t="s">
        <v>164</v>
      </c>
      <c r="D321" s="703"/>
      <c r="E321" s="703"/>
      <c r="F321" s="703"/>
      <c r="G321" s="703"/>
      <c r="H321" s="703"/>
      <c r="I321" s="703"/>
    </row>
    <row r="322" spans="1:12" ht="12" customHeight="1" x14ac:dyDescent="0.25">
      <c r="A322" s="704" t="s">
        <v>33</v>
      </c>
      <c r="B322" s="704"/>
      <c r="C322" s="97" t="s">
        <v>34</v>
      </c>
      <c r="D322" s="705" t="s">
        <v>165</v>
      </c>
      <c r="E322" s="705"/>
      <c r="F322" s="705"/>
      <c r="G322" s="705"/>
      <c r="H322" s="705"/>
      <c r="I322" s="97"/>
    </row>
    <row r="323" spans="1:12" ht="34.5" customHeight="1" x14ac:dyDescent="0.25">
      <c r="A323" s="7" t="s">
        <v>37</v>
      </c>
      <c r="B323" s="7"/>
      <c r="C323" s="6" t="s">
        <v>38</v>
      </c>
      <c r="D323" s="25" t="s">
        <v>166</v>
      </c>
      <c r="E323" s="98" t="s">
        <v>167</v>
      </c>
      <c r="F323" s="98" t="s">
        <v>41</v>
      </c>
      <c r="G323" s="98" t="s">
        <v>43</v>
      </c>
      <c r="H323" s="98" t="s">
        <v>168</v>
      </c>
      <c r="I323" s="25" t="s">
        <v>169</v>
      </c>
    </row>
    <row r="324" spans="1:12" ht="12.75" customHeight="1" x14ac:dyDescent="0.25">
      <c r="A324" s="6" t="s">
        <v>46</v>
      </c>
      <c r="B324" s="6" t="s">
        <v>47</v>
      </c>
      <c r="C324" s="6"/>
      <c r="D324" s="6" t="s">
        <v>170</v>
      </c>
      <c r="E324" s="6" t="s">
        <v>171</v>
      </c>
      <c r="F324" s="25" t="s">
        <v>119</v>
      </c>
      <c r="G324" s="25" t="s">
        <v>120</v>
      </c>
      <c r="H324" s="25" t="s">
        <v>172</v>
      </c>
      <c r="I324" s="7" t="s">
        <v>121</v>
      </c>
    </row>
    <row r="325" spans="1:12" x14ac:dyDescent="0.25">
      <c r="A325" s="6"/>
      <c r="B325" s="6"/>
      <c r="C325" s="6"/>
      <c r="D325" s="6"/>
      <c r="E325" s="6"/>
      <c r="F325" s="25" t="s">
        <v>173</v>
      </c>
      <c r="G325" s="25" t="s">
        <v>174</v>
      </c>
      <c r="H325" s="25" t="s">
        <v>175</v>
      </c>
      <c r="I325" s="7"/>
    </row>
    <row r="326" spans="1:12" ht="12.75" customHeight="1" x14ac:dyDescent="0.25">
      <c r="A326" s="6"/>
      <c r="B326" s="6"/>
      <c r="C326" s="6"/>
      <c r="D326" s="6" t="s">
        <v>54</v>
      </c>
      <c r="E326" s="6" t="s">
        <v>176</v>
      </c>
      <c r="F326" s="6" t="s">
        <v>56</v>
      </c>
      <c r="G326" s="6" t="s">
        <v>58</v>
      </c>
      <c r="H326" s="6" t="s">
        <v>177</v>
      </c>
      <c r="I326" s="6" t="s">
        <v>178</v>
      </c>
    </row>
    <row r="327" spans="1:12" x14ac:dyDescent="0.25">
      <c r="A327" s="6"/>
      <c r="B327" s="6"/>
      <c r="C327" s="6"/>
      <c r="D327" s="6"/>
      <c r="E327" s="6"/>
      <c r="F327" s="6"/>
      <c r="G327" s="6"/>
      <c r="H327" s="6"/>
      <c r="I327" s="6"/>
    </row>
    <row r="328" spans="1:12" ht="13.5" customHeight="1" x14ac:dyDescent="0.25">
      <c r="A328" s="6"/>
      <c r="B328" s="6"/>
      <c r="C328" s="6"/>
      <c r="D328" s="6"/>
      <c r="E328" s="6"/>
      <c r="F328" s="6"/>
      <c r="G328" s="6"/>
      <c r="H328" s="6"/>
      <c r="I328" s="6"/>
    </row>
    <row r="329" spans="1:12" ht="13.5" x14ac:dyDescent="0.35">
      <c r="A329" s="6"/>
      <c r="B329" s="6"/>
      <c r="C329" s="6"/>
      <c r="D329" s="99" t="s">
        <v>179</v>
      </c>
      <c r="E329" s="99" t="s">
        <v>180</v>
      </c>
      <c r="F329" s="99" t="s">
        <v>63</v>
      </c>
      <c r="G329" s="99" t="s">
        <v>65</v>
      </c>
      <c r="H329" s="99" t="s">
        <v>181</v>
      </c>
      <c r="I329" s="99" t="s">
        <v>181</v>
      </c>
    </row>
    <row r="330" spans="1:12" ht="12.75" customHeight="1" x14ac:dyDescent="0.25">
      <c r="A330" s="689" t="s">
        <v>68</v>
      </c>
      <c r="B330" s="689" t="s">
        <v>68</v>
      </c>
      <c r="C330" s="27" t="s">
        <v>182</v>
      </c>
      <c r="D330" s="41"/>
      <c r="E330" s="113"/>
      <c r="F330" s="38"/>
      <c r="G330" s="40"/>
      <c r="H330" s="73"/>
      <c r="I330" s="101"/>
      <c r="K330">
        <v>1</v>
      </c>
      <c r="L330">
        <f>K317*100+K330</f>
        <v>1401</v>
      </c>
    </row>
    <row r="331" spans="1:12" x14ac:dyDescent="0.25">
      <c r="A331" s="689"/>
      <c r="B331" s="689"/>
      <c r="C331" s="36" t="s">
        <v>183</v>
      </c>
      <c r="D331" s="41">
        <f>SUM(D332:D334)</f>
        <v>0</v>
      </c>
      <c r="E331" s="39"/>
      <c r="F331" s="39"/>
      <c r="G331" s="39"/>
      <c r="H331" s="73">
        <f>SUM(H332:H334)</f>
        <v>0</v>
      </c>
      <c r="I331" s="73">
        <f>SUM(I332:I334)</f>
        <v>0</v>
      </c>
    </row>
    <row r="332" spans="1:12" x14ac:dyDescent="0.25">
      <c r="A332" s="689"/>
      <c r="B332" s="689"/>
      <c r="C332" s="80" t="s">
        <v>86</v>
      </c>
      <c r="D332" s="33"/>
      <c r="E332" s="103"/>
      <c r="F332" s="103"/>
      <c r="G332" s="103"/>
      <c r="H332" s="34"/>
      <c r="I332" s="103"/>
      <c r="K332">
        <v>2</v>
      </c>
      <c r="L332">
        <f>K317*100+K332</f>
        <v>1402</v>
      </c>
    </row>
    <row r="333" spans="1:12" x14ac:dyDescent="0.25">
      <c r="A333" s="689"/>
      <c r="B333" s="689"/>
      <c r="C333" s="80" t="s">
        <v>184</v>
      </c>
      <c r="D333" s="33"/>
      <c r="E333" s="103"/>
      <c r="F333" s="103"/>
      <c r="G333" s="103"/>
      <c r="H333" s="34"/>
      <c r="I333" s="103"/>
      <c r="K333">
        <v>3</v>
      </c>
      <c r="L333">
        <f>K317*100+K333</f>
        <v>1403</v>
      </c>
    </row>
    <row r="334" spans="1:12" x14ac:dyDescent="0.25">
      <c r="A334" s="689"/>
      <c r="B334" s="689"/>
      <c r="C334" s="80" t="s">
        <v>185</v>
      </c>
      <c r="D334" s="33"/>
      <c r="E334" s="103"/>
      <c r="F334" s="103"/>
      <c r="G334" s="103"/>
      <c r="H334" s="34"/>
      <c r="I334" s="103"/>
      <c r="K334">
        <v>4</v>
      </c>
      <c r="L334">
        <f>K317*100+K334</f>
        <v>1404</v>
      </c>
    </row>
    <row r="335" spans="1:12" x14ac:dyDescent="0.25">
      <c r="A335" s="706" t="s">
        <v>91</v>
      </c>
      <c r="B335" s="706"/>
      <c r="C335" s="706"/>
      <c r="D335" s="48"/>
      <c r="E335" s="112"/>
      <c r="F335" s="112"/>
      <c r="G335" s="112"/>
      <c r="H335" s="73">
        <f>H330+H331</f>
        <v>0</v>
      </c>
      <c r="I335" s="73">
        <f>I330+I331</f>
        <v>0</v>
      </c>
    </row>
    <row r="336" spans="1:12" x14ac:dyDescent="0.25">
      <c r="A336" s="707" t="s">
        <v>186</v>
      </c>
      <c r="B336" s="707"/>
      <c r="C336" s="707"/>
      <c r="D336" s="707"/>
      <c r="E336" s="707"/>
      <c r="F336" s="707"/>
      <c r="G336" s="707"/>
      <c r="H336" s="707"/>
      <c r="I336" s="707"/>
    </row>
    <row r="337" spans="1:12" x14ac:dyDescent="0.25">
      <c r="A337" s="692" t="s">
        <v>23</v>
      </c>
      <c r="B337" s="692"/>
      <c r="C337" s="693">
        <f>Presentación!$C$3</f>
        <v>1990</v>
      </c>
      <c r="D337" s="693"/>
      <c r="E337" s="693"/>
      <c r="F337" s="693"/>
      <c r="G337" s="693"/>
      <c r="H337" s="693"/>
      <c r="I337" s="693"/>
    </row>
    <row r="338" spans="1:12" ht="12" customHeight="1" x14ac:dyDescent="0.25">
      <c r="A338" s="694" t="s">
        <v>24</v>
      </c>
      <c r="B338" s="694"/>
      <c r="C338" s="699" t="s">
        <v>107</v>
      </c>
      <c r="D338" s="699"/>
      <c r="E338" s="699"/>
      <c r="F338" s="699"/>
      <c r="G338" s="699"/>
      <c r="H338" s="699"/>
      <c r="I338" s="699"/>
      <c r="K338">
        <v>10</v>
      </c>
    </row>
    <row r="339" spans="1:12" ht="13.5" customHeight="1" x14ac:dyDescent="0.25">
      <c r="A339" s="702" t="s">
        <v>5</v>
      </c>
      <c r="B339" s="702"/>
      <c r="C339" s="703" t="s">
        <v>26</v>
      </c>
      <c r="D339" s="703"/>
      <c r="E339" s="703"/>
      <c r="F339" s="703"/>
      <c r="G339" s="703"/>
      <c r="H339" s="703"/>
      <c r="I339" s="703"/>
    </row>
    <row r="340" spans="1:12" ht="13.5" customHeight="1" x14ac:dyDescent="0.25">
      <c r="A340" s="702" t="s">
        <v>27</v>
      </c>
      <c r="B340" s="702"/>
      <c r="C340" s="703" t="s">
        <v>163</v>
      </c>
      <c r="D340" s="703"/>
      <c r="E340" s="703"/>
      <c r="F340" s="703"/>
      <c r="G340" s="703"/>
      <c r="H340" s="703"/>
      <c r="I340" s="703"/>
    </row>
    <row r="341" spans="1:12" ht="12" customHeight="1" x14ac:dyDescent="0.25">
      <c r="A341" s="702" t="s">
        <v>29</v>
      </c>
      <c r="B341" s="702"/>
      <c r="C341" s="703" t="s">
        <v>30</v>
      </c>
      <c r="D341" s="703"/>
      <c r="E341" s="703"/>
      <c r="F341" s="703"/>
      <c r="G341" s="703"/>
      <c r="H341" s="703"/>
      <c r="I341" s="703"/>
    </row>
    <row r="342" spans="1:12" ht="12" customHeight="1" x14ac:dyDescent="0.25">
      <c r="A342" s="702" t="s">
        <v>31</v>
      </c>
      <c r="B342" s="702"/>
      <c r="C342" s="703" t="s">
        <v>164</v>
      </c>
      <c r="D342" s="703"/>
      <c r="E342" s="703"/>
      <c r="F342" s="703"/>
      <c r="G342" s="703"/>
      <c r="H342" s="703"/>
      <c r="I342" s="703"/>
    </row>
    <row r="343" spans="1:12" ht="12" customHeight="1" x14ac:dyDescent="0.25">
      <c r="A343" s="704" t="s">
        <v>33</v>
      </c>
      <c r="B343" s="704"/>
      <c r="C343" s="97" t="s">
        <v>34</v>
      </c>
      <c r="D343" s="705" t="s">
        <v>165</v>
      </c>
      <c r="E343" s="705"/>
      <c r="F343" s="705"/>
      <c r="G343" s="705"/>
      <c r="H343" s="705"/>
      <c r="I343" s="97"/>
    </row>
    <row r="344" spans="1:12" ht="34.5" customHeight="1" x14ac:dyDescent="0.25">
      <c r="A344" s="7" t="s">
        <v>37</v>
      </c>
      <c r="B344" s="7"/>
      <c r="C344" s="6" t="s">
        <v>38</v>
      </c>
      <c r="D344" s="25" t="s">
        <v>166</v>
      </c>
      <c r="E344" s="98" t="s">
        <v>167</v>
      </c>
      <c r="F344" s="98" t="s">
        <v>41</v>
      </c>
      <c r="G344" s="98" t="s">
        <v>43</v>
      </c>
      <c r="H344" s="98" t="s">
        <v>168</v>
      </c>
      <c r="I344" s="25" t="s">
        <v>169</v>
      </c>
    </row>
    <row r="345" spans="1:12" ht="12.75" customHeight="1" x14ac:dyDescent="0.25">
      <c r="A345" s="6" t="s">
        <v>46</v>
      </c>
      <c r="B345" s="6" t="s">
        <v>47</v>
      </c>
      <c r="C345" s="6"/>
      <c r="D345" s="6" t="s">
        <v>170</v>
      </c>
      <c r="E345" s="6" t="s">
        <v>171</v>
      </c>
      <c r="F345" s="25" t="s">
        <v>119</v>
      </c>
      <c r="G345" s="25" t="s">
        <v>120</v>
      </c>
      <c r="H345" s="25" t="s">
        <v>172</v>
      </c>
      <c r="I345" s="7" t="s">
        <v>121</v>
      </c>
    </row>
    <row r="346" spans="1:12" x14ac:dyDescent="0.25">
      <c r="A346" s="6"/>
      <c r="B346" s="6"/>
      <c r="C346" s="6"/>
      <c r="D346" s="6"/>
      <c r="E346" s="6"/>
      <c r="F346" s="25" t="s">
        <v>173</v>
      </c>
      <c r="G346" s="25" t="s">
        <v>174</v>
      </c>
      <c r="H346" s="25" t="s">
        <v>175</v>
      </c>
      <c r="I346" s="7"/>
    </row>
    <row r="347" spans="1:12" ht="12.75" customHeight="1" x14ac:dyDescent="0.25">
      <c r="A347" s="6"/>
      <c r="B347" s="6"/>
      <c r="C347" s="6"/>
      <c r="D347" s="6" t="s">
        <v>54</v>
      </c>
      <c r="E347" s="6" t="s">
        <v>176</v>
      </c>
      <c r="F347" s="6" t="s">
        <v>56</v>
      </c>
      <c r="G347" s="6" t="s">
        <v>58</v>
      </c>
      <c r="H347" s="6" t="s">
        <v>177</v>
      </c>
      <c r="I347" s="6" t="s">
        <v>178</v>
      </c>
    </row>
    <row r="348" spans="1:12" x14ac:dyDescent="0.25">
      <c r="A348" s="6"/>
      <c r="B348" s="6"/>
      <c r="C348" s="6"/>
      <c r="D348" s="6"/>
      <c r="E348" s="6"/>
      <c r="F348" s="6"/>
      <c r="G348" s="6"/>
      <c r="H348" s="6"/>
      <c r="I348" s="6"/>
    </row>
    <row r="349" spans="1:12" ht="13.5" customHeight="1" x14ac:dyDescent="0.25">
      <c r="A349" s="6"/>
      <c r="B349" s="6"/>
      <c r="C349" s="6"/>
      <c r="D349" s="6"/>
      <c r="E349" s="6"/>
      <c r="F349" s="6"/>
      <c r="G349" s="6"/>
      <c r="H349" s="6"/>
      <c r="I349" s="6"/>
    </row>
    <row r="350" spans="1:12" ht="13.5" x14ac:dyDescent="0.35">
      <c r="A350" s="6"/>
      <c r="B350" s="6"/>
      <c r="C350" s="6"/>
      <c r="D350" s="99" t="s">
        <v>179</v>
      </c>
      <c r="E350" s="99" t="s">
        <v>180</v>
      </c>
      <c r="F350" s="99" t="s">
        <v>63</v>
      </c>
      <c r="G350" s="99" t="s">
        <v>65</v>
      </c>
      <c r="H350" s="99" t="s">
        <v>181</v>
      </c>
      <c r="I350" s="99" t="s">
        <v>181</v>
      </c>
    </row>
    <row r="351" spans="1:12" ht="12.75" customHeight="1" x14ac:dyDescent="0.25">
      <c r="A351" s="689" t="s">
        <v>68</v>
      </c>
      <c r="B351" s="689" t="s">
        <v>68</v>
      </c>
      <c r="C351" s="27" t="s">
        <v>182</v>
      </c>
      <c r="D351" s="41"/>
      <c r="E351" s="113"/>
      <c r="F351" s="38"/>
      <c r="G351" s="40"/>
      <c r="H351" s="73"/>
      <c r="I351" s="101"/>
      <c r="K351">
        <v>1</v>
      </c>
      <c r="L351">
        <f>K338*100+K351</f>
        <v>1001</v>
      </c>
    </row>
    <row r="352" spans="1:12" x14ac:dyDescent="0.25">
      <c r="A352" s="689"/>
      <c r="B352" s="689"/>
      <c r="C352" s="36" t="s">
        <v>183</v>
      </c>
      <c r="D352" s="41">
        <f>SUM(D353:D355)</f>
        <v>0</v>
      </c>
      <c r="E352" s="39"/>
      <c r="F352" s="39"/>
      <c r="G352" s="39"/>
      <c r="H352" s="73">
        <f>SUM(H353:H355)</f>
        <v>0</v>
      </c>
      <c r="I352" s="73">
        <f>SUM(I353:I355)</f>
        <v>0</v>
      </c>
    </row>
    <row r="353" spans="1:12" x14ac:dyDescent="0.25">
      <c r="A353" s="689"/>
      <c r="B353" s="689"/>
      <c r="C353" s="80" t="s">
        <v>86</v>
      </c>
      <c r="D353" s="33"/>
      <c r="E353" s="103"/>
      <c r="F353" s="103"/>
      <c r="G353" s="103"/>
      <c r="H353" s="34"/>
      <c r="I353" s="103"/>
      <c r="K353">
        <v>2</v>
      </c>
      <c r="L353">
        <f>K338*100+K353</f>
        <v>1002</v>
      </c>
    </row>
    <row r="354" spans="1:12" x14ac:dyDescent="0.25">
      <c r="A354" s="689"/>
      <c r="B354" s="689"/>
      <c r="C354" s="80" t="s">
        <v>184</v>
      </c>
      <c r="D354" s="33"/>
      <c r="E354" s="103"/>
      <c r="F354" s="103"/>
      <c r="G354" s="103"/>
      <c r="H354" s="34"/>
      <c r="I354" s="103"/>
      <c r="K354">
        <v>3</v>
      </c>
      <c r="L354">
        <f>K338*100+K354</f>
        <v>1003</v>
      </c>
    </row>
    <row r="355" spans="1:12" x14ac:dyDescent="0.25">
      <c r="A355" s="689"/>
      <c r="B355" s="689"/>
      <c r="C355" s="80" t="s">
        <v>185</v>
      </c>
      <c r="D355" s="33"/>
      <c r="E355" s="103"/>
      <c r="F355" s="103"/>
      <c r="G355" s="103"/>
      <c r="H355" s="34"/>
      <c r="I355" s="103"/>
      <c r="K355">
        <v>4</v>
      </c>
      <c r="L355">
        <f>K338*100+K355</f>
        <v>1004</v>
      </c>
    </row>
    <row r="356" spans="1:12" x14ac:dyDescent="0.25">
      <c r="A356" s="706" t="s">
        <v>91</v>
      </c>
      <c r="B356" s="706"/>
      <c r="C356" s="706"/>
      <c r="D356" s="48"/>
      <c r="E356" s="112"/>
      <c r="F356" s="112"/>
      <c r="G356" s="112"/>
      <c r="H356" s="73">
        <f>H351+H352</f>
        <v>0</v>
      </c>
      <c r="I356" s="73">
        <f>I351+I352</f>
        <v>0</v>
      </c>
    </row>
    <row r="357" spans="1:12" x14ac:dyDescent="0.25">
      <c r="A357" s="707" t="s">
        <v>186</v>
      </c>
      <c r="B357" s="707"/>
      <c r="C357" s="707"/>
      <c r="D357" s="707"/>
      <c r="E357" s="707"/>
      <c r="F357" s="707"/>
      <c r="G357" s="707"/>
      <c r="H357" s="707"/>
      <c r="I357" s="707"/>
    </row>
    <row r="358" spans="1:12" x14ac:dyDescent="0.25">
      <c r="A358" s="692" t="s">
        <v>23</v>
      </c>
      <c r="B358" s="692"/>
      <c r="C358" s="693">
        <f>Presentación!$C$3</f>
        <v>1990</v>
      </c>
      <c r="D358" s="693"/>
      <c r="E358" s="693"/>
      <c r="F358" s="693"/>
      <c r="G358" s="693"/>
      <c r="H358" s="693"/>
      <c r="I358" s="693"/>
    </row>
    <row r="359" spans="1:12" ht="12" customHeight="1" x14ac:dyDescent="0.25">
      <c r="A359" s="694" t="s">
        <v>24</v>
      </c>
      <c r="B359" s="694"/>
      <c r="C359" s="699" t="s">
        <v>108</v>
      </c>
      <c r="D359" s="699"/>
      <c r="E359" s="699"/>
      <c r="F359" s="699"/>
      <c r="G359" s="699"/>
      <c r="H359" s="699"/>
      <c r="I359" s="699"/>
      <c r="K359">
        <v>11</v>
      </c>
    </row>
    <row r="360" spans="1:12" ht="13.5" customHeight="1" x14ac:dyDescent="0.25">
      <c r="A360" s="702" t="s">
        <v>5</v>
      </c>
      <c r="B360" s="702"/>
      <c r="C360" s="703" t="s">
        <v>26</v>
      </c>
      <c r="D360" s="703"/>
      <c r="E360" s="703"/>
      <c r="F360" s="703"/>
      <c r="G360" s="703"/>
      <c r="H360" s="703"/>
      <c r="I360" s="703"/>
    </row>
    <row r="361" spans="1:12" ht="13.5" customHeight="1" x14ac:dyDescent="0.25">
      <c r="A361" s="702" t="s">
        <v>27</v>
      </c>
      <c r="B361" s="702"/>
      <c r="C361" s="703" t="s">
        <v>163</v>
      </c>
      <c r="D361" s="703"/>
      <c r="E361" s="703"/>
      <c r="F361" s="703"/>
      <c r="G361" s="703"/>
      <c r="H361" s="703"/>
      <c r="I361" s="703"/>
    </row>
    <row r="362" spans="1:12" ht="12" customHeight="1" x14ac:dyDescent="0.25">
      <c r="A362" s="702" t="s">
        <v>29</v>
      </c>
      <c r="B362" s="702"/>
      <c r="C362" s="703" t="s">
        <v>30</v>
      </c>
      <c r="D362" s="703"/>
      <c r="E362" s="703"/>
      <c r="F362" s="703"/>
      <c r="G362" s="703"/>
      <c r="H362" s="703"/>
      <c r="I362" s="703"/>
    </row>
    <row r="363" spans="1:12" ht="12" customHeight="1" x14ac:dyDescent="0.25">
      <c r="A363" s="702" t="s">
        <v>31</v>
      </c>
      <c r="B363" s="702"/>
      <c r="C363" s="703" t="s">
        <v>164</v>
      </c>
      <c r="D363" s="703"/>
      <c r="E363" s="703"/>
      <c r="F363" s="703"/>
      <c r="G363" s="703"/>
      <c r="H363" s="703"/>
      <c r="I363" s="703"/>
    </row>
    <row r="364" spans="1:12" ht="12" customHeight="1" x14ac:dyDescent="0.25">
      <c r="A364" s="704" t="s">
        <v>33</v>
      </c>
      <c r="B364" s="704"/>
      <c r="C364" s="97" t="s">
        <v>34</v>
      </c>
      <c r="D364" s="705" t="s">
        <v>165</v>
      </c>
      <c r="E364" s="705"/>
      <c r="F364" s="705"/>
      <c r="G364" s="705"/>
      <c r="H364" s="705"/>
      <c r="I364" s="97"/>
    </row>
    <row r="365" spans="1:12" ht="34.5" customHeight="1" x14ac:dyDescent="0.25">
      <c r="A365" s="7" t="s">
        <v>37</v>
      </c>
      <c r="B365" s="7"/>
      <c r="C365" s="6" t="s">
        <v>38</v>
      </c>
      <c r="D365" s="25" t="s">
        <v>166</v>
      </c>
      <c r="E365" s="98" t="s">
        <v>167</v>
      </c>
      <c r="F365" s="98" t="s">
        <v>41</v>
      </c>
      <c r="G365" s="98" t="s">
        <v>43</v>
      </c>
      <c r="H365" s="98" t="s">
        <v>168</v>
      </c>
      <c r="I365" s="25" t="s">
        <v>169</v>
      </c>
    </row>
    <row r="366" spans="1:12" ht="12.75" customHeight="1" x14ac:dyDescent="0.25">
      <c r="A366" s="6" t="s">
        <v>46</v>
      </c>
      <c r="B366" s="6" t="s">
        <v>47</v>
      </c>
      <c r="C366" s="6"/>
      <c r="D366" s="6" t="s">
        <v>170</v>
      </c>
      <c r="E366" s="6" t="s">
        <v>171</v>
      </c>
      <c r="F366" s="25" t="s">
        <v>119</v>
      </c>
      <c r="G366" s="25" t="s">
        <v>120</v>
      </c>
      <c r="H366" s="25" t="s">
        <v>172</v>
      </c>
      <c r="I366" s="7" t="s">
        <v>121</v>
      </c>
    </row>
    <row r="367" spans="1:12" x14ac:dyDescent="0.25">
      <c r="A367" s="6"/>
      <c r="B367" s="6"/>
      <c r="C367" s="6"/>
      <c r="D367" s="6"/>
      <c r="E367" s="6"/>
      <c r="F367" s="25" t="s">
        <v>173</v>
      </c>
      <c r="G367" s="25" t="s">
        <v>174</v>
      </c>
      <c r="H367" s="25" t="s">
        <v>175</v>
      </c>
      <c r="I367" s="7"/>
    </row>
    <row r="368" spans="1:12" ht="12.75" customHeight="1" x14ac:dyDescent="0.25">
      <c r="A368" s="6"/>
      <c r="B368" s="6"/>
      <c r="C368" s="6"/>
      <c r="D368" s="6" t="s">
        <v>54</v>
      </c>
      <c r="E368" s="6" t="s">
        <v>176</v>
      </c>
      <c r="F368" s="6" t="s">
        <v>56</v>
      </c>
      <c r="G368" s="6" t="s">
        <v>58</v>
      </c>
      <c r="H368" s="6" t="s">
        <v>177</v>
      </c>
      <c r="I368" s="6" t="s">
        <v>178</v>
      </c>
    </row>
    <row r="369" spans="1:12" x14ac:dyDescent="0.25">
      <c r="A369" s="6"/>
      <c r="B369" s="6"/>
      <c r="C369" s="6"/>
      <c r="D369" s="6"/>
      <c r="E369" s="6"/>
      <c r="F369" s="6"/>
      <c r="G369" s="6"/>
      <c r="H369" s="6"/>
      <c r="I369" s="6"/>
    </row>
    <row r="370" spans="1:12" ht="13.5" customHeight="1" x14ac:dyDescent="0.25">
      <c r="A370" s="6"/>
      <c r="B370" s="6"/>
      <c r="C370" s="6"/>
      <c r="D370" s="6"/>
      <c r="E370" s="6"/>
      <c r="F370" s="6"/>
      <c r="G370" s="6"/>
      <c r="H370" s="6"/>
      <c r="I370" s="6"/>
    </row>
    <row r="371" spans="1:12" ht="13.5" x14ac:dyDescent="0.35">
      <c r="A371" s="6"/>
      <c r="B371" s="6"/>
      <c r="C371" s="6"/>
      <c r="D371" s="99" t="s">
        <v>179</v>
      </c>
      <c r="E371" s="99" t="s">
        <v>180</v>
      </c>
      <c r="F371" s="99" t="s">
        <v>63</v>
      </c>
      <c r="G371" s="99" t="s">
        <v>65</v>
      </c>
      <c r="H371" s="99" t="s">
        <v>181</v>
      </c>
      <c r="I371" s="99" t="s">
        <v>181</v>
      </c>
    </row>
    <row r="372" spans="1:12" ht="12.75" customHeight="1" x14ac:dyDescent="0.25">
      <c r="A372" s="689" t="s">
        <v>68</v>
      </c>
      <c r="B372" s="689" t="s">
        <v>68</v>
      </c>
      <c r="C372" s="27" t="s">
        <v>182</v>
      </c>
      <c r="D372" s="41"/>
      <c r="E372" s="113"/>
      <c r="F372" s="38"/>
      <c r="G372" s="40"/>
      <c r="H372" s="73"/>
      <c r="I372" s="101"/>
      <c r="K372">
        <v>1</v>
      </c>
      <c r="L372">
        <f>K359*100+K372</f>
        <v>1101</v>
      </c>
    </row>
    <row r="373" spans="1:12" x14ac:dyDescent="0.25">
      <c r="A373" s="689"/>
      <c r="B373" s="689"/>
      <c r="C373" s="36" t="s">
        <v>183</v>
      </c>
      <c r="D373" s="41">
        <f>SUM(D374:D376)</f>
        <v>0</v>
      </c>
      <c r="E373" s="39"/>
      <c r="F373" s="39"/>
      <c r="G373" s="39"/>
      <c r="H373" s="73">
        <f>SUM(H374:H376)</f>
        <v>0</v>
      </c>
      <c r="I373" s="73">
        <f>SUM(I374:I376)</f>
        <v>0</v>
      </c>
    </row>
    <row r="374" spans="1:12" x14ac:dyDescent="0.25">
      <c r="A374" s="689"/>
      <c r="B374" s="689"/>
      <c r="C374" s="80" t="s">
        <v>86</v>
      </c>
      <c r="D374" s="33"/>
      <c r="E374" s="103"/>
      <c r="F374" s="103"/>
      <c r="G374" s="103"/>
      <c r="H374" s="34"/>
      <c r="I374" s="103"/>
      <c r="K374">
        <v>2</v>
      </c>
      <c r="L374">
        <f>K359*100+K374</f>
        <v>1102</v>
      </c>
    </row>
    <row r="375" spans="1:12" x14ac:dyDescent="0.25">
      <c r="A375" s="689"/>
      <c r="B375" s="689"/>
      <c r="C375" s="80" t="s">
        <v>184</v>
      </c>
      <c r="D375" s="33"/>
      <c r="E375" s="103"/>
      <c r="F375" s="103"/>
      <c r="G375" s="103"/>
      <c r="H375" s="34"/>
      <c r="I375" s="103"/>
      <c r="K375">
        <v>3</v>
      </c>
      <c r="L375">
        <f>K359*100+K375</f>
        <v>1103</v>
      </c>
    </row>
    <row r="376" spans="1:12" x14ac:dyDescent="0.25">
      <c r="A376" s="689"/>
      <c r="B376" s="689"/>
      <c r="C376" s="80" t="s">
        <v>185</v>
      </c>
      <c r="D376" s="33"/>
      <c r="E376" s="103"/>
      <c r="F376" s="103"/>
      <c r="G376" s="103"/>
      <c r="H376" s="34"/>
      <c r="I376" s="103"/>
      <c r="K376">
        <v>4</v>
      </c>
      <c r="L376">
        <f>K359*100+K376</f>
        <v>1104</v>
      </c>
    </row>
    <row r="377" spans="1:12" x14ac:dyDescent="0.25">
      <c r="A377" s="706" t="s">
        <v>91</v>
      </c>
      <c r="B377" s="706"/>
      <c r="C377" s="706"/>
      <c r="D377" s="48"/>
      <c r="E377" s="112"/>
      <c r="F377" s="112"/>
      <c r="G377" s="112"/>
      <c r="H377" s="73">
        <f>H372+H373</f>
        <v>0</v>
      </c>
      <c r="I377" s="73">
        <f>I372+I373</f>
        <v>0</v>
      </c>
    </row>
    <row r="378" spans="1:12" x14ac:dyDescent="0.25">
      <c r="A378" s="707" t="s">
        <v>186</v>
      </c>
      <c r="B378" s="707"/>
      <c r="C378" s="707"/>
      <c r="D378" s="707"/>
      <c r="E378" s="707"/>
      <c r="F378" s="707"/>
      <c r="G378" s="707"/>
      <c r="H378" s="707"/>
      <c r="I378" s="707"/>
    </row>
    <row r="379" spans="1:12" x14ac:dyDescent="0.25">
      <c r="A379" s="692" t="s">
        <v>23</v>
      </c>
      <c r="B379" s="692"/>
      <c r="C379" s="693">
        <f>Presentación!$C$3</f>
        <v>1990</v>
      </c>
      <c r="D379" s="693"/>
      <c r="E379" s="693"/>
      <c r="F379" s="693"/>
      <c r="G379" s="693"/>
      <c r="H379" s="693"/>
      <c r="I379" s="693"/>
    </row>
    <row r="380" spans="1:12" ht="12" customHeight="1" x14ac:dyDescent="0.25">
      <c r="A380" s="694" t="s">
        <v>24</v>
      </c>
      <c r="B380" s="694"/>
      <c r="C380" s="699" t="s">
        <v>109</v>
      </c>
      <c r="D380" s="699"/>
      <c r="E380" s="699"/>
      <c r="F380" s="699"/>
      <c r="G380" s="699"/>
      <c r="H380" s="699"/>
      <c r="I380" s="699"/>
      <c r="K380">
        <v>12</v>
      </c>
    </row>
    <row r="381" spans="1:12" ht="13.5" customHeight="1" x14ac:dyDescent="0.25">
      <c r="A381" s="702" t="s">
        <v>5</v>
      </c>
      <c r="B381" s="702"/>
      <c r="C381" s="703" t="s">
        <v>26</v>
      </c>
      <c r="D381" s="703"/>
      <c r="E381" s="703"/>
      <c r="F381" s="703"/>
      <c r="G381" s="703"/>
      <c r="H381" s="703"/>
      <c r="I381" s="703"/>
    </row>
    <row r="382" spans="1:12" ht="13.5" customHeight="1" x14ac:dyDescent="0.25">
      <c r="A382" s="702" t="s">
        <v>27</v>
      </c>
      <c r="B382" s="702"/>
      <c r="C382" s="703" t="s">
        <v>163</v>
      </c>
      <c r="D382" s="703"/>
      <c r="E382" s="703"/>
      <c r="F382" s="703"/>
      <c r="G382" s="703"/>
      <c r="H382" s="703"/>
      <c r="I382" s="703"/>
    </row>
    <row r="383" spans="1:12" ht="12" customHeight="1" x14ac:dyDescent="0.25">
      <c r="A383" s="702" t="s">
        <v>29</v>
      </c>
      <c r="B383" s="702"/>
      <c r="C383" s="703" t="s">
        <v>30</v>
      </c>
      <c r="D383" s="703"/>
      <c r="E383" s="703"/>
      <c r="F383" s="703"/>
      <c r="G383" s="703"/>
      <c r="H383" s="703"/>
      <c r="I383" s="703"/>
    </row>
    <row r="384" spans="1:12" ht="12" customHeight="1" x14ac:dyDescent="0.25">
      <c r="A384" s="702" t="s">
        <v>31</v>
      </c>
      <c r="B384" s="702"/>
      <c r="C384" s="703" t="s">
        <v>164</v>
      </c>
      <c r="D384" s="703"/>
      <c r="E384" s="703"/>
      <c r="F384" s="703"/>
      <c r="G384" s="703"/>
      <c r="H384" s="703"/>
      <c r="I384" s="703"/>
    </row>
    <row r="385" spans="1:12" ht="12" customHeight="1" x14ac:dyDescent="0.25">
      <c r="A385" s="704" t="s">
        <v>33</v>
      </c>
      <c r="B385" s="704"/>
      <c r="C385" s="97" t="s">
        <v>34</v>
      </c>
      <c r="D385" s="705" t="s">
        <v>165</v>
      </c>
      <c r="E385" s="705"/>
      <c r="F385" s="705"/>
      <c r="G385" s="705"/>
      <c r="H385" s="705"/>
      <c r="I385" s="97"/>
    </row>
    <row r="386" spans="1:12" ht="34.5" customHeight="1" x14ac:dyDescent="0.25">
      <c r="A386" s="7" t="s">
        <v>37</v>
      </c>
      <c r="B386" s="7"/>
      <c r="C386" s="6" t="s">
        <v>38</v>
      </c>
      <c r="D386" s="25" t="s">
        <v>166</v>
      </c>
      <c r="E386" s="98" t="s">
        <v>167</v>
      </c>
      <c r="F386" s="98" t="s">
        <v>41</v>
      </c>
      <c r="G386" s="98" t="s">
        <v>43</v>
      </c>
      <c r="H386" s="98" t="s">
        <v>168</v>
      </c>
      <c r="I386" s="25" t="s">
        <v>169</v>
      </c>
    </row>
    <row r="387" spans="1:12" ht="12.75" customHeight="1" x14ac:dyDescent="0.25">
      <c r="A387" s="6" t="s">
        <v>46</v>
      </c>
      <c r="B387" s="6" t="s">
        <v>47</v>
      </c>
      <c r="C387" s="6"/>
      <c r="D387" s="6" t="s">
        <v>170</v>
      </c>
      <c r="E387" s="6" t="s">
        <v>171</v>
      </c>
      <c r="F387" s="25" t="s">
        <v>119</v>
      </c>
      <c r="G387" s="25" t="s">
        <v>120</v>
      </c>
      <c r="H387" s="25" t="s">
        <v>172</v>
      </c>
      <c r="I387" s="7" t="s">
        <v>121</v>
      </c>
    </row>
    <row r="388" spans="1:12" x14ac:dyDescent="0.25">
      <c r="A388" s="6"/>
      <c r="B388" s="6"/>
      <c r="C388" s="6"/>
      <c r="D388" s="6"/>
      <c r="E388" s="6"/>
      <c r="F388" s="25" t="s">
        <v>173</v>
      </c>
      <c r="G388" s="25" t="s">
        <v>174</v>
      </c>
      <c r="H388" s="25" t="s">
        <v>175</v>
      </c>
      <c r="I388" s="7"/>
    </row>
    <row r="389" spans="1:12" ht="12.75" customHeight="1" x14ac:dyDescent="0.25">
      <c r="A389" s="6"/>
      <c r="B389" s="6"/>
      <c r="C389" s="6"/>
      <c r="D389" s="6" t="s">
        <v>54</v>
      </c>
      <c r="E389" s="6" t="s">
        <v>176</v>
      </c>
      <c r="F389" s="6" t="s">
        <v>56</v>
      </c>
      <c r="G389" s="6" t="s">
        <v>58</v>
      </c>
      <c r="H389" s="6" t="s">
        <v>177</v>
      </c>
      <c r="I389" s="6" t="s">
        <v>178</v>
      </c>
    </row>
    <row r="390" spans="1:12" x14ac:dyDescent="0.25">
      <c r="A390" s="6"/>
      <c r="B390" s="6"/>
      <c r="C390" s="6"/>
      <c r="D390" s="6"/>
      <c r="E390" s="6"/>
      <c r="F390" s="6"/>
      <c r="G390" s="6"/>
      <c r="H390" s="6"/>
      <c r="I390" s="6"/>
    </row>
    <row r="391" spans="1:12" ht="13.5" customHeight="1" x14ac:dyDescent="0.25">
      <c r="A391" s="6"/>
      <c r="B391" s="6"/>
      <c r="C391" s="6"/>
      <c r="D391" s="6"/>
      <c r="E391" s="6"/>
      <c r="F391" s="6"/>
      <c r="G391" s="6"/>
      <c r="H391" s="6"/>
      <c r="I391" s="6"/>
    </row>
    <row r="392" spans="1:12" ht="13.5" x14ac:dyDescent="0.35">
      <c r="A392" s="6"/>
      <c r="B392" s="6"/>
      <c r="C392" s="6"/>
      <c r="D392" s="99" t="s">
        <v>179</v>
      </c>
      <c r="E392" s="99" t="s">
        <v>180</v>
      </c>
      <c r="F392" s="99" t="s">
        <v>63</v>
      </c>
      <c r="G392" s="99" t="s">
        <v>65</v>
      </c>
      <c r="H392" s="99" t="s">
        <v>181</v>
      </c>
      <c r="I392" s="99" t="s">
        <v>181</v>
      </c>
    </row>
    <row r="393" spans="1:12" ht="12.75" customHeight="1" x14ac:dyDescent="0.25">
      <c r="A393" s="689" t="s">
        <v>68</v>
      </c>
      <c r="B393" s="689" t="s">
        <v>68</v>
      </c>
      <c r="C393" s="27" t="s">
        <v>182</v>
      </c>
      <c r="D393" s="41"/>
      <c r="E393" s="113"/>
      <c r="F393" s="38"/>
      <c r="G393" s="40"/>
      <c r="H393" s="73"/>
      <c r="I393" s="101"/>
      <c r="K393">
        <v>1</v>
      </c>
      <c r="L393">
        <f>K380*100+K393</f>
        <v>1201</v>
      </c>
    </row>
    <row r="394" spans="1:12" x14ac:dyDescent="0.25">
      <c r="A394" s="689"/>
      <c r="B394" s="689"/>
      <c r="C394" s="36" t="s">
        <v>183</v>
      </c>
      <c r="D394" s="41">
        <f>SUM(D395:D397)</f>
        <v>0</v>
      </c>
      <c r="E394" s="39"/>
      <c r="F394" s="39"/>
      <c r="G394" s="39"/>
      <c r="H394" s="73">
        <f>SUM(H395:H397)</f>
        <v>0</v>
      </c>
      <c r="I394" s="73">
        <f>SUM(I395:I397)</f>
        <v>0</v>
      </c>
    </row>
    <row r="395" spans="1:12" x14ac:dyDescent="0.25">
      <c r="A395" s="689"/>
      <c r="B395" s="689"/>
      <c r="C395" s="80" t="s">
        <v>86</v>
      </c>
      <c r="D395" s="33"/>
      <c r="E395" s="103"/>
      <c r="F395" s="103"/>
      <c r="G395" s="103"/>
      <c r="H395" s="34"/>
      <c r="I395" s="103"/>
      <c r="K395">
        <v>2</v>
      </c>
      <c r="L395">
        <f>K380*100+K395</f>
        <v>1202</v>
      </c>
    </row>
    <row r="396" spans="1:12" x14ac:dyDescent="0.25">
      <c r="A396" s="689"/>
      <c r="B396" s="689"/>
      <c r="C396" s="80" t="s">
        <v>184</v>
      </c>
      <c r="D396" s="33"/>
      <c r="E396" s="103"/>
      <c r="F396" s="103"/>
      <c r="G396" s="103"/>
      <c r="H396" s="34"/>
      <c r="I396" s="103"/>
      <c r="K396">
        <v>3</v>
      </c>
      <c r="L396">
        <f>K380*100+K396</f>
        <v>1203</v>
      </c>
    </row>
    <row r="397" spans="1:12" x14ac:dyDescent="0.25">
      <c r="A397" s="689"/>
      <c r="B397" s="689"/>
      <c r="C397" s="80" t="s">
        <v>185</v>
      </c>
      <c r="D397" s="33"/>
      <c r="E397" s="103"/>
      <c r="F397" s="103"/>
      <c r="G397" s="103"/>
      <c r="H397" s="34"/>
      <c r="I397" s="103"/>
      <c r="K397">
        <v>4</v>
      </c>
      <c r="L397">
        <f>K380*100+K397</f>
        <v>1204</v>
      </c>
    </row>
    <row r="398" spans="1:12" x14ac:dyDescent="0.25">
      <c r="A398" s="706" t="s">
        <v>91</v>
      </c>
      <c r="B398" s="706"/>
      <c r="C398" s="706"/>
      <c r="D398" s="48"/>
      <c r="E398" s="112"/>
      <c r="F398" s="112"/>
      <c r="G398" s="112"/>
      <c r="H398" s="73">
        <f>H393+H394</f>
        <v>0</v>
      </c>
      <c r="I398" s="73">
        <f>I393+I394</f>
        <v>0</v>
      </c>
    </row>
    <row r="399" spans="1:12" x14ac:dyDescent="0.25">
      <c r="A399" s="707" t="s">
        <v>186</v>
      </c>
      <c r="B399" s="707"/>
      <c r="C399" s="707"/>
      <c r="D399" s="707"/>
      <c r="E399" s="707"/>
      <c r="F399" s="707"/>
      <c r="G399" s="707"/>
      <c r="H399" s="707"/>
      <c r="I399" s="707"/>
    </row>
  </sheetData>
  <autoFilter ref="A1:I399" xr:uid="{00000000-0009-0000-0000-000004000000}"/>
  <mergeCells count="589">
    <mergeCell ref="A393:A397"/>
    <mergeCell ref="B393:B397"/>
    <mergeCell ref="A398:C398"/>
    <mergeCell ref="A399:I399"/>
    <mergeCell ref="A382:B382"/>
    <mergeCell ref="C382:I382"/>
    <mergeCell ref="A383:B383"/>
    <mergeCell ref="C383:I383"/>
    <mergeCell ref="A384:B384"/>
    <mergeCell ref="C384:I384"/>
    <mergeCell ref="A385:B385"/>
    <mergeCell ref="D385:H385"/>
    <mergeCell ref="A386:B386"/>
    <mergeCell ref="C386:C392"/>
    <mergeCell ref="A387:A392"/>
    <mergeCell ref="B387:B392"/>
    <mergeCell ref="D387:D388"/>
    <mergeCell ref="E387:E388"/>
    <mergeCell ref="I387:I388"/>
    <mergeCell ref="D389:D391"/>
    <mergeCell ref="E389:E391"/>
    <mergeCell ref="F389:F391"/>
    <mergeCell ref="G389:G391"/>
    <mergeCell ref="H389:H391"/>
    <mergeCell ref="I389:I391"/>
    <mergeCell ref="A372:A376"/>
    <mergeCell ref="B372:B376"/>
    <mergeCell ref="A377:C377"/>
    <mergeCell ref="A378:I378"/>
    <mergeCell ref="A379:B379"/>
    <mergeCell ref="C379:I379"/>
    <mergeCell ref="A380:B380"/>
    <mergeCell ref="C380:I380"/>
    <mergeCell ref="A381:B381"/>
    <mergeCell ref="C381:I381"/>
    <mergeCell ref="A361:B361"/>
    <mergeCell ref="C361:I361"/>
    <mergeCell ref="A362:B362"/>
    <mergeCell ref="C362:I362"/>
    <mergeCell ref="A363:B363"/>
    <mergeCell ref="C363:I363"/>
    <mergeCell ref="A364:B364"/>
    <mergeCell ref="D364:H364"/>
    <mergeCell ref="A365:B365"/>
    <mergeCell ref="C365:C371"/>
    <mergeCell ref="A366:A371"/>
    <mergeCell ref="B366:B371"/>
    <mergeCell ref="D366:D367"/>
    <mergeCell ref="E366:E367"/>
    <mergeCell ref="I366:I367"/>
    <mergeCell ref="D368:D370"/>
    <mergeCell ref="E368:E370"/>
    <mergeCell ref="F368:F370"/>
    <mergeCell ref="G368:G370"/>
    <mergeCell ref="H368:H370"/>
    <mergeCell ref="I368:I370"/>
    <mergeCell ref="A351:A355"/>
    <mergeCell ref="B351:B355"/>
    <mergeCell ref="A356:C356"/>
    <mergeCell ref="A357:I357"/>
    <mergeCell ref="A358:B358"/>
    <mergeCell ref="C358:I358"/>
    <mergeCell ref="A359:B359"/>
    <mergeCell ref="C359:I359"/>
    <mergeCell ref="A360:B360"/>
    <mergeCell ref="C360:I360"/>
    <mergeCell ref="A340:B340"/>
    <mergeCell ref="C340:I340"/>
    <mergeCell ref="A341:B341"/>
    <mergeCell ref="C341:I341"/>
    <mergeCell ref="A342:B342"/>
    <mergeCell ref="C342:I342"/>
    <mergeCell ref="A343:B343"/>
    <mergeCell ref="D343:H343"/>
    <mergeCell ref="A344:B344"/>
    <mergeCell ref="C344:C350"/>
    <mergeCell ref="A345:A350"/>
    <mergeCell ref="B345:B350"/>
    <mergeCell ref="D345:D346"/>
    <mergeCell ref="E345:E346"/>
    <mergeCell ref="I345:I346"/>
    <mergeCell ref="D347:D349"/>
    <mergeCell ref="E347:E349"/>
    <mergeCell ref="F347:F349"/>
    <mergeCell ref="G347:G349"/>
    <mergeCell ref="H347:H349"/>
    <mergeCell ref="I347:I349"/>
    <mergeCell ref="A330:A334"/>
    <mergeCell ref="B330:B334"/>
    <mergeCell ref="A335:C335"/>
    <mergeCell ref="A336:I336"/>
    <mergeCell ref="A337:B337"/>
    <mergeCell ref="C337:I337"/>
    <mergeCell ref="A338:B338"/>
    <mergeCell ref="C338:I338"/>
    <mergeCell ref="A339:B339"/>
    <mergeCell ref="C339:I339"/>
    <mergeCell ref="A319:B319"/>
    <mergeCell ref="C319:I319"/>
    <mergeCell ref="A320:B320"/>
    <mergeCell ref="C320:I320"/>
    <mergeCell ref="A321:B321"/>
    <mergeCell ref="C321:I321"/>
    <mergeCell ref="A322:B322"/>
    <mergeCell ref="D322:H322"/>
    <mergeCell ref="A323:B323"/>
    <mergeCell ref="C323:C329"/>
    <mergeCell ref="A324:A329"/>
    <mergeCell ref="B324:B329"/>
    <mergeCell ref="D324:D325"/>
    <mergeCell ref="E324:E325"/>
    <mergeCell ref="I324:I325"/>
    <mergeCell ref="D326:D328"/>
    <mergeCell ref="E326:E328"/>
    <mergeCell ref="F326:F328"/>
    <mergeCell ref="G326:G328"/>
    <mergeCell ref="H326:H328"/>
    <mergeCell ref="I326:I328"/>
    <mergeCell ref="A309:A313"/>
    <mergeCell ref="B309:B313"/>
    <mergeCell ref="A314:C314"/>
    <mergeCell ref="A315:I315"/>
    <mergeCell ref="A316:B316"/>
    <mergeCell ref="C316:I316"/>
    <mergeCell ref="A317:B317"/>
    <mergeCell ref="C317:I317"/>
    <mergeCell ref="A318:B318"/>
    <mergeCell ref="C318:I318"/>
    <mergeCell ref="A298:B298"/>
    <mergeCell ref="C298:I298"/>
    <mergeCell ref="A299:B299"/>
    <mergeCell ref="C299:I299"/>
    <mergeCell ref="A300:B300"/>
    <mergeCell ref="C300:I300"/>
    <mergeCell ref="A301:B301"/>
    <mergeCell ref="D301:H301"/>
    <mergeCell ref="A302:B302"/>
    <mergeCell ref="C302:C308"/>
    <mergeCell ref="A303:A308"/>
    <mergeCell ref="B303:B308"/>
    <mergeCell ref="D303:D304"/>
    <mergeCell ref="E303:E304"/>
    <mergeCell ref="I303:I304"/>
    <mergeCell ref="D305:D307"/>
    <mergeCell ref="E305:E307"/>
    <mergeCell ref="F305:F307"/>
    <mergeCell ref="G305:G307"/>
    <mergeCell ref="H305:H307"/>
    <mergeCell ref="I305:I307"/>
    <mergeCell ref="A288:A292"/>
    <mergeCell ref="B288:B292"/>
    <mergeCell ref="A293:C293"/>
    <mergeCell ref="A294:I294"/>
    <mergeCell ref="A295:B295"/>
    <mergeCell ref="C295:I295"/>
    <mergeCell ref="A296:B296"/>
    <mergeCell ref="C296:I296"/>
    <mergeCell ref="A297:B297"/>
    <mergeCell ref="C297:I297"/>
    <mergeCell ref="A277:B277"/>
    <mergeCell ref="C277:I277"/>
    <mergeCell ref="A278:B278"/>
    <mergeCell ref="C278:I278"/>
    <mergeCell ref="A279:B279"/>
    <mergeCell ref="C279:I279"/>
    <mergeCell ref="A280:B280"/>
    <mergeCell ref="D280:H280"/>
    <mergeCell ref="A281:B281"/>
    <mergeCell ref="C281:C287"/>
    <mergeCell ref="A282:A287"/>
    <mergeCell ref="B282:B287"/>
    <mergeCell ref="D282:D283"/>
    <mergeCell ref="E282:E283"/>
    <mergeCell ref="I282:I283"/>
    <mergeCell ref="D284:D286"/>
    <mergeCell ref="E284:E286"/>
    <mergeCell ref="F284:F286"/>
    <mergeCell ref="G284:G286"/>
    <mergeCell ref="H284:H286"/>
    <mergeCell ref="I284:I286"/>
    <mergeCell ref="A267:A271"/>
    <mergeCell ref="B267:B271"/>
    <mergeCell ref="A272:C272"/>
    <mergeCell ref="A273:I273"/>
    <mergeCell ref="A274:B274"/>
    <mergeCell ref="C274:I274"/>
    <mergeCell ref="A275:B275"/>
    <mergeCell ref="C275:I275"/>
    <mergeCell ref="A276:B276"/>
    <mergeCell ref="C276:I276"/>
    <mergeCell ref="A256:B256"/>
    <mergeCell ref="C256:I256"/>
    <mergeCell ref="A257:B257"/>
    <mergeCell ref="C257:I257"/>
    <mergeCell ref="A258:B258"/>
    <mergeCell ref="C258:I258"/>
    <mergeCell ref="A259:B259"/>
    <mergeCell ref="D259:H259"/>
    <mergeCell ref="A260:B260"/>
    <mergeCell ref="C260:C266"/>
    <mergeCell ref="A261:A266"/>
    <mergeCell ref="B261:B266"/>
    <mergeCell ref="D261:D262"/>
    <mergeCell ref="E261:E262"/>
    <mergeCell ref="I261:I262"/>
    <mergeCell ref="D263:D265"/>
    <mergeCell ref="E263:E265"/>
    <mergeCell ref="F263:F265"/>
    <mergeCell ref="G263:G265"/>
    <mergeCell ref="H263:H265"/>
    <mergeCell ref="I263:I265"/>
    <mergeCell ref="A246:A250"/>
    <mergeCell ref="B246:B250"/>
    <mergeCell ref="A251:C251"/>
    <mergeCell ref="A252:I252"/>
    <mergeCell ref="A253:B253"/>
    <mergeCell ref="C253:I253"/>
    <mergeCell ref="A254:B254"/>
    <mergeCell ref="C254:I254"/>
    <mergeCell ref="A255:B255"/>
    <mergeCell ref="C255:I255"/>
    <mergeCell ref="A235:B235"/>
    <mergeCell ref="C235:I235"/>
    <mergeCell ref="A236:B236"/>
    <mergeCell ref="C236:I236"/>
    <mergeCell ref="A237:B237"/>
    <mergeCell ref="C237:I237"/>
    <mergeCell ref="A238:B238"/>
    <mergeCell ref="D238:H238"/>
    <mergeCell ref="A239:B239"/>
    <mergeCell ref="C239:C245"/>
    <mergeCell ref="A240:A245"/>
    <mergeCell ref="B240:B245"/>
    <mergeCell ref="D240:D241"/>
    <mergeCell ref="E240:E241"/>
    <mergeCell ref="I240:I241"/>
    <mergeCell ref="D242:D244"/>
    <mergeCell ref="E242:E244"/>
    <mergeCell ref="F242:F244"/>
    <mergeCell ref="G242:G244"/>
    <mergeCell ref="H242:H244"/>
    <mergeCell ref="I242:I244"/>
    <mergeCell ref="A225:A229"/>
    <mergeCell ref="B225:B229"/>
    <mergeCell ref="A230:C230"/>
    <mergeCell ref="A231:I231"/>
    <mergeCell ref="A232:B232"/>
    <mergeCell ref="C232:I232"/>
    <mergeCell ref="A233:B233"/>
    <mergeCell ref="C233:I233"/>
    <mergeCell ref="A234:B234"/>
    <mergeCell ref="C234:I234"/>
    <mergeCell ref="A214:B214"/>
    <mergeCell ref="C214:I214"/>
    <mergeCell ref="A215:B215"/>
    <mergeCell ref="C215:I215"/>
    <mergeCell ref="A216:B216"/>
    <mergeCell ref="C216:I216"/>
    <mergeCell ref="A217:B217"/>
    <mergeCell ref="D217:H217"/>
    <mergeCell ref="A218:B218"/>
    <mergeCell ref="C218:C224"/>
    <mergeCell ref="A219:A224"/>
    <mergeCell ref="B219:B224"/>
    <mergeCell ref="D219:D220"/>
    <mergeCell ref="E219:E220"/>
    <mergeCell ref="I219:I220"/>
    <mergeCell ref="D221:D223"/>
    <mergeCell ref="E221:E223"/>
    <mergeCell ref="F221:F223"/>
    <mergeCell ref="G221:G223"/>
    <mergeCell ref="H221:H223"/>
    <mergeCell ref="I221:I223"/>
    <mergeCell ref="A204:A208"/>
    <mergeCell ref="B204:B208"/>
    <mergeCell ref="A209:C209"/>
    <mergeCell ref="A210:I210"/>
    <mergeCell ref="A211:B211"/>
    <mergeCell ref="C211:I211"/>
    <mergeCell ref="A212:B212"/>
    <mergeCell ref="C212:I212"/>
    <mergeCell ref="A213:B213"/>
    <mergeCell ref="C213:I213"/>
    <mergeCell ref="A193:B193"/>
    <mergeCell ref="C193:I193"/>
    <mergeCell ref="A194:B194"/>
    <mergeCell ref="C194:I194"/>
    <mergeCell ref="A195:B195"/>
    <mergeCell ref="C195:I195"/>
    <mergeCell ref="A196:B196"/>
    <mergeCell ref="D196:H196"/>
    <mergeCell ref="A197:B197"/>
    <mergeCell ref="C197:C203"/>
    <mergeCell ref="A198:A203"/>
    <mergeCell ref="B198:B203"/>
    <mergeCell ref="D198:D199"/>
    <mergeCell ref="E198:E199"/>
    <mergeCell ref="I198:I199"/>
    <mergeCell ref="D200:D202"/>
    <mergeCell ref="E200:E202"/>
    <mergeCell ref="F200:F202"/>
    <mergeCell ref="G200:G202"/>
    <mergeCell ref="H200:H202"/>
    <mergeCell ref="I200:I202"/>
    <mergeCell ref="A183:A187"/>
    <mergeCell ref="B183:B187"/>
    <mergeCell ref="A188:C188"/>
    <mergeCell ref="A189:I189"/>
    <mergeCell ref="A190:B190"/>
    <mergeCell ref="C190:I190"/>
    <mergeCell ref="A191:B191"/>
    <mergeCell ref="C191:I191"/>
    <mergeCell ref="A192:B192"/>
    <mergeCell ref="C192:I192"/>
    <mergeCell ref="A172:B172"/>
    <mergeCell ref="C172:I172"/>
    <mergeCell ref="A173:B173"/>
    <mergeCell ref="C173:I173"/>
    <mergeCell ref="A174:B174"/>
    <mergeCell ref="C174:I174"/>
    <mergeCell ref="A175:B175"/>
    <mergeCell ref="D175:H175"/>
    <mergeCell ref="A176:B176"/>
    <mergeCell ref="C176:C182"/>
    <mergeCell ref="A177:A182"/>
    <mergeCell ref="B177:B182"/>
    <mergeCell ref="D177:D178"/>
    <mergeCell ref="E177:E178"/>
    <mergeCell ref="I177:I178"/>
    <mergeCell ref="D179:D181"/>
    <mergeCell ref="E179:E181"/>
    <mergeCell ref="F179:F181"/>
    <mergeCell ref="G179:G181"/>
    <mergeCell ref="H179:H181"/>
    <mergeCell ref="I179:I181"/>
    <mergeCell ref="A162:A166"/>
    <mergeCell ref="B162:B166"/>
    <mergeCell ref="A167:C167"/>
    <mergeCell ref="A168:I168"/>
    <mergeCell ref="A169:B169"/>
    <mergeCell ref="C169:I169"/>
    <mergeCell ref="A170:B170"/>
    <mergeCell ref="C170:I170"/>
    <mergeCell ref="A171:B171"/>
    <mergeCell ref="C171:I171"/>
    <mergeCell ref="A151:B151"/>
    <mergeCell ref="C151:I151"/>
    <mergeCell ref="A152:B152"/>
    <mergeCell ref="C152:I152"/>
    <mergeCell ref="A153:B153"/>
    <mergeCell ref="C153:I153"/>
    <mergeCell ref="A154:B154"/>
    <mergeCell ref="D154:H154"/>
    <mergeCell ref="A155:B155"/>
    <mergeCell ref="C155:C161"/>
    <mergeCell ref="A156:A161"/>
    <mergeCell ref="B156:B161"/>
    <mergeCell ref="D156:D157"/>
    <mergeCell ref="E156:E157"/>
    <mergeCell ref="I156:I157"/>
    <mergeCell ref="D158:D160"/>
    <mergeCell ref="E158:E160"/>
    <mergeCell ref="F158:F160"/>
    <mergeCell ref="G158:G160"/>
    <mergeCell ref="H158:H160"/>
    <mergeCell ref="I158:I160"/>
    <mergeCell ref="A141:A145"/>
    <mergeCell ref="B141:B145"/>
    <mergeCell ref="A146:C146"/>
    <mergeCell ref="A147:I147"/>
    <mergeCell ref="A148:B148"/>
    <mergeCell ref="C148:I148"/>
    <mergeCell ref="A149:B149"/>
    <mergeCell ref="C149:I149"/>
    <mergeCell ref="A150:B150"/>
    <mergeCell ref="C150:I150"/>
    <mergeCell ref="A130:B130"/>
    <mergeCell ref="C130:I130"/>
    <mergeCell ref="A131:B131"/>
    <mergeCell ref="C131:I131"/>
    <mergeCell ref="A132:B132"/>
    <mergeCell ref="C132:I132"/>
    <mergeCell ref="A133:B133"/>
    <mergeCell ref="D133:H133"/>
    <mergeCell ref="A134:B134"/>
    <mergeCell ref="C134:C140"/>
    <mergeCell ref="A135:A140"/>
    <mergeCell ref="B135:B140"/>
    <mergeCell ref="D135:D136"/>
    <mergeCell ref="E135:E136"/>
    <mergeCell ref="I135:I136"/>
    <mergeCell ref="D137:D139"/>
    <mergeCell ref="E137:E139"/>
    <mergeCell ref="F137:F139"/>
    <mergeCell ref="G137:G139"/>
    <mergeCell ref="H137:H139"/>
    <mergeCell ref="I137:I139"/>
    <mergeCell ref="A120:A124"/>
    <mergeCell ref="B120:B124"/>
    <mergeCell ref="A125:C125"/>
    <mergeCell ref="A126:I126"/>
    <mergeCell ref="A127:B127"/>
    <mergeCell ref="C127:I127"/>
    <mergeCell ref="A128:B128"/>
    <mergeCell ref="C128:I128"/>
    <mergeCell ref="A129:B129"/>
    <mergeCell ref="C129:I129"/>
    <mergeCell ref="A109:B109"/>
    <mergeCell ref="C109:I109"/>
    <mergeCell ref="A110:B110"/>
    <mergeCell ref="C110:I110"/>
    <mergeCell ref="A111:B111"/>
    <mergeCell ref="C111:I111"/>
    <mergeCell ref="A112:B112"/>
    <mergeCell ref="D112:H112"/>
    <mergeCell ref="A113:B113"/>
    <mergeCell ref="C113:C119"/>
    <mergeCell ref="A114:A119"/>
    <mergeCell ref="B114:B119"/>
    <mergeCell ref="D114:D115"/>
    <mergeCell ref="E114:E115"/>
    <mergeCell ref="I114:I115"/>
    <mergeCell ref="D116:D118"/>
    <mergeCell ref="E116:E118"/>
    <mergeCell ref="F116:F118"/>
    <mergeCell ref="G116:G118"/>
    <mergeCell ref="H116:H118"/>
    <mergeCell ref="I116:I118"/>
    <mergeCell ref="A99:A103"/>
    <mergeCell ref="B99:B103"/>
    <mergeCell ref="A104:C104"/>
    <mergeCell ref="A105:I105"/>
    <mergeCell ref="A106:B106"/>
    <mergeCell ref="C106:I106"/>
    <mergeCell ref="A107:B107"/>
    <mergeCell ref="C107:I107"/>
    <mergeCell ref="A108:B108"/>
    <mergeCell ref="C108:I108"/>
    <mergeCell ref="A88:B88"/>
    <mergeCell ref="C88:I88"/>
    <mergeCell ref="A89:B89"/>
    <mergeCell ref="C89:I89"/>
    <mergeCell ref="A90:B90"/>
    <mergeCell ref="C90:I90"/>
    <mergeCell ref="A91:B91"/>
    <mergeCell ref="D91:H91"/>
    <mergeCell ref="A92:B92"/>
    <mergeCell ref="C92:C98"/>
    <mergeCell ref="A93:A98"/>
    <mergeCell ref="B93:B98"/>
    <mergeCell ref="D93:D94"/>
    <mergeCell ref="E93:E94"/>
    <mergeCell ref="I93:I94"/>
    <mergeCell ref="D95:D97"/>
    <mergeCell ref="E95:E97"/>
    <mergeCell ref="F95:F97"/>
    <mergeCell ref="G95:G97"/>
    <mergeCell ref="H95:H97"/>
    <mergeCell ref="I95:I97"/>
    <mergeCell ref="A78:A82"/>
    <mergeCell ref="B78:B82"/>
    <mergeCell ref="A83:C83"/>
    <mergeCell ref="A84:I84"/>
    <mergeCell ref="A85:B85"/>
    <mergeCell ref="C85:I85"/>
    <mergeCell ref="A86:B86"/>
    <mergeCell ref="C86:I86"/>
    <mergeCell ref="A87:B87"/>
    <mergeCell ref="C87:I87"/>
    <mergeCell ref="A67:B67"/>
    <mergeCell ref="C67:I67"/>
    <mergeCell ref="A68:B68"/>
    <mergeCell ref="C68:I68"/>
    <mergeCell ref="A69:B69"/>
    <mergeCell ref="C69:I69"/>
    <mergeCell ref="A70:B70"/>
    <mergeCell ref="D70:H70"/>
    <mergeCell ref="A71:B71"/>
    <mergeCell ref="C71:C77"/>
    <mergeCell ref="A72:A77"/>
    <mergeCell ref="B72:B77"/>
    <mergeCell ref="D72:D73"/>
    <mergeCell ref="E72:E73"/>
    <mergeCell ref="I72:I73"/>
    <mergeCell ref="D74:D76"/>
    <mergeCell ref="E74:E76"/>
    <mergeCell ref="F74:F76"/>
    <mergeCell ref="G74:G76"/>
    <mergeCell ref="H74:H76"/>
    <mergeCell ref="I74:I76"/>
    <mergeCell ref="A57:A61"/>
    <mergeCell ref="B57:B61"/>
    <mergeCell ref="A62:C62"/>
    <mergeCell ref="A63:I63"/>
    <mergeCell ref="A64:B64"/>
    <mergeCell ref="C64:I64"/>
    <mergeCell ref="A65:B65"/>
    <mergeCell ref="C65:I65"/>
    <mergeCell ref="A66:B66"/>
    <mergeCell ref="C66:I66"/>
    <mergeCell ref="A46:B46"/>
    <mergeCell ref="C46:I46"/>
    <mergeCell ref="A47:B47"/>
    <mergeCell ref="C47:I47"/>
    <mergeCell ref="A48:B48"/>
    <mergeCell ref="C48:I48"/>
    <mergeCell ref="A49:B49"/>
    <mergeCell ref="D49:H49"/>
    <mergeCell ref="A50:B50"/>
    <mergeCell ref="C50:C56"/>
    <mergeCell ref="A51:A56"/>
    <mergeCell ref="B51:B56"/>
    <mergeCell ref="D51:D52"/>
    <mergeCell ref="E51:E52"/>
    <mergeCell ref="I51:I52"/>
    <mergeCell ref="D53:D55"/>
    <mergeCell ref="E53:E55"/>
    <mergeCell ref="F53:F55"/>
    <mergeCell ref="G53:G55"/>
    <mergeCell ref="H53:H55"/>
    <mergeCell ref="I53:I55"/>
    <mergeCell ref="A36:A40"/>
    <mergeCell ref="B36:B40"/>
    <mergeCell ref="A41:C41"/>
    <mergeCell ref="A42:I42"/>
    <mergeCell ref="A43:B43"/>
    <mergeCell ref="C43:I43"/>
    <mergeCell ref="A44:B44"/>
    <mergeCell ref="C44:I44"/>
    <mergeCell ref="A45:B45"/>
    <mergeCell ref="C45:I45"/>
    <mergeCell ref="A25:B25"/>
    <mergeCell ref="C25:I25"/>
    <mergeCell ref="A26:B26"/>
    <mergeCell ref="C26:I26"/>
    <mergeCell ref="A27:B27"/>
    <mergeCell ref="C27:I27"/>
    <mergeCell ref="A28:B28"/>
    <mergeCell ref="D28:H28"/>
    <mergeCell ref="A29:B29"/>
    <mergeCell ref="C29:C35"/>
    <mergeCell ref="A30:A35"/>
    <mergeCell ref="B30:B35"/>
    <mergeCell ref="D30:D31"/>
    <mergeCell ref="E30:E31"/>
    <mergeCell ref="I30:I31"/>
    <mergeCell ref="D32:D34"/>
    <mergeCell ref="E32:E34"/>
    <mergeCell ref="F32:F34"/>
    <mergeCell ref="G32:G34"/>
    <mergeCell ref="H32:H34"/>
    <mergeCell ref="I32:I34"/>
    <mergeCell ref="A15:A19"/>
    <mergeCell ref="B15:B19"/>
    <mergeCell ref="A20:C20"/>
    <mergeCell ref="A21:I21"/>
    <mergeCell ref="A22:B22"/>
    <mergeCell ref="C22:I22"/>
    <mergeCell ref="A23:B23"/>
    <mergeCell ref="C23:I23"/>
    <mergeCell ref="A24:B24"/>
    <mergeCell ref="C24:I24"/>
    <mergeCell ref="A6:B6"/>
    <mergeCell ref="C6:I6"/>
    <mergeCell ref="A7:B7"/>
    <mergeCell ref="D7:H7"/>
    <mergeCell ref="A8:B8"/>
    <mergeCell ref="C8:C14"/>
    <mergeCell ref="A9:A14"/>
    <mergeCell ref="B9:B14"/>
    <mergeCell ref="D9:D10"/>
    <mergeCell ref="E9:E10"/>
    <mergeCell ref="I9:I10"/>
    <mergeCell ref="D11:D13"/>
    <mergeCell ref="E11:E13"/>
    <mergeCell ref="F11:F13"/>
    <mergeCell ref="G11:G13"/>
    <mergeCell ref="H11:H13"/>
    <mergeCell ref="I11:I13"/>
    <mergeCell ref="A1:B1"/>
    <mergeCell ref="C1:I1"/>
    <mergeCell ref="A2:B2"/>
    <mergeCell ref="C2:I2"/>
    <mergeCell ref="A3:B3"/>
    <mergeCell ref="C3:I3"/>
    <mergeCell ref="A4:B4"/>
    <mergeCell ref="C4:I4"/>
    <mergeCell ref="A5:B5"/>
    <mergeCell ref="C5:I5"/>
  </mergeCells>
  <conditionalFormatting sqref="D22">
    <cfRule type="cellIs" dxfId="646" priority="2" operator="equal">
      <formula>0</formula>
    </cfRule>
  </conditionalFormatting>
  <conditionalFormatting sqref="H22:I22">
    <cfRule type="cellIs" dxfId="645" priority="3" operator="equal">
      <formula>0</formula>
    </cfRule>
  </conditionalFormatting>
  <pageMargins left="0.7" right="0.7" top="0.75" bottom="0.75" header="0.511811023622047" footer="0.511811023622047"/>
  <pageSetup orientation="portrait" horizontalDpi="300" verticalDpi="30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D7E4BD"/>
  </sheetPr>
  <dimension ref="A1:AMJ502"/>
  <sheetViews>
    <sheetView topLeftCell="A362" zoomScaleNormal="100" workbookViewId="0">
      <selection activeCell="E383" sqref="E383"/>
    </sheetView>
  </sheetViews>
  <sheetFormatPr baseColWidth="10" defaultColWidth="9.1796875" defaultRowHeight="12.5" x14ac:dyDescent="0.25"/>
  <cols>
    <col min="1" max="2" width="16.7265625" style="115" customWidth="1"/>
    <col min="3" max="3" width="21" style="115" customWidth="1"/>
    <col min="4" max="4" width="21.81640625" style="116" customWidth="1"/>
    <col min="5" max="5" width="20.1796875" style="116" customWidth="1"/>
    <col min="6" max="8" width="16.7265625" style="116" customWidth="1"/>
    <col min="9" max="9" width="20.1796875" style="117" customWidth="1"/>
    <col min="10" max="10" width="23.54296875" style="117" customWidth="1"/>
    <col min="11" max="1024" width="9.1796875" style="115"/>
  </cols>
  <sheetData>
    <row r="1" spans="1:14" x14ac:dyDescent="0.25">
      <c r="A1" s="692" t="s">
        <v>23</v>
      </c>
      <c r="B1" s="692"/>
      <c r="C1" s="693">
        <f>Presentación!$C$3</f>
        <v>1990</v>
      </c>
      <c r="D1" s="693"/>
      <c r="E1" s="693"/>
      <c r="F1" s="693"/>
      <c r="G1" s="693"/>
      <c r="H1" s="693"/>
      <c r="I1" s="693"/>
      <c r="J1" s="693"/>
    </row>
    <row r="2" spans="1:14" ht="11.25" customHeight="1" x14ac:dyDescent="0.25">
      <c r="A2" s="710" t="s">
        <v>24</v>
      </c>
      <c r="B2" s="710"/>
      <c r="C2" s="711" t="s">
        <v>25</v>
      </c>
      <c r="D2" s="711"/>
      <c r="E2" s="711"/>
      <c r="F2" s="711"/>
      <c r="G2" s="711"/>
      <c r="H2" s="711"/>
      <c r="I2" s="711"/>
      <c r="J2" s="711"/>
      <c r="L2" s="115">
        <v>100</v>
      </c>
      <c r="M2" s="115">
        <v>6</v>
      </c>
    </row>
    <row r="3" spans="1:14" ht="11.25" customHeight="1" x14ac:dyDescent="0.25">
      <c r="A3" s="710" t="s">
        <v>187</v>
      </c>
      <c r="B3" s="710"/>
      <c r="C3" s="712" t="s">
        <v>188</v>
      </c>
      <c r="D3" s="712"/>
      <c r="E3" s="712"/>
      <c r="F3" s="712"/>
      <c r="G3" s="712"/>
      <c r="H3" s="712"/>
      <c r="I3" s="712"/>
      <c r="J3" s="712"/>
    </row>
    <row r="4" spans="1:14" ht="11.25" customHeight="1" x14ac:dyDescent="0.25">
      <c r="A4" s="710" t="s">
        <v>27</v>
      </c>
      <c r="B4" s="710"/>
      <c r="C4" s="713" t="s">
        <v>189</v>
      </c>
      <c r="D4" s="713"/>
      <c r="E4" s="713"/>
      <c r="F4" s="713"/>
      <c r="G4" s="713"/>
      <c r="H4" s="713"/>
      <c r="I4" s="713"/>
      <c r="J4" s="713"/>
    </row>
    <row r="5" spans="1:14" ht="11.25" customHeight="1" x14ac:dyDescent="0.25">
      <c r="A5" s="710" t="s">
        <v>190</v>
      </c>
      <c r="B5" s="710"/>
      <c r="C5" s="712" t="s">
        <v>191</v>
      </c>
      <c r="D5" s="712"/>
      <c r="E5" s="712"/>
      <c r="F5" s="712"/>
      <c r="G5" s="712"/>
      <c r="H5" s="712"/>
      <c r="I5" s="712"/>
      <c r="J5" s="712"/>
    </row>
    <row r="6" spans="1:14" ht="11.25" customHeight="1" x14ac:dyDescent="0.25">
      <c r="A6" s="714" t="s">
        <v>33</v>
      </c>
      <c r="B6" s="714"/>
      <c r="C6" s="118"/>
      <c r="D6" s="119" t="s">
        <v>35</v>
      </c>
      <c r="E6" s="715" t="s">
        <v>36</v>
      </c>
      <c r="F6" s="715"/>
      <c r="G6" s="715"/>
      <c r="H6" s="715" t="s">
        <v>35</v>
      </c>
      <c r="I6" s="715"/>
      <c r="J6" s="715"/>
    </row>
    <row r="7" spans="1:14" ht="45.75" customHeight="1" x14ac:dyDescent="0.25">
      <c r="A7" s="716" t="s">
        <v>37</v>
      </c>
      <c r="B7" s="716"/>
      <c r="C7" s="717" t="s">
        <v>38</v>
      </c>
      <c r="D7" s="121" t="s">
        <v>192</v>
      </c>
      <c r="E7" s="122" t="s">
        <v>193</v>
      </c>
      <c r="F7" s="121" t="s">
        <v>194</v>
      </c>
      <c r="G7" s="121" t="s">
        <v>195</v>
      </c>
      <c r="H7" s="121" t="s">
        <v>43</v>
      </c>
      <c r="I7" s="122" t="s">
        <v>196</v>
      </c>
      <c r="J7" s="122" t="s">
        <v>196</v>
      </c>
    </row>
    <row r="8" spans="1:14" ht="22.5" customHeight="1" x14ac:dyDescent="0.25">
      <c r="A8" s="717" t="s">
        <v>197</v>
      </c>
      <c r="B8" s="717" t="s">
        <v>47</v>
      </c>
      <c r="C8" s="717"/>
      <c r="D8" s="121" t="s">
        <v>48</v>
      </c>
      <c r="E8" s="123" t="s">
        <v>198</v>
      </c>
      <c r="F8" s="121" t="s">
        <v>199</v>
      </c>
      <c r="G8" s="121" t="s">
        <v>200</v>
      </c>
      <c r="H8" s="121" t="s">
        <v>51</v>
      </c>
      <c r="I8" s="122" t="s">
        <v>201</v>
      </c>
      <c r="J8" s="122" t="s">
        <v>202</v>
      </c>
    </row>
    <row r="9" spans="1:14" ht="23" x14ac:dyDescent="0.25">
      <c r="A9" s="717"/>
      <c r="B9" s="717"/>
      <c r="C9" s="717"/>
      <c r="D9" s="124" t="s">
        <v>54</v>
      </c>
      <c r="E9" s="124" t="s">
        <v>55</v>
      </c>
      <c r="F9" s="121" t="s">
        <v>203</v>
      </c>
      <c r="G9" s="125" t="s">
        <v>204</v>
      </c>
      <c r="H9" s="121" t="s">
        <v>205</v>
      </c>
      <c r="I9" s="126" t="s">
        <v>206</v>
      </c>
      <c r="J9" s="122" t="s">
        <v>207</v>
      </c>
    </row>
    <row r="10" spans="1:14" x14ac:dyDescent="0.25">
      <c r="A10" s="717"/>
      <c r="B10" s="717"/>
      <c r="C10" s="717"/>
      <c r="D10" s="127" t="s">
        <v>61</v>
      </c>
      <c r="E10" s="128" t="s">
        <v>208</v>
      </c>
      <c r="F10" s="128" t="s">
        <v>63</v>
      </c>
      <c r="G10" s="127" t="s">
        <v>209</v>
      </c>
      <c r="H10" s="127" t="s">
        <v>65</v>
      </c>
      <c r="I10" s="129" t="s">
        <v>210</v>
      </c>
      <c r="J10" s="129" t="s">
        <v>210</v>
      </c>
    </row>
    <row r="11" spans="1:14" ht="12" customHeight="1" x14ac:dyDescent="0.25">
      <c r="A11" s="718" t="s">
        <v>211</v>
      </c>
      <c r="B11" s="718" t="s">
        <v>212</v>
      </c>
      <c r="C11" s="131" t="s">
        <v>213</v>
      </c>
      <c r="D11" s="132">
        <f>SUM(D12)</f>
        <v>0</v>
      </c>
      <c r="E11" s="133"/>
      <c r="F11" s="133"/>
      <c r="G11" s="134"/>
      <c r="H11" s="134"/>
      <c r="I11" s="132">
        <f>SUM(I12)</f>
        <v>0</v>
      </c>
      <c r="J11" s="132">
        <f>SUM(J12)</f>
        <v>0</v>
      </c>
    </row>
    <row r="12" spans="1:14" x14ac:dyDescent="0.25">
      <c r="A12" s="718"/>
      <c r="B12" s="718"/>
      <c r="C12" s="135" t="s">
        <v>214</v>
      </c>
      <c r="D12" s="136"/>
      <c r="E12" s="103">
        <v>0</v>
      </c>
      <c r="F12" s="136"/>
      <c r="G12" s="136">
        <f>E12*(1+F12)</f>
        <v>0</v>
      </c>
      <c r="H12" s="136"/>
      <c r="I12" s="136">
        <f>D12*G12*H12</f>
        <v>0</v>
      </c>
      <c r="J12" s="137"/>
      <c r="L12" s="115">
        <v>6</v>
      </c>
      <c r="M12" s="115">
        <f>L2*100+L12+$M$2*100000</f>
        <v>610006</v>
      </c>
    </row>
    <row r="13" spans="1:14" ht="12" customHeight="1" x14ac:dyDescent="0.25">
      <c r="A13" s="716" t="s">
        <v>212</v>
      </c>
      <c r="B13" s="719" t="s">
        <v>211</v>
      </c>
      <c r="C13" s="77" t="s">
        <v>215</v>
      </c>
      <c r="D13" s="138">
        <f>SUM(D14:D18)</f>
        <v>0</v>
      </c>
      <c r="E13" s="139"/>
      <c r="F13" s="139"/>
      <c r="G13" s="140"/>
      <c r="H13" s="140"/>
      <c r="I13" s="138" t="e">
        <f>SUM(I14:I18)</f>
        <v>#DIV/0!</v>
      </c>
      <c r="J13" s="138">
        <f>SUM(J14:J18)</f>
        <v>0</v>
      </c>
    </row>
    <row r="14" spans="1:14" x14ac:dyDescent="0.25">
      <c r="A14" s="716"/>
      <c r="B14" s="719"/>
      <c r="C14" s="141" t="s">
        <v>86</v>
      </c>
      <c r="D14" s="142"/>
      <c r="E14" s="143" t="e">
        <f>(E73*D73+E93*D93+E113*D113+E133*D133+E153*D153+E173*D173+E193*D193+E213*D213+E233*D233+E253*D253+E273*D273+E293*D293+E313*D313+E333*D333+E353*D353+E373*D373)/D34</f>
        <v>#DIV/0!</v>
      </c>
      <c r="F14" s="144"/>
      <c r="G14" s="145" t="e">
        <f>E14*(1+F14)</f>
        <v>#DIV/0!</v>
      </c>
      <c r="H14" s="144"/>
      <c r="I14" s="146" t="e">
        <f>D14*G14*H14</f>
        <v>#DIV/0!</v>
      </c>
      <c r="J14" s="146"/>
      <c r="L14" s="115">
        <v>1</v>
      </c>
      <c r="M14" s="115">
        <f>L2*100+L14+$M$2*100000</f>
        <v>610001</v>
      </c>
      <c r="N14" s="115">
        <f>M2*100+L14</f>
        <v>601</v>
      </c>
    </row>
    <row r="15" spans="1:14" x14ac:dyDescent="0.25">
      <c r="A15" s="716"/>
      <c r="B15" s="719"/>
      <c r="C15" s="44" t="s">
        <v>87</v>
      </c>
      <c r="D15" s="142"/>
      <c r="E15" s="147" t="e">
        <f>(E74*D74+E94*D94+E114*D114+E134*D134+E154*D154+E174*D174+E194*D194+E214*D214+E234*D234+E254*D254+E274*D274+E294*D294+E314*D314+E334*D334+E354*D354+E374*D374)/D35</f>
        <v>#DIV/0!</v>
      </c>
      <c r="F15" s="148"/>
      <c r="G15" s="149" t="e">
        <f>E15*(1+F15)</f>
        <v>#DIV/0!</v>
      </c>
      <c r="H15" s="144"/>
      <c r="I15" s="150" t="e">
        <f>D15*G15*H15</f>
        <v>#DIV/0!</v>
      </c>
      <c r="J15" s="146"/>
      <c r="L15" s="115">
        <v>2</v>
      </c>
      <c r="M15" s="115">
        <f>L2*100+L15+$M$2*100000</f>
        <v>610002</v>
      </c>
      <c r="N15" s="115">
        <f>M2*100+L15</f>
        <v>602</v>
      </c>
    </row>
    <row r="16" spans="1:14" x14ac:dyDescent="0.25">
      <c r="A16" s="716"/>
      <c r="B16" s="719"/>
      <c r="C16" s="44" t="s">
        <v>88</v>
      </c>
      <c r="D16" s="142"/>
      <c r="E16" s="147" t="e">
        <f>(E75*D75+E95*D95+E115*D115+E135*D135+E155*D155+E175*D175+E195*D195+E215*D215+E235*D235+E255*D255+E275*D275+E295*D295+E315*D315+E335*D335+E355*D355+E375*D375)/D36</f>
        <v>#DIV/0!</v>
      </c>
      <c r="F16" s="148"/>
      <c r="G16" s="149" t="e">
        <f>E16*(1+F16)</f>
        <v>#DIV/0!</v>
      </c>
      <c r="H16" s="144"/>
      <c r="I16" s="150" t="e">
        <f>D16*G16*H16</f>
        <v>#DIV/0!</v>
      </c>
      <c r="J16" s="146"/>
      <c r="L16" s="115">
        <v>3</v>
      </c>
      <c r="M16" s="115">
        <f>L2*100+L16+$M$2*100000</f>
        <v>610003</v>
      </c>
      <c r="N16" s="115">
        <f>M2*100+L16</f>
        <v>603</v>
      </c>
    </row>
    <row r="17" spans="1:14" x14ac:dyDescent="0.25">
      <c r="A17" s="716"/>
      <c r="B17" s="719"/>
      <c r="C17" s="44" t="s">
        <v>89</v>
      </c>
      <c r="D17" s="142"/>
      <c r="E17" s="147" t="e">
        <f>(E76*D76+E96*D96+E116*D116+E136*D136+E156*D156+E176*D176+E196*D196+E216*D216+E236*D236+E256*D256+E276*D276+E296*D296+E316*D316+E336*D336+E356*D356+E376*D376)/D17</f>
        <v>#DIV/0!</v>
      </c>
      <c r="F17" s="151"/>
      <c r="G17" s="149" t="e">
        <f>E17*(1+F17)</f>
        <v>#DIV/0!</v>
      </c>
      <c r="H17" s="144"/>
      <c r="I17" s="150" t="e">
        <f>D17*G17*H17</f>
        <v>#DIV/0!</v>
      </c>
      <c r="J17" s="146"/>
      <c r="L17" s="115">
        <v>4</v>
      </c>
      <c r="M17" s="115">
        <f>L2*100+L17+$M$2*100000</f>
        <v>610004</v>
      </c>
      <c r="N17" s="115">
        <f>M2*100+L17</f>
        <v>604</v>
      </c>
    </row>
    <row r="18" spans="1:14" ht="23" x14ac:dyDescent="0.25">
      <c r="A18" s="716"/>
      <c r="B18" s="719"/>
      <c r="C18" s="44" t="s">
        <v>90</v>
      </c>
      <c r="D18" s="142"/>
      <c r="E18" s="147"/>
      <c r="F18" s="151"/>
      <c r="G18" s="149"/>
      <c r="H18" s="144"/>
      <c r="I18" s="150"/>
      <c r="J18" s="146"/>
      <c r="L18" s="115">
        <v>5</v>
      </c>
      <c r="M18" s="115">
        <f>L2*100+L18+$M$2*100000</f>
        <v>610005</v>
      </c>
      <c r="N18" s="115">
        <f>M2*100+L18</f>
        <v>605</v>
      </c>
    </row>
    <row r="19" spans="1:14" x14ac:dyDescent="0.25">
      <c r="A19" s="720" t="s">
        <v>91</v>
      </c>
      <c r="B19" s="720"/>
      <c r="C19" s="720"/>
      <c r="D19" s="152">
        <f>D11+D13</f>
        <v>0</v>
      </c>
      <c r="E19" s="153"/>
      <c r="F19" s="154"/>
      <c r="G19" s="154"/>
      <c r="H19" s="154"/>
      <c r="I19" s="152" t="e">
        <f>I11+I13</f>
        <v>#DIV/0!</v>
      </c>
      <c r="J19" s="152">
        <f>J11+J13</f>
        <v>0</v>
      </c>
    </row>
    <row r="20" spans="1:14" x14ac:dyDescent="0.25">
      <c r="A20" s="115" t="s">
        <v>216</v>
      </c>
      <c r="D20" s="155"/>
      <c r="E20" s="155"/>
      <c r="M20" s="156"/>
    </row>
    <row r="21" spans="1:14" x14ac:dyDescent="0.25">
      <c r="A21" s="692" t="s">
        <v>23</v>
      </c>
      <c r="B21" s="692"/>
      <c r="C21" s="693">
        <f>Presentación!$C$3</f>
        <v>1990</v>
      </c>
      <c r="D21" s="693"/>
      <c r="E21" s="693"/>
      <c r="F21" s="693"/>
      <c r="G21" s="693"/>
      <c r="H21" s="693"/>
      <c r="I21" s="693"/>
      <c r="J21" s="693"/>
    </row>
    <row r="22" spans="1:14" ht="11.25" customHeight="1" x14ac:dyDescent="0.25">
      <c r="A22" s="710" t="s">
        <v>24</v>
      </c>
      <c r="B22" s="710"/>
      <c r="C22" s="711" t="s">
        <v>92</v>
      </c>
      <c r="D22" s="711"/>
      <c r="E22" s="711"/>
      <c r="F22" s="711"/>
      <c r="G22" s="711"/>
      <c r="H22" s="711"/>
      <c r="I22" s="711"/>
      <c r="J22" s="711"/>
    </row>
    <row r="23" spans="1:14" ht="11.25" customHeight="1" x14ac:dyDescent="0.25">
      <c r="A23" s="710" t="s">
        <v>187</v>
      </c>
      <c r="B23" s="710"/>
      <c r="C23" s="712" t="s">
        <v>188</v>
      </c>
      <c r="D23" s="712"/>
      <c r="E23" s="712"/>
      <c r="F23" s="712"/>
      <c r="G23" s="712"/>
      <c r="H23" s="712"/>
      <c r="I23" s="712"/>
      <c r="J23" s="712"/>
    </row>
    <row r="24" spans="1:14" ht="11.25" customHeight="1" x14ac:dyDescent="0.25">
      <c r="A24" s="710" t="s">
        <v>27</v>
      </c>
      <c r="B24" s="710"/>
      <c r="C24" s="713" t="s">
        <v>189</v>
      </c>
      <c r="D24" s="713"/>
      <c r="E24" s="713"/>
      <c r="F24" s="713"/>
      <c r="G24" s="713"/>
      <c r="H24" s="713"/>
      <c r="I24" s="713"/>
      <c r="J24" s="713"/>
    </row>
    <row r="25" spans="1:14" ht="11.25" customHeight="1" x14ac:dyDescent="0.25">
      <c r="A25" s="710" t="s">
        <v>190</v>
      </c>
      <c r="B25" s="710"/>
      <c r="C25" s="712" t="s">
        <v>191</v>
      </c>
      <c r="D25" s="712"/>
      <c r="E25" s="712"/>
      <c r="F25" s="712"/>
      <c r="G25" s="712"/>
      <c r="H25" s="712"/>
      <c r="I25" s="712"/>
      <c r="J25" s="712"/>
    </row>
    <row r="26" spans="1:14" ht="11.25" customHeight="1" x14ac:dyDescent="0.25">
      <c r="A26" s="714" t="s">
        <v>33</v>
      </c>
      <c r="B26" s="714"/>
      <c r="C26" s="118"/>
      <c r="D26" s="119" t="s">
        <v>35</v>
      </c>
      <c r="E26" s="715" t="s">
        <v>36</v>
      </c>
      <c r="F26" s="715"/>
      <c r="G26" s="715"/>
      <c r="H26" s="715" t="s">
        <v>35</v>
      </c>
      <c r="I26" s="715"/>
      <c r="J26" s="715"/>
    </row>
    <row r="27" spans="1:14" ht="45.75" customHeight="1" x14ac:dyDescent="0.25">
      <c r="A27" s="716" t="s">
        <v>37</v>
      </c>
      <c r="B27" s="716"/>
      <c r="C27" s="716" t="s">
        <v>38</v>
      </c>
      <c r="D27" s="157" t="s">
        <v>192</v>
      </c>
      <c r="E27" s="158" t="s">
        <v>193</v>
      </c>
      <c r="F27" s="157" t="s">
        <v>194</v>
      </c>
      <c r="G27" s="157" t="s">
        <v>195</v>
      </c>
      <c r="H27" s="157" t="s">
        <v>43</v>
      </c>
      <c r="I27" s="122" t="s">
        <v>196</v>
      </c>
      <c r="J27" s="122" t="s">
        <v>196</v>
      </c>
    </row>
    <row r="28" spans="1:14" ht="22.5" customHeight="1" x14ac:dyDescent="0.25">
      <c r="A28" s="716" t="s">
        <v>197</v>
      </c>
      <c r="B28" s="716" t="s">
        <v>47</v>
      </c>
      <c r="C28" s="716"/>
      <c r="D28" s="121" t="s">
        <v>48</v>
      </c>
      <c r="E28" s="123" t="s">
        <v>198</v>
      </c>
      <c r="F28" s="121" t="s">
        <v>199</v>
      </c>
      <c r="G28" s="121" t="s">
        <v>200</v>
      </c>
      <c r="H28" s="121" t="s">
        <v>51</v>
      </c>
      <c r="I28" s="122" t="s">
        <v>201</v>
      </c>
      <c r="J28" s="122" t="s">
        <v>202</v>
      </c>
    </row>
    <row r="29" spans="1:14" ht="23" x14ac:dyDescent="0.25">
      <c r="A29" s="716"/>
      <c r="B29" s="716"/>
      <c r="C29" s="716"/>
      <c r="D29" s="124" t="s">
        <v>54</v>
      </c>
      <c r="E29" s="124" t="s">
        <v>55</v>
      </c>
      <c r="F29" s="121" t="s">
        <v>203</v>
      </c>
      <c r="G29" s="125" t="s">
        <v>204</v>
      </c>
      <c r="H29" s="121" t="s">
        <v>205</v>
      </c>
      <c r="I29" s="126" t="s">
        <v>206</v>
      </c>
      <c r="J29" s="122" t="s">
        <v>207</v>
      </c>
    </row>
    <row r="30" spans="1:14" x14ac:dyDescent="0.25">
      <c r="A30" s="716"/>
      <c r="B30" s="716"/>
      <c r="C30" s="716"/>
      <c r="D30" s="159" t="s">
        <v>61</v>
      </c>
      <c r="E30" s="160" t="s">
        <v>208</v>
      </c>
      <c r="F30" s="160" t="s">
        <v>63</v>
      </c>
      <c r="G30" s="159" t="s">
        <v>209</v>
      </c>
      <c r="H30" s="159" t="s">
        <v>65</v>
      </c>
      <c r="I30" s="161" t="s">
        <v>210</v>
      </c>
      <c r="J30" s="161" t="s">
        <v>210</v>
      </c>
    </row>
    <row r="31" spans="1:14" ht="12" customHeight="1" x14ac:dyDescent="0.25">
      <c r="A31" s="718" t="s">
        <v>211</v>
      </c>
      <c r="B31" s="718" t="s">
        <v>212</v>
      </c>
      <c r="C31" s="131" t="s">
        <v>213</v>
      </c>
      <c r="D31" s="132">
        <f>SUM(D32)</f>
        <v>0</v>
      </c>
      <c r="E31" s="133"/>
      <c r="F31" s="133"/>
      <c r="G31" s="134"/>
      <c r="H31" s="134"/>
      <c r="I31" s="132">
        <f>SUM(I32)</f>
        <v>0</v>
      </c>
      <c r="J31" s="132">
        <f>SUM(J32)</f>
        <v>0</v>
      </c>
    </row>
    <row r="32" spans="1:14" x14ac:dyDescent="0.25">
      <c r="A32" s="718"/>
      <c r="B32" s="718"/>
      <c r="C32" s="135" t="s">
        <v>214</v>
      </c>
      <c r="D32" s="162">
        <f>D71+D91+D111+D131+D151+D171+D191+D211+D231+D251+D271+D291+D311+D331+D351+D371</f>
        <v>0</v>
      </c>
      <c r="E32" s="103"/>
      <c r="F32" s="136"/>
      <c r="G32" s="136"/>
      <c r="H32" s="136"/>
      <c r="I32" s="162">
        <f>I71+I91+I111+I131+I151+I171+I191+I211+I231+I251+I271+I291+I311+I331+I351+I371</f>
        <v>0</v>
      </c>
      <c r="J32" s="162">
        <f>J71+J91+J111+J131+J151+J171+J191+J211+J231+J251+J271+J291+J311+J331+J351+J371</f>
        <v>0</v>
      </c>
    </row>
    <row r="33" spans="1:10" ht="11.25" customHeight="1" x14ac:dyDescent="0.25">
      <c r="A33" s="716" t="s">
        <v>212</v>
      </c>
      <c r="B33" s="719" t="s">
        <v>211</v>
      </c>
      <c r="C33" s="77" t="s">
        <v>215</v>
      </c>
      <c r="D33" s="138">
        <f>SUM(D34:D38)</f>
        <v>0</v>
      </c>
      <c r="E33" s="139"/>
      <c r="F33" s="139"/>
      <c r="G33" s="140"/>
      <c r="H33" s="140"/>
      <c r="I33" s="138">
        <f>SUM(I34:I38)</f>
        <v>0</v>
      </c>
      <c r="J33" s="138">
        <f>SUM(J34:J38)</f>
        <v>0</v>
      </c>
    </row>
    <row r="34" spans="1:10" x14ac:dyDescent="0.25">
      <c r="A34" s="716"/>
      <c r="B34" s="719"/>
      <c r="C34" s="44" t="s">
        <v>86</v>
      </c>
      <c r="D34" s="162">
        <f>D73+D93+D113+D133+D153+D173+D193+D213+D233+D253+D273+D293+D313+D333+D353+D373</f>
        <v>0</v>
      </c>
      <c r="E34" s="162"/>
      <c r="F34" s="144"/>
      <c r="G34" s="145"/>
      <c r="H34" s="144"/>
      <c r="I34" s="162">
        <f t="shared" ref="I34:J37" si="0">I73+I93+I113+I133+I153+I173+I193+I213+I233+I253+I273+I293+I313+I333+I353+I373</f>
        <v>0</v>
      </c>
      <c r="J34" s="162">
        <f t="shared" si="0"/>
        <v>0</v>
      </c>
    </row>
    <row r="35" spans="1:10" x14ac:dyDescent="0.25">
      <c r="A35" s="716"/>
      <c r="B35" s="719"/>
      <c r="C35" s="44" t="s">
        <v>87</v>
      </c>
      <c r="D35" s="162">
        <f>D74+D94+D114+D134+D154+D174+D194+D214+D234+D254+D274+D294+D314+D334+D354+D374</f>
        <v>0</v>
      </c>
      <c r="E35" s="162"/>
      <c r="F35" s="148"/>
      <c r="G35" s="149"/>
      <c r="H35" s="144"/>
      <c r="I35" s="162">
        <f t="shared" si="0"/>
        <v>0</v>
      </c>
      <c r="J35" s="162">
        <f t="shared" si="0"/>
        <v>0</v>
      </c>
    </row>
    <row r="36" spans="1:10" x14ac:dyDescent="0.25">
      <c r="A36" s="716"/>
      <c r="B36" s="719"/>
      <c r="C36" s="44" t="s">
        <v>88</v>
      </c>
      <c r="D36" s="162">
        <f>D75+D95+D115+D135+D155+D175+D195+D215+D235+D255+D275+D295+D315+D335+D355+D375</f>
        <v>0</v>
      </c>
      <c r="E36" s="162"/>
      <c r="F36" s="148"/>
      <c r="G36" s="149"/>
      <c r="H36" s="144"/>
      <c r="I36" s="162">
        <f t="shared" si="0"/>
        <v>0</v>
      </c>
      <c r="J36" s="162">
        <f t="shared" si="0"/>
        <v>0</v>
      </c>
    </row>
    <row r="37" spans="1:10" x14ac:dyDescent="0.25">
      <c r="A37" s="716"/>
      <c r="B37" s="719"/>
      <c r="C37" s="44" t="s">
        <v>89</v>
      </c>
      <c r="D37" s="162">
        <f>D76+D96+D116+D136+D156+D176+D196+D216+D236+D256+D276+D296+D316+D336+D356+D376</f>
        <v>0</v>
      </c>
      <c r="E37" s="162"/>
      <c r="F37" s="151"/>
      <c r="G37" s="149"/>
      <c r="H37" s="144"/>
      <c r="I37" s="162">
        <f t="shared" si="0"/>
        <v>0</v>
      </c>
      <c r="J37" s="162">
        <f t="shared" si="0"/>
        <v>0</v>
      </c>
    </row>
    <row r="38" spans="1:10" ht="23" x14ac:dyDescent="0.25">
      <c r="A38" s="716"/>
      <c r="B38" s="719"/>
      <c r="C38" s="44" t="s">
        <v>90</v>
      </c>
      <c r="D38" s="162">
        <f>D77+D97+D117+D137+D157+D177+D197+D217+D237+D257+D277+D297+D317+D337+D357+D377</f>
        <v>0</v>
      </c>
      <c r="E38" s="162"/>
      <c r="F38" s="151"/>
      <c r="G38" s="149"/>
      <c r="H38" s="144"/>
      <c r="I38" s="162"/>
      <c r="J38" s="162">
        <f>J77+J97+J117+J137+J157+J177+J197+J217+J237+J257+J277+J297+J317+J337+J357+J377</f>
        <v>0</v>
      </c>
    </row>
    <row r="39" spans="1:10" x14ac:dyDescent="0.25">
      <c r="A39" s="720" t="s">
        <v>91</v>
      </c>
      <c r="B39" s="720"/>
      <c r="C39" s="720"/>
      <c r="D39" s="152">
        <f>D31+D33</f>
        <v>0</v>
      </c>
      <c r="E39" s="153"/>
      <c r="F39" s="154"/>
      <c r="G39" s="154"/>
      <c r="H39" s="154"/>
      <c r="I39" s="152">
        <f>I31+I33</f>
        <v>0</v>
      </c>
      <c r="J39" s="152">
        <f>J31+J33</f>
        <v>0</v>
      </c>
    </row>
    <row r="40" spans="1:10" x14ac:dyDescent="0.25">
      <c r="A40" s="115" t="s">
        <v>216</v>
      </c>
      <c r="D40" s="155"/>
      <c r="E40" s="155"/>
    </row>
    <row r="41" spans="1:10" x14ac:dyDescent="0.25">
      <c r="A41" s="692" t="s">
        <v>23</v>
      </c>
      <c r="B41" s="692"/>
      <c r="C41" s="693">
        <f>Presentación!$C$3</f>
        <v>1990</v>
      </c>
      <c r="D41" s="693"/>
      <c r="E41" s="693"/>
      <c r="F41" s="693"/>
      <c r="G41" s="693"/>
      <c r="H41" s="693"/>
      <c r="I41" s="693"/>
      <c r="J41" s="693"/>
    </row>
    <row r="42" spans="1:10" ht="11.25" customHeight="1" x14ac:dyDescent="0.25">
      <c r="A42" s="710" t="s">
        <v>24</v>
      </c>
      <c r="B42" s="710"/>
      <c r="C42" s="711" t="s">
        <v>93</v>
      </c>
      <c r="D42" s="711"/>
      <c r="E42" s="711"/>
      <c r="F42" s="711"/>
      <c r="G42" s="711"/>
      <c r="H42" s="711"/>
      <c r="I42" s="711"/>
      <c r="J42" s="711"/>
    </row>
    <row r="43" spans="1:10" ht="11.25" customHeight="1" x14ac:dyDescent="0.25">
      <c r="A43" s="710" t="s">
        <v>187</v>
      </c>
      <c r="B43" s="710"/>
      <c r="C43" s="712" t="s">
        <v>188</v>
      </c>
      <c r="D43" s="712"/>
      <c r="E43" s="712"/>
      <c r="F43" s="712"/>
      <c r="G43" s="712"/>
      <c r="H43" s="712"/>
      <c r="I43" s="712"/>
      <c r="J43" s="712"/>
    </row>
    <row r="44" spans="1:10" ht="11.25" customHeight="1" x14ac:dyDescent="0.25">
      <c r="A44" s="710" t="s">
        <v>27</v>
      </c>
      <c r="B44" s="710"/>
      <c r="C44" s="713" t="s">
        <v>189</v>
      </c>
      <c r="D44" s="713"/>
      <c r="E44" s="713"/>
      <c r="F44" s="713"/>
      <c r="G44" s="713"/>
      <c r="H44" s="713"/>
      <c r="I44" s="713"/>
      <c r="J44" s="713"/>
    </row>
    <row r="45" spans="1:10" ht="11.25" customHeight="1" x14ac:dyDescent="0.25">
      <c r="A45" s="710" t="s">
        <v>190</v>
      </c>
      <c r="B45" s="710"/>
      <c r="C45" s="712" t="s">
        <v>191</v>
      </c>
      <c r="D45" s="712"/>
      <c r="E45" s="712"/>
      <c r="F45" s="712"/>
      <c r="G45" s="712"/>
      <c r="H45" s="712"/>
      <c r="I45" s="712"/>
      <c r="J45" s="712"/>
    </row>
    <row r="46" spans="1:10" ht="11.25" customHeight="1" x14ac:dyDescent="0.25">
      <c r="A46" s="714" t="s">
        <v>33</v>
      </c>
      <c r="B46" s="714"/>
      <c r="C46" s="118"/>
      <c r="D46" s="119" t="s">
        <v>35</v>
      </c>
      <c r="E46" s="715" t="s">
        <v>36</v>
      </c>
      <c r="F46" s="715"/>
      <c r="G46" s="715"/>
      <c r="H46" s="715" t="s">
        <v>35</v>
      </c>
      <c r="I46" s="715"/>
      <c r="J46" s="715"/>
    </row>
    <row r="47" spans="1:10" ht="45.75" customHeight="1" x14ac:dyDescent="0.25">
      <c r="A47" s="716" t="s">
        <v>37</v>
      </c>
      <c r="B47" s="716"/>
      <c r="C47" s="717" t="s">
        <v>38</v>
      </c>
      <c r="D47" s="121" t="s">
        <v>192</v>
      </c>
      <c r="E47" s="122" t="s">
        <v>193</v>
      </c>
      <c r="F47" s="121" t="s">
        <v>194</v>
      </c>
      <c r="G47" s="121" t="s">
        <v>195</v>
      </c>
      <c r="H47" s="121" t="s">
        <v>43</v>
      </c>
      <c r="I47" s="122" t="s">
        <v>196</v>
      </c>
      <c r="J47" s="122" t="s">
        <v>196</v>
      </c>
    </row>
    <row r="48" spans="1:10" ht="22.5" customHeight="1" x14ac:dyDescent="0.25">
      <c r="A48" s="717" t="s">
        <v>197</v>
      </c>
      <c r="B48" s="717" t="s">
        <v>47</v>
      </c>
      <c r="C48" s="717"/>
      <c r="D48" s="121" t="s">
        <v>48</v>
      </c>
      <c r="E48" s="123" t="s">
        <v>198</v>
      </c>
      <c r="F48" s="121" t="s">
        <v>199</v>
      </c>
      <c r="G48" s="121" t="s">
        <v>200</v>
      </c>
      <c r="H48" s="121" t="s">
        <v>51</v>
      </c>
      <c r="I48" s="122" t="s">
        <v>201</v>
      </c>
      <c r="J48" s="122" t="s">
        <v>202</v>
      </c>
    </row>
    <row r="49" spans="1:13" ht="23" x14ac:dyDescent="0.25">
      <c r="A49" s="717"/>
      <c r="B49" s="717"/>
      <c r="C49" s="717"/>
      <c r="D49" s="124" t="s">
        <v>54</v>
      </c>
      <c r="E49" s="124" t="s">
        <v>55</v>
      </c>
      <c r="F49" s="121" t="s">
        <v>203</v>
      </c>
      <c r="G49" s="125" t="s">
        <v>204</v>
      </c>
      <c r="H49" s="121" t="s">
        <v>205</v>
      </c>
      <c r="I49" s="126" t="s">
        <v>206</v>
      </c>
      <c r="J49" s="122" t="s">
        <v>207</v>
      </c>
    </row>
    <row r="50" spans="1:13" x14ac:dyDescent="0.25">
      <c r="A50" s="717"/>
      <c r="B50" s="717"/>
      <c r="C50" s="717"/>
      <c r="D50" s="127" t="s">
        <v>61</v>
      </c>
      <c r="E50" s="128" t="s">
        <v>208</v>
      </c>
      <c r="F50" s="128" t="s">
        <v>63</v>
      </c>
      <c r="G50" s="127" t="s">
        <v>209</v>
      </c>
      <c r="H50" s="127" t="s">
        <v>65</v>
      </c>
      <c r="I50" s="129" t="s">
        <v>210</v>
      </c>
      <c r="J50" s="129" t="s">
        <v>210</v>
      </c>
    </row>
    <row r="51" spans="1:13" ht="12" customHeight="1" x14ac:dyDescent="0.25">
      <c r="A51" s="718" t="s">
        <v>211</v>
      </c>
      <c r="B51" s="718" t="s">
        <v>212</v>
      </c>
      <c r="C51" s="131" t="s">
        <v>213</v>
      </c>
      <c r="D51" s="132">
        <f>SUM(D52)</f>
        <v>0</v>
      </c>
      <c r="E51" s="133"/>
      <c r="F51" s="133"/>
      <c r="G51" s="134"/>
      <c r="H51" s="134"/>
      <c r="I51" s="132">
        <f>SUM(I52)</f>
        <v>0</v>
      </c>
      <c r="J51" s="132">
        <f>SUM(J52)</f>
        <v>0</v>
      </c>
    </row>
    <row r="52" spans="1:13" x14ac:dyDescent="0.25">
      <c r="A52" s="718"/>
      <c r="B52" s="718"/>
      <c r="C52" s="135" t="s">
        <v>214</v>
      </c>
      <c r="D52" s="162">
        <f>D12-D32</f>
        <v>0</v>
      </c>
      <c r="E52" s="103"/>
      <c r="F52" s="136"/>
      <c r="G52" s="136"/>
      <c r="H52" s="136"/>
      <c r="I52" s="162">
        <f>I12-I32</f>
        <v>0</v>
      </c>
      <c r="J52" s="162">
        <f>J12-J32</f>
        <v>0</v>
      </c>
    </row>
    <row r="53" spans="1:13" ht="11.25" customHeight="1" x14ac:dyDescent="0.25">
      <c r="A53" s="716" t="s">
        <v>212</v>
      </c>
      <c r="B53" s="719" t="s">
        <v>211</v>
      </c>
      <c r="C53" s="77" t="s">
        <v>215</v>
      </c>
      <c r="D53" s="138">
        <f>SUM(D54:D58)</f>
        <v>0</v>
      </c>
      <c r="E53" s="139"/>
      <c r="F53" s="139"/>
      <c r="G53" s="140"/>
      <c r="H53" s="140"/>
      <c r="I53" s="138" t="e">
        <f>SUM(I54:I58)</f>
        <v>#DIV/0!</v>
      </c>
      <c r="J53" s="138">
        <f>SUM(J54:J58)</f>
        <v>0</v>
      </c>
    </row>
    <row r="54" spans="1:13" x14ac:dyDescent="0.25">
      <c r="A54" s="716"/>
      <c r="B54" s="719"/>
      <c r="C54" s="44" t="s">
        <v>86</v>
      </c>
      <c r="D54" s="162">
        <f t="shared" ref="D54:J57" si="1">D14-D34</f>
        <v>0</v>
      </c>
      <c r="E54" s="145" t="e">
        <f t="shared" si="1"/>
        <v>#DIV/0!</v>
      </c>
      <c r="F54" s="145">
        <f t="shared" si="1"/>
        <v>0</v>
      </c>
      <c r="G54" s="145" t="e">
        <f t="shared" si="1"/>
        <v>#DIV/0!</v>
      </c>
      <c r="H54" s="145">
        <f t="shared" si="1"/>
        <v>0</v>
      </c>
      <c r="I54" s="162" t="e">
        <f t="shared" si="1"/>
        <v>#DIV/0!</v>
      </c>
      <c r="J54" s="162">
        <f t="shared" si="1"/>
        <v>0</v>
      </c>
    </row>
    <row r="55" spans="1:13" x14ac:dyDescent="0.25">
      <c r="A55" s="716"/>
      <c r="B55" s="719"/>
      <c r="C55" s="44" t="s">
        <v>87</v>
      </c>
      <c r="D55" s="162">
        <f t="shared" si="1"/>
        <v>0</v>
      </c>
      <c r="E55" s="149" t="e">
        <f t="shared" si="1"/>
        <v>#DIV/0!</v>
      </c>
      <c r="F55" s="149">
        <f t="shared" si="1"/>
        <v>0</v>
      </c>
      <c r="G55" s="149" t="e">
        <f t="shared" si="1"/>
        <v>#DIV/0!</v>
      </c>
      <c r="H55" s="149">
        <f t="shared" si="1"/>
        <v>0</v>
      </c>
      <c r="I55" s="162" t="e">
        <f t="shared" si="1"/>
        <v>#DIV/0!</v>
      </c>
      <c r="J55" s="162">
        <f t="shared" si="1"/>
        <v>0</v>
      </c>
    </row>
    <row r="56" spans="1:13" x14ac:dyDescent="0.25">
      <c r="A56" s="716"/>
      <c r="B56" s="719"/>
      <c r="C56" s="44" t="s">
        <v>88</v>
      </c>
      <c r="D56" s="162">
        <f t="shared" si="1"/>
        <v>0</v>
      </c>
      <c r="E56" s="149" t="e">
        <f t="shared" si="1"/>
        <v>#DIV/0!</v>
      </c>
      <c r="F56" s="149">
        <f t="shared" si="1"/>
        <v>0</v>
      </c>
      <c r="G56" s="149" t="e">
        <f t="shared" si="1"/>
        <v>#DIV/0!</v>
      </c>
      <c r="H56" s="149">
        <f t="shared" si="1"/>
        <v>0</v>
      </c>
      <c r="I56" s="162" t="e">
        <f t="shared" si="1"/>
        <v>#DIV/0!</v>
      </c>
      <c r="J56" s="162">
        <f t="shared" si="1"/>
        <v>0</v>
      </c>
    </row>
    <row r="57" spans="1:13" x14ac:dyDescent="0.25">
      <c r="A57" s="716"/>
      <c r="B57" s="719"/>
      <c r="C57" s="44" t="s">
        <v>89</v>
      </c>
      <c r="D57" s="162">
        <f t="shared" si="1"/>
        <v>0</v>
      </c>
      <c r="E57" s="149" t="e">
        <f t="shared" si="1"/>
        <v>#DIV/0!</v>
      </c>
      <c r="F57" s="149">
        <f t="shared" si="1"/>
        <v>0</v>
      </c>
      <c r="G57" s="149" t="e">
        <f t="shared" si="1"/>
        <v>#DIV/0!</v>
      </c>
      <c r="H57" s="149">
        <f t="shared" si="1"/>
        <v>0</v>
      </c>
      <c r="I57" s="162" t="e">
        <f t="shared" si="1"/>
        <v>#DIV/0!</v>
      </c>
      <c r="J57" s="162">
        <f t="shared" si="1"/>
        <v>0</v>
      </c>
    </row>
    <row r="58" spans="1:13" ht="23" x14ac:dyDescent="0.25">
      <c r="A58" s="716"/>
      <c r="B58" s="719"/>
      <c r="C58" s="44" t="s">
        <v>90</v>
      </c>
      <c r="D58" s="162">
        <f>D18-D38</f>
        <v>0</v>
      </c>
      <c r="E58" s="149"/>
      <c r="F58" s="149"/>
      <c r="G58" s="149"/>
      <c r="H58" s="149"/>
      <c r="I58" s="162">
        <f>I18-I38</f>
        <v>0</v>
      </c>
      <c r="J58" s="162">
        <f>J18-J38</f>
        <v>0</v>
      </c>
    </row>
    <row r="59" spans="1:13" x14ac:dyDescent="0.25">
      <c r="A59" s="720" t="s">
        <v>91</v>
      </c>
      <c r="B59" s="720"/>
      <c r="C59" s="720"/>
      <c r="D59" s="152">
        <f>SUM(D54:D58)</f>
        <v>0</v>
      </c>
      <c r="E59" s="153"/>
      <c r="F59" s="154"/>
      <c r="G59" s="154"/>
      <c r="H59" s="154"/>
      <c r="I59" s="152" t="e">
        <f>SUM(I54:I58)</f>
        <v>#DIV/0!</v>
      </c>
      <c r="J59" s="152">
        <f>SUM(J54:J58)</f>
        <v>0</v>
      </c>
    </row>
    <row r="60" spans="1:13" x14ac:dyDescent="0.25">
      <c r="A60" s="692" t="s">
        <v>23</v>
      </c>
      <c r="B60" s="692"/>
      <c r="C60" s="693">
        <f>Presentación!$C$3</f>
        <v>1990</v>
      </c>
      <c r="D60" s="693"/>
      <c r="E60" s="693"/>
      <c r="F60" s="693"/>
      <c r="G60" s="693"/>
      <c r="H60" s="693"/>
      <c r="I60" s="693"/>
      <c r="J60" s="693"/>
    </row>
    <row r="61" spans="1:13" ht="12.75" customHeight="1" x14ac:dyDescent="0.25">
      <c r="A61" s="710" t="s">
        <v>24</v>
      </c>
      <c r="B61" s="710"/>
      <c r="C61" s="721" t="s">
        <v>94</v>
      </c>
      <c r="D61" s="721"/>
      <c r="E61" s="721"/>
      <c r="F61" s="721"/>
      <c r="G61" s="721"/>
      <c r="H61" s="721"/>
      <c r="I61" s="721"/>
      <c r="J61" s="721"/>
      <c r="L61" s="115">
        <v>15</v>
      </c>
    </row>
    <row r="62" spans="1:13" ht="12.75" customHeight="1" x14ac:dyDescent="0.25">
      <c r="A62" s="722" t="s">
        <v>187</v>
      </c>
      <c r="B62" s="722"/>
      <c r="C62" s="712" t="s">
        <v>188</v>
      </c>
      <c r="D62" s="712"/>
      <c r="E62" s="712"/>
      <c r="F62" s="712"/>
      <c r="G62" s="712"/>
      <c r="H62" s="712"/>
      <c r="I62" s="712"/>
      <c r="J62" s="712"/>
      <c r="K62" s="163"/>
      <c r="L62" s="163"/>
      <c r="M62" s="163"/>
    </row>
    <row r="63" spans="1:13" ht="12.75" customHeight="1" x14ac:dyDescent="0.25">
      <c r="A63" s="710" t="s">
        <v>27</v>
      </c>
      <c r="B63" s="710"/>
      <c r="C63" s="713" t="s">
        <v>189</v>
      </c>
      <c r="D63" s="713"/>
      <c r="E63" s="713"/>
      <c r="F63" s="713"/>
      <c r="G63" s="713"/>
      <c r="H63" s="713"/>
      <c r="I63" s="713"/>
      <c r="J63" s="713"/>
    </row>
    <row r="64" spans="1:13" ht="12.75" customHeight="1" x14ac:dyDescent="0.25">
      <c r="A64" s="710" t="s">
        <v>190</v>
      </c>
      <c r="B64" s="710"/>
      <c r="C64" s="712" t="s">
        <v>191</v>
      </c>
      <c r="D64" s="712"/>
      <c r="E64" s="712"/>
      <c r="F64" s="712"/>
      <c r="G64" s="712"/>
      <c r="H64" s="712"/>
      <c r="I64" s="712"/>
      <c r="J64" s="712"/>
    </row>
    <row r="65" spans="1:14" ht="17.25" customHeight="1" x14ac:dyDescent="0.25">
      <c r="A65" s="714" t="s">
        <v>33</v>
      </c>
      <c r="B65" s="714"/>
      <c r="C65" s="118"/>
      <c r="D65" s="119" t="s">
        <v>35</v>
      </c>
      <c r="E65" s="715" t="s">
        <v>36</v>
      </c>
      <c r="F65" s="715"/>
      <c r="G65" s="715"/>
      <c r="H65" s="715" t="s">
        <v>35</v>
      </c>
      <c r="I65" s="715"/>
      <c r="J65" s="715"/>
    </row>
    <row r="66" spans="1:14" ht="45.75" customHeight="1" x14ac:dyDescent="0.25">
      <c r="A66" s="716" t="s">
        <v>37</v>
      </c>
      <c r="B66" s="716"/>
      <c r="C66" s="717" t="s">
        <v>38</v>
      </c>
      <c r="D66" s="121" t="s">
        <v>192</v>
      </c>
      <c r="E66" s="122" t="s">
        <v>193</v>
      </c>
      <c r="F66" s="121" t="s">
        <v>194</v>
      </c>
      <c r="G66" s="121" t="s">
        <v>195</v>
      </c>
      <c r="H66" s="121" t="s">
        <v>43</v>
      </c>
      <c r="I66" s="122" t="s">
        <v>196</v>
      </c>
      <c r="J66" s="122" t="s">
        <v>196</v>
      </c>
    </row>
    <row r="67" spans="1:14" ht="22.5" customHeight="1" x14ac:dyDescent="0.25">
      <c r="A67" s="717" t="s">
        <v>197</v>
      </c>
      <c r="B67" s="717" t="s">
        <v>47</v>
      </c>
      <c r="C67" s="717"/>
      <c r="D67" s="121" t="s">
        <v>48</v>
      </c>
      <c r="E67" s="123" t="s">
        <v>198</v>
      </c>
      <c r="F67" s="121" t="s">
        <v>199</v>
      </c>
      <c r="G67" s="121" t="s">
        <v>200</v>
      </c>
      <c r="H67" s="121" t="s">
        <v>51</v>
      </c>
      <c r="I67" s="122" t="s">
        <v>201</v>
      </c>
      <c r="J67" s="122" t="s">
        <v>202</v>
      </c>
    </row>
    <row r="68" spans="1:14" ht="47.25" customHeight="1" x14ac:dyDescent="0.25">
      <c r="A68" s="717"/>
      <c r="B68" s="717"/>
      <c r="C68" s="717"/>
      <c r="D68" s="124" t="s">
        <v>54</v>
      </c>
      <c r="E68" s="124" t="s">
        <v>55</v>
      </c>
      <c r="F68" s="121" t="s">
        <v>203</v>
      </c>
      <c r="G68" s="125" t="s">
        <v>204</v>
      </c>
      <c r="H68" s="121" t="s">
        <v>205</v>
      </c>
      <c r="I68" s="126" t="s">
        <v>206</v>
      </c>
      <c r="J68" s="122" t="s">
        <v>207</v>
      </c>
    </row>
    <row r="69" spans="1:14" x14ac:dyDescent="0.25">
      <c r="A69" s="717"/>
      <c r="B69" s="717"/>
      <c r="C69" s="717"/>
      <c r="D69" s="127" t="s">
        <v>61</v>
      </c>
      <c r="E69" s="128" t="s">
        <v>208</v>
      </c>
      <c r="F69" s="128" t="s">
        <v>63</v>
      </c>
      <c r="G69" s="127" t="s">
        <v>209</v>
      </c>
      <c r="H69" s="127" t="s">
        <v>65</v>
      </c>
      <c r="I69" s="129" t="s">
        <v>210</v>
      </c>
      <c r="J69" s="129" t="s">
        <v>210</v>
      </c>
    </row>
    <row r="70" spans="1:14" ht="12" customHeight="1" x14ac:dyDescent="0.25">
      <c r="A70" s="718" t="s">
        <v>211</v>
      </c>
      <c r="B70" s="718" t="s">
        <v>212</v>
      </c>
      <c r="C70" s="131" t="s">
        <v>213</v>
      </c>
      <c r="D70" s="132">
        <f>SUM(D71)</f>
        <v>0</v>
      </c>
      <c r="E70" s="133"/>
      <c r="F70" s="133"/>
      <c r="G70" s="134"/>
      <c r="H70" s="134"/>
      <c r="I70" s="132">
        <f>SUM(I71)</f>
        <v>0</v>
      </c>
      <c r="J70" s="132">
        <f>SUM(J71)</f>
        <v>0</v>
      </c>
    </row>
    <row r="71" spans="1:14" x14ac:dyDescent="0.25">
      <c r="A71" s="718"/>
      <c r="B71" s="718"/>
      <c r="C71" s="135" t="s">
        <v>214</v>
      </c>
      <c r="D71" s="136"/>
      <c r="E71" s="103">
        <v>0</v>
      </c>
      <c r="F71" s="136"/>
      <c r="G71" s="136">
        <f>E71*(1+F71)</f>
        <v>0</v>
      </c>
      <c r="H71" s="136"/>
      <c r="I71" s="136">
        <f>D71*G71*H71</f>
        <v>0</v>
      </c>
      <c r="J71" s="137"/>
      <c r="L71" s="115">
        <v>6</v>
      </c>
      <c r="M71" s="115">
        <f>L61*100+L71+$M$2*10000</f>
        <v>61506</v>
      </c>
    </row>
    <row r="72" spans="1:14" ht="11.25" customHeight="1" x14ac:dyDescent="0.25">
      <c r="A72" s="716" t="s">
        <v>212</v>
      </c>
      <c r="B72" s="719" t="s">
        <v>211</v>
      </c>
      <c r="C72" s="77" t="s">
        <v>215</v>
      </c>
      <c r="D72" s="138">
        <f>SUM(D73:D77)</f>
        <v>0</v>
      </c>
      <c r="E72" s="139"/>
      <c r="F72" s="139"/>
      <c r="G72" s="140"/>
      <c r="H72" s="140"/>
      <c r="I72" s="138">
        <f>SUM(I73:I77)</f>
        <v>0</v>
      </c>
      <c r="J72" s="138">
        <f>SUM(J73:J77)</f>
        <v>0</v>
      </c>
    </row>
    <row r="73" spans="1:14" x14ac:dyDescent="0.25">
      <c r="A73" s="716"/>
      <c r="B73" s="719"/>
      <c r="C73" s="44" t="s">
        <v>86</v>
      </c>
      <c r="D73" s="164"/>
      <c r="E73" s="164"/>
      <c r="F73" s="144"/>
      <c r="G73" s="145">
        <f>E73*(1+F73)</f>
        <v>0</v>
      </c>
      <c r="H73" s="144"/>
      <c r="I73" s="146">
        <f>D73*G73*H73</f>
        <v>0</v>
      </c>
      <c r="J73" s="146"/>
      <c r="L73" s="115">
        <v>1</v>
      </c>
      <c r="M73" s="115">
        <f>L61*100+L73+$M$2*10000</f>
        <v>61501</v>
      </c>
      <c r="N73" s="115">
        <f>L61*100+L73</f>
        <v>1501</v>
      </c>
    </row>
    <row r="74" spans="1:14" x14ac:dyDescent="0.25">
      <c r="A74" s="716"/>
      <c r="B74" s="719"/>
      <c r="C74" s="44" t="s">
        <v>87</v>
      </c>
      <c r="D74" s="164"/>
      <c r="E74" s="164"/>
      <c r="F74" s="148"/>
      <c r="G74" s="149">
        <f>E74*(1+F74)</f>
        <v>0</v>
      </c>
      <c r="H74" s="144"/>
      <c r="I74" s="150">
        <f>D74*G74*H74</f>
        <v>0</v>
      </c>
      <c r="J74" s="146"/>
      <c r="L74" s="115">
        <v>2</v>
      </c>
      <c r="M74" s="115">
        <f>L61*100+L74+$M$2*10000</f>
        <v>61502</v>
      </c>
      <c r="N74" s="115">
        <f>L61*100+L74</f>
        <v>1502</v>
      </c>
    </row>
    <row r="75" spans="1:14" x14ac:dyDescent="0.25">
      <c r="A75" s="716"/>
      <c r="B75" s="719"/>
      <c r="C75" s="44" t="s">
        <v>88</v>
      </c>
      <c r="D75" s="164"/>
      <c r="E75" s="164"/>
      <c r="F75" s="148"/>
      <c r="G75" s="149">
        <f>E75*(1+F75)</f>
        <v>0</v>
      </c>
      <c r="H75" s="144"/>
      <c r="I75" s="150">
        <f>D75*G75*H75</f>
        <v>0</v>
      </c>
      <c r="J75" s="146"/>
      <c r="L75" s="115">
        <v>3</v>
      </c>
      <c r="M75" s="115">
        <f>L61*100+L75+$M$2*10000</f>
        <v>61503</v>
      </c>
      <c r="N75" s="115">
        <f>L61*100+L75</f>
        <v>1503</v>
      </c>
    </row>
    <row r="76" spans="1:14" x14ac:dyDescent="0.25">
      <c r="A76" s="716"/>
      <c r="B76" s="719"/>
      <c r="C76" s="44" t="s">
        <v>89</v>
      </c>
      <c r="D76" s="164"/>
      <c r="E76" s="164"/>
      <c r="F76" s="151"/>
      <c r="G76" s="149">
        <f>E76*(1+F76)</f>
        <v>0</v>
      </c>
      <c r="H76" s="144"/>
      <c r="I76" s="150">
        <f>D76*G76*H76</f>
        <v>0</v>
      </c>
      <c r="J76" s="146"/>
      <c r="L76" s="115">
        <v>4</v>
      </c>
      <c r="M76" s="115">
        <f>L61*100+L76+$M$2*10000</f>
        <v>61504</v>
      </c>
      <c r="N76" s="115">
        <f>L61*100+L76</f>
        <v>1504</v>
      </c>
    </row>
    <row r="77" spans="1:14" ht="23" x14ac:dyDescent="0.25">
      <c r="A77" s="716"/>
      <c r="B77" s="719"/>
      <c r="C77" s="44" t="s">
        <v>90</v>
      </c>
      <c r="D77" s="164"/>
      <c r="E77" s="164"/>
      <c r="F77" s="151"/>
      <c r="G77" s="149"/>
      <c r="H77" s="144"/>
      <c r="I77" s="150"/>
      <c r="J77" s="146"/>
      <c r="L77" s="115">
        <v>5</v>
      </c>
      <c r="M77" s="115">
        <f>L61*100+L77+$M$2*10000</f>
        <v>61505</v>
      </c>
      <c r="N77" s="115">
        <f>L61*100+L77</f>
        <v>1505</v>
      </c>
    </row>
    <row r="78" spans="1:14" ht="12.75" customHeight="1" x14ac:dyDescent="0.25">
      <c r="A78" s="723" t="s">
        <v>91</v>
      </c>
      <c r="B78" s="723"/>
      <c r="C78" s="723"/>
      <c r="D78" s="152">
        <f>D70+D72</f>
        <v>0</v>
      </c>
      <c r="E78" s="153"/>
      <c r="F78" s="154"/>
      <c r="G78" s="154"/>
      <c r="H78" s="154"/>
      <c r="I78" s="152">
        <f>I70+I72</f>
        <v>0</v>
      </c>
      <c r="J78" s="152">
        <f>J70+J72</f>
        <v>0</v>
      </c>
    </row>
    <row r="79" spans="1:14" x14ac:dyDescent="0.25">
      <c r="A79" s="115" t="s">
        <v>216</v>
      </c>
      <c r="D79" s="155"/>
      <c r="E79" s="155"/>
    </row>
    <row r="80" spans="1:14" x14ac:dyDescent="0.25">
      <c r="A80" s="692" t="s">
        <v>23</v>
      </c>
      <c r="B80" s="692"/>
      <c r="C80" s="693">
        <f>Presentación!$C$3</f>
        <v>1990</v>
      </c>
      <c r="D80" s="693"/>
      <c r="E80" s="693"/>
      <c r="F80" s="693"/>
      <c r="G80" s="693"/>
      <c r="H80" s="693"/>
      <c r="I80" s="693"/>
      <c r="J80" s="693"/>
    </row>
    <row r="81" spans="1:14" ht="12.75" customHeight="1" x14ac:dyDescent="0.25">
      <c r="A81" s="710" t="s">
        <v>24</v>
      </c>
      <c r="B81" s="710"/>
      <c r="C81" s="711" t="s">
        <v>95</v>
      </c>
      <c r="D81" s="711"/>
      <c r="E81" s="711"/>
      <c r="F81" s="711"/>
      <c r="G81" s="711"/>
      <c r="H81" s="711"/>
      <c r="I81" s="711"/>
      <c r="J81" s="711"/>
      <c r="L81" s="115">
        <v>1</v>
      </c>
    </row>
    <row r="82" spans="1:14" ht="12.75" customHeight="1" x14ac:dyDescent="0.25">
      <c r="A82" s="710" t="s">
        <v>187</v>
      </c>
      <c r="B82" s="710"/>
      <c r="C82" s="712" t="s">
        <v>188</v>
      </c>
      <c r="D82" s="712"/>
      <c r="E82" s="712"/>
      <c r="F82" s="712"/>
      <c r="G82" s="712"/>
      <c r="H82" s="712"/>
      <c r="I82" s="712"/>
      <c r="J82" s="712"/>
      <c r="L82" s="163"/>
      <c r="M82" s="163"/>
    </row>
    <row r="83" spans="1:14" ht="12.75" customHeight="1" x14ac:dyDescent="0.25">
      <c r="A83" s="710" t="s">
        <v>27</v>
      </c>
      <c r="B83" s="710"/>
      <c r="C83" s="713" t="s">
        <v>189</v>
      </c>
      <c r="D83" s="713"/>
      <c r="E83" s="713"/>
      <c r="F83" s="713"/>
      <c r="G83" s="713"/>
      <c r="H83" s="713"/>
      <c r="I83" s="713"/>
      <c r="J83" s="713"/>
    </row>
    <row r="84" spans="1:14" ht="12.75" customHeight="1" x14ac:dyDescent="0.25">
      <c r="A84" s="710" t="s">
        <v>190</v>
      </c>
      <c r="B84" s="710"/>
      <c r="C84" s="712" t="s">
        <v>191</v>
      </c>
      <c r="D84" s="712"/>
      <c r="E84" s="712"/>
      <c r="F84" s="712"/>
      <c r="G84" s="712"/>
      <c r="H84" s="712"/>
      <c r="I84" s="712"/>
      <c r="J84" s="712"/>
    </row>
    <row r="85" spans="1:14" ht="18" customHeight="1" x14ac:dyDescent="0.25">
      <c r="A85" s="714" t="s">
        <v>33</v>
      </c>
      <c r="B85" s="714"/>
      <c r="C85" s="118"/>
      <c r="D85" s="119" t="s">
        <v>35</v>
      </c>
      <c r="E85" s="715" t="s">
        <v>36</v>
      </c>
      <c r="F85" s="715"/>
      <c r="G85" s="715"/>
      <c r="H85" s="715" t="s">
        <v>35</v>
      </c>
      <c r="I85" s="715"/>
      <c r="J85" s="715"/>
    </row>
    <row r="86" spans="1:14" ht="54.75" customHeight="1" x14ac:dyDescent="0.25">
      <c r="A86" s="716" t="s">
        <v>37</v>
      </c>
      <c r="B86" s="716"/>
      <c r="C86" s="717" t="s">
        <v>38</v>
      </c>
      <c r="D86" s="121" t="s">
        <v>192</v>
      </c>
      <c r="E86" s="122" t="s">
        <v>193</v>
      </c>
      <c r="F86" s="121" t="s">
        <v>194</v>
      </c>
      <c r="G86" s="121" t="s">
        <v>195</v>
      </c>
      <c r="H86" s="121" t="s">
        <v>43</v>
      </c>
      <c r="I86" s="122" t="s">
        <v>196</v>
      </c>
      <c r="J86" s="122" t="s">
        <v>196</v>
      </c>
    </row>
    <row r="87" spans="1:14" ht="23.25" customHeight="1" x14ac:dyDescent="0.25">
      <c r="A87" s="717" t="s">
        <v>197</v>
      </c>
      <c r="B87" s="717" t="s">
        <v>47</v>
      </c>
      <c r="C87" s="717"/>
      <c r="D87" s="121" t="s">
        <v>48</v>
      </c>
      <c r="E87" s="123" t="s">
        <v>198</v>
      </c>
      <c r="F87" s="121" t="s">
        <v>199</v>
      </c>
      <c r="G87" s="121" t="s">
        <v>200</v>
      </c>
      <c r="H87" s="121" t="s">
        <v>51</v>
      </c>
      <c r="I87" s="122" t="s">
        <v>201</v>
      </c>
      <c r="J87" s="122" t="s">
        <v>202</v>
      </c>
    </row>
    <row r="88" spans="1:14" ht="47.25" customHeight="1" x14ac:dyDescent="0.25">
      <c r="A88" s="717"/>
      <c r="B88" s="717"/>
      <c r="C88" s="717"/>
      <c r="D88" s="124" t="s">
        <v>54</v>
      </c>
      <c r="E88" s="124" t="s">
        <v>55</v>
      </c>
      <c r="F88" s="121" t="s">
        <v>203</v>
      </c>
      <c r="G88" s="125" t="s">
        <v>204</v>
      </c>
      <c r="H88" s="121" t="s">
        <v>205</v>
      </c>
      <c r="I88" s="126" t="s">
        <v>206</v>
      </c>
      <c r="J88" s="122" t="s">
        <v>207</v>
      </c>
    </row>
    <row r="89" spans="1:14" x14ac:dyDescent="0.25">
      <c r="A89" s="717"/>
      <c r="B89" s="717"/>
      <c r="C89" s="717"/>
      <c r="D89" s="127" t="s">
        <v>61</v>
      </c>
      <c r="E89" s="128" t="s">
        <v>208</v>
      </c>
      <c r="F89" s="128" t="s">
        <v>63</v>
      </c>
      <c r="G89" s="127" t="s">
        <v>209</v>
      </c>
      <c r="H89" s="127" t="s">
        <v>65</v>
      </c>
      <c r="I89" s="129" t="s">
        <v>210</v>
      </c>
      <c r="J89" s="129" t="s">
        <v>210</v>
      </c>
    </row>
    <row r="90" spans="1:14" ht="12" customHeight="1" x14ac:dyDescent="0.25">
      <c r="A90" s="718" t="s">
        <v>211</v>
      </c>
      <c r="B90" s="718" t="s">
        <v>212</v>
      </c>
      <c r="C90" s="131" t="s">
        <v>213</v>
      </c>
      <c r="D90" s="132">
        <f>SUM(D91)</f>
        <v>0</v>
      </c>
      <c r="E90" s="133"/>
      <c r="F90" s="133"/>
      <c r="G90" s="134"/>
      <c r="H90" s="134"/>
      <c r="I90" s="132">
        <f>SUM(I91)</f>
        <v>0</v>
      </c>
      <c r="J90" s="132">
        <f>SUM(J91)</f>
        <v>0</v>
      </c>
    </row>
    <row r="91" spans="1:14" x14ac:dyDescent="0.25">
      <c r="A91" s="718"/>
      <c r="B91" s="718"/>
      <c r="C91" s="135" t="s">
        <v>214</v>
      </c>
      <c r="D91" s="136"/>
      <c r="E91" s="103">
        <v>0</v>
      </c>
      <c r="F91" s="136"/>
      <c r="G91" s="136">
        <f>E91*(1+F91)</f>
        <v>0</v>
      </c>
      <c r="H91" s="136"/>
      <c r="I91" s="136">
        <f>D91*G91*H91</f>
        <v>0</v>
      </c>
      <c r="J91" s="137"/>
      <c r="L91" s="115">
        <v>6</v>
      </c>
      <c r="M91" s="115">
        <f>L81*100+L91+$M$2*10000</f>
        <v>60106</v>
      </c>
    </row>
    <row r="92" spans="1:14" ht="11.25" customHeight="1" x14ac:dyDescent="0.25">
      <c r="A92" s="716" t="s">
        <v>212</v>
      </c>
      <c r="B92" s="719" t="s">
        <v>211</v>
      </c>
      <c r="C92" s="77" t="s">
        <v>215</v>
      </c>
      <c r="D92" s="138">
        <f>SUM(D93:D97)</f>
        <v>0</v>
      </c>
      <c r="E92" s="139"/>
      <c r="F92" s="139"/>
      <c r="G92" s="140"/>
      <c r="H92" s="140"/>
      <c r="I92" s="138">
        <f>SUM(I93:I97)</f>
        <v>0</v>
      </c>
      <c r="J92" s="138">
        <f>SUM(J93:J97)</f>
        <v>0</v>
      </c>
    </row>
    <row r="93" spans="1:14" ht="12.75" customHeight="1" x14ac:dyDescent="0.25">
      <c r="A93" s="716"/>
      <c r="B93" s="719"/>
      <c r="C93" s="44" t="s">
        <v>86</v>
      </c>
      <c r="D93" s="164"/>
      <c r="E93" s="164"/>
      <c r="F93" s="144"/>
      <c r="G93" s="145">
        <f>E93*(1+F93)</f>
        <v>0</v>
      </c>
      <c r="H93" s="144"/>
      <c r="I93" s="146">
        <f>D93*G93*H93</f>
        <v>0</v>
      </c>
      <c r="J93" s="146"/>
      <c r="L93" s="115">
        <v>1</v>
      </c>
      <c r="M93" s="115">
        <f>L81*100+L93+$M$2*10000</f>
        <v>60101</v>
      </c>
      <c r="N93" s="115">
        <f>L81*100+L93</f>
        <v>101</v>
      </c>
    </row>
    <row r="94" spans="1:14" ht="11.25" customHeight="1" x14ac:dyDescent="0.25">
      <c r="A94" s="716"/>
      <c r="B94" s="719"/>
      <c r="C94" s="44" t="s">
        <v>87</v>
      </c>
      <c r="D94" s="164"/>
      <c r="E94" s="164"/>
      <c r="F94" s="148"/>
      <c r="G94" s="149">
        <f>E94*(1+F94)</f>
        <v>0</v>
      </c>
      <c r="H94" s="144"/>
      <c r="I94" s="150">
        <f>D94*G94*H94</f>
        <v>0</v>
      </c>
      <c r="J94" s="146"/>
      <c r="L94" s="115">
        <v>2</v>
      </c>
      <c r="M94" s="115">
        <f>L81*100+L94+$M$2*10000</f>
        <v>60102</v>
      </c>
      <c r="N94" s="115">
        <f>L81*100+L94</f>
        <v>102</v>
      </c>
    </row>
    <row r="95" spans="1:14" ht="11.25" customHeight="1" x14ac:dyDescent="0.25">
      <c r="A95" s="716"/>
      <c r="B95" s="719"/>
      <c r="C95" s="44" t="s">
        <v>88</v>
      </c>
      <c r="D95" s="164"/>
      <c r="E95" s="164"/>
      <c r="F95" s="148"/>
      <c r="G95" s="149">
        <f>E95*(1+F95)</f>
        <v>0</v>
      </c>
      <c r="H95" s="144"/>
      <c r="I95" s="150">
        <f>D95*G95*H95</f>
        <v>0</v>
      </c>
      <c r="J95" s="146"/>
      <c r="L95" s="115">
        <v>3</v>
      </c>
      <c r="M95" s="115">
        <f>L81*100+L95+$M$2*10000</f>
        <v>60103</v>
      </c>
      <c r="N95" s="115">
        <f>L81*100+L95</f>
        <v>103</v>
      </c>
    </row>
    <row r="96" spans="1:14" ht="11.25" customHeight="1" x14ac:dyDescent="0.25">
      <c r="A96" s="716"/>
      <c r="B96" s="719"/>
      <c r="C96" s="44" t="s">
        <v>89</v>
      </c>
      <c r="D96" s="164"/>
      <c r="E96" s="164"/>
      <c r="F96" s="151"/>
      <c r="G96" s="149">
        <f>E96*(1+F96)</f>
        <v>0</v>
      </c>
      <c r="H96" s="144"/>
      <c r="I96" s="150">
        <f>D96*G96*H96</f>
        <v>0</v>
      </c>
      <c r="J96" s="146"/>
      <c r="L96" s="115">
        <v>4</v>
      </c>
      <c r="M96" s="115">
        <f>L81*100+L96+$M$2*10000</f>
        <v>60104</v>
      </c>
      <c r="N96" s="115">
        <f>L81*100+L96</f>
        <v>104</v>
      </c>
    </row>
    <row r="97" spans="1:14" ht="11.25" customHeight="1" x14ac:dyDescent="0.25">
      <c r="A97" s="716"/>
      <c r="B97" s="719"/>
      <c r="C97" s="165" t="s">
        <v>90</v>
      </c>
      <c r="D97" s="164"/>
      <c r="E97" s="164"/>
      <c r="F97" s="151"/>
      <c r="G97" s="149"/>
      <c r="H97" s="144"/>
      <c r="I97" s="150"/>
      <c r="J97" s="146"/>
      <c r="L97" s="115">
        <v>5</v>
      </c>
      <c r="M97" s="115">
        <f>L81*100+L97+$M$2*10000</f>
        <v>60105</v>
      </c>
      <c r="N97" s="115">
        <f>L81*100+L97</f>
        <v>105</v>
      </c>
    </row>
    <row r="98" spans="1:14" ht="12.75" customHeight="1" x14ac:dyDescent="0.25">
      <c r="A98" s="720" t="s">
        <v>91</v>
      </c>
      <c r="B98" s="720"/>
      <c r="C98" s="720"/>
      <c r="D98" s="152">
        <f>D90+D92</f>
        <v>0</v>
      </c>
      <c r="E98" s="153"/>
      <c r="F98" s="154"/>
      <c r="G98" s="154"/>
      <c r="H98" s="154"/>
      <c r="I98" s="152">
        <f>I90+I92</f>
        <v>0</v>
      </c>
      <c r="J98" s="152">
        <f>J90+J92</f>
        <v>0</v>
      </c>
    </row>
    <row r="99" spans="1:14" x14ac:dyDescent="0.25">
      <c r="A99" s="115" t="s">
        <v>216</v>
      </c>
      <c r="D99" s="155"/>
      <c r="E99" s="155"/>
    </row>
    <row r="100" spans="1:14" x14ac:dyDescent="0.25">
      <c r="A100" s="692" t="s">
        <v>23</v>
      </c>
      <c r="B100" s="692"/>
      <c r="C100" s="693">
        <f>Presentación!$C$3</f>
        <v>1990</v>
      </c>
      <c r="D100" s="693"/>
      <c r="E100" s="693"/>
      <c r="F100" s="693"/>
      <c r="G100" s="693"/>
      <c r="H100" s="693"/>
      <c r="I100" s="693"/>
      <c r="J100" s="693"/>
    </row>
    <row r="101" spans="1:14" ht="12.75" customHeight="1" x14ac:dyDescent="0.25">
      <c r="A101" s="710" t="s">
        <v>24</v>
      </c>
      <c r="B101" s="710"/>
      <c r="C101" s="711" t="s">
        <v>96</v>
      </c>
      <c r="D101" s="711"/>
      <c r="E101" s="711"/>
      <c r="F101" s="711"/>
      <c r="G101" s="711"/>
      <c r="H101" s="711"/>
      <c r="I101" s="711"/>
      <c r="J101" s="711"/>
      <c r="L101" s="115">
        <v>2</v>
      </c>
    </row>
    <row r="102" spans="1:14" ht="12.75" customHeight="1" x14ac:dyDescent="0.25">
      <c r="A102" s="710" t="s">
        <v>187</v>
      </c>
      <c r="B102" s="710"/>
      <c r="C102" s="712" t="s">
        <v>188</v>
      </c>
      <c r="D102" s="712"/>
      <c r="E102" s="712"/>
      <c r="F102" s="712"/>
      <c r="G102" s="712"/>
      <c r="H102" s="712"/>
      <c r="I102" s="712"/>
      <c r="J102" s="712"/>
      <c r="L102" s="163"/>
      <c r="M102" s="163"/>
    </row>
    <row r="103" spans="1:14" ht="12.75" customHeight="1" x14ac:dyDescent="0.25">
      <c r="A103" s="710" t="s">
        <v>27</v>
      </c>
      <c r="B103" s="710"/>
      <c r="C103" s="713" t="s">
        <v>189</v>
      </c>
      <c r="D103" s="713"/>
      <c r="E103" s="713"/>
      <c r="F103" s="713"/>
      <c r="G103" s="713"/>
      <c r="H103" s="713"/>
      <c r="I103" s="713"/>
      <c r="J103" s="713"/>
    </row>
    <row r="104" spans="1:14" ht="12.75" customHeight="1" x14ac:dyDescent="0.25">
      <c r="A104" s="710" t="s">
        <v>190</v>
      </c>
      <c r="B104" s="710"/>
      <c r="C104" s="712" t="s">
        <v>191</v>
      </c>
      <c r="D104" s="712"/>
      <c r="E104" s="712"/>
      <c r="F104" s="712"/>
      <c r="G104" s="712"/>
      <c r="H104" s="712"/>
      <c r="I104" s="712"/>
      <c r="J104" s="712"/>
    </row>
    <row r="105" spans="1:14" ht="18" customHeight="1" x14ac:dyDescent="0.25">
      <c r="A105" s="714" t="s">
        <v>33</v>
      </c>
      <c r="B105" s="714"/>
      <c r="C105" s="118"/>
      <c r="D105" s="119" t="s">
        <v>35</v>
      </c>
      <c r="E105" s="715" t="s">
        <v>36</v>
      </c>
      <c r="F105" s="715"/>
      <c r="G105" s="715"/>
      <c r="H105" s="715" t="s">
        <v>35</v>
      </c>
      <c r="I105" s="715"/>
      <c r="J105" s="715"/>
    </row>
    <row r="106" spans="1:14" ht="54.75" customHeight="1" x14ac:dyDescent="0.25">
      <c r="A106" s="716" t="s">
        <v>37</v>
      </c>
      <c r="B106" s="716"/>
      <c r="C106" s="717" t="s">
        <v>38</v>
      </c>
      <c r="D106" s="121" t="s">
        <v>192</v>
      </c>
      <c r="E106" s="122" t="s">
        <v>193</v>
      </c>
      <c r="F106" s="121" t="s">
        <v>194</v>
      </c>
      <c r="G106" s="121" t="s">
        <v>195</v>
      </c>
      <c r="H106" s="121" t="s">
        <v>43</v>
      </c>
      <c r="I106" s="122" t="s">
        <v>196</v>
      </c>
      <c r="J106" s="122" t="s">
        <v>196</v>
      </c>
    </row>
    <row r="107" spans="1:14" ht="22.5" customHeight="1" x14ac:dyDescent="0.25">
      <c r="A107" s="717" t="s">
        <v>197</v>
      </c>
      <c r="B107" s="717" t="s">
        <v>47</v>
      </c>
      <c r="C107" s="717"/>
      <c r="D107" s="121" t="s">
        <v>48</v>
      </c>
      <c r="E107" s="123" t="s">
        <v>198</v>
      </c>
      <c r="F107" s="121" t="s">
        <v>199</v>
      </c>
      <c r="G107" s="121" t="s">
        <v>200</v>
      </c>
      <c r="H107" s="121" t="s">
        <v>51</v>
      </c>
      <c r="I107" s="122" t="s">
        <v>201</v>
      </c>
      <c r="J107" s="122" t="s">
        <v>202</v>
      </c>
    </row>
    <row r="108" spans="1:14" ht="47.25" customHeight="1" x14ac:dyDescent="0.25">
      <c r="A108" s="717"/>
      <c r="B108" s="717"/>
      <c r="C108" s="717"/>
      <c r="D108" s="124" t="s">
        <v>54</v>
      </c>
      <c r="E108" s="124" t="s">
        <v>55</v>
      </c>
      <c r="F108" s="121" t="s">
        <v>203</v>
      </c>
      <c r="G108" s="125" t="s">
        <v>204</v>
      </c>
      <c r="H108" s="121" t="s">
        <v>205</v>
      </c>
      <c r="I108" s="126" t="s">
        <v>206</v>
      </c>
      <c r="J108" s="122" t="s">
        <v>207</v>
      </c>
    </row>
    <row r="109" spans="1:14" x14ac:dyDescent="0.25">
      <c r="A109" s="717"/>
      <c r="B109" s="717"/>
      <c r="C109" s="717"/>
      <c r="D109" s="127" t="s">
        <v>61</v>
      </c>
      <c r="E109" s="128" t="s">
        <v>208</v>
      </c>
      <c r="F109" s="128" t="s">
        <v>63</v>
      </c>
      <c r="G109" s="127" t="s">
        <v>209</v>
      </c>
      <c r="H109" s="127" t="s">
        <v>65</v>
      </c>
      <c r="I109" s="129" t="s">
        <v>210</v>
      </c>
      <c r="J109" s="129" t="s">
        <v>210</v>
      </c>
    </row>
    <row r="110" spans="1:14" ht="12" customHeight="1" x14ac:dyDescent="0.25">
      <c r="A110" s="718" t="s">
        <v>211</v>
      </c>
      <c r="B110" s="718" t="s">
        <v>212</v>
      </c>
      <c r="C110" s="131" t="s">
        <v>213</v>
      </c>
      <c r="D110" s="132">
        <f>SUM(D111)</f>
        <v>0</v>
      </c>
      <c r="E110" s="133"/>
      <c r="F110" s="133"/>
      <c r="G110" s="134"/>
      <c r="H110" s="134"/>
      <c r="I110" s="132">
        <f>SUM(I111)</f>
        <v>0</v>
      </c>
      <c r="J110" s="132">
        <f>SUM(J111)</f>
        <v>0</v>
      </c>
    </row>
    <row r="111" spans="1:14" x14ac:dyDescent="0.25">
      <c r="A111" s="718"/>
      <c r="B111" s="718"/>
      <c r="C111" s="135" t="s">
        <v>214</v>
      </c>
      <c r="D111" s="136"/>
      <c r="E111" s="103">
        <v>0</v>
      </c>
      <c r="F111" s="136"/>
      <c r="G111" s="136">
        <f>E111*(1+F111)</f>
        <v>0</v>
      </c>
      <c r="H111" s="136"/>
      <c r="I111" s="136">
        <f>D111*G111*H111</f>
        <v>0</v>
      </c>
      <c r="J111" s="137"/>
      <c r="L111" s="115">
        <v>6</v>
      </c>
      <c r="M111" s="115">
        <f>L101*100+L111+$M$2*10000</f>
        <v>60206</v>
      </c>
    </row>
    <row r="112" spans="1:14" ht="11.25" customHeight="1" x14ac:dyDescent="0.25">
      <c r="A112" s="716" t="s">
        <v>212</v>
      </c>
      <c r="B112" s="719" t="s">
        <v>211</v>
      </c>
      <c r="C112" s="77" t="s">
        <v>215</v>
      </c>
      <c r="D112" s="138">
        <f>SUM(D113:D117)</f>
        <v>0</v>
      </c>
      <c r="E112" s="139"/>
      <c r="F112" s="139"/>
      <c r="G112" s="140"/>
      <c r="H112" s="140"/>
      <c r="I112" s="138">
        <f>SUM(I113:I117)</f>
        <v>0</v>
      </c>
      <c r="J112" s="138">
        <f>SUM(J113:J117)</f>
        <v>0</v>
      </c>
    </row>
    <row r="113" spans="1:14" ht="12.75" customHeight="1" x14ac:dyDescent="0.25">
      <c r="A113" s="716"/>
      <c r="B113" s="719"/>
      <c r="C113" s="44" t="s">
        <v>86</v>
      </c>
      <c r="D113" s="164"/>
      <c r="E113" s="164"/>
      <c r="F113" s="144"/>
      <c r="G113" s="145">
        <f>E113*(1+F113)</f>
        <v>0</v>
      </c>
      <c r="H113" s="144"/>
      <c r="I113" s="146">
        <f>D113*G113*H113</f>
        <v>0</v>
      </c>
      <c r="J113" s="146"/>
      <c r="L113" s="115">
        <v>1</v>
      </c>
      <c r="M113" s="115">
        <f>L101*100+L113+$M$2*10000</f>
        <v>60201</v>
      </c>
      <c r="N113" s="115">
        <f>L101*100+L113</f>
        <v>201</v>
      </c>
    </row>
    <row r="114" spans="1:14" ht="11.25" customHeight="1" x14ac:dyDescent="0.25">
      <c r="A114" s="716"/>
      <c r="B114" s="719"/>
      <c r="C114" s="44" t="s">
        <v>87</v>
      </c>
      <c r="D114" s="164"/>
      <c r="E114" s="164"/>
      <c r="F114" s="148"/>
      <c r="G114" s="149">
        <f>E114*(1+F114)</f>
        <v>0</v>
      </c>
      <c r="H114" s="144"/>
      <c r="I114" s="150">
        <f>D114*G114*H114</f>
        <v>0</v>
      </c>
      <c r="J114" s="146"/>
      <c r="L114" s="115">
        <v>2</v>
      </c>
      <c r="M114" s="115">
        <f>L101*100+L114+$M$2*10000</f>
        <v>60202</v>
      </c>
      <c r="N114" s="115">
        <f>L101*100+L114</f>
        <v>202</v>
      </c>
    </row>
    <row r="115" spans="1:14" ht="11.25" customHeight="1" x14ac:dyDescent="0.25">
      <c r="A115" s="716"/>
      <c r="B115" s="719"/>
      <c r="C115" s="44" t="s">
        <v>88</v>
      </c>
      <c r="D115" s="164"/>
      <c r="E115" s="164"/>
      <c r="F115" s="148"/>
      <c r="G115" s="149">
        <f>E115*(1+F115)</f>
        <v>0</v>
      </c>
      <c r="H115" s="144"/>
      <c r="I115" s="150">
        <f>D115*G115*H115</f>
        <v>0</v>
      </c>
      <c r="J115" s="146"/>
      <c r="L115" s="115">
        <v>3</v>
      </c>
      <c r="M115" s="115">
        <f>L101*100+L115+$M$2*10000</f>
        <v>60203</v>
      </c>
      <c r="N115" s="115">
        <f>L101*100+L115</f>
        <v>203</v>
      </c>
    </row>
    <row r="116" spans="1:14" ht="11.25" customHeight="1" x14ac:dyDescent="0.25">
      <c r="A116" s="716"/>
      <c r="B116" s="719"/>
      <c r="C116" s="44" t="s">
        <v>89</v>
      </c>
      <c r="D116" s="164"/>
      <c r="E116" s="164"/>
      <c r="F116" s="151"/>
      <c r="G116" s="149">
        <f>E116*(1+F116)</f>
        <v>0</v>
      </c>
      <c r="H116" s="144"/>
      <c r="I116" s="150">
        <f>D116*G116*H116</f>
        <v>0</v>
      </c>
      <c r="J116" s="146"/>
      <c r="L116" s="115">
        <v>4</v>
      </c>
      <c r="M116" s="115">
        <f>L101*100+L116+$M$2*10000</f>
        <v>60204</v>
      </c>
      <c r="N116" s="115">
        <f>L101*100+L116</f>
        <v>204</v>
      </c>
    </row>
    <row r="117" spans="1:14" ht="11.25" customHeight="1" x14ac:dyDescent="0.25">
      <c r="A117" s="716"/>
      <c r="B117" s="719"/>
      <c r="C117" s="165" t="s">
        <v>90</v>
      </c>
      <c r="D117" s="164"/>
      <c r="E117" s="164"/>
      <c r="F117" s="151"/>
      <c r="G117" s="149"/>
      <c r="H117" s="144"/>
      <c r="I117" s="150"/>
      <c r="J117" s="146"/>
      <c r="L117" s="115">
        <v>5</v>
      </c>
      <c r="M117" s="115">
        <f>L101*100+L117+$M$2*10000</f>
        <v>60205</v>
      </c>
      <c r="N117" s="115">
        <f>L101*100+L117</f>
        <v>205</v>
      </c>
    </row>
    <row r="118" spans="1:14" ht="12.75" customHeight="1" x14ac:dyDescent="0.25">
      <c r="A118" s="720" t="s">
        <v>91</v>
      </c>
      <c r="B118" s="720"/>
      <c r="C118" s="720"/>
      <c r="D118" s="152">
        <f>D110+D112</f>
        <v>0</v>
      </c>
      <c r="E118" s="153"/>
      <c r="F118" s="154"/>
      <c r="G118" s="154"/>
      <c r="H118" s="154"/>
      <c r="I118" s="152">
        <f>I110+I112</f>
        <v>0</v>
      </c>
      <c r="J118" s="152">
        <f>J110+J112</f>
        <v>0</v>
      </c>
    </row>
    <row r="119" spans="1:14" x14ac:dyDescent="0.25">
      <c r="A119" s="115" t="s">
        <v>216</v>
      </c>
      <c r="D119" s="155"/>
      <c r="E119" s="155"/>
    </row>
    <row r="120" spans="1:14" x14ac:dyDescent="0.25">
      <c r="A120" s="692" t="s">
        <v>23</v>
      </c>
      <c r="B120" s="692"/>
      <c r="C120" s="693">
        <f>Presentación!$C$3</f>
        <v>1990</v>
      </c>
      <c r="D120" s="693"/>
      <c r="E120" s="693"/>
      <c r="F120" s="693"/>
      <c r="G120" s="693"/>
      <c r="H120" s="693"/>
      <c r="I120" s="693"/>
      <c r="J120" s="693"/>
    </row>
    <row r="121" spans="1:14" ht="12.75" customHeight="1" x14ac:dyDescent="0.25">
      <c r="A121" s="710" t="s">
        <v>24</v>
      </c>
      <c r="B121" s="710"/>
      <c r="C121" s="711" t="s">
        <v>217</v>
      </c>
      <c r="D121" s="711"/>
      <c r="E121" s="711"/>
      <c r="F121" s="711"/>
      <c r="G121" s="711"/>
      <c r="H121" s="711"/>
      <c r="I121" s="711"/>
      <c r="J121" s="711"/>
      <c r="L121" s="115">
        <v>3</v>
      </c>
    </row>
    <row r="122" spans="1:14" ht="12.75" customHeight="1" x14ac:dyDescent="0.25">
      <c r="A122" s="710" t="s">
        <v>187</v>
      </c>
      <c r="B122" s="710"/>
      <c r="C122" s="712" t="s">
        <v>188</v>
      </c>
      <c r="D122" s="712"/>
      <c r="E122" s="712"/>
      <c r="F122" s="712"/>
      <c r="G122" s="712"/>
      <c r="H122" s="712"/>
      <c r="I122" s="712"/>
      <c r="J122" s="712"/>
      <c r="L122" s="163"/>
      <c r="M122" s="163"/>
    </row>
    <row r="123" spans="1:14" ht="12.75" customHeight="1" x14ac:dyDescent="0.25">
      <c r="A123" s="710" t="s">
        <v>27</v>
      </c>
      <c r="B123" s="710"/>
      <c r="C123" s="713" t="s">
        <v>189</v>
      </c>
      <c r="D123" s="713"/>
      <c r="E123" s="713"/>
      <c r="F123" s="713"/>
      <c r="G123" s="713"/>
      <c r="H123" s="713"/>
      <c r="I123" s="713"/>
      <c r="J123" s="713"/>
    </row>
    <row r="124" spans="1:14" ht="12.75" customHeight="1" x14ac:dyDescent="0.25">
      <c r="A124" s="710" t="s">
        <v>190</v>
      </c>
      <c r="B124" s="710"/>
      <c r="C124" s="712" t="s">
        <v>191</v>
      </c>
      <c r="D124" s="712"/>
      <c r="E124" s="712"/>
      <c r="F124" s="712"/>
      <c r="G124" s="712"/>
      <c r="H124" s="712"/>
      <c r="I124" s="712"/>
      <c r="J124" s="712"/>
    </row>
    <row r="125" spans="1:14" ht="17.25" customHeight="1" x14ac:dyDescent="0.25">
      <c r="A125" s="714" t="s">
        <v>33</v>
      </c>
      <c r="B125" s="714"/>
      <c r="C125" s="118"/>
      <c r="D125" s="119" t="s">
        <v>35</v>
      </c>
      <c r="E125" s="715" t="s">
        <v>36</v>
      </c>
      <c r="F125" s="715"/>
      <c r="G125" s="715"/>
      <c r="H125" s="715" t="s">
        <v>35</v>
      </c>
      <c r="I125" s="715"/>
      <c r="J125" s="715"/>
    </row>
    <row r="126" spans="1:14" ht="54.75" customHeight="1" x14ac:dyDescent="0.25">
      <c r="A126" s="716" t="s">
        <v>37</v>
      </c>
      <c r="B126" s="716"/>
      <c r="C126" s="717" t="s">
        <v>38</v>
      </c>
      <c r="D126" s="121" t="s">
        <v>192</v>
      </c>
      <c r="E126" s="122" t="s">
        <v>193</v>
      </c>
      <c r="F126" s="121" t="s">
        <v>194</v>
      </c>
      <c r="G126" s="121" t="s">
        <v>195</v>
      </c>
      <c r="H126" s="121" t="s">
        <v>43</v>
      </c>
      <c r="I126" s="122" t="s">
        <v>196</v>
      </c>
      <c r="J126" s="122" t="s">
        <v>196</v>
      </c>
    </row>
    <row r="127" spans="1:14" ht="21" customHeight="1" x14ac:dyDescent="0.25">
      <c r="A127" s="717" t="s">
        <v>197</v>
      </c>
      <c r="B127" s="717" t="s">
        <v>47</v>
      </c>
      <c r="C127" s="717"/>
      <c r="D127" s="121" t="s">
        <v>48</v>
      </c>
      <c r="E127" s="123" t="s">
        <v>198</v>
      </c>
      <c r="F127" s="121" t="s">
        <v>199</v>
      </c>
      <c r="G127" s="121" t="s">
        <v>200</v>
      </c>
      <c r="H127" s="121" t="s">
        <v>51</v>
      </c>
      <c r="I127" s="122" t="s">
        <v>201</v>
      </c>
      <c r="J127" s="122" t="s">
        <v>202</v>
      </c>
    </row>
    <row r="128" spans="1:14" ht="47.25" customHeight="1" x14ac:dyDescent="0.25">
      <c r="A128" s="717"/>
      <c r="B128" s="717"/>
      <c r="C128" s="717"/>
      <c r="D128" s="124" t="s">
        <v>54</v>
      </c>
      <c r="E128" s="124" t="s">
        <v>55</v>
      </c>
      <c r="F128" s="121" t="s">
        <v>203</v>
      </c>
      <c r="G128" s="125" t="s">
        <v>204</v>
      </c>
      <c r="H128" s="121" t="s">
        <v>205</v>
      </c>
      <c r="I128" s="126" t="s">
        <v>206</v>
      </c>
      <c r="J128" s="122" t="s">
        <v>207</v>
      </c>
    </row>
    <row r="129" spans="1:14" x14ac:dyDescent="0.25">
      <c r="A129" s="717"/>
      <c r="B129" s="717"/>
      <c r="C129" s="717"/>
      <c r="D129" s="127" t="s">
        <v>61</v>
      </c>
      <c r="E129" s="128" t="s">
        <v>208</v>
      </c>
      <c r="F129" s="128" t="s">
        <v>63</v>
      </c>
      <c r="G129" s="127" t="s">
        <v>209</v>
      </c>
      <c r="H129" s="127" t="s">
        <v>65</v>
      </c>
      <c r="I129" s="129" t="s">
        <v>210</v>
      </c>
      <c r="J129" s="129" t="s">
        <v>210</v>
      </c>
    </row>
    <row r="130" spans="1:14" ht="12" customHeight="1" x14ac:dyDescent="0.25">
      <c r="A130" s="718" t="s">
        <v>211</v>
      </c>
      <c r="B130" s="718" t="s">
        <v>212</v>
      </c>
      <c r="C130" s="131" t="s">
        <v>213</v>
      </c>
      <c r="D130" s="132">
        <f>SUM(D131)</f>
        <v>0</v>
      </c>
      <c r="E130" s="133"/>
      <c r="F130" s="133"/>
      <c r="G130" s="134"/>
      <c r="H130" s="134"/>
      <c r="I130" s="132">
        <f>SUM(I131)</f>
        <v>0</v>
      </c>
      <c r="J130" s="132">
        <f>SUM(J131)</f>
        <v>0</v>
      </c>
    </row>
    <row r="131" spans="1:14" x14ac:dyDescent="0.25">
      <c r="A131" s="718"/>
      <c r="B131" s="718"/>
      <c r="C131" s="135" t="s">
        <v>214</v>
      </c>
      <c r="D131" s="136"/>
      <c r="E131" s="103">
        <v>0</v>
      </c>
      <c r="F131" s="136"/>
      <c r="G131" s="136">
        <f>E131*(1+F131)</f>
        <v>0</v>
      </c>
      <c r="H131" s="136"/>
      <c r="I131" s="136">
        <f>D131*G131*H131</f>
        <v>0</v>
      </c>
      <c r="J131" s="137"/>
      <c r="L131" s="115">
        <v>6</v>
      </c>
      <c r="M131" s="115">
        <f>L121*100+L131+$M$2*10000</f>
        <v>60306</v>
      </c>
    </row>
    <row r="132" spans="1:14" ht="11.25" customHeight="1" x14ac:dyDescent="0.25">
      <c r="A132" s="716" t="s">
        <v>212</v>
      </c>
      <c r="B132" s="719" t="s">
        <v>211</v>
      </c>
      <c r="C132" s="77" t="s">
        <v>215</v>
      </c>
      <c r="D132" s="138">
        <f>SUM(D133:D137)</f>
        <v>0</v>
      </c>
      <c r="E132" s="139"/>
      <c r="F132" s="139"/>
      <c r="G132" s="140"/>
      <c r="H132" s="140"/>
      <c r="I132" s="138">
        <f>SUM(I133:I137)</f>
        <v>0</v>
      </c>
      <c r="J132" s="138">
        <f>SUM(J133:J137)</f>
        <v>0</v>
      </c>
    </row>
    <row r="133" spans="1:14" ht="12.75" customHeight="1" x14ac:dyDescent="0.25">
      <c r="A133" s="716"/>
      <c r="B133" s="719"/>
      <c r="C133" s="44" t="s">
        <v>86</v>
      </c>
      <c r="D133" s="164"/>
      <c r="E133" s="164"/>
      <c r="F133" s="144"/>
      <c r="G133" s="145">
        <f>E133*(1+F133)</f>
        <v>0</v>
      </c>
      <c r="H133" s="144"/>
      <c r="I133" s="146">
        <f>D133*G133*H133</f>
        <v>0</v>
      </c>
      <c r="J133" s="146"/>
      <c r="L133" s="115">
        <v>1</v>
      </c>
      <c r="M133" s="115">
        <f>L121*100+L133+$M$2*10000</f>
        <v>60301</v>
      </c>
      <c r="N133" s="115">
        <f>L121*100+L133</f>
        <v>301</v>
      </c>
    </row>
    <row r="134" spans="1:14" ht="11.25" customHeight="1" x14ac:dyDescent="0.25">
      <c r="A134" s="716"/>
      <c r="B134" s="719"/>
      <c r="C134" s="44" t="s">
        <v>87</v>
      </c>
      <c r="D134" s="164"/>
      <c r="E134" s="164"/>
      <c r="F134" s="148"/>
      <c r="G134" s="149">
        <f>E134*(1+F134)</f>
        <v>0</v>
      </c>
      <c r="H134" s="144"/>
      <c r="I134" s="150">
        <f>D134*G134*H134</f>
        <v>0</v>
      </c>
      <c r="J134" s="146"/>
      <c r="L134" s="115">
        <v>2</v>
      </c>
      <c r="M134" s="115">
        <f>L121*100+L134+$M$2*10000</f>
        <v>60302</v>
      </c>
      <c r="N134" s="115">
        <f>L121*100+L134</f>
        <v>302</v>
      </c>
    </row>
    <row r="135" spans="1:14" ht="11.25" customHeight="1" x14ac:dyDescent="0.25">
      <c r="A135" s="716"/>
      <c r="B135" s="719"/>
      <c r="C135" s="44" t="s">
        <v>88</v>
      </c>
      <c r="D135" s="164"/>
      <c r="E135" s="164"/>
      <c r="F135" s="148"/>
      <c r="G135" s="149">
        <f>E135*(1+F135)</f>
        <v>0</v>
      </c>
      <c r="H135" s="144"/>
      <c r="I135" s="150">
        <f>D135*G135*H135</f>
        <v>0</v>
      </c>
      <c r="J135" s="146"/>
      <c r="L135" s="115">
        <v>3</v>
      </c>
      <c r="M135" s="115">
        <f>L121*100+L135+$M$2*10000</f>
        <v>60303</v>
      </c>
      <c r="N135" s="115">
        <f>L121*100+L135</f>
        <v>303</v>
      </c>
    </row>
    <row r="136" spans="1:14" ht="11.25" customHeight="1" x14ac:dyDescent="0.25">
      <c r="A136" s="716"/>
      <c r="B136" s="719"/>
      <c r="C136" s="44" t="s">
        <v>89</v>
      </c>
      <c r="D136" s="164"/>
      <c r="E136" s="164"/>
      <c r="F136" s="151"/>
      <c r="G136" s="149">
        <f>E136*(1+F136)</f>
        <v>0</v>
      </c>
      <c r="H136" s="144"/>
      <c r="I136" s="150">
        <f>D136*G136*H136</f>
        <v>0</v>
      </c>
      <c r="J136" s="146"/>
      <c r="L136" s="115">
        <v>4</v>
      </c>
      <c r="M136" s="115">
        <f>L121*100+L136+$M$2*10000</f>
        <v>60304</v>
      </c>
      <c r="N136" s="115">
        <f>L121*100+L136</f>
        <v>304</v>
      </c>
    </row>
    <row r="137" spans="1:14" ht="11.25" customHeight="1" x14ac:dyDescent="0.25">
      <c r="A137" s="716"/>
      <c r="B137" s="719"/>
      <c r="C137" s="165" t="s">
        <v>90</v>
      </c>
      <c r="D137" s="164"/>
      <c r="E137" s="164"/>
      <c r="F137" s="151"/>
      <c r="G137" s="149"/>
      <c r="H137" s="144"/>
      <c r="I137" s="150"/>
      <c r="J137" s="146"/>
      <c r="L137" s="115">
        <v>5</v>
      </c>
      <c r="M137" s="115">
        <f>L121*100+L137+$M$2*10000</f>
        <v>60305</v>
      </c>
      <c r="N137" s="115">
        <f>L121*100+L137</f>
        <v>305</v>
      </c>
    </row>
    <row r="138" spans="1:14" ht="12.75" customHeight="1" x14ac:dyDescent="0.25">
      <c r="A138" s="720" t="s">
        <v>91</v>
      </c>
      <c r="B138" s="720"/>
      <c r="C138" s="720"/>
      <c r="D138" s="152">
        <f>D130+D132</f>
        <v>0</v>
      </c>
      <c r="E138" s="153"/>
      <c r="F138" s="154"/>
      <c r="G138" s="154"/>
      <c r="H138" s="154"/>
      <c r="I138" s="152">
        <f>I130+I132</f>
        <v>0</v>
      </c>
      <c r="J138" s="152">
        <f>J130+J132</f>
        <v>0</v>
      </c>
    </row>
    <row r="139" spans="1:14" x14ac:dyDescent="0.25">
      <c r="A139" s="115" t="s">
        <v>216</v>
      </c>
      <c r="D139" s="155"/>
      <c r="E139" s="155"/>
    </row>
    <row r="140" spans="1:14" x14ac:dyDescent="0.25">
      <c r="A140" s="692" t="s">
        <v>23</v>
      </c>
      <c r="B140" s="692"/>
      <c r="C140" s="693">
        <f>Presentación!$C$3</f>
        <v>1990</v>
      </c>
      <c r="D140" s="693"/>
      <c r="E140" s="693"/>
      <c r="F140" s="693"/>
      <c r="G140" s="693"/>
      <c r="H140" s="693"/>
      <c r="I140" s="693"/>
      <c r="J140" s="693"/>
    </row>
    <row r="141" spans="1:14" ht="12.75" customHeight="1" x14ac:dyDescent="0.25">
      <c r="A141" s="710" t="s">
        <v>24</v>
      </c>
      <c r="B141" s="710"/>
      <c r="C141" s="711" t="s">
        <v>98</v>
      </c>
      <c r="D141" s="711"/>
      <c r="E141" s="711"/>
      <c r="F141" s="711"/>
      <c r="G141" s="711"/>
      <c r="H141" s="711"/>
      <c r="I141" s="711"/>
      <c r="J141" s="711"/>
      <c r="L141" s="115">
        <v>4</v>
      </c>
    </row>
    <row r="142" spans="1:14" ht="12.75" customHeight="1" x14ac:dyDescent="0.25">
      <c r="A142" s="710" t="s">
        <v>187</v>
      </c>
      <c r="B142" s="710"/>
      <c r="C142" s="712" t="s">
        <v>188</v>
      </c>
      <c r="D142" s="712"/>
      <c r="E142" s="712"/>
      <c r="F142" s="712"/>
      <c r="G142" s="712"/>
      <c r="H142" s="712"/>
      <c r="I142" s="712"/>
      <c r="J142" s="712"/>
      <c r="L142" s="163"/>
      <c r="M142" s="163"/>
    </row>
    <row r="143" spans="1:14" ht="12.75" customHeight="1" x14ac:dyDescent="0.25">
      <c r="A143" s="710" t="s">
        <v>27</v>
      </c>
      <c r="B143" s="710"/>
      <c r="C143" s="713" t="s">
        <v>189</v>
      </c>
      <c r="D143" s="713"/>
      <c r="E143" s="713"/>
      <c r="F143" s="713"/>
      <c r="G143" s="713"/>
      <c r="H143" s="713"/>
      <c r="I143" s="713"/>
      <c r="J143" s="713"/>
    </row>
    <row r="144" spans="1:14" ht="12.75" customHeight="1" x14ac:dyDescent="0.25">
      <c r="A144" s="710" t="s">
        <v>190</v>
      </c>
      <c r="B144" s="710"/>
      <c r="C144" s="712" t="s">
        <v>191</v>
      </c>
      <c r="D144" s="712"/>
      <c r="E144" s="712"/>
      <c r="F144" s="712"/>
      <c r="G144" s="712"/>
      <c r="H144" s="712"/>
      <c r="I144" s="712"/>
      <c r="J144" s="712"/>
    </row>
    <row r="145" spans="1:14" ht="42" customHeight="1" x14ac:dyDescent="0.25">
      <c r="A145" s="714" t="s">
        <v>33</v>
      </c>
      <c r="B145" s="714"/>
      <c r="C145" s="118"/>
      <c r="D145" s="119" t="s">
        <v>35</v>
      </c>
      <c r="E145" s="715" t="s">
        <v>36</v>
      </c>
      <c r="F145" s="715"/>
      <c r="G145" s="715"/>
      <c r="H145" s="715" t="s">
        <v>35</v>
      </c>
      <c r="I145" s="715"/>
      <c r="J145" s="715"/>
    </row>
    <row r="146" spans="1:14" ht="54.75" customHeight="1" x14ac:dyDescent="0.25">
      <c r="A146" s="716" t="s">
        <v>37</v>
      </c>
      <c r="B146" s="716"/>
      <c r="C146" s="717" t="s">
        <v>38</v>
      </c>
      <c r="D146" s="121" t="s">
        <v>192</v>
      </c>
      <c r="E146" s="122" t="s">
        <v>193</v>
      </c>
      <c r="F146" s="121" t="s">
        <v>194</v>
      </c>
      <c r="G146" s="121" t="s">
        <v>195</v>
      </c>
      <c r="H146" s="121" t="s">
        <v>43</v>
      </c>
      <c r="I146" s="122" t="s">
        <v>196</v>
      </c>
      <c r="J146" s="122" t="s">
        <v>196</v>
      </c>
    </row>
    <row r="147" spans="1:14" ht="21" customHeight="1" x14ac:dyDescent="0.25">
      <c r="A147" s="717" t="s">
        <v>197</v>
      </c>
      <c r="B147" s="717" t="s">
        <v>47</v>
      </c>
      <c r="C147" s="717"/>
      <c r="D147" s="121" t="s">
        <v>48</v>
      </c>
      <c r="E147" s="123" t="s">
        <v>198</v>
      </c>
      <c r="F147" s="121" t="s">
        <v>199</v>
      </c>
      <c r="G147" s="121" t="s">
        <v>200</v>
      </c>
      <c r="H147" s="121" t="s">
        <v>51</v>
      </c>
      <c r="I147" s="122" t="s">
        <v>201</v>
      </c>
      <c r="J147" s="122" t="s">
        <v>202</v>
      </c>
    </row>
    <row r="148" spans="1:14" ht="47.25" customHeight="1" x14ac:dyDescent="0.25">
      <c r="A148" s="717"/>
      <c r="B148" s="717"/>
      <c r="C148" s="717"/>
      <c r="D148" s="124" t="s">
        <v>54</v>
      </c>
      <c r="E148" s="124" t="s">
        <v>55</v>
      </c>
      <c r="F148" s="121" t="s">
        <v>203</v>
      </c>
      <c r="G148" s="125" t="s">
        <v>204</v>
      </c>
      <c r="H148" s="121" t="s">
        <v>205</v>
      </c>
      <c r="I148" s="126" t="s">
        <v>206</v>
      </c>
      <c r="J148" s="122" t="s">
        <v>207</v>
      </c>
    </row>
    <row r="149" spans="1:14" x14ac:dyDescent="0.25">
      <c r="A149" s="717"/>
      <c r="B149" s="717"/>
      <c r="C149" s="717"/>
      <c r="D149" s="127" t="s">
        <v>61</v>
      </c>
      <c r="E149" s="128" t="s">
        <v>208</v>
      </c>
      <c r="F149" s="128" t="s">
        <v>63</v>
      </c>
      <c r="G149" s="166" t="s">
        <v>209</v>
      </c>
      <c r="H149" s="166" t="s">
        <v>65</v>
      </c>
      <c r="I149" s="167" t="s">
        <v>210</v>
      </c>
      <c r="J149" s="167" t="s">
        <v>210</v>
      </c>
    </row>
    <row r="150" spans="1:14" ht="12" customHeight="1" x14ac:dyDescent="0.25">
      <c r="A150" s="718" t="s">
        <v>211</v>
      </c>
      <c r="B150" s="718" t="s">
        <v>212</v>
      </c>
      <c r="C150" s="131" t="s">
        <v>213</v>
      </c>
      <c r="D150" s="132">
        <f>SUM(D151)</f>
        <v>0</v>
      </c>
      <c r="E150" s="133"/>
      <c r="F150" s="133"/>
      <c r="G150" s="134"/>
      <c r="H150" s="134"/>
      <c r="I150" s="132">
        <f>SUM(I151)</f>
        <v>0</v>
      </c>
      <c r="J150" s="132">
        <f>SUM(J151)</f>
        <v>0</v>
      </c>
    </row>
    <row r="151" spans="1:14" x14ac:dyDescent="0.25">
      <c r="A151" s="718"/>
      <c r="B151" s="718"/>
      <c r="C151" s="135" t="s">
        <v>214</v>
      </c>
      <c r="D151" s="136"/>
      <c r="E151" s="103">
        <v>0</v>
      </c>
      <c r="F151" s="136"/>
      <c r="G151" s="136">
        <f>E151*(1+F151)</f>
        <v>0</v>
      </c>
      <c r="H151" s="136"/>
      <c r="I151" s="136">
        <f>D151*G151*H151</f>
        <v>0</v>
      </c>
      <c r="J151" s="137"/>
      <c r="L151" s="115">
        <v>6</v>
      </c>
      <c r="M151" s="115">
        <f>L141*100+L151+$M$2*10000</f>
        <v>60406</v>
      </c>
    </row>
    <row r="152" spans="1:14" ht="11.25" customHeight="1" x14ac:dyDescent="0.25">
      <c r="A152" s="716" t="s">
        <v>212</v>
      </c>
      <c r="B152" s="719" t="s">
        <v>211</v>
      </c>
      <c r="C152" s="77" t="s">
        <v>215</v>
      </c>
      <c r="D152" s="138">
        <f>SUM(D153:D157)</f>
        <v>0</v>
      </c>
      <c r="E152" s="139"/>
      <c r="F152" s="139"/>
      <c r="G152" s="140"/>
      <c r="H152" s="140"/>
      <c r="I152" s="138">
        <f>SUM(I153:I157)</f>
        <v>0</v>
      </c>
      <c r="J152" s="138">
        <f>SUM(J153:J157)</f>
        <v>0</v>
      </c>
    </row>
    <row r="153" spans="1:14" ht="12.75" customHeight="1" x14ac:dyDescent="0.25">
      <c r="A153" s="716"/>
      <c r="B153" s="719"/>
      <c r="C153" s="44" t="s">
        <v>86</v>
      </c>
      <c r="D153" s="164"/>
      <c r="E153" s="164"/>
      <c r="F153" s="144"/>
      <c r="G153" s="145">
        <f>E153*(1+F153)</f>
        <v>0</v>
      </c>
      <c r="H153" s="144"/>
      <c r="I153" s="146">
        <f>D153*G153*H153</f>
        <v>0</v>
      </c>
      <c r="J153" s="146"/>
      <c r="L153" s="115">
        <v>1</v>
      </c>
      <c r="M153" s="115">
        <f>L141*100+L153+$M$2*10000</f>
        <v>60401</v>
      </c>
      <c r="N153" s="115">
        <f>L141*100+L153</f>
        <v>401</v>
      </c>
    </row>
    <row r="154" spans="1:14" ht="11.25" customHeight="1" x14ac:dyDescent="0.25">
      <c r="A154" s="716"/>
      <c r="B154" s="719"/>
      <c r="C154" s="44" t="s">
        <v>87</v>
      </c>
      <c r="D154" s="164"/>
      <c r="E154" s="164"/>
      <c r="F154" s="148"/>
      <c r="G154" s="149">
        <f>E154*(1+F154)</f>
        <v>0</v>
      </c>
      <c r="H154" s="144"/>
      <c r="I154" s="150">
        <f>D154*G154*H154</f>
        <v>0</v>
      </c>
      <c r="J154" s="146"/>
      <c r="L154" s="115">
        <v>2</v>
      </c>
      <c r="M154" s="115">
        <f>L141*100+L154+$M$2*10000</f>
        <v>60402</v>
      </c>
      <c r="N154" s="115">
        <f>L141*100+L154</f>
        <v>402</v>
      </c>
    </row>
    <row r="155" spans="1:14" ht="11.25" customHeight="1" x14ac:dyDescent="0.25">
      <c r="A155" s="716"/>
      <c r="B155" s="719"/>
      <c r="C155" s="44" t="s">
        <v>88</v>
      </c>
      <c r="D155" s="164"/>
      <c r="E155" s="164"/>
      <c r="F155" s="148"/>
      <c r="G155" s="149">
        <f>E155*(1+F155)</f>
        <v>0</v>
      </c>
      <c r="H155" s="144"/>
      <c r="I155" s="150">
        <f>D155*G155*H155</f>
        <v>0</v>
      </c>
      <c r="J155" s="146"/>
      <c r="L155" s="115">
        <v>3</v>
      </c>
      <c r="M155" s="115">
        <f>L141*100+L155+$M$2*10000</f>
        <v>60403</v>
      </c>
      <c r="N155" s="115">
        <f>L141*100+L155</f>
        <v>403</v>
      </c>
    </row>
    <row r="156" spans="1:14" ht="11.25" customHeight="1" x14ac:dyDescent="0.25">
      <c r="A156" s="716"/>
      <c r="B156" s="719"/>
      <c r="C156" s="44" t="s">
        <v>89</v>
      </c>
      <c r="D156" s="164"/>
      <c r="E156" s="164"/>
      <c r="F156" s="151"/>
      <c r="G156" s="149">
        <f>E156*(1+F156)</f>
        <v>0</v>
      </c>
      <c r="H156" s="144"/>
      <c r="I156" s="150">
        <f>D156*G156*H156</f>
        <v>0</v>
      </c>
      <c r="J156" s="146"/>
      <c r="L156" s="115">
        <v>4</v>
      </c>
      <c r="M156" s="115">
        <f>L141*100+L156+$M$2*10000</f>
        <v>60404</v>
      </c>
      <c r="N156" s="115">
        <f>L141*100+L156</f>
        <v>404</v>
      </c>
    </row>
    <row r="157" spans="1:14" ht="11.25" customHeight="1" x14ac:dyDescent="0.25">
      <c r="A157" s="716"/>
      <c r="B157" s="719"/>
      <c r="C157" s="165" t="s">
        <v>90</v>
      </c>
      <c r="D157" s="164"/>
      <c r="E157" s="164"/>
      <c r="F157" s="151"/>
      <c r="G157" s="149"/>
      <c r="H157" s="144"/>
      <c r="I157" s="150"/>
      <c r="J157" s="146"/>
      <c r="L157" s="115">
        <v>5</v>
      </c>
      <c r="M157" s="115">
        <f>L141*100+L157+$M$2*10000</f>
        <v>60405</v>
      </c>
      <c r="N157" s="115">
        <f>L141*100+L157</f>
        <v>405</v>
      </c>
    </row>
    <row r="158" spans="1:14" ht="12.75" customHeight="1" x14ac:dyDescent="0.25">
      <c r="A158" s="720" t="s">
        <v>91</v>
      </c>
      <c r="B158" s="720"/>
      <c r="C158" s="720"/>
      <c r="D158" s="152">
        <f>D150+D152</f>
        <v>0</v>
      </c>
      <c r="E158" s="153"/>
      <c r="F158" s="154"/>
      <c r="G158" s="154"/>
      <c r="H158" s="154"/>
      <c r="I158" s="152">
        <f>I150+I152</f>
        <v>0</v>
      </c>
      <c r="J158" s="152">
        <f>J150+J152</f>
        <v>0</v>
      </c>
    </row>
    <row r="159" spans="1:14" x14ac:dyDescent="0.25">
      <c r="A159" s="115" t="s">
        <v>216</v>
      </c>
      <c r="D159" s="155"/>
      <c r="E159" s="155"/>
    </row>
    <row r="160" spans="1:14" x14ac:dyDescent="0.25">
      <c r="A160" s="692" t="s">
        <v>23</v>
      </c>
      <c r="B160" s="692"/>
      <c r="C160" s="693">
        <f>Presentación!$C$3</f>
        <v>1990</v>
      </c>
      <c r="D160" s="693"/>
      <c r="E160" s="693"/>
      <c r="F160" s="693"/>
      <c r="G160" s="693"/>
      <c r="H160" s="693"/>
      <c r="I160" s="693"/>
      <c r="J160" s="693"/>
    </row>
    <row r="161" spans="1:14" ht="12.75" customHeight="1" x14ac:dyDescent="0.25">
      <c r="A161" s="710" t="s">
        <v>24</v>
      </c>
      <c r="B161" s="710"/>
      <c r="C161" s="711" t="s">
        <v>99</v>
      </c>
      <c r="D161" s="711"/>
      <c r="E161" s="711"/>
      <c r="F161" s="711"/>
      <c r="G161" s="711"/>
      <c r="H161" s="711"/>
      <c r="I161" s="711"/>
      <c r="J161" s="711"/>
      <c r="L161" s="115">
        <v>5</v>
      </c>
    </row>
    <row r="162" spans="1:14" ht="12.75" customHeight="1" x14ac:dyDescent="0.25">
      <c r="A162" s="710" t="s">
        <v>187</v>
      </c>
      <c r="B162" s="710"/>
      <c r="C162" s="712" t="s">
        <v>188</v>
      </c>
      <c r="D162" s="712"/>
      <c r="E162" s="712"/>
      <c r="F162" s="712"/>
      <c r="G162" s="712"/>
      <c r="H162" s="712"/>
      <c r="I162" s="712"/>
      <c r="J162" s="712"/>
      <c r="L162" s="163"/>
      <c r="M162" s="163"/>
    </row>
    <row r="163" spans="1:14" ht="12.75" customHeight="1" x14ac:dyDescent="0.25">
      <c r="A163" s="710" t="s">
        <v>27</v>
      </c>
      <c r="B163" s="710"/>
      <c r="C163" s="713" t="s">
        <v>189</v>
      </c>
      <c r="D163" s="713"/>
      <c r="E163" s="713"/>
      <c r="F163" s="713"/>
      <c r="G163" s="713"/>
      <c r="H163" s="713"/>
      <c r="I163" s="713"/>
      <c r="J163" s="713"/>
    </row>
    <row r="164" spans="1:14" ht="12.75" customHeight="1" x14ac:dyDescent="0.25">
      <c r="A164" s="710" t="s">
        <v>190</v>
      </c>
      <c r="B164" s="710"/>
      <c r="C164" s="712" t="s">
        <v>191</v>
      </c>
      <c r="D164" s="712"/>
      <c r="E164" s="712"/>
      <c r="F164" s="712"/>
      <c r="G164" s="712"/>
      <c r="H164" s="712"/>
      <c r="I164" s="712"/>
      <c r="J164" s="712"/>
    </row>
    <row r="165" spans="1:14" ht="42" customHeight="1" x14ac:dyDescent="0.25">
      <c r="A165" s="714" t="s">
        <v>33</v>
      </c>
      <c r="B165" s="714"/>
      <c r="C165" s="118"/>
      <c r="D165" s="119" t="s">
        <v>35</v>
      </c>
      <c r="E165" s="715" t="s">
        <v>36</v>
      </c>
      <c r="F165" s="715"/>
      <c r="G165" s="715"/>
      <c r="H165" s="715" t="s">
        <v>35</v>
      </c>
      <c r="I165" s="715"/>
      <c r="J165" s="715"/>
    </row>
    <row r="166" spans="1:14" ht="54.75" customHeight="1" x14ac:dyDescent="0.25">
      <c r="A166" s="716" t="s">
        <v>37</v>
      </c>
      <c r="B166" s="716"/>
      <c r="C166" s="717" t="s">
        <v>38</v>
      </c>
      <c r="D166" s="121" t="s">
        <v>192</v>
      </c>
      <c r="E166" s="122" t="s">
        <v>193</v>
      </c>
      <c r="F166" s="121" t="s">
        <v>194</v>
      </c>
      <c r="G166" s="121" t="s">
        <v>195</v>
      </c>
      <c r="H166" s="121" t="s">
        <v>43</v>
      </c>
      <c r="I166" s="122" t="s">
        <v>196</v>
      </c>
      <c r="J166" s="122" t="s">
        <v>196</v>
      </c>
    </row>
    <row r="167" spans="1:14" ht="18" customHeight="1" x14ac:dyDescent="0.25">
      <c r="A167" s="717" t="s">
        <v>197</v>
      </c>
      <c r="B167" s="717" t="s">
        <v>47</v>
      </c>
      <c r="C167" s="717"/>
      <c r="D167" s="121" t="s">
        <v>48</v>
      </c>
      <c r="E167" s="123" t="s">
        <v>198</v>
      </c>
      <c r="F167" s="121" t="s">
        <v>199</v>
      </c>
      <c r="G167" s="121" t="s">
        <v>200</v>
      </c>
      <c r="H167" s="121" t="s">
        <v>51</v>
      </c>
      <c r="I167" s="122" t="s">
        <v>201</v>
      </c>
      <c r="J167" s="122" t="s">
        <v>202</v>
      </c>
    </row>
    <row r="168" spans="1:14" ht="47.25" customHeight="1" x14ac:dyDescent="0.25">
      <c r="A168" s="717"/>
      <c r="B168" s="717"/>
      <c r="C168" s="717"/>
      <c r="D168" s="124" t="s">
        <v>54</v>
      </c>
      <c r="E168" s="124" t="s">
        <v>55</v>
      </c>
      <c r="F168" s="121" t="s">
        <v>203</v>
      </c>
      <c r="G168" s="125" t="s">
        <v>204</v>
      </c>
      <c r="H168" s="121" t="s">
        <v>205</v>
      </c>
      <c r="I168" s="126" t="s">
        <v>206</v>
      </c>
      <c r="J168" s="122" t="s">
        <v>207</v>
      </c>
    </row>
    <row r="169" spans="1:14" x14ac:dyDescent="0.25">
      <c r="A169" s="717"/>
      <c r="B169" s="717"/>
      <c r="C169" s="717"/>
      <c r="D169" s="127" t="s">
        <v>61</v>
      </c>
      <c r="E169" s="128" t="s">
        <v>208</v>
      </c>
      <c r="F169" s="128" t="s">
        <v>63</v>
      </c>
      <c r="G169" s="127" t="s">
        <v>209</v>
      </c>
      <c r="H169" s="127" t="s">
        <v>65</v>
      </c>
      <c r="I169" s="129" t="s">
        <v>210</v>
      </c>
      <c r="J169" s="129" t="s">
        <v>210</v>
      </c>
    </row>
    <row r="170" spans="1:14" ht="12" customHeight="1" x14ac:dyDescent="0.25">
      <c r="A170" s="718" t="s">
        <v>211</v>
      </c>
      <c r="B170" s="718" t="s">
        <v>212</v>
      </c>
      <c r="C170" s="131" t="s">
        <v>213</v>
      </c>
      <c r="D170" s="132">
        <f>SUM(D171)</f>
        <v>0</v>
      </c>
      <c r="E170" s="133"/>
      <c r="F170" s="133"/>
      <c r="G170" s="134"/>
      <c r="H170" s="134"/>
      <c r="I170" s="132">
        <f>SUM(I171)</f>
        <v>0</v>
      </c>
      <c r="J170" s="132">
        <f>SUM(J171)</f>
        <v>0</v>
      </c>
    </row>
    <row r="171" spans="1:14" x14ac:dyDescent="0.25">
      <c r="A171" s="718"/>
      <c r="B171" s="718"/>
      <c r="C171" s="135" t="s">
        <v>214</v>
      </c>
      <c r="D171" s="136"/>
      <c r="E171" s="103">
        <v>0</v>
      </c>
      <c r="F171" s="136"/>
      <c r="G171" s="136">
        <f>E171*(1+F171)</f>
        <v>0</v>
      </c>
      <c r="H171" s="136"/>
      <c r="I171" s="136">
        <f>D171*G171*H171</f>
        <v>0</v>
      </c>
      <c r="J171" s="137"/>
      <c r="L171" s="115">
        <v>6</v>
      </c>
      <c r="M171" s="115">
        <f>L161*100+L171+$M$2*10000</f>
        <v>60506</v>
      </c>
    </row>
    <row r="172" spans="1:14" ht="11.25" customHeight="1" x14ac:dyDescent="0.25">
      <c r="A172" s="716" t="s">
        <v>212</v>
      </c>
      <c r="B172" s="719" t="s">
        <v>211</v>
      </c>
      <c r="C172" s="77" t="s">
        <v>215</v>
      </c>
      <c r="D172" s="138">
        <f>SUM(D173:D177)</f>
        <v>0</v>
      </c>
      <c r="E172" s="139"/>
      <c r="F172" s="139"/>
      <c r="G172" s="140"/>
      <c r="H172" s="140"/>
      <c r="I172" s="138">
        <f>SUM(I173:I177)</f>
        <v>0</v>
      </c>
      <c r="J172" s="138">
        <f>SUM(J173:J177)</f>
        <v>0</v>
      </c>
    </row>
    <row r="173" spans="1:14" ht="12.75" customHeight="1" x14ac:dyDescent="0.25">
      <c r="A173" s="716"/>
      <c r="B173" s="719"/>
      <c r="C173" s="44" t="s">
        <v>86</v>
      </c>
      <c r="D173" s="164"/>
      <c r="E173" s="164"/>
      <c r="F173" s="144"/>
      <c r="G173" s="145">
        <f>E173*(1+F173)</f>
        <v>0</v>
      </c>
      <c r="H173" s="144"/>
      <c r="I173" s="146">
        <f>D173*G173*H173</f>
        <v>0</v>
      </c>
      <c r="J173" s="146"/>
      <c r="L173" s="115">
        <v>1</v>
      </c>
      <c r="M173" s="115">
        <f>L161*100+L173+$M$2*10000</f>
        <v>60501</v>
      </c>
      <c r="N173" s="115">
        <f>L161*100+L173</f>
        <v>501</v>
      </c>
    </row>
    <row r="174" spans="1:14" ht="11.25" customHeight="1" x14ac:dyDescent="0.25">
      <c r="A174" s="716"/>
      <c r="B174" s="719"/>
      <c r="C174" s="44" t="s">
        <v>87</v>
      </c>
      <c r="D174" s="164"/>
      <c r="E174" s="164"/>
      <c r="F174" s="148"/>
      <c r="G174" s="149">
        <f>E174*(1+F174)</f>
        <v>0</v>
      </c>
      <c r="H174" s="144"/>
      <c r="I174" s="150">
        <f>D174*G174*H174</f>
        <v>0</v>
      </c>
      <c r="J174" s="146"/>
      <c r="L174" s="115">
        <v>2</v>
      </c>
      <c r="M174" s="115">
        <f>L161*100+L174+$M$2*10000</f>
        <v>60502</v>
      </c>
      <c r="N174" s="115">
        <f>L161*100+L174</f>
        <v>502</v>
      </c>
    </row>
    <row r="175" spans="1:14" ht="11.25" customHeight="1" x14ac:dyDescent="0.25">
      <c r="A175" s="716"/>
      <c r="B175" s="719"/>
      <c r="C175" s="44" t="s">
        <v>88</v>
      </c>
      <c r="D175" s="164"/>
      <c r="E175" s="164"/>
      <c r="F175" s="148"/>
      <c r="G175" s="149">
        <f>E175*(1+F175)</f>
        <v>0</v>
      </c>
      <c r="H175" s="144"/>
      <c r="I175" s="150">
        <f>D175*G175*H175</f>
        <v>0</v>
      </c>
      <c r="J175" s="146"/>
      <c r="L175" s="115">
        <v>3</v>
      </c>
      <c r="M175" s="115">
        <f>L161*100+L175+$M$2*10000</f>
        <v>60503</v>
      </c>
      <c r="N175" s="115">
        <f>L161*100+L175</f>
        <v>503</v>
      </c>
    </row>
    <row r="176" spans="1:14" ht="11.25" customHeight="1" x14ac:dyDescent="0.25">
      <c r="A176" s="716"/>
      <c r="B176" s="719"/>
      <c r="C176" s="44" t="s">
        <v>89</v>
      </c>
      <c r="D176" s="164"/>
      <c r="E176" s="164"/>
      <c r="F176" s="151"/>
      <c r="G176" s="149">
        <f>E176*(1+F176)</f>
        <v>0</v>
      </c>
      <c r="H176" s="144"/>
      <c r="I176" s="150">
        <f>D176*G176*H176</f>
        <v>0</v>
      </c>
      <c r="J176" s="146"/>
      <c r="L176" s="115">
        <v>4</v>
      </c>
      <c r="M176" s="115">
        <f>L161*100+L176+$M$2*10000</f>
        <v>60504</v>
      </c>
      <c r="N176" s="115">
        <f>L161*100+L176</f>
        <v>504</v>
      </c>
    </row>
    <row r="177" spans="1:14" ht="11.25" customHeight="1" x14ac:dyDescent="0.25">
      <c r="A177" s="716"/>
      <c r="B177" s="719"/>
      <c r="C177" s="165" t="s">
        <v>90</v>
      </c>
      <c r="D177" s="164"/>
      <c r="E177" s="164"/>
      <c r="F177" s="151"/>
      <c r="G177" s="149"/>
      <c r="H177" s="144"/>
      <c r="I177" s="150"/>
      <c r="J177" s="146"/>
      <c r="L177" s="115">
        <v>5</v>
      </c>
      <c r="M177" s="115">
        <f>L161*100+L177+$M$2*10000</f>
        <v>60505</v>
      </c>
      <c r="N177" s="115">
        <f>L161*100+L177</f>
        <v>505</v>
      </c>
    </row>
    <row r="178" spans="1:14" ht="12.75" customHeight="1" x14ac:dyDescent="0.25">
      <c r="A178" s="720" t="s">
        <v>91</v>
      </c>
      <c r="B178" s="720"/>
      <c r="C178" s="720"/>
      <c r="D178" s="152">
        <f>D170+D172</f>
        <v>0</v>
      </c>
      <c r="E178" s="153"/>
      <c r="F178" s="154"/>
      <c r="G178" s="154"/>
      <c r="H178" s="154"/>
      <c r="I178" s="152">
        <f>I170+I172</f>
        <v>0</v>
      </c>
      <c r="J178" s="152">
        <f>J170+J172</f>
        <v>0</v>
      </c>
    </row>
    <row r="179" spans="1:14" x14ac:dyDescent="0.25">
      <c r="A179" s="115" t="s">
        <v>216</v>
      </c>
      <c r="D179" s="155"/>
      <c r="E179" s="155"/>
    </row>
    <row r="180" spans="1:14" x14ac:dyDescent="0.25">
      <c r="A180" s="692" t="s">
        <v>23</v>
      </c>
      <c r="B180" s="692"/>
      <c r="C180" s="693">
        <f>Presentación!$C$3</f>
        <v>1990</v>
      </c>
      <c r="D180" s="693"/>
      <c r="E180" s="693"/>
      <c r="F180" s="693"/>
      <c r="G180" s="693"/>
      <c r="H180" s="693"/>
      <c r="I180" s="693"/>
      <c r="J180" s="693"/>
    </row>
    <row r="181" spans="1:14" ht="12.75" customHeight="1" x14ac:dyDescent="0.25">
      <c r="A181" s="710" t="s">
        <v>24</v>
      </c>
      <c r="B181" s="710"/>
      <c r="C181" s="711" t="s">
        <v>100</v>
      </c>
      <c r="D181" s="711"/>
      <c r="E181" s="711"/>
      <c r="F181" s="711"/>
      <c r="G181" s="711"/>
      <c r="H181" s="711"/>
      <c r="I181" s="711"/>
      <c r="J181" s="711"/>
      <c r="L181" s="115">
        <v>13</v>
      </c>
    </row>
    <row r="182" spans="1:14" ht="12.75" customHeight="1" x14ac:dyDescent="0.25">
      <c r="A182" s="710" t="s">
        <v>187</v>
      </c>
      <c r="B182" s="710"/>
      <c r="C182" s="712" t="s">
        <v>188</v>
      </c>
      <c r="D182" s="712"/>
      <c r="E182" s="712"/>
      <c r="F182" s="712"/>
      <c r="G182" s="712"/>
      <c r="H182" s="712"/>
      <c r="I182" s="712"/>
      <c r="J182" s="712"/>
      <c r="L182" s="163"/>
      <c r="M182" s="163"/>
    </row>
    <row r="183" spans="1:14" ht="12.75" customHeight="1" x14ac:dyDescent="0.25">
      <c r="A183" s="710" t="s">
        <v>27</v>
      </c>
      <c r="B183" s="710"/>
      <c r="C183" s="713" t="s">
        <v>189</v>
      </c>
      <c r="D183" s="713"/>
      <c r="E183" s="713"/>
      <c r="F183" s="713"/>
      <c r="G183" s="713"/>
      <c r="H183" s="713"/>
      <c r="I183" s="713"/>
      <c r="J183" s="713"/>
    </row>
    <row r="184" spans="1:14" ht="12.75" customHeight="1" x14ac:dyDescent="0.25">
      <c r="A184" s="710" t="s">
        <v>190</v>
      </c>
      <c r="B184" s="710"/>
      <c r="C184" s="712" t="s">
        <v>191</v>
      </c>
      <c r="D184" s="712"/>
      <c r="E184" s="712"/>
      <c r="F184" s="712"/>
      <c r="G184" s="712"/>
      <c r="H184" s="712"/>
      <c r="I184" s="712"/>
      <c r="J184" s="712"/>
    </row>
    <row r="185" spans="1:14" ht="42" customHeight="1" x14ac:dyDescent="0.25">
      <c r="A185" s="714" t="s">
        <v>33</v>
      </c>
      <c r="B185" s="714"/>
      <c r="C185" s="118"/>
      <c r="D185" s="119" t="s">
        <v>35</v>
      </c>
      <c r="E185" s="715" t="s">
        <v>36</v>
      </c>
      <c r="F185" s="715"/>
      <c r="G185" s="715"/>
      <c r="H185" s="715" t="s">
        <v>35</v>
      </c>
      <c r="I185" s="715"/>
      <c r="J185" s="715"/>
    </row>
    <row r="186" spans="1:14" ht="54.75" customHeight="1" x14ac:dyDescent="0.25">
      <c r="A186" s="716" t="s">
        <v>37</v>
      </c>
      <c r="B186" s="716"/>
      <c r="C186" s="717" t="s">
        <v>38</v>
      </c>
      <c r="D186" s="121" t="s">
        <v>192</v>
      </c>
      <c r="E186" s="122" t="s">
        <v>193</v>
      </c>
      <c r="F186" s="121" t="s">
        <v>194</v>
      </c>
      <c r="G186" s="121" t="s">
        <v>195</v>
      </c>
      <c r="H186" s="121" t="s">
        <v>43</v>
      </c>
      <c r="I186" s="122" t="s">
        <v>196</v>
      </c>
      <c r="J186" s="122" t="s">
        <v>196</v>
      </c>
    </row>
    <row r="187" spans="1:14" ht="12.75" customHeight="1" x14ac:dyDescent="0.25">
      <c r="A187" s="717" t="s">
        <v>197</v>
      </c>
      <c r="B187" s="717" t="s">
        <v>47</v>
      </c>
      <c r="C187" s="717"/>
      <c r="D187" s="121" t="s">
        <v>48</v>
      </c>
      <c r="E187" s="123" t="s">
        <v>198</v>
      </c>
      <c r="F187" s="121" t="s">
        <v>199</v>
      </c>
      <c r="G187" s="121" t="s">
        <v>200</v>
      </c>
      <c r="H187" s="121" t="s">
        <v>51</v>
      </c>
      <c r="I187" s="122" t="s">
        <v>201</v>
      </c>
      <c r="J187" s="122" t="s">
        <v>202</v>
      </c>
    </row>
    <row r="188" spans="1:14" ht="47.25" customHeight="1" x14ac:dyDescent="0.25">
      <c r="A188" s="717"/>
      <c r="B188" s="717"/>
      <c r="C188" s="717"/>
      <c r="D188" s="124" t="s">
        <v>54</v>
      </c>
      <c r="E188" s="124" t="s">
        <v>55</v>
      </c>
      <c r="F188" s="121" t="s">
        <v>203</v>
      </c>
      <c r="G188" s="125" t="s">
        <v>204</v>
      </c>
      <c r="H188" s="121" t="s">
        <v>205</v>
      </c>
      <c r="I188" s="126" t="s">
        <v>206</v>
      </c>
      <c r="J188" s="122" t="s">
        <v>207</v>
      </c>
    </row>
    <row r="189" spans="1:14" x14ac:dyDescent="0.25">
      <c r="A189" s="717"/>
      <c r="B189" s="717"/>
      <c r="C189" s="717"/>
      <c r="D189" s="127" t="s">
        <v>61</v>
      </c>
      <c r="E189" s="128" t="s">
        <v>208</v>
      </c>
      <c r="F189" s="128" t="s">
        <v>63</v>
      </c>
      <c r="G189" s="127" t="s">
        <v>209</v>
      </c>
      <c r="H189" s="127" t="s">
        <v>65</v>
      </c>
      <c r="I189" s="129" t="s">
        <v>210</v>
      </c>
      <c r="J189" s="129" t="s">
        <v>210</v>
      </c>
    </row>
    <row r="190" spans="1:14" ht="12" customHeight="1" x14ac:dyDescent="0.25">
      <c r="A190" s="718" t="s">
        <v>211</v>
      </c>
      <c r="B190" s="718" t="s">
        <v>212</v>
      </c>
      <c r="C190" s="131" t="s">
        <v>213</v>
      </c>
      <c r="D190" s="132">
        <f>SUM(D191)</f>
        <v>0</v>
      </c>
      <c r="E190" s="133"/>
      <c r="F190" s="133"/>
      <c r="G190" s="134"/>
      <c r="H190" s="134"/>
      <c r="I190" s="132">
        <f>SUM(I191)</f>
        <v>0</v>
      </c>
      <c r="J190" s="132">
        <f>SUM(J191)</f>
        <v>0</v>
      </c>
    </row>
    <row r="191" spans="1:14" x14ac:dyDescent="0.25">
      <c r="A191" s="718"/>
      <c r="B191" s="718"/>
      <c r="C191" s="135" t="s">
        <v>214</v>
      </c>
      <c r="D191" s="136"/>
      <c r="E191" s="103">
        <v>0</v>
      </c>
      <c r="F191" s="136"/>
      <c r="G191" s="136">
        <f>E191*(1+F191)</f>
        <v>0</v>
      </c>
      <c r="H191" s="136"/>
      <c r="I191" s="136">
        <f>D191*G191*H191</f>
        <v>0</v>
      </c>
      <c r="J191" s="137"/>
      <c r="L191" s="115">
        <v>6</v>
      </c>
      <c r="M191" s="115">
        <f>L181*100+L191+$M$2*10000</f>
        <v>61306</v>
      </c>
    </row>
    <row r="192" spans="1:14" ht="11.25" customHeight="1" x14ac:dyDescent="0.25">
      <c r="A192" s="716" t="s">
        <v>212</v>
      </c>
      <c r="B192" s="719" t="s">
        <v>211</v>
      </c>
      <c r="C192" s="77" t="s">
        <v>215</v>
      </c>
      <c r="D192" s="138">
        <f>SUM(D193:D197)</f>
        <v>0</v>
      </c>
      <c r="E192" s="139"/>
      <c r="F192" s="139"/>
      <c r="G192" s="140"/>
      <c r="H192" s="140"/>
      <c r="I192" s="138">
        <f>SUM(I193:I197)</f>
        <v>0</v>
      </c>
      <c r="J192" s="138">
        <f>SUM(J193:J197)</f>
        <v>0</v>
      </c>
    </row>
    <row r="193" spans="1:14" ht="12.75" customHeight="1" x14ac:dyDescent="0.25">
      <c r="A193" s="716"/>
      <c r="B193" s="719"/>
      <c r="C193" s="44" t="s">
        <v>86</v>
      </c>
      <c r="D193" s="164"/>
      <c r="E193" s="164"/>
      <c r="F193" s="144"/>
      <c r="G193" s="145">
        <f>E193*(1+F193)</f>
        <v>0</v>
      </c>
      <c r="H193" s="144"/>
      <c r="I193" s="146">
        <f>D193*G193*H193</f>
        <v>0</v>
      </c>
      <c r="J193" s="146"/>
      <c r="L193" s="115">
        <v>1</v>
      </c>
      <c r="M193" s="115">
        <f>L181*100+L193+$M$2*10000</f>
        <v>61301</v>
      </c>
      <c r="N193" s="115">
        <f>L181*100+L193</f>
        <v>1301</v>
      </c>
    </row>
    <row r="194" spans="1:14" ht="11.25" customHeight="1" x14ac:dyDescent="0.25">
      <c r="A194" s="716"/>
      <c r="B194" s="719"/>
      <c r="C194" s="44" t="s">
        <v>87</v>
      </c>
      <c r="D194" s="164"/>
      <c r="E194" s="164"/>
      <c r="F194" s="148"/>
      <c r="G194" s="149">
        <f>E194*(1+F194)</f>
        <v>0</v>
      </c>
      <c r="H194" s="144"/>
      <c r="I194" s="150">
        <f>D194*G194*H194</f>
        <v>0</v>
      </c>
      <c r="J194" s="146"/>
      <c r="L194" s="115">
        <v>2</v>
      </c>
      <c r="M194" s="115">
        <f>L181*100+L194+$M$2*10000</f>
        <v>61302</v>
      </c>
      <c r="N194" s="115">
        <f>L181*100+L194</f>
        <v>1302</v>
      </c>
    </row>
    <row r="195" spans="1:14" ht="11.25" customHeight="1" x14ac:dyDescent="0.25">
      <c r="A195" s="716"/>
      <c r="B195" s="719"/>
      <c r="C195" s="44" t="s">
        <v>88</v>
      </c>
      <c r="D195" s="164"/>
      <c r="E195" s="164"/>
      <c r="F195" s="148"/>
      <c r="G195" s="149">
        <f>E195*(1+F195)</f>
        <v>0</v>
      </c>
      <c r="H195" s="144"/>
      <c r="I195" s="150">
        <f>D195*G195*H195</f>
        <v>0</v>
      </c>
      <c r="J195" s="146"/>
      <c r="L195" s="115">
        <v>3</v>
      </c>
      <c r="M195" s="115">
        <f>L181*100+L195+$M$2*10000</f>
        <v>61303</v>
      </c>
      <c r="N195" s="115">
        <f>L181*100+L195</f>
        <v>1303</v>
      </c>
    </row>
    <row r="196" spans="1:14" ht="11.25" customHeight="1" x14ac:dyDescent="0.25">
      <c r="A196" s="716"/>
      <c r="B196" s="719"/>
      <c r="C196" s="44" t="s">
        <v>89</v>
      </c>
      <c r="D196" s="164"/>
      <c r="E196" s="164"/>
      <c r="F196" s="151"/>
      <c r="G196" s="149">
        <f>E196*(1+F196)</f>
        <v>0</v>
      </c>
      <c r="H196" s="144"/>
      <c r="I196" s="150">
        <f>D196*G196*H196</f>
        <v>0</v>
      </c>
      <c r="J196" s="146"/>
      <c r="L196" s="115">
        <v>4</v>
      </c>
      <c r="M196" s="115">
        <f>L181*100+L196+$M$2*10000</f>
        <v>61304</v>
      </c>
      <c r="N196" s="115">
        <f>L181*100+L196</f>
        <v>1304</v>
      </c>
    </row>
    <row r="197" spans="1:14" ht="11.25" customHeight="1" x14ac:dyDescent="0.25">
      <c r="A197" s="716"/>
      <c r="B197" s="719"/>
      <c r="C197" s="165" t="s">
        <v>90</v>
      </c>
      <c r="D197" s="164"/>
      <c r="E197" s="164"/>
      <c r="F197" s="151"/>
      <c r="G197" s="149"/>
      <c r="H197" s="144"/>
      <c r="I197" s="150"/>
      <c r="J197" s="146"/>
      <c r="L197" s="115">
        <v>5</v>
      </c>
      <c r="M197" s="115">
        <f>L181*100+L197+$M$2*10000</f>
        <v>61305</v>
      </c>
      <c r="N197" s="115">
        <f>L181*100+L197</f>
        <v>1305</v>
      </c>
    </row>
    <row r="198" spans="1:14" ht="12.75" customHeight="1" x14ac:dyDescent="0.25">
      <c r="A198" s="720" t="s">
        <v>91</v>
      </c>
      <c r="B198" s="720"/>
      <c r="C198" s="720"/>
      <c r="D198" s="152">
        <f>D190+D192</f>
        <v>0</v>
      </c>
      <c r="E198" s="153"/>
      <c r="F198" s="154"/>
      <c r="G198" s="154"/>
      <c r="H198" s="154"/>
      <c r="I198" s="152">
        <f>I190+I192</f>
        <v>0</v>
      </c>
      <c r="J198" s="152">
        <f>J190+J192</f>
        <v>0</v>
      </c>
    </row>
    <row r="199" spans="1:14" x14ac:dyDescent="0.25">
      <c r="A199" s="115" t="s">
        <v>216</v>
      </c>
      <c r="D199" s="155"/>
      <c r="E199" s="155"/>
    </row>
    <row r="200" spans="1:14" x14ac:dyDescent="0.25">
      <c r="A200" s="692" t="s">
        <v>23</v>
      </c>
      <c r="B200" s="692"/>
      <c r="C200" s="693">
        <f>Presentación!$C$3</f>
        <v>1990</v>
      </c>
      <c r="D200" s="693"/>
      <c r="E200" s="693"/>
      <c r="F200" s="693"/>
      <c r="G200" s="693"/>
      <c r="H200" s="693"/>
      <c r="I200" s="693"/>
      <c r="J200" s="693"/>
    </row>
    <row r="201" spans="1:14" ht="12.75" customHeight="1" x14ac:dyDescent="0.25">
      <c r="A201" s="710" t="s">
        <v>24</v>
      </c>
      <c r="B201" s="710"/>
      <c r="C201" s="711" t="s">
        <v>101</v>
      </c>
      <c r="D201" s="711"/>
      <c r="E201" s="711"/>
      <c r="F201" s="711"/>
      <c r="G201" s="711"/>
      <c r="H201" s="711"/>
      <c r="I201" s="711"/>
      <c r="J201" s="711"/>
      <c r="L201" s="115">
        <v>6</v>
      </c>
    </row>
    <row r="202" spans="1:14" ht="12.75" customHeight="1" x14ac:dyDescent="0.25">
      <c r="A202" s="710" t="s">
        <v>187</v>
      </c>
      <c r="B202" s="710"/>
      <c r="C202" s="712" t="s">
        <v>188</v>
      </c>
      <c r="D202" s="712"/>
      <c r="E202" s="712"/>
      <c r="F202" s="712"/>
      <c r="G202" s="712"/>
      <c r="H202" s="712"/>
      <c r="I202" s="712"/>
      <c r="J202" s="712"/>
      <c r="L202" s="163"/>
      <c r="M202" s="163"/>
    </row>
    <row r="203" spans="1:14" ht="12.75" customHeight="1" x14ac:dyDescent="0.25">
      <c r="A203" s="710" t="s">
        <v>27</v>
      </c>
      <c r="B203" s="710"/>
      <c r="C203" s="713" t="s">
        <v>189</v>
      </c>
      <c r="D203" s="713"/>
      <c r="E203" s="713"/>
      <c r="F203" s="713"/>
      <c r="G203" s="713"/>
      <c r="H203" s="713"/>
      <c r="I203" s="713"/>
      <c r="J203" s="713"/>
    </row>
    <row r="204" spans="1:14" ht="12.75" customHeight="1" x14ac:dyDescent="0.25">
      <c r="A204" s="710" t="s">
        <v>190</v>
      </c>
      <c r="B204" s="710"/>
      <c r="C204" s="712" t="s">
        <v>191</v>
      </c>
      <c r="D204" s="712"/>
      <c r="E204" s="712"/>
      <c r="F204" s="712"/>
      <c r="G204" s="712"/>
      <c r="H204" s="712"/>
      <c r="I204" s="712"/>
      <c r="J204" s="712"/>
    </row>
    <row r="205" spans="1:14" ht="42" customHeight="1" x14ac:dyDescent="0.25">
      <c r="A205" s="714" t="s">
        <v>33</v>
      </c>
      <c r="B205" s="714"/>
      <c r="C205" s="118"/>
      <c r="D205" s="119" t="s">
        <v>35</v>
      </c>
      <c r="E205" s="715" t="s">
        <v>36</v>
      </c>
      <c r="F205" s="715"/>
      <c r="G205" s="715"/>
      <c r="H205" s="715" t="s">
        <v>35</v>
      </c>
      <c r="I205" s="715"/>
      <c r="J205" s="715"/>
    </row>
    <row r="206" spans="1:14" ht="54.75" customHeight="1" x14ac:dyDescent="0.25">
      <c r="A206" s="716" t="s">
        <v>37</v>
      </c>
      <c r="B206" s="716"/>
      <c r="C206" s="717" t="s">
        <v>38</v>
      </c>
      <c r="D206" s="121" t="s">
        <v>192</v>
      </c>
      <c r="E206" s="122" t="s">
        <v>193</v>
      </c>
      <c r="F206" s="121" t="s">
        <v>194</v>
      </c>
      <c r="G206" s="121" t="s">
        <v>195</v>
      </c>
      <c r="H206" s="121" t="s">
        <v>43</v>
      </c>
      <c r="I206" s="122" t="s">
        <v>196</v>
      </c>
      <c r="J206" s="122" t="s">
        <v>196</v>
      </c>
    </row>
    <row r="207" spans="1:14" ht="23.25" customHeight="1" x14ac:dyDescent="0.25">
      <c r="A207" s="717" t="s">
        <v>197</v>
      </c>
      <c r="B207" s="717" t="s">
        <v>47</v>
      </c>
      <c r="C207" s="717"/>
      <c r="D207" s="121" t="s">
        <v>48</v>
      </c>
      <c r="E207" s="123" t="s">
        <v>198</v>
      </c>
      <c r="F207" s="121" t="s">
        <v>199</v>
      </c>
      <c r="G207" s="121" t="s">
        <v>200</v>
      </c>
      <c r="H207" s="121" t="s">
        <v>51</v>
      </c>
      <c r="I207" s="122" t="s">
        <v>201</v>
      </c>
      <c r="J207" s="122" t="s">
        <v>202</v>
      </c>
    </row>
    <row r="208" spans="1:14" ht="47.25" customHeight="1" x14ac:dyDescent="0.25">
      <c r="A208" s="717"/>
      <c r="B208" s="717"/>
      <c r="C208" s="717"/>
      <c r="D208" s="124" t="s">
        <v>54</v>
      </c>
      <c r="E208" s="124" t="s">
        <v>55</v>
      </c>
      <c r="F208" s="121" t="s">
        <v>203</v>
      </c>
      <c r="G208" s="125" t="s">
        <v>204</v>
      </c>
      <c r="H208" s="121" t="s">
        <v>205</v>
      </c>
      <c r="I208" s="126" t="s">
        <v>206</v>
      </c>
      <c r="J208" s="122" t="s">
        <v>207</v>
      </c>
    </row>
    <row r="209" spans="1:14" x14ac:dyDescent="0.25">
      <c r="A209" s="717"/>
      <c r="B209" s="717"/>
      <c r="C209" s="717"/>
      <c r="D209" s="127" t="s">
        <v>61</v>
      </c>
      <c r="E209" s="128" t="s">
        <v>208</v>
      </c>
      <c r="F209" s="128" t="s">
        <v>63</v>
      </c>
      <c r="G209" s="127" t="s">
        <v>209</v>
      </c>
      <c r="H209" s="127" t="s">
        <v>65</v>
      </c>
      <c r="I209" s="129" t="s">
        <v>210</v>
      </c>
      <c r="J209" s="129" t="s">
        <v>210</v>
      </c>
    </row>
    <row r="210" spans="1:14" ht="12" customHeight="1" x14ac:dyDescent="0.25">
      <c r="A210" s="718" t="s">
        <v>211</v>
      </c>
      <c r="B210" s="718" t="s">
        <v>212</v>
      </c>
      <c r="C210" s="131" t="s">
        <v>213</v>
      </c>
      <c r="D210" s="132">
        <f>SUM(D211)</f>
        <v>0</v>
      </c>
      <c r="E210" s="133"/>
      <c r="F210" s="133"/>
      <c r="G210" s="134"/>
      <c r="H210" s="134"/>
      <c r="I210" s="132">
        <f>SUM(I211)</f>
        <v>0</v>
      </c>
      <c r="J210" s="132">
        <f>SUM(J211)</f>
        <v>0</v>
      </c>
    </row>
    <row r="211" spans="1:14" x14ac:dyDescent="0.25">
      <c r="A211" s="718"/>
      <c r="B211" s="718"/>
      <c r="C211" s="135" t="s">
        <v>214</v>
      </c>
      <c r="D211" s="136"/>
      <c r="E211" s="103">
        <v>0</v>
      </c>
      <c r="F211" s="136"/>
      <c r="G211" s="136">
        <f>E211*(1+F211)</f>
        <v>0</v>
      </c>
      <c r="H211" s="136"/>
      <c r="I211" s="136">
        <f>D211*G211*H211</f>
        <v>0</v>
      </c>
      <c r="J211" s="137"/>
      <c r="L211" s="115">
        <v>6</v>
      </c>
      <c r="M211" s="115">
        <f>L201*100+L211+$M$2*10000</f>
        <v>60606</v>
      </c>
    </row>
    <row r="212" spans="1:14" ht="11.25" customHeight="1" x14ac:dyDescent="0.25">
      <c r="A212" s="716" t="s">
        <v>212</v>
      </c>
      <c r="B212" s="719" t="s">
        <v>211</v>
      </c>
      <c r="C212" s="77" t="s">
        <v>215</v>
      </c>
      <c r="D212" s="138">
        <f>SUM(D213:D217)</f>
        <v>0</v>
      </c>
      <c r="E212" s="139"/>
      <c r="F212" s="139"/>
      <c r="G212" s="140"/>
      <c r="H212" s="140"/>
      <c r="I212" s="138">
        <f>SUM(I213:I217)</f>
        <v>0</v>
      </c>
      <c r="J212" s="138">
        <f>SUM(J213:J217)</f>
        <v>0</v>
      </c>
    </row>
    <row r="213" spans="1:14" ht="12.75" customHeight="1" x14ac:dyDescent="0.25">
      <c r="A213" s="716"/>
      <c r="B213" s="719"/>
      <c r="C213" s="44" t="s">
        <v>86</v>
      </c>
      <c r="D213" s="164"/>
      <c r="E213" s="164"/>
      <c r="F213" s="144"/>
      <c r="G213" s="145">
        <f>E213*(1+F213)</f>
        <v>0</v>
      </c>
      <c r="H213" s="144"/>
      <c r="I213" s="146">
        <f>D213*G213*H213</f>
        <v>0</v>
      </c>
      <c r="J213" s="146"/>
      <c r="L213" s="115">
        <v>1</v>
      </c>
      <c r="M213" s="115">
        <f>L201*100+L213+$M$2*10000</f>
        <v>60601</v>
      </c>
      <c r="N213" s="115">
        <f>L201*100+L213</f>
        <v>601</v>
      </c>
    </row>
    <row r="214" spans="1:14" ht="11.25" customHeight="1" x14ac:dyDescent="0.25">
      <c r="A214" s="716"/>
      <c r="B214" s="719"/>
      <c r="C214" s="44" t="s">
        <v>87</v>
      </c>
      <c r="D214" s="164"/>
      <c r="E214" s="164"/>
      <c r="F214" s="148"/>
      <c r="G214" s="149">
        <f>E214*(1+F214)</f>
        <v>0</v>
      </c>
      <c r="H214" s="144"/>
      <c r="I214" s="150">
        <f>D214*G214*H214</f>
        <v>0</v>
      </c>
      <c r="J214" s="146"/>
      <c r="L214" s="115">
        <v>2</v>
      </c>
      <c r="M214" s="115">
        <f>L201*100+L214+$M$2*10000</f>
        <v>60602</v>
      </c>
      <c r="N214" s="115">
        <f>L201*100+L214</f>
        <v>602</v>
      </c>
    </row>
    <row r="215" spans="1:14" ht="11.25" customHeight="1" x14ac:dyDescent="0.25">
      <c r="A215" s="716"/>
      <c r="B215" s="719"/>
      <c r="C215" s="44" t="s">
        <v>88</v>
      </c>
      <c r="D215" s="164"/>
      <c r="E215" s="164"/>
      <c r="F215" s="148"/>
      <c r="G215" s="149">
        <f>E215*(1+F215)</f>
        <v>0</v>
      </c>
      <c r="H215" s="144"/>
      <c r="I215" s="150">
        <f>D215*G215*H215</f>
        <v>0</v>
      </c>
      <c r="J215" s="146"/>
      <c r="L215" s="115">
        <v>3</v>
      </c>
      <c r="M215" s="115">
        <f>L201*100+L215+$M$2*10000</f>
        <v>60603</v>
      </c>
      <c r="N215" s="115">
        <f>L201*100+L215</f>
        <v>603</v>
      </c>
    </row>
    <row r="216" spans="1:14" ht="11.25" customHeight="1" x14ac:dyDescent="0.25">
      <c r="A216" s="716"/>
      <c r="B216" s="719"/>
      <c r="C216" s="44" t="s">
        <v>89</v>
      </c>
      <c r="D216" s="164"/>
      <c r="E216" s="164"/>
      <c r="F216" s="151"/>
      <c r="G216" s="149">
        <f>E216*(1+F216)</f>
        <v>0</v>
      </c>
      <c r="H216" s="144"/>
      <c r="I216" s="150">
        <f>D216*G216*H216</f>
        <v>0</v>
      </c>
      <c r="J216" s="146"/>
      <c r="L216" s="115">
        <v>4</v>
      </c>
      <c r="M216" s="115">
        <f>L201*100+L216+$M$2*10000</f>
        <v>60604</v>
      </c>
      <c r="N216" s="115">
        <f>L201*100+L216</f>
        <v>604</v>
      </c>
    </row>
    <row r="217" spans="1:14" ht="11.25" customHeight="1" x14ac:dyDescent="0.25">
      <c r="A217" s="716"/>
      <c r="B217" s="719"/>
      <c r="C217" s="165" t="s">
        <v>90</v>
      </c>
      <c r="D217" s="164"/>
      <c r="E217" s="164"/>
      <c r="F217" s="151"/>
      <c r="G217" s="149"/>
      <c r="H217" s="144"/>
      <c r="I217" s="150"/>
      <c r="J217" s="146"/>
      <c r="L217" s="115">
        <v>5</v>
      </c>
      <c r="M217" s="115">
        <f>L201*100+L217+$M$2*10000</f>
        <v>60605</v>
      </c>
      <c r="N217" s="115">
        <f>L201*100+L217</f>
        <v>605</v>
      </c>
    </row>
    <row r="218" spans="1:14" ht="12.75" customHeight="1" x14ac:dyDescent="0.25">
      <c r="A218" s="720" t="s">
        <v>91</v>
      </c>
      <c r="B218" s="720"/>
      <c r="C218" s="720"/>
      <c r="D218" s="152">
        <f>D210+D212</f>
        <v>0</v>
      </c>
      <c r="E218" s="153"/>
      <c r="F218" s="154"/>
      <c r="G218" s="154"/>
      <c r="H218" s="154"/>
      <c r="I218" s="152">
        <f>I210+I212</f>
        <v>0</v>
      </c>
      <c r="J218" s="152">
        <f>J210+J212</f>
        <v>0</v>
      </c>
    </row>
    <row r="219" spans="1:14" x14ac:dyDescent="0.25">
      <c r="A219" s="115" t="s">
        <v>216</v>
      </c>
      <c r="D219" s="155"/>
      <c r="E219" s="155"/>
    </row>
    <row r="220" spans="1:14" x14ac:dyDescent="0.25">
      <c r="A220" s="692" t="s">
        <v>23</v>
      </c>
      <c r="B220" s="692"/>
      <c r="C220" s="693">
        <f>Presentación!$C$3</f>
        <v>1990</v>
      </c>
      <c r="D220" s="693"/>
      <c r="E220" s="693"/>
      <c r="F220" s="693"/>
      <c r="G220" s="693"/>
      <c r="H220" s="693"/>
      <c r="I220" s="693"/>
      <c r="J220" s="693"/>
    </row>
    <row r="221" spans="1:14" ht="12.75" customHeight="1" x14ac:dyDescent="0.25">
      <c r="A221" s="710" t="s">
        <v>24</v>
      </c>
      <c r="B221" s="710"/>
      <c r="C221" s="711" t="s">
        <v>102</v>
      </c>
      <c r="D221" s="711"/>
      <c r="E221" s="711"/>
      <c r="F221" s="711"/>
      <c r="G221" s="711"/>
      <c r="H221" s="711"/>
      <c r="I221" s="711"/>
      <c r="J221" s="711"/>
      <c r="L221" s="115">
        <v>7</v>
      </c>
    </row>
    <row r="222" spans="1:14" ht="12.75" customHeight="1" x14ac:dyDescent="0.25">
      <c r="A222" s="710" t="s">
        <v>187</v>
      </c>
      <c r="B222" s="710"/>
      <c r="C222" s="712" t="s">
        <v>188</v>
      </c>
      <c r="D222" s="712"/>
      <c r="E222" s="712"/>
      <c r="F222" s="712"/>
      <c r="G222" s="712"/>
      <c r="H222" s="712"/>
      <c r="I222" s="712"/>
      <c r="J222" s="712"/>
      <c r="L222" s="163"/>
      <c r="M222" s="163"/>
    </row>
    <row r="223" spans="1:14" ht="12.75" customHeight="1" x14ac:dyDescent="0.25">
      <c r="A223" s="710" t="s">
        <v>27</v>
      </c>
      <c r="B223" s="710"/>
      <c r="C223" s="713" t="s">
        <v>189</v>
      </c>
      <c r="D223" s="713"/>
      <c r="E223" s="713"/>
      <c r="F223" s="713"/>
      <c r="G223" s="713"/>
      <c r="H223" s="713"/>
      <c r="I223" s="713"/>
      <c r="J223" s="713"/>
    </row>
    <row r="224" spans="1:14" ht="12.75" customHeight="1" x14ac:dyDescent="0.25">
      <c r="A224" s="710" t="s">
        <v>190</v>
      </c>
      <c r="B224" s="710"/>
      <c r="C224" s="712" t="s">
        <v>191</v>
      </c>
      <c r="D224" s="712"/>
      <c r="E224" s="712"/>
      <c r="F224" s="712"/>
      <c r="G224" s="712"/>
      <c r="H224" s="712"/>
      <c r="I224" s="712"/>
      <c r="J224" s="712"/>
    </row>
    <row r="225" spans="1:14" ht="42" customHeight="1" x14ac:dyDescent="0.25">
      <c r="A225" s="714" t="s">
        <v>33</v>
      </c>
      <c r="B225" s="714"/>
      <c r="C225" s="118"/>
      <c r="D225" s="119" t="s">
        <v>35</v>
      </c>
      <c r="E225" s="715" t="s">
        <v>36</v>
      </c>
      <c r="F225" s="715"/>
      <c r="G225" s="715"/>
      <c r="H225" s="715" t="s">
        <v>35</v>
      </c>
      <c r="I225" s="715"/>
      <c r="J225" s="715"/>
    </row>
    <row r="226" spans="1:14" ht="54.75" customHeight="1" x14ac:dyDescent="0.25">
      <c r="A226" s="716" t="s">
        <v>37</v>
      </c>
      <c r="B226" s="716"/>
      <c r="C226" s="717" t="s">
        <v>38</v>
      </c>
      <c r="D226" s="121" t="s">
        <v>192</v>
      </c>
      <c r="E226" s="122" t="s">
        <v>193</v>
      </c>
      <c r="F226" s="121" t="s">
        <v>194</v>
      </c>
      <c r="G226" s="121" t="s">
        <v>195</v>
      </c>
      <c r="H226" s="121" t="s">
        <v>43</v>
      </c>
      <c r="I226" s="122" t="s">
        <v>196</v>
      </c>
      <c r="J226" s="122" t="s">
        <v>196</v>
      </c>
    </row>
    <row r="227" spans="1:14" ht="22.5" customHeight="1" x14ac:dyDescent="0.25">
      <c r="A227" s="717" t="s">
        <v>197</v>
      </c>
      <c r="B227" s="717" t="s">
        <v>47</v>
      </c>
      <c r="C227" s="717"/>
      <c r="D227" s="121" t="s">
        <v>48</v>
      </c>
      <c r="E227" s="123" t="s">
        <v>198</v>
      </c>
      <c r="F227" s="121" t="s">
        <v>199</v>
      </c>
      <c r="G227" s="121" t="s">
        <v>200</v>
      </c>
      <c r="H227" s="121" t="s">
        <v>51</v>
      </c>
      <c r="I227" s="122" t="s">
        <v>201</v>
      </c>
      <c r="J227" s="122" t="s">
        <v>202</v>
      </c>
    </row>
    <row r="228" spans="1:14" ht="47.25" customHeight="1" x14ac:dyDescent="0.25">
      <c r="A228" s="717"/>
      <c r="B228" s="717"/>
      <c r="C228" s="717"/>
      <c r="D228" s="124" t="s">
        <v>54</v>
      </c>
      <c r="E228" s="124" t="s">
        <v>55</v>
      </c>
      <c r="F228" s="121" t="s">
        <v>203</v>
      </c>
      <c r="G228" s="125" t="s">
        <v>204</v>
      </c>
      <c r="H228" s="121" t="s">
        <v>205</v>
      </c>
      <c r="I228" s="126" t="s">
        <v>206</v>
      </c>
      <c r="J228" s="122" t="s">
        <v>207</v>
      </c>
    </row>
    <row r="229" spans="1:14" x14ac:dyDescent="0.25">
      <c r="A229" s="717"/>
      <c r="B229" s="717"/>
      <c r="C229" s="717"/>
      <c r="D229" s="127" t="s">
        <v>61</v>
      </c>
      <c r="E229" s="128" t="s">
        <v>208</v>
      </c>
      <c r="F229" s="128" t="s">
        <v>63</v>
      </c>
      <c r="G229" s="127" t="s">
        <v>209</v>
      </c>
      <c r="H229" s="127" t="s">
        <v>65</v>
      </c>
      <c r="I229" s="129" t="s">
        <v>210</v>
      </c>
      <c r="J229" s="129" t="s">
        <v>210</v>
      </c>
    </row>
    <row r="230" spans="1:14" ht="12" customHeight="1" x14ac:dyDescent="0.25">
      <c r="A230" s="718" t="s">
        <v>211</v>
      </c>
      <c r="B230" s="718" t="s">
        <v>212</v>
      </c>
      <c r="C230" s="131" t="s">
        <v>213</v>
      </c>
      <c r="D230" s="132">
        <f>SUM(D231)</f>
        <v>0</v>
      </c>
      <c r="E230" s="133"/>
      <c r="F230" s="133"/>
      <c r="G230" s="134"/>
      <c r="H230" s="134"/>
      <c r="I230" s="132">
        <f>SUM(I231)</f>
        <v>0</v>
      </c>
      <c r="J230" s="132">
        <f>SUM(J231)</f>
        <v>0</v>
      </c>
    </row>
    <row r="231" spans="1:14" x14ac:dyDescent="0.25">
      <c r="A231" s="718"/>
      <c r="B231" s="718"/>
      <c r="C231" s="135" t="s">
        <v>214</v>
      </c>
      <c r="D231" s="136"/>
      <c r="E231" s="103">
        <v>0</v>
      </c>
      <c r="F231" s="136"/>
      <c r="G231" s="136">
        <f>E231*(1+F231)</f>
        <v>0</v>
      </c>
      <c r="H231" s="136"/>
      <c r="I231" s="136">
        <f>D231*G231*H231</f>
        <v>0</v>
      </c>
      <c r="J231" s="137"/>
      <c r="L231" s="115">
        <v>6</v>
      </c>
      <c r="M231" s="115">
        <f>L221*100+L231+$M$2*10000</f>
        <v>60706</v>
      </c>
    </row>
    <row r="232" spans="1:14" ht="11.25" customHeight="1" x14ac:dyDescent="0.25">
      <c r="A232" s="716" t="s">
        <v>212</v>
      </c>
      <c r="B232" s="719" t="s">
        <v>211</v>
      </c>
      <c r="C232" s="77" t="s">
        <v>215</v>
      </c>
      <c r="D232" s="138">
        <f>SUM(D233:D237)</f>
        <v>0</v>
      </c>
      <c r="E232" s="139"/>
      <c r="F232" s="139"/>
      <c r="G232" s="140"/>
      <c r="H232" s="140"/>
      <c r="I232" s="138">
        <f>SUM(I233:I237)</f>
        <v>0</v>
      </c>
      <c r="J232" s="138">
        <f>SUM(J233:J237)</f>
        <v>0</v>
      </c>
    </row>
    <row r="233" spans="1:14" ht="12.75" customHeight="1" x14ac:dyDescent="0.25">
      <c r="A233" s="716"/>
      <c r="B233" s="719"/>
      <c r="C233" s="44" t="s">
        <v>86</v>
      </c>
      <c r="D233" s="164"/>
      <c r="E233" s="164"/>
      <c r="F233" s="144"/>
      <c r="G233" s="145">
        <f>E233*(1+F233)</f>
        <v>0</v>
      </c>
      <c r="H233" s="144"/>
      <c r="I233" s="146">
        <f>D233*G233*H233</f>
        <v>0</v>
      </c>
      <c r="J233" s="146"/>
      <c r="L233" s="115">
        <v>1</v>
      </c>
      <c r="M233" s="115">
        <f>L221*100+L233+$M$2*10000</f>
        <v>60701</v>
      </c>
      <c r="N233" s="115">
        <f>L221*100+L233</f>
        <v>701</v>
      </c>
    </row>
    <row r="234" spans="1:14" ht="11.25" customHeight="1" x14ac:dyDescent="0.25">
      <c r="A234" s="716"/>
      <c r="B234" s="719"/>
      <c r="C234" s="44" t="s">
        <v>87</v>
      </c>
      <c r="D234" s="164"/>
      <c r="E234" s="164"/>
      <c r="F234" s="148"/>
      <c r="G234" s="149">
        <f>E234*(1+F234)</f>
        <v>0</v>
      </c>
      <c r="H234" s="144"/>
      <c r="I234" s="150">
        <f>D234*G234*H234</f>
        <v>0</v>
      </c>
      <c r="J234" s="146"/>
      <c r="L234" s="115">
        <v>2</v>
      </c>
      <c r="M234" s="115">
        <f>L221*100+L234+$M$2*10000</f>
        <v>60702</v>
      </c>
      <c r="N234" s="115">
        <f>L221*100+L234</f>
        <v>702</v>
      </c>
    </row>
    <row r="235" spans="1:14" ht="11.25" customHeight="1" x14ac:dyDescent="0.25">
      <c r="A235" s="716"/>
      <c r="B235" s="719"/>
      <c r="C235" s="44" t="s">
        <v>88</v>
      </c>
      <c r="D235" s="164"/>
      <c r="E235" s="164"/>
      <c r="F235" s="148"/>
      <c r="G235" s="149">
        <f>E235*(1+F235)</f>
        <v>0</v>
      </c>
      <c r="H235" s="144"/>
      <c r="I235" s="150">
        <f>D235*G235*H235</f>
        <v>0</v>
      </c>
      <c r="J235" s="146"/>
      <c r="L235" s="115">
        <v>3</v>
      </c>
      <c r="M235" s="115">
        <f>L221*100+L235+$M$2*10000</f>
        <v>60703</v>
      </c>
      <c r="N235" s="115">
        <f>L221*100+L235</f>
        <v>703</v>
      </c>
    </row>
    <row r="236" spans="1:14" ht="11.25" customHeight="1" x14ac:dyDescent="0.25">
      <c r="A236" s="716"/>
      <c r="B236" s="719"/>
      <c r="C236" s="44" t="s">
        <v>89</v>
      </c>
      <c r="D236" s="164"/>
      <c r="E236" s="164"/>
      <c r="F236" s="151"/>
      <c r="G236" s="149">
        <f>E236*(1+F236)</f>
        <v>0</v>
      </c>
      <c r="H236" s="144"/>
      <c r="I236" s="150">
        <f>D236*G236*H236</f>
        <v>0</v>
      </c>
      <c r="J236" s="146"/>
      <c r="L236" s="115">
        <v>4</v>
      </c>
      <c r="M236" s="115">
        <f>L221*100+L236+$M$2*10000</f>
        <v>60704</v>
      </c>
      <c r="N236" s="115">
        <f>L221*100+L236</f>
        <v>704</v>
      </c>
    </row>
    <row r="237" spans="1:14" ht="11.25" customHeight="1" x14ac:dyDescent="0.25">
      <c r="A237" s="716"/>
      <c r="B237" s="719"/>
      <c r="C237" s="165" t="s">
        <v>90</v>
      </c>
      <c r="D237" s="164"/>
      <c r="E237" s="164"/>
      <c r="F237" s="151"/>
      <c r="G237" s="149"/>
      <c r="H237" s="144"/>
      <c r="I237" s="150"/>
      <c r="J237" s="146"/>
      <c r="L237" s="115">
        <v>5</v>
      </c>
      <c r="M237" s="115">
        <f>L221*100+L237+$M$2*10000</f>
        <v>60705</v>
      </c>
      <c r="N237" s="115">
        <f>L221*100+L237</f>
        <v>705</v>
      </c>
    </row>
    <row r="238" spans="1:14" ht="12.75" customHeight="1" x14ac:dyDescent="0.25">
      <c r="A238" s="720" t="s">
        <v>91</v>
      </c>
      <c r="B238" s="720"/>
      <c r="C238" s="720"/>
      <c r="D238" s="152">
        <f>D230+D232</f>
        <v>0</v>
      </c>
      <c r="E238" s="153"/>
      <c r="F238" s="154"/>
      <c r="G238" s="154"/>
      <c r="H238" s="154"/>
      <c r="I238" s="152">
        <f>I230+I232</f>
        <v>0</v>
      </c>
      <c r="J238" s="152">
        <f>J230+J232</f>
        <v>0</v>
      </c>
    </row>
    <row r="239" spans="1:14" x14ac:dyDescent="0.25">
      <c r="A239" s="115" t="s">
        <v>216</v>
      </c>
      <c r="D239" s="155"/>
      <c r="E239" s="155"/>
    </row>
    <row r="240" spans="1:14" x14ac:dyDescent="0.25">
      <c r="A240" s="692" t="s">
        <v>23</v>
      </c>
      <c r="B240" s="692"/>
      <c r="C240" s="693">
        <f>Presentación!$C$3</f>
        <v>1990</v>
      </c>
      <c r="D240" s="693"/>
      <c r="E240" s="693"/>
      <c r="F240" s="693"/>
      <c r="G240" s="693"/>
      <c r="H240" s="693"/>
      <c r="I240" s="693"/>
      <c r="J240" s="693"/>
    </row>
    <row r="241" spans="1:14" ht="11.25" customHeight="1" x14ac:dyDescent="0.25">
      <c r="A241" s="710" t="s">
        <v>24</v>
      </c>
      <c r="B241" s="710"/>
      <c r="C241" s="711" t="s">
        <v>138</v>
      </c>
      <c r="D241" s="711"/>
      <c r="E241" s="711"/>
      <c r="F241" s="711"/>
      <c r="G241" s="711"/>
      <c r="H241" s="711"/>
      <c r="I241" s="711"/>
      <c r="J241" s="711"/>
      <c r="L241" s="115">
        <v>16</v>
      </c>
    </row>
    <row r="242" spans="1:14" ht="11.25" customHeight="1" x14ac:dyDescent="0.25">
      <c r="A242" s="710" t="s">
        <v>187</v>
      </c>
      <c r="B242" s="710"/>
      <c r="C242" s="712" t="s">
        <v>188</v>
      </c>
      <c r="D242" s="712"/>
      <c r="E242" s="712"/>
      <c r="F242" s="712"/>
      <c r="G242" s="712"/>
      <c r="H242" s="712"/>
      <c r="I242" s="712"/>
      <c r="J242" s="712"/>
      <c r="L242" s="163"/>
      <c r="M242" s="163"/>
    </row>
    <row r="243" spans="1:14" ht="12" customHeight="1" x14ac:dyDescent="0.25">
      <c r="A243" s="710" t="s">
        <v>27</v>
      </c>
      <c r="B243" s="710"/>
      <c r="C243" s="713" t="s">
        <v>189</v>
      </c>
      <c r="D243" s="713"/>
      <c r="E243" s="713"/>
      <c r="F243" s="713"/>
      <c r="G243" s="713"/>
      <c r="H243" s="713"/>
      <c r="I243" s="713"/>
      <c r="J243" s="713"/>
    </row>
    <row r="244" spans="1:14" ht="11.25" customHeight="1" x14ac:dyDescent="0.25">
      <c r="A244" s="710" t="s">
        <v>190</v>
      </c>
      <c r="B244" s="710"/>
      <c r="C244" s="712" t="s">
        <v>191</v>
      </c>
      <c r="D244" s="712"/>
      <c r="E244" s="712"/>
      <c r="F244" s="712"/>
      <c r="G244" s="712"/>
      <c r="H244" s="712"/>
      <c r="I244" s="712"/>
      <c r="J244" s="712"/>
    </row>
    <row r="245" spans="1:14" ht="11.25" customHeight="1" x14ac:dyDescent="0.25">
      <c r="A245" s="714" t="s">
        <v>33</v>
      </c>
      <c r="B245" s="714"/>
      <c r="C245" s="118"/>
      <c r="D245" s="119" t="s">
        <v>35</v>
      </c>
      <c r="E245" s="715" t="s">
        <v>36</v>
      </c>
      <c r="F245" s="715"/>
      <c r="G245" s="715"/>
      <c r="H245" s="715" t="s">
        <v>35</v>
      </c>
      <c r="I245" s="715"/>
      <c r="J245" s="715"/>
    </row>
    <row r="246" spans="1:14" ht="45.75" customHeight="1" x14ac:dyDescent="0.25">
      <c r="A246" s="716" t="s">
        <v>37</v>
      </c>
      <c r="B246" s="716"/>
      <c r="C246" s="717" t="s">
        <v>38</v>
      </c>
      <c r="D246" s="121" t="s">
        <v>192</v>
      </c>
      <c r="E246" s="122" t="s">
        <v>193</v>
      </c>
      <c r="F246" s="121" t="s">
        <v>194</v>
      </c>
      <c r="G246" s="121" t="s">
        <v>195</v>
      </c>
      <c r="H246" s="121" t="s">
        <v>43</v>
      </c>
      <c r="I246" s="122" t="s">
        <v>196</v>
      </c>
      <c r="J246" s="122" t="s">
        <v>196</v>
      </c>
    </row>
    <row r="247" spans="1:14" ht="22.5" customHeight="1" x14ac:dyDescent="0.25">
      <c r="A247" s="717" t="s">
        <v>197</v>
      </c>
      <c r="B247" s="717" t="s">
        <v>47</v>
      </c>
      <c r="C247" s="717"/>
      <c r="D247" s="121" t="s">
        <v>48</v>
      </c>
      <c r="E247" s="123" t="s">
        <v>198</v>
      </c>
      <c r="F247" s="121" t="s">
        <v>199</v>
      </c>
      <c r="G247" s="121" t="s">
        <v>200</v>
      </c>
      <c r="H247" s="121" t="s">
        <v>51</v>
      </c>
      <c r="I247" s="122" t="s">
        <v>201</v>
      </c>
      <c r="J247" s="122" t="s">
        <v>202</v>
      </c>
    </row>
    <row r="248" spans="1:14" ht="23" x14ac:dyDescent="0.25">
      <c r="A248" s="717"/>
      <c r="B248" s="717"/>
      <c r="C248" s="717"/>
      <c r="D248" s="124" t="s">
        <v>54</v>
      </c>
      <c r="E248" s="124" t="s">
        <v>55</v>
      </c>
      <c r="F248" s="121" t="s">
        <v>203</v>
      </c>
      <c r="G248" s="125" t="s">
        <v>204</v>
      </c>
      <c r="H248" s="121" t="s">
        <v>205</v>
      </c>
      <c r="I248" s="126" t="s">
        <v>206</v>
      </c>
      <c r="J248" s="122" t="s">
        <v>207</v>
      </c>
    </row>
    <row r="249" spans="1:14" x14ac:dyDescent="0.25">
      <c r="A249" s="717"/>
      <c r="B249" s="717"/>
      <c r="C249" s="717"/>
      <c r="D249" s="127" t="s">
        <v>61</v>
      </c>
      <c r="E249" s="128" t="s">
        <v>208</v>
      </c>
      <c r="F249" s="128" t="s">
        <v>63</v>
      </c>
      <c r="G249" s="127" t="s">
        <v>209</v>
      </c>
      <c r="H249" s="127" t="s">
        <v>65</v>
      </c>
      <c r="I249" s="129" t="s">
        <v>210</v>
      </c>
      <c r="J249" s="129" t="s">
        <v>210</v>
      </c>
    </row>
    <row r="250" spans="1:14" ht="12" customHeight="1" x14ac:dyDescent="0.25">
      <c r="A250" s="718" t="s">
        <v>211</v>
      </c>
      <c r="B250" s="718" t="s">
        <v>212</v>
      </c>
      <c r="C250" s="131" t="s">
        <v>213</v>
      </c>
      <c r="D250" s="132">
        <f>SUM(D251)</f>
        <v>0</v>
      </c>
      <c r="E250" s="133"/>
      <c r="F250" s="133"/>
      <c r="G250" s="134"/>
      <c r="H250" s="134"/>
      <c r="I250" s="132">
        <f>SUM(I251)</f>
        <v>0</v>
      </c>
      <c r="J250" s="132">
        <f>SUM(J251)</f>
        <v>0</v>
      </c>
    </row>
    <row r="251" spans="1:14" x14ac:dyDescent="0.25">
      <c r="A251" s="718"/>
      <c r="B251" s="718"/>
      <c r="C251" s="135" t="s">
        <v>214</v>
      </c>
      <c r="D251" s="136"/>
      <c r="E251" s="103">
        <v>0</v>
      </c>
      <c r="F251" s="136"/>
      <c r="G251" s="136">
        <f>E251*(1+F251)</f>
        <v>0</v>
      </c>
      <c r="H251" s="136"/>
      <c r="I251" s="136">
        <f>D251*G251*H251</f>
        <v>0</v>
      </c>
      <c r="J251" s="137"/>
      <c r="L251" s="115">
        <v>6</v>
      </c>
      <c r="M251" s="115">
        <f>L241*100+L251+$M$2*10000</f>
        <v>61606</v>
      </c>
    </row>
    <row r="252" spans="1:14" ht="11.25" customHeight="1" x14ac:dyDescent="0.25">
      <c r="A252" s="716" t="s">
        <v>212</v>
      </c>
      <c r="B252" s="719" t="s">
        <v>211</v>
      </c>
      <c r="C252" s="77" t="s">
        <v>215</v>
      </c>
      <c r="D252" s="138">
        <f>SUM(D253:D257)</f>
        <v>0</v>
      </c>
      <c r="E252" s="139"/>
      <c r="F252" s="139"/>
      <c r="G252" s="140"/>
      <c r="H252" s="140"/>
      <c r="I252" s="138">
        <f>SUM(I253:I257)</f>
        <v>0</v>
      </c>
      <c r="J252" s="138">
        <f>SUM(J253:J257)</f>
        <v>0</v>
      </c>
    </row>
    <row r="253" spans="1:14" x14ac:dyDescent="0.25">
      <c r="A253" s="716"/>
      <c r="B253" s="719"/>
      <c r="C253" s="44" t="s">
        <v>86</v>
      </c>
      <c r="D253" s="164"/>
      <c r="E253" s="164"/>
      <c r="F253" s="144"/>
      <c r="G253" s="145">
        <f>E253*(1+F253)</f>
        <v>0</v>
      </c>
      <c r="H253" s="144"/>
      <c r="I253" s="146">
        <f>D253*G253*H253</f>
        <v>0</v>
      </c>
      <c r="J253" s="146"/>
      <c r="L253" s="115">
        <v>1</v>
      </c>
      <c r="M253" s="115">
        <f>L241*100+L253+$M$2*10000</f>
        <v>61601</v>
      </c>
      <c r="N253" s="115">
        <f>L241*100+L253</f>
        <v>1601</v>
      </c>
    </row>
    <row r="254" spans="1:14" x14ac:dyDescent="0.25">
      <c r="A254" s="716"/>
      <c r="B254" s="719"/>
      <c r="C254" s="44" t="s">
        <v>87</v>
      </c>
      <c r="D254" s="164"/>
      <c r="E254" s="164"/>
      <c r="F254" s="148"/>
      <c r="G254" s="149">
        <f>E254*(1+F254)</f>
        <v>0</v>
      </c>
      <c r="H254" s="144"/>
      <c r="I254" s="150">
        <f>D254*G254*H254</f>
        <v>0</v>
      </c>
      <c r="J254" s="146">
        <f>(I254*'[1]Factores emisión'!$B$12)/1000</f>
        <v>0</v>
      </c>
      <c r="L254" s="115">
        <v>2</v>
      </c>
      <c r="M254" s="115">
        <f>L241*100+L254+$M$2*10000</f>
        <v>61602</v>
      </c>
      <c r="N254" s="115">
        <f>L241*100+L254</f>
        <v>1602</v>
      </c>
    </row>
    <row r="255" spans="1:14" x14ac:dyDescent="0.25">
      <c r="A255" s="716"/>
      <c r="B255" s="719"/>
      <c r="C255" s="44" t="s">
        <v>88</v>
      </c>
      <c r="D255" s="164"/>
      <c r="E255" s="164"/>
      <c r="F255" s="148"/>
      <c r="G255" s="149">
        <f>E255*(1+F255)</f>
        <v>0</v>
      </c>
      <c r="H255" s="144"/>
      <c r="I255" s="150">
        <f>D255*G255*H255</f>
        <v>0</v>
      </c>
      <c r="J255" s="146">
        <f>(I255*'[1]Factores emisión'!$B$12)/1000</f>
        <v>0</v>
      </c>
      <c r="L255" s="115">
        <v>3</v>
      </c>
      <c r="M255" s="115">
        <f>L241*100+L255+$M$2*10000</f>
        <v>61603</v>
      </c>
      <c r="N255" s="115">
        <f>L241*100+L255</f>
        <v>1603</v>
      </c>
    </row>
    <row r="256" spans="1:14" x14ac:dyDescent="0.25">
      <c r="A256" s="716"/>
      <c r="B256" s="719"/>
      <c r="C256" s="44" t="s">
        <v>89</v>
      </c>
      <c r="D256" s="164"/>
      <c r="E256" s="164"/>
      <c r="F256" s="151"/>
      <c r="G256" s="149">
        <f>E256*(1+F256)</f>
        <v>0</v>
      </c>
      <c r="H256" s="144"/>
      <c r="I256" s="150">
        <f>D256*G256*H256</f>
        <v>0</v>
      </c>
      <c r="J256" s="146">
        <f>(I256*'[1]Factores emisión'!$B$12)/1000</f>
        <v>0</v>
      </c>
      <c r="L256" s="115">
        <v>4</v>
      </c>
      <c r="M256" s="115">
        <f>L241*100+L256+$M$2*10000</f>
        <v>61604</v>
      </c>
      <c r="N256" s="115">
        <f>L241*100+L256</f>
        <v>1604</v>
      </c>
    </row>
    <row r="257" spans="1:14" x14ac:dyDescent="0.25">
      <c r="A257" s="716"/>
      <c r="B257" s="719"/>
      <c r="C257" s="165" t="s">
        <v>90</v>
      </c>
      <c r="D257" s="164"/>
      <c r="E257" s="164"/>
      <c r="F257" s="151"/>
      <c r="G257" s="149"/>
      <c r="H257" s="144"/>
      <c r="I257" s="150"/>
      <c r="J257" s="146">
        <f>(I257*'[1]Factores emisión'!$B$12)/1000</f>
        <v>0</v>
      </c>
      <c r="L257" s="115">
        <v>5</v>
      </c>
      <c r="M257" s="115">
        <f>L241*100+L257+$M$2*10000</f>
        <v>61605</v>
      </c>
      <c r="N257" s="115">
        <f>L241*100+L257</f>
        <v>1605</v>
      </c>
    </row>
    <row r="258" spans="1:14" x14ac:dyDescent="0.25">
      <c r="A258" s="720" t="s">
        <v>91</v>
      </c>
      <c r="B258" s="720"/>
      <c r="C258" s="720"/>
      <c r="D258" s="152">
        <f>D250+D252</f>
        <v>0</v>
      </c>
      <c r="E258" s="153"/>
      <c r="F258" s="154"/>
      <c r="G258" s="154"/>
      <c r="H258" s="154"/>
      <c r="I258" s="152">
        <f>I250+I252</f>
        <v>0</v>
      </c>
      <c r="J258" s="152">
        <f>J250+J252</f>
        <v>0</v>
      </c>
    </row>
    <row r="259" spans="1:14" x14ac:dyDescent="0.25">
      <c r="A259" s="115" t="s">
        <v>216</v>
      </c>
      <c r="D259" s="155"/>
      <c r="E259" s="155"/>
    </row>
    <row r="260" spans="1:14" x14ac:dyDescent="0.25">
      <c r="A260" s="692" t="s">
        <v>23</v>
      </c>
      <c r="B260" s="692"/>
      <c r="C260" s="693">
        <f>Presentación!$C$3</f>
        <v>1990</v>
      </c>
      <c r="D260" s="693"/>
      <c r="E260" s="693"/>
      <c r="F260" s="693"/>
      <c r="G260" s="693"/>
      <c r="H260" s="693"/>
      <c r="I260" s="693"/>
      <c r="J260" s="693"/>
    </row>
    <row r="261" spans="1:14" ht="12.75" customHeight="1" x14ac:dyDescent="0.25">
      <c r="A261" s="710" t="s">
        <v>24</v>
      </c>
      <c r="B261" s="710"/>
      <c r="C261" s="711" t="s">
        <v>104</v>
      </c>
      <c r="D261" s="711"/>
      <c r="E261" s="711"/>
      <c r="F261" s="711"/>
      <c r="G261" s="711"/>
      <c r="H261" s="711"/>
      <c r="I261" s="711"/>
      <c r="J261" s="711"/>
      <c r="L261" s="115">
        <v>8</v>
      </c>
    </row>
    <row r="262" spans="1:14" ht="12.75" customHeight="1" x14ac:dyDescent="0.25">
      <c r="A262" s="710" t="s">
        <v>187</v>
      </c>
      <c r="B262" s="710"/>
      <c r="C262" s="712" t="s">
        <v>188</v>
      </c>
      <c r="D262" s="712"/>
      <c r="E262" s="712"/>
      <c r="F262" s="712"/>
      <c r="G262" s="712"/>
      <c r="H262" s="712"/>
      <c r="I262" s="712"/>
      <c r="J262" s="712"/>
      <c r="L262" s="163"/>
      <c r="M262" s="163"/>
    </row>
    <row r="263" spans="1:14" ht="12.75" customHeight="1" x14ac:dyDescent="0.25">
      <c r="A263" s="710" t="s">
        <v>27</v>
      </c>
      <c r="B263" s="710"/>
      <c r="C263" s="713" t="s">
        <v>189</v>
      </c>
      <c r="D263" s="713"/>
      <c r="E263" s="713"/>
      <c r="F263" s="713"/>
      <c r="G263" s="713"/>
      <c r="H263" s="713"/>
      <c r="I263" s="713"/>
      <c r="J263" s="713"/>
    </row>
    <row r="264" spans="1:14" ht="12.75" customHeight="1" x14ac:dyDescent="0.25">
      <c r="A264" s="710" t="s">
        <v>190</v>
      </c>
      <c r="B264" s="710"/>
      <c r="C264" s="712" t="s">
        <v>191</v>
      </c>
      <c r="D264" s="712"/>
      <c r="E264" s="712"/>
      <c r="F264" s="712"/>
      <c r="G264" s="712"/>
      <c r="H264" s="712"/>
      <c r="I264" s="712"/>
      <c r="J264" s="712"/>
    </row>
    <row r="265" spans="1:14" ht="15.75" customHeight="1" x14ac:dyDescent="0.25">
      <c r="A265" s="714" t="s">
        <v>33</v>
      </c>
      <c r="B265" s="714"/>
      <c r="C265" s="118"/>
      <c r="D265" s="119" t="s">
        <v>35</v>
      </c>
      <c r="E265" s="715" t="s">
        <v>36</v>
      </c>
      <c r="F265" s="715"/>
      <c r="G265" s="715"/>
      <c r="H265" s="715" t="s">
        <v>35</v>
      </c>
      <c r="I265" s="715"/>
      <c r="J265" s="715"/>
    </row>
    <row r="266" spans="1:14" ht="54.75" customHeight="1" x14ac:dyDescent="0.25">
      <c r="A266" s="716" t="s">
        <v>37</v>
      </c>
      <c r="B266" s="716"/>
      <c r="C266" s="717" t="s">
        <v>38</v>
      </c>
      <c r="D266" s="121" t="s">
        <v>192</v>
      </c>
      <c r="E266" s="122" t="s">
        <v>193</v>
      </c>
      <c r="F266" s="121" t="s">
        <v>194</v>
      </c>
      <c r="G266" s="121" t="s">
        <v>195</v>
      </c>
      <c r="H266" s="121" t="s">
        <v>43</v>
      </c>
      <c r="I266" s="122" t="s">
        <v>196</v>
      </c>
      <c r="J266" s="122" t="s">
        <v>196</v>
      </c>
    </row>
    <row r="267" spans="1:14" ht="12.75" customHeight="1" x14ac:dyDescent="0.25">
      <c r="A267" s="717" t="s">
        <v>197</v>
      </c>
      <c r="B267" s="717" t="s">
        <v>47</v>
      </c>
      <c r="C267" s="717"/>
      <c r="D267" s="121" t="s">
        <v>48</v>
      </c>
      <c r="E267" s="123" t="s">
        <v>198</v>
      </c>
      <c r="F267" s="121" t="s">
        <v>199</v>
      </c>
      <c r="G267" s="121" t="s">
        <v>200</v>
      </c>
      <c r="H267" s="121" t="s">
        <v>51</v>
      </c>
      <c r="I267" s="122" t="s">
        <v>201</v>
      </c>
      <c r="J267" s="122" t="s">
        <v>202</v>
      </c>
    </row>
    <row r="268" spans="1:14" ht="47.25" customHeight="1" x14ac:dyDescent="0.25">
      <c r="A268" s="717"/>
      <c r="B268" s="717"/>
      <c r="C268" s="717"/>
      <c r="D268" s="124" t="s">
        <v>54</v>
      </c>
      <c r="E268" s="124" t="s">
        <v>55</v>
      </c>
      <c r="F268" s="121" t="s">
        <v>203</v>
      </c>
      <c r="G268" s="125" t="s">
        <v>204</v>
      </c>
      <c r="H268" s="121" t="s">
        <v>205</v>
      </c>
      <c r="I268" s="126" t="s">
        <v>206</v>
      </c>
      <c r="J268" s="122" t="s">
        <v>207</v>
      </c>
    </row>
    <row r="269" spans="1:14" x14ac:dyDescent="0.25">
      <c r="A269" s="717"/>
      <c r="B269" s="717"/>
      <c r="C269" s="717"/>
      <c r="D269" s="127" t="s">
        <v>61</v>
      </c>
      <c r="E269" s="128" t="s">
        <v>208</v>
      </c>
      <c r="F269" s="128" t="s">
        <v>63</v>
      </c>
      <c r="G269" s="127" t="s">
        <v>209</v>
      </c>
      <c r="H269" s="127" t="s">
        <v>65</v>
      </c>
      <c r="I269" s="129" t="s">
        <v>210</v>
      </c>
      <c r="J269" s="129" t="s">
        <v>210</v>
      </c>
    </row>
    <row r="270" spans="1:14" ht="12" customHeight="1" x14ac:dyDescent="0.25">
      <c r="A270" s="718" t="s">
        <v>211</v>
      </c>
      <c r="B270" s="718" t="s">
        <v>212</v>
      </c>
      <c r="C270" s="131" t="s">
        <v>213</v>
      </c>
      <c r="D270" s="132">
        <f>SUM(D271)</f>
        <v>0</v>
      </c>
      <c r="E270" s="133"/>
      <c r="F270" s="133"/>
      <c r="G270" s="134"/>
      <c r="H270" s="134"/>
      <c r="I270" s="132">
        <f>SUM(I271)</f>
        <v>0</v>
      </c>
      <c r="J270" s="132">
        <f>SUM(J271)</f>
        <v>0</v>
      </c>
    </row>
    <row r="271" spans="1:14" x14ac:dyDescent="0.25">
      <c r="A271" s="718"/>
      <c r="B271" s="718"/>
      <c r="C271" s="135" t="s">
        <v>214</v>
      </c>
      <c r="D271" s="136"/>
      <c r="E271" s="103">
        <v>0</v>
      </c>
      <c r="F271" s="136"/>
      <c r="G271" s="136">
        <f>E271*(1+F271)</f>
        <v>0</v>
      </c>
      <c r="H271" s="136"/>
      <c r="I271" s="136">
        <f>D271*G271*H271</f>
        <v>0</v>
      </c>
      <c r="J271" s="137"/>
      <c r="L271" s="115">
        <v>6</v>
      </c>
      <c r="M271" s="115">
        <f>L261*100+L271+$M$2*10000</f>
        <v>60806</v>
      </c>
    </row>
    <row r="272" spans="1:14" ht="11.25" customHeight="1" x14ac:dyDescent="0.25">
      <c r="A272" s="716" t="s">
        <v>212</v>
      </c>
      <c r="B272" s="719" t="s">
        <v>211</v>
      </c>
      <c r="C272" s="77" t="s">
        <v>215</v>
      </c>
      <c r="D272" s="138">
        <f>SUM(D273:D277)</f>
        <v>0</v>
      </c>
      <c r="E272" s="139"/>
      <c r="F272" s="139"/>
      <c r="G272" s="140"/>
      <c r="H272" s="140"/>
      <c r="I272" s="138">
        <f>SUM(I273:I277)</f>
        <v>0</v>
      </c>
      <c r="J272" s="138">
        <f>SUM(J273:J277)</f>
        <v>0</v>
      </c>
    </row>
    <row r="273" spans="1:14" ht="12.75" customHeight="1" x14ac:dyDescent="0.25">
      <c r="A273" s="716"/>
      <c r="B273" s="719"/>
      <c r="C273" s="44" t="s">
        <v>86</v>
      </c>
      <c r="D273" s="164"/>
      <c r="E273" s="164"/>
      <c r="F273" s="144"/>
      <c r="G273" s="145">
        <f>E273*(1+F273)</f>
        <v>0</v>
      </c>
      <c r="H273" s="144"/>
      <c r="I273" s="146">
        <f>D273*G273*H273</f>
        <v>0</v>
      </c>
      <c r="J273" s="146"/>
      <c r="L273" s="115">
        <v>1</v>
      </c>
      <c r="M273" s="115">
        <f>L261*100+L273+$M$2*10000</f>
        <v>60801</v>
      </c>
      <c r="N273" s="115">
        <f>L261*100+L273</f>
        <v>801</v>
      </c>
    </row>
    <row r="274" spans="1:14" ht="11.25" customHeight="1" x14ac:dyDescent="0.25">
      <c r="A274" s="716"/>
      <c r="B274" s="719"/>
      <c r="C274" s="44" t="s">
        <v>87</v>
      </c>
      <c r="D274" s="164"/>
      <c r="E274" s="164"/>
      <c r="F274" s="148"/>
      <c r="G274" s="149">
        <f>E274*(1+F274)</f>
        <v>0</v>
      </c>
      <c r="H274" s="144"/>
      <c r="I274" s="150">
        <f>D274*G274*H274</f>
        <v>0</v>
      </c>
      <c r="J274" s="146"/>
      <c r="L274" s="115">
        <v>2</v>
      </c>
      <c r="M274" s="115">
        <f>L261*100+L274+$M$2*10000</f>
        <v>60802</v>
      </c>
      <c r="N274" s="115">
        <f>L261*100+L274</f>
        <v>802</v>
      </c>
    </row>
    <row r="275" spans="1:14" ht="11.25" customHeight="1" x14ac:dyDescent="0.25">
      <c r="A275" s="716"/>
      <c r="B275" s="719"/>
      <c r="C275" s="44" t="s">
        <v>88</v>
      </c>
      <c r="D275" s="164"/>
      <c r="E275" s="164"/>
      <c r="F275" s="148"/>
      <c r="G275" s="149">
        <f>E275*(1+F275)</f>
        <v>0</v>
      </c>
      <c r="H275" s="144"/>
      <c r="I275" s="150">
        <f>D275*G275*H275</f>
        <v>0</v>
      </c>
      <c r="J275" s="146"/>
      <c r="L275" s="115">
        <v>3</v>
      </c>
      <c r="M275" s="115">
        <f>L261*100+L275+$M$2*10000</f>
        <v>60803</v>
      </c>
      <c r="N275" s="115">
        <f>L261*100+L275</f>
        <v>803</v>
      </c>
    </row>
    <row r="276" spans="1:14" ht="11.25" customHeight="1" x14ac:dyDescent="0.25">
      <c r="A276" s="716"/>
      <c r="B276" s="719"/>
      <c r="C276" s="44" t="s">
        <v>89</v>
      </c>
      <c r="D276" s="164"/>
      <c r="E276" s="164"/>
      <c r="F276" s="151"/>
      <c r="G276" s="149">
        <f>E276*(1+F276)</f>
        <v>0</v>
      </c>
      <c r="H276" s="144"/>
      <c r="I276" s="150">
        <f>D276*G276*H276</f>
        <v>0</v>
      </c>
      <c r="J276" s="146"/>
      <c r="L276" s="115">
        <v>4</v>
      </c>
      <c r="M276" s="115">
        <f>L261*100+L276+$M$2*10000</f>
        <v>60804</v>
      </c>
      <c r="N276" s="115">
        <f>L261*100+L276</f>
        <v>804</v>
      </c>
    </row>
    <row r="277" spans="1:14" ht="11.25" customHeight="1" x14ac:dyDescent="0.25">
      <c r="A277" s="716"/>
      <c r="B277" s="719"/>
      <c r="C277" s="165" t="s">
        <v>90</v>
      </c>
      <c r="D277" s="164"/>
      <c r="E277" s="164"/>
      <c r="F277" s="151"/>
      <c r="G277" s="149"/>
      <c r="H277" s="144"/>
      <c r="I277" s="150"/>
      <c r="J277" s="146"/>
      <c r="L277" s="115">
        <v>5</v>
      </c>
      <c r="M277" s="115">
        <f>L261*100+L277+$M$2*10000</f>
        <v>60805</v>
      </c>
      <c r="N277" s="115">
        <f>L261*100+L277</f>
        <v>805</v>
      </c>
    </row>
    <row r="278" spans="1:14" ht="12.75" customHeight="1" x14ac:dyDescent="0.25">
      <c r="A278" s="720" t="s">
        <v>91</v>
      </c>
      <c r="B278" s="720"/>
      <c r="C278" s="720"/>
      <c r="D278" s="152">
        <f>D270+D272</f>
        <v>0</v>
      </c>
      <c r="E278" s="153"/>
      <c r="F278" s="154"/>
      <c r="G278" s="154"/>
      <c r="H278" s="154"/>
      <c r="I278" s="152">
        <f>I270+I272</f>
        <v>0</v>
      </c>
      <c r="J278" s="152">
        <f>J270+J272</f>
        <v>0</v>
      </c>
    </row>
    <row r="279" spans="1:14" x14ac:dyDescent="0.25">
      <c r="A279" s="115" t="s">
        <v>216</v>
      </c>
      <c r="D279" s="155"/>
      <c r="E279" s="155"/>
    </row>
    <row r="280" spans="1:14" x14ac:dyDescent="0.25">
      <c r="A280" s="692" t="s">
        <v>23</v>
      </c>
      <c r="B280" s="692"/>
      <c r="C280" s="693">
        <f>Presentación!$C$3</f>
        <v>1990</v>
      </c>
      <c r="D280" s="693"/>
      <c r="E280" s="693"/>
      <c r="F280" s="693"/>
      <c r="G280" s="693"/>
      <c r="H280" s="693"/>
      <c r="I280" s="693"/>
      <c r="J280" s="693"/>
    </row>
    <row r="281" spans="1:14" ht="12.75" customHeight="1" x14ac:dyDescent="0.25">
      <c r="A281" s="710" t="s">
        <v>24</v>
      </c>
      <c r="B281" s="710"/>
      <c r="C281" s="711" t="s">
        <v>105</v>
      </c>
      <c r="D281" s="711"/>
      <c r="E281" s="711"/>
      <c r="F281" s="711"/>
      <c r="G281" s="711"/>
      <c r="H281" s="711"/>
      <c r="I281" s="711"/>
      <c r="J281" s="711"/>
      <c r="L281" s="115">
        <v>9</v>
      </c>
    </row>
    <row r="282" spans="1:14" ht="12.75" customHeight="1" x14ac:dyDescent="0.25">
      <c r="A282" s="710" t="s">
        <v>187</v>
      </c>
      <c r="B282" s="710"/>
      <c r="C282" s="712" t="s">
        <v>188</v>
      </c>
      <c r="D282" s="712"/>
      <c r="E282" s="712"/>
      <c r="F282" s="712"/>
      <c r="G282" s="712"/>
      <c r="H282" s="712"/>
      <c r="I282" s="712"/>
      <c r="J282" s="712"/>
      <c r="L282" s="163"/>
      <c r="M282" s="163"/>
    </row>
    <row r="283" spans="1:14" ht="12.75" customHeight="1" x14ac:dyDescent="0.25">
      <c r="A283" s="710" t="s">
        <v>27</v>
      </c>
      <c r="B283" s="710"/>
      <c r="C283" s="713" t="s">
        <v>189</v>
      </c>
      <c r="D283" s="713"/>
      <c r="E283" s="713"/>
      <c r="F283" s="713"/>
      <c r="G283" s="713"/>
      <c r="H283" s="713"/>
      <c r="I283" s="713"/>
      <c r="J283" s="713"/>
    </row>
    <row r="284" spans="1:14" ht="12.75" customHeight="1" x14ac:dyDescent="0.25">
      <c r="A284" s="710" t="s">
        <v>190</v>
      </c>
      <c r="B284" s="710"/>
      <c r="C284" s="712" t="s">
        <v>191</v>
      </c>
      <c r="D284" s="712"/>
      <c r="E284" s="712"/>
      <c r="F284" s="712"/>
      <c r="G284" s="712"/>
      <c r="H284" s="712"/>
      <c r="I284" s="712"/>
      <c r="J284" s="712"/>
    </row>
    <row r="285" spans="1:14" ht="18" customHeight="1" x14ac:dyDescent="0.25">
      <c r="A285" s="714" t="s">
        <v>33</v>
      </c>
      <c r="B285" s="714"/>
      <c r="C285" s="118"/>
      <c r="D285" s="119" t="s">
        <v>35</v>
      </c>
      <c r="E285" s="715" t="s">
        <v>36</v>
      </c>
      <c r="F285" s="715"/>
      <c r="G285" s="715"/>
      <c r="H285" s="715" t="s">
        <v>35</v>
      </c>
      <c r="I285" s="715"/>
      <c r="J285" s="715"/>
    </row>
    <row r="286" spans="1:14" ht="54.75" customHeight="1" x14ac:dyDescent="0.25">
      <c r="A286" s="716" t="s">
        <v>37</v>
      </c>
      <c r="B286" s="716"/>
      <c r="C286" s="717" t="s">
        <v>38</v>
      </c>
      <c r="D286" s="121" t="s">
        <v>192</v>
      </c>
      <c r="E286" s="122" t="s">
        <v>193</v>
      </c>
      <c r="F286" s="121" t="s">
        <v>194</v>
      </c>
      <c r="G286" s="121" t="s">
        <v>195</v>
      </c>
      <c r="H286" s="121" t="s">
        <v>43</v>
      </c>
      <c r="I286" s="122" t="s">
        <v>196</v>
      </c>
      <c r="J286" s="122" t="s">
        <v>196</v>
      </c>
    </row>
    <row r="287" spans="1:14" ht="24" customHeight="1" x14ac:dyDescent="0.25">
      <c r="A287" s="717" t="s">
        <v>197</v>
      </c>
      <c r="B287" s="717" t="s">
        <v>47</v>
      </c>
      <c r="C287" s="717"/>
      <c r="D287" s="121" t="s">
        <v>48</v>
      </c>
      <c r="E287" s="123" t="s">
        <v>198</v>
      </c>
      <c r="F287" s="121" t="s">
        <v>199</v>
      </c>
      <c r="G287" s="121" t="s">
        <v>200</v>
      </c>
      <c r="H287" s="121" t="s">
        <v>51</v>
      </c>
      <c r="I287" s="122" t="s">
        <v>201</v>
      </c>
      <c r="J287" s="122" t="s">
        <v>202</v>
      </c>
    </row>
    <row r="288" spans="1:14" ht="47.25" customHeight="1" x14ac:dyDescent="0.25">
      <c r="A288" s="717"/>
      <c r="B288" s="717"/>
      <c r="C288" s="717"/>
      <c r="D288" s="124" t="s">
        <v>54</v>
      </c>
      <c r="E288" s="124" t="s">
        <v>55</v>
      </c>
      <c r="F288" s="121" t="s">
        <v>203</v>
      </c>
      <c r="G288" s="125" t="s">
        <v>204</v>
      </c>
      <c r="H288" s="121" t="s">
        <v>205</v>
      </c>
      <c r="I288" s="126" t="s">
        <v>206</v>
      </c>
      <c r="J288" s="122" t="s">
        <v>207</v>
      </c>
    </row>
    <row r="289" spans="1:14" x14ac:dyDescent="0.25">
      <c r="A289" s="717"/>
      <c r="B289" s="717"/>
      <c r="C289" s="717"/>
      <c r="D289" s="127" t="s">
        <v>61</v>
      </c>
      <c r="E289" s="128" t="s">
        <v>208</v>
      </c>
      <c r="F289" s="128" t="s">
        <v>63</v>
      </c>
      <c r="G289" s="127" t="s">
        <v>209</v>
      </c>
      <c r="H289" s="127" t="s">
        <v>65</v>
      </c>
      <c r="I289" s="129" t="s">
        <v>210</v>
      </c>
      <c r="J289" s="129" t="s">
        <v>210</v>
      </c>
    </row>
    <row r="290" spans="1:14" ht="12" customHeight="1" x14ac:dyDescent="0.25">
      <c r="A290" s="718" t="s">
        <v>211</v>
      </c>
      <c r="B290" s="718" t="s">
        <v>212</v>
      </c>
      <c r="C290" s="131" t="s">
        <v>213</v>
      </c>
      <c r="D290" s="132">
        <f>SUM(D291)</f>
        <v>0</v>
      </c>
      <c r="E290" s="133"/>
      <c r="F290" s="133"/>
      <c r="G290" s="134"/>
      <c r="H290" s="134"/>
      <c r="I290" s="132">
        <f>SUM(I291)</f>
        <v>0</v>
      </c>
      <c r="J290" s="132">
        <f>SUM(J291)</f>
        <v>0</v>
      </c>
    </row>
    <row r="291" spans="1:14" x14ac:dyDescent="0.25">
      <c r="A291" s="718"/>
      <c r="B291" s="718"/>
      <c r="C291" s="135" t="s">
        <v>214</v>
      </c>
      <c r="D291" s="136"/>
      <c r="E291" s="103">
        <v>0</v>
      </c>
      <c r="F291" s="136"/>
      <c r="G291" s="136">
        <f>E291*(1+F291)</f>
        <v>0</v>
      </c>
      <c r="H291" s="136"/>
      <c r="I291" s="136">
        <f>D291*G291*H291</f>
        <v>0</v>
      </c>
      <c r="J291" s="137"/>
      <c r="L291" s="115">
        <v>6</v>
      </c>
      <c r="M291" s="115">
        <f>L281*100+L291+$M$2*10000</f>
        <v>60906</v>
      </c>
    </row>
    <row r="292" spans="1:14" ht="11.25" customHeight="1" x14ac:dyDescent="0.25">
      <c r="A292" s="716" t="s">
        <v>212</v>
      </c>
      <c r="B292" s="719" t="s">
        <v>211</v>
      </c>
      <c r="C292" s="77" t="s">
        <v>215</v>
      </c>
      <c r="D292" s="138">
        <f>SUM(D293:D297)</f>
        <v>0</v>
      </c>
      <c r="E292" s="139"/>
      <c r="F292" s="139"/>
      <c r="G292" s="140"/>
      <c r="H292" s="140"/>
      <c r="I292" s="138">
        <f>SUM(I293:I297)</f>
        <v>0</v>
      </c>
      <c r="J292" s="138">
        <f>SUM(J293:J297)</f>
        <v>0</v>
      </c>
    </row>
    <row r="293" spans="1:14" ht="12.75" customHeight="1" x14ac:dyDescent="0.25">
      <c r="A293" s="716"/>
      <c r="B293" s="719"/>
      <c r="C293" s="44" t="s">
        <v>86</v>
      </c>
      <c r="D293" s="164"/>
      <c r="E293" s="164"/>
      <c r="F293" s="144"/>
      <c r="G293" s="145">
        <f>E293*(1+F293)</f>
        <v>0</v>
      </c>
      <c r="H293" s="144"/>
      <c r="I293" s="146">
        <f>D293*G293*H293</f>
        <v>0</v>
      </c>
      <c r="J293" s="146"/>
      <c r="L293" s="115">
        <v>1</v>
      </c>
      <c r="M293" s="115">
        <f>L281*100+L293+$M$2*10000</f>
        <v>60901</v>
      </c>
      <c r="N293" s="115">
        <f>L281*100+L293</f>
        <v>901</v>
      </c>
    </row>
    <row r="294" spans="1:14" ht="11.25" customHeight="1" x14ac:dyDescent="0.25">
      <c r="A294" s="716"/>
      <c r="B294" s="719"/>
      <c r="C294" s="44" t="s">
        <v>87</v>
      </c>
      <c r="D294" s="164"/>
      <c r="E294" s="164"/>
      <c r="F294" s="148"/>
      <c r="G294" s="149">
        <f>E294*(1+F294)</f>
        <v>0</v>
      </c>
      <c r="H294" s="144"/>
      <c r="I294" s="150">
        <f>D294*G294*H294</f>
        <v>0</v>
      </c>
      <c r="J294" s="146"/>
      <c r="L294" s="115">
        <v>2</v>
      </c>
      <c r="M294" s="115">
        <f>L281*100+L294+$M$2*10000</f>
        <v>60902</v>
      </c>
      <c r="N294" s="115">
        <f>L281*100+L294</f>
        <v>902</v>
      </c>
    </row>
    <row r="295" spans="1:14" ht="11.25" customHeight="1" x14ac:dyDescent="0.25">
      <c r="A295" s="716"/>
      <c r="B295" s="719"/>
      <c r="C295" s="44" t="s">
        <v>88</v>
      </c>
      <c r="D295" s="164"/>
      <c r="E295" s="164"/>
      <c r="F295" s="148"/>
      <c r="G295" s="149">
        <f>E295*(1+F295)</f>
        <v>0</v>
      </c>
      <c r="H295" s="144"/>
      <c r="I295" s="150">
        <f>D295*G295*H295</f>
        <v>0</v>
      </c>
      <c r="J295" s="146"/>
      <c r="L295" s="115">
        <v>3</v>
      </c>
      <c r="M295" s="115">
        <f>L281*100+L295+$M$2*10000</f>
        <v>60903</v>
      </c>
      <c r="N295" s="115">
        <f>L281*100+L295</f>
        <v>903</v>
      </c>
    </row>
    <row r="296" spans="1:14" ht="11.25" customHeight="1" x14ac:dyDescent="0.25">
      <c r="A296" s="716"/>
      <c r="B296" s="719"/>
      <c r="C296" s="44" t="s">
        <v>89</v>
      </c>
      <c r="D296" s="164"/>
      <c r="E296" s="164"/>
      <c r="F296" s="151"/>
      <c r="G296" s="149">
        <f>E296*(1+F296)</f>
        <v>0</v>
      </c>
      <c r="H296" s="144"/>
      <c r="I296" s="150">
        <f>D296*G296*H296</f>
        <v>0</v>
      </c>
      <c r="J296" s="146"/>
      <c r="L296" s="115">
        <v>4</v>
      </c>
      <c r="M296" s="115">
        <f>L281*100+L296+$M$2*10000</f>
        <v>60904</v>
      </c>
      <c r="N296" s="115">
        <f>L281*100+L296</f>
        <v>904</v>
      </c>
    </row>
    <row r="297" spans="1:14" ht="11.25" customHeight="1" x14ac:dyDescent="0.25">
      <c r="A297" s="716"/>
      <c r="B297" s="719"/>
      <c r="C297" s="165" t="s">
        <v>90</v>
      </c>
      <c r="D297" s="164"/>
      <c r="E297" s="164"/>
      <c r="F297" s="151"/>
      <c r="G297" s="149"/>
      <c r="H297" s="144"/>
      <c r="I297" s="150"/>
      <c r="J297" s="146"/>
      <c r="L297" s="115">
        <v>5</v>
      </c>
      <c r="M297" s="115">
        <f>L281*100+L297+$M$2*10000</f>
        <v>60905</v>
      </c>
      <c r="N297" s="115">
        <f>L281*100+L297</f>
        <v>905</v>
      </c>
    </row>
    <row r="298" spans="1:14" ht="12.75" customHeight="1" x14ac:dyDescent="0.25">
      <c r="A298" s="720" t="s">
        <v>91</v>
      </c>
      <c r="B298" s="720"/>
      <c r="C298" s="720"/>
      <c r="D298" s="152">
        <f>D290+D292</f>
        <v>0</v>
      </c>
      <c r="E298" s="153"/>
      <c r="F298" s="154"/>
      <c r="G298" s="154"/>
      <c r="H298" s="154"/>
      <c r="I298" s="152">
        <f>I290+I292</f>
        <v>0</v>
      </c>
      <c r="J298" s="152">
        <f>J290+J292</f>
        <v>0</v>
      </c>
    </row>
    <row r="299" spans="1:14" x14ac:dyDescent="0.25">
      <c r="A299" s="115" t="s">
        <v>216</v>
      </c>
      <c r="D299" s="155"/>
      <c r="E299" s="155"/>
    </row>
    <row r="300" spans="1:14" x14ac:dyDescent="0.25">
      <c r="A300" s="692" t="s">
        <v>23</v>
      </c>
      <c r="B300" s="692"/>
      <c r="C300" s="693">
        <f>Presentación!$C$3</f>
        <v>1990</v>
      </c>
      <c r="D300" s="693"/>
      <c r="E300" s="693"/>
      <c r="F300" s="693"/>
      <c r="G300" s="693"/>
      <c r="H300" s="693"/>
      <c r="I300" s="693"/>
      <c r="J300" s="693"/>
    </row>
    <row r="301" spans="1:14" ht="12.75" customHeight="1" x14ac:dyDescent="0.25">
      <c r="A301" s="710" t="s">
        <v>24</v>
      </c>
      <c r="B301" s="710"/>
      <c r="C301" s="711" t="s">
        <v>106</v>
      </c>
      <c r="D301" s="711"/>
      <c r="E301" s="711"/>
      <c r="F301" s="711"/>
      <c r="G301" s="711"/>
      <c r="H301" s="711"/>
      <c r="I301" s="711"/>
      <c r="J301" s="711"/>
      <c r="L301" s="115">
        <v>14</v>
      </c>
    </row>
    <row r="302" spans="1:14" ht="12.75" customHeight="1" x14ac:dyDescent="0.25">
      <c r="A302" s="710" t="s">
        <v>187</v>
      </c>
      <c r="B302" s="710"/>
      <c r="C302" s="712" t="s">
        <v>188</v>
      </c>
      <c r="D302" s="712"/>
      <c r="E302" s="712"/>
      <c r="F302" s="712"/>
      <c r="G302" s="712"/>
      <c r="H302" s="712"/>
      <c r="I302" s="712"/>
      <c r="J302" s="712"/>
      <c r="L302" s="163"/>
      <c r="M302" s="163"/>
    </row>
    <row r="303" spans="1:14" ht="12.75" customHeight="1" x14ac:dyDescent="0.25">
      <c r="A303" s="710" t="s">
        <v>27</v>
      </c>
      <c r="B303" s="710"/>
      <c r="C303" s="713" t="s">
        <v>189</v>
      </c>
      <c r="D303" s="713"/>
      <c r="E303" s="713"/>
      <c r="F303" s="713"/>
      <c r="G303" s="713"/>
      <c r="H303" s="713"/>
      <c r="I303" s="713"/>
      <c r="J303" s="713"/>
    </row>
    <row r="304" spans="1:14" ht="12.75" customHeight="1" x14ac:dyDescent="0.25">
      <c r="A304" s="710" t="s">
        <v>190</v>
      </c>
      <c r="B304" s="710"/>
      <c r="C304" s="712" t="s">
        <v>191</v>
      </c>
      <c r="D304" s="712"/>
      <c r="E304" s="712"/>
      <c r="F304" s="712"/>
      <c r="G304" s="712"/>
      <c r="H304" s="712"/>
      <c r="I304" s="712"/>
      <c r="J304" s="712"/>
    </row>
    <row r="305" spans="1:14" ht="15.75" customHeight="1" x14ac:dyDescent="0.25">
      <c r="A305" s="714" t="s">
        <v>33</v>
      </c>
      <c r="B305" s="714"/>
      <c r="C305" s="118"/>
      <c r="D305" s="119" t="s">
        <v>35</v>
      </c>
      <c r="E305" s="715" t="s">
        <v>36</v>
      </c>
      <c r="F305" s="715"/>
      <c r="G305" s="715"/>
      <c r="H305" s="715" t="s">
        <v>35</v>
      </c>
      <c r="I305" s="715"/>
      <c r="J305" s="715"/>
    </row>
    <row r="306" spans="1:14" ht="54.75" customHeight="1" x14ac:dyDescent="0.25">
      <c r="A306" s="716" t="s">
        <v>37</v>
      </c>
      <c r="B306" s="716"/>
      <c r="C306" s="717" t="s">
        <v>38</v>
      </c>
      <c r="D306" s="121" t="s">
        <v>192</v>
      </c>
      <c r="E306" s="122" t="s">
        <v>193</v>
      </c>
      <c r="F306" s="121" t="s">
        <v>194</v>
      </c>
      <c r="G306" s="121" t="s">
        <v>195</v>
      </c>
      <c r="H306" s="121" t="s">
        <v>43</v>
      </c>
      <c r="I306" s="122" t="s">
        <v>196</v>
      </c>
      <c r="J306" s="122" t="s">
        <v>196</v>
      </c>
    </row>
    <row r="307" spans="1:14" ht="21" customHeight="1" x14ac:dyDescent="0.25">
      <c r="A307" s="717" t="s">
        <v>197</v>
      </c>
      <c r="B307" s="717" t="s">
        <v>47</v>
      </c>
      <c r="C307" s="717"/>
      <c r="D307" s="121" t="s">
        <v>48</v>
      </c>
      <c r="E307" s="123" t="s">
        <v>198</v>
      </c>
      <c r="F307" s="121" t="s">
        <v>199</v>
      </c>
      <c r="G307" s="121" t="s">
        <v>200</v>
      </c>
      <c r="H307" s="121" t="s">
        <v>51</v>
      </c>
      <c r="I307" s="122" t="s">
        <v>201</v>
      </c>
      <c r="J307" s="122" t="s">
        <v>202</v>
      </c>
    </row>
    <row r="308" spans="1:14" ht="47.25" customHeight="1" x14ac:dyDescent="0.25">
      <c r="A308" s="717"/>
      <c r="B308" s="717"/>
      <c r="C308" s="717"/>
      <c r="D308" s="124" t="s">
        <v>54</v>
      </c>
      <c r="E308" s="124" t="s">
        <v>55</v>
      </c>
      <c r="F308" s="121" t="s">
        <v>203</v>
      </c>
      <c r="G308" s="125" t="s">
        <v>204</v>
      </c>
      <c r="H308" s="121" t="s">
        <v>205</v>
      </c>
      <c r="I308" s="126" t="s">
        <v>206</v>
      </c>
      <c r="J308" s="122" t="s">
        <v>207</v>
      </c>
    </row>
    <row r="309" spans="1:14" x14ac:dyDescent="0.25">
      <c r="A309" s="717"/>
      <c r="B309" s="717"/>
      <c r="C309" s="717"/>
      <c r="D309" s="127" t="s">
        <v>61</v>
      </c>
      <c r="E309" s="128" t="s">
        <v>208</v>
      </c>
      <c r="F309" s="128" t="s">
        <v>63</v>
      </c>
      <c r="G309" s="127" t="s">
        <v>209</v>
      </c>
      <c r="H309" s="127" t="s">
        <v>65</v>
      </c>
      <c r="I309" s="129" t="s">
        <v>210</v>
      </c>
      <c r="J309" s="129" t="s">
        <v>210</v>
      </c>
    </row>
    <row r="310" spans="1:14" ht="12" customHeight="1" x14ac:dyDescent="0.25">
      <c r="A310" s="718" t="s">
        <v>211</v>
      </c>
      <c r="B310" s="718" t="s">
        <v>212</v>
      </c>
      <c r="C310" s="131" t="s">
        <v>213</v>
      </c>
      <c r="D310" s="132">
        <f>SUM(D311)</f>
        <v>0</v>
      </c>
      <c r="E310" s="133"/>
      <c r="F310" s="133"/>
      <c r="G310" s="134"/>
      <c r="H310" s="134"/>
      <c r="I310" s="132">
        <f>SUM(I311)</f>
        <v>0</v>
      </c>
      <c r="J310" s="132">
        <f>SUM(J311)</f>
        <v>0</v>
      </c>
    </row>
    <row r="311" spans="1:14" x14ac:dyDescent="0.25">
      <c r="A311" s="718"/>
      <c r="B311" s="718"/>
      <c r="C311" s="135" t="s">
        <v>214</v>
      </c>
      <c r="D311" s="136"/>
      <c r="E311" s="103">
        <v>0</v>
      </c>
      <c r="F311" s="136"/>
      <c r="G311" s="136">
        <f>E311*(1+F311)</f>
        <v>0</v>
      </c>
      <c r="H311" s="136"/>
      <c r="I311" s="136">
        <f>D311*G311*H311</f>
        <v>0</v>
      </c>
      <c r="J311" s="137"/>
      <c r="L311" s="115">
        <v>6</v>
      </c>
      <c r="M311" s="115">
        <f>L301*100+L311+$M$2*10000</f>
        <v>61406</v>
      </c>
    </row>
    <row r="312" spans="1:14" ht="11.25" customHeight="1" x14ac:dyDescent="0.25">
      <c r="A312" s="716" t="s">
        <v>212</v>
      </c>
      <c r="B312" s="719" t="s">
        <v>211</v>
      </c>
      <c r="C312" s="77" t="s">
        <v>215</v>
      </c>
      <c r="D312" s="138">
        <f>SUM(D313:D317)</f>
        <v>0</v>
      </c>
      <c r="E312" s="139"/>
      <c r="F312" s="139"/>
      <c r="G312" s="140"/>
      <c r="H312" s="140"/>
      <c r="I312" s="138">
        <f>SUM(I313:I317)</f>
        <v>0</v>
      </c>
      <c r="J312" s="138">
        <f>SUM(J313:J317)</f>
        <v>0</v>
      </c>
    </row>
    <row r="313" spans="1:14" ht="12.75" customHeight="1" x14ac:dyDescent="0.25">
      <c r="A313" s="716"/>
      <c r="B313" s="719"/>
      <c r="C313" s="44" t="s">
        <v>86</v>
      </c>
      <c r="D313" s="164"/>
      <c r="E313" s="164"/>
      <c r="F313" s="144"/>
      <c r="G313" s="145">
        <f>E313*(1+F313)</f>
        <v>0</v>
      </c>
      <c r="H313" s="144"/>
      <c r="I313" s="146">
        <f>D313*G313*H313</f>
        <v>0</v>
      </c>
      <c r="J313" s="146"/>
      <c r="L313" s="115">
        <v>1</v>
      </c>
      <c r="M313" s="115">
        <f>L301*100+L313+$M$2*10000</f>
        <v>61401</v>
      </c>
      <c r="N313" s="115">
        <f>L301*100+L313</f>
        <v>1401</v>
      </c>
    </row>
    <row r="314" spans="1:14" ht="11.25" customHeight="1" x14ac:dyDescent="0.25">
      <c r="A314" s="716"/>
      <c r="B314" s="719"/>
      <c r="C314" s="44" t="s">
        <v>87</v>
      </c>
      <c r="D314" s="164"/>
      <c r="E314" s="164"/>
      <c r="F314" s="148"/>
      <c r="G314" s="149">
        <f>E314*(1+F314)</f>
        <v>0</v>
      </c>
      <c r="H314" s="144"/>
      <c r="I314" s="150">
        <f>D314*G314*H314</f>
        <v>0</v>
      </c>
      <c r="J314" s="146"/>
      <c r="L314" s="115">
        <v>2</v>
      </c>
      <c r="M314" s="115">
        <f>L301*100+L314+$M$2*10000</f>
        <v>61402</v>
      </c>
      <c r="N314" s="115">
        <f>L301*100+L314</f>
        <v>1402</v>
      </c>
    </row>
    <row r="315" spans="1:14" ht="11.25" customHeight="1" x14ac:dyDescent="0.25">
      <c r="A315" s="716"/>
      <c r="B315" s="719"/>
      <c r="C315" s="44" t="s">
        <v>88</v>
      </c>
      <c r="D315" s="164"/>
      <c r="E315" s="164"/>
      <c r="F315" s="148"/>
      <c r="G315" s="149">
        <f>E315*(1+F315)</f>
        <v>0</v>
      </c>
      <c r="H315" s="144"/>
      <c r="I315" s="150">
        <f>D315*G315*H315</f>
        <v>0</v>
      </c>
      <c r="J315" s="146"/>
      <c r="L315" s="115">
        <v>3</v>
      </c>
      <c r="M315" s="115">
        <f>L301*100+L315+$M$2*10000</f>
        <v>61403</v>
      </c>
      <c r="N315" s="115">
        <f>L301*100+L315</f>
        <v>1403</v>
      </c>
    </row>
    <row r="316" spans="1:14" ht="11.25" customHeight="1" x14ac:dyDescent="0.25">
      <c r="A316" s="716"/>
      <c r="B316" s="719"/>
      <c r="C316" s="44" t="s">
        <v>89</v>
      </c>
      <c r="D316" s="164"/>
      <c r="E316" s="164"/>
      <c r="F316" s="151"/>
      <c r="G316" s="149">
        <f>E316*(1+F316)</f>
        <v>0</v>
      </c>
      <c r="H316" s="144"/>
      <c r="I316" s="150">
        <f>D316*G316*H316</f>
        <v>0</v>
      </c>
      <c r="J316" s="146"/>
      <c r="L316" s="115">
        <v>4</v>
      </c>
      <c r="M316" s="115">
        <f>L301*100+L316+$M$2*10000</f>
        <v>61404</v>
      </c>
      <c r="N316" s="115">
        <f>L301*100+L316</f>
        <v>1404</v>
      </c>
    </row>
    <row r="317" spans="1:14" ht="11.25" customHeight="1" x14ac:dyDescent="0.25">
      <c r="A317" s="716"/>
      <c r="B317" s="719"/>
      <c r="C317" s="165" t="s">
        <v>90</v>
      </c>
      <c r="D317" s="164"/>
      <c r="E317" s="164"/>
      <c r="F317" s="151"/>
      <c r="G317" s="149"/>
      <c r="H317" s="144"/>
      <c r="I317" s="150"/>
      <c r="J317" s="146"/>
      <c r="L317" s="115">
        <v>5</v>
      </c>
      <c r="M317" s="115">
        <f>L301*100+L317+$M$2*10000</f>
        <v>61405</v>
      </c>
      <c r="N317" s="115">
        <f>L301*100+L317</f>
        <v>1405</v>
      </c>
    </row>
    <row r="318" spans="1:14" ht="12.75" customHeight="1" x14ac:dyDescent="0.25">
      <c r="A318" s="720" t="s">
        <v>91</v>
      </c>
      <c r="B318" s="720"/>
      <c r="C318" s="720"/>
      <c r="D318" s="152">
        <f>D310+D312</f>
        <v>0</v>
      </c>
      <c r="E318" s="153"/>
      <c r="F318" s="154"/>
      <c r="G318" s="154"/>
      <c r="H318" s="154"/>
      <c r="I318" s="152">
        <f>I310+I312</f>
        <v>0</v>
      </c>
      <c r="J318" s="152">
        <f>J310+J312</f>
        <v>0</v>
      </c>
    </row>
    <row r="319" spans="1:14" x14ac:dyDescent="0.25">
      <c r="A319" s="115" t="s">
        <v>216</v>
      </c>
      <c r="D319" s="155"/>
      <c r="E319" s="155"/>
    </row>
    <row r="320" spans="1:14" x14ac:dyDescent="0.25">
      <c r="A320" s="692" t="s">
        <v>23</v>
      </c>
      <c r="B320" s="692"/>
      <c r="C320" s="693">
        <f>Presentación!$C$3</f>
        <v>1990</v>
      </c>
      <c r="D320" s="693"/>
      <c r="E320" s="693"/>
      <c r="F320" s="693"/>
      <c r="G320" s="693"/>
      <c r="H320" s="693"/>
      <c r="I320" s="693"/>
      <c r="J320" s="693"/>
    </row>
    <row r="321" spans="1:14" ht="12.75" customHeight="1" x14ac:dyDescent="0.25">
      <c r="A321" s="710" t="s">
        <v>24</v>
      </c>
      <c r="B321" s="710"/>
      <c r="C321" s="711" t="s">
        <v>107</v>
      </c>
      <c r="D321" s="711"/>
      <c r="E321" s="711"/>
      <c r="F321" s="711"/>
      <c r="G321" s="711"/>
      <c r="H321" s="711"/>
      <c r="I321" s="711"/>
      <c r="J321" s="711"/>
      <c r="L321" s="115">
        <v>10</v>
      </c>
    </row>
    <row r="322" spans="1:14" ht="12.75" customHeight="1" x14ac:dyDescent="0.25">
      <c r="A322" s="710" t="s">
        <v>187</v>
      </c>
      <c r="B322" s="710"/>
      <c r="C322" s="712" t="s">
        <v>188</v>
      </c>
      <c r="D322" s="712"/>
      <c r="E322" s="712"/>
      <c r="F322" s="712"/>
      <c r="G322" s="712"/>
      <c r="H322" s="712"/>
      <c r="I322" s="712"/>
      <c r="J322" s="712"/>
      <c r="L322" s="163"/>
      <c r="M322" s="163"/>
    </row>
    <row r="323" spans="1:14" ht="12.75" customHeight="1" x14ac:dyDescent="0.25">
      <c r="A323" s="710" t="s">
        <v>27</v>
      </c>
      <c r="B323" s="710"/>
      <c r="C323" s="713" t="s">
        <v>189</v>
      </c>
      <c r="D323" s="713"/>
      <c r="E323" s="713"/>
      <c r="F323" s="713"/>
      <c r="G323" s="713"/>
      <c r="H323" s="713"/>
      <c r="I323" s="713"/>
      <c r="J323" s="713"/>
    </row>
    <row r="324" spans="1:14" ht="12.75" customHeight="1" x14ac:dyDescent="0.25">
      <c r="A324" s="710" t="s">
        <v>190</v>
      </c>
      <c r="B324" s="710"/>
      <c r="C324" s="712" t="s">
        <v>191</v>
      </c>
      <c r="D324" s="712"/>
      <c r="E324" s="712"/>
      <c r="F324" s="712"/>
      <c r="G324" s="712"/>
      <c r="H324" s="712"/>
      <c r="I324" s="712"/>
      <c r="J324" s="712"/>
    </row>
    <row r="325" spans="1:14" ht="18" customHeight="1" x14ac:dyDescent="0.25">
      <c r="A325" s="714" t="s">
        <v>33</v>
      </c>
      <c r="B325" s="714"/>
      <c r="C325" s="118"/>
      <c r="D325" s="119" t="s">
        <v>35</v>
      </c>
      <c r="E325" s="715" t="s">
        <v>36</v>
      </c>
      <c r="F325" s="715"/>
      <c r="G325" s="715"/>
      <c r="H325" s="715" t="s">
        <v>35</v>
      </c>
      <c r="I325" s="715"/>
      <c r="J325" s="715"/>
    </row>
    <row r="326" spans="1:14" ht="54.75" customHeight="1" x14ac:dyDescent="0.25">
      <c r="A326" s="716" t="s">
        <v>37</v>
      </c>
      <c r="B326" s="716"/>
      <c r="C326" s="717" t="s">
        <v>38</v>
      </c>
      <c r="D326" s="121" t="s">
        <v>192</v>
      </c>
      <c r="E326" s="122" t="s">
        <v>193</v>
      </c>
      <c r="F326" s="121" t="s">
        <v>194</v>
      </c>
      <c r="G326" s="121" t="s">
        <v>195</v>
      </c>
      <c r="H326" s="121" t="s">
        <v>43</v>
      </c>
      <c r="I326" s="122" t="s">
        <v>196</v>
      </c>
      <c r="J326" s="122" t="s">
        <v>196</v>
      </c>
    </row>
    <row r="327" spans="1:14" ht="12.75" customHeight="1" x14ac:dyDescent="0.25">
      <c r="A327" s="717" t="s">
        <v>197</v>
      </c>
      <c r="B327" s="717" t="s">
        <v>47</v>
      </c>
      <c r="C327" s="717"/>
      <c r="D327" s="121" t="s">
        <v>48</v>
      </c>
      <c r="E327" s="123" t="s">
        <v>198</v>
      </c>
      <c r="F327" s="121" t="s">
        <v>199</v>
      </c>
      <c r="G327" s="121" t="s">
        <v>200</v>
      </c>
      <c r="H327" s="121" t="s">
        <v>51</v>
      </c>
      <c r="I327" s="122" t="s">
        <v>201</v>
      </c>
      <c r="J327" s="122" t="s">
        <v>202</v>
      </c>
    </row>
    <row r="328" spans="1:14" ht="47.25" customHeight="1" x14ac:dyDescent="0.25">
      <c r="A328" s="717"/>
      <c r="B328" s="717"/>
      <c r="C328" s="717"/>
      <c r="D328" s="124" t="s">
        <v>54</v>
      </c>
      <c r="E328" s="124" t="s">
        <v>55</v>
      </c>
      <c r="F328" s="121" t="s">
        <v>203</v>
      </c>
      <c r="G328" s="125" t="s">
        <v>204</v>
      </c>
      <c r="H328" s="121" t="s">
        <v>205</v>
      </c>
      <c r="I328" s="126" t="s">
        <v>206</v>
      </c>
      <c r="J328" s="122" t="s">
        <v>207</v>
      </c>
    </row>
    <row r="329" spans="1:14" x14ac:dyDescent="0.25">
      <c r="A329" s="717"/>
      <c r="B329" s="717"/>
      <c r="C329" s="717"/>
      <c r="D329" s="127" t="s">
        <v>61</v>
      </c>
      <c r="E329" s="128" t="s">
        <v>208</v>
      </c>
      <c r="F329" s="128" t="s">
        <v>63</v>
      </c>
      <c r="G329" s="127" t="s">
        <v>209</v>
      </c>
      <c r="H329" s="127" t="s">
        <v>65</v>
      </c>
      <c r="I329" s="129" t="s">
        <v>210</v>
      </c>
      <c r="J329" s="129" t="s">
        <v>210</v>
      </c>
    </row>
    <row r="330" spans="1:14" ht="12" customHeight="1" x14ac:dyDescent="0.25">
      <c r="A330" s="718" t="s">
        <v>211</v>
      </c>
      <c r="B330" s="718" t="s">
        <v>212</v>
      </c>
      <c r="C330" s="131" t="s">
        <v>213</v>
      </c>
      <c r="D330" s="132">
        <f>SUM(D331)</f>
        <v>0</v>
      </c>
      <c r="E330" s="133"/>
      <c r="F330" s="133"/>
      <c r="G330" s="134"/>
      <c r="H330" s="134"/>
      <c r="I330" s="132">
        <f>SUM(I331)</f>
        <v>0</v>
      </c>
      <c r="J330" s="132">
        <f>SUM(J331)</f>
        <v>0</v>
      </c>
    </row>
    <row r="331" spans="1:14" x14ac:dyDescent="0.25">
      <c r="A331" s="718"/>
      <c r="B331" s="718"/>
      <c r="C331" s="135" t="s">
        <v>214</v>
      </c>
      <c r="D331" s="136"/>
      <c r="E331" s="103">
        <v>0</v>
      </c>
      <c r="F331" s="136"/>
      <c r="G331" s="136">
        <f>E331*(1+F331)</f>
        <v>0</v>
      </c>
      <c r="H331" s="136"/>
      <c r="I331" s="136">
        <f>D331*G331*H331</f>
        <v>0</v>
      </c>
      <c r="J331" s="137"/>
      <c r="L331" s="115">
        <v>6</v>
      </c>
      <c r="M331" s="115">
        <f>L321*100+L331+$M$2*10000</f>
        <v>61006</v>
      </c>
    </row>
    <row r="332" spans="1:14" ht="11.25" customHeight="1" x14ac:dyDescent="0.25">
      <c r="A332" s="716" t="s">
        <v>212</v>
      </c>
      <c r="B332" s="719" t="s">
        <v>211</v>
      </c>
      <c r="C332" s="77" t="s">
        <v>215</v>
      </c>
      <c r="D332" s="138">
        <f>SUM(D333:D337)</f>
        <v>0</v>
      </c>
      <c r="E332" s="139"/>
      <c r="F332" s="139"/>
      <c r="G332" s="140"/>
      <c r="H332" s="140"/>
      <c r="I332" s="138">
        <f>SUM(I333:I337)</f>
        <v>0</v>
      </c>
      <c r="J332" s="138">
        <f>SUM(J333:J337)</f>
        <v>0</v>
      </c>
    </row>
    <row r="333" spans="1:14" ht="12.75" customHeight="1" x14ac:dyDescent="0.25">
      <c r="A333" s="716"/>
      <c r="B333" s="719"/>
      <c r="C333" s="44" t="s">
        <v>86</v>
      </c>
      <c r="D333" s="164"/>
      <c r="E333" s="164"/>
      <c r="F333" s="144"/>
      <c r="G333" s="145">
        <f>E333*(1+F333)</f>
        <v>0</v>
      </c>
      <c r="H333" s="144"/>
      <c r="I333" s="146">
        <f>D333*G333*H333</f>
        <v>0</v>
      </c>
      <c r="J333" s="146"/>
      <c r="L333" s="115">
        <v>1</v>
      </c>
      <c r="M333" s="115">
        <f>L321*100+L333+$M$2*10000</f>
        <v>61001</v>
      </c>
      <c r="N333" s="115">
        <f>L321*100+L333</f>
        <v>1001</v>
      </c>
    </row>
    <row r="334" spans="1:14" ht="11.25" customHeight="1" x14ac:dyDescent="0.25">
      <c r="A334" s="716"/>
      <c r="B334" s="719"/>
      <c r="C334" s="44" t="s">
        <v>87</v>
      </c>
      <c r="D334" s="164"/>
      <c r="E334" s="164"/>
      <c r="F334" s="148"/>
      <c r="G334" s="149">
        <f>E334*(1+F334)</f>
        <v>0</v>
      </c>
      <c r="H334" s="144"/>
      <c r="I334" s="150">
        <f>D334*G334*H334</f>
        <v>0</v>
      </c>
      <c r="J334" s="146"/>
      <c r="L334" s="115">
        <v>2</v>
      </c>
      <c r="M334" s="115">
        <f>L321*100+L334+$M$2*10000</f>
        <v>61002</v>
      </c>
      <c r="N334" s="115">
        <f>L321*100+L334</f>
        <v>1002</v>
      </c>
    </row>
    <row r="335" spans="1:14" ht="11.25" customHeight="1" x14ac:dyDescent="0.25">
      <c r="A335" s="716"/>
      <c r="B335" s="719"/>
      <c r="C335" s="44" t="s">
        <v>88</v>
      </c>
      <c r="D335" s="164"/>
      <c r="E335" s="164"/>
      <c r="F335" s="148"/>
      <c r="G335" s="149">
        <f>E335*(1+F335)</f>
        <v>0</v>
      </c>
      <c r="H335" s="144"/>
      <c r="I335" s="150">
        <f>D335*G335*H335</f>
        <v>0</v>
      </c>
      <c r="J335" s="146"/>
      <c r="L335" s="115">
        <v>3</v>
      </c>
      <c r="M335" s="115">
        <f>L321*100+L335+$M$2*10000</f>
        <v>61003</v>
      </c>
      <c r="N335" s="115">
        <f>L321*100+L335</f>
        <v>1003</v>
      </c>
    </row>
    <row r="336" spans="1:14" ht="11.25" customHeight="1" x14ac:dyDescent="0.25">
      <c r="A336" s="716"/>
      <c r="B336" s="719"/>
      <c r="C336" s="44" t="s">
        <v>89</v>
      </c>
      <c r="D336" s="164"/>
      <c r="E336" s="164"/>
      <c r="F336" s="151"/>
      <c r="G336" s="149">
        <f>E336*(1+F336)</f>
        <v>0</v>
      </c>
      <c r="H336" s="144"/>
      <c r="I336" s="150">
        <f>D336*G336*H336</f>
        <v>0</v>
      </c>
      <c r="J336" s="146"/>
      <c r="L336" s="115">
        <v>4</v>
      </c>
      <c r="M336" s="115">
        <f>L321*100+L336+$M$2*10000</f>
        <v>61004</v>
      </c>
      <c r="N336" s="115">
        <f>L321*100+L336</f>
        <v>1004</v>
      </c>
    </row>
    <row r="337" spans="1:14" ht="11.25" customHeight="1" x14ac:dyDescent="0.25">
      <c r="A337" s="716"/>
      <c r="B337" s="719"/>
      <c r="C337" s="165" t="s">
        <v>90</v>
      </c>
      <c r="D337" s="164"/>
      <c r="E337" s="164"/>
      <c r="F337" s="151"/>
      <c r="G337" s="149"/>
      <c r="H337" s="144"/>
      <c r="I337" s="150"/>
      <c r="J337" s="146"/>
      <c r="L337" s="115">
        <v>5</v>
      </c>
      <c r="M337" s="115">
        <f>L321*100+L337+$M$2*10000</f>
        <v>61005</v>
      </c>
      <c r="N337" s="115">
        <f>L321*100+L337</f>
        <v>1005</v>
      </c>
    </row>
    <row r="338" spans="1:14" ht="12.75" customHeight="1" x14ac:dyDescent="0.25">
      <c r="A338" s="720" t="s">
        <v>91</v>
      </c>
      <c r="B338" s="720"/>
      <c r="C338" s="720"/>
      <c r="D338" s="152">
        <f>D330+D332</f>
        <v>0</v>
      </c>
      <c r="E338" s="153"/>
      <c r="F338" s="154"/>
      <c r="G338" s="154"/>
      <c r="H338" s="154"/>
      <c r="I338" s="152">
        <f>I330+I332</f>
        <v>0</v>
      </c>
      <c r="J338" s="152"/>
    </row>
    <row r="339" spans="1:14" x14ac:dyDescent="0.25">
      <c r="A339" s="115" t="s">
        <v>216</v>
      </c>
      <c r="D339" s="155"/>
      <c r="E339" s="155"/>
    </row>
    <row r="340" spans="1:14" x14ac:dyDescent="0.25">
      <c r="A340" s="692" t="s">
        <v>23</v>
      </c>
      <c r="B340" s="692"/>
      <c r="C340" s="693">
        <f>Presentación!$C$3</f>
        <v>1990</v>
      </c>
      <c r="D340" s="693"/>
      <c r="E340" s="693"/>
      <c r="F340" s="693"/>
      <c r="G340" s="693"/>
      <c r="H340" s="693"/>
      <c r="I340" s="693"/>
      <c r="J340" s="693"/>
    </row>
    <row r="341" spans="1:14" ht="12.75" customHeight="1" x14ac:dyDescent="0.25">
      <c r="A341" s="710" t="s">
        <v>24</v>
      </c>
      <c r="B341" s="710"/>
      <c r="C341" s="711" t="s">
        <v>108</v>
      </c>
      <c r="D341" s="711"/>
      <c r="E341" s="711"/>
      <c r="F341" s="711"/>
      <c r="G341" s="711"/>
      <c r="H341" s="711"/>
      <c r="I341" s="711"/>
      <c r="J341" s="711"/>
      <c r="L341" s="115">
        <v>11</v>
      </c>
    </row>
    <row r="342" spans="1:14" ht="12.75" customHeight="1" x14ac:dyDescent="0.25">
      <c r="A342" s="710" t="s">
        <v>187</v>
      </c>
      <c r="B342" s="710"/>
      <c r="C342" s="712" t="s">
        <v>188</v>
      </c>
      <c r="D342" s="712"/>
      <c r="E342" s="712"/>
      <c r="F342" s="712"/>
      <c r="G342" s="712"/>
      <c r="H342" s="712"/>
      <c r="I342" s="712"/>
      <c r="J342" s="712"/>
      <c r="L342" s="163"/>
      <c r="M342" s="163"/>
    </row>
    <row r="343" spans="1:14" ht="12.75" customHeight="1" x14ac:dyDescent="0.25">
      <c r="A343" s="710" t="s">
        <v>27</v>
      </c>
      <c r="B343" s="710"/>
      <c r="C343" s="713" t="s">
        <v>189</v>
      </c>
      <c r="D343" s="713"/>
      <c r="E343" s="713"/>
      <c r="F343" s="713"/>
      <c r="G343" s="713"/>
      <c r="H343" s="713"/>
      <c r="I343" s="713"/>
      <c r="J343" s="713"/>
    </row>
    <row r="344" spans="1:14" ht="12.75" customHeight="1" x14ac:dyDescent="0.25">
      <c r="A344" s="710" t="s">
        <v>190</v>
      </c>
      <c r="B344" s="710"/>
      <c r="C344" s="712" t="s">
        <v>191</v>
      </c>
      <c r="D344" s="712"/>
      <c r="E344" s="712"/>
      <c r="F344" s="712"/>
      <c r="G344" s="712"/>
      <c r="H344" s="712"/>
      <c r="I344" s="712"/>
      <c r="J344" s="712"/>
    </row>
    <row r="345" spans="1:14" ht="15.75" customHeight="1" x14ac:dyDescent="0.25">
      <c r="A345" s="714" t="s">
        <v>33</v>
      </c>
      <c r="B345" s="714"/>
      <c r="C345" s="118"/>
      <c r="D345" s="119" t="s">
        <v>35</v>
      </c>
      <c r="E345" s="715" t="s">
        <v>36</v>
      </c>
      <c r="F345" s="715"/>
      <c r="G345" s="715"/>
      <c r="H345" s="715" t="s">
        <v>35</v>
      </c>
      <c r="I345" s="715"/>
      <c r="J345" s="715"/>
    </row>
    <row r="346" spans="1:14" ht="54.75" customHeight="1" x14ac:dyDescent="0.25">
      <c r="A346" s="716" t="s">
        <v>37</v>
      </c>
      <c r="B346" s="716"/>
      <c r="C346" s="717" t="s">
        <v>38</v>
      </c>
      <c r="D346" s="121" t="s">
        <v>192</v>
      </c>
      <c r="E346" s="122" t="s">
        <v>193</v>
      </c>
      <c r="F346" s="121" t="s">
        <v>194</v>
      </c>
      <c r="G346" s="121" t="s">
        <v>195</v>
      </c>
      <c r="H346" s="121" t="s">
        <v>43</v>
      </c>
      <c r="I346" s="122" t="s">
        <v>196</v>
      </c>
      <c r="J346" s="122" t="s">
        <v>196</v>
      </c>
    </row>
    <row r="347" spans="1:14" ht="26.25" customHeight="1" x14ac:dyDescent="0.25">
      <c r="A347" s="717" t="s">
        <v>197</v>
      </c>
      <c r="B347" s="717" t="s">
        <v>47</v>
      </c>
      <c r="C347" s="717"/>
      <c r="D347" s="121" t="s">
        <v>48</v>
      </c>
      <c r="E347" s="123" t="s">
        <v>198</v>
      </c>
      <c r="F347" s="121" t="s">
        <v>199</v>
      </c>
      <c r="G347" s="121" t="s">
        <v>200</v>
      </c>
      <c r="H347" s="121" t="s">
        <v>51</v>
      </c>
      <c r="I347" s="122" t="s">
        <v>201</v>
      </c>
      <c r="J347" s="122" t="s">
        <v>202</v>
      </c>
    </row>
    <row r="348" spans="1:14" ht="47.25" customHeight="1" x14ac:dyDescent="0.25">
      <c r="A348" s="717"/>
      <c r="B348" s="717"/>
      <c r="C348" s="717"/>
      <c r="D348" s="124" t="s">
        <v>54</v>
      </c>
      <c r="E348" s="124" t="s">
        <v>55</v>
      </c>
      <c r="F348" s="121" t="s">
        <v>203</v>
      </c>
      <c r="G348" s="125" t="s">
        <v>204</v>
      </c>
      <c r="H348" s="121" t="s">
        <v>205</v>
      </c>
      <c r="I348" s="126" t="s">
        <v>206</v>
      </c>
      <c r="J348" s="122" t="s">
        <v>207</v>
      </c>
    </row>
    <row r="349" spans="1:14" x14ac:dyDescent="0.25">
      <c r="A349" s="717"/>
      <c r="B349" s="717"/>
      <c r="C349" s="717"/>
      <c r="D349" s="127" t="s">
        <v>61</v>
      </c>
      <c r="E349" s="128" t="s">
        <v>208</v>
      </c>
      <c r="F349" s="128" t="s">
        <v>63</v>
      </c>
      <c r="G349" s="127" t="s">
        <v>209</v>
      </c>
      <c r="H349" s="127" t="s">
        <v>65</v>
      </c>
      <c r="I349" s="129" t="s">
        <v>210</v>
      </c>
      <c r="J349" s="129" t="s">
        <v>210</v>
      </c>
    </row>
    <row r="350" spans="1:14" ht="12" customHeight="1" x14ac:dyDescent="0.25">
      <c r="A350" s="718" t="s">
        <v>211</v>
      </c>
      <c r="B350" s="718" t="s">
        <v>212</v>
      </c>
      <c r="C350" s="131" t="s">
        <v>213</v>
      </c>
      <c r="D350" s="132">
        <f>SUM(D351)</f>
        <v>0</v>
      </c>
      <c r="E350" s="133"/>
      <c r="F350" s="133"/>
      <c r="G350" s="134"/>
      <c r="H350" s="134"/>
      <c r="I350" s="132">
        <f>SUM(I351)</f>
        <v>0</v>
      </c>
      <c r="J350" s="132">
        <f>SUM(J351)</f>
        <v>0</v>
      </c>
    </row>
    <row r="351" spans="1:14" x14ac:dyDescent="0.25">
      <c r="A351" s="718"/>
      <c r="B351" s="718"/>
      <c r="C351" s="135" t="s">
        <v>214</v>
      </c>
      <c r="D351" s="136"/>
      <c r="E351" s="103">
        <v>0</v>
      </c>
      <c r="F351" s="136"/>
      <c r="G351" s="136">
        <f>E351*(1+F351)</f>
        <v>0</v>
      </c>
      <c r="H351" s="136"/>
      <c r="I351" s="136">
        <f>D351*G351*H351</f>
        <v>0</v>
      </c>
      <c r="J351" s="137"/>
      <c r="L351" s="115">
        <v>6</v>
      </c>
      <c r="M351" s="115">
        <f>L341*100+L351+$M$2*10000</f>
        <v>61106</v>
      </c>
    </row>
    <row r="352" spans="1:14" ht="11.25" customHeight="1" x14ac:dyDescent="0.25">
      <c r="A352" s="716" t="s">
        <v>212</v>
      </c>
      <c r="B352" s="719" t="s">
        <v>211</v>
      </c>
      <c r="C352" s="77" t="s">
        <v>215</v>
      </c>
      <c r="D352" s="138">
        <f>SUM(D353:D357)</f>
        <v>0</v>
      </c>
      <c r="E352" s="139"/>
      <c r="F352" s="139"/>
      <c r="G352" s="140"/>
      <c r="H352" s="140"/>
      <c r="I352" s="138">
        <f>SUM(I353:I357)</f>
        <v>0</v>
      </c>
      <c r="J352" s="138">
        <f>SUM(J353:J357)</f>
        <v>0</v>
      </c>
    </row>
    <row r="353" spans="1:14" ht="12.75" customHeight="1" x14ac:dyDescent="0.25">
      <c r="A353" s="716"/>
      <c r="B353" s="719"/>
      <c r="C353" s="44" t="s">
        <v>86</v>
      </c>
      <c r="D353" s="164"/>
      <c r="E353" s="164"/>
      <c r="F353" s="144"/>
      <c r="G353" s="145">
        <f>E353*(1+F353)</f>
        <v>0</v>
      </c>
      <c r="H353" s="144"/>
      <c r="I353" s="146">
        <f>D353*G353*H353</f>
        <v>0</v>
      </c>
      <c r="J353" s="146"/>
      <c r="L353" s="115">
        <v>1</v>
      </c>
      <c r="M353" s="115">
        <f>L341*100+L353+$M$2*10000</f>
        <v>61101</v>
      </c>
      <c r="N353" s="115">
        <f>L341*100+L353</f>
        <v>1101</v>
      </c>
    </row>
    <row r="354" spans="1:14" ht="11.25" customHeight="1" x14ac:dyDescent="0.25">
      <c r="A354" s="716"/>
      <c r="B354" s="719"/>
      <c r="C354" s="44" t="s">
        <v>87</v>
      </c>
      <c r="D354" s="164"/>
      <c r="E354" s="164"/>
      <c r="F354" s="148"/>
      <c r="G354" s="149">
        <f>E354*(1+F354)</f>
        <v>0</v>
      </c>
      <c r="H354" s="144"/>
      <c r="I354" s="150">
        <f>D354*G354*H354</f>
        <v>0</v>
      </c>
      <c r="J354" s="146"/>
      <c r="L354" s="115">
        <v>2</v>
      </c>
      <c r="M354" s="115">
        <f>L341*100+L354+$M$2*10000</f>
        <v>61102</v>
      </c>
      <c r="N354" s="115">
        <f>L341*100+L354</f>
        <v>1102</v>
      </c>
    </row>
    <row r="355" spans="1:14" ht="11.25" customHeight="1" x14ac:dyDescent="0.25">
      <c r="A355" s="716"/>
      <c r="B355" s="719"/>
      <c r="C355" s="44" t="s">
        <v>88</v>
      </c>
      <c r="D355" s="164"/>
      <c r="E355" s="164"/>
      <c r="F355" s="148"/>
      <c r="G355" s="149">
        <f>E355*(1+F355)</f>
        <v>0</v>
      </c>
      <c r="H355" s="144"/>
      <c r="I355" s="150">
        <f>D355*G355*H355</f>
        <v>0</v>
      </c>
      <c r="J355" s="146"/>
      <c r="L355" s="115">
        <v>3</v>
      </c>
      <c r="M355" s="115">
        <f>L341*100+L355+$M$2*10000</f>
        <v>61103</v>
      </c>
      <c r="N355" s="115">
        <f>L341*100+L355</f>
        <v>1103</v>
      </c>
    </row>
    <row r="356" spans="1:14" ht="11.25" customHeight="1" x14ac:dyDescent="0.25">
      <c r="A356" s="716"/>
      <c r="B356" s="719"/>
      <c r="C356" s="44" t="s">
        <v>89</v>
      </c>
      <c r="D356" s="164"/>
      <c r="E356" s="164"/>
      <c r="F356" s="151"/>
      <c r="G356" s="149">
        <f>E356*(1+F356)</f>
        <v>0</v>
      </c>
      <c r="H356" s="144"/>
      <c r="I356" s="150">
        <f>D356*G356*H356</f>
        <v>0</v>
      </c>
      <c r="J356" s="146"/>
      <c r="L356" s="115">
        <v>4</v>
      </c>
      <c r="M356" s="115">
        <f>L341*100+L356+$M$2*10000</f>
        <v>61104</v>
      </c>
      <c r="N356" s="115">
        <f>L341*100+L356</f>
        <v>1104</v>
      </c>
    </row>
    <row r="357" spans="1:14" ht="11.25" customHeight="1" x14ac:dyDescent="0.25">
      <c r="A357" s="716"/>
      <c r="B357" s="719"/>
      <c r="C357" s="165" t="s">
        <v>90</v>
      </c>
      <c r="D357" s="164"/>
      <c r="E357" s="164"/>
      <c r="F357" s="151"/>
      <c r="G357" s="149"/>
      <c r="H357" s="144"/>
      <c r="I357" s="150"/>
      <c r="J357" s="146"/>
      <c r="L357" s="115">
        <v>5</v>
      </c>
      <c r="M357" s="115">
        <f>L341*100+L357+$M$2*10000</f>
        <v>61105</v>
      </c>
      <c r="N357" s="115">
        <f>L341*100+L357</f>
        <v>1105</v>
      </c>
    </row>
    <row r="358" spans="1:14" ht="12.75" customHeight="1" x14ac:dyDescent="0.25">
      <c r="A358" s="720" t="s">
        <v>91</v>
      </c>
      <c r="B358" s="720"/>
      <c r="C358" s="720"/>
      <c r="D358" s="152">
        <f>D350+D352</f>
        <v>0</v>
      </c>
      <c r="E358" s="153"/>
      <c r="F358" s="154"/>
      <c r="G358" s="154"/>
      <c r="H358" s="154"/>
      <c r="I358" s="152">
        <f>I350+I352</f>
        <v>0</v>
      </c>
      <c r="J358" s="152">
        <f>J350+J352</f>
        <v>0</v>
      </c>
    </row>
    <row r="359" spans="1:14" x14ac:dyDescent="0.25">
      <c r="A359" s="115" t="s">
        <v>216</v>
      </c>
      <c r="D359" s="155"/>
      <c r="E359" s="155"/>
    </row>
    <row r="360" spans="1:14" x14ac:dyDescent="0.25">
      <c r="A360" s="692" t="s">
        <v>23</v>
      </c>
      <c r="B360" s="692"/>
      <c r="C360" s="693">
        <f>Presentación!$C$3</f>
        <v>1990</v>
      </c>
      <c r="D360" s="693"/>
      <c r="E360" s="693"/>
      <c r="F360" s="693"/>
      <c r="G360" s="693"/>
      <c r="H360" s="693"/>
      <c r="I360" s="693"/>
      <c r="J360" s="693"/>
    </row>
    <row r="361" spans="1:14" ht="12.75" customHeight="1" x14ac:dyDescent="0.25">
      <c r="A361" s="710" t="s">
        <v>24</v>
      </c>
      <c r="B361" s="710"/>
      <c r="C361" s="711" t="s">
        <v>109</v>
      </c>
      <c r="D361" s="711"/>
      <c r="E361" s="711"/>
      <c r="F361" s="711"/>
      <c r="G361" s="711"/>
      <c r="H361" s="711"/>
      <c r="I361" s="711"/>
      <c r="J361" s="711"/>
      <c r="L361" s="115">
        <v>12</v>
      </c>
    </row>
    <row r="362" spans="1:14" ht="12.75" customHeight="1" x14ac:dyDescent="0.25">
      <c r="A362" s="710" t="s">
        <v>187</v>
      </c>
      <c r="B362" s="710"/>
      <c r="C362" s="712" t="s">
        <v>188</v>
      </c>
      <c r="D362" s="712"/>
      <c r="E362" s="712"/>
      <c r="F362" s="712"/>
      <c r="G362" s="712"/>
      <c r="H362" s="712"/>
      <c r="I362" s="712"/>
      <c r="J362" s="712"/>
      <c r="L362" s="163"/>
      <c r="M362" s="163"/>
    </row>
    <row r="363" spans="1:14" ht="12.75" customHeight="1" x14ac:dyDescent="0.25">
      <c r="A363" s="710" t="s">
        <v>27</v>
      </c>
      <c r="B363" s="710"/>
      <c r="C363" s="713" t="s">
        <v>189</v>
      </c>
      <c r="D363" s="713"/>
      <c r="E363" s="713"/>
      <c r="F363" s="713"/>
      <c r="G363" s="713"/>
      <c r="H363" s="713"/>
      <c r="I363" s="713"/>
      <c r="J363" s="713"/>
    </row>
    <row r="364" spans="1:14" ht="12.75" customHeight="1" x14ac:dyDescent="0.25">
      <c r="A364" s="710" t="s">
        <v>190</v>
      </c>
      <c r="B364" s="710"/>
      <c r="C364" s="712" t="s">
        <v>191</v>
      </c>
      <c r="D364" s="712"/>
      <c r="E364" s="712"/>
      <c r="F364" s="712"/>
      <c r="G364" s="712"/>
      <c r="H364" s="712"/>
      <c r="I364" s="712"/>
      <c r="J364" s="712"/>
    </row>
    <row r="365" spans="1:14" ht="18" customHeight="1" x14ac:dyDescent="0.25">
      <c r="A365" s="714" t="s">
        <v>33</v>
      </c>
      <c r="B365" s="714"/>
      <c r="C365" s="118"/>
      <c r="D365" s="119" t="s">
        <v>35</v>
      </c>
      <c r="E365" s="715" t="s">
        <v>36</v>
      </c>
      <c r="F365" s="715"/>
      <c r="G365" s="715"/>
      <c r="H365" s="715" t="s">
        <v>35</v>
      </c>
      <c r="I365" s="715"/>
      <c r="J365" s="715"/>
    </row>
    <row r="366" spans="1:14" ht="54.75" customHeight="1" x14ac:dyDescent="0.25">
      <c r="A366" s="716" t="s">
        <v>37</v>
      </c>
      <c r="B366" s="716"/>
      <c r="C366" s="717" t="s">
        <v>38</v>
      </c>
      <c r="D366" s="121" t="s">
        <v>192</v>
      </c>
      <c r="E366" s="122" t="s">
        <v>193</v>
      </c>
      <c r="F366" s="121" t="s">
        <v>194</v>
      </c>
      <c r="G366" s="121" t="s">
        <v>195</v>
      </c>
      <c r="H366" s="121" t="s">
        <v>43</v>
      </c>
      <c r="I366" s="122" t="s">
        <v>196</v>
      </c>
      <c r="J366" s="122" t="s">
        <v>196</v>
      </c>
    </row>
    <row r="367" spans="1:14" ht="23.25" customHeight="1" x14ac:dyDescent="0.25">
      <c r="A367" s="717" t="s">
        <v>197</v>
      </c>
      <c r="B367" s="717" t="s">
        <v>47</v>
      </c>
      <c r="C367" s="717"/>
      <c r="D367" s="121" t="s">
        <v>48</v>
      </c>
      <c r="E367" s="123" t="s">
        <v>198</v>
      </c>
      <c r="F367" s="121" t="s">
        <v>199</v>
      </c>
      <c r="G367" s="121" t="s">
        <v>200</v>
      </c>
      <c r="H367" s="121" t="s">
        <v>51</v>
      </c>
      <c r="I367" s="122" t="s">
        <v>201</v>
      </c>
      <c r="J367" s="122" t="s">
        <v>202</v>
      </c>
    </row>
    <row r="368" spans="1:14" ht="47.25" customHeight="1" x14ac:dyDescent="0.25">
      <c r="A368" s="717"/>
      <c r="B368" s="717"/>
      <c r="C368" s="717"/>
      <c r="D368" s="124" t="s">
        <v>54</v>
      </c>
      <c r="E368" s="124" t="s">
        <v>55</v>
      </c>
      <c r="F368" s="121" t="s">
        <v>203</v>
      </c>
      <c r="G368" s="125" t="s">
        <v>204</v>
      </c>
      <c r="H368" s="121" t="s">
        <v>205</v>
      </c>
      <c r="I368" s="126" t="s">
        <v>206</v>
      </c>
      <c r="J368" s="122" t="s">
        <v>207</v>
      </c>
    </row>
    <row r="369" spans="1:14" x14ac:dyDescent="0.25">
      <c r="A369" s="717"/>
      <c r="B369" s="717"/>
      <c r="C369" s="717"/>
      <c r="D369" s="127" t="s">
        <v>61</v>
      </c>
      <c r="E369" s="128" t="s">
        <v>208</v>
      </c>
      <c r="F369" s="128" t="s">
        <v>63</v>
      </c>
      <c r="G369" s="127" t="s">
        <v>209</v>
      </c>
      <c r="H369" s="127" t="s">
        <v>65</v>
      </c>
      <c r="I369" s="129" t="s">
        <v>210</v>
      </c>
      <c r="J369" s="129" t="s">
        <v>210</v>
      </c>
    </row>
    <row r="370" spans="1:14" ht="12" customHeight="1" x14ac:dyDescent="0.25">
      <c r="A370" s="718" t="s">
        <v>211</v>
      </c>
      <c r="B370" s="718" t="s">
        <v>212</v>
      </c>
      <c r="C370" s="131" t="s">
        <v>213</v>
      </c>
      <c r="D370" s="132">
        <f>SUM(D371)</f>
        <v>0</v>
      </c>
      <c r="E370" s="133"/>
      <c r="F370" s="133"/>
      <c r="G370" s="134"/>
      <c r="H370" s="134"/>
      <c r="I370" s="132">
        <f>SUM(I371)</f>
        <v>0</v>
      </c>
      <c r="J370" s="132">
        <f>SUM(J371)</f>
        <v>0</v>
      </c>
    </row>
    <row r="371" spans="1:14" x14ac:dyDescent="0.25">
      <c r="A371" s="718"/>
      <c r="B371" s="718"/>
      <c r="C371" s="135" t="s">
        <v>214</v>
      </c>
      <c r="D371" s="136"/>
      <c r="E371" s="103">
        <v>0</v>
      </c>
      <c r="F371" s="136"/>
      <c r="G371" s="136">
        <f>E371*(1+F371)</f>
        <v>0</v>
      </c>
      <c r="H371" s="136"/>
      <c r="I371" s="136">
        <f>D371*G371*H371</f>
        <v>0</v>
      </c>
      <c r="J371" s="137"/>
      <c r="L371" s="115">
        <v>6</v>
      </c>
      <c r="M371" s="115">
        <f>L361*100+L371+$M$2*10000</f>
        <v>61206</v>
      </c>
    </row>
    <row r="372" spans="1:14" ht="11.25" customHeight="1" x14ac:dyDescent="0.25">
      <c r="A372" s="716" t="s">
        <v>212</v>
      </c>
      <c r="B372" s="719" t="s">
        <v>211</v>
      </c>
      <c r="C372" s="77" t="s">
        <v>215</v>
      </c>
      <c r="D372" s="138">
        <f>SUM(D373:D377)</f>
        <v>0</v>
      </c>
      <c r="E372" s="139"/>
      <c r="F372" s="139"/>
      <c r="G372" s="140"/>
      <c r="H372" s="140"/>
      <c r="I372" s="138">
        <f>SUM(I373:I377)</f>
        <v>0</v>
      </c>
      <c r="J372" s="138">
        <f>SUM(J373:J377)</f>
        <v>0</v>
      </c>
    </row>
    <row r="373" spans="1:14" ht="12.75" customHeight="1" x14ac:dyDescent="0.25">
      <c r="A373" s="716"/>
      <c r="B373" s="719"/>
      <c r="C373" s="44" t="s">
        <v>86</v>
      </c>
      <c r="D373" s="164"/>
      <c r="E373" s="164"/>
      <c r="F373" s="144"/>
      <c r="G373" s="145">
        <f>E373*(1+F373)</f>
        <v>0</v>
      </c>
      <c r="H373" s="144"/>
      <c r="I373" s="146">
        <f>D373*G373*H373</f>
        <v>0</v>
      </c>
      <c r="J373" s="146"/>
      <c r="L373" s="115">
        <v>1</v>
      </c>
      <c r="M373" s="115">
        <f>L361*100+L373+$M$2*10000</f>
        <v>61201</v>
      </c>
      <c r="N373" s="115">
        <f>L361*100+L373</f>
        <v>1201</v>
      </c>
    </row>
    <row r="374" spans="1:14" ht="11.25" customHeight="1" x14ac:dyDescent="0.25">
      <c r="A374" s="716"/>
      <c r="B374" s="719"/>
      <c r="C374" s="44" t="s">
        <v>87</v>
      </c>
      <c r="D374" s="164"/>
      <c r="E374" s="164"/>
      <c r="F374" s="148"/>
      <c r="G374" s="149">
        <f>E374*(1+F374)</f>
        <v>0</v>
      </c>
      <c r="H374" s="144"/>
      <c r="I374" s="150">
        <f>D374*G374*H374</f>
        <v>0</v>
      </c>
      <c r="J374" s="146"/>
      <c r="L374" s="115">
        <v>2</v>
      </c>
      <c r="M374" s="115">
        <f>L361*100+L374+$M$2*10000</f>
        <v>61202</v>
      </c>
      <c r="N374" s="115">
        <f>L361*100+L374</f>
        <v>1202</v>
      </c>
    </row>
    <row r="375" spans="1:14" ht="11.25" customHeight="1" x14ac:dyDescent="0.25">
      <c r="A375" s="716"/>
      <c r="B375" s="719"/>
      <c r="C375" s="44" t="s">
        <v>88</v>
      </c>
      <c r="D375" s="164"/>
      <c r="E375" s="164"/>
      <c r="F375" s="148"/>
      <c r="G375" s="149">
        <f>E375*(1+F375)</f>
        <v>0</v>
      </c>
      <c r="H375" s="144"/>
      <c r="I375" s="150">
        <f>D375*G375*H375</f>
        <v>0</v>
      </c>
      <c r="J375" s="146"/>
      <c r="L375" s="115">
        <v>3</v>
      </c>
      <c r="M375" s="115">
        <f>L361*100+L375+$M$2*10000</f>
        <v>61203</v>
      </c>
      <c r="N375" s="115">
        <f>L361*100+L375</f>
        <v>1203</v>
      </c>
    </row>
    <row r="376" spans="1:14" ht="11.25" customHeight="1" x14ac:dyDescent="0.25">
      <c r="A376" s="716"/>
      <c r="B376" s="719"/>
      <c r="C376" s="44" t="s">
        <v>89</v>
      </c>
      <c r="D376" s="164"/>
      <c r="E376" s="164"/>
      <c r="F376" s="151"/>
      <c r="G376" s="149">
        <f>E376*(1+F376)</f>
        <v>0</v>
      </c>
      <c r="H376" s="144"/>
      <c r="I376" s="150">
        <f>D376*G376*H376</f>
        <v>0</v>
      </c>
      <c r="J376" s="146"/>
      <c r="L376" s="115">
        <v>4</v>
      </c>
      <c r="M376" s="115">
        <f>L361*100+L376+$M$2*10000</f>
        <v>61204</v>
      </c>
      <c r="N376" s="115">
        <f>L361*100+L376</f>
        <v>1204</v>
      </c>
    </row>
    <row r="377" spans="1:14" ht="11.25" customHeight="1" x14ac:dyDescent="0.25">
      <c r="A377" s="716"/>
      <c r="B377" s="719"/>
      <c r="C377" s="165" t="s">
        <v>90</v>
      </c>
      <c r="D377" s="164"/>
      <c r="E377" s="164"/>
      <c r="F377" s="151"/>
      <c r="G377" s="149"/>
      <c r="H377" s="144"/>
      <c r="I377" s="150"/>
      <c r="J377" s="146"/>
      <c r="L377" s="115">
        <v>5</v>
      </c>
      <c r="M377" s="115">
        <f>L361*100+L377+$M$2*10000</f>
        <v>61205</v>
      </c>
      <c r="N377" s="115">
        <f>L361*100+L377</f>
        <v>1205</v>
      </c>
    </row>
    <row r="378" spans="1:14" ht="12.75" customHeight="1" x14ac:dyDescent="0.25">
      <c r="A378" s="720" t="s">
        <v>91</v>
      </c>
      <c r="B378" s="720"/>
      <c r="C378" s="720"/>
      <c r="D378" s="152">
        <f>D370+D372</f>
        <v>0</v>
      </c>
      <c r="E378" s="153"/>
      <c r="F378" s="154"/>
      <c r="G378" s="154"/>
      <c r="H378" s="154"/>
      <c r="I378" s="152">
        <f>I370+I372</f>
        <v>0</v>
      </c>
      <c r="J378" s="152">
        <f>J370+J372</f>
        <v>0</v>
      </c>
    </row>
    <row r="379" spans="1:14" x14ac:dyDescent="0.25">
      <c r="A379" s="115" t="s">
        <v>216</v>
      </c>
      <c r="D379" s="155"/>
      <c r="E379" s="155"/>
    </row>
    <row r="380" spans="1:14" x14ac:dyDescent="0.25">
      <c r="D380" s="155"/>
      <c r="E380" s="155"/>
    </row>
    <row r="381" spans="1:14" x14ac:dyDescent="0.25">
      <c r="D381" s="155"/>
      <c r="E381" s="155"/>
    </row>
    <row r="382" spans="1:14" x14ac:dyDescent="0.25">
      <c r="D382" s="155"/>
      <c r="E382" s="155"/>
    </row>
    <row r="383" spans="1:14" x14ac:dyDescent="0.25">
      <c r="D383" s="155"/>
      <c r="E383" s="155"/>
    </row>
    <row r="384" spans="1:14" x14ac:dyDescent="0.25">
      <c r="D384" s="155"/>
      <c r="E384" s="155"/>
    </row>
    <row r="385" spans="4:5" x14ac:dyDescent="0.25">
      <c r="D385" s="155"/>
      <c r="E385" s="155"/>
    </row>
    <row r="386" spans="4:5" x14ac:dyDescent="0.25">
      <c r="D386" s="155"/>
      <c r="E386" s="155"/>
    </row>
    <row r="387" spans="4:5" x14ac:dyDescent="0.25">
      <c r="D387" s="155"/>
      <c r="E387" s="155"/>
    </row>
    <row r="388" spans="4:5" x14ac:dyDescent="0.25">
      <c r="D388" s="155"/>
      <c r="E388" s="155"/>
    </row>
    <row r="389" spans="4:5" x14ac:dyDescent="0.25">
      <c r="D389" s="155"/>
      <c r="E389" s="155"/>
    </row>
    <row r="390" spans="4:5" x14ac:dyDescent="0.25">
      <c r="D390" s="155"/>
      <c r="E390" s="155"/>
    </row>
    <row r="391" spans="4:5" s="115" customFormat="1" ht="11.5" x14ac:dyDescent="0.25"/>
    <row r="392" spans="4:5" s="115" customFormat="1" ht="12.75" customHeight="1" x14ac:dyDescent="0.25"/>
    <row r="393" spans="4:5" s="115" customFormat="1" ht="12.75" customHeight="1" x14ac:dyDescent="0.25"/>
    <row r="394" spans="4:5" s="115" customFormat="1" ht="12.75" customHeight="1" x14ac:dyDescent="0.25"/>
    <row r="395" spans="4:5" s="115" customFormat="1" ht="12.75" customHeight="1" x14ac:dyDescent="0.25"/>
    <row r="396" spans="4:5" s="115" customFormat="1" ht="17.25" customHeight="1" x14ac:dyDescent="0.25"/>
    <row r="397" spans="4:5" s="115" customFormat="1" ht="54.75" customHeight="1" x14ac:dyDescent="0.25"/>
    <row r="398" spans="4:5" s="115" customFormat="1" ht="24.75" customHeight="1" x14ac:dyDescent="0.25"/>
    <row r="399" spans="4:5" s="115" customFormat="1" ht="47.25" customHeight="1" x14ac:dyDescent="0.25"/>
    <row r="400" spans="4:5" s="115" customFormat="1" ht="11.5" x14ac:dyDescent="0.25"/>
    <row r="401" s="115" customFormat="1" ht="12.75" customHeight="1" x14ac:dyDescent="0.25"/>
    <row r="402" s="115" customFormat="1" ht="11.25" customHeight="1" x14ac:dyDescent="0.25"/>
    <row r="403" s="115" customFormat="1" ht="11.25" customHeight="1" x14ac:dyDescent="0.25"/>
    <row r="404" s="115" customFormat="1" ht="11.25" customHeight="1" x14ac:dyDescent="0.25"/>
    <row r="405" s="115" customFormat="1" ht="11.25" customHeight="1" x14ac:dyDescent="0.25"/>
    <row r="406" s="115" customFormat="1" ht="11.25" customHeight="1" x14ac:dyDescent="0.25"/>
    <row r="407" s="115" customFormat="1" ht="11.25" customHeight="1" x14ac:dyDescent="0.25"/>
    <row r="408" s="115" customFormat="1" ht="12.75" customHeight="1" x14ac:dyDescent="0.25"/>
    <row r="409" s="115" customFormat="1" ht="11.5" x14ac:dyDescent="0.25"/>
    <row r="410" s="115" customFormat="1" ht="11.5" x14ac:dyDescent="0.25"/>
    <row r="411" s="115" customFormat="1" ht="11.5" x14ac:dyDescent="0.25"/>
    <row r="412" s="115" customFormat="1" ht="11.5" x14ac:dyDescent="0.25"/>
    <row r="413" s="115" customFormat="1" ht="11.5" x14ac:dyDescent="0.25"/>
    <row r="414" s="115" customFormat="1" ht="11.5" x14ac:dyDescent="0.25"/>
    <row r="415" s="115" customFormat="1" ht="11.5" x14ac:dyDescent="0.25"/>
    <row r="416" s="115" customFormat="1" ht="11.5" x14ac:dyDescent="0.25"/>
    <row r="417" s="115" customFormat="1" ht="11.5" x14ac:dyDescent="0.25"/>
    <row r="418" s="115" customFormat="1" ht="11.5" x14ac:dyDescent="0.25"/>
    <row r="419" s="115" customFormat="1" ht="11.5" x14ac:dyDescent="0.25"/>
    <row r="420" s="115" customFormat="1" ht="11.5" x14ac:dyDescent="0.25"/>
    <row r="421" s="115" customFormat="1" ht="11.5" x14ac:dyDescent="0.25"/>
    <row r="422" s="115" customFormat="1" ht="12.75" customHeight="1" x14ac:dyDescent="0.25"/>
    <row r="423" s="115" customFormat="1" ht="12.75" customHeight="1" x14ac:dyDescent="0.25"/>
    <row r="424" s="115" customFormat="1" ht="12.75" customHeight="1" x14ac:dyDescent="0.25"/>
    <row r="425" s="115" customFormat="1" ht="12.75" customHeight="1" x14ac:dyDescent="0.25"/>
    <row r="426" s="115" customFormat="1" ht="17.25" customHeight="1" x14ac:dyDescent="0.25"/>
    <row r="427" s="115" customFormat="1" ht="54.75" customHeight="1" x14ac:dyDescent="0.25"/>
    <row r="428" s="115" customFormat="1" ht="27" customHeight="1" x14ac:dyDescent="0.25"/>
    <row r="429" s="115" customFormat="1" ht="47.25" customHeight="1" x14ac:dyDescent="0.25"/>
    <row r="430" s="115" customFormat="1" ht="11.5" x14ac:dyDescent="0.25"/>
    <row r="431" s="115" customFormat="1" ht="12.75" customHeight="1" x14ac:dyDescent="0.25"/>
    <row r="432" s="115" customFormat="1" ht="11.25" customHeight="1" x14ac:dyDescent="0.25"/>
    <row r="433" s="115" customFormat="1" ht="11.25" customHeight="1" x14ac:dyDescent="0.25"/>
    <row r="434" s="115" customFormat="1" ht="11.25" customHeight="1" x14ac:dyDescent="0.25"/>
    <row r="435" s="115" customFormat="1" ht="11.25" customHeight="1" x14ac:dyDescent="0.25"/>
    <row r="436" s="115" customFormat="1" ht="11.25" customHeight="1" x14ac:dyDescent="0.25"/>
    <row r="437" s="115" customFormat="1" ht="11.25" customHeight="1" x14ac:dyDescent="0.25"/>
    <row r="438" s="115" customFormat="1" ht="12.75" customHeight="1" x14ac:dyDescent="0.25"/>
    <row r="439" s="115" customFormat="1" ht="11.5" x14ac:dyDescent="0.25"/>
    <row r="440" s="115" customFormat="1" ht="11.5" x14ac:dyDescent="0.25"/>
    <row r="441" s="115" customFormat="1" ht="11.5" x14ac:dyDescent="0.25"/>
    <row r="442" s="115" customFormat="1" ht="11.5" x14ac:dyDescent="0.25"/>
    <row r="443" s="115" customFormat="1" ht="11.5" x14ac:dyDescent="0.25"/>
    <row r="444" s="115" customFormat="1" ht="11.5" x14ac:dyDescent="0.25"/>
    <row r="445" s="115" customFormat="1" ht="11.5" x14ac:dyDescent="0.25"/>
    <row r="446" s="115" customFormat="1" ht="11.5" x14ac:dyDescent="0.25"/>
    <row r="447" s="115" customFormat="1" ht="11.5" x14ac:dyDescent="0.25"/>
    <row r="448" s="115" customFormat="1" ht="11.5" x14ac:dyDescent="0.25"/>
    <row r="449" s="115" customFormat="1" ht="11.5" x14ac:dyDescent="0.25"/>
    <row r="450" s="115" customFormat="1" ht="11.5" x14ac:dyDescent="0.25"/>
    <row r="451" s="115" customFormat="1" ht="11.5" x14ac:dyDescent="0.25"/>
    <row r="452" s="115" customFormat="1" ht="12.75" customHeight="1" x14ac:dyDescent="0.25"/>
    <row r="453" s="115" customFormat="1" ht="12.75" customHeight="1" x14ac:dyDescent="0.25"/>
    <row r="454" s="115" customFormat="1" ht="12.75" customHeight="1" x14ac:dyDescent="0.25"/>
    <row r="455" s="115" customFormat="1" ht="12.75" customHeight="1" x14ac:dyDescent="0.25"/>
    <row r="456" s="115" customFormat="1" ht="18" customHeight="1" x14ac:dyDescent="0.25"/>
    <row r="457" s="115" customFormat="1" ht="54.75" customHeight="1" x14ac:dyDescent="0.25"/>
    <row r="458" s="115" customFormat="1" ht="21" customHeight="1" x14ac:dyDescent="0.25"/>
    <row r="459" s="115" customFormat="1" ht="47.25" customHeight="1" x14ac:dyDescent="0.25"/>
    <row r="460" s="115" customFormat="1" ht="11.5" x14ac:dyDescent="0.25"/>
    <row r="461" s="115" customFormat="1" ht="12.75" customHeight="1" x14ac:dyDescent="0.25"/>
    <row r="462" s="115" customFormat="1" ht="11.25" customHeight="1" x14ac:dyDescent="0.25"/>
    <row r="463" s="115" customFormat="1" ht="11.25" customHeight="1" x14ac:dyDescent="0.25"/>
    <row r="464" s="115" customFormat="1" ht="11.25" customHeight="1" x14ac:dyDescent="0.25"/>
    <row r="465" spans="1:10" s="115" customFormat="1" ht="11.25" customHeight="1" x14ac:dyDescent="0.25"/>
    <row r="466" spans="1:10" s="115" customFormat="1" ht="11.25" customHeight="1" x14ac:dyDescent="0.25"/>
    <row r="467" spans="1:10" s="115" customFormat="1" ht="11.25" customHeight="1" x14ac:dyDescent="0.25"/>
    <row r="468" spans="1:10" s="115" customFormat="1" ht="12.75" customHeight="1" x14ac:dyDescent="0.25"/>
    <row r="469" spans="1:10" x14ac:dyDescent="0.25">
      <c r="D469" s="155"/>
      <c r="E469" s="155"/>
    </row>
    <row r="470" spans="1:10" x14ac:dyDescent="0.25">
      <c r="D470" s="155"/>
      <c r="E470" s="155"/>
    </row>
    <row r="471" spans="1:10" x14ac:dyDescent="0.25">
      <c r="D471" s="155"/>
      <c r="E471" s="155"/>
    </row>
    <row r="472" spans="1:10" x14ac:dyDescent="0.25">
      <c r="D472" s="155"/>
      <c r="E472" s="155"/>
    </row>
    <row r="473" spans="1:10" x14ac:dyDescent="0.25">
      <c r="D473" s="155"/>
      <c r="E473" s="155"/>
    </row>
    <row r="474" spans="1:10" x14ac:dyDescent="0.25">
      <c r="D474" s="155"/>
      <c r="E474" s="155"/>
    </row>
    <row r="475" spans="1:10" x14ac:dyDescent="0.25">
      <c r="D475" s="155"/>
      <c r="E475" s="155"/>
    </row>
    <row r="476" spans="1:10" x14ac:dyDescent="0.25">
      <c r="A476" s="168"/>
      <c r="B476" s="168"/>
      <c r="C476" s="168"/>
      <c r="D476" s="169"/>
      <c r="E476" s="169"/>
      <c r="F476" s="169"/>
      <c r="G476" s="169"/>
      <c r="H476" s="169"/>
      <c r="I476" s="170"/>
      <c r="J476" s="170"/>
    </row>
    <row r="477" spans="1:10" x14ac:dyDescent="0.25">
      <c r="A477" s="168"/>
      <c r="B477" s="168"/>
      <c r="C477" s="171"/>
      <c r="D477" s="172"/>
      <c r="E477" s="172"/>
      <c r="F477" s="172"/>
      <c r="G477" s="172"/>
      <c r="H477" s="172"/>
      <c r="I477" s="173"/>
      <c r="J477" s="173"/>
    </row>
    <row r="478" spans="1:10" x14ac:dyDescent="0.25">
      <c r="A478" s="168"/>
      <c r="B478" s="168"/>
      <c r="C478" s="168"/>
      <c r="D478" s="172"/>
      <c r="E478" s="172"/>
      <c r="F478" s="172"/>
      <c r="G478" s="172"/>
      <c r="H478" s="172"/>
      <c r="I478" s="173"/>
      <c r="J478" s="173"/>
    </row>
    <row r="479" spans="1:10" x14ac:dyDescent="0.25">
      <c r="A479" s="168"/>
      <c r="B479" s="168"/>
      <c r="C479" s="168"/>
      <c r="D479" s="169"/>
      <c r="E479" s="169"/>
      <c r="F479" s="172"/>
      <c r="G479" s="172"/>
      <c r="H479" s="172"/>
      <c r="I479" s="170"/>
      <c r="J479" s="170"/>
    </row>
    <row r="480" spans="1:10" x14ac:dyDescent="0.25">
      <c r="A480" s="168"/>
      <c r="B480" s="168"/>
      <c r="C480" s="168"/>
      <c r="D480" s="169"/>
      <c r="E480" s="169"/>
      <c r="F480" s="172"/>
      <c r="G480" s="172"/>
      <c r="H480" s="172"/>
      <c r="I480" s="170"/>
      <c r="J480" s="170"/>
    </row>
    <row r="481" spans="1:10" x14ac:dyDescent="0.25">
      <c r="A481" s="168"/>
      <c r="B481" s="168"/>
      <c r="C481" s="168"/>
      <c r="D481" s="172"/>
      <c r="E481" s="172"/>
      <c r="F481" s="172"/>
      <c r="G481" s="169"/>
      <c r="H481" s="172"/>
      <c r="I481" s="174"/>
      <c r="J481" s="174"/>
    </row>
    <row r="482" spans="1:10" x14ac:dyDescent="0.25">
      <c r="A482" s="168"/>
      <c r="B482" s="168"/>
      <c r="C482" s="168"/>
      <c r="D482" s="175"/>
      <c r="E482" s="175"/>
      <c r="F482" s="172"/>
      <c r="G482" s="175"/>
      <c r="H482" s="175"/>
    </row>
    <row r="483" spans="1:10" x14ac:dyDescent="0.25">
      <c r="A483" s="168"/>
      <c r="B483" s="168"/>
      <c r="C483" s="176"/>
      <c r="D483" s="172"/>
      <c r="E483" s="172"/>
      <c r="F483" s="172"/>
      <c r="G483" s="172"/>
      <c r="H483" s="172"/>
      <c r="I483" s="174"/>
      <c r="J483" s="174"/>
    </row>
    <row r="484" spans="1:10" x14ac:dyDescent="0.25">
      <c r="A484" s="168"/>
      <c r="B484" s="168"/>
      <c r="C484" s="176"/>
      <c r="D484" s="172"/>
      <c r="E484" s="172"/>
      <c r="F484" s="172"/>
      <c r="G484" s="172"/>
      <c r="H484" s="172"/>
      <c r="I484" s="174"/>
      <c r="J484" s="174"/>
    </row>
    <row r="485" spans="1:10" x14ac:dyDescent="0.25">
      <c r="D485" s="175"/>
      <c r="E485" s="175"/>
      <c r="F485" s="175"/>
      <c r="G485" s="175"/>
      <c r="H485" s="175"/>
      <c r="I485" s="174"/>
      <c r="J485" s="174"/>
    </row>
    <row r="486" spans="1:10" x14ac:dyDescent="0.25">
      <c r="A486" s="168"/>
      <c r="B486" s="168"/>
      <c r="C486" s="176"/>
      <c r="D486" s="172"/>
      <c r="E486" s="172"/>
      <c r="F486" s="172"/>
      <c r="G486" s="172"/>
      <c r="H486" s="172"/>
      <c r="I486" s="174"/>
      <c r="J486" s="174"/>
    </row>
    <row r="487" spans="1:10" x14ac:dyDescent="0.25">
      <c r="A487" s="168"/>
      <c r="B487" s="168"/>
      <c r="C487" s="176"/>
      <c r="D487" s="172"/>
      <c r="E487" s="172"/>
      <c r="F487" s="172"/>
      <c r="G487" s="172"/>
      <c r="H487" s="175"/>
      <c r="I487" s="174"/>
      <c r="J487" s="174"/>
    </row>
    <row r="488" spans="1:10" x14ac:dyDescent="0.25">
      <c r="D488" s="175"/>
      <c r="E488" s="175"/>
      <c r="F488" s="175"/>
      <c r="G488" s="175"/>
      <c r="H488" s="175"/>
      <c r="I488" s="174"/>
      <c r="J488" s="174"/>
    </row>
    <row r="489" spans="1:10" x14ac:dyDescent="0.25">
      <c r="A489" s="168"/>
      <c r="B489" s="168"/>
      <c r="C489" s="176"/>
      <c r="D489" s="172"/>
      <c r="E489" s="172"/>
      <c r="F489" s="172"/>
      <c r="G489" s="172"/>
      <c r="H489" s="172"/>
      <c r="I489" s="174"/>
      <c r="J489" s="174"/>
    </row>
    <row r="490" spans="1:10" x14ac:dyDescent="0.25">
      <c r="A490" s="168"/>
      <c r="B490" s="168"/>
      <c r="C490" s="176"/>
      <c r="D490" s="172"/>
      <c r="E490" s="172"/>
      <c r="F490" s="172"/>
      <c r="G490" s="172"/>
      <c r="H490" s="172"/>
      <c r="I490" s="174"/>
      <c r="J490" s="174"/>
    </row>
    <row r="491" spans="1:10" x14ac:dyDescent="0.25">
      <c r="D491" s="175"/>
      <c r="E491" s="175"/>
      <c r="F491" s="175"/>
      <c r="G491" s="175"/>
      <c r="H491" s="175"/>
      <c r="I491" s="174"/>
      <c r="J491" s="174"/>
    </row>
    <row r="492" spans="1:10" x14ac:dyDescent="0.25">
      <c r="A492" s="168"/>
      <c r="B492" s="168"/>
      <c r="C492" s="176"/>
      <c r="D492" s="172"/>
      <c r="E492" s="172"/>
      <c r="F492" s="172"/>
      <c r="G492" s="172"/>
      <c r="H492" s="172"/>
      <c r="I492" s="174"/>
      <c r="J492" s="174"/>
    </row>
    <row r="493" spans="1:10" x14ac:dyDescent="0.25">
      <c r="A493" s="168"/>
      <c r="B493" s="168"/>
      <c r="C493" s="176"/>
      <c r="D493" s="172"/>
      <c r="E493" s="172"/>
      <c r="F493" s="172"/>
      <c r="G493" s="172"/>
      <c r="H493" s="172"/>
      <c r="I493" s="174"/>
      <c r="J493" s="174"/>
    </row>
    <row r="494" spans="1:10" x14ac:dyDescent="0.25">
      <c r="D494" s="175"/>
      <c r="E494" s="175"/>
      <c r="F494" s="175"/>
      <c r="G494" s="175"/>
      <c r="H494" s="175"/>
      <c r="I494" s="174"/>
      <c r="J494" s="174"/>
    </row>
    <row r="495" spans="1:10" x14ac:dyDescent="0.25">
      <c r="A495" s="168"/>
      <c r="B495" s="168"/>
      <c r="C495" s="176"/>
      <c r="D495" s="175"/>
      <c r="E495" s="175"/>
      <c r="F495" s="175"/>
      <c r="G495" s="172"/>
      <c r="H495" s="175"/>
      <c r="I495" s="174"/>
      <c r="J495" s="174"/>
    </row>
    <row r="496" spans="1:10" x14ac:dyDescent="0.25">
      <c r="A496" s="168"/>
      <c r="B496" s="168"/>
      <c r="C496" s="176"/>
      <c r="D496" s="172"/>
      <c r="E496" s="172"/>
      <c r="F496" s="172"/>
      <c r="G496" s="172"/>
      <c r="H496" s="172"/>
      <c r="I496" s="174"/>
      <c r="J496" s="174"/>
    </row>
    <row r="497" spans="1:10" x14ac:dyDescent="0.25">
      <c r="D497" s="175"/>
      <c r="E497" s="175"/>
      <c r="F497" s="175"/>
      <c r="G497" s="175"/>
      <c r="H497" s="172"/>
      <c r="I497" s="174"/>
      <c r="J497" s="174"/>
    </row>
    <row r="498" spans="1:10" x14ac:dyDescent="0.25">
      <c r="A498" s="177"/>
      <c r="B498" s="177"/>
      <c r="C498" s="177"/>
      <c r="D498" s="175"/>
      <c r="E498" s="175"/>
      <c r="F498" s="172"/>
      <c r="G498" s="172"/>
      <c r="H498" s="172"/>
      <c r="I498" s="174"/>
      <c r="J498" s="174"/>
    </row>
    <row r="499" spans="1:10" x14ac:dyDescent="0.25">
      <c r="A499" s="177"/>
      <c r="B499" s="177"/>
      <c r="C499" s="177"/>
      <c r="D499" s="175"/>
      <c r="E499" s="175"/>
      <c r="F499" s="172"/>
      <c r="G499" s="172"/>
      <c r="H499" s="172"/>
      <c r="I499" s="174"/>
      <c r="J499" s="174"/>
    </row>
    <row r="500" spans="1:10" x14ac:dyDescent="0.25">
      <c r="D500" s="175"/>
      <c r="E500" s="175"/>
      <c r="F500" s="175"/>
      <c r="G500" s="175"/>
      <c r="H500" s="175"/>
      <c r="I500" s="174"/>
      <c r="J500" s="174"/>
    </row>
    <row r="502" spans="1:10" x14ac:dyDescent="0.25">
      <c r="D502" s="175"/>
      <c r="E502" s="175"/>
    </row>
  </sheetData>
  <autoFilter ref="A1:M379" xr:uid="{00000000-0009-0000-0000-000005000000}"/>
  <mergeCells count="418">
    <mergeCell ref="A372:A377"/>
    <mergeCell ref="B372:B377"/>
    <mergeCell ref="A378:C378"/>
    <mergeCell ref="A365:B365"/>
    <mergeCell ref="E365:G365"/>
    <mergeCell ref="H365:J365"/>
    <mergeCell ref="A366:B366"/>
    <mergeCell ref="C366:C369"/>
    <mergeCell ref="A367:A369"/>
    <mergeCell ref="B367:B369"/>
    <mergeCell ref="A370:A371"/>
    <mergeCell ref="B370:B371"/>
    <mergeCell ref="A360:B360"/>
    <mergeCell ref="C360:J360"/>
    <mergeCell ref="A361:B361"/>
    <mergeCell ref="C361:J361"/>
    <mergeCell ref="A362:B362"/>
    <mergeCell ref="C362:J362"/>
    <mergeCell ref="A363:B363"/>
    <mergeCell ref="C363:J363"/>
    <mergeCell ref="A364:B364"/>
    <mergeCell ref="C364:J364"/>
    <mergeCell ref="A346:B346"/>
    <mergeCell ref="C346:C349"/>
    <mergeCell ref="A347:A349"/>
    <mergeCell ref="B347:B349"/>
    <mergeCell ref="A350:A351"/>
    <mergeCell ref="B350:B351"/>
    <mergeCell ref="A352:A357"/>
    <mergeCell ref="B352:B357"/>
    <mergeCell ref="A358:C358"/>
    <mergeCell ref="A342:B342"/>
    <mergeCell ref="C342:J342"/>
    <mergeCell ref="A343:B343"/>
    <mergeCell ref="C343:J343"/>
    <mergeCell ref="A344:B344"/>
    <mergeCell ref="C344:J344"/>
    <mergeCell ref="A345:B345"/>
    <mergeCell ref="E345:G345"/>
    <mergeCell ref="H345:J345"/>
    <mergeCell ref="A330:A331"/>
    <mergeCell ref="B330:B331"/>
    <mergeCell ref="A332:A337"/>
    <mergeCell ref="B332:B337"/>
    <mergeCell ref="A338:C338"/>
    <mergeCell ref="A340:B340"/>
    <mergeCell ref="C340:J340"/>
    <mergeCell ref="A341:B341"/>
    <mergeCell ref="C341:J341"/>
    <mergeCell ref="A323:B323"/>
    <mergeCell ref="C323:J323"/>
    <mergeCell ref="A324:B324"/>
    <mergeCell ref="C324:J324"/>
    <mergeCell ref="A325:B325"/>
    <mergeCell ref="E325:G325"/>
    <mergeCell ref="H325:J325"/>
    <mergeCell ref="A326:B326"/>
    <mergeCell ref="C326:C329"/>
    <mergeCell ref="A327:A329"/>
    <mergeCell ref="B327:B329"/>
    <mergeCell ref="A312:A317"/>
    <mergeCell ref="B312:B317"/>
    <mergeCell ref="A318:C318"/>
    <mergeCell ref="A320:B320"/>
    <mergeCell ref="C320:J320"/>
    <mergeCell ref="A321:B321"/>
    <mergeCell ref="C321:J321"/>
    <mergeCell ref="A322:B322"/>
    <mergeCell ref="C322:J322"/>
    <mergeCell ref="A305:B305"/>
    <mergeCell ref="E305:G305"/>
    <mergeCell ref="H305:J305"/>
    <mergeCell ref="A306:B306"/>
    <mergeCell ref="C306:C309"/>
    <mergeCell ref="A307:A309"/>
    <mergeCell ref="B307:B309"/>
    <mergeCell ref="A310:A311"/>
    <mergeCell ref="B310:B311"/>
    <mergeCell ref="A300:B300"/>
    <mergeCell ref="C300:J300"/>
    <mergeCell ref="A301:B301"/>
    <mergeCell ref="C301:J301"/>
    <mergeCell ref="A302:B302"/>
    <mergeCell ref="C302:J302"/>
    <mergeCell ref="A303:B303"/>
    <mergeCell ref="C303:J303"/>
    <mergeCell ref="A304:B304"/>
    <mergeCell ref="C304:J304"/>
    <mergeCell ref="A286:B286"/>
    <mergeCell ref="C286:C289"/>
    <mergeCell ref="A287:A289"/>
    <mergeCell ref="B287:B289"/>
    <mergeCell ref="A290:A291"/>
    <mergeCell ref="B290:B291"/>
    <mergeCell ref="A292:A297"/>
    <mergeCell ref="B292:B297"/>
    <mergeCell ref="A298:C298"/>
    <mergeCell ref="A282:B282"/>
    <mergeCell ref="C282:J282"/>
    <mergeCell ref="A283:B283"/>
    <mergeCell ref="C283:J283"/>
    <mergeCell ref="A284:B284"/>
    <mergeCell ref="C284:J284"/>
    <mergeCell ref="A285:B285"/>
    <mergeCell ref="E285:G285"/>
    <mergeCell ref="H285:J285"/>
    <mergeCell ref="A270:A271"/>
    <mergeCell ref="B270:B271"/>
    <mergeCell ref="A272:A277"/>
    <mergeCell ref="B272:B277"/>
    <mergeCell ref="A278:C278"/>
    <mergeCell ref="A280:B280"/>
    <mergeCell ref="C280:J280"/>
    <mergeCell ref="A281:B281"/>
    <mergeCell ref="C281:J281"/>
    <mergeCell ref="A263:B263"/>
    <mergeCell ref="C263:J263"/>
    <mergeCell ref="A264:B264"/>
    <mergeCell ref="C264:J264"/>
    <mergeCell ref="A265:B265"/>
    <mergeCell ref="E265:G265"/>
    <mergeCell ref="H265:J265"/>
    <mergeCell ref="A266:B266"/>
    <mergeCell ref="C266:C269"/>
    <mergeCell ref="A267:A269"/>
    <mergeCell ref="B267:B269"/>
    <mergeCell ref="A252:A257"/>
    <mergeCell ref="B252:B257"/>
    <mergeCell ref="A258:C258"/>
    <mergeCell ref="A260:B260"/>
    <mergeCell ref="C260:J260"/>
    <mergeCell ref="A261:B261"/>
    <mergeCell ref="C261:J261"/>
    <mergeCell ref="A262:B262"/>
    <mergeCell ref="C262:J262"/>
    <mergeCell ref="A245:B245"/>
    <mergeCell ref="E245:G245"/>
    <mergeCell ref="H245:J245"/>
    <mergeCell ref="A246:B246"/>
    <mergeCell ref="C246:C249"/>
    <mergeCell ref="A247:A249"/>
    <mergeCell ref="B247:B249"/>
    <mergeCell ref="A250:A251"/>
    <mergeCell ref="B250:B251"/>
    <mergeCell ref="A240:B240"/>
    <mergeCell ref="C240:J240"/>
    <mergeCell ref="A241:B241"/>
    <mergeCell ref="C241:J241"/>
    <mergeCell ref="A242:B242"/>
    <mergeCell ref="C242:J242"/>
    <mergeCell ref="A243:B243"/>
    <mergeCell ref="C243:J243"/>
    <mergeCell ref="A244:B244"/>
    <mergeCell ref="C244:J244"/>
    <mergeCell ref="A226:B226"/>
    <mergeCell ref="C226:C229"/>
    <mergeCell ref="A227:A229"/>
    <mergeCell ref="B227:B229"/>
    <mergeCell ref="A230:A231"/>
    <mergeCell ref="B230:B231"/>
    <mergeCell ref="A232:A237"/>
    <mergeCell ref="B232:B237"/>
    <mergeCell ref="A238:C238"/>
    <mergeCell ref="A222:B222"/>
    <mergeCell ref="C222:J222"/>
    <mergeCell ref="A223:B223"/>
    <mergeCell ref="C223:J223"/>
    <mergeCell ref="A224:B224"/>
    <mergeCell ref="C224:J224"/>
    <mergeCell ref="A225:B225"/>
    <mergeCell ref="E225:G225"/>
    <mergeCell ref="H225:J225"/>
    <mergeCell ref="A210:A211"/>
    <mergeCell ref="B210:B211"/>
    <mergeCell ref="A212:A217"/>
    <mergeCell ref="B212:B217"/>
    <mergeCell ref="A218:C218"/>
    <mergeCell ref="A220:B220"/>
    <mergeCell ref="C220:J220"/>
    <mergeCell ref="A221:B221"/>
    <mergeCell ref="C221:J221"/>
    <mergeCell ref="A203:B203"/>
    <mergeCell ref="C203:J203"/>
    <mergeCell ref="A204:B204"/>
    <mergeCell ref="C204:J204"/>
    <mergeCell ref="A205:B205"/>
    <mergeCell ref="E205:G205"/>
    <mergeCell ref="H205:J205"/>
    <mergeCell ref="A206:B206"/>
    <mergeCell ref="C206:C209"/>
    <mergeCell ref="A207:A209"/>
    <mergeCell ref="B207:B209"/>
    <mergeCell ref="A192:A197"/>
    <mergeCell ref="B192:B197"/>
    <mergeCell ref="A198:C198"/>
    <mergeCell ref="A200:B200"/>
    <mergeCell ref="C200:J200"/>
    <mergeCell ref="A201:B201"/>
    <mergeCell ref="C201:J201"/>
    <mergeCell ref="A202:B202"/>
    <mergeCell ref="C202:J202"/>
    <mergeCell ref="A185:B185"/>
    <mergeCell ref="E185:G185"/>
    <mergeCell ref="H185:J185"/>
    <mergeCell ref="A186:B186"/>
    <mergeCell ref="C186:C189"/>
    <mergeCell ref="A187:A189"/>
    <mergeCell ref="B187:B189"/>
    <mergeCell ref="A190:A191"/>
    <mergeCell ref="B190:B191"/>
    <mergeCell ref="A180:B180"/>
    <mergeCell ref="C180:J180"/>
    <mergeCell ref="A181:B181"/>
    <mergeCell ref="C181:J181"/>
    <mergeCell ref="A182:B182"/>
    <mergeCell ref="C182:J182"/>
    <mergeCell ref="A183:B183"/>
    <mergeCell ref="C183:J183"/>
    <mergeCell ref="A184:B184"/>
    <mergeCell ref="C184:J184"/>
    <mergeCell ref="A166:B166"/>
    <mergeCell ref="C166:C169"/>
    <mergeCell ref="A167:A169"/>
    <mergeCell ref="B167:B169"/>
    <mergeCell ref="A170:A171"/>
    <mergeCell ref="B170:B171"/>
    <mergeCell ref="A172:A177"/>
    <mergeCell ref="B172:B177"/>
    <mergeCell ref="A178:C178"/>
    <mergeCell ref="A162:B162"/>
    <mergeCell ref="C162:J162"/>
    <mergeCell ref="A163:B163"/>
    <mergeCell ref="C163:J163"/>
    <mergeCell ref="A164:B164"/>
    <mergeCell ref="C164:J164"/>
    <mergeCell ref="A165:B165"/>
    <mergeCell ref="E165:G165"/>
    <mergeCell ref="H165:J165"/>
    <mergeCell ref="A150:A151"/>
    <mergeCell ref="B150:B151"/>
    <mergeCell ref="A152:A157"/>
    <mergeCell ref="B152:B157"/>
    <mergeCell ref="A158:C158"/>
    <mergeCell ref="A160:B160"/>
    <mergeCell ref="C160:J160"/>
    <mergeCell ref="A161:B161"/>
    <mergeCell ref="C161:J161"/>
    <mergeCell ref="A143:B143"/>
    <mergeCell ref="C143:J143"/>
    <mergeCell ref="A144:B144"/>
    <mergeCell ref="C144:J144"/>
    <mergeCell ref="A145:B145"/>
    <mergeCell ref="E145:G145"/>
    <mergeCell ref="H145:J145"/>
    <mergeCell ref="A146:B146"/>
    <mergeCell ref="C146:C149"/>
    <mergeCell ref="A147:A149"/>
    <mergeCell ref="B147:B149"/>
    <mergeCell ref="A132:A137"/>
    <mergeCell ref="B132:B137"/>
    <mergeCell ref="A138:C138"/>
    <mergeCell ref="A140:B140"/>
    <mergeCell ref="C140:J140"/>
    <mergeCell ref="A141:B141"/>
    <mergeCell ref="C141:J141"/>
    <mergeCell ref="A142:B142"/>
    <mergeCell ref="C142:J142"/>
    <mergeCell ref="A125:B125"/>
    <mergeCell ref="E125:G125"/>
    <mergeCell ref="H125:J125"/>
    <mergeCell ref="A126:B126"/>
    <mergeCell ref="C126:C129"/>
    <mergeCell ref="A127:A129"/>
    <mergeCell ref="B127:B129"/>
    <mergeCell ref="A130:A131"/>
    <mergeCell ref="B130:B131"/>
    <mergeCell ref="A120:B120"/>
    <mergeCell ref="C120:J120"/>
    <mergeCell ref="A121:B121"/>
    <mergeCell ref="C121:J121"/>
    <mergeCell ref="A122:B122"/>
    <mergeCell ref="C122:J122"/>
    <mergeCell ref="A123:B123"/>
    <mergeCell ref="C123:J123"/>
    <mergeCell ref="A124:B124"/>
    <mergeCell ref="C124:J124"/>
    <mergeCell ref="A106:B106"/>
    <mergeCell ref="C106:C109"/>
    <mergeCell ref="A107:A109"/>
    <mergeCell ref="B107:B109"/>
    <mergeCell ref="A110:A111"/>
    <mergeCell ref="B110:B111"/>
    <mergeCell ref="A112:A117"/>
    <mergeCell ref="B112:B117"/>
    <mergeCell ref="A118:C118"/>
    <mergeCell ref="A102:B102"/>
    <mergeCell ref="C102:J102"/>
    <mergeCell ref="A103:B103"/>
    <mergeCell ref="C103:J103"/>
    <mergeCell ref="A104:B104"/>
    <mergeCell ref="C104:J104"/>
    <mergeCell ref="A105:B105"/>
    <mergeCell ref="E105:G105"/>
    <mergeCell ref="H105:J105"/>
    <mergeCell ref="A90:A91"/>
    <mergeCell ref="B90:B91"/>
    <mergeCell ref="A92:A97"/>
    <mergeCell ref="B92:B97"/>
    <mergeCell ref="A98:C98"/>
    <mergeCell ref="A100:B100"/>
    <mergeCell ref="C100:J100"/>
    <mergeCell ref="A101:B101"/>
    <mergeCell ref="C101:J101"/>
    <mergeCell ref="A83:B83"/>
    <mergeCell ref="C83:J83"/>
    <mergeCell ref="A84:B84"/>
    <mergeCell ref="C84:J84"/>
    <mergeCell ref="A85:B85"/>
    <mergeCell ref="E85:G85"/>
    <mergeCell ref="H85:J85"/>
    <mergeCell ref="A86:B86"/>
    <mergeCell ref="C86:C89"/>
    <mergeCell ref="A87:A89"/>
    <mergeCell ref="B87:B89"/>
    <mergeCell ref="A72:A77"/>
    <mergeCell ref="B72:B77"/>
    <mergeCell ref="A78:C78"/>
    <mergeCell ref="A80:B80"/>
    <mergeCell ref="C80:J80"/>
    <mergeCell ref="A81:B81"/>
    <mergeCell ref="C81:J81"/>
    <mergeCell ref="A82:B82"/>
    <mergeCell ref="C82:J82"/>
    <mergeCell ref="A65:B65"/>
    <mergeCell ref="E65:G65"/>
    <mergeCell ref="H65:J65"/>
    <mergeCell ref="A66:B66"/>
    <mergeCell ref="C66:C69"/>
    <mergeCell ref="A67:A69"/>
    <mergeCell ref="B67:B69"/>
    <mergeCell ref="A70:A71"/>
    <mergeCell ref="B70:B71"/>
    <mergeCell ref="A60:B60"/>
    <mergeCell ref="C60:J60"/>
    <mergeCell ref="A61:B61"/>
    <mergeCell ref="C61:J61"/>
    <mergeCell ref="A62:B62"/>
    <mergeCell ref="C62:J62"/>
    <mergeCell ref="A63:B63"/>
    <mergeCell ref="C63:J63"/>
    <mergeCell ref="A64:B64"/>
    <mergeCell ref="C64:J64"/>
    <mergeCell ref="A47:B47"/>
    <mergeCell ref="C47:C50"/>
    <mergeCell ref="A48:A50"/>
    <mergeCell ref="B48:B50"/>
    <mergeCell ref="A51:A52"/>
    <mergeCell ref="B51:B52"/>
    <mergeCell ref="A53:A58"/>
    <mergeCell ref="B53:B58"/>
    <mergeCell ref="A59:C59"/>
    <mergeCell ref="A43:B43"/>
    <mergeCell ref="C43:J43"/>
    <mergeCell ref="A44:B44"/>
    <mergeCell ref="C44:J44"/>
    <mergeCell ref="A45:B45"/>
    <mergeCell ref="C45:J45"/>
    <mergeCell ref="A46:B46"/>
    <mergeCell ref="E46:G46"/>
    <mergeCell ref="H46:J46"/>
    <mergeCell ref="A31:A32"/>
    <mergeCell ref="B31:B32"/>
    <mergeCell ref="A33:A38"/>
    <mergeCell ref="B33:B38"/>
    <mergeCell ref="A39:C39"/>
    <mergeCell ref="A41:B41"/>
    <mergeCell ref="C41:J41"/>
    <mergeCell ref="A42:B42"/>
    <mergeCell ref="C42:J42"/>
    <mergeCell ref="A24:B24"/>
    <mergeCell ref="C24:J24"/>
    <mergeCell ref="A25:B25"/>
    <mergeCell ref="C25:J25"/>
    <mergeCell ref="A26:B26"/>
    <mergeCell ref="E26:G26"/>
    <mergeCell ref="H26:J26"/>
    <mergeCell ref="A27:B27"/>
    <mergeCell ref="C27:C30"/>
    <mergeCell ref="A28:A30"/>
    <mergeCell ref="B28:B30"/>
    <mergeCell ref="A13:A18"/>
    <mergeCell ref="B13:B18"/>
    <mergeCell ref="A19:C19"/>
    <mergeCell ref="A21:B21"/>
    <mergeCell ref="C21:J21"/>
    <mergeCell ref="A22:B22"/>
    <mergeCell ref="C22:J22"/>
    <mergeCell ref="A23:B23"/>
    <mergeCell ref="C23:J23"/>
    <mergeCell ref="A6:B6"/>
    <mergeCell ref="E6:G6"/>
    <mergeCell ref="H6:J6"/>
    <mergeCell ref="A7:B7"/>
    <mergeCell ref="C7:C10"/>
    <mergeCell ref="A8:A10"/>
    <mergeCell ref="B8:B10"/>
    <mergeCell ref="A11:A12"/>
    <mergeCell ref="B11:B12"/>
    <mergeCell ref="A1:B1"/>
    <mergeCell ref="C1:J1"/>
    <mergeCell ref="A2:B2"/>
    <mergeCell ref="C2:J2"/>
    <mergeCell ref="A3:B3"/>
    <mergeCell ref="C3:J3"/>
    <mergeCell ref="A4:B4"/>
    <mergeCell ref="C4:J4"/>
    <mergeCell ref="A5:B5"/>
    <mergeCell ref="C5:J5"/>
  </mergeCells>
  <conditionalFormatting sqref="C12">
    <cfRule type="cellIs" dxfId="644" priority="2" operator="lessThan">
      <formula>0</formula>
    </cfRule>
  </conditionalFormatting>
  <conditionalFormatting sqref="C32">
    <cfRule type="cellIs" dxfId="643" priority="3" operator="lessThan">
      <formula>0</formula>
    </cfRule>
  </conditionalFormatting>
  <conditionalFormatting sqref="C52">
    <cfRule type="cellIs" dxfId="642" priority="4" operator="lessThan">
      <formula>0</formula>
    </cfRule>
  </conditionalFormatting>
  <conditionalFormatting sqref="C71">
    <cfRule type="cellIs" dxfId="641" priority="5" operator="lessThan">
      <formula>0</formula>
    </cfRule>
  </conditionalFormatting>
  <conditionalFormatting sqref="C91">
    <cfRule type="cellIs" dxfId="640" priority="6" operator="lessThan">
      <formula>0</formula>
    </cfRule>
  </conditionalFormatting>
  <conditionalFormatting sqref="C111">
    <cfRule type="cellIs" dxfId="639" priority="7" operator="lessThan">
      <formula>0</formula>
    </cfRule>
  </conditionalFormatting>
  <conditionalFormatting sqref="C131">
    <cfRule type="cellIs" dxfId="638" priority="8" operator="lessThan">
      <formula>0</formula>
    </cfRule>
  </conditionalFormatting>
  <conditionalFormatting sqref="C151">
    <cfRule type="cellIs" dxfId="637" priority="9" operator="lessThan">
      <formula>0</formula>
    </cfRule>
  </conditionalFormatting>
  <conditionalFormatting sqref="C171">
    <cfRule type="cellIs" dxfId="636" priority="10" operator="lessThan">
      <formula>0</formula>
    </cfRule>
  </conditionalFormatting>
  <conditionalFormatting sqref="C191">
    <cfRule type="cellIs" dxfId="635" priority="11" operator="lessThan">
      <formula>0</formula>
    </cfRule>
  </conditionalFormatting>
  <conditionalFormatting sqref="C211">
    <cfRule type="cellIs" dxfId="634" priority="12" operator="lessThan">
      <formula>0</formula>
    </cfRule>
  </conditionalFormatting>
  <conditionalFormatting sqref="C231">
    <cfRule type="cellIs" dxfId="633" priority="13" operator="lessThan">
      <formula>0</formula>
    </cfRule>
  </conditionalFormatting>
  <conditionalFormatting sqref="C251">
    <cfRule type="cellIs" dxfId="632" priority="14" operator="lessThan">
      <formula>0</formula>
    </cfRule>
  </conditionalFormatting>
  <conditionalFormatting sqref="C271">
    <cfRule type="cellIs" dxfId="631" priority="15" operator="lessThan">
      <formula>0</formula>
    </cfRule>
  </conditionalFormatting>
  <conditionalFormatting sqref="C291">
    <cfRule type="cellIs" dxfId="630" priority="16" operator="lessThan">
      <formula>0</formula>
    </cfRule>
  </conditionalFormatting>
  <conditionalFormatting sqref="C311">
    <cfRule type="cellIs" dxfId="629" priority="17" operator="lessThan">
      <formula>0</formula>
    </cfRule>
  </conditionalFormatting>
  <conditionalFormatting sqref="C331">
    <cfRule type="cellIs" dxfId="628" priority="18" operator="lessThan">
      <formula>0</formula>
    </cfRule>
  </conditionalFormatting>
  <conditionalFormatting sqref="C351">
    <cfRule type="cellIs" dxfId="627" priority="19" operator="lessThan">
      <formula>0</formula>
    </cfRule>
  </conditionalFormatting>
  <conditionalFormatting sqref="C371">
    <cfRule type="cellIs" dxfId="626" priority="20" operator="lessThan">
      <formula>0</formula>
    </cfRule>
  </conditionalFormatting>
  <pageMargins left="0.75" right="0.75" top="1" bottom="1" header="0.511811023622047" footer="0.511811023622047"/>
  <pageSetup orientation="portrait" horizontalDpi="300" verticalDpi="30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D7E4BD"/>
  </sheetPr>
  <dimension ref="A1:AMJ323"/>
  <sheetViews>
    <sheetView topLeftCell="A292" zoomScaleNormal="100" workbookViewId="0">
      <selection activeCell="I322" sqref="I322"/>
    </sheetView>
  </sheetViews>
  <sheetFormatPr baseColWidth="10" defaultColWidth="9.1796875" defaultRowHeight="12.5" x14ac:dyDescent="0.25"/>
  <cols>
    <col min="1" max="2" width="16.7265625" style="115" customWidth="1"/>
    <col min="3" max="3" width="25.26953125" style="115" customWidth="1"/>
    <col min="4" max="4" width="16.7265625" style="115" customWidth="1"/>
    <col min="5" max="5" width="19.7265625" style="115" customWidth="1"/>
    <col min="6" max="6" width="21" style="115" customWidth="1"/>
    <col min="7" max="7" width="16.7265625" style="115" customWidth="1"/>
    <col min="8" max="9" width="23.7265625" style="115" customWidth="1"/>
    <col min="10" max="1024" width="9.1796875" style="115"/>
  </cols>
  <sheetData>
    <row r="1" spans="1:12" x14ac:dyDescent="0.25">
      <c r="A1" s="692" t="s">
        <v>23</v>
      </c>
      <c r="B1" s="692"/>
      <c r="C1" s="693">
        <f>Presentación!$C$3</f>
        <v>1990</v>
      </c>
      <c r="D1" s="693"/>
      <c r="E1" s="693"/>
      <c r="F1" s="693"/>
      <c r="G1" s="693"/>
      <c r="H1" s="693"/>
      <c r="I1" s="693"/>
    </row>
    <row r="2" spans="1:12" ht="11.25" customHeight="1" x14ac:dyDescent="0.25">
      <c r="A2" s="694" t="s">
        <v>24</v>
      </c>
      <c r="B2" s="694"/>
      <c r="C2" s="695" t="s">
        <v>25</v>
      </c>
      <c r="D2" s="695"/>
      <c r="E2" s="695"/>
      <c r="F2" s="695"/>
      <c r="G2" s="695"/>
      <c r="H2" s="695"/>
      <c r="I2" s="695"/>
      <c r="J2" s="168"/>
      <c r="K2" s="115">
        <v>100</v>
      </c>
    </row>
    <row r="3" spans="1:12" ht="11.25" customHeight="1" x14ac:dyDescent="0.25">
      <c r="A3" s="694" t="s">
        <v>187</v>
      </c>
      <c r="B3" s="694"/>
      <c r="C3" s="724" t="s">
        <v>26</v>
      </c>
      <c r="D3" s="724"/>
      <c r="E3" s="724"/>
      <c r="F3" s="724"/>
      <c r="G3" s="724"/>
      <c r="H3" s="724"/>
      <c r="I3" s="724"/>
    </row>
    <row r="4" spans="1:12" ht="13.5" customHeight="1" x14ac:dyDescent="0.25">
      <c r="A4" s="725" t="s">
        <v>27</v>
      </c>
      <c r="B4" s="725"/>
      <c r="C4" s="724" t="s">
        <v>218</v>
      </c>
      <c r="D4" s="724"/>
      <c r="E4" s="724"/>
      <c r="F4" s="724"/>
      <c r="G4" s="724"/>
      <c r="H4" s="724"/>
      <c r="I4" s="724"/>
    </row>
    <row r="5" spans="1:12" ht="11.25" customHeight="1" x14ac:dyDescent="0.25">
      <c r="A5" s="725" t="s">
        <v>190</v>
      </c>
      <c r="B5" s="725"/>
      <c r="C5" s="724" t="s">
        <v>191</v>
      </c>
      <c r="D5" s="724"/>
      <c r="E5" s="724"/>
      <c r="F5" s="724"/>
      <c r="G5" s="724"/>
      <c r="H5" s="724"/>
      <c r="I5" s="724"/>
    </row>
    <row r="6" spans="1:12" ht="11.25" customHeight="1" x14ac:dyDescent="0.25">
      <c r="A6" s="714" t="s">
        <v>33</v>
      </c>
      <c r="B6" s="714"/>
      <c r="C6" s="119"/>
      <c r="D6" s="715" t="s">
        <v>219</v>
      </c>
      <c r="E6" s="715"/>
      <c r="F6" s="715"/>
      <c r="G6" s="715"/>
      <c r="H6" s="715"/>
      <c r="I6" s="715"/>
    </row>
    <row r="7" spans="1:12" ht="34.5" customHeight="1" x14ac:dyDescent="0.25">
      <c r="A7" s="716" t="s">
        <v>37</v>
      </c>
      <c r="B7" s="716"/>
      <c r="C7" s="717" t="s">
        <v>38</v>
      </c>
      <c r="D7" s="121" t="s">
        <v>220</v>
      </c>
      <c r="E7" s="120" t="s">
        <v>221</v>
      </c>
      <c r="F7" s="120" t="s">
        <v>222</v>
      </c>
      <c r="G7" s="178" t="s">
        <v>43</v>
      </c>
      <c r="H7" s="120" t="s">
        <v>223</v>
      </c>
      <c r="I7" s="120" t="s">
        <v>223</v>
      </c>
    </row>
    <row r="8" spans="1:12" ht="12.75" customHeight="1" x14ac:dyDescent="0.25">
      <c r="A8" s="717" t="s">
        <v>224</v>
      </c>
      <c r="B8" s="717" t="s">
        <v>47</v>
      </c>
      <c r="C8" s="717"/>
      <c r="D8" s="726" t="s">
        <v>48</v>
      </c>
      <c r="E8" s="716" t="s">
        <v>49</v>
      </c>
      <c r="F8" s="727" t="s">
        <v>49</v>
      </c>
      <c r="G8" s="178" t="s">
        <v>120</v>
      </c>
      <c r="H8" s="728" t="s">
        <v>52</v>
      </c>
      <c r="I8" s="716" t="s">
        <v>225</v>
      </c>
    </row>
    <row r="9" spans="1:12" ht="13.5" x14ac:dyDescent="0.25">
      <c r="A9" s="717"/>
      <c r="B9" s="717"/>
      <c r="C9" s="717"/>
      <c r="D9" s="726"/>
      <c r="E9" s="716"/>
      <c r="F9" s="727"/>
      <c r="G9" s="179" t="s">
        <v>123</v>
      </c>
      <c r="H9" s="728"/>
      <c r="I9" s="716"/>
    </row>
    <row r="10" spans="1:12" ht="12.75" customHeight="1" x14ac:dyDescent="0.25">
      <c r="A10" s="717"/>
      <c r="B10" s="717"/>
      <c r="C10" s="717"/>
      <c r="D10" s="726" t="s">
        <v>226</v>
      </c>
      <c r="E10" s="716"/>
      <c r="F10" s="727"/>
      <c r="G10" s="178" t="s">
        <v>126</v>
      </c>
      <c r="H10" s="728" t="s">
        <v>227</v>
      </c>
      <c r="I10" s="716" t="s">
        <v>228</v>
      </c>
    </row>
    <row r="11" spans="1:12" x14ac:dyDescent="0.25">
      <c r="A11" s="717"/>
      <c r="B11" s="717"/>
      <c r="C11" s="717"/>
      <c r="D11" s="726"/>
      <c r="E11" s="716"/>
      <c r="F11" s="727"/>
      <c r="G11" s="180" t="s">
        <v>130</v>
      </c>
      <c r="H11" s="728"/>
      <c r="I11" s="716"/>
    </row>
    <row r="12" spans="1:12" x14ac:dyDescent="0.25">
      <c r="A12" s="717"/>
      <c r="B12" s="717"/>
      <c r="C12" s="717"/>
      <c r="D12" s="181" t="s">
        <v>229</v>
      </c>
      <c r="E12" s="181" t="s">
        <v>230</v>
      </c>
      <c r="F12" s="181" t="s">
        <v>231</v>
      </c>
      <c r="G12" s="182" t="s">
        <v>65</v>
      </c>
      <c r="H12" s="181" t="s">
        <v>232</v>
      </c>
      <c r="I12" s="181" t="s">
        <v>232</v>
      </c>
    </row>
    <row r="13" spans="1:12" ht="12" customHeight="1" x14ac:dyDescent="0.25">
      <c r="A13" s="729" t="s">
        <v>211</v>
      </c>
      <c r="B13" s="729" t="s">
        <v>212</v>
      </c>
      <c r="C13" s="131" t="s">
        <v>213</v>
      </c>
      <c r="D13" s="183"/>
      <c r="E13" s="184"/>
      <c r="F13" s="184"/>
      <c r="G13" s="184"/>
      <c r="H13" s="184"/>
      <c r="I13" s="184"/>
    </row>
    <row r="14" spans="1:12" x14ac:dyDescent="0.25">
      <c r="A14" s="729"/>
      <c r="B14" s="729"/>
      <c r="C14" s="135" t="s">
        <v>214</v>
      </c>
      <c r="D14" s="185"/>
      <c r="E14" s="125">
        <v>0</v>
      </c>
      <c r="F14" s="186">
        <v>0</v>
      </c>
      <c r="G14" s="149"/>
      <c r="H14" s="151">
        <f>(E14-F14)*D14*G14</f>
        <v>0</v>
      </c>
      <c r="I14" s="151"/>
      <c r="K14" s="115">
        <v>6</v>
      </c>
      <c r="L14" s="115">
        <f>$K2*100+K14</f>
        <v>10006</v>
      </c>
    </row>
    <row r="15" spans="1:12" ht="11.25" customHeight="1" x14ac:dyDescent="0.25">
      <c r="A15" s="708" t="s">
        <v>212</v>
      </c>
      <c r="B15" s="708" t="s">
        <v>211</v>
      </c>
      <c r="C15" s="187" t="s">
        <v>233</v>
      </c>
      <c r="D15" s="188"/>
      <c r="E15" s="189"/>
      <c r="F15" s="189"/>
      <c r="G15" s="189"/>
      <c r="H15" s="189"/>
      <c r="I15" s="189"/>
    </row>
    <row r="16" spans="1:12" x14ac:dyDescent="0.25">
      <c r="A16" s="708"/>
      <c r="B16" s="708"/>
      <c r="C16" s="135" t="s">
        <v>215</v>
      </c>
      <c r="D16" s="33"/>
      <c r="E16" s="125">
        <v>0</v>
      </c>
      <c r="F16" s="186" t="e">
        <f>(F67*D67+F84*D84+F101*D101+F118*D118+F118*D118+F135*D135+F152*D152+F169*D169+F186*D186+F203*D203+F220*D220+F237*D237+F254*D254+F271*D271+F288*D288+F305*D305+F322*D322)/D16</f>
        <v>#DIV/0!</v>
      </c>
      <c r="G16" s="190"/>
      <c r="H16" s="191" t="e">
        <f>(E16-F16)*D16*G16</f>
        <v>#DIV/0!</v>
      </c>
      <c r="I16" s="191"/>
      <c r="K16" s="115">
        <v>1</v>
      </c>
      <c r="L16" s="115">
        <f>$K2*100+K16</f>
        <v>10001</v>
      </c>
    </row>
    <row r="17" spans="1:9" x14ac:dyDescent="0.25">
      <c r="A17" s="730" t="s">
        <v>91</v>
      </c>
      <c r="B17" s="730"/>
      <c r="C17" s="730"/>
      <c r="D17" s="192">
        <f>D14+D16</f>
        <v>0</v>
      </c>
      <c r="E17" s="193"/>
      <c r="F17" s="194"/>
      <c r="G17" s="194"/>
      <c r="H17" s="195" t="e">
        <f>H14+H16</f>
        <v>#DIV/0!</v>
      </c>
      <c r="I17" s="195">
        <f>I14+I16</f>
        <v>0</v>
      </c>
    </row>
    <row r="18" spans="1:9" x14ac:dyDescent="0.25">
      <c r="A18" s="692" t="s">
        <v>23</v>
      </c>
      <c r="B18" s="692"/>
      <c r="C18" s="693">
        <f>Presentación!$C$3</f>
        <v>1990</v>
      </c>
      <c r="D18" s="693"/>
      <c r="E18" s="693"/>
      <c r="F18" s="693"/>
      <c r="G18" s="693"/>
      <c r="H18" s="693"/>
      <c r="I18" s="693"/>
    </row>
    <row r="19" spans="1:9" ht="11.25" customHeight="1" x14ac:dyDescent="0.25">
      <c r="A19" s="694" t="s">
        <v>24</v>
      </c>
      <c r="B19" s="694"/>
      <c r="C19" s="699" t="s">
        <v>92</v>
      </c>
      <c r="D19" s="699"/>
      <c r="E19" s="699"/>
      <c r="F19" s="699"/>
      <c r="G19" s="699"/>
      <c r="H19" s="699"/>
      <c r="I19" s="699"/>
    </row>
    <row r="20" spans="1:9" ht="11.25" customHeight="1" x14ac:dyDescent="0.25">
      <c r="A20" s="694" t="s">
        <v>187</v>
      </c>
      <c r="B20" s="694"/>
      <c r="C20" s="724" t="s">
        <v>26</v>
      </c>
      <c r="D20" s="724"/>
      <c r="E20" s="724"/>
      <c r="F20" s="724"/>
      <c r="G20" s="724"/>
      <c r="H20" s="724"/>
      <c r="I20" s="724"/>
    </row>
    <row r="21" spans="1:9" ht="13.5" customHeight="1" x14ac:dyDescent="0.25">
      <c r="A21" s="725" t="s">
        <v>27</v>
      </c>
      <c r="B21" s="725"/>
      <c r="C21" s="724" t="s">
        <v>218</v>
      </c>
      <c r="D21" s="724"/>
      <c r="E21" s="724"/>
      <c r="F21" s="724"/>
      <c r="G21" s="724"/>
      <c r="H21" s="724"/>
      <c r="I21" s="724"/>
    </row>
    <row r="22" spans="1:9" ht="11.25" customHeight="1" x14ac:dyDescent="0.25">
      <c r="A22" s="725" t="s">
        <v>190</v>
      </c>
      <c r="B22" s="725"/>
      <c r="C22" s="724" t="s">
        <v>191</v>
      </c>
      <c r="D22" s="724"/>
      <c r="E22" s="724"/>
      <c r="F22" s="724"/>
      <c r="G22" s="724"/>
      <c r="H22" s="724"/>
      <c r="I22" s="724"/>
    </row>
    <row r="23" spans="1:9" ht="11.25" customHeight="1" x14ac:dyDescent="0.25">
      <c r="A23" s="714" t="s">
        <v>33</v>
      </c>
      <c r="B23" s="714"/>
      <c r="C23" s="119"/>
      <c r="D23" s="715" t="s">
        <v>219</v>
      </c>
      <c r="E23" s="715"/>
      <c r="F23" s="715"/>
      <c r="G23" s="715"/>
      <c r="H23" s="715"/>
      <c r="I23" s="715"/>
    </row>
    <row r="24" spans="1:9" ht="34.5" customHeight="1" x14ac:dyDescent="0.25">
      <c r="A24" s="716" t="s">
        <v>37</v>
      </c>
      <c r="B24" s="716"/>
      <c r="C24" s="716" t="s">
        <v>38</v>
      </c>
      <c r="D24" s="121" t="s">
        <v>220</v>
      </c>
      <c r="E24" s="120" t="s">
        <v>221</v>
      </c>
      <c r="F24" s="120" t="s">
        <v>222</v>
      </c>
      <c r="G24" s="178" t="s">
        <v>43</v>
      </c>
      <c r="H24" s="120" t="s">
        <v>223</v>
      </c>
      <c r="I24" s="120" t="s">
        <v>223</v>
      </c>
    </row>
    <row r="25" spans="1:9" ht="12.75" customHeight="1" x14ac:dyDescent="0.25">
      <c r="A25" s="716" t="s">
        <v>224</v>
      </c>
      <c r="B25" s="716" t="s">
        <v>47</v>
      </c>
      <c r="C25" s="716"/>
      <c r="D25" s="726" t="s">
        <v>48</v>
      </c>
      <c r="E25" s="716" t="s">
        <v>49</v>
      </c>
      <c r="F25" s="727" t="s">
        <v>49</v>
      </c>
      <c r="G25" s="178" t="s">
        <v>120</v>
      </c>
      <c r="H25" s="728" t="s">
        <v>52</v>
      </c>
      <c r="I25" s="716" t="s">
        <v>225</v>
      </c>
    </row>
    <row r="26" spans="1:9" ht="13.5" x14ac:dyDescent="0.25">
      <c r="A26" s="716"/>
      <c r="B26" s="716"/>
      <c r="C26" s="716"/>
      <c r="D26" s="726"/>
      <c r="E26" s="716"/>
      <c r="F26" s="727"/>
      <c r="G26" s="179" t="s">
        <v>123</v>
      </c>
      <c r="H26" s="728"/>
      <c r="I26" s="716"/>
    </row>
    <row r="27" spans="1:9" ht="15" customHeight="1" x14ac:dyDescent="0.25">
      <c r="A27" s="716"/>
      <c r="B27" s="716"/>
      <c r="C27" s="716"/>
      <c r="D27" s="726" t="s">
        <v>226</v>
      </c>
      <c r="E27" s="716"/>
      <c r="F27" s="727"/>
      <c r="G27" s="178" t="s">
        <v>126</v>
      </c>
      <c r="H27" s="728" t="s">
        <v>227</v>
      </c>
      <c r="I27" s="716" t="s">
        <v>228</v>
      </c>
    </row>
    <row r="28" spans="1:9" x14ac:dyDescent="0.25">
      <c r="A28" s="716"/>
      <c r="B28" s="716"/>
      <c r="C28" s="716"/>
      <c r="D28" s="726"/>
      <c r="E28" s="716"/>
      <c r="F28" s="727"/>
      <c r="G28" s="180" t="s">
        <v>130</v>
      </c>
      <c r="H28" s="728"/>
      <c r="I28" s="716"/>
    </row>
    <row r="29" spans="1:9" x14ac:dyDescent="0.25">
      <c r="A29" s="716"/>
      <c r="B29" s="716"/>
      <c r="C29" s="716"/>
      <c r="D29" s="196" t="s">
        <v>229</v>
      </c>
      <c r="E29" s="196" t="s">
        <v>230</v>
      </c>
      <c r="F29" s="196" t="s">
        <v>231</v>
      </c>
      <c r="G29" s="197" t="s">
        <v>65</v>
      </c>
      <c r="H29" s="196" t="s">
        <v>232</v>
      </c>
      <c r="I29" s="196" t="s">
        <v>232</v>
      </c>
    </row>
    <row r="30" spans="1:9" ht="12" customHeight="1" x14ac:dyDescent="0.25">
      <c r="A30" s="729" t="s">
        <v>211</v>
      </c>
      <c r="B30" s="729" t="s">
        <v>212</v>
      </c>
      <c r="C30" s="131" t="s">
        <v>213</v>
      </c>
      <c r="D30" s="183"/>
      <c r="E30" s="184"/>
      <c r="F30" s="184"/>
      <c r="G30" s="184"/>
      <c r="H30" s="184"/>
      <c r="I30" s="184"/>
    </row>
    <row r="31" spans="1:9" x14ac:dyDescent="0.25">
      <c r="A31" s="729"/>
      <c r="B31" s="729"/>
      <c r="C31" s="135" t="s">
        <v>214</v>
      </c>
      <c r="D31" s="191">
        <f>D65+D82+D99+D116+D133+D150+D167+D184+D201+D218+D235+D252+D269+D286+D303+D320</f>
        <v>0</v>
      </c>
      <c r="E31" s="125">
        <v>0</v>
      </c>
      <c r="F31" s="186">
        <v>0</v>
      </c>
      <c r="G31" s="149">
        <f>'[1]Factores emisión'!$B$5</f>
        <v>0.47</v>
      </c>
      <c r="H31" s="191">
        <f>H65+H82+H99+H116+H133+H150+H167+H184+H201+H218+H235+H252+H269+H286+H303+H320</f>
        <v>0</v>
      </c>
      <c r="I31" s="191">
        <f>I65+I82+I99+I116+I133+I150+I167+I184+I201+I218+I235+I252+I269+I286+I303+I320</f>
        <v>0</v>
      </c>
    </row>
    <row r="32" spans="1:9" ht="11.25" customHeight="1" x14ac:dyDescent="0.25">
      <c r="A32" s="708" t="s">
        <v>212</v>
      </c>
      <c r="B32" s="708" t="s">
        <v>211</v>
      </c>
      <c r="C32" s="187" t="s">
        <v>233</v>
      </c>
      <c r="D32" s="198"/>
      <c r="E32" s="189"/>
      <c r="F32" s="189"/>
      <c r="G32" s="189"/>
      <c r="H32" s="198"/>
      <c r="I32" s="198"/>
    </row>
    <row r="33" spans="1:9" x14ac:dyDescent="0.25">
      <c r="A33" s="708"/>
      <c r="B33" s="708"/>
      <c r="C33" s="135" t="s">
        <v>215</v>
      </c>
      <c r="D33" s="191">
        <f>D67+D84+D101+D118+D135+D152+D169+D186+D203+D220+D237+D254+D271+D288+D305+D322</f>
        <v>0</v>
      </c>
      <c r="E33" s="125">
        <v>0</v>
      </c>
      <c r="F33" s="186" t="e">
        <f>VLOOKUP(L33,'[1]Biomasa Stock_BN'!$A$79:$AK$97,$C$1-1985,0)</f>
        <v>#N/A</v>
      </c>
      <c r="G33" s="190">
        <f>'[1]Factores emisión'!$B$5</f>
        <v>0.47</v>
      </c>
      <c r="H33" s="191">
        <f>H67+H84+H101+H118+H135+H152+H169+H186+H203+H220+H237+H254+H271+H288+H305+H322</f>
        <v>0</v>
      </c>
      <c r="I33" s="191">
        <f>I67+I84+I101+I118+I135+I152+I169+I186+I203+I220+I237+I254+I271+I288+I305+I322</f>
        <v>0</v>
      </c>
    </row>
    <row r="34" spans="1:9" x14ac:dyDescent="0.25">
      <c r="A34" s="730" t="s">
        <v>91</v>
      </c>
      <c r="B34" s="730"/>
      <c r="C34" s="730"/>
      <c r="D34" s="195">
        <f>D31+D33</f>
        <v>0</v>
      </c>
      <c r="E34" s="193"/>
      <c r="F34" s="194"/>
      <c r="G34" s="194"/>
      <c r="H34" s="195">
        <f>H31+H33</f>
        <v>0</v>
      </c>
      <c r="I34" s="192">
        <f>I31+I33</f>
        <v>0</v>
      </c>
    </row>
    <row r="35" spans="1:9" x14ac:dyDescent="0.25">
      <c r="A35" s="692" t="s">
        <v>23</v>
      </c>
      <c r="B35" s="692"/>
      <c r="C35" s="693">
        <f>Presentación!$C$3</f>
        <v>1990</v>
      </c>
      <c r="D35" s="693"/>
      <c r="E35" s="693"/>
      <c r="F35" s="693"/>
      <c r="G35" s="693"/>
      <c r="H35" s="693"/>
      <c r="I35" s="693"/>
    </row>
    <row r="36" spans="1:9" ht="11.25" customHeight="1" x14ac:dyDescent="0.25">
      <c r="A36" s="694" t="s">
        <v>24</v>
      </c>
      <c r="B36" s="694"/>
      <c r="C36" s="699" t="s">
        <v>93</v>
      </c>
      <c r="D36" s="699"/>
      <c r="E36" s="699"/>
      <c r="F36" s="699"/>
      <c r="G36" s="699"/>
      <c r="H36" s="699"/>
      <c r="I36" s="699"/>
    </row>
    <row r="37" spans="1:9" ht="11.25" customHeight="1" x14ac:dyDescent="0.25">
      <c r="A37" s="694" t="s">
        <v>187</v>
      </c>
      <c r="B37" s="694"/>
      <c r="C37" s="724" t="s">
        <v>26</v>
      </c>
      <c r="D37" s="724"/>
      <c r="E37" s="724"/>
      <c r="F37" s="724"/>
      <c r="G37" s="724"/>
      <c r="H37" s="724"/>
      <c r="I37" s="724"/>
    </row>
    <row r="38" spans="1:9" ht="13.5" customHeight="1" x14ac:dyDescent="0.25">
      <c r="A38" s="725" t="s">
        <v>27</v>
      </c>
      <c r="B38" s="725"/>
      <c r="C38" s="724" t="s">
        <v>218</v>
      </c>
      <c r="D38" s="724"/>
      <c r="E38" s="724"/>
      <c r="F38" s="724"/>
      <c r="G38" s="724"/>
      <c r="H38" s="724"/>
      <c r="I38" s="724"/>
    </row>
    <row r="39" spans="1:9" ht="11.25" customHeight="1" x14ac:dyDescent="0.25">
      <c r="A39" s="725" t="s">
        <v>190</v>
      </c>
      <c r="B39" s="725"/>
      <c r="C39" s="724" t="s">
        <v>191</v>
      </c>
      <c r="D39" s="724"/>
      <c r="E39" s="724"/>
      <c r="F39" s="724"/>
      <c r="G39" s="724"/>
      <c r="H39" s="724"/>
      <c r="I39" s="724"/>
    </row>
    <row r="40" spans="1:9" ht="11.25" customHeight="1" x14ac:dyDescent="0.25">
      <c r="A40" s="714" t="s">
        <v>33</v>
      </c>
      <c r="B40" s="714"/>
      <c r="C40" s="119"/>
      <c r="D40" s="715" t="s">
        <v>219</v>
      </c>
      <c r="E40" s="715"/>
      <c r="F40" s="715"/>
      <c r="G40" s="715"/>
      <c r="H40" s="715"/>
      <c r="I40" s="715"/>
    </row>
    <row r="41" spans="1:9" ht="34.5" customHeight="1" x14ac:dyDescent="0.25">
      <c r="A41" s="716" t="s">
        <v>37</v>
      </c>
      <c r="B41" s="716"/>
      <c r="C41" s="717" t="s">
        <v>38</v>
      </c>
      <c r="D41" s="121" t="s">
        <v>220</v>
      </c>
      <c r="E41" s="120" t="s">
        <v>221</v>
      </c>
      <c r="F41" s="120" t="s">
        <v>222</v>
      </c>
      <c r="G41" s="178" t="s">
        <v>43</v>
      </c>
      <c r="H41" s="120" t="s">
        <v>223</v>
      </c>
      <c r="I41" s="120" t="s">
        <v>223</v>
      </c>
    </row>
    <row r="42" spans="1:9" ht="12.75" customHeight="1" x14ac:dyDescent="0.25">
      <c r="A42" s="717" t="s">
        <v>224</v>
      </c>
      <c r="B42" s="717" t="s">
        <v>47</v>
      </c>
      <c r="C42" s="717"/>
      <c r="D42" s="726" t="s">
        <v>48</v>
      </c>
      <c r="E42" s="716" t="s">
        <v>49</v>
      </c>
      <c r="F42" s="727" t="s">
        <v>49</v>
      </c>
      <c r="G42" s="178" t="s">
        <v>120</v>
      </c>
      <c r="H42" s="728" t="s">
        <v>52</v>
      </c>
      <c r="I42" s="716" t="s">
        <v>225</v>
      </c>
    </row>
    <row r="43" spans="1:9" ht="13.5" x14ac:dyDescent="0.25">
      <c r="A43" s="717"/>
      <c r="B43" s="717"/>
      <c r="C43" s="717"/>
      <c r="D43" s="726"/>
      <c r="E43" s="716"/>
      <c r="F43" s="727"/>
      <c r="G43" s="179" t="s">
        <v>123</v>
      </c>
      <c r="H43" s="728"/>
      <c r="I43" s="716"/>
    </row>
    <row r="44" spans="1:9" ht="15" customHeight="1" x14ac:dyDescent="0.25">
      <c r="A44" s="717"/>
      <c r="B44" s="717"/>
      <c r="C44" s="717"/>
      <c r="D44" s="726" t="s">
        <v>226</v>
      </c>
      <c r="E44" s="716"/>
      <c r="F44" s="727"/>
      <c r="G44" s="178" t="s">
        <v>126</v>
      </c>
      <c r="H44" s="728" t="s">
        <v>227</v>
      </c>
      <c r="I44" s="716" t="s">
        <v>228</v>
      </c>
    </row>
    <row r="45" spans="1:9" x14ac:dyDescent="0.25">
      <c r="A45" s="717"/>
      <c r="B45" s="717"/>
      <c r="C45" s="717"/>
      <c r="D45" s="726"/>
      <c r="E45" s="716"/>
      <c r="F45" s="727"/>
      <c r="G45" s="180" t="s">
        <v>130</v>
      </c>
      <c r="H45" s="728"/>
      <c r="I45" s="716"/>
    </row>
    <row r="46" spans="1:9" x14ac:dyDescent="0.25">
      <c r="A46" s="717"/>
      <c r="B46" s="717"/>
      <c r="C46" s="717"/>
      <c r="D46" s="181" t="s">
        <v>229</v>
      </c>
      <c r="E46" s="181" t="s">
        <v>230</v>
      </c>
      <c r="F46" s="181" t="s">
        <v>231</v>
      </c>
      <c r="G46" s="182" t="s">
        <v>65</v>
      </c>
      <c r="H46" s="181" t="s">
        <v>232</v>
      </c>
      <c r="I46" s="181" t="s">
        <v>232</v>
      </c>
    </row>
    <row r="47" spans="1:9" ht="12" customHeight="1" x14ac:dyDescent="0.25">
      <c r="A47" s="729" t="s">
        <v>211</v>
      </c>
      <c r="B47" s="729" t="s">
        <v>212</v>
      </c>
      <c r="C47" s="131" t="s">
        <v>213</v>
      </c>
      <c r="D47" s="183"/>
      <c r="E47" s="184"/>
      <c r="F47" s="184"/>
      <c r="G47" s="184"/>
      <c r="H47" s="184"/>
      <c r="I47" s="184"/>
    </row>
    <row r="48" spans="1:9" x14ac:dyDescent="0.25">
      <c r="A48" s="729"/>
      <c r="B48" s="729"/>
      <c r="C48" s="135" t="s">
        <v>214</v>
      </c>
      <c r="D48" s="191">
        <f>D14-D31</f>
        <v>0</v>
      </c>
      <c r="E48" s="125"/>
      <c r="F48" s="186"/>
      <c r="G48" s="149"/>
      <c r="H48" s="191">
        <f>H14-H31</f>
        <v>0</v>
      </c>
      <c r="I48" s="191">
        <f>I14-I31</f>
        <v>0</v>
      </c>
    </row>
    <row r="49" spans="1:19" ht="11.25" customHeight="1" x14ac:dyDescent="0.25">
      <c r="A49" s="708" t="s">
        <v>212</v>
      </c>
      <c r="B49" s="708" t="s">
        <v>211</v>
      </c>
      <c r="C49" s="187" t="s">
        <v>233</v>
      </c>
      <c r="D49" s="198"/>
      <c r="E49" s="189"/>
      <c r="F49" s="189"/>
      <c r="G49" s="189"/>
      <c r="H49" s="198"/>
      <c r="I49" s="198"/>
    </row>
    <row r="50" spans="1:19" x14ac:dyDescent="0.25">
      <c r="A50" s="708"/>
      <c r="B50" s="708"/>
      <c r="C50" s="135" t="s">
        <v>215</v>
      </c>
      <c r="D50" s="191">
        <f>D16-D33</f>
        <v>0</v>
      </c>
      <c r="E50" s="125"/>
      <c r="F50" s="186"/>
      <c r="G50" s="190"/>
      <c r="H50" s="191" t="e">
        <f>H16-H33</f>
        <v>#DIV/0!</v>
      </c>
      <c r="I50" s="191">
        <f>I16-I33</f>
        <v>0</v>
      </c>
    </row>
    <row r="51" spans="1:19" x14ac:dyDescent="0.25">
      <c r="A51" s="730" t="s">
        <v>91</v>
      </c>
      <c r="B51" s="730"/>
      <c r="C51" s="730"/>
      <c r="D51" s="199">
        <f>D48+D50</f>
        <v>0</v>
      </c>
      <c r="E51" s="200"/>
      <c r="F51" s="201"/>
      <c r="G51" s="201"/>
      <c r="H51" s="199" t="e">
        <f>H48+H50</f>
        <v>#DIV/0!</v>
      </c>
      <c r="I51" s="202">
        <f>I48+I50</f>
        <v>0</v>
      </c>
    </row>
    <row r="52" spans="1:19" x14ac:dyDescent="0.25">
      <c r="A52" s="731" t="s">
        <v>23</v>
      </c>
      <c r="B52" s="731"/>
      <c r="C52" s="693">
        <v>1990</v>
      </c>
      <c r="D52" s="693"/>
      <c r="E52" s="693"/>
      <c r="F52" s="693"/>
      <c r="G52" s="693"/>
      <c r="H52" s="693"/>
      <c r="I52" s="693"/>
      <c r="J52" s="203"/>
      <c r="K52" s="116"/>
      <c r="L52" s="116"/>
      <c r="M52" s="116"/>
      <c r="N52" s="116"/>
      <c r="O52" s="116"/>
      <c r="P52" s="116"/>
      <c r="Q52" s="116"/>
      <c r="R52" s="116"/>
      <c r="S52" s="117"/>
    </row>
    <row r="53" spans="1:19" ht="11.25" customHeight="1" x14ac:dyDescent="0.25">
      <c r="A53" s="694" t="s">
        <v>24</v>
      </c>
      <c r="B53" s="694"/>
      <c r="C53" s="699" t="s">
        <v>94</v>
      </c>
      <c r="D53" s="699"/>
      <c r="E53" s="699"/>
      <c r="F53" s="699"/>
      <c r="G53" s="699"/>
      <c r="H53" s="699"/>
      <c r="I53" s="699"/>
      <c r="K53" s="115">
        <v>15</v>
      </c>
    </row>
    <row r="54" spans="1:19" ht="11.25" customHeight="1" x14ac:dyDescent="0.25">
      <c r="A54" s="694" t="s">
        <v>5</v>
      </c>
      <c r="B54" s="694"/>
      <c r="C54" s="724" t="s">
        <v>26</v>
      </c>
      <c r="D54" s="724"/>
      <c r="E54" s="724"/>
      <c r="F54" s="724"/>
      <c r="G54" s="724"/>
      <c r="H54" s="724"/>
      <c r="I54" s="724"/>
    </row>
    <row r="55" spans="1:19" ht="14.25" customHeight="1" x14ac:dyDescent="0.25">
      <c r="A55" s="725" t="s">
        <v>27</v>
      </c>
      <c r="B55" s="725"/>
      <c r="C55" s="724" t="s">
        <v>218</v>
      </c>
      <c r="D55" s="724"/>
      <c r="E55" s="724"/>
      <c r="F55" s="724"/>
      <c r="G55" s="724"/>
      <c r="H55" s="724"/>
      <c r="I55" s="724"/>
    </row>
    <row r="56" spans="1:19" ht="11.25" customHeight="1" x14ac:dyDescent="0.25">
      <c r="A56" s="725" t="s">
        <v>190</v>
      </c>
      <c r="B56" s="725"/>
      <c r="C56" s="724" t="s">
        <v>191</v>
      </c>
      <c r="D56" s="724"/>
      <c r="E56" s="724"/>
      <c r="F56" s="724"/>
      <c r="G56" s="724"/>
      <c r="H56" s="724"/>
      <c r="I56" s="724"/>
    </row>
    <row r="57" spans="1:19" ht="11.25" customHeight="1" x14ac:dyDescent="0.25">
      <c r="A57" s="714" t="s">
        <v>33</v>
      </c>
      <c r="B57" s="714"/>
      <c r="C57" s="119"/>
      <c r="D57" s="715" t="s">
        <v>219</v>
      </c>
      <c r="E57" s="715"/>
      <c r="F57" s="715"/>
      <c r="G57" s="715"/>
      <c r="H57" s="715"/>
      <c r="I57" s="715"/>
    </row>
    <row r="58" spans="1:19" ht="35.25" customHeight="1" x14ac:dyDescent="0.25">
      <c r="A58" s="716" t="s">
        <v>37</v>
      </c>
      <c r="B58" s="716"/>
      <c r="C58" s="717" t="s">
        <v>38</v>
      </c>
      <c r="D58" s="204" t="s">
        <v>234</v>
      </c>
      <c r="E58" s="120" t="s">
        <v>221</v>
      </c>
      <c r="F58" s="120" t="s">
        <v>222</v>
      </c>
      <c r="G58" s="120" t="s">
        <v>43</v>
      </c>
      <c r="H58" s="120" t="s">
        <v>223</v>
      </c>
      <c r="I58" s="120" t="s">
        <v>223</v>
      </c>
    </row>
    <row r="59" spans="1:19" ht="33.75" customHeight="1" x14ac:dyDescent="0.25">
      <c r="A59" s="717" t="s">
        <v>224</v>
      </c>
      <c r="B59" s="717" t="s">
        <v>47</v>
      </c>
      <c r="C59" s="717"/>
      <c r="D59" s="726" t="s">
        <v>48</v>
      </c>
      <c r="E59" s="716" t="s">
        <v>49</v>
      </c>
      <c r="F59" s="716" t="s">
        <v>49</v>
      </c>
      <c r="G59" s="120" t="s">
        <v>120</v>
      </c>
      <c r="H59" s="716" t="s">
        <v>52</v>
      </c>
      <c r="I59" s="716" t="s">
        <v>225</v>
      </c>
    </row>
    <row r="60" spans="1:19" ht="13.5" x14ac:dyDescent="0.25">
      <c r="A60" s="717"/>
      <c r="B60" s="717"/>
      <c r="C60" s="717"/>
      <c r="D60" s="726"/>
      <c r="E60" s="716"/>
      <c r="F60" s="716"/>
      <c r="G60" s="120" t="s">
        <v>123</v>
      </c>
      <c r="H60" s="716"/>
      <c r="I60" s="716"/>
    </row>
    <row r="61" spans="1:19" ht="18" customHeight="1" x14ac:dyDescent="0.25">
      <c r="A61" s="717"/>
      <c r="B61" s="717"/>
      <c r="C61" s="717"/>
      <c r="D61" s="726" t="s">
        <v>226</v>
      </c>
      <c r="E61" s="716"/>
      <c r="F61" s="716"/>
      <c r="G61" s="120" t="s">
        <v>126</v>
      </c>
      <c r="H61" s="716" t="s">
        <v>227</v>
      </c>
      <c r="I61" s="716" t="s">
        <v>228</v>
      </c>
    </row>
    <row r="62" spans="1:19" ht="11.25" customHeight="1" x14ac:dyDescent="0.25">
      <c r="A62" s="717"/>
      <c r="B62" s="717"/>
      <c r="C62" s="717"/>
      <c r="D62" s="726"/>
      <c r="E62" s="716"/>
      <c r="F62" s="716"/>
      <c r="G62" s="120" t="s">
        <v>130</v>
      </c>
      <c r="H62" s="716"/>
      <c r="I62" s="716"/>
    </row>
    <row r="63" spans="1:19" x14ac:dyDescent="0.25">
      <c r="A63" s="717"/>
      <c r="B63" s="717"/>
      <c r="C63" s="717"/>
      <c r="D63" s="181" t="s">
        <v>229</v>
      </c>
      <c r="E63" s="181" t="s">
        <v>230</v>
      </c>
      <c r="F63" s="181" t="s">
        <v>231</v>
      </c>
      <c r="G63" s="181" t="s">
        <v>65</v>
      </c>
      <c r="H63" s="181" t="s">
        <v>232</v>
      </c>
      <c r="I63" s="181" t="s">
        <v>232</v>
      </c>
    </row>
    <row r="64" spans="1:19" ht="12" customHeight="1" x14ac:dyDescent="0.25">
      <c r="A64" s="729" t="s">
        <v>211</v>
      </c>
      <c r="B64" s="729" t="s">
        <v>212</v>
      </c>
      <c r="C64" s="131" t="s">
        <v>213</v>
      </c>
      <c r="D64" s="183"/>
      <c r="E64" s="184"/>
      <c r="F64" s="184"/>
      <c r="G64" s="184"/>
      <c r="H64" s="184"/>
      <c r="I64" s="184"/>
    </row>
    <row r="65" spans="1:19" x14ac:dyDescent="0.25">
      <c r="A65" s="729"/>
      <c r="B65" s="729"/>
      <c r="C65" s="135" t="s">
        <v>214</v>
      </c>
      <c r="D65" s="185"/>
      <c r="E65" s="125">
        <v>0</v>
      </c>
      <c r="F65" s="186">
        <v>0</v>
      </c>
      <c r="G65" s="149"/>
      <c r="H65" s="151">
        <f>(E65-F65)*D65*G65</f>
        <v>0</v>
      </c>
      <c r="I65" s="151"/>
      <c r="K65" s="115">
        <v>6</v>
      </c>
      <c r="L65" s="115">
        <f>$K53*100+K65</f>
        <v>1506</v>
      </c>
    </row>
    <row r="66" spans="1:19" ht="12" customHeight="1" x14ac:dyDescent="0.25">
      <c r="A66" s="708" t="s">
        <v>212</v>
      </c>
      <c r="B66" s="708" t="s">
        <v>211</v>
      </c>
      <c r="C66" s="187" t="s">
        <v>233</v>
      </c>
      <c r="D66" s="188"/>
      <c r="E66" s="189"/>
      <c r="F66" s="189"/>
      <c r="G66" s="189"/>
      <c r="H66" s="189"/>
      <c r="I66" s="189"/>
    </row>
    <row r="67" spans="1:19" x14ac:dyDescent="0.25">
      <c r="A67" s="708"/>
      <c r="B67" s="708"/>
      <c r="C67" s="135" t="s">
        <v>215</v>
      </c>
      <c r="D67" s="33"/>
      <c r="E67" s="125">
        <v>0</v>
      </c>
      <c r="F67" s="186"/>
      <c r="G67" s="190"/>
      <c r="H67" s="151">
        <f>(E67-F67)*D67*G67</f>
        <v>0</v>
      </c>
      <c r="I67" s="151"/>
      <c r="K67" s="115">
        <v>1</v>
      </c>
      <c r="L67" s="115">
        <f>$K53*100+K67</f>
        <v>1501</v>
      </c>
    </row>
    <row r="68" spans="1:19" x14ac:dyDescent="0.25">
      <c r="A68" s="730" t="s">
        <v>91</v>
      </c>
      <c r="B68" s="730"/>
      <c r="C68" s="730"/>
      <c r="D68" s="192">
        <f>D65+D67</f>
        <v>0</v>
      </c>
      <c r="E68" s="193"/>
      <c r="F68" s="194"/>
      <c r="G68" s="194"/>
      <c r="H68" s="192">
        <f>H65+H67</f>
        <v>0</v>
      </c>
      <c r="I68" s="192">
        <f>I65+I67</f>
        <v>0</v>
      </c>
    </row>
    <row r="69" spans="1:19" x14ac:dyDescent="0.25">
      <c r="A69" s="692" t="s">
        <v>23</v>
      </c>
      <c r="B69" s="692"/>
      <c r="C69" s="693">
        <f>Presentación!$C$3</f>
        <v>1990</v>
      </c>
      <c r="D69" s="693"/>
      <c r="E69" s="693"/>
      <c r="F69" s="693"/>
      <c r="G69" s="693"/>
      <c r="H69" s="693"/>
      <c r="I69" s="693"/>
      <c r="J69" s="116"/>
      <c r="K69" s="116"/>
      <c r="L69" s="116"/>
      <c r="M69" s="116"/>
      <c r="N69" s="116"/>
      <c r="O69" s="116"/>
      <c r="P69" s="116"/>
      <c r="Q69" s="116"/>
      <c r="R69" s="116"/>
      <c r="S69" s="117"/>
    </row>
    <row r="70" spans="1:19" ht="11.25" customHeight="1" x14ac:dyDescent="0.25">
      <c r="A70" s="694" t="s">
        <v>24</v>
      </c>
      <c r="B70" s="694"/>
      <c r="C70" s="699" t="s">
        <v>95</v>
      </c>
      <c r="D70" s="699"/>
      <c r="E70" s="699"/>
      <c r="F70" s="699"/>
      <c r="G70" s="699"/>
      <c r="H70" s="699"/>
      <c r="I70" s="699"/>
      <c r="K70" s="115">
        <v>1</v>
      </c>
    </row>
    <row r="71" spans="1:19" ht="11.25" customHeight="1" x14ac:dyDescent="0.25">
      <c r="A71" s="694" t="s">
        <v>187</v>
      </c>
      <c r="B71" s="694"/>
      <c r="C71" s="724" t="s">
        <v>26</v>
      </c>
      <c r="D71" s="724"/>
      <c r="E71" s="724"/>
      <c r="F71" s="724"/>
      <c r="G71" s="724"/>
      <c r="H71" s="724"/>
      <c r="I71" s="724"/>
    </row>
    <row r="72" spans="1:19" ht="13.5" customHeight="1" x14ac:dyDescent="0.25">
      <c r="A72" s="725" t="s">
        <v>27</v>
      </c>
      <c r="B72" s="725"/>
      <c r="C72" s="724" t="s">
        <v>235</v>
      </c>
      <c r="D72" s="724"/>
      <c r="E72" s="724"/>
      <c r="F72" s="724"/>
      <c r="G72" s="724"/>
      <c r="H72" s="724"/>
      <c r="I72" s="724"/>
    </row>
    <row r="73" spans="1:19" ht="11.25" customHeight="1" x14ac:dyDescent="0.25">
      <c r="A73" s="725" t="s">
        <v>190</v>
      </c>
      <c r="B73" s="725"/>
      <c r="C73" s="724" t="s">
        <v>191</v>
      </c>
      <c r="D73" s="724"/>
      <c r="E73" s="724"/>
      <c r="F73" s="724"/>
      <c r="G73" s="724"/>
      <c r="H73" s="724"/>
      <c r="I73" s="724"/>
    </row>
    <row r="74" spans="1:19" ht="11.25" customHeight="1" x14ac:dyDescent="0.25">
      <c r="A74" s="714" t="s">
        <v>33</v>
      </c>
      <c r="B74" s="714"/>
      <c r="C74" s="119"/>
      <c r="D74" s="715" t="s">
        <v>219</v>
      </c>
      <c r="E74" s="715"/>
      <c r="F74" s="715"/>
      <c r="G74" s="715"/>
      <c r="H74" s="715"/>
      <c r="I74" s="715"/>
    </row>
    <row r="75" spans="1:19" ht="34.5" customHeight="1" x14ac:dyDescent="0.25">
      <c r="A75" s="716" t="s">
        <v>37</v>
      </c>
      <c r="B75" s="716"/>
      <c r="C75" s="717" t="s">
        <v>38</v>
      </c>
      <c r="D75" s="121" t="s">
        <v>220</v>
      </c>
      <c r="E75" s="120" t="s">
        <v>221</v>
      </c>
      <c r="F75" s="120" t="s">
        <v>222</v>
      </c>
      <c r="G75" s="120" t="s">
        <v>43</v>
      </c>
      <c r="H75" s="120" t="s">
        <v>223</v>
      </c>
      <c r="I75" s="120" t="s">
        <v>223</v>
      </c>
    </row>
    <row r="76" spans="1:19" ht="12.75" customHeight="1" x14ac:dyDescent="0.25">
      <c r="A76" s="717" t="s">
        <v>224</v>
      </c>
      <c r="B76" s="717" t="s">
        <v>47</v>
      </c>
      <c r="C76" s="717"/>
      <c r="D76" s="726" t="s">
        <v>48</v>
      </c>
      <c r="E76" s="716" t="s">
        <v>49</v>
      </c>
      <c r="F76" s="716" t="s">
        <v>49</v>
      </c>
      <c r="G76" s="120" t="s">
        <v>120</v>
      </c>
      <c r="H76" s="716" t="s">
        <v>52</v>
      </c>
      <c r="I76" s="716" t="s">
        <v>225</v>
      </c>
    </row>
    <row r="77" spans="1:19" ht="13.5" x14ac:dyDescent="0.25">
      <c r="A77" s="717"/>
      <c r="B77" s="717"/>
      <c r="C77" s="717"/>
      <c r="D77" s="726"/>
      <c r="E77" s="716"/>
      <c r="F77" s="716"/>
      <c r="G77" s="120" t="s">
        <v>123</v>
      </c>
      <c r="H77" s="716"/>
      <c r="I77" s="716"/>
    </row>
    <row r="78" spans="1:19" ht="15" customHeight="1" x14ac:dyDescent="0.25">
      <c r="A78" s="717"/>
      <c r="B78" s="717"/>
      <c r="C78" s="717"/>
      <c r="D78" s="726" t="s">
        <v>226</v>
      </c>
      <c r="E78" s="716"/>
      <c r="F78" s="716"/>
      <c r="G78" s="120" t="s">
        <v>126</v>
      </c>
      <c r="H78" s="716" t="s">
        <v>227</v>
      </c>
      <c r="I78" s="716" t="s">
        <v>228</v>
      </c>
    </row>
    <row r="79" spans="1:19" x14ac:dyDescent="0.25">
      <c r="A79" s="717"/>
      <c r="B79" s="717"/>
      <c r="C79" s="717"/>
      <c r="D79" s="726"/>
      <c r="E79" s="716"/>
      <c r="F79" s="716"/>
      <c r="G79" s="120" t="s">
        <v>130</v>
      </c>
      <c r="H79" s="716"/>
      <c r="I79" s="716"/>
    </row>
    <row r="80" spans="1:19" x14ac:dyDescent="0.25">
      <c r="A80" s="717"/>
      <c r="B80" s="717"/>
      <c r="C80" s="717"/>
      <c r="D80" s="181" t="s">
        <v>229</v>
      </c>
      <c r="E80" s="181" t="s">
        <v>230</v>
      </c>
      <c r="F80" s="181" t="s">
        <v>231</v>
      </c>
      <c r="G80" s="181" t="s">
        <v>65</v>
      </c>
      <c r="H80" s="181" t="s">
        <v>232</v>
      </c>
      <c r="I80" s="181" t="s">
        <v>232</v>
      </c>
    </row>
    <row r="81" spans="1:12" ht="12" customHeight="1" x14ac:dyDescent="0.25">
      <c r="A81" s="729" t="s">
        <v>211</v>
      </c>
      <c r="B81" s="729" t="s">
        <v>212</v>
      </c>
      <c r="C81" s="131" t="s">
        <v>213</v>
      </c>
      <c r="D81" s="183"/>
      <c r="E81" s="184"/>
      <c r="F81" s="184"/>
      <c r="G81" s="184"/>
      <c r="H81" s="184"/>
      <c r="I81" s="184"/>
    </row>
    <row r="82" spans="1:12" x14ac:dyDescent="0.25">
      <c r="A82" s="729"/>
      <c r="B82" s="729"/>
      <c r="C82" s="135" t="s">
        <v>214</v>
      </c>
      <c r="D82" s="185"/>
      <c r="E82" s="125">
        <v>0</v>
      </c>
      <c r="F82" s="186">
        <v>0</v>
      </c>
      <c r="G82" s="149"/>
      <c r="H82" s="151">
        <f>(E82-F82)*D82*G82</f>
        <v>0</v>
      </c>
      <c r="I82" s="151"/>
      <c r="K82" s="115">
        <v>6</v>
      </c>
      <c r="L82" s="115">
        <f>$K70*100+K82</f>
        <v>106</v>
      </c>
    </row>
    <row r="83" spans="1:12" ht="11.25" customHeight="1" x14ac:dyDescent="0.25">
      <c r="A83" s="708" t="s">
        <v>212</v>
      </c>
      <c r="B83" s="708" t="s">
        <v>211</v>
      </c>
      <c r="C83" s="187" t="s">
        <v>233</v>
      </c>
      <c r="D83" s="188"/>
      <c r="E83" s="189"/>
      <c r="F83" s="189"/>
      <c r="G83" s="189"/>
      <c r="H83" s="189"/>
      <c r="I83" s="189"/>
    </row>
    <row r="84" spans="1:12" x14ac:dyDescent="0.25">
      <c r="A84" s="708"/>
      <c r="B84" s="708"/>
      <c r="C84" s="135" t="s">
        <v>215</v>
      </c>
      <c r="D84" s="33"/>
      <c r="E84" s="125">
        <v>0</v>
      </c>
      <c r="F84" s="186"/>
      <c r="G84" s="190"/>
      <c r="H84" s="151">
        <f>(E84-F84)*D84*G84</f>
        <v>0</v>
      </c>
      <c r="I84" s="151"/>
      <c r="K84" s="115">
        <v>1</v>
      </c>
      <c r="L84" s="115">
        <f>$K70*100+K84</f>
        <v>101</v>
      </c>
    </row>
    <row r="85" spans="1:12" x14ac:dyDescent="0.25">
      <c r="A85" s="730" t="s">
        <v>91</v>
      </c>
      <c r="B85" s="730"/>
      <c r="C85" s="730"/>
      <c r="D85" s="192">
        <f>D82+D84</f>
        <v>0</v>
      </c>
      <c r="E85" s="193"/>
      <c r="F85" s="194"/>
      <c r="G85" s="194"/>
      <c r="H85" s="192">
        <f>H82+H84</f>
        <v>0</v>
      </c>
      <c r="I85" s="192">
        <f>I82+I84</f>
        <v>0</v>
      </c>
    </row>
    <row r="86" spans="1:12" x14ac:dyDescent="0.25">
      <c r="A86" s="692" t="s">
        <v>23</v>
      </c>
      <c r="B86" s="692"/>
      <c r="C86" s="693">
        <f>Presentación!$C$3</f>
        <v>1990</v>
      </c>
      <c r="D86" s="693"/>
      <c r="E86" s="693"/>
      <c r="F86" s="693"/>
      <c r="G86" s="693"/>
      <c r="H86" s="693"/>
      <c r="I86" s="693"/>
    </row>
    <row r="87" spans="1:12" ht="11.25" customHeight="1" x14ac:dyDescent="0.25">
      <c r="A87" s="694" t="s">
        <v>24</v>
      </c>
      <c r="B87" s="694"/>
      <c r="C87" s="699" t="s">
        <v>96</v>
      </c>
      <c r="D87" s="699"/>
      <c r="E87" s="699"/>
      <c r="F87" s="699"/>
      <c r="G87" s="699"/>
      <c r="H87" s="699"/>
      <c r="I87" s="699"/>
      <c r="K87" s="115">
        <v>2</v>
      </c>
    </row>
    <row r="88" spans="1:12" ht="11.25" customHeight="1" x14ac:dyDescent="0.25">
      <c r="A88" s="694" t="s">
        <v>187</v>
      </c>
      <c r="B88" s="694"/>
      <c r="C88" s="724" t="s">
        <v>26</v>
      </c>
      <c r="D88" s="724"/>
      <c r="E88" s="724"/>
      <c r="F88" s="724"/>
      <c r="G88" s="724"/>
      <c r="H88" s="724"/>
      <c r="I88" s="724"/>
    </row>
    <row r="89" spans="1:12" ht="13.5" customHeight="1" x14ac:dyDescent="0.25">
      <c r="A89" s="725" t="s">
        <v>27</v>
      </c>
      <c r="B89" s="725"/>
      <c r="C89" s="724" t="s">
        <v>218</v>
      </c>
      <c r="D89" s="724"/>
      <c r="E89" s="724"/>
      <c r="F89" s="724"/>
      <c r="G89" s="724"/>
      <c r="H89" s="724"/>
      <c r="I89" s="724"/>
    </row>
    <row r="90" spans="1:12" ht="11.25" customHeight="1" x14ac:dyDescent="0.25">
      <c r="A90" s="725" t="s">
        <v>190</v>
      </c>
      <c r="B90" s="725"/>
      <c r="C90" s="724" t="s">
        <v>191</v>
      </c>
      <c r="D90" s="724"/>
      <c r="E90" s="724"/>
      <c r="F90" s="724"/>
      <c r="G90" s="724"/>
      <c r="H90" s="724"/>
      <c r="I90" s="724"/>
    </row>
    <row r="91" spans="1:12" ht="11.25" customHeight="1" x14ac:dyDescent="0.25">
      <c r="A91" s="714" t="s">
        <v>33</v>
      </c>
      <c r="B91" s="714"/>
      <c r="C91" s="119"/>
      <c r="D91" s="715" t="s">
        <v>219</v>
      </c>
      <c r="E91" s="715"/>
      <c r="F91" s="715"/>
      <c r="G91" s="715"/>
      <c r="H91" s="715"/>
      <c r="I91" s="715"/>
    </row>
    <row r="92" spans="1:12" ht="34.5" customHeight="1" x14ac:dyDescent="0.25">
      <c r="A92" s="716" t="s">
        <v>37</v>
      </c>
      <c r="B92" s="716"/>
      <c r="C92" s="717" t="s">
        <v>38</v>
      </c>
      <c r="D92" s="121" t="s">
        <v>220</v>
      </c>
      <c r="E92" s="120" t="s">
        <v>221</v>
      </c>
      <c r="F92" s="120" t="s">
        <v>222</v>
      </c>
      <c r="G92" s="178" t="s">
        <v>43</v>
      </c>
      <c r="H92" s="120" t="s">
        <v>223</v>
      </c>
      <c r="I92" s="120" t="s">
        <v>223</v>
      </c>
    </row>
    <row r="93" spans="1:12" ht="12.75" customHeight="1" x14ac:dyDescent="0.25">
      <c r="A93" s="717" t="s">
        <v>224</v>
      </c>
      <c r="B93" s="717" t="s">
        <v>47</v>
      </c>
      <c r="C93" s="717"/>
      <c r="D93" s="726" t="s">
        <v>48</v>
      </c>
      <c r="E93" s="716" t="s">
        <v>49</v>
      </c>
      <c r="F93" s="727" t="s">
        <v>49</v>
      </c>
      <c r="G93" s="178" t="s">
        <v>120</v>
      </c>
      <c r="H93" s="728" t="s">
        <v>52</v>
      </c>
      <c r="I93" s="716" t="s">
        <v>225</v>
      </c>
    </row>
    <row r="94" spans="1:12" ht="13.5" x14ac:dyDescent="0.25">
      <c r="A94" s="717"/>
      <c r="B94" s="717"/>
      <c r="C94" s="717"/>
      <c r="D94" s="726"/>
      <c r="E94" s="716"/>
      <c r="F94" s="727"/>
      <c r="G94" s="179" t="s">
        <v>123</v>
      </c>
      <c r="H94" s="728"/>
      <c r="I94" s="716"/>
    </row>
    <row r="95" spans="1:12" ht="15" customHeight="1" x14ac:dyDescent="0.25">
      <c r="A95" s="717"/>
      <c r="B95" s="717"/>
      <c r="C95" s="717"/>
      <c r="D95" s="726" t="s">
        <v>226</v>
      </c>
      <c r="E95" s="716"/>
      <c r="F95" s="727"/>
      <c r="G95" s="178" t="s">
        <v>126</v>
      </c>
      <c r="H95" s="728" t="s">
        <v>227</v>
      </c>
      <c r="I95" s="716" t="s">
        <v>228</v>
      </c>
    </row>
    <row r="96" spans="1:12" x14ac:dyDescent="0.25">
      <c r="A96" s="717"/>
      <c r="B96" s="717"/>
      <c r="C96" s="717"/>
      <c r="D96" s="726"/>
      <c r="E96" s="716"/>
      <c r="F96" s="727"/>
      <c r="G96" s="180" t="s">
        <v>130</v>
      </c>
      <c r="H96" s="728"/>
      <c r="I96" s="716"/>
    </row>
    <row r="97" spans="1:12" x14ac:dyDescent="0.25">
      <c r="A97" s="717"/>
      <c r="B97" s="717"/>
      <c r="C97" s="717"/>
      <c r="D97" s="181" t="s">
        <v>229</v>
      </c>
      <c r="E97" s="181" t="s">
        <v>230</v>
      </c>
      <c r="F97" s="181" t="s">
        <v>231</v>
      </c>
      <c r="G97" s="182" t="s">
        <v>65</v>
      </c>
      <c r="H97" s="181" t="s">
        <v>232</v>
      </c>
      <c r="I97" s="181" t="s">
        <v>232</v>
      </c>
    </row>
    <row r="98" spans="1:12" ht="12" customHeight="1" x14ac:dyDescent="0.25">
      <c r="A98" s="729" t="s">
        <v>211</v>
      </c>
      <c r="B98" s="729" t="s">
        <v>212</v>
      </c>
      <c r="C98" s="131" t="s">
        <v>213</v>
      </c>
      <c r="D98" s="183"/>
      <c r="E98" s="184"/>
      <c r="F98" s="184"/>
      <c r="G98" s="184"/>
      <c r="H98" s="184"/>
      <c r="I98" s="184"/>
    </row>
    <row r="99" spans="1:12" x14ac:dyDescent="0.25">
      <c r="A99" s="729"/>
      <c r="B99" s="729"/>
      <c r="C99" s="135" t="s">
        <v>214</v>
      </c>
      <c r="D99" s="185"/>
      <c r="E99" s="125">
        <v>0</v>
      </c>
      <c r="F99" s="186">
        <v>0</v>
      </c>
      <c r="G99" s="149"/>
      <c r="H99" s="151">
        <f>(E99-F99)*D99*G99</f>
        <v>0</v>
      </c>
      <c r="I99" s="151"/>
      <c r="K99" s="115">
        <v>6</v>
      </c>
      <c r="L99" s="115">
        <f>$K87*100+K99</f>
        <v>206</v>
      </c>
    </row>
    <row r="100" spans="1:12" ht="11.25" customHeight="1" x14ac:dyDescent="0.25">
      <c r="A100" s="708" t="s">
        <v>212</v>
      </c>
      <c r="B100" s="708" t="s">
        <v>211</v>
      </c>
      <c r="C100" s="187" t="s">
        <v>233</v>
      </c>
      <c r="D100" s="188"/>
      <c r="E100" s="189"/>
      <c r="F100" s="189"/>
      <c r="G100" s="189"/>
      <c r="H100" s="189"/>
      <c r="I100" s="189"/>
    </row>
    <row r="101" spans="1:12" x14ac:dyDescent="0.25">
      <c r="A101" s="708"/>
      <c r="B101" s="708"/>
      <c r="C101" s="135" t="s">
        <v>215</v>
      </c>
      <c r="D101" s="33"/>
      <c r="E101" s="125">
        <v>0</v>
      </c>
      <c r="F101" s="186"/>
      <c r="G101" s="190"/>
      <c r="H101" s="151">
        <f>(E101-F101)*D101*G101</f>
        <v>0</v>
      </c>
      <c r="I101" s="151"/>
      <c r="K101" s="115">
        <v>1</v>
      </c>
      <c r="L101" s="115">
        <f>$K87*100+K101</f>
        <v>201</v>
      </c>
    </row>
    <row r="102" spans="1:12" x14ac:dyDescent="0.25">
      <c r="A102" s="730" t="s">
        <v>91</v>
      </c>
      <c r="B102" s="730"/>
      <c r="C102" s="730"/>
      <c r="D102" s="192">
        <f>D99+D101</f>
        <v>0</v>
      </c>
      <c r="E102" s="193"/>
      <c r="F102" s="194"/>
      <c r="G102" s="194"/>
      <c r="H102" s="192">
        <f>H99+H101</f>
        <v>0</v>
      </c>
      <c r="I102" s="192">
        <f>I99+I101</f>
        <v>0</v>
      </c>
    </row>
    <row r="103" spans="1:12" x14ac:dyDescent="0.25">
      <c r="A103" s="692" t="s">
        <v>23</v>
      </c>
      <c r="B103" s="692"/>
      <c r="C103" s="693">
        <f>Presentación!$C$3</f>
        <v>1990</v>
      </c>
      <c r="D103" s="693"/>
      <c r="E103" s="693"/>
      <c r="F103" s="693"/>
      <c r="G103" s="693"/>
      <c r="H103" s="693"/>
      <c r="I103" s="693"/>
    </row>
    <row r="104" spans="1:12" ht="11.25" customHeight="1" x14ac:dyDescent="0.25">
      <c r="A104" s="694" t="s">
        <v>24</v>
      </c>
      <c r="B104" s="694"/>
      <c r="C104" s="699" t="s">
        <v>97</v>
      </c>
      <c r="D104" s="699"/>
      <c r="E104" s="699"/>
      <c r="F104" s="699"/>
      <c r="G104" s="699"/>
      <c r="H104" s="699"/>
      <c r="I104" s="699"/>
      <c r="K104" s="115">
        <v>3</v>
      </c>
    </row>
    <row r="105" spans="1:12" ht="11.25" customHeight="1" x14ac:dyDescent="0.25">
      <c r="A105" s="694" t="s">
        <v>187</v>
      </c>
      <c r="B105" s="694"/>
      <c r="C105" s="724" t="s">
        <v>26</v>
      </c>
      <c r="D105" s="724"/>
      <c r="E105" s="724"/>
      <c r="F105" s="724"/>
      <c r="G105" s="724"/>
      <c r="H105" s="724"/>
      <c r="I105" s="724"/>
    </row>
    <row r="106" spans="1:12" ht="13.5" customHeight="1" x14ac:dyDescent="0.25">
      <c r="A106" s="725" t="s">
        <v>27</v>
      </c>
      <c r="B106" s="725"/>
      <c r="C106" s="724" t="s">
        <v>218</v>
      </c>
      <c r="D106" s="724"/>
      <c r="E106" s="724"/>
      <c r="F106" s="724"/>
      <c r="G106" s="724"/>
      <c r="H106" s="724"/>
      <c r="I106" s="724"/>
    </row>
    <row r="107" spans="1:12" ht="11.25" customHeight="1" x14ac:dyDescent="0.25">
      <c r="A107" s="725" t="s">
        <v>190</v>
      </c>
      <c r="B107" s="725"/>
      <c r="C107" s="724" t="s">
        <v>191</v>
      </c>
      <c r="D107" s="724"/>
      <c r="E107" s="724"/>
      <c r="F107" s="724"/>
      <c r="G107" s="724"/>
      <c r="H107" s="724"/>
      <c r="I107" s="724"/>
    </row>
    <row r="108" spans="1:12" ht="11.25" customHeight="1" x14ac:dyDescent="0.25">
      <c r="A108" s="714" t="s">
        <v>33</v>
      </c>
      <c r="B108" s="714"/>
      <c r="C108" s="119"/>
      <c r="D108" s="715" t="s">
        <v>219</v>
      </c>
      <c r="E108" s="715"/>
      <c r="F108" s="715"/>
      <c r="G108" s="715"/>
      <c r="H108" s="715"/>
      <c r="I108" s="715"/>
    </row>
    <row r="109" spans="1:12" ht="34.5" customHeight="1" x14ac:dyDescent="0.25">
      <c r="A109" s="716" t="s">
        <v>37</v>
      </c>
      <c r="B109" s="716"/>
      <c r="C109" s="717" t="s">
        <v>38</v>
      </c>
      <c r="D109" s="121" t="s">
        <v>220</v>
      </c>
      <c r="E109" s="120" t="s">
        <v>221</v>
      </c>
      <c r="F109" s="120" t="s">
        <v>222</v>
      </c>
      <c r="G109" s="178" t="s">
        <v>43</v>
      </c>
      <c r="H109" s="120" t="s">
        <v>223</v>
      </c>
      <c r="I109" s="120" t="s">
        <v>223</v>
      </c>
    </row>
    <row r="110" spans="1:12" ht="12.75" customHeight="1" x14ac:dyDescent="0.25">
      <c r="A110" s="717" t="s">
        <v>224</v>
      </c>
      <c r="B110" s="717" t="s">
        <v>47</v>
      </c>
      <c r="C110" s="717"/>
      <c r="D110" s="726" t="s">
        <v>48</v>
      </c>
      <c r="E110" s="716" t="s">
        <v>49</v>
      </c>
      <c r="F110" s="727" t="s">
        <v>49</v>
      </c>
      <c r="G110" s="178" t="s">
        <v>120</v>
      </c>
      <c r="H110" s="728" t="s">
        <v>52</v>
      </c>
      <c r="I110" s="716" t="s">
        <v>225</v>
      </c>
    </row>
    <row r="111" spans="1:12" ht="13.5" x14ac:dyDescent="0.25">
      <c r="A111" s="717"/>
      <c r="B111" s="717"/>
      <c r="C111" s="717"/>
      <c r="D111" s="726"/>
      <c r="E111" s="716"/>
      <c r="F111" s="727"/>
      <c r="G111" s="179" t="s">
        <v>123</v>
      </c>
      <c r="H111" s="728"/>
      <c r="I111" s="716"/>
    </row>
    <row r="112" spans="1:12" ht="15" customHeight="1" x14ac:dyDescent="0.25">
      <c r="A112" s="717"/>
      <c r="B112" s="717"/>
      <c r="C112" s="717"/>
      <c r="D112" s="726" t="s">
        <v>226</v>
      </c>
      <c r="E112" s="716"/>
      <c r="F112" s="727"/>
      <c r="G112" s="178" t="s">
        <v>126</v>
      </c>
      <c r="H112" s="728" t="s">
        <v>227</v>
      </c>
      <c r="I112" s="716" t="s">
        <v>228</v>
      </c>
    </row>
    <row r="113" spans="1:12" x14ac:dyDescent="0.25">
      <c r="A113" s="717"/>
      <c r="B113" s="717"/>
      <c r="C113" s="717"/>
      <c r="D113" s="726"/>
      <c r="E113" s="716"/>
      <c r="F113" s="727"/>
      <c r="G113" s="180" t="s">
        <v>130</v>
      </c>
      <c r="H113" s="728"/>
      <c r="I113" s="716"/>
    </row>
    <row r="114" spans="1:12" x14ac:dyDescent="0.25">
      <c r="A114" s="717"/>
      <c r="B114" s="717"/>
      <c r="C114" s="717"/>
      <c r="D114" s="181" t="s">
        <v>229</v>
      </c>
      <c r="E114" s="181" t="s">
        <v>230</v>
      </c>
      <c r="F114" s="181" t="s">
        <v>231</v>
      </c>
      <c r="G114" s="182" t="s">
        <v>65</v>
      </c>
      <c r="H114" s="181" t="s">
        <v>232</v>
      </c>
      <c r="I114" s="181" t="s">
        <v>232</v>
      </c>
    </row>
    <row r="115" spans="1:12" ht="12" customHeight="1" x14ac:dyDescent="0.25">
      <c r="A115" s="729" t="s">
        <v>211</v>
      </c>
      <c r="B115" s="729" t="s">
        <v>212</v>
      </c>
      <c r="C115" s="131" t="s">
        <v>213</v>
      </c>
      <c r="D115" s="183"/>
      <c r="E115" s="184"/>
      <c r="F115" s="184"/>
      <c r="G115" s="184"/>
      <c r="H115" s="184"/>
      <c r="I115" s="184"/>
    </row>
    <row r="116" spans="1:12" x14ac:dyDescent="0.25">
      <c r="A116" s="729"/>
      <c r="B116" s="729"/>
      <c r="C116" s="135" t="s">
        <v>214</v>
      </c>
      <c r="D116" s="185"/>
      <c r="E116" s="125">
        <v>0</v>
      </c>
      <c r="F116" s="186">
        <v>0</v>
      </c>
      <c r="G116" s="149"/>
      <c r="H116" s="151">
        <f>(E116-F116)*D116*G116</f>
        <v>0</v>
      </c>
      <c r="I116" s="151"/>
      <c r="K116" s="115">
        <v>6</v>
      </c>
      <c r="L116" s="115">
        <f>$K104*100+K116</f>
        <v>306</v>
      </c>
    </row>
    <row r="117" spans="1:12" ht="11.25" customHeight="1" x14ac:dyDescent="0.25">
      <c r="A117" s="708" t="s">
        <v>212</v>
      </c>
      <c r="B117" s="708" t="s">
        <v>211</v>
      </c>
      <c r="C117" s="187" t="s">
        <v>233</v>
      </c>
      <c r="D117" s="188"/>
      <c r="E117" s="189"/>
      <c r="F117" s="189"/>
      <c r="G117" s="189"/>
      <c r="H117" s="189"/>
      <c r="I117" s="189"/>
    </row>
    <row r="118" spans="1:12" ht="12.75" customHeight="1" x14ac:dyDescent="0.25">
      <c r="A118" s="708"/>
      <c r="B118" s="708"/>
      <c r="C118" s="135" t="s">
        <v>215</v>
      </c>
      <c r="D118" s="33"/>
      <c r="E118" s="125">
        <v>0</v>
      </c>
      <c r="F118" s="186"/>
      <c r="G118" s="190"/>
      <c r="H118" s="151">
        <f>(E118-F118)*D118*G118</f>
        <v>0</v>
      </c>
      <c r="I118" s="151"/>
      <c r="K118" s="115">
        <v>1</v>
      </c>
      <c r="L118" s="115">
        <f>$K104*100+K118</f>
        <v>301</v>
      </c>
    </row>
    <row r="119" spans="1:12" x14ac:dyDescent="0.25">
      <c r="A119" s="730" t="s">
        <v>91</v>
      </c>
      <c r="B119" s="730"/>
      <c r="C119" s="730"/>
      <c r="D119" s="192">
        <f>D116+D118</f>
        <v>0</v>
      </c>
      <c r="E119" s="193"/>
      <c r="F119" s="194"/>
      <c r="G119" s="194"/>
      <c r="H119" s="192">
        <f>H116+H118</f>
        <v>0</v>
      </c>
      <c r="I119" s="192">
        <f>I116+I118</f>
        <v>0</v>
      </c>
    </row>
    <row r="120" spans="1:12" x14ac:dyDescent="0.25">
      <c r="A120" s="692" t="s">
        <v>23</v>
      </c>
      <c r="B120" s="692"/>
      <c r="C120" s="693">
        <f>Presentación!$C$3</f>
        <v>1990</v>
      </c>
      <c r="D120" s="693"/>
      <c r="E120" s="693"/>
      <c r="F120" s="693"/>
      <c r="G120" s="693"/>
      <c r="H120" s="693"/>
      <c r="I120" s="693"/>
    </row>
    <row r="121" spans="1:12" ht="11.25" customHeight="1" x14ac:dyDescent="0.25">
      <c r="A121" s="694" t="s">
        <v>24</v>
      </c>
      <c r="B121" s="694"/>
      <c r="C121" s="699" t="s">
        <v>98</v>
      </c>
      <c r="D121" s="699"/>
      <c r="E121" s="699"/>
      <c r="F121" s="699"/>
      <c r="G121" s="699"/>
      <c r="H121" s="699"/>
      <c r="I121" s="699"/>
      <c r="K121" s="115">
        <v>4</v>
      </c>
    </row>
    <row r="122" spans="1:12" ht="11.25" customHeight="1" x14ac:dyDescent="0.25">
      <c r="A122" s="694" t="s">
        <v>187</v>
      </c>
      <c r="B122" s="694"/>
      <c r="C122" s="724" t="s">
        <v>26</v>
      </c>
      <c r="D122" s="724"/>
      <c r="E122" s="724"/>
      <c r="F122" s="724"/>
      <c r="G122" s="724"/>
      <c r="H122" s="724"/>
      <c r="I122" s="724"/>
    </row>
    <row r="123" spans="1:12" ht="13.5" customHeight="1" x14ac:dyDescent="0.25">
      <c r="A123" s="725" t="s">
        <v>27</v>
      </c>
      <c r="B123" s="725"/>
      <c r="C123" s="724" t="s">
        <v>218</v>
      </c>
      <c r="D123" s="724"/>
      <c r="E123" s="724"/>
      <c r="F123" s="724"/>
      <c r="G123" s="724"/>
      <c r="H123" s="724"/>
      <c r="I123" s="724"/>
    </row>
    <row r="124" spans="1:12" ht="11.25" customHeight="1" x14ac:dyDescent="0.25">
      <c r="A124" s="725" t="s">
        <v>190</v>
      </c>
      <c r="B124" s="725"/>
      <c r="C124" s="724" t="s">
        <v>191</v>
      </c>
      <c r="D124" s="724"/>
      <c r="E124" s="724"/>
      <c r="F124" s="724"/>
      <c r="G124" s="724"/>
      <c r="H124" s="724"/>
      <c r="I124" s="724"/>
    </row>
    <row r="125" spans="1:12" ht="11.25" customHeight="1" x14ac:dyDescent="0.25">
      <c r="A125" s="714" t="s">
        <v>33</v>
      </c>
      <c r="B125" s="714"/>
      <c r="C125" s="119"/>
      <c r="D125" s="715" t="s">
        <v>219</v>
      </c>
      <c r="E125" s="715"/>
      <c r="F125" s="715"/>
      <c r="G125" s="715"/>
      <c r="H125" s="715"/>
      <c r="I125" s="715"/>
    </row>
    <row r="126" spans="1:12" ht="34.5" customHeight="1" x14ac:dyDescent="0.25">
      <c r="A126" s="716" t="s">
        <v>37</v>
      </c>
      <c r="B126" s="716"/>
      <c r="C126" s="717" t="s">
        <v>38</v>
      </c>
      <c r="D126" s="121" t="s">
        <v>220</v>
      </c>
      <c r="E126" s="120" t="s">
        <v>221</v>
      </c>
      <c r="F126" s="120" t="s">
        <v>222</v>
      </c>
      <c r="G126" s="178" t="s">
        <v>43</v>
      </c>
      <c r="H126" s="120" t="s">
        <v>223</v>
      </c>
      <c r="I126" s="120" t="s">
        <v>223</v>
      </c>
    </row>
    <row r="127" spans="1:12" ht="12.75" customHeight="1" x14ac:dyDescent="0.25">
      <c r="A127" s="717" t="s">
        <v>224</v>
      </c>
      <c r="B127" s="717" t="s">
        <v>47</v>
      </c>
      <c r="C127" s="717"/>
      <c r="D127" s="726" t="s">
        <v>48</v>
      </c>
      <c r="E127" s="716" t="s">
        <v>49</v>
      </c>
      <c r="F127" s="727" t="s">
        <v>49</v>
      </c>
      <c r="G127" s="178" t="s">
        <v>120</v>
      </c>
      <c r="H127" s="728" t="s">
        <v>52</v>
      </c>
      <c r="I127" s="716" t="s">
        <v>225</v>
      </c>
    </row>
    <row r="128" spans="1:12" ht="13.5" x14ac:dyDescent="0.25">
      <c r="A128" s="717"/>
      <c r="B128" s="717"/>
      <c r="C128" s="717"/>
      <c r="D128" s="726"/>
      <c r="E128" s="716"/>
      <c r="F128" s="727"/>
      <c r="G128" s="180" t="s">
        <v>123</v>
      </c>
      <c r="H128" s="728"/>
      <c r="I128" s="716"/>
    </row>
    <row r="129" spans="1:12" ht="15" customHeight="1" x14ac:dyDescent="0.25">
      <c r="A129" s="717"/>
      <c r="B129" s="717"/>
      <c r="C129" s="717"/>
      <c r="D129" s="726" t="s">
        <v>226</v>
      </c>
      <c r="E129" s="716"/>
      <c r="F129" s="727"/>
      <c r="G129" s="179" t="s">
        <v>126</v>
      </c>
      <c r="H129" s="728" t="s">
        <v>227</v>
      </c>
      <c r="I129" s="716" t="s">
        <v>228</v>
      </c>
    </row>
    <row r="130" spans="1:12" x14ac:dyDescent="0.25">
      <c r="A130" s="717"/>
      <c r="B130" s="717"/>
      <c r="C130" s="717"/>
      <c r="D130" s="726"/>
      <c r="E130" s="716"/>
      <c r="F130" s="727"/>
      <c r="G130" s="180" t="s">
        <v>130</v>
      </c>
      <c r="H130" s="728"/>
      <c r="I130" s="716"/>
    </row>
    <row r="131" spans="1:12" x14ac:dyDescent="0.25">
      <c r="A131" s="717"/>
      <c r="B131" s="717"/>
      <c r="C131" s="717"/>
      <c r="D131" s="181" t="s">
        <v>229</v>
      </c>
      <c r="E131" s="181" t="s">
        <v>230</v>
      </c>
      <c r="F131" s="181" t="s">
        <v>231</v>
      </c>
      <c r="G131" s="182" t="s">
        <v>65</v>
      </c>
      <c r="H131" s="181" t="s">
        <v>232</v>
      </c>
      <c r="I131" s="181" t="s">
        <v>232</v>
      </c>
    </row>
    <row r="132" spans="1:12" ht="12" customHeight="1" x14ac:dyDescent="0.25">
      <c r="A132" s="729" t="s">
        <v>211</v>
      </c>
      <c r="B132" s="729" t="s">
        <v>212</v>
      </c>
      <c r="C132" s="131" t="s">
        <v>213</v>
      </c>
      <c r="D132" s="183"/>
      <c r="E132" s="184"/>
      <c r="F132" s="184"/>
      <c r="G132" s="184"/>
      <c r="H132" s="184"/>
      <c r="I132" s="184"/>
    </row>
    <row r="133" spans="1:12" x14ac:dyDescent="0.25">
      <c r="A133" s="729"/>
      <c r="B133" s="729"/>
      <c r="C133" s="135" t="s">
        <v>214</v>
      </c>
      <c r="D133" s="185"/>
      <c r="E133" s="125">
        <v>0</v>
      </c>
      <c r="F133" s="186">
        <v>0</v>
      </c>
      <c r="G133" s="149"/>
      <c r="H133" s="151">
        <f>(E133-F133)*D133*G133</f>
        <v>0</v>
      </c>
      <c r="I133" s="151"/>
      <c r="K133" s="115">
        <v>6</v>
      </c>
      <c r="L133" s="115">
        <f>$K121*100+K133</f>
        <v>406</v>
      </c>
    </row>
    <row r="134" spans="1:12" ht="11.25" customHeight="1" x14ac:dyDescent="0.25">
      <c r="A134" s="708" t="s">
        <v>212</v>
      </c>
      <c r="B134" s="708" t="s">
        <v>211</v>
      </c>
      <c r="C134" s="187" t="s">
        <v>233</v>
      </c>
      <c r="D134" s="188"/>
      <c r="E134" s="189"/>
      <c r="F134" s="189"/>
      <c r="G134" s="189"/>
      <c r="H134" s="189"/>
      <c r="I134" s="189"/>
    </row>
    <row r="135" spans="1:12" x14ac:dyDescent="0.25">
      <c r="A135" s="708"/>
      <c r="B135" s="708"/>
      <c r="C135" s="135" t="s">
        <v>215</v>
      </c>
      <c r="D135" s="33"/>
      <c r="E135" s="125">
        <v>0</v>
      </c>
      <c r="F135" s="186"/>
      <c r="G135" s="190"/>
      <c r="H135" s="151">
        <f>(E135-F135)*D135*G135</f>
        <v>0</v>
      </c>
      <c r="I135" s="151"/>
      <c r="K135" s="115">
        <v>1</v>
      </c>
      <c r="L135" s="115">
        <f>$K121*100+K135</f>
        <v>401</v>
      </c>
    </row>
    <row r="136" spans="1:12" x14ac:dyDescent="0.25">
      <c r="A136" s="730" t="s">
        <v>91</v>
      </c>
      <c r="B136" s="730"/>
      <c r="C136" s="730"/>
      <c r="D136" s="192">
        <f>D133+D135</f>
        <v>0</v>
      </c>
      <c r="E136" s="193"/>
      <c r="F136" s="194"/>
      <c r="G136" s="194"/>
      <c r="H136" s="192">
        <f>H133+H135</f>
        <v>0</v>
      </c>
      <c r="I136" s="192">
        <f>I133+I135</f>
        <v>0</v>
      </c>
    </row>
    <row r="137" spans="1:12" x14ac:dyDescent="0.25">
      <c r="A137" s="692" t="s">
        <v>23</v>
      </c>
      <c r="B137" s="692"/>
      <c r="C137" s="693">
        <f>Presentación!$C$3</f>
        <v>1990</v>
      </c>
      <c r="D137" s="693"/>
      <c r="E137" s="693"/>
      <c r="F137" s="693"/>
      <c r="G137" s="693"/>
      <c r="H137" s="693"/>
      <c r="I137" s="693"/>
    </row>
    <row r="138" spans="1:12" ht="11.25" customHeight="1" x14ac:dyDescent="0.25">
      <c r="A138" s="694" t="s">
        <v>24</v>
      </c>
      <c r="B138" s="694"/>
      <c r="C138" s="699" t="s">
        <v>99</v>
      </c>
      <c r="D138" s="699"/>
      <c r="E138" s="699"/>
      <c r="F138" s="699"/>
      <c r="G138" s="699"/>
      <c r="H138" s="699"/>
      <c r="I138" s="699"/>
      <c r="K138" s="115">
        <v>5</v>
      </c>
    </row>
    <row r="139" spans="1:12" ht="11.25" customHeight="1" x14ac:dyDescent="0.25">
      <c r="A139" s="694" t="s">
        <v>187</v>
      </c>
      <c r="B139" s="694"/>
      <c r="C139" s="724" t="s">
        <v>26</v>
      </c>
      <c r="D139" s="724"/>
      <c r="E139" s="724"/>
      <c r="F139" s="724"/>
      <c r="G139" s="724"/>
      <c r="H139" s="724"/>
      <c r="I139" s="724"/>
    </row>
    <row r="140" spans="1:12" ht="13.5" customHeight="1" x14ac:dyDescent="0.25">
      <c r="A140" s="725" t="s">
        <v>27</v>
      </c>
      <c r="B140" s="725"/>
      <c r="C140" s="724" t="s">
        <v>218</v>
      </c>
      <c r="D140" s="724"/>
      <c r="E140" s="724"/>
      <c r="F140" s="724"/>
      <c r="G140" s="724"/>
      <c r="H140" s="724"/>
      <c r="I140" s="724"/>
    </row>
    <row r="141" spans="1:12" ht="11.25" customHeight="1" x14ac:dyDescent="0.25">
      <c r="A141" s="725" t="s">
        <v>190</v>
      </c>
      <c r="B141" s="725"/>
      <c r="C141" s="724" t="s">
        <v>191</v>
      </c>
      <c r="D141" s="724"/>
      <c r="E141" s="724"/>
      <c r="F141" s="724"/>
      <c r="G141" s="724"/>
      <c r="H141" s="724"/>
      <c r="I141" s="724"/>
    </row>
    <row r="142" spans="1:12" ht="11.25" customHeight="1" x14ac:dyDescent="0.25">
      <c r="A142" s="714" t="s">
        <v>33</v>
      </c>
      <c r="B142" s="714"/>
      <c r="C142" s="119"/>
      <c r="D142" s="715" t="s">
        <v>219</v>
      </c>
      <c r="E142" s="715"/>
      <c r="F142" s="715"/>
      <c r="G142" s="715"/>
      <c r="H142" s="715"/>
      <c r="I142" s="715"/>
    </row>
    <row r="143" spans="1:12" ht="34.5" customHeight="1" x14ac:dyDescent="0.25">
      <c r="A143" s="716" t="s">
        <v>37</v>
      </c>
      <c r="B143" s="716"/>
      <c r="C143" s="716" t="s">
        <v>38</v>
      </c>
      <c r="D143" s="121" t="s">
        <v>220</v>
      </c>
      <c r="E143" s="120" t="s">
        <v>221</v>
      </c>
      <c r="F143" s="120" t="s">
        <v>222</v>
      </c>
      <c r="G143" s="178" t="s">
        <v>43</v>
      </c>
      <c r="H143" s="120" t="s">
        <v>223</v>
      </c>
      <c r="I143" s="120" t="s">
        <v>223</v>
      </c>
    </row>
    <row r="144" spans="1:12" ht="12.75" customHeight="1" x14ac:dyDescent="0.25">
      <c r="A144" s="716" t="s">
        <v>224</v>
      </c>
      <c r="B144" s="716" t="s">
        <v>47</v>
      </c>
      <c r="C144" s="716"/>
      <c r="D144" s="726" t="s">
        <v>48</v>
      </c>
      <c r="E144" s="716" t="s">
        <v>49</v>
      </c>
      <c r="F144" s="727" t="s">
        <v>49</v>
      </c>
      <c r="G144" s="178" t="s">
        <v>120</v>
      </c>
      <c r="H144" s="728" t="s">
        <v>52</v>
      </c>
      <c r="I144" s="716" t="s">
        <v>225</v>
      </c>
    </row>
    <row r="145" spans="1:12" ht="13.5" x14ac:dyDescent="0.25">
      <c r="A145" s="716"/>
      <c r="B145" s="716"/>
      <c r="C145" s="716"/>
      <c r="D145" s="726"/>
      <c r="E145" s="716"/>
      <c r="F145" s="727"/>
      <c r="G145" s="179" t="s">
        <v>123</v>
      </c>
      <c r="H145" s="728"/>
      <c r="I145" s="716"/>
    </row>
    <row r="146" spans="1:12" ht="15" customHeight="1" x14ac:dyDescent="0.25">
      <c r="A146" s="716"/>
      <c r="B146" s="716"/>
      <c r="C146" s="716"/>
      <c r="D146" s="726" t="s">
        <v>226</v>
      </c>
      <c r="E146" s="716"/>
      <c r="F146" s="727"/>
      <c r="G146" s="178" t="s">
        <v>126</v>
      </c>
      <c r="H146" s="728" t="s">
        <v>227</v>
      </c>
      <c r="I146" s="716" t="s">
        <v>228</v>
      </c>
    </row>
    <row r="147" spans="1:12" x14ac:dyDescent="0.25">
      <c r="A147" s="716"/>
      <c r="B147" s="716"/>
      <c r="C147" s="716"/>
      <c r="D147" s="726"/>
      <c r="E147" s="716"/>
      <c r="F147" s="727"/>
      <c r="G147" s="180" t="s">
        <v>130</v>
      </c>
      <c r="H147" s="728"/>
      <c r="I147" s="716"/>
    </row>
    <row r="148" spans="1:12" x14ac:dyDescent="0.25">
      <c r="A148" s="716"/>
      <c r="B148" s="716"/>
      <c r="C148" s="716"/>
      <c r="D148" s="196" t="s">
        <v>229</v>
      </c>
      <c r="E148" s="196" t="s">
        <v>230</v>
      </c>
      <c r="F148" s="196" t="s">
        <v>231</v>
      </c>
      <c r="G148" s="197" t="s">
        <v>65</v>
      </c>
      <c r="H148" s="196" t="s">
        <v>232</v>
      </c>
      <c r="I148" s="196" t="s">
        <v>232</v>
      </c>
    </row>
    <row r="149" spans="1:12" ht="12" customHeight="1" x14ac:dyDescent="0.25">
      <c r="A149" s="729" t="s">
        <v>211</v>
      </c>
      <c r="B149" s="729" t="s">
        <v>212</v>
      </c>
      <c r="C149" s="131" t="s">
        <v>213</v>
      </c>
      <c r="D149" s="183"/>
      <c r="E149" s="184"/>
      <c r="F149" s="184"/>
      <c r="G149" s="184"/>
      <c r="H149" s="184"/>
      <c r="I149" s="184"/>
    </row>
    <row r="150" spans="1:12" x14ac:dyDescent="0.25">
      <c r="A150" s="729"/>
      <c r="B150" s="729"/>
      <c r="C150" s="135" t="s">
        <v>214</v>
      </c>
      <c r="D150" s="185"/>
      <c r="E150" s="125">
        <v>0</v>
      </c>
      <c r="F150" s="186">
        <v>0</v>
      </c>
      <c r="G150" s="149"/>
      <c r="H150" s="151">
        <f>(E150-F150)*D150*G150</f>
        <v>0</v>
      </c>
      <c r="I150" s="151"/>
      <c r="K150" s="115">
        <v>6</v>
      </c>
      <c r="L150" s="115">
        <f>$K138*100+K150</f>
        <v>506</v>
      </c>
    </row>
    <row r="151" spans="1:12" ht="11.25" customHeight="1" x14ac:dyDescent="0.25">
      <c r="A151" s="708" t="s">
        <v>212</v>
      </c>
      <c r="B151" s="708" t="s">
        <v>211</v>
      </c>
      <c r="C151" s="187" t="s">
        <v>233</v>
      </c>
      <c r="D151" s="188"/>
      <c r="E151" s="189"/>
      <c r="F151" s="189"/>
      <c r="G151" s="189"/>
      <c r="H151" s="189"/>
      <c r="I151" s="189"/>
    </row>
    <row r="152" spans="1:12" x14ac:dyDescent="0.25">
      <c r="A152" s="708"/>
      <c r="B152" s="708"/>
      <c r="C152" s="135" t="s">
        <v>215</v>
      </c>
      <c r="D152" s="33"/>
      <c r="E152" s="125">
        <v>0</v>
      </c>
      <c r="F152" s="186"/>
      <c r="G152" s="190"/>
      <c r="H152" s="151">
        <f>(E152-F152)*D152*G152</f>
        <v>0</v>
      </c>
      <c r="I152" s="151"/>
      <c r="K152" s="115">
        <v>1</v>
      </c>
      <c r="L152" s="115">
        <f>$K138*100+K152</f>
        <v>501</v>
      </c>
    </row>
    <row r="153" spans="1:12" x14ac:dyDescent="0.25">
      <c r="A153" s="730" t="s">
        <v>91</v>
      </c>
      <c r="B153" s="730"/>
      <c r="C153" s="730"/>
      <c r="D153" s="192">
        <f>D150+D152</f>
        <v>0</v>
      </c>
      <c r="E153" s="193"/>
      <c r="F153" s="194"/>
      <c r="G153" s="194"/>
      <c r="H153" s="192">
        <f>H150+H152</f>
        <v>0</v>
      </c>
      <c r="I153" s="192">
        <f>I150+I152</f>
        <v>0</v>
      </c>
    </row>
    <row r="154" spans="1:12" x14ac:dyDescent="0.25">
      <c r="A154" s="692" t="s">
        <v>23</v>
      </c>
      <c r="B154" s="692"/>
      <c r="C154" s="693">
        <f>Presentación!$C$3</f>
        <v>1990</v>
      </c>
      <c r="D154" s="693"/>
      <c r="E154" s="693"/>
      <c r="F154" s="693"/>
      <c r="G154" s="693"/>
      <c r="H154" s="693"/>
      <c r="I154" s="693"/>
    </row>
    <row r="155" spans="1:12" ht="11.25" customHeight="1" x14ac:dyDescent="0.25">
      <c r="A155" s="694" t="s">
        <v>24</v>
      </c>
      <c r="B155" s="694"/>
      <c r="C155" s="699" t="s">
        <v>100</v>
      </c>
      <c r="D155" s="699"/>
      <c r="E155" s="699"/>
      <c r="F155" s="699"/>
      <c r="G155" s="699"/>
      <c r="H155" s="699"/>
      <c r="I155" s="699"/>
      <c r="K155" s="115">
        <v>13</v>
      </c>
    </row>
    <row r="156" spans="1:12" ht="11.25" customHeight="1" x14ac:dyDescent="0.25">
      <c r="A156" s="694" t="s">
        <v>187</v>
      </c>
      <c r="B156" s="694"/>
      <c r="C156" s="724" t="s">
        <v>26</v>
      </c>
      <c r="D156" s="724"/>
      <c r="E156" s="724"/>
      <c r="F156" s="724"/>
      <c r="G156" s="724"/>
      <c r="H156" s="724"/>
      <c r="I156" s="724"/>
    </row>
    <row r="157" spans="1:12" ht="13.5" customHeight="1" x14ac:dyDescent="0.25">
      <c r="A157" s="725" t="s">
        <v>27</v>
      </c>
      <c r="B157" s="725"/>
      <c r="C157" s="724" t="s">
        <v>218</v>
      </c>
      <c r="D157" s="724"/>
      <c r="E157" s="724"/>
      <c r="F157" s="724"/>
      <c r="G157" s="724"/>
      <c r="H157" s="724"/>
      <c r="I157" s="724"/>
    </row>
    <row r="158" spans="1:12" ht="11.25" customHeight="1" x14ac:dyDescent="0.25">
      <c r="A158" s="725" t="s">
        <v>190</v>
      </c>
      <c r="B158" s="725"/>
      <c r="C158" s="724" t="s">
        <v>191</v>
      </c>
      <c r="D158" s="724"/>
      <c r="E158" s="724"/>
      <c r="F158" s="724"/>
      <c r="G158" s="724"/>
      <c r="H158" s="724"/>
      <c r="I158" s="724"/>
    </row>
    <row r="159" spans="1:12" ht="11.25" customHeight="1" x14ac:dyDescent="0.25">
      <c r="A159" s="714" t="s">
        <v>33</v>
      </c>
      <c r="B159" s="714"/>
      <c r="C159" s="119"/>
      <c r="D159" s="715" t="s">
        <v>219</v>
      </c>
      <c r="E159" s="715"/>
      <c r="F159" s="715"/>
      <c r="G159" s="715"/>
      <c r="H159" s="715"/>
      <c r="I159" s="715"/>
    </row>
    <row r="160" spans="1:12" ht="34.5" customHeight="1" x14ac:dyDescent="0.25">
      <c r="A160" s="716" t="s">
        <v>37</v>
      </c>
      <c r="B160" s="716"/>
      <c r="C160" s="717" t="s">
        <v>38</v>
      </c>
      <c r="D160" s="121" t="s">
        <v>220</v>
      </c>
      <c r="E160" s="120" t="s">
        <v>221</v>
      </c>
      <c r="F160" s="120" t="s">
        <v>222</v>
      </c>
      <c r="G160" s="178" t="s">
        <v>43</v>
      </c>
      <c r="H160" s="120" t="s">
        <v>223</v>
      </c>
      <c r="I160" s="120" t="s">
        <v>223</v>
      </c>
    </row>
    <row r="161" spans="1:12" ht="12.75" customHeight="1" x14ac:dyDescent="0.25">
      <c r="A161" s="717" t="s">
        <v>224</v>
      </c>
      <c r="B161" s="717" t="s">
        <v>47</v>
      </c>
      <c r="C161" s="717"/>
      <c r="D161" s="726" t="s">
        <v>48</v>
      </c>
      <c r="E161" s="716" t="s">
        <v>49</v>
      </c>
      <c r="F161" s="727" t="s">
        <v>49</v>
      </c>
      <c r="G161" s="178" t="s">
        <v>120</v>
      </c>
      <c r="H161" s="728" t="s">
        <v>52</v>
      </c>
      <c r="I161" s="716" t="s">
        <v>225</v>
      </c>
    </row>
    <row r="162" spans="1:12" ht="13.5" x14ac:dyDescent="0.25">
      <c r="A162" s="717"/>
      <c r="B162" s="717"/>
      <c r="C162" s="717"/>
      <c r="D162" s="726"/>
      <c r="E162" s="716"/>
      <c r="F162" s="727"/>
      <c r="G162" s="179" t="s">
        <v>123</v>
      </c>
      <c r="H162" s="728"/>
      <c r="I162" s="716"/>
    </row>
    <row r="163" spans="1:12" ht="15" customHeight="1" x14ac:dyDescent="0.25">
      <c r="A163" s="717"/>
      <c r="B163" s="717"/>
      <c r="C163" s="717"/>
      <c r="D163" s="726" t="s">
        <v>226</v>
      </c>
      <c r="E163" s="716"/>
      <c r="F163" s="727"/>
      <c r="G163" s="178" t="s">
        <v>126</v>
      </c>
      <c r="H163" s="728" t="s">
        <v>227</v>
      </c>
      <c r="I163" s="716" t="s">
        <v>228</v>
      </c>
    </row>
    <row r="164" spans="1:12" x14ac:dyDescent="0.25">
      <c r="A164" s="717"/>
      <c r="B164" s="717"/>
      <c r="C164" s="717"/>
      <c r="D164" s="726"/>
      <c r="E164" s="716"/>
      <c r="F164" s="727"/>
      <c r="G164" s="180" t="s">
        <v>130</v>
      </c>
      <c r="H164" s="728"/>
      <c r="I164" s="716"/>
    </row>
    <row r="165" spans="1:12" x14ac:dyDescent="0.25">
      <c r="A165" s="717"/>
      <c r="B165" s="717"/>
      <c r="C165" s="717"/>
      <c r="D165" s="181" t="s">
        <v>229</v>
      </c>
      <c r="E165" s="181" t="s">
        <v>230</v>
      </c>
      <c r="F165" s="181" t="s">
        <v>231</v>
      </c>
      <c r="G165" s="182" t="s">
        <v>65</v>
      </c>
      <c r="H165" s="181" t="s">
        <v>232</v>
      </c>
      <c r="I165" s="181" t="s">
        <v>232</v>
      </c>
    </row>
    <row r="166" spans="1:12" ht="12" customHeight="1" x14ac:dyDescent="0.25">
      <c r="A166" s="729" t="s">
        <v>211</v>
      </c>
      <c r="B166" s="729" t="s">
        <v>212</v>
      </c>
      <c r="C166" s="131" t="s">
        <v>213</v>
      </c>
      <c r="D166" s="183"/>
      <c r="E166" s="184"/>
      <c r="F166" s="184"/>
      <c r="G166" s="184"/>
      <c r="H166" s="184"/>
      <c r="I166" s="184"/>
    </row>
    <row r="167" spans="1:12" x14ac:dyDescent="0.25">
      <c r="A167" s="729"/>
      <c r="B167" s="729"/>
      <c r="C167" s="135" t="s">
        <v>214</v>
      </c>
      <c r="D167" s="185"/>
      <c r="E167" s="125">
        <v>0</v>
      </c>
      <c r="F167" s="186">
        <v>0</v>
      </c>
      <c r="G167" s="149"/>
      <c r="H167" s="151">
        <f>(E167-F167)*D167*G167</f>
        <v>0</v>
      </c>
      <c r="I167" s="151"/>
      <c r="K167" s="115">
        <v>6</v>
      </c>
      <c r="L167" s="115">
        <f>$K155*100+K167</f>
        <v>1306</v>
      </c>
    </row>
    <row r="168" spans="1:12" ht="11.25" customHeight="1" x14ac:dyDescent="0.25">
      <c r="A168" s="708" t="s">
        <v>212</v>
      </c>
      <c r="B168" s="708" t="s">
        <v>211</v>
      </c>
      <c r="C168" s="187" t="s">
        <v>233</v>
      </c>
      <c r="D168" s="188"/>
      <c r="E168" s="189"/>
      <c r="F168" s="189"/>
      <c r="G168" s="189"/>
      <c r="H168" s="189"/>
      <c r="I168" s="189"/>
    </row>
    <row r="169" spans="1:12" ht="12.75" customHeight="1" x14ac:dyDescent="0.25">
      <c r="A169" s="708"/>
      <c r="B169" s="708"/>
      <c r="C169" s="135" t="s">
        <v>215</v>
      </c>
      <c r="D169" s="33"/>
      <c r="E169" s="125">
        <v>0</v>
      </c>
      <c r="F169" s="186"/>
      <c r="G169" s="190"/>
      <c r="H169" s="151">
        <f>(E169-F169)*D169*G169</f>
        <v>0</v>
      </c>
      <c r="I169" s="151"/>
      <c r="K169" s="115">
        <v>1</v>
      </c>
      <c r="L169" s="115">
        <f>$K155*100+K169</f>
        <v>1301</v>
      </c>
    </row>
    <row r="170" spans="1:12" x14ac:dyDescent="0.25">
      <c r="A170" s="730" t="s">
        <v>91</v>
      </c>
      <c r="B170" s="730"/>
      <c r="C170" s="730"/>
      <c r="D170" s="192">
        <f>D167+D169</f>
        <v>0</v>
      </c>
      <c r="E170" s="193"/>
      <c r="F170" s="194"/>
      <c r="G170" s="194"/>
      <c r="H170" s="192">
        <f>H167+H169</f>
        <v>0</v>
      </c>
      <c r="I170" s="192">
        <f>I167+I169</f>
        <v>0</v>
      </c>
    </row>
    <row r="171" spans="1:12" x14ac:dyDescent="0.25">
      <c r="A171" s="692" t="s">
        <v>23</v>
      </c>
      <c r="B171" s="692"/>
      <c r="C171" s="693">
        <f>Presentación!$C$3</f>
        <v>1990</v>
      </c>
      <c r="D171" s="693"/>
      <c r="E171" s="693"/>
      <c r="F171" s="693"/>
      <c r="G171" s="693"/>
      <c r="H171" s="693"/>
      <c r="I171" s="693"/>
    </row>
    <row r="172" spans="1:12" ht="11.25" customHeight="1" x14ac:dyDescent="0.25">
      <c r="A172" s="694" t="s">
        <v>24</v>
      </c>
      <c r="B172" s="694"/>
      <c r="C172" s="699" t="s">
        <v>101</v>
      </c>
      <c r="D172" s="699"/>
      <c r="E172" s="699"/>
      <c r="F172" s="699"/>
      <c r="G172" s="699"/>
      <c r="H172" s="699"/>
      <c r="I172" s="699"/>
      <c r="K172" s="115">
        <v>6</v>
      </c>
    </row>
    <row r="173" spans="1:12" ht="11.25" customHeight="1" x14ac:dyDescent="0.25">
      <c r="A173" s="694" t="s">
        <v>187</v>
      </c>
      <c r="B173" s="694"/>
      <c r="C173" s="724" t="s">
        <v>26</v>
      </c>
      <c r="D173" s="724"/>
      <c r="E173" s="724"/>
      <c r="F173" s="724"/>
      <c r="G173" s="724"/>
      <c r="H173" s="724"/>
      <c r="I173" s="724"/>
    </row>
    <row r="174" spans="1:12" ht="13.5" customHeight="1" x14ac:dyDescent="0.25">
      <c r="A174" s="725" t="s">
        <v>27</v>
      </c>
      <c r="B174" s="725"/>
      <c r="C174" s="724" t="s">
        <v>218</v>
      </c>
      <c r="D174" s="724"/>
      <c r="E174" s="724"/>
      <c r="F174" s="724"/>
      <c r="G174" s="724"/>
      <c r="H174" s="724"/>
      <c r="I174" s="724"/>
    </row>
    <row r="175" spans="1:12" ht="11.25" customHeight="1" x14ac:dyDescent="0.25">
      <c r="A175" s="725" t="s">
        <v>190</v>
      </c>
      <c r="B175" s="725"/>
      <c r="C175" s="724" t="s">
        <v>191</v>
      </c>
      <c r="D175" s="724"/>
      <c r="E175" s="724"/>
      <c r="F175" s="724"/>
      <c r="G175" s="724"/>
      <c r="H175" s="724"/>
      <c r="I175" s="724"/>
    </row>
    <row r="176" spans="1:12" ht="11.25" customHeight="1" x14ac:dyDescent="0.25">
      <c r="A176" s="714" t="s">
        <v>33</v>
      </c>
      <c r="B176" s="714"/>
      <c r="C176" s="119"/>
      <c r="D176" s="715" t="s">
        <v>219</v>
      </c>
      <c r="E176" s="715"/>
      <c r="F176" s="715"/>
      <c r="G176" s="715"/>
      <c r="H176" s="715"/>
      <c r="I176" s="715"/>
    </row>
    <row r="177" spans="1:12" ht="34.5" customHeight="1" x14ac:dyDescent="0.25">
      <c r="A177" s="716" t="s">
        <v>37</v>
      </c>
      <c r="B177" s="716"/>
      <c r="C177" s="717" t="s">
        <v>38</v>
      </c>
      <c r="D177" s="121" t="s">
        <v>220</v>
      </c>
      <c r="E177" s="120" t="s">
        <v>221</v>
      </c>
      <c r="F177" s="120" t="s">
        <v>222</v>
      </c>
      <c r="G177" s="120" t="s">
        <v>43</v>
      </c>
      <c r="H177" s="120" t="s">
        <v>223</v>
      </c>
      <c r="I177" s="120" t="s">
        <v>223</v>
      </c>
    </row>
    <row r="178" spans="1:12" ht="12.75" customHeight="1" x14ac:dyDescent="0.25">
      <c r="A178" s="717" t="s">
        <v>224</v>
      </c>
      <c r="B178" s="717" t="s">
        <v>47</v>
      </c>
      <c r="C178" s="717"/>
      <c r="D178" s="726" t="s">
        <v>48</v>
      </c>
      <c r="E178" s="716" t="s">
        <v>49</v>
      </c>
      <c r="F178" s="716" t="s">
        <v>49</v>
      </c>
      <c r="G178" s="120" t="s">
        <v>120</v>
      </c>
      <c r="H178" s="716" t="s">
        <v>52</v>
      </c>
      <c r="I178" s="716" t="s">
        <v>225</v>
      </c>
    </row>
    <row r="179" spans="1:12" ht="13.5" x14ac:dyDescent="0.25">
      <c r="A179" s="717"/>
      <c r="B179" s="717"/>
      <c r="C179" s="717"/>
      <c r="D179" s="726"/>
      <c r="E179" s="716"/>
      <c r="F179" s="716"/>
      <c r="G179" s="120" t="s">
        <v>123</v>
      </c>
      <c r="H179" s="716"/>
      <c r="I179" s="716"/>
    </row>
    <row r="180" spans="1:12" ht="15" customHeight="1" x14ac:dyDescent="0.25">
      <c r="A180" s="717"/>
      <c r="B180" s="717"/>
      <c r="C180" s="717"/>
      <c r="D180" s="726" t="s">
        <v>226</v>
      </c>
      <c r="E180" s="716"/>
      <c r="F180" s="716"/>
      <c r="G180" s="120" t="s">
        <v>126</v>
      </c>
      <c r="H180" s="716" t="s">
        <v>227</v>
      </c>
      <c r="I180" s="716" t="s">
        <v>228</v>
      </c>
    </row>
    <row r="181" spans="1:12" x14ac:dyDescent="0.25">
      <c r="A181" s="717"/>
      <c r="B181" s="717"/>
      <c r="C181" s="717"/>
      <c r="D181" s="726"/>
      <c r="E181" s="716"/>
      <c r="F181" s="716"/>
      <c r="G181" s="120" t="s">
        <v>130</v>
      </c>
      <c r="H181" s="716"/>
      <c r="I181" s="716"/>
    </row>
    <row r="182" spans="1:12" x14ac:dyDescent="0.25">
      <c r="A182" s="717"/>
      <c r="B182" s="717"/>
      <c r="C182" s="717"/>
      <c r="D182" s="181" t="s">
        <v>229</v>
      </c>
      <c r="E182" s="181" t="s">
        <v>230</v>
      </c>
      <c r="F182" s="181" t="s">
        <v>231</v>
      </c>
      <c r="G182" s="181" t="s">
        <v>65</v>
      </c>
      <c r="H182" s="181" t="s">
        <v>232</v>
      </c>
      <c r="I182" s="181" t="s">
        <v>232</v>
      </c>
    </row>
    <row r="183" spans="1:12" ht="12" customHeight="1" x14ac:dyDescent="0.25">
      <c r="A183" s="729" t="s">
        <v>211</v>
      </c>
      <c r="B183" s="729" t="s">
        <v>212</v>
      </c>
      <c r="C183" s="131" t="s">
        <v>213</v>
      </c>
      <c r="D183" s="183"/>
      <c r="E183" s="184"/>
      <c r="F183" s="184"/>
      <c r="G183" s="184"/>
      <c r="H183" s="184"/>
      <c r="I183" s="184"/>
    </row>
    <row r="184" spans="1:12" x14ac:dyDescent="0.25">
      <c r="A184" s="729"/>
      <c r="B184" s="729"/>
      <c r="C184" s="135" t="s">
        <v>214</v>
      </c>
      <c r="D184" s="185"/>
      <c r="E184" s="125">
        <v>0</v>
      </c>
      <c r="F184" s="186">
        <v>0</v>
      </c>
      <c r="G184" s="149"/>
      <c r="H184" s="151">
        <f>(E184-F184)*D184*G184</f>
        <v>0</v>
      </c>
      <c r="I184" s="151"/>
      <c r="K184" s="115">
        <v>6</v>
      </c>
      <c r="L184" s="115">
        <f>$K172*100+K184</f>
        <v>606</v>
      </c>
    </row>
    <row r="185" spans="1:12" ht="11.25" customHeight="1" x14ac:dyDescent="0.25">
      <c r="A185" s="708" t="s">
        <v>212</v>
      </c>
      <c r="B185" s="708" t="s">
        <v>211</v>
      </c>
      <c r="C185" s="187" t="s">
        <v>233</v>
      </c>
      <c r="D185" s="188"/>
      <c r="E185" s="189"/>
      <c r="F185" s="189"/>
      <c r="G185" s="189"/>
      <c r="H185" s="189"/>
      <c r="I185" s="189"/>
    </row>
    <row r="186" spans="1:12" x14ac:dyDescent="0.25">
      <c r="A186" s="708"/>
      <c r="B186" s="708"/>
      <c r="C186" s="135" t="s">
        <v>215</v>
      </c>
      <c r="D186" s="33"/>
      <c r="E186" s="125">
        <v>0</v>
      </c>
      <c r="F186" s="186"/>
      <c r="G186" s="190"/>
      <c r="H186" s="151">
        <f>(E186-F186)*D186*G186</f>
        <v>0</v>
      </c>
      <c r="I186" s="151"/>
      <c r="K186" s="115">
        <v>1</v>
      </c>
      <c r="L186" s="115">
        <f>$K172*100+K186</f>
        <v>601</v>
      </c>
    </row>
    <row r="187" spans="1:12" x14ac:dyDescent="0.25">
      <c r="A187" s="730" t="s">
        <v>91</v>
      </c>
      <c r="B187" s="730"/>
      <c r="C187" s="730"/>
      <c r="D187" s="192">
        <f>D184+D186</f>
        <v>0</v>
      </c>
      <c r="E187" s="193"/>
      <c r="F187" s="194"/>
      <c r="G187" s="194"/>
      <c r="H187" s="192">
        <f>H184+H186</f>
        <v>0</v>
      </c>
      <c r="I187" s="192">
        <f>I184+I186</f>
        <v>0</v>
      </c>
    </row>
    <row r="188" spans="1:12" x14ac:dyDescent="0.25">
      <c r="A188" s="692" t="s">
        <v>23</v>
      </c>
      <c r="B188" s="692"/>
      <c r="C188" s="693">
        <f>Presentación!$C$3</f>
        <v>1990</v>
      </c>
      <c r="D188" s="693"/>
      <c r="E188" s="693"/>
      <c r="F188" s="693"/>
      <c r="G188" s="693"/>
      <c r="H188" s="693"/>
      <c r="I188" s="693"/>
    </row>
    <row r="189" spans="1:12" ht="11.25" customHeight="1" x14ac:dyDescent="0.25">
      <c r="A189" s="694" t="s">
        <v>24</v>
      </c>
      <c r="B189" s="694"/>
      <c r="C189" s="699" t="s">
        <v>102</v>
      </c>
      <c r="D189" s="699"/>
      <c r="E189" s="699"/>
      <c r="F189" s="699"/>
      <c r="G189" s="699"/>
      <c r="H189" s="699"/>
      <c r="I189" s="699"/>
      <c r="K189" s="115">
        <v>7</v>
      </c>
    </row>
    <row r="190" spans="1:12" ht="11.25" customHeight="1" x14ac:dyDescent="0.25">
      <c r="A190" s="694" t="s">
        <v>187</v>
      </c>
      <c r="B190" s="694"/>
      <c r="C190" s="724" t="s">
        <v>26</v>
      </c>
      <c r="D190" s="724"/>
      <c r="E190" s="724"/>
      <c r="F190" s="724"/>
      <c r="G190" s="724"/>
      <c r="H190" s="724"/>
      <c r="I190" s="724"/>
    </row>
    <row r="191" spans="1:12" ht="13.5" customHeight="1" x14ac:dyDescent="0.25">
      <c r="A191" s="725" t="s">
        <v>27</v>
      </c>
      <c r="B191" s="725"/>
      <c r="C191" s="724" t="s">
        <v>218</v>
      </c>
      <c r="D191" s="724"/>
      <c r="E191" s="724"/>
      <c r="F191" s="724"/>
      <c r="G191" s="724"/>
      <c r="H191" s="724"/>
      <c r="I191" s="724"/>
    </row>
    <row r="192" spans="1:12" ht="11.25" customHeight="1" x14ac:dyDescent="0.25">
      <c r="A192" s="725" t="s">
        <v>190</v>
      </c>
      <c r="B192" s="725"/>
      <c r="C192" s="724" t="s">
        <v>191</v>
      </c>
      <c r="D192" s="724"/>
      <c r="E192" s="724"/>
      <c r="F192" s="724"/>
      <c r="G192" s="724"/>
      <c r="H192" s="724"/>
      <c r="I192" s="724"/>
    </row>
    <row r="193" spans="1:12" ht="11.25" customHeight="1" x14ac:dyDescent="0.25">
      <c r="A193" s="714" t="s">
        <v>33</v>
      </c>
      <c r="B193" s="714"/>
      <c r="C193" s="119"/>
      <c r="D193" s="715" t="s">
        <v>219</v>
      </c>
      <c r="E193" s="715"/>
      <c r="F193" s="715"/>
      <c r="G193" s="715"/>
      <c r="H193" s="715"/>
      <c r="I193" s="715"/>
    </row>
    <row r="194" spans="1:12" ht="34.5" customHeight="1" x14ac:dyDescent="0.25">
      <c r="A194" s="716" t="s">
        <v>37</v>
      </c>
      <c r="B194" s="716"/>
      <c r="C194" s="717" t="s">
        <v>38</v>
      </c>
      <c r="D194" s="121" t="s">
        <v>220</v>
      </c>
      <c r="E194" s="120" t="s">
        <v>221</v>
      </c>
      <c r="F194" s="120" t="s">
        <v>222</v>
      </c>
      <c r="G194" s="178" t="s">
        <v>43</v>
      </c>
      <c r="H194" s="120" t="s">
        <v>223</v>
      </c>
      <c r="I194" s="120" t="s">
        <v>223</v>
      </c>
    </row>
    <row r="195" spans="1:12" ht="12.75" customHeight="1" x14ac:dyDescent="0.25">
      <c r="A195" s="717" t="s">
        <v>224</v>
      </c>
      <c r="B195" s="717" t="s">
        <v>47</v>
      </c>
      <c r="C195" s="717"/>
      <c r="D195" s="726" t="s">
        <v>48</v>
      </c>
      <c r="E195" s="716" t="s">
        <v>49</v>
      </c>
      <c r="F195" s="727" t="s">
        <v>49</v>
      </c>
      <c r="G195" s="178" t="s">
        <v>120</v>
      </c>
      <c r="H195" s="728" t="s">
        <v>52</v>
      </c>
      <c r="I195" s="716" t="s">
        <v>225</v>
      </c>
    </row>
    <row r="196" spans="1:12" ht="13.5" x14ac:dyDescent="0.25">
      <c r="A196" s="717"/>
      <c r="B196" s="717"/>
      <c r="C196" s="717"/>
      <c r="D196" s="726"/>
      <c r="E196" s="716"/>
      <c r="F196" s="727"/>
      <c r="G196" s="179" t="s">
        <v>123</v>
      </c>
      <c r="H196" s="728"/>
      <c r="I196" s="716"/>
    </row>
    <row r="197" spans="1:12" ht="15" customHeight="1" x14ac:dyDescent="0.25">
      <c r="A197" s="717"/>
      <c r="B197" s="717"/>
      <c r="C197" s="717"/>
      <c r="D197" s="726" t="s">
        <v>226</v>
      </c>
      <c r="E197" s="716"/>
      <c r="F197" s="727"/>
      <c r="G197" s="178" t="s">
        <v>126</v>
      </c>
      <c r="H197" s="728" t="s">
        <v>227</v>
      </c>
      <c r="I197" s="716" t="s">
        <v>228</v>
      </c>
    </row>
    <row r="198" spans="1:12" x14ac:dyDescent="0.25">
      <c r="A198" s="717"/>
      <c r="B198" s="717"/>
      <c r="C198" s="717"/>
      <c r="D198" s="726"/>
      <c r="E198" s="716"/>
      <c r="F198" s="727"/>
      <c r="G198" s="180" t="s">
        <v>130</v>
      </c>
      <c r="H198" s="728"/>
      <c r="I198" s="716"/>
    </row>
    <row r="199" spans="1:12" x14ac:dyDescent="0.25">
      <c r="A199" s="717"/>
      <c r="B199" s="717"/>
      <c r="C199" s="717"/>
      <c r="D199" s="181" t="s">
        <v>229</v>
      </c>
      <c r="E199" s="181" t="s">
        <v>230</v>
      </c>
      <c r="F199" s="181" t="s">
        <v>231</v>
      </c>
      <c r="G199" s="182" t="s">
        <v>65</v>
      </c>
      <c r="H199" s="181" t="s">
        <v>232</v>
      </c>
      <c r="I199" s="181" t="s">
        <v>232</v>
      </c>
    </row>
    <row r="200" spans="1:12" ht="12" customHeight="1" x14ac:dyDescent="0.25">
      <c r="A200" s="729" t="s">
        <v>211</v>
      </c>
      <c r="B200" s="729" t="s">
        <v>212</v>
      </c>
      <c r="C200" s="131" t="s">
        <v>213</v>
      </c>
      <c r="D200" s="183"/>
      <c r="E200" s="184"/>
      <c r="F200" s="184"/>
      <c r="G200" s="184"/>
      <c r="H200" s="184"/>
      <c r="I200" s="184"/>
    </row>
    <row r="201" spans="1:12" x14ac:dyDescent="0.25">
      <c r="A201" s="729"/>
      <c r="B201" s="729"/>
      <c r="C201" s="135" t="s">
        <v>214</v>
      </c>
      <c r="D201" s="185"/>
      <c r="E201" s="125">
        <v>0</v>
      </c>
      <c r="F201" s="186">
        <v>0</v>
      </c>
      <c r="G201" s="149"/>
      <c r="H201" s="151">
        <f>(E201-F201)*D201*G201</f>
        <v>0</v>
      </c>
      <c r="I201" s="151"/>
      <c r="K201" s="115">
        <v>6</v>
      </c>
      <c r="L201" s="115">
        <f>$K189*100+K201</f>
        <v>706</v>
      </c>
    </row>
    <row r="202" spans="1:12" ht="11.25" customHeight="1" x14ac:dyDescent="0.25">
      <c r="A202" s="708" t="s">
        <v>212</v>
      </c>
      <c r="B202" s="708" t="s">
        <v>211</v>
      </c>
      <c r="C202" s="187" t="s">
        <v>233</v>
      </c>
      <c r="D202" s="188"/>
      <c r="E202" s="189"/>
      <c r="F202" s="189"/>
      <c r="G202" s="189"/>
      <c r="H202" s="189"/>
      <c r="I202" s="189"/>
    </row>
    <row r="203" spans="1:12" x14ac:dyDescent="0.25">
      <c r="A203" s="708"/>
      <c r="B203" s="708"/>
      <c r="C203" s="135" t="s">
        <v>215</v>
      </c>
      <c r="D203" s="33"/>
      <c r="E203" s="125">
        <v>0</v>
      </c>
      <c r="F203" s="186"/>
      <c r="G203" s="190"/>
      <c r="H203" s="151">
        <f>(E203-F203)*D203*G203</f>
        <v>0</v>
      </c>
      <c r="I203" s="151"/>
      <c r="K203" s="115">
        <v>1</v>
      </c>
      <c r="L203" s="115">
        <f>$K189*100+K203</f>
        <v>701</v>
      </c>
    </row>
    <row r="204" spans="1:12" x14ac:dyDescent="0.25">
      <c r="A204" s="730" t="s">
        <v>91</v>
      </c>
      <c r="B204" s="730"/>
      <c r="C204" s="730"/>
      <c r="D204" s="192">
        <f>D201+D203</f>
        <v>0</v>
      </c>
      <c r="E204" s="193"/>
      <c r="F204" s="194"/>
      <c r="G204" s="194"/>
      <c r="H204" s="192">
        <f>H201+H203</f>
        <v>0</v>
      </c>
      <c r="I204" s="192">
        <f>I201+I203</f>
        <v>0</v>
      </c>
    </row>
    <row r="205" spans="1:12" x14ac:dyDescent="0.25">
      <c r="A205" s="692" t="s">
        <v>23</v>
      </c>
      <c r="B205" s="692"/>
      <c r="C205" s="693">
        <f>Presentación!$C$3</f>
        <v>1990</v>
      </c>
      <c r="D205" s="693"/>
      <c r="E205" s="693"/>
      <c r="F205" s="693"/>
      <c r="G205" s="693"/>
      <c r="H205" s="693"/>
      <c r="I205" s="693"/>
    </row>
    <row r="206" spans="1:12" ht="11.25" customHeight="1" x14ac:dyDescent="0.25">
      <c r="A206" s="694" t="s">
        <v>24</v>
      </c>
      <c r="B206" s="694"/>
      <c r="C206" s="699" t="s">
        <v>138</v>
      </c>
      <c r="D206" s="699"/>
      <c r="E206" s="699"/>
      <c r="F206" s="699"/>
      <c r="G206" s="699"/>
      <c r="H206" s="699"/>
      <c r="I206" s="699"/>
      <c r="K206" s="115">
        <v>16</v>
      </c>
    </row>
    <row r="207" spans="1:12" ht="12" customHeight="1" x14ac:dyDescent="0.25">
      <c r="A207" s="694" t="s">
        <v>187</v>
      </c>
      <c r="B207" s="694"/>
      <c r="C207" s="724" t="s">
        <v>26</v>
      </c>
      <c r="D207" s="724"/>
      <c r="E207" s="724"/>
      <c r="F207" s="724"/>
      <c r="G207" s="724"/>
      <c r="H207" s="724"/>
      <c r="I207" s="724"/>
    </row>
    <row r="208" spans="1:12" ht="12" customHeight="1" x14ac:dyDescent="0.25">
      <c r="A208" s="725" t="s">
        <v>27</v>
      </c>
      <c r="B208" s="725"/>
      <c r="C208" s="724" t="s">
        <v>218</v>
      </c>
      <c r="D208" s="724"/>
      <c r="E208" s="724"/>
      <c r="F208" s="724"/>
      <c r="G208" s="724"/>
      <c r="H208" s="724"/>
      <c r="I208" s="724"/>
    </row>
    <row r="209" spans="1:12" ht="11.25" customHeight="1" x14ac:dyDescent="0.25">
      <c r="A209" s="725" t="s">
        <v>190</v>
      </c>
      <c r="B209" s="725"/>
      <c r="C209" s="724" t="s">
        <v>191</v>
      </c>
      <c r="D209" s="724"/>
      <c r="E209" s="724"/>
      <c r="F209" s="724"/>
      <c r="G209" s="724"/>
      <c r="H209" s="724"/>
      <c r="I209" s="724"/>
    </row>
    <row r="210" spans="1:12" ht="11.25" customHeight="1" x14ac:dyDescent="0.25">
      <c r="A210" s="714" t="s">
        <v>33</v>
      </c>
      <c r="B210" s="714"/>
      <c r="C210" s="119"/>
      <c r="D210" s="715" t="s">
        <v>219</v>
      </c>
      <c r="E210" s="715"/>
      <c r="F210" s="715"/>
      <c r="G210" s="715"/>
      <c r="H210" s="715"/>
      <c r="I210" s="715"/>
    </row>
    <row r="211" spans="1:12" ht="34.5" customHeight="1" x14ac:dyDescent="0.25">
      <c r="A211" s="716" t="s">
        <v>37</v>
      </c>
      <c r="B211" s="716"/>
      <c r="C211" s="717" t="s">
        <v>38</v>
      </c>
      <c r="D211" s="121" t="s">
        <v>220</v>
      </c>
      <c r="E211" s="120" t="s">
        <v>221</v>
      </c>
      <c r="F211" s="120" t="s">
        <v>222</v>
      </c>
      <c r="G211" s="178" t="s">
        <v>43</v>
      </c>
      <c r="H211" s="120" t="s">
        <v>223</v>
      </c>
      <c r="I211" s="120" t="s">
        <v>223</v>
      </c>
    </row>
    <row r="212" spans="1:12" ht="12" customHeight="1" x14ac:dyDescent="0.25">
      <c r="A212" s="717" t="s">
        <v>224</v>
      </c>
      <c r="B212" s="717" t="s">
        <v>47</v>
      </c>
      <c r="C212" s="717"/>
      <c r="D212" s="726" t="s">
        <v>48</v>
      </c>
      <c r="E212" s="716" t="s">
        <v>49</v>
      </c>
      <c r="F212" s="727" t="s">
        <v>49</v>
      </c>
      <c r="G212" s="178" t="s">
        <v>120</v>
      </c>
      <c r="H212" s="728" t="s">
        <v>52</v>
      </c>
      <c r="I212" s="716" t="s">
        <v>225</v>
      </c>
    </row>
    <row r="213" spans="1:12" ht="13.5" x14ac:dyDescent="0.25">
      <c r="A213" s="717"/>
      <c r="B213" s="717"/>
      <c r="C213" s="717"/>
      <c r="D213" s="726"/>
      <c r="E213" s="716"/>
      <c r="F213" s="727"/>
      <c r="G213" s="179" t="s">
        <v>123</v>
      </c>
      <c r="H213" s="728"/>
      <c r="I213" s="716"/>
    </row>
    <row r="214" spans="1:12" ht="12" customHeight="1" x14ac:dyDescent="0.25">
      <c r="A214" s="717"/>
      <c r="B214" s="717"/>
      <c r="C214" s="717"/>
      <c r="D214" s="726" t="s">
        <v>226</v>
      </c>
      <c r="E214" s="716"/>
      <c r="F214" s="727"/>
      <c r="G214" s="178" t="s">
        <v>126</v>
      </c>
      <c r="H214" s="728" t="s">
        <v>227</v>
      </c>
      <c r="I214" s="716" t="s">
        <v>228</v>
      </c>
    </row>
    <row r="215" spans="1:12" x14ac:dyDescent="0.25">
      <c r="A215" s="717"/>
      <c r="B215" s="717"/>
      <c r="C215" s="717"/>
      <c r="D215" s="726"/>
      <c r="E215" s="716"/>
      <c r="F215" s="727"/>
      <c r="G215" s="180" t="s">
        <v>130</v>
      </c>
      <c r="H215" s="728"/>
      <c r="I215" s="716"/>
    </row>
    <row r="216" spans="1:12" x14ac:dyDescent="0.25">
      <c r="A216" s="717"/>
      <c r="B216" s="717"/>
      <c r="C216" s="717"/>
      <c r="D216" s="181" t="s">
        <v>229</v>
      </c>
      <c r="E216" s="181" t="s">
        <v>230</v>
      </c>
      <c r="F216" s="181" t="s">
        <v>231</v>
      </c>
      <c r="G216" s="182" t="s">
        <v>65</v>
      </c>
      <c r="H216" s="181" t="s">
        <v>232</v>
      </c>
      <c r="I216" s="181" t="s">
        <v>232</v>
      </c>
    </row>
    <row r="217" spans="1:12" ht="12" customHeight="1" x14ac:dyDescent="0.25">
      <c r="A217" s="729" t="s">
        <v>211</v>
      </c>
      <c r="B217" s="729" t="s">
        <v>212</v>
      </c>
      <c r="C217" s="131" t="s">
        <v>213</v>
      </c>
      <c r="D217" s="183"/>
      <c r="E217" s="184"/>
      <c r="F217" s="184"/>
      <c r="G217" s="184"/>
      <c r="H217" s="184"/>
      <c r="I217" s="184"/>
    </row>
    <row r="218" spans="1:12" x14ac:dyDescent="0.25">
      <c r="A218" s="729"/>
      <c r="B218" s="729"/>
      <c r="C218" s="135" t="s">
        <v>214</v>
      </c>
      <c r="D218" s="185"/>
      <c r="E218" s="125">
        <v>0</v>
      </c>
      <c r="F218" s="186">
        <v>0</v>
      </c>
      <c r="G218" s="149"/>
      <c r="H218" s="151">
        <f>(E218-F218)*D218*G218</f>
        <v>0</v>
      </c>
      <c r="I218" s="151"/>
      <c r="K218" s="115">
        <v>6</v>
      </c>
      <c r="L218" s="115">
        <f>$K206*100+K218</f>
        <v>1606</v>
      </c>
    </row>
    <row r="219" spans="1:12" ht="11.25" customHeight="1" x14ac:dyDescent="0.25">
      <c r="A219" s="708" t="s">
        <v>212</v>
      </c>
      <c r="B219" s="708" t="s">
        <v>211</v>
      </c>
      <c r="C219" s="187" t="s">
        <v>233</v>
      </c>
      <c r="D219" s="188"/>
      <c r="E219" s="189"/>
      <c r="F219" s="189"/>
      <c r="G219" s="189"/>
      <c r="H219" s="189"/>
      <c r="I219" s="189"/>
    </row>
    <row r="220" spans="1:12" x14ac:dyDescent="0.25">
      <c r="A220" s="708"/>
      <c r="B220" s="708"/>
      <c r="C220" s="135" t="s">
        <v>215</v>
      </c>
      <c r="D220" s="33"/>
      <c r="E220" s="125">
        <v>0</v>
      </c>
      <c r="F220" s="186"/>
      <c r="G220" s="190"/>
      <c r="H220" s="191">
        <f>(E220-F220)*D220*G220</f>
        <v>0</v>
      </c>
      <c r="I220" s="191"/>
      <c r="K220" s="115">
        <v>1</v>
      </c>
      <c r="L220" s="115">
        <f>$K206*100+K220</f>
        <v>1601</v>
      </c>
    </row>
    <row r="221" spans="1:12" x14ac:dyDescent="0.25">
      <c r="A221" s="730" t="s">
        <v>91</v>
      </c>
      <c r="B221" s="730"/>
      <c r="C221" s="730"/>
      <c r="D221" s="192">
        <f>D218+D220</f>
        <v>0</v>
      </c>
      <c r="E221" s="193"/>
      <c r="F221" s="194"/>
      <c r="G221" s="194"/>
      <c r="H221" s="195">
        <f>H218+H220</f>
        <v>0</v>
      </c>
      <c r="I221" s="195">
        <f>I218+I220</f>
        <v>0</v>
      </c>
    </row>
    <row r="222" spans="1:12" x14ac:dyDescent="0.25">
      <c r="A222" s="692" t="s">
        <v>23</v>
      </c>
      <c r="B222" s="692"/>
      <c r="C222" s="693">
        <f>Presentación!$C$3</f>
        <v>1990</v>
      </c>
      <c r="D222" s="693"/>
      <c r="E222" s="693"/>
      <c r="F222" s="693"/>
      <c r="G222" s="693"/>
      <c r="H222" s="693"/>
      <c r="I222" s="693"/>
    </row>
    <row r="223" spans="1:12" ht="11.25" customHeight="1" x14ac:dyDescent="0.25">
      <c r="A223" s="694" t="s">
        <v>24</v>
      </c>
      <c r="B223" s="694"/>
      <c r="C223" s="699" t="s">
        <v>104</v>
      </c>
      <c r="D223" s="699"/>
      <c r="E223" s="699"/>
      <c r="F223" s="699"/>
      <c r="G223" s="699"/>
      <c r="H223" s="699"/>
      <c r="I223" s="699"/>
      <c r="K223" s="115">
        <v>8</v>
      </c>
    </row>
    <row r="224" spans="1:12" ht="11.25" customHeight="1" x14ac:dyDescent="0.25">
      <c r="A224" s="694" t="s">
        <v>187</v>
      </c>
      <c r="B224" s="694"/>
      <c r="C224" s="724" t="s">
        <v>26</v>
      </c>
      <c r="D224" s="724"/>
      <c r="E224" s="724"/>
      <c r="F224" s="724"/>
      <c r="G224" s="724"/>
      <c r="H224" s="724"/>
      <c r="I224" s="724"/>
    </row>
    <row r="225" spans="1:12" ht="13.5" customHeight="1" x14ac:dyDescent="0.25">
      <c r="A225" s="725" t="s">
        <v>27</v>
      </c>
      <c r="B225" s="725"/>
      <c r="C225" s="724" t="s">
        <v>218</v>
      </c>
      <c r="D225" s="724"/>
      <c r="E225" s="724"/>
      <c r="F225" s="724"/>
      <c r="G225" s="724"/>
      <c r="H225" s="724"/>
      <c r="I225" s="724"/>
    </row>
    <row r="226" spans="1:12" ht="11.25" customHeight="1" x14ac:dyDescent="0.25">
      <c r="A226" s="725" t="s">
        <v>190</v>
      </c>
      <c r="B226" s="725"/>
      <c r="C226" s="724" t="s">
        <v>191</v>
      </c>
      <c r="D226" s="724"/>
      <c r="E226" s="724"/>
      <c r="F226" s="724"/>
      <c r="G226" s="724"/>
      <c r="H226" s="724"/>
      <c r="I226" s="724"/>
    </row>
    <row r="227" spans="1:12" ht="11.25" customHeight="1" x14ac:dyDescent="0.25">
      <c r="A227" s="714" t="s">
        <v>33</v>
      </c>
      <c r="B227" s="714"/>
      <c r="C227" s="119"/>
      <c r="D227" s="715" t="s">
        <v>219</v>
      </c>
      <c r="E227" s="715"/>
      <c r="F227" s="715"/>
      <c r="G227" s="715"/>
      <c r="H227" s="715"/>
      <c r="I227" s="715"/>
    </row>
    <row r="228" spans="1:12" ht="34.5" customHeight="1" x14ac:dyDescent="0.25">
      <c r="A228" s="716" t="s">
        <v>37</v>
      </c>
      <c r="B228" s="716"/>
      <c r="C228" s="717" t="s">
        <v>38</v>
      </c>
      <c r="D228" s="121" t="s">
        <v>220</v>
      </c>
      <c r="E228" s="120" t="s">
        <v>221</v>
      </c>
      <c r="F228" s="120" t="s">
        <v>222</v>
      </c>
      <c r="G228" s="178" t="s">
        <v>43</v>
      </c>
      <c r="H228" s="120" t="s">
        <v>223</v>
      </c>
      <c r="I228" s="120" t="s">
        <v>223</v>
      </c>
    </row>
    <row r="229" spans="1:12" ht="12.75" customHeight="1" x14ac:dyDescent="0.25">
      <c r="A229" s="717" t="s">
        <v>224</v>
      </c>
      <c r="B229" s="717" t="s">
        <v>47</v>
      </c>
      <c r="C229" s="717"/>
      <c r="D229" s="726" t="s">
        <v>48</v>
      </c>
      <c r="E229" s="716" t="s">
        <v>49</v>
      </c>
      <c r="F229" s="727" t="s">
        <v>49</v>
      </c>
      <c r="G229" s="178" t="s">
        <v>120</v>
      </c>
      <c r="H229" s="728" t="s">
        <v>52</v>
      </c>
      <c r="I229" s="716" t="s">
        <v>225</v>
      </c>
    </row>
    <row r="230" spans="1:12" ht="13.5" x14ac:dyDescent="0.25">
      <c r="A230" s="717"/>
      <c r="B230" s="717"/>
      <c r="C230" s="717"/>
      <c r="D230" s="726"/>
      <c r="E230" s="716"/>
      <c r="F230" s="727"/>
      <c r="G230" s="179" t="s">
        <v>123</v>
      </c>
      <c r="H230" s="728"/>
      <c r="I230" s="716"/>
    </row>
    <row r="231" spans="1:12" ht="15" customHeight="1" x14ac:dyDescent="0.25">
      <c r="A231" s="717"/>
      <c r="B231" s="717"/>
      <c r="C231" s="717"/>
      <c r="D231" s="726" t="s">
        <v>226</v>
      </c>
      <c r="E231" s="716"/>
      <c r="F231" s="727"/>
      <c r="G231" s="178" t="s">
        <v>126</v>
      </c>
      <c r="H231" s="728" t="s">
        <v>227</v>
      </c>
      <c r="I231" s="716" t="s">
        <v>228</v>
      </c>
    </row>
    <row r="232" spans="1:12" x14ac:dyDescent="0.25">
      <c r="A232" s="717"/>
      <c r="B232" s="717"/>
      <c r="C232" s="717"/>
      <c r="D232" s="726"/>
      <c r="E232" s="716"/>
      <c r="F232" s="727"/>
      <c r="G232" s="180" t="s">
        <v>130</v>
      </c>
      <c r="H232" s="728"/>
      <c r="I232" s="716"/>
    </row>
    <row r="233" spans="1:12" x14ac:dyDescent="0.25">
      <c r="A233" s="717"/>
      <c r="B233" s="717"/>
      <c r="C233" s="717"/>
      <c r="D233" s="181" t="s">
        <v>229</v>
      </c>
      <c r="E233" s="181" t="s">
        <v>230</v>
      </c>
      <c r="F233" s="181" t="s">
        <v>231</v>
      </c>
      <c r="G233" s="182" t="s">
        <v>65</v>
      </c>
      <c r="H233" s="181" t="s">
        <v>232</v>
      </c>
      <c r="I233" s="181" t="s">
        <v>232</v>
      </c>
    </row>
    <row r="234" spans="1:12" ht="12" customHeight="1" x14ac:dyDescent="0.25">
      <c r="A234" s="729" t="s">
        <v>211</v>
      </c>
      <c r="B234" s="729" t="s">
        <v>212</v>
      </c>
      <c r="C234" s="131" t="s">
        <v>213</v>
      </c>
      <c r="D234" s="183"/>
      <c r="E234" s="184"/>
      <c r="F234" s="184"/>
      <c r="G234" s="184"/>
      <c r="H234" s="184"/>
      <c r="I234" s="184"/>
    </row>
    <row r="235" spans="1:12" x14ac:dyDescent="0.25">
      <c r="A235" s="729"/>
      <c r="B235" s="729"/>
      <c r="C235" s="135" t="s">
        <v>214</v>
      </c>
      <c r="D235" s="185"/>
      <c r="E235" s="125">
        <v>0</v>
      </c>
      <c r="F235" s="186">
        <v>0</v>
      </c>
      <c r="G235" s="149"/>
      <c r="H235" s="151">
        <f>(E235-F235)*D235*G235</f>
        <v>0</v>
      </c>
      <c r="I235" s="151"/>
      <c r="K235" s="115">
        <v>6</v>
      </c>
      <c r="L235" s="115">
        <f>$K223*100+K235</f>
        <v>806</v>
      </c>
    </row>
    <row r="236" spans="1:12" ht="11.25" customHeight="1" x14ac:dyDescent="0.25">
      <c r="A236" s="708" t="s">
        <v>212</v>
      </c>
      <c r="B236" s="708" t="s">
        <v>211</v>
      </c>
      <c r="C236" s="187" t="s">
        <v>233</v>
      </c>
      <c r="D236" s="188"/>
      <c r="E236" s="189"/>
      <c r="F236" s="189"/>
      <c r="G236" s="189"/>
      <c r="H236" s="189"/>
      <c r="I236" s="189"/>
    </row>
    <row r="237" spans="1:12" x14ac:dyDescent="0.25">
      <c r="A237" s="708"/>
      <c r="B237" s="708"/>
      <c r="C237" s="135" t="s">
        <v>215</v>
      </c>
      <c r="D237" s="33"/>
      <c r="E237" s="125">
        <v>0</v>
      </c>
      <c r="F237" s="186"/>
      <c r="G237" s="190"/>
      <c r="H237" s="191">
        <f>(E237-F237)*D237*G237</f>
        <v>0</v>
      </c>
      <c r="I237" s="191"/>
      <c r="K237" s="115">
        <v>1</v>
      </c>
      <c r="L237" s="115">
        <f>$K223*100+K237</f>
        <v>801</v>
      </c>
    </row>
    <row r="238" spans="1:12" x14ac:dyDescent="0.25">
      <c r="A238" s="730" t="s">
        <v>91</v>
      </c>
      <c r="B238" s="730"/>
      <c r="C238" s="730"/>
      <c r="D238" s="192">
        <f>D235+D237</f>
        <v>0</v>
      </c>
      <c r="E238" s="193"/>
      <c r="F238" s="194"/>
      <c r="G238" s="194"/>
      <c r="H238" s="195">
        <f>H235+H237</f>
        <v>0</v>
      </c>
      <c r="I238" s="195">
        <f>I235+I237</f>
        <v>0</v>
      </c>
    </row>
    <row r="239" spans="1:12" x14ac:dyDescent="0.25">
      <c r="A239" s="692" t="s">
        <v>23</v>
      </c>
      <c r="B239" s="692"/>
      <c r="C239" s="693">
        <f>Presentación!$C$3</f>
        <v>1990</v>
      </c>
      <c r="D239" s="693"/>
      <c r="E239" s="693"/>
      <c r="F239" s="693"/>
      <c r="G239" s="693"/>
      <c r="H239" s="693"/>
      <c r="I239" s="693"/>
    </row>
    <row r="240" spans="1:12" ht="11.25" customHeight="1" x14ac:dyDescent="0.25">
      <c r="A240" s="694" t="s">
        <v>24</v>
      </c>
      <c r="B240" s="694"/>
      <c r="C240" s="699" t="s">
        <v>105</v>
      </c>
      <c r="D240" s="699"/>
      <c r="E240" s="699"/>
      <c r="F240" s="699"/>
      <c r="G240" s="699"/>
      <c r="H240" s="699"/>
      <c r="I240" s="699"/>
      <c r="K240" s="115">
        <v>9</v>
      </c>
    </row>
    <row r="241" spans="1:12" ht="11.25" customHeight="1" x14ac:dyDescent="0.25">
      <c r="A241" s="694" t="s">
        <v>187</v>
      </c>
      <c r="B241" s="694"/>
      <c r="C241" s="724" t="s">
        <v>26</v>
      </c>
      <c r="D241" s="724"/>
      <c r="E241" s="724"/>
      <c r="F241" s="724"/>
      <c r="G241" s="724"/>
      <c r="H241" s="724"/>
      <c r="I241" s="724"/>
    </row>
    <row r="242" spans="1:12" ht="13.5" customHeight="1" x14ac:dyDescent="0.25">
      <c r="A242" s="725" t="s">
        <v>27</v>
      </c>
      <c r="B242" s="725"/>
      <c r="C242" s="724" t="s">
        <v>218</v>
      </c>
      <c r="D242" s="724"/>
      <c r="E242" s="724"/>
      <c r="F242" s="724"/>
      <c r="G242" s="724"/>
      <c r="H242" s="724"/>
      <c r="I242" s="724"/>
    </row>
    <row r="243" spans="1:12" ht="11.25" customHeight="1" x14ac:dyDescent="0.25">
      <c r="A243" s="725" t="s">
        <v>190</v>
      </c>
      <c r="B243" s="725"/>
      <c r="C243" s="724" t="s">
        <v>191</v>
      </c>
      <c r="D243" s="724"/>
      <c r="E243" s="724"/>
      <c r="F243" s="724"/>
      <c r="G243" s="724"/>
      <c r="H243" s="724"/>
      <c r="I243" s="724"/>
    </row>
    <row r="244" spans="1:12" ht="11.25" customHeight="1" x14ac:dyDescent="0.25">
      <c r="A244" s="714" t="s">
        <v>33</v>
      </c>
      <c r="B244" s="714"/>
      <c r="C244" s="119"/>
      <c r="D244" s="715" t="s">
        <v>219</v>
      </c>
      <c r="E244" s="715"/>
      <c r="F244" s="715"/>
      <c r="G244" s="715"/>
      <c r="H244" s="715"/>
      <c r="I244" s="715"/>
    </row>
    <row r="245" spans="1:12" ht="34.5" customHeight="1" x14ac:dyDescent="0.25">
      <c r="A245" s="716" t="s">
        <v>37</v>
      </c>
      <c r="B245" s="716"/>
      <c r="C245" s="717" t="s">
        <v>38</v>
      </c>
      <c r="D245" s="121" t="s">
        <v>220</v>
      </c>
      <c r="E245" s="120" t="s">
        <v>221</v>
      </c>
      <c r="F245" s="120" t="s">
        <v>222</v>
      </c>
      <c r="G245" s="178" t="s">
        <v>43</v>
      </c>
      <c r="H245" s="120" t="s">
        <v>223</v>
      </c>
      <c r="I245" s="120" t="s">
        <v>223</v>
      </c>
    </row>
    <row r="246" spans="1:12" ht="12.75" customHeight="1" x14ac:dyDescent="0.25">
      <c r="A246" s="717" t="s">
        <v>224</v>
      </c>
      <c r="B246" s="717" t="s">
        <v>47</v>
      </c>
      <c r="C246" s="717"/>
      <c r="D246" s="726" t="s">
        <v>48</v>
      </c>
      <c r="E246" s="716" t="s">
        <v>49</v>
      </c>
      <c r="F246" s="727" t="s">
        <v>49</v>
      </c>
      <c r="G246" s="178" t="s">
        <v>120</v>
      </c>
      <c r="H246" s="728" t="s">
        <v>52</v>
      </c>
      <c r="I246" s="716" t="s">
        <v>225</v>
      </c>
    </row>
    <row r="247" spans="1:12" ht="13.5" x14ac:dyDescent="0.25">
      <c r="A247" s="717"/>
      <c r="B247" s="717"/>
      <c r="C247" s="717"/>
      <c r="D247" s="726"/>
      <c r="E247" s="716"/>
      <c r="F247" s="727"/>
      <c r="G247" s="179" t="s">
        <v>123</v>
      </c>
      <c r="H247" s="728"/>
      <c r="I247" s="716"/>
    </row>
    <row r="248" spans="1:12" ht="15" customHeight="1" x14ac:dyDescent="0.25">
      <c r="A248" s="717"/>
      <c r="B248" s="717"/>
      <c r="C248" s="717"/>
      <c r="D248" s="726" t="s">
        <v>226</v>
      </c>
      <c r="E248" s="716"/>
      <c r="F248" s="727"/>
      <c r="G248" s="178" t="s">
        <v>126</v>
      </c>
      <c r="H248" s="728" t="s">
        <v>227</v>
      </c>
      <c r="I248" s="716" t="s">
        <v>228</v>
      </c>
    </row>
    <row r="249" spans="1:12" x14ac:dyDescent="0.25">
      <c r="A249" s="717"/>
      <c r="B249" s="717"/>
      <c r="C249" s="717"/>
      <c r="D249" s="726"/>
      <c r="E249" s="716"/>
      <c r="F249" s="727"/>
      <c r="G249" s="180" t="s">
        <v>130</v>
      </c>
      <c r="H249" s="728"/>
      <c r="I249" s="716"/>
    </row>
    <row r="250" spans="1:12" x14ac:dyDescent="0.25">
      <c r="A250" s="717"/>
      <c r="B250" s="717"/>
      <c r="C250" s="717"/>
      <c r="D250" s="181" t="s">
        <v>229</v>
      </c>
      <c r="E250" s="181" t="s">
        <v>230</v>
      </c>
      <c r="F250" s="181" t="s">
        <v>231</v>
      </c>
      <c r="G250" s="182" t="s">
        <v>65</v>
      </c>
      <c r="H250" s="181" t="s">
        <v>232</v>
      </c>
      <c r="I250" s="181" t="s">
        <v>232</v>
      </c>
    </row>
    <row r="251" spans="1:12" x14ac:dyDescent="0.25">
      <c r="A251" s="130" t="s">
        <v>211</v>
      </c>
      <c r="B251" s="130" t="s">
        <v>212</v>
      </c>
      <c r="C251" s="131" t="s">
        <v>213</v>
      </c>
      <c r="D251" s="183"/>
      <c r="E251" s="184"/>
      <c r="F251" s="184"/>
      <c r="G251" s="184"/>
      <c r="H251" s="184"/>
      <c r="I251" s="184"/>
    </row>
    <row r="252" spans="1:12" x14ac:dyDescent="0.25">
      <c r="A252" s="180"/>
      <c r="B252" s="180"/>
      <c r="C252" s="135" t="s">
        <v>214</v>
      </c>
      <c r="D252" s="185"/>
      <c r="E252" s="125">
        <v>0</v>
      </c>
      <c r="F252" s="186">
        <v>0</v>
      </c>
      <c r="G252" s="149"/>
      <c r="H252" s="151">
        <f>(E252-F252)*D252*G252</f>
        <v>0</v>
      </c>
      <c r="I252" s="151"/>
      <c r="K252" s="115">
        <v>6</v>
      </c>
      <c r="L252" s="115">
        <f>$K240*100+K252</f>
        <v>906</v>
      </c>
    </row>
    <row r="253" spans="1:12" x14ac:dyDescent="0.25">
      <c r="A253" s="110" t="s">
        <v>212</v>
      </c>
      <c r="B253" s="110" t="s">
        <v>211</v>
      </c>
      <c r="C253" s="187" t="s">
        <v>233</v>
      </c>
      <c r="D253" s="188"/>
      <c r="E253" s="189"/>
      <c r="F253" s="189"/>
      <c r="G253" s="189"/>
      <c r="H253" s="189"/>
      <c r="I253" s="189"/>
    </row>
    <row r="254" spans="1:12" x14ac:dyDescent="0.25">
      <c r="A254" s="51"/>
      <c r="B254" s="51"/>
      <c r="C254" s="135" t="s">
        <v>215</v>
      </c>
      <c r="D254" s="33"/>
      <c r="E254" s="125">
        <v>0</v>
      </c>
      <c r="F254" s="186"/>
      <c r="G254" s="190"/>
      <c r="H254" s="191">
        <f>(E254-F254)*D254*G254</f>
        <v>0</v>
      </c>
      <c r="I254" s="191"/>
      <c r="K254" s="115">
        <v>1</v>
      </c>
      <c r="L254" s="115">
        <f>$K240*100+K254</f>
        <v>901</v>
      </c>
    </row>
    <row r="255" spans="1:12" x14ac:dyDescent="0.25">
      <c r="A255" s="205" t="s">
        <v>91</v>
      </c>
      <c r="B255" s="206"/>
      <c r="C255" s="207"/>
      <c r="D255" s="192">
        <f>D252+D254</f>
        <v>0</v>
      </c>
      <c r="E255" s="193"/>
      <c r="F255" s="194"/>
      <c r="G255" s="194"/>
      <c r="H255" s="195">
        <f>H252+H254</f>
        <v>0</v>
      </c>
      <c r="I255" s="195">
        <f>I252+I254</f>
        <v>0</v>
      </c>
    </row>
    <row r="256" spans="1:12" x14ac:dyDescent="0.25">
      <c r="A256" s="692" t="s">
        <v>23</v>
      </c>
      <c r="B256" s="692"/>
      <c r="C256" s="693">
        <f>Presentación!$C$3</f>
        <v>1990</v>
      </c>
      <c r="D256" s="693"/>
      <c r="E256" s="693"/>
      <c r="F256" s="693"/>
      <c r="G256" s="693"/>
      <c r="H256" s="693"/>
      <c r="I256" s="693"/>
    </row>
    <row r="257" spans="1:12" ht="11.25" customHeight="1" x14ac:dyDescent="0.25">
      <c r="A257" s="694" t="s">
        <v>24</v>
      </c>
      <c r="B257" s="694"/>
      <c r="C257" s="699" t="s">
        <v>106</v>
      </c>
      <c r="D257" s="699"/>
      <c r="E257" s="699"/>
      <c r="F257" s="699"/>
      <c r="G257" s="699"/>
      <c r="H257" s="699"/>
      <c r="I257" s="699"/>
      <c r="K257" s="115">
        <v>14</v>
      </c>
    </row>
    <row r="258" spans="1:12" ht="11.25" customHeight="1" x14ac:dyDescent="0.25">
      <c r="A258" s="694" t="s">
        <v>187</v>
      </c>
      <c r="B258" s="694"/>
      <c r="C258" s="724" t="s">
        <v>26</v>
      </c>
      <c r="D258" s="724"/>
      <c r="E258" s="724"/>
      <c r="F258" s="724"/>
      <c r="G258" s="724"/>
      <c r="H258" s="724"/>
      <c r="I258" s="724"/>
    </row>
    <row r="259" spans="1:12" ht="13.5" customHeight="1" x14ac:dyDescent="0.25">
      <c r="A259" s="725" t="s">
        <v>27</v>
      </c>
      <c r="B259" s="725"/>
      <c r="C259" s="724" t="s">
        <v>218</v>
      </c>
      <c r="D259" s="724"/>
      <c r="E259" s="724"/>
      <c r="F259" s="724"/>
      <c r="G259" s="724"/>
      <c r="H259" s="724"/>
      <c r="I259" s="724"/>
    </row>
    <row r="260" spans="1:12" ht="11.25" customHeight="1" x14ac:dyDescent="0.25">
      <c r="A260" s="725" t="s">
        <v>190</v>
      </c>
      <c r="B260" s="725"/>
      <c r="C260" s="724" t="s">
        <v>191</v>
      </c>
      <c r="D260" s="724"/>
      <c r="E260" s="724"/>
      <c r="F260" s="724"/>
      <c r="G260" s="724"/>
      <c r="H260" s="724"/>
      <c r="I260" s="724"/>
    </row>
    <row r="261" spans="1:12" ht="11.25" customHeight="1" x14ac:dyDescent="0.25">
      <c r="A261" s="714" t="s">
        <v>33</v>
      </c>
      <c r="B261" s="714"/>
      <c r="C261" s="119"/>
      <c r="D261" s="715" t="s">
        <v>219</v>
      </c>
      <c r="E261" s="715"/>
      <c r="F261" s="715"/>
      <c r="G261" s="715"/>
      <c r="H261" s="715"/>
      <c r="I261" s="715"/>
    </row>
    <row r="262" spans="1:12" ht="34.5" customHeight="1" x14ac:dyDescent="0.25">
      <c r="A262" s="716" t="s">
        <v>37</v>
      </c>
      <c r="B262" s="716"/>
      <c r="C262" s="717" t="s">
        <v>38</v>
      </c>
      <c r="D262" s="121" t="s">
        <v>220</v>
      </c>
      <c r="E262" s="120" t="s">
        <v>221</v>
      </c>
      <c r="F262" s="120" t="s">
        <v>222</v>
      </c>
      <c r="G262" s="178" t="s">
        <v>43</v>
      </c>
      <c r="H262" s="120" t="s">
        <v>223</v>
      </c>
      <c r="I262" s="120" t="s">
        <v>223</v>
      </c>
    </row>
    <row r="263" spans="1:12" ht="12.75" customHeight="1" x14ac:dyDescent="0.25">
      <c r="A263" s="717" t="s">
        <v>224</v>
      </c>
      <c r="B263" s="717" t="s">
        <v>47</v>
      </c>
      <c r="C263" s="717"/>
      <c r="D263" s="726" t="s">
        <v>48</v>
      </c>
      <c r="E263" s="716" t="s">
        <v>49</v>
      </c>
      <c r="F263" s="727" t="s">
        <v>49</v>
      </c>
      <c r="G263" s="178" t="s">
        <v>120</v>
      </c>
      <c r="H263" s="728" t="s">
        <v>52</v>
      </c>
      <c r="I263" s="716" t="s">
        <v>225</v>
      </c>
    </row>
    <row r="264" spans="1:12" ht="13.5" x14ac:dyDescent="0.25">
      <c r="A264" s="717"/>
      <c r="B264" s="717"/>
      <c r="C264" s="717"/>
      <c r="D264" s="726"/>
      <c r="E264" s="716"/>
      <c r="F264" s="727"/>
      <c r="G264" s="179" t="s">
        <v>123</v>
      </c>
      <c r="H264" s="728"/>
      <c r="I264" s="716"/>
    </row>
    <row r="265" spans="1:12" ht="15" customHeight="1" x14ac:dyDescent="0.25">
      <c r="A265" s="717"/>
      <c r="B265" s="717"/>
      <c r="C265" s="717"/>
      <c r="D265" s="726" t="s">
        <v>226</v>
      </c>
      <c r="E265" s="716"/>
      <c r="F265" s="727"/>
      <c r="G265" s="178" t="s">
        <v>126</v>
      </c>
      <c r="H265" s="728" t="s">
        <v>227</v>
      </c>
      <c r="I265" s="716" t="s">
        <v>228</v>
      </c>
    </row>
    <row r="266" spans="1:12" x14ac:dyDescent="0.25">
      <c r="A266" s="717"/>
      <c r="B266" s="717"/>
      <c r="C266" s="717"/>
      <c r="D266" s="726"/>
      <c r="E266" s="716"/>
      <c r="F266" s="727"/>
      <c r="G266" s="180" t="s">
        <v>130</v>
      </c>
      <c r="H266" s="728"/>
      <c r="I266" s="716"/>
    </row>
    <row r="267" spans="1:12" x14ac:dyDescent="0.25">
      <c r="A267" s="717"/>
      <c r="B267" s="717"/>
      <c r="C267" s="717"/>
      <c r="D267" s="181" t="s">
        <v>229</v>
      </c>
      <c r="E267" s="181" t="s">
        <v>230</v>
      </c>
      <c r="F267" s="181" t="s">
        <v>231</v>
      </c>
      <c r="G267" s="182" t="s">
        <v>65</v>
      </c>
      <c r="H267" s="181" t="s">
        <v>232</v>
      </c>
      <c r="I267" s="181" t="s">
        <v>232</v>
      </c>
    </row>
    <row r="268" spans="1:12" x14ac:dyDescent="0.25">
      <c r="A268" s="130" t="s">
        <v>211</v>
      </c>
      <c r="B268" s="130" t="s">
        <v>212</v>
      </c>
      <c r="C268" s="131" t="s">
        <v>213</v>
      </c>
      <c r="D268" s="183"/>
      <c r="E268" s="184"/>
      <c r="F268" s="184"/>
      <c r="G268" s="184"/>
      <c r="H268" s="184"/>
      <c r="I268" s="184"/>
    </row>
    <row r="269" spans="1:12" x14ac:dyDescent="0.25">
      <c r="A269" s="180"/>
      <c r="B269" s="180"/>
      <c r="C269" s="135" t="s">
        <v>214</v>
      </c>
      <c r="D269" s="185"/>
      <c r="E269" s="125">
        <v>0</v>
      </c>
      <c r="F269" s="186">
        <v>0</v>
      </c>
      <c r="G269" s="149"/>
      <c r="H269" s="151">
        <f>(E269-F269)*D269*G269</f>
        <v>0</v>
      </c>
      <c r="I269" s="151"/>
      <c r="K269" s="115">
        <v>6</v>
      </c>
      <c r="L269" s="115">
        <f>$K257*100+K269</f>
        <v>1406</v>
      </c>
    </row>
    <row r="270" spans="1:12" x14ac:dyDescent="0.25">
      <c r="A270" s="110" t="s">
        <v>212</v>
      </c>
      <c r="B270" s="110" t="s">
        <v>211</v>
      </c>
      <c r="C270" s="187" t="s">
        <v>233</v>
      </c>
      <c r="D270" s="188"/>
      <c r="E270" s="189"/>
      <c r="F270" s="189"/>
      <c r="G270" s="189"/>
      <c r="H270" s="189"/>
      <c r="I270" s="189"/>
    </row>
    <row r="271" spans="1:12" x14ac:dyDescent="0.25">
      <c r="A271" s="51"/>
      <c r="B271" s="51"/>
      <c r="C271" s="135" t="s">
        <v>215</v>
      </c>
      <c r="D271" s="33"/>
      <c r="E271" s="125">
        <v>0</v>
      </c>
      <c r="F271" s="186"/>
      <c r="G271" s="190"/>
      <c r="H271" s="191">
        <f>(E271-F271)*D271*G271</f>
        <v>0</v>
      </c>
      <c r="I271" s="191"/>
      <c r="K271" s="115">
        <v>1</v>
      </c>
      <c r="L271" s="115">
        <f>$K257*100+K271</f>
        <v>1401</v>
      </c>
    </row>
    <row r="272" spans="1:12" x14ac:dyDescent="0.25">
      <c r="A272" s="205" t="s">
        <v>91</v>
      </c>
      <c r="B272" s="206"/>
      <c r="C272" s="207"/>
      <c r="D272" s="192">
        <f>D269+D271</f>
        <v>0</v>
      </c>
      <c r="E272" s="193"/>
      <c r="F272" s="194"/>
      <c r="G272" s="194"/>
      <c r="H272" s="195">
        <f>H269+H271</f>
        <v>0</v>
      </c>
      <c r="I272" s="195">
        <f>I269+I271</f>
        <v>0</v>
      </c>
    </row>
    <row r="273" spans="1:12" x14ac:dyDescent="0.25">
      <c r="A273" s="692" t="s">
        <v>23</v>
      </c>
      <c r="B273" s="692"/>
      <c r="C273" s="693">
        <f>Presentación!$C$3</f>
        <v>1990</v>
      </c>
      <c r="D273" s="693"/>
      <c r="E273" s="693"/>
      <c r="F273" s="693"/>
      <c r="G273" s="693"/>
      <c r="H273" s="693"/>
      <c r="I273" s="693"/>
    </row>
    <row r="274" spans="1:12" ht="11.25" customHeight="1" x14ac:dyDescent="0.25">
      <c r="A274" s="694" t="s">
        <v>24</v>
      </c>
      <c r="B274" s="694"/>
      <c r="C274" s="699" t="s">
        <v>107</v>
      </c>
      <c r="D274" s="699"/>
      <c r="E274" s="699"/>
      <c r="F274" s="699"/>
      <c r="G274" s="699"/>
      <c r="H274" s="699"/>
      <c r="I274" s="699"/>
      <c r="K274" s="115">
        <v>10</v>
      </c>
    </row>
    <row r="275" spans="1:12" ht="11.25" customHeight="1" x14ac:dyDescent="0.25">
      <c r="A275" s="694" t="s">
        <v>187</v>
      </c>
      <c r="B275" s="694"/>
      <c r="C275" s="724" t="s">
        <v>26</v>
      </c>
      <c r="D275" s="724"/>
      <c r="E275" s="724"/>
      <c r="F275" s="724"/>
      <c r="G275" s="724"/>
      <c r="H275" s="724"/>
      <c r="I275" s="724"/>
    </row>
    <row r="276" spans="1:12" ht="13.5" customHeight="1" x14ac:dyDescent="0.25">
      <c r="A276" s="725" t="s">
        <v>27</v>
      </c>
      <c r="B276" s="725"/>
      <c r="C276" s="724" t="s">
        <v>218</v>
      </c>
      <c r="D276" s="724"/>
      <c r="E276" s="724"/>
      <c r="F276" s="724"/>
      <c r="G276" s="724"/>
      <c r="H276" s="724"/>
      <c r="I276" s="724"/>
    </row>
    <row r="277" spans="1:12" ht="11.25" customHeight="1" x14ac:dyDescent="0.25">
      <c r="A277" s="725" t="s">
        <v>190</v>
      </c>
      <c r="B277" s="725"/>
      <c r="C277" s="724" t="s">
        <v>191</v>
      </c>
      <c r="D277" s="724"/>
      <c r="E277" s="724"/>
      <c r="F277" s="724"/>
      <c r="G277" s="724"/>
      <c r="H277" s="724"/>
      <c r="I277" s="724"/>
    </row>
    <row r="278" spans="1:12" ht="11.25" customHeight="1" x14ac:dyDescent="0.25">
      <c r="A278" s="714" t="s">
        <v>33</v>
      </c>
      <c r="B278" s="714"/>
      <c r="C278" s="119"/>
      <c r="D278" s="715" t="s">
        <v>219</v>
      </c>
      <c r="E278" s="715"/>
      <c r="F278" s="715"/>
      <c r="G278" s="715"/>
      <c r="H278" s="715"/>
      <c r="I278" s="715"/>
    </row>
    <row r="279" spans="1:12" ht="34.5" customHeight="1" x14ac:dyDescent="0.25">
      <c r="A279" s="716" t="s">
        <v>37</v>
      </c>
      <c r="B279" s="716"/>
      <c r="C279" s="717" t="s">
        <v>38</v>
      </c>
      <c r="D279" s="121" t="s">
        <v>220</v>
      </c>
      <c r="E279" s="120" t="s">
        <v>221</v>
      </c>
      <c r="F279" s="120" t="s">
        <v>222</v>
      </c>
      <c r="G279" s="178" t="s">
        <v>43</v>
      </c>
      <c r="H279" s="120" t="s">
        <v>223</v>
      </c>
      <c r="I279" s="120" t="s">
        <v>223</v>
      </c>
    </row>
    <row r="280" spans="1:12" ht="12.75" customHeight="1" x14ac:dyDescent="0.25">
      <c r="A280" s="717" t="s">
        <v>224</v>
      </c>
      <c r="B280" s="717" t="s">
        <v>47</v>
      </c>
      <c r="C280" s="717"/>
      <c r="D280" s="726" t="s">
        <v>48</v>
      </c>
      <c r="E280" s="716" t="s">
        <v>49</v>
      </c>
      <c r="F280" s="727" t="s">
        <v>49</v>
      </c>
      <c r="G280" s="178" t="s">
        <v>120</v>
      </c>
      <c r="H280" s="728" t="s">
        <v>52</v>
      </c>
      <c r="I280" s="716" t="s">
        <v>225</v>
      </c>
    </row>
    <row r="281" spans="1:12" ht="13.5" x14ac:dyDescent="0.25">
      <c r="A281" s="717"/>
      <c r="B281" s="717"/>
      <c r="C281" s="717"/>
      <c r="D281" s="726"/>
      <c r="E281" s="716"/>
      <c r="F281" s="727"/>
      <c r="G281" s="179" t="s">
        <v>123</v>
      </c>
      <c r="H281" s="728"/>
      <c r="I281" s="716"/>
    </row>
    <row r="282" spans="1:12" ht="15" customHeight="1" x14ac:dyDescent="0.25">
      <c r="A282" s="717"/>
      <c r="B282" s="717"/>
      <c r="C282" s="717"/>
      <c r="D282" s="726" t="s">
        <v>226</v>
      </c>
      <c r="E282" s="716"/>
      <c r="F282" s="727"/>
      <c r="G282" s="178" t="s">
        <v>126</v>
      </c>
      <c r="H282" s="728" t="s">
        <v>227</v>
      </c>
      <c r="I282" s="716" t="s">
        <v>228</v>
      </c>
    </row>
    <row r="283" spans="1:12" x14ac:dyDescent="0.25">
      <c r="A283" s="717"/>
      <c r="B283" s="717"/>
      <c r="C283" s="717"/>
      <c r="D283" s="726"/>
      <c r="E283" s="716"/>
      <c r="F283" s="727"/>
      <c r="G283" s="180" t="s">
        <v>130</v>
      </c>
      <c r="H283" s="728"/>
      <c r="I283" s="716"/>
    </row>
    <row r="284" spans="1:12" x14ac:dyDescent="0.25">
      <c r="A284" s="717"/>
      <c r="B284" s="717"/>
      <c r="C284" s="717"/>
      <c r="D284" s="181" t="s">
        <v>229</v>
      </c>
      <c r="E284" s="181" t="s">
        <v>230</v>
      </c>
      <c r="F284" s="181" t="s">
        <v>231</v>
      </c>
      <c r="G284" s="182" t="s">
        <v>65</v>
      </c>
      <c r="H284" s="181" t="s">
        <v>232</v>
      </c>
      <c r="I284" s="181" t="s">
        <v>232</v>
      </c>
    </row>
    <row r="285" spans="1:12" x14ac:dyDescent="0.25">
      <c r="A285" s="130" t="s">
        <v>211</v>
      </c>
      <c r="B285" s="130" t="s">
        <v>212</v>
      </c>
      <c r="C285" s="131" t="s">
        <v>213</v>
      </c>
      <c r="D285" s="183"/>
      <c r="E285" s="184"/>
      <c r="F285" s="184"/>
      <c r="G285" s="184"/>
      <c r="H285" s="184"/>
      <c r="I285" s="184"/>
    </row>
    <row r="286" spans="1:12" x14ac:dyDescent="0.25">
      <c r="A286" s="180"/>
      <c r="B286" s="180"/>
      <c r="C286" s="135" t="s">
        <v>214</v>
      </c>
      <c r="D286" s="185"/>
      <c r="E286" s="125">
        <v>0</v>
      </c>
      <c r="F286" s="186">
        <v>0</v>
      </c>
      <c r="G286" s="149"/>
      <c r="H286" s="151">
        <f>(E286-F286)*D286*G286</f>
        <v>0</v>
      </c>
      <c r="I286" s="151"/>
      <c r="K286" s="115">
        <v>6</v>
      </c>
      <c r="L286" s="115">
        <f>$K274*100+K286</f>
        <v>1006</v>
      </c>
    </row>
    <row r="287" spans="1:12" x14ac:dyDescent="0.25">
      <c r="A287" s="110" t="s">
        <v>212</v>
      </c>
      <c r="B287" s="110" t="s">
        <v>211</v>
      </c>
      <c r="C287" s="187" t="s">
        <v>233</v>
      </c>
      <c r="D287" s="188"/>
      <c r="E287" s="189"/>
      <c r="F287" s="189"/>
      <c r="G287" s="189"/>
      <c r="H287" s="189"/>
      <c r="I287" s="189"/>
    </row>
    <row r="288" spans="1:12" x14ac:dyDescent="0.25">
      <c r="A288" s="51"/>
      <c r="B288" s="51"/>
      <c r="C288" s="135" t="s">
        <v>215</v>
      </c>
      <c r="D288" s="33"/>
      <c r="E288" s="125">
        <v>0</v>
      </c>
      <c r="F288" s="186"/>
      <c r="G288" s="190"/>
      <c r="H288" s="191">
        <f>(E288-F288)*D288*G288</f>
        <v>0</v>
      </c>
      <c r="I288" s="191"/>
      <c r="K288" s="115">
        <v>1</v>
      </c>
      <c r="L288" s="115">
        <f>$K274*100+K288</f>
        <v>1001</v>
      </c>
    </row>
    <row r="289" spans="1:12" x14ac:dyDescent="0.25">
      <c r="A289" s="205" t="s">
        <v>91</v>
      </c>
      <c r="B289" s="206"/>
      <c r="C289" s="207"/>
      <c r="D289" s="192">
        <f>D286+D288</f>
        <v>0</v>
      </c>
      <c r="E289" s="193"/>
      <c r="F289" s="194"/>
      <c r="G289" s="194"/>
      <c r="H289" s="195">
        <f>H286+H288</f>
        <v>0</v>
      </c>
      <c r="I289" s="195">
        <f>I286+I288</f>
        <v>0</v>
      </c>
    </row>
    <row r="290" spans="1:12" x14ac:dyDescent="0.25">
      <c r="A290" s="692" t="s">
        <v>23</v>
      </c>
      <c r="B290" s="692"/>
      <c r="C290" s="693">
        <f>Presentación!$C$3</f>
        <v>1990</v>
      </c>
      <c r="D290" s="693"/>
      <c r="E290" s="693"/>
      <c r="F290" s="693"/>
      <c r="G290" s="693"/>
      <c r="H290" s="693"/>
      <c r="I290" s="693"/>
    </row>
    <row r="291" spans="1:12" ht="11.25" customHeight="1" x14ac:dyDescent="0.25">
      <c r="A291" s="694" t="s">
        <v>24</v>
      </c>
      <c r="B291" s="694"/>
      <c r="C291" s="699" t="s">
        <v>108</v>
      </c>
      <c r="D291" s="699"/>
      <c r="E291" s="699"/>
      <c r="F291" s="699"/>
      <c r="G291" s="699"/>
      <c r="H291" s="699"/>
      <c r="I291" s="699"/>
      <c r="K291" s="115">
        <v>11</v>
      </c>
    </row>
    <row r="292" spans="1:12" ht="11.25" customHeight="1" x14ac:dyDescent="0.25">
      <c r="A292" s="694" t="s">
        <v>187</v>
      </c>
      <c r="B292" s="694"/>
      <c r="C292" s="724" t="s">
        <v>26</v>
      </c>
      <c r="D292" s="724"/>
      <c r="E292" s="724"/>
      <c r="F292" s="724"/>
      <c r="G292" s="724"/>
      <c r="H292" s="724"/>
      <c r="I292" s="724"/>
    </row>
    <row r="293" spans="1:12" ht="13.5" customHeight="1" x14ac:dyDescent="0.25">
      <c r="A293" s="725" t="s">
        <v>27</v>
      </c>
      <c r="B293" s="725"/>
      <c r="C293" s="724" t="s">
        <v>218</v>
      </c>
      <c r="D293" s="724"/>
      <c r="E293" s="724"/>
      <c r="F293" s="724"/>
      <c r="G293" s="724"/>
      <c r="H293" s="724"/>
      <c r="I293" s="724"/>
    </row>
    <row r="294" spans="1:12" ht="11.25" customHeight="1" x14ac:dyDescent="0.25">
      <c r="A294" s="725" t="s">
        <v>190</v>
      </c>
      <c r="B294" s="725"/>
      <c r="C294" s="724" t="s">
        <v>191</v>
      </c>
      <c r="D294" s="724"/>
      <c r="E294" s="724"/>
      <c r="F294" s="724"/>
      <c r="G294" s="724"/>
      <c r="H294" s="724"/>
      <c r="I294" s="724"/>
    </row>
    <row r="295" spans="1:12" ht="11.25" customHeight="1" x14ac:dyDescent="0.25">
      <c r="A295" s="714" t="s">
        <v>33</v>
      </c>
      <c r="B295" s="714"/>
      <c r="C295" s="119"/>
      <c r="D295" s="715" t="s">
        <v>219</v>
      </c>
      <c r="E295" s="715"/>
      <c r="F295" s="715"/>
      <c r="G295" s="715"/>
      <c r="H295" s="715"/>
      <c r="I295" s="715"/>
    </row>
    <row r="296" spans="1:12" ht="34.5" customHeight="1" x14ac:dyDescent="0.25">
      <c r="A296" s="716" t="s">
        <v>37</v>
      </c>
      <c r="B296" s="716"/>
      <c r="C296" s="717" t="s">
        <v>38</v>
      </c>
      <c r="D296" s="121" t="s">
        <v>220</v>
      </c>
      <c r="E296" s="120" t="s">
        <v>221</v>
      </c>
      <c r="F296" s="120" t="s">
        <v>222</v>
      </c>
      <c r="G296" s="178" t="s">
        <v>43</v>
      </c>
      <c r="H296" s="120" t="s">
        <v>223</v>
      </c>
      <c r="I296" s="120" t="s">
        <v>223</v>
      </c>
    </row>
    <row r="297" spans="1:12" ht="12.75" customHeight="1" x14ac:dyDescent="0.25">
      <c r="A297" s="717" t="s">
        <v>224</v>
      </c>
      <c r="B297" s="717" t="s">
        <v>47</v>
      </c>
      <c r="C297" s="717"/>
      <c r="D297" s="726" t="s">
        <v>48</v>
      </c>
      <c r="E297" s="716" t="s">
        <v>49</v>
      </c>
      <c r="F297" s="727" t="s">
        <v>49</v>
      </c>
      <c r="G297" s="178" t="s">
        <v>120</v>
      </c>
      <c r="H297" s="728" t="s">
        <v>52</v>
      </c>
      <c r="I297" s="716" t="s">
        <v>225</v>
      </c>
    </row>
    <row r="298" spans="1:12" ht="13.5" x14ac:dyDescent="0.25">
      <c r="A298" s="717"/>
      <c r="B298" s="717"/>
      <c r="C298" s="717"/>
      <c r="D298" s="726"/>
      <c r="E298" s="716"/>
      <c r="F298" s="727"/>
      <c r="G298" s="179" t="s">
        <v>123</v>
      </c>
      <c r="H298" s="728"/>
      <c r="I298" s="716"/>
    </row>
    <row r="299" spans="1:12" ht="15" customHeight="1" x14ac:dyDescent="0.25">
      <c r="A299" s="717"/>
      <c r="B299" s="717"/>
      <c r="C299" s="717"/>
      <c r="D299" s="726" t="s">
        <v>226</v>
      </c>
      <c r="E299" s="716"/>
      <c r="F299" s="727"/>
      <c r="G299" s="178" t="s">
        <v>126</v>
      </c>
      <c r="H299" s="728" t="s">
        <v>227</v>
      </c>
      <c r="I299" s="716" t="s">
        <v>228</v>
      </c>
    </row>
    <row r="300" spans="1:12" x14ac:dyDescent="0.25">
      <c r="A300" s="717"/>
      <c r="B300" s="717"/>
      <c r="C300" s="717"/>
      <c r="D300" s="726"/>
      <c r="E300" s="716"/>
      <c r="F300" s="727"/>
      <c r="G300" s="180" t="s">
        <v>130</v>
      </c>
      <c r="H300" s="728"/>
      <c r="I300" s="716"/>
    </row>
    <row r="301" spans="1:12" x14ac:dyDescent="0.25">
      <c r="A301" s="717"/>
      <c r="B301" s="717"/>
      <c r="C301" s="717"/>
      <c r="D301" s="181" t="s">
        <v>229</v>
      </c>
      <c r="E301" s="181" t="s">
        <v>230</v>
      </c>
      <c r="F301" s="181" t="s">
        <v>231</v>
      </c>
      <c r="G301" s="182" t="s">
        <v>65</v>
      </c>
      <c r="H301" s="181" t="s">
        <v>232</v>
      </c>
      <c r="I301" s="181" t="s">
        <v>232</v>
      </c>
    </row>
    <row r="302" spans="1:12" x14ac:dyDescent="0.25">
      <c r="A302" s="130" t="s">
        <v>211</v>
      </c>
      <c r="B302" s="130" t="s">
        <v>212</v>
      </c>
      <c r="C302" s="131" t="s">
        <v>213</v>
      </c>
      <c r="D302" s="183"/>
      <c r="E302" s="184"/>
      <c r="F302" s="184"/>
      <c r="G302" s="184"/>
      <c r="H302" s="184"/>
      <c r="I302" s="184"/>
    </row>
    <row r="303" spans="1:12" x14ac:dyDescent="0.25">
      <c r="A303" s="180"/>
      <c r="B303" s="180"/>
      <c r="C303" s="135" t="s">
        <v>214</v>
      </c>
      <c r="D303" s="185"/>
      <c r="E303" s="125">
        <v>0</v>
      </c>
      <c r="F303" s="186">
        <v>0</v>
      </c>
      <c r="G303" s="149"/>
      <c r="H303" s="151">
        <f>(E303-F303)*D303*G303</f>
        <v>0</v>
      </c>
      <c r="I303" s="151"/>
      <c r="K303" s="115">
        <v>6</v>
      </c>
      <c r="L303" s="115">
        <f>$K291*100+K303</f>
        <v>1106</v>
      </c>
    </row>
    <row r="304" spans="1:12" x14ac:dyDescent="0.25">
      <c r="A304" s="110" t="s">
        <v>212</v>
      </c>
      <c r="B304" s="110" t="s">
        <v>211</v>
      </c>
      <c r="C304" s="187" t="s">
        <v>233</v>
      </c>
      <c r="D304" s="188"/>
      <c r="E304" s="189"/>
      <c r="F304" s="189"/>
      <c r="G304" s="189"/>
      <c r="H304" s="189"/>
      <c r="I304" s="189"/>
    </row>
    <row r="305" spans="1:12" x14ac:dyDescent="0.25">
      <c r="A305" s="51"/>
      <c r="B305" s="51"/>
      <c r="C305" s="135" t="s">
        <v>215</v>
      </c>
      <c r="D305" s="33"/>
      <c r="E305" s="125">
        <v>0</v>
      </c>
      <c r="F305" s="186"/>
      <c r="G305" s="190"/>
      <c r="H305" s="191">
        <f>(E305-F305)*D305*G305</f>
        <v>0</v>
      </c>
      <c r="I305" s="191"/>
      <c r="K305" s="115">
        <v>1</v>
      </c>
      <c r="L305" s="115">
        <f>$K291*100+K305</f>
        <v>1101</v>
      </c>
    </row>
    <row r="306" spans="1:12" x14ac:dyDescent="0.25">
      <c r="A306" s="205" t="s">
        <v>91</v>
      </c>
      <c r="B306" s="206"/>
      <c r="C306" s="207"/>
      <c r="D306" s="192">
        <f>D303+D305</f>
        <v>0</v>
      </c>
      <c r="E306" s="193"/>
      <c r="F306" s="194"/>
      <c r="G306" s="194"/>
      <c r="H306" s="195">
        <f>H303+H305</f>
        <v>0</v>
      </c>
      <c r="I306" s="195">
        <f>I303+I305</f>
        <v>0</v>
      </c>
    </row>
    <row r="307" spans="1:12" x14ac:dyDescent="0.25">
      <c r="A307" s="692" t="s">
        <v>23</v>
      </c>
      <c r="B307" s="692"/>
      <c r="C307" s="693">
        <f>Presentación!$C$3</f>
        <v>1990</v>
      </c>
      <c r="D307" s="693"/>
      <c r="E307" s="693"/>
      <c r="F307" s="693"/>
      <c r="G307" s="693"/>
      <c r="H307" s="693"/>
      <c r="I307" s="693"/>
    </row>
    <row r="308" spans="1:12" ht="11.25" customHeight="1" x14ac:dyDescent="0.25">
      <c r="A308" s="694" t="s">
        <v>24</v>
      </c>
      <c r="B308" s="694"/>
      <c r="C308" s="699" t="s">
        <v>109</v>
      </c>
      <c r="D308" s="699"/>
      <c r="E308" s="699"/>
      <c r="F308" s="699"/>
      <c r="G308" s="699"/>
      <c r="H308" s="699"/>
      <c r="I308" s="699"/>
      <c r="K308" s="115">
        <v>12</v>
      </c>
    </row>
    <row r="309" spans="1:12" ht="11.25" customHeight="1" x14ac:dyDescent="0.25">
      <c r="A309" s="694" t="s">
        <v>187</v>
      </c>
      <c r="B309" s="694"/>
      <c r="C309" s="724" t="s">
        <v>26</v>
      </c>
      <c r="D309" s="724"/>
      <c r="E309" s="724"/>
      <c r="F309" s="724"/>
      <c r="G309" s="724"/>
      <c r="H309" s="724"/>
      <c r="I309" s="724"/>
    </row>
    <row r="310" spans="1:12" ht="13.5" customHeight="1" x14ac:dyDescent="0.25">
      <c r="A310" s="725" t="s">
        <v>27</v>
      </c>
      <c r="B310" s="725"/>
      <c r="C310" s="724" t="s">
        <v>218</v>
      </c>
      <c r="D310" s="724"/>
      <c r="E310" s="724"/>
      <c r="F310" s="724"/>
      <c r="G310" s="724"/>
      <c r="H310" s="724"/>
      <c r="I310" s="724"/>
    </row>
    <row r="311" spans="1:12" ht="11.25" customHeight="1" x14ac:dyDescent="0.25">
      <c r="A311" s="725" t="s">
        <v>190</v>
      </c>
      <c r="B311" s="725"/>
      <c r="C311" s="724" t="s">
        <v>191</v>
      </c>
      <c r="D311" s="724"/>
      <c r="E311" s="724"/>
      <c r="F311" s="724"/>
      <c r="G311" s="724"/>
      <c r="H311" s="724"/>
      <c r="I311" s="724"/>
    </row>
    <row r="312" spans="1:12" ht="11.25" customHeight="1" x14ac:dyDescent="0.25">
      <c r="A312" s="714" t="s">
        <v>33</v>
      </c>
      <c r="B312" s="714"/>
      <c r="C312" s="119"/>
      <c r="D312" s="715" t="s">
        <v>219</v>
      </c>
      <c r="E312" s="715"/>
      <c r="F312" s="715"/>
      <c r="G312" s="715"/>
      <c r="H312" s="715"/>
      <c r="I312" s="715"/>
    </row>
    <row r="313" spans="1:12" ht="34.5" customHeight="1" x14ac:dyDescent="0.25">
      <c r="A313" s="716" t="s">
        <v>37</v>
      </c>
      <c r="B313" s="716"/>
      <c r="C313" s="717" t="s">
        <v>38</v>
      </c>
      <c r="D313" s="121" t="s">
        <v>220</v>
      </c>
      <c r="E313" s="120" t="s">
        <v>221</v>
      </c>
      <c r="F313" s="120" t="s">
        <v>222</v>
      </c>
      <c r="G313" s="178" t="s">
        <v>43</v>
      </c>
      <c r="H313" s="120" t="s">
        <v>223</v>
      </c>
      <c r="I313" s="120" t="s">
        <v>223</v>
      </c>
    </row>
    <row r="314" spans="1:12" ht="12.75" customHeight="1" x14ac:dyDescent="0.25">
      <c r="A314" s="717" t="s">
        <v>224</v>
      </c>
      <c r="B314" s="717" t="s">
        <v>47</v>
      </c>
      <c r="C314" s="717"/>
      <c r="D314" s="726" t="s">
        <v>48</v>
      </c>
      <c r="E314" s="716" t="s">
        <v>49</v>
      </c>
      <c r="F314" s="727" t="s">
        <v>49</v>
      </c>
      <c r="G314" s="178" t="s">
        <v>120</v>
      </c>
      <c r="H314" s="728" t="s">
        <v>52</v>
      </c>
      <c r="I314" s="716" t="s">
        <v>225</v>
      </c>
    </row>
    <row r="315" spans="1:12" ht="13.5" x14ac:dyDescent="0.25">
      <c r="A315" s="717"/>
      <c r="B315" s="717"/>
      <c r="C315" s="717"/>
      <c r="D315" s="726"/>
      <c r="E315" s="716"/>
      <c r="F315" s="727"/>
      <c r="G315" s="179" t="s">
        <v>123</v>
      </c>
      <c r="H315" s="728"/>
      <c r="I315" s="716"/>
    </row>
    <row r="316" spans="1:12" ht="15" customHeight="1" x14ac:dyDescent="0.25">
      <c r="A316" s="717"/>
      <c r="B316" s="717"/>
      <c r="C316" s="717"/>
      <c r="D316" s="726" t="s">
        <v>226</v>
      </c>
      <c r="E316" s="716"/>
      <c r="F316" s="727"/>
      <c r="G316" s="178" t="s">
        <v>126</v>
      </c>
      <c r="H316" s="728" t="s">
        <v>227</v>
      </c>
      <c r="I316" s="716" t="s">
        <v>228</v>
      </c>
    </row>
    <row r="317" spans="1:12" x14ac:dyDescent="0.25">
      <c r="A317" s="717"/>
      <c r="B317" s="717"/>
      <c r="C317" s="717"/>
      <c r="D317" s="726"/>
      <c r="E317" s="716"/>
      <c r="F317" s="727"/>
      <c r="G317" s="180" t="s">
        <v>130</v>
      </c>
      <c r="H317" s="728"/>
      <c r="I317" s="716"/>
    </row>
    <row r="318" spans="1:12" x14ac:dyDescent="0.25">
      <c r="A318" s="717"/>
      <c r="B318" s="717"/>
      <c r="C318" s="717"/>
      <c r="D318" s="181" t="s">
        <v>229</v>
      </c>
      <c r="E318" s="181" t="s">
        <v>230</v>
      </c>
      <c r="F318" s="181" t="s">
        <v>231</v>
      </c>
      <c r="G318" s="182" t="s">
        <v>65</v>
      </c>
      <c r="H318" s="181" t="s">
        <v>232</v>
      </c>
      <c r="I318" s="181" t="s">
        <v>232</v>
      </c>
    </row>
    <row r="319" spans="1:12" x14ac:dyDescent="0.25">
      <c r="A319" s="130" t="s">
        <v>211</v>
      </c>
      <c r="B319" s="130" t="s">
        <v>212</v>
      </c>
      <c r="C319" s="131" t="s">
        <v>213</v>
      </c>
      <c r="D319" s="183"/>
      <c r="E319" s="184"/>
      <c r="F319" s="184"/>
      <c r="G319" s="184"/>
      <c r="H319" s="184"/>
      <c r="I319" s="184"/>
    </row>
    <row r="320" spans="1:12" x14ac:dyDescent="0.25">
      <c r="A320" s="180"/>
      <c r="B320" s="180"/>
      <c r="C320" s="135" t="s">
        <v>214</v>
      </c>
      <c r="D320" s="185"/>
      <c r="E320" s="125">
        <v>0</v>
      </c>
      <c r="F320" s="186">
        <v>0</v>
      </c>
      <c r="G320" s="149"/>
      <c r="H320" s="151">
        <f>(E320-F320)*D320*G320</f>
        <v>0</v>
      </c>
      <c r="I320" s="151"/>
      <c r="K320" s="115">
        <v>6</v>
      </c>
      <c r="L320" s="115">
        <f>$K308*100+K320</f>
        <v>1206</v>
      </c>
    </row>
    <row r="321" spans="1:12" x14ac:dyDescent="0.25">
      <c r="A321" s="110" t="s">
        <v>212</v>
      </c>
      <c r="B321" s="110" t="s">
        <v>211</v>
      </c>
      <c r="C321" s="187" t="s">
        <v>233</v>
      </c>
      <c r="D321" s="188"/>
      <c r="E321" s="189"/>
      <c r="F321" s="189"/>
      <c r="G321" s="189"/>
      <c r="H321" s="189"/>
      <c r="I321" s="189"/>
    </row>
    <row r="322" spans="1:12" x14ac:dyDescent="0.25">
      <c r="A322" s="51"/>
      <c r="B322" s="51"/>
      <c r="C322" s="135" t="s">
        <v>215</v>
      </c>
      <c r="D322" s="33"/>
      <c r="E322" s="125">
        <v>0</v>
      </c>
      <c r="F322" s="186"/>
      <c r="G322" s="190"/>
      <c r="H322" s="191">
        <f>(E322-F322)*D322*G322</f>
        <v>0</v>
      </c>
      <c r="I322" s="191"/>
      <c r="K322" s="115">
        <v>1</v>
      </c>
      <c r="L322" s="115">
        <f>$K308*100+K322</f>
        <v>1201</v>
      </c>
    </row>
    <row r="323" spans="1:12" x14ac:dyDescent="0.25">
      <c r="A323" s="205" t="s">
        <v>91</v>
      </c>
      <c r="B323" s="206"/>
      <c r="C323" s="207"/>
      <c r="D323" s="192">
        <f>D320+D322</f>
        <v>0</v>
      </c>
      <c r="E323" s="193"/>
      <c r="F323" s="194"/>
      <c r="G323" s="194"/>
      <c r="H323" s="195">
        <f>H320+H322</f>
        <v>0</v>
      </c>
      <c r="I323" s="195">
        <f>I320+I322</f>
        <v>0</v>
      </c>
    </row>
  </sheetData>
  <mergeCells count="564">
    <mergeCell ref="A312:B312"/>
    <mergeCell ref="D312:I312"/>
    <mergeCell ref="A313:B313"/>
    <mergeCell ref="C313:C318"/>
    <mergeCell ref="A314:A318"/>
    <mergeCell ref="B314:B318"/>
    <mergeCell ref="D314:D315"/>
    <mergeCell ref="E314:E315"/>
    <mergeCell ref="F314:F315"/>
    <mergeCell ref="H314:H315"/>
    <mergeCell ref="I314:I315"/>
    <mergeCell ref="D316:D317"/>
    <mergeCell ref="E316:E317"/>
    <mergeCell ref="F316:F317"/>
    <mergeCell ref="H316:H317"/>
    <mergeCell ref="I316:I317"/>
    <mergeCell ref="A307:B307"/>
    <mergeCell ref="C307:I307"/>
    <mergeCell ref="A308:B308"/>
    <mergeCell ref="C308:I308"/>
    <mergeCell ref="A309:B309"/>
    <mergeCell ref="C309:I309"/>
    <mergeCell ref="A310:B310"/>
    <mergeCell ref="C310:I310"/>
    <mergeCell ref="A311:B311"/>
    <mergeCell ref="C311:I311"/>
    <mergeCell ref="A295:B295"/>
    <mergeCell ref="D295:I295"/>
    <mergeCell ref="A296:B296"/>
    <mergeCell ref="C296:C301"/>
    <mergeCell ref="A297:A301"/>
    <mergeCell ref="B297:B301"/>
    <mergeCell ref="D297:D298"/>
    <mergeCell ref="E297:E298"/>
    <mergeCell ref="F297:F298"/>
    <mergeCell ref="H297:H298"/>
    <mergeCell ref="I297:I298"/>
    <mergeCell ref="D299:D300"/>
    <mergeCell ref="E299:E300"/>
    <mergeCell ref="F299:F300"/>
    <mergeCell ref="H299:H300"/>
    <mergeCell ref="I299:I300"/>
    <mergeCell ref="A290:B290"/>
    <mergeCell ref="C290:I290"/>
    <mergeCell ref="A291:B291"/>
    <mergeCell ref="C291:I291"/>
    <mergeCell ref="A292:B292"/>
    <mergeCell ref="C292:I292"/>
    <mergeCell ref="A293:B293"/>
    <mergeCell ref="C293:I293"/>
    <mergeCell ref="A294:B294"/>
    <mergeCell ref="C294:I294"/>
    <mergeCell ref="A278:B278"/>
    <mergeCell ref="D278:I278"/>
    <mergeCell ref="A279:B279"/>
    <mergeCell ref="C279:C284"/>
    <mergeCell ref="A280:A284"/>
    <mergeCell ref="B280:B284"/>
    <mergeCell ref="D280:D281"/>
    <mergeCell ref="E280:E281"/>
    <mergeCell ref="F280:F281"/>
    <mergeCell ref="H280:H281"/>
    <mergeCell ref="I280:I281"/>
    <mergeCell ref="D282:D283"/>
    <mergeCell ref="E282:E283"/>
    <mergeCell ref="F282:F283"/>
    <mergeCell ref="H282:H283"/>
    <mergeCell ref="I282:I283"/>
    <mergeCell ref="A273:B273"/>
    <mergeCell ref="C273:I273"/>
    <mergeCell ref="A274:B274"/>
    <mergeCell ref="C274:I274"/>
    <mergeCell ref="A275:B275"/>
    <mergeCell ref="C275:I275"/>
    <mergeCell ref="A276:B276"/>
    <mergeCell ref="C276:I276"/>
    <mergeCell ref="A277:B277"/>
    <mergeCell ref="C277:I277"/>
    <mergeCell ref="A261:B261"/>
    <mergeCell ref="D261:I261"/>
    <mergeCell ref="A262:B262"/>
    <mergeCell ref="C262:C267"/>
    <mergeCell ref="A263:A267"/>
    <mergeCell ref="B263:B267"/>
    <mergeCell ref="D263:D264"/>
    <mergeCell ref="E263:E264"/>
    <mergeCell ref="F263:F264"/>
    <mergeCell ref="H263:H264"/>
    <mergeCell ref="I263:I264"/>
    <mergeCell ref="D265:D266"/>
    <mergeCell ref="E265:E266"/>
    <mergeCell ref="F265:F266"/>
    <mergeCell ref="H265:H266"/>
    <mergeCell ref="I265:I266"/>
    <mergeCell ref="A256:B256"/>
    <mergeCell ref="C256:I256"/>
    <mergeCell ref="A257:B257"/>
    <mergeCell ref="C257:I257"/>
    <mergeCell ref="A258:B258"/>
    <mergeCell ref="C258:I258"/>
    <mergeCell ref="A259:B259"/>
    <mergeCell ref="C259:I259"/>
    <mergeCell ref="A260:B260"/>
    <mergeCell ref="C260:I260"/>
    <mergeCell ref="A241:B241"/>
    <mergeCell ref="C241:I241"/>
    <mergeCell ref="A242:B242"/>
    <mergeCell ref="C242:I242"/>
    <mergeCell ref="A243:B243"/>
    <mergeCell ref="C243:I243"/>
    <mergeCell ref="A244:B244"/>
    <mergeCell ref="D244:I244"/>
    <mergeCell ref="A245:B245"/>
    <mergeCell ref="C245:C250"/>
    <mergeCell ref="A246:A250"/>
    <mergeCell ref="B246:B250"/>
    <mergeCell ref="D246:D247"/>
    <mergeCell ref="E246:E247"/>
    <mergeCell ref="F246:F247"/>
    <mergeCell ref="H246:H247"/>
    <mergeCell ref="I246:I247"/>
    <mergeCell ref="D248:D249"/>
    <mergeCell ref="E248:E249"/>
    <mergeCell ref="F248:F249"/>
    <mergeCell ref="H248:H249"/>
    <mergeCell ref="I248:I249"/>
    <mergeCell ref="A234:A235"/>
    <mergeCell ref="B234:B235"/>
    <mergeCell ref="A236:A237"/>
    <mergeCell ref="B236:B237"/>
    <mergeCell ref="A238:C238"/>
    <mergeCell ref="A239:B239"/>
    <mergeCell ref="C239:I239"/>
    <mergeCell ref="A240:B240"/>
    <mergeCell ref="C240:I240"/>
    <mergeCell ref="A224:B224"/>
    <mergeCell ref="C224:I224"/>
    <mergeCell ref="A225:B225"/>
    <mergeCell ref="C225:I225"/>
    <mergeCell ref="A226:B226"/>
    <mergeCell ref="C226:I226"/>
    <mergeCell ref="A227:B227"/>
    <mergeCell ref="D227:I227"/>
    <mergeCell ref="A228:B228"/>
    <mergeCell ref="C228:C233"/>
    <mergeCell ref="A229:A233"/>
    <mergeCell ref="B229:B233"/>
    <mergeCell ref="D229:D230"/>
    <mergeCell ref="E229:E230"/>
    <mergeCell ref="F229:F230"/>
    <mergeCell ref="H229:H230"/>
    <mergeCell ref="I229:I230"/>
    <mergeCell ref="D231:D232"/>
    <mergeCell ref="E231:E232"/>
    <mergeCell ref="F231:F232"/>
    <mergeCell ref="H231:H232"/>
    <mergeCell ref="I231:I232"/>
    <mergeCell ref="A217:A218"/>
    <mergeCell ref="B217:B218"/>
    <mergeCell ref="A219:A220"/>
    <mergeCell ref="B219:B220"/>
    <mergeCell ref="A221:C221"/>
    <mergeCell ref="A222:B222"/>
    <mergeCell ref="C222:I222"/>
    <mergeCell ref="A223:B223"/>
    <mergeCell ref="C223:I223"/>
    <mergeCell ref="A207:B207"/>
    <mergeCell ref="C207:I207"/>
    <mergeCell ref="A208:B208"/>
    <mergeCell ref="C208:I208"/>
    <mergeCell ref="A209:B209"/>
    <mergeCell ref="C209:I209"/>
    <mergeCell ref="A210:B210"/>
    <mergeCell ref="D210:I210"/>
    <mergeCell ref="A211:B211"/>
    <mergeCell ref="C211:C216"/>
    <mergeCell ref="A212:A216"/>
    <mergeCell ref="B212:B216"/>
    <mergeCell ref="D212:D213"/>
    <mergeCell ref="E212:E213"/>
    <mergeCell ref="F212:F213"/>
    <mergeCell ref="H212:H213"/>
    <mergeCell ref="I212:I213"/>
    <mergeCell ref="D214:D215"/>
    <mergeCell ref="E214:E215"/>
    <mergeCell ref="F214:F215"/>
    <mergeCell ref="H214:H215"/>
    <mergeCell ref="I214:I215"/>
    <mergeCell ref="A200:A201"/>
    <mergeCell ref="B200:B201"/>
    <mergeCell ref="A202:A203"/>
    <mergeCell ref="B202:B203"/>
    <mergeCell ref="A204:C204"/>
    <mergeCell ref="A205:B205"/>
    <mergeCell ref="C205:I205"/>
    <mergeCell ref="A206:B206"/>
    <mergeCell ref="C206:I206"/>
    <mergeCell ref="A190:B190"/>
    <mergeCell ref="C190:I190"/>
    <mergeCell ref="A191:B191"/>
    <mergeCell ref="C191:I191"/>
    <mergeCell ref="A192:B192"/>
    <mergeCell ref="C192:I192"/>
    <mergeCell ref="A193:B193"/>
    <mergeCell ref="D193:I193"/>
    <mergeCell ref="A194:B194"/>
    <mergeCell ref="C194:C199"/>
    <mergeCell ref="A195:A199"/>
    <mergeCell ref="B195:B199"/>
    <mergeCell ref="D195:D196"/>
    <mergeCell ref="E195:E196"/>
    <mergeCell ref="F195:F196"/>
    <mergeCell ref="H195:H196"/>
    <mergeCell ref="I195:I196"/>
    <mergeCell ref="D197:D198"/>
    <mergeCell ref="E197:E198"/>
    <mergeCell ref="F197:F198"/>
    <mergeCell ref="H197:H198"/>
    <mergeCell ref="I197:I198"/>
    <mergeCell ref="A183:A184"/>
    <mergeCell ref="B183:B184"/>
    <mergeCell ref="A185:A186"/>
    <mergeCell ref="B185:B186"/>
    <mergeCell ref="A187:C187"/>
    <mergeCell ref="A188:B188"/>
    <mergeCell ref="C188:I188"/>
    <mergeCell ref="A189:B189"/>
    <mergeCell ref="C189:I189"/>
    <mergeCell ref="A173:B173"/>
    <mergeCell ref="C173:I173"/>
    <mergeCell ref="A174:B174"/>
    <mergeCell ref="C174:I174"/>
    <mergeCell ref="A175:B175"/>
    <mergeCell ref="C175:I175"/>
    <mergeCell ref="A176:B176"/>
    <mergeCell ref="D176:I176"/>
    <mergeCell ref="A177:B177"/>
    <mergeCell ref="C177:C182"/>
    <mergeCell ref="A178:A182"/>
    <mergeCell ref="B178:B182"/>
    <mergeCell ref="D178:D179"/>
    <mergeCell ref="E178:E179"/>
    <mergeCell ref="F178:F179"/>
    <mergeCell ref="H178:H179"/>
    <mergeCell ref="I178:I179"/>
    <mergeCell ref="D180:D181"/>
    <mergeCell ref="E180:E181"/>
    <mergeCell ref="F180:F181"/>
    <mergeCell ref="H180:H181"/>
    <mergeCell ref="I180:I181"/>
    <mergeCell ref="A166:A167"/>
    <mergeCell ref="B166:B167"/>
    <mergeCell ref="A168:A169"/>
    <mergeCell ref="B168:B169"/>
    <mergeCell ref="A170:C170"/>
    <mergeCell ref="A171:B171"/>
    <mergeCell ref="C171:I171"/>
    <mergeCell ref="A172:B172"/>
    <mergeCell ref="C172:I172"/>
    <mergeCell ref="A156:B156"/>
    <mergeCell ref="C156:I156"/>
    <mergeCell ref="A157:B157"/>
    <mergeCell ref="C157:I157"/>
    <mergeCell ref="A158:B158"/>
    <mergeCell ref="C158:I158"/>
    <mergeCell ref="A159:B159"/>
    <mergeCell ref="D159:I159"/>
    <mergeCell ref="A160:B160"/>
    <mergeCell ref="C160:C165"/>
    <mergeCell ref="A161:A165"/>
    <mergeCell ref="B161:B165"/>
    <mergeCell ref="D161:D162"/>
    <mergeCell ref="E161:E162"/>
    <mergeCell ref="F161:F162"/>
    <mergeCell ref="H161:H162"/>
    <mergeCell ref="I161:I162"/>
    <mergeCell ref="D163:D164"/>
    <mergeCell ref="E163:E164"/>
    <mergeCell ref="F163:F164"/>
    <mergeCell ref="H163:H164"/>
    <mergeCell ref="I163:I164"/>
    <mergeCell ref="A149:A150"/>
    <mergeCell ref="B149:B150"/>
    <mergeCell ref="A151:A152"/>
    <mergeCell ref="B151:B152"/>
    <mergeCell ref="A153:C153"/>
    <mergeCell ref="A154:B154"/>
    <mergeCell ref="C154:I154"/>
    <mergeCell ref="A155:B155"/>
    <mergeCell ref="C155:I155"/>
    <mergeCell ref="A139:B139"/>
    <mergeCell ref="C139:I139"/>
    <mergeCell ref="A140:B140"/>
    <mergeCell ref="C140:I140"/>
    <mergeCell ref="A141:B141"/>
    <mergeCell ref="C141:I141"/>
    <mergeCell ref="A142:B142"/>
    <mergeCell ref="D142:I142"/>
    <mergeCell ref="A143:B143"/>
    <mergeCell ref="C143:C148"/>
    <mergeCell ref="A144:A148"/>
    <mergeCell ref="B144:B148"/>
    <mergeCell ref="D144:D145"/>
    <mergeCell ref="E144:E145"/>
    <mergeCell ref="F144:F145"/>
    <mergeCell ref="H144:H145"/>
    <mergeCell ref="I144:I145"/>
    <mergeCell ref="D146:D147"/>
    <mergeCell ref="E146:E147"/>
    <mergeCell ref="F146:F147"/>
    <mergeCell ref="H146:H147"/>
    <mergeCell ref="I146:I147"/>
    <mergeCell ref="A132:A133"/>
    <mergeCell ref="B132:B133"/>
    <mergeCell ref="A134:A135"/>
    <mergeCell ref="B134:B135"/>
    <mergeCell ref="A136:C136"/>
    <mergeCell ref="A137:B137"/>
    <mergeCell ref="C137:I137"/>
    <mergeCell ref="A138:B138"/>
    <mergeCell ref="C138:I138"/>
    <mergeCell ref="A122:B122"/>
    <mergeCell ref="C122:I122"/>
    <mergeCell ref="A123:B123"/>
    <mergeCell ref="C123:I123"/>
    <mergeCell ref="A124:B124"/>
    <mergeCell ref="C124:I124"/>
    <mergeCell ref="A125:B125"/>
    <mergeCell ref="D125:I125"/>
    <mergeCell ref="A126:B126"/>
    <mergeCell ref="C126:C131"/>
    <mergeCell ref="A127:A131"/>
    <mergeCell ref="B127:B131"/>
    <mergeCell ref="D127:D128"/>
    <mergeCell ref="E127:E128"/>
    <mergeCell ref="F127:F128"/>
    <mergeCell ref="H127:H128"/>
    <mergeCell ref="I127:I128"/>
    <mergeCell ref="D129:D130"/>
    <mergeCell ref="E129:E130"/>
    <mergeCell ref="F129:F130"/>
    <mergeCell ref="H129:H130"/>
    <mergeCell ref="I129:I130"/>
    <mergeCell ref="A115:A116"/>
    <mergeCell ref="B115:B116"/>
    <mergeCell ref="A117:A118"/>
    <mergeCell ref="B117:B118"/>
    <mergeCell ref="A119:C119"/>
    <mergeCell ref="A120:B120"/>
    <mergeCell ref="C120:I120"/>
    <mergeCell ref="A121:B121"/>
    <mergeCell ref="C121:I121"/>
    <mergeCell ref="A105:B105"/>
    <mergeCell ref="C105:I105"/>
    <mergeCell ref="A106:B106"/>
    <mergeCell ref="C106:I106"/>
    <mergeCell ref="A107:B107"/>
    <mergeCell ref="C107:I107"/>
    <mergeCell ref="A108:B108"/>
    <mergeCell ref="D108:I108"/>
    <mergeCell ref="A109:B109"/>
    <mergeCell ref="C109:C114"/>
    <mergeCell ref="A110:A114"/>
    <mergeCell ref="B110:B114"/>
    <mergeCell ref="D110:D111"/>
    <mergeCell ref="E110:E111"/>
    <mergeCell ref="F110:F111"/>
    <mergeCell ref="H110:H111"/>
    <mergeCell ref="I110:I111"/>
    <mergeCell ref="D112:D113"/>
    <mergeCell ref="E112:E113"/>
    <mergeCell ref="F112:F113"/>
    <mergeCell ref="H112:H113"/>
    <mergeCell ref="I112:I113"/>
    <mergeCell ref="A98:A99"/>
    <mergeCell ref="B98:B99"/>
    <mergeCell ref="A100:A101"/>
    <mergeCell ref="B100:B101"/>
    <mergeCell ref="A102:C102"/>
    <mergeCell ref="A103:B103"/>
    <mergeCell ref="C103:I103"/>
    <mergeCell ref="A104:B104"/>
    <mergeCell ref="C104:I104"/>
    <mergeCell ref="A88:B88"/>
    <mergeCell ref="C88:I88"/>
    <mergeCell ref="A89:B89"/>
    <mergeCell ref="C89:I89"/>
    <mergeCell ref="A90:B90"/>
    <mergeCell ref="C90:I90"/>
    <mergeCell ref="A91:B91"/>
    <mergeCell ref="D91:I91"/>
    <mergeCell ref="A92:B92"/>
    <mergeCell ref="C92:C97"/>
    <mergeCell ref="A93:A97"/>
    <mergeCell ref="B93:B97"/>
    <mergeCell ref="D93:D94"/>
    <mergeCell ref="E93:E94"/>
    <mergeCell ref="F93:F94"/>
    <mergeCell ref="H93:H94"/>
    <mergeCell ref="I93:I94"/>
    <mergeCell ref="D95:D96"/>
    <mergeCell ref="E95:E96"/>
    <mergeCell ref="F95:F96"/>
    <mergeCell ref="H95:H96"/>
    <mergeCell ref="I95:I96"/>
    <mergeCell ref="A81:A82"/>
    <mergeCell ref="B81:B82"/>
    <mergeCell ref="A83:A84"/>
    <mergeCell ref="B83:B84"/>
    <mergeCell ref="A85:C85"/>
    <mergeCell ref="A86:B86"/>
    <mergeCell ref="C86:I86"/>
    <mergeCell ref="A87:B87"/>
    <mergeCell ref="C87:I87"/>
    <mergeCell ref="A71:B71"/>
    <mergeCell ref="C71:I71"/>
    <mergeCell ref="A72:B72"/>
    <mergeCell ref="C72:I72"/>
    <mergeCell ref="A73:B73"/>
    <mergeCell ref="C73:I73"/>
    <mergeCell ref="A74:B74"/>
    <mergeCell ref="D74:I74"/>
    <mergeCell ref="A75:B75"/>
    <mergeCell ref="C75:C80"/>
    <mergeCell ref="A76:A80"/>
    <mergeCell ref="B76:B80"/>
    <mergeCell ref="D76:D77"/>
    <mergeCell ref="E76:E77"/>
    <mergeCell ref="F76:F77"/>
    <mergeCell ref="H76:H77"/>
    <mergeCell ref="I76:I77"/>
    <mergeCell ref="D78:D79"/>
    <mergeCell ref="E78:E79"/>
    <mergeCell ref="F78:F79"/>
    <mergeCell ref="H78:H79"/>
    <mergeCell ref="I78:I79"/>
    <mergeCell ref="A64:A65"/>
    <mergeCell ref="B64:B65"/>
    <mergeCell ref="A66:A67"/>
    <mergeCell ref="B66:B67"/>
    <mergeCell ref="A68:C68"/>
    <mergeCell ref="A69:B69"/>
    <mergeCell ref="C69:I69"/>
    <mergeCell ref="A70:B70"/>
    <mergeCell ref="C70:I70"/>
    <mergeCell ref="A54:B54"/>
    <mergeCell ref="C54:I54"/>
    <mergeCell ref="A55:B55"/>
    <mergeCell ref="C55:I55"/>
    <mergeCell ref="A56:B56"/>
    <mergeCell ref="C56:I56"/>
    <mergeCell ref="A57:B57"/>
    <mergeCell ref="D57:I57"/>
    <mergeCell ref="A58:B58"/>
    <mergeCell ref="C58:C63"/>
    <mergeCell ref="A59:A63"/>
    <mergeCell ref="B59:B63"/>
    <mergeCell ref="D59:D60"/>
    <mergeCell ref="E59:E60"/>
    <mergeCell ref="F59:F60"/>
    <mergeCell ref="H59:H60"/>
    <mergeCell ref="I59:I60"/>
    <mergeCell ref="D61:D62"/>
    <mergeCell ref="E61:E62"/>
    <mergeCell ref="F61:F62"/>
    <mergeCell ref="H61:H62"/>
    <mergeCell ref="I61:I62"/>
    <mergeCell ref="A47:A48"/>
    <mergeCell ref="B47:B48"/>
    <mergeCell ref="A49:A50"/>
    <mergeCell ref="B49:B50"/>
    <mergeCell ref="A51:C51"/>
    <mergeCell ref="A52:B52"/>
    <mergeCell ref="C52:I52"/>
    <mergeCell ref="A53:B53"/>
    <mergeCell ref="C53:I53"/>
    <mergeCell ref="A37:B37"/>
    <mergeCell ref="C37:I37"/>
    <mergeCell ref="A38:B38"/>
    <mergeCell ref="C38:I38"/>
    <mergeCell ref="A39:B39"/>
    <mergeCell ref="C39:I39"/>
    <mergeCell ref="A40:B40"/>
    <mergeCell ref="D40:I40"/>
    <mergeCell ref="A41:B41"/>
    <mergeCell ref="C41:C46"/>
    <mergeCell ref="A42:A46"/>
    <mergeCell ref="B42:B46"/>
    <mergeCell ref="D42:D43"/>
    <mergeCell ref="E42:E43"/>
    <mergeCell ref="F42:F43"/>
    <mergeCell ref="H42:H43"/>
    <mergeCell ref="I42:I43"/>
    <mergeCell ref="D44:D45"/>
    <mergeCell ref="E44:E45"/>
    <mergeCell ref="F44:F45"/>
    <mergeCell ref="H44:H45"/>
    <mergeCell ref="I44:I45"/>
    <mergeCell ref="A30:A31"/>
    <mergeCell ref="B30:B31"/>
    <mergeCell ref="A32:A33"/>
    <mergeCell ref="B32:B33"/>
    <mergeCell ref="A34:C34"/>
    <mergeCell ref="A35:B35"/>
    <mergeCell ref="C35:I35"/>
    <mergeCell ref="A36:B36"/>
    <mergeCell ref="C36:I36"/>
    <mergeCell ref="A20:B20"/>
    <mergeCell ref="C20:I20"/>
    <mergeCell ref="A21:B21"/>
    <mergeCell ref="C21:I21"/>
    <mergeCell ref="A22:B22"/>
    <mergeCell ref="C22:I22"/>
    <mergeCell ref="A23:B23"/>
    <mergeCell ref="D23:I23"/>
    <mergeCell ref="A24:B24"/>
    <mergeCell ref="C24:C29"/>
    <mergeCell ref="A25:A29"/>
    <mergeCell ref="B25:B29"/>
    <mergeCell ref="D25:D26"/>
    <mergeCell ref="E25:E26"/>
    <mergeCell ref="F25:F26"/>
    <mergeCell ref="H25:H26"/>
    <mergeCell ref="I25:I26"/>
    <mergeCell ref="D27:D28"/>
    <mergeCell ref="E27:E28"/>
    <mergeCell ref="F27:F28"/>
    <mergeCell ref="H27:H28"/>
    <mergeCell ref="I27:I28"/>
    <mergeCell ref="A13:A14"/>
    <mergeCell ref="B13:B14"/>
    <mergeCell ref="A15:A16"/>
    <mergeCell ref="B15:B16"/>
    <mergeCell ref="A17:C17"/>
    <mergeCell ref="A18:B18"/>
    <mergeCell ref="C18:I18"/>
    <mergeCell ref="A19:B19"/>
    <mergeCell ref="C19:I19"/>
    <mergeCell ref="A6:B6"/>
    <mergeCell ref="D6:I6"/>
    <mergeCell ref="A7:B7"/>
    <mergeCell ref="C7:C12"/>
    <mergeCell ref="A8:A12"/>
    <mergeCell ref="B8:B12"/>
    <mergeCell ref="D8:D9"/>
    <mergeCell ref="E8:E9"/>
    <mergeCell ref="F8:F9"/>
    <mergeCell ref="H8:H9"/>
    <mergeCell ref="I8:I9"/>
    <mergeCell ref="D10:D11"/>
    <mergeCell ref="E10:E11"/>
    <mergeCell ref="F10:F11"/>
    <mergeCell ref="H10:H11"/>
    <mergeCell ref="I10:I11"/>
    <mergeCell ref="A1:B1"/>
    <mergeCell ref="C1:I1"/>
    <mergeCell ref="A2:B2"/>
    <mergeCell ref="C2:I2"/>
    <mergeCell ref="A3:B3"/>
    <mergeCell ref="C3:I3"/>
    <mergeCell ref="A4:B4"/>
    <mergeCell ref="C4:I4"/>
    <mergeCell ref="A5:B5"/>
    <mergeCell ref="C5:I5"/>
  </mergeCells>
  <conditionalFormatting sqref="C14">
    <cfRule type="cellIs" dxfId="625" priority="2" operator="lessThan">
      <formula>0</formula>
    </cfRule>
  </conditionalFormatting>
  <conditionalFormatting sqref="C16">
    <cfRule type="cellIs" dxfId="624" priority="3" operator="lessThan">
      <formula>0</formula>
    </cfRule>
  </conditionalFormatting>
  <conditionalFormatting sqref="C31">
    <cfRule type="cellIs" dxfId="623" priority="4" operator="lessThan">
      <formula>0</formula>
    </cfRule>
  </conditionalFormatting>
  <conditionalFormatting sqref="C33">
    <cfRule type="cellIs" dxfId="622" priority="5" operator="lessThan">
      <formula>0</formula>
    </cfRule>
  </conditionalFormatting>
  <conditionalFormatting sqref="C48">
    <cfRule type="cellIs" dxfId="621" priority="6" operator="lessThan">
      <formula>0</formula>
    </cfRule>
  </conditionalFormatting>
  <conditionalFormatting sqref="C50">
    <cfRule type="cellIs" dxfId="620" priority="7" operator="lessThan">
      <formula>0</formula>
    </cfRule>
  </conditionalFormatting>
  <conditionalFormatting sqref="C65">
    <cfRule type="cellIs" dxfId="619" priority="8" operator="lessThan">
      <formula>0</formula>
    </cfRule>
  </conditionalFormatting>
  <conditionalFormatting sqref="C67">
    <cfRule type="cellIs" dxfId="618" priority="9" operator="lessThan">
      <formula>0</formula>
    </cfRule>
  </conditionalFormatting>
  <conditionalFormatting sqref="C82">
    <cfRule type="cellIs" dxfId="617" priority="10" operator="lessThan">
      <formula>0</formula>
    </cfRule>
  </conditionalFormatting>
  <conditionalFormatting sqref="C84">
    <cfRule type="cellIs" dxfId="616" priority="11" operator="lessThan">
      <formula>0</formula>
    </cfRule>
  </conditionalFormatting>
  <conditionalFormatting sqref="C99">
    <cfRule type="cellIs" dxfId="615" priority="12" operator="lessThan">
      <formula>0</formula>
    </cfRule>
  </conditionalFormatting>
  <conditionalFormatting sqref="C101">
    <cfRule type="cellIs" dxfId="614" priority="13" operator="lessThan">
      <formula>0</formula>
    </cfRule>
  </conditionalFormatting>
  <conditionalFormatting sqref="C116">
    <cfRule type="cellIs" dxfId="613" priority="14" operator="lessThan">
      <formula>0</formula>
    </cfRule>
  </conditionalFormatting>
  <conditionalFormatting sqref="C118">
    <cfRule type="cellIs" dxfId="612" priority="15" operator="lessThan">
      <formula>0</formula>
    </cfRule>
  </conditionalFormatting>
  <conditionalFormatting sqref="C133">
    <cfRule type="cellIs" dxfId="611" priority="16" operator="lessThan">
      <formula>0</formula>
    </cfRule>
  </conditionalFormatting>
  <conditionalFormatting sqref="C135">
    <cfRule type="cellIs" dxfId="610" priority="17" operator="lessThan">
      <formula>0</formula>
    </cfRule>
  </conditionalFormatting>
  <conditionalFormatting sqref="C150">
    <cfRule type="cellIs" dxfId="609" priority="18" operator="lessThan">
      <formula>0</formula>
    </cfRule>
  </conditionalFormatting>
  <conditionalFormatting sqref="C152">
    <cfRule type="cellIs" dxfId="608" priority="19" operator="lessThan">
      <formula>0</formula>
    </cfRule>
  </conditionalFormatting>
  <conditionalFormatting sqref="C167">
    <cfRule type="cellIs" dxfId="607" priority="20" operator="lessThan">
      <formula>0</formula>
    </cfRule>
  </conditionalFormatting>
  <conditionalFormatting sqref="C169">
    <cfRule type="cellIs" dxfId="606" priority="21" operator="lessThan">
      <formula>0</formula>
    </cfRule>
  </conditionalFormatting>
  <conditionalFormatting sqref="C184">
    <cfRule type="cellIs" dxfId="605" priority="22" operator="lessThan">
      <formula>0</formula>
    </cfRule>
  </conditionalFormatting>
  <conditionalFormatting sqref="C186">
    <cfRule type="cellIs" dxfId="604" priority="23" operator="lessThan">
      <formula>0</formula>
    </cfRule>
  </conditionalFormatting>
  <conditionalFormatting sqref="C201">
    <cfRule type="cellIs" dxfId="603" priority="24" operator="lessThan">
      <formula>0</formula>
    </cfRule>
  </conditionalFormatting>
  <conditionalFormatting sqref="C203">
    <cfRule type="cellIs" dxfId="602" priority="25" operator="lessThan">
      <formula>0</formula>
    </cfRule>
  </conditionalFormatting>
  <conditionalFormatting sqref="C218">
    <cfRule type="cellIs" dxfId="601" priority="26" operator="lessThan">
      <formula>0</formula>
    </cfRule>
  </conditionalFormatting>
  <conditionalFormatting sqref="C220">
    <cfRule type="cellIs" dxfId="600" priority="27" operator="lessThan">
      <formula>0</formula>
    </cfRule>
  </conditionalFormatting>
  <conditionalFormatting sqref="C235">
    <cfRule type="cellIs" dxfId="599" priority="28" operator="lessThan">
      <formula>0</formula>
    </cfRule>
  </conditionalFormatting>
  <conditionalFormatting sqref="C237">
    <cfRule type="cellIs" dxfId="598" priority="29" operator="lessThan">
      <formula>0</formula>
    </cfRule>
  </conditionalFormatting>
  <conditionalFormatting sqref="C252">
    <cfRule type="cellIs" dxfId="597" priority="30" operator="lessThan">
      <formula>0</formula>
    </cfRule>
  </conditionalFormatting>
  <conditionalFormatting sqref="C254">
    <cfRule type="cellIs" dxfId="596" priority="31" operator="lessThan">
      <formula>0</formula>
    </cfRule>
  </conditionalFormatting>
  <conditionalFormatting sqref="C269">
    <cfRule type="cellIs" dxfId="595" priority="32" operator="lessThan">
      <formula>0</formula>
    </cfRule>
  </conditionalFormatting>
  <conditionalFormatting sqref="C271">
    <cfRule type="cellIs" dxfId="594" priority="33" operator="lessThan">
      <formula>0</formula>
    </cfRule>
  </conditionalFormatting>
  <conditionalFormatting sqref="C286">
    <cfRule type="cellIs" dxfId="593" priority="34" operator="lessThan">
      <formula>0</formula>
    </cfRule>
  </conditionalFormatting>
  <conditionalFormatting sqref="C288">
    <cfRule type="cellIs" dxfId="592" priority="35" operator="lessThan">
      <formula>0</formula>
    </cfRule>
  </conditionalFormatting>
  <conditionalFormatting sqref="C303">
    <cfRule type="cellIs" dxfId="591" priority="36" operator="lessThan">
      <formula>0</formula>
    </cfRule>
  </conditionalFormatting>
  <conditionalFormatting sqref="C305">
    <cfRule type="cellIs" dxfId="590" priority="37" operator="lessThan">
      <formula>0</formula>
    </cfRule>
  </conditionalFormatting>
  <conditionalFormatting sqref="C320">
    <cfRule type="cellIs" dxfId="589" priority="38" operator="lessThan">
      <formula>0</formula>
    </cfRule>
  </conditionalFormatting>
  <conditionalFormatting sqref="C322">
    <cfRule type="cellIs" dxfId="588" priority="39" operator="lessThan">
      <formula>0</formula>
    </cfRule>
  </conditionalFormatting>
  <pageMargins left="0.75" right="0.75" top="1" bottom="1" header="0.511811023622047" footer="0.511811023622047"/>
  <pageSetup orientation="portrait" horizontalDpi="300" verticalDpi="30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D7E4BD"/>
  </sheetPr>
  <dimension ref="A1:AMJ558"/>
  <sheetViews>
    <sheetView topLeftCell="A332" zoomScaleNormal="100" workbookViewId="0">
      <selection activeCell="I354" sqref="I354"/>
    </sheetView>
  </sheetViews>
  <sheetFormatPr baseColWidth="10" defaultColWidth="9.1796875" defaultRowHeight="12.5" x14ac:dyDescent="0.25"/>
  <cols>
    <col min="1" max="2" width="16.7265625" style="115" customWidth="1"/>
    <col min="3" max="3" width="22" style="115" customWidth="1"/>
    <col min="4" max="9" width="16.7265625" style="115" customWidth="1"/>
    <col min="10" max="1024" width="9.1796875" style="115"/>
  </cols>
  <sheetData>
    <row r="1" spans="1:12" x14ac:dyDescent="0.25">
      <c r="A1" s="692" t="s">
        <v>23</v>
      </c>
      <c r="B1" s="692"/>
      <c r="C1" s="693">
        <f>Presentación!$C$3</f>
        <v>1990</v>
      </c>
      <c r="D1" s="693"/>
      <c r="E1" s="693"/>
      <c r="F1" s="693"/>
      <c r="G1" s="693"/>
      <c r="H1" s="693"/>
      <c r="I1" s="693"/>
    </row>
    <row r="2" spans="1:12" ht="11.25" customHeight="1" x14ac:dyDescent="0.25">
      <c r="A2" s="694" t="s">
        <v>24</v>
      </c>
      <c r="B2" s="694"/>
      <c r="C2" s="699" t="s">
        <v>0</v>
      </c>
      <c r="D2" s="699"/>
      <c r="E2" s="699"/>
      <c r="F2" s="699"/>
      <c r="G2" s="699"/>
      <c r="H2" s="699"/>
      <c r="I2" s="699"/>
      <c r="K2" s="115">
        <v>100</v>
      </c>
      <c r="L2" s="115">
        <v>6</v>
      </c>
    </row>
    <row r="3" spans="1:12" ht="13.5" customHeight="1" x14ac:dyDescent="0.25">
      <c r="A3" s="710" t="s">
        <v>5</v>
      </c>
      <c r="B3" s="710"/>
      <c r="C3" s="712" t="s">
        <v>26</v>
      </c>
      <c r="D3" s="712"/>
      <c r="E3" s="712"/>
      <c r="F3" s="712"/>
      <c r="G3" s="712"/>
      <c r="H3" s="712"/>
      <c r="I3" s="712"/>
    </row>
    <row r="4" spans="1:12" ht="13.5" customHeight="1" x14ac:dyDescent="0.25">
      <c r="A4" s="710" t="s">
        <v>27</v>
      </c>
      <c r="B4" s="710"/>
      <c r="C4" s="712" t="s">
        <v>236</v>
      </c>
      <c r="D4" s="712"/>
      <c r="E4" s="712"/>
      <c r="F4" s="712"/>
      <c r="G4" s="712"/>
      <c r="H4" s="712"/>
      <c r="I4" s="712"/>
    </row>
    <row r="5" spans="1:12" ht="11.25" customHeight="1" x14ac:dyDescent="0.25">
      <c r="A5" s="710" t="s">
        <v>29</v>
      </c>
      <c r="B5" s="710"/>
      <c r="C5" s="712" t="s">
        <v>191</v>
      </c>
      <c r="D5" s="712"/>
      <c r="E5" s="712"/>
      <c r="F5" s="712"/>
      <c r="G5" s="712"/>
      <c r="H5" s="712"/>
      <c r="I5" s="712"/>
    </row>
    <row r="6" spans="1:12" ht="11.25" customHeight="1" x14ac:dyDescent="0.25">
      <c r="A6" s="714" t="s">
        <v>33</v>
      </c>
      <c r="B6" s="714"/>
      <c r="C6" s="119" t="s">
        <v>34</v>
      </c>
      <c r="D6" s="715" t="s">
        <v>237</v>
      </c>
      <c r="E6" s="715"/>
      <c r="F6" s="715"/>
      <c r="G6" s="715"/>
      <c r="H6" s="715"/>
      <c r="I6" s="715"/>
    </row>
    <row r="7" spans="1:12" ht="45.75" customHeight="1" x14ac:dyDescent="0.25">
      <c r="A7" s="716" t="s">
        <v>37</v>
      </c>
      <c r="B7" s="716"/>
      <c r="C7" s="717" t="s">
        <v>38</v>
      </c>
      <c r="D7" s="120" t="s">
        <v>238</v>
      </c>
      <c r="E7" s="120" t="s">
        <v>239</v>
      </c>
      <c r="F7" s="120" t="s">
        <v>240</v>
      </c>
      <c r="G7" s="120" t="s">
        <v>241</v>
      </c>
      <c r="H7" s="120" t="s">
        <v>242</v>
      </c>
      <c r="I7" s="120" t="s">
        <v>242</v>
      </c>
    </row>
    <row r="8" spans="1:12" ht="13.5" customHeight="1" x14ac:dyDescent="0.25">
      <c r="A8" s="717" t="s">
        <v>197</v>
      </c>
      <c r="B8" s="717" t="s">
        <v>47</v>
      </c>
      <c r="C8" s="717"/>
      <c r="D8" s="120" t="s">
        <v>48</v>
      </c>
      <c r="E8" s="120" t="s">
        <v>243</v>
      </c>
      <c r="F8" s="120" t="s">
        <v>243</v>
      </c>
      <c r="G8" s="120" t="s">
        <v>244</v>
      </c>
      <c r="H8" s="120" t="s">
        <v>52</v>
      </c>
      <c r="I8" s="716" t="s">
        <v>245</v>
      </c>
    </row>
    <row r="9" spans="1:12" ht="34.5" x14ac:dyDescent="0.25">
      <c r="A9" s="717"/>
      <c r="B9" s="717"/>
      <c r="C9" s="717"/>
      <c r="D9" s="120" t="s">
        <v>54</v>
      </c>
      <c r="E9" s="120" t="s">
        <v>246</v>
      </c>
      <c r="F9" s="120" t="s">
        <v>247</v>
      </c>
      <c r="G9" s="120" t="s">
        <v>248</v>
      </c>
      <c r="H9" s="208" t="s">
        <v>249</v>
      </c>
      <c r="I9" s="716"/>
    </row>
    <row r="10" spans="1:12" ht="13.5" x14ac:dyDescent="0.25">
      <c r="A10" s="717"/>
      <c r="B10" s="717"/>
      <c r="C10" s="717"/>
      <c r="D10" s="181" t="s">
        <v>61</v>
      </c>
      <c r="E10" s="181" t="s">
        <v>250</v>
      </c>
      <c r="F10" s="181" t="s">
        <v>251</v>
      </c>
      <c r="G10" s="181" t="s">
        <v>252</v>
      </c>
      <c r="H10" s="181" t="s">
        <v>253</v>
      </c>
      <c r="I10" s="181" t="s">
        <v>253</v>
      </c>
    </row>
    <row r="11" spans="1:12" ht="12" customHeight="1" x14ac:dyDescent="0.25">
      <c r="A11" s="716" t="s">
        <v>211</v>
      </c>
      <c r="B11" s="716" t="s">
        <v>212</v>
      </c>
      <c r="C11" s="209" t="s">
        <v>213</v>
      </c>
      <c r="D11" s="210"/>
      <c r="E11" s="210"/>
      <c r="F11" s="210"/>
      <c r="G11" s="210"/>
      <c r="H11" s="211">
        <f>SUM(H12:H13)</f>
        <v>0</v>
      </c>
      <c r="I11" s="211">
        <f>SUM(I12:I13)</f>
        <v>0</v>
      </c>
    </row>
    <row r="12" spans="1:12" x14ac:dyDescent="0.25">
      <c r="A12" s="716"/>
      <c r="B12" s="716"/>
      <c r="C12" s="212" t="s">
        <v>254</v>
      </c>
      <c r="D12" s="185"/>
      <c r="E12" s="213">
        <v>0</v>
      </c>
      <c r="F12" s="213">
        <v>0</v>
      </c>
      <c r="G12" s="213">
        <v>1</v>
      </c>
      <c r="H12" s="142">
        <f>D12*(E12-F12)/G12</f>
        <v>0</v>
      </c>
      <c r="I12" s="142"/>
      <c r="K12" s="115">
        <v>6</v>
      </c>
      <c r="L12" s="115">
        <f>$K2*100+K12</f>
        <v>10006</v>
      </c>
    </row>
    <row r="13" spans="1:12" ht="12.75" customHeight="1" x14ac:dyDescent="0.25">
      <c r="A13" s="716"/>
      <c r="B13" s="716"/>
      <c r="C13" s="214" t="s">
        <v>255</v>
      </c>
      <c r="D13" s="215"/>
      <c r="E13" s="216">
        <v>0</v>
      </c>
      <c r="F13" s="216">
        <v>0</v>
      </c>
      <c r="G13" s="216">
        <v>20</v>
      </c>
      <c r="H13" s="142">
        <f>D13*(E13-F13)/G13</f>
        <v>0</v>
      </c>
      <c r="I13" s="142"/>
      <c r="K13" s="115">
        <v>6</v>
      </c>
      <c r="L13" s="115">
        <f>$K2*100+K13+$L2*100000</f>
        <v>610006</v>
      </c>
    </row>
    <row r="14" spans="1:12" ht="12.75" customHeight="1" x14ac:dyDescent="0.25">
      <c r="A14" s="7" t="s">
        <v>212</v>
      </c>
      <c r="B14" s="7" t="s">
        <v>211</v>
      </c>
      <c r="C14" s="209" t="s">
        <v>233</v>
      </c>
      <c r="D14" s="217"/>
      <c r="E14" s="218"/>
      <c r="F14" s="218"/>
      <c r="G14" s="219"/>
      <c r="H14" s="220" t="e">
        <f>SUM(H15:H16)</f>
        <v>#DIV/0!</v>
      </c>
      <c r="I14" s="220">
        <f>SUM(I15:I16)</f>
        <v>0</v>
      </c>
    </row>
    <row r="15" spans="1:12" ht="12.75" customHeight="1" x14ac:dyDescent="0.25">
      <c r="A15" s="7"/>
      <c r="B15" s="7"/>
      <c r="C15" s="212" t="s">
        <v>256</v>
      </c>
      <c r="D15" s="136"/>
      <c r="E15" s="143">
        <v>0</v>
      </c>
      <c r="F15" s="143" t="e">
        <f>(F72*D72+F91*D91+F110*D110+F129*D129+F148*D148+F167*D167+F186*D186+F205*D205+F224*D224+F243*D243+F262*D262+F281*D281+F300*D300+F319*D319+F338*D338+F357*D357)/D15</f>
        <v>#DIV/0!</v>
      </c>
      <c r="G15" s="221">
        <v>1</v>
      </c>
      <c r="H15" s="142" t="e">
        <f>D15*(E15-F15)/G15</f>
        <v>#DIV/0!</v>
      </c>
      <c r="I15" s="142"/>
      <c r="K15" s="115">
        <v>1</v>
      </c>
      <c r="L15" s="115">
        <f>$K2*100+K15</f>
        <v>10001</v>
      </c>
    </row>
    <row r="16" spans="1:12" ht="12.75" customHeight="1" x14ac:dyDescent="0.25">
      <c r="A16" s="7"/>
      <c r="B16" s="7"/>
      <c r="C16" s="212" t="s">
        <v>257</v>
      </c>
      <c r="D16" s="222"/>
      <c r="E16" s="143" t="e">
        <f>(E73*D73+E92*D92+E111*D111+E130*D130+E149*D149+E168*D168+E187*D187+E206*D206+E225*D225+E244*D244+E263*D263+E282*D282+E301*D301+E320*D320+E339*D339+E358*D358)/D16</f>
        <v>#DIV/0!</v>
      </c>
      <c r="F16" s="143">
        <v>0</v>
      </c>
      <c r="G16" s="221">
        <v>20</v>
      </c>
      <c r="H16" s="142" t="e">
        <f>D16*(E16-F16)/G16</f>
        <v>#DIV/0!</v>
      </c>
      <c r="I16" s="142"/>
      <c r="K16" s="115">
        <v>7</v>
      </c>
      <c r="L16" s="115">
        <f>$K2*100+K16+$L2*100000</f>
        <v>610007</v>
      </c>
    </row>
    <row r="17" spans="1:9" ht="12.75" customHeight="1" x14ac:dyDescent="0.25">
      <c r="A17" s="730" t="s">
        <v>91</v>
      </c>
      <c r="B17" s="730"/>
      <c r="C17" s="730"/>
      <c r="D17" s="192">
        <f>D12+D15</f>
        <v>0</v>
      </c>
      <c r="E17" s="192"/>
      <c r="F17" s="192"/>
      <c r="G17" s="192"/>
      <c r="H17" s="195" t="e">
        <f>H11+H14</f>
        <v>#DIV/0!</v>
      </c>
      <c r="I17" s="195">
        <f>I11+I14</f>
        <v>0</v>
      </c>
    </row>
    <row r="18" spans="1:9" ht="12.75" customHeight="1" x14ac:dyDescent="0.25">
      <c r="A18" s="115" t="s">
        <v>258</v>
      </c>
      <c r="B18" s="168"/>
      <c r="C18" s="176"/>
      <c r="D18" s="172"/>
      <c r="E18" s="173"/>
      <c r="F18" s="173"/>
      <c r="G18" s="176"/>
      <c r="H18" s="173"/>
      <c r="I18" s="173"/>
    </row>
    <row r="19" spans="1:9" ht="12.75" customHeight="1" x14ac:dyDescent="0.25">
      <c r="A19" s="223" t="s">
        <v>259</v>
      </c>
      <c r="B19" s="224"/>
      <c r="C19" s="224"/>
      <c r="D19" s="224"/>
      <c r="E19" s="224"/>
      <c r="F19" s="224"/>
      <c r="G19" s="224"/>
      <c r="H19" s="224"/>
      <c r="I19" s="224"/>
    </row>
    <row r="20" spans="1:9" x14ac:dyDescent="0.25">
      <c r="A20" s="692" t="s">
        <v>23</v>
      </c>
      <c r="B20" s="692"/>
      <c r="C20" s="693">
        <f>Presentación!$C$3</f>
        <v>1990</v>
      </c>
      <c r="D20" s="693"/>
      <c r="E20" s="693"/>
      <c r="F20" s="693"/>
      <c r="G20" s="693"/>
      <c r="H20" s="693"/>
      <c r="I20" s="693"/>
    </row>
    <row r="21" spans="1:9" ht="11.25" customHeight="1" x14ac:dyDescent="0.25">
      <c r="A21" s="694" t="s">
        <v>24</v>
      </c>
      <c r="B21" s="694"/>
      <c r="C21" s="699" t="s">
        <v>92</v>
      </c>
      <c r="D21" s="699"/>
      <c r="E21" s="699"/>
      <c r="F21" s="699"/>
      <c r="G21" s="699"/>
      <c r="H21" s="699"/>
      <c r="I21" s="699"/>
    </row>
    <row r="22" spans="1:9" ht="13.5" customHeight="1" x14ac:dyDescent="0.25">
      <c r="A22" s="710" t="s">
        <v>5</v>
      </c>
      <c r="B22" s="710"/>
      <c r="C22" s="712" t="s">
        <v>26</v>
      </c>
      <c r="D22" s="712"/>
      <c r="E22" s="712"/>
      <c r="F22" s="712"/>
      <c r="G22" s="712"/>
      <c r="H22" s="712"/>
      <c r="I22" s="712"/>
    </row>
    <row r="23" spans="1:9" ht="13.5" customHeight="1" x14ac:dyDescent="0.25">
      <c r="A23" s="710" t="s">
        <v>27</v>
      </c>
      <c r="B23" s="710"/>
      <c r="C23" s="712" t="s">
        <v>236</v>
      </c>
      <c r="D23" s="712"/>
      <c r="E23" s="712"/>
      <c r="F23" s="712"/>
      <c r="G23" s="712"/>
      <c r="H23" s="712"/>
      <c r="I23" s="712"/>
    </row>
    <row r="24" spans="1:9" ht="11.25" customHeight="1" x14ac:dyDescent="0.25">
      <c r="A24" s="710" t="s">
        <v>29</v>
      </c>
      <c r="B24" s="710"/>
      <c r="C24" s="712" t="s">
        <v>191</v>
      </c>
      <c r="D24" s="712"/>
      <c r="E24" s="712"/>
      <c r="F24" s="712"/>
      <c r="G24" s="712"/>
      <c r="H24" s="712"/>
      <c r="I24" s="712"/>
    </row>
    <row r="25" spans="1:9" ht="11.25" customHeight="1" x14ac:dyDescent="0.25">
      <c r="A25" s="714" t="s">
        <v>33</v>
      </c>
      <c r="B25" s="714"/>
      <c r="C25" s="119" t="s">
        <v>34</v>
      </c>
      <c r="D25" s="715" t="s">
        <v>237</v>
      </c>
      <c r="E25" s="715"/>
      <c r="F25" s="715"/>
      <c r="G25" s="715"/>
      <c r="H25" s="715"/>
      <c r="I25" s="715"/>
    </row>
    <row r="26" spans="1:9" ht="45.75" customHeight="1" x14ac:dyDescent="0.25">
      <c r="A26" s="716" t="s">
        <v>37</v>
      </c>
      <c r="B26" s="716"/>
      <c r="C26" s="717" t="s">
        <v>38</v>
      </c>
      <c r="D26" s="120" t="s">
        <v>238</v>
      </c>
      <c r="E26" s="120" t="s">
        <v>239</v>
      </c>
      <c r="F26" s="120" t="s">
        <v>240</v>
      </c>
      <c r="G26" s="120" t="s">
        <v>241</v>
      </c>
      <c r="H26" s="120" t="s">
        <v>242</v>
      </c>
      <c r="I26" s="120" t="s">
        <v>242</v>
      </c>
    </row>
    <row r="27" spans="1:9" ht="13.5" customHeight="1" x14ac:dyDescent="0.25">
      <c r="A27" s="717" t="s">
        <v>197</v>
      </c>
      <c r="B27" s="717" t="s">
        <v>47</v>
      </c>
      <c r="C27" s="717"/>
      <c r="D27" s="120" t="s">
        <v>48</v>
      </c>
      <c r="E27" s="120" t="s">
        <v>243</v>
      </c>
      <c r="F27" s="120" t="s">
        <v>243</v>
      </c>
      <c r="G27" s="120" t="s">
        <v>244</v>
      </c>
      <c r="H27" s="120" t="s">
        <v>52</v>
      </c>
      <c r="I27" s="716" t="s">
        <v>245</v>
      </c>
    </row>
    <row r="28" spans="1:9" ht="26.25" customHeight="1" x14ac:dyDescent="0.25">
      <c r="A28" s="717"/>
      <c r="B28" s="717"/>
      <c r="C28" s="717"/>
      <c r="D28" s="120" t="s">
        <v>54</v>
      </c>
      <c r="E28" s="120" t="s">
        <v>246</v>
      </c>
      <c r="F28" s="120" t="s">
        <v>247</v>
      </c>
      <c r="G28" s="120" t="s">
        <v>248</v>
      </c>
      <c r="H28" s="208" t="s">
        <v>249</v>
      </c>
      <c r="I28" s="716"/>
    </row>
    <row r="29" spans="1:9" ht="13.5" x14ac:dyDescent="0.25">
      <c r="A29" s="717"/>
      <c r="B29" s="717"/>
      <c r="C29" s="717"/>
      <c r="D29" s="181" t="s">
        <v>61</v>
      </c>
      <c r="E29" s="181" t="s">
        <v>250</v>
      </c>
      <c r="F29" s="181" t="s">
        <v>251</v>
      </c>
      <c r="G29" s="181" t="s">
        <v>252</v>
      </c>
      <c r="H29" s="181" t="s">
        <v>253</v>
      </c>
      <c r="I29" s="181" t="s">
        <v>253</v>
      </c>
    </row>
    <row r="30" spans="1:9" ht="12.75" customHeight="1" x14ac:dyDescent="0.25">
      <c r="A30" s="729" t="s">
        <v>211</v>
      </c>
      <c r="B30" s="729" t="s">
        <v>212</v>
      </c>
      <c r="C30" s="209" t="s">
        <v>213</v>
      </c>
      <c r="D30" s="210"/>
      <c r="E30" s="210"/>
      <c r="F30" s="210"/>
      <c r="G30" s="210"/>
      <c r="H30" s="225">
        <f>SUM(H31:H32)</f>
        <v>0</v>
      </c>
      <c r="I30" s="225">
        <f>SUM(I31:I32)</f>
        <v>0</v>
      </c>
    </row>
    <row r="31" spans="1:9" ht="12.75" customHeight="1" x14ac:dyDescent="0.25">
      <c r="A31" s="729"/>
      <c r="B31" s="729"/>
      <c r="C31" s="212" t="s">
        <v>254</v>
      </c>
      <c r="D31" s="222">
        <f>D68+D88+D107+D126+D145+D164+D183+D202+D221+D240+D259+D278+D297+D316+D335+D354</f>
        <v>0</v>
      </c>
      <c r="E31" s="213"/>
      <c r="F31" s="213"/>
      <c r="G31" s="213"/>
      <c r="H31" s="226">
        <f>H68+H88+H107+H126+H145+H164+H183+H202+H221+H240+H259+H278+H297+H316+H335+H354</f>
        <v>0</v>
      </c>
      <c r="I31" s="226">
        <f>I68+I88+I107+I126+I145+I164+I183+I202+I221+I240+I259+I278+I297+I316+I335+I354</f>
        <v>0</v>
      </c>
    </row>
    <row r="32" spans="1:9" ht="12.75" customHeight="1" x14ac:dyDescent="0.25">
      <c r="A32" s="729"/>
      <c r="B32" s="729"/>
      <c r="C32" s="214" t="s">
        <v>255</v>
      </c>
      <c r="D32" s="222">
        <f>D69+D89+D108+D127+D146+D165+D184+D203+D222+D241+D260+D279+D298+D317+D336+D355</f>
        <v>0</v>
      </c>
      <c r="E32" s="216"/>
      <c r="F32" s="216"/>
      <c r="G32" s="216"/>
      <c r="H32" s="226">
        <f>H69+H89+H108+H127+H146+H165+H184+H203+H222+H241+H260+H279+H298+H317+H336+H355</f>
        <v>0</v>
      </c>
      <c r="I32" s="226">
        <f>I69+I89+I108+I127+I146+I165+I184+I203+I222+I241+I260+I279+I298+I317+I336+I355</f>
        <v>0</v>
      </c>
    </row>
    <row r="33" spans="1:12" ht="12.75" customHeight="1" x14ac:dyDescent="0.25">
      <c r="A33" s="7" t="s">
        <v>212</v>
      </c>
      <c r="B33" s="7" t="s">
        <v>211</v>
      </c>
      <c r="C33" s="209" t="s">
        <v>233</v>
      </c>
      <c r="D33" s="217"/>
      <c r="E33" s="218"/>
      <c r="F33" s="218"/>
      <c r="G33" s="219"/>
      <c r="H33" s="225">
        <f>SUM(H34:H35)</f>
        <v>0</v>
      </c>
      <c r="I33" s="225">
        <f>SUM(I34:I35)</f>
        <v>0</v>
      </c>
    </row>
    <row r="34" spans="1:12" ht="12.75" customHeight="1" x14ac:dyDescent="0.25">
      <c r="A34" s="7"/>
      <c r="B34" s="7"/>
      <c r="C34" s="212" t="s">
        <v>256</v>
      </c>
      <c r="D34" s="222">
        <f>D72+D91+D110+D129+D148+D167+D186+D205+D224+D243+D262+D281+D300+D319+D338+D357</f>
        <v>0</v>
      </c>
      <c r="E34" s="143"/>
      <c r="F34" s="143"/>
      <c r="G34" s="221"/>
      <c r="H34" s="226">
        <f>H71+H91+H110+H129+H148+H167+H186+H205+H224+H243+H262+H281+H300+H319+H338+H357</f>
        <v>0</v>
      </c>
      <c r="I34" s="226">
        <f>I71+I91+I110+I129+I148+I167+I186+I205+I224+I243+I262+I281+I300+I319+I338+I357</f>
        <v>0</v>
      </c>
    </row>
    <row r="35" spans="1:12" ht="12.75" customHeight="1" x14ac:dyDescent="0.25">
      <c r="A35" s="7"/>
      <c r="B35" s="7"/>
      <c r="C35" s="135" t="s">
        <v>215</v>
      </c>
      <c r="D35" s="222">
        <f>D72+D92+D111+D130+D149+D168+D187+D206+D225+D244+D263+D282+D301+D320+D339+D358</f>
        <v>0</v>
      </c>
      <c r="E35" s="148"/>
      <c r="F35" s="148"/>
      <c r="G35" s="221"/>
      <c r="H35" s="226">
        <f>H72+H92+H111+H130+H149+H168+H187+H206+H225+H244+H263+H282+H301+H320+H339+H358</f>
        <v>0</v>
      </c>
      <c r="I35" s="226">
        <f>I72+I92+I111+I130+I149+I168+I187+I206+I225+I244+I263+I282+I301+I320+I339+I358</f>
        <v>0</v>
      </c>
    </row>
    <row r="36" spans="1:12" ht="12.75" customHeight="1" x14ac:dyDescent="0.25">
      <c r="A36" s="730" t="s">
        <v>91</v>
      </c>
      <c r="B36" s="730"/>
      <c r="C36" s="730"/>
      <c r="D36" s="192">
        <f>D31+D34</f>
        <v>0</v>
      </c>
      <c r="E36" s="192"/>
      <c r="F36" s="192"/>
      <c r="G36" s="192"/>
      <c r="H36" s="195">
        <f>H30+H33</f>
        <v>0</v>
      </c>
      <c r="I36" s="195">
        <f>I30+I33</f>
        <v>0</v>
      </c>
      <c r="L36" s="116"/>
    </row>
    <row r="37" spans="1:12" ht="12.75" customHeight="1" x14ac:dyDescent="0.25">
      <c r="A37" s="115" t="s">
        <v>258</v>
      </c>
      <c r="B37" s="168"/>
      <c r="C37" s="176"/>
      <c r="D37" s="172"/>
      <c r="E37" s="173"/>
      <c r="F37" s="173"/>
      <c r="G37" s="176"/>
      <c r="H37" s="173"/>
      <c r="I37" s="173"/>
    </row>
    <row r="38" spans="1:12" ht="12.75" customHeight="1" x14ac:dyDescent="0.25">
      <c r="A38" s="223" t="s">
        <v>259</v>
      </c>
      <c r="B38" s="224"/>
      <c r="C38" s="224"/>
      <c r="D38" s="224"/>
      <c r="E38" s="224"/>
      <c r="F38" s="224"/>
      <c r="G38" s="224"/>
      <c r="H38" s="224"/>
      <c r="I38" s="224"/>
    </row>
    <row r="39" spans="1:12" x14ac:dyDescent="0.25">
      <c r="A39" s="692" t="s">
        <v>23</v>
      </c>
      <c r="B39" s="692"/>
      <c r="C39" s="693">
        <f>Presentación!$C$3</f>
        <v>1990</v>
      </c>
      <c r="D39" s="693"/>
      <c r="E39" s="693"/>
      <c r="F39" s="693"/>
      <c r="G39" s="693"/>
      <c r="H39" s="693"/>
      <c r="I39" s="693"/>
    </row>
    <row r="40" spans="1:12" ht="11.25" customHeight="1" x14ac:dyDescent="0.25">
      <c r="A40" s="694" t="s">
        <v>24</v>
      </c>
      <c r="B40" s="694"/>
      <c r="C40" s="699" t="s">
        <v>93</v>
      </c>
      <c r="D40" s="699"/>
      <c r="E40" s="699"/>
      <c r="F40" s="699"/>
      <c r="G40" s="699"/>
      <c r="H40" s="699"/>
      <c r="I40" s="699"/>
    </row>
    <row r="41" spans="1:12" ht="13.5" customHeight="1" x14ac:dyDescent="0.25">
      <c r="A41" s="710" t="s">
        <v>5</v>
      </c>
      <c r="B41" s="710"/>
      <c r="C41" s="712" t="s">
        <v>26</v>
      </c>
      <c r="D41" s="712"/>
      <c r="E41" s="712"/>
      <c r="F41" s="712"/>
      <c r="G41" s="712"/>
      <c r="H41" s="712"/>
      <c r="I41" s="712"/>
    </row>
    <row r="42" spans="1:12" ht="13.5" customHeight="1" x14ac:dyDescent="0.25">
      <c r="A42" s="710" t="s">
        <v>27</v>
      </c>
      <c r="B42" s="710"/>
      <c r="C42" s="712" t="s">
        <v>236</v>
      </c>
      <c r="D42" s="712"/>
      <c r="E42" s="712"/>
      <c r="F42" s="712"/>
      <c r="G42" s="712"/>
      <c r="H42" s="712"/>
      <c r="I42" s="712"/>
    </row>
    <row r="43" spans="1:12" ht="11.25" customHeight="1" x14ac:dyDescent="0.25">
      <c r="A43" s="710" t="s">
        <v>29</v>
      </c>
      <c r="B43" s="710"/>
      <c r="C43" s="712" t="s">
        <v>191</v>
      </c>
      <c r="D43" s="712"/>
      <c r="E43" s="712"/>
      <c r="F43" s="712"/>
      <c r="G43" s="712"/>
      <c r="H43" s="712"/>
      <c r="I43" s="712"/>
    </row>
    <row r="44" spans="1:12" ht="11.25" customHeight="1" x14ac:dyDescent="0.25">
      <c r="A44" s="714" t="s">
        <v>33</v>
      </c>
      <c r="B44" s="714"/>
      <c r="C44" s="119" t="s">
        <v>34</v>
      </c>
      <c r="D44" s="715" t="s">
        <v>237</v>
      </c>
      <c r="E44" s="715"/>
      <c r="F44" s="715"/>
      <c r="G44" s="715"/>
      <c r="H44" s="715"/>
      <c r="I44" s="715"/>
    </row>
    <row r="45" spans="1:12" ht="45.75" customHeight="1" x14ac:dyDescent="0.25">
      <c r="A45" s="716" t="s">
        <v>37</v>
      </c>
      <c r="B45" s="716"/>
      <c r="C45" s="717" t="s">
        <v>38</v>
      </c>
      <c r="D45" s="120" t="s">
        <v>238</v>
      </c>
      <c r="E45" s="120" t="s">
        <v>239</v>
      </c>
      <c r="F45" s="120" t="s">
        <v>240</v>
      </c>
      <c r="G45" s="120" t="s">
        <v>241</v>
      </c>
      <c r="H45" s="120" t="s">
        <v>242</v>
      </c>
      <c r="I45" s="120" t="s">
        <v>242</v>
      </c>
    </row>
    <row r="46" spans="1:12" ht="13.5" customHeight="1" x14ac:dyDescent="0.25">
      <c r="A46" s="717" t="s">
        <v>197</v>
      </c>
      <c r="B46" s="717" t="s">
        <v>47</v>
      </c>
      <c r="C46" s="717"/>
      <c r="D46" s="120" t="s">
        <v>48</v>
      </c>
      <c r="E46" s="120" t="s">
        <v>243</v>
      </c>
      <c r="F46" s="120" t="s">
        <v>243</v>
      </c>
      <c r="G46" s="120" t="s">
        <v>244</v>
      </c>
      <c r="H46" s="120" t="s">
        <v>52</v>
      </c>
      <c r="I46" s="716" t="s">
        <v>245</v>
      </c>
    </row>
    <row r="47" spans="1:12" ht="34.5" x14ac:dyDescent="0.25">
      <c r="A47" s="717"/>
      <c r="B47" s="717"/>
      <c r="C47" s="717"/>
      <c r="D47" s="120" t="s">
        <v>54</v>
      </c>
      <c r="E47" s="120" t="s">
        <v>246</v>
      </c>
      <c r="F47" s="120" t="s">
        <v>247</v>
      </c>
      <c r="G47" s="120" t="s">
        <v>248</v>
      </c>
      <c r="H47" s="208" t="s">
        <v>249</v>
      </c>
      <c r="I47" s="716"/>
    </row>
    <row r="48" spans="1:12" ht="13.5" x14ac:dyDescent="0.25">
      <c r="A48" s="717"/>
      <c r="B48" s="717"/>
      <c r="C48" s="717"/>
      <c r="D48" s="181" t="s">
        <v>61</v>
      </c>
      <c r="E48" s="181" t="s">
        <v>250</v>
      </c>
      <c r="F48" s="181" t="s">
        <v>251</v>
      </c>
      <c r="G48" s="181" t="s">
        <v>252</v>
      </c>
      <c r="H48" s="181" t="s">
        <v>253</v>
      </c>
      <c r="I48" s="181" t="s">
        <v>253</v>
      </c>
    </row>
    <row r="49" spans="1:12" ht="12" customHeight="1" x14ac:dyDescent="0.25">
      <c r="A49" s="729" t="s">
        <v>211</v>
      </c>
      <c r="B49" s="729" t="s">
        <v>212</v>
      </c>
      <c r="C49" s="209" t="s">
        <v>213</v>
      </c>
      <c r="D49" s="227"/>
      <c r="E49" s="210"/>
      <c r="F49" s="210"/>
      <c r="G49" s="210"/>
      <c r="H49" s="225">
        <f>SUM(H50:H51)</f>
        <v>0</v>
      </c>
      <c r="I49" s="225">
        <f>SUM(I50:I51)</f>
        <v>0</v>
      </c>
    </row>
    <row r="50" spans="1:12" x14ac:dyDescent="0.25">
      <c r="A50" s="729"/>
      <c r="B50" s="729"/>
      <c r="C50" s="212" t="s">
        <v>254</v>
      </c>
      <c r="D50" s="222">
        <f>D12-D31</f>
        <v>0</v>
      </c>
      <c r="E50" s="213"/>
      <c r="F50" s="213"/>
      <c r="G50" s="213"/>
      <c r="H50" s="222">
        <f>H12-H31</f>
        <v>0</v>
      </c>
      <c r="I50" s="222">
        <f>I12-I31</f>
        <v>0</v>
      </c>
    </row>
    <row r="51" spans="1:12" x14ac:dyDescent="0.25">
      <c r="A51" s="729"/>
      <c r="B51" s="729"/>
      <c r="C51" s="214" t="s">
        <v>255</v>
      </c>
      <c r="D51" s="222">
        <f>D13-D32</f>
        <v>0</v>
      </c>
      <c r="E51" s="216"/>
      <c r="F51" s="216"/>
      <c r="G51" s="216"/>
      <c r="H51" s="222">
        <f>H13-H32</f>
        <v>0</v>
      </c>
      <c r="I51" s="222">
        <f>I13-I32</f>
        <v>0</v>
      </c>
    </row>
    <row r="52" spans="1:12" ht="11.25" customHeight="1" x14ac:dyDescent="0.25">
      <c r="A52" s="7" t="s">
        <v>212</v>
      </c>
      <c r="B52" s="7" t="s">
        <v>211</v>
      </c>
      <c r="C52" s="209" t="s">
        <v>233</v>
      </c>
      <c r="D52" s="217"/>
      <c r="E52" s="218"/>
      <c r="F52" s="218"/>
      <c r="G52" s="219"/>
      <c r="H52" s="225" t="e">
        <f>SUM(H53:H54)</f>
        <v>#DIV/0!</v>
      </c>
      <c r="I52" s="225">
        <f>SUM(I53:I54)</f>
        <v>0</v>
      </c>
    </row>
    <row r="53" spans="1:12" x14ac:dyDescent="0.25">
      <c r="A53" s="7"/>
      <c r="B53" s="7"/>
      <c r="C53" s="212" t="s">
        <v>256</v>
      </c>
      <c r="D53" s="222">
        <f>D15-D34</f>
        <v>0</v>
      </c>
      <c r="E53" s="143"/>
      <c r="F53" s="143"/>
      <c r="G53" s="221"/>
      <c r="H53" s="222" t="e">
        <f>H15-H34</f>
        <v>#DIV/0!</v>
      </c>
      <c r="I53" s="222">
        <f>I15-I34</f>
        <v>0</v>
      </c>
    </row>
    <row r="54" spans="1:12" x14ac:dyDescent="0.25">
      <c r="A54" s="7"/>
      <c r="B54" s="7"/>
      <c r="C54" s="135" t="s">
        <v>215</v>
      </c>
      <c r="D54" s="222">
        <f>D16-D35</f>
        <v>0</v>
      </c>
      <c r="E54" s="148"/>
      <c r="F54" s="148"/>
      <c r="G54" s="221"/>
      <c r="H54" s="222" t="e">
        <f>H16-H35</f>
        <v>#DIV/0!</v>
      </c>
      <c r="I54" s="222">
        <f>I16-I35</f>
        <v>0</v>
      </c>
    </row>
    <row r="55" spans="1:12" x14ac:dyDescent="0.25">
      <c r="A55" s="730" t="s">
        <v>91</v>
      </c>
      <c r="B55" s="730"/>
      <c r="C55" s="730"/>
      <c r="D55" s="192">
        <f>D50+D53</f>
        <v>0</v>
      </c>
      <c r="E55" s="192"/>
      <c r="F55" s="192"/>
      <c r="G55" s="192"/>
      <c r="H55" s="58" t="e">
        <f>H51+H54</f>
        <v>#DIV/0!</v>
      </c>
      <c r="I55" s="58">
        <f>I51+I54</f>
        <v>0</v>
      </c>
    </row>
    <row r="56" spans="1:12" x14ac:dyDescent="0.25">
      <c r="A56" s="115" t="s">
        <v>258</v>
      </c>
      <c r="B56" s="168"/>
      <c r="C56" s="176"/>
      <c r="D56" s="172"/>
      <c r="E56" s="173"/>
      <c r="F56" s="173"/>
      <c r="G56" s="176"/>
      <c r="H56" s="173"/>
      <c r="I56" s="173"/>
    </row>
    <row r="57" spans="1:12" x14ac:dyDescent="0.25">
      <c r="A57" s="223" t="s">
        <v>259</v>
      </c>
    </row>
    <row r="58" spans="1:12" x14ac:dyDescent="0.25">
      <c r="A58" s="692" t="s">
        <v>23</v>
      </c>
      <c r="B58" s="692"/>
      <c r="C58" s="693">
        <f>Presentación!$C$3</f>
        <v>1990</v>
      </c>
      <c r="D58" s="693"/>
      <c r="E58" s="693"/>
      <c r="F58" s="693"/>
      <c r="G58" s="693"/>
      <c r="H58" s="693"/>
      <c r="I58" s="693"/>
      <c r="J58" s="228"/>
    </row>
    <row r="59" spans="1:12" s="229" customFormat="1" ht="13.5" customHeight="1" x14ac:dyDescent="0.25">
      <c r="A59" s="694" t="s">
        <v>24</v>
      </c>
      <c r="B59" s="694"/>
      <c r="C59" s="699" t="s">
        <v>94</v>
      </c>
      <c r="D59" s="699"/>
      <c r="E59" s="699"/>
      <c r="F59" s="699"/>
      <c r="G59" s="699"/>
      <c r="H59" s="699"/>
      <c r="I59" s="699"/>
      <c r="K59" s="115">
        <v>15</v>
      </c>
      <c r="L59" s="115">
        <v>6</v>
      </c>
    </row>
    <row r="60" spans="1:12" ht="11.25" customHeight="1" x14ac:dyDescent="0.25">
      <c r="A60" s="710" t="s">
        <v>5</v>
      </c>
      <c r="B60" s="710"/>
      <c r="C60" s="712" t="s">
        <v>26</v>
      </c>
      <c r="D60" s="712"/>
      <c r="E60" s="712"/>
      <c r="F60" s="712"/>
      <c r="G60" s="712"/>
      <c r="H60" s="712"/>
      <c r="I60" s="712"/>
    </row>
    <row r="61" spans="1:12" ht="24" customHeight="1" x14ac:dyDescent="0.25">
      <c r="A61" s="710" t="s">
        <v>27</v>
      </c>
      <c r="B61" s="710"/>
      <c r="C61" s="712" t="s">
        <v>236</v>
      </c>
      <c r="D61" s="712"/>
      <c r="E61" s="712"/>
      <c r="F61" s="712"/>
      <c r="G61" s="712"/>
      <c r="H61" s="712"/>
      <c r="I61" s="712"/>
    </row>
    <row r="62" spans="1:12" ht="11.25" customHeight="1" x14ac:dyDescent="0.25">
      <c r="A62" s="710" t="s">
        <v>29</v>
      </c>
      <c r="B62" s="710"/>
      <c r="C62" s="712" t="s">
        <v>191</v>
      </c>
      <c r="D62" s="712"/>
      <c r="E62" s="712"/>
      <c r="F62" s="712"/>
      <c r="G62" s="712"/>
      <c r="H62" s="712"/>
      <c r="I62" s="712"/>
    </row>
    <row r="63" spans="1:12" ht="11.25" customHeight="1" x14ac:dyDescent="0.25">
      <c r="A63" s="714" t="s">
        <v>33</v>
      </c>
      <c r="B63" s="714"/>
      <c r="C63" s="119" t="s">
        <v>34</v>
      </c>
      <c r="D63" s="715" t="s">
        <v>237</v>
      </c>
      <c r="E63" s="715"/>
      <c r="F63" s="715"/>
      <c r="G63" s="715"/>
      <c r="H63" s="715"/>
      <c r="I63" s="715"/>
    </row>
    <row r="64" spans="1:12" ht="45.75" customHeight="1" x14ac:dyDescent="0.25">
      <c r="A64" s="716" t="s">
        <v>37</v>
      </c>
      <c r="B64" s="716"/>
      <c r="C64" s="732" t="s">
        <v>38</v>
      </c>
      <c r="D64" s="120" t="s">
        <v>238</v>
      </c>
      <c r="E64" s="120" t="s">
        <v>239</v>
      </c>
      <c r="F64" s="120" t="s">
        <v>240</v>
      </c>
      <c r="G64" s="120" t="s">
        <v>241</v>
      </c>
      <c r="H64" s="120" t="s">
        <v>242</v>
      </c>
      <c r="I64" s="120" t="s">
        <v>242</v>
      </c>
    </row>
    <row r="65" spans="1:12" ht="13.5" customHeight="1" x14ac:dyDescent="0.25">
      <c r="A65" s="732" t="s">
        <v>197</v>
      </c>
      <c r="B65" s="732" t="s">
        <v>47</v>
      </c>
      <c r="C65" s="732"/>
      <c r="D65" s="120" t="s">
        <v>48</v>
      </c>
      <c r="E65" s="120" t="s">
        <v>243</v>
      </c>
      <c r="F65" s="120" t="s">
        <v>243</v>
      </c>
      <c r="G65" s="120" t="s">
        <v>244</v>
      </c>
      <c r="H65" s="120" t="s">
        <v>52</v>
      </c>
      <c r="I65" s="716" t="s">
        <v>245</v>
      </c>
    </row>
    <row r="66" spans="1:12" ht="26.25" customHeight="1" x14ac:dyDescent="0.25">
      <c r="A66" s="732"/>
      <c r="B66" s="732"/>
      <c r="C66" s="732"/>
      <c r="D66" s="120" t="s">
        <v>54</v>
      </c>
      <c r="E66" s="120" t="s">
        <v>246</v>
      </c>
      <c r="F66" s="120" t="s">
        <v>247</v>
      </c>
      <c r="G66" s="120" t="s">
        <v>248</v>
      </c>
      <c r="H66" s="208" t="s">
        <v>249</v>
      </c>
      <c r="I66" s="716"/>
    </row>
    <row r="67" spans="1:12" ht="13.5" x14ac:dyDescent="0.25">
      <c r="A67" s="732"/>
      <c r="B67" s="732"/>
      <c r="C67" s="732"/>
      <c r="D67" s="230" t="s">
        <v>61</v>
      </c>
      <c r="E67" s="230" t="s">
        <v>250</v>
      </c>
      <c r="F67" s="230" t="s">
        <v>251</v>
      </c>
      <c r="G67" s="230" t="s">
        <v>252</v>
      </c>
      <c r="H67" s="230" t="s">
        <v>253</v>
      </c>
      <c r="I67" s="230" t="s">
        <v>253</v>
      </c>
    </row>
    <row r="68" spans="1:12" ht="11.25" customHeight="1" x14ac:dyDescent="0.25">
      <c r="A68" s="716" t="s">
        <v>211</v>
      </c>
      <c r="B68" s="716" t="s">
        <v>212</v>
      </c>
      <c r="C68" s="209" t="s">
        <v>213</v>
      </c>
      <c r="D68" s="210"/>
      <c r="E68" s="210"/>
      <c r="F68" s="210"/>
      <c r="G68" s="210"/>
      <c r="H68" s="231">
        <f>SUM(H69:H70)</f>
        <v>0</v>
      </c>
      <c r="I68" s="231">
        <f>SUM(I69:I70)</f>
        <v>0</v>
      </c>
    </row>
    <row r="69" spans="1:12" x14ac:dyDescent="0.25">
      <c r="A69" s="716"/>
      <c r="B69" s="716"/>
      <c r="C69" s="212" t="s">
        <v>254</v>
      </c>
      <c r="D69" s="185"/>
      <c r="E69" s="213">
        <v>0</v>
      </c>
      <c r="F69" s="213">
        <v>0</v>
      </c>
      <c r="G69" s="213">
        <v>1</v>
      </c>
      <c r="H69" s="148">
        <f>D69*(E69-F69)/G69</f>
        <v>0</v>
      </c>
      <c r="I69" s="148"/>
      <c r="K69" s="115">
        <v>6</v>
      </c>
      <c r="L69" s="115">
        <f>$K59*100+K69</f>
        <v>1506</v>
      </c>
    </row>
    <row r="70" spans="1:12" x14ac:dyDescent="0.25">
      <c r="A70" s="716"/>
      <c r="B70" s="716"/>
      <c r="C70" s="214" t="s">
        <v>255</v>
      </c>
      <c r="D70" s="215"/>
      <c r="E70" s="216">
        <v>0</v>
      </c>
      <c r="F70" s="216">
        <v>0</v>
      </c>
      <c r="G70" s="216">
        <v>20</v>
      </c>
      <c r="H70" s="148">
        <f>D70*(E70-F70)/G70</f>
        <v>0</v>
      </c>
      <c r="I70" s="148"/>
      <c r="K70" s="115">
        <v>6</v>
      </c>
      <c r="L70" s="115">
        <f>$K59*100+K70+$L59*10000</f>
        <v>61506</v>
      </c>
    </row>
    <row r="71" spans="1:12" ht="11.25" customHeight="1" x14ac:dyDescent="0.25">
      <c r="A71" s="7" t="s">
        <v>212</v>
      </c>
      <c r="B71" s="7" t="s">
        <v>211</v>
      </c>
      <c r="C71" s="209" t="s">
        <v>233</v>
      </c>
      <c r="D71" s="217"/>
      <c r="E71" s="218"/>
      <c r="F71" s="218"/>
      <c r="G71" s="219"/>
      <c r="H71" s="231">
        <f>SUM(H72:H73)</f>
        <v>0</v>
      </c>
      <c r="I71" s="231">
        <f>SUM(I72:I73)</f>
        <v>0</v>
      </c>
    </row>
    <row r="72" spans="1:12" x14ac:dyDescent="0.25">
      <c r="A72" s="7"/>
      <c r="B72" s="7"/>
      <c r="C72" s="212" t="s">
        <v>256</v>
      </c>
      <c r="D72" s="136"/>
      <c r="E72" s="143">
        <v>0</v>
      </c>
      <c r="F72" s="143"/>
      <c r="G72" s="221">
        <v>1</v>
      </c>
      <c r="H72" s="148">
        <f>D72*(E72-F72)/G72</f>
        <v>0</v>
      </c>
      <c r="I72" s="148"/>
      <c r="K72" s="115">
        <v>1</v>
      </c>
      <c r="L72" s="115">
        <f>$K59*100+K72</f>
        <v>1501</v>
      </c>
    </row>
    <row r="73" spans="1:12" x14ac:dyDescent="0.25">
      <c r="A73" s="7"/>
      <c r="B73" s="7"/>
      <c r="C73" s="212" t="s">
        <v>257</v>
      </c>
      <c r="D73" s="136"/>
      <c r="E73" s="143"/>
      <c r="F73" s="143">
        <v>0</v>
      </c>
      <c r="G73" s="221">
        <v>20</v>
      </c>
      <c r="H73" s="148">
        <f>D73*(E73-F73)/G73</f>
        <v>0</v>
      </c>
      <c r="I73" s="148"/>
      <c r="K73" s="115">
        <v>7</v>
      </c>
      <c r="L73" s="115">
        <f>$K59*100+K73+$L59*10000</f>
        <v>61507</v>
      </c>
    </row>
    <row r="74" spans="1:12" x14ac:dyDescent="0.25">
      <c r="A74" s="730" t="s">
        <v>91</v>
      </c>
      <c r="B74" s="730"/>
      <c r="C74" s="730"/>
      <c r="D74" s="192">
        <f>D69+D72</f>
        <v>0</v>
      </c>
      <c r="E74" s="192"/>
      <c r="F74" s="192"/>
      <c r="G74" s="192"/>
      <c r="H74" s="192">
        <f>H68+H71</f>
        <v>0</v>
      </c>
      <c r="I74" s="192">
        <f>I68+I71</f>
        <v>0</v>
      </c>
    </row>
    <row r="75" spans="1:12" x14ac:dyDescent="0.25">
      <c r="A75" s="115" t="s">
        <v>258</v>
      </c>
      <c r="B75" s="223"/>
    </row>
    <row r="76" spans="1:12" x14ac:dyDescent="0.25">
      <c r="A76" s="223" t="s">
        <v>259</v>
      </c>
      <c r="B76" s="223"/>
    </row>
    <row r="77" spans="1:12" x14ac:dyDescent="0.25">
      <c r="A77" s="692" t="s">
        <v>23</v>
      </c>
      <c r="B77" s="692"/>
      <c r="C77" s="693">
        <f>Presentación!$C$3</f>
        <v>1990</v>
      </c>
      <c r="D77" s="693"/>
      <c r="E77" s="693"/>
      <c r="F77" s="693"/>
      <c r="G77" s="693"/>
      <c r="H77" s="693"/>
      <c r="I77" s="693"/>
    </row>
    <row r="78" spans="1:12" ht="13.5" customHeight="1" x14ac:dyDescent="0.25">
      <c r="A78" s="694" t="s">
        <v>24</v>
      </c>
      <c r="B78" s="694"/>
      <c r="C78" s="699" t="s">
        <v>95</v>
      </c>
      <c r="D78" s="699"/>
      <c r="E78" s="699"/>
      <c r="F78" s="699"/>
      <c r="G78" s="699"/>
      <c r="H78" s="699"/>
      <c r="I78" s="699"/>
      <c r="K78" s="115">
        <v>1</v>
      </c>
      <c r="L78" s="115">
        <v>6</v>
      </c>
    </row>
    <row r="79" spans="1:12" ht="13.5" customHeight="1" x14ac:dyDescent="0.25">
      <c r="A79" s="710" t="s">
        <v>5</v>
      </c>
      <c r="B79" s="710"/>
      <c r="C79" s="712" t="s">
        <v>26</v>
      </c>
      <c r="D79" s="712"/>
      <c r="E79" s="712"/>
      <c r="F79" s="712"/>
      <c r="G79" s="712"/>
      <c r="H79" s="712"/>
      <c r="I79" s="712"/>
    </row>
    <row r="80" spans="1:12" ht="13.5" customHeight="1" x14ac:dyDescent="0.25">
      <c r="A80" s="710" t="s">
        <v>27</v>
      </c>
      <c r="B80" s="710"/>
      <c r="C80" s="712" t="s">
        <v>236</v>
      </c>
      <c r="D80" s="712"/>
      <c r="E80" s="712"/>
      <c r="F80" s="712"/>
      <c r="G80" s="712"/>
      <c r="H80" s="712"/>
      <c r="I80" s="712"/>
    </row>
    <row r="81" spans="1:12" ht="13.5" customHeight="1" x14ac:dyDescent="0.25">
      <c r="A81" s="710" t="s">
        <v>29</v>
      </c>
      <c r="B81" s="710"/>
      <c r="C81" s="712" t="s">
        <v>191</v>
      </c>
      <c r="D81" s="712"/>
      <c r="E81" s="712"/>
      <c r="F81" s="712"/>
      <c r="G81" s="712"/>
      <c r="H81" s="712"/>
      <c r="I81" s="712"/>
    </row>
    <row r="82" spans="1:12" ht="11.25" customHeight="1" x14ac:dyDescent="0.25">
      <c r="A82" s="714" t="s">
        <v>33</v>
      </c>
      <c r="B82" s="714"/>
      <c r="C82" s="119" t="s">
        <v>34</v>
      </c>
      <c r="D82" s="715" t="s">
        <v>237</v>
      </c>
      <c r="E82" s="715"/>
      <c r="F82" s="715"/>
      <c r="G82" s="715"/>
      <c r="H82" s="715"/>
      <c r="I82" s="715"/>
    </row>
    <row r="83" spans="1:12" ht="45.75" customHeight="1" x14ac:dyDescent="0.25">
      <c r="A83" s="716" t="s">
        <v>37</v>
      </c>
      <c r="B83" s="716"/>
      <c r="C83" s="717" t="s">
        <v>38</v>
      </c>
      <c r="D83" s="120" t="s">
        <v>238</v>
      </c>
      <c r="E83" s="120" t="s">
        <v>239</v>
      </c>
      <c r="F83" s="120" t="s">
        <v>240</v>
      </c>
      <c r="G83" s="120" t="s">
        <v>241</v>
      </c>
      <c r="H83" s="120" t="s">
        <v>242</v>
      </c>
      <c r="I83" s="120" t="s">
        <v>242</v>
      </c>
    </row>
    <row r="84" spans="1:12" ht="13.5" customHeight="1" x14ac:dyDescent="0.25">
      <c r="A84" s="717" t="s">
        <v>197</v>
      </c>
      <c r="B84" s="717" t="s">
        <v>47</v>
      </c>
      <c r="C84" s="717"/>
      <c r="D84" s="120" t="s">
        <v>48</v>
      </c>
      <c r="E84" s="120" t="s">
        <v>243</v>
      </c>
      <c r="F84" s="120" t="s">
        <v>243</v>
      </c>
      <c r="G84" s="120" t="s">
        <v>244</v>
      </c>
      <c r="H84" s="120" t="s">
        <v>52</v>
      </c>
      <c r="I84" s="716" t="s">
        <v>245</v>
      </c>
    </row>
    <row r="85" spans="1:12" ht="34.5" x14ac:dyDescent="0.25">
      <c r="A85" s="717"/>
      <c r="B85" s="717"/>
      <c r="C85" s="717"/>
      <c r="D85" s="120" t="s">
        <v>54</v>
      </c>
      <c r="E85" s="120" t="s">
        <v>246</v>
      </c>
      <c r="F85" s="120" t="s">
        <v>247</v>
      </c>
      <c r="G85" s="120" t="s">
        <v>248</v>
      </c>
      <c r="H85" s="208" t="s">
        <v>249</v>
      </c>
      <c r="I85" s="716"/>
    </row>
    <row r="86" spans="1:12" ht="13.5" x14ac:dyDescent="0.25">
      <c r="A86" s="717"/>
      <c r="B86" s="717"/>
      <c r="C86" s="717"/>
      <c r="D86" s="181" t="s">
        <v>61</v>
      </c>
      <c r="E86" s="181" t="s">
        <v>250</v>
      </c>
      <c r="F86" s="181" t="s">
        <v>251</v>
      </c>
      <c r="G86" s="181" t="s">
        <v>252</v>
      </c>
      <c r="H86" s="181" t="s">
        <v>253</v>
      </c>
      <c r="I86" s="181" t="s">
        <v>253</v>
      </c>
    </row>
    <row r="87" spans="1:12" ht="12" customHeight="1" x14ac:dyDescent="0.25">
      <c r="A87" s="716" t="s">
        <v>211</v>
      </c>
      <c r="B87" s="716" t="s">
        <v>212</v>
      </c>
      <c r="C87" s="209" t="s">
        <v>213</v>
      </c>
      <c r="D87" s="210"/>
      <c r="E87" s="210"/>
      <c r="F87" s="210"/>
      <c r="G87" s="210"/>
      <c r="H87" s="231">
        <f>SUM(H88:H89)</f>
        <v>0</v>
      </c>
      <c r="I87" s="231">
        <f>SUM(I88:I89)</f>
        <v>0</v>
      </c>
    </row>
    <row r="88" spans="1:12" x14ac:dyDescent="0.25">
      <c r="A88" s="716"/>
      <c r="B88" s="716"/>
      <c r="C88" s="212" t="s">
        <v>254</v>
      </c>
      <c r="D88" s="185"/>
      <c r="E88" s="213">
        <v>0</v>
      </c>
      <c r="F88" s="213">
        <v>0</v>
      </c>
      <c r="G88" s="213">
        <v>1</v>
      </c>
      <c r="H88" s="148">
        <f>D88*(E88-F88)/G88</f>
        <v>0</v>
      </c>
      <c r="I88" s="148"/>
      <c r="K88" s="115">
        <v>6</v>
      </c>
      <c r="L88" s="115">
        <f>$K78*100+K88</f>
        <v>106</v>
      </c>
    </row>
    <row r="89" spans="1:12" x14ac:dyDescent="0.25">
      <c r="A89" s="716"/>
      <c r="B89" s="716"/>
      <c r="C89" s="214" t="s">
        <v>255</v>
      </c>
      <c r="D89" s="215"/>
      <c r="E89" s="216">
        <v>0</v>
      </c>
      <c r="F89" s="216">
        <v>0</v>
      </c>
      <c r="G89" s="216">
        <v>20</v>
      </c>
      <c r="H89" s="148">
        <f>D89*(E89-F89)/G89</f>
        <v>0</v>
      </c>
      <c r="I89" s="148"/>
      <c r="K89" s="115">
        <v>6</v>
      </c>
      <c r="L89" s="115">
        <f>$K78*100+K89+$L78*10000</f>
        <v>60106</v>
      </c>
    </row>
    <row r="90" spans="1:12" ht="11.25" customHeight="1" x14ac:dyDescent="0.25">
      <c r="A90" s="7" t="s">
        <v>212</v>
      </c>
      <c r="B90" s="7" t="s">
        <v>211</v>
      </c>
      <c r="C90" s="209" t="s">
        <v>233</v>
      </c>
      <c r="D90" s="217"/>
      <c r="E90" s="218"/>
      <c r="F90" s="218"/>
      <c r="G90" s="219"/>
      <c r="H90" s="231">
        <f>SUM(H91:H92)</f>
        <v>0</v>
      </c>
      <c r="I90" s="231">
        <f>SUM(I91:I92)</f>
        <v>0</v>
      </c>
    </row>
    <row r="91" spans="1:12" x14ac:dyDescent="0.25">
      <c r="A91" s="7"/>
      <c r="B91" s="7"/>
      <c r="C91" s="212" t="s">
        <v>256</v>
      </c>
      <c r="D91" s="136"/>
      <c r="E91" s="143">
        <v>0</v>
      </c>
      <c r="F91" s="143"/>
      <c r="G91" s="221">
        <v>1</v>
      </c>
      <c r="H91" s="148">
        <f>D91*(E91-F91)/G91</f>
        <v>0</v>
      </c>
      <c r="I91" s="148"/>
      <c r="K91" s="115">
        <v>1</v>
      </c>
      <c r="L91" s="115">
        <f>$K78*100+K91</f>
        <v>101</v>
      </c>
    </row>
    <row r="92" spans="1:12" x14ac:dyDescent="0.25">
      <c r="A92" s="7"/>
      <c r="B92" s="7"/>
      <c r="C92" s="212" t="s">
        <v>257</v>
      </c>
      <c r="D92" s="136"/>
      <c r="E92" s="143"/>
      <c r="F92" s="143">
        <v>0</v>
      </c>
      <c r="G92" s="221">
        <v>20</v>
      </c>
      <c r="H92" s="148">
        <f>D92*(E92-F92)/G92</f>
        <v>0</v>
      </c>
      <c r="I92" s="148"/>
      <c r="K92" s="115">
        <v>7</v>
      </c>
      <c r="L92" s="115">
        <f>$K78*100+K92+$L78*10000</f>
        <v>60107</v>
      </c>
    </row>
    <row r="93" spans="1:12" x14ac:dyDescent="0.25">
      <c r="A93" s="730" t="s">
        <v>91</v>
      </c>
      <c r="B93" s="730"/>
      <c r="C93" s="730"/>
      <c r="D93" s="192">
        <f>D88+D91</f>
        <v>0</v>
      </c>
      <c r="E93" s="192"/>
      <c r="F93" s="192"/>
      <c r="G93" s="192"/>
      <c r="H93" s="192">
        <f>H87+H90</f>
        <v>0</v>
      </c>
      <c r="I93" s="192">
        <f>I87+I90</f>
        <v>0</v>
      </c>
    </row>
    <row r="94" spans="1:12" x14ac:dyDescent="0.25">
      <c r="A94" s="115" t="s">
        <v>258</v>
      </c>
      <c r="B94" s="168"/>
      <c r="C94" s="176"/>
      <c r="D94" s="172"/>
      <c r="E94" s="173"/>
      <c r="F94" s="173"/>
      <c r="G94" s="176"/>
      <c r="H94" s="173"/>
      <c r="I94" s="173"/>
    </row>
    <row r="95" spans="1:12" x14ac:dyDescent="0.25">
      <c r="A95" s="223" t="s">
        <v>259</v>
      </c>
      <c r="B95" s="168"/>
      <c r="C95" s="176"/>
      <c r="D95" s="172"/>
      <c r="E95" s="173"/>
      <c r="F95" s="173"/>
      <c r="G95" s="176"/>
      <c r="H95" s="173"/>
      <c r="I95" s="173"/>
    </row>
    <row r="96" spans="1:12" x14ac:dyDescent="0.25">
      <c r="A96" s="692" t="s">
        <v>23</v>
      </c>
      <c r="B96" s="692"/>
      <c r="C96" s="693">
        <f>Presentación!$C$3</f>
        <v>1990</v>
      </c>
      <c r="D96" s="693"/>
      <c r="E96" s="693"/>
      <c r="F96" s="693"/>
      <c r="G96" s="693"/>
      <c r="H96" s="693"/>
      <c r="I96" s="693"/>
    </row>
    <row r="97" spans="1:12" ht="13.5" customHeight="1" x14ac:dyDescent="0.25">
      <c r="A97" s="694" t="s">
        <v>24</v>
      </c>
      <c r="B97" s="694"/>
      <c r="C97" s="699" t="s">
        <v>96</v>
      </c>
      <c r="D97" s="699"/>
      <c r="E97" s="699"/>
      <c r="F97" s="699"/>
      <c r="G97" s="699"/>
      <c r="H97" s="699"/>
      <c r="I97" s="699"/>
      <c r="K97" s="115">
        <v>2</v>
      </c>
      <c r="L97" s="115">
        <v>6</v>
      </c>
    </row>
    <row r="98" spans="1:12" ht="13.5" customHeight="1" x14ac:dyDescent="0.25">
      <c r="A98" s="710" t="s">
        <v>5</v>
      </c>
      <c r="B98" s="710"/>
      <c r="C98" s="712" t="s">
        <v>26</v>
      </c>
      <c r="D98" s="712"/>
      <c r="E98" s="712"/>
      <c r="F98" s="712"/>
      <c r="G98" s="712"/>
      <c r="H98" s="712"/>
      <c r="I98" s="712"/>
    </row>
    <row r="99" spans="1:12" ht="13.5" customHeight="1" x14ac:dyDescent="0.25">
      <c r="A99" s="710" t="s">
        <v>27</v>
      </c>
      <c r="B99" s="710"/>
      <c r="C99" s="712" t="s">
        <v>236</v>
      </c>
      <c r="D99" s="712"/>
      <c r="E99" s="712"/>
      <c r="F99" s="712"/>
      <c r="G99" s="712"/>
      <c r="H99" s="712"/>
      <c r="I99" s="712"/>
    </row>
    <row r="100" spans="1:12" ht="13.5" customHeight="1" x14ac:dyDescent="0.25">
      <c r="A100" s="710" t="s">
        <v>29</v>
      </c>
      <c r="B100" s="710"/>
      <c r="C100" s="712" t="s">
        <v>191</v>
      </c>
      <c r="D100" s="712"/>
      <c r="E100" s="712"/>
      <c r="F100" s="712"/>
      <c r="G100" s="712"/>
      <c r="H100" s="712"/>
      <c r="I100" s="712"/>
    </row>
    <row r="101" spans="1:12" ht="11.25" customHeight="1" x14ac:dyDescent="0.25">
      <c r="A101" s="714" t="s">
        <v>33</v>
      </c>
      <c r="B101" s="714"/>
      <c r="C101" s="119" t="s">
        <v>34</v>
      </c>
      <c r="D101" s="715" t="s">
        <v>237</v>
      </c>
      <c r="E101" s="715"/>
      <c r="F101" s="715"/>
      <c r="G101" s="715"/>
      <c r="H101" s="715"/>
      <c r="I101" s="715"/>
    </row>
    <row r="102" spans="1:12" ht="45.75" customHeight="1" x14ac:dyDescent="0.25">
      <c r="A102" s="716" t="s">
        <v>37</v>
      </c>
      <c r="B102" s="716"/>
      <c r="C102" s="717" t="s">
        <v>38</v>
      </c>
      <c r="D102" s="120" t="s">
        <v>238</v>
      </c>
      <c r="E102" s="120" t="s">
        <v>239</v>
      </c>
      <c r="F102" s="120" t="s">
        <v>240</v>
      </c>
      <c r="G102" s="120" t="s">
        <v>241</v>
      </c>
      <c r="H102" s="120" t="s">
        <v>242</v>
      </c>
      <c r="I102" s="120" t="s">
        <v>242</v>
      </c>
    </row>
    <row r="103" spans="1:12" ht="13.5" customHeight="1" x14ac:dyDescent="0.25">
      <c r="A103" s="717" t="s">
        <v>197</v>
      </c>
      <c r="B103" s="717" t="s">
        <v>47</v>
      </c>
      <c r="C103" s="717"/>
      <c r="D103" s="120" t="s">
        <v>48</v>
      </c>
      <c r="E103" s="120" t="s">
        <v>243</v>
      </c>
      <c r="F103" s="120" t="s">
        <v>243</v>
      </c>
      <c r="G103" s="120" t="s">
        <v>244</v>
      </c>
      <c r="H103" s="120" t="s">
        <v>52</v>
      </c>
      <c r="I103" s="716" t="s">
        <v>245</v>
      </c>
    </row>
    <row r="104" spans="1:12" ht="34.5" x14ac:dyDescent="0.25">
      <c r="A104" s="717"/>
      <c r="B104" s="717"/>
      <c r="C104" s="717"/>
      <c r="D104" s="120" t="s">
        <v>54</v>
      </c>
      <c r="E104" s="120" t="s">
        <v>246</v>
      </c>
      <c r="F104" s="120" t="s">
        <v>247</v>
      </c>
      <c r="G104" s="120" t="s">
        <v>248</v>
      </c>
      <c r="H104" s="208" t="s">
        <v>249</v>
      </c>
      <c r="I104" s="716"/>
    </row>
    <row r="105" spans="1:12" ht="13.5" x14ac:dyDescent="0.25">
      <c r="A105" s="717"/>
      <c r="B105" s="717"/>
      <c r="C105" s="717"/>
      <c r="D105" s="181" t="s">
        <v>61</v>
      </c>
      <c r="E105" s="181" t="s">
        <v>250</v>
      </c>
      <c r="F105" s="181" t="s">
        <v>251</v>
      </c>
      <c r="G105" s="181" t="s">
        <v>252</v>
      </c>
      <c r="H105" s="181" t="s">
        <v>253</v>
      </c>
      <c r="I105" s="181" t="s">
        <v>253</v>
      </c>
    </row>
    <row r="106" spans="1:12" ht="12" customHeight="1" x14ac:dyDescent="0.25">
      <c r="A106" s="716" t="s">
        <v>211</v>
      </c>
      <c r="B106" s="716" t="s">
        <v>212</v>
      </c>
      <c r="C106" s="209" t="s">
        <v>213</v>
      </c>
      <c r="D106" s="210"/>
      <c r="E106" s="210"/>
      <c r="F106" s="210"/>
      <c r="G106" s="210"/>
      <c r="H106" s="231">
        <f>SUM(H107:H108)</f>
        <v>0</v>
      </c>
      <c r="I106" s="231">
        <f>SUM(I107:I108)</f>
        <v>0</v>
      </c>
    </row>
    <row r="107" spans="1:12" x14ac:dyDescent="0.25">
      <c r="A107" s="716"/>
      <c r="B107" s="716"/>
      <c r="C107" s="212" t="s">
        <v>254</v>
      </c>
      <c r="D107" s="185"/>
      <c r="E107" s="213">
        <v>0</v>
      </c>
      <c r="F107" s="213">
        <v>0</v>
      </c>
      <c r="G107" s="213">
        <v>1</v>
      </c>
      <c r="H107" s="148">
        <f>D107*(E107-F107)/G107</f>
        <v>0</v>
      </c>
      <c r="I107" s="148"/>
      <c r="K107" s="115">
        <v>6</v>
      </c>
      <c r="L107" s="115">
        <f>$K97*100+K107</f>
        <v>206</v>
      </c>
    </row>
    <row r="108" spans="1:12" x14ac:dyDescent="0.25">
      <c r="A108" s="716"/>
      <c r="B108" s="716"/>
      <c r="C108" s="214" t="s">
        <v>255</v>
      </c>
      <c r="D108" s="215"/>
      <c r="E108" s="216">
        <v>0</v>
      </c>
      <c r="F108" s="216">
        <v>0</v>
      </c>
      <c r="G108" s="216">
        <v>20</v>
      </c>
      <c r="H108" s="148">
        <f>D108*(E108-F108)/G108</f>
        <v>0</v>
      </c>
      <c r="I108" s="148"/>
      <c r="K108" s="115">
        <v>6</v>
      </c>
      <c r="L108" s="115">
        <f>$K97*100+K108+$L97*10000</f>
        <v>60206</v>
      </c>
    </row>
    <row r="109" spans="1:12" ht="11.25" customHeight="1" x14ac:dyDescent="0.25">
      <c r="A109" s="7" t="s">
        <v>212</v>
      </c>
      <c r="B109" s="7" t="s">
        <v>211</v>
      </c>
      <c r="C109" s="209" t="s">
        <v>233</v>
      </c>
      <c r="D109" s="217"/>
      <c r="E109" s="218"/>
      <c r="F109" s="218"/>
      <c r="G109" s="219"/>
      <c r="H109" s="231">
        <f>SUM(H110:H111)</f>
        <v>0</v>
      </c>
      <c r="I109" s="231">
        <f>SUM(I110:I111)</f>
        <v>0</v>
      </c>
    </row>
    <row r="110" spans="1:12" x14ac:dyDescent="0.25">
      <c r="A110" s="7"/>
      <c r="B110" s="7"/>
      <c r="C110" s="212" t="s">
        <v>256</v>
      </c>
      <c r="D110" s="136"/>
      <c r="E110" s="143">
        <v>0</v>
      </c>
      <c r="F110" s="143"/>
      <c r="G110" s="221">
        <v>1</v>
      </c>
      <c r="H110" s="148">
        <f>D110*(E110-F110)/G110</f>
        <v>0</v>
      </c>
      <c r="I110" s="148"/>
      <c r="K110" s="115">
        <v>1</v>
      </c>
      <c r="L110" s="115">
        <f>$K97*100+K110</f>
        <v>201</v>
      </c>
    </row>
    <row r="111" spans="1:12" x14ac:dyDescent="0.25">
      <c r="A111" s="7"/>
      <c r="B111" s="7"/>
      <c r="C111" s="212" t="s">
        <v>257</v>
      </c>
      <c r="D111" s="136"/>
      <c r="E111" s="143"/>
      <c r="F111" s="143">
        <v>0</v>
      </c>
      <c r="G111" s="221">
        <v>20</v>
      </c>
      <c r="H111" s="148">
        <f>D111*(E111-F111)/G111</f>
        <v>0</v>
      </c>
      <c r="I111" s="148"/>
      <c r="K111" s="115">
        <v>7</v>
      </c>
      <c r="L111" s="115">
        <f>$K97*100+K111+$L97*10000</f>
        <v>60207</v>
      </c>
    </row>
    <row r="112" spans="1:12" x14ac:dyDescent="0.25">
      <c r="A112" s="730" t="s">
        <v>91</v>
      </c>
      <c r="B112" s="730"/>
      <c r="C112" s="730"/>
      <c r="D112" s="192">
        <f>D107+D110</f>
        <v>0</v>
      </c>
      <c r="E112" s="192"/>
      <c r="F112" s="192"/>
      <c r="G112" s="192"/>
      <c r="H112" s="192">
        <f>H106+H109</f>
        <v>0</v>
      </c>
      <c r="I112" s="192">
        <f>I106+I109</f>
        <v>0</v>
      </c>
    </row>
    <row r="113" spans="1:12" x14ac:dyDescent="0.25">
      <c r="A113" s="115" t="s">
        <v>258</v>
      </c>
      <c r="B113" s="168"/>
      <c r="C113" s="176"/>
      <c r="D113" s="172"/>
      <c r="E113" s="173"/>
      <c r="F113" s="173"/>
      <c r="G113" s="176"/>
      <c r="H113" s="173"/>
      <c r="I113" s="173"/>
    </row>
    <row r="114" spans="1:12" x14ac:dyDescent="0.25">
      <c r="A114" s="223" t="s">
        <v>259</v>
      </c>
      <c r="C114" s="177"/>
      <c r="D114" s="175"/>
      <c r="E114" s="174"/>
      <c r="F114" s="174"/>
      <c r="G114" s="177"/>
      <c r="H114" s="174"/>
      <c r="I114" s="174"/>
    </row>
    <row r="115" spans="1:12" x14ac:dyDescent="0.25">
      <c r="A115" s="692" t="s">
        <v>23</v>
      </c>
      <c r="B115" s="692"/>
      <c r="C115" s="693">
        <f>Presentación!$C$3</f>
        <v>1990</v>
      </c>
      <c r="D115" s="693"/>
      <c r="E115" s="693"/>
      <c r="F115" s="693"/>
      <c r="G115" s="693"/>
      <c r="H115" s="693"/>
      <c r="I115" s="693"/>
    </row>
    <row r="116" spans="1:12" ht="13.5" customHeight="1" x14ac:dyDescent="0.25">
      <c r="A116" s="694" t="s">
        <v>24</v>
      </c>
      <c r="B116" s="694"/>
      <c r="C116" s="699" t="s">
        <v>97</v>
      </c>
      <c r="D116" s="699"/>
      <c r="E116" s="699"/>
      <c r="F116" s="699"/>
      <c r="G116" s="699"/>
      <c r="H116" s="699"/>
      <c r="I116" s="699"/>
      <c r="K116" s="115">
        <v>3</v>
      </c>
      <c r="L116" s="115">
        <v>6</v>
      </c>
    </row>
    <row r="117" spans="1:12" ht="13.5" customHeight="1" x14ac:dyDescent="0.25">
      <c r="A117" s="710" t="s">
        <v>5</v>
      </c>
      <c r="B117" s="710"/>
      <c r="C117" s="712" t="s">
        <v>26</v>
      </c>
      <c r="D117" s="712"/>
      <c r="E117" s="712"/>
      <c r="F117" s="712"/>
      <c r="G117" s="712"/>
      <c r="H117" s="712"/>
      <c r="I117" s="712"/>
    </row>
    <row r="118" spans="1:12" ht="13.5" customHeight="1" x14ac:dyDescent="0.25">
      <c r="A118" s="710" t="s">
        <v>27</v>
      </c>
      <c r="B118" s="710"/>
      <c r="C118" s="712" t="s">
        <v>236</v>
      </c>
      <c r="D118" s="712"/>
      <c r="E118" s="712"/>
      <c r="F118" s="712"/>
      <c r="G118" s="712"/>
      <c r="H118" s="712"/>
      <c r="I118" s="712"/>
    </row>
    <row r="119" spans="1:12" ht="13.5" customHeight="1" x14ac:dyDescent="0.25">
      <c r="A119" s="710" t="s">
        <v>29</v>
      </c>
      <c r="B119" s="710"/>
      <c r="C119" s="712" t="s">
        <v>191</v>
      </c>
      <c r="D119" s="712"/>
      <c r="E119" s="712"/>
      <c r="F119" s="712"/>
      <c r="G119" s="712"/>
      <c r="H119" s="712"/>
      <c r="I119" s="712"/>
    </row>
    <row r="120" spans="1:12" ht="11.25" customHeight="1" x14ac:dyDescent="0.25">
      <c r="A120" s="714" t="s">
        <v>33</v>
      </c>
      <c r="B120" s="714"/>
      <c r="C120" s="119" t="s">
        <v>34</v>
      </c>
      <c r="D120" s="715" t="s">
        <v>237</v>
      </c>
      <c r="E120" s="715"/>
      <c r="F120" s="715"/>
      <c r="G120" s="715"/>
      <c r="H120" s="715"/>
      <c r="I120" s="715"/>
    </row>
    <row r="121" spans="1:12" ht="45.75" customHeight="1" x14ac:dyDescent="0.25">
      <c r="A121" s="716" t="s">
        <v>37</v>
      </c>
      <c r="B121" s="716"/>
      <c r="C121" s="717" t="s">
        <v>38</v>
      </c>
      <c r="D121" s="120" t="s">
        <v>238</v>
      </c>
      <c r="E121" s="120" t="s">
        <v>239</v>
      </c>
      <c r="F121" s="120" t="s">
        <v>240</v>
      </c>
      <c r="G121" s="120" t="s">
        <v>241</v>
      </c>
      <c r="H121" s="120" t="s">
        <v>242</v>
      </c>
      <c r="I121" s="120" t="s">
        <v>242</v>
      </c>
    </row>
    <row r="122" spans="1:12" ht="13.5" customHeight="1" x14ac:dyDescent="0.25">
      <c r="A122" s="717" t="s">
        <v>197</v>
      </c>
      <c r="B122" s="717" t="s">
        <v>47</v>
      </c>
      <c r="C122" s="717"/>
      <c r="D122" s="120" t="s">
        <v>48</v>
      </c>
      <c r="E122" s="120" t="s">
        <v>243</v>
      </c>
      <c r="F122" s="120" t="s">
        <v>243</v>
      </c>
      <c r="G122" s="120" t="s">
        <v>244</v>
      </c>
      <c r="H122" s="120" t="s">
        <v>52</v>
      </c>
      <c r="I122" s="716" t="s">
        <v>245</v>
      </c>
    </row>
    <row r="123" spans="1:12" ht="34.5" x14ac:dyDescent="0.25">
      <c r="A123" s="717"/>
      <c r="B123" s="717"/>
      <c r="C123" s="717"/>
      <c r="D123" s="120" t="s">
        <v>54</v>
      </c>
      <c r="E123" s="120" t="s">
        <v>246</v>
      </c>
      <c r="F123" s="120" t="s">
        <v>247</v>
      </c>
      <c r="G123" s="120" t="s">
        <v>248</v>
      </c>
      <c r="H123" s="208" t="s">
        <v>249</v>
      </c>
      <c r="I123" s="716"/>
    </row>
    <row r="124" spans="1:12" ht="13.5" x14ac:dyDescent="0.25">
      <c r="A124" s="717"/>
      <c r="B124" s="717"/>
      <c r="C124" s="717"/>
      <c r="D124" s="181" t="s">
        <v>61</v>
      </c>
      <c r="E124" s="181" t="s">
        <v>250</v>
      </c>
      <c r="F124" s="181" t="s">
        <v>251</v>
      </c>
      <c r="G124" s="181" t="s">
        <v>252</v>
      </c>
      <c r="H124" s="181" t="s">
        <v>253</v>
      </c>
      <c r="I124" s="181" t="s">
        <v>253</v>
      </c>
    </row>
    <row r="125" spans="1:12" ht="12" customHeight="1" x14ac:dyDescent="0.25">
      <c r="A125" s="716" t="s">
        <v>211</v>
      </c>
      <c r="B125" s="716" t="s">
        <v>212</v>
      </c>
      <c r="C125" s="209" t="s">
        <v>213</v>
      </c>
      <c r="D125" s="210"/>
      <c r="E125" s="210"/>
      <c r="F125" s="210"/>
      <c r="G125" s="210"/>
      <c r="H125" s="231">
        <f>SUM(H126:H127)</f>
        <v>0</v>
      </c>
      <c r="I125" s="231">
        <f>SUM(I126:I127)</f>
        <v>0</v>
      </c>
    </row>
    <row r="126" spans="1:12" x14ac:dyDescent="0.25">
      <c r="A126" s="716"/>
      <c r="B126" s="716"/>
      <c r="C126" s="212" t="s">
        <v>254</v>
      </c>
      <c r="D126" s="185"/>
      <c r="E126" s="213">
        <v>0</v>
      </c>
      <c r="F126" s="213">
        <v>0</v>
      </c>
      <c r="G126" s="213">
        <v>1</v>
      </c>
      <c r="H126" s="148">
        <f>D126*(E126-F126)/G126</f>
        <v>0</v>
      </c>
      <c r="I126" s="148"/>
      <c r="K126" s="115">
        <v>6</v>
      </c>
      <c r="L126" s="115">
        <f>$K116*100+K126</f>
        <v>306</v>
      </c>
    </row>
    <row r="127" spans="1:12" x14ac:dyDescent="0.25">
      <c r="A127" s="716"/>
      <c r="B127" s="716"/>
      <c r="C127" s="214" t="s">
        <v>255</v>
      </c>
      <c r="D127" s="215"/>
      <c r="E127" s="216">
        <v>0</v>
      </c>
      <c r="F127" s="216">
        <v>0</v>
      </c>
      <c r="G127" s="216">
        <v>20</v>
      </c>
      <c r="H127" s="148">
        <f>D127*(E127-F127)/G127</f>
        <v>0</v>
      </c>
      <c r="I127" s="148"/>
      <c r="K127" s="115">
        <v>6</v>
      </c>
      <c r="L127" s="115">
        <f>$K116*100+K127+$L116*10000</f>
        <v>60306</v>
      </c>
    </row>
    <row r="128" spans="1:12" ht="11.25" customHeight="1" x14ac:dyDescent="0.25">
      <c r="A128" s="7" t="s">
        <v>212</v>
      </c>
      <c r="B128" s="7" t="s">
        <v>211</v>
      </c>
      <c r="C128" s="209" t="s">
        <v>233</v>
      </c>
      <c r="D128" s="217"/>
      <c r="E128" s="218"/>
      <c r="F128" s="218"/>
      <c r="G128" s="219"/>
      <c r="H128" s="231">
        <f>SUM(H129:H130)</f>
        <v>0</v>
      </c>
      <c r="I128" s="231">
        <f>SUM(I129:I130)</f>
        <v>0</v>
      </c>
    </row>
    <row r="129" spans="1:12" x14ac:dyDescent="0.25">
      <c r="A129" s="7"/>
      <c r="B129" s="7"/>
      <c r="C129" s="212" t="s">
        <v>256</v>
      </c>
      <c r="D129" s="136"/>
      <c r="E129" s="143">
        <v>0</v>
      </c>
      <c r="F129" s="143"/>
      <c r="G129" s="221">
        <v>1</v>
      </c>
      <c r="H129" s="148">
        <f>D129*(E129-F129)/G129</f>
        <v>0</v>
      </c>
      <c r="I129" s="148"/>
      <c r="K129" s="115">
        <v>1</v>
      </c>
      <c r="L129" s="115">
        <f>$K116*100+K129</f>
        <v>301</v>
      </c>
    </row>
    <row r="130" spans="1:12" x14ac:dyDescent="0.25">
      <c r="A130" s="7"/>
      <c r="B130" s="7"/>
      <c r="C130" s="212" t="s">
        <v>257</v>
      </c>
      <c r="D130" s="136"/>
      <c r="E130" s="143"/>
      <c r="F130" s="143">
        <v>0</v>
      </c>
      <c r="G130" s="221">
        <v>20</v>
      </c>
      <c r="H130" s="148">
        <f>D130*(E130-F130)/G130</f>
        <v>0</v>
      </c>
      <c r="I130" s="148"/>
      <c r="K130" s="115">
        <v>7</v>
      </c>
      <c r="L130" s="115">
        <f>$K116*100+K130+$L116*10000</f>
        <v>60307</v>
      </c>
    </row>
    <row r="131" spans="1:12" x14ac:dyDescent="0.25">
      <c r="A131" s="730" t="s">
        <v>91</v>
      </c>
      <c r="B131" s="730"/>
      <c r="C131" s="730"/>
      <c r="D131" s="192">
        <f>D126+D129</f>
        <v>0</v>
      </c>
      <c r="E131" s="192"/>
      <c r="F131" s="192"/>
      <c r="G131" s="192"/>
      <c r="H131" s="192">
        <f>H125+H128</f>
        <v>0</v>
      </c>
      <c r="I131" s="192">
        <f>I125+I128</f>
        <v>0</v>
      </c>
    </row>
    <row r="132" spans="1:12" x14ac:dyDescent="0.25">
      <c r="A132" s="115" t="s">
        <v>258</v>
      </c>
      <c r="B132" s="168"/>
      <c r="C132" s="176"/>
      <c r="D132" s="172"/>
      <c r="E132" s="173"/>
      <c r="F132" s="173"/>
      <c r="G132" s="176"/>
      <c r="H132" s="173"/>
      <c r="I132" s="173"/>
    </row>
    <row r="133" spans="1:12" x14ac:dyDescent="0.25">
      <c r="A133" s="223" t="s">
        <v>259</v>
      </c>
      <c r="D133" s="173"/>
      <c r="E133" s="173"/>
      <c r="F133" s="173"/>
      <c r="G133" s="176"/>
      <c r="H133" s="232"/>
      <c r="I133" s="232"/>
    </row>
    <row r="134" spans="1:12" x14ac:dyDescent="0.25">
      <c r="A134" s="692" t="s">
        <v>23</v>
      </c>
      <c r="B134" s="692"/>
      <c r="C134" s="693">
        <f>Presentación!$C$3</f>
        <v>1990</v>
      </c>
      <c r="D134" s="693"/>
      <c r="E134" s="693"/>
      <c r="F134" s="693"/>
      <c r="G134" s="693"/>
      <c r="H134" s="693"/>
      <c r="I134" s="693"/>
    </row>
    <row r="135" spans="1:12" ht="13.5" customHeight="1" x14ac:dyDescent="0.25">
      <c r="A135" s="694" t="s">
        <v>24</v>
      </c>
      <c r="B135" s="694"/>
      <c r="C135" s="699" t="s">
        <v>98</v>
      </c>
      <c r="D135" s="699"/>
      <c r="E135" s="699"/>
      <c r="F135" s="699"/>
      <c r="G135" s="699"/>
      <c r="H135" s="699"/>
      <c r="I135" s="699"/>
      <c r="K135" s="115">
        <v>4</v>
      </c>
      <c r="L135" s="115">
        <v>6</v>
      </c>
    </row>
    <row r="136" spans="1:12" ht="13.5" customHeight="1" x14ac:dyDescent="0.25">
      <c r="A136" s="710" t="s">
        <v>5</v>
      </c>
      <c r="B136" s="710"/>
      <c r="C136" s="712" t="s">
        <v>26</v>
      </c>
      <c r="D136" s="712"/>
      <c r="E136" s="712"/>
      <c r="F136" s="712"/>
      <c r="G136" s="712"/>
      <c r="H136" s="712"/>
      <c r="I136" s="712"/>
    </row>
    <row r="137" spans="1:12" ht="13.5" customHeight="1" x14ac:dyDescent="0.25">
      <c r="A137" s="710" t="s">
        <v>27</v>
      </c>
      <c r="B137" s="710"/>
      <c r="C137" s="712" t="s">
        <v>236</v>
      </c>
      <c r="D137" s="712"/>
      <c r="E137" s="712"/>
      <c r="F137" s="712"/>
      <c r="G137" s="712"/>
      <c r="H137" s="712"/>
      <c r="I137" s="712"/>
    </row>
    <row r="138" spans="1:12" ht="13.5" customHeight="1" x14ac:dyDescent="0.25">
      <c r="A138" s="710" t="s">
        <v>29</v>
      </c>
      <c r="B138" s="710"/>
      <c r="C138" s="712" t="s">
        <v>191</v>
      </c>
      <c r="D138" s="712"/>
      <c r="E138" s="712"/>
      <c r="F138" s="712"/>
      <c r="G138" s="712"/>
      <c r="H138" s="712"/>
      <c r="I138" s="712"/>
    </row>
    <row r="139" spans="1:12" ht="11.25" customHeight="1" x14ac:dyDescent="0.25">
      <c r="A139" s="714" t="s">
        <v>33</v>
      </c>
      <c r="B139" s="714"/>
      <c r="C139" s="119" t="s">
        <v>34</v>
      </c>
      <c r="D139" s="715" t="s">
        <v>237</v>
      </c>
      <c r="E139" s="715"/>
      <c r="F139" s="715"/>
      <c r="G139" s="715"/>
      <c r="H139" s="715"/>
      <c r="I139" s="715"/>
    </row>
    <row r="140" spans="1:12" ht="45.75" customHeight="1" x14ac:dyDescent="0.25">
      <c r="A140" s="716" t="s">
        <v>37</v>
      </c>
      <c r="B140" s="716"/>
      <c r="C140" s="717" t="s">
        <v>38</v>
      </c>
      <c r="D140" s="120" t="s">
        <v>238</v>
      </c>
      <c r="E140" s="120" t="s">
        <v>239</v>
      </c>
      <c r="F140" s="120" t="s">
        <v>240</v>
      </c>
      <c r="G140" s="120" t="s">
        <v>241</v>
      </c>
      <c r="H140" s="120" t="s">
        <v>242</v>
      </c>
      <c r="I140" s="120" t="s">
        <v>242</v>
      </c>
    </row>
    <row r="141" spans="1:12" ht="13.5" customHeight="1" x14ac:dyDescent="0.25">
      <c r="A141" s="717" t="s">
        <v>197</v>
      </c>
      <c r="B141" s="717" t="s">
        <v>47</v>
      </c>
      <c r="C141" s="717"/>
      <c r="D141" s="120" t="s">
        <v>48</v>
      </c>
      <c r="E141" s="120" t="s">
        <v>243</v>
      </c>
      <c r="F141" s="120" t="s">
        <v>243</v>
      </c>
      <c r="G141" s="120" t="s">
        <v>244</v>
      </c>
      <c r="H141" s="120" t="s">
        <v>52</v>
      </c>
      <c r="I141" s="716" t="s">
        <v>245</v>
      </c>
    </row>
    <row r="142" spans="1:12" ht="26.25" customHeight="1" x14ac:dyDescent="0.25">
      <c r="A142" s="717"/>
      <c r="B142" s="717"/>
      <c r="C142" s="717"/>
      <c r="D142" s="120" t="s">
        <v>54</v>
      </c>
      <c r="E142" s="120" t="s">
        <v>246</v>
      </c>
      <c r="F142" s="120" t="s">
        <v>247</v>
      </c>
      <c r="G142" s="120" t="s">
        <v>248</v>
      </c>
      <c r="H142" s="208" t="s">
        <v>249</v>
      </c>
      <c r="I142" s="716"/>
    </row>
    <row r="143" spans="1:12" ht="13.5" x14ac:dyDescent="0.25">
      <c r="A143" s="717"/>
      <c r="B143" s="717"/>
      <c r="C143" s="717"/>
      <c r="D143" s="181" t="s">
        <v>61</v>
      </c>
      <c r="E143" s="181" t="s">
        <v>250</v>
      </c>
      <c r="F143" s="181" t="s">
        <v>251</v>
      </c>
      <c r="G143" s="181" t="s">
        <v>252</v>
      </c>
      <c r="H143" s="181" t="s">
        <v>253</v>
      </c>
      <c r="I143" s="181" t="s">
        <v>253</v>
      </c>
    </row>
    <row r="144" spans="1:12" ht="12" customHeight="1" x14ac:dyDescent="0.25">
      <c r="A144" s="716" t="s">
        <v>211</v>
      </c>
      <c r="B144" s="716" t="s">
        <v>212</v>
      </c>
      <c r="C144" s="209" t="s">
        <v>213</v>
      </c>
      <c r="D144" s="210"/>
      <c r="E144" s="210"/>
      <c r="F144" s="210"/>
      <c r="G144" s="210"/>
      <c r="H144" s="231">
        <f>SUM(H145:H146)</f>
        <v>0</v>
      </c>
      <c r="I144" s="231">
        <f>SUM(I145:I146)</f>
        <v>0</v>
      </c>
    </row>
    <row r="145" spans="1:12" x14ac:dyDescent="0.25">
      <c r="A145" s="716"/>
      <c r="B145" s="716"/>
      <c r="C145" s="212" t="s">
        <v>254</v>
      </c>
      <c r="D145" s="185"/>
      <c r="E145" s="213">
        <v>0</v>
      </c>
      <c r="F145" s="213">
        <v>0</v>
      </c>
      <c r="G145" s="213">
        <v>1</v>
      </c>
      <c r="H145" s="148">
        <f>D145*(E145-F145)/G145</f>
        <v>0</v>
      </c>
      <c r="I145" s="148"/>
      <c r="K145" s="115">
        <v>6</v>
      </c>
      <c r="L145" s="115">
        <f>$K135*100+K145</f>
        <v>406</v>
      </c>
    </row>
    <row r="146" spans="1:12" x14ac:dyDescent="0.25">
      <c r="A146" s="716"/>
      <c r="B146" s="716"/>
      <c r="C146" s="214" t="s">
        <v>255</v>
      </c>
      <c r="D146" s="215"/>
      <c r="E146" s="216">
        <v>0</v>
      </c>
      <c r="F146" s="216">
        <v>0</v>
      </c>
      <c r="G146" s="216">
        <v>20</v>
      </c>
      <c r="H146" s="148">
        <f>D146*(E146-F146)/G146</f>
        <v>0</v>
      </c>
      <c r="I146" s="148"/>
      <c r="K146" s="115">
        <v>6</v>
      </c>
      <c r="L146" s="115">
        <f>$K135*100+K146+$L135*10000</f>
        <v>60406</v>
      </c>
    </row>
    <row r="147" spans="1:12" ht="11.25" customHeight="1" x14ac:dyDescent="0.25">
      <c r="A147" s="7" t="s">
        <v>212</v>
      </c>
      <c r="B147" s="7" t="s">
        <v>211</v>
      </c>
      <c r="C147" s="209" t="s">
        <v>233</v>
      </c>
      <c r="D147" s="217"/>
      <c r="E147" s="218"/>
      <c r="F147" s="218"/>
      <c r="G147" s="219"/>
      <c r="H147" s="231">
        <f>SUM(H148:H149)</f>
        <v>0</v>
      </c>
      <c r="I147" s="231">
        <f>SUM(I148:I149)</f>
        <v>0</v>
      </c>
    </row>
    <row r="148" spans="1:12" x14ac:dyDescent="0.25">
      <c r="A148" s="7"/>
      <c r="B148" s="7"/>
      <c r="C148" s="212" t="s">
        <v>256</v>
      </c>
      <c r="D148" s="136"/>
      <c r="E148" s="143">
        <v>0</v>
      </c>
      <c r="F148" s="143"/>
      <c r="G148" s="221">
        <v>1</v>
      </c>
      <c r="H148" s="148">
        <f>D148*(E148-F148)/G148</f>
        <v>0</v>
      </c>
      <c r="I148" s="148"/>
      <c r="K148" s="115">
        <v>1</v>
      </c>
      <c r="L148" s="115">
        <f>$K135*100+K148</f>
        <v>401</v>
      </c>
    </row>
    <row r="149" spans="1:12" x14ac:dyDescent="0.25">
      <c r="A149" s="7"/>
      <c r="B149" s="7"/>
      <c r="C149" s="212" t="s">
        <v>257</v>
      </c>
      <c r="D149" s="136"/>
      <c r="E149" s="143"/>
      <c r="F149" s="143">
        <v>0</v>
      </c>
      <c r="G149" s="221">
        <v>20</v>
      </c>
      <c r="H149" s="148">
        <f>D149*(E149-F149)/G149</f>
        <v>0</v>
      </c>
      <c r="I149" s="148"/>
      <c r="K149" s="115">
        <v>7</v>
      </c>
      <c r="L149" s="115">
        <f>$K135*100+K149+$L135*10000</f>
        <v>60407</v>
      </c>
    </row>
    <row r="150" spans="1:12" x14ac:dyDescent="0.25">
      <c r="A150" s="730" t="s">
        <v>91</v>
      </c>
      <c r="B150" s="730"/>
      <c r="C150" s="730"/>
      <c r="D150" s="192">
        <f>D145+D148</f>
        <v>0</v>
      </c>
      <c r="E150" s="192"/>
      <c r="F150" s="192"/>
      <c r="G150" s="192"/>
      <c r="H150" s="192">
        <f>H144+H147</f>
        <v>0</v>
      </c>
      <c r="I150" s="192">
        <f>I144+I147</f>
        <v>0</v>
      </c>
    </row>
    <row r="151" spans="1:12" x14ac:dyDescent="0.25">
      <c r="A151" s="115" t="s">
        <v>258</v>
      </c>
      <c r="B151" s="168"/>
      <c r="C151" s="176"/>
      <c r="D151" s="172"/>
      <c r="E151" s="173"/>
      <c r="F151" s="173"/>
      <c r="G151" s="176"/>
      <c r="H151" s="173"/>
      <c r="I151" s="173"/>
    </row>
    <row r="152" spans="1:12" x14ac:dyDescent="0.25">
      <c r="A152" s="223" t="s">
        <v>259</v>
      </c>
      <c r="D152" s="173"/>
      <c r="E152" s="173"/>
      <c r="F152" s="173"/>
      <c r="G152" s="176"/>
      <c r="H152" s="232"/>
      <c r="I152" s="232"/>
    </row>
    <row r="153" spans="1:12" x14ac:dyDescent="0.25">
      <c r="A153" s="692" t="s">
        <v>23</v>
      </c>
      <c r="B153" s="692"/>
      <c r="C153" s="693">
        <f>Presentación!$C$3</f>
        <v>1990</v>
      </c>
      <c r="D153" s="693"/>
      <c r="E153" s="693"/>
      <c r="F153" s="693"/>
      <c r="G153" s="693"/>
      <c r="H153" s="693"/>
      <c r="I153" s="693"/>
    </row>
    <row r="154" spans="1:12" ht="13.5" customHeight="1" x14ac:dyDescent="0.25">
      <c r="A154" s="694" t="s">
        <v>24</v>
      </c>
      <c r="B154" s="694"/>
      <c r="C154" s="699" t="s">
        <v>99</v>
      </c>
      <c r="D154" s="699"/>
      <c r="E154" s="699"/>
      <c r="F154" s="699"/>
      <c r="G154" s="699"/>
      <c r="H154" s="699"/>
      <c r="I154" s="699"/>
      <c r="K154" s="115">
        <v>5</v>
      </c>
      <c r="L154" s="115">
        <v>6</v>
      </c>
    </row>
    <row r="155" spans="1:12" ht="13.5" customHeight="1" x14ac:dyDescent="0.25">
      <c r="A155" s="710" t="s">
        <v>5</v>
      </c>
      <c r="B155" s="710"/>
      <c r="C155" s="712" t="s">
        <v>26</v>
      </c>
      <c r="D155" s="712"/>
      <c r="E155" s="712"/>
      <c r="F155" s="712"/>
      <c r="G155" s="712"/>
      <c r="H155" s="712"/>
      <c r="I155" s="712"/>
    </row>
    <row r="156" spans="1:12" ht="13.5" customHeight="1" x14ac:dyDescent="0.25">
      <c r="A156" s="710" t="s">
        <v>27</v>
      </c>
      <c r="B156" s="710"/>
      <c r="C156" s="712" t="s">
        <v>236</v>
      </c>
      <c r="D156" s="712"/>
      <c r="E156" s="712"/>
      <c r="F156" s="712"/>
      <c r="G156" s="712"/>
      <c r="H156" s="712"/>
      <c r="I156" s="712"/>
    </row>
    <row r="157" spans="1:12" ht="13.5" customHeight="1" x14ac:dyDescent="0.25">
      <c r="A157" s="710" t="s">
        <v>29</v>
      </c>
      <c r="B157" s="710"/>
      <c r="C157" s="712" t="s">
        <v>191</v>
      </c>
      <c r="D157" s="712"/>
      <c r="E157" s="712"/>
      <c r="F157" s="712"/>
      <c r="G157" s="712"/>
      <c r="H157" s="712"/>
      <c r="I157" s="712"/>
    </row>
    <row r="158" spans="1:12" ht="11.25" customHeight="1" x14ac:dyDescent="0.25">
      <c r="A158" s="714" t="s">
        <v>33</v>
      </c>
      <c r="B158" s="714"/>
      <c r="C158" s="119" t="s">
        <v>34</v>
      </c>
      <c r="D158" s="715" t="s">
        <v>237</v>
      </c>
      <c r="E158" s="715"/>
      <c r="F158" s="715"/>
      <c r="G158" s="715"/>
      <c r="H158" s="715"/>
      <c r="I158" s="715"/>
    </row>
    <row r="159" spans="1:12" ht="45.75" customHeight="1" x14ac:dyDescent="0.25">
      <c r="A159" s="716" t="s">
        <v>37</v>
      </c>
      <c r="B159" s="716"/>
      <c r="C159" s="717" t="s">
        <v>38</v>
      </c>
      <c r="D159" s="120" t="s">
        <v>238</v>
      </c>
      <c r="E159" s="120" t="s">
        <v>239</v>
      </c>
      <c r="F159" s="120" t="s">
        <v>240</v>
      </c>
      <c r="G159" s="120" t="s">
        <v>241</v>
      </c>
      <c r="H159" s="120" t="s">
        <v>242</v>
      </c>
      <c r="I159" s="120" t="s">
        <v>242</v>
      </c>
    </row>
    <row r="160" spans="1:12" ht="13.5" customHeight="1" x14ac:dyDescent="0.25">
      <c r="A160" s="717" t="s">
        <v>197</v>
      </c>
      <c r="B160" s="717" t="s">
        <v>47</v>
      </c>
      <c r="C160" s="717"/>
      <c r="D160" s="120" t="s">
        <v>48</v>
      </c>
      <c r="E160" s="120" t="s">
        <v>243</v>
      </c>
      <c r="F160" s="120" t="s">
        <v>243</v>
      </c>
      <c r="G160" s="120" t="s">
        <v>244</v>
      </c>
      <c r="H160" s="120" t="s">
        <v>52</v>
      </c>
      <c r="I160" s="716" t="s">
        <v>245</v>
      </c>
    </row>
    <row r="161" spans="1:12" ht="34.5" x14ac:dyDescent="0.25">
      <c r="A161" s="717"/>
      <c r="B161" s="717"/>
      <c r="C161" s="717"/>
      <c r="D161" s="120" t="s">
        <v>54</v>
      </c>
      <c r="E161" s="120" t="s">
        <v>246</v>
      </c>
      <c r="F161" s="120" t="s">
        <v>247</v>
      </c>
      <c r="G161" s="120" t="s">
        <v>248</v>
      </c>
      <c r="H161" s="208" t="s">
        <v>249</v>
      </c>
      <c r="I161" s="716"/>
    </row>
    <row r="162" spans="1:12" ht="13.5" x14ac:dyDescent="0.25">
      <c r="A162" s="717"/>
      <c r="B162" s="717"/>
      <c r="C162" s="717"/>
      <c r="D162" s="181" t="s">
        <v>61</v>
      </c>
      <c r="E162" s="181" t="s">
        <v>250</v>
      </c>
      <c r="F162" s="181" t="s">
        <v>251</v>
      </c>
      <c r="G162" s="181" t="s">
        <v>252</v>
      </c>
      <c r="H162" s="181" t="s">
        <v>253</v>
      </c>
      <c r="I162" s="181" t="s">
        <v>253</v>
      </c>
    </row>
    <row r="163" spans="1:12" ht="12" customHeight="1" x14ac:dyDescent="0.25">
      <c r="A163" s="716" t="s">
        <v>211</v>
      </c>
      <c r="B163" s="716" t="s">
        <v>212</v>
      </c>
      <c r="C163" s="209" t="s">
        <v>213</v>
      </c>
      <c r="D163" s="210"/>
      <c r="E163" s="210"/>
      <c r="F163" s="210"/>
      <c r="G163" s="210"/>
      <c r="H163" s="231">
        <f>SUM(H164:H165)</f>
        <v>0</v>
      </c>
      <c r="I163" s="231">
        <f>SUM(I164:I165)</f>
        <v>0</v>
      </c>
    </row>
    <row r="164" spans="1:12" x14ac:dyDescent="0.25">
      <c r="A164" s="716"/>
      <c r="B164" s="716"/>
      <c r="C164" s="212" t="s">
        <v>254</v>
      </c>
      <c r="D164" s="185"/>
      <c r="E164" s="213">
        <v>0</v>
      </c>
      <c r="F164" s="213">
        <v>0</v>
      </c>
      <c r="G164" s="213">
        <v>1</v>
      </c>
      <c r="H164" s="148">
        <f>D164*(E164-F164)/G164</f>
        <v>0</v>
      </c>
      <c r="I164" s="148"/>
      <c r="K164" s="115">
        <v>6</v>
      </c>
      <c r="L164" s="115">
        <f>$K154*100+K164</f>
        <v>506</v>
      </c>
    </row>
    <row r="165" spans="1:12" x14ac:dyDescent="0.25">
      <c r="A165" s="716"/>
      <c r="B165" s="716"/>
      <c r="C165" s="214" t="s">
        <v>255</v>
      </c>
      <c r="D165" s="215"/>
      <c r="E165" s="216">
        <v>0</v>
      </c>
      <c r="F165" s="216">
        <v>0</v>
      </c>
      <c r="G165" s="216">
        <v>20</v>
      </c>
      <c r="H165" s="148">
        <f>D165*(E165-F165)/G165</f>
        <v>0</v>
      </c>
      <c r="I165" s="148"/>
      <c r="K165" s="115">
        <v>6</v>
      </c>
      <c r="L165" s="115">
        <f>$K154*100+K165+$L154*10000</f>
        <v>60506</v>
      </c>
    </row>
    <row r="166" spans="1:12" ht="11.25" customHeight="1" x14ac:dyDescent="0.25">
      <c r="A166" s="7" t="s">
        <v>212</v>
      </c>
      <c r="B166" s="7" t="s">
        <v>211</v>
      </c>
      <c r="C166" s="209" t="s">
        <v>233</v>
      </c>
      <c r="D166" s="217"/>
      <c r="E166" s="218"/>
      <c r="F166" s="218"/>
      <c r="G166" s="219"/>
      <c r="H166" s="231">
        <f>SUM(H167:H168)</f>
        <v>0</v>
      </c>
      <c r="I166" s="231">
        <f>SUM(I167:I168)</f>
        <v>0</v>
      </c>
    </row>
    <row r="167" spans="1:12" x14ac:dyDescent="0.25">
      <c r="A167" s="7"/>
      <c r="B167" s="7"/>
      <c r="C167" s="212" t="s">
        <v>256</v>
      </c>
      <c r="D167" s="136"/>
      <c r="E167" s="143">
        <v>0</v>
      </c>
      <c r="F167" s="143"/>
      <c r="G167" s="221">
        <v>1</v>
      </c>
      <c r="H167" s="148">
        <f>D167*(E167-F167)/G167</f>
        <v>0</v>
      </c>
      <c r="I167" s="148"/>
      <c r="K167" s="115">
        <v>1</v>
      </c>
      <c r="L167" s="115">
        <f>$K154*100+K167</f>
        <v>501</v>
      </c>
    </row>
    <row r="168" spans="1:12" ht="11.25" customHeight="1" x14ac:dyDescent="0.25">
      <c r="A168" s="7"/>
      <c r="B168" s="7"/>
      <c r="C168" s="212" t="s">
        <v>257</v>
      </c>
      <c r="D168" s="136"/>
      <c r="E168" s="143"/>
      <c r="F168" s="143">
        <v>0</v>
      </c>
      <c r="G168" s="221">
        <v>20</v>
      </c>
      <c r="H168" s="148">
        <f>D168*(E168-F168)/G168</f>
        <v>0</v>
      </c>
      <c r="I168" s="148"/>
      <c r="K168" s="115">
        <v>7</v>
      </c>
      <c r="L168" s="115">
        <f>$K154*100+K168+$L154*10000</f>
        <v>60507</v>
      </c>
    </row>
    <row r="169" spans="1:12" x14ac:dyDescent="0.25">
      <c r="A169" s="730" t="s">
        <v>91</v>
      </c>
      <c r="B169" s="730"/>
      <c r="C169" s="730"/>
      <c r="D169" s="192">
        <f>D164+D167</f>
        <v>0</v>
      </c>
      <c r="E169" s="192"/>
      <c r="F169" s="192"/>
      <c r="G169" s="192"/>
      <c r="H169" s="192">
        <f>H163+H166</f>
        <v>0</v>
      </c>
      <c r="I169" s="192">
        <f>I163+I166</f>
        <v>0</v>
      </c>
    </row>
    <row r="170" spans="1:12" x14ac:dyDescent="0.25">
      <c r="A170" s="115" t="s">
        <v>258</v>
      </c>
      <c r="B170" s="168"/>
      <c r="C170" s="176"/>
      <c r="D170" s="172"/>
      <c r="E170" s="173"/>
      <c r="F170" s="173"/>
      <c r="G170" s="176"/>
      <c r="H170" s="173"/>
      <c r="I170" s="173"/>
    </row>
    <row r="171" spans="1:12" x14ac:dyDescent="0.25">
      <c r="A171" s="223" t="s">
        <v>259</v>
      </c>
      <c r="D171" s="173"/>
      <c r="E171" s="173"/>
      <c r="F171" s="173"/>
      <c r="G171" s="176"/>
      <c r="H171" s="232"/>
      <c r="I171" s="232"/>
    </row>
    <row r="172" spans="1:12" x14ac:dyDescent="0.25">
      <c r="A172" s="692" t="s">
        <v>23</v>
      </c>
      <c r="B172" s="692"/>
      <c r="C172" s="693">
        <f>Presentación!$C$3</f>
        <v>1990</v>
      </c>
      <c r="D172" s="693"/>
      <c r="E172" s="693"/>
      <c r="F172" s="693"/>
      <c r="G172" s="693"/>
      <c r="H172" s="693"/>
      <c r="I172" s="693"/>
    </row>
    <row r="173" spans="1:12" ht="13.5" customHeight="1" x14ac:dyDescent="0.25">
      <c r="A173" s="694" t="s">
        <v>24</v>
      </c>
      <c r="B173" s="694"/>
      <c r="C173" s="699" t="s">
        <v>100</v>
      </c>
      <c r="D173" s="699"/>
      <c r="E173" s="699"/>
      <c r="F173" s="699"/>
      <c r="G173" s="699"/>
      <c r="H173" s="699"/>
      <c r="I173" s="699"/>
      <c r="K173" s="115">
        <v>13</v>
      </c>
      <c r="L173" s="115">
        <v>6</v>
      </c>
    </row>
    <row r="174" spans="1:12" ht="13.5" customHeight="1" x14ac:dyDescent="0.25">
      <c r="A174" s="710" t="s">
        <v>5</v>
      </c>
      <c r="B174" s="710"/>
      <c r="C174" s="712" t="s">
        <v>26</v>
      </c>
      <c r="D174" s="712"/>
      <c r="E174" s="712"/>
      <c r="F174" s="712"/>
      <c r="G174" s="712"/>
      <c r="H174" s="712"/>
      <c r="I174" s="712"/>
    </row>
    <row r="175" spans="1:12" ht="13.5" customHeight="1" x14ac:dyDescent="0.25">
      <c r="A175" s="710" t="s">
        <v>27</v>
      </c>
      <c r="B175" s="710"/>
      <c r="C175" s="712" t="s">
        <v>236</v>
      </c>
      <c r="D175" s="712"/>
      <c r="E175" s="712"/>
      <c r="F175" s="712"/>
      <c r="G175" s="712"/>
      <c r="H175" s="712"/>
      <c r="I175" s="712"/>
    </row>
    <row r="176" spans="1:12" ht="13.5" customHeight="1" x14ac:dyDescent="0.25">
      <c r="A176" s="710" t="s">
        <v>29</v>
      </c>
      <c r="B176" s="710"/>
      <c r="C176" s="712" t="s">
        <v>191</v>
      </c>
      <c r="D176" s="712"/>
      <c r="E176" s="712"/>
      <c r="F176" s="712"/>
      <c r="G176" s="712"/>
      <c r="H176" s="712"/>
      <c r="I176" s="712"/>
    </row>
    <row r="177" spans="1:12" ht="11.25" customHeight="1" x14ac:dyDescent="0.25">
      <c r="A177" s="714" t="s">
        <v>33</v>
      </c>
      <c r="B177" s="714"/>
      <c r="C177" s="119" t="s">
        <v>34</v>
      </c>
      <c r="D177" s="715" t="s">
        <v>237</v>
      </c>
      <c r="E177" s="715"/>
      <c r="F177" s="715"/>
      <c r="G177" s="715"/>
      <c r="H177" s="715"/>
      <c r="I177" s="715"/>
    </row>
    <row r="178" spans="1:12" ht="45.75" customHeight="1" x14ac:dyDescent="0.25">
      <c r="A178" s="716" t="s">
        <v>37</v>
      </c>
      <c r="B178" s="716"/>
      <c r="C178" s="717" t="s">
        <v>38</v>
      </c>
      <c r="D178" s="120" t="s">
        <v>238</v>
      </c>
      <c r="E178" s="120" t="s">
        <v>239</v>
      </c>
      <c r="F178" s="120" t="s">
        <v>240</v>
      </c>
      <c r="G178" s="120" t="s">
        <v>241</v>
      </c>
      <c r="H178" s="120" t="s">
        <v>242</v>
      </c>
      <c r="I178" s="120" t="s">
        <v>242</v>
      </c>
    </row>
    <row r="179" spans="1:12" ht="13.5" customHeight="1" x14ac:dyDescent="0.25">
      <c r="A179" s="717" t="s">
        <v>197</v>
      </c>
      <c r="B179" s="717" t="s">
        <v>47</v>
      </c>
      <c r="C179" s="717"/>
      <c r="D179" s="120" t="s">
        <v>48</v>
      </c>
      <c r="E179" s="120" t="s">
        <v>243</v>
      </c>
      <c r="F179" s="120" t="s">
        <v>243</v>
      </c>
      <c r="G179" s="120" t="s">
        <v>244</v>
      </c>
      <c r="H179" s="120" t="s">
        <v>52</v>
      </c>
      <c r="I179" s="716" t="s">
        <v>245</v>
      </c>
    </row>
    <row r="180" spans="1:12" ht="34.5" x14ac:dyDescent="0.25">
      <c r="A180" s="717"/>
      <c r="B180" s="717"/>
      <c r="C180" s="717"/>
      <c r="D180" s="120" t="s">
        <v>54</v>
      </c>
      <c r="E180" s="120" t="s">
        <v>246</v>
      </c>
      <c r="F180" s="120" t="s">
        <v>247</v>
      </c>
      <c r="G180" s="120" t="s">
        <v>248</v>
      </c>
      <c r="H180" s="208" t="s">
        <v>249</v>
      </c>
      <c r="I180" s="716"/>
    </row>
    <row r="181" spans="1:12" ht="13.5" x14ac:dyDescent="0.25">
      <c r="A181" s="717"/>
      <c r="B181" s="717"/>
      <c r="C181" s="717"/>
      <c r="D181" s="181" t="s">
        <v>61</v>
      </c>
      <c r="E181" s="181" t="s">
        <v>250</v>
      </c>
      <c r="F181" s="181" t="s">
        <v>251</v>
      </c>
      <c r="G181" s="181" t="s">
        <v>252</v>
      </c>
      <c r="H181" s="181" t="s">
        <v>253</v>
      </c>
      <c r="I181" s="181" t="s">
        <v>253</v>
      </c>
    </row>
    <row r="182" spans="1:12" ht="12" customHeight="1" x14ac:dyDescent="0.25">
      <c r="A182" s="716" t="s">
        <v>211</v>
      </c>
      <c r="B182" s="716" t="s">
        <v>212</v>
      </c>
      <c r="C182" s="209" t="s">
        <v>213</v>
      </c>
      <c r="D182" s="210"/>
      <c r="E182" s="210"/>
      <c r="F182" s="210"/>
      <c r="G182" s="210"/>
      <c r="H182" s="231">
        <f>SUM(H183:H184)</f>
        <v>0</v>
      </c>
      <c r="I182" s="231">
        <f>SUM(I183:I184)</f>
        <v>0</v>
      </c>
    </row>
    <row r="183" spans="1:12" x14ac:dyDescent="0.25">
      <c r="A183" s="716"/>
      <c r="B183" s="716"/>
      <c r="C183" s="212" t="s">
        <v>254</v>
      </c>
      <c r="D183" s="185"/>
      <c r="E183" s="213">
        <v>0</v>
      </c>
      <c r="F183" s="213">
        <v>0</v>
      </c>
      <c r="G183" s="213">
        <v>1</v>
      </c>
      <c r="H183" s="148">
        <f>D183*(E183-F183)/G183</f>
        <v>0</v>
      </c>
      <c r="I183" s="148"/>
      <c r="K183" s="115">
        <v>6</v>
      </c>
      <c r="L183" s="115">
        <f>$K173*100+K183</f>
        <v>1306</v>
      </c>
    </row>
    <row r="184" spans="1:12" x14ac:dyDescent="0.25">
      <c r="A184" s="716"/>
      <c r="B184" s="716"/>
      <c r="C184" s="214" t="s">
        <v>255</v>
      </c>
      <c r="D184" s="215"/>
      <c r="E184" s="216">
        <v>0</v>
      </c>
      <c r="F184" s="216">
        <v>0</v>
      </c>
      <c r="G184" s="216">
        <v>20</v>
      </c>
      <c r="H184" s="148">
        <f>D184*(E184-F184)/G184</f>
        <v>0</v>
      </c>
      <c r="I184" s="148"/>
      <c r="K184" s="115">
        <v>6</v>
      </c>
      <c r="L184" s="115">
        <f>$K173*100+K184+$L173*10000</f>
        <v>61306</v>
      </c>
    </row>
    <row r="185" spans="1:12" ht="11.25" customHeight="1" x14ac:dyDescent="0.25">
      <c r="A185" s="7" t="s">
        <v>212</v>
      </c>
      <c r="B185" s="7" t="s">
        <v>211</v>
      </c>
      <c r="C185" s="209" t="s">
        <v>233</v>
      </c>
      <c r="D185" s="217"/>
      <c r="E185" s="218"/>
      <c r="F185" s="218"/>
      <c r="G185" s="219"/>
      <c r="H185" s="231">
        <f>SUM(H186:H187)</f>
        <v>0</v>
      </c>
      <c r="I185" s="231">
        <f>SUM(I186:I187)</f>
        <v>0</v>
      </c>
    </row>
    <row r="186" spans="1:12" x14ac:dyDescent="0.25">
      <c r="A186" s="7"/>
      <c r="B186" s="7"/>
      <c r="C186" s="212" t="s">
        <v>256</v>
      </c>
      <c r="D186" s="136"/>
      <c r="E186" s="143">
        <v>0</v>
      </c>
      <c r="F186" s="143"/>
      <c r="G186" s="221">
        <v>1</v>
      </c>
      <c r="H186" s="148">
        <f>D186*(E186-F186)/G186</f>
        <v>0</v>
      </c>
      <c r="I186" s="148"/>
      <c r="K186" s="115">
        <v>1</v>
      </c>
      <c r="L186" s="115">
        <f>$K173*100+K186</f>
        <v>1301</v>
      </c>
    </row>
    <row r="187" spans="1:12" x14ac:dyDescent="0.25">
      <c r="A187" s="7"/>
      <c r="B187" s="7"/>
      <c r="C187" s="212" t="s">
        <v>257</v>
      </c>
      <c r="D187" s="222"/>
      <c r="E187" s="143"/>
      <c r="F187" s="143">
        <v>0</v>
      </c>
      <c r="G187" s="221">
        <v>20</v>
      </c>
      <c r="H187" s="148">
        <f>D187*(E187-F187)/G187</f>
        <v>0</v>
      </c>
      <c r="I187" s="148"/>
      <c r="K187" s="115">
        <v>7</v>
      </c>
      <c r="L187" s="115">
        <f>$K173*100+K187+$L173*10000</f>
        <v>61307</v>
      </c>
    </row>
    <row r="188" spans="1:12" x14ac:dyDescent="0.25">
      <c r="A188" s="730" t="s">
        <v>91</v>
      </c>
      <c r="B188" s="730"/>
      <c r="C188" s="730"/>
      <c r="D188" s="192">
        <f>D183+D186</f>
        <v>0</v>
      </c>
      <c r="E188" s="192"/>
      <c r="F188" s="192"/>
      <c r="G188" s="192"/>
      <c r="H188" s="192">
        <f>H182+H185</f>
        <v>0</v>
      </c>
      <c r="I188" s="192">
        <f>I182+I185</f>
        <v>0</v>
      </c>
    </row>
    <row r="189" spans="1:12" x14ac:dyDescent="0.25">
      <c r="A189" s="115" t="s">
        <v>258</v>
      </c>
      <c r="B189" s="168"/>
      <c r="C189" s="176"/>
      <c r="D189" s="172"/>
      <c r="E189" s="173"/>
      <c r="F189" s="173"/>
      <c r="G189" s="176"/>
      <c r="H189" s="173"/>
      <c r="I189" s="173"/>
    </row>
    <row r="190" spans="1:12" x14ac:dyDescent="0.25">
      <c r="A190" s="223" t="s">
        <v>259</v>
      </c>
      <c r="D190" s="174"/>
      <c r="E190" s="174"/>
      <c r="F190" s="174"/>
      <c r="G190" s="177"/>
      <c r="H190" s="233"/>
      <c r="I190" s="233"/>
    </row>
    <row r="191" spans="1:12" x14ac:dyDescent="0.25">
      <c r="A191" s="692" t="s">
        <v>23</v>
      </c>
      <c r="B191" s="692"/>
      <c r="C191" s="693">
        <f>Presentación!$C$3</f>
        <v>1990</v>
      </c>
      <c r="D191" s="693"/>
      <c r="E191" s="693"/>
      <c r="F191" s="693"/>
      <c r="G191" s="693"/>
      <c r="H191" s="693"/>
      <c r="I191" s="693"/>
    </row>
    <row r="192" spans="1:12" ht="13.5" customHeight="1" x14ac:dyDescent="0.25">
      <c r="A192" s="694" t="s">
        <v>24</v>
      </c>
      <c r="B192" s="694"/>
      <c r="C192" s="699" t="s">
        <v>101</v>
      </c>
      <c r="D192" s="699"/>
      <c r="E192" s="699"/>
      <c r="F192" s="699"/>
      <c r="G192" s="699"/>
      <c r="H192" s="699"/>
      <c r="I192" s="699"/>
      <c r="K192" s="115">
        <v>6</v>
      </c>
      <c r="L192" s="115">
        <v>6</v>
      </c>
    </row>
    <row r="193" spans="1:12" ht="13.5" customHeight="1" x14ac:dyDescent="0.25">
      <c r="A193" s="710" t="s">
        <v>5</v>
      </c>
      <c r="B193" s="710"/>
      <c r="C193" s="712" t="s">
        <v>26</v>
      </c>
      <c r="D193" s="712"/>
      <c r="E193" s="712"/>
      <c r="F193" s="712"/>
      <c r="G193" s="712"/>
      <c r="H193" s="712"/>
      <c r="I193" s="712"/>
    </row>
    <row r="194" spans="1:12" ht="13.5" customHeight="1" x14ac:dyDescent="0.25">
      <c r="A194" s="710" t="s">
        <v>27</v>
      </c>
      <c r="B194" s="710"/>
      <c r="C194" s="712" t="s">
        <v>236</v>
      </c>
      <c r="D194" s="712"/>
      <c r="E194" s="712"/>
      <c r="F194" s="712"/>
      <c r="G194" s="712"/>
      <c r="H194" s="712"/>
      <c r="I194" s="712"/>
    </row>
    <row r="195" spans="1:12" ht="13.5" customHeight="1" x14ac:dyDescent="0.25">
      <c r="A195" s="710" t="s">
        <v>29</v>
      </c>
      <c r="B195" s="710"/>
      <c r="C195" s="712" t="s">
        <v>191</v>
      </c>
      <c r="D195" s="712"/>
      <c r="E195" s="712"/>
      <c r="F195" s="712"/>
      <c r="G195" s="712"/>
      <c r="H195" s="712"/>
      <c r="I195" s="712"/>
    </row>
    <row r="196" spans="1:12" ht="11.25" customHeight="1" x14ac:dyDescent="0.25">
      <c r="A196" s="714" t="s">
        <v>33</v>
      </c>
      <c r="B196" s="714"/>
      <c r="C196" s="119" t="s">
        <v>34</v>
      </c>
      <c r="D196" s="715" t="s">
        <v>237</v>
      </c>
      <c r="E196" s="715"/>
      <c r="F196" s="715"/>
      <c r="G196" s="715"/>
      <c r="H196" s="715"/>
      <c r="I196" s="715"/>
    </row>
    <row r="197" spans="1:12" ht="45.75" customHeight="1" x14ac:dyDescent="0.25">
      <c r="A197" s="716" t="s">
        <v>37</v>
      </c>
      <c r="B197" s="716"/>
      <c r="C197" s="717" t="s">
        <v>38</v>
      </c>
      <c r="D197" s="120" t="s">
        <v>238</v>
      </c>
      <c r="E197" s="120" t="s">
        <v>239</v>
      </c>
      <c r="F197" s="120" t="s">
        <v>240</v>
      </c>
      <c r="G197" s="120" t="s">
        <v>241</v>
      </c>
      <c r="H197" s="120" t="s">
        <v>242</v>
      </c>
      <c r="I197" s="120" t="s">
        <v>242</v>
      </c>
    </row>
    <row r="198" spans="1:12" ht="13.5" customHeight="1" x14ac:dyDescent="0.25">
      <c r="A198" s="717" t="s">
        <v>197</v>
      </c>
      <c r="B198" s="717" t="s">
        <v>47</v>
      </c>
      <c r="C198" s="717"/>
      <c r="D198" s="120" t="s">
        <v>48</v>
      </c>
      <c r="E198" s="120" t="s">
        <v>243</v>
      </c>
      <c r="F198" s="120" t="s">
        <v>243</v>
      </c>
      <c r="G198" s="120" t="s">
        <v>244</v>
      </c>
      <c r="H198" s="120" t="s">
        <v>52</v>
      </c>
      <c r="I198" s="716" t="s">
        <v>245</v>
      </c>
    </row>
    <row r="199" spans="1:12" ht="34.5" x14ac:dyDescent="0.25">
      <c r="A199" s="717"/>
      <c r="B199" s="717"/>
      <c r="C199" s="717"/>
      <c r="D199" s="120" t="s">
        <v>54</v>
      </c>
      <c r="E199" s="120" t="s">
        <v>246</v>
      </c>
      <c r="F199" s="120" t="s">
        <v>247</v>
      </c>
      <c r="G199" s="120" t="s">
        <v>248</v>
      </c>
      <c r="H199" s="208" t="s">
        <v>249</v>
      </c>
      <c r="I199" s="716"/>
    </row>
    <row r="200" spans="1:12" ht="13.5" x14ac:dyDescent="0.25">
      <c r="A200" s="717"/>
      <c r="B200" s="717"/>
      <c r="C200" s="717"/>
      <c r="D200" s="181" t="s">
        <v>61</v>
      </c>
      <c r="E200" s="181" t="s">
        <v>250</v>
      </c>
      <c r="F200" s="181" t="s">
        <v>251</v>
      </c>
      <c r="G200" s="181" t="s">
        <v>252</v>
      </c>
      <c r="H200" s="181" t="s">
        <v>253</v>
      </c>
      <c r="I200" s="181" t="s">
        <v>253</v>
      </c>
    </row>
    <row r="201" spans="1:12" ht="12" customHeight="1" x14ac:dyDescent="0.25">
      <c r="A201" s="716" t="s">
        <v>211</v>
      </c>
      <c r="B201" s="716" t="s">
        <v>212</v>
      </c>
      <c r="C201" s="209" t="s">
        <v>213</v>
      </c>
      <c r="D201" s="210"/>
      <c r="E201" s="210"/>
      <c r="F201" s="210"/>
      <c r="G201" s="210"/>
      <c r="H201" s="231">
        <f>SUM(H202:H203)</f>
        <v>0</v>
      </c>
      <c r="I201" s="231">
        <f>SUM(I202:I203)</f>
        <v>0</v>
      </c>
    </row>
    <row r="202" spans="1:12" x14ac:dyDescent="0.25">
      <c r="A202" s="716"/>
      <c r="B202" s="716"/>
      <c r="C202" s="212" t="s">
        <v>254</v>
      </c>
      <c r="D202" s="185"/>
      <c r="E202" s="213">
        <v>0</v>
      </c>
      <c r="F202" s="213">
        <v>0</v>
      </c>
      <c r="G202" s="213">
        <v>1</v>
      </c>
      <c r="H202" s="148">
        <f>D202*(E202-F202)/G202</f>
        <v>0</v>
      </c>
      <c r="I202" s="148"/>
      <c r="K202" s="115">
        <v>6</v>
      </c>
      <c r="L202" s="115">
        <f>$K192*100+K202</f>
        <v>606</v>
      </c>
    </row>
    <row r="203" spans="1:12" x14ac:dyDescent="0.25">
      <c r="A203" s="716"/>
      <c r="B203" s="716"/>
      <c r="C203" s="214" t="s">
        <v>255</v>
      </c>
      <c r="D203" s="215"/>
      <c r="E203" s="216">
        <v>0</v>
      </c>
      <c r="F203" s="216">
        <v>0</v>
      </c>
      <c r="G203" s="216">
        <v>20</v>
      </c>
      <c r="H203" s="148">
        <f>D203*(E203-F203)/G203</f>
        <v>0</v>
      </c>
      <c r="I203" s="148"/>
      <c r="K203" s="115">
        <v>6</v>
      </c>
      <c r="L203" s="115">
        <f>$K192*100+K203+$L192*10000</f>
        <v>60606</v>
      </c>
    </row>
    <row r="204" spans="1:12" ht="11.25" customHeight="1" x14ac:dyDescent="0.25">
      <c r="A204" s="7" t="s">
        <v>212</v>
      </c>
      <c r="B204" s="7" t="s">
        <v>211</v>
      </c>
      <c r="C204" s="209" t="s">
        <v>233</v>
      </c>
      <c r="D204" s="217"/>
      <c r="E204" s="218"/>
      <c r="F204" s="218"/>
      <c r="G204" s="219"/>
      <c r="H204" s="231">
        <f>SUM(H205:H206)</f>
        <v>0</v>
      </c>
      <c r="I204" s="231">
        <f>SUM(I205:I206)</f>
        <v>0</v>
      </c>
    </row>
    <row r="205" spans="1:12" x14ac:dyDescent="0.25">
      <c r="A205" s="7"/>
      <c r="B205" s="7"/>
      <c r="C205" s="212" t="s">
        <v>256</v>
      </c>
      <c r="D205" s="136"/>
      <c r="E205" s="143">
        <v>0</v>
      </c>
      <c r="F205" s="143"/>
      <c r="G205" s="221">
        <v>1</v>
      </c>
      <c r="H205" s="148">
        <f>D205*(E205-F205)/G205</f>
        <v>0</v>
      </c>
      <c r="I205" s="148"/>
      <c r="K205" s="115">
        <v>1</v>
      </c>
      <c r="L205" s="115">
        <f>$K192*100+K205</f>
        <v>601</v>
      </c>
    </row>
    <row r="206" spans="1:12" x14ac:dyDescent="0.25">
      <c r="A206" s="7"/>
      <c r="B206" s="7"/>
      <c r="C206" s="212" t="s">
        <v>257</v>
      </c>
      <c r="D206" s="222"/>
      <c r="E206" s="143"/>
      <c r="F206" s="143">
        <v>0</v>
      </c>
      <c r="G206" s="221">
        <v>20</v>
      </c>
      <c r="H206" s="148">
        <f>D206*(E206-F206)/G206</f>
        <v>0</v>
      </c>
      <c r="I206" s="148"/>
      <c r="K206" s="115">
        <v>7</v>
      </c>
      <c r="L206" s="115">
        <f>$K192*100+K206+$L192*10000</f>
        <v>60607</v>
      </c>
    </row>
    <row r="207" spans="1:12" x14ac:dyDescent="0.25">
      <c r="A207" s="730" t="s">
        <v>91</v>
      </c>
      <c r="B207" s="730"/>
      <c r="C207" s="730"/>
      <c r="D207" s="192">
        <f>D202+D205</f>
        <v>0</v>
      </c>
      <c r="E207" s="192"/>
      <c r="F207" s="192"/>
      <c r="G207" s="192"/>
      <c r="H207" s="192">
        <f>H201+H204</f>
        <v>0</v>
      </c>
      <c r="I207" s="192">
        <f>I201+I204</f>
        <v>0</v>
      </c>
    </row>
    <row r="208" spans="1:12" x14ac:dyDescent="0.25">
      <c r="A208" s="115" t="s">
        <v>258</v>
      </c>
      <c r="B208" s="168"/>
      <c r="C208" s="176"/>
      <c r="D208" s="172"/>
      <c r="E208" s="173"/>
      <c r="F208" s="173"/>
      <c r="G208" s="176"/>
      <c r="H208" s="173"/>
      <c r="I208" s="173"/>
    </row>
    <row r="209" spans="1:12" x14ac:dyDescent="0.25">
      <c r="A209" s="223" t="s">
        <v>259</v>
      </c>
      <c r="D209" s="234"/>
      <c r="E209" s="173"/>
      <c r="F209" s="173"/>
      <c r="G209" s="176"/>
      <c r="H209" s="232"/>
      <c r="I209" s="232"/>
    </row>
    <row r="210" spans="1:12" x14ac:dyDescent="0.25">
      <c r="A210" s="692" t="s">
        <v>23</v>
      </c>
      <c r="B210" s="692"/>
      <c r="C210" s="693">
        <f>Presentación!$C$3</f>
        <v>1990</v>
      </c>
      <c r="D210" s="693"/>
      <c r="E210" s="693"/>
      <c r="F210" s="693"/>
      <c r="G210" s="693"/>
      <c r="H210" s="693"/>
      <c r="I210" s="693"/>
    </row>
    <row r="211" spans="1:12" ht="13.5" customHeight="1" x14ac:dyDescent="0.25">
      <c r="A211" s="694" t="s">
        <v>24</v>
      </c>
      <c r="B211" s="694"/>
      <c r="C211" s="699" t="s">
        <v>102</v>
      </c>
      <c r="D211" s="699"/>
      <c r="E211" s="699"/>
      <c r="F211" s="699"/>
      <c r="G211" s="699"/>
      <c r="H211" s="699"/>
      <c r="I211" s="699"/>
      <c r="K211" s="115">
        <v>7</v>
      </c>
      <c r="L211" s="115">
        <v>6</v>
      </c>
    </row>
    <row r="212" spans="1:12" ht="13.5" customHeight="1" x14ac:dyDescent="0.25">
      <c r="A212" s="710" t="s">
        <v>5</v>
      </c>
      <c r="B212" s="710"/>
      <c r="C212" s="712" t="s">
        <v>26</v>
      </c>
      <c r="D212" s="712"/>
      <c r="E212" s="712"/>
      <c r="F212" s="712"/>
      <c r="G212" s="712"/>
      <c r="H212" s="712"/>
      <c r="I212" s="712"/>
    </row>
    <row r="213" spans="1:12" ht="13.5" customHeight="1" x14ac:dyDescent="0.25">
      <c r="A213" s="710" t="s">
        <v>27</v>
      </c>
      <c r="B213" s="710"/>
      <c r="C213" s="712" t="s">
        <v>236</v>
      </c>
      <c r="D213" s="712"/>
      <c r="E213" s="712"/>
      <c r="F213" s="712"/>
      <c r="G213" s="712"/>
      <c r="H213" s="712"/>
      <c r="I213" s="712"/>
    </row>
    <row r="214" spans="1:12" s="235" customFormat="1" ht="13.5" customHeight="1" x14ac:dyDescent="0.25">
      <c r="A214" s="710" t="s">
        <v>29</v>
      </c>
      <c r="B214" s="710"/>
      <c r="C214" s="712" t="s">
        <v>191</v>
      </c>
      <c r="D214" s="712"/>
      <c r="E214" s="712"/>
      <c r="F214" s="712"/>
      <c r="G214" s="712"/>
      <c r="H214" s="712"/>
      <c r="I214" s="712"/>
      <c r="K214" s="115"/>
      <c r="L214" s="115"/>
    </row>
    <row r="215" spans="1:12" ht="11.25" customHeight="1" x14ac:dyDescent="0.25">
      <c r="A215" s="714" t="s">
        <v>33</v>
      </c>
      <c r="B215" s="714"/>
      <c r="C215" s="119" t="s">
        <v>34</v>
      </c>
      <c r="D215" s="715" t="s">
        <v>237</v>
      </c>
      <c r="E215" s="715"/>
      <c r="F215" s="715"/>
      <c r="G215" s="715"/>
      <c r="H215" s="715"/>
      <c r="I215" s="715"/>
    </row>
    <row r="216" spans="1:12" ht="45.75" customHeight="1" x14ac:dyDescent="0.25">
      <c r="A216" s="716" t="s">
        <v>37</v>
      </c>
      <c r="B216" s="716"/>
      <c r="C216" s="717" t="s">
        <v>38</v>
      </c>
      <c r="D216" s="120" t="s">
        <v>238</v>
      </c>
      <c r="E216" s="120" t="s">
        <v>239</v>
      </c>
      <c r="F216" s="120" t="s">
        <v>240</v>
      </c>
      <c r="G216" s="120" t="s">
        <v>241</v>
      </c>
      <c r="H216" s="120" t="s">
        <v>242</v>
      </c>
      <c r="I216" s="120" t="s">
        <v>242</v>
      </c>
    </row>
    <row r="217" spans="1:12" ht="13.5" customHeight="1" x14ac:dyDescent="0.25">
      <c r="A217" s="717" t="s">
        <v>197</v>
      </c>
      <c r="B217" s="717" t="s">
        <v>47</v>
      </c>
      <c r="C217" s="717"/>
      <c r="D217" s="120" t="s">
        <v>48</v>
      </c>
      <c r="E217" s="120" t="s">
        <v>243</v>
      </c>
      <c r="F217" s="120" t="s">
        <v>243</v>
      </c>
      <c r="G217" s="120" t="s">
        <v>244</v>
      </c>
      <c r="H217" s="120" t="s">
        <v>52</v>
      </c>
      <c r="I217" s="716" t="s">
        <v>245</v>
      </c>
    </row>
    <row r="218" spans="1:12" ht="26.25" customHeight="1" x14ac:dyDescent="0.25">
      <c r="A218" s="717"/>
      <c r="B218" s="717"/>
      <c r="C218" s="717"/>
      <c r="D218" s="120" t="s">
        <v>54</v>
      </c>
      <c r="E218" s="120" t="s">
        <v>246</v>
      </c>
      <c r="F218" s="120" t="s">
        <v>247</v>
      </c>
      <c r="G218" s="120" t="s">
        <v>248</v>
      </c>
      <c r="H218" s="208" t="s">
        <v>249</v>
      </c>
      <c r="I218" s="716"/>
    </row>
    <row r="219" spans="1:12" ht="13.5" x14ac:dyDescent="0.25">
      <c r="A219" s="717"/>
      <c r="B219" s="717"/>
      <c r="C219" s="717"/>
      <c r="D219" s="181" t="s">
        <v>61</v>
      </c>
      <c r="E219" s="181" t="s">
        <v>250</v>
      </c>
      <c r="F219" s="181" t="s">
        <v>251</v>
      </c>
      <c r="G219" s="181" t="s">
        <v>252</v>
      </c>
      <c r="H219" s="181" t="s">
        <v>253</v>
      </c>
      <c r="I219" s="181" t="s">
        <v>253</v>
      </c>
    </row>
    <row r="220" spans="1:12" ht="12" customHeight="1" x14ac:dyDescent="0.25">
      <c r="A220" s="716" t="s">
        <v>211</v>
      </c>
      <c r="B220" s="716" t="s">
        <v>212</v>
      </c>
      <c r="C220" s="209" t="s">
        <v>213</v>
      </c>
      <c r="D220" s="210"/>
      <c r="E220" s="210"/>
      <c r="F220" s="210"/>
      <c r="G220" s="210"/>
      <c r="H220" s="231">
        <f>SUM(H221:H222)</f>
        <v>0</v>
      </c>
      <c r="I220" s="231">
        <f>SUM(I221:I222)</f>
        <v>0</v>
      </c>
    </row>
    <row r="221" spans="1:12" x14ac:dyDescent="0.25">
      <c r="A221" s="716"/>
      <c r="B221" s="716"/>
      <c r="C221" s="212" t="s">
        <v>254</v>
      </c>
      <c r="D221" s="185"/>
      <c r="E221" s="213">
        <v>0</v>
      </c>
      <c r="F221" s="213">
        <v>0</v>
      </c>
      <c r="G221" s="213">
        <v>1</v>
      </c>
      <c r="H221" s="148">
        <f>D221*(E221-F221)/G221</f>
        <v>0</v>
      </c>
      <c r="I221" s="148">
        <f>H221*'[1]Factores emisión'!$B$12/1000</f>
        <v>0</v>
      </c>
      <c r="K221" s="115">
        <v>6</v>
      </c>
      <c r="L221" s="115">
        <f>$K211*100+K221</f>
        <v>706</v>
      </c>
    </row>
    <row r="222" spans="1:12" x14ac:dyDescent="0.25">
      <c r="A222" s="716"/>
      <c r="B222" s="716"/>
      <c r="C222" s="214" t="s">
        <v>255</v>
      </c>
      <c r="D222" s="215"/>
      <c r="E222" s="216">
        <v>0</v>
      </c>
      <c r="F222" s="216">
        <v>0</v>
      </c>
      <c r="G222" s="216">
        <v>20</v>
      </c>
      <c r="H222" s="148">
        <f>D222*(E222-F222)/G222</f>
        <v>0</v>
      </c>
      <c r="I222" s="148">
        <f>H222*'[1]Factores emisión'!$B$12/1000</f>
        <v>0</v>
      </c>
      <c r="K222" s="115">
        <v>6</v>
      </c>
      <c r="L222" s="115">
        <f>$K211*100+K222+$L211*10000</f>
        <v>60706</v>
      </c>
    </row>
    <row r="223" spans="1:12" ht="11.25" customHeight="1" x14ac:dyDescent="0.25">
      <c r="A223" s="7" t="s">
        <v>212</v>
      </c>
      <c r="B223" s="7" t="s">
        <v>211</v>
      </c>
      <c r="C223" s="209" t="s">
        <v>233</v>
      </c>
      <c r="D223" s="217"/>
      <c r="E223" s="218"/>
      <c r="F223" s="218"/>
      <c r="G223" s="219"/>
      <c r="H223" s="231">
        <f>SUM(H224:H225)</f>
        <v>0</v>
      </c>
      <c r="I223" s="231">
        <f>SUM(I224:I225)</f>
        <v>0</v>
      </c>
    </row>
    <row r="224" spans="1:12" x14ac:dyDescent="0.25">
      <c r="A224" s="7"/>
      <c r="B224" s="7"/>
      <c r="C224" s="212" t="s">
        <v>256</v>
      </c>
      <c r="D224" s="136"/>
      <c r="E224" s="143">
        <v>0</v>
      </c>
      <c r="F224" s="143"/>
      <c r="G224" s="221">
        <v>1</v>
      </c>
      <c r="H224" s="148">
        <f>D224*(E224-F224)/G224</f>
        <v>0</v>
      </c>
      <c r="I224" s="148"/>
      <c r="K224" s="115">
        <v>1</v>
      </c>
      <c r="L224" s="115">
        <f>$K211*100+K224</f>
        <v>701</v>
      </c>
    </row>
    <row r="225" spans="1:12" x14ac:dyDescent="0.25">
      <c r="A225" s="7"/>
      <c r="B225" s="7"/>
      <c r="C225" s="212" t="s">
        <v>257</v>
      </c>
      <c r="D225" s="222"/>
      <c r="E225" s="143"/>
      <c r="F225" s="143">
        <v>0</v>
      </c>
      <c r="G225" s="221">
        <v>20</v>
      </c>
      <c r="H225" s="148">
        <f>D225*(E225-F225)/G225</f>
        <v>0</v>
      </c>
      <c r="I225" s="148"/>
      <c r="K225" s="115">
        <v>7</v>
      </c>
      <c r="L225" s="115">
        <f>$K211*100+K225+$L211*10000</f>
        <v>60707</v>
      </c>
    </row>
    <row r="226" spans="1:12" x14ac:dyDescent="0.25">
      <c r="A226" s="730" t="s">
        <v>91</v>
      </c>
      <c r="B226" s="730"/>
      <c r="C226" s="730"/>
      <c r="D226" s="192">
        <f>D221+D224</f>
        <v>0</v>
      </c>
      <c r="E226" s="192"/>
      <c r="F226" s="192"/>
      <c r="G226" s="192"/>
      <c r="H226" s="236">
        <f>H220+H223</f>
        <v>0</v>
      </c>
      <c r="I226" s="192">
        <f>I220+I223</f>
        <v>0</v>
      </c>
    </row>
    <row r="227" spans="1:12" x14ac:dyDescent="0.25">
      <c r="A227" s="115" t="s">
        <v>258</v>
      </c>
      <c r="B227" s="168"/>
      <c r="C227" s="176"/>
      <c r="D227" s="172"/>
      <c r="E227" s="173"/>
      <c r="F227" s="173"/>
      <c r="G227" s="176"/>
      <c r="H227" s="173"/>
      <c r="I227" s="173"/>
    </row>
    <row r="228" spans="1:12" x14ac:dyDescent="0.25">
      <c r="A228" s="223" t="s">
        <v>259</v>
      </c>
      <c r="D228" s="234"/>
      <c r="E228" s="173"/>
      <c r="F228" s="173"/>
      <c r="G228" s="176"/>
      <c r="H228" s="232"/>
      <c r="I228" s="232"/>
    </row>
    <row r="229" spans="1:12" x14ac:dyDescent="0.25">
      <c r="A229" s="692" t="s">
        <v>23</v>
      </c>
      <c r="B229" s="692"/>
      <c r="C229" s="693">
        <f>Presentación!$C$3</f>
        <v>1990</v>
      </c>
      <c r="D229" s="693"/>
      <c r="E229" s="693"/>
      <c r="F229" s="693"/>
      <c r="G229" s="693"/>
      <c r="H229" s="693"/>
      <c r="I229" s="693"/>
    </row>
    <row r="230" spans="1:12" ht="11.25" customHeight="1" x14ac:dyDescent="0.25">
      <c r="A230" s="694" t="s">
        <v>24</v>
      </c>
      <c r="B230" s="694"/>
      <c r="C230" s="699" t="s">
        <v>138</v>
      </c>
      <c r="D230" s="699"/>
      <c r="E230" s="699"/>
      <c r="F230" s="699"/>
      <c r="G230" s="699"/>
      <c r="H230" s="699"/>
      <c r="I230" s="699"/>
      <c r="K230" s="115">
        <v>16</v>
      </c>
      <c r="L230" s="115">
        <v>6</v>
      </c>
    </row>
    <row r="231" spans="1:12" ht="12" customHeight="1" x14ac:dyDescent="0.25">
      <c r="A231" s="710" t="s">
        <v>5</v>
      </c>
      <c r="B231" s="710"/>
      <c r="C231" s="712" t="s">
        <v>26</v>
      </c>
      <c r="D231" s="712"/>
      <c r="E231" s="712"/>
      <c r="F231" s="712"/>
      <c r="G231" s="712"/>
      <c r="H231" s="712"/>
      <c r="I231" s="712"/>
    </row>
    <row r="232" spans="1:12" ht="12" customHeight="1" x14ac:dyDescent="0.25">
      <c r="A232" s="710" t="s">
        <v>27</v>
      </c>
      <c r="B232" s="710"/>
      <c r="C232" s="712" t="s">
        <v>236</v>
      </c>
      <c r="D232" s="712"/>
      <c r="E232" s="712"/>
      <c r="F232" s="712"/>
      <c r="G232" s="712"/>
      <c r="H232" s="712"/>
      <c r="I232" s="712"/>
    </row>
    <row r="233" spans="1:12" ht="11.25" customHeight="1" x14ac:dyDescent="0.25">
      <c r="A233" s="710" t="s">
        <v>29</v>
      </c>
      <c r="B233" s="710"/>
      <c r="C233" s="712" t="s">
        <v>191</v>
      </c>
      <c r="D233" s="712"/>
      <c r="E233" s="712"/>
      <c r="F233" s="712"/>
      <c r="G233" s="712"/>
      <c r="H233" s="712"/>
      <c r="I233" s="712"/>
    </row>
    <row r="234" spans="1:12" ht="11.25" customHeight="1" x14ac:dyDescent="0.25">
      <c r="A234" s="714" t="s">
        <v>33</v>
      </c>
      <c r="B234" s="714"/>
      <c r="C234" s="119" t="s">
        <v>34</v>
      </c>
      <c r="D234" s="715" t="s">
        <v>237</v>
      </c>
      <c r="E234" s="715"/>
      <c r="F234" s="715"/>
      <c r="G234" s="715"/>
      <c r="H234" s="715"/>
      <c r="I234" s="715"/>
    </row>
    <row r="235" spans="1:12" ht="45.75" customHeight="1" x14ac:dyDescent="0.25">
      <c r="A235" s="716" t="s">
        <v>37</v>
      </c>
      <c r="B235" s="716"/>
      <c r="C235" s="717" t="s">
        <v>38</v>
      </c>
      <c r="D235" s="120" t="s">
        <v>238</v>
      </c>
      <c r="E235" s="120" t="s">
        <v>239</v>
      </c>
      <c r="F235" s="120" t="s">
        <v>240</v>
      </c>
      <c r="G235" s="120" t="s">
        <v>241</v>
      </c>
      <c r="H235" s="120" t="s">
        <v>242</v>
      </c>
      <c r="I235" s="120" t="s">
        <v>242</v>
      </c>
    </row>
    <row r="236" spans="1:12" ht="13.5" customHeight="1" x14ac:dyDescent="0.25">
      <c r="A236" s="717" t="s">
        <v>197</v>
      </c>
      <c r="B236" s="717" t="s">
        <v>47</v>
      </c>
      <c r="C236" s="717"/>
      <c r="D236" s="120" t="s">
        <v>48</v>
      </c>
      <c r="E236" s="120" t="s">
        <v>243</v>
      </c>
      <c r="F236" s="120" t="s">
        <v>243</v>
      </c>
      <c r="G236" s="120" t="s">
        <v>244</v>
      </c>
      <c r="H236" s="120" t="s">
        <v>52</v>
      </c>
      <c r="I236" s="716" t="s">
        <v>245</v>
      </c>
    </row>
    <row r="237" spans="1:12" ht="34.5" x14ac:dyDescent="0.25">
      <c r="A237" s="717"/>
      <c r="B237" s="717"/>
      <c r="C237" s="717"/>
      <c r="D237" s="120" t="s">
        <v>54</v>
      </c>
      <c r="E237" s="120" t="s">
        <v>246</v>
      </c>
      <c r="F237" s="120" t="s">
        <v>247</v>
      </c>
      <c r="G237" s="120" t="s">
        <v>248</v>
      </c>
      <c r="H237" s="208" t="s">
        <v>249</v>
      </c>
      <c r="I237" s="716"/>
    </row>
    <row r="238" spans="1:12" ht="13.5" x14ac:dyDescent="0.25">
      <c r="A238" s="717"/>
      <c r="B238" s="717"/>
      <c r="C238" s="717"/>
      <c r="D238" s="181" t="s">
        <v>61</v>
      </c>
      <c r="E238" s="181" t="s">
        <v>250</v>
      </c>
      <c r="F238" s="181" t="s">
        <v>251</v>
      </c>
      <c r="G238" s="181" t="s">
        <v>252</v>
      </c>
      <c r="H238" s="181" t="s">
        <v>253</v>
      </c>
      <c r="I238" s="181" t="s">
        <v>253</v>
      </c>
    </row>
    <row r="239" spans="1:12" ht="12" customHeight="1" x14ac:dyDescent="0.25">
      <c r="A239" s="716" t="s">
        <v>211</v>
      </c>
      <c r="B239" s="716" t="s">
        <v>212</v>
      </c>
      <c r="C239" s="209" t="s">
        <v>213</v>
      </c>
      <c r="D239" s="210"/>
      <c r="E239" s="210"/>
      <c r="F239" s="210"/>
      <c r="G239" s="210"/>
      <c r="H239" s="231">
        <f>SUM(H240:H241)</f>
        <v>0</v>
      </c>
      <c r="I239" s="231">
        <f>SUM(I240:I241)</f>
        <v>0</v>
      </c>
    </row>
    <row r="240" spans="1:12" x14ac:dyDescent="0.25">
      <c r="A240" s="716"/>
      <c r="B240" s="716"/>
      <c r="C240" s="212" t="s">
        <v>254</v>
      </c>
      <c r="D240" s="185"/>
      <c r="E240" s="213">
        <v>0</v>
      </c>
      <c r="F240" s="213">
        <v>0</v>
      </c>
      <c r="G240" s="213">
        <v>1</v>
      </c>
      <c r="H240" s="148">
        <f>D240*(E240-F240)/G240</f>
        <v>0</v>
      </c>
      <c r="I240" s="148"/>
      <c r="K240" s="115">
        <v>6</v>
      </c>
      <c r="L240" s="115">
        <f>$K230*100+K240</f>
        <v>1606</v>
      </c>
    </row>
    <row r="241" spans="1:12" x14ac:dyDescent="0.25">
      <c r="A241" s="716"/>
      <c r="B241" s="716"/>
      <c r="C241" s="214" t="s">
        <v>255</v>
      </c>
      <c r="D241" s="215"/>
      <c r="E241" s="216">
        <v>0</v>
      </c>
      <c r="F241" s="216">
        <v>0</v>
      </c>
      <c r="G241" s="216">
        <v>20</v>
      </c>
      <c r="H241" s="148">
        <f>D241*(E241-F241)/G241</f>
        <v>0</v>
      </c>
      <c r="I241" s="148"/>
      <c r="K241" s="115">
        <v>6</v>
      </c>
      <c r="L241" s="115">
        <f>$K230*100+K241+$L230*10000</f>
        <v>61606</v>
      </c>
    </row>
    <row r="242" spans="1:12" ht="11.25" customHeight="1" x14ac:dyDescent="0.25">
      <c r="A242" s="7" t="s">
        <v>212</v>
      </c>
      <c r="B242" s="7" t="s">
        <v>211</v>
      </c>
      <c r="C242" s="209" t="s">
        <v>233</v>
      </c>
      <c r="D242" s="217"/>
      <c r="E242" s="218"/>
      <c r="F242" s="218"/>
      <c r="G242" s="219"/>
      <c r="H242" s="231">
        <f>SUM(H243:H244)</f>
        <v>0</v>
      </c>
      <c r="I242" s="231">
        <f>SUM(I243:I244)</f>
        <v>0</v>
      </c>
    </row>
    <row r="243" spans="1:12" x14ac:dyDescent="0.25">
      <c r="A243" s="7"/>
      <c r="B243" s="7"/>
      <c r="C243" s="212" t="s">
        <v>256</v>
      </c>
      <c r="D243" s="136"/>
      <c r="E243" s="143">
        <v>0</v>
      </c>
      <c r="F243" s="143"/>
      <c r="G243" s="221">
        <v>1</v>
      </c>
      <c r="H243" s="148">
        <f>D243*(E243-F243)/G243</f>
        <v>0</v>
      </c>
      <c r="I243" s="148"/>
      <c r="K243" s="115">
        <v>1</v>
      </c>
      <c r="L243" s="115">
        <f>$K230*100+K243</f>
        <v>1601</v>
      </c>
    </row>
    <row r="244" spans="1:12" x14ac:dyDescent="0.25">
      <c r="A244" s="7"/>
      <c r="B244" s="7"/>
      <c r="C244" s="212" t="s">
        <v>257</v>
      </c>
      <c r="D244" s="222"/>
      <c r="E244" s="143"/>
      <c r="F244" s="143">
        <v>0</v>
      </c>
      <c r="G244" s="221">
        <v>20</v>
      </c>
      <c r="H244" s="148">
        <f>D244*(E244-F244)/G244</f>
        <v>0</v>
      </c>
      <c r="I244" s="148"/>
      <c r="K244" s="115">
        <v>7</v>
      </c>
      <c r="L244" s="115">
        <f>$K230*100+K244+$L230*10000</f>
        <v>61607</v>
      </c>
    </row>
    <row r="245" spans="1:12" x14ac:dyDescent="0.25">
      <c r="A245" s="730" t="s">
        <v>91</v>
      </c>
      <c r="B245" s="730"/>
      <c r="C245" s="730"/>
      <c r="D245" s="192">
        <f>D240+D243</f>
        <v>0</v>
      </c>
      <c r="E245" s="192"/>
      <c r="F245" s="192"/>
      <c r="G245" s="192"/>
      <c r="H245" s="236">
        <f>H239+H242</f>
        <v>0</v>
      </c>
      <c r="I245" s="192">
        <f>I239+I242</f>
        <v>0</v>
      </c>
    </row>
    <row r="246" spans="1:12" x14ac:dyDescent="0.25">
      <c r="A246" s="115" t="s">
        <v>258</v>
      </c>
      <c r="B246" s="168"/>
      <c r="C246" s="176"/>
      <c r="D246" s="172"/>
      <c r="E246" s="173"/>
      <c r="F246" s="173"/>
      <c r="G246" s="176"/>
      <c r="H246" s="173"/>
      <c r="I246" s="173"/>
    </row>
    <row r="247" spans="1:12" x14ac:dyDescent="0.25">
      <c r="A247" s="223" t="s">
        <v>259</v>
      </c>
      <c r="D247" s="234"/>
      <c r="E247" s="173"/>
      <c r="F247" s="173"/>
      <c r="G247" s="176"/>
      <c r="H247" s="232"/>
      <c r="I247" s="232"/>
    </row>
    <row r="248" spans="1:12" x14ac:dyDescent="0.25">
      <c r="A248" s="692" t="s">
        <v>23</v>
      </c>
      <c r="B248" s="692"/>
      <c r="C248" s="693">
        <f>Presentación!$C$3</f>
        <v>1990</v>
      </c>
      <c r="D248" s="693"/>
      <c r="E248" s="693"/>
      <c r="F248" s="693"/>
      <c r="G248" s="693"/>
      <c r="H248" s="693"/>
      <c r="I248" s="693"/>
    </row>
    <row r="249" spans="1:12" ht="13.5" customHeight="1" x14ac:dyDescent="0.25">
      <c r="A249" s="694" t="s">
        <v>24</v>
      </c>
      <c r="B249" s="694"/>
      <c r="C249" s="699" t="s">
        <v>104</v>
      </c>
      <c r="D249" s="699"/>
      <c r="E249" s="699"/>
      <c r="F249" s="699"/>
      <c r="G249" s="699"/>
      <c r="H249" s="699"/>
      <c r="I249" s="699"/>
      <c r="K249" s="115">
        <v>8</v>
      </c>
      <c r="L249" s="115">
        <v>6</v>
      </c>
    </row>
    <row r="250" spans="1:12" ht="13.5" customHeight="1" x14ac:dyDescent="0.25">
      <c r="A250" s="710" t="s">
        <v>5</v>
      </c>
      <c r="B250" s="710"/>
      <c r="C250" s="712" t="s">
        <v>26</v>
      </c>
      <c r="D250" s="712"/>
      <c r="E250" s="712"/>
      <c r="F250" s="712"/>
      <c r="G250" s="712"/>
      <c r="H250" s="712"/>
      <c r="I250" s="712"/>
    </row>
    <row r="251" spans="1:12" ht="16.5" customHeight="1" x14ac:dyDescent="0.25">
      <c r="A251" s="710" t="s">
        <v>27</v>
      </c>
      <c r="B251" s="710"/>
      <c r="C251" s="712" t="s">
        <v>236</v>
      </c>
      <c r="D251" s="712"/>
      <c r="E251" s="712"/>
      <c r="F251" s="712"/>
      <c r="G251" s="712"/>
      <c r="H251" s="712"/>
      <c r="I251" s="712"/>
    </row>
    <row r="252" spans="1:12" s="235" customFormat="1" ht="13.5" customHeight="1" x14ac:dyDescent="0.25">
      <c r="A252" s="710" t="s">
        <v>29</v>
      </c>
      <c r="B252" s="710"/>
      <c r="C252" s="712" t="s">
        <v>191</v>
      </c>
      <c r="D252" s="712"/>
      <c r="E252" s="712"/>
      <c r="F252" s="712"/>
      <c r="G252" s="712"/>
      <c r="H252" s="712"/>
      <c r="I252" s="712"/>
      <c r="K252" s="115"/>
      <c r="L252" s="115"/>
    </row>
    <row r="253" spans="1:12" ht="11.25" customHeight="1" x14ac:dyDescent="0.25">
      <c r="A253" s="714" t="s">
        <v>33</v>
      </c>
      <c r="B253" s="714"/>
      <c r="C253" s="119" t="s">
        <v>34</v>
      </c>
      <c r="D253" s="715" t="s">
        <v>237</v>
      </c>
      <c r="E253" s="715"/>
      <c r="F253" s="715"/>
      <c r="G253" s="715"/>
      <c r="H253" s="715"/>
      <c r="I253" s="715"/>
    </row>
    <row r="254" spans="1:12" ht="45.75" customHeight="1" x14ac:dyDescent="0.25">
      <c r="A254" s="716" t="s">
        <v>37</v>
      </c>
      <c r="B254" s="716"/>
      <c r="C254" s="717" t="s">
        <v>38</v>
      </c>
      <c r="D254" s="120" t="s">
        <v>238</v>
      </c>
      <c r="E254" s="120" t="s">
        <v>239</v>
      </c>
      <c r="F254" s="120" t="s">
        <v>240</v>
      </c>
      <c r="G254" s="120" t="s">
        <v>241</v>
      </c>
      <c r="H254" s="120" t="s">
        <v>242</v>
      </c>
      <c r="I254" s="120" t="s">
        <v>242</v>
      </c>
    </row>
    <row r="255" spans="1:12" ht="13.5" customHeight="1" x14ac:dyDescent="0.25">
      <c r="A255" s="717" t="s">
        <v>197</v>
      </c>
      <c r="B255" s="717" t="s">
        <v>47</v>
      </c>
      <c r="C255" s="717"/>
      <c r="D255" s="120" t="s">
        <v>48</v>
      </c>
      <c r="E255" s="120" t="s">
        <v>243</v>
      </c>
      <c r="F255" s="120" t="s">
        <v>243</v>
      </c>
      <c r="G255" s="120" t="s">
        <v>244</v>
      </c>
      <c r="H255" s="120" t="s">
        <v>52</v>
      </c>
      <c r="I255" s="716" t="s">
        <v>245</v>
      </c>
    </row>
    <row r="256" spans="1:12" ht="34.5" x14ac:dyDescent="0.25">
      <c r="A256" s="717"/>
      <c r="B256" s="717"/>
      <c r="C256" s="717"/>
      <c r="D256" s="120" t="s">
        <v>54</v>
      </c>
      <c r="E256" s="120" t="s">
        <v>246</v>
      </c>
      <c r="F256" s="120" t="s">
        <v>247</v>
      </c>
      <c r="G256" s="120" t="s">
        <v>248</v>
      </c>
      <c r="H256" s="208" t="s">
        <v>249</v>
      </c>
      <c r="I256" s="716"/>
    </row>
    <row r="257" spans="1:12" ht="13.5" x14ac:dyDescent="0.25">
      <c r="A257" s="717"/>
      <c r="B257" s="717"/>
      <c r="C257" s="717"/>
      <c r="D257" s="181" t="s">
        <v>61</v>
      </c>
      <c r="E257" s="181" t="s">
        <v>250</v>
      </c>
      <c r="F257" s="181" t="s">
        <v>251</v>
      </c>
      <c r="G257" s="181" t="s">
        <v>252</v>
      </c>
      <c r="H257" s="181" t="s">
        <v>253</v>
      </c>
      <c r="I257" s="181" t="s">
        <v>253</v>
      </c>
    </row>
    <row r="258" spans="1:12" ht="11.25" customHeight="1" x14ac:dyDescent="0.25">
      <c r="A258" s="716" t="s">
        <v>211</v>
      </c>
      <c r="B258" s="716" t="s">
        <v>212</v>
      </c>
      <c r="C258" s="209" t="s">
        <v>213</v>
      </c>
      <c r="D258" s="210"/>
      <c r="E258" s="210"/>
      <c r="F258" s="210"/>
      <c r="G258" s="210"/>
      <c r="H258" s="231">
        <f>SUM(H259:H260)</f>
        <v>0</v>
      </c>
      <c r="I258" s="231">
        <f>SUM(I259:I260)</f>
        <v>0</v>
      </c>
    </row>
    <row r="259" spans="1:12" ht="11.25" customHeight="1" x14ac:dyDescent="0.25">
      <c r="A259" s="716"/>
      <c r="B259" s="716"/>
      <c r="C259" s="212" t="s">
        <v>254</v>
      </c>
      <c r="D259" s="185"/>
      <c r="E259" s="213">
        <v>0</v>
      </c>
      <c r="F259" s="213">
        <v>0</v>
      </c>
      <c r="G259" s="213">
        <v>1</v>
      </c>
      <c r="H259" s="148">
        <f>D259*(E259-F259)/G259</f>
        <v>0</v>
      </c>
      <c r="I259" s="148"/>
      <c r="K259" s="115">
        <v>6</v>
      </c>
      <c r="L259" s="115">
        <f>$K249*100+K259</f>
        <v>806</v>
      </c>
    </row>
    <row r="260" spans="1:12" ht="11.25" customHeight="1" x14ac:dyDescent="0.25">
      <c r="A260" s="716"/>
      <c r="B260" s="716"/>
      <c r="C260" s="214" t="s">
        <v>255</v>
      </c>
      <c r="D260" s="215"/>
      <c r="E260" s="216">
        <v>0</v>
      </c>
      <c r="F260" s="216">
        <v>0</v>
      </c>
      <c r="G260" s="216">
        <v>20</v>
      </c>
      <c r="H260" s="148">
        <f>D260*(E260-F260)/G260</f>
        <v>0</v>
      </c>
      <c r="I260" s="148"/>
      <c r="K260" s="115">
        <v>6</v>
      </c>
      <c r="L260" s="115">
        <f>$K249*100+K260+$L249*10000</f>
        <v>60806</v>
      </c>
    </row>
    <row r="261" spans="1:12" ht="11.25" customHeight="1" x14ac:dyDescent="0.25">
      <c r="A261" s="7" t="s">
        <v>212</v>
      </c>
      <c r="B261" s="7" t="s">
        <v>211</v>
      </c>
      <c r="C261" s="209" t="s">
        <v>233</v>
      </c>
      <c r="D261" s="217"/>
      <c r="E261" s="218"/>
      <c r="F261" s="218"/>
      <c r="G261" s="219"/>
      <c r="H261" s="231">
        <f>SUM(H262:H263)</f>
        <v>0</v>
      </c>
      <c r="I261" s="231">
        <f>SUM(I262:I263)</f>
        <v>0</v>
      </c>
    </row>
    <row r="262" spans="1:12" ht="11.25" customHeight="1" x14ac:dyDescent="0.25">
      <c r="A262" s="7"/>
      <c r="B262" s="7"/>
      <c r="C262" s="212" t="s">
        <v>256</v>
      </c>
      <c r="D262" s="136"/>
      <c r="E262" s="143">
        <v>0</v>
      </c>
      <c r="F262" s="143"/>
      <c r="G262" s="221">
        <v>1</v>
      </c>
      <c r="H262" s="148">
        <f>D262*(E262-F262)/G262</f>
        <v>0</v>
      </c>
      <c r="I262" s="148"/>
      <c r="K262" s="115">
        <v>1</v>
      </c>
      <c r="L262" s="115">
        <f>$K249*100+K262</f>
        <v>801</v>
      </c>
    </row>
    <row r="263" spans="1:12" ht="13.5" customHeight="1" x14ac:dyDescent="0.25">
      <c r="A263" s="7"/>
      <c r="B263" s="7"/>
      <c r="C263" s="212" t="s">
        <v>257</v>
      </c>
      <c r="D263" s="222"/>
      <c r="E263" s="143"/>
      <c r="F263" s="143">
        <v>0</v>
      </c>
      <c r="G263" s="221">
        <v>20</v>
      </c>
      <c r="H263" s="148">
        <f>D263*(E263-F263)/G263</f>
        <v>0</v>
      </c>
      <c r="I263" s="148"/>
      <c r="K263" s="115">
        <v>7</v>
      </c>
      <c r="L263" s="115">
        <f>$K249*100+K263+$L249*10000</f>
        <v>60807</v>
      </c>
    </row>
    <row r="264" spans="1:12" x14ac:dyDescent="0.25">
      <c r="A264" s="730" t="s">
        <v>91</v>
      </c>
      <c r="B264" s="730"/>
      <c r="C264" s="730"/>
      <c r="D264" s="192">
        <f>D259+D262</f>
        <v>0</v>
      </c>
      <c r="E264" s="192"/>
      <c r="F264" s="192"/>
      <c r="G264" s="192"/>
      <c r="H264" s="236">
        <f>H258+H261</f>
        <v>0</v>
      </c>
      <c r="I264" s="192">
        <f>I258+I261</f>
        <v>0</v>
      </c>
    </row>
    <row r="265" spans="1:12" x14ac:dyDescent="0.25">
      <c r="A265" s="115" t="s">
        <v>258</v>
      </c>
      <c r="B265" s="168"/>
      <c r="C265" s="176"/>
      <c r="D265" s="172"/>
      <c r="E265" s="173"/>
      <c r="F265" s="173"/>
      <c r="G265" s="176"/>
      <c r="H265" s="173"/>
      <c r="I265" s="173"/>
    </row>
    <row r="266" spans="1:12" x14ac:dyDescent="0.25">
      <c r="A266" s="223" t="s">
        <v>259</v>
      </c>
      <c r="D266" s="234"/>
      <c r="E266" s="173"/>
      <c r="F266" s="173"/>
      <c r="G266" s="176"/>
      <c r="H266" s="232"/>
      <c r="I266" s="232"/>
    </row>
    <row r="267" spans="1:12" x14ac:dyDescent="0.25">
      <c r="A267" s="692" t="s">
        <v>23</v>
      </c>
      <c r="B267" s="692"/>
      <c r="C267" s="693">
        <f>Presentación!$C$3</f>
        <v>1990</v>
      </c>
      <c r="D267" s="693"/>
      <c r="E267" s="693"/>
      <c r="F267" s="693"/>
      <c r="G267" s="693"/>
      <c r="H267" s="693"/>
      <c r="I267" s="693"/>
    </row>
    <row r="268" spans="1:12" ht="13.5" customHeight="1" x14ac:dyDescent="0.25">
      <c r="A268" s="694" t="s">
        <v>24</v>
      </c>
      <c r="B268" s="694"/>
      <c r="C268" s="699" t="s">
        <v>105</v>
      </c>
      <c r="D268" s="699"/>
      <c r="E268" s="699"/>
      <c r="F268" s="699"/>
      <c r="G268" s="699"/>
      <c r="H268" s="699"/>
      <c r="I268" s="699"/>
      <c r="K268" s="115">
        <v>9</v>
      </c>
      <c r="L268" s="115">
        <v>6</v>
      </c>
    </row>
    <row r="269" spans="1:12" ht="13.5" customHeight="1" x14ac:dyDescent="0.25">
      <c r="A269" s="710" t="s">
        <v>5</v>
      </c>
      <c r="B269" s="710"/>
      <c r="C269" s="712" t="s">
        <v>26</v>
      </c>
      <c r="D269" s="712"/>
      <c r="E269" s="712"/>
      <c r="F269" s="712"/>
      <c r="G269" s="712"/>
      <c r="H269" s="712"/>
      <c r="I269" s="712"/>
    </row>
    <row r="270" spans="1:12" ht="13.5" customHeight="1" x14ac:dyDescent="0.25">
      <c r="A270" s="710" t="s">
        <v>27</v>
      </c>
      <c r="B270" s="710"/>
      <c r="C270" s="712" t="s">
        <v>236</v>
      </c>
      <c r="D270" s="712"/>
      <c r="E270" s="712"/>
      <c r="F270" s="712"/>
      <c r="G270" s="712"/>
      <c r="H270" s="712"/>
      <c r="I270" s="712"/>
    </row>
    <row r="271" spans="1:12" ht="13.5" customHeight="1" x14ac:dyDescent="0.25">
      <c r="A271" s="710" t="s">
        <v>29</v>
      </c>
      <c r="B271" s="710"/>
      <c r="C271" s="712" t="s">
        <v>191</v>
      </c>
      <c r="D271" s="712"/>
      <c r="E271" s="712"/>
      <c r="F271" s="712"/>
      <c r="G271" s="712"/>
      <c r="H271" s="712"/>
      <c r="I271" s="712"/>
    </row>
    <row r="272" spans="1:12" ht="11.25" customHeight="1" x14ac:dyDescent="0.25">
      <c r="A272" s="714" t="s">
        <v>33</v>
      </c>
      <c r="B272" s="714"/>
      <c r="C272" s="119" t="s">
        <v>34</v>
      </c>
      <c r="D272" s="715" t="s">
        <v>237</v>
      </c>
      <c r="E272" s="715"/>
      <c r="F272" s="715"/>
      <c r="G272" s="715"/>
      <c r="H272" s="715"/>
      <c r="I272" s="715"/>
    </row>
    <row r="273" spans="1:12" ht="45.75" customHeight="1" x14ac:dyDescent="0.25">
      <c r="A273" s="716" t="s">
        <v>37</v>
      </c>
      <c r="B273" s="716"/>
      <c r="C273" s="717" t="s">
        <v>38</v>
      </c>
      <c r="D273" s="120" t="s">
        <v>238</v>
      </c>
      <c r="E273" s="120" t="s">
        <v>239</v>
      </c>
      <c r="F273" s="120" t="s">
        <v>240</v>
      </c>
      <c r="G273" s="120" t="s">
        <v>241</v>
      </c>
      <c r="H273" s="120" t="s">
        <v>242</v>
      </c>
      <c r="I273" s="120" t="s">
        <v>242</v>
      </c>
    </row>
    <row r="274" spans="1:12" ht="13.5" customHeight="1" x14ac:dyDescent="0.25">
      <c r="A274" s="717" t="s">
        <v>197</v>
      </c>
      <c r="B274" s="717" t="s">
        <v>47</v>
      </c>
      <c r="C274" s="717"/>
      <c r="D274" s="120" t="s">
        <v>48</v>
      </c>
      <c r="E274" s="120" t="s">
        <v>243</v>
      </c>
      <c r="F274" s="120" t="s">
        <v>243</v>
      </c>
      <c r="G274" s="120" t="s">
        <v>244</v>
      </c>
      <c r="H274" s="120" t="s">
        <v>52</v>
      </c>
      <c r="I274" s="716" t="s">
        <v>245</v>
      </c>
    </row>
    <row r="275" spans="1:12" ht="34.5" x14ac:dyDescent="0.25">
      <c r="A275" s="717"/>
      <c r="B275" s="717"/>
      <c r="C275" s="717"/>
      <c r="D275" s="120" t="s">
        <v>54</v>
      </c>
      <c r="E275" s="120" t="s">
        <v>246</v>
      </c>
      <c r="F275" s="120" t="s">
        <v>247</v>
      </c>
      <c r="G275" s="120" t="s">
        <v>248</v>
      </c>
      <c r="H275" s="208" t="s">
        <v>249</v>
      </c>
      <c r="I275" s="716"/>
    </row>
    <row r="276" spans="1:12" ht="13.5" x14ac:dyDescent="0.25">
      <c r="A276" s="717"/>
      <c r="B276" s="717"/>
      <c r="C276" s="717"/>
      <c r="D276" s="181" t="s">
        <v>61</v>
      </c>
      <c r="E276" s="181" t="s">
        <v>250</v>
      </c>
      <c r="F276" s="181" t="s">
        <v>251</v>
      </c>
      <c r="G276" s="181" t="s">
        <v>252</v>
      </c>
      <c r="H276" s="181" t="s">
        <v>253</v>
      </c>
      <c r="I276" s="181" t="s">
        <v>253</v>
      </c>
    </row>
    <row r="277" spans="1:12" ht="12" customHeight="1" x14ac:dyDescent="0.25">
      <c r="A277" s="716" t="s">
        <v>211</v>
      </c>
      <c r="B277" s="716" t="s">
        <v>212</v>
      </c>
      <c r="C277" s="209" t="s">
        <v>213</v>
      </c>
      <c r="D277" s="210"/>
      <c r="E277" s="210"/>
      <c r="F277" s="210"/>
      <c r="G277" s="210"/>
      <c r="H277" s="231">
        <f>SUM(H278:H279)</f>
        <v>0</v>
      </c>
      <c r="I277" s="231">
        <f>SUM(I278:I279)</f>
        <v>0</v>
      </c>
    </row>
    <row r="278" spans="1:12" x14ac:dyDescent="0.25">
      <c r="A278" s="716"/>
      <c r="B278" s="716"/>
      <c r="C278" s="212" t="s">
        <v>254</v>
      </c>
      <c r="D278" s="185"/>
      <c r="E278" s="213">
        <v>0</v>
      </c>
      <c r="F278" s="213">
        <v>0</v>
      </c>
      <c r="G278" s="213">
        <v>1</v>
      </c>
      <c r="H278" s="148">
        <f>D278*(E278-F278)/G278</f>
        <v>0</v>
      </c>
      <c r="I278" s="148"/>
      <c r="K278" s="115">
        <v>6</v>
      </c>
      <c r="L278" s="115">
        <f>$K268*100+K278</f>
        <v>906</v>
      </c>
    </row>
    <row r="279" spans="1:12" x14ac:dyDescent="0.25">
      <c r="A279" s="716"/>
      <c r="B279" s="716"/>
      <c r="C279" s="214" t="s">
        <v>255</v>
      </c>
      <c r="D279" s="215"/>
      <c r="E279" s="216">
        <v>0</v>
      </c>
      <c r="F279" s="216">
        <v>0</v>
      </c>
      <c r="G279" s="216">
        <v>20</v>
      </c>
      <c r="H279" s="148">
        <f>D279*(E279-F279)/G279</f>
        <v>0</v>
      </c>
      <c r="I279" s="148"/>
      <c r="K279" s="115">
        <v>6</v>
      </c>
      <c r="L279" s="115">
        <f>$K268*100+K279+$L268*10000</f>
        <v>60906</v>
      </c>
    </row>
    <row r="280" spans="1:12" ht="11.25" customHeight="1" x14ac:dyDescent="0.25">
      <c r="A280" s="7" t="s">
        <v>212</v>
      </c>
      <c r="B280" s="7" t="s">
        <v>211</v>
      </c>
      <c r="C280" s="209" t="s">
        <v>233</v>
      </c>
      <c r="D280" s="217"/>
      <c r="E280" s="218"/>
      <c r="F280" s="218"/>
      <c r="G280" s="219"/>
      <c r="H280" s="231">
        <f>SUM(H281:H282)</f>
        <v>0</v>
      </c>
      <c r="I280" s="231">
        <f>SUM(I281:I282)</f>
        <v>0</v>
      </c>
    </row>
    <row r="281" spans="1:12" x14ac:dyDescent="0.25">
      <c r="A281" s="7"/>
      <c r="B281" s="7"/>
      <c r="C281" s="212" t="s">
        <v>256</v>
      </c>
      <c r="D281" s="136"/>
      <c r="E281" s="143">
        <v>0</v>
      </c>
      <c r="F281" s="143"/>
      <c r="G281" s="221">
        <v>1</v>
      </c>
      <c r="H281" s="148">
        <f>D281*(E281-F281)/G281</f>
        <v>0</v>
      </c>
      <c r="I281" s="148"/>
      <c r="K281" s="115">
        <v>1</v>
      </c>
      <c r="L281" s="115">
        <f>$K268*100+K281</f>
        <v>901</v>
      </c>
    </row>
    <row r="282" spans="1:12" x14ac:dyDescent="0.25">
      <c r="A282" s="7"/>
      <c r="B282" s="7"/>
      <c r="C282" s="212" t="s">
        <v>257</v>
      </c>
      <c r="D282" s="222"/>
      <c r="E282" s="143"/>
      <c r="F282" s="143">
        <v>0</v>
      </c>
      <c r="G282" s="221">
        <v>20</v>
      </c>
      <c r="H282" s="148">
        <f>D282*(E282-F282)/G282</f>
        <v>0</v>
      </c>
      <c r="I282" s="148"/>
      <c r="K282" s="115">
        <v>7</v>
      </c>
      <c r="L282" s="115">
        <f>$K268*100+K282+$L268*10000</f>
        <v>60907</v>
      </c>
    </row>
    <row r="283" spans="1:12" x14ac:dyDescent="0.25">
      <c r="A283" s="730" t="s">
        <v>91</v>
      </c>
      <c r="B283" s="730"/>
      <c r="C283" s="730"/>
      <c r="D283" s="192">
        <f>D278+D281</f>
        <v>0</v>
      </c>
      <c r="E283" s="192"/>
      <c r="F283" s="192"/>
      <c r="G283" s="192"/>
      <c r="H283" s="236">
        <f>H277+H280</f>
        <v>0</v>
      </c>
      <c r="I283" s="192">
        <f>I277+I280</f>
        <v>0</v>
      </c>
    </row>
    <row r="284" spans="1:12" x14ac:dyDescent="0.25">
      <c r="A284" s="115" t="s">
        <v>258</v>
      </c>
      <c r="B284" s="168"/>
      <c r="C284" s="176"/>
      <c r="D284" s="172"/>
      <c r="E284" s="173"/>
      <c r="F284" s="173"/>
      <c r="G284" s="176"/>
      <c r="H284" s="173"/>
      <c r="I284" s="173"/>
    </row>
    <row r="285" spans="1:12" x14ac:dyDescent="0.25">
      <c r="A285" s="223" t="s">
        <v>259</v>
      </c>
      <c r="D285" s="234"/>
      <c r="E285" s="173"/>
      <c r="F285" s="173"/>
      <c r="G285" s="176"/>
      <c r="H285" s="232"/>
      <c r="I285" s="232"/>
    </row>
    <row r="286" spans="1:12" x14ac:dyDescent="0.25">
      <c r="A286" s="692" t="s">
        <v>23</v>
      </c>
      <c r="B286" s="692"/>
      <c r="C286" s="693">
        <f>Presentación!$C$3</f>
        <v>1990</v>
      </c>
      <c r="D286" s="693"/>
      <c r="E286" s="693"/>
      <c r="F286" s="693"/>
      <c r="G286" s="693"/>
      <c r="H286" s="693"/>
      <c r="I286" s="693"/>
    </row>
    <row r="287" spans="1:12" ht="13.5" customHeight="1" x14ac:dyDescent="0.25">
      <c r="A287" s="694" t="s">
        <v>24</v>
      </c>
      <c r="B287" s="694"/>
      <c r="C287" s="699" t="s">
        <v>106</v>
      </c>
      <c r="D287" s="699"/>
      <c r="E287" s="699"/>
      <c r="F287" s="699"/>
      <c r="G287" s="699"/>
      <c r="H287" s="699"/>
      <c r="I287" s="699"/>
      <c r="K287" s="115">
        <v>14</v>
      </c>
      <c r="L287" s="115">
        <v>6</v>
      </c>
    </row>
    <row r="288" spans="1:12" ht="13.5" customHeight="1" x14ac:dyDescent="0.25">
      <c r="A288" s="710" t="s">
        <v>5</v>
      </c>
      <c r="B288" s="710"/>
      <c r="C288" s="712" t="s">
        <v>26</v>
      </c>
      <c r="D288" s="712"/>
      <c r="E288" s="712"/>
      <c r="F288" s="712"/>
      <c r="G288" s="712"/>
      <c r="H288" s="712"/>
      <c r="I288" s="712"/>
    </row>
    <row r="289" spans="1:12" ht="13.5" customHeight="1" x14ac:dyDescent="0.25">
      <c r="A289" s="710" t="s">
        <v>27</v>
      </c>
      <c r="B289" s="710"/>
      <c r="C289" s="712" t="s">
        <v>236</v>
      </c>
      <c r="D289" s="712"/>
      <c r="E289" s="712"/>
      <c r="F289" s="712"/>
      <c r="G289" s="712"/>
      <c r="H289" s="712"/>
      <c r="I289" s="712"/>
    </row>
    <row r="290" spans="1:12" ht="13.5" customHeight="1" x14ac:dyDescent="0.25">
      <c r="A290" s="710" t="s">
        <v>29</v>
      </c>
      <c r="B290" s="710"/>
      <c r="C290" s="712" t="s">
        <v>191</v>
      </c>
      <c r="D290" s="712"/>
      <c r="E290" s="712"/>
      <c r="F290" s="712"/>
      <c r="G290" s="712"/>
      <c r="H290" s="712"/>
      <c r="I290" s="712"/>
    </row>
    <row r="291" spans="1:12" ht="11.25" customHeight="1" x14ac:dyDescent="0.25">
      <c r="A291" s="714" t="s">
        <v>33</v>
      </c>
      <c r="B291" s="714"/>
      <c r="C291" s="119" t="s">
        <v>34</v>
      </c>
      <c r="D291" s="715" t="s">
        <v>237</v>
      </c>
      <c r="E291" s="715"/>
      <c r="F291" s="715"/>
      <c r="G291" s="715"/>
      <c r="H291" s="715"/>
      <c r="I291" s="715"/>
    </row>
    <row r="292" spans="1:12" ht="45.75" customHeight="1" x14ac:dyDescent="0.25">
      <c r="A292" s="716" t="s">
        <v>37</v>
      </c>
      <c r="B292" s="716"/>
      <c r="C292" s="717" t="s">
        <v>38</v>
      </c>
      <c r="D292" s="120" t="s">
        <v>238</v>
      </c>
      <c r="E292" s="120" t="s">
        <v>239</v>
      </c>
      <c r="F292" s="120" t="s">
        <v>240</v>
      </c>
      <c r="G292" s="120" t="s">
        <v>241</v>
      </c>
      <c r="H292" s="120" t="s">
        <v>242</v>
      </c>
      <c r="I292" s="120" t="s">
        <v>242</v>
      </c>
    </row>
    <row r="293" spans="1:12" ht="13.5" customHeight="1" x14ac:dyDescent="0.25">
      <c r="A293" s="717" t="s">
        <v>197</v>
      </c>
      <c r="B293" s="717" t="s">
        <v>47</v>
      </c>
      <c r="C293" s="717"/>
      <c r="D293" s="120" t="s">
        <v>48</v>
      </c>
      <c r="E293" s="120" t="s">
        <v>243</v>
      </c>
      <c r="F293" s="120" t="s">
        <v>243</v>
      </c>
      <c r="G293" s="120" t="s">
        <v>244</v>
      </c>
      <c r="H293" s="120" t="s">
        <v>52</v>
      </c>
      <c r="I293" s="716" t="s">
        <v>245</v>
      </c>
    </row>
    <row r="294" spans="1:12" ht="34.5" x14ac:dyDescent="0.25">
      <c r="A294" s="717"/>
      <c r="B294" s="717"/>
      <c r="C294" s="717"/>
      <c r="D294" s="120" t="s">
        <v>54</v>
      </c>
      <c r="E294" s="120" t="s">
        <v>246</v>
      </c>
      <c r="F294" s="120" t="s">
        <v>247</v>
      </c>
      <c r="G294" s="120" t="s">
        <v>248</v>
      </c>
      <c r="H294" s="208" t="s">
        <v>249</v>
      </c>
      <c r="I294" s="716"/>
    </row>
    <row r="295" spans="1:12" ht="13.5" x14ac:dyDescent="0.25">
      <c r="A295" s="717"/>
      <c r="B295" s="717"/>
      <c r="C295" s="717"/>
      <c r="D295" s="181" t="s">
        <v>61</v>
      </c>
      <c r="E295" s="181" t="s">
        <v>250</v>
      </c>
      <c r="F295" s="181" t="s">
        <v>251</v>
      </c>
      <c r="G295" s="181" t="s">
        <v>252</v>
      </c>
      <c r="H295" s="181" t="s">
        <v>253</v>
      </c>
      <c r="I295" s="181" t="s">
        <v>253</v>
      </c>
    </row>
    <row r="296" spans="1:12" ht="12" customHeight="1" x14ac:dyDescent="0.25">
      <c r="A296" s="716" t="s">
        <v>211</v>
      </c>
      <c r="B296" s="716" t="s">
        <v>212</v>
      </c>
      <c r="C296" s="209" t="s">
        <v>213</v>
      </c>
      <c r="D296" s="210"/>
      <c r="E296" s="210"/>
      <c r="F296" s="210"/>
      <c r="G296" s="210"/>
      <c r="H296" s="231">
        <f>SUM(H297:H298)</f>
        <v>0</v>
      </c>
      <c r="I296" s="231">
        <f>SUM(I297:I298)</f>
        <v>0</v>
      </c>
    </row>
    <row r="297" spans="1:12" x14ac:dyDescent="0.25">
      <c r="A297" s="716"/>
      <c r="B297" s="716"/>
      <c r="C297" s="212" t="s">
        <v>254</v>
      </c>
      <c r="D297" s="185"/>
      <c r="E297" s="213">
        <v>0</v>
      </c>
      <c r="F297" s="213">
        <v>0</v>
      </c>
      <c r="G297" s="213">
        <v>1</v>
      </c>
      <c r="H297" s="148">
        <f>D297*(E297-F297)/G297</f>
        <v>0</v>
      </c>
      <c r="I297" s="148"/>
      <c r="K297" s="115">
        <v>6</v>
      </c>
      <c r="L297" s="115">
        <f>$K287*100+K297</f>
        <v>1406</v>
      </c>
    </row>
    <row r="298" spans="1:12" x14ac:dyDescent="0.25">
      <c r="A298" s="716"/>
      <c r="B298" s="716"/>
      <c r="C298" s="214" t="s">
        <v>255</v>
      </c>
      <c r="D298" s="215"/>
      <c r="E298" s="216">
        <v>0</v>
      </c>
      <c r="F298" s="216">
        <v>0</v>
      </c>
      <c r="G298" s="216">
        <v>20</v>
      </c>
      <c r="H298" s="148">
        <f>D298*(E298-F298)/G298</f>
        <v>0</v>
      </c>
      <c r="I298" s="148"/>
      <c r="K298" s="115">
        <v>6</v>
      </c>
      <c r="L298" s="115">
        <f>$K287*100+K298+$L287*10000</f>
        <v>61406</v>
      </c>
    </row>
    <row r="299" spans="1:12" ht="11.25" customHeight="1" x14ac:dyDescent="0.25">
      <c r="A299" s="7" t="s">
        <v>212</v>
      </c>
      <c r="B299" s="7" t="s">
        <v>211</v>
      </c>
      <c r="C299" s="209" t="s">
        <v>233</v>
      </c>
      <c r="D299" s="217"/>
      <c r="E299" s="218"/>
      <c r="F299" s="218"/>
      <c r="G299" s="219"/>
      <c r="H299" s="231">
        <f>SUM(H300:H301)</f>
        <v>0</v>
      </c>
      <c r="I299" s="231">
        <f>SUM(I300:I301)</f>
        <v>0</v>
      </c>
    </row>
    <row r="300" spans="1:12" x14ac:dyDescent="0.25">
      <c r="A300" s="7"/>
      <c r="B300" s="7"/>
      <c r="C300" s="212" t="s">
        <v>256</v>
      </c>
      <c r="D300" s="136"/>
      <c r="E300" s="143">
        <v>0</v>
      </c>
      <c r="F300" s="143"/>
      <c r="G300" s="221">
        <v>1</v>
      </c>
      <c r="H300" s="148">
        <f>D300*(E300-F300)/G300</f>
        <v>0</v>
      </c>
      <c r="I300" s="148"/>
      <c r="K300" s="115">
        <v>1</v>
      </c>
      <c r="L300" s="115">
        <f>$K287*100+K300</f>
        <v>1401</v>
      </c>
    </row>
    <row r="301" spans="1:12" x14ac:dyDescent="0.25">
      <c r="A301" s="7"/>
      <c r="B301" s="7"/>
      <c r="C301" s="212" t="s">
        <v>257</v>
      </c>
      <c r="D301" s="222"/>
      <c r="E301" s="143"/>
      <c r="F301" s="143">
        <v>0</v>
      </c>
      <c r="G301" s="221">
        <v>20</v>
      </c>
      <c r="H301" s="148">
        <f>D301*(E301-F301)/G301</f>
        <v>0</v>
      </c>
      <c r="I301" s="148"/>
      <c r="K301" s="115">
        <v>7</v>
      </c>
      <c r="L301" s="115">
        <f>$K287*100+K301+$L287*10000</f>
        <v>61407</v>
      </c>
    </row>
    <row r="302" spans="1:12" x14ac:dyDescent="0.25">
      <c r="A302" s="730" t="s">
        <v>91</v>
      </c>
      <c r="B302" s="730"/>
      <c r="C302" s="730"/>
      <c r="D302" s="192">
        <f>D297+D300</f>
        <v>0</v>
      </c>
      <c r="E302" s="192"/>
      <c r="F302" s="192"/>
      <c r="G302" s="192"/>
      <c r="H302" s="236">
        <f>H296+H299</f>
        <v>0</v>
      </c>
      <c r="I302" s="192">
        <f>I296+I299</f>
        <v>0</v>
      </c>
    </row>
    <row r="303" spans="1:12" x14ac:dyDescent="0.25">
      <c r="A303" s="115" t="s">
        <v>258</v>
      </c>
      <c r="B303" s="168"/>
      <c r="C303" s="176"/>
      <c r="D303" s="172"/>
      <c r="E303" s="173"/>
      <c r="F303" s="173"/>
      <c r="G303" s="176"/>
      <c r="H303" s="173"/>
      <c r="I303" s="173"/>
    </row>
    <row r="304" spans="1:12" x14ac:dyDescent="0.25">
      <c r="A304" s="223" t="s">
        <v>259</v>
      </c>
      <c r="D304" s="234"/>
      <c r="E304" s="173"/>
      <c r="F304" s="173"/>
      <c r="G304" s="176"/>
      <c r="H304" s="232"/>
      <c r="I304" s="232"/>
    </row>
    <row r="305" spans="1:12" x14ac:dyDescent="0.25">
      <c r="A305" s="692" t="s">
        <v>23</v>
      </c>
      <c r="B305" s="692"/>
      <c r="C305" s="693">
        <f>Presentación!$C$3</f>
        <v>1990</v>
      </c>
      <c r="D305" s="693"/>
      <c r="E305" s="693"/>
      <c r="F305" s="693"/>
      <c r="G305" s="693"/>
      <c r="H305" s="693"/>
      <c r="I305" s="693"/>
    </row>
    <row r="306" spans="1:12" ht="13.5" customHeight="1" x14ac:dyDescent="0.25">
      <c r="A306" s="694" t="s">
        <v>24</v>
      </c>
      <c r="B306" s="694"/>
      <c r="C306" s="699" t="s">
        <v>107</v>
      </c>
      <c r="D306" s="699"/>
      <c r="E306" s="699"/>
      <c r="F306" s="699"/>
      <c r="G306" s="699"/>
      <c r="H306" s="699"/>
      <c r="I306" s="699"/>
      <c r="K306" s="115">
        <v>10</v>
      </c>
      <c r="L306" s="115">
        <v>6</v>
      </c>
    </row>
    <row r="307" spans="1:12" ht="13.5" customHeight="1" x14ac:dyDescent="0.25">
      <c r="A307" s="710" t="s">
        <v>5</v>
      </c>
      <c r="B307" s="710"/>
      <c r="C307" s="712" t="s">
        <v>26</v>
      </c>
      <c r="D307" s="712"/>
      <c r="E307" s="712"/>
      <c r="F307" s="712"/>
      <c r="G307" s="712"/>
      <c r="H307" s="712"/>
      <c r="I307" s="712"/>
    </row>
    <row r="308" spans="1:12" ht="13.5" customHeight="1" x14ac:dyDescent="0.25">
      <c r="A308" s="710" t="s">
        <v>27</v>
      </c>
      <c r="B308" s="710"/>
      <c r="C308" s="712" t="s">
        <v>236</v>
      </c>
      <c r="D308" s="712"/>
      <c r="E308" s="712"/>
      <c r="F308" s="712"/>
      <c r="G308" s="712"/>
      <c r="H308" s="712"/>
      <c r="I308" s="712"/>
    </row>
    <row r="309" spans="1:12" ht="13.5" customHeight="1" x14ac:dyDescent="0.25">
      <c r="A309" s="710" t="s">
        <v>29</v>
      </c>
      <c r="B309" s="710"/>
      <c r="C309" s="712" t="s">
        <v>191</v>
      </c>
      <c r="D309" s="712"/>
      <c r="E309" s="712"/>
      <c r="F309" s="712"/>
      <c r="G309" s="712"/>
      <c r="H309" s="712"/>
      <c r="I309" s="712"/>
    </row>
    <row r="310" spans="1:12" ht="11.25" customHeight="1" x14ac:dyDescent="0.25">
      <c r="A310" s="714" t="s">
        <v>33</v>
      </c>
      <c r="B310" s="714"/>
      <c r="C310" s="119" t="s">
        <v>34</v>
      </c>
      <c r="D310" s="715" t="s">
        <v>237</v>
      </c>
      <c r="E310" s="715"/>
      <c r="F310" s="715"/>
      <c r="G310" s="715"/>
      <c r="H310" s="715"/>
      <c r="I310" s="715"/>
    </row>
    <row r="311" spans="1:12" ht="45.75" customHeight="1" x14ac:dyDescent="0.25">
      <c r="A311" s="716" t="s">
        <v>37</v>
      </c>
      <c r="B311" s="716"/>
      <c r="C311" s="717" t="s">
        <v>38</v>
      </c>
      <c r="D311" s="120" t="s">
        <v>238</v>
      </c>
      <c r="E311" s="120" t="s">
        <v>239</v>
      </c>
      <c r="F311" s="120" t="s">
        <v>240</v>
      </c>
      <c r="G311" s="120" t="s">
        <v>241</v>
      </c>
      <c r="H311" s="120" t="s">
        <v>242</v>
      </c>
      <c r="I311" s="120" t="s">
        <v>242</v>
      </c>
    </row>
    <row r="312" spans="1:12" ht="13.5" customHeight="1" x14ac:dyDescent="0.25">
      <c r="A312" s="717" t="s">
        <v>197</v>
      </c>
      <c r="B312" s="717" t="s">
        <v>47</v>
      </c>
      <c r="C312" s="717"/>
      <c r="D312" s="120" t="s">
        <v>48</v>
      </c>
      <c r="E312" s="120" t="s">
        <v>243</v>
      </c>
      <c r="F312" s="120" t="s">
        <v>243</v>
      </c>
      <c r="G312" s="120" t="s">
        <v>244</v>
      </c>
      <c r="H312" s="120" t="s">
        <v>52</v>
      </c>
      <c r="I312" s="716" t="s">
        <v>245</v>
      </c>
    </row>
    <row r="313" spans="1:12" ht="26.25" customHeight="1" x14ac:dyDescent="0.25">
      <c r="A313" s="717"/>
      <c r="B313" s="717"/>
      <c r="C313" s="717"/>
      <c r="D313" s="120" t="s">
        <v>54</v>
      </c>
      <c r="E313" s="120" t="s">
        <v>246</v>
      </c>
      <c r="F313" s="120" t="s">
        <v>247</v>
      </c>
      <c r="G313" s="120" t="s">
        <v>248</v>
      </c>
      <c r="H313" s="208" t="s">
        <v>249</v>
      </c>
      <c r="I313" s="716"/>
    </row>
    <row r="314" spans="1:12" ht="13.5" x14ac:dyDescent="0.25">
      <c r="A314" s="717"/>
      <c r="B314" s="717"/>
      <c r="C314" s="717"/>
      <c r="D314" s="181" t="s">
        <v>61</v>
      </c>
      <c r="E314" s="181" t="s">
        <v>250</v>
      </c>
      <c r="F314" s="181" t="s">
        <v>251</v>
      </c>
      <c r="G314" s="181" t="s">
        <v>252</v>
      </c>
      <c r="H314" s="181" t="s">
        <v>253</v>
      </c>
      <c r="I314" s="181" t="s">
        <v>253</v>
      </c>
    </row>
    <row r="315" spans="1:12" ht="12" customHeight="1" x14ac:dyDescent="0.25">
      <c r="A315" s="716" t="s">
        <v>211</v>
      </c>
      <c r="B315" s="716" t="s">
        <v>212</v>
      </c>
      <c r="C315" s="209" t="s">
        <v>213</v>
      </c>
      <c r="D315" s="210"/>
      <c r="E315" s="210"/>
      <c r="F315" s="210"/>
      <c r="G315" s="210"/>
      <c r="H315" s="231">
        <f>SUM(H316:H317)</f>
        <v>0</v>
      </c>
      <c r="I315" s="231">
        <f>SUM(I316:I317)</f>
        <v>0</v>
      </c>
    </row>
    <row r="316" spans="1:12" x14ac:dyDescent="0.25">
      <c r="A316" s="716"/>
      <c r="B316" s="716"/>
      <c r="C316" s="212" t="s">
        <v>254</v>
      </c>
      <c r="D316" s="185"/>
      <c r="E316" s="213">
        <v>0</v>
      </c>
      <c r="F316" s="213">
        <v>0</v>
      </c>
      <c r="G316" s="213">
        <v>1</v>
      </c>
      <c r="H316" s="148">
        <f>D316*(E316-F316)/G316</f>
        <v>0</v>
      </c>
      <c r="I316" s="148"/>
      <c r="K316" s="115">
        <v>6</v>
      </c>
      <c r="L316" s="115">
        <f>$K306*100+K316</f>
        <v>1006</v>
      </c>
    </row>
    <row r="317" spans="1:12" x14ac:dyDescent="0.25">
      <c r="A317" s="716"/>
      <c r="B317" s="716"/>
      <c r="C317" s="214" t="s">
        <v>255</v>
      </c>
      <c r="D317" s="215"/>
      <c r="E317" s="216">
        <v>0</v>
      </c>
      <c r="F317" s="216">
        <v>0</v>
      </c>
      <c r="G317" s="216">
        <v>20</v>
      </c>
      <c r="H317" s="148">
        <f>D317*(E317-F317)/G317</f>
        <v>0</v>
      </c>
      <c r="I317" s="148"/>
      <c r="K317" s="115">
        <v>6</v>
      </c>
      <c r="L317" s="115">
        <f>$K306*100+K317+$L306*10000</f>
        <v>61006</v>
      </c>
    </row>
    <row r="318" spans="1:12" ht="11.25" customHeight="1" x14ac:dyDescent="0.25">
      <c r="A318" s="7" t="s">
        <v>212</v>
      </c>
      <c r="B318" s="7" t="s">
        <v>211</v>
      </c>
      <c r="C318" s="209" t="s">
        <v>233</v>
      </c>
      <c r="D318" s="217"/>
      <c r="E318" s="218"/>
      <c r="F318" s="218"/>
      <c r="G318" s="219"/>
      <c r="H318" s="231">
        <f>SUM(H319:H320)</f>
        <v>0</v>
      </c>
      <c r="I318" s="231">
        <f>SUM(I319:I320)</f>
        <v>0</v>
      </c>
    </row>
    <row r="319" spans="1:12" x14ac:dyDescent="0.25">
      <c r="A319" s="7"/>
      <c r="B319" s="7"/>
      <c r="C319" s="212" t="s">
        <v>256</v>
      </c>
      <c r="D319" s="136"/>
      <c r="E319" s="143">
        <v>0</v>
      </c>
      <c r="F319" s="143"/>
      <c r="G319" s="221">
        <v>1</v>
      </c>
      <c r="H319" s="148">
        <f>D319*(E319-F319)/G319</f>
        <v>0</v>
      </c>
      <c r="I319" s="148"/>
      <c r="K319" s="115">
        <v>1</v>
      </c>
      <c r="L319" s="115">
        <f>$K306*100+K319</f>
        <v>1001</v>
      </c>
    </row>
    <row r="320" spans="1:12" x14ac:dyDescent="0.25">
      <c r="A320" s="7"/>
      <c r="B320" s="7"/>
      <c r="C320" s="212" t="s">
        <v>257</v>
      </c>
      <c r="D320" s="222"/>
      <c r="E320" s="143"/>
      <c r="F320" s="143">
        <v>0</v>
      </c>
      <c r="G320" s="221">
        <v>20</v>
      </c>
      <c r="H320" s="148">
        <f>D320*(E320-F320)/G320</f>
        <v>0</v>
      </c>
      <c r="I320" s="148"/>
      <c r="K320" s="115">
        <v>7</v>
      </c>
      <c r="L320" s="115">
        <f>$K306*100+K320+$L306*10000</f>
        <v>61007</v>
      </c>
    </row>
    <row r="321" spans="1:12" x14ac:dyDescent="0.25">
      <c r="A321" s="730" t="s">
        <v>91</v>
      </c>
      <c r="B321" s="730"/>
      <c r="C321" s="730"/>
      <c r="D321" s="192">
        <f>D316+D319</f>
        <v>0</v>
      </c>
      <c r="E321" s="192"/>
      <c r="F321" s="192"/>
      <c r="G321" s="192"/>
      <c r="H321" s="236">
        <f>H315+H318</f>
        <v>0</v>
      </c>
      <c r="I321" s="192">
        <f>I315+I318</f>
        <v>0</v>
      </c>
    </row>
    <row r="322" spans="1:12" x14ac:dyDescent="0.25">
      <c r="A322" s="115" t="s">
        <v>258</v>
      </c>
      <c r="B322" s="168"/>
      <c r="C322" s="176"/>
      <c r="D322" s="172"/>
      <c r="E322" s="173"/>
      <c r="F322" s="173"/>
      <c r="G322" s="176"/>
      <c r="H322" s="173"/>
      <c r="I322" s="173"/>
    </row>
    <row r="323" spans="1:12" x14ac:dyDescent="0.25">
      <c r="A323" s="223" t="s">
        <v>259</v>
      </c>
      <c r="D323" s="234"/>
      <c r="E323" s="173"/>
      <c r="F323" s="173"/>
      <c r="G323" s="176"/>
      <c r="H323" s="232"/>
      <c r="I323" s="232"/>
    </row>
    <row r="324" spans="1:12" x14ac:dyDescent="0.25">
      <c r="A324" s="692" t="s">
        <v>23</v>
      </c>
      <c r="B324" s="692"/>
      <c r="C324" s="693">
        <f>Presentación!$C$3</f>
        <v>1990</v>
      </c>
      <c r="D324" s="693"/>
      <c r="E324" s="693"/>
      <c r="F324" s="693"/>
      <c r="G324" s="693"/>
      <c r="H324" s="693"/>
      <c r="I324" s="693"/>
    </row>
    <row r="325" spans="1:12" ht="11.25" customHeight="1" x14ac:dyDescent="0.25">
      <c r="A325" s="694" t="s">
        <v>24</v>
      </c>
      <c r="B325" s="694"/>
      <c r="C325" s="699" t="s">
        <v>108</v>
      </c>
      <c r="D325" s="699"/>
      <c r="E325" s="699"/>
      <c r="F325" s="699"/>
      <c r="G325" s="699"/>
      <c r="H325" s="699"/>
      <c r="I325" s="699"/>
      <c r="K325" s="115">
        <v>11</v>
      </c>
      <c r="L325" s="115">
        <v>6</v>
      </c>
    </row>
    <row r="326" spans="1:12" ht="13.5" customHeight="1" x14ac:dyDescent="0.25">
      <c r="A326" s="710" t="s">
        <v>5</v>
      </c>
      <c r="B326" s="710"/>
      <c r="C326" s="712" t="s">
        <v>26</v>
      </c>
      <c r="D326" s="712"/>
      <c r="E326" s="712"/>
      <c r="F326" s="712"/>
      <c r="G326" s="712"/>
      <c r="H326" s="712"/>
      <c r="I326" s="712"/>
    </row>
    <row r="327" spans="1:12" ht="13.5" customHeight="1" x14ac:dyDescent="0.25">
      <c r="A327" s="710" t="s">
        <v>27</v>
      </c>
      <c r="B327" s="710"/>
      <c r="C327" s="712" t="s">
        <v>236</v>
      </c>
      <c r="D327" s="712"/>
      <c r="E327" s="712"/>
      <c r="F327" s="712"/>
      <c r="G327" s="712"/>
      <c r="H327" s="712"/>
      <c r="I327" s="712"/>
    </row>
    <row r="328" spans="1:12" ht="11.25" customHeight="1" x14ac:dyDescent="0.25">
      <c r="A328" s="710" t="s">
        <v>29</v>
      </c>
      <c r="B328" s="710"/>
      <c r="C328" s="712" t="s">
        <v>191</v>
      </c>
      <c r="D328" s="712"/>
      <c r="E328" s="712"/>
      <c r="F328" s="712"/>
      <c r="G328" s="712"/>
      <c r="H328" s="712"/>
      <c r="I328" s="712"/>
    </row>
    <row r="329" spans="1:12" ht="11.25" customHeight="1" x14ac:dyDescent="0.25">
      <c r="A329" s="714" t="s">
        <v>33</v>
      </c>
      <c r="B329" s="714"/>
      <c r="C329" s="119" t="s">
        <v>34</v>
      </c>
      <c r="D329" s="715" t="s">
        <v>237</v>
      </c>
      <c r="E329" s="715"/>
      <c r="F329" s="715"/>
      <c r="G329" s="715"/>
      <c r="H329" s="715"/>
      <c r="I329" s="715"/>
    </row>
    <row r="330" spans="1:12" ht="45.75" customHeight="1" x14ac:dyDescent="0.25">
      <c r="A330" s="716" t="s">
        <v>37</v>
      </c>
      <c r="B330" s="716"/>
      <c r="C330" s="717" t="s">
        <v>38</v>
      </c>
      <c r="D330" s="120" t="s">
        <v>238</v>
      </c>
      <c r="E330" s="120" t="s">
        <v>239</v>
      </c>
      <c r="F330" s="120" t="s">
        <v>240</v>
      </c>
      <c r="G330" s="120" t="s">
        <v>241</v>
      </c>
      <c r="H330" s="120" t="s">
        <v>242</v>
      </c>
      <c r="I330" s="120" t="s">
        <v>242</v>
      </c>
    </row>
    <row r="331" spans="1:12" ht="13.5" customHeight="1" x14ac:dyDescent="0.25">
      <c r="A331" s="717" t="s">
        <v>197</v>
      </c>
      <c r="B331" s="717" t="s">
        <v>47</v>
      </c>
      <c r="C331" s="717"/>
      <c r="D331" s="120" t="s">
        <v>48</v>
      </c>
      <c r="E331" s="120" t="s">
        <v>243</v>
      </c>
      <c r="F331" s="120" t="s">
        <v>243</v>
      </c>
      <c r="G331" s="120" t="s">
        <v>244</v>
      </c>
      <c r="H331" s="120" t="s">
        <v>52</v>
      </c>
      <c r="I331" s="716" t="s">
        <v>245</v>
      </c>
    </row>
    <row r="332" spans="1:12" ht="34.5" x14ac:dyDescent="0.25">
      <c r="A332" s="717"/>
      <c r="B332" s="717"/>
      <c r="C332" s="717"/>
      <c r="D332" s="120" t="s">
        <v>54</v>
      </c>
      <c r="E332" s="120" t="s">
        <v>246</v>
      </c>
      <c r="F332" s="120" t="s">
        <v>247</v>
      </c>
      <c r="G332" s="120" t="s">
        <v>248</v>
      </c>
      <c r="H332" s="208" t="s">
        <v>249</v>
      </c>
      <c r="I332" s="716"/>
    </row>
    <row r="333" spans="1:12" ht="13.5" x14ac:dyDescent="0.25">
      <c r="A333" s="717"/>
      <c r="B333" s="717"/>
      <c r="C333" s="717"/>
      <c r="D333" s="181" t="s">
        <v>61</v>
      </c>
      <c r="E333" s="181" t="s">
        <v>250</v>
      </c>
      <c r="F333" s="181" t="s">
        <v>251</v>
      </c>
      <c r="G333" s="181" t="s">
        <v>252</v>
      </c>
      <c r="H333" s="181" t="s">
        <v>253</v>
      </c>
      <c r="I333" s="181" t="s">
        <v>253</v>
      </c>
    </row>
    <row r="334" spans="1:12" ht="11.25" customHeight="1" x14ac:dyDescent="0.25">
      <c r="A334" s="716" t="s">
        <v>211</v>
      </c>
      <c r="B334" s="716" t="s">
        <v>212</v>
      </c>
      <c r="C334" s="209" t="s">
        <v>213</v>
      </c>
      <c r="D334" s="210"/>
      <c r="E334" s="210"/>
      <c r="F334" s="210"/>
      <c r="G334" s="210"/>
      <c r="H334" s="231">
        <f>SUM(H335:H336)</f>
        <v>0</v>
      </c>
      <c r="I334" s="231">
        <f>SUM(I335:I336)</f>
        <v>0</v>
      </c>
    </row>
    <row r="335" spans="1:12" ht="11.25" customHeight="1" x14ac:dyDescent="0.25">
      <c r="A335" s="716"/>
      <c r="B335" s="716"/>
      <c r="C335" s="212" t="s">
        <v>254</v>
      </c>
      <c r="D335" s="185"/>
      <c r="E335" s="213">
        <v>0</v>
      </c>
      <c r="F335" s="213">
        <v>0</v>
      </c>
      <c r="G335" s="213">
        <v>1</v>
      </c>
      <c r="H335" s="148">
        <f>D335*(E335-F335)/G335</f>
        <v>0</v>
      </c>
      <c r="I335" s="148"/>
      <c r="K335" s="115">
        <v>6</v>
      </c>
      <c r="L335" s="115">
        <f>$K325*100+K335</f>
        <v>1106</v>
      </c>
    </row>
    <row r="336" spans="1:12" ht="11.25" customHeight="1" x14ac:dyDescent="0.25">
      <c r="A336" s="716"/>
      <c r="B336" s="716"/>
      <c r="C336" s="214" t="s">
        <v>255</v>
      </c>
      <c r="D336" s="215"/>
      <c r="E336" s="216">
        <v>0</v>
      </c>
      <c r="F336" s="216">
        <v>0</v>
      </c>
      <c r="G336" s="216">
        <v>20</v>
      </c>
      <c r="H336" s="148">
        <f>D336*(E336-F336)/G336</f>
        <v>0</v>
      </c>
      <c r="I336" s="148"/>
      <c r="K336" s="115">
        <v>6</v>
      </c>
      <c r="L336" s="115">
        <f>$K325*100+K336+$L325*10000</f>
        <v>61106</v>
      </c>
    </row>
    <row r="337" spans="1:12" ht="11.25" customHeight="1" x14ac:dyDescent="0.25">
      <c r="A337" s="7" t="s">
        <v>212</v>
      </c>
      <c r="B337" s="7" t="s">
        <v>211</v>
      </c>
      <c r="C337" s="209" t="s">
        <v>233</v>
      </c>
      <c r="D337" s="217"/>
      <c r="E337" s="218"/>
      <c r="F337" s="218"/>
      <c r="G337" s="219"/>
      <c r="H337" s="231">
        <f>SUM(H338:H339)</f>
        <v>0</v>
      </c>
      <c r="I337" s="231">
        <f>SUM(I338:I339)</f>
        <v>0</v>
      </c>
    </row>
    <row r="338" spans="1:12" ht="11.25" customHeight="1" x14ac:dyDescent="0.25">
      <c r="A338" s="7"/>
      <c r="B338" s="7"/>
      <c r="C338" s="212" t="s">
        <v>256</v>
      </c>
      <c r="D338" s="136"/>
      <c r="E338" s="143">
        <v>0</v>
      </c>
      <c r="F338" s="143"/>
      <c r="G338" s="221">
        <v>1</v>
      </c>
      <c r="H338" s="148">
        <f>D338*(E338-F338)/G338</f>
        <v>0</v>
      </c>
      <c r="I338" s="148"/>
      <c r="K338" s="115">
        <v>1</v>
      </c>
      <c r="L338" s="115">
        <f>$K325*100+K338</f>
        <v>1101</v>
      </c>
    </row>
    <row r="339" spans="1:12" ht="12" customHeight="1" x14ac:dyDescent="0.25">
      <c r="A339" s="7"/>
      <c r="B339" s="7"/>
      <c r="C339" s="212" t="s">
        <v>257</v>
      </c>
      <c r="D339" s="222"/>
      <c r="E339" s="143"/>
      <c r="F339" s="143">
        <v>0</v>
      </c>
      <c r="G339" s="221">
        <v>20</v>
      </c>
      <c r="H339" s="148">
        <f>D339*(E339-F339)/G339</f>
        <v>0</v>
      </c>
      <c r="I339" s="148"/>
      <c r="K339" s="115">
        <v>7</v>
      </c>
      <c r="L339" s="115">
        <f>$K325*100+K339+$L325*10000</f>
        <v>61107</v>
      </c>
    </row>
    <row r="340" spans="1:12" x14ac:dyDescent="0.25">
      <c r="A340" s="730" t="s">
        <v>91</v>
      </c>
      <c r="B340" s="730"/>
      <c r="C340" s="730"/>
      <c r="D340" s="192">
        <f>D335+D338</f>
        <v>0</v>
      </c>
      <c r="E340" s="192"/>
      <c r="F340" s="192"/>
      <c r="G340" s="192"/>
      <c r="H340" s="236">
        <f>H334+H337</f>
        <v>0</v>
      </c>
      <c r="I340" s="192">
        <f>I334+I337</f>
        <v>0</v>
      </c>
    </row>
    <row r="341" spans="1:12" x14ac:dyDescent="0.25">
      <c r="A341" s="115" t="s">
        <v>258</v>
      </c>
      <c r="B341" s="168"/>
      <c r="C341" s="176"/>
      <c r="D341" s="172"/>
      <c r="E341" s="173"/>
      <c r="F341" s="173"/>
      <c r="G341" s="176"/>
      <c r="H341" s="173"/>
      <c r="I341" s="173"/>
    </row>
    <row r="342" spans="1:12" x14ac:dyDescent="0.25">
      <c r="A342" s="223" t="s">
        <v>259</v>
      </c>
      <c r="D342" s="234"/>
      <c r="E342" s="173"/>
      <c r="F342" s="173"/>
      <c r="G342" s="176"/>
      <c r="H342" s="232"/>
      <c r="I342" s="232"/>
    </row>
    <row r="343" spans="1:12" x14ac:dyDescent="0.25">
      <c r="A343" s="692" t="s">
        <v>23</v>
      </c>
      <c r="B343" s="692"/>
      <c r="C343" s="693">
        <f>Presentación!$C$3</f>
        <v>1990</v>
      </c>
      <c r="D343" s="693"/>
      <c r="E343" s="693"/>
      <c r="F343" s="693"/>
      <c r="G343" s="693"/>
      <c r="H343" s="693"/>
      <c r="I343" s="693"/>
    </row>
    <row r="344" spans="1:12" ht="13.5" customHeight="1" x14ac:dyDescent="0.25">
      <c r="A344" s="694" t="s">
        <v>24</v>
      </c>
      <c r="B344" s="694"/>
      <c r="C344" s="699" t="s">
        <v>109</v>
      </c>
      <c r="D344" s="699"/>
      <c r="E344" s="699"/>
      <c r="F344" s="699"/>
      <c r="G344" s="699"/>
      <c r="H344" s="699"/>
      <c r="I344" s="699"/>
      <c r="K344" s="115">
        <v>12</v>
      </c>
      <c r="L344" s="115">
        <v>6</v>
      </c>
    </row>
    <row r="345" spans="1:12" ht="13.5" customHeight="1" x14ac:dyDescent="0.25">
      <c r="A345" s="710" t="s">
        <v>5</v>
      </c>
      <c r="B345" s="710"/>
      <c r="C345" s="712" t="s">
        <v>26</v>
      </c>
      <c r="D345" s="712"/>
      <c r="E345" s="712"/>
      <c r="F345" s="712"/>
      <c r="G345" s="712"/>
      <c r="H345" s="712"/>
      <c r="I345" s="712"/>
    </row>
    <row r="346" spans="1:12" ht="13.5" customHeight="1" x14ac:dyDescent="0.25">
      <c r="A346" s="710" t="s">
        <v>27</v>
      </c>
      <c r="B346" s="710"/>
      <c r="C346" s="712" t="s">
        <v>236</v>
      </c>
      <c r="D346" s="712"/>
      <c r="E346" s="712"/>
      <c r="F346" s="712"/>
      <c r="G346" s="712"/>
      <c r="H346" s="712"/>
      <c r="I346" s="712"/>
    </row>
    <row r="347" spans="1:12" ht="13.5" customHeight="1" x14ac:dyDescent="0.25">
      <c r="A347" s="710" t="s">
        <v>29</v>
      </c>
      <c r="B347" s="710"/>
      <c r="C347" s="712" t="s">
        <v>191</v>
      </c>
      <c r="D347" s="712"/>
      <c r="E347" s="712"/>
      <c r="F347" s="712"/>
      <c r="G347" s="712"/>
      <c r="H347" s="712"/>
      <c r="I347" s="712"/>
    </row>
    <row r="348" spans="1:12" ht="11.25" customHeight="1" x14ac:dyDescent="0.25">
      <c r="A348" s="714" t="s">
        <v>33</v>
      </c>
      <c r="B348" s="714"/>
      <c r="C348" s="119" t="s">
        <v>34</v>
      </c>
      <c r="D348" s="715" t="s">
        <v>237</v>
      </c>
      <c r="E348" s="715"/>
      <c r="F348" s="715"/>
      <c r="G348" s="715"/>
      <c r="H348" s="715"/>
      <c r="I348" s="715"/>
    </row>
    <row r="349" spans="1:12" ht="45.75" customHeight="1" x14ac:dyDescent="0.25">
      <c r="A349" s="716" t="s">
        <v>37</v>
      </c>
      <c r="B349" s="716"/>
      <c r="C349" s="717" t="s">
        <v>38</v>
      </c>
      <c r="D349" s="120" t="s">
        <v>238</v>
      </c>
      <c r="E349" s="120" t="s">
        <v>239</v>
      </c>
      <c r="F349" s="120" t="s">
        <v>240</v>
      </c>
      <c r="G349" s="120" t="s">
        <v>241</v>
      </c>
      <c r="H349" s="120" t="s">
        <v>242</v>
      </c>
      <c r="I349" s="120" t="s">
        <v>242</v>
      </c>
    </row>
    <row r="350" spans="1:12" ht="13.5" customHeight="1" x14ac:dyDescent="0.25">
      <c r="A350" s="717" t="s">
        <v>197</v>
      </c>
      <c r="B350" s="717" t="s">
        <v>47</v>
      </c>
      <c r="C350" s="717"/>
      <c r="D350" s="120" t="s">
        <v>48</v>
      </c>
      <c r="E350" s="120" t="s">
        <v>243</v>
      </c>
      <c r="F350" s="120" t="s">
        <v>243</v>
      </c>
      <c r="G350" s="120" t="s">
        <v>244</v>
      </c>
      <c r="H350" s="120" t="s">
        <v>52</v>
      </c>
      <c r="I350" s="716" t="s">
        <v>245</v>
      </c>
    </row>
    <row r="351" spans="1:12" ht="34.5" x14ac:dyDescent="0.25">
      <c r="A351" s="717"/>
      <c r="B351" s="717"/>
      <c r="C351" s="717"/>
      <c r="D351" s="120" t="s">
        <v>54</v>
      </c>
      <c r="E351" s="120" t="s">
        <v>246</v>
      </c>
      <c r="F351" s="120" t="s">
        <v>247</v>
      </c>
      <c r="G351" s="120" t="s">
        <v>248</v>
      </c>
      <c r="H351" s="208" t="s">
        <v>249</v>
      </c>
      <c r="I351" s="716"/>
    </row>
    <row r="352" spans="1:12" ht="13.5" x14ac:dyDescent="0.25">
      <c r="A352" s="717"/>
      <c r="B352" s="717"/>
      <c r="C352" s="717"/>
      <c r="D352" s="181" t="s">
        <v>61</v>
      </c>
      <c r="E352" s="181" t="s">
        <v>250</v>
      </c>
      <c r="F352" s="181" t="s">
        <v>251</v>
      </c>
      <c r="G352" s="181" t="s">
        <v>252</v>
      </c>
      <c r="H352" s="181" t="s">
        <v>253</v>
      </c>
      <c r="I352" s="181" t="s">
        <v>253</v>
      </c>
    </row>
    <row r="353" spans="1:12" ht="12" customHeight="1" x14ac:dyDescent="0.25">
      <c r="A353" s="716" t="s">
        <v>211</v>
      </c>
      <c r="B353" s="716" t="s">
        <v>212</v>
      </c>
      <c r="C353" s="209" t="s">
        <v>213</v>
      </c>
      <c r="D353" s="210"/>
      <c r="E353" s="210"/>
      <c r="F353" s="210"/>
      <c r="G353" s="210"/>
      <c r="H353" s="231">
        <f>SUM(H354:H355)</f>
        <v>0</v>
      </c>
      <c r="I353" s="231">
        <f>SUM(I354:I355)</f>
        <v>0</v>
      </c>
    </row>
    <row r="354" spans="1:12" x14ac:dyDescent="0.25">
      <c r="A354" s="716"/>
      <c r="B354" s="716"/>
      <c r="C354" s="212" t="s">
        <v>254</v>
      </c>
      <c r="D354" s="185"/>
      <c r="E354" s="213">
        <v>0</v>
      </c>
      <c r="F354" s="213">
        <v>0</v>
      </c>
      <c r="G354" s="213">
        <v>1</v>
      </c>
      <c r="H354" s="148">
        <f>D354*(E354-F354)/G354</f>
        <v>0</v>
      </c>
      <c r="I354" s="148"/>
      <c r="K354" s="115">
        <v>6</v>
      </c>
      <c r="L354" s="115">
        <f>$K344*100+K354</f>
        <v>1206</v>
      </c>
    </row>
    <row r="355" spans="1:12" x14ac:dyDescent="0.25">
      <c r="A355" s="716"/>
      <c r="B355" s="716"/>
      <c r="C355" s="214" t="s">
        <v>255</v>
      </c>
      <c r="D355" s="215"/>
      <c r="E355" s="216">
        <v>0</v>
      </c>
      <c r="F355" s="216">
        <v>0</v>
      </c>
      <c r="G355" s="216">
        <v>20</v>
      </c>
      <c r="H355" s="148">
        <f>D355*(E355-F355)/G355</f>
        <v>0</v>
      </c>
      <c r="I355" s="148"/>
      <c r="K355" s="115">
        <v>6</v>
      </c>
      <c r="L355" s="115">
        <f>$K344*100+K355+$L344*10000</f>
        <v>61206</v>
      </c>
    </row>
    <row r="356" spans="1:12" ht="11.25" customHeight="1" x14ac:dyDescent="0.25">
      <c r="A356" s="7" t="s">
        <v>212</v>
      </c>
      <c r="B356" s="7" t="s">
        <v>211</v>
      </c>
      <c r="C356" s="209" t="s">
        <v>233</v>
      </c>
      <c r="D356" s="217"/>
      <c r="E356" s="218"/>
      <c r="F356" s="218"/>
      <c r="G356" s="219"/>
      <c r="H356" s="231">
        <f>SUM(H357:H358)</f>
        <v>0</v>
      </c>
      <c r="I356" s="231">
        <f>SUM(I357:I358)</f>
        <v>0</v>
      </c>
    </row>
    <row r="357" spans="1:12" x14ac:dyDescent="0.25">
      <c r="A357" s="7"/>
      <c r="B357" s="7"/>
      <c r="C357" s="212" t="s">
        <v>256</v>
      </c>
      <c r="D357" s="136"/>
      <c r="E357" s="143">
        <v>0</v>
      </c>
      <c r="F357" s="143"/>
      <c r="G357" s="221">
        <v>1</v>
      </c>
      <c r="H357" s="148">
        <f>D357*(E357-F357)/G357</f>
        <v>0</v>
      </c>
      <c r="I357" s="148"/>
      <c r="K357" s="115">
        <v>1</v>
      </c>
      <c r="L357" s="115">
        <f>$K344*100+K357</f>
        <v>1201</v>
      </c>
    </row>
    <row r="358" spans="1:12" x14ac:dyDescent="0.25">
      <c r="A358" s="7"/>
      <c r="B358" s="7"/>
      <c r="C358" s="212" t="s">
        <v>257</v>
      </c>
      <c r="D358" s="222"/>
      <c r="E358" s="143"/>
      <c r="F358" s="143">
        <v>0</v>
      </c>
      <c r="G358" s="221">
        <v>20</v>
      </c>
      <c r="H358" s="148">
        <f>D358*(E358-F358)/G358</f>
        <v>0</v>
      </c>
      <c r="I358" s="148"/>
      <c r="K358" s="115">
        <v>7</v>
      </c>
      <c r="L358" s="115">
        <f>$K344*100+K358+$L344*10000</f>
        <v>61207</v>
      </c>
    </row>
    <row r="359" spans="1:12" x14ac:dyDescent="0.25">
      <c r="A359" s="730" t="s">
        <v>91</v>
      </c>
      <c r="B359" s="730"/>
      <c r="C359" s="730"/>
      <c r="D359" s="192">
        <f>D354+D357</f>
        <v>0</v>
      </c>
      <c r="E359" s="192"/>
      <c r="F359" s="192"/>
      <c r="G359" s="192"/>
      <c r="H359" s="236">
        <f>H353+H356</f>
        <v>0</v>
      </c>
      <c r="I359" s="192">
        <f>I353+I356</f>
        <v>0</v>
      </c>
    </row>
    <row r="360" spans="1:12" x14ac:dyDescent="0.25">
      <c r="A360" s="115" t="s">
        <v>258</v>
      </c>
      <c r="B360" s="168"/>
      <c r="C360" s="176"/>
      <c r="D360" s="172"/>
      <c r="E360" s="173"/>
      <c r="F360" s="173"/>
      <c r="G360" s="176"/>
      <c r="H360" s="173"/>
      <c r="I360" s="173"/>
    </row>
    <row r="361" spans="1:12" x14ac:dyDescent="0.25">
      <c r="A361" s="223" t="s">
        <v>259</v>
      </c>
      <c r="B361" s="168"/>
      <c r="C361" s="176"/>
      <c r="D361" s="172"/>
      <c r="E361" s="173"/>
      <c r="F361" s="173"/>
      <c r="G361" s="176"/>
      <c r="H361" s="173"/>
      <c r="I361" s="173"/>
    </row>
    <row r="362" spans="1:12" x14ac:dyDescent="0.25">
      <c r="A362" s="168"/>
      <c r="B362" s="168"/>
      <c r="C362" s="176"/>
      <c r="D362" s="172"/>
      <c r="E362" s="173"/>
      <c r="F362" s="173"/>
      <c r="G362" s="176"/>
      <c r="H362" s="173"/>
      <c r="I362" s="173"/>
    </row>
    <row r="363" spans="1:12" x14ac:dyDescent="0.25">
      <c r="A363" s="168"/>
      <c r="B363" s="168"/>
      <c r="C363" s="176"/>
      <c r="D363" s="172"/>
      <c r="E363" s="173"/>
      <c r="F363" s="173"/>
      <c r="G363" s="176"/>
      <c r="H363" s="173"/>
      <c r="I363" s="173"/>
    </row>
    <row r="364" spans="1:12" x14ac:dyDescent="0.25">
      <c r="A364" s="168"/>
      <c r="B364" s="168"/>
      <c r="C364" s="176"/>
      <c r="D364" s="172"/>
      <c r="E364" s="173"/>
      <c r="F364" s="173"/>
      <c r="G364" s="176"/>
      <c r="H364" s="173"/>
      <c r="I364" s="173"/>
    </row>
    <row r="365" spans="1:12" x14ac:dyDescent="0.25">
      <c r="A365" s="168"/>
      <c r="B365" s="168"/>
      <c r="C365" s="176"/>
      <c r="D365" s="172"/>
      <c r="E365" s="173"/>
      <c r="F365" s="173"/>
      <c r="G365" s="176"/>
      <c r="H365" s="173"/>
      <c r="I365" s="173"/>
    </row>
    <row r="366" spans="1:12" x14ac:dyDescent="0.25">
      <c r="A366" s="168"/>
      <c r="B366" s="168"/>
      <c r="C366" s="176"/>
      <c r="D366" s="172"/>
      <c r="E366" s="173"/>
      <c r="F366" s="173"/>
      <c r="G366" s="176"/>
      <c r="H366" s="173"/>
      <c r="I366" s="173"/>
    </row>
    <row r="367" spans="1:12" x14ac:dyDescent="0.25">
      <c r="A367" s="168"/>
      <c r="B367" s="168"/>
      <c r="C367" s="176"/>
      <c r="D367" s="172"/>
      <c r="E367" s="173"/>
      <c r="F367" s="173"/>
      <c r="G367" s="176"/>
      <c r="H367" s="173"/>
      <c r="I367" s="173"/>
    </row>
    <row r="368" spans="1:12" x14ac:dyDescent="0.25">
      <c r="A368" s="168"/>
      <c r="B368" s="168"/>
      <c r="C368" s="176"/>
      <c r="D368" s="172"/>
      <c r="E368" s="173"/>
      <c r="F368" s="173"/>
      <c r="G368" s="176"/>
      <c r="H368" s="173"/>
      <c r="I368" s="173"/>
    </row>
    <row r="369" spans="1:9" x14ac:dyDescent="0.25">
      <c r="A369" s="168"/>
      <c r="B369" s="168"/>
      <c r="C369" s="176"/>
      <c r="D369" s="172"/>
      <c r="E369" s="173"/>
      <c r="F369" s="173"/>
      <c r="G369" s="176"/>
      <c r="H369" s="173"/>
      <c r="I369" s="173"/>
    </row>
    <row r="370" spans="1:9" x14ac:dyDescent="0.25">
      <c r="A370" s="168"/>
      <c r="B370" s="168"/>
      <c r="C370" s="176"/>
      <c r="D370" s="172"/>
      <c r="E370" s="173"/>
      <c r="F370" s="173"/>
      <c r="G370" s="176"/>
      <c r="H370" s="173"/>
      <c r="I370" s="173"/>
    </row>
    <row r="371" spans="1:9" x14ac:dyDescent="0.25">
      <c r="A371" s="168"/>
      <c r="B371" s="168"/>
      <c r="C371" s="176"/>
      <c r="D371" s="172"/>
      <c r="E371" s="173"/>
      <c r="F371" s="173"/>
      <c r="G371" s="176"/>
      <c r="H371" s="173"/>
      <c r="I371" s="173"/>
    </row>
    <row r="372" spans="1:9" x14ac:dyDescent="0.25">
      <c r="A372" s="168"/>
      <c r="B372" s="168"/>
      <c r="C372" s="176"/>
      <c r="D372" s="172"/>
      <c r="E372" s="173"/>
      <c r="F372" s="173"/>
      <c r="G372" s="176"/>
      <c r="H372" s="173"/>
      <c r="I372" s="173"/>
    </row>
    <row r="373" spans="1:9" x14ac:dyDescent="0.25">
      <c r="A373" s="168"/>
      <c r="B373" s="168"/>
      <c r="C373" s="176"/>
      <c r="D373" s="172"/>
      <c r="E373" s="173"/>
      <c r="F373" s="173"/>
      <c r="G373" s="176"/>
      <c r="H373" s="173"/>
      <c r="I373" s="173"/>
    </row>
    <row r="374" spans="1:9" x14ac:dyDescent="0.25">
      <c r="A374" s="168"/>
      <c r="B374" s="168"/>
      <c r="C374" s="176"/>
      <c r="D374" s="173"/>
      <c r="E374" s="173"/>
      <c r="F374" s="173"/>
      <c r="G374" s="176"/>
      <c r="H374" s="173"/>
      <c r="I374" s="173"/>
    </row>
    <row r="375" spans="1:9" x14ac:dyDescent="0.25">
      <c r="D375" s="234"/>
      <c r="E375" s="173"/>
      <c r="F375" s="173"/>
      <c r="G375" s="176"/>
      <c r="H375" s="232"/>
      <c r="I375" s="232"/>
    </row>
    <row r="455" spans="1:9" x14ac:dyDescent="0.25">
      <c r="A455" s="168"/>
      <c r="B455" s="168"/>
      <c r="C455" s="176"/>
      <c r="D455" s="173"/>
      <c r="E455" s="173"/>
      <c r="F455" s="173"/>
      <c r="G455" s="176"/>
      <c r="H455" s="173"/>
      <c r="I455" s="173"/>
    </row>
    <row r="456" spans="1:9" x14ac:dyDescent="0.25">
      <c r="A456" s="168"/>
      <c r="B456" s="168"/>
      <c r="C456" s="176"/>
      <c r="D456" s="173"/>
      <c r="E456" s="173"/>
      <c r="F456" s="173"/>
      <c r="G456" s="176"/>
      <c r="H456" s="173"/>
      <c r="I456" s="173"/>
    </row>
    <row r="457" spans="1:9" x14ac:dyDescent="0.25">
      <c r="D457" s="173"/>
      <c r="E457" s="173"/>
      <c r="F457" s="173"/>
      <c r="G457" s="176"/>
      <c r="H457" s="232"/>
      <c r="I457" s="232"/>
    </row>
    <row r="458" spans="1:9" x14ac:dyDescent="0.25">
      <c r="A458" s="168"/>
      <c r="B458" s="168"/>
      <c r="C458" s="176"/>
      <c r="D458" s="173"/>
      <c r="E458" s="173"/>
      <c r="F458" s="173"/>
      <c r="G458" s="176"/>
      <c r="H458" s="173"/>
      <c r="I458" s="173"/>
    </row>
    <row r="459" spans="1:9" x14ac:dyDescent="0.25">
      <c r="A459" s="168"/>
      <c r="B459" s="168"/>
      <c r="C459" s="176"/>
      <c r="D459" s="173"/>
      <c r="E459" s="173"/>
      <c r="F459" s="173"/>
      <c r="G459" s="176"/>
      <c r="H459" s="173"/>
      <c r="I459" s="173"/>
    </row>
    <row r="460" spans="1:9" x14ac:dyDescent="0.25">
      <c r="D460" s="173"/>
      <c r="E460" s="173"/>
      <c r="F460" s="173"/>
      <c r="G460" s="176"/>
      <c r="H460" s="232"/>
      <c r="I460" s="232"/>
    </row>
    <row r="461" spans="1:9" x14ac:dyDescent="0.25">
      <c r="A461" s="168"/>
      <c r="B461" s="168"/>
      <c r="C461" s="176"/>
      <c r="D461" s="173"/>
      <c r="E461" s="173"/>
      <c r="F461" s="173"/>
      <c r="G461" s="176"/>
      <c r="H461" s="173"/>
      <c r="I461" s="173"/>
    </row>
    <row r="462" spans="1:9" x14ac:dyDescent="0.25">
      <c r="A462" s="168"/>
      <c r="B462" s="168"/>
      <c r="C462" s="176"/>
      <c r="D462" s="173"/>
      <c r="E462" s="173"/>
      <c r="F462" s="173"/>
      <c r="G462" s="176"/>
      <c r="H462" s="173"/>
      <c r="I462" s="173"/>
    </row>
    <row r="463" spans="1:9" x14ac:dyDescent="0.25">
      <c r="D463" s="173"/>
      <c r="E463" s="173"/>
      <c r="F463" s="173"/>
      <c r="G463" s="176"/>
      <c r="H463" s="232"/>
      <c r="I463" s="232"/>
    </row>
    <row r="464" spans="1:9" x14ac:dyDescent="0.25">
      <c r="A464" s="168"/>
      <c r="B464" s="168"/>
      <c r="C464" s="176"/>
      <c r="D464" s="173"/>
      <c r="E464" s="173"/>
      <c r="F464" s="173"/>
      <c r="G464" s="176"/>
      <c r="H464" s="173"/>
      <c r="I464" s="173"/>
    </row>
    <row r="465" spans="1:9" x14ac:dyDescent="0.25">
      <c r="A465" s="168"/>
      <c r="B465" s="168"/>
      <c r="C465" s="176"/>
      <c r="D465" s="173"/>
      <c r="E465" s="173"/>
      <c r="F465" s="173"/>
      <c r="G465" s="176"/>
      <c r="H465" s="173"/>
      <c r="I465" s="173"/>
    </row>
    <row r="466" spans="1:9" x14ac:dyDescent="0.25">
      <c r="D466" s="176"/>
      <c r="E466" s="176"/>
      <c r="F466" s="176"/>
      <c r="G466" s="176"/>
      <c r="H466" s="232"/>
      <c r="I466" s="232"/>
    </row>
    <row r="467" spans="1:9" x14ac:dyDescent="0.25">
      <c r="A467" s="177"/>
      <c r="B467" s="177"/>
      <c r="C467" s="177"/>
      <c r="D467" s="176"/>
      <c r="E467" s="176"/>
      <c r="F467" s="176"/>
      <c r="G467" s="176"/>
      <c r="H467" s="173"/>
      <c r="I467" s="173"/>
    </row>
    <row r="468" spans="1:9" x14ac:dyDescent="0.25">
      <c r="A468" s="177"/>
      <c r="B468" s="177"/>
      <c r="C468" s="177"/>
      <c r="D468" s="176"/>
      <c r="E468" s="176"/>
      <c r="F468" s="176"/>
      <c r="G468" s="176"/>
      <c r="H468" s="173"/>
      <c r="I468" s="173"/>
    </row>
    <row r="469" spans="1:9" x14ac:dyDescent="0.25">
      <c r="A469" s="237"/>
      <c r="B469" s="237"/>
      <c r="C469" s="237"/>
      <c r="D469" s="177"/>
      <c r="E469" s="177"/>
      <c r="F469" s="177"/>
      <c r="G469" s="177"/>
      <c r="H469" s="232"/>
      <c r="I469" s="232"/>
    </row>
    <row r="476" spans="1:9" ht="22.5" customHeight="1" x14ac:dyDescent="0.25"/>
    <row r="477" spans="1:9" ht="11.25" customHeight="1" x14ac:dyDescent="0.25"/>
    <row r="478" spans="1:9" ht="22.5" customHeight="1" x14ac:dyDescent="0.25"/>
    <row r="516" ht="22.5" customHeight="1" x14ac:dyDescent="0.25"/>
    <row r="517" ht="11.25" customHeight="1" x14ac:dyDescent="0.25"/>
    <row r="518" ht="22.5" customHeight="1" x14ac:dyDescent="0.25"/>
    <row r="556" ht="22.5" customHeight="1" x14ac:dyDescent="0.25"/>
    <row r="557" ht="11.25" customHeight="1" x14ac:dyDescent="0.25"/>
    <row r="558" ht="22.5" customHeight="1" x14ac:dyDescent="0.25"/>
  </sheetData>
  <autoFilter ref="A1:J361" xr:uid="{00000000-0009-0000-0000-000007000000}"/>
  <mergeCells count="418">
    <mergeCell ref="A353:A355"/>
    <mergeCell ref="B353:B355"/>
    <mergeCell ref="A356:A358"/>
    <mergeCell ref="B356:B358"/>
    <mergeCell ref="A359:C359"/>
    <mergeCell ref="A345:B345"/>
    <mergeCell ref="C345:I345"/>
    <mergeCell ref="A346:B346"/>
    <mergeCell ref="C346:I346"/>
    <mergeCell ref="A347:B347"/>
    <mergeCell ref="C347:I347"/>
    <mergeCell ref="A348:B348"/>
    <mergeCell ref="D348:I348"/>
    <mergeCell ref="A349:B349"/>
    <mergeCell ref="C349:C352"/>
    <mergeCell ref="A350:A352"/>
    <mergeCell ref="B350:B352"/>
    <mergeCell ref="I350:I351"/>
    <mergeCell ref="A334:A336"/>
    <mergeCell ref="B334:B336"/>
    <mergeCell ref="A337:A339"/>
    <mergeCell ref="B337:B339"/>
    <mergeCell ref="A340:C340"/>
    <mergeCell ref="A343:B343"/>
    <mergeCell ref="C343:I343"/>
    <mergeCell ref="A344:B344"/>
    <mergeCell ref="C344:I344"/>
    <mergeCell ref="A326:B326"/>
    <mergeCell ref="C326:I326"/>
    <mergeCell ref="A327:B327"/>
    <mergeCell ref="C327:I327"/>
    <mergeCell ref="A328:B328"/>
    <mergeCell ref="C328:I328"/>
    <mergeCell ref="A329:B329"/>
    <mergeCell ref="D329:I329"/>
    <mergeCell ref="A330:B330"/>
    <mergeCell ref="C330:C333"/>
    <mergeCell ref="A331:A333"/>
    <mergeCell ref="B331:B333"/>
    <mergeCell ref="I331:I332"/>
    <mergeCell ref="A315:A317"/>
    <mergeCell ref="B315:B317"/>
    <mergeCell ref="A318:A320"/>
    <mergeCell ref="B318:B320"/>
    <mergeCell ref="A321:C321"/>
    <mergeCell ref="A324:B324"/>
    <mergeCell ref="C324:I324"/>
    <mergeCell ref="A325:B325"/>
    <mergeCell ref="C325:I325"/>
    <mergeCell ref="A307:B307"/>
    <mergeCell ref="C307:I307"/>
    <mergeCell ref="A308:B308"/>
    <mergeCell ref="C308:I308"/>
    <mergeCell ref="A309:B309"/>
    <mergeCell ref="C309:I309"/>
    <mergeCell ref="A310:B310"/>
    <mergeCell ref="D310:I310"/>
    <mergeCell ref="A311:B311"/>
    <mergeCell ref="C311:C314"/>
    <mergeCell ref="A312:A314"/>
    <mergeCell ref="B312:B314"/>
    <mergeCell ref="I312:I313"/>
    <mergeCell ref="A296:A298"/>
    <mergeCell ref="B296:B298"/>
    <mergeCell ref="A299:A301"/>
    <mergeCell ref="B299:B301"/>
    <mergeCell ref="A302:C302"/>
    <mergeCell ref="A305:B305"/>
    <mergeCell ref="C305:I305"/>
    <mergeCell ref="A306:B306"/>
    <mergeCell ref="C306:I306"/>
    <mergeCell ref="A288:B288"/>
    <mergeCell ref="C288:I288"/>
    <mergeCell ref="A289:B289"/>
    <mergeCell ref="C289:I289"/>
    <mergeCell ref="A290:B290"/>
    <mergeCell ref="C290:I290"/>
    <mergeCell ref="A291:B291"/>
    <mergeCell ref="D291:I291"/>
    <mergeCell ref="A292:B292"/>
    <mergeCell ref="C292:C295"/>
    <mergeCell ref="A293:A295"/>
    <mergeCell ref="B293:B295"/>
    <mergeCell ref="I293:I294"/>
    <mergeCell ref="A277:A279"/>
    <mergeCell ref="B277:B279"/>
    <mergeCell ref="A280:A282"/>
    <mergeCell ref="B280:B282"/>
    <mergeCell ref="A283:C283"/>
    <mergeCell ref="A286:B286"/>
    <mergeCell ref="C286:I286"/>
    <mergeCell ref="A287:B287"/>
    <mergeCell ref="C287:I287"/>
    <mergeCell ref="A269:B269"/>
    <mergeCell ref="C269:I269"/>
    <mergeCell ref="A270:B270"/>
    <mergeCell ref="C270:I270"/>
    <mergeCell ref="A271:B271"/>
    <mergeCell ref="C271:I271"/>
    <mergeCell ref="A272:B272"/>
    <mergeCell ref="D272:I272"/>
    <mergeCell ref="A273:B273"/>
    <mergeCell ref="C273:C276"/>
    <mergeCell ref="A274:A276"/>
    <mergeCell ref="B274:B276"/>
    <mergeCell ref="I274:I275"/>
    <mergeCell ref="A258:A260"/>
    <mergeCell ref="B258:B260"/>
    <mergeCell ref="A261:A263"/>
    <mergeCell ref="B261:B263"/>
    <mergeCell ref="A264:C264"/>
    <mergeCell ref="A267:B267"/>
    <mergeCell ref="C267:I267"/>
    <mergeCell ref="A268:B268"/>
    <mergeCell ref="C268:I268"/>
    <mergeCell ref="A250:B250"/>
    <mergeCell ref="C250:I250"/>
    <mergeCell ref="A251:B251"/>
    <mergeCell ref="C251:I251"/>
    <mergeCell ref="A252:B252"/>
    <mergeCell ref="C252:I252"/>
    <mergeCell ref="A253:B253"/>
    <mergeCell ref="D253:I253"/>
    <mergeCell ref="A254:B254"/>
    <mergeCell ref="C254:C257"/>
    <mergeCell ref="A255:A257"/>
    <mergeCell ref="B255:B257"/>
    <mergeCell ref="I255:I256"/>
    <mergeCell ref="A239:A241"/>
    <mergeCell ref="B239:B241"/>
    <mergeCell ref="A242:A244"/>
    <mergeCell ref="B242:B244"/>
    <mergeCell ref="A245:C245"/>
    <mergeCell ref="A248:B248"/>
    <mergeCell ref="C248:I248"/>
    <mergeCell ref="A249:B249"/>
    <mergeCell ref="C249:I249"/>
    <mergeCell ref="A231:B231"/>
    <mergeCell ref="C231:I231"/>
    <mergeCell ref="A232:B232"/>
    <mergeCell ref="C232:I232"/>
    <mergeCell ref="A233:B233"/>
    <mergeCell ref="C233:I233"/>
    <mergeCell ref="A234:B234"/>
    <mergeCell ref="D234:I234"/>
    <mergeCell ref="A235:B235"/>
    <mergeCell ref="C235:C238"/>
    <mergeCell ref="A236:A238"/>
    <mergeCell ref="B236:B238"/>
    <mergeCell ref="I236:I237"/>
    <mergeCell ref="A220:A222"/>
    <mergeCell ref="B220:B222"/>
    <mergeCell ref="A223:A225"/>
    <mergeCell ref="B223:B225"/>
    <mergeCell ref="A226:C226"/>
    <mergeCell ref="A229:B229"/>
    <mergeCell ref="C229:I229"/>
    <mergeCell ref="A230:B230"/>
    <mergeCell ref="C230:I230"/>
    <mergeCell ref="A212:B212"/>
    <mergeCell ref="C212:I212"/>
    <mergeCell ref="A213:B213"/>
    <mergeCell ref="C213:I213"/>
    <mergeCell ref="A214:B214"/>
    <mergeCell ref="C214:I214"/>
    <mergeCell ref="A215:B215"/>
    <mergeCell ref="D215:I215"/>
    <mergeCell ref="A216:B216"/>
    <mergeCell ref="C216:C219"/>
    <mergeCell ref="A217:A219"/>
    <mergeCell ref="B217:B219"/>
    <mergeCell ref="I217:I218"/>
    <mergeCell ref="A201:A203"/>
    <mergeCell ref="B201:B203"/>
    <mergeCell ref="A204:A206"/>
    <mergeCell ref="B204:B206"/>
    <mergeCell ref="A207:C207"/>
    <mergeCell ref="A210:B210"/>
    <mergeCell ref="C210:I210"/>
    <mergeCell ref="A211:B211"/>
    <mergeCell ref="C211:I211"/>
    <mergeCell ref="A193:B193"/>
    <mergeCell ref="C193:I193"/>
    <mergeCell ref="A194:B194"/>
    <mergeCell ref="C194:I194"/>
    <mergeCell ref="A195:B195"/>
    <mergeCell ref="C195:I195"/>
    <mergeCell ref="A196:B196"/>
    <mergeCell ref="D196:I196"/>
    <mergeCell ref="A197:B197"/>
    <mergeCell ref="C197:C200"/>
    <mergeCell ref="A198:A200"/>
    <mergeCell ref="B198:B200"/>
    <mergeCell ref="I198:I199"/>
    <mergeCell ref="A182:A184"/>
    <mergeCell ref="B182:B184"/>
    <mergeCell ref="A185:A187"/>
    <mergeCell ref="B185:B187"/>
    <mergeCell ref="A188:C188"/>
    <mergeCell ref="A191:B191"/>
    <mergeCell ref="C191:I191"/>
    <mergeCell ref="A192:B192"/>
    <mergeCell ref="C192:I192"/>
    <mergeCell ref="A174:B174"/>
    <mergeCell ref="C174:I174"/>
    <mergeCell ref="A175:B175"/>
    <mergeCell ref="C175:I175"/>
    <mergeCell ref="A176:B176"/>
    <mergeCell ref="C176:I176"/>
    <mergeCell ref="A177:B177"/>
    <mergeCell ref="D177:I177"/>
    <mergeCell ref="A178:B178"/>
    <mergeCell ref="C178:C181"/>
    <mergeCell ref="A179:A181"/>
    <mergeCell ref="B179:B181"/>
    <mergeCell ref="I179:I180"/>
    <mergeCell ref="A163:A165"/>
    <mergeCell ref="B163:B165"/>
    <mergeCell ref="A166:A168"/>
    <mergeCell ref="B166:B168"/>
    <mergeCell ref="A169:C169"/>
    <mergeCell ref="A172:B172"/>
    <mergeCell ref="C172:I172"/>
    <mergeCell ref="A173:B173"/>
    <mergeCell ref="C173:I173"/>
    <mergeCell ref="A155:B155"/>
    <mergeCell ref="C155:I155"/>
    <mergeCell ref="A156:B156"/>
    <mergeCell ref="C156:I156"/>
    <mergeCell ref="A157:B157"/>
    <mergeCell ref="C157:I157"/>
    <mergeCell ref="A158:B158"/>
    <mergeCell ref="D158:I158"/>
    <mergeCell ref="A159:B159"/>
    <mergeCell ref="C159:C162"/>
    <mergeCell ref="A160:A162"/>
    <mergeCell ref="B160:B162"/>
    <mergeCell ref="I160:I161"/>
    <mergeCell ref="A144:A146"/>
    <mergeCell ref="B144:B146"/>
    <mergeCell ref="A147:A149"/>
    <mergeCell ref="B147:B149"/>
    <mergeCell ref="A150:C150"/>
    <mergeCell ref="A153:B153"/>
    <mergeCell ref="C153:I153"/>
    <mergeCell ref="A154:B154"/>
    <mergeCell ref="C154:I154"/>
    <mergeCell ref="A136:B136"/>
    <mergeCell ref="C136:I136"/>
    <mergeCell ref="A137:B137"/>
    <mergeCell ref="C137:I137"/>
    <mergeCell ref="A138:B138"/>
    <mergeCell ref="C138:I138"/>
    <mergeCell ref="A139:B139"/>
    <mergeCell ref="D139:I139"/>
    <mergeCell ref="A140:B140"/>
    <mergeCell ref="C140:C143"/>
    <mergeCell ref="A141:A143"/>
    <mergeCell ref="B141:B143"/>
    <mergeCell ref="I141:I142"/>
    <mergeCell ref="A125:A127"/>
    <mergeCell ref="B125:B127"/>
    <mergeCell ref="A128:A130"/>
    <mergeCell ref="B128:B130"/>
    <mergeCell ref="A131:C131"/>
    <mergeCell ref="A134:B134"/>
    <mergeCell ref="C134:I134"/>
    <mergeCell ref="A135:B135"/>
    <mergeCell ref="C135:I135"/>
    <mergeCell ref="A117:B117"/>
    <mergeCell ref="C117:I117"/>
    <mergeCell ref="A118:B118"/>
    <mergeCell ref="C118:I118"/>
    <mergeCell ref="A119:B119"/>
    <mergeCell ref="C119:I119"/>
    <mergeCell ref="A120:B120"/>
    <mergeCell ref="D120:I120"/>
    <mergeCell ref="A121:B121"/>
    <mergeCell ref="C121:C124"/>
    <mergeCell ref="A122:A124"/>
    <mergeCell ref="B122:B124"/>
    <mergeCell ref="I122:I123"/>
    <mergeCell ref="A106:A108"/>
    <mergeCell ref="B106:B108"/>
    <mergeCell ref="A109:A111"/>
    <mergeCell ref="B109:B111"/>
    <mergeCell ref="A112:C112"/>
    <mergeCell ref="A115:B115"/>
    <mergeCell ref="C115:I115"/>
    <mergeCell ref="A116:B116"/>
    <mergeCell ref="C116:I116"/>
    <mergeCell ref="A98:B98"/>
    <mergeCell ref="C98:I98"/>
    <mergeCell ref="A99:B99"/>
    <mergeCell ref="C99:I99"/>
    <mergeCell ref="A100:B100"/>
    <mergeCell ref="C100:I100"/>
    <mergeCell ref="A101:B101"/>
    <mergeCell ref="D101:I101"/>
    <mergeCell ref="A102:B102"/>
    <mergeCell ref="C102:C105"/>
    <mergeCell ref="A103:A105"/>
    <mergeCell ref="B103:B105"/>
    <mergeCell ref="I103:I104"/>
    <mergeCell ref="A87:A89"/>
    <mergeCell ref="B87:B89"/>
    <mergeCell ref="A90:A92"/>
    <mergeCell ref="B90:B92"/>
    <mergeCell ref="A93:C93"/>
    <mergeCell ref="A96:B96"/>
    <mergeCell ref="C96:I96"/>
    <mergeCell ref="A97:B97"/>
    <mergeCell ref="C97:I97"/>
    <mergeCell ref="A79:B79"/>
    <mergeCell ref="C79:I79"/>
    <mergeCell ref="A80:B80"/>
    <mergeCell ref="C80:I80"/>
    <mergeCell ref="A81:B81"/>
    <mergeCell ref="C81:I81"/>
    <mergeCell ref="A82:B82"/>
    <mergeCell ref="D82:I82"/>
    <mergeCell ref="A83:B83"/>
    <mergeCell ref="C83:C86"/>
    <mergeCell ref="A84:A86"/>
    <mergeCell ref="B84:B86"/>
    <mergeCell ref="I84:I85"/>
    <mergeCell ref="A68:A70"/>
    <mergeCell ref="B68:B70"/>
    <mergeCell ref="A71:A73"/>
    <mergeCell ref="B71:B73"/>
    <mergeCell ref="A74:C74"/>
    <mergeCell ref="A77:B77"/>
    <mergeCell ref="C77:I77"/>
    <mergeCell ref="A78:B78"/>
    <mergeCell ref="C78:I78"/>
    <mergeCell ref="A60:B60"/>
    <mergeCell ref="C60:I60"/>
    <mergeCell ref="A61:B61"/>
    <mergeCell ref="C61:I61"/>
    <mergeCell ref="A62:B62"/>
    <mergeCell ref="C62:I62"/>
    <mergeCell ref="A63:B63"/>
    <mergeCell ref="D63:I63"/>
    <mergeCell ref="A64:B64"/>
    <mergeCell ref="C64:C67"/>
    <mergeCell ref="A65:A67"/>
    <mergeCell ref="B65:B67"/>
    <mergeCell ref="I65:I66"/>
    <mergeCell ref="A49:A51"/>
    <mergeCell ref="B49:B51"/>
    <mergeCell ref="A52:A54"/>
    <mergeCell ref="B52:B54"/>
    <mergeCell ref="A55:C55"/>
    <mergeCell ref="A58:B58"/>
    <mergeCell ref="C58:I58"/>
    <mergeCell ref="A59:B59"/>
    <mergeCell ref="C59:I59"/>
    <mergeCell ref="A41:B41"/>
    <mergeCell ref="C41:I41"/>
    <mergeCell ref="A42:B42"/>
    <mergeCell ref="C42:I42"/>
    <mergeCell ref="A43:B43"/>
    <mergeCell ref="C43:I43"/>
    <mergeCell ref="A44:B44"/>
    <mergeCell ref="D44:I44"/>
    <mergeCell ref="A45:B45"/>
    <mergeCell ref="C45:C48"/>
    <mergeCell ref="A46:A48"/>
    <mergeCell ref="B46:B48"/>
    <mergeCell ref="I46:I47"/>
    <mergeCell ref="A30:A32"/>
    <mergeCell ref="B30:B32"/>
    <mergeCell ref="A33:A35"/>
    <mergeCell ref="B33:B35"/>
    <mergeCell ref="A36:C36"/>
    <mergeCell ref="A39:B39"/>
    <mergeCell ref="C39:I39"/>
    <mergeCell ref="A40:B40"/>
    <mergeCell ref="C40:I40"/>
    <mergeCell ref="A23:B23"/>
    <mergeCell ref="C23:I23"/>
    <mergeCell ref="A24:B24"/>
    <mergeCell ref="C24:I24"/>
    <mergeCell ref="A25:B25"/>
    <mergeCell ref="D25:I25"/>
    <mergeCell ref="A26:B26"/>
    <mergeCell ref="C26:C29"/>
    <mergeCell ref="A27:A29"/>
    <mergeCell ref="B27:B29"/>
    <mergeCell ref="I27:I28"/>
    <mergeCell ref="A14:A16"/>
    <mergeCell ref="B14:B16"/>
    <mergeCell ref="A17:C17"/>
    <mergeCell ref="A20:B20"/>
    <mergeCell ref="C20:I20"/>
    <mergeCell ref="A21:B21"/>
    <mergeCell ref="C21:I21"/>
    <mergeCell ref="A22:B22"/>
    <mergeCell ref="C22:I22"/>
    <mergeCell ref="A6:B6"/>
    <mergeCell ref="D6:I6"/>
    <mergeCell ref="A7:B7"/>
    <mergeCell ref="C7:C10"/>
    <mergeCell ref="A8:A10"/>
    <mergeCell ref="B8:B10"/>
    <mergeCell ref="I8:I9"/>
    <mergeCell ref="A11:A13"/>
    <mergeCell ref="B11:B13"/>
    <mergeCell ref="A1:B1"/>
    <mergeCell ref="C1:I1"/>
    <mergeCell ref="A2:B2"/>
    <mergeCell ref="C2:I2"/>
    <mergeCell ref="A3:B3"/>
    <mergeCell ref="C3:I3"/>
    <mergeCell ref="A4:B4"/>
    <mergeCell ref="C4:I4"/>
    <mergeCell ref="A5:B5"/>
    <mergeCell ref="C5:I5"/>
  </mergeCells>
  <conditionalFormatting sqref="C12:C13">
    <cfRule type="cellIs" dxfId="587" priority="2" operator="lessThan">
      <formula>0</formula>
    </cfRule>
  </conditionalFormatting>
  <conditionalFormatting sqref="C15:C16">
    <cfRule type="cellIs" dxfId="586" priority="3" operator="lessThan">
      <formula>0</formula>
    </cfRule>
  </conditionalFormatting>
  <conditionalFormatting sqref="C31:C32">
    <cfRule type="cellIs" dxfId="585" priority="4" operator="lessThan">
      <formula>0</formula>
    </cfRule>
  </conditionalFormatting>
  <conditionalFormatting sqref="C34:C35">
    <cfRule type="cellIs" dxfId="584" priority="5" operator="lessThan">
      <formula>0</formula>
    </cfRule>
  </conditionalFormatting>
  <conditionalFormatting sqref="C50:C51">
    <cfRule type="cellIs" dxfId="583" priority="6" operator="lessThan">
      <formula>0</formula>
    </cfRule>
  </conditionalFormatting>
  <conditionalFormatting sqref="C53:C54">
    <cfRule type="cellIs" dxfId="582" priority="7" operator="lessThan">
      <formula>0</formula>
    </cfRule>
  </conditionalFormatting>
  <conditionalFormatting sqref="C69:C70">
    <cfRule type="cellIs" dxfId="581" priority="8" operator="lessThan">
      <formula>0</formula>
    </cfRule>
  </conditionalFormatting>
  <conditionalFormatting sqref="C72:C73">
    <cfRule type="cellIs" dxfId="580" priority="9" operator="lessThan">
      <formula>0</formula>
    </cfRule>
  </conditionalFormatting>
  <conditionalFormatting sqref="C88:C89">
    <cfRule type="cellIs" dxfId="579" priority="10" operator="lessThan">
      <formula>0</formula>
    </cfRule>
  </conditionalFormatting>
  <conditionalFormatting sqref="C91:C92">
    <cfRule type="cellIs" dxfId="578" priority="11" operator="lessThan">
      <formula>0</formula>
    </cfRule>
  </conditionalFormatting>
  <conditionalFormatting sqref="C107:C108">
    <cfRule type="cellIs" dxfId="577" priority="12" operator="lessThan">
      <formula>0</formula>
    </cfRule>
  </conditionalFormatting>
  <conditionalFormatting sqref="C110:C111">
    <cfRule type="cellIs" dxfId="576" priority="13" operator="lessThan">
      <formula>0</formula>
    </cfRule>
  </conditionalFormatting>
  <conditionalFormatting sqref="C126:C127">
    <cfRule type="cellIs" dxfId="575" priority="14" operator="lessThan">
      <formula>0</formula>
    </cfRule>
  </conditionalFormatting>
  <conditionalFormatting sqref="C129:C130">
    <cfRule type="cellIs" dxfId="574" priority="15" operator="lessThan">
      <formula>0</formula>
    </cfRule>
  </conditionalFormatting>
  <conditionalFormatting sqref="C145:C146">
    <cfRule type="cellIs" dxfId="573" priority="16" operator="lessThan">
      <formula>0</formula>
    </cfRule>
  </conditionalFormatting>
  <conditionalFormatting sqref="C148:C149">
    <cfRule type="cellIs" dxfId="572" priority="17" operator="lessThan">
      <formula>0</formula>
    </cfRule>
  </conditionalFormatting>
  <conditionalFormatting sqref="C164:C165">
    <cfRule type="cellIs" dxfId="571" priority="18" operator="lessThan">
      <formula>0</formula>
    </cfRule>
  </conditionalFormatting>
  <conditionalFormatting sqref="C167:C168">
    <cfRule type="cellIs" dxfId="570" priority="19" operator="lessThan">
      <formula>0</formula>
    </cfRule>
  </conditionalFormatting>
  <conditionalFormatting sqref="C183:C184">
    <cfRule type="cellIs" dxfId="569" priority="20" operator="lessThan">
      <formula>0</formula>
    </cfRule>
  </conditionalFormatting>
  <conditionalFormatting sqref="C186:C187">
    <cfRule type="cellIs" dxfId="568" priority="21" operator="lessThan">
      <formula>0</formula>
    </cfRule>
  </conditionalFormatting>
  <conditionalFormatting sqref="C202:C203">
    <cfRule type="cellIs" dxfId="567" priority="22" operator="lessThan">
      <formula>0</formula>
    </cfRule>
  </conditionalFormatting>
  <conditionalFormatting sqref="C205:C206">
    <cfRule type="cellIs" dxfId="566" priority="23" operator="lessThan">
      <formula>0</formula>
    </cfRule>
  </conditionalFormatting>
  <conditionalFormatting sqref="C221:C222">
    <cfRule type="cellIs" dxfId="565" priority="24" operator="lessThan">
      <formula>0</formula>
    </cfRule>
  </conditionalFormatting>
  <conditionalFormatting sqref="C224:C225">
    <cfRule type="cellIs" dxfId="564" priority="25" operator="lessThan">
      <formula>0</formula>
    </cfRule>
  </conditionalFormatting>
  <conditionalFormatting sqref="C240:C241">
    <cfRule type="cellIs" dxfId="563" priority="26" operator="lessThan">
      <formula>0</formula>
    </cfRule>
  </conditionalFormatting>
  <conditionalFormatting sqref="C243:C244">
    <cfRule type="cellIs" dxfId="562" priority="27" operator="lessThan">
      <formula>0</formula>
    </cfRule>
  </conditionalFormatting>
  <conditionalFormatting sqref="C259:C260">
    <cfRule type="cellIs" dxfId="561" priority="28" operator="lessThan">
      <formula>0</formula>
    </cfRule>
  </conditionalFormatting>
  <conditionalFormatting sqref="C262:C263">
    <cfRule type="cellIs" dxfId="560" priority="29" operator="lessThan">
      <formula>0</formula>
    </cfRule>
  </conditionalFormatting>
  <conditionalFormatting sqref="C278:C279">
    <cfRule type="cellIs" dxfId="559" priority="30" operator="lessThan">
      <formula>0</formula>
    </cfRule>
  </conditionalFormatting>
  <conditionalFormatting sqref="C281:C282">
    <cfRule type="cellIs" dxfId="558" priority="31" operator="lessThan">
      <formula>0</formula>
    </cfRule>
  </conditionalFormatting>
  <conditionalFormatting sqref="C297:C298">
    <cfRule type="cellIs" dxfId="557" priority="32" operator="lessThan">
      <formula>0</formula>
    </cfRule>
  </conditionalFormatting>
  <conditionalFormatting sqref="C300:C301">
    <cfRule type="cellIs" dxfId="556" priority="33" operator="lessThan">
      <formula>0</formula>
    </cfRule>
  </conditionalFormatting>
  <conditionalFormatting sqref="C316:C317">
    <cfRule type="cellIs" dxfId="555" priority="34" operator="lessThan">
      <formula>0</formula>
    </cfRule>
  </conditionalFormatting>
  <conditionalFormatting sqref="C319:C320">
    <cfRule type="cellIs" dxfId="554" priority="35" operator="lessThan">
      <formula>0</formula>
    </cfRule>
  </conditionalFormatting>
  <conditionalFormatting sqref="C335:C336">
    <cfRule type="cellIs" dxfId="553" priority="36" operator="lessThan">
      <formula>0</formula>
    </cfRule>
  </conditionalFormatting>
  <conditionalFormatting sqref="C338:C339">
    <cfRule type="cellIs" dxfId="552" priority="37" operator="lessThan">
      <formula>0</formula>
    </cfRule>
  </conditionalFormatting>
  <conditionalFormatting sqref="C354:C355">
    <cfRule type="cellIs" dxfId="551" priority="38" operator="lessThan">
      <formula>0</formula>
    </cfRule>
  </conditionalFormatting>
  <conditionalFormatting sqref="C357:C358">
    <cfRule type="cellIs" dxfId="550" priority="39" operator="lessThan">
      <formula>0</formula>
    </cfRule>
  </conditionalFormatting>
  <pageMargins left="0.75" right="0.75" top="1" bottom="1" header="0.511811023622047" footer="0.511811023622047"/>
  <pageSetup orientation="portrait" horizontalDpi="300" verticalDpi="30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D7E4BD"/>
  </sheetPr>
  <dimension ref="A1:AMJ304"/>
  <sheetViews>
    <sheetView tabSelected="1" topLeftCell="A56" zoomScale="70" zoomScaleNormal="70" workbookViewId="0">
      <selection activeCell="E73" sqref="E73"/>
    </sheetView>
  </sheetViews>
  <sheetFormatPr baseColWidth="10" defaultColWidth="9.1796875" defaultRowHeight="12.5" x14ac:dyDescent="0.25"/>
  <cols>
    <col min="1" max="2" width="16.7265625" style="115" customWidth="1"/>
    <col min="3" max="3" width="18.81640625" style="115" customWidth="1"/>
    <col min="4" max="13" width="16.7265625" style="115" customWidth="1"/>
    <col min="14" max="14" width="14.54296875" style="115" customWidth="1"/>
    <col min="15" max="1024" width="9.1796875" style="115"/>
  </cols>
  <sheetData>
    <row r="1" spans="1:17" x14ac:dyDescent="0.25">
      <c r="A1" s="692" t="s">
        <v>23</v>
      </c>
      <c r="B1" s="692"/>
      <c r="C1" s="733">
        <f>Presentación!$C$3</f>
        <v>1990</v>
      </c>
      <c r="D1" s="733"/>
      <c r="E1" s="733"/>
      <c r="F1" s="733"/>
      <c r="G1" s="733"/>
      <c r="H1" s="733"/>
      <c r="I1" s="733"/>
      <c r="J1" s="733"/>
      <c r="K1" s="733"/>
      <c r="L1" s="733"/>
      <c r="M1" s="733"/>
      <c r="N1" s="733"/>
    </row>
    <row r="2" spans="1:17" ht="11.25" customHeight="1" x14ac:dyDescent="0.25">
      <c r="A2" s="734" t="s">
        <v>260</v>
      </c>
      <c r="B2" s="734"/>
      <c r="C2" s="735" t="s">
        <v>25</v>
      </c>
      <c r="D2" s="735"/>
      <c r="E2" s="735"/>
      <c r="F2" s="735"/>
      <c r="G2" s="735"/>
      <c r="H2" s="735"/>
      <c r="I2" s="735"/>
      <c r="J2" s="735"/>
      <c r="K2" s="735"/>
      <c r="L2" s="735"/>
      <c r="M2" s="735"/>
      <c r="N2" s="735"/>
      <c r="P2" s="115">
        <v>100</v>
      </c>
      <c r="Q2" s="115">
        <v>6</v>
      </c>
    </row>
    <row r="3" spans="1:17" ht="12" customHeight="1" x14ac:dyDescent="0.25">
      <c r="A3" s="710" t="s">
        <v>5</v>
      </c>
      <c r="B3" s="710"/>
      <c r="C3" s="712" t="s">
        <v>26</v>
      </c>
      <c r="D3" s="712"/>
      <c r="E3" s="712"/>
      <c r="F3" s="712"/>
      <c r="G3" s="712"/>
      <c r="H3" s="712"/>
      <c r="I3" s="712"/>
      <c r="J3" s="712"/>
      <c r="K3" s="712"/>
      <c r="L3" s="712"/>
      <c r="M3" s="712"/>
      <c r="N3" s="712"/>
    </row>
    <row r="4" spans="1:17" ht="12" customHeight="1" x14ac:dyDescent="0.25">
      <c r="A4" s="710" t="s">
        <v>27</v>
      </c>
      <c r="B4" s="710"/>
      <c r="C4" s="712" t="s">
        <v>261</v>
      </c>
      <c r="D4" s="712"/>
      <c r="E4" s="712"/>
      <c r="F4" s="712"/>
      <c r="G4" s="712"/>
      <c r="H4" s="712"/>
      <c r="I4" s="712"/>
      <c r="J4" s="712"/>
      <c r="K4" s="712"/>
      <c r="L4" s="712"/>
      <c r="M4" s="712"/>
      <c r="N4" s="712"/>
    </row>
    <row r="5" spans="1:17" ht="11.25" customHeight="1" x14ac:dyDescent="0.25">
      <c r="A5" s="710" t="s">
        <v>29</v>
      </c>
      <c r="B5" s="710"/>
      <c r="C5" s="712" t="s">
        <v>191</v>
      </c>
      <c r="D5" s="712"/>
      <c r="E5" s="712"/>
      <c r="F5" s="712"/>
      <c r="G5" s="712"/>
      <c r="H5" s="712"/>
      <c r="I5" s="712"/>
      <c r="J5" s="712"/>
      <c r="K5" s="712"/>
      <c r="L5" s="712"/>
      <c r="M5" s="712"/>
      <c r="N5" s="712"/>
    </row>
    <row r="6" spans="1:17" ht="11.25" customHeight="1" x14ac:dyDescent="0.25">
      <c r="A6" s="710" t="s">
        <v>31</v>
      </c>
      <c r="B6" s="710"/>
      <c r="C6" s="712" t="s">
        <v>262</v>
      </c>
      <c r="D6" s="712"/>
      <c r="E6" s="712"/>
      <c r="F6" s="712"/>
      <c r="G6" s="712"/>
      <c r="H6" s="712"/>
      <c r="I6" s="712"/>
      <c r="J6" s="712"/>
      <c r="K6" s="712"/>
      <c r="L6" s="712"/>
      <c r="M6" s="712"/>
      <c r="N6" s="712"/>
    </row>
    <row r="7" spans="1:17" ht="12" customHeight="1" x14ac:dyDescent="0.25">
      <c r="A7" s="714" t="s">
        <v>33</v>
      </c>
      <c r="B7" s="714"/>
      <c r="C7" s="119" t="s">
        <v>34</v>
      </c>
      <c r="D7" s="715" t="s">
        <v>263</v>
      </c>
      <c r="E7" s="715"/>
      <c r="F7" s="715"/>
      <c r="G7" s="715"/>
      <c r="H7" s="715"/>
      <c r="I7" s="715"/>
      <c r="J7" s="715"/>
      <c r="K7" s="715"/>
      <c r="L7" s="715"/>
      <c r="M7" s="715"/>
      <c r="N7" s="715"/>
    </row>
    <row r="8" spans="1:17" ht="11.25" customHeight="1" x14ac:dyDescent="0.25">
      <c r="A8" s="716" t="s">
        <v>37</v>
      </c>
      <c r="B8" s="716"/>
      <c r="C8" s="716" t="s">
        <v>264</v>
      </c>
      <c r="D8" s="120" t="s">
        <v>265</v>
      </c>
      <c r="E8" s="120" t="s">
        <v>266</v>
      </c>
      <c r="F8" s="120" t="s">
        <v>267</v>
      </c>
      <c r="G8" s="120" t="s">
        <v>268</v>
      </c>
      <c r="H8" s="120" t="s">
        <v>269</v>
      </c>
      <c r="I8" s="120" t="s">
        <v>270</v>
      </c>
      <c r="J8" s="120" t="s">
        <v>271</v>
      </c>
      <c r="K8" s="120" t="s">
        <v>272</v>
      </c>
      <c r="L8" s="120" t="s">
        <v>273</v>
      </c>
      <c r="M8" s="120" t="s">
        <v>274</v>
      </c>
      <c r="N8" s="120" t="s">
        <v>274</v>
      </c>
    </row>
    <row r="9" spans="1:17" ht="11.25" customHeight="1" x14ac:dyDescent="0.25">
      <c r="A9" s="716" t="s">
        <v>197</v>
      </c>
      <c r="B9" s="716" t="s">
        <v>47</v>
      </c>
      <c r="C9" s="716"/>
      <c r="D9" s="120" t="s">
        <v>48</v>
      </c>
      <c r="E9" s="178" t="s">
        <v>275</v>
      </c>
      <c r="F9" s="120" t="s">
        <v>244</v>
      </c>
      <c r="G9" s="120" t="s">
        <v>276</v>
      </c>
      <c r="H9" s="120" t="s">
        <v>276</v>
      </c>
      <c r="I9" s="120" t="s">
        <v>276</v>
      </c>
      <c r="J9" s="120" t="s">
        <v>276</v>
      </c>
      <c r="K9" s="120" t="s">
        <v>276</v>
      </c>
      <c r="L9" s="120" t="s">
        <v>276</v>
      </c>
      <c r="M9" s="178" t="s">
        <v>277</v>
      </c>
      <c r="N9" s="716" t="s">
        <v>245</v>
      </c>
    </row>
    <row r="10" spans="1:17" ht="34.5" x14ac:dyDescent="0.25">
      <c r="A10" s="716"/>
      <c r="B10" s="716"/>
      <c r="C10" s="716"/>
      <c r="D10" s="120"/>
      <c r="E10" s="120" t="s">
        <v>278</v>
      </c>
      <c r="F10" s="120" t="s">
        <v>279</v>
      </c>
      <c r="G10" s="120" t="s">
        <v>280</v>
      </c>
      <c r="H10" s="120" t="s">
        <v>280</v>
      </c>
      <c r="I10" s="120" t="s">
        <v>280</v>
      </c>
      <c r="J10" s="120" t="s">
        <v>280</v>
      </c>
      <c r="K10" s="120" t="s">
        <v>280</v>
      </c>
      <c r="L10" s="120" t="s">
        <v>280</v>
      </c>
      <c r="M10" s="178" t="s">
        <v>281</v>
      </c>
      <c r="N10" s="716"/>
    </row>
    <row r="11" spans="1:17" ht="11.25" customHeight="1" x14ac:dyDescent="0.25">
      <c r="A11" s="716"/>
      <c r="B11" s="716"/>
      <c r="C11" s="716"/>
      <c r="D11" s="208" t="s">
        <v>282</v>
      </c>
      <c r="E11" s="208" t="s">
        <v>283</v>
      </c>
      <c r="F11" s="208" t="s">
        <v>158</v>
      </c>
      <c r="G11" s="208" t="s">
        <v>284</v>
      </c>
      <c r="H11" s="208" t="s">
        <v>285</v>
      </c>
      <c r="I11" s="208" t="s">
        <v>286</v>
      </c>
      <c r="J11" s="208" t="s">
        <v>287</v>
      </c>
      <c r="K11" s="208" t="s">
        <v>288</v>
      </c>
      <c r="L11" s="208" t="s">
        <v>289</v>
      </c>
      <c r="M11" s="208" t="s">
        <v>290</v>
      </c>
      <c r="N11" s="208" t="s">
        <v>290</v>
      </c>
    </row>
    <row r="12" spans="1:17" ht="11.25" customHeight="1" x14ac:dyDescent="0.25">
      <c r="A12" s="716" t="s">
        <v>211</v>
      </c>
      <c r="B12" s="716" t="s">
        <v>212</v>
      </c>
      <c r="C12" s="77" t="s">
        <v>214</v>
      </c>
      <c r="D12" s="208"/>
      <c r="E12" s="208"/>
      <c r="F12" s="208"/>
      <c r="G12" s="208"/>
      <c r="H12" s="208"/>
      <c r="I12" s="208"/>
      <c r="J12" s="208"/>
      <c r="K12" s="208"/>
      <c r="L12" s="208"/>
      <c r="M12" s="208"/>
      <c r="N12" s="208"/>
    </row>
    <row r="13" spans="1:17" ht="11.25" customHeight="1" x14ac:dyDescent="0.25">
      <c r="A13" s="716"/>
      <c r="B13" s="716"/>
      <c r="C13" s="238" t="s">
        <v>214</v>
      </c>
      <c r="D13" s="239">
        <f>D61+D77+D93+D109+D125+D141+D157+D173+D189+D205+D221+D237+D253+D269+D285+D301</f>
        <v>0</v>
      </c>
      <c r="E13" s="208"/>
      <c r="F13" s="208"/>
      <c r="G13" s="208"/>
      <c r="H13" s="208"/>
      <c r="I13" s="208"/>
      <c r="J13" s="208"/>
      <c r="K13" s="208"/>
      <c r="L13" s="208"/>
      <c r="M13" s="239">
        <f>M61+M77+M93+M109+M125+M141+M157+M173+M189+M205+M221+M237+M253+M269+M285+M301</f>
        <v>0</v>
      </c>
      <c r="N13" s="239">
        <f>N61+N77+N93+N109+N125+N141+N157+N173+N189+N205+N221+N237+N253+N269+N285+N301</f>
        <v>0</v>
      </c>
    </row>
    <row r="14" spans="1:17" ht="11.25" customHeight="1" x14ac:dyDescent="0.25">
      <c r="A14" s="716" t="s">
        <v>212</v>
      </c>
      <c r="B14" s="716" t="s">
        <v>211</v>
      </c>
      <c r="C14" s="77" t="s">
        <v>215</v>
      </c>
      <c r="D14" s="147"/>
      <c r="E14" s="240" t="e">
        <f>(E63*$D$63+E79*$D$79+E94*$D$94+E110*$D$110+E126*$D$126+E142*$D$142+E158*$D$158+E174*$D$174+E190*$D$190)/$D$14</f>
        <v>#DIV/0!</v>
      </c>
      <c r="F14" s="241" t="s">
        <v>291</v>
      </c>
      <c r="G14" s="240"/>
      <c r="H14" s="240"/>
      <c r="I14" s="240"/>
      <c r="J14" s="240"/>
      <c r="K14" s="240"/>
      <c r="L14" s="240"/>
      <c r="M14" s="147"/>
      <c r="N14" s="147"/>
    </row>
    <row r="15" spans="1:17" ht="15" customHeight="1" x14ac:dyDescent="0.25">
      <c r="A15" s="716"/>
      <c r="B15" s="716"/>
      <c r="C15" s="238" t="s">
        <v>215</v>
      </c>
      <c r="D15" s="239">
        <f>D63+D79+D95+D111+D127+D143+D159+D175+D191+D207+D223+D239+D255+D271+D287+D303</f>
        <v>0</v>
      </c>
      <c r="E15" s="242" t="e">
        <f>(E206*D206+E222*$D$222+E238*$D$238+E254*$D$254+E270*$D$270+E286*$D$286+E302*$D$302)/$D$15</f>
        <v>#DIV/0!</v>
      </c>
      <c r="F15" s="241">
        <v>20</v>
      </c>
      <c r="G15" s="242"/>
      <c r="H15" s="242"/>
      <c r="I15" s="242"/>
      <c r="J15" s="242"/>
      <c r="K15" s="242"/>
      <c r="L15" s="242"/>
      <c r="M15" s="239">
        <f>M63+M79+M95+M111+M127+M143+M159+M175+M191+M207+M223+M239+M255+M271+M287+M303</f>
        <v>0</v>
      </c>
      <c r="N15" s="239">
        <f>N63+N79+N95+N111+N127+N143+N159+N175+N191+N207+N223+N239+N255+N271+N287+N303</f>
        <v>0</v>
      </c>
    </row>
    <row r="16" spans="1:17" x14ac:dyDescent="0.25">
      <c r="A16" s="736" t="s">
        <v>292</v>
      </c>
      <c r="B16" s="736"/>
      <c r="C16" s="736"/>
      <c r="D16" s="243">
        <f>D13+D15</f>
        <v>0</v>
      </c>
      <c r="E16" s="244"/>
      <c r="F16" s="244"/>
      <c r="G16" s="194"/>
      <c r="H16" s="194"/>
      <c r="I16" s="194"/>
      <c r="J16" s="194"/>
      <c r="K16" s="194"/>
      <c r="L16" s="194"/>
      <c r="M16" s="243">
        <f>M13+M15</f>
        <v>0</v>
      </c>
      <c r="N16" s="243">
        <f>N13+N15</f>
        <v>0</v>
      </c>
      <c r="Q16" s="245"/>
    </row>
    <row r="17" spans="1:14" x14ac:dyDescent="0.25">
      <c r="A17" s="692" t="s">
        <v>23</v>
      </c>
      <c r="B17" s="692"/>
      <c r="C17" s="733">
        <f>Presentación!$C$3</f>
        <v>1990</v>
      </c>
      <c r="D17" s="733"/>
      <c r="E17" s="733"/>
      <c r="F17" s="733"/>
      <c r="G17" s="733"/>
      <c r="H17" s="733"/>
      <c r="I17" s="733"/>
      <c r="J17" s="733"/>
      <c r="K17" s="733"/>
      <c r="L17" s="733"/>
      <c r="M17" s="733"/>
      <c r="N17" s="733"/>
    </row>
    <row r="18" spans="1:14" ht="11.25" customHeight="1" x14ac:dyDescent="0.25">
      <c r="A18" s="734" t="s">
        <v>260</v>
      </c>
      <c r="B18" s="734"/>
      <c r="C18" s="735" t="s">
        <v>293</v>
      </c>
      <c r="D18" s="735"/>
      <c r="E18" s="735"/>
      <c r="F18" s="735"/>
      <c r="G18" s="735"/>
      <c r="H18" s="735"/>
      <c r="I18" s="735"/>
      <c r="J18" s="735"/>
      <c r="K18" s="735"/>
      <c r="L18" s="735"/>
      <c r="M18" s="735"/>
      <c r="N18" s="735"/>
    </row>
    <row r="19" spans="1:14" ht="12" customHeight="1" x14ac:dyDescent="0.25">
      <c r="A19" s="710" t="s">
        <v>5</v>
      </c>
      <c r="B19" s="710"/>
      <c r="C19" s="712" t="s">
        <v>26</v>
      </c>
      <c r="D19" s="712"/>
      <c r="E19" s="712"/>
      <c r="F19" s="712"/>
      <c r="G19" s="712"/>
      <c r="H19" s="712"/>
      <c r="I19" s="712"/>
      <c r="J19" s="712"/>
      <c r="K19" s="712"/>
      <c r="L19" s="712"/>
      <c r="M19" s="712"/>
      <c r="N19" s="712"/>
    </row>
    <row r="20" spans="1:14" ht="12" customHeight="1" x14ac:dyDescent="0.25">
      <c r="A20" s="710" t="s">
        <v>27</v>
      </c>
      <c r="B20" s="710"/>
      <c r="C20" s="712" t="s">
        <v>261</v>
      </c>
      <c r="D20" s="712"/>
      <c r="E20" s="712"/>
      <c r="F20" s="712"/>
      <c r="G20" s="712"/>
      <c r="H20" s="712"/>
      <c r="I20" s="712"/>
      <c r="J20" s="712"/>
      <c r="K20" s="712"/>
      <c r="L20" s="712"/>
      <c r="M20" s="712"/>
      <c r="N20" s="712"/>
    </row>
    <row r="21" spans="1:14" ht="11.25" customHeight="1" x14ac:dyDescent="0.25">
      <c r="A21" s="710" t="s">
        <v>29</v>
      </c>
      <c r="B21" s="710"/>
      <c r="C21" s="712" t="s">
        <v>191</v>
      </c>
      <c r="D21" s="712"/>
      <c r="E21" s="712"/>
      <c r="F21" s="712"/>
      <c r="G21" s="712"/>
      <c r="H21" s="712"/>
      <c r="I21" s="712"/>
      <c r="J21" s="712"/>
      <c r="K21" s="712"/>
      <c r="L21" s="712"/>
      <c r="M21" s="712"/>
      <c r="N21" s="712"/>
    </row>
    <row r="22" spans="1:14" ht="11.25" customHeight="1" x14ac:dyDescent="0.25">
      <c r="A22" s="710" t="s">
        <v>31</v>
      </c>
      <c r="B22" s="710"/>
      <c r="C22" s="712" t="s">
        <v>262</v>
      </c>
      <c r="D22" s="712"/>
      <c r="E22" s="712"/>
      <c r="F22" s="712"/>
      <c r="G22" s="712"/>
      <c r="H22" s="712"/>
      <c r="I22" s="712"/>
      <c r="J22" s="712"/>
      <c r="K22" s="712"/>
      <c r="L22" s="712"/>
      <c r="M22" s="712"/>
      <c r="N22" s="712"/>
    </row>
    <row r="23" spans="1:14" ht="12" customHeight="1" x14ac:dyDescent="0.25">
      <c r="A23" s="714" t="s">
        <v>33</v>
      </c>
      <c r="B23" s="714"/>
      <c r="C23" s="119" t="s">
        <v>34</v>
      </c>
      <c r="D23" s="715" t="s">
        <v>263</v>
      </c>
      <c r="E23" s="715"/>
      <c r="F23" s="715"/>
      <c r="G23" s="715"/>
      <c r="H23" s="715"/>
      <c r="I23" s="715"/>
      <c r="J23" s="715"/>
      <c r="K23" s="715"/>
      <c r="L23" s="715"/>
      <c r="M23" s="715"/>
      <c r="N23" s="715"/>
    </row>
    <row r="24" spans="1:14" ht="11.25" customHeight="1" x14ac:dyDescent="0.25">
      <c r="A24" s="716" t="s">
        <v>37</v>
      </c>
      <c r="B24" s="716"/>
      <c r="C24" s="716" t="s">
        <v>264</v>
      </c>
      <c r="D24" s="120" t="s">
        <v>265</v>
      </c>
      <c r="E24" s="120" t="s">
        <v>266</v>
      </c>
      <c r="F24" s="120" t="s">
        <v>267</v>
      </c>
      <c r="G24" s="120" t="s">
        <v>268</v>
      </c>
      <c r="H24" s="120" t="s">
        <v>269</v>
      </c>
      <c r="I24" s="120" t="s">
        <v>270</v>
      </c>
      <c r="J24" s="120" t="s">
        <v>271</v>
      </c>
      <c r="K24" s="120" t="s">
        <v>272</v>
      </c>
      <c r="L24" s="120" t="s">
        <v>273</v>
      </c>
      <c r="M24" s="120" t="s">
        <v>274</v>
      </c>
      <c r="N24" s="120" t="s">
        <v>274</v>
      </c>
    </row>
    <row r="25" spans="1:14" ht="11.25" customHeight="1" x14ac:dyDescent="0.25">
      <c r="A25" s="716" t="s">
        <v>197</v>
      </c>
      <c r="B25" s="716" t="s">
        <v>47</v>
      </c>
      <c r="C25" s="716"/>
      <c r="D25" s="120" t="s">
        <v>48</v>
      </c>
      <c r="E25" s="178" t="s">
        <v>275</v>
      </c>
      <c r="F25" s="120" t="s">
        <v>244</v>
      </c>
      <c r="G25" s="120" t="s">
        <v>276</v>
      </c>
      <c r="H25" s="120" t="s">
        <v>276</v>
      </c>
      <c r="I25" s="120" t="s">
        <v>276</v>
      </c>
      <c r="J25" s="120" t="s">
        <v>276</v>
      </c>
      <c r="K25" s="120" t="s">
        <v>276</v>
      </c>
      <c r="L25" s="120" t="s">
        <v>276</v>
      </c>
      <c r="M25" s="178" t="s">
        <v>277</v>
      </c>
      <c r="N25" s="716" t="s">
        <v>245</v>
      </c>
    </row>
    <row r="26" spans="1:14" ht="34.5" x14ac:dyDescent="0.25">
      <c r="A26" s="716"/>
      <c r="B26" s="716"/>
      <c r="C26" s="716"/>
      <c r="D26" s="120"/>
      <c r="E26" s="120" t="s">
        <v>278</v>
      </c>
      <c r="F26" s="120" t="s">
        <v>279</v>
      </c>
      <c r="G26" s="120" t="s">
        <v>280</v>
      </c>
      <c r="H26" s="120" t="s">
        <v>280</v>
      </c>
      <c r="I26" s="120" t="s">
        <v>280</v>
      </c>
      <c r="J26" s="120" t="s">
        <v>280</v>
      </c>
      <c r="K26" s="120" t="s">
        <v>280</v>
      </c>
      <c r="L26" s="120" t="s">
        <v>280</v>
      </c>
      <c r="M26" s="178" t="s">
        <v>281</v>
      </c>
      <c r="N26" s="716"/>
    </row>
    <row r="27" spans="1:14" ht="11.25" customHeight="1" x14ac:dyDescent="0.25">
      <c r="A27" s="716"/>
      <c r="B27" s="716"/>
      <c r="C27" s="716"/>
      <c r="D27" s="208" t="s">
        <v>282</v>
      </c>
      <c r="E27" s="208" t="s">
        <v>283</v>
      </c>
      <c r="F27" s="208" t="s">
        <v>158</v>
      </c>
      <c r="G27" s="208" t="s">
        <v>284</v>
      </c>
      <c r="H27" s="208" t="s">
        <v>285</v>
      </c>
      <c r="I27" s="208" t="s">
        <v>286</v>
      </c>
      <c r="J27" s="208" t="s">
        <v>287</v>
      </c>
      <c r="K27" s="208" t="s">
        <v>288</v>
      </c>
      <c r="L27" s="208" t="s">
        <v>289</v>
      </c>
      <c r="M27" s="208" t="s">
        <v>290</v>
      </c>
      <c r="N27" s="208" t="s">
        <v>290</v>
      </c>
    </row>
    <row r="28" spans="1:14" ht="11.25" customHeight="1" x14ac:dyDescent="0.25">
      <c r="A28" s="716" t="s">
        <v>211</v>
      </c>
      <c r="B28" s="716" t="s">
        <v>212</v>
      </c>
      <c r="C28" s="77" t="s">
        <v>214</v>
      </c>
      <c r="D28" s="246"/>
      <c r="E28" s="246"/>
      <c r="F28" s="246"/>
      <c r="G28" s="246"/>
      <c r="H28" s="246"/>
      <c r="I28" s="246"/>
      <c r="J28" s="246"/>
      <c r="K28" s="246"/>
      <c r="L28" s="246"/>
      <c r="M28" s="246"/>
      <c r="N28" s="246"/>
    </row>
    <row r="29" spans="1:14" ht="11.25" customHeight="1" x14ac:dyDescent="0.25">
      <c r="A29" s="716"/>
      <c r="B29" s="716"/>
      <c r="C29" s="238" t="s">
        <v>214</v>
      </c>
      <c r="D29" s="239">
        <f>D61+D77+D93+D109+D125+D141+D157+D173+D189+D205+D221+D237+D253+D269+D285+D301</f>
        <v>0</v>
      </c>
      <c r="E29" s="240">
        <f>'[1]Carbono del suelo'!$K$2</f>
        <v>12.8</v>
      </c>
      <c r="F29" s="241">
        <v>20</v>
      </c>
      <c r="G29" s="151">
        <f>'[1]Carbono del suelo'!B$45</f>
        <v>1</v>
      </c>
      <c r="H29" s="151">
        <f>'[1]Carbono del suelo'!C$45</f>
        <v>1</v>
      </c>
      <c r="I29" s="151">
        <f>'[1]Carbono del suelo'!D$45</f>
        <v>1</v>
      </c>
      <c r="J29" s="151">
        <f>'[1]Carbono del suelo'!E$45</f>
        <v>1</v>
      </c>
      <c r="K29" s="151">
        <f>'[1]Carbono del suelo'!F$45</f>
        <v>1</v>
      </c>
      <c r="L29" s="151">
        <f>'[1]Carbono del suelo'!G$45</f>
        <v>1</v>
      </c>
      <c r="M29" s="239">
        <f>M61+M77+M93+M109+M125+M141+M157+M173+M189+M205+M221+M237+M253+M269+M285+M301</f>
        <v>0</v>
      </c>
      <c r="N29" s="239">
        <f>N61+N77+N93+N109+N125+N141+N157+N173+N189+N205+N221+N237+N253+N269+N285+N301</f>
        <v>0</v>
      </c>
    </row>
    <row r="30" spans="1:14" ht="11.25" customHeight="1" x14ac:dyDescent="0.25">
      <c r="A30" s="716" t="s">
        <v>212</v>
      </c>
      <c r="B30" s="716" t="s">
        <v>211</v>
      </c>
      <c r="C30" s="77" t="s">
        <v>215</v>
      </c>
      <c r="D30" s="247"/>
      <c r="E30" s="247"/>
      <c r="F30" s="247"/>
      <c r="G30" s="247"/>
      <c r="H30" s="247"/>
      <c r="I30" s="247"/>
      <c r="J30" s="247"/>
      <c r="K30" s="247"/>
      <c r="L30" s="247"/>
      <c r="M30" s="247"/>
      <c r="N30" s="247"/>
    </row>
    <row r="31" spans="1:14" ht="11.25" customHeight="1" x14ac:dyDescent="0.25">
      <c r="A31" s="716"/>
      <c r="B31" s="716"/>
      <c r="C31" s="238" t="s">
        <v>215</v>
      </c>
      <c r="D31" s="239">
        <f>D63+D79+D95+D111+D127+D143+D159+D175+D191+D207+D223+D239+D255+D271+D287+D303</f>
        <v>0</v>
      </c>
      <c r="E31" s="240">
        <f>'[1]Carbono del suelo'!$K$2</f>
        <v>12.8</v>
      </c>
      <c r="F31" s="241" t="s">
        <v>291</v>
      </c>
      <c r="G31" s="151">
        <f>'[1]Carbono del suelo'!E$45</f>
        <v>1</v>
      </c>
      <c r="H31" s="151">
        <f>'[1]Carbono del suelo'!F$45</f>
        <v>1</v>
      </c>
      <c r="I31" s="151">
        <f>'[1]Carbono del suelo'!G$45</f>
        <v>1</v>
      </c>
      <c r="J31" s="151">
        <f>'[1]Carbono del suelo'!B$45</f>
        <v>1</v>
      </c>
      <c r="K31" s="151">
        <f>'[1]Carbono del suelo'!C$45</f>
        <v>1</v>
      </c>
      <c r="L31" s="151">
        <f>'[1]Carbono del suelo'!D$45</f>
        <v>1</v>
      </c>
      <c r="M31" s="239">
        <f>M63+M79+M95+M111+M127+M143+M159+M175+M191+M207+M223+M239+M255+M271+M287+M303</f>
        <v>0</v>
      </c>
      <c r="N31" s="239">
        <f>N63+N79+N95+N111+N127+N143+N159+N175+N191+N207+N223+N239+N255+N271+N287+N303</f>
        <v>0</v>
      </c>
    </row>
    <row r="32" spans="1:14" x14ac:dyDescent="0.25">
      <c r="A32" s="737" t="s">
        <v>91</v>
      </c>
      <c r="B32" s="737"/>
      <c r="C32" s="737"/>
      <c r="D32" s="244"/>
      <c r="E32" s="244"/>
      <c r="F32" s="244"/>
      <c r="G32" s="194"/>
      <c r="H32" s="194"/>
      <c r="I32" s="194"/>
      <c r="J32" s="194"/>
      <c r="K32" s="194"/>
      <c r="L32" s="194"/>
      <c r="M32" s="248">
        <f>M64+M80+M96+M112+M128+M144+M160+M176+M192+M208+M224+M240+M256+M272+M288+M304</f>
        <v>0</v>
      </c>
      <c r="N32" s="248">
        <f>N64+N80+N96+N112+N128+N144+N160+N176+N192+N208+N224+N240+N256+N272+N288+N304</f>
        <v>0</v>
      </c>
    </row>
    <row r="33" spans="1:14" x14ac:dyDescent="0.25">
      <c r="A33" s="692" t="s">
        <v>23</v>
      </c>
      <c r="B33" s="692"/>
      <c r="C33" s="733">
        <f>Presentación!$C$3</f>
        <v>1990</v>
      </c>
      <c r="D33" s="733"/>
      <c r="E33" s="733"/>
      <c r="F33" s="733"/>
      <c r="G33" s="733"/>
      <c r="H33" s="733"/>
      <c r="I33" s="733"/>
      <c r="J33" s="733"/>
      <c r="K33" s="733"/>
      <c r="L33" s="733"/>
      <c r="M33" s="733"/>
      <c r="N33" s="733"/>
    </row>
    <row r="34" spans="1:14" ht="11.25" customHeight="1" x14ac:dyDescent="0.25">
      <c r="A34" s="734" t="s">
        <v>260</v>
      </c>
      <c r="B34" s="734"/>
      <c r="C34" s="735" t="s">
        <v>93</v>
      </c>
      <c r="D34" s="735"/>
      <c r="E34" s="735"/>
      <c r="F34" s="735"/>
      <c r="G34" s="735"/>
      <c r="H34" s="735"/>
      <c r="I34" s="735"/>
      <c r="J34" s="735"/>
      <c r="K34" s="735"/>
      <c r="L34" s="735"/>
      <c r="M34" s="735"/>
      <c r="N34" s="735"/>
    </row>
    <row r="35" spans="1:14" ht="12" customHeight="1" x14ac:dyDescent="0.25">
      <c r="A35" s="710" t="s">
        <v>5</v>
      </c>
      <c r="B35" s="710"/>
      <c r="C35" s="712" t="s">
        <v>26</v>
      </c>
      <c r="D35" s="712"/>
      <c r="E35" s="712"/>
      <c r="F35" s="712"/>
      <c r="G35" s="712"/>
      <c r="H35" s="712"/>
      <c r="I35" s="712"/>
      <c r="J35" s="712"/>
      <c r="K35" s="712"/>
      <c r="L35" s="712"/>
      <c r="M35" s="712"/>
      <c r="N35" s="712"/>
    </row>
    <row r="36" spans="1:14" ht="12" customHeight="1" x14ac:dyDescent="0.25">
      <c r="A36" s="710" t="s">
        <v>27</v>
      </c>
      <c r="B36" s="710"/>
      <c r="C36" s="712" t="s">
        <v>261</v>
      </c>
      <c r="D36" s="712"/>
      <c r="E36" s="712"/>
      <c r="F36" s="712"/>
      <c r="G36" s="712"/>
      <c r="H36" s="712"/>
      <c r="I36" s="712"/>
      <c r="J36" s="712"/>
      <c r="K36" s="712"/>
      <c r="L36" s="712"/>
      <c r="M36" s="712"/>
      <c r="N36" s="712"/>
    </row>
    <row r="37" spans="1:14" ht="11.25" customHeight="1" x14ac:dyDescent="0.25">
      <c r="A37" s="710" t="s">
        <v>29</v>
      </c>
      <c r="B37" s="710"/>
      <c r="C37" s="712" t="s">
        <v>191</v>
      </c>
      <c r="D37" s="712"/>
      <c r="E37" s="712"/>
      <c r="F37" s="712"/>
      <c r="G37" s="712"/>
      <c r="H37" s="712"/>
      <c r="I37" s="712"/>
      <c r="J37" s="712"/>
      <c r="K37" s="712"/>
      <c r="L37" s="712"/>
      <c r="M37" s="712"/>
      <c r="N37" s="712"/>
    </row>
    <row r="38" spans="1:14" ht="11.25" customHeight="1" x14ac:dyDescent="0.25">
      <c r="A38" s="710" t="s">
        <v>31</v>
      </c>
      <c r="B38" s="710"/>
      <c r="C38" s="712" t="s">
        <v>262</v>
      </c>
      <c r="D38" s="712"/>
      <c r="E38" s="712"/>
      <c r="F38" s="712"/>
      <c r="G38" s="712"/>
      <c r="H38" s="712"/>
      <c r="I38" s="712"/>
      <c r="J38" s="712"/>
      <c r="K38" s="712"/>
      <c r="L38" s="712"/>
      <c r="M38" s="712"/>
      <c r="N38" s="712"/>
    </row>
    <row r="39" spans="1:14" ht="12" customHeight="1" x14ac:dyDescent="0.25">
      <c r="A39" s="714" t="s">
        <v>33</v>
      </c>
      <c r="B39" s="714"/>
      <c r="C39" s="119" t="s">
        <v>34</v>
      </c>
      <c r="D39" s="715" t="s">
        <v>263</v>
      </c>
      <c r="E39" s="715"/>
      <c r="F39" s="715"/>
      <c r="G39" s="715"/>
      <c r="H39" s="715"/>
      <c r="I39" s="715"/>
      <c r="J39" s="715"/>
      <c r="K39" s="715"/>
      <c r="L39" s="715"/>
      <c r="M39" s="715"/>
      <c r="N39" s="715"/>
    </row>
    <row r="40" spans="1:14" ht="11.25" customHeight="1" x14ac:dyDescent="0.25">
      <c r="A40" s="716" t="s">
        <v>37</v>
      </c>
      <c r="B40" s="716"/>
      <c r="C40" s="716" t="s">
        <v>264</v>
      </c>
      <c r="D40" s="120" t="s">
        <v>265</v>
      </c>
      <c r="E40" s="120" t="s">
        <v>266</v>
      </c>
      <c r="F40" s="120" t="s">
        <v>267</v>
      </c>
      <c r="G40" s="120" t="s">
        <v>268</v>
      </c>
      <c r="H40" s="120" t="s">
        <v>269</v>
      </c>
      <c r="I40" s="120" t="s">
        <v>270</v>
      </c>
      <c r="J40" s="120" t="s">
        <v>271</v>
      </c>
      <c r="K40" s="120" t="s">
        <v>272</v>
      </c>
      <c r="L40" s="120" t="s">
        <v>273</v>
      </c>
      <c r="M40" s="120" t="s">
        <v>274</v>
      </c>
      <c r="N40" s="120" t="s">
        <v>274</v>
      </c>
    </row>
    <row r="41" spans="1:14" ht="11.25" customHeight="1" x14ac:dyDescent="0.25">
      <c r="A41" s="716" t="s">
        <v>197</v>
      </c>
      <c r="B41" s="716" t="s">
        <v>47</v>
      </c>
      <c r="C41" s="716"/>
      <c r="D41" s="120" t="s">
        <v>48</v>
      </c>
      <c r="E41" s="178" t="s">
        <v>275</v>
      </c>
      <c r="F41" s="120" t="s">
        <v>244</v>
      </c>
      <c r="G41" s="120" t="s">
        <v>276</v>
      </c>
      <c r="H41" s="120" t="s">
        <v>276</v>
      </c>
      <c r="I41" s="120" t="s">
        <v>276</v>
      </c>
      <c r="J41" s="120" t="s">
        <v>276</v>
      </c>
      <c r="K41" s="120" t="s">
        <v>276</v>
      </c>
      <c r="L41" s="120" t="s">
        <v>276</v>
      </c>
      <c r="M41" s="178" t="s">
        <v>277</v>
      </c>
      <c r="N41" s="716" t="s">
        <v>245</v>
      </c>
    </row>
    <row r="42" spans="1:14" ht="34.5" x14ac:dyDescent="0.25">
      <c r="A42" s="716"/>
      <c r="B42" s="716"/>
      <c r="C42" s="716"/>
      <c r="D42" s="120"/>
      <c r="E42" s="120" t="s">
        <v>278</v>
      </c>
      <c r="F42" s="120" t="s">
        <v>279</v>
      </c>
      <c r="G42" s="120" t="s">
        <v>280</v>
      </c>
      <c r="H42" s="120" t="s">
        <v>280</v>
      </c>
      <c r="I42" s="120" t="s">
        <v>280</v>
      </c>
      <c r="J42" s="120" t="s">
        <v>280</v>
      </c>
      <c r="K42" s="120" t="s">
        <v>280</v>
      </c>
      <c r="L42" s="120" t="s">
        <v>280</v>
      </c>
      <c r="M42" s="178" t="s">
        <v>281</v>
      </c>
      <c r="N42" s="716"/>
    </row>
    <row r="43" spans="1:14" ht="11.25" customHeight="1" x14ac:dyDescent="0.25">
      <c r="A43" s="716"/>
      <c r="B43" s="716"/>
      <c r="C43" s="716"/>
      <c r="D43" s="208" t="s">
        <v>282</v>
      </c>
      <c r="E43" s="208" t="s">
        <v>283</v>
      </c>
      <c r="F43" s="208" t="s">
        <v>158</v>
      </c>
      <c r="G43" s="208" t="s">
        <v>284</v>
      </c>
      <c r="H43" s="208" t="s">
        <v>285</v>
      </c>
      <c r="I43" s="208" t="s">
        <v>286</v>
      </c>
      <c r="J43" s="208" t="s">
        <v>287</v>
      </c>
      <c r="K43" s="208" t="s">
        <v>288</v>
      </c>
      <c r="L43" s="208" t="s">
        <v>289</v>
      </c>
      <c r="M43" s="208" t="s">
        <v>290</v>
      </c>
      <c r="N43" s="208" t="s">
        <v>290</v>
      </c>
    </row>
    <row r="44" spans="1:14" ht="11.25" customHeight="1" x14ac:dyDescent="0.25">
      <c r="A44" s="716" t="s">
        <v>211</v>
      </c>
      <c r="B44" s="716" t="s">
        <v>212</v>
      </c>
      <c r="C44" s="77" t="s">
        <v>214</v>
      </c>
      <c r="D44" s="246"/>
      <c r="E44" s="246"/>
      <c r="F44" s="246"/>
      <c r="G44" s="246"/>
      <c r="H44" s="246"/>
      <c r="I44" s="246"/>
      <c r="J44" s="246"/>
      <c r="K44" s="246"/>
      <c r="L44" s="246"/>
      <c r="M44" s="246"/>
      <c r="N44" s="246"/>
    </row>
    <row r="45" spans="1:14" ht="11.25" customHeight="1" x14ac:dyDescent="0.25">
      <c r="A45" s="716"/>
      <c r="B45" s="716"/>
      <c r="C45" s="238" t="s">
        <v>214</v>
      </c>
      <c r="D45" s="239">
        <f>D13-D29</f>
        <v>0</v>
      </c>
      <c r="E45" s="240">
        <f>'[1]Carbono del suelo'!$K$2</f>
        <v>12.8</v>
      </c>
      <c r="F45" s="241">
        <v>20</v>
      </c>
      <c r="G45" s="151">
        <f>'[1]Carbono del suelo'!B$45</f>
        <v>1</v>
      </c>
      <c r="H45" s="151">
        <f>'[1]Carbono del suelo'!C$45</f>
        <v>1</v>
      </c>
      <c r="I45" s="151">
        <f>'[1]Carbono del suelo'!D$45</f>
        <v>1</v>
      </c>
      <c r="J45" s="151">
        <f>'[1]Carbono del suelo'!E$45</f>
        <v>1</v>
      </c>
      <c r="K45" s="151">
        <f>'[1]Carbono del suelo'!F$45</f>
        <v>1</v>
      </c>
      <c r="L45" s="151">
        <f>'[1]Carbono del suelo'!G$45</f>
        <v>1</v>
      </c>
      <c r="M45" s="239">
        <f>M13-M29</f>
        <v>0</v>
      </c>
      <c r="N45" s="239">
        <f>N13-N29</f>
        <v>0</v>
      </c>
    </row>
    <row r="46" spans="1:14" ht="11.25" customHeight="1" x14ac:dyDescent="0.25">
      <c r="A46" s="716" t="s">
        <v>212</v>
      </c>
      <c r="B46" s="716" t="s">
        <v>211</v>
      </c>
      <c r="C46" s="77" t="s">
        <v>215</v>
      </c>
      <c r="D46" s="247"/>
      <c r="E46" s="247"/>
      <c r="F46" s="247"/>
      <c r="G46" s="247"/>
      <c r="H46" s="247"/>
      <c r="I46" s="247"/>
      <c r="J46" s="247"/>
      <c r="K46" s="247"/>
      <c r="L46" s="247"/>
      <c r="M46" s="247"/>
      <c r="N46" s="247"/>
    </row>
    <row r="47" spans="1:14" ht="15" customHeight="1" x14ac:dyDescent="0.25">
      <c r="A47" s="716"/>
      <c r="B47" s="716"/>
      <c r="C47" s="238" t="s">
        <v>215</v>
      </c>
      <c r="D47" s="239">
        <f>D15-D31</f>
        <v>0</v>
      </c>
      <c r="E47" s="240">
        <f>'[1]Carbono del suelo'!$K$2</f>
        <v>12.8</v>
      </c>
      <c r="F47" s="241" t="s">
        <v>291</v>
      </c>
      <c r="G47" s="151">
        <f>'[1]Carbono del suelo'!E$45</f>
        <v>1</v>
      </c>
      <c r="H47" s="151">
        <f>'[1]Carbono del suelo'!F$45</f>
        <v>1</v>
      </c>
      <c r="I47" s="151">
        <f>'[1]Carbono del suelo'!G$45</f>
        <v>1</v>
      </c>
      <c r="J47" s="151">
        <f>'[1]Carbono del suelo'!B$45</f>
        <v>1</v>
      </c>
      <c r="K47" s="151">
        <f>'[1]Carbono del suelo'!C$45</f>
        <v>1</v>
      </c>
      <c r="L47" s="151">
        <f>'[1]Carbono del suelo'!D$45</f>
        <v>1</v>
      </c>
      <c r="M47" s="239">
        <f>M15-M31</f>
        <v>0</v>
      </c>
      <c r="N47" s="239">
        <f>N15-N31</f>
        <v>0</v>
      </c>
    </row>
    <row r="48" spans="1:14" x14ac:dyDescent="0.25">
      <c r="A48" s="737" t="s">
        <v>91</v>
      </c>
      <c r="B48" s="737"/>
      <c r="C48" s="737"/>
      <c r="D48" s="244"/>
      <c r="E48" s="244"/>
      <c r="F48" s="244"/>
      <c r="G48" s="194"/>
      <c r="H48" s="194"/>
      <c r="I48" s="194"/>
      <c r="J48" s="194"/>
      <c r="K48" s="194"/>
      <c r="L48" s="194"/>
      <c r="M48" s="248">
        <f>M79+M96+M112+M128+M144+M160+M176+M192+M208+M224+M240+M256+M272+M288+M304+M320</f>
        <v>0</v>
      </c>
      <c r="N48" s="248">
        <f>N79+N96+N112+N128+N144+N160+N176+N192+N208+N224+N240+N256+N272+N288+N304+N320</f>
        <v>0</v>
      </c>
    </row>
    <row r="49" spans="1:17" x14ac:dyDescent="0.25">
      <c r="A49" s="692" t="s">
        <v>23</v>
      </c>
      <c r="B49" s="692"/>
      <c r="C49" s="733">
        <f>Presentación!$C$3</f>
        <v>1990</v>
      </c>
      <c r="D49" s="733"/>
      <c r="E49" s="733"/>
      <c r="F49" s="733"/>
      <c r="G49" s="733"/>
      <c r="H49" s="733"/>
      <c r="I49" s="733"/>
      <c r="J49" s="733"/>
      <c r="K49" s="733"/>
      <c r="L49" s="733"/>
      <c r="M49" s="733"/>
      <c r="N49" s="733"/>
    </row>
    <row r="50" spans="1:17" ht="11.25" customHeight="1" x14ac:dyDescent="0.25">
      <c r="A50" s="734" t="s">
        <v>260</v>
      </c>
      <c r="B50" s="734"/>
      <c r="C50" s="735" t="s">
        <v>94</v>
      </c>
      <c r="D50" s="735"/>
      <c r="E50" s="735"/>
      <c r="F50" s="735"/>
      <c r="G50" s="735"/>
      <c r="H50" s="735"/>
      <c r="I50" s="735"/>
      <c r="J50" s="735"/>
      <c r="K50" s="735"/>
      <c r="L50" s="735"/>
      <c r="M50" s="735"/>
      <c r="N50" s="735"/>
      <c r="P50" s="115">
        <v>15</v>
      </c>
    </row>
    <row r="51" spans="1:17" ht="13.5" customHeight="1" x14ac:dyDescent="0.25">
      <c r="A51" s="710" t="s">
        <v>5</v>
      </c>
      <c r="B51" s="710"/>
      <c r="C51" s="712" t="s">
        <v>26</v>
      </c>
      <c r="D51" s="712"/>
      <c r="E51" s="712"/>
      <c r="F51" s="712"/>
      <c r="G51" s="712"/>
      <c r="H51" s="712"/>
      <c r="I51" s="712"/>
      <c r="J51" s="712"/>
      <c r="K51" s="712"/>
      <c r="L51" s="712"/>
      <c r="M51" s="712"/>
      <c r="N51" s="712"/>
    </row>
    <row r="52" spans="1:17" ht="13.5" customHeight="1" x14ac:dyDescent="0.25">
      <c r="A52" s="710" t="s">
        <v>27</v>
      </c>
      <c r="B52" s="710"/>
      <c r="C52" s="712" t="s">
        <v>261</v>
      </c>
      <c r="D52" s="712"/>
      <c r="E52" s="712"/>
      <c r="F52" s="712"/>
      <c r="G52" s="712"/>
      <c r="H52" s="712"/>
      <c r="I52" s="712"/>
      <c r="J52" s="712"/>
      <c r="K52" s="712"/>
      <c r="L52" s="712"/>
      <c r="M52" s="712"/>
      <c r="N52" s="712"/>
    </row>
    <row r="53" spans="1:17" ht="11.25" customHeight="1" x14ac:dyDescent="0.25">
      <c r="A53" s="710" t="s">
        <v>29</v>
      </c>
      <c r="B53" s="710"/>
      <c r="C53" s="712" t="s">
        <v>191</v>
      </c>
      <c r="D53" s="712"/>
      <c r="E53" s="712"/>
      <c r="F53" s="712"/>
      <c r="G53" s="712"/>
      <c r="H53" s="712"/>
      <c r="I53" s="712"/>
      <c r="J53" s="712"/>
      <c r="K53" s="712"/>
      <c r="L53" s="712"/>
      <c r="M53" s="712"/>
      <c r="N53" s="712"/>
    </row>
    <row r="54" spans="1:17" ht="11.25" customHeight="1" x14ac:dyDescent="0.25">
      <c r="A54" s="710" t="s">
        <v>31</v>
      </c>
      <c r="B54" s="710"/>
      <c r="C54" s="712" t="s">
        <v>262</v>
      </c>
      <c r="D54" s="712"/>
      <c r="E54" s="712"/>
      <c r="F54" s="712"/>
      <c r="G54" s="712"/>
      <c r="H54" s="712"/>
      <c r="I54" s="712"/>
      <c r="J54" s="712"/>
      <c r="K54" s="712"/>
      <c r="L54" s="712"/>
      <c r="M54" s="712"/>
      <c r="N54" s="712"/>
    </row>
    <row r="55" spans="1:17" ht="13.5" customHeight="1" x14ac:dyDescent="0.25">
      <c r="A55" s="714" t="s">
        <v>33</v>
      </c>
      <c r="B55" s="714"/>
      <c r="C55" s="119" t="s">
        <v>34</v>
      </c>
      <c r="D55" s="715" t="s">
        <v>263</v>
      </c>
      <c r="E55" s="715"/>
      <c r="F55" s="715"/>
      <c r="G55" s="715"/>
      <c r="H55" s="715"/>
      <c r="I55" s="715"/>
      <c r="J55" s="715"/>
      <c r="K55" s="715"/>
      <c r="L55" s="715"/>
      <c r="M55" s="715"/>
      <c r="N55" s="715"/>
    </row>
    <row r="56" spans="1:17" ht="66.75" customHeight="1" x14ac:dyDescent="0.25">
      <c r="A56" s="716" t="s">
        <v>37</v>
      </c>
      <c r="B56" s="716"/>
      <c r="C56" s="716" t="s">
        <v>264</v>
      </c>
      <c r="D56" s="120" t="s">
        <v>265</v>
      </c>
      <c r="E56" s="120" t="s">
        <v>266</v>
      </c>
      <c r="F56" s="120" t="s">
        <v>267</v>
      </c>
      <c r="G56" s="120" t="s">
        <v>268</v>
      </c>
      <c r="H56" s="120" t="s">
        <v>269</v>
      </c>
      <c r="I56" s="120" t="s">
        <v>270</v>
      </c>
      <c r="J56" s="120" t="s">
        <v>271</v>
      </c>
      <c r="K56" s="120" t="s">
        <v>272</v>
      </c>
      <c r="L56" s="120" t="s">
        <v>273</v>
      </c>
      <c r="M56" s="120" t="s">
        <v>274</v>
      </c>
      <c r="N56" s="120" t="s">
        <v>274</v>
      </c>
    </row>
    <row r="57" spans="1:17" ht="11.25" customHeight="1" x14ac:dyDescent="0.25">
      <c r="A57" s="716" t="s">
        <v>197</v>
      </c>
      <c r="B57" s="716" t="s">
        <v>47</v>
      </c>
      <c r="C57" s="716"/>
      <c r="D57" s="120" t="s">
        <v>48</v>
      </c>
      <c r="E57" s="178" t="s">
        <v>275</v>
      </c>
      <c r="F57" s="120" t="s">
        <v>244</v>
      </c>
      <c r="G57" s="120" t="s">
        <v>276</v>
      </c>
      <c r="H57" s="120" t="s">
        <v>276</v>
      </c>
      <c r="I57" s="120" t="s">
        <v>276</v>
      </c>
      <c r="J57" s="120" t="s">
        <v>276</v>
      </c>
      <c r="K57" s="120" t="s">
        <v>276</v>
      </c>
      <c r="L57" s="120" t="s">
        <v>276</v>
      </c>
      <c r="M57" s="178" t="s">
        <v>277</v>
      </c>
      <c r="N57" s="716" t="s">
        <v>245</v>
      </c>
    </row>
    <row r="58" spans="1:17" ht="33" customHeight="1" x14ac:dyDescent="0.25">
      <c r="A58" s="716"/>
      <c r="B58" s="716"/>
      <c r="C58" s="716"/>
      <c r="D58" s="120"/>
      <c r="E58" s="120" t="s">
        <v>278</v>
      </c>
      <c r="F58" s="120" t="s">
        <v>279</v>
      </c>
      <c r="G58" s="120" t="s">
        <v>280</v>
      </c>
      <c r="H58" s="120" t="s">
        <v>280</v>
      </c>
      <c r="I58" s="120" t="s">
        <v>280</v>
      </c>
      <c r="J58" s="120" t="s">
        <v>280</v>
      </c>
      <c r="K58" s="120" t="s">
        <v>280</v>
      </c>
      <c r="L58" s="120" t="s">
        <v>280</v>
      </c>
      <c r="M58" s="178" t="s">
        <v>281</v>
      </c>
      <c r="N58" s="716"/>
    </row>
    <row r="59" spans="1:17" ht="13.5" x14ac:dyDescent="0.25">
      <c r="A59" s="716"/>
      <c r="B59" s="716"/>
      <c r="C59" s="716"/>
      <c r="D59" s="208" t="s">
        <v>282</v>
      </c>
      <c r="E59" s="208" t="s">
        <v>283</v>
      </c>
      <c r="F59" s="208" t="s">
        <v>158</v>
      </c>
      <c r="G59" s="208" t="s">
        <v>284</v>
      </c>
      <c r="H59" s="208" t="s">
        <v>285</v>
      </c>
      <c r="I59" s="208" t="s">
        <v>286</v>
      </c>
      <c r="J59" s="208" t="s">
        <v>287</v>
      </c>
      <c r="K59" s="208" t="s">
        <v>288</v>
      </c>
      <c r="L59" s="208" t="s">
        <v>289</v>
      </c>
      <c r="M59" s="208" t="s">
        <v>290</v>
      </c>
      <c r="N59" s="208" t="s">
        <v>290</v>
      </c>
    </row>
    <row r="60" spans="1:17" ht="11.25" customHeight="1" x14ac:dyDescent="0.25">
      <c r="A60" s="716" t="s">
        <v>211</v>
      </c>
      <c r="B60" s="716" t="s">
        <v>212</v>
      </c>
      <c r="C60" s="77" t="s">
        <v>214</v>
      </c>
      <c r="D60" s="246"/>
      <c r="E60" s="246"/>
      <c r="F60" s="246"/>
      <c r="G60" s="246"/>
      <c r="H60" s="246"/>
      <c r="I60" s="246"/>
      <c r="J60" s="246"/>
      <c r="K60" s="246"/>
      <c r="L60" s="246"/>
      <c r="M60" s="246"/>
      <c r="N60" s="246"/>
    </row>
    <row r="61" spans="1:17" x14ac:dyDescent="0.25">
      <c r="A61" s="716"/>
      <c r="B61" s="716"/>
      <c r="C61" s="238" t="s">
        <v>214</v>
      </c>
      <c r="D61" s="239"/>
      <c r="E61" s="240"/>
      <c r="F61" s="241">
        <v>20</v>
      </c>
      <c r="G61" s="151"/>
      <c r="H61" s="151"/>
      <c r="I61" s="151"/>
      <c r="J61" s="151"/>
      <c r="K61" s="151"/>
      <c r="L61" s="151"/>
      <c r="M61" s="151">
        <f>((E61*G61*H61*I61*D61)-(E61*J61*K61*L61*D61))/F61</f>
        <v>0</v>
      </c>
      <c r="N61" s="151"/>
      <c r="P61" s="115">
        <v>6</v>
      </c>
      <c r="Q61" s="115">
        <f>$P50*100+P61+$Q$2*10000</f>
        <v>61506</v>
      </c>
    </row>
    <row r="62" spans="1:17" ht="11.25" customHeight="1" x14ac:dyDescent="0.25">
      <c r="A62" s="716" t="s">
        <v>212</v>
      </c>
      <c r="B62" s="716" t="s">
        <v>211</v>
      </c>
      <c r="C62" s="77" t="s">
        <v>215</v>
      </c>
      <c r="D62" s="247"/>
      <c r="E62" s="247"/>
      <c r="F62" s="247"/>
      <c r="G62" s="247"/>
      <c r="H62" s="247"/>
      <c r="I62" s="247"/>
      <c r="J62" s="247"/>
      <c r="K62" s="247"/>
      <c r="L62" s="247"/>
      <c r="M62" s="247"/>
      <c r="N62" s="247"/>
    </row>
    <row r="63" spans="1:17" x14ac:dyDescent="0.25">
      <c r="A63" s="716"/>
      <c r="B63" s="716"/>
      <c r="C63" s="238" t="s">
        <v>215</v>
      </c>
      <c r="D63" s="239"/>
      <c r="E63" s="240"/>
      <c r="F63" s="241" t="s">
        <v>291</v>
      </c>
      <c r="G63" s="151"/>
      <c r="H63" s="151"/>
      <c r="I63" s="151"/>
      <c r="J63" s="151"/>
      <c r="K63" s="151"/>
      <c r="L63" s="151"/>
      <c r="M63" s="151">
        <f>((E63*G63*H63*I63*D63)-(E63*J63*K63*L63*D63))/F63</f>
        <v>0</v>
      </c>
      <c r="N63" s="151"/>
      <c r="P63" s="115">
        <v>7</v>
      </c>
      <c r="Q63" s="115">
        <f>$P50*100+P63+$Q$2*10000</f>
        <v>61507</v>
      </c>
    </row>
    <row r="64" spans="1:17" x14ac:dyDescent="0.25">
      <c r="A64" s="737" t="s">
        <v>91</v>
      </c>
      <c r="B64" s="737"/>
      <c r="C64" s="737"/>
      <c r="D64" s="244"/>
      <c r="E64" s="244"/>
      <c r="F64" s="244"/>
      <c r="G64" s="194"/>
      <c r="H64" s="194"/>
      <c r="I64" s="194"/>
      <c r="J64" s="194"/>
      <c r="K64" s="194"/>
      <c r="L64" s="194"/>
      <c r="M64" s="249">
        <f>M61+M63</f>
        <v>0</v>
      </c>
      <c r="N64" s="249">
        <f>N61+N63</f>
        <v>0</v>
      </c>
    </row>
    <row r="65" spans="1:17" x14ac:dyDescent="0.25">
      <c r="A65" s="692" t="s">
        <v>23</v>
      </c>
      <c r="B65" s="692"/>
      <c r="C65" s="733">
        <f>Presentación!$C$3</f>
        <v>1990</v>
      </c>
      <c r="D65" s="733"/>
      <c r="E65" s="733"/>
      <c r="F65" s="733"/>
      <c r="G65" s="733"/>
      <c r="H65" s="733"/>
      <c r="I65" s="733"/>
      <c r="J65" s="733"/>
      <c r="K65" s="733"/>
      <c r="L65" s="733"/>
      <c r="M65" s="733"/>
      <c r="N65" s="733"/>
    </row>
    <row r="66" spans="1:17" ht="11.25" customHeight="1" x14ac:dyDescent="0.25">
      <c r="A66" s="734" t="s">
        <v>260</v>
      </c>
      <c r="B66" s="734"/>
      <c r="C66" s="735" t="s">
        <v>95</v>
      </c>
      <c r="D66" s="735"/>
      <c r="E66" s="735"/>
      <c r="F66" s="735"/>
      <c r="G66" s="735"/>
      <c r="H66" s="735"/>
      <c r="I66" s="735"/>
      <c r="J66" s="735"/>
      <c r="K66" s="735"/>
      <c r="L66" s="735"/>
      <c r="M66" s="735"/>
      <c r="N66" s="735"/>
      <c r="P66" s="115">
        <v>1</v>
      </c>
    </row>
    <row r="67" spans="1:17" ht="12" customHeight="1" x14ac:dyDescent="0.25">
      <c r="A67" s="710" t="s">
        <v>5</v>
      </c>
      <c r="B67" s="710"/>
      <c r="C67" s="712" t="s">
        <v>26</v>
      </c>
      <c r="D67" s="712"/>
      <c r="E67" s="712"/>
      <c r="F67" s="712"/>
      <c r="G67" s="712"/>
      <c r="H67" s="712"/>
      <c r="I67" s="712"/>
      <c r="J67" s="712"/>
      <c r="K67" s="712"/>
      <c r="L67" s="712"/>
      <c r="M67" s="712"/>
      <c r="N67" s="712"/>
    </row>
    <row r="68" spans="1:17" ht="12" customHeight="1" x14ac:dyDescent="0.25">
      <c r="A68" s="710" t="s">
        <v>27</v>
      </c>
      <c r="B68" s="710"/>
      <c r="C68" s="712" t="s">
        <v>261</v>
      </c>
      <c r="D68" s="712"/>
      <c r="E68" s="712"/>
      <c r="F68" s="712"/>
      <c r="G68" s="712"/>
      <c r="H68" s="712"/>
      <c r="I68" s="712"/>
      <c r="J68" s="712"/>
      <c r="K68" s="712"/>
      <c r="L68" s="712"/>
      <c r="M68" s="712"/>
      <c r="N68" s="712"/>
    </row>
    <row r="69" spans="1:17" ht="11.25" customHeight="1" x14ac:dyDescent="0.25">
      <c r="A69" s="710" t="s">
        <v>29</v>
      </c>
      <c r="B69" s="710"/>
      <c r="C69" s="712" t="s">
        <v>191</v>
      </c>
      <c r="D69" s="712"/>
      <c r="E69" s="712"/>
      <c r="F69" s="712"/>
      <c r="G69" s="712"/>
      <c r="H69" s="712"/>
      <c r="I69" s="712"/>
      <c r="J69" s="712"/>
      <c r="K69" s="712"/>
      <c r="L69" s="712"/>
      <c r="M69" s="712"/>
      <c r="N69" s="712"/>
    </row>
    <row r="70" spans="1:17" ht="11.25" customHeight="1" x14ac:dyDescent="0.25">
      <c r="A70" s="710" t="s">
        <v>31</v>
      </c>
      <c r="B70" s="710"/>
      <c r="C70" s="712" t="s">
        <v>262</v>
      </c>
      <c r="D70" s="712"/>
      <c r="E70" s="712"/>
      <c r="F70" s="712"/>
      <c r="G70" s="712"/>
      <c r="H70" s="712"/>
      <c r="I70" s="712"/>
      <c r="J70" s="712"/>
      <c r="K70" s="712"/>
      <c r="L70" s="712"/>
      <c r="M70" s="712"/>
      <c r="N70" s="712"/>
    </row>
    <row r="71" spans="1:17" ht="12" customHeight="1" x14ac:dyDescent="0.25">
      <c r="A71" s="714" t="s">
        <v>33</v>
      </c>
      <c r="B71" s="714"/>
      <c r="C71" s="119" t="s">
        <v>34</v>
      </c>
      <c r="D71" s="715" t="s">
        <v>263</v>
      </c>
      <c r="E71" s="715"/>
      <c r="F71" s="715"/>
      <c r="G71" s="715"/>
      <c r="H71" s="715"/>
      <c r="I71" s="715"/>
      <c r="J71" s="715"/>
      <c r="K71" s="715"/>
      <c r="L71" s="715"/>
      <c r="M71" s="715"/>
      <c r="N71" s="715"/>
    </row>
    <row r="72" spans="1:17" ht="11.25" customHeight="1" x14ac:dyDescent="0.25">
      <c r="A72" s="716" t="s">
        <v>37</v>
      </c>
      <c r="B72" s="716"/>
      <c r="C72" s="716" t="s">
        <v>264</v>
      </c>
      <c r="D72" s="120" t="s">
        <v>265</v>
      </c>
      <c r="E72" s="120" t="s">
        <v>266</v>
      </c>
      <c r="F72" s="120" t="s">
        <v>267</v>
      </c>
      <c r="G72" s="120" t="s">
        <v>268</v>
      </c>
      <c r="H72" s="120" t="s">
        <v>269</v>
      </c>
      <c r="I72" s="120" t="s">
        <v>270</v>
      </c>
      <c r="J72" s="120" t="s">
        <v>271</v>
      </c>
      <c r="K72" s="120" t="s">
        <v>272</v>
      </c>
      <c r="L72" s="120" t="s">
        <v>273</v>
      </c>
      <c r="M72" s="120" t="s">
        <v>274</v>
      </c>
      <c r="N72" s="120" t="s">
        <v>274</v>
      </c>
    </row>
    <row r="73" spans="1:17" ht="11.25" customHeight="1" x14ac:dyDescent="0.25">
      <c r="A73" s="716" t="s">
        <v>197</v>
      </c>
      <c r="B73" s="716" t="s">
        <v>47</v>
      </c>
      <c r="C73" s="716"/>
      <c r="D73" s="120" t="s">
        <v>48</v>
      </c>
      <c r="E73" s="178" t="s">
        <v>275</v>
      </c>
      <c r="F73" s="120" t="s">
        <v>244</v>
      </c>
      <c r="G73" s="120" t="s">
        <v>276</v>
      </c>
      <c r="H73" s="120" t="s">
        <v>276</v>
      </c>
      <c r="I73" s="120" t="s">
        <v>276</v>
      </c>
      <c r="J73" s="120" t="s">
        <v>276</v>
      </c>
      <c r="K73" s="120" t="s">
        <v>276</v>
      </c>
      <c r="L73" s="120" t="s">
        <v>276</v>
      </c>
      <c r="M73" s="178" t="s">
        <v>277</v>
      </c>
      <c r="N73" s="716" t="s">
        <v>245</v>
      </c>
    </row>
    <row r="74" spans="1:17" ht="34.5" x14ac:dyDescent="0.25">
      <c r="A74" s="716"/>
      <c r="B74" s="716"/>
      <c r="C74" s="716"/>
      <c r="D74" s="120"/>
      <c r="E74" s="120" t="s">
        <v>278</v>
      </c>
      <c r="F74" s="120" t="s">
        <v>279</v>
      </c>
      <c r="G74" s="120" t="s">
        <v>280</v>
      </c>
      <c r="H74" s="120" t="s">
        <v>280</v>
      </c>
      <c r="I74" s="120" t="s">
        <v>280</v>
      </c>
      <c r="J74" s="120" t="s">
        <v>280</v>
      </c>
      <c r="K74" s="120" t="s">
        <v>280</v>
      </c>
      <c r="L74" s="120" t="s">
        <v>280</v>
      </c>
      <c r="M74" s="178" t="s">
        <v>281</v>
      </c>
      <c r="N74" s="716"/>
    </row>
    <row r="75" spans="1:17" ht="11.25" customHeight="1" x14ac:dyDescent="0.25">
      <c r="A75" s="716"/>
      <c r="B75" s="716"/>
      <c r="C75" s="716"/>
      <c r="D75" s="208" t="s">
        <v>282</v>
      </c>
      <c r="E75" s="208" t="s">
        <v>283</v>
      </c>
      <c r="F75" s="208" t="s">
        <v>158</v>
      </c>
      <c r="G75" s="208" t="s">
        <v>284</v>
      </c>
      <c r="H75" s="208" t="s">
        <v>285</v>
      </c>
      <c r="I75" s="208" t="s">
        <v>286</v>
      </c>
      <c r="J75" s="208" t="s">
        <v>287</v>
      </c>
      <c r="K75" s="208" t="s">
        <v>288</v>
      </c>
      <c r="L75" s="208" t="s">
        <v>289</v>
      </c>
      <c r="M75" s="208" t="s">
        <v>290</v>
      </c>
      <c r="N75" s="208" t="s">
        <v>290</v>
      </c>
    </row>
    <row r="76" spans="1:17" ht="11.25" customHeight="1" x14ac:dyDescent="0.25">
      <c r="A76" s="716" t="s">
        <v>211</v>
      </c>
      <c r="B76" s="716" t="s">
        <v>212</v>
      </c>
      <c r="C76" s="77" t="s">
        <v>214</v>
      </c>
      <c r="D76" s="246"/>
      <c r="E76" s="246"/>
      <c r="F76" s="246"/>
      <c r="G76" s="246"/>
      <c r="H76" s="246"/>
      <c r="I76" s="246"/>
      <c r="J76" s="246"/>
      <c r="K76" s="246"/>
      <c r="L76" s="246"/>
      <c r="M76" s="246"/>
      <c r="N76" s="246"/>
    </row>
    <row r="77" spans="1:17" ht="11.25" customHeight="1" x14ac:dyDescent="0.25">
      <c r="A77" s="716"/>
      <c r="B77" s="716"/>
      <c r="C77" s="238" t="s">
        <v>214</v>
      </c>
      <c r="D77" s="239"/>
      <c r="E77" s="240"/>
      <c r="F77" s="241">
        <v>20</v>
      </c>
      <c r="G77" s="151"/>
      <c r="H77" s="151"/>
      <c r="I77" s="151"/>
      <c r="J77" s="151"/>
      <c r="K77" s="151"/>
      <c r="L77" s="151"/>
      <c r="M77" s="151">
        <f>((E77*G77*H77*I77*D77)-(E77*J77*K77*L77*D77))/F77</f>
        <v>0</v>
      </c>
      <c r="N77" s="151"/>
      <c r="P77" s="115">
        <v>6</v>
      </c>
      <c r="Q77" s="115">
        <f>$P66*100+P77+$Q$2*10000</f>
        <v>60106</v>
      </c>
    </row>
    <row r="78" spans="1:17" ht="11.25" customHeight="1" x14ac:dyDescent="0.25">
      <c r="A78" s="716" t="s">
        <v>212</v>
      </c>
      <c r="B78" s="716" t="s">
        <v>211</v>
      </c>
      <c r="C78" s="77" t="s">
        <v>215</v>
      </c>
      <c r="D78" s="247"/>
      <c r="E78" s="247"/>
      <c r="F78" s="247"/>
      <c r="G78" s="247"/>
      <c r="H78" s="247"/>
      <c r="I78" s="247"/>
      <c r="J78" s="247"/>
      <c r="K78" s="247"/>
      <c r="L78" s="247"/>
      <c r="M78" s="247"/>
      <c r="N78" s="247"/>
    </row>
    <row r="79" spans="1:17" x14ac:dyDescent="0.25">
      <c r="A79" s="716"/>
      <c r="B79" s="716"/>
      <c r="C79" s="238" t="s">
        <v>215</v>
      </c>
      <c r="D79" s="239"/>
      <c r="E79" s="240"/>
      <c r="F79" s="241" t="s">
        <v>291</v>
      </c>
      <c r="G79" s="151"/>
      <c r="H79" s="151"/>
      <c r="I79" s="151"/>
      <c r="J79" s="151"/>
      <c r="K79" s="151"/>
      <c r="L79" s="151"/>
      <c r="M79" s="151">
        <f>((E79*G79*H79*I79*D79)-(E79*J79*K79*L79*D79))/F79</f>
        <v>0</v>
      </c>
      <c r="N79" s="151"/>
      <c r="P79" s="115">
        <v>7</v>
      </c>
      <c r="Q79" s="115">
        <f>$P66*100+P79+$Q$2*10000</f>
        <v>60107</v>
      </c>
    </row>
    <row r="80" spans="1:17" x14ac:dyDescent="0.25">
      <c r="A80" s="737" t="s">
        <v>91</v>
      </c>
      <c r="B80" s="737"/>
      <c r="C80" s="737"/>
      <c r="D80" s="244"/>
      <c r="E80" s="244"/>
      <c r="F80" s="244"/>
      <c r="G80" s="194"/>
      <c r="H80" s="194"/>
      <c r="I80" s="194"/>
      <c r="J80" s="194"/>
      <c r="K80" s="194"/>
      <c r="L80" s="194"/>
      <c r="M80" s="249">
        <f>M77+M79</f>
        <v>0</v>
      </c>
      <c r="N80" s="249">
        <f>N77+N79</f>
        <v>0</v>
      </c>
    </row>
    <row r="81" spans="1:17" x14ac:dyDescent="0.25">
      <c r="A81" s="692" t="s">
        <v>23</v>
      </c>
      <c r="B81" s="692"/>
      <c r="C81" s="733">
        <f>Presentación!$C$3</f>
        <v>1990</v>
      </c>
      <c r="D81" s="733"/>
      <c r="E81" s="733"/>
      <c r="F81" s="733"/>
      <c r="G81" s="733"/>
      <c r="H81" s="733"/>
      <c r="I81" s="733"/>
      <c r="J81" s="733"/>
      <c r="K81" s="733"/>
      <c r="L81" s="733"/>
      <c r="M81" s="733"/>
      <c r="N81" s="733"/>
    </row>
    <row r="82" spans="1:17" ht="11.25" customHeight="1" x14ac:dyDescent="0.25">
      <c r="A82" s="734" t="s">
        <v>260</v>
      </c>
      <c r="B82" s="734"/>
      <c r="C82" s="735" t="s">
        <v>96</v>
      </c>
      <c r="D82" s="735"/>
      <c r="E82" s="735"/>
      <c r="F82" s="735"/>
      <c r="G82" s="735"/>
      <c r="H82" s="735"/>
      <c r="I82" s="735"/>
      <c r="J82" s="735"/>
      <c r="K82" s="735"/>
      <c r="L82" s="735"/>
      <c r="M82" s="735"/>
      <c r="N82" s="735"/>
      <c r="P82" s="115">
        <v>2</v>
      </c>
    </row>
    <row r="83" spans="1:17" ht="12" customHeight="1" x14ac:dyDescent="0.25">
      <c r="A83" s="710" t="s">
        <v>5</v>
      </c>
      <c r="B83" s="710"/>
      <c r="C83" s="712" t="s">
        <v>26</v>
      </c>
      <c r="D83" s="712"/>
      <c r="E83" s="712"/>
      <c r="F83" s="712"/>
      <c r="G83" s="712"/>
      <c r="H83" s="712"/>
      <c r="I83" s="712"/>
      <c r="J83" s="712"/>
      <c r="K83" s="712"/>
      <c r="L83" s="712"/>
      <c r="M83" s="712"/>
      <c r="N83" s="712"/>
    </row>
    <row r="84" spans="1:17" ht="12" customHeight="1" x14ac:dyDescent="0.25">
      <c r="A84" s="710" t="s">
        <v>27</v>
      </c>
      <c r="B84" s="710"/>
      <c r="C84" s="712" t="s">
        <v>261</v>
      </c>
      <c r="D84" s="712"/>
      <c r="E84" s="712"/>
      <c r="F84" s="712"/>
      <c r="G84" s="712"/>
      <c r="H84" s="712"/>
      <c r="I84" s="712"/>
      <c r="J84" s="712"/>
      <c r="K84" s="712"/>
      <c r="L84" s="712"/>
      <c r="M84" s="712"/>
      <c r="N84" s="712"/>
    </row>
    <row r="85" spans="1:17" ht="11.25" customHeight="1" x14ac:dyDescent="0.25">
      <c r="A85" s="710" t="s">
        <v>29</v>
      </c>
      <c r="B85" s="710"/>
      <c r="C85" s="712" t="s">
        <v>191</v>
      </c>
      <c r="D85" s="712"/>
      <c r="E85" s="712"/>
      <c r="F85" s="712"/>
      <c r="G85" s="712"/>
      <c r="H85" s="712"/>
      <c r="I85" s="712"/>
      <c r="J85" s="712"/>
      <c r="K85" s="712"/>
      <c r="L85" s="712"/>
      <c r="M85" s="712"/>
      <c r="N85" s="712"/>
    </row>
    <row r="86" spans="1:17" ht="11.25" customHeight="1" x14ac:dyDescent="0.25">
      <c r="A86" s="710" t="s">
        <v>31</v>
      </c>
      <c r="B86" s="710"/>
      <c r="C86" s="712" t="s">
        <v>262</v>
      </c>
      <c r="D86" s="712"/>
      <c r="E86" s="712"/>
      <c r="F86" s="712"/>
      <c r="G86" s="712"/>
      <c r="H86" s="712"/>
      <c r="I86" s="712"/>
      <c r="J86" s="712"/>
      <c r="K86" s="712"/>
      <c r="L86" s="712"/>
      <c r="M86" s="712"/>
      <c r="N86" s="712"/>
    </row>
    <row r="87" spans="1:17" ht="12" customHeight="1" x14ac:dyDescent="0.25">
      <c r="A87" s="714" t="s">
        <v>33</v>
      </c>
      <c r="B87" s="714"/>
      <c r="C87" s="119" t="s">
        <v>34</v>
      </c>
      <c r="D87" s="715" t="s">
        <v>263</v>
      </c>
      <c r="E87" s="715"/>
      <c r="F87" s="715"/>
      <c r="G87" s="715"/>
      <c r="H87" s="715"/>
      <c r="I87" s="715"/>
      <c r="J87" s="715"/>
      <c r="K87" s="715"/>
      <c r="L87" s="715"/>
      <c r="M87" s="715"/>
      <c r="N87" s="715"/>
    </row>
    <row r="88" spans="1:17" ht="11.25" customHeight="1" x14ac:dyDescent="0.25">
      <c r="A88" s="716" t="s">
        <v>37</v>
      </c>
      <c r="B88" s="716"/>
      <c r="C88" s="716" t="s">
        <v>264</v>
      </c>
      <c r="D88" s="120" t="s">
        <v>265</v>
      </c>
      <c r="E88" s="120" t="s">
        <v>266</v>
      </c>
      <c r="F88" s="120" t="s">
        <v>267</v>
      </c>
      <c r="G88" s="120" t="s">
        <v>268</v>
      </c>
      <c r="H88" s="120" t="s">
        <v>269</v>
      </c>
      <c r="I88" s="120" t="s">
        <v>270</v>
      </c>
      <c r="J88" s="120" t="s">
        <v>271</v>
      </c>
      <c r="K88" s="120" t="s">
        <v>272</v>
      </c>
      <c r="L88" s="120" t="s">
        <v>273</v>
      </c>
      <c r="M88" s="120" t="s">
        <v>274</v>
      </c>
      <c r="N88" s="120" t="s">
        <v>274</v>
      </c>
    </row>
    <row r="89" spans="1:17" ht="11.25" customHeight="1" x14ac:dyDescent="0.25">
      <c r="A89" s="716" t="s">
        <v>197</v>
      </c>
      <c r="B89" s="716" t="s">
        <v>47</v>
      </c>
      <c r="C89" s="716"/>
      <c r="D89" s="120" t="s">
        <v>48</v>
      </c>
      <c r="E89" s="178" t="s">
        <v>275</v>
      </c>
      <c r="F89" s="120" t="s">
        <v>244</v>
      </c>
      <c r="G89" s="120" t="s">
        <v>276</v>
      </c>
      <c r="H89" s="120" t="s">
        <v>276</v>
      </c>
      <c r="I89" s="120" t="s">
        <v>276</v>
      </c>
      <c r="J89" s="120" t="s">
        <v>276</v>
      </c>
      <c r="K89" s="120" t="s">
        <v>276</v>
      </c>
      <c r="L89" s="120" t="s">
        <v>276</v>
      </c>
      <c r="M89" s="178" t="s">
        <v>277</v>
      </c>
      <c r="N89" s="716" t="s">
        <v>245</v>
      </c>
    </row>
    <row r="90" spans="1:17" ht="34.5" x14ac:dyDescent="0.25">
      <c r="A90" s="716"/>
      <c r="B90" s="716"/>
      <c r="C90" s="716"/>
      <c r="D90" s="120"/>
      <c r="E90" s="120" t="s">
        <v>278</v>
      </c>
      <c r="F90" s="120" t="s">
        <v>279</v>
      </c>
      <c r="G90" s="120" t="s">
        <v>280</v>
      </c>
      <c r="H90" s="120" t="s">
        <v>280</v>
      </c>
      <c r="I90" s="120" t="s">
        <v>280</v>
      </c>
      <c r="J90" s="120" t="s">
        <v>280</v>
      </c>
      <c r="K90" s="120" t="s">
        <v>280</v>
      </c>
      <c r="L90" s="120" t="s">
        <v>280</v>
      </c>
      <c r="M90" s="178" t="s">
        <v>281</v>
      </c>
      <c r="N90" s="716"/>
    </row>
    <row r="91" spans="1:17" ht="11.25" customHeight="1" x14ac:dyDescent="0.25">
      <c r="A91" s="716"/>
      <c r="B91" s="716"/>
      <c r="C91" s="716"/>
      <c r="D91" s="208" t="s">
        <v>282</v>
      </c>
      <c r="E91" s="208" t="s">
        <v>283</v>
      </c>
      <c r="F91" s="208" t="s">
        <v>158</v>
      </c>
      <c r="G91" s="208" t="s">
        <v>284</v>
      </c>
      <c r="H91" s="208" t="s">
        <v>285</v>
      </c>
      <c r="I91" s="208" t="s">
        <v>286</v>
      </c>
      <c r="J91" s="208" t="s">
        <v>287</v>
      </c>
      <c r="K91" s="208" t="s">
        <v>288</v>
      </c>
      <c r="L91" s="208" t="s">
        <v>289</v>
      </c>
      <c r="M91" s="208" t="s">
        <v>290</v>
      </c>
      <c r="N91" s="208" t="s">
        <v>290</v>
      </c>
    </row>
    <row r="92" spans="1:17" ht="11.25" customHeight="1" x14ac:dyDescent="0.25">
      <c r="A92" s="716" t="s">
        <v>211</v>
      </c>
      <c r="B92" s="716" t="s">
        <v>212</v>
      </c>
      <c r="C92" s="77" t="s">
        <v>214</v>
      </c>
      <c r="D92" s="246"/>
      <c r="E92" s="246"/>
      <c r="F92" s="246"/>
      <c r="G92" s="246"/>
      <c r="H92" s="246"/>
      <c r="I92" s="246"/>
      <c r="J92" s="246"/>
      <c r="K92" s="246"/>
      <c r="L92" s="246"/>
      <c r="M92" s="246"/>
      <c r="N92" s="246"/>
    </row>
    <row r="93" spans="1:17" ht="11.25" customHeight="1" x14ac:dyDescent="0.25">
      <c r="A93" s="716"/>
      <c r="B93" s="716"/>
      <c r="C93" s="238" t="s">
        <v>214</v>
      </c>
      <c r="D93" s="239"/>
      <c r="E93" s="240"/>
      <c r="F93" s="241">
        <v>20</v>
      </c>
      <c r="G93" s="151"/>
      <c r="H93" s="151"/>
      <c r="I93" s="151"/>
      <c r="J93" s="151"/>
      <c r="K93" s="151"/>
      <c r="L93" s="151"/>
      <c r="M93" s="151">
        <f>((E93*G93*H93*I93*D93)-(E93*J93*K93*L93*D93))/F93</f>
        <v>0</v>
      </c>
      <c r="N93" s="151"/>
      <c r="P93" s="115">
        <v>6</v>
      </c>
      <c r="Q93" s="115">
        <f>$P82*100+P93+$Q$2*10000</f>
        <v>60206</v>
      </c>
    </row>
    <row r="94" spans="1:17" ht="11.25" customHeight="1" x14ac:dyDescent="0.25">
      <c r="A94" s="716" t="s">
        <v>212</v>
      </c>
      <c r="B94" s="716" t="s">
        <v>211</v>
      </c>
      <c r="C94" s="77" t="s">
        <v>215</v>
      </c>
      <c r="D94" s="247"/>
      <c r="E94" s="247"/>
      <c r="F94" s="247"/>
      <c r="G94" s="247"/>
      <c r="H94" s="247"/>
      <c r="I94" s="247"/>
      <c r="J94" s="247"/>
      <c r="K94" s="247"/>
      <c r="L94" s="247"/>
      <c r="M94" s="247"/>
      <c r="N94" s="247"/>
    </row>
    <row r="95" spans="1:17" ht="10.5" customHeight="1" x14ac:dyDescent="0.25">
      <c r="A95" s="716"/>
      <c r="B95" s="716"/>
      <c r="C95" s="238" t="s">
        <v>215</v>
      </c>
      <c r="D95" s="239"/>
      <c r="E95" s="240"/>
      <c r="F95" s="241" t="s">
        <v>291</v>
      </c>
      <c r="G95" s="151"/>
      <c r="H95" s="151"/>
      <c r="I95" s="151"/>
      <c r="J95" s="151"/>
      <c r="K95" s="151"/>
      <c r="L95" s="151"/>
      <c r="M95" s="151">
        <f>((E95*G95*H95*I95*D95)-(E95*J95*K95*L95*D95))/F95</f>
        <v>0</v>
      </c>
      <c r="N95" s="151"/>
      <c r="P95" s="115">
        <v>7</v>
      </c>
      <c r="Q95" s="115">
        <f>$P82*100+P95+$Q$2*10000</f>
        <v>60207</v>
      </c>
    </row>
    <row r="96" spans="1:17" x14ac:dyDescent="0.25">
      <c r="A96" s="737" t="s">
        <v>91</v>
      </c>
      <c r="B96" s="737"/>
      <c r="C96" s="737"/>
      <c r="D96" s="244"/>
      <c r="E96" s="244"/>
      <c r="F96" s="244"/>
      <c r="G96" s="194"/>
      <c r="H96" s="194"/>
      <c r="I96" s="194"/>
      <c r="J96" s="194"/>
      <c r="K96" s="194"/>
      <c r="L96" s="194"/>
      <c r="M96" s="249">
        <f>M93+M95</f>
        <v>0</v>
      </c>
      <c r="N96" s="249">
        <f>N93+N95</f>
        <v>0</v>
      </c>
    </row>
    <row r="97" spans="1:17" x14ac:dyDescent="0.25">
      <c r="A97" s="692" t="s">
        <v>23</v>
      </c>
      <c r="B97" s="692"/>
      <c r="C97" s="733">
        <f>Presentación!$C$3</f>
        <v>1990</v>
      </c>
      <c r="D97" s="733"/>
      <c r="E97" s="733"/>
      <c r="F97" s="733"/>
      <c r="G97" s="733"/>
      <c r="H97" s="733"/>
      <c r="I97" s="733"/>
      <c r="J97" s="733"/>
      <c r="K97" s="733"/>
      <c r="L97" s="733"/>
      <c r="M97" s="733"/>
      <c r="N97" s="733"/>
    </row>
    <row r="98" spans="1:17" ht="11.25" customHeight="1" x14ac:dyDescent="0.25">
      <c r="A98" s="734" t="s">
        <v>260</v>
      </c>
      <c r="B98" s="734"/>
      <c r="C98" s="735" t="s">
        <v>97</v>
      </c>
      <c r="D98" s="735"/>
      <c r="E98" s="735"/>
      <c r="F98" s="735"/>
      <c r="G98" s="735"/>
      <c r="H98" s="735"/>
      <c r="I98" s="735"/>
      <c r="J98" s="735"/>
      <c r="K98" s="735"/>
      <c r="L98" s="735"/>
      <c r="M98" s="735"/>
      <c r="N98" s="735"/>
      <c r="P98" s="115">
        <v>3</v>
      </c>
    </row>
    <row r="99" spans="1:17" ht="12" customHeight="1" x14ac:dyDescent="0.25">
      <c r="A99" s="710" t="s">
        <v>5</v>
      </c>
      <c r="B99" s="710"/>
      <c r="C99" s="712" t="s">
        <v>26</v>
      </c>
      <c r="D99" s="712"/>
      <c r="E99" s="712"/>
      <c r="F99" s="712"/>
      <c r="G99" s="712"/>
      <c r="H99" s="712"/>
      <c r="I99" s="712"/>
      <c r="J99" s="712"/>
      <c r="K99" s="712"/>
      <c r="L99" s="712"/>
      <c r="M99" s="712"/>
      <c r="N99" s="712"/>
    </row>
    <row r="100" spans="1:17" ht="12" customHeight="1" x14ac:dyDescent="0.25">
      <c r="A100" s="710" t="s">
        <v>27</v>
      </c>
      <c r="B100" s="710"/>
      <c r="C100" s="712" t="s">
        <v>261</v>
      </c>
      <c r="D100" s="712"/>
      <c r="E100" s="712"/>
      <c r="F100" s="712"/>
      <c r="G100" s="712"/>
      <c r="H100" s="712"/>
      <c r="I100" s="712"/>
      <c r="J100" s="712"/>
      <c r="K100" s="712"/>
      <c r="L100" s="712"/>
      <c r="M100" s="712"/>
      <c r="N100" s="712"/>
    </row>
    <row r="101" spans="1:17" ht="11.25" customHeight="1" x14ac:dyDescent="0.25">
      <c r="A101" s="710" t="s">
        <v>29</v>
      </c>
      <c r="B101" s="710"/>
      <c r="C101" s="712" t="s">
        <v>191</v>
      </c>
      <c r="D101" s="712"/>
      <c r="E101" s="712"/>
      <c r="F101" s="712"/>
      <c r="G101" s="712"/>
      <c r="H101" s="712"/>
      <c r="I101" s="712"/>
      <c r="J101" s="712"/>
      <c r="K101" s="712"/>
      <c r="L101" s="712"/>
      <c r="M101" s="712"/>
      <c r="N101" s="712"/>
    </row>
    <row r="102" spans="1:17" ht="11.25" customHeight="1" x14ac:dyDescent="0.25">
      <c r="A102" s="710" t="s">
        <v>31</v>
      </c>
      <c r="B102" s="710"/>
      <c r="C102" s="712" t="s">
        <v>262</v>
      </c>
      <c r="D102" s="712"/>
      <c r="E102" s="712"/>
      <c r="F102" s="712"/>
      <c r="G102" s="712"/>
      <c r="H102" s="712"/>
      <c r="I102" s="712"/>
      <c r="J102" s="712"/>
      <c r="K102" s="712"/>
      <c r="L102" s="712"/>
      <c r="M102" s="712"/>
      <c r="N102" s="712"/>
    </row>
    <row r="103" spans="1:17" ht="12" customHeight="1" x14ac:dyDescent="0.25">
      <c r="A103" s="714" t="s">
        <v>33</v>
      </c>
      <c r="B103" s="714"/>
      <c r="C103" s="119" t="s">
        <v>34</v>
      </c>
      <c r="D103" s="715" t="s">
        <v>263</v>
      </c>
      <c r="E103" s="715"/>
      <c r="F103" s="715"/>
      <c r="G103" s="715"/>
      <c r="H103" s="715"/>
      <c r="I103" s="715"/>
      <c r="J103" s="715"/>
      <c r="K103" s="715"/>
      <c r="L103" s="715"/>
      <c r="M103" s="715"/>
      <c r="N103" s="715"/>
    </row>
    <row r="104" spans="1:17" ht="11.25" customHeight="1" x14ac:dyDescent="0.25">
      <c r="A104" s="716" t="s">
        <v>37</v>
      </c>
      <c r="B104" s="716"/>
      <c r="C104" s="716" t="s">
        <v>264</v>
      </c>
      <c r="D104" s="120" t="s">
        <v>265</v>
      </c>
      <c r="E104" s="120" t="s">
        <v>266</v>
      </c>
      <c r="F104" s="120" t="s">
        <v>267</v>
      </c>
      <c r="G104" s="120" t="s">
        <v>268</v>
      </c>
      <c r="H104" s="120" t="s">
        <v>269</v>
      </c>
      <c r="I104" s="120" t="s">
        <v>270</v>
      </c>
      <c r="J104" s="120" t="s">
        <v>271</v>
      </c>
      <c r="K104" s="120" t="s">
        <v>272</v>
      </c>
      <c r="L104" s="120" t="s">
        <v>273</v>
      </c>
      <c r="M104" s="120" t="s">
        <v>274</v>
      </c>
      <c r="N104" s="120" t="s">
        <v>274</v>
      </c>
    </row>
    <row r="105" spans="1:17" ht="11.25" customHeight="1" x14ac:dyDescent="0.25">
      <c r="A105" s="716" t="s">
        <v>197</v>
      </c>
      <c r="B105" s="716" t="s">
        <v>47</v>
      </c>
      <c r="C105" s="716"/>
      <c r="D105" s="120" t="s">
        <v>48</v>
      </c>
      <c r="E105" s="178" t="s">
        <v>275</v>
      </c>
      <c r="F105" s="120" t="s">
        <v>244</v>
      </c>
      <c r="G105" s="120" t="s">
        <v>276</v>
      </c>
      <c r="H105" s="120" t="s">
        <v>276</v>
      </c>
      <c r="I105" s="120" t="s">
        <v>276</v>
      </c>
      <c r="J105" s="120" t="s">
        <v>276</v>
      </c>
      <c r="K105" s="120" t="s">
        <v>276</v>
      </c>
      <c r="L105" s="120" t="s">
        <v>276</v>
      </c>
      <c r="M105" s="178" t="s">
        <v>277</v>
      </c>
      <c r="N105" s="716" t="s">
        <v>245</v>
      </c>
    </row>
    <row r="106" spans="1:17" ht="34.5" x14ac:dyDescent="0.25">
      <c r="A106" s="716"/>
      <c r="B106" s="716"/>
      <c r="C106" s="716"/>
      <c r="D106" s="120"/>
      <c r="E106" s="120" t="s">
        <v>278</v>
      </c>
      <c r="F106" s="120" t="s">
        <v>279</v>
      </c>
      <c r="G106" s="120" t="s">
        <v>280</v>
      </c>
      <c r="H106" s="120" t="s">
        <v>280</v>
      </c>
      <c r="I106" s="120" t="s">
        <v>280</v>
      </c>
      <c r="J106" s="120" t="s">
        <v>280</v>
      </c>
      <c r="K106" s="120" t="s">
        <v>280</v>
      </c>
      <c r="L106" s="120" t="s">
        <v>280</v>
      </c>
      <c r="M106" s="178" t="s">
        <v>281</v>
      </c>
      <c r="N106" s="716"/>
    </row>
    <row r="107" spans="1:17" ht="11.25" customHeight="1" x14ac:dyDescent="0.25">
      <c r="A107" s="716"/>
      <c r="B107" s="716"/>
      <c r="C107" s="716"/>
      <c r="D107" s="208" t="s">
        <v>282</v>
      </c>
      <c r="E107" s="208" t="s">
        <v>283</v>
      </c>
      <c r="F107" s="208" t="s">
        <v>158</v>
      </c>
      <c r="G107" s="208" t="s">
        <v>284</v>
      </c>
      <c r="H107" s="208" t="s">
        <v>285</v>
      </c>
      <c r="I107" s="208" t="s">
        <v>286</v>
      </c>
      <c r="J107" s="208" t="s">
        <v>287</v>
      </c>
      <c r="K107" s="208" t="s">
        <v>288</v>
      </c>
      <c r="L107" s="208" t="s">
        <v>289</v>
      </c>
      <c r="M107" s="208" t="s">
        <v>290</v>
      </c>
      <c r="N107" s="208" t="s">
        <v>290</v>
      </c>
    </row>
    <row r="108" spans="1:17" ht="11.25" customHeight="1" x14ac:dyDescent="0.25">
      <c r="A108" s="716" t="s">
        <v>211</v>
      </c>
      <c r="B108" s="716" t="s">
        <v>212</v>
      </c>
      <c r="C108" s="77" t="s">
        <v>214</v>
      </c>
      <c r="D108" s="246"/>
      <c r="E108" s="246"/>
      <c r="F108" s="246"/>
      <c r="G108" s="246"/>
      <c r="H108" s="246"/>
      <c r="I108" s="246"/>
      <c r="J108" s="246"/>
      <c r="K108" s="246"/>
      <c r="L108" s="246"/>
      <c r="M108" s="246"/>
      <c r="N108" s="246"/>
    </row>
    <row r="109" spans="1:17" ht="11.25" customHeight="1" x14ac:dyDescent="0.25">
      <c r="A109" s="716"/>
      <c r="B109" s="716"/>
      <c r="C109" s="238" t="s">
        <v>214</v>
      </c>
      <c r="D109" s="239"/>
      <c r="E109" s="240"/>
      <c r="F109" s="241">
        <v>20</v>
      </c>
      <c r="G109" s="151"/>
      <c r="H109" s="151"/>
      <c r="I109" s="151"/>
      <c r="J109" s="151"/>
      <c r="K109" s="151"/>
      <c r="L109" s="151"/>
      <c r="M109" s="151">
        <f>((E109*G109*H109*I109*D109)-(E109*J109*K109*L109*D109))/F109</f>
        <v>0</v>
      </c>
      <c r="N109" s="151"/>
      <c r="P109" s="115">
        <v>6</v>
      </c>
      <c r="Q109" s="115">
        <f>$P98*100+P109+$Q$2*10000</f>
        <v>60306</v>
      </c>
    </row>
    <row r="110" spans="1:17" ht="11.25" customHeight="1" x14ac:dyDescent="0.25">
      <c r="A110" s="716" t="s">
        <v>212</v>
      </c>
      <c r="B110" s="716" t="s">
        <v>211</v>
      </c>
      <c r="C110" s="77" t="s">
        <v>215</v>
      </c>
      <c r="D110" s="247"/>
      <c r="E110" s="247"/>
      <c r="F110" s="247"/>
      <c r="G110" s="247"/>
      <c r="H110" s="247"/>
      <c r="I110" s="247"/>
      <c r="J110" s="247"/>
      <c r="K110" s="247"/>
      <c r="L110" s="247"/>
      <c r="M110" s="247"/>
      <c r="N110" s="247"/>
    </row>
    <row r="111" spans="1:17" ht="12" customHeight="1" x14ac:dyDescent="0.25">
      <c r="A111" s="716"/>
      <c r="B111" s="716"/>
      <c r="C111" s="238" t="s">
        <v>215</v>
      </c>
      <c r="D111" s="239"/>
      <c r="E111" s="240"/>
      <c r="F111" s="241" t="s">
        <v>291</v>
      </c>
      <c r="G111" s="151"/>
      <c r="H111" s="151"/>
      <c r="I111" s="151"/>
      <c r="J111" s="151"/>
      <c r="K111" s="151"/>
      <c r="L111" s="151"/>
      <c r="M111" s="151">
        <f>((E111*G111*H111*I111*D111)-(E111*J111*K111*L111*D111))/F111</f>
        <v>0</v>
      </c>
      <c r="N111" s="151"/>
      <c r="P111" s="115">
        <v>7</v>
      </c>
      <c r="Q111" s="115">
        <f>$P98*100+P111+$Q$2*10000</f>
        <v>60307</v>
      </c>
    </row>
    <row r="112" spans="1:17" x14ac:dyDescent="0.25">
      <c r="A112" s="737" t="s">
        <v>91</v>
      </c>
      <c r="B112" s="737"/>
      <c r="C112" s="737"/>
      <c r="D112" s="244"/>
      <c r="E112" s="244"/>
      <c r="F112" s="244"/>
      <c r="G112" s="194"/>
      <c r="H112" s="194"/>
      <c r="I112" s="194"/>
      <c r="J112" s="194"/>
      <c r="K112" s="194"/>
      <c r="L112" s="194"/>
      <c r="M112" s="249">
        <f>M109+M111</f>
        <v>0</v>
      </c>
      <c r="N112" s="249">
        <f>N109+N111</f>
        <v>0</v>
      </c>
    </row>
    <row r="113" spans="1:17" x14ac:dyDescent="0.25">
      <c r="A113" s="692" t="s">
        <v>23</v>
      </c>
      <c r="B113" s="692"/>
      <c r="C113" s="733">
        <f>Presentación!$C$3</f>
        <v>1990</v>
      </c>
      <c r="D113" s="733"/>
      <c r="E113" s="733"/>
      <c r="F113" s="733"/>
      <c r="G113" s="733"/>
      <c r="H113" s="733"/>
      <c r="I113" s="733"/>
      <c r="J113" s="733"/>
      <c r="K113" s="733"/>
      <c r="L113" s="733"/>
      <c r="M113" s="733"/>
      <c r="N113" s="733"/>
    </row>
    <row r="114" spans="1:17" ht="11.25" customHeight="1" x14ac:dyDescent="0.25">
      <c r="A114" s="734" t="s">
        <v>260</v>
      </c>
      <c r="B114" s="734"/>
      <c r="C114" s="735" t="s">
        <v>98</v>
      </c>
      <c r="D114" s="735"/>
      <c r="E114" s="735"/>
      <c r="F114" s="735"/>
      <c r="G114" s="735"/>
      <c r="H114" s="735"/>
      <c r="I114" s="735"/>
      <c r="J114" s="735"/>
      <c r="K114" s="735"/>
      <c r="L114" s="735"/>
      <c r="M114" s="735"/>
      <c r="N114" s="735"/>
      <c r="P114" s="115">
        <v>4</v>
      </c>
    </row>
    <row r="115" spans="1:17" ht="12" customHeight="1" x14ac:dyDescent="0.25">
      <c r="A115" s="710" t="s">
        <v>5</v>
      </c>
      <c r="B115" s="710"/>
      <c r="C115" s="712" t="s">
        <v>26</v>
      </c>
      <c r="D115" s="712"/>
      <c r="E115" s="712"/>
      <c r="F115" s="712"/>
      <c r="G115" s="712"/>
      <c r="H115" s="712"/>
      <c r="I115" s="712"/>
      <c r="J115" s="712"/>
      <c r="K115" s="712"/>
      <c r="L115" s="712"/>
      <c r="M115" s="712"/>
      <c r="N115" s="712"/>
    </row>
    <row r="116" spans="1:17" ht="12" customHeight="1" x14ac:dyDescent="0.25">
      <c r="A116" s="710" t="s">
        <v>27</v>
      </c>
      <c r="B116" s="710"/>
      <c r="C116" s="712" t="s">
        <v>261</v>
      </c>
      <c r="D116" s="712"/>
      <c r="E116" s="712"/>
      <c r="F116" s="712"/>
      <c r="G116" s="712"/>
      <c r="H116" s="712"/>
      <c r="I116" s="712"/>
      <c r="J116" s="712"/>
      <c r="K116" s="712"/>
      <c r="L116" s="712"/>
      <c r="M116" s="712"/>
      <c r="N116" s="712"/>
    </row>
    <row r="117" spans="1:17" ht="11.25" customHeight="1" x14ac:dyDescent="0.25">
      <c r="A117" s="710" t="s">
        <v>29</v>
      </c>
      <c r="B117" s="710"/>
      <c r="C117" s="712" t="s">
        <v>191</v>
      </c>
      <c r="D117" s="712"/>
      <c r="E117" s="712"/>
      <c r="F117" s="712"/>
      <c r="G117" s="712"/>
      <c r="H117" s="712"/>
      <c r="I117" s="712"/>
      <c r="J117" s="712"/>
      <c r="K117" s="712"/>
      <c r="L117" s="712"/>
      <c r="M117" s="712"/>
      <c r="N117" s="712"/>
    </row>
    <row r="118" spans="1:17" ht="11.25" customHeight="1" x14ac:dyDescent="0.25">
      <c r="A118" s="710" t="s">
        <v>31</v>
      </c>
      <c r="B118" s="710"/>
      <c r="C118" s="712" t="s">
        <v>262</v>
      </c>
      <c r="D118" s="712"/>
      <c r="E118" s="712"/>
      <c r="F118" s="712"/>
      <c r="G118" s="712"/>
      <c r="H118" s="712"/>
      <c r="I118" s="712"/>
      <c r="J118" s="712"/>
      <c r="K118" s="712"/>
      <c r="L118" s="712"/>
      <c r="M118" s="712"/>
      <c r="N118" s="712"/>
    </row>
    <row r="119" spans="1:17" ht="12" customHeight="1" x14ac:dyDescent="0.25">
      <c r="A119" s="714" t="s">
        <v>33</v>
      </c>
      <c r="B119" s="714"/>
      <c r="C119" s="119" t="s">
        <v>34</v>
      </c>
      <c r="D119" s="715" t="s">
        <v>263</v>
      </c>
      <c r="E119" s="715"/>
      <c r="F119" s="715"/>
      <c r="G119" s="715"/>
      <c r="H119" s="715"/>
      <c r="I119" s="715"/>
      <c r="J119" s="715"/>
      <c r="K119" s="715"/>
      <c r="L119" s="715"/>
      <c r="M119" s="715"/>
      <c r="N119" s="715"/>
    </row>
    <row r="120" spans="1:17" ht="11.25" customHeight="1" x14ac:dyDescent="0.25">
      <c r="A120" s="716" t="s">
        <v>37</v>
      </c>
      <c r="B120" s="716"/>
      <c r="C120" s="716" t="s">
        <v>264</v>
      </c>
      <c r="D120" s="120" t="s">
        <v>265</v>
      </c>
      <c r="E120" s="120" t="s">
        <v>266</v>
      </c>
      <c r="F120" s="120" t="s">
        <v>267</v>
      </c>
      <c r="G120" s="120" t="s">
        <v>268</v>
      </c>
      <c r="H120" s="120" t="s">
        <v>269</v>
      </c>
      <c r="I120" s="120" t="s">
        <v>270</v>
      </c>
      <c r="J120" s="120" t="s">
        <v>271</v>
      </c>
      <c r="K120" s="120" t="s">
        <v>272</v>
      </c>
      <c r="L120" s="120" t="s">
        <v>273</v>
      </c>
      <c r="M120" s="120" t="s">
        <v>274</v>
      </c>
      <c r="N120" s="120" t="s">
        <v>274</v>
      </c>
    </row>
    <row r="121" spans="1:17" ht="11.25" customHeight="1" x14ac:dyDescent="0.25">
      <c r="A121" s="716" t="s">
        <v>197</v>
      </c>
      <c r="B121" s="716" t="s">
        <v>47</v>
      </c>
      <c r="C121" s="716"/>
      <c r="D121" s="120" t="s">
        <v>48</v>
      </c>
      <c r="E121" s="178" t="s">
        <v>275</v>
      </c>
      <c r="F121" s="120" t="s">
        <v>244</v>
      </c>
      <c r="G121" s="120" t="s">
        <v>276</v>
      </c>
      <c r="H121" s="120" t="s">
        <v>276</v>
      </c>
      <c r="I121" s="120" t="s">
        <v>276</v>
      </c>
      <c r="J121" s="120" t="s">
        <v>276</v>
      </c>
      <c r="K121" s="120" t="s">
        <v>276</v>
      </c>
      <c r="L121" s="120" t="s">
        <v>276</v>
      </c>
      <c r="M121" s="178" t="s">
        <v>277</v>
      </c>
      <c r="N121" s="716" t="s">
        <v>245</v>
      </c>
    </row>
    <row r="122" spans="1:17" ht="34.5" x14ac:dyDescent="0.25">
      <c r="A122" s="716"/>
      <c r="B122" s="716"/>
      <c r="C122" s="716"/>
      <c r="D122" s="120"/>
      <c r="E122" s="120" t="s">
        <v>278</v>
      </c>
      <c r="F122" s="120" t="s">
        <v>279</v>
      </c>
      <c r="G122" s="120" t="s">
        <v>280</v>
      </c>
      <c r="H122" s="120" t="s">
        <v>280</v>
      </c>
      <c r="I122" s="120" t="s">
        <v>280</v>
      </c>
      <c r="J122" s="120" t="s">
        <v>280</v>
      </c>
      <c r="K122" s="120" t="s">
        <v>280</v>
      </c>
      <c r="L122" s="120" t="s">
        <v>280</v>
      </c>
      <c r="M122" s="178" t="s">
        <v>281</v>
      </c>
      <c r="N122" s="716"/>
    </row>
    <row r="123" spans="1:17" ht="11.25" customHeight="1" x14ac:dyDescent="0.25">
      <c r="A123" s="716"/>
      <c r="B123" s="716"/>
      <c r="C123" s="716"/>
      <c r="D123" s="208" t="s">
        <v>282</v>
      </c>
      <c r="E123" s="208" t="s">
        <v>283</v>
      </c>
      <c r="F123" s="208" t="s">
        <v>158</v>
      </c>
      <c r="G123" s="208" t="s">
        <v>284</v>
      </c>
      <c r="H123" s="208" t="s">
        <v>285</v>
      </c>
      <c r="I123" s="208" t="s">
        <v>286</v>
      </c>
      <c r="J123" s="208" t="s">
        <v>287</v>
      </c>
      <c r="K123" s="208" t="s">
        <v>288</v>
      </c>
      <c r="L123" s="208" t="s">
        <v>289</v>
      </c>
      <c r="M123" s="208" t="s">
        <v>290</v>
      </c>
      <c r="N123" s="208" t="s">
        <v>290</v>
      </c>
    </row>
    <row r="124" spans="1:17" ht="11.25" customHeight="1" x14ac:dyDescent="0.25">
      <c r="A124" s="716" t="s">
        <v>211</v>
      </c>
      <c r="B124" s="716" t="s">
        <v>212</v>
      </c>
      <c r="C124" s="77" t="s">
        <v>214</v>
      </c>
      <c r="D124" s="246"/>
      <c r="E124" s="246"/>
      <c r="F124" s="246"/>
      <c r="G124" s="246"/>
      <c r="H124" s="246"/>
      <c r="I124" s="246"/>
      <c r="J124" s="246"/>
      <c r="K124" s="246"/>
      <c r="L124" s="246"/>
      <c r="M124" s="246"/>
      <c r="N124" s="246"/>
    </row>
    <row r="125" spans="1:17" ht="11.25" customHeight="1" x14ac:dyDescent="0.25">
      <c r="A125" s="716"/>
      <c r="B125" s="716"/>
      <c r="C125" s="238" t="s">
        <v>214</v>
      </c>
      <c r="D125" s="239"/>
      <c r="E125" s="240"/>
      <c r="F125" s="241">
        <v>20</v>
      </c>
      <c r="G125" s="151"/>
      <c r="H125" s="151"/>
      <c r="I125" s="151"/>
      <c r="J125" s="151"/>
      <c r="K125" s="151"/>
      <c r="L125" s="151"/>
      <c r="M125" s="151">
        <f>((E125*G125*H125*I125*D125)-(E125*J125*K125*L125*D125))/F125</f>
        <v>0</v>
      </c>
      <c r="N125" s="151"/>
      <c r="P125" s="115">
        <v>6</v>
      </c>
      <c r="Q125" s="115">
        <f>$P114*100+P125+$Q$2*10000</f>
        <v>60406</v>
      </c>
    </row>
    <row r="126" spans="1:17" ht="11.25" customHeight="1" x14ac:dyDescent="0.25">
      <c r="A126" s="716" t="s">
        <v>212</v>
      </c>
      <c r="B126" s="716" t="s">
        <v>211</v>
      </c>
      <c r="C126" s="77" t="s">
        <v>215</v>
      </c>
      <c r="D126" s="247"/>
      <c r="E126" s="247"/>
      <c r="F126" s="247"/>
      <c r="G126" s="247"/>
      <c r="H126" s="247"/>
      <c r="I126" s="247"/>
      <c r="J126" s="247"/>
      <c r="K126" s="247"/>
      <c r="L126" s="247"/>
      <c r="M126" s="247"/>
      <c r="N126" s="247"/>
    </row>
    <row r="127" spans="1:17" ht="11.25" customHeight="1" x14ac:dyDescent="0.25">
      <c r="A127" s="716"/>
      <c r="B127" s="716"/>
      <c r="C127" s="238" t="s">
        <v>215</v>
      </c>
      <c r="D127" s="239"/>
      <c r="E127" s="240"/>
      <c r="F127" s="241" t="s">
        <v>291</v>
      </c>
      <c r="G127" s="151"/>
      <c r="H127" s="151"/>
      <c r="I127" s="151"/>
      <c r="J127" s="151"/>
      <c r="K127" s="151"/>
      <c r="L127" s="151"/>
      <c r="M127" s="151">
        <f>((E127*G127*H127*I127*D127)-(E127*J127*K127*L127*D127))/F127</f>
        <v>0</v>
      </c>
      <c r="N127" s="151"/>
      <c r="P127" s="115">
        <v>7</v>
      </c>
      <c r="Q127" s="115">
        <f>$P114*100+P127+$Q$2*10000</f>
        <v>60407</v>
      </c>
    </row>
    <row r="128" spans="1:17" x14ac:dyDescent="0.25">
      <c r="A128" s="737" t="s">
        <v>91</v>
      </c>
      <c r="B128" s="737"/>
      <c r="C128" s="737"/>
      <c r="D128" s="244"/>
      <c r="E128" s="244"/>
      <c r="F128" s="244"/>
      <c r="G128" s="194"/>
      <c r="H128" s="194"/>
      <c r="I128" s="194"/>
      <c r="J128" s="194"/>
      <c r="K128" s="194"/>
      <c r="L128" s="194"/>
      <c r="M128" s="249">
        <f>M125+M127</f>
        <v>0</v>
      </c>
      <c r="N128" s="249">
        <f>N125+N127</f>
        <v>0</v>
      </c>
    </row>
    <row r="129" spans="1:17" x14ac:dyDescent="0.25">
      <c r="A129" s="692" t="s">
        <v>23</v>
      </c>
      <c r="B129" s="692"/>
      <c r="C129" s="733">
        <f>Presentación!$C$3</f>
        <v>1990</v>
      </c>
      <c r="D129" s="733"/>
      <c r="E129" s="733"/>
      <c r="F129" s="733"/>
      <c r="G129" s="733"/>
      <c r="H129" s="733"/>
      <c r="I129" s="733"/>
      <c r="J129" s="733"/>
      <c r="K129" s="733"/>
      <c r="L129" s="733"/>
      <c r="M129" s="733"/>
      <c r="N129" s="733"/>
    </row>
    <row r="130" spans="1:17" ht="11.25" customHeight="1" x14ac:dyDescent="0.25">
      <c r="A130" s="734" t="s">
        <v>260</v>
      </c>
      <c r="B130" s="734"/>
      <c r="C130" s="735" t="s">
        <v>99</v>
      </c>
      <c r="D130" s="735"/>
      <c r="E130" s="735"/>
      <c r="F130" s="735"/>
      <c r="G130" s="735"/>
      <c r="H130" s="735"/>
      <c r="I130" s="735"/>
      <c r="J130" s="735"/>
      <c r="K130" s="735"/>
      <c r="L130" s="735"/>
      <c r="M130" s="735"/>
      <c r="N130" s="735"/>
      <c r="P130" s="115">
        <v>5</v>
      </c>
    </row>
    <row r="131" spans="1:17" ht="12" customHeight="1" x14ac:dyDescent="0.25">
      <c r="A131" s="710" t="s">
        <v>5</v>
      </c>
      <c r="B131" s="710"/>
      <c r="C131" s="712" t="s">
        <v>26</v>
      </c>
      <c r="D131" s="712"/>
      <c r="E131" s="712"/>
      <c r="F131" s="712"/>
      <c r="G131" s="712"/>
      <c r="H131" s="712"/>
      <c r="I131" s="712"/>
      <c r="J131" s="712"/>
      <c r="K131" s="712"/>
      <c r="L131" s="712"/>
      <c r="M131" s="712"/>
      <c r="N131" s="712"/>
    </row>
    <row r="132" spans="1:17" ht="12" customHeight="1" x14ac:dyDescent="0.25">
      <c r="A132" s="710" t="s">
        <v>27</v>
      </c>
      <c r="B132" s="710"/>
      <c r="C132" s="712" t="s">
        <v>261</v>
      </c>
      <c r="D132" s="712"/>
      <c r="E132" s="712"/>
      <c r="F132" s="712"/>
      <c r="G132" s="712"/>
      <c r="H132" s="712"/>
      <c r="I132" s="712"/>
      <c r="J132" s="712"/>
      <c r="K132" s="712"/>
      <c r="L132" s="712"/>
      <c r="M132" s="712"/>
      <c r="N132" s="712"/>
    </row>
    <row r="133" spans="1:17" ht="11.25" customHeight="1" x14ac:dyDescent="0.25">
      <c r="A133" s="710" t="s">
        <v>29</v>
      </c>
      <c r="B133" s="710"/>
      <c r="C133" s="712" t="s">
        <v>191</v>
      </c>
      <c r="D133" s="712"/>
      <c r="E133" s="712"/>
      <c r="F133" s="712"/>
      <c r="G133" s="712"/>
      <c r="H133" s="712"/>
      <c r="I133" s="712"/>
      <c r="J133" s="712"/>
      <c r="K133" s="712"/>
      <c r="L133" s="712"/>
      <c r="M133" s="712"/>
      <c r="N133" s="712"/>
    </row>
    <row r="134" spans="1:17" ht="11.25" customHeight="1" x14ac:dyDescent="0.25">
      <c r="A134" s="710" t="s">
        <v>31</v>
      </c>
      <c r="B134" s="710"/>
      <c r="C134" s="712" t="s">
        <v>262</v>
      </c>
      <c r="D134" s="712"/>
      <c r="E134" s="712"/>
      <c r="F134" s="712"/>
      <c r="G134" s="712"/>
      <c r="H134" s="712"/>
      <c r="I134" s="712"/>
      <c r="J134" s="712"/>
      <c r="K134" s="712"/>
      <c r="L134" s="712"/>
      <c r="M134" s="712"/>
      <c r="N134" s="712"/>
    </row>
    <row r="135" spans="1:17" ht="12" customHeight="1" x14ac:dyDescent="0.25">
      <c r="A135" s="714" t="s">
        <v>33</v>
      </c>
      <c r="B135" s="714"/>
      <c r="C135" s="119" t="s">
        <v>34</v>
      </c>
      <c r="D135" s="715" t="s">
        <v>263</v>
      </c>
      <c r="E135" s="715"/>
      <c r="F135" s="715"/>
      <c r="G135" s="715"/>
      <c r="H135" s="715"/>
      <c r="I135" s="715"/>
      <c r="J135" s="715"/>
      <c r="K135" s="715"/>
      <c r="L135" s="715"/>
      <c r="M135" s="715"/>
      <c r="N135" s="715"/>
    </row>
    <row r="136" spans="1:17" ht="11.25" customHeight="1" x14ac:dyDescent="0.25">
      <c r="A136" s="716" t="s">
        <v>37</v>
      </c>
      <c r="B136" s="716"/>
      <c r="C136" s="716" t="s">
        <v>264</v>
      </c>
      <c r="D136" s="120" t="s">
        <v>265</v>
      </c>
      <c r="E136" s="120" t="s">
        <v>266</v>
      </c>
      <c r="F136" s="120" t="s">
        <v>267</v>
      </c>
      <c r="G136" s="120" t="s">
        <v>268</v>
      </c>
      <c r="H136" s="120" t="s">
        <v>269</v>
      </c>
      <c r="I136" s="120" t="s">
        <v>270</v>
      </c>
      <c r="J136" s="120" t="s">
        <v>271</v>
      </c>
      <c r="K136" s="120" t="s">
        <v>272</v>
      </c>
      <c r="L136" s="120" t="s">
        <v>273</v>
      </c>
      <c r="M136" s="120" t="s">
        <v>274</v>
      </c>
      <c r="N136" s="120" t="s">
        <v>274</v>
      </c>
    </row>
    <row r="137" spans="1:17" ht="11.25" customHeight="1" x14ac:dyDescent="0.25">
      <c r="A137" s="716" t="s">
        <v>197</v>
      </c>
      <c r="B137" s="716" t="s">
        <v>47</v>
      </c>
      <c r="C137" s="716"/>
      <c r="D137" s="120" t="s">
        <v>48</v>
      </c>
      <c r="E137" s="178" t="s">
        <v>275</v>
      </c>
      <c r="F137" s="120" t="s">
        <v>244</v>
      </c>
      <c r="G137" s="120" t="s">
        <v>276</v>
      </c>
      <c r="H137" s="120" t="s">
        <v>276</v>
      </c>
      <c r="I137" s="120" t="s">
        <v>276</v>
      </c>
      <c r="J137" s="120" t="s">
        <v>276</v>
      </c>
      <c r="K137" s="120" t="s">
        <v>276</v>
      </c>
      <c r="L137" s="120" t="s">
        <v>276</v>
      </c>
      <c r="M137" s="178" t="s">
        <v>277</v>
      </c>
      <c r="N137" s="716" t="s">
        <v>245</v>
      </c>
    </row>
    <row r="138" spans="1:17" ht="34.5" x14ac:dyDescent="0.25">
      <c r="A138" s="716"/>
      <c r="B138" s="716"/>
      <c r="C138" s="716"/>
      <c r="D138" s="120"/>
      <c r="E138" s="120" t="s">
        <v>278</v>
      </c>
      <c r="F138" s="120" t="s">
        <v>279</v>
      </c>
      <c r="G138" s="120" t="s">
        <v>280</v>
      </c>
      <c r="H138" s="120" t="s">
        <v>280</v>
      </c>
      <c r="I138" s="120" t="s">
        <v>280</v>
      </c>
      <c r="J138" s="120" t="s">
        <v>280</v>
      </c>
      <c r="K138" s="120" t="s">
        <v>280</v>
      </c>
      <c r="L138" s="120" t="s">
        <v>280</v>
      </c>
      <c r="M138" s="178" t="s">
        <v>281</v>
      </c>
      <c r="N138" s="716"/>
    </row>
    <row r="139" spans="1:17" ht="11.25" customHeight="1" x14ac:dyDescent="0.25">
      <c r="A139" s="716"/>
      <c r="B139" s="716"/>
      <c r="C139" s="716"/>
      <c r="D139" s="208" t="s">
        <v>282</v>
      </c>
      <c r="E139" s="208" t="s">
        <v>283</v>
      </c>
      <c r="F139" s="208" t="s">
        <v>158</v>
      </c>
      <c r="G139" s="208" t="s">
        <v>284</v>
      </c>
      <c r="H139" s="208" t="s">
        <v>285</v>
      </c>
      <c r="I139" s="208" t="s">
        <v>286</v>
      </c>
      <c r="J139" s="208" t="s">
        <v>287</v>
      </c>
      <c r="K139" s="208" t="s">
        <v>288</v>
      </c>
      <c r="L139" s="208" t="s">
        <v>289</v>
      </c>
      <c r="M139" s="208" t="s">
        <v>290</v>
      </c>
      <c r="N139" s="208" t="s">
        <v>290</v>
      </c>
    </row>
    <row r="140" spans="1:17" ht="11.25" customHeight="1" x14ac:dyDescent="0.25">
      <c r="A140" s="716" t="s">
        <v>211</v>
      </c>
      <c r="B140" s="716" t="s">
        <v>212</v>
      </c>
      <c r="C140" s="77" t="s">
        <v>214</v>
      </c>
      <c r="D140" s="246"/>
      <c r="E140" s="246"/>
      <c r="F140" s="246"/>
      <c r="G140" s="246"/>
      <c r="H140" s="246"/>
      <c r="I140" s="246"/>
      <c r="J140" s="246"/>
      <c r="K140" s="246"/>
      <c r="L140" s="246"/>
      <c r="M140" s="246"/>
      <c r="N140" s="246"/>
    </row>
    <row r="141" spans="1:17" ht="11.25" customHeight="1" x14ac:dyDescent="0.25">
      <c r="A141" s="716"/>
      <c r="B141" s="716"/>
      <c r="C141" s="238" t="s">
        <v>214</v>
      </c>
      <c r="D141" s="239"/>
      <c r="E141" s="186"/>
      <c r="F141" s="241">
        <v>20</v>
      </c>
      <c r="G141" s="151"/>
      <c r="H141" s="151"/>
      <c r="I141" s="151"/>
      <c r="J141" s="151"/>
      <c r="K141" s="151"/>
      <c r="L141" s="151"/>
      <c r="M141" s="151">
        <f>((E141*G141*H141*I141*D141)-(E141*J141*K141*L141*D141))/F141</f>
        <v>0</v>
      </c>
      <c r="N141" s="151"/>
      <c r="P141" s="115">
        <v>6</v>
      </c>
      <c r="Q141" s="115">
        <f>$P130*100+P141+$Q$2*10000</f>
        <v>60506</v>
      </c>
    </row>
    <row r="142" spans="1:17" ht="11.25" customHeight="1" x14ac:dyDescent="0.25">
      <c r="A142" s="716" t="s">
        <v>212</v>
      </c>
      <c r="B142" s="716" t="s">
        <v>211</v>
      </c>
      <c r="C142" s="77" t="s">
        <v>215</v>
      </c>
      <c r="D142" s="247"/>
      <c r="E142" s="250"/>
      <c r="F142" s="247"/>
      <c r="G142" s="247"/>
      <c r="H142" s="247"/>
      <c r="I142" s="247"/>
      <c r="J142" s="247"/>
      <c r="K142" s="247"/>
      <c r="L142" s="247"/>
      <c r="M142" s="247"/>
      <c r="N142" s="247"/>
    </row>
    <row r="143" spans="1:17" ht="11.25" customHeight="1" x14ac:dyDescent="0.25">
      <c r="A143" s="716"/>
      <c r="B143" s="716"/>
      <c r="C143" s="238" t="s">
        <v>215</v>
      </c>
      <c r="D143" s="239"/>
      <c r="E143" s="186"/>
      <c r="F143" s="241" t="s">
        <v>291</v>
      </c>
      <c r="G143" s="151"/>
      <c r="H143" s="151"/>
      <c r="I143" s="151"/>
      <c r="J143" s="151"/>
      <c r="K143" s="151"/>
      <c r="L143" s="151"/>
      <c r="M143" s="151">
        <f>((E143*G143*H143*I143*D143)-(E143*J143*K143*L143*D143))/F143</f>
        <v>0</v>
      </c>
      <c r="N143" s="151"/>
      <c r="P143" s="115">
        <v>7</v>
      </c>
      <c r="Q143" s="115">
        <f>$P130*100+P143+$Q$2*10000</f>
        <v>60507</v>
      </c>
    </row>
    <row r="144" spans="1:17" x14ac:dyDescent="0.25">
      <c r="A144" s="737" t="s">
        <v>91</v>
      </c>
      <c r="B144" s="737"/>
      <c r="C144" s="737"/>
      <c r="D144" s="244"/>
      <c r="E144" s="244"/>
      <c r="F144" s="244"/>
      <c r="G144" s="194"/>
      <c r="H144" s="194"/>
      <c r="I144" s="194"/>
      <c r="J144" s="194"/>
      <c r="K144" s="194"/>
      <c r="L144" s="194"/>
      <c r="M144" s="249">
        <f>M141+M143</f>
        <v>0</v>
      </c>
      <c r="N144" s="249">
        <f>N141+N143</f>
        <v>0</v>
      </c>
    </row>
    <row r="145" spans="1:17" x14ac:dyDescent="0.25">
      <c r="A145" s="692" t="s">
        <v>23</v>
      </c>
      <c r="B145" s="692"/>
      <c r="C145" s="733">
        <f>Presentación!$C$3</f>
        <v>1990</v>
      </c>
      <c r="D145" s="733"/>
      <c r="E145" s="733"/>
      <c r="F145" s="733"/>
      <c r="G145" s="733"/>
      <c r="H145" s="733"/>
      <c r="I145" s="733"/>
      <c r="J145" s="733"/>
      <c r="K145" s="733"/>
      <c r="L145" s="733"/>
      <c r="M145" s="733"/>
      <c r="N145" s="733"/>
    </row>
    <row r="146" spans="1:17" ht="11.25" customHeight="1" x14ac:dyDescent="0.25">
      <c r="A146" s="734" t="s">
        <v>260</v>
      </c>
      <c r="B146" s="734"/>
      <c r="C146" s="735" t="s">
        <v>100</v>
      </c>
      <c r="D146" s="735"/>
      <c r="E146" s="735"/>
      <c r="F146" s="735"/>
      <c r="G146" s="735"/>
      <c r="H146" s="735"/>
      <c r="I146" s="735"/>
      <c r="J146" s="735"/>
      <c r="K146" s="735"/>
      <c r="L146" s="735"/>
      <c r="M146" s="735"/>
      <c r="N146" s="735"/>
      <c r="P146" s="115">
        <v>13</v>
      </c>
    </row>
    <row r="147" spans="1:17" ht="12" customHeight="1" x14ac:dyDescent="0.25">
      <c r="A147" s="710" t="s">
        <v>5</v>
      </c>
      <c r="B147" s="710"/>
      <c r="C147" s="712" t="s">
        <v>26</v>
      </c>
      <c r="D147" s="712"/>
      <c r="E147" s="712"/>
      <c r="F147" s="712"/>
      <c r="G147" s="712"/>
      <c r="H147" s="712"/>
      <c r="I147" s="712"/>
      <c r="J147" s="712"/>
      <c r="K147" s="712"/>
      <c r="L147" s="712"/>
      <c r="M147" s="712"/>
      <c r="N147" s="712"/>
    </row>
    <row r="148" spans="1:17" ht="12" customHeight="1" x14ac:dyDescent="0.25">
      <c r="A148" s="710" t="s">
        <v>27</v>
      </c>
      <c r="B148" s="710"/>
      <c r="C148" s="712" t="s">
        <v>261</v>
      </c>
      <c r="D148" s="712"/>
      <c r="E148" s="712"/>
      <c r="F148" s="712"/>
      <c r="G148" s="712"/>
      <c r="H148" s="712"/>
      <c r="I148" s="712"/>
      <c r="J148" s="712"/>
      <c r="K148" s="712"/>
      <c r="L148" s="712"/>
      <c r="M148" s="712"/>
      <c r="N148" s="712"/>
    </row>
    <row r="149" spans="1:17" ht="11.25" customHeight="1" x14ac:dyDescent="0.25">
      <c r="A149" s="710" t="s">
        <v>29</v>
      </c>
      <c r="B149" s="710"/>
      <c r="C149" s="712" t="s">
        <v>191</v>
      </c>
      <c r="D149" s="712"/>
      <c r="E149" s="712"/>
      <c r="F149" s="712"/>
      <c r="G149" s="712"/>
      <c r="H149" s="712"/>
      <c r="I149" s="712"/>
      <c r="J149" s="712"/>
      <c r="K149" s="712"/>
      <c r="L149" s="712"/>
      <c r="M149" s="712"/>
      <c r="N149" s="712"/>
    </row>
    <row r="150" spans="1:17" ht="11.25" customHeight="1" x14ac:dyDescent="0.25">
      <c r="A150" s="710" t="s">
        <v>31</v>
      </c>
      <c r="B150" s="710"/>
      <c r="C150" s="712" t="s">
        <v>262</v>
      </c>
      <c r="D150" s="712"/>
      <c r="E150" s="712"/>
      <c r="F150" s="712"/>
      <c r="G150" s="712"/>
      <c r="H150" s="712"/>
      <c r="I150" s="712"/>
      <c r="J150" s="712"/>
      <c r="K150" s="712"/>
      <c r="L150" s="712"/>
      <c r="M150" s="712"/>
      <c r="N150" s="712"/>
    </row>
    <row r="151" spans="1:17" ht="12" customHeight="1" x14ac:dyDescent="0.25">
      <c r="A151" s="714" t="s">
        <v>33</v>
      </c>
      <c r="B151" s="714"/>
      <c r="C151" s="119" t="s">
        <v>34</v>
      </c>
      <c r="D151" s="715" t="s">
        <v>263</v>
      </c>
      <c r="E151" s="715"/>
      <c r="F151" s="715"/>
      <c r="G151" s="715"/>
      <c r="H151" s="715"/>
      <c r="I151" s="715"/>
      <c r="J151" s="715"/>
      <c r="K151" s="715"/>
      <c r="L151" s="715"/>
      <c r="M151" s="715"/>
      <c r="N151" s="715"/>
    </row>
    <row r="152" spans="1:17" ht="11.25" customHeight="1" x14ac:dyDescent="0.25">
      <c r="A152" s="716" t="s">
        <v>37</v>
      </c>
      <c r="B152" s="716"/>
      <c r="C152" s="716" t="s">
        <v>264</v>
      </c>
      <c r="D152" s="120" t="s">
        <v>265</v>
      </c>
      <c r="E152" s="120" t="s">
        <v>266</v>
      </c>
      <c r="F152" s="120" t="s">
        <v>267</v>
      </c>
      <c r="G152" s="120" t="s">
        <v>268</v>
      </c>
      <c r="H152" s="120" t="s">
        <v>269</v>
      </c>
      <c r="I152" s="120" t="s">
        <v>270</v>
      </c>
      <c r="J152" s="120" t="s">
        <v>271</v>
      </c>
      <c r="K152" s="120" t="s">
        <v>272</v>
      </c>
      <c r="L152" s="120" t="s">
        <v>273</v>
      </c>
      <c r="M152" s="120" t="s">
        <v>274</v>
      </c>
      <c r="N152" s="120" t="s">
        <v>274</v>
      </c>
    </row>
    <row r="153" spans="1:17" ht="11.25" customHeight="1" x14ac:dyDescent="0.25">
      <c r="A153" s="716" t="s">
        <v>197</v>
      </c>
      <c r="B153" s="716" t="s">
        <v>47</v>
      </c>
      <c r="C153" s="716"/>
      <c r="D153" s="120" t="s">
        <v>48</v>
      </c>
      <c r="E153" s="178" t="s">
        <v>275</v>
      </c>
      <c r="F153" s="120" t="s">
        <v>244</v>
      </c>
      <c r="G153" s="120" t="s">
        <v>276</v>
      </c>
      <c r="H153" s="120" t="s">
        <v>276</v>
      </c>
      <c r="I153" s="120" t="s">
        <v>276</v>
      </c>
      <c r="J153" s="120" t="s">
        <v>276</v>
      </c>
      <c r="K153" s="120" t="s">
        <v>276</v>
      </c>
      <c r="L153" s="120" t="s">
        <v>276</v>
      </c>
      <c r="M153" s="178" t="s">
        <v>277</v>
      </c>
      <c r="N153" s="716" t="s">
        <v>245</v>
      </c>
    </row>
    <row r="154" spans="1:17" ht="34.5" x14ac:dyDescent="0.25">
      <c r="A154" s="716"/>
      <c r="B154" s="716"/>
      <c r="C154" s="716"/>
      <c r="D154" s="120"/>
      <c r="E154" s="120" t="s">
        <v>278</v>
      </c>
      <c r="F154" s="120" t="s">
        <v>279</v>
      </c>
      <c r="G154" s="120" t="s">
        <v>280</v>
      </c>
      <c r="H154" s="120" t="s">
        <v>280</v>
      </c>
      <c r="I154" s="120" t="s">
        <v>280</v>
      </c>
      <c r="J154" s="120" t="s">
        <v>280</v>
      </c>
      <c r="K154" s="120" t="s">
        <v>280</v>
      </c>
      <c r="L154" s="120" t="s">
        <v>280</v>
      </c>
      <c r="M154" s="178" t="s">
        <v>281</v>
      </c>
      <c r="N154" s="716"/>
    </row>
    <row r="155" spans="1:17" ht="11.25" customHeight="1" x14ac:dyDescent="0.25">
      <c r="A155" s="716"/>
      <c r="B155" s="716"/>
      <c r="C155" s="716"/>
      <c r="D155" s="208" t="s">
        <v>282</v>
      </c>
      <c r="E155" s="208" t="s">
        <v>283</v>
      </c>
      <c r="F155" s="208" t="s">
        <v>158</v>
      </c>
      <c r="G155" s="208" t="s">
        <v>284</v>
      </c>
      <c r="H155" s="208" t="s">
        <v>285</v>
      </c>
      <c r="I155" s="208" t="s">
        <v>286</v>
      </c>
      <c r="J155" s="208" t="s">
        <v>287</v>
      </c>
      <c r="K155" s="208" t="s">
        <v>288</v>
      </c>
      <c r="L155" s="208" t="s">
        <v>289</v>
      </c>
      <c r="M155" s="208" t="s">
        <v>290</v>
      </c>
      <c r="N155" s="208" t="s">
        <v>290</v>
      </c>
    </row>
    <row r="156" spans="1:17" ht="11.25" customHeight="1" x14ac:dyDescent="0.25">
      <c r="A156" s="716" t="s">
        <v>211</v>
      </c>
      <c r="B156" s="716" t="s">
        <v>212</v>
      </c>
      <c r="C156" s="77" t="s">
        <v>214</v>
      </c>
      <c r="D156" s="246"/>
      <c r="E156" s="246"/>
      <c r="F156" s="246"/>
      <c r="G156" s="246"/>
      <c r="H156" s="246"/>
      <c r="I156" s="246"/>
      <c r="J156" s="246"/>
      <c r="K156" s="246"/>
      <c r="L156" s="246"/>
      <c r="M156" s="246"/>
      <c r="N156" s="246"/>
    </row>
    <row r="157" spans="1:17" ht="11.25" customHeight="1" x14ac:dyDescent="0.25">
      <c r="A157" s="716"/>
      <c r="B157" s="716"/>
      <c r="C157" s="238" t="s">
        <v>214</v>
      </c>
      <c r="D157" s="239"/>
      <c r="E157" s="186"/>
      <c r="F157" s="241">
        <v>20</v>
      </c>
      <c r="G157" s="151"/>
      <c r="H157" s="151"/>
      <c r="I157" s="151"/>
      <c r="J157" s="151"/>
      <c r="K157" s="151"/>
      <c r="L157" s="151"/>
      <c r="M157" s="151">
        <f>((E157*G157*H157*I157*D157)-(E157*J157*K157*L157*D157))/F157</f>
        <v>0</v>
      </c>
      <c r="N157" s="151"/>
      <c r="P157" s="115">
        <v>6</v>
      </c>
      <c r="Q157" s="115">
        <f>$P146*100+P157+$Q$2*10000</f>
        <v>61306</v>
      </c>
    </row>
    <row r="158" spans="1:17" ht="11.25" customHeight="1" x14ac:dyDescent="0.25">
      <c r="A158" s="716" t="s">
        <v>212</v>
      </c>
      <c r="B158" s="716" t="s">
        <v>211</v>
      </c>
      <c r="C158" s="77" t="s">
        <v>215</v>
      </c>
      <c r="D158" s="247"/>
      <c r="E158" s="250"/>
      <c r="F158" s="247"/>
      <c r="G158" s="247"/>
      <c r="H158" s="247"/>
      <c r="I158" s="247"/>
      <c r="J158" s="247"/>
      <c r="K158" s="247"/>
      <c r="L158" s="247"/>
      <c r="M158" s="247"/>
      <c r="N158" s="247"/>
    </row>
    <row r="159" spans="1:17" ht="11.25" customHeight="1" x14ac:dyDescent="0.25">
      <c r="A159" s="716"/>
      <c r="B159" s="716"/>
      <c r="C159" s="238" t="s">
        <v>215</v>
      </c>
      <c r="D159" s="239"/>
      <c r="E159" s="186"/>
      <c r="F159" s="241" t="s">
        <v>291</v>
      </c>
      <c r="G159" s="151"/>
      <c r="H159" s="151"/>
      <c r="I159" s="151"/>
      <c r="J159" s="151"/>
      <c r="K159" s="151"/>
      <c r="L159" s="151"/>
      <c r="M159" s="151">
        <f>((E159*G159*H159*I159*D159)-(E159*J159*K159*L159*D159))/F159</f>
        <v>0</v>
      </c>
      <c r="N159" s="151"/>
      <c r="P159" s="115">
        <v>7</v>
      </c>
      <c r="Q159" s="115">
        <f>$P146*100+P159+$Q$2*10000</f>
        <v>61307</v>
      </c>
    </row>
    <row r="160" spans="1:17" x14ac:dyDescent="0.25">
      <c r="A160" s="737" t="s">
        <v>91</v>
      </c>
      <c r="B160" s="737"/>
      <c r="C160" s="737"/>
      <c r="D160" s="244"/>
      <c r="E160" s="244"/>
      <c r="F160" s="244"/>
      <c r="G160" s="194"/>
      <c r="H160" s="194"/>
      <c r="I160" s="194"/>
      <c r="J160" s="194"/>
      <c r="K160" s="194"/>
      <c r="L160" s="194"/>
      <c r="M160" s="249">
        <f>M157+M159</f>
        <v>0</v>
      </c>
      <c r="N160" s="249">
        <f>N157+N159</f>
        <v>0</v>
      </c>
    </row>
    <row r="161" spans="1:17" x14ac:dyDescent="0.25">
      <c r="A161" s="692" t="s">
        <v>23</v>
      </c>
      <c r="B161" s="692"/>
      <c r="C161" s="733">
        <f>Presentación!$C$3</f>
        <v>1990</v>
      </c>
      <c r="D161" s="733"/>
      <c r="E161" s="733"/>
      <c r="F161" s="733"/>
      <c r="G161" s="733"/>
      <c r="H161" s="733"/>
      <c r="I161" s="733"/>
      <c r="J161" s="733"/>
      <c r="K161" s="733"/>
      <c r="L161" s="733"/>
      <c r="M161" s="733"/>
      <c r="N161" s="733"/>
    </row>
    <row r="162" spans="1:17" ht="11.25" customHeight="1" x14ac:dyDescent="0.25">
      <c r="A162" s="734" t="s">
        <v>260</v>
      </c>
      <c r="B162" s="734"/>
      <c r="C162" s="735" t="s">
        <v>101</v>
      </c>
      <c r="D162" s="735"/>
      <c r="E162" s="735"/>
      <c r="F162" s="735"/>
      <c r="G162" s="735"/>
      <c r="H162" s="735"/>
      <c r="I162" s="735"/>
      <c r="J162" s="735"/>
      <c r="K162" s="735"/>
      <c r="L162" s="735"/>
      <c r="M162" s="735"/>
      <c r="N162" s="735"/>
      <c r="P162" s="115">
        <v>6</v>
      </c>
    </row>
    <row r="163" spans="1:17" ht="12" customHeight="1" x14ac:dyDescent="0.25">
      <c r="A163" s="710" t="s">
        <v>5</v>
      </c>
      <c r="B163" s="710"/>
      <c r="C163" s="712" t="s">
        <v>26</v>
      </c>
      <c r="D163" s="712"/>
      <c r="E163" s="712"/>
      <c r="F163" s="712"/>
      <c r="G163" s="712"/>
      <c r="H163" s="712"/>
      <c r="I163" s="712"/>
      <c r="J163" s="712"/>
      <c r="K163" s="712"/>
      <c r="L163" s="712"/>
      <c r="M163" s="712"/>
      <c r="N163" s="712"/>
    </row>
    <row r="164" spans="1:17" ht="12" customHeight="1" x14ac:dyDescent="0.25">
      <c r="A164" s="710" t="s">
        <v>27</v>
      </c>
      <c r="B164" s="710"/>
      <c r="C164" s="712" t="s">
        <v>261</v>
      </c>
      <c r="D164" s="712"/>
      <c r="E164" s="712"/>
      <c r="F164" s="712"/>
      <c r="G164" s="712"/>
      <c r="H164" s="712"/>
      <c r="I164" s="712"/>
      <c r="J164" s="712"/>
      <c r="K164" s="712"/>
      <c r="L164" s="712"/>
      <c r="M164" s="712"/>
      <c r="N164" s="712"/>
    </row>
    <row r="165" spans="1:17" ht="11.25" customHeight="1" x14ac:dyDescent="0.25">
      <c r="A165" s="710" t="s">
        <v>29</v>
      </c>
      <c r="B165" s="710"/>
      <c r="C165" s="712" t="s">
        <v>191</v>
      </c>
      <c r="D165" s="712"/>
      <c r="E165" s="712"/>
      <c r="F165" s="712"/>
      <c r="G165" s="712"/>
      <c r="H165" s="712"/>
      <c r="I165" s="712"/>
      <c r="J165" s="712"/>
      <c r="K165" s="712"/>
      <c r="L165" s="712"/>
      <c r="M165" s="712"/>
      <c r="N165" s="712"/>
    </row>
    <row r="166" spans="1:17" ht="11.25" customHeight="1" x14ac:dyDescent="0.25">
      <c r="A166" s="710" t="s">
        <v>31</v>
      </c>
      <c r="B166" s="710"/>
      <c r="C166" s="712" t="s">
        <v>262</v>
      </c>
      <c r="D166" s="712"/>
      <c r="E166" s="712"/>
      <c r="F166" s="712"/>
      <c r="G166" s="712"/>
      <c r="H166" s="712"/>
      <c r="I166" s="712"/>
      <c r="J166" s="712"/>
      <c r="K166" s="712"/>
      <c r="L166" s="712"/>
      <c r="M166" s="712"/>
      <c r="N166" s="712"/>
    </row>
    <row r="167" spans="1:17" ht="12" customHeight="1" x14ac:dyDescent="0.25">
      <c r="A167" s="714" t="s">
        <v>33</v>
      </c>
      <c r="B167" s="714"/>
      <c r="C167" s="119" t="s">
        <v>34</v>
      </c>
      <c r="D167" s="715" t="s">
        <v>263</v>
      </c>
      <c r="E167" s="715"/>
      <c r="F167" s="715"/>
      <c r="G167" s="715"/>
      <c r="H167" s="715"/>
      <c r="I167" s="715"/>
      <c r="J167" s="715"/>
      <c r="K167" s="715"/>
      <c r="L167" s="715"/>
      <c r="M167" s="715"/>
      <c r="N167" s="715"/>
    </row>
    <row r="168" spans="1:17" ht="11.25" customHeight="1" x14ac:dyDescent="0.25">
      <c r="A168" s="716" t="s">
        <v>37</v>
      </c>
      <c r="B168" s="716"/>
      <c r="C168" s="716" t="s">
        <v>264</v>
      </c>
      <c r="D168" s="120" t="s">
        <v>265</v>
      </c>
      <c r="E168" s="120" t="s">
        <v>266</v>
      </c>
      <c r="F168" s="120" t="s">
        <v>267</v>
      </c>
      <c r="G168" s="120" t="s">
        <v>268</v>
      </c>
      <c r="H168" s="120" t="s">
        <v>269</v>
      </c>
      <c r="I168" s="120" t="s">
        <v>270</v>
      </c>
      <c r="J168" s="120" t="s">
        <v>271</v>
      </c>
      <c r="K168" s="120" t="s">
        <v>272</v>
      </c>
      <c r="L168" s="120" t="s">
        <v>273</v>
      </c>
      <c r="M168" s="120" t="s">
        <v>274</v>
      </c>
      <c r="N168" s="120" t="s">
        <v>274</v>
      </c>
    </row>
    <row r="169" spans="1:17" ht="11.25" customHeight="1" x14ac:dyDescent="0.25">
      <c r="A169" s="716" t="s">
        <v>197</v>
      </c>
      <c r="B169" s="716" t="s">
        <v>47</v>
      </c>
      <c r="C169" s="716"/>
      <c r="D169" s="120" t="s">
        <v>48</v>
      </c>
      <c r="E169" s="178" t="s">
        <v>275</v>
      </c>
      <c r="F169" s="120" t="s">
        <v>244</v>
      </c>
      <c r="G169" s="120" t="s">
        <v>276</v>
      </c>
      <c r="H169" s="120" t="s">
        <v>276</v>
      </c>
      <c r="I169" s="120" t="s">
        <v>276</v>
      </c>
      <c r="J169" s="120" t="s">
        <v>276</v>
      </c>
      <c r="K169" s="120" t="s">
        <v>276</v>
      </c>
      <c r="L169" s="120" t="s">
        <v>276</v>
      </c>
      <c r="M169" s="178" t="s">
        <v>277</v>
      </c>
      <c r="N169" s="716" t="s">
        <v>245</v>
      </c>
    </row>
    <row r="170" spans="1:17" ht="34.5" x14ac:dyDescent="0.25">
      <c r="A170" s="716"/>
      <c r="B170" s="716"/>
      <c r="C170" s="716"/>
      <c r="D170" s="120"/>
      <c r="E170" s="120" t="s">
        <v>278</v>
      </c>
      <c r="F170" s="120" t="s">
        <v>279</v>
      </c>
      <c r="G170" s="120" t="s">
        <v>280</v>
      </c>
      <c r="H170" s="120" t="s">
        <v>280</v>
      </c>
      <c r="I170" s="120" t="s">
        <v>280</v>
      </c>
      <c r="J170" s="120" t="s">
        <v>280</v>
      </c>
      <c r="K170" s="120" t="s">
        <v>280</v>
      </c>
      <c r="L170" s="120" t="s">
        <v>280</v>
      </c>
      <c r="M170" s="178" t="s">
        <v>281</v>
      </c>
      <c r="N170" s="716"/>
    </row>
    <row r="171" spans="1:17" ht="11.25" customHeight="1" x14ac:dyDescent="0.25">
      <c r="A171" s="716"/>
      <c r="B171" s="716"/>
      <c r="C171" s="716"/>
      <c r="D171" s="208" t="s">
        <v>282</v>
      </c>
      <c r="E171" s="208" t="s">
        <v>283</v>
      </c>
      <c r="F171" s="208" t="s">
        <v>158</v>
      </c>
      <c r="G171" s="208" t="s">
        <v>284</v>
      </c>
      <c r="H171" s="208" t="s">
        <v>285</v>
      </c>
      <c r="I171" s="208" t="s">
        <v>286</v>
      </c>
      <c r="J171" s="208" t="s">
        <v>287</v>
      </c>
      <c r="K171" s="208" t="s">
        <v>288</v>
      </c>
      <c r="L171" s="208" t="s">
        <v>289</v>
      </c>
      <c r="M171" s="208" t="s">
        <v>290</v>
      </c>
      <c r="N171" s="208" t="s">
        <v>290</v>
      </c>
    </row>
    <row r="172" spans="1:17" ht="11.25" customHeight="1" x14ac:dyDescent="0.25">
      <c r="A172" s="716" t="s">
        <v>211</v>
      </c>
      <c r="B172" s="716" t="s">
        <v>212</v>
      </c>
      <c r="C172" s="77" t="s">
        <v>214</v>
      </c>
      <c r="D172" s="246"/>
      <c r="E172" s="246"/>
      <c r="F172" s="246"/>
      <c r="G172" s="246"/>
      <c r="H172" s="246"/>
      <c r="I172" s="246"/>
      <c r="J172" s="246"/>
      <c r="K172" s="246"/>
      <c r="L172" s="246"/>
      <c r="M172" s="246"/>
      <c r="N172" s="246"/>
    </row>
    <row r="173" spans="1:17" ht="11.25" customHeight="1" x14ac:dyDescent="0.25">
      <c r="A173" s="716"/>
      <c r="B173" s="716"/>
      <c r="C173" s="238" t="s">
        <v>214</v>
      </c>
      <c r="D173" s="239"/>
      <c r="E173" s="186"/>
      <c r="F173" s="241">
        <v>20</v>
      </c>
      <c r="G173" s="151"/>
      <c r="H173" s="151"/>
      <c r="I173" s="151"/>
      <c r="J173" s="151"/>
      <c r="K173" s="151"/>
      <c r="L173" s="151"/>
      <c r="M173" s="151">
        <f>((E173*G173*H173*I173*D173)-(E173*J173*K173*L173*D173))/F173</f>
        <v>0</v>
      </c>
      <c r="N173" s="151"/>
      <c r="P173" s="115">
        <v>6</v>
      </c>
      <c r="Q173" s="115">
        <f>$P162*100+P173+$Q$2*10000</f>
        <v>60606</v>
      </c>
    </row>
    <row r="174" spans="1:17" ht="11.25" customHeight="1" x14ac:dyDescent="0.25">
      <c r="A174" s="716" t="s">
        <v>212</v>
      </c>
      <c r="B174" s="716" t="s">
        <v>211</v>
      </c>
      <c r="C174" s="77" t="s">
        <v>215</v>
      </c>
      <c r="D174" s="247"/>
      <c r="E174" s="250"/>
      <c r="F174" s="247"/>
      <c r="G174" s="247"/>
      <c r="H174" s="247"/>
      <c r="I174" s="247"/>
      <c r="J174" s="247"/>
      <c r="K174" s="247"/>
      <c r="L174" s="247"/>
      <c r="M174" s="247"/>
      <c r="N174" s="247"/>
    </row>
    <row r="175" spans="1:17" ht="11.25" customHeight="1" x14ac:dyDescent="0.25">
      <c r="A175" s="716"/>
      <c r="B175" s="716"/>
      <c r="C175" s="238" t="s">
        <v>215</v>
      </c>
      <c r="D175" s="239"/>
      <c r="E175" s="186"/>
      <c r="F175" s="241" t="s">
        <v>291</v>
      </c>
      <c r="G175" s="151"/>
      <c r="H175" s="151"/>
      <c r="I175" s="151"/>
      <c r="J175" s="151"/>
      <c r="K175" s="151"/>
      <c r="L175" s="151"/>
      <c r="M175" s="151">
        <f>((E175*G175*H175*I175*D175)-(E175*J175*K175*L175*D175))/F175</f>
        <v>0</v>
      </c>
      <c r="N175" s="151"/>
      <c r="P175" s="115">
        <v>7</v>
      </c>
      <c r="Q175" s="115">
        <f>$P162*100+P175+$Q$2*10000</f>
        <v>60607</v>
      </c>
    </row>
    <row r="176" spans="1:17" x14ac:dyDescent="0.25">
      <c r="A176" s="737" t="s">
        <v>91</v>
      </c>
      <c r="B176" s="737"/>
      <c r="C176" s="737"/>
      <c r="D176" s="244"/>
      <c r="E176" s="244"/>
      <c r="F176" s="244"/>
      <c r="G176" s="194"/>
      <c r="H176" s="194"/>
      <c r="I176" s="194"/>
      <c r="J176" s="194"/>
      <c r="K176" s="194"/>
      <c r="L176" s="194"/>
      <c r="M176" s="249">
        <f>M173+M175</f>
        <v>0</v>
      </c>
      <c r="N176" s="249">
        <f>N173+N175</f>
        <v>0</v>
      </c>
    </row>
    <row r="177" spans="1:17" x14ac:dyDescent="0.25">
      <c r="A177" s="692" t="s">
        <v>23</v>
      </c>
      <c r="B177" s="692"/>
      <c r="C177" s="733">
        <f>Presentación!$C$3</f>
        <v>1990</v>
      </c>
      <c r="D177" s="733"/>
      <c r="E177" s="733"/>
      <c r="F177" s="733"/>
      <c r="G177" s="733"/>
      <c r="H177" s="733"/>
      <c r="I177" s="733"/>
      <c r="J177" s="733"/>
      <c r="K177" s="733"/>
      <c r="L177" s="733"/>
      <c r="M177" s="733"/>
      <c r="N177" s="733"/>
    </row>
    <row r="178" spans="1:17" ht="11.25" customHeight="1" x14ac:dyDescent="0.25">
      <c r="A178" s="734" t="s">
        <v>260</v>
      </c>
      <c r="B178" s="734"/>
      <c r="C178" s="735" t="s">
        <v>102</v>
      </c>
      <c r="D178" s="735"/>
      <c r="E178" s="735"/>
      <c r="F178" s="735"/>
      <c r="G178" s="735"/>
      <c r="H178" s="735"/>
      <c r="I178" s="735"/>
      <c r="J178" s="735"/>
      <c r="K178" s="735"/>
      <c r="L178" s="735"/>
      <c r="M178" s="735"/>
      <c r="N178" s="735"/>
      <c r="P178" s="115">
        <v>7</v>
      </c>
    </row>
    <row r="179" spans="1:17" ht="12" customHeight="1" x14ac:dyDescent="0.25">
      <c r="A179" s="710" t="s">
        <v>5</v>
      </c>
      <c r="B179" s="710"/>
      <c r="C179" s="712" t="s">
        <v>26</v>
      </c>
      <c r="D179" s="712"/>
      <c r="E179" s="712"/>
      <c r="F179" s="712"/>
      <c r="G179" s="712"/>
      <c r="H179" s="712"/>
      <c r="I179" s="712"/>
      <c r="J179" s="712"/>
      <c r="K179" s="712"/>
      <c r="L179" s="712"/>
      <c r="M179" s="712"/>
      <c r="N179" s="712"/>
    </row>
    <row r="180" spans="1:17" ht="12" customHeight="1" x14ac:dyDescent="0.25">
      <c r="A180" s="710" t="s">
        <v>27</v>
      </c>
      <c r="B180" s="710"/>
      <c r="C180" s="712" t="s">
        <v>261</v>
      </c>
      <c r="D180" s="712"/>
      <c r="E180" s="712"/>
      <c r="F180" s="712"/>
      <c r="G180" s="712"/>
      <c r="H180" s="712"/>
      <c r="I180" s="712"/>
      <c r="J180" s="712"/>
      <c r="K180" s="712"/>
      <c r="L180" s="712"/>
      <c r="M180" s="712"/>
      <c r="N180" s="712"/>
    </row>
    <row r="181" spans="1:17" ht="11.25" customHeight="1" x14ac:dyDescent="0.25">
      <c r="A181" s="710" t="s">
        <v>29</v>
      </c>
      <c r="B181" s="710"/>
      <c r="C181" s="712" t="s">
        <v>191</v>
      </c>
      <c r="D181" s="712"/>
      <c r="E181" s="712"/>
      <c r="F181" s="712"/>
      <c r="G181" s="712"/>
      <c r="H181" s="712"/>
      <c r="I181" s="712"/>
      <c r="J181" s="712"/>
      <c r="K181" s="712"/>
      <c r="L181" s="712"/>
      <c r="M181" s="712"/>
      <c r="N181" s="712"/>
    </row>
    <row r="182" spans="1:17" ht="11.25" customHeight="1" x14ac:dyDescent="0.25">
      <c r="A182" s="710" t="s">
        <v>31</v>
      </c>
      <c r="B182" s="710"/>
      <c r="C182" s="712" t="s">
        <v>262</v>
      </c>
      <c r="D182" s="712"/>
      <c r="E182" s="712"/>
      <c r="F182" s="712"/>
      <c r="G182" s="712"/>
      <c r="H182" s="712"/>
      <c r="I182" s="712"/>
      <c r="J182" s="712"/>
      <c r="K182" s="712"/>
      <c r="L182" s="712"/>
      <c r="M182" s="712"/>
      <c r="N182" s="712"/>
    </row>
    <row r="183" spans="1:17" ht="12" customHeight="1" x14ac:dyDescent="0.25">
      <c r="A183" s="714" t="s">
        <v>33</v>
      </c>
      <c r="B183" s="714"/>
      <c r="C183" s="119" t="s">
        <v>34</v>
      </c>
      <c r="D183" s="715" t="s">
        <v>263</v>
      </c>
      <c r="E183" s="715"/>
      <c r="F183" s="715"/>
      <c r="G183" s="715"/>
      <c r="H183" s="715"/>
      <c r="I183" s="715"/>
      <c r="J183" s="715"/>
      <c r="K183" s="715"/>
      <c r="L183" s="715"/>
      <c r="M183" s="715"/>
      <c r="N183" s="715"/>
    </row>
    <row r="184" spans="1:17" ht="11.25" customHeight="1" x14ac:dyDescent="0.25">
      <c r="A184" s="716" t="s">
        <v>37</v>
      </c>
      <c r="B184" s="716"/>
      <c r="C184" s="716" t="s">
        <v>264</v>
      </c>
      <c r="D184" s="120" t="s">
        <v>265</v>
      </c>
      <c r="E184" s="120" t="s">
        <v>266</v>
      </c>
      <c r="F184" s="120" t="s">
        <v>267</v>
      </c>
      <c r="G184" s="120" t="s">
        <v>268</v>
      </c>
      <c r="H184" s="120" t="s">
        <v>269</v>
      </c>
      <c r="I184" s="120" t="s">
        <v>270</v>
      </c>
      <c r="J184" s="120" t="s">
        <v>271</v>
      </c>
      <c r="K184" s="120" t="s">
        <v>272</v>
      </c>
      <c r="L184" s="120" t="s">
        <v>273</v>
      </c>
      <c r="M184" s="120" t="s">
        <v>274</v>
      </c>
      <c r="N184" s="120" t="s">
        <v>274</v>
      </c>
    </row>
    <row r="185" spans="1:17" ht="11.25" customHeight="1" x14ac:dyDescent="0.25">
      <c r="A185" s="716" t="s">
        <v>197</v>
      </c>
      <c r="B185" s="716" t="s">
        <v>47</v>
      </c>
      <c r="C185" s="716"/>
      <c r="D185" s="120" t="s">
        <v>48</v>
      </c>
      <c r="E185" s="178" t="s">
        <v>275</v>
      </c>
      <c r="F185" s="120" t="s">
        <v>244</v>
      </c>
      <c r="G185" s="120" t="s">
        <v>276</v>
      </c>
      <c r="H185" s="120" t="s">
        <v>276</v>
      </c>
      <c r="I185" s="120" t="s">
        <v>276</v>
      </c>
      <c r="J185" s="120" t="s">
        <v>276</v>
      </c>
      <c r="K185" s="120" t="s">
        <v>276</v>
      </c>
      <c r="L185" s="120" t="s">
        <v>276</v>
      </c>
      <c r="M185" s="178" t="s">
        <v>277</v>
      </c>
      <c r="N185" s="716" t="s">
        <v>245</v>
      </c>
    </row>
    <row r="186" spans="1:17" ht="34.5" x14ac:dyDescent="0.25">
      <c r="A186" s="716"/>
      <c r="B186" s="716"/>
      <c r="C186" s="716"/>
      <c r="D186" s="120"/>
      <c r="E186" s="120" t="s">
        <v>278</v>
      </c>
      <c r="F186" s="120" t="s">
        <v>279</v>
      </c>
      <c r="G186" s="120" t="s">
        <v>280</v>
      </c>
      <c r="H186" s="120" t="s">
        <v>280</v>
      </c>
      <c r="I186" s="120" t="s">
        <v>280</v>
      </c>
      <c r="J186" s="120" t="s">
        <v>280</v>
      </c>
      <c r="K186" s="120" t="s">
        <v>280</v>
      </c>
      <c r="L186" s="120" t="s">
        <v>280</v>
      </c>
      <c r="M186" s="178" t="s">
        <v>281</v>
      </c>
      <c r="N186" s="716"/>
    </row>
    <row r="187" spans="1:17" ht="11.25" customHeight="1" x14ac:dyDescent="0.25">
      <c r="A187" s="716"/>
      <c r="B187" s="716"/>
      <c r="C187" s="716"/>
      <c r="D187" s="208" t="s">
        <v>282</v>
      </c>
      <c r="E187" s="208" t="s">
        <v>283</v>
      </c>
      <c r="F187" s="208" t="s">
        <v>158</v>
      </c>
      <c r="G187" s="208" t="s">
        <v>284</v>
      </c>
      <c r="H187" s="208" t="s">
        <v>285</v>
      </c>
      <c r="I187" s="208" t="s">
        <v>286</v>
      </c>
      <c r="J187" s="208" t="s">
        <v>287</v>
      </c>
      <c r="K187" s="208" t="s">
        <v>288</v>
      </c>
      <c r="L187" s="208" t="s">
        <v>289</v>
      </c>
      <c r="M187" s="208" t="s">
        <v>290</v>
      </c>
      <c r="N187" s="208" t="s">
        <v>290</v>
      </c>
    </row>
    <row r="188" spans="1:17" ht="11.25" customHeight="1" x14ac:dyDescent="0.25">
      <c r="A188" s="716" t="s">
        <v>211</v>
      </c>
      <c r="B188" s="716" t="s">
        <v>212</v>
      </c>
      <c r="C188" s="77" t="s">
        <v>214</v>
      </c>
      <c r="D188" s="246"/>
      <c r="E188" s="246"/>
      <c r="F188" s="246"/>
      <c r="G188" s="246"/>
      <c r="H188" s="246"/>
      <c r="I188" s="246"/>
      <c r="J188" s="246"/>
      <c r="K188" s="246"/>
      <c r="L188" s="246"/>
      <c r="M188" s="246"/>
      <c r="N188" s="246"/>
    </row>
    <row r="189" spans="1:17" ht="11.25" customHeight="1" x14ac:dyDescent="0.25">
      <c r="A189" s="716"/>
      <c r="B189" s="716"/>
      <c r="C189" s="238" t="s">
        <v>214</v>
      </c>
      <c r="D189" s="239"/>
      <c r="E189" s="186"/>
      <c r="F189" s="241">
        <v>20</v>
      </c>
      <c r="G189" s="151"/>
      <c r="H189" s="151"/>
      <c r="I189" s="151"/>
      <c r="J189" s="151"/>
      <c r="K189" s="151"/>
      <c r="L189" s="151"/>
      <c r="M189" s="151">
        <f>((E189*G189*H189*I189*D189)-(E189*J189*K189*L189*D189))/F189</f>
        <v>0</v>
      </c>
      <c r="N189" s="151"/>
      <c r="P189" s="115">
        <v>6</v>
      </c>
      <c r="Q189" s="115">
        <f>$P178*100+P189+$Q$2*10000</f>
        <v>60706</v>
      </c>
    </row>
    <row r="190" spans="1:17" ht="11.25" customHeight="1" x14ac:dyDescent="0.25">
      <c r="A190" s="716" t="s">
        <v>212</v>
      </c>
      <c r="B190" s="716" t="s">
        <v>211</v>
      </c>
      <c r="C190" s="77" t="s">
        <v>215</v>
      </c>
      <c r="D190" s="247"/>
      <c r="E190" s="250"/>
      <c r="F190" s="247"/>
      <c r="G190" s="247"/>
      <c r="H190" s="247"/>
      <c r="I190" s="247"/>
      <c r="J190" s="247"/>
      <c r="K190" s="247"/>
      <c r="L190" s="247"/>
      <c r="M190" s="247"/>
      <c r="N190" s="247"/>
    </row>
    <row r="191" spans="1:17" ht="11.25" customHeight="1" x14ac:dyDescent="0.25">
      <c r="A191" s="716"/>
      <c r="B191" s="716"/>
      <c r="C191" s="238" t="s">
        <v>215</v>
      </c>
      <c r="D191" s="239"/>
      <c r="E191" s="186"/>
      <c r="F191" s="241" t="s">
        <v>291</v>
      </c>
      <c r="G191" s="151"/>
      <c r="H191" s="151"/>
      <c r="I191" s="151"/>
      <c r="J191" s="151"/>
      <c r="K191" s="151"/>
      <c r="L191" s="151"/>
      <c r="M191" s="151">
        <f>((E191*G191*H191*I191*D191)-(E191*J191*K191*L191*D191))/F191</f>
        <v>0</v>
      </c>
      <c r="N191" s="151"/>
      <c r="P191" s="115">
        <v>7</v>
      </c>
      <c r="Q191" s="115">
        <f>$P178*100+P191+$Q$2*10000</f>
        <v>60707</v>
      </c>
    </row>
    <row r="192" spans="1:17" x14ac:dyDescent="0.25">
      <c r="A192" s="737" t="s">
        <v>91</v>
      </c>
      <c r="B192" s="737"/>
      <c r="C192" s="737"/>
      <c r="D192" s="244"/>
      <c r="E192" s="244"/>
      <c r="F192" s="244"/>
      <c r="G192" s="194"/>
      <c r="H192" s="194"/>
      <c r="I192" s="194"/>
      <c r="J192" s="194"/>
      <c r="K192" s="194"/>
      <c r="L192" s="194"/>
      <c r="M192" s="249">
        <f>M189+M191</f>
        <v>0</v>
      </c>
      <c r="N192" s="249">
        <f>N189+N191</f>
        <v>0</v>
      </c>
    </row>
    <row r="193" spans="1:17" x14ac:dyDescent="0.25">
      <c r="A193" s="692" t="s">
        <v>23</v>
      </c>
      <c r="B193" s="692"/>
      <c r="C193" s="733">
        <f>Presentación!$C$3</f>
        <v>1990</v>
      </c>
      <c r="D193" s="733"/>
      <c r="E193" s="733"/>
      <c r="F193" s="733"/>
      <c r="G193" s="733"/>
      <c r="H193" s="733"/>
      <c r="I193" s="733"/>
      <c r="J193" s="733"/>
      <c r="K193" s="733"/>
      <c r="L193" s="733"/>
      <c r="M193" s="733"/>
      <c r="N193" s="733"/>
    </row>
    <row r="194" spans="1:17" ht="11.25" customHeight="1" x14ac:dyDescent="0.25">
      <c r="A194" s="734" t="s">
        <v>260</v>
      </c>
      <c r="B194" s="734"/>
      <c r="C194" s="735" t="s">
        <v>138</v>
      </c>
      <c r="D194" s="735"/>
      <c r="E194" s="735"/>
      <c r="F194" s="735"/>
      <c r="G194" s="735"/>
      <c r="H194" s="735"/>
      <c r="I194" s="735"/>
      <c r="J194" s="735"/>
      <c r="K194" s="735"/>
      <c r="L194" s="735"/>
      <c r="M194" s="735"/>
      <c r="N194" s="735"/>
      <c r="P194" s="115">
        <v>16</v>
      </c>
    </row>
    <row r="195" spans="1:17" ht="12" customHeight="1" x14ac:dyDescent="0.25">
      <c r="A195" s="710" t="s">
        <v>5</v>
      </c>
      <c r="B195" s="710"/>
      <c r="C195" s="712" t="s">
        <v>26</v>
      </c>
      <c r="D195" s="712"/>
      <c r="E195" s="712"/>
      <c r="F195" s="712"/>
      <c r="G195" s="712"/>
      <c r="H195" s="712"/>
      <c r="I195" s="712"/>
      <c r="J195" s="712"/>
      <c r="K195" s="712"/>
      <c r="L195" s="712"/>
      <c r="M195" s="712"/>
      <c r="N195" s="712"/>
    </row>
    <row r="196" spans="1:17" ht="12" customHeight="1" x14ac:dyDescent="0.25">
      <c r="A196" s="710" t="s">
        <v>27</v>
      </c>
      <c r="B196" s="710"/>
      <c r="C196" s="712" t="s">
        <v>261</v>
      </c>
      <c r="D196" s="712"/>
      <c r="E196" s="712"/>
      <c r="F196" s="712"/>
      <c r="G196" s="712"/>
      <c r="H196" s="712"/>
      <c r="I196" s="712"/>
      <c r="J196" s="712"/>
      <c r="K196" s="712"/>
      <c r="L196" s="712"/>
      <c r="M196" s="712"/>
      <c r="N196" s="712"/>
    </row>
    <row r="197" spans="1:17" ht="11.25" customHeight="1" x14ac:dyDescent="0.25">
      <c r="A197" s="710" t="s">
        <v>29</v>
      </c>
      <c r="B197" s="710"/>
      <c r="C197" s="712" t="s">
        <v>191</v>
      </c>
      <c r="D197" s="712"/>
      <c r="E197" s="712"/>
      <c r="F197" s="712"/>
      <c r="G197" s="712"/>
      <c r="H197" s="712"/>
      <c r="I197" s="712"/>
      <c r="J197" s="712"/>
      <c r="K197" s="712"/>
      <c r="L197" s="712"/>
      <c r="M197" s="712"/>
      <c r="N197" s="712"/>
    </row>
    <row r="198" spans="1:17" ht="11.25" customHeight="1" x14ac:dyDescent="0.25">
      <c r="A198" s="710" t="s">
        <v>31</v>
      </c>
      <c r="B198" s="710"/>
      <c r="C198" s="712" t="s">
        <v>262</v>
      </c>
      <c r="D198" s="712"/>
      <c r="E198" s="712"/>
      <c r="F198" s="712"/>
      <c r="G198" s="712"/>
      <c r="H198" s="712"/>
      <c r="I198" s="712"/>
      <c r="J198" s="712"/>
      <c r="K198" s="712"/>
      <c r="L198" s="712"/>
      <c r="M198" s="712"/>
      <c r="N198" s="712"/>
    </row>
    <row r="199" spans="1:17" ht="12" customHeight="1" x14ac:dyDescent="0.25">
      <c r="A199" s="714" t="s">
        <v>33</v>
      </c>
      <c r="B199" s="714"/>
      <c r="C199" s="119" t="s">
        <v>34</v>
      </c>
      <c r="D199" s="715" t="s">
        <v>263</v>
      </c>
      <c r="E199" s="715"/>
      <c r="F199" s="715"/>
      <c r="G199" s="715"/>
      <c r="H199" s="715"/>
      <c r="I199" s="715"/>
      <c r="J199" s="715"/>
      <c r="K199" s="715"/>
      <c r="L199" s="715"/>
      <c r="M199" s="715"/>
      <c r="N199" s="715"/>
    </row>
    <row r="200" spans="1:17" ht="69" customHeight="1" x14ac:dyDescent="0.25">
      <c r="A200" s="716" t="s">
        <v>37</v>
      </c>
      <c r="B200" s="716"/>
      <c r="C200" s="716" t="s">
        <v>264</v>
      </c>
      <c r="D200" s="120" t="s">
        <v>265</v>
      </c>
      <c r="E200" s="120" t="s">
        <v>266</v>
      </c>
      <c r="F200" s="120" t="s">
        <v>267</v>
      </c>
      <c r="G200" s="120" t="s">
        <v>268</v>
      </c>
      <c r="H200" s="120" t="s">
        <v>269</v>
      </c>
      <c r="I200" s="120" t="s">
        <v>270</v>
      </c>
      <c r="J200" s="120" t="s">
        <v>271</v>
      </c>
      <c r="K200" s="120" t="s">
        <v>272</v>
      </c>
      <c r="L200" s="120" t="s">
        <v>273</v>
      </c>
      <c r="M200" s="120" t="s">
        <v>274</v>
      </c>
      <c r="N200" s="120" t="s">
        <v>274</v>
      </c>
    </row>
    <row r="201" spans="1:17" ht="12" customHeight="1" x14ac:dyDescent="0.25">
      <c r="A201" s="716" t="s">
        <v>197</v>
      </c>
      <c r="B201" s="716" t="s">
        <v>47</v>
      </c>
      <c r="C201" s="716"/>
      <c r="D201" s="120" t="s">
        <v>48</v>
      </c>
      <c r="E201" s="178" t="s">
        <v>275</v>
      </c>
      <c r="F201" s="120" t="s">
        <v>244</v>
      </c>
      <c r="G201" s="120" t="s">
        <v>276</v>
      </c>
      <c r="H201" s="120" t="s">
        <v>276</v>
      </c>
      <c r="I201" s="120" t="s">
        <v>276</v>
      </c>
      <c r="J201" s="120" t="s">
        <v>276</v>
      </c>
      <c r="K201" s="120" t="s">
        <v>276</v>
      </c>
      <c r="L201" s="120" t="s">
        <v>276</v>
      </c>
      <c r="M201" s="178" t="s">
        <v>277</v>
      </c>
      <c r="N201" s="716" t="s">
        <v>245</v>
      </c>
    </row>
    <row r="202" spans="1:17" ht="34.5" x14ac:dyDescent="0.25">
      <c r="A202" s="716"/>
      <c r="B202" s="716"/>
      <c r="C202" s="716"/>
      <c r="D202" s="120"/>
      <c r="E202" s="120" t="s">
        <v>278</v>
      </c>
      <c r="F202" s="120" t="s">
        <v>279</v>
      </c>
      <c r="G202" s="120" t="s">
        <v>280</v>
      </c>
      <c r="H202" s="120" t="s">
        <v>280</v>
      </c>
      <c r="I202" s="120" t="s">
        <v>280</v>
      </c>
      <c r="J202" s="120" t="s">
        <v>280</v>
      </c>
      <c r="K202" s="120" t="s">
        <v>280</v>
      </c>
      <c r="L202" s="120" t="s">
        <v>280</v>
      </c>
      <c r="M202" s="178" t="s">
        <v>281</v>
      </c>
      <c r="N202" s="716"/>
    </row>
    <row r="203" spans="1:17" ht="13.5" x14ac:dyDescent="0.25">
      <c r="A203" s="716"/>
      <c r="B203" s="716"/>
      <c r="C203" s="716"/>
      <c r="D203" s="208" t="s">
        <v>282</v>
      </c>
      <c r="E203" s="208" t="s">
        <v>283</v>
      </c>
      <c r="F203" s="208" t="s">
        <v>158</v>
      </c>
      <c r="G203" s="208" t="s">
        <v>284</v>
      </c>
      <c r="H203" s="208" t="s">
        <v>285</v>
      </c>
      <c r="I203" s="208" t="s">
        <v>286</v>
      </c>
      <c r="J203" s="208" t="s">
        <v>287</v>
      </c>
      <c r="K203" s="208" t="s">
        <v>288</v>
      </c>
      <c r="L203" s="208" t="s">
        <v>289</v>
      </c>
      <c r="M203" s="208" t="s">
        <v>290</v>
      </c>
      <c r="N203" s="208" t="s">
        <v>290</v>
      </c>
    </row>
    <row r="204" spans="1:17" ht="11.25" customHeight="1" x14ac:dyDescent="0.25">
      <c r="A204" s="716" t="s">
        <v>211</v>
      </c>
      <c r="B204" s="716" t="s">
        <v>212</v>
      </c>
      <c r="C204" s="77" t="s">
        <v>214</v>
      </c>
      <c r="D204" s="246"/>
      <c r="E204" s="246"/>
      <c r="F204" s="246"/>
      <c r="G204" s="246"/>
      <c r="H204" s="246"/>
      <c r="I204" s="246"/>
      <c r="J204" s="246"/>
      <c r="K204" s="246"/>
      <c r="L204" s="246"/>
      <c r="M204" s="246"/>
      <c r="N204" s="246"/>
    </row>
    <row r="205" spans="1:17" x14ac:dyDescent="0.25">
      <c r="A205" s="716"/>
      <c r="B205" s="716"/>
      <c r="C205" s="238" t="s">
        <v>214</v>
      </c>
      <c r="D205" s="239"/>
      <c r="E205" s="186"/>
      <c r="F205" s="241">
        <v>20</v>
      </c>
      <c r="G205" s="151"/>
      <c r="H205" s="151"/>
      <c r="I205" s="151"/>
      <c r="J205" s="151"/>
      <c r="K205" s="151"/>
      <c r="L205" s="151"/>
      <c r="M205" s="151">
        <f>((E205*G205*H205*I205*D205)-(E205*J205*K205*L205*D205))/F205</f>
        <v>0</v>
      </c>
      <c r="N205" s="151"/>
      <c r="P205" s="115">
        <v>6</v>
      </c>
      <c r="Q205" s="115">
        <f>$P194*100+P205+$Q$2*10000</f>
        <v>61606</v>
      </c>
    </row>
    <row r="206" spans="1:17" ht="11.25" customHeight="1" x14ac:dyDescent="0.25">
      <c r="A206" s="716" t="s">
        <v>212</v>
      </c>
      <c r="B206" s="716" t="s">
        <v>211</v>
      </c>
      <c r="C206" s="77" t="s">
        <v>215</v>
      </c>
      <c r="D206" s="247"/>
      <c r="E206" s="250"/>
      <c r="F206" s="247"/>
      <c r="G206" s="247"/>
      <c r="H206" s="247"/>
      <c r="I206" s="247"/>
      <c r="J206" s="247"/>
      <c r="K206" s="247"/>
      <c r="L206" s="247"/>
      <c r="M206" s="247"/>
      <c r="N206" s="247"/>
    </row>
    <row r="207" spans="1:17" x14ac:dyDescent="0.25">
      <c r="A207" s="716"/>
      <c r="B207" s="716"/>
      <c r="C207" s="238" t="s">
        <v>215</v>
      </c>
      <c r="D207" s="239"/>
      <c r="E207" s="186"/>
      <c r="F207" s="241" t="s">
        <v>291</v>
      </c>
      <c r="G207" s="151"/>
      <c r="H207" s="151"/>
      <c r="I207" s="151"/>
      <c r="J207" s="151"/>
      <c r="K207" s="151"/>
      <c r="L207" s="151"/>
      <c r="M207" s="151">
        <f>((E207*G207*H207*I207*D207)-(E207*J207*K207*L207*D207))/F207</f>
        <v>0</v>
      </c>
      <c r="N207" s="151"/>
      <c r="P207" s="115">
        <v>7</v>
      </c>
      <c r="Q207" s="115">
        <f>$P194*100+P207+$Q$2*10000</f>
        <v>61607</v>
      </c>
    </row>
    <row r="208" spans="1:17" x14ac:dyDescent="0.25">
      <c r="A208" s="737" t="s">
        <v>91</v>
      </c>
      <c r="B208" s="737"/>
      <c r="C208" s="737"/>
      <c r="D208" s="244"/>
      <c r="E208" s="244"/>
      <c r="F208" s="244"/>
      <c r="G208" s="194"/>
      <c r="H208" s="194"/>
      <c r="I208" s="194"/>
      <c r="J208" s="194"/>
      <c r="K208" s="194"/>
      <c r="L208" s="194"/>
      <c r="M208" s="249">
        <f>M205+M207</f>
        <v>0</v>
      </c>
      <c r="N208" s="249">
        <f>N205+N207</f>
        <v>0</v>
      </c>
    </row>
    <row r="209" spans="1:17" x14ac:dyDescent="0.25">
      <c r="A209" s="692" t="s">
        <v>23</v>
      </c>
      <c r="B209" s="692"/>
      <c r="C209" s="733">
        <f>Presentación!$C$3</f>
        <v>1990</v>
      </c>
      <c r="D209" s="733"/>
      <c r="E209" s="733"/>
      <c r="F209" s="733"/>
      <c r="G209" s="733"/>
      <c r="H209" s="733"/>
      <c r="I209" s="733"/>
      <c r="J209" s="733"/>
      <c r="K209" s="733"/>
      <c r="L209" s="733"/>
      <c r="M209" s="733"/>
      <c r="N209" s="733"/>
    </row>
    <row r="210" spans="1:17" ht="11.25" customHeight="1" x14ac:dyDescent="0.25">
      <c r="A210" s="734" t="s">
        <v>260</v>
      </c>
      <c r="B210" s="734"/>
      <c r="C210" s="735" t="s">
        <v>295</v>
      </c>
      <c r="D210" s="735"/>
      <c r="E210" s="735"/>
      <c r="F210" s="735"/>
      <c r="G210" s="735"/>
      <c r="H210" s="735"/>
      <c r="I210" s="735"/>
      <c r="J210" s="735"/>
      <c r="K210" s="735"/>
      <c r="L210" s="735"/>
      <c r="M210" s="735"/>
      <c r="N210" s="735"/>
      <c r="P210" s="115">
        <v>8</v>
      </c>
    </row>
    <row r="211" spans="1:17" ht="12" customHeight="1" x14ac:dyDescent="0.25">
      <c r="A211" s="710" t="s">
        <v>5</v>
      </c>
      <c r="B211" s="710"/>
      <c r="C211" s="712" t="s">
        <v>26</v>
      </c>
      <c r="D211" s="712"/>
      <c r="E211" s="712"/>
      <c r="F211" s="712"/>
      <c r="G211" s="712"/>
      <c r="H211" s="712"/>
      <c r="I211" s="712"/>
      <c r="J211" s="712"/>
      <c r="K211" s="712"/>
      <c r="L211" s="712"/>
      <c r="M211" s="712"/>
      <c r="N211" s="712"/>
    </row>
    <row r="212" spans="1:17" ht="12" customHeight="1" x14ac:dyDescent="0.25">
      <c r="A212" s="710" t="s">
        <v>27</v>
      </c>
      <c r="B212" s="710"/>
      <c r="C212" s="712" t="s">
        <v>261</v>
      </c>
      <c r="D212" s="712"/>
      <c r="E212" s="712"/>
      <c r="F212" s="712"/>
      <c r="G212" s="712"/>
      <c r="H212" s="712"/>
      <c r="I212" s="712"/>
      <c r="J212" s="712"/>
      <c r="K212" s="712"/>
      <c r="L212" s="712"/>
      <c r="M212" s="712"/>
      <c r="N212" s="712"/>
    </row>
    <row r="213" spans="1:17" ht="11.25" customHeight="1" x14ac:dyDescent="0.25">
      <c r="A213" s="710" t="s">
        <v>29</v>
      </c>
      <c r="B213" s="710"/>
      <c r="C213" s="712" t="s">
        <v>191</v>
      </c>
      <c r="D213" s="712"/>
      <c r="E213" s="712"/>
      <c r="F213" s="712"/>
      <c r="G213" s="712"/>
      <c r="H213" s="712"/>
      <c r="I213" s="712"/>
      <c r="J213" s="712"/>
      <c r="K213" s="712"/>
      <c r="L213" s="712"/>
      <c r="M213" s="712"/>
      <c r="N213" s="712"/>
    </row>
    <row r="214" spans="1:17" ht="11.25" customHeight="1" x14ac:dyDescent="0.25">
      <c r="A214" s="710" t="s">
        <v>31</v>
      </c>
      <c r="B214" s="710"/>
      <c r="C214" s="712" t="s">
        <v>262</v>
      </c>
      <c r="D214" s="712"/>
      <c r="E214" s="712"/>
      <c r="F214" s="712"/>
      <c r="G214" s="712"/>
      <c r="H214" s="712"/>
      <c r="I214" s="712"/>
      <c r="J214" s="712"/>
      <c r="K214" s="712"/>
      <c r="L214" s="712"/>
      <c r="M214" s="712"/>
      <c r="N214" s="712"/>
    </row>
    <row r="215" spans="1:17" ht="12" customHeight="1" x14ac:dyDescent="0.25">
      <c r="A215" s="714" t="s">
        <v>33</v>
      </c>
      <c r="B215" s="714"/>
      <c r="C215" s="119" t="s">
        <v>34</v>
      </c>
      <c r="D215" s="715" t="s">
        <v>263</v>
      </c>
      <c r="E215" s="715"/>
      <c r="F215" s="715"/>
      <c r="G215" s="715"/>
      <c r="H215" s="715"/>
      <c r="I215" s="715"/>
      <c r="J215" s="715"/>
      <c r="K215" s="715"/>
      <c r="L215" s="715"/>
      <c r="M215" s="715"/>
      <c r="N215" s="715"/>
    </row>
    <row r="216" spans="1:17" ht="11.25" customHeight="1" x14ac:dyDescent="0.25">
      <c r="A216" s="716" t="s">
        <v>37</v>
      </c>
      <c r="B216" s="716"/>
      <c r="C216" s="716" t="s">
        <v>264</v>
      </c>
      <c r="D216" s="120" t="s">
        <v>265</v>
      </c>
      <c r="E216" s="120" t="s">
        <v>266</v>
      </c>
      <c r="F216" s="120" t="s">
        <v>267</v>
      </c>
      <c r="G216" s="120" t="s">
        <v>268</v>
      </c>
      <c r="H216" s="120" t="s">
        <v>269</v>
      </c>
      <c r="I216" s="120" t="s">
        <v>270</v>
      </c>
      <c r="J216" s="120" t="s">
        <v>271</v>
      </c>
      <c r="K216" s="120" t="s">
        <v>272</v>
      </c>
      <c r="L216" s="120" t="s">
        <v>273</v>
      </c>
      <c r="M216" s="120" t="s">
        <v>274</v>
      </c>
      <c r="N216" s="120" t="s">
        <v>274</v>
      </c>
    </row>
    <row r="217" spans="1:17" ht="11.25" customHeight="1" x14ac:dyDescent="0.25">
      <c r="A217" s="716" t="s">
        <v>197</v>
      </c>
      <c r="B217" s="716" t="s">
        <v>47</v>
      </c>
      <c r="C217" s="716"/>
      <c r="D217" s="120" t="s">
        <v>48</v>
      </c>
      <c r="E217" s="178" t="s">
        <v>275</v>
      </c>
      <c r="F217" s="120" t="s">
        <v>244</v>
      </c>
      <c r="G217" s="120" t="s">
        <v>276</v>
      </c>
      <c r="H217" s="120" t="s">
        <v>276</v>
      </c>
      <c r="I217" s="120" t="s">
        <v>276</v>
      </c>
      <c r="J217" s="120" t="s">
        <v>276</v>
      </c>
      <c r="K217" s="120" t="s">
        <v>276</v>
      </c>
      <c r="L217" s="120" t="s">
        <v>276</v>
      </c>
      <c r="M217" s="178" t="s">
        <v>277</v>
      </c>
      <c r="N217" s="716" t="s">
        <v>245</v>
      </c>
    </row>
    <row r="218" spans="1:17" ht="34.5" x14ac:dyDescent="0.25">
      <c r="A218" s="716"/>
      <c r="B218" s="716"/>
      <c r="C218" s="716"/>
      <c r="D218" s="120"/>
      <c r="E218" s="120" t="s">
        <v>278</v>
      </c>
      <c r="F218" s="120" t="s">
        <v>279</v>
      </c>
      <c r="G218" s="120" t="s">
        <v>280</v>
      </c>
      <c r="H218" s="120" t="s">
        <v>280</v>
      </c>
      <c r="I218" s="120" t="s">
        <v>280</v>
      </c>
      <c r="J218" s="120" t="s">
        <v>280</v>
      </c>
      <c r="K218" s="120" t="s">
        <v>280</v>
      </c>
      <c r="L218" s="120" t="s">
        <v>280</v>
      </c>
      <c r="M218" s="178" t="s">
        <v>281</v>
      </c>
      <c r="N218" s="716"/>
    </row>
    <row r="219" spans="1:17" ht="11.25" customHeight="1" x14ac:dyDescent="0.25">
      <c r="A219" s="716"/>
      <c r="B219" s="716"/>
      <c r="C219" s="716"/>
      <c r="D219" s="208" t="s">
        <v>282</v>
      </c>
      <c r="E219" s="208" t="s">
        <v>283</v>
      </c>
      <c r="F219" s="208" t="s">
        <v>158</v>
      </c>
      <c r="G219" s="208" t="s">
        <v>284</v>
      </c>
      <c r="H219" s="208" t="s">
        <v>285</v>
      </c>
      <c r="I219" s="208" t="s">
        <v>286</v>
      </c>
      <c r="J219" s="208" t="s">
        <v>287</v>
      </c>
      <c r="K219" s="208" t="s">
        <v>288</v>
      </c>
      <c r="L219" s="208" t="s">
        <v>289</v>
      </c>
      <c r="M219" s="208" t="s">
        <v>290</v>
      </c>
      <c r="N219" s="208" t="s">
        <v>290</v>
      </c>
    </row>
    <row r="220" spans="1:17" ht="11.25" customHeight="1" x14ac:dyDescent="0.25">
      <c r="A220" s="716" t="s">
        <v>211</v>
      </c>
      <c r="B220" s="716" t="s">
        <v>212</v>
      </c>
      <c r="C220" s="77" t="s">
        <v>214</v>
      </c>
      <c r="D220" s="246"/>
      <c r="E220" s="246"/>
      <c r="F220" s="246"/>
      <c r="G220" s="246"/>
      <c r="H220" s="246"/>
      <c r="I220" s="246"/>
      <c r="J220" s="246"/>
      <c r="K220" s="246"/>
      <c r="L220" s="246"/>
      <c r="M220" s="246"/>
      <c r="N220" s="246"/>
    </row>
    <row r="221" spans="1:17" ht="11.25" customHeight="1" x14ac:dyDescent="0.25">
      <c r="A221" s="716"/>
      <c r="B221" s="716"/>
      <c r="C221" s="238" t="s">
        <v>214</v>
      </c>
      <c r="D221" s="239"/>
      <c r="E221" s="186"/>
      <c r="F221" s="241">
        <v>20</v>
      </c>
      <c r="G221" s="151"/>
      <c r="H221" s="151"/>
      <c r="I221" s="151"/>
      <c r="J221" s="151"/>
      <c r="K221" s="151"/>
      <c r="L221" s="151"/>
      <c r="M221" s="151">
        <f>((E221*G221*H221*I221*D221)-(E221*J221*K221*L221*D221))/F221</f>
        <v>0</v>
      </c>
      <c r="N221" s="151"/>
      <c r="P221" s="115">
        <v>6</v>
      </c>
      <c r="Q221" s="115">
        <f>$P210*100+P221+$Q$2*10000</f>
        <v>60806</v>
      </c>
    </row>
    <row r="222" spans="1:17" ht="11.25" customHeight="1" x14ac:dyDescent="0.25">
      <c r="A222" s="716" t="s">
        <v>212</v>
      </c>
      <c r="B222" s="716" t="s">
        <v>211</v>
      </c>
      <c r="C222" s="77" t="s">
        <v>215</v>
      </c>
      <c r="D222" s="247"/>
      <c r="E222" s="250"/>
      <c r="F222" s="247"/>
      <c r="G222" s="247"/>
      <c r="H222" s="247"/>
      <c r="I222" s="247"/>
      <c r="J222" s="247"/>
      <c r="K222" s="247"/>
      <c r="L222" s="247"/>
      <c r="M222" s="247"/>
      <c r="N222" s="247"/>
    </row>
    <row r="223" spans="1:17" ht="11.25" customHeight="1" x14ac:dyDescent="0.25">
      <c r="A223" s="716"/>
      <c r="B223" s="716"/>
      <c r="C223" s="238" t="s">
        <v>215</v>
      </c>
      <c r="D223" s="239"/>
      <c r="E223" s="186"/>
      <c r="F223" s="241" t="s">
        <v>291</v>
      </c>
      <c r="G223" s="151"/>
      <c r="H223" s="151"/>
      <c r="I223" s="151"/>
      <c r="J223" s="151"/>
      <c r="K223" s="151"/>
      <c r="L223" s="151"/>
      <c r="M223" s="151">
        <f>((E223*G223*H223*I223*D223)-(E223*J223*K223*L223*D223))/F223</f>
        <v>0</v>
      </c>
      <c r="N223" s="151"/>
      <c r="P223" s="115">
        <v>7</v>
      </c>
      <c r="Q223" s="115">
        <f>$P210*100+P223+$Q$2*10000</f>
        <v>60807</v>
      </c>
    </row>
    <row r="224" spans="1:17" x14ac:dyDescent="0.25">
      <c r="A224" s="737" t="s">
        <v>91</v>
      </c>
      <c r="B224" s="737"/>
      <c r="C224" s="737"/>
      <c r="D224" s="244"/>
      <c r="E224" s="244"/>
      <c r="F224" s="244"/>
      <c r="G224" s="194"/>
      <c r="H224" s="194"/>
      <c r="I224" s="194"/>
      <c r="J224" s="194"/>
      <c r="K224" s="194"/>
      <c r="L224" s="194"/>
      <c r="M224" s="249">
        <f>M221+M223</f>
        <v>0</v>
      </c>
      <c r="N224" s="249"/>
    </row>
    <row r="225" spans="1:17" x14ac:dyDescent="0.25">
      <c r="A225" s="692" t="s">
        <v>23</v>
      </c>
      <c r="B225" s="692"/>
      <c r="C225" s="733">
        <f>Presentación!$C$3</f>
        <v>1990</v>
      </c>
      <c r="D225" s="733"/>
      <c r="E225" s="733"/>
      <c r="F225" s="733"/>
      <c r="G225" s="733"/>
      <c r="H225" s="733"/>
      <c r="I225" s="733"/>
      <c r="J225" s="733"/>
      <c r="K225" s="733"/>
      <c r="L225" s="733"/>
      <c r="M225" s="733"/>
      <c r="N225" s="733"/>
    </row>
    <row r="226" spans="1:17" ht="11.25" customHeight="1" x14ac:dyDescent="0.25">
      <c r="A226" s="734" t="s">
        <v>260</v>
      </c>
      <c r="B226" s="734"/>
      <c r="C226" s="735" t="s">
        <v>105</v>
      </c>
      <c r="D226" s="735"/>
      <c r="E226" s="735"/>
      <c r="F226" s="735"/>
      <c r="G226" s="735"/>
      <c r="H226" s="735"/>
      <c r="I226" s="735"/>
      <c r="J226" s="735"/>
      <c r="K226" s="735"/>
      <c r="L226" s="735"/>
      <c r="M226" s="735"/>
      <c r="N226" s="735"/>
      <c r="P226" s="115">
        <v>9</v>
      </c>
    </row>
    <row r="227" spans="1:17" ht="12" customHeight="1" x14ac:dyDescent="0.25">
      <c r="A227" s="710" t="s">
        <v>5</v>
      </c>
      <c r="B227" s="710"/>
      <c r="C227" s="712" t="s">
        <v>26</v>
      </c>
      <c r="D227" s="712"/>
      <c r="E227" s="712"/>
      <c r="F227" s="712"/>
      <c r="G227" s="712"/>
      <c r="H227" s="712"/>
      <c r="I227" s="712"/>
      <c r="J227" s="712"/>
      <c r="K227" s="712"/>
      <c r="L227" s="712"/>
      <c r="M227" s="712"/>
      <c r="N227" s="712"/>
    </row>
    <row r="228" spans="1:17" ht="12" customHeight="1" x14ac:dyDescent="0.25">
      <c r="A228" s="710" t="s">
        <v>27</v>
      </c>
      <c r="B228" s="710"/>
      <c r="C228" s="712" t="s">
        <v>261</v>
      </c>
      <c r="D228" s="712"/>
      <c r="E228" s="712"/>
      <c r="F228" s="712"/>
      <c r="G228" s="712"/>
      <c r="H228" s="712"/>
      <c r="I228" s="712"/>
      <c r="J228" s="712"/>
      <c r="K228" s="712"/>
      <c r="L228" s="712"/>
      <c r="M228" s="712"/>
      <c r="N228" s="712"/>
    </row>
    <row r="229" spans="1:17" ht="11.25" customHeight="1" x14ac:dyDescent="0.25">
      <c r="A229" s="710" t="s">
        <v>29</v>
      </c>
      <c r="B229" s="710"/>
      <c r="C229" s="712" t="s">
        <v>191</v>
      </c>
      <c r="D229" s="712"/>
      <c r="E229" s="712"/>
      <c r="F229" s="712"/>
      <c r="G229" s="712"/>
      <c r="H229" s="712"/>
      <c r="I229" s="712"/>
      <c r="J229" s="712"/>
      <c r="K229" s="712"/>
      <c r="L229" s="712"/>
      <c r="M229" s="712"/>
      <c r="N229" s="712"/>
    </row>
    <row r="230" spans="1:17" ht="11.25" customHeight="1" x14ac:dyDescent="0.25">
      <c r="A230" s="710" t="s">
        <v>31</v>
      </c>
      <c r="B230" s="710"/>
      <c r="C230" s="712" t="s">
        <v>262</v>
      </c>
      <c r="D230" s="712"/>
      <c r="E230" s="712"/>
      <c r="F230" s="712"/>
      <c r="G230" s="712"/>
      <c r="H230" s="712"/>
      <c r="I230" s="712"/>
      <c r="J230" s="712"/>
      <c r="K230" s="712"/>
      <c r="L230" s="712"/>
      <c r="M230" s="712"/>
      <c r="N230" s="712"/>
    </row>
    <row r="231" spans="1:17" ht="12" customHeight="1" x14ac:dyDescent="0.25">
      <c r="A231" s="714" t="s">
        <v>33</v>
      </c>
      <c r="B231" s="714"/>
      <c r="C231" s="119" t="s">
        <v>34</v>
      </c>
      <c r="D231" s="715" t="s">
        <v>263</v>
      </c>
      <c r="E231" s="715"/>
      <c r="F231" s="715"/>
      <c r="G231" s="715"/>
      <c r="H231" s="715"/>
      <c r="I231" s="715"/>
      <c r="J231" s="715"/>
      <c r="K231" s="715"/>
      <c r="L231" s="715"/>
      <c r="M231" s="715"/>
      <c r="N231" s="715"/>
    </row>
    <row r="232" spans="1:17" ht="11.25" customHeight="1" x14ac:dyDescent="0.25">
      <c r="A232" s="716" t="s">
        <v>37</v>
      </c>
      <c r="B232" s="716"/>
      <c r="C232" s="716" t="s">
        <v>264</v>
      </c>
      <c r="D232" s="120" t="s">
        <v>265</v>
      </c>
      <c r="E232" s="120" t="s">
        <v>266</v>
      </c>
      <c r="F232" s="120" t="s">
        <v>267</v>
      </c>
      <c r="G232" s="120" t="s">
        <v>268</v>
      </c>
      <c r="H232" s="120" t="s">
        <v>269</v>
      </c>
      <c r="I232" s="120" t="s">
        <v>270</v>
      </c>
      <c r="J232" s="120" t="s">
        <v>271</v>
      </c>
      <c r="K232" s="120" t="s">
        <v>272</v>
      </c>
      <c r="L232" s="120" t="s">
        <v>273</v>
      </c>
      <c r="M232" s="120" t="s">
        <v>274</v>
      </c>
      <c r="N232" s="120" t="s">
        <v>274</v>
      </c>
    </row>
    <row r="233" spans="1:17" ht="11.25" customHeight="1" x14ac:dyDescent="0.25">
      <c r="A233" s="716" t="s">
        <v>197</v>
      </c>
      <c r="B233" s="716" t="s">
        <v>47</v>
      </c>
      <c r="C233" s="716"/>
      <c r="D233" s="120" t="s">
        <v>48</v>
      </c>
      <c r="E233" s="178" t="s">
        <v>275</v>
      </c>
      <c r="F233" s="120" t="s">
        <v>244</v>
      </c>
      <c r="G233" s="120" t="s">
        <v>276</v>
      </c>
      <c r="H233" s="120" t="s">
        <v>276</v>
      </c>
      <c r="I233" s="120" t="s">
        <v>276</v>
      </c>
      <c r="J233" s="120" t="s">
        <v>276</v>
      </c>
      <c r="K233" s="120" t="s">
        <v>276</v>
      </c>
      <c r="L233" s="120" t="s">
        <v>276</v>
      </c>
      <c r="M233" s="178" t="s">
        <v>277</v>
      </c>
      <c r="N233" s="716" t="s">
        <v>245</v>
      </c>
    </row>
    <row r="234" spans="1:17" ht="34.5" x14ac:dyDescent="0.25">
      <c r="A234" s="716"/>
      <c r="B234" s="716"/>
      <c r="C234" s="716"/>
      <c r="D234" s="120"/>
      <c r="E234" s="120" t="s">
        <v>278</v>
      </c>
      <c r="F234" s="120" t="s">
        <v>279</v>
      </c>
      <c r="G234" s="120" t="s">
        <v>280</v>
      </c>
      <c r="H234" s="120" t="s">
        <v>280</v>
      </c>
      <c r="I234" s="120" t="s">
        <v>280</v>
      </c>
      <c r="J234" s="120" t="s">
        <v>280</v>
      </c>
      <c r="K234" s="120" t="s">
        <v>280</v>
      </c>
      <c r="L234" s="120" t="s">
        <v>280</v>
      </c>
      <c r="M234" s="178" t="s">
        <v>281</v>
      </c>
      <c r="N234" s="716"/>
    </row>
    <row r="235" spans="1:17" ht="11.25" customHeight="1" x14ac:dyDescent="0.25">
      <c r="A235" s="716"/>
      <c r="B235" s="716"/>
      <c r="C235" s="716"/>
      <c r="D235" s="208" t="s">
        <v>282</v>
      </c>
      <c r="E235" s="208" t="s">
        <v>283</v>
      </c>
      <c r="F235" s="208" t="s">
        <v>158</v>
      </c>
      <c r="G235" s="208" t="s">
        <v>284</v>
      </c>
      <c r="H235" s="208" t="s">
        <v>285</v>
      </c>
      <c r="I235" s="208" t="s">
        <v>286</v>
      </c>
      <c r="J235" s="208" t="s">
        <v>287</v>
      </c>
      <c r="K235" s="208" t="s">
        <v>288</v>
      </c>
      <c r="L235" s="208" t="s">
        <v>289</v>
      </c>
      <c r="M235" s="208" t="s">
        <v>290</v>
      </c>
      <c r="N235" s="208" t="s">
        <v>290</v>
      </c>
    </row>
    <row r="236" spans="1:17" ht="11.25" customHeight="1" x14ac:dyDescent="0.25">
      <c r="A236" s="716" t="s">
        <v>211</v>
      </c>
      <c r="B236" s="716" t="s">
        <v>212</v>
      </c>
      <c r="C236" s="77" t="s">
        <v>214</v>
      </c>
      <c r="D236" s="246"/>
      <c r="E236" s="246"/>
      <c r="F236" s="246"/>
      <c r="G236" s="246"/>
      <c r="H236" s="246"/>
      <c r="I236" s="246"/>
      <c r="J236" s="246"/>
      <c r="K236" s="246"/>
      <c r="L236" s="246"/>
      <c r="M236" s="246"/>
      <c r="N236" s="246"/>
    </row>
    <row r="237" spans="1:17" ht="11.25" customHeight="1" x14ac:dyDescent="0.25">
      <c r="A237" s="716"/>
      <c r="B237" s="716"/>
      <c r="C237" s="238" t="s">
        <v>214</v>
      </c>
      <c r="D237" s="239"/>
      <c r="E237" s="186"/>
      <c r="F237" s="241">
        <v>20</v>
      </c>
      <c r="G237" s="151"/>
      <c r="H237" s="151"/>
      <c r="I237" s="151"/>
      <c r="J237" s="151"/>
      <c r="K237" s="151"/>
      <c r="L237" s="151"/>
      <c r="M237" s="151">
        <f>((E237*G237*H237*I237*D237)-(E237*J237*K237*L237*D237))/F237</f>
        <v>0</v>
      </c>
      <c r="N237" s="151"/>
      <c r="P237" s="115">
        <v>6</v>
      </c>
      <c r="Q237" s="115">
        <f>$P226*100+P237+$Q$2*10000</f>
        <v>60906</v>
      </c>
    </row>
    <row r="238" spans="1:17" ht="11.25" customHeight="1" x14ac:dyDescent="0.25">
      <c r="A238" s="716" t="s">
        <v>212</v>
      </c>
      <c r="B238" s="716" t="s">
        <v>211</v>
      </c>
      <c r="C238" s="77" t="s">
        <v>215</v>
      </c>
      <c r="D238" s="247"/>
      <c r="E238" s="250"/>
      <c r="F238" s="247"/>
      <c r="G238" s="247"/>
      <c r="H238" s="247"/>
      <c r="I238" s="247"/>
      <c r="J238" s="247"/>
      <c r="K238" s="247"/>
      <c r="L238" s="247"/>
      <c r="M238" s="247"/>
      <c r="N238" s="247"/>
    </row>
    <row r="239" spans="1:17" ht="11.25" customHeight="1" x14ac:dyDescent="0.25">
      <c r="A239" s="716"/>
      <c r="B239" s="716"/>
      <c r="C239" s="238" t="s">
        <v>215</v>
      </c>
      <c r="D239" s="239"/>
      <c r="E239" s="186"/>
      <c r="F239" s="241" t="s">
        <v>291</v>
      </c>
      <c r="G239" s="151"/>
      <c r="H239" s="151"/>
      <c r="I239" s="151"/>
      <c r="J239" s="151"/>
      <c r="K239" s="151"/>
      <c r="L239" s="151"/>
      <c r="M239" s="151">
        <f>((E239*G239*H239*I239*D239)-(E239*J239*K239*L239*D239))/F239</f>
        <v>0</v>
      </c>
      <c r="N239" s="151"/>
      <c r="P239" s="115">
        <v>7</v>
      </c>
      <c r="Q239" s="115">
        <f>$P226*100+P239+$Q$2*10000</f>
        <v>60907</v>
      </c>
    </row>
    <row r="240" spans="1:17" x14ac:dyDescent="0.25">
      <c r="A240" s="737" t="s">
        <v>91</v>
      </c>
      <c r="B240" s="737"/>
      <c r="C240" s="737"/>
      <c r="D240" s="244"/>
      <c r="E240" s="244"/>
      <c r="F240" s="244"/>
      <c r="G240" s="194"/>
      <c r="H240" s="194"/>
      <c r="I240" s="194"/>
      <c r="J240" s="194"/>
      <c r="K240" s="194"/>
      <c r="L240" s="194"/>
      <c r="M240" s="249">
        <f>M237+M239</f>
        <v>0</v>
      </c>
      <c r="N240" s="249">
        <f>N237+N239</f>
        <v>0</v>
      </c>
    </row>
    <row r="241" spans="1:17" x14ac:dyDescent="0.25">
      <c r="A241" s="692" t="s">
        <v>23</v>
      </c>
      <c r="B241" s="692"/>
      <c r="C241" s="733">
        <f>Presentación!$C$3</f>
        <v>1990</v>
      </c>
      <c r="D241" s="733"/>
      <c r="E241" s="733"/>
      <c r="F241" s="733"/>
      <c r="G241" s="733"/>
      <c r="H241" s="733"/>
      <c r="I241" s="733"/>
      <c r="J241" s="733"/>
      <c r="K241" s="733"/>
      <c r="L241" s="733"/>
      <c r="M241" s="733"/>
      <c r="N241" s="733"/>
    </row>
    <row r="242" spans="1:17" ht="11.25" customHeight="1" x14ac:dyDescent="0.25">
      <c r="A242" s="734" t="s">
        <v>260</v>
      </c>
      <c r="B242" s="734"/>
      <c r="C242" s="735" t="s">
        <v>106</v>
      </c>
      <c r="D242" s="735"/>
      <c r="E242" s="735"/>
      <c r="F242" s="735"/>
      <c r="G242" s="735"/>
      <c r="H242" s="735"/>
      <c r="I242" s="735"/>
      <c r="J242" s="735"/>
      <c r="K242" s="735"/>
      <c r="L242" s="735"/>
      <c r="M242" s="735"/>
      <c r="N242" s="735"/>
      <c r="P242" s="115">
        <v>14</v>
      </c>
    </row>
    <row r="243" spans="1:17" ht="12" customHeight="1" x14ac:dyDescent="0.25">
      <c r="A243" s="710" t="s">
        <v>5</v>
      </c>
      <c r="B243" s="710"/>
      <c r="C243" s="712" t="s">
        <v>26</v>
      </c>
      <c r="D243" s="712"/>
      <c r="E243" s="712"/>
      <c r="F243" s="712"/>
      <c r="G243" s="712"/>
      <c r="H243" s="712"/>
      <c r="I243" s="712"/>
      <c r="J243" s="712"/>
      <c r="K243" s="712"/>
      <c r="L243" s="712"/>
      <c r="M243" s="712"/>
      <c r="N243" s="712"/>
    </row>
    <row r="244" spans="1:17" ht="12" customHeight="1" x14ac:dyDescent="0.25">
      <c r="A244" s="710" t="s">
        <v>27</v>
      </c>
      <c r="B244" s="710"/>
      <c r="C244" s="712" t="s">
        <v>261</v>
      </c>
      <c r="D244" s="712"/>
      <c r="E244" s="712"/>
      <c r="F244" s="712"/>
      <c r="G244" s="712"/>
      <c r="H244" s="712"/>
      <c r="I244" s="712"/>
      <c r="J244" s="712"/>
      <c r="K244" s="712"/>
      <c r="L244" s="712"/>
      <c r="M244" s="712"/>
      <c r="N244" s="712"/>
    </row>
    <row r="245" spans="1:17" ht="11.25" customHeight="1" x14ac:dyDescent="0.25">
      <c r="A245" s="710" t="s">
        <v>29</v>
      </c>
      <c r="B245" s="710"/>
      <c r="C245" s="712" t="s">
        <v>191</v>
      </c>
      <c r="D245" s="712"/>
      <c r="E245" s="712"/>
      <c r="F245" s="712"/>
      <c r="G245" s="712"/>
      <c r="H245" s="712"/>
      <c r="I245" s="712"/>
      <c r="J245" s="712"/>
      <c r="K245" s="712"/>
      <c r="L245" s="712"/>
      <c r="M245" s="712"/>
      <c r="N245" s="712"/>
    </row>
    <row r="246" spans="1:17" ht="11.25" customHeight="1" x14ac:dyDescent="0.25">
      <c r="A246" s="710" t="s">
        <v>31</v>
      </c>
      <c r="B246" s="710"/>
      <c r="C246" s="712" t="s">
        <v>262</v>
      </c>
      <c r="D246" s="712"/>
      <c r="E246" s="712"/>
      <c r="F246" s="712"/>
      <c r="G246" s="712"/>
      <c r="H246" s="712"/>
      <c r="I246" s="712"/>
      <c r="J246" s="712"/>
      <c r="K246" s="712"/>
      <c r="L246" s="712"/>
      <c r="M246" s="712"/>
      <c r="N246" s="712"/>
    </row>
    <row r="247" spans="1:17" ht="12" customHeight="1" x14ac:dyDescent="0.25">
      <c r="A247" s="714" t="s">
        <v>33</v>
      </c>
      <c r="B247" s="714"/>
      <c r="C247" s="119" t="s">
        <v>34</v>
      </c>
      <c r="D247" s="715" t="s">
        <v>263</v>
      </c>
      <c r="E247" s="715"/>
      <c r="F247" s="715"/>
      <c r="G247" s="715"/>
      <c r="H247" s="715"/>
      <c r="I247" s="715"/>
      <c r="J247" s="715"/>
      <c r="K247" s="715"/>
      <c r="L247" s="715"/>
      <c r="M247" s="715"/>
      <c r="N247" s="715"/>
    </row>
    <row r="248" spans="1:17" ht="11.25" customHeight="1" x14ac:dyDescent="0.25">
      <c r="A248" s="716" t="s">
        <v>37</v>
      </c>
      <c r="B248" s="716"/>
      <c r="C248" s="716" t="s">
        <v>264</v>
      </c>
      <c r="D248" s="120" t="s">
        <v>265</v>
      </c>
      <c r="E248" s="120" t="s">
        <v>266</v>
      </c>
      <c r="F248" s="120" t="s">
        <v>267</v>
      </c>
      <c r="G248" s="120" t="s">
        <v>268</v>
      </c>
      <c r="H248" s="120" t="s">
        <v>269</v>
      </c>
      <c r="I248" s="120" t="s">
        <v>270</v>
      </c>
      <c r="J248" s="120" t="s">
        <v>271</v>
      </c>
      <c r="K248" s="120" t="s">
        <v>272</v>
      </c>
      <c r="L248" s="120" t="s">
        <v>273</v>
      </c>
      <c r="M248" s="120" t="s">
        <v>274</v>
      </c>
      <c r="N248" s="120" t="s">
        <v>274</v>
      </c>
    </row>
    <row r="249" spans="1:17" ht="11.25" customHeight="1" x14ac:dyDescent="0.25">
      <c r="A249" s="716" t="s">
        <v>197</v>
      </c>
      <c r="B249" s="716" t="s">
        <v>47</v>
      </c>
      <c r="C249" s="716"/>
      <c r="D249" s="120" t="s">
        <v>48</v>
      </c>
      <c r="E249" s="178" t="s">
        <v>275</v>
      </c>
      <c r="F249" s="120" t="s">
        <v>244</v>
      </c>
      <c r="G249" s="120" t="s">
        <v>276</v>
      </c>
      <c r="H249" s="120" t="s">
        <v>276</v>
      </c>
      <c r="I249" s="120" t="s">
        <v>276</v>
      </c>
      <c r="J249" s="120" t="s">
        <v>276</v>
      </c>
      <c r="K249" s="120" t="s">
        <v>276</v>
      </c>
      <c r="L249" s="120" t="s">
        <v>276</v>
      </c>
      <c r="M249" s="178" t="s">
        <v>277</v>
      </c>
      <c r="N249" s="716" t="s">
        <v>245</v>
      </c>
    </row>
    <row r="250" spans="1:17" ht="34.5" x14ac:dyDescent="0.25">
      <c r="A250" s="716"/>
      <c r="B250" s="716"/>
      <c r="C250" s="716"/>
      <c r="D250" s="120"/>
      <c r="E250" s="120" t="s">
        <v>278</v>
      </c>
      <c r="F250" s="120" t="s">
        <v>279</v>
      </c>
      <c r="G250" s="120" t="s">
        <v>280</v>
      </c>
      <c r="H250" s="120" t="s">
        <v>280</v>
      </c>
      <c r="I250" s="120" t="s">
        <v>280</v>
      </c>
      <c r="J250" s="120" t="s">
        <v>280</v>
      </c>
      <c r="K250" s="120" t="s">
        <v>280</v>
      </c>
      <c r="L250" s="120" t="s">
        <v>280</v>
      </c>
      <c r="M250" s="178" t="s">
        <v>281</v>
      </c>
      <c r="N250" s="716"/>
    </row>
    <row r="251" spans="1:17" ht="11.25" customHeight="1" x14ac:dyDescent="0.25">
      <c r="A251" s="716"/>
      <c r="B251" s="716"/>
      <c r="C251" s="716"/>
      <c r="D251" s="208" t="s">
        <v>282</v>
      </c>
      <c r="E251" s="208" t="s">
        <v>283</v>
      </c>
      <c r="F251" s="208" t="s">
        <v>158</v>
      </c>
      <c r="G251" s="208" t="s">
        <v>284</v>
      </c>
      <c r="H251" s="208" t="s">
        <v>285</v>
      </c>
      <c r="I251" s="208" t="s">
        <v>286</v>
      </c>
      <c r="J251" s="208" t="s">
        <v>287</v>
      </c>
      <c r="K251" s="208" t="s">
        <v>288</v>
      </c>
      <c r="L251" s="208" t="s">
        <v>289</v>
      </c>
      <c r="M251" s="208" t="s">
        <v>290</v>
      </c>
      <c r="N251" s="208" t="s">
        <v>290</v>
      </c>
    </row>
    <row r="252" spans="1:17" ht="11.25" customHeight="1" x14ac:dyDescent="0.25">
      <c r="A252" s="716" t="s">
        <v>211</v>
      </c>
      <c r="B252" s="716" t="s">
        <v>212</v>
      </c>
      <c r="C252" s="77" t="s">
        <v>214</v>
      </c>
      <c r="D252" s="246"/>
      <c r="E252" s="246"/>
      <c r="F252" s="246"/>
      <c r="G252" s="246"/>
      <c r="H252" s="246"/>
      <c r="I252" s="246"/>
      <c r="J252" s="246"/>
      <c r="K252" s="246"/>
      <c r="L252" s="246"/>
      <c r="M252" s="246"/>
      <c r="N252" s="246"/>
    </row>
    <row r="253" spans="1:17" ht="11.25" customHeight="1" x14ac:dyDescent="0.25">
      <c r="A253" s="716"/>
      <c r="B253" s="716"/>
      <c r="C253" s="238" t="s">
        <v>214</v>
      </c>
      <c r="D253" s="239"/>
      <c r="E253" s="186"/>
      <c r="F253" s="241">
        <v>20</v>
      </c>
      <c r="G253" s="151"/>
      <c r="H253" s="151"/>
      <c r="I253" s="151"/>
      <c r="J253" s="151"/>
      <c r="K253" s="151"/>
      <c r="L253" s="151"/>
      <c r="M253" s="151">
        <f>((E253*G253*H253*I253*D253)-(E253*J253*K253*L253*D253))/F253</f>
        <v>0</v>
      </c>
      <c r="N253" s="151"/>
      <c r="P253" s="115">
        <v>6</v>
      </c>
      <c r="Q253" s="115">
        <f>$P242*100+P253+$Q$2*10000</f>
        <v>61406</v>
      </c>
    </row>
    <row r="254" spans="1:17" ht="11.25" customHeight="1" x14ac:dyDescent="0.25">
      <c r="A254" s="716" t="s">
        <v>212</v>
      </c>
      <c r="B254" s="716" t="s">
        <v>211</v>
      </c>
      <c r="C254" s="77" t="s">
        <v>215</v>
      </c>
      <c r="D254" s="247"/>
      <c r="E254" s="250"/>
      <c r="F254" s="247"/>
      <c r="G254" s="247"/>
      <c r="H254" s="247"/>
      <c r="I254" s="247"/>
      <c r="J254" s="247"/>
      <c r="K254" s="247"/>
      <c r="L254" s="247"/>
      <c r="M254" s="247"/>
      <c r="N254" s="247"/>
    </row>
    <row r="255" spans="1:17" ht="11.25" customHeight="1" x14ac:dyDescent="0.25">
      <c r="A255" s="716"/>
      <c r="B255" s="716"/>
      <c r="C255" s="238" t="s">
        <v>215</v>
      </c>
      <c r="D255" s="239"/>
      <c r="E255" s="186"/>
      <c r="F255" s="241" t="s">
        <v>291</v>
      </c>
      <c r="G255" s="151"/>
      <c r="H255" s="151"/>
      <c r="I255" s="151"/>
      <c r="J255" s="151"/>
      <c r="K255" s="151"/>
      <c r="L255" s="151"/>
      <c r="M255" s="151">
        <f>((E255*G255*H255*I255*D255)-(E255*J255*K255*L255*D255))/F255</f>
        <v>0</v>
      </c>
      <c r="N255" s="151"/>
      <c r="P255" s="115">
        <v>7</v>
      </c>
      <c r="Q255" s="115">
        <f>$P242*100+P255+$Q$2*10000</f>
        <v>61407</v>
      </c>
    </row>
    <row r="256" spans="1:17" x14ac:dyDescent="0.25">
      <c r="A256" s="737" t="s">
        <v>91</v>
      </c>
      <c r="B256" s="737"/>
      <c r="C256" s="737"/>
      <c r="D256" s="244"/>
      <c r="E256" s="244"/>
      <c r="F256" s="244"/>
      <c r="G256" s="194"/>
      <c r="H256" s="194"/>
      <c r="I256" s="194"/>
      <c r="J256" s="194"/>
      <c r="K256" s="194"/>
      <c r="L256" s="194"/>
      <c r="M256" s="249">
        <f>M253+M255</f>
        <v>0</v>
      </c>
      <c r="N256" s="249">
        <f>N253+N255</f>
        <v>0</v>
      </c>
    </row>
    <row r="257" spans="1:17" x14ac:dyDescent="0.25">
      <c r="A257" s="692" t="s">
        <v>23</v>
      </c>
      <c r="B257" s="692"/>
      <c r="C257" s="733">
        <f>Presentación!$C$3</f>
        <v>1990</v>
      </c>
      <c r="D257" s="733"/>
      <c r="E257" s="733"/>
      <c r="F257" s="733"/>
      <c r="G257" s="733"/>
      <c r="H257" s="733"/>
      <c r="I257" s="733"/>
      <c r="J257" s="733"/>
      <c r="K257" s="733"/>
      <c r="L257" s="733"/>
      <c r="M257" s="733"/>
      <c r="N257" s="733"/>
    </row>
    <row r="258" spans="1:17" ht="11.25" customHeight="1" x14ac:dyDescent="0.25">
      <c r="A258" s="734" t="s">
        <v>260</v>
      </c>
      <c r="B258" s="734"/>
      <c r="C258" s="735" t="s">
        <v>107</v>
      </c>
      <c r="D258" s="735"/>
      <c r="E258" s="735"/>
      <c r="F258" s="735"/>
      <c r="G258" s="735"/>
      <c r="H258" s="735"/>
      <c r="I258" s="735"/>
      <c r="J258" s="735"/>
      <c r="K258" s="735"/>
      <c r="L258" s="735"/>
      <c r="M258" s="735"/>
      <c r="N258" s="735"/>
      <c r="P258" s="115">
        <v>10</v>
      </c>
    </row>
    <row r="259" spans="1:17" ht="12" customHeight="1" x14ac:dyDescent="0.25">
      <c r="A259" s="710" t="s">
        <v>5</v>
      </c>
      <c r="B259" s="710"/>
      <c r="C259" s="712" t="s">
        <v>26</v>
      </c>
      <c r="D259" s="712"/>
      <c r="E259" s="712"/>
      <c r="F259" s="712"/>
      <c r="G259" s="712"/>
      <c r="H259" s="712"/>
      <c r="I259" s="712"/>
      <c r="J259" s="712"/>
      <c r="K259" s="712"/>
      <c r="L259" s="712"/>
      <c r="M259" s="712"/>
      <c r="N259" s="712"/>
    </row>
    <row r="260" spans="1:17" ht="12" customHeight="1" x14ac:dyDescent="0.25">
      <c r="A260" s="710" t="s">
        <v>27</v>
      </c>
      <c r="B260" s="710"/>
      <c r="C260" s="712" t="s">
        <v>261</v>
      </c>
      <c r="D260" s="712"/>
      <c r="E260" s="712"/>
      <c r="F260" s="712"/>
      <c r="G260" s="712"/>
      <c r="H260" s="712"/>
      <c r="I260" s="712"/>
      <c r="J260" s="712"/>
      <c r="K260" s="712"/>
      <c r="L260" s="712"/>
      <c r="M260" s="712"/>
      <c r="N260" s="712"/>
    </row>
    <row r="261" spans="1:17" ht="11.25" customHeight="1" x14ac:dyDescent="0.25">
      <c r="A261" s="710" t="s">
        <v>29</v>
      </c>
      <c r="B261" s="710"/>
      <c r="C261" s="712" t="s">
        <v>191</v>
      </c>
      <c r="D261" s="712"/>
      <c r="E261" s="712"/>
      <c r="F261" s="712"/>
      <c r="G261" s="712"/>
      <c r="H261" s="712"/>
      <c r="I261" s="712"/>
      <c r="J261" s="712"/>
      <c r="K261" s="712"/>
      <c r="L261" s="712"/>
      <c r="M261" s="712"/>
      <c r="N261" s="712"/>
    </row>
    <row r="262" spans="1:17" ht="11.25" customHeight="1" x14ac:dyDescent="0.25">
      <c r="A262" s="710" t="s">
        <v>31</v>
      </c>
      <c r="B262" s="710"/>
      <c r="C262" s="712" t="s">
        <v>262</v>
      </c>
      <c r="D262" s="712"/>
      <c r="E262" s="712"/>
      <c r="F262" s="712"/>
      <c r="G262" s="712"/>
      <c r="H262" s="712"/>
      <c r="I262" s="712"/>
      <c r="J262" s="712"/>
      <c r="K262" s="712"/>
      <c r="L262" s="712"/>
      <c r="M262" s="712"/>
      <c r="N262" s="712"/>
    </row>
    <row r="263" spans="1:17" ht="12" customHeight="1" x14ac:dyDescent="0.25">
      <c r="A263" s="714" t="s">
        <v>33</v>
      </c>
      <c r="B263" s="714"/>
      <c r="C263" s="119" t="s">
        <v>34</v>
      </c>
      <c r="D263" s="715" t="s">
        <v>263</v>
      </c>
      <c r="E263" s="715"/>
      <c r="F263" s="715"/>
      <c r="G263" s="715"/>
      <c r="H263" s="715"/>
      <c r="I263" s="715"/>
      <c r="J263" s="715"/>
      <c r="K263" s="715"/>
      <c r="L263" s="715"/>
      <c r="M263" s="715"/>
      <c r="N263" s="715"/>
    </row>
    <row r="264" spans="1:17" ht="11.25" customHeight="1" x14ac:dyDescent="0.25">
      <c r="A264" s="716" t="s">
        <v>37</v>
      </c>
      <c r="B264" s="716"/>
      <c r="C264" s="716" t="s">
        <v>264</v>
      </c>
      <c r="D264" s="120" t="s">
        <v>265</v>
      </c>
      <c r="E264" s="120" t="s">
        <v>266</v>
      </c>
      <c r="F264" s="120" t="s">
        <v>267</v>
      </c>
      <c r="G264" s="120" t="s">
        <v>268</v>
      </c>
      <c r="H264" s="120" t="s">
        <v>269</v>
      </c>
      <c r="I264" s="120" t="s">
        <v>270</v>
      </c>
      <c r="J264" s="120" t="s">
        <v>271</v>
      </c>
      <c r="K264" s="120" t="s">
        <v>272</v>
      </c>
      <c r="L264" s="120" t="s">
        <v>273</v>
      </c>
      <c r="M264" s="120" t="s">
        <v>274</v>
      </c>
      <c r="N264" s="120" t="s">
        <v>274</v>
      </c>
    </row>
    <row r="265" spans="1:17" ht="11.25" customHeight="1" x14ac:dyDescent="0.25">
      <c r="A265" s="716" t="s">
        <v>197</v>
      </c>
      <c r="B265" s="716" t="s">
        <v>47</v>
      </c>
      <c r="C265" s="716"/>
      <c r="D265" s="120" t="s">
        <v>48</v>
      </c>
      <c r="E265" s="178" t="s">
        <v>275</v>
      </c>
      <c r="F265" s="120" t="s">
        <v>244</v>
      </c>
      <c r="G265" s="120" t="s">
        <v>276</v>
      </c>
      <c r="H265" s="120" t="s">
        <v>276</v>
      </c>
      <c r="I265" s="120" t="s">
        <v>276</v>
      </c>
      <c r="J265" s="120" t="s">
        <v>276</v>
      </c>
      <c r="K265" s="120" t="s">
        <v>276</v>
      </c>
      <c r="L265" s="120" t="s">
        <v>276</v>
      </c>
      <c r="M265" s="178" t="s">
        <v>277</v>
      </c>
      <c r="N265" s="716" t="s">
        <v>245</v>
      </c>
    </row>
    <row r="266" spans="1:17" ht="34.5" x14ac:dyDescent="0.25">
      <c r="A266" s="716"/>
      <c r="B266" s="716"/>
      <c r="C266" s="716"/>
      <c r="D266" s="120"/>
      <c r="E266" s="120" t="s">
        <v>278</v>
      </c>
      <c r="F266" s="120" t="s">
        <v>279</v>
      </c>
      <c r="G266" s="120" t="s">
        <v>280</v>
      </c>
      <c r="H266" s="120" t="s">
        <v>280</v>
      </c>
      <c r="I266" s="120" t="s">
        <v>280</v>
      </c>
      <c r="J266" s="120" t="s">
        <v>280</v>
      </c>
      <c r="K266" s="120" t="s">
        <v>280</v>
      </c>
      <c r="L266" s="120" t="s">
        <v>280</v>
      </c>
      <c r="M266" s="178" t="s">
        <v>281</v>
      </c>
      <c r="N266" s="716"/>
    </row>
    <row r="267" spans="1:17" ht="11.25" customHeight="1" x14ac:dyDescent="0.25">
      <c r="A267" s="716"/>
      <c r="B267" s="716"/>
      <c r="C267" s="716"/>
      <c r="D267" s="208" t="s">
        <v>282</v>
      </c>
      <c r="E267" s="208" t="s">
        <v>283</v>
      </c>
      <c r="F267" s="208" t="s">
        <v>158</v>
      </c>
      <c r="G267" s="208" t="s">
        <v>284</v>
      </c>
      <c r="H267" s="208" t="s">
        <v>285</v>
      </c>
      <c r="I267" s="208" t="s">
        <v>286</v>
      </c>
      <c r="J267" s="208" t="s">
        <v>287</v>
      </c>
      <c r="K267" s="208" t="s">
        <v>288</v>
      </c>
      <c r="L267" s="208" t="s">
        <v>289</v>
      </c>
      <c r="M267" s="208" t="s">
        <v>290</v>
      </c>
      <c r="N267" s="208" t="s">
        <v>290</v>
      </c>
    </row>
    <row r="268" spans="1:17" ht="11.25" customHeight="1" x14ac:dyDescent="0.25">
      <c r="A268" s="716" t="s">
        <v>211</v>
      </c>
      <c r="B268" s="716" t="s">
        <v>212</v>
      </c>
      <c r="C268" s="77" t="s">
        <v>214</v>
      </c>
      <c r="D268" s="246"/>
      <c r="E268" s="246"/>
      <c r="F268" s="246"/>
      <c r="G268" s="246"/>
      <c r="H268" s="246"/>
      <c r="I268" s="246"/>
      <c r="J268" s="246"/>
      <c r="K268" s="246"/>
      <c r="L268" s="246"/>
      <c r="M268" s="246"/>
      <c r="N268" s="246"/>
    </row>
    <row r="269" spans="1:17" ht="11.25" customHeight="1" x14ac:dyDescent="0.25">
      <c r="A269" s="716"/>
      <c r="B269" s="716"/>
      <c r="C269" s="238" t="s">
        <v>214</v>
      </c>
      <c r="D269" s="239"/>
      <c r="E269" s="186"/>
      <c r="F269" s="241">
        <v>20</v>
      </c>
      <c r="G269" s="151"/>
      <c r="H269" s="151"/>
      <c r="I269" s="151"/>
      <c r="J269" s="151"/>
      <c r="K269" s="151"/>
      <c r="L269" s="151"/>
      <c r="M269" s="151">
        <f>((E269*G269*H269*I269*D269)-(E269*J269*K269*L269*D269))/F269</f>
        <v>0</v>
      </c>
      <c r="N269" s="151"/>
      <c r="P269" s="115">
        <v>6</v>
      </c>
      <c r="Q269" s="115">
        <f>$P258*100+P269+$Q$2*10000</f>
        <v>61006</v>
      </c>
    </row>
    <row r="270" spans="1:17" ht="11.25" customHeight="1" x14ac:dyDescent="0.25">
      <c r="A270" s="716" t="s">
        <v>212</v>
      </c>
      <c r="B270" s="716" t="s">
        <v>211</v>
      </c>
      <c r="C270" s="77" t="s">
        <v>215</v>
      </c>
      <c r="D270" s="247"/>
      <c r="E270" s="250"/>
      <c r="F270" s="247"/>
      <c r="G270" s="247"/>
      <c r="H270" s="247"/>
      <c r="I270" s="247"/>
      <c r="J270" s="247"/>
      <c r="K270" s="247"/>
      <c r="L270" s="247"/>
      <c r="M270" s="247"/>
      <c r="N270" s="247"/>
    </row>
    <row r="271" spans="1:17" ht="11.25" customHeight="1" x14ac:dyDescent="0.25">
      <c r="A271" s="716"/>
      <c r="B271" s="716"/>
      <c r="C271" s="238" t="s">
        <v>215</v>
      </c>
      <c r="D271" s="239"/>
      <c r="E271" s="186"/>
      <c r="F271" s="241" t="s">
        <v>291</v>
      </c>
      <c r="G271" s="151"/>
      <c r="H271" s="151"/>
      <c r="I271" s="151"/>
      <c r="J271" s="151"/>
      <c r="K271" s="151"/>
      <c r="L271" s="151"/>
      <c r="M271" s="151">
        <f>((E271*G271*H271*I271*D271)-(E271*J271*K271*L271*D271))/F271</f>
        <v>0</v>
      </c>
      <c r="N271" s="151"/>
      <c r="P271" s="115">
        <v>7</v>
      </c>
      <c r="Q271" s="115">
        <f>$P258*100+P271+$Q$2*10000</f>
        <v>61007</v>
      </c>
    </row>
    <row r="272" spans="1:17" x14ac:dyDescent="0.25">
      <c r="A272" s="737" t="s">
        <v>91</v>
      </c>
      <c r="B272" s="737"/>
      <c r="C272" s="737"/>
      <c r="D272" s="244"/>
      <c r="E272" s="244"/>
      <c r="F272" s="244"/>
      <c r="G272" s="194"/>
      <c r="H272" s="194"/>
      <c r="I272" s="194"/>
      <c r="J272" s="194"/>
      <c r="K272" s="194"/>
      <c r="L272" s="194"/>
      <c r="M272" s="249">
        <f>M269+M271</f>
        <v>0</v>
      </c>
      <c r="N272" s="249">
        <f>N269+N271</f>
        <v>0</v>
      </c>
    </row>
    <row r="273" spans="1:17" x14ac:dyDescent="0.25">
      <c r="A273" s="692" t="s">
        <v>23</v>
      </c>
      <c r="B273" s="692"/>
      <c r="C273" s="733">
        <f>Presentación!$C$3</f>
        <v>1990</v>
      </c>
      <c r="D273" s="733"/>
      <c r="E273" s="733"/>
      <c r="F273" s="733"/>
      <c r="G273" s="733"/>
      <c r="H273" s="733"/>
      <c r="I273" s="733"/>
      <c r="J273" s="733"/>
      <c r="K273" s="733"/>
      <c r="L273" s="733"/>
      <c r="M273" s="733"/>
      <c r="N273" s="733"/>
    </row>
    <row r="274" spans="1:17" ht="11.25" customHeight="1" x14ac:dyDescent="0.25">
      <c r="A274" s="734" t="s">
        <v>260</v>
      </c>
      <c r="B274" s="734"/>
      <c r="C274" s="735" t="s">
        <v>108</v>
      </c>
      <c r="D274" s="735"/>
      <c r="E274" s="735"/>
      <c r="F274" s="735"/>
      <c r="G274" s="735"/>
      <c r="H274" s="735"/>
      <c r="I274" s="735"/>
      <c r="J274" s="735"/>
      <c r="K274" s="735"/>
      <c r="L274" s="735"/>
      <c r="M274" s="735"/>
      <c r="N274" s="735"/>
      <c r="P274" s="115">
        <v>11</v>
      </c>
    </row>
    <row r="275" spans="1:17" ht="12" customHeight="1" x14ac:dyDescent="0.25">
      <c r="A275" s="710" t="s">
        <v>5</v>
      </c>
      <c r="B275" s="710"/>
      <c r="C275" s="712" t="s">
        <v>26</v>
      </c>
      <c r="D275" s="712"/>
      <c r="E275" s="712"/>
      <c r="F275" s="712"/>
      <c r="G275" s="712"/>
      <c r="H275" s="712"/>
      <c r="I275" s="712"/>
      <c r="J275" s="712"/>
      <c r="K275" s="712"/>
      <c r="L275" s="712"/>
      <c r="M275" s="712"/>
      <c r="N275" s="712"/>
    </row>
    <row r="276" spans="1:17" ht="12" customHeight="1" x14ac:dyDescent="0.25">
      <c r="A276" s="710" t="s">
        <v>27</v>
      </c>
      <c r="B276" s="710"/>
      <c r="C276" s="712" t="s">
        <v>261</v>
      </c>
      <c r="D276" s="712"/>
      <c r="E276" s="712"/>
      <c r="F276" s="712"/>
      <c r="G276" s="712"/>
      <c r="H276" s="712"/>
      <c r="I276" s="712"/>
      <c r="J276" s="712"/>
      <c r="K276" s="712"/>
      <c r="L276" s="712"/>
      <c r="M276" s="712"/>
      <c r="N276" s="712"/>
    </row>
    <row r="277" spans="1:17" ht="11.25" customHeight="1" x14ac:dyDescent="0.25">
      <c r="A277" s="710" t="s">
        <v>29</v>
      </c>
      <c r="B277" s="710"/>
      <c r="C277" s="712" t="s">
        <v>191</v>
      </c>
      <c r="D277" s="712"/>
      <c r="E277" s="712"/>
      <c r="F277" s="712"/>
      <c r="G277" s="712"/>
      <c r="H277" s="712"/>
      <c r="I277" s="712"/>
      <c r="J277" s="712"/>
      <c r="K277" s="712"/>
      <c r="L277" s="712"/>
      <c r="M277" s="712"/>
      <c r="N277" s="712"/>
    </row>
    <row r="278" spans="1:17" ht="11.25" customHeight="1" x14ac:dyDescent="0.25">
      <c r="A278" s="710" t="s">
        <v>31</v>
      </c>
      <c r="B278" s="710"/>
      <c r="C278" s="712" t="s">
        <v>262</v>
      </c>
      <c r="D278" s="712"/>
      <c r="E278" s="712"/>
      <c r="F278" s="712"/>
      <c r="G278" s="712"/>
      <c r="H278" s="712"/>
      <c r="I278" s="712"/>
      <c r="J278" s="712"/>
      <c r="K278" s="712"/>
      <c r="L278" s="712"/>
      <c r="M278" s="712"/>
      <c r="N278" s="712"/>
    </row>
    <row r="279" spans="1:17" ht="12" customHeight="1" x14ac:dyDescent="0.25">
      <c r="A279" s="714" t="s">
        <v>33</v>
      </c>
      <c r="B279" s="714"/>
      <c r="C279" s="119" t="s">
        <v>34</v>
      </c>
      <c r="D279" s="715" t="s">
        <v>263</v>
      </c>
      <c r="E279" s="715"/>
      <c r="F279" s="715"/>
      <c r="G279" s="715"/>
      <c r="H279" s="715"/>
      <c r="I279" s="715"/>
      <c r="J279" s="715"/>
      <c r="K279" s="715"/>
      <c r="L279" s="715"/>
      <c r="M279" s="715"/>
      <c r="N279" s="715"/>
    </row>
    <row r="280" spans="1:17" ht="11.25" customHeight="1" x14ac:dyDescent="0.25">
      <c r="A280" s="716" t="s">
        <v>37</v>
      </c>
      <c r="B280" s="716"/>
      <c r="C280" s="716" t="s">
        <v>264</v>
      </c>
      <c r="D280" s="120" t="s">
        <v>265</v>
      </c>
      <c r="E280" s="120" t="s">
        <v>266</v>
      </c>
      <c r="F280" s="120" t="s">
        <v>267</v>
      </c>
      <c r="G280" s="120" t="s">
        <v>268</v>
      </c>
      <c r="H280" s="120" t="s">
        <v>269</v>
      </c>
      <c r="I280" s="120" t="s">
        <v>270</v>
      </c>
      <c r="J280" s="120" t="s">
        <v>271</v>
      </c>
      <c r="K280" s="120" t="s">
        <v>272</v>
      </c>
      <c r="L280" s="120" t="s">
        <v>273</v>
      </c>
      <c r="M280" s="120" t="s">
        <v>274</v>
      </c>
      <c r="N280" s="120" t="s">
        <v>274</v>
      </c>
    </row>
    <row r="281" spans="1:17" ht="11.25" customHeight="1" x14ac:dyDescent="0.25">
      <c r="A281" s="716" t="s">
        <v>197</v>
      </c>
      <c r="B281" s="716" t="s">
        <v>47</v>
      </c>
      <c r="C281" s="716"/>
      <c r="D281" s="120" t="s">
        <v>48</v>
      </c>
      <c r="E281" s="178" t="s">
        <v>275</v>
      </c>
      <c r="F281" s="120" t="s">
        <v>244</v>
      </c>
      <c r="G281" s="120" t="s">
        <v>276</v>
      </c>
      <c r="H281" s="120" t="s">
        <v>276</v>
      </c>
      <c r="I281" s="120" t="s">
        <v>276</v>
      </c>
      <c r="J281" s="120" t="s">
        <v>276</v>
      </c>
      <c r="K281" s="120" t="s">
        <v>276</v>
      </c>
      <c r="L281" s="120" t="s">
        <v>276</v>
      </c>
      <c r="M281" s="178" t="s">
        <v>277</v>
      </c>
      <c r="N281" s="716" t="s">
        <v>245</v>
      </c>
    </row>
    <row r="282" spans="1:17" ht="34.5" x14ac:dyDescent="0.25">
      <c r="A282" s="716"/>
      <c r="B282" s="716"/>
      <c r="C282" s="716"/>
      <c r="D282" s="120"/>
      <c r="E282" s="120" t="s">
        <v>278</v>
      </c>
      <c r="F282" s="120" t="s">
        <v>279</v>
      </c>
      <c r="G282" s="120" t="s">
        <v>280</v>
      </c>
      <c r="H282" s="120" t="s">
        <v>280</v>
      </c>
      <c r="I282" s="120" t="s">
        <v>280</v>
      </c>
      <c r="J282" s="120" t="s">
        <v>280</v>
      </c>
      <c r="K282" s="120" t="s">
        <v>280</v>
      </c>
      <c r="L282" s="120" t="s">
        <v>280</v>
      </c>
      <c r="M282" s="178" t="s">
        <v>281</v>
      </c>
      <c r="N282" s="716"/>
    </row>
    <row r="283" spans="1:17" ht="11.25" customHeight="1" x14ac:dyDescent="0.25">
      <c r="A283" s="716"/>
      <c r="B283" s="716"/>
      <c r="C283" s="716"/>
      <c r="D283" s="208" t="s">
        <v>282</v>
      </c>
      <c r="E283" s="208" t="s">
        <v>283</v>
      </c>
      <c r="F283" s="208" t="s">
        <v>158</v>
      </c>
      <c r="G283" s="208" t="s">
        <v>284</v>
      </c>
      <c r="H283" s="208" t="s">
        <v>285</v>
      </c>
      <c r="I283" s="208" t="s">
        <v>286</v>
      </c>
      <c r="J283" s="208" t="s">
        <v>287</v>
      </c>
      <c r="K283" s="208" t="s">
        <v>288</v>
      </c>
      <c r="L283" s="208" t="s">
        <v>289</v>
      </c>
      <c r="M283" s="208" t="s">
        <v>290</v>
      </c>
      <c r="N283" s="208" t="s">
        <v>290</v>
      </c>
    </row>
    <row r="284" spans="1:17" ht="11.25" customHeight="1" x14ac:dyDescent="0.25">
      <c r="A284" s="716" t="s">
        <v>211</v>
      </c>
      <c r="B284" s="716" t="s">
        <v>212</v>
      </c>
      <c r="C284" s="77" t="s">
        <v>214</v>
      </c>
      <c r="D284" s="246"/>
      <c r="E284" s="246"/>
      <c r="F284" s="246"/>
      <c r="G284" s="246"/>
      <c r="H284" s="246"/>
      <c r="I284" s="246"/>
      <c r="J284" s="246"/>
      <c r="K284" s="246"/>
      <c r="L284" s="246"/>
      <c r="M284" s="246"/>
      <c r="N284" s="246"/>
    </row>
    <row r="285" spans="1:17" ht="11.25" customHeight="1" x14ac:dyDescent="0.25">
      <c r="A285" s="716"/>
      <c r="B285" s="716"/>
      <c r="C285" s="238" t="s">
        <v>214</v>
      </c>
      <c r="D285" s="239"/>
      <c r="E285" s="186"/>
      <c r="F285" s="241">
        <v>20</v>
      </c>
      <c r="G285" s="151"/>
      <c r="H285" s="151"/>
      <c r="I285" s="151"/>
      <c r="J285" s="151"/>
      <c r="K285" s="151"/>
      <c r="L285" s="151"/>
      <c r="M285" s="151">
        <f>((E285*G285*H285*I285*D285)-(E285*J285*K285*L285*D285))/F285</f>
        <v>0</v>
      </c>
      <c r="N285" s="151"/>
      <c r="P285" s="115">
        <v>6</v>
      </c>
      <c r="Q285" s="115">
        <f>$P274*100+P285+$Q$2*10000</f>
        <v>61106</v>
      </c>
    </row>
    <row r="286" spans="1:17" ht="11.25" customHeight="1" x14ac:dyDescent="0.25">
      <c r="A286" s="716" t="s">
        <v>212</v>
      </c>
      <c r="B286" s="716" t="s">
        <v>211</v>
      </c>
      <c r="C286" s="77" t="s">
        <v>215</v>
      </c>
      <c r="D286" s="247"/>
      <c r="E286" s="250"/>
      <c r="F286" s="247"/>
      <c r="G286" s="247"/>
      <c r="H286" s="247"/>
      <c r="I286" s="247"/>
      <c r="J286" s="247"/>
      <c r="K286" s="247"/>
      <c r="L286" s="247"/>
      <c r="M286" s="247"/>
      <c r="N286" s="247"/>
    </row>
    <row r="287" spans="1:17" ht="11.25" customHeight="1" x14ac:dyDescent="0.25">
      <c r="A287" s="716"/>
      <c r="B287" s="716"/>
      <c r="C287" s="238" t="s">
        <v>215</v>
      </c>
      <c r="D287" s="239"/>
      <c r="E287" s="186"/>
      <c r="F287" s="241" t="s">
        <v>291</v>
      </c>
      <c r="G287" s="151"/>
      <c r="H287" s="151"/>
      <c r="I287" s="151"/>
      <c r="J287" s="151"/>
      <c r="K287" s="151"/>
      <c r="L287" s="151"/>
      <c r="M287" s="151">
        <f>((E287*G287*H287*I287*D287)-(E287*J287*K287*L287*D287))/F287</f>
        <v>0</v>
      </c>
      <c r="N287" s="151"/>
      <c r="P287" s="115">
        <v>7</v>
      </c>
      <c r="Q287" s="115">
        <f>$P274*100+P287+$Q$2*10000</f>
        <v>61107</v>
      </c>
    </row>
    <row r="288" spans="1:17" x14ac:dyDescent="0.25">
      <c r="A288" s="737" t="s">
        <v>91</v>
      </c>
      <c r="B288" s="737"/>
      <c r="C288" s="737"/>
      <c r="D288" s="244"/>
      <c r="E288" s="244"/>
      <c r="F288" s="244"/>
      <c r="G288" s="194"/>
      <c r="H288" s="194"/>
      <c r="I288" s="194"/>
      <c r="J288" s="194"/>
      <c r="K288" s="194"/>
      <c r="L288" s="194"/>
      <c r="M288" s="249">
        <f>M285+M287</f>
        <v>0</v>
      </c>
      <c r="N288" s="249">
        <f>N285+N287</f>
        <v>0</v>
      </c>
    </row>
    <row r="289" spans="1:17" x14ac:dyDescent="0.25">
      <c r="A289" s="692" t="s">
        <v>23</v>
      </c>
      <c r="B289" s="692"/>
      <c r="C289" s="733">
        <f>Presentación!$C$3</f>
        <v>1990</v>
      </c>
      <c r="D289" s="733"/>
      <c r="E289" s="733"/>
      <c r="F289" s="733"/>
      <c r="G289" s="733"/>
      <c r="H289" s="733"/>
      <c r="I289" s="733"/>
      <c r="J289" s="733"/>
      <c r="K289" s="733"/>
      <c r="L289" s="733"/>
      <c r="M289" s="733"/>
      <c r="N289" s="733"/>
    </row>
    <row r="290" spans="1:17" ht="11.25" customHeight="1" x14ac:dyDescent="0.25">
      <c r="A290" s="734" t="s">
        <v>260</v>
      </c>
      <c r="B290" s="734"/>
      <c r="C290" s="735" t="s">
        <v>109</v>
      </c>
      <c r="D290" s="735"/>
      <c r="E290" s="735"/>
      <c r="F290" s="735"/>
      <c r="G290" s="735"/>
      <c r="H290" s="735"/>
      <c r="I290" s="735"/>
      <c r="J290" s="735"/>
      <c r="K290" s="735"/>
      <c r="L290" s="735"/>
      <c r="M290" s="735"/>
      <c r="N290" s="735"/>
      <c r="P290" s="115">
        <v>12</v>
      </c>
    </row>
    <row r="291" spans="1:17" ht="12" customHeight="1" x14ac:dyDescent="0.25">
      <c r="A291" s="710" t="s">
        <v>5</v>
      </c>
      <c r="B291" s="710"/>
      <c r="C291" s="712" t="s">
        <v>26</v>
      </c>
      <c r="D291" s="712"/>
      <c r="E291" s="712"/>
      <c r="F291" s="712"/>
      <c r="G291" s="712"/>
      <c r="H291" s="712"/>
      <c r="I291" s="712"/>
      <c r="J291" s="712"/>
      <c r="K291" s="712"/>
      <c r="L291" s="712"/>
      <c r="M291" s="712"/>
      <c r="N291" s="712"/>
    </row>
    <row r="292" spans="1:17" ht="12" customHeight="1" x14ac:dyDescent="0.25">
      <c r="A292" s="710" t="s">
        <v>27</v>
      </c>
      <c r="B292" s="710"/>
      <c r="C292" s="712" t="s">
        <v>261</v>
      </c>
      <c r="D292" s="712"/>
      <c r="E292" s="712"/>
      <c r="F292" s="712"/>
      <c r="G292" s="712"/>
      <c r="H292" s="712"/>
      <c r="I292" s="712"/>
      <c r="J292" s="712"/>
      <c r="K292" s="712"/>
      <c r="L292" s="712"/>
      <c r="M292" s="712"/>
      <c r="N292" s="712"/>
    </row>
    <row r="293" spans="1:17" ht="11.25" customHeight="1" x14ac:dyDescent="0.25">
      <c r="A293" s="710" t="s">
        <v>29</v>
      </c>
      <c r="B293" s="710"/>
      <c r="C293" s="712" t="s">
        <v>191</v>
      </c>
      <c r="D293" s="712"/>
      <c r="E293" s="712"/>
      <c r="F293" s="712"/>
      <c r="G293" s="712"/>
      <c r="H293" s="712"/>
      <c r="I293" s="712"/>
      <c r="J293" s="712"/>
      <c r="K293" s="712"/>
      <c r="L293" s="712"/>
      <c r="M293" s="712"/>
      <c r="N293" s="712"/>
    </row>
    <row r="294" spans="1:17" ht="11.25" customHeight="1" x14ac:dyDescent="0.25">
      <c r="A294" s="710" t="s">
        <v>31</v>
      </c>
      <c r="B294" s="710"/>
      <c r="C294" s="712" t="s">
        <v>262</v>
      </c>
      <c r="D294" s="712"/>
      <c r="E294" s="712"/>
      <c r="F294" s="712"/>
      <c r="G294" s="712"/>
      <c r="H294" s="712"/>
      <c r="I294" s="712"/>
      <c r="J294" s="712"/>
      <c r="K294" s="712"/>
      <c r="L294" s="712"/>
      <c r="M294" s="712"/>
      <c r="N294" s="712"/>
    </row>
    <row r="295" spans="1:17" ht="12" customHeight="1" x14ac:dyDescent="0.25">
      <c r="A295" s="714" t="s">
        <v>33</v>
      </c>
      <c r="B295" s="714"/>
      <c r="C295" s="119" t="s">
        <v>34</v>
      </c>
      <c r="D295" s="715" t="s">
        <v>263</v>
      </c>
      <c r="E295" s="715"/>
      <c r="F295" s="715"/>
      <c r="G295" s="715"/>
      <c r="H295" s="715"/>
      <c r="I295" s="715"/>
      <c r="J295" s="715"/>
      <c r="K295" s="715"/>
      <c r="L295" s="715"/>
      <c r="M295" s="715"/>
      <c r="N295" s="715"/>
    </row>
    <row r="296" spans="1:17" ht="11.25" customHeight="1" x14ac:dyDescent="0.25">
      <c r="A296" s="716" t="s">
        <v>37</v>
      </c>
      <c r="B296" s="716"/>
      <c r="C296" s="716" t="s">
        <v>264</v>
      </c>
      <c r="D296" s="120" t="s">
        <v>265</v>
      </c>
      <c r="E296" s="120" t="s">
        <v>266</v>
      </c>
      <c r="F296" s="120" t="s">
        <v>267</v>
      </c>
      <c r="G296" s="120" t="s">
        <v>268</v>
      </c>
      <c r="H296" s="120" t="s">
        <v>269</v>
      </c>
      <c r="I296" s="120" t="s">
        <v>270</v>
      </c>
      <c r="J296" s="120" t="s">
        <v>271</v>
      </c>
      <c r="K296" s="120" t="s">
        <v>272</v>
      </c>
      <c r="L296" s="120" t="s">
        <v>273</v>
      </c>
      <c r="M296" s="120" t="s">
        <v>274</v>
      </c>
      <c r="N296" s="120" t="s">
        <v>274</v>
      </c>
    </row>
    <row r="297" spans="1:17" ht="11.25" customHeight="1" x14ac:dyDescent="0.25">
      <c r="A297" s="716" t="s">
        <v>197</v>
      </c>
      <c r="B297" s="716" t="s">
        <v>47</v>
      </c>
      <c r="C297" s="716"/>
      <c r="D297" s="120" t="s">
        <v>48</v>
      </c>
      <c r="E297" s="178" t="s">
        <v>275</v>
      </c>
      <c r="F297" s="120" t="s">
        <v>244</v>
      </c>
      <c r="G297" s="120" t="s">
        <v>276</v>
      </c>
      <c r="H297" s="120" t="s">
        <v>276</v>
      </c>
      <c r="I297" s="120" t="s">
        <v>276</v>
      </c>
      <c r="J297" s="120" t="s">
        <v>276</v>
      </c>
      <c r="K297" s="120" t="s">
        <v>276</v>
      </c>
      <c r="L297" s="120" t="s">
        <v>276</v>
      </c>
      <c r="M297" s="178" t="s">
        <v>277</v>
      </c>
      <c r="N297" s="716" t="s">
        <v>245</v>
      </c>
    </row>
    <row r="298" spans="1:17" ht="34.5" x14ac:dyDescent="0.25">
      <c r="A298" s="716"/>
      <c r="B298" s="716"/>
      <c r="C298" s="716"/>
      <c r="D298" s="120"/>
      <c r="E298" s="120" t="s">
        <v>278</v>
      </c>
      <c r="F298" s="120" t="s">
        <v>279</v>
      </c>
      <c r="G298" s="120" t="s">
        <v>280</v>
      </c>
      <c r="H298" s="120" t="s">
        <v>280</v>
      </c>
      <c r="I298" s="120" t="s">
        <v>280</v>
      </c>
      <c r="J298" s="120" t="s">
        <v>280</v>
      </c>
      <c r="K298" s="120" t="s">
        <v>280</v>
      </c>
      <c r="L298" s="120" t="s">
        <v>280</v>
      </c>
      <c r="M298" s="178" t="s">
        <v>281</v>
      </c>
      <c r="N298" s="716"/>
    </row>
    <row r="299" spans="1:17" ht="11.25" customHeight="1" x14ac:dyDescent="0.25">
      <c r="A299" s="716"/>
      <c r="B299" s="716"/>
      <c r="C299" s="716"/>
      <c r="D299" s="208" t="s">
        <v>282</v>
      </c>
      <c r="E299" s="208" t="s">
        <v>283</v>
      </c>
      <c r="F299" s="208" t="s">
        <v>158</v>
      </c>
      <c r="G299" s="208" t="s">
        <v>284</v>
      </c>
      <c r="H299" s="208" t="s">
        <v>285</v>
      </c>
      <c r="I299" s="208" t="s">
        <v>286</v>
      </c>
      <c r="J299" s="208" t="s">
        <v>287</v>
      </c>
      <c r="K299" s="208" t="s">
        <v>288</v>
      </c>
      <c r="L299" s="208" t="s">
        <v>289</v>
      </c>
      <c r="M299" s="208" t="s">
        <v>290</v>
      </c>
      <c r="N299" s="208" t="s">
        <v>290</v>
      </c>
    </row>
    <row r="300" spans="1:17" ht="11.25" customHeight="1" x14ac:dyDescent="0.25">
      <c r="A300" s="716" t="s">
        <v>211</v>
      </c>
      <c r="B300" s="716" t="s">
        <v>212</v>
      </c>
      <c r="C300" s="77" t="s">
        <v>214</v>
      </c>
      <c r="D300" s="246"/>
      <c r="E300" s="246"/>
      <c r="F300" s="246"/>
      <c r="G300" s="246"/>
      <c r="H300" s="246"/>
      <c r="I300" s="246"/>
      <c r="J300" s="246"/>
      <c r="K300" s="246"/>
      <c r="L300" s="246"/>
      <c r="M300" s="246"/>
      <c r="N300" s="246"/>
    </row>
    <row r="301" spans="1:17" ht="11.25" customHeight="1" x14ac:dyDescent="0.25">
      <c r="A301" s="716"/>
      <c r="B301" s="716"/>
      <c r="C301" s="238" t="s">
        <v>214</v>
      </c>
      <c r="D301" s="239"/>
      <c r="E301" s="186"/>
      <c r="F301" s="241">
        <v>20</v>
      </c>
      <c r="G301" s="151"/>
      <c r="H301" s="151"/>
      <c r="I301" s="151"/>
      <c r="J301" s="151"/>
      <c r="K301" s="151"/>
      <c r="L301" s="151"/>
      <c r="M301" s="151">
        <f>((E301*G301*H301*I301*D301)-(E301*J301*K301*L301*D301))/F301</f>
        <v>0</v>
      </c>
      <c r="N301" s="151"/>
      <c r="P301" s="115">
        <v>6</v>
      </c>
      <c r="Q301" s="115">
        <f>$P290*100+P301+$Q$2*10000</f>
        <v>61206</v>
      </c>
    </row>
    <row r="302" spans="1:17" ht="11.25" customHeight="1" x14ac:dyDescent="0.25">
      <c r="A302" s="716" t="s">
        <v>212</v>
      </c>
      <c r="B302" s="716" t="s">
        <v>211</v>
      </c>
      <c r="C302" s="77" t="s">
        <v>215</v>
      </c>
      <c r="D302" s="247"/>
      <c r="E302" s="250"/>
      <c r="F302" s="247"/>
      <c r="G302" s="247"/>
      <c r="H302" s="247"/>
      <c r="I302" s="247"/>
      <c r="J302" s="247"/>
      <c r="K302" s="247"/>
      <c r="L302" s="247"/>
      <c r="M302" s="247"/>
      <c r="N302" s="247"/>
    </row>
    <row r="303" spans="1:17" ht="15" customHeight="1" x14ac:dyDescent="0.25">
      <c r="A303" s="716"/>
      <c r="B303" s="716"/>
      <c r="C303" s="238" t="s">
        <v>215</v>
      </c>
      <c r="D303" s="239"/>
      <c r="E303" s="186"/>
      <c r="F303" s="241" t="s">
        <v>291</v>
      </c>
      <c r="G303" s="151"/>
      <c r="H303" s="151"/>
      <c r="I303" s="151"/>
      <c r="J303" s="151"/>
      <c r="K303" s="151"/>
      <c r="L303" s="151"/>
      <c r="M303" s="151">
        <f>((E303*G303*H303*I303*D303)-(E303*J303*K303*L303*D303))/F303</f>
        <v>0</v>
      </c>
      <c r="N303" s="151"/>
      <c r="P303" s="115">
        <v>7</v>
      </c>
      <c r="Q303" s="115">
        <f>$P290*100+P303+$Q$2*10000</f>
        <v>61207</v>
      </c>
    </row>
    <row r="304" spans="1:17" x14ac:dyDescent="0.25">
      <c r="A304" s="737" t="s">
        <v>91</v>
      </c>
      <c r="B304" s="737"/>
      <c r="C304" s="737"/>
      <c r="D304" s="244"/>
      <c r="E304" s="244"/>
      <c r="F304" s="244"/>
      <c r="G304" s="194"/>
      <c r="H304" s="194"/>
      <c r="I304" s="194"/>
      <c r="J304" s="194"/>
      <c r="K304" s="194"/>
      <c r="L304" s="194"/>
      <c r="M304" s="249">
        <f>M301+M303</f>
        <v>0</v>
      </c>
      <c r="N304" s="249">
        <f>N301+N303</f>
        <v>0</v>
      </c>
    </row>
  </sheetData>
  <autoFilter ref="A1:R304" xr:uid="{00000000-0009-0000-0000-000008000000}"/>
  <mergeCells count="456">
    <mergeCell ref="A300:A301"/>
    <mergeCell ref="B300:B301"/>
    <mergeCell ref="A302:A303"/>
    <mergeCell ref="B302:B303"/>
    <mergeCell ref="A304:C304"/>
    <mergeCell ref="A293:B293"/>
    <mergeCell ref="C293:N293"/>
    <mergeCell ref="A294:B294"/>
    <mergeCell ref="C294:N294"/>
    <mergeCell ref="A295:B295"/>
    <mergeCell ref="D295:N295"/>
    <mergeCell ref="A296:B296"/>
    <mergeCell ref="C296:C299"/>
    <mergeCell ref="A297:A299"/>
    <mergeCell ref="B297:B299"/>
    <mergeCell ref="N297:N298"/>
    <mergeCell ref="A288:C288"/>
    <mergeCell ref="A289:B289"/>
    <mergeCell ref="C289:N289"/>
    <mergeCell ref="A290:B290"/>
    <mergeCell ref="C290:N290"/>
    <mergeCell ref="A291:B291"/>
    <mergeCell ref="C291:N291"/>
    <mergeCell ref="A292:B292"/>
    <mergeCell ref="C292:N292"/>
    <mergeCell ref="A280:B280"/>
    <mergeCell ref="C280:C283"/>
    <mergeCell ref="A281:A283"/>
    <mergeCell ref="B281:B283"/>
    <mergeCell ref="N281:N282"/>
    <mergeCell ref="A284:A285"/>
    <mergeCell ref="B284:B285"/>
    <mergeCell ref="A286:A287"/>
    <mergeCell ref="B286:B287"/>
    <mergeCell ref="A275:B275"/>
    <mergeCell ref="C275:N275"/>
    <mergeCell ref="A276:B276"/>
    <mergeCell ref="C276:N276"/>
    <mergeCell ref="A277:B277"/>
    <mergeCell ref="C277:N277"/>
    <mergeCell ref="A278:B278"/>
    <mergeCell ref="C278:N278"/>
    <mergeCell ref="A279:B279"/>
    <mergeCell ref="D279:N279"/>
    <mergeCell ref="A268:A269"/>
    <mergeCell ref="B268:B269"/>
    <mergeCell ref="A270:A271"/>
    <mergeCell ref="B270:B271"/>
    <mergeCell ref="A272:C272"/>
    <mergeCell ref="A273:B273"/>
    <mergeCell ref="C273:N273"/>
    <mergeCell ref="A274:B274"/>
    <mergeCell ref="C274:N274"/>
    <mergeCell ref="A261:B261"/>
    <mergeCell ref="C261:N261"/>
    <mergeCell ref="A262:B262"/>
    <mergeCell ref="C262:N262"/>
    <mergeCell ref="A263:B263"/>
    <mergeCell ref="D263:N263"/>
    <mergeCell ref="A264:B264"/>
    <mergeCell ref="C264:C267"/>
    <mergeCell ref="A265:A267"/>
    <mergeCell ref="B265:B267"/>
    <mergeCell ref="N265:N266"/>
    <mergeCell ref="A256:C256"/>
    <mergeCell ref="A257:B257"/>
    <mergeCell ref="C257:N257"/>
    <mergeCell ref="A258:B258"/>
    <mergeCell ref="C258:N258"/>
    <mergeCell ref="A259:B259"/>
    <mergeCell ref="C259:N259"/>
    <mergeCell ref="A260:B260"/>
    <mergeCell ref="C260:N260"/>
    <mergeCell ref="A248:B248"/>
    <mergeCell ref="C248:C251"/>
    <mergeCell ref="A249:A251"/>
    <mergeCell ref="B249:B251"/>
    <mergeCell ref="N249:N250"/>
    <mergeCell ref="A252:A253"/>
    <mergeCell ref="B252:B253"/>
    <mergeCell ref="A254:A255"/>
    <mergeCell ref="B254:B255"/>
    <mergeCell ref="A243:B243"/>
    <mergeCell ref="C243:N243"/>
    <mergeCell ref="A244:B244"/>
    <mergeCell ref="C244:N244"/>
    <mergeCell ref="A245:B245"/>
    <mergeCell ref="C245:N245"/>
    <mergeCell ref="A246:B246"/>
    <mergeCell ref="C246:N246"/>
    <mergeCell ref="A247:B247"/>
    <mergeCell ref="D247:N247"/>
    <mergeCell ref="A236:A237"/>
    <mergeCell ref="B236:B237"/>
    <mergeCell ref="A238:A239"/>
    <mergeCell ref="B238:B239"/>
    <mergeCell ref="A240:C240"/>
    <mergeCell ref="A241:B241"/>
    <mergeCell ref="C241:N241"/>
    <mergeCell ref="A242:B242"/>
    <mergeCell ref="C242:N242"/>
    <mergeCell ref="A229:B229"/>
    <mergeCell ref="C229:N229"/>
    <mergeCell ref="A230:B230"/>
    <mergeCell ref="C230:N230"/>
    <mergeCell ref="A231:B231"/>
    <mergeCell ref="D231:N231"/>
    <mergeCell ref="A232:B232"/>
    <mergeCell ref="C232:C235"/>
    <mergeCell ref="A233:A235"/>
    <mergeCell ref="B233:B235"/>
    <mergeCell ref="N233:N234"/>
    <mergeCell ref="A224:C224"/>
    <mergeCell ref="A225:B225"/>
    <mergeCell ref="C225:N225"/>
    <mergeCell ref="A226:B226"/>
    <mergeCell ref="C226:N226"/>
    <mergeCell ref="A227:B227"/>
    <mergeCell ref="C227:N227"/>
    <mergeCell ref="A228:B228"/>
    <mergeCell ref="C228:N228"/>
    <mergeCell ref="A216:B216"/>
    <mergeCell ref="C216:C219"/>
    <mergeCell ref="A217:A219"/>
    <mergeCell ref="B217:B219"/>
    <mergeCell ref="N217:N218"/>
    <mergeCell ref="A220:A221"/>
    <mergeCell ref="B220:B221"/>
    <mergeCell ref="A222:A223"/>
    <mergeCell ref="B222:B223"/>
    <mergeCell ref="A211:B211"/>
    <mergeCell ref="C211:N211"/>
    <mergeCell ref="A212:B212"/>
    <mergeCell ref="C212:N212"/>
    <mergeCell ref="A213:B213"/>
    <mergeCell ref="C213:N213"/>
    <mergeCell ref="A214:B214"/>
    <mergeCell ref="C214:N214"/>
    <mergeCell ref="A215:B215"/>
    <mergeCell ref="D215:N215"/>
    <mergeCell ref="A204:A205"/>
    <mergeCell ref="B204:B205"/>
    <mergeCell ref="A206:A207"/>
    <mergeCell ref="B206:B207"/>
    <mergeCell ref="A208:C208"/>
    <mergeCell ref="A209:B209"/>
    <mergeCell ref="C209:N209"/>
    <mergeCell ref="A210:B210"/>
    <mergeCell ref="C210:N210"/>
    <mergeCell ref="A197:B197"/>
    <mergeCell ref="C197:N197"/>
    <mergeCell ref="A198:B198"/>
    <mergeCell ref="C198:N198"/>
    <mergeCell ref="A199:B199"/>
    <mergeCell ref="D199:N199"/>
    <mergeCell ref="A200:B200"/>
    <mergeCell ref="C200:C203"/>
    <mergeCell ref="A201:A203"/>
    <mergeCell ref="B201:B203"/>
    <mergeCell ref="N201:N202"/>
    <mergeCell ref="A192:C192"/>
    <mergeCell ref="A193:B193"/>
    <mergeCell ref="C193:N193"/>
    <mergeCell ref="A194:B194"/>
    <mergeCell ref="C194:N194"/>
    <mergeCell ref="A195:B195"/>
    <mergeCell ref="C195:N195"/>
    <mergeCell ref="A196:B196"/>
    <mergeCell ref="C196:N196"/>
    <mergeCell ref="A184:B184"/>
    <mergeCell ref="C184:C187"/>
    <mergeCell ref="A185:A187"/>
    <mergeCell ref="B185:B187"/>
    <mergeCell ref="N185:N186"/>
    <mergeCell ref="A188:A189"/>
    <mergeCell ref="B188:B189"/>
    <mergeCell ref="A190:A191"/>
    <mergeCell ref="B190:B191"/>
    <mergeCell ref="A179:B179"/>
    <mergeCell ref="C179:N179"/>
    <mergeCell ref="A180:B180"/>
    <mergeCell ref="C180:N180"/>
    <mergeCell ref="A181:B181"/>
    <mergeCell ref="C181:N181"/>
    <mergeCell ref="A182:B182"/>
    <mergeCell ref="C182:N182"/>
    <mergeCell ref="A183:B183"/>
    <mergeCell ref="D183:N183"/>
    <mergeCell ref="A172:A173"/>
    <mergeCell ref="B172:B173"/>
    <mergeCell ref="A174:A175"/>
    <mergeCell ref="B174:B175"/>
    <mergeCell ref="A176:C176"/>
    <mergeCell ref="A177:B177"/>
    <mergeCell ref="C177:N177"/>
    <mergeCell ref="A178:B178"/>
    <mergeCell ref="C178:N178"/>
    <mergeCell ref="A165:B165"/>
    <mergeCell ref="C165:N165"/>
    <mergeCell ref="A166:B166"/>
    <mergeCell ref="C166:N166"/>
    <mergeCell ref="A167:B167"/>
    <mergeCell ref="D167:N167"/>
    <mergeCell ref="A168:B168"/>
    <mergeCell ref="C168:C171"/>
    <mergeCell ref="A169:A171"/>
    <mergeCell ref="B169:B171"/>
    <mergeCell ref="N169:N170"/>
    <mergeCell ref="A160:C160"/>
    <mergeCell ref="A161:B161"/>
    <mergeCell ref="C161:N161"/>
    <mergeCell ref="A162:B162"/>
    <mergeCell ref="C162:N162"/>
    <mergeCell ref="A163:B163"/>
    <mergeCell ref="C163:N163"/>
    <mergeCell ref="A164:B164"/>
    <mergeCell ref="C164:N164"/>
    <mergeCell ref="A152:B152"/>
    <mergeCell ref="C152:C155"/>
    <mergeCell ref="A153:A155"/>
    <mergeCell ref="B153:B155"/>
    <mergeCell ref="N153:N154"/>
    <mergeCell ref="A156:A157"/>
    <mergeCell ref="B156:B157"/>
    <mergeCell ref="A158:A159"/>
    <mergeCell ref="B158:B159"/>
    <mergeCell ref="A147:B147"/>
    <mergeCell ref="C147:N147"/>
    <mergeCell ref="A148:B148"/>
    <mergeCell ref="C148:N148"/>
    <mergeCell ref="A149:B149"/>
    <mergeCell ref="C149:N149"/>
    <mergeCell ref="A150:B150"/>
    <mergeCell ref="C150:N150"/>
    <mergeCell ref="A151:B151"/>
    <mergeCell ref="D151:N151"/>
    <mergeCell ref="A140:A141"/>
    <mergeCell ref="B140:B141"/>
    <mergeCell ref="A142:A143"/>
    <mergeCell ref="B142:B143"/>
    <mergeCell ref="A144:C144"/>
    <mergeCell ref="A145:B145"/>
    <mergeCell ref="C145:N145"/>
    <mergeCell ref="A146:B146"/>
    <mergeCell ref="C146:N146"/>
    <mergeCell ref="A133:B133"/>
    <mergeCell ref="C133:N133"/>
    <mergeCell ref="A134:B134"/>
    <mergeCell ref="C134:N134"/>
    <mergeCell ref="A135:B135"/>
    <mergeCell ref="D135:N135"/>
    <mergeCell ref="A136:B136"/>
    <mergeCell ref="C136:C139"/>
    <mergeCell ref="A137:A139"/>
    <mergeCell ref="B137:B139"/>
    <mergeCell ref="N137:N138"/>
    <mergeCell ref="A128:C128"/>
    <mergeCell ref="A129:B129"/>
    <mergeCell ref="C129:N129"/>
    <mergeCell ref="A130:B130"/>
    <mergeCell ref="C130:N130"/>
    <mergeCell ref="A131:B131"/>
    <mergeCell ref="C131:N131"/>
    <mergeCell ref="A132:B132"/>
    <mergeCell ref="C132:N132"/>
    <mergeCell ref="A120:B120"/>
    <mergeCell ref="C120:C123"/>
    <mergeCell ref="A121:A123"/>
    <mergeCell ref="B121:B123"/>
    <mergeCell ref="N121:N122"/>
    <mergeCell ref="A124:A125"/>
    <mergeCell ref="B124:B125"/>
    <mergeCell ref="A126:A127"/>
    <mergeCell ref="B126:B127"/>
    <mergeCell ref="A115:B115"/>
    <mergeCell ref="C115:N115"/>
    <mergeCell ref="A116:B116"/>
    <mergeCell ref="C116:N116"/>
    <mergeCell ref="A117:B117"/>
    <mergeCell ref="C117:N117"/>
    <mergeCell ref="A118:B118"/>
    <mergeCell ref="C118:N118"/>
    <mergeCell ref="A119:B119"/>
    <mergeCell ref="D119:N119"/>
    <mergeCell ref="A108:A109"/>
    <mergeCell ref="B108:B109"/>
    <mergeCell ref="A110:A111"/>
    <mergeCell ref="B110:B111"/>
    <mergeCell ref="A112:C112"/>
    <mergeCell ref="A113:B113"/>
    <mergeCell ref="C113:N113"/>
    <mergeCell ref="A114:B114"/>
    <mergeCell ref="C114:N114"/>
    <mergeCell ref="A101:B101"/>
    <mergeCell ref="C101:N101"/>
    <mergeCell ref="A102:B102"/>
    <mergeCell ref="C102:N102"/>
    <mergeCell ref="A103:B103"/>
    <mergeCell ref="D103:N103"/>
    <mergeCell ref="A104:B104"/>
    <mergeCell ref="C104:C107"/>
    <mergeCell ref="A105:A107"/>
    <mergeCell ref="B105:B107"/>
    <mergeCell ref="N105:N106"/>
    <mergeCell ref="A96:C96"/>
    <mergeCell ref="A97:B97"/>
    <mergeCell ref="C97:N97"/>
    <mergeCell ref="A98:B98"/>
    <mergeCell ref="C98:N98"/>
    <mergeCell ref="A99:B99"/>
    <mergeCell ref="C99:N99"/>
    <mergeCell ref="A100:B100"/>
    <mergeCell ref="C100:N100"/>
    <mergeCell ref="A88:B88"/>
    <mergeCell ref="C88:C91"/>
    <mergeCell ref="A89:A91"/>
    <mergeCell ref="B89:B91"/>
    <mergeCell ref="N89:N90"/>
    <mergeCell ref="A92:A93"/>
    <mergeCell ref="B92:B93"/>
    <mergeCell ref="A94:A95"/>
    <mergeCell ref="B94:B95"/>
    <mergeCell ref="A83:B83"/>
    <mergeCell ref="C83:N83"/>
    <mergeCell ref="A84:B84"/>
    <mergeCell ref="C84:N84"/>
    <mergeCell ref="A85:B85"/>
    <mergeCell ref="C85:N85"/>
    <mergeCell ref="A86:B86"/>
    <mergeCell ref="C86:N86"/>
    <mergeCell ref="A87:B87"/>
    <mergeCell ref="D87:N87"/>
    <mergeCell ref="A76:A77"/>
    <mergeCell ref="B76:B77"/>
    <mergeCell ref="A78:A79"/>
    <mergeCell ref="B78:B79"/>
    <mergeCell ref="A80:C80"/>
    <mergeCell ref="A81:B81"/>
    <mergeCell ref="C81:N81"/>
    <mergeCell ref="A82:B82"/>
    <mergeCell ref="C82:N82"/>
    <mergeCell ref="A69:B69"/>
    <mergeCell ref="C69:N69"/>
    <mergeCell ref="A70:B70"/>
    <mergeCell ref="C70:N70"/>
    <mergeCell ref="A71:B71"/>
    <mergeCell ref="D71:N71"/>
    <mergeCell ref="A72:B72"/>
    <mergeCell ref="C72:C75"/>
    <mergeCell ref="A73:A75"/>
    <mergeCell ref="B73:B75"/>
    <mergeCell ref="N73:N74"/>
    <mergeCell ref="A64:C64"/>
    <mergeCell ref="A65:B65"/>
    <mergeCell ref="C65:N65"/>
    <mergeCell ref="A66:B66"/>
    <mergeCell ref="C66:N66"/>
    <mergeCell ref="A67:B67"/>
    <mergeCell ref="C67:N67"/>
    <mergeCell ref="A68:B68"/>
    <mergeCell ref="C68:N68"/>
    <mergeCell ref="A56:B56"/>
    <mergeCell ref="C56:C59"/>
    <mergeCell ref="A57:A59"/>
    <mergeCell ref="B57:B59"/>
    <mergeCell ref="N57:N58"/>
    <mergeCell ref="A60:A61"/>
    <mergeCell ref="B60:B61"/>
    <mergeCell ref="A62:A63"/>
    <mergeCell ref="B62:B63"/>
    <mergeCell ref="A51:B51"/>
    <mergeCell ref="C51:N51"/>
    <mergeCell ref="A52:B52"/>
    <mergeCell ref="C52:N52"/>
    <mergeCell ref="A53:B53"/>
    <mergeCell ref="C53:N53"/>
    <mergeCell ref="A54:B54"/>
    <mergeCell ref="C54:N54"/>
    <mergeCell ref="A55:B55"/>
    <mergeCell ref="D55:N55"/>
    <mergeCell ref="A44:A45"/>
    <mergeCell ref="B44:B45"/>
    <mergeCell ref="A46:A47"/>
    <mergeCell ref="B46:B47"/>
    <mergeCell ref="A48:C48"/>
    <mergeCell ref="A49:B49"/>
    <mergeCell ref="C49:N49"/>
    <mergeCell ref="A50:B50"/>
    <mergeCell ref="C50:N50"/>
    <mergeCell ref="A37:B37"/>
    <mergeCell ref="C37:N37"/>
    <mergeCell ref="A38:B38"/>
    <mergeCell ref="C38:N38"/>
    <mergeCell ref="A39:B39"/>
    <mergeCell ref="D39:N39"/>
    <mergeCell ref="A40:B40"/>
    <mergeCell ref="C40:C43"/>
    <mergeCell ref="A41:A43"/>
    <mergeCell ref="B41:B43"/>
    <mergeCell ref="N41:N42"/>
    <mergeCell ref="A32:C32"/>
    <mergeCell ref="A33:B33"/>
    <mergeCell ref="C33:N33"/>
    <mergeCell ref="A34:B34"/>
    <mergeCell ref="C34:N34"/>
    <mergeCell ref="A35:B35"/>
    <mergeCell ref="C35:N35"/>
    <mergeCell ref="A36:B36"/>
    <mergeCell ref="C36:N36"/>
    <mergeCell ref="A24:B24"/>
    <mergeCell ref="C24:C27"/>
    <mergeCell ref="A25:A27"/>
    <mergeCell ref="B25:B27"/>
    <mergeCell ref="N25:N26"/>
    <mergeCell ref="A28:A29"/>
    <mergeCell ref="B28:B29"/>
    <mergeCell ref="A30:A31"/>
    <mergeCell ref="B30:B31"/>
    <mergeCell ref="A19:B19"/>
    <mergeCell ref="C19:N19"/>
    <mergeCell ref="A20:B20"/>
    <mergeCell ref="C20:N20"/>
    <mergeCell ref="A21:B21"/>
    <mergeCell ref="C21:N21"/>
    <mergeCell ref="A22:B22"/>
    <mergeCell ref="C22:N22"/>
    <mergeCell ref="A23:B23"/>
    <mergeCell ref="D23:N23"/>
    <mergeCell ref="A12:A13"/>
    <mergeCell ref="B12:B13"/>
    <mergeCell ref="A14:A15"/>
    <mergeCell ref="B14:B15"/>
    <mergeCell ref="A16:C16"/>
    <mergeCell ref="A17:B17"/>
    <mergeCell ref="C17:N17"/>
    <mergeCell ref="A18:B18"/>
    <mergeCell ref="C18:N18"/>
    <mergeCell ref="A6:B6"/>
    <mergeCell ref="C6:N6"/>
    <mergeCell ref="A7:B7"/>
    <mergeCell ref="D7:N7"/>
    <mergeCell ref="A8:B8"/>
    <mergeCell ref="C8:C11"/>
    <mergeCell ref="A9:A11"/>
    <mergeCell ref="B9:B11"/>
    <mergeCell ref="N9:N10"/>
    <mergeCell ref="A1:B1"/>
    <mergeCell ref="C1:N1"/>
    <mergeCell ref="A2:B2"/>
    <mergeCell ref="C2:N2"/>
    <mergeCell ref="A3:B3"/>
    <mergeCell ref="C3:N3"/>
    <mergeCell ref="A4:B4"/>
    <mergeCell ref="C4:N4"/>
    <mergeCell ref="A5:B5"/>
    <mergeCell ref="C5:N5"/>
  </mergeCells>
  <pageMargins left="0.75" right="0.75" top="1" bottom="1" header="0.511811023622047" footer="0.511811023622047"/>
  <pageSetup orientation="portrait" horizontalDpi="300" verticalDpi="30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MJ532"/>
  <sheetViews>
    <sheetView zoomScaleNormal="100" workbookViewId="0">
      <selection activeCell="Q39" sqref="Q39"/>
    </sheetView>
  </sheetViews>
  <sheetFormatPr baseColWidth="10" defaultColWidth="9.1796875" defaultRowHeight="12.5" x14ac:dyDescent="0.25"/>
  <cols>
    <col min="1" max="1" width="14" style="21" customWidth="1"/>
    <col min="2" max="7" width="16.7265625" style="21" customWidth="1"/>
    <col min="8" max="8" width="17.453125" style="21" customWidth="1"/>
    <col min="9" max="1024" width="9.1796875" style="21"/>
  </cols>
  <sheetData>
    <row r="1" spans="1:8" ht="12" customHeight="1" x14ac:dyDescent="0.25">
      <c r="A1" s="21" t="str">
        <f>D1</f>
        <v>País I</v>
      </c>
      <c r="B1" s="738" t="s">
        <v>260</v>
      </c>
      <c r="C1" s="738"/>
      <c r="D1" s="739" t="s">
        <v>296</v>
      </c>
      <c r="E1" s="739"/>
      <c r="F1" s="739"/>
      <c r="G1" s="739"/>
      <c r="H1" s="739"/>
    </row>
    <row r="2" spans="1:8" ht="12" customHeight="1" x14ac:dyDescent="0.25">
      <c r="A2" s="21" t="s">
        <v>297</v>
      </c>
      <c r="B2" s="740" t="s">
        <v>5</v>
      </c>
      <c r="C2" s="740"/>
      <c r="D2" s="741" t="s">
        <v>26</v>
      </c>
      <c r="E2" s="741"/>
      <c r="F2" s="741"/>
      <c r="G2" s="741"/>
      <c r="H2" s="741"/>
    </row>
    <row r="3" spans="1:8" ht="12" customHeight="1" x14ac:dyDescent="0.25">
      <c r="A3" s="21" t="s">
        <v>297</v>
      </c>
      <c r="B3" s="740" t="s">
        <v>27</v>
      </c>
      <c r="C3" s="740"/>
      <c r="D3" s="741" t="s">
        <v>298</v>
      </c>
      <c r="E3" s="741"/>
      <c r="F3" s="741"/>
      <c r="G3" s="741"/>
      <c r="H3" s="741"/>
    </row>
    <row r="4" spans="1:8" ht="12" customHeight="1" x14ac:dyDescent="0.25">
      <c r="A4" s="21" t="s">
        <v>297</v>
      </c>
      <c r="B4" s="740" t="s">
        <v>29</v>
      </c>
      <c r="C4" s="740"/>
      <c r="D4" s="741" t="s">
        <v>191</v>
      </c>
      <c r="E4" s="741"/>
      <c r="F4" s="741"/>
      <c r="G4" s="741"/>
      <c r="H4" s="741"/>
    </row>
    <row r="5" spans="1:8" ht="12" customHeight="1" x14ac:dyDescent="0.25">
      <c r="A5" s="21" t="s">
        <v>297</v>
      </c>
      <c r="B5" s="740" t="s">
        <v>31</v>
      </c>
      <c r="C5" s="740"/>
      <c r="D5" s="742" t="s">
        <v>299</v>
      </c>
      <c r="E5" s="742"/>
      <c r="F5" s="742"/>
      <c r="G5" s="742"/>
      <c r="H5" s="742"/>
    </row>
    <row r="6" spans="1:8" ht="12" customHeight="1" x14ac:dyDescent="0.25">
      <c r="A6" s="21" t="s">
        <v>297</v>
      </c>
      <c r="B6" s="743" t="s">
        <v>33</v>
      </c>
      <c r="C6" s="743"/>
      <c r="D6" s="251" t="s">
        <v>34</v>
      </c>
      <c r="E6" s="744" t="s">
        <v>300</v>
      </c>
      <c r="F6" s="744"/>
      <c r="G6" s="744"/>
      <c r="H6" s="744"/>
    </row>
    <row r="7" spans="1:8" ht="23.25" customHeight="1" x14ac:dyDescent="0.25">
      <c r="A7" s="21" t="s">
        <v>297</v>
      </c>
      <c r="B7" s="745" t="s">
        <v>37</v>
      </c>
      <c r="C7" s="745"/>
      <c r="D7" s="746" t="s">
        <v>38</v>
      </c>
      <c r="E7" s="253" t="s">
        <v>301</v>
      </c>
      <c r="F7" s="253" t="s">
        <v>302</v>
      </c>
      <c r="G7" s="253" t="s">
        <v>303</v>
      </c>
      <c r="H7" s="252" t="s">
        <v>303</v>
      </c>
    </row>
    <row r="8" spans="1:8" ht="13.5" customHeight="1" x14ac:dyDescent="0.25">
      <c r="A8" s="21" t="s">
        <v>297</v>
      </c>
      <c r="B8" s="747" t="s">
        <v>197</v>
      </c>
      <c r="C8" s="747" t="s">
        <v>47</v>
      </c>
      <c r="D8" s="746"/>
      <c r="E8" s="253" t="s">
        <v>48</v>
      </c>
      <c r="F8" s="253" t="s">
        <v>304</v>
      </c>
      <c r="G8" s="253" t="s">
        <v>52</v>
      </c>
      <c r="H8" s="745" t="s">
        <v>305</v>
      </c>
    </row>
    <row r="9" spans="1:8" ht="13.5" x14ac:dyDescent="0.25">
      <c r="A9" s="21" t="s">
        <v>297</v>
      </c>
      <c r="B9" s="747"/>
      <c r="C9" s="747"/>
      <c r="D9" s="746"/>
      <c r="E9" s="253"/>
      <c r="F9" s="254" t="s">
        <v>306</v>
      </c>
      <c r="G9" s="255" t="s">
        <v>307</v>
      </c>
      <c r="H9" s="745"/>
    </row>
    <row r="10" spans="1:8" ht="13.5" x14ac:dyDescent="0.25">
      <c r="A10" s="21" t="s">
        <v>297</v>
      </c>
      <c r="B10" s="747"/>
      <c r="C10" s="747"/>
      <c r="D10" s="746"/>
      <c r="E10" s="256" t="s">
        <v>61</v>
      </c>
      <c r="F10" s="257" t="s">
        <v>308</v>
      </c>
      <c r="G10" s="258" t="s">
        <v>309</v>
      </c>
      <c r="H10" s="258" t="s">
        <v>309</v>
      </c>
    </row>
    <row r="11" spans="1:8" ht="12" customHeight="1" x14ac:dyDescent="0.25">
      <c r="A11" s="21" t="s">
        <v>296</v>
      </c>
      <c r="B11" s="748" t="s">
        <v>310</v>
      </c>
      <c r="C11" s="748" t="s">
        <v>68</v>
      </c>
      <c r="D11" s="253" t="s">
        <v>311</v>
      </c>
      <c r="E11" s="259"/>
      <c r="F11" s="259"/>
      <c r="G11" s="259">
        <f>E11*F11</f>
        <v>0</v>
      </c>
      <c r="H11" s="259">
        <f>G11*44/12</f>
        <v>0</v>
      </c>
    </row>
    <row r="12" spans="1:8" x14ac:dyDescent="0.25">
      <c r="A12" s="21" t="s">
        <v>296</v>
      </c>
      <c r="B12" s="748"/>
      <c r="C12" s="748"/>
      <c r="D12" s="253" t="s">
        <v>312</v>
      </c>
      <c r="E12" s="259"/>
      <c r="F12" s="259"/>
      <c r="G12" s="259">
        <f>E12*F12</f>
        <v>0</v>
      </c>
      <c r="H12" s="259">
        <f>G12*44/12</f>
        <v>0</v>
      </c>
    </row>
    <row r="13" spans="1:8" x14ac:dyDescent="0.25">
      <c r="A13" s="21" t="s">
        <v>296</v>
      </c>
      <c r="B13" s="749" t="s">
        <v>292</v>
      </c>
      <c r="C13" s="749"/>
      <c r="D13" s="749"/>
      <c r="E13" s="260"/>
      <c r="F13" s="260"/>
      <c r="G13" s="261">
        <f>SUM(G11:G12)</f>
        <v>0</v>
      </c>
      <c r="H13" s="261">
        <f>SUM(H11:H12)</f>
        <v>0</v>
      </c>
    </row>
    <row r="14" spans="1:8" ht="12" customHeight="1" x14ac:dyDescent="0.25">
      <c r="A14" s="21" t="s">
        <v>296</v>
      </c>
      <c r="B14" s="745" t="s">
        <v>313</v>
      </c>
      <c r="C14" s="745" t="s">
        <v>68</v>
      </c>
      <c r="D14" s="253" t="s">
        <v>311</v>
      </c>
      <c r="E14" s="259"/>
      <c r="F14" s="259"/>
      <c r="G14" s="259">
        <f>E14*F14</f>
        <v>0</v>
      </c>
      <c r="H14" s="259">
        <f>G14*44/12</f>
        <v>0</v>
      </c>
    </row>
    <row r="15" spans="1:8" x14ac:dyDescent="0.25">
      <c r="A15" s="21" t="s">
        <v>296</v>
      </c>
      <c r="B15" s="745"/>
      <c r="C15" s="745"/>
      <c r="D15" s="253" t="s">
        <v>312</v>
      </c>
      <c r="E15" s="259"/>
      <c r="F15" s="259"/>
      <c r="G15" s="259">
        <f>E15*F15</f>
        <v>0</v>
      </c>
      <c r="H15" s="259">
        <f>G15*44/12</f>
        <v>0</v>
      </c>
    </row>
    <row r="16" spans="1:8" x14ac:dyDescent="0.25">
      <c r="A16" s="21" t="s">
        <v>296</v>
      </c>
      <c r="B16" s="749" t="s">
        <v>292</v>
      </c>
      <c r="C16" s="749"/>
      <c r="D16" s="749"/>
      <c r="E16" s="260"/>
      <c r="F16" s="260"/>
      <c r="G16" s="261">
        <f>SUM(G14:G15)</f>
        <v>0</v>
      </c>
      <c r="H16" s="261">
        <f>SUM(H14:H15)</f>
        <v>0</v>
      </c>
    </row>
    <row r="17" spans="1:8" ht="12" customHeight="1" x14ac:dyDescent="0.25">
      <c r="A17" s="21" t="s">
        <v>296</v>
      </c>
      <c r="B17" s="745" t="s">
        <v>314</v>
      </c>
      <c r="C17" s="745" t="s">
        <v>68</v>
      </c>
      <c r="D17" s="253" t="s">
        <v>311</v>
      </c>
      <c r="E17" s="259"/>
      <c r="F17" s="259"/>
      <c r="G17" s="259">
        <f>E17*F17</f>
        <v>0</v>
      </c>
      <c r="H17" s="259">
        <f>G17*44/12</f>
        <v>0</v>
      </c>
    </row>
    <row r="18" spans="1:8" x14ac:dyDescent="0.25">
      <c r="A18" s="21" t="s">
        <v>296</v>
      </c>
      <c r="B18" s="745"/>
      <c r="C18" s="745"/>
      <c r="D18" s="253" t="s">
        <v>312</v>
      </c>
      <c r="E18" s="259"/>
      <c r="F18" s="259"/>
      <c r="G18" s="259">
        <f>E18*F18</f>
        <v>0</v>
      </c>
      <c r="H18" s="259">
        <f>G18*44/12</f>
        <v>0</v>
      </c>
    </row>
    <row r="19" spans="1:8" x14ac:dyDescent="0.25">
      <c r="A19" s="21" t="s">
        <v>296</v>
      </c>
      <c r="B19" s="749" t="s">
        <v>292</v>
      </c>
      <c r="C19" s="749"/>
      <c r="D19" s="749"/>
      <c r="E19" s="260"/>
      <c r="F19" s="260"/>
      <c r="G19" s="261">
        <f>SUM(G17:G18)</f>
        <v>0</v>
      </c>
      <c r="H19" s="261">
        <f>SUM(H17:H18)</f>
        <v>0</v>
      </c>
    </row>
    <row r="20" spans="1:8" ht="12" customHeight="1" x14ac:dyDescent="0.25">
      <c r="A20" s="21" t="s">
        <v>296</v>
      </c>
      <c r="B20" s="745" t="s">
        <v>315</v>
      </c>
      <c r="C20" s="745" t="s">
        <v>68</v>
      </c>
      <c r="D20" s="253" t="s">
        <v>311</v>
      </c>
      <c r="E20" s="259"/>
      <c r="F20" s="259"/>
      <c r="G20" s="259">
        <f>E20*F20</f>
        <v>0</v>
      </c>
      <c r="H20" s="259">
        <f>G20*44/12</f>
        <v>0</v>
      </c>
    </row>
    <row r="21" spans="1:8" x14ac:dyDescent="0.25">
      <c r="A21" s="21" t="s">
        <v>296</v>
      </c>
      <c r="B21" s="745"/>
      <c r="C21" s="745"/>
      <c r="D21" s="253" t="s">
        <v>312</v>
      </c>
      <c r="E21" s="259"/>
      <c r="F21" s="259"/>
      <c r="G21" s="259">
        <f>E21*F21</f>
        <v>0</v>
      </c>
      <c r="H21" s="259">
        <f>G21*44/12</f>
        <v>0</v>
      </c>
    </row>
    <row r="22" spans="1:8" x14ac:dyDescent="0.25">
      <c r="A22" s="21" t="s">
        <v>296</v>
      </c>
      <c r="B22" s="749" t="s">
        <v>292</v>
      </c>
      <c r="C22" s="749"/>
      <c r="D22" s="749"/>
      <c r="E22" s="260"/>
      <c r="F22" s="260"/>
      <c r="G22" s="261">
        <f>SUM(G20:G21)</f>
        <v>0</v>
      </c>
      <c r="H22" s="261">
        <f>SUM(H20:H21)</f>
        <v>0</v>
      </c>
    </row>
    <row r="23" spans="1:8" ht="12" customHeight="1" x14ac:dyDescent="0.25">
      <c r="A23" s="21" t="s">
        <v>296</v>
      </c>
      <c r="B23" s="745" t="s">
        <v>316</v>
      </c>
      <c r="C23" s="745" t="s">
        <v>68</v>
      </c>
      <c r="D23" s="253" t="s">
        <v>311</v>
      </c>
      <c r="E23" s="259"/>
      <c r="F23" s="259"/>
      <c r="G23" s="259">
        <f>E23*F23</f>
        <v>0</v>
      </c>
      <c r="H23" s="259">
        <f>G23*44/12</f>
        <v>0</v>
      </c>
    </row>
    <row r="24" spans="1:8" x14ac:dyDescent="0.25">
      <c r="A24" s="21" t="s">
        <v>296</v>
      </c>
      <c r="B24" s="745"/>
      <c r="C24" s="745"/>
      <c r="D24" s="253" t="s">
        <v>312</v>
      </c>
      <c r="E24" s="259"/>
      <c r="F24" s="259"/>
      <c r="G24" s="259">
        <f>E24*F24</f>
        <v>0</v>
      </c>
      <c r="H24" s="259">
        <f>G24*44/12</f>
        <v>0</v>
      </c>
    </row>
    <row r="25" spans="1:8" x14ac:dyDescent="0.25">
      <c r="A25" s="21" t="s">
        <v>296</v>
      </c>
      <c r="B25" s="749" t="s">
        <v>292</v>
      </c>
      <c r="C25" s="749"/>
      <c r="D25" s="749"/>
      <c r="E25" s="260"/>
      <c r="F25" s="260"/>
      <c r="G25" s="261">
        <f>SUM(G23:G24)</f>
        <v>0</v>
      </c>
      <c r="H25" s="261">
        <f>SUM(H23:H24)</f>
        <v>0</v>
      </c>
    </row>
    <row r="26" spans="1:8" x14ac:dyDescent="0.25">
      <c r="A26" s="21" t="s">
        <v>296</v>
      </c>
      <c r="B26" s="750" t="s">
        <v>91</v>
      </c>
      <c r="C26" s="750"/>
      <c r="D26" s="750"/>
      <c r="E26" s="262"/>
      <c r="F26" s="262"/>
      <c r="G26" s="261">
        <f>G25+G22+G19+G16+G13</f>
        <v>0</v>
      </c>
      <c r="H26" s="261">
        <f>H25+H22+H19+H16+H13</f>
        <v>0</v>
      </c>
    </row>
    <row r="27" spans="1:8" ht="14" x14ac:dyDescent="0.25">
      <c r="B27" s="751" t="s">
        <v>317</v>
      </c>
      <c r="C27" s="751"/>
      <c r="D27" s="751"/>
      <c r="E27" s="751"/>
      <c r="F27" s="751"/>
      <c r="G27" s="751"/>
    </row>
    <row r="28" spans="1:8" x14ac:dyDescent="0.25">
      <c r="B28" s="21" t="s">
        <v>318</v>
      </c>
    </row>
    <row r="29" spans="1:8" ht="12" customHeight="1" x14ac:dyDescent="0.25">
      <c r="A29" s="21" t="str">
        <f>D29</f>
        <v>País II</v>
      </c>
      <c r="B29" s="738" t="s">
        <v>260</v>
      </c>
      <c r="C29" s="738"/>
      <c r="D29" s="739" t="s">
        <v>319</v>
      </c>
      <c r="E29" s="739"/>
      <c r="F29" s="739"/>
      <c r="G29" s="739"/>
      <c r="H29" s="739"/>
    </row>
    <row r="30" spans="1:8" ht="12" customHeight="1" x14ac:dyDescent="0.25">
      <c r="B30" s="740" t="s">
        <v>5</v>
      </c>
      <c r="C30" s="740"/>
      <c r="D30" s="741" t="s">
        <v>26</v>
      </c>
      <c r="E30" s="741"/>
      <c r="F30" s="741"/>
      <c r="G30" s="741"/>
      <c r="H30" s="741"/>
    </row>
    <row r="31" spans="1:8" ht="12" customHeight="1" x14ac:dyDescent="0.25">
      <c r="B31" s="740" t="s">
        <v>27</v>
      </c>
      <c r="C31" s="740"/>
      <c r="D31" s="741" t="s">
        <v>298</v>
      </c>
      <c r="E31" s="741"/>
      <c r="F31" s="741"/>
      <c r="G31" s="741"/>
      <c r="H31" s="741"/>
    </row>
    <row r="32" spans="1:8" ht="12" customHeight="1" x14ac:dyDescent="0.25">
      <c r="B32" s="740" t="s">
        <v>29</v>
      </c>
      <c r="C32" s="740"/>
      <c r="D32" s="741" t="s">
        <v>191</v>
      </c>
      <c r="E32" s="741"/>
      <c r="F32" s="741"/>
      <c r="G32" s="741"/>
      <c r="H32" s="741"/>
    </row>
    <row r="33" spans="1:8" ht="12" customHeight="1" x14ac:dyDescent="0.25">
      <c r="B33" s="740" t="s">
        <v>31</v>
      </c>
      <c r="C33" s="740"/>
      <c r="D33" s="742" t="s">
        <v>299</v>
      </c>
      <c r="E33" s="742"/>
      <c r="F33" s="742"/>
      <c r="G33" s="742"/>
      <c r="H33" s="742"/>
    </row>
    <row r="34" spans="1:8" ht="12" customHeight="1" x14ac:dyDescent="0.25">
      <c r="B34" s="743" t="s">
        <v>33</v>
      </c>
      <c r="C34" s="743"/>
      <c r="D34" s="251" t="s">
        <v>34</v>
      </c>
      <c r="E34" s="744" t="s">
        <v>300</v>
      </c>
      <c r="F34" s="744"/>
      <c r="G34" s="744"/>
      <c r="H34" s="744"/>
    </row>
    <row r="35" spans="1:8" ht="23.25" customHeight="1" x14ac:dyDescent="0.25">
      <c r="B35" s="745" t="s">
        <v>37</v>
      </c>
      <c r="C35" s="745"/>
      <c r="D35" s="746" t="s">
        <v>38</v>
      </c>
      <c r="E35" s="253" t="s">
        <v>301</v>
      </c>
      <c r="F35" s="253" t="s">
        <v>302</v>
      </c>
      <c r="G35" s="253" t="s">
        <v>303</v>
      </c>
      <c r="H35" s="252" t="s">
        <v>303</v>
      </c>
    </row>
    <row r="36" spans="1:8" ht="13.5" customHeight="1" x14ac:dyDescent="0.25">
      <c r="B36" s="747" t="s">
        <v>197</v>
      </c>
      <c r="C36" s="747" t="s">
        <v>47</v>
      </c>
      <c r="D36" s="746"/>
      <c r="E36" s="253" t="s">
        <v>48</v>
      </c>
      <c r="F36" s="253" t="s">
        <v>304</v>
      </c>
      <c r="G36" s="253" t="s">
        <v>52</v>
      </c>
      <c r="H36" s="745" t="s">
        <v>305</v>
      </c>
    </row>
    <row r="37" spans="1:8" ht="13.5" x14ac:dyDescent="0.25">
      <c r="B37" s="747"/>
      <c r="C37" s="747"/>
      <c r="D37" s="746"/>
      <c r="E37" s="253"/>
      <c r="F37" s="254" t="s">
        <v>306</v>
      </c>
      <c r="G37" s="255" t="s">
        <v>307</v>
      </c>
      <c r="H37" s="745"/>
    </row>
    <row r="38" spans="1:8" ht="13.5" x14ac:dyDescent="0.25">
      <c r="B38" s="747"/>
      <c r="C38" s="747"/>
      <c r="D38" s="746"/>
      <c r="E38" s="256" t="s">
        <v>61</v>
      </c>
      <c r="F38" s="257" t="s">
        <v>308</v>
      </c>
      <c r="G38" s="258" t="s">
        <v>309</v>
      </c>
      <c r="H38" s="258" t="s">
        <v>309</v>
      </c>
    </row>
    <row r="39" spans="1:8" ht="12" customHeight="1" x14ac:dyDescent="0.25">
      <c r="A39" s="21" t="s">
        <v>319</v>
      </c>
      <c r="B39" s="748" t="s">
        <v>310</v>
      </c>
      <c r="C39" s="748" t="s">
        <v>68</v>
      </c>
      <c r="D39" s="253" t="s">
        <v>311</v>
      </c>
      <c r="E39" s="259"/>
      <c r="F39" s="259"/>
      <c r="G39" s="259">
        <f>E39*F39</f>
        <v>0</v>
      </c>
      <c r="H39" s="259">
        <f>G39*44/12</f>
        <v>0</v>
      </c>
    </row>
    <row r="40" spans="1:8" x14ac:dyDescent="0.25">
      <c r="A40" s="21" t="s">
        <v>319</v>
      </c>
      <c r="B40" s="748"/>
      <c r="C40" s="748"/>
      <c r="D40" s="253" t="s">
        <v>312</v>
      </c>
      <c r="E40" s="259"/>
      <c r="F40" s="259"/>
      <c r="G40" s="259">
        <f>E40*F40</f>
        <v>0</v>
      </c>
      <c r="H40" s="259">
        <f>G40*44/12</f>
        <v>0</v>
      </c>
    </row>
    <row r="41" spans="1:8" x14ac:dyDescent="0.25">
      <c r="A41" s="21" t="s">
        <v>319</v>
      </c>
      <c r="B41" s="749" t="s">
        <v>292</v>
      </c>
      <c r="C41" s="749"/>
      <c r="D41" s="749"/>
      <c r="E41" s="260"/>
      <c r="F41" s="260"/>
      <c r="G41" s="261">
        <f>SUM(G39:G40)</f>
        <v>0</v>
      </c>
      <c r="H41" s="261">
        <f>SUM(H39:H40)</f>
        <v>0</v>
      </c>
    </row>
    <row r="42" spans="1:8" ht="12" customHeight="1" x14ac:dyDescent="0.25">
      <c r="A42" s="21" t="s">
        <v>319</v>
      </c>
      <c r="B42" s="745" t="s">
        <v>313</v>
      </c>
      <c r="C42" s="745" t="s">
        <v>68</v>
      </c>
      <c r="D42" s="253" t="s">
        <v>311</v>
      </c>
      <c r="E42" s="259"/>
      <c r="F42" s="259"/>
      <c r="G42" s="259">
        <f>E42*F42</f>
        <v>0</v>
      </c>
      <c r="H42" s="259">
        <f>G42*44/12</f>
        <v>0</v>
      </c>
    </row>
    <row r="43" spans="1:8" x14ac:dyDescent="0.25">
      <c r="A43" s="21" t="s">
        <v>319</v>
      </c>
      <c r="B43" s="745"/>
      <c r="C43" s="745"/>
      <c r="D43" s="253" t="s">
        <v>312</v>
      </c>
      <c r="E43" s="259"/>
      <c r="F43" s="259"/>
      <c r="G43" s="259">
        <f>E43*F43</f>
        <v>0</v>
      </c>
      <c r="H43" s="259">
        <f>G43*44/12</f>
        <v>0</v>
      </c>
    </row>
    <row r="44" spans="1:8" x14ac:dyDescent="0.25">
      <c r="A44" s="21" t="s">
        <v>319</v>
      </c>
      <c r="B44" s="749" t="s">
        <v>292</v>
      </c>
      <c r="C44" s="749"/>
      <c r="D44" s="749"/>
      <c r="E44" s="260"/>
      <c r="F44" s="260"/>
      <c r="G44" s="261">
        <f>SUM(G42:G43)</f>
        <v>0</v>
      </c>
      <c r="H44" s="261">
        <f>SUM(H42:H43)</f>
        <v>0</v>
      </c>
    </row>
    <row r="45" spans="1:8" ht="12" customHeight="1" x14ac:dyDescent="0.25">
      <c r="A45" s="21" t="s">
        <v>319</v>
      </c>
      <c r="B45" s="745" t="s">
        <v>314</v>
      </c>
      <c r="C45" s="745" t="s">
        <v>68</v>
      </c>
      <c r="D45" s="253" t="s">
        <v>311</v>
      </c>
      <c r="E45" s="259"/>
      <c r="F45" s="259"/>
      <c r="G45" s="259">
        <f>E45*F45</f>
        <v>0</v>
      </c>
      <c r="H45" s="259">
        <f>G45*44/12</f>
        <v>0</v>
      </c>
    </row>
    <row r="46" spans="1:8" x14ac:dyDescent="0.25">
      <c r="A46" s="21" t="s">
        <v>319</v>
      </c>
      <c r="B46" s="745"/>
      <c r="C46" s="745"/>
      <c r="D46" s="253" t="s">
        <v>312</v>
      </c>
      <c r="E46" s="259"/>
      <c r="F46" s="259"/>
      <c r="G46" s="259">
        <f>E46*F46</f>
        <v>0</v>
      </c>
      <c r="H46" s="259">
        <f>G46*44/12</f>
        <v>0</v>
      </c>
    </row>
    <row r="47" spans="1:8" x14ac:dyDescent="0.25">
      <c r="A47" s="21" t="s">
        <v>319</v>
      </c>
      <c r="B47" s="749" t="s">
        <v>292</v>
      </c>
      <c r="C47" s="749"/>
      <c r="D47" s="749"/>
      <c r="E47" s="260"/>
      <c r="F47" s="260"/>
      <c r="G47" s="261">
        <f>SUM(G45:G46)</f>
        <v>0</v>
      </c>
      <c r="H47" s="261">
        <f>SUM(H45:H46)</f>
        <v>0</v>
      </c>
    </row>
    <row r="48" spans="1:8" ht="12" customHeight="1" x14ac:dyDescent="0.25">
      <c r="A48" s="21" t="s">
        <v>319</v>
      </c>
      <c r="B48" s="745" t="s">
        <v>315</v>
      </c>
      <c r="C48" s="745" t="s">
        <v>68</v>
      </c>
      <c r="D48" s="253" t="s">
        <v>311</v>
      </c>
      <c r="E48" s="259"/>
      <c r="F48" s="259"/>
      <c r="G48" s="259">
        <f>E48*F48</f>
        <v>0</v>
      </c>
      <c r="H48" s="259">
        <f>G48*44/12</f>
        <v>0</v>
      </c>
    </row>
    <row r="49" spans="1:8" x14ac:dyDescent="0.25">
      <c r="A49" s="21" t="s">
        <v>319</v>
      </c>
      <c r="B49" s="745"/>
      <c r="C49" s="745"/>
      <c r="D49" s="253" t="s">
        <v>312</v>
      </c>
      <c r="E49" s="259"/>
      <c r="F49" s="259"/>
      <c r="G49" s="259">
        <f>E49*F49</f>
        <v>0</v>
      </c>
      <c r="H49" s="259">
        <f>G49*44/12</f>
        <v>0</v>
      </c>
    </row>
    <row r="50" spans="1:8" x14ac:dyDescent="0.25">
      <c r="A50" s="21" t="s">
        <v>319</v>
      </c>
      <c r="B50" s="749" t="s">
        <v>292</v>
      </c>
      <c r="C50" s="749"/>
      <c r="D50" s="749"/>
      <c r="E50" s="260"/>
      <c r="F50" s="260"/>
      <c r="G50" s="261">
        <f>SUM(G48:G49)</f>
        <v>0</v>
      </c>
      <c r="H50" s="261">
        <f>SUM(H48:H49)</f>
        <v>0</v>
      </c>
    </row>
    <row r="51" spans="1:8" ht="12" customHeight="1" x14ac:dyDescent="0.25">
      <c r="A51" s="21" t="s">
        <v>319</v>
      </c>
      <c r="B51" s="745" t="s">
        <v>316</v>
      </c>
      <c r="C51" s="745" t="s">
        <v>68</v>
      </c>
      <c r="D51" s="253" t="s">
        <v>311</v>
      </c>
      <c r="E51" s="259"/>
      <c r="F51" s="259"/>
      <c r="G51" s="259">
        <f>E51*F51</f>
        <v>0</v>
      </c>
      <c r="H51" s="259">
        <f>G51*44/12</f>
        <v>0</v>
      </c>
    </row>
    <row r="52" spans="1:8" x14ac:dyDescent="0.25">
      <c r="A52" s="21" t="s">
        <v>319</v>
      </c>
      <c r="B52" s="745"/>
      <c r="C52" s="745"/>
      <c r="D52" s="253" t="s">
        <v>312</v>
      </c>
      <c r="E52" s="259"/>
      <c r="F52" s="259"/>
      <c r="G52" s="259">
        <f>E52*F52</f>
        <v>0</v>
      </c>
      <c r="H52" s="259">
        <f>G52*44/12</f>
        <v>0</v>
      </c>
    </row>
    <row r="53" spans="1:8" x14ac:dyDescent="0.25">
      <c r="A53" s="21" t="s">
        <v>319</v>
      </c>
      <c r="B53" s="749" t="s">
        <v>292</v>
      </c>
      <c r="C53" s="749"/>
      <c r="D53" s="749"/>
      <c r="E53" s="260"/>
      <c r="F53" s="260"/>
      <c r="G53" s="261">
        <f>SUM(G51:G52)</f>
        <v>0</v>
      </c>
      <c r="H53" s="261">
        <f>SUM(H51:H52)</f>
        <v>0</v>
      </c>
    </row>
    <row r="54" spans="1:8" x14ac:dyDescent="0.25">
      <c r="A54" s="21" t="s">
        <v>319</v>
      </c>
      <c r="B54" s="750" t="s">
        <v>91</v>
      </c>
      <c r="C54" s="750"/>
      <c r="D54" s="750"/>
      <c r="E54" s="262"/>
      <c r="F54" s="262"/>
      <c r="G54" s="261">
        <f>G53+G50+G47+G44+G41</f>
        <v>0</v>
      </c>
      <c r="H54" s="261">
        <f>H53+H50+H47+H44+H41</f>
        <v>0</v>
      </c>
    </row>
    <row r="55" spans="1:8" ht="14" x14ac:dyDescent="0.25">
      <c r="B55" s="751" t="s">
        <v>317</v>
      </c>
      <c r="C55" s="751"/>
      <c r="D55" s="751"/>
      <c r="E55" s="751"/>
      <c r="F55" s="751"/>
      <c r="G55" s="751"/>
    </row>
    <row r="56" spans="1:8" x14ac:dyDescent="0.25">
      <c r="B56" s="21" t="s">
        <v>318</v>
      </c>
    </row>
    <row r="57" spans="1:8" ht="12" customHeight="1" x14ac:dyDescent="0.25">
      <c r="A57" s="21" t="str">
        <f>D57</f>
        <v>Delta</v>
      </c>
      <c r="B57" s="738" t="s">
        <v>260</v>
      </c>
      <c r="C57" s="738"/>
      <c r="D57" s="739" t="s">
        <v>320</v>
      </c>
      <c r="E57" s="739"/>
      <c r="F57" s="739"/>
      <c r="G57" s="739"/>
      <c r="H57" s="739"/>
    </row>
    <row r="58" spans="1:8" ht="12" customHeight="1" x14ac:dyDescent="0.25">
      <c r="B58" s="740" t="s">
        <v>5</v>
      </c>
      <c r="C58" s="740"/>
      <c r="D58" s="741" t="s">
        <v>26</v>
      </c>
      <c r="E58" s="741"/>
      <c r="F58" s="741"/>
      <c r="G58" s="741"/>
      <c r="H58" s="741"/>
    </row>
    <row r="59" spans="1:8" ht="12" customHeight="1" x14ac:dyDescent="0.25">
      <c r="B59" s="740" t="s">
        <v>27</v>
      </c>
      <c r="C59" s="740"/>
      <c r="D59" s="741" t="s">
        <v>298</v>
      </c>
      <c r="E59" s="741"/>
      <c r="F59" s="741"/>
      <c r="G59" s="741"/>
      <c r="H59" s="741"/>
    </row>
    <row r="60" spans="1:8" ht="12" customHeight="1" x14ac:dyDescent="0.25">
      <c r="B60" s="740" t="s">
        <v>29</v>
      </c>
      <c r="C60" s="740"/>
      <c r="D60" s="741" t="s">
        <v>191</v>
      </c>
      <c r="E60" s="741"/>
      <c r="F60" s="741"/>
      <c r="G60" s="741"/>
      <c r="H60" s="741"/>
    </row>
    <row r="61" spans="1:8" ht="12" customHeight="1" x14ac:dyDescent="0.25">
      <c r="B61" s="740" t="s">
        <v>31</v>
      </c>
      <c r="C61" s="740"/>
      <c r="D61" s="742" t="s">
        <v>299</v>
      </c>
      <c r="E61" s="742"/>
      <c r="F61" s="742"/>
      <c r="G61" s="742"/>
      <c r="H61" s="742"/>
    </row>
    <row r="62" spans="1:8" ht="12" customHeight="1" x14ac:dyDescent="0.25">
      <c r="B62" s="743" t="s">
        <v>33</v>
      </c>
      <c r="C62" s="743"/>
      <c r="D62" s="251" t="s">
        <v>34</v>
      </c>
      <c r="E62" s="744" t="s">
        <v>300</v>
      </c>
      <c r="F62" s="744"/>
      <c r="G62" s="744"/>
      <c r="H62" s="744"/>
    </row>
    <row r="63" spans="1:8" ht="23.25" customHeight="1" x14ac:dyDescent="0.25">
      <c r="B63" s="745" t="s">
        <v>37</v>
      </c>
      <c r="C63" s="745"/>
      <c r="D63" s="746" t="s">
        <v>38</v>
      </c>
      <c r="E63" s="253" t="s">
        <v>301</v>
      </c>
      <c r="F63" s="253" t="s">
        <v>302</v>
      </c>
      <c r="G63" s="253" t="s">
        <v>303</v>
      </c>
      <c r="H63" s="252" t="s">
        <v>303</v>
      </c>
    </row>
    <row r="64" spans="1:8" ht="13.5" customHeight="1" x14ac:dyDescent="0.25">
      <c r="B64" s="747" t="s">
        <v>197</v>
      </c>
      <c r="C64" s="747" t="s">
        <v>47</v>
      </c>
      <c r="D64" s="746"/>
      <c r="E64" s="253" t="s">
        <v>48</v>
      </c>
      <c r="F64" s="253" t="s">
        <v>304</v>
      </c>
      <c r="G64" s="253" t="s">
        <v>52</v>
      </c>
      <c r="H64" s="745" t="s">
        <v>305</v>
      </c>
    </row>
    <row r="65" spans="1:8" ht="13.5" x14ac:dyDescent="0.25">
      <c r="B65" s="747"/>
      <c r="C65" s="747"/>
      <c r="D65" s="746"/>
      <c r="E65" s="253"/>
      <c r="F65" s="254" t="s">
        <v>306</v>
      </c>
      <c r="G65" s="255" t="s">
        <v>307</v>
      </c>
      <c r="H65" s="745"/>
    </row>
    <row r="66" spans="1:8" ht="13.5" x14ac:dyDescent="0.25">
      <c r="B66" s="747"/>
      <c r="C66" s="747"/>
      <c r="D66" s="746"/>
      <c r="E66" s="256" t="s">
        <v>61</v>
      </c>
      <c r="F66" s="257" t="s">
        <v>308</v>
      </c>
      <c r="G66" s="258" t="s">
        <v>309</v>
      </c>
      <c r="H66" s="258" t="s">
        <v>309</v>
      </c>
    </row>
    <row r="67" spans="1:8" ht="12" customHeight="1" x14ac:dyDescent="0.25">
      <c r="A67" s="21" t="s">
        <v>320</v>
      </c>
      <c r="B67" s="748" t="s">
        <v>310</v>
      </c>
      <c r="C67" s="748" t="s">
        <v>68</v>
      </c>
      <c r="D67" s="253" t="s">
        <v>311</v>
      </c>
      <c r="E67" s="259"/>
      <c r="F67" s="259"/>
      <c r="G67" s="259">
        <f>E67*F67</f>
        <v>0</v>
      </c>
      <c r="H67" s="259">
        <f>G67*44/12</f>
        <v>0</v>
      </c>
    </row>
    <row r="68" spans="1:8" x14ac:dyDescent="0.25">
      <c r="A68" s="21" t="s">
        <v>320</v>
      </c>
      <c r="B68" s="748"/>
      <c r="C68" s="748"/>
      <c r="D68" s="253" t="s">
        <v>312</v>
      </c>
      <c r="E68" s="259"/>
      <c r="F68" s="259"/>
      <c r="G68" s="259">
        <f>E68*F68</f>
        <v>0</v>
      </c>
      <c r="H68" s="259">
        <f>G68*44/12</f>
        <v>0</v>
      </c>
    </row>
    <row r="69" spans="1:8" x14ac:dyDescent="0.25">
      <c r="A69" s="21" t="s">
        <v>320</v>
      </c>
      <c r="B69" s="749" t="s">
        <v>292</v>
      </c>
      <c r="C69" s="749"/>
      <c r="D69" s="749"/>
      <c r="E69" s="260"/>
      <c r="F69" s="260"/>
      <c r="G69" s="261">
        <f>SUM(G67:G68)</f>
        <v>0</v>
      </c>
      <c r="H69" s="261">
        <f>SUM(H67:H68)</f>
        <v>0</v>
      </c>
    </row>
    <row r="70" spans="1:8" ht="12" customHeight="1" x14ac:dyDescent="0.25">
      <c r="A70" s="21" t="s">
        <v>320</v>
      </c>
      <c r="B70" s="745" t="s">
        <v>313</v>
      </c>
      <c r="C70" s="745" t="s">
        <v>68</v>
      </c>
      <c r="D70" s="253" t="s">
        <v>311</v>
      </c>
      <c r="E70" s="259"/>
      <c r="F70" s="259"/>
      <c r="G70" s="259">
        <f>E70*F70</f>
        <v>0</v>
      </c>
      <c r="H70" s="259">
        <f>G70*44/12</f>
        <v>0</v>
      </c>
    </row>
    <row r="71" spans="1:8" x14ac:dyDescent="0.25">
      <c r="A71" s="21" t="s">
        <v>320</v>
      </c>
      <c r="B71" s="745"/>
      <c r="C71" s="745"/>
      <c r="D71" s="253" t="s">
        <v>312</v>
      </c>
      <c r="E71" s="259"/>
      <c r="F71" s="259"/>
      <c r="G71" s="259">
        <f>E71*F71</f>
        <v>0</v>
      </c>
      <c r="H71" s="259">
        <f>G71*44/12</f>
        <v>0</v>
      </c>
    </row>
    <row r="72" spans="1:8" x14ac:dyDescent="0.25">
      <c r="A72" s="21" t="s">
        <v>320</v>
      </c>
      <c r="B72" s="749" t="s">
        <v>292</v>
      </c>
      <c r="C72" s="749"/>
      <c r="D72" s="749"/>
      <c r="E72" s="260"/>
      <c r="F72" s="260"/>
      <c r="G72" s="261">
        <f>SUM(G70:G71)</f>
        <v>0</v>
      </c>
      <c r="H72" s="261">
        <f>SUM(H70:H71)</f>
        <v>0</v>
      </c>
    </row>
    <row r="73" spans="1:8" ht="12" customHeight="1" x14ac:dyDescent="0.25">
      <c r="A73" s="21" t="s">
        <v>320</v>
      </c>
      <c r="B73" s="745" t="s">
        <v>314</v>
      </c>
      <c r="C73" s="745" t="s">
        <v>68</v>
      </c>
      <c r="D73" s="253" t="s">
        <v>311</v>
      </c>
      <c r="E73" s="259"/>
      <c r="F73" s="259"/>
      <c r="G73" s="259">
        <f>E73*F73</f>
        <v>0</v>
      </c>
      <c r="H73" s="259">
        <f>G73*44/12</f>
        <v>0</v>
      </c>
    </row>
    <row r="74" spans="1:8" x14ac:dyDescent="0.25">
      <c r="A74" s="21" t="s">
        <v>320</v>
      </c>
      <c r="B74" s="745"/>
      <c r="C74" s="745"/>
      <c r="D74" s="253" t="s">
        <v>312</v>
      </c>
      <c r="E74" s="259"/>
      <c r="F74" s="259"/>
      <c r="G74" s="259">
        <f>E74*F74</f>
        <v>0</v>
      </c>
      <c r="H74" s="259">
        <f>G74*44/12</f>
        <v>0</v>
      </c>
    </row>
    <row r="75" spans="1:8" x14ac:dyDescent="0.25">
      <c r="A75" s="21" t="s">
        <v>320</v>
      </c>
      <c r="B75" s="749" t="s">
        <v>292</v>
      </c>
      <c r="C75" s="749"/>
      <c r="D75" s="749"/>
      <c r="E75" s="260"/>
      <c r="F75" s="260"/>
      <c r="G75" s="261">
        <f>SUM(G73:G74)</f>
        <v>0</v>
      </c>
      <c r="H75" s="261">
        <f>SUM(H73:H74)</f>
        <v>0</v>
      </c>
    </row>
    <row r="76" spans="1:8" ht="12" customHeight="1" x14ac:dyDescent="0.25">
      <c r="A76" s="21" t="s">
        <v>320</v>
      </c>
      <c r="B76" s="745" t="s">
        <v>315</v>
      </c>
      <c r="C76" s="745" t="s">
        <v>68</v>
      </c>
      <c r="D76" s="253" t="s">
        <v>311</v>
      </c>
      <c r="E76" s="259"/>
      <c r="F76" s="259"/>
      <c r="G76" s="259">
        <f>E76*F76</f>
        <v>0</v>
      </c>
      <c r="H76" s="259">
        <f>G76*44/12</f>
        <v>0</v>
      </c>
    </row>
    <row r="77" spans="1:8" x14ac:dyDescent="0.25">
      <c r="A77" s="21" t="s">
        <v>320</v>
      </c>
      <c r="B77" s="745"/>
      <c r="C77" s="745"/>
      <c r="D77" s="253" t="s">
        <v>312</v>
      </c>
      <c r="E77" s="259"/>
      <c r="F77" s="259"/>
      <c r="G77" s="259">
        <f>E77*F77</f>
        <v>0</v>
      </c>
      <c r="H77" s="259">
        <f>G77*44/12</f>
        <v>0</v>
      </c>
    </row>
    <row r="78" spans="1:8" x14ac:dyDescent="0.25">
      <c r="A78" s="21" t="s">
        <v>320</v>
      </c>
      <c r="B78" s="749" t="s">
        <v>292</v>
      </c>
      <c r="C78" s="749"/>
      <c r="D78" s="749"/>
      <c r="E78" s="260"/>
      <c r="F78" s="260"/>
      <c r="G78" s="261">
        <f>SUM(G76:G77)</f>
        <v>0</v>
      </c>
      <c r="H78" s="261">
        <f>SUM(H76:H77)</f>
        <v>0</v>
      </c>
    </row>
    <row r="79" spans="1:8" ht="12" customHeight="1" x14ac:dyDescent="0.25">
      <c r="A79" s="21" t="s">
        <v>320</v>
      </c>
      <c r="B79" s="745" t="s">
        <v>316</v>
      </c>
      <c r="C79" s="745" t="s">
        <v>68</v>
      </c>
      <c r="D79" s="253" t="s">
        <v>311</v>
      </c>
      <c r="E79" s="259"/>
      <c r="F79" s="259"/>
      <c r="G79" s="259">
        <f>E79*F79</f>
        <v>0</v>
      </c>
      <c r="H79" s="259">
        <f>G79*44/12</f>
        <v>0</v>
      </c>
    </row>
    <row r="80" spans="1:8" x14ac:dyDescent="0.25">
      <c r="A80" s="21" t="s">
        <v>320</v>
      </c>
      <c r="B80" s="745"/>
      <c r="C80" s="745"/>
      <c r="D80" s="253" t="s">
        <v>312</v>
      </c>
      <c r="E80" s="259"/>
      <c r="F80" s="259"/>
      <c r="G80" s="259">
        <f>E80*F80</f>
        <v>0</v>
      </c>
      <c r="H80" s="259">
        <f>G80*44/12</f>
        <v>0</v>
      </c>
    </row>
    <row r="81" spans="1:8" x14ac:dyDescent="0.25">
      <c r="A81" s="21" t="s">
        <v>320</v>
      </c>
      <c r="B81" s="749" t="s">
        <v>292</v>
      </c>
      <c r="C81" s="749"/>
      <c r="D81" s="749"/>
      <c r="E81" s="260"/>
      <c r="F81" s="260"/>
      <c r="G81" s="261">
        <f>SUM(G79:G80)</f>
        <v>0</v>
      </c>
      <c r="H81" s="261">
        <f>SUM(H79:H80)</f>
        <v>0</v>
      </c>
    </row>
    <row r="82" spans="1:8" x14ac:dyDescent="0.25">
      <c r="A82" s="21" t="s">
        <v>320</v>
      </c>
      <c r="B82" s="750" t="s">
        <v>91</v>
      </c>
      <c r="C82" s="750"/>
      <c r="D82" s="750"/>
      <c r="E82" s="262"/>
      <c r="F82" s="262"/>
      <c r="G82" s="261">
        <f>G81+G78+G75+G72+G69</f>
        <v>0</v>
      </c>
      <c r="H82" s="261">
        <f>H81+H78+H75+H72+H69</f>
        <v>0</v>
      </c>
    </row>
    <row r="83" spans="1:8" ht="14" x14ac:dyDescent="0.25">
      <c r="B83" s="751" t="s">
        <v>317</v>
      </c>
      <c r="C83" s="751"/>
      <c r="D83" s="751"/>
      <c r="E83" s="751"/>
      <c r="F83" s="751"/>
      <c r="G83" s="751"/>
    </row>
    <row r="84" spans="1:8" x14ac:dyDescent="0.25">
      <c r="B84" s="21" t="s">
        <v>318</v>
      </c>
    </row>
    <row r="85" spans="1:8" ht="12" customHeight="1" x14ac:dyDescent="0.25">
      <c r="A85" s="21" t="str">
        <f>D85</f>
        <v>Arica y Parinacota</v>
      </c>
      <c r="B85" s="738" t="s">
        <v>260</v>
      </c>
      <c r="C85" s="738"/>
      <c r="D85" s="739" t="s">
        <v>94</v>
      </c>
      <c r="E85" s="739"/>
      <c r="F85" s="739"/>
      <c r="G85" s="739"/>
      <c r="H85" s="739"/>
    </row>
    <row r="86" spans="1:8" ht="13.5" customHeight="1" x14ac:dyDescent="0.25">
      <c r="B86" s="740" t="s">
        <v>5</v>
      </c>
      <c r="C86" s="740"/>
      <c r="D86" s="741" t="s">
        <v>26</v>
      </c>
      <c r="E86" s="741"/>
      <c r="F86" s="741"/>
      <c r="G86" s="741"/>
      <c r="H86" s="741"/>
    </row>
    <row r="87" spans="1:8" ht="24" customHeight="1" x14ac:dyDescent="0.25">
      <c r="B87" s="740" t="s">
        <v>27</v>
      </c>
      <c r="C87" s="740"/>
      <c r="D87" s="741" t="s">
        <v>298</v>
      </c>
      <c r="E87" s="741"/>
      <c r="F87" s="741"/>
      <c r="G87" s="741"/>
      <c r="H87" s="741"/>
    </row>
    <row r="88" spans="1:8" ht="12" customHeight="1" x14ac:dyDescent="0.25">
      <c r="B88" s="740" t="s">
        <v>29</v>
      </c>
      <c r="C88" s="740"/>
      <c r="D88" s="741" t="s">
        <v>191</v>
      </c>
      <c r="E88" s="741"/>
      <c r="F88" s="741"/>
      <c r="G88" s="741"/>
      <c r="H88" s="741"/>
    </row>
    <row r="89" spans="1:8" ht="12" customHeight="1" x14ac:dyDescent="0.25">
      <c r="B89" s="740" t="s">
        <v>31</v>
      </c>
      <c r="C89" s="740"/>
      <c r="D89" s="742" t="s">
        <v>299</v>
      </c>
      <c r="E89" s="742"/>
      <c r="F89" s="742"/>
      <c r="G89" s="742"/>
      <c r="H89" s="742"/>
    </row>
    <row r="90" spans="1:8" ht="12" customHeight="1" x14ac:dyDescent="0.25">
      <c r="B90" s="743" t="s">
        <v>33</v>
      </c>
      <c r="C90" s="743"/>
      <c r="D90" s="251" t="s">
        <v>34</v>
      </c>
      <c r="E90" s="744" t="s">
        <v>300</v>
      </c>
      <c r="F90" s="744"/>
      <c r="G90" s="744"/>
      <c r="H90" s="744"/>
    </row>
    <row r="91" spans="1:8" ht="23.25" customHeight="1" x14ac:dyDescent="0.25">
      <c r="B91" s="745" t="s">
        <v>37</v>
      </c>
      <c r="C91" s="745"/>
      <c r="D91" s="746" t="s">
        <v>38</v>
      </c>
      <c r="E91" s="253" t="s">
        <v>301</v>
      </c>
      <c r="F91" s="253" t="s">
        <v>302</v>
      </c>
      <c r="G91" s="253" t="s">
        <v>303</v>
      </c>
      <c r="H91" s="252" t="s">
        <v>303</v>
      </c>
    </row>
    <row r="92" spans="1:8" ht="13.5" customHeight="1" x14ac:dyDescent="0.25">
      <c r="B92" s="747" t="s">
        <v>197</v>
      </c>
      <c r="C92" s="747" t="s">
        <v>47</v>
      </c>
      <c r="D92" s="746"/>
      <c r="E92" s="253" t="s">
        <v>48</v>
      </c>
      <c r="F92" s="253" t="s">
        <v>304</v>
      </c>
      <c r="G92" s="253" t="s">
        <v>52</v>
      </c>
      <c r="H92" s="745" t="s">
        <v>305</v>
      </c>
    </row>
    <row r="93" spans="1:8" ht="13.5" x14ac:dyDescent="0.25">
      <c r="B93" s="747"/>
      <c r="C93" s="747"/>
      <c r="D93" s="746"/>
      <c r="E93" s="253"/>
      <c r="F93" s="254" t="s">
        <v>306</v>
      </c>
      <c r="G93" s="255" t="s">
        <v>307</v>
      </c>
      <c r="H93" s="745"/>
    </row>
    <row r="94" spans="1:8" ht="13.5" x14ac:dyDescent="0.25">
      <c r="B94" s="747"/>
      <c r="C94" s="747"/>
      <c r="D94" s="746"/>
      <c r="E94" s="256" t="s">
        <v>61</v>
      </c>
      <c r="F94" s="257" t="s">
        <v>308</v>
      </c>
      <c r="G94" s="258" t="s">
        <v>309</v>
      </c>
      <c r="H94" s="258" t="s">
        <v>309</v>
      </c>
    </row>
    <row r="95" spans="1:8" ht="12" customHeight="1" x14ac:dyDescent="0.25">
      <c r="A95" s="21" t="s">
        <v>94</v>
      </c>
      <c r="B95" s="748" t="s">
        <v>310</v>
      </c>
      <c r="C95" s="748" t="s">
        <v>68</v>
      </c>
      <c r="D95" s="253" t="s">
        <v>311</v>
      </c>
      <c r="E95" s="259"/>
      <c r="F95" s="259"/>
      <c r="G95" s="259">
        <f>E95*F95</f>
        <v>0</v>
      </c>
      <c r="H95" s="259">
        <f>G95*44/12</f>
        <v>0</v>
      </c>
    </row>
    <row r="96" spans="1:8" x14ac:dyDescent="0.25">
      <c r="A96" s="21" t="s">
        <v>94</v>
      </c>
      <c r="B96" s="748"/>
      <c r="C96" s="748"/>
      <c r="D96" s="253" t="s">
        <v>312</v>
      </c>
      <c r="E96" s="259"/>
      <c r="F96" s="259"/>
      <c r="G96" s="259">
        <f>E96*F96</f>
        <v>0</v>
      </c>
      <c r="H96" s="259">
        <f>G96*44/12</f>
        <v>0</v>
      </c>
    </row>
    <row r="97" spans="1:8" x14ac:dyDescent="0.25">
      <c r="A97" s="21" t="s">
        <v>94</v>
      </c>
      <c r="B97" s="749" t="s">
        <v>292</v>
      </c>
      <c r="C97" s="749"/>
      <c r="D97" s="749"/>
      <c r="E97" s="260"/>
      <c r="F97" s="260"/>
      <c r="G97" s="261">
        <f>SUM(G95:G96)</f>
        <v>0</v>
      </c>
      <c r="H97" s="261">
        <f>SUM(H95:H96)</f>
        <v>0</v>
      </c>
    </row>
    <row r="98" spans="1:8" ht="12" customHeight="1" x14ac:dyDescent="0.25">
      <c r="A98" s="21" t="s">
        <v>94</v>
      </c>
      <c r="B98" s="745" t="s">
        <v>313</v>
      </c>
      <c r="C98" s="745" t="s">
        <v>68</v>
      </c>
      <c r="D98" s="253" t="s">
        <v>311</v>
      </c>
      <c r="E98" s="259"/>
      <c r="F98" s="259"/>
      <c r="G98" s="259">
        <f>E98*F98</f>
        <v>0</v>
      </c>
      <c r="H98" s="259">
        <f>G98*44/12</f>
        <v>0</v>
      </c>
    </row>
    <row r="99" spans="1:8" x14ac:dyDescent="0.25">
      <c r="A99" s="21" t="s">
        <v>94</v>
      </c>
      <c r="B99" s="745"/>
      <c r="C99" s="745"/>
      <c r="D99" s="253" t="s">
        <v>312</v>
      </c>
      <c r="E99" s="259"/>
      <c r="F99" s="259"/>
      <c r="G99" s="259">
        <f>E99*F99</f>
        <v>0</v>
      </c>
      <c r="H99" s="259">
        <f>G99*44/12</f>
        <v>0</v>
      </c>
    </row>
    <row r="100" spans="1:8" x14ac:dyDescent="0.25">
      <c r="A100" s="21" t="s">
        <v>94</v>
      </c>
      <c r="B100" s="749" t="s">
        <v>292</v>
      </c>
      <c r="C100" s="749"/>
      <c r="D100" s="749"/>
      <c r="E100" s="260"/>
      <c r="F100" s="260"/>
      <c r="G100" s="261">
        <f>SUM(G98:G99)</f>
        <v>0</v>
      </c>
      <c r="H100" s="261">
        <f>SUM(H98:H99)</f>
        <v>0</v>
      </c>
    </row>
    <row r="101" spans="1:8" ht="12" customHeight="1" x14ac:dyDescent="0.25">
      <c r="A101" s="21" t="s">
        <v>94</v>
      </c>
      <c r="B101" s="745" t="s">
        <v>314</v>
      </c>
      <c r="C101" s="745" t="s">
        <v>68</v>
      </c>
      <c r="D101" s="253" t="s">
        <v>311</v>
      </c>
      <c r="E101" s="259"/>
      <c r="F101" s="259"/>
      <c r="G101" s="259">
        <f>E101*F101</f>
        <v>0</v>
      </c>
      <c r="H101" s="259">
        <f>G101*44/12</f>
        <v>0</v>
      </c>
    </row>
    <row r="102" spans="1:8" x14ac:dyDescent="0.25">
      <c r="A102" s="21" t="s">
        <v>94</v>
      </c>
      <c r="B102" s="745"/>
      <c r="C102" s="745"/>
      <c r="D102" s="253" t="s">
        <v>312</v>
      </c>
      <c r="E102" s="259"/>
      <c r="F102" s="259"/>
      <c r="G102" s="259">
        <f>E102*F102</f>
        <v>0</v>
      </c>
      <c r="H102" s="259">
        <f>G102*44/12</f>
        <v>0</v>
      </c>
    </row>
    <row r="103" spans="1:8" x14ac:dyDescent="0.25">
      <c r="A103" s="21" t="s">
        <v>94</v>
      </c>
      <c r="B103" s="749" t="s">
        <v>292</v>
      </c>
      <c r="C103" s="749"/>
      <c r="D103" s="749"/>
      <c r="E103" s="260"/>
      <c r="F103" s="260"/>
      <c r="G103" s="261">
        <f>SUM(G101:G102)</f>
        <v>0</v>
      </c>
      <c r="H103" s="261">
        <f>SUM(H101:H102)</f>
        <v>0</v>
      </c>
    </row>
    <row r="104" spans="1:8" ht="12" customHeight="1" x14ac:dyDescent="0.25">
      <c r="A104" s="21" t="s">
        <v>94</v>
      </c>
      <c r="B104" s="745" t="s">
        <v>315</v>
      </c>
      <c r="C104" s="745" t="s">
        <v>68</v>
      </c>
      <c r="D104" s="253" t="s">
        <v>311</v>
      </c>
      <c r="E104" s="259"/>
      <c r="F104" s="259"/>
      <c r="G104" s="259">
        <f>E104*F104</f>
        <v>0</v>
      </c>
      <c r="H104" s="259">
        <f>G104*44/12</f>
        <v>0</v>
      </c>
    </row>
    <row r="105" spans="1:8" x14ac:dyDescent="0.25">
      <c r="A105" s="21" t="s">
        <v>94</v>
      </c>
      <c r="B105" s="745"/>
      <c r="C105" s="745"/>
      <c r="D105" s="253" t="s">
        <v>312</v>
      </c>
      <c r="E105" s="259"/>
      <c r="F105" s="259"/>
      <c r="G105" s="259">
        <f>E105*F105</f>
        <v>0</v>
      </c>
      <c r="H105" s="259">
        <f>G105*44/12</f>
        <v>0</v>
      </c>
    </row>
    <row r="106" spans="1:8" x14ac:dyDescent="0.25">
      <c r="A106" s="21" t="s">
        <v>94</v>
      </c>
      <c r="B106" s="749" t="s">
        <v>292</v>
      </c>
      <c r="C106" s="749"/>
      <c r="D106" s="749"/>
      <c r="E106" s="260"/>
      <c r="F106" s="260"/>
      <c r="G106" s="261">
        <f>SUM(G104:G105)</f>
        <v>0</v>
      </c>
      <c r="H106" s="261">
        <f>SUM(H104:H105)</f>
        <v>0</v>
      </c>
    </row>
    <row r="107" spans="1:8" ht="12" customHeight="1" x14ac:dyDescent="0.25">
      <c r="A107" s="21" t="s">
        <v>94</v>
      </c>
      <c r="B107" s="745" t="s">
        <v>316</v>
      </c>
      <c r="C107" s="745" t="s">
        <v>68</v>
      </c>
      <c r="D107" s="253" t="s">
        <v>311</v>
      </c>
      <c r="E107" s="259"/>
      <c r="F107" s="259"/>
      <c r="G107" s="259">
        <f>E107*F107</f>
        <v>0</v>
      </c>
      <c r="H107" s="259">
        <f>G107*44/12</f>
        <v>0</v>
      </c>
    </row>
    <row r="108" spans="1:8" x14ac:dyDescent="0.25">
      <c r="A108" s="21" t="s">
        <v>94</v>
      </c>
      <c r="B108" s="745"/>
      <c r="C108" s="745"/>
      <c r="D108" s="253" t="s">
        <v>312</v>
      </c>
      <c r="E108" s="259"/>
      <c r="F108" s="259"/>
      <c r="G108" s="259">
        <f>E108*F108</f>
        <v>0</v>
      </c>
      <c r="H108" s="259">
        <f>G108*44/12</f>
        <v>0</v>
      </c>
    </row>
    <row r="109" spans="1:8" x14ac:dyDescent="0.25">
      <c r="A109" s="21" t="s">
        <v>94</v>
      </c>
      <c r="B109" s="749" t="s">
        <v>292</v>
      </c>
      <c r="C109" s="749"/>
      <c r="D109" s="749"/>
      <c r="E109" s="260"/>
      <c r="F109" s="260"/>
      <c r="G109" s="261">
        <f>SUM(G107:G108)</f>
        <v>0</v>
      </c>
      <c r="H109" s="261">
        <f>SUM(H107:H108)</f>
        <v>0</v>
      </c>
    </row>
    <row r="110" spans="1:8" x14ac:dyDescent="0.25">
      <c r="A110" s="21" t="s">
        <v>94</v>
      </c>
      <c r="B110" s="750" t="s">
        <v>91</v>
      </c>
      <c r="C110" s="750"/>
      <c r="D110" s="750"/>
      <c r="E110" s="262"/>
      <c r="F110" s="262"/>
      <c r="G110" s="261">
        <f>G109+G106+G103+G100+G97</f>
        <v>0</v>
      </c>
      <c r="H110" s="261">
        <f>H109+H106+H103+H100+H97</f>
        <v>0</v>
      </c>
    </row>
    <row r="111" spans="1:8" ht="14" x14ac:dyDescent="0.25">
      <c r="B111" s="751" t="s">
        <v>317</v>
      </c>
      <c r="C111" s="751"/>
      <c r="D111" s="751"/>
      <c r="E111" s="751"/>
      <c r="F111" s="751"/>
      <c r="G111" s="751"/>
    </row>
    <row r="112" spans="1:8" x14ac:dyDescent="0.25">
      <c r="B112" s="21" t="s">
        <v>318</v>
      </c>
    </row>
    <row r="113" spans="1:8" ht="12" customHeight="1" x14ac:dyDescent="0.25">
      <c r="A113" s="21" t="str">
        <f>D113</f>
        <v>Tarapacá</v>
      </c>
      <c r="B113" s="738" t="s">
        <v>260</v>
      </c>
      <c r="C113" s="738"/>
      <c r="D113" s="739" t="s">
        <v>95</v>
      </c>
      <c r="E113" s="739"/>
      <c r="F113" s="739"/>
      <c r="G113" s="739"/>
      <c r="H113" s="739"/>
    </row>
    <row r="114" spans="1:8" ht="12" customHeight="1" x14ac:dyDescent="0.25">
      <c r="B114" s="740" t="s">
        <v>5</v>
      </c>
      <c r="C114" s="740"/>
      <c r="D114" s="741" t="s">
        <v>26</v>
      </c>
      <c r="E114" s="741"/>
      <c r="F114" s="741"/>
      <c r="G114" s="741"/>
      <c r="H114" s="741"/>
    </row>
    <row r="115" spans="1:8" ht="12" customHeight="1" x14ac:dyDescent="0.25">
      <c r="B115" s="740" t="s">
        <v>27</v>
      </c>
      <c r="C115" s="740"/>
      <c r="D115" s="741" t="s">
        <v>298</v>
      </c>
      <c r="E115" s="741"/>
      <c r="F115" s="741"/>
      <c r="G115" s="741"/>
      <c r="H115" s="741"/>
    </row>
    <row r="116" spans="1:8" ht="12" customHeight="1" x14ac:dyDescent="0.25">
      <c r="B116" s="740" t="s">
        <v>29</v>
      </c>
      <c r="C116" s="740"/>
      <c r="D116" s="741" t="s">
        <v>191</v>
      </c>
      <c r="E116" s="741"/>
      <c r="F116" s="741"/>
      <c r="G116" s="741"/>
      <c r="H116" s="741"/>
    </row>
    <row r="117" spans="1:8" ht="12" customHeight="1" x14ac:dyDescent="0.25">
      <c r="B117" s="740" t="s">
        <v>31</v>
      </c>
      <c r="C117" s="740"/>
      <c r="D117" s="742" t="s">
        <v>299</v>
      </c>
      <c r="E117" s="742"/>
      <c r="F117" s="742"/>
      <c r="G117" s="742"/>
      <c r="H117" s="742"/>
    </row>
    <row r="118" spans="1:8" ht="12" customHeight="1" x14ac:dyDescent="0.25">
      <c r="B118" s="743" t="s">
        <v>33</v>
      </c>
      <c r="C118" s="743"/>
      <c r="D118" s="251" t="s">
        <v>34</v>
      </c>
      <c r="E118" s="752" t="s">
        <v>300</v>
      </c>
      <c r="F118" s="752"/>
      <c r="G118" s="752"/>
      <c r="H118" s="752"/>
    </row>
    <row r="119" spans="1:8" ht="23.25" customHeight="1" x14ac:dyDescent="0.25">
      <c r="B119" s="745" t="s">
        <v>37</v>
      </c>
      <c r="C119" s="745"/>
      <c r="D119" s="746" t="s">
        <v>38</v>
      </c>
      <c r="E119" s="253" t="s">
        <v>301</v>
      </c>
      <c r="F119" s="253" t="s">
        <v>302</v>
      </c>
      <c r="G119" s="253" t="s">
        <v>303</v>
      </c>
      <c r="H119" s="252" t="s">
        <v>303</v>
      </c>
    </row>
    <row r="120" spans="1:8" ht="13.5" customHeight="1" x14ac:dyDescent="0.25">
      <c r="B120" s="747" t="s">
        <v>197</v>
      </c>
      <c r="C120" s="747" t="s">
        <v>47</v>
      </c>
      <c r="D120" s="746"/>
      <c r="E120" s="253" t="s">
        <v>48</v>
      </c>
      <c r="F120" s="253" t="s">
        <v>304</v>
      </c>
      <c r="G120" s="253" t="s">
        <v>52</v>
      </c>
      <c r="H120" s="745" t="s">
        <v>305</v>
      </c>
    </row>
    <row r="121" spans="1:8" ht="13.5" x14ac:dyDescent="0.25">
      <c r="B121" s="747"/>
      <c r="C121" s="747"/>
      <c r="D121" s="746"/>
      <c r="E121" s="253"/>
      <c r="F121" s="254" t="s">
        <v>306</v>
      </c>
      <c r="G121" s="255" t="s">
        <v>307</v>
      </c>
      <c r="H121" s="745"/>
    </row>
    <row r="122" spans="1:8" ht="13.5" x14ac:dyDescent="0.25">
      <c r="B122" s="747"/>
      <c r="C122" s="747"/>
      <c r="D122" s="746"/>
      <c r="E122" s="256" t="s">
        <v>61</v>
      </c>
      <c r="F122" s="257" t="s">
        <v>308</v>
      </c>
      <c r="G122" s="258" t="s">
        <v>309</v>
      </c>
      <c r="H122" s="258" t="s">
        <v>309</v>
      </c>
    </row>
    <row r="123" spans="1:8" ht="12" customHeight="1" x14ac:dyDescent="0.25">
      <c r="A123" s="21" t="s">
        <v>95</v>
      </c>
      <c r="B123" s="748" t="s">
        <v>310</v>
      </c>
      <c r="C123" s="748" t="s">
        <v>68</v>
      </c>
      <c r="D123" s="253" t="s">
        <v>311</v>
      </c>
      <c r="E123" s="259"/>
      <c r="F123" s="259"/>
      <c r="G123" s="259">
        <f>E123*F123</f>
        <v>0</v>
      </c>
      <c r="H123" s="259">
        <f>G123*44/12</f>
        <v>0</v>
      </c>
    </row>
    <row r="124" spans="1:8" x14ac:dyDescent="0.25">
      <c r="A124" s="21" t="s">
        <v>95</v>
      </c>
      <c r="B124" s="748"/>
      <c r="C124" s="748"/>
      <c r="D124" s="253" t="s">
        <v>312</v>
      </c>
      <c r="E124" s="259"/>
      <c r="F124" s="259"/>
      <c r="G124" s="259">
        <f>E124*F124</f>
        <v>0</v>
      </c>
      <c r="H124" s="259">
        <f>G124*44/12</f>
        <v>0</v>
      </c>
    </row>
    <row r="125" spans="1:8" x14ac:dyDescent="0.25">
      <c r="A125" s="21" t="s">
        <v>95</v>
      </c>
      <c r="B125" s="749" t="s">
        <v>292</v>
      </c>
      <c r="C125" s="749"/>
      <c r="D125" s="749"/>
      <c r="E125" s="260"/>
      <c r="F125" s="260"/>
      <c r="G125" s="261">
        <f>SUM(G123:G124)</f>
        <v>0</v>
      </c>
      <c r="H125" s="261">
        <f>SUM(H123:H124)</f>
        <v>0</v>
      </c>
    </row>
    <row r="126" spans="1:8" ht="12" customHeight="1" x14ac:dyDescent="0.25">
      <c r="A126" s="21" t="s">
        <v>95</v>
      </c>
      <c r="B126" s="745" t="s">
        <v>313</v>
      </c>
      <c r="C126" s="745" t="s">
        <v>68</v>
      </c>
      <c r="D126" s="253" t="s">
        <v>311</v>
      </c>
      <c r="E126" s="259"/>
      <c r="F126" s="259"/>
      <c r="G126" s="259">
        <f>E126*F126</f>
        <v>0</v>
      </c>
      <c r="H126" s="259">
        <f>G126*44/12</f>
        <v>0</v>
      </c>
    </row>
    <row r="127" spans="1:8" x14ac:dyDescent="0.25">
      <c r="A127" s="21" t="s">
        <v>95</v>
      </c>
      <c r="B127" s="745"/>
      <c r="C127" s="745"/>
      <c r="D127" s="253" t="s">
        <v>312</v>
      </c>
      <c r="E127" s="259"/>
      <c r="F127" s="259"/>
      <c r="G127" s="259">
        <f>E127*F127</f>
        <v>0</v>
      </c>
      <c r="H127" s="259">
        <f>G127*44/12</f>
        <v>0</v>
      </c>
    </row>
    <row r="128" spans="1:8" x14ac:dyDescent="0.25">
      <c r="A128" s="21" t="s">
        <v>95</v>
      </c>
      <c r="B128" s="749" t="s">
        <v>292</v>
      </c>
      <c r="C128" s="749"/>
      <c r="D128" s="749"/>
      <c r="E128" s="260"/>
      <c r="F128" s="260"/>
      <c r="G128" s="261">
        <f>SUM(G126:G127)</f>
        <v>0</v>
      </c>
      <c r="H128" s="261">
        <f>SUM(H126:H127)</f>
        <v>0</v>
      </c>
    </row>
    <row r="129" spans="1:8" ht="12" customHeight="1" x14ac:dyDescent="0.25">
      <c r="A129" s="21" t="s">
        <v>95</v>
      </c>
      <c r="B129" s="745" t="s">
        <v>314</v>
      </c>
      <c r="C129" s="745" t="s">
        <v>68</v>
      </c>
      <c r="D129" s="253" t="s">
        <v>311</v>
      </c>
      <c r="E129" s="259"/>
      <c r="F129" s="259"/>
      <c r="G129" s="259">
        <f>E129*F129</f>
        <v>0</v>
      </c>
      <c r="H129" s="259">
        <f>G129*44/12</f>
        <v>0</v>
      </c>
    </row>
    <row r="130" spans="1:8" x14ac:dyDescent="0.25">
      <c r="A130" s="21" t="s">
        <v>95</v>
      </c>
      <c r="B130" s="745"/>
      <c r="C130" s="745"/>
      <c r="D130" s="253" t="s">
        <v>312</v>
      </c>
      <c r="E130" s="259"/>
      <c r="F130" s="259"/>
      <c r="G130" s="259">
        <f>E130*F130</f>
        <v>0</v>
      </c>
      <c r="H130" s="259">
        <f>G130*44/12</f>
        <v>0</v>
      </c>
    </row>
    <row r="131" spans="1:8" x14ac:dyDescent="0.25">
      <c r="A131" s="21" t="s">
        <v>95</v>
      </c>
      <c r="B131" s="749" t="s">
        <v>292</v>
      </c>
      <c r="C131" s="749"/>
      <c r="D131" s="749"/>
      <c r="E131" s="260"/>
      <c r="F131" s="260"/>
      <c r="G131" s="261">
        <f>SUM(G129:G130)</f>
        <v>0</v>
      </c>
      <c r="H131" s="261">
        <f>SUM(H129:H130)</f>
        <v>0</v>
      </c>
    </row>
    <row r="132" spans="1:8" ht="12" customHeight="1" x14ac:dyDescent="0.25">
      <c r="A132" s="21" t="s">
        <v>95</v>
      </c>
      <c r="B132" s="745" t="s">
        <v>315</v>
      </c>
      <c r="C132" s="745" t="s">
        <v>68</v>
      </c>
      <c r="D132" s="253" t="s">
        <v>311</v>
      </c>
      <c r="E132" s="259"/>
      <c r="F132" s="259"/>
      <c r="G132" s="259">
        <f>E132*F132</f>
        <v>0</v>
      </c>
      <c r="H132" s="259">
        <f>G132*44/12</f>
        <v>0</v>
      </c>
    </row>
    <row r="133" spans="1:8" x14ac:dyDescent="0.25">
      <c r="A133" s="21" t="s">
        <v>95</v>
      </c>
      <c r="B133" s="745"/>
      <c r="C133" s="745"/>
      <c r="D133" s="253" t="s">
        <v>312</v>
      </c>
      <c r="E133" s="259"/>
      <c r="F133" s="259"/>
      <c r="G133" s="259">
        <f>E133*F133</f>
        <v>0</v>
      </c>
      <c r="H133" s="259">
        <f>G133*44/12</f>
        <v>0</v>
      </c>
    </row>
    <row r="134" spans="1:8" x14ac:dyDescent="0.25">
      <c r="A134" s="21" t="s">
        <v>95</v>
      </c>
      <c r="B134" s="749" t="s">
        <v>292</v>
      </c>
      <c r="C134" s="749"/>
      <c r="D134" s="749"/>
      <c r="E134" s="260"/>
      <c r="F134" s="260"/>
      <c r="G134" s="261">
        <f>SUM(G132:G133)</f>
        <v>0</v>
      </c>
      <c r="H134" s="261">
        <f>SUM(H132:H133)</f>
        <v>0</v>
      </c>
    </row>
    <row r="135" spans="1:8" ht="12" customHeight="1" x14ac:dyDescent="0.25">
      <c r="A135" s="21" t="s">
        <v>95</v>
      </c>
      <c r="B135" s="745" t="s">
        <v>316</v>
      </c>
      <c r="C135" s="745" t="s">
        <v>68</v>
      </c>
      <c r="D135" s="253" t="s">
        <v>311</v>
      </c>
      <c r="E135" s="259"/>
      <c r="F135" s="259"/>
      <c r="G135" s="259">
        <f>E135*F135</f>
        <v>0</v>
      </c>
      <c r="H135" s="259">
        <f>G135*44/12</f>
        <v>0</v>
      </c>
    </row>
    <row r="136" spans="1:8" x14ac:dyDescent="0.25">
      <c r="A136" s="21" t="s">
        <v>95</v>
      </c>
      <c r="B136" s="745"/>
      <c r="C136" s="745"/>
      <c r="D136" s="253" t="s">
        <v>312</v>
      </c>
      <c r="E136" s="259"/>
      <c r="F136" s="259"/>
      <c r="G136" s="259">
        <f>E136*F136</f>
        <v>0</v>
      </c>
      <c r="H136" s="259">
        <f>G136*44/12</f>
        <v>0</v>
      </c>
    </row>
    <row r="137" spans="1:8" x14ac:dyDescent="0.25">
      <c r="A137" s="21" t="s">
        <v>95</v>
      </c>
      <c r="B137" s="749" t="s">
        <v>292</v>
      </c>
      <c r="C137" s="749"/>
      <c r="D137" s="749"/>
      <c r="E137" s="260"/>
      <c r="F137" s="260"/>
      <c r="G137" s="261">
        <f>SUM(G135:G136)</f>
        <v>0</v>
      </c>
      <c r="H137" s="261">
        <f>SUM(H135:H136)</f>
        <v>0</v>
      </c>
    </row>
    <row r="138" spans="1:8" x14ac:dyDescent="0.25">
      <c r="A138" s="21" t="s">
        <v>95</v>
      </c>
      <c r="B138" s="750" t="s">
        <v>91</v>
      </c>
      <c r="C138" s="750"/>
      <c r="D138" s="750"/>
      <c r="E138" s="262"/>
      <c r="F138" s="262"/>
      <c r="G138" s="261">
        <f>G137+G134+G131+G128+G125</f>
        <v>0</v>
      </c>
      <c r="H138" s="261">
        <f>H137+H134+H131+H128+H125</f>
        <v>0</v>
      </c>
    </row>
    <row r="139" spans="1:8" ht="14" x14ac:dyDescent="0.25">
      <c r="B139" s="751" t="s">
        <v>317</v>
      </c>
      <c r="C139" s="751"/>
      <c r="D139" s="751"/>
      <c r="E139" s="751"/>
      <c r="F139" s="751"/>
      <c r="G139" s="751"/>
    </row>
    <row r="140" spans="1:8" x14ac:dyDescent="0.25">
      <c r="B140" s="21" t="s">
        <v>318</v>
      </c>
    </row>
    <row r="141" spans="1:8" ht="12" customHeight="1" x14ac:dyDescent="0.25">
      <c r="A141" s="21" t="str">
        <f>D141</f>
        <v>Antofagasta</v>
      </c>
      <c r="B141" s="738" t="s">
        <v>260</v>
      </c>
      <c r="C141" s="738"/>
      <c r="D141" s="739" t="s">
        <v>96</v>
      </c>
      <c r="E141" s="739"/>
      <c r="F141" s="739"/>
      <c r="G141" s="739"/>
      <c r="H141" s="739"/>
    </row>
    <row r="142" spans="1:8" ht="12" customHeight="1" x14ac:dyDescent="0.25">
      <c r="B142" s="740" t="s">
        <v>5</v>
      </c>
      <c r="C142" s="740"/>
      <c r="D142" s="741" t="s">
        <v>26</v>
      </c>
      <c r="E142" s="741"/>
      <c r="F142" s="741"/>
      <c r="G142" s="741"/>
      <c r="H142" s="741"/>
    </row>
    <row r="143" spans="1:8" ht="12" customHeight="1" x14ac:dyDescent="0.25">
      <c r="B143" s="740" t="s">
        <v>27</v>
      </c>
      <c r="C143" s="740"/>
      <c r="D143" s="741" t="s">
        <v>298</v>
      </c>
      <c r="E143" s="741"/>
      <c r="F143" s="741"/>
      <c r="G143" s="741"/>
      <c r="H143" s="741"/>
    </row>
    <row r="144" spans="1:8" ht="12" customHeight="1" x14ac:dyDescent="0.25">
      <c r="B144" s="740" t="s">
        <v>29</v>
      </c>
      <c r="C144" s="740"/>
      <c r="D144" s="741" t="s">
        <v>191</v>
      </c>
      <c r="E144" s="741"/>
      <c r="F144" s="741"/>
      <c r="G144" s="741"/>
      <c r="H144" s="741"/>
    </row>
    <row r="145" spans="1:8" ht="12" customHeight="1" x14ac:dyDescent="0.25">
      <c r="B145" s="740" t="s">
        <v>31</v>
      </c>
      <c r="C145" s="740"/>
      <c r="D145" s="742" t="s">
        <v>299</v>
      </c>
      <c r="E145" s="742"/>
      <c r="F145" s="742"/>
      <c r="G145" s="742"/>
      <c r="H145" s="742"/>
    </row>
    <row r="146" spans="1:8" ht="12" customHeight="1" x14ac:dyDescent="0.25">
      <c r="B146" s="743" t="s">
        <v>33</v>
      </c>
      <c r="C146" s="743"/>
      <c r="D146" s="251" t="s">
        <v>34</v>
      </c>
      <c r="E146" s="744" t="s">
        <v>300</v>
      </c>
      <c r="F146" s="744"/>
      <c r="G146" s="744"/>
      <c r="H146" s="744"/>
    </row>
    <row r="147" spans="1:8" ht="23.25" customHeight="1" x14ac:dyDescent="0.25">
      <c r="B147" s="745" t="s">
        <v>37</v>
      </c>
      <c r="C147" s="745"/>
      <c r="D147" s="746" t="s">
        <v>38</v>
      </c>
      <c r="E147" s="253" t="s">
        <v>301</v>
      </c>
      <c r="F147" s="253" t="s">
        <v>302</v>
      </c>
      <c r="G147" s="253" t="s">
        <v>303</v>
      </c>
      <c r="H147" s="252" t="s">
        <v>303</v>
      </c>
    </row>
    <row r="148" spans="1:8" ht="13.5" customHeight="1" x14ac:dyDescent="0.25">
      <c r="B148" s="747" t="s">
        <v>197</v>
      </c>
      <c r="C148" s="747" t="s">
        <v>47</v>
      </c>
      <c r="D148" s="746"/>
      <c r="E148" s="253" t="s">
        <v>48</v>
      </c>
      <c r="F148" s="253" t="s">
        <v>304</v>
      </c>
      <c r="G148" s="253" t="s">
        <v>52</v>
      </c>
      <c r="H148" s="745" t="s">
        <v>305</v>
      </c>
    </row>
    <row r="149" spans="1:8" ht="13.5" x14ac:dyDescent="0.25">
      <c r="B149" s="747"/>
      <c r="C149" s="747"/>
      <c r="D149" s="746"/>
      <c r="E149" s="253"/>
      <c r="F149" s="254" t="s">
        <v>306</v>
      </c>
      <c r="G149" s="255" t="s">
        <v>307</v>
      </c>
      <c r="H149" s="745"/>
    </row>
    <row r="150" spans="1:8" ht="13.5" x14ac:dyDescent="0.25">
      <c r="B150" s="747"/>
      <c r="C150" s="747"/>
      <c r="D150" s="746"/>
      <c r="E150" s="256" t="s">
        <v>61</v>
      </c>
      <c r="F150" s="257" t="s">
        <v>308</v>
      </c>
      <c r="G150" s="258" t="s">
        <v>309</v>
      </c>
      <c r="H150" s="258" t="s">
        <v>309</v>
      </c>
    </row>
    <row r="151" spans="1:8" ht="12" customHeight="1" x14ac:dyDescent="0.25">
      <c r="A151" s="21" t="s">
        <v>96</v>
      </c>
      <c r="B151" s="748" t="s">
        <v>310</v>
      </c>
      <c r="C151" s="748" t="s">
        <v>68</v>
      </c>
      <c r="D151" s="253" t="s">
        <v>311</v>
      </c>
      <c r="E151" s="259"/>
      <c r="F151" s="259"/>
      <c r="G151" s="259">
        <f>E151*F151</f>
        <v>0</v>
      </c>
      <c r="H151" s="259">
        <f>G151*44/12</f>
        <v>0</v>
      </c>
    </row>
    <row r="152" spans="1:8" x14ac:dyDescent="0.25">
      <c r="A152" s="21" t="s">
        <v>96</v>
      </c>
      <c r="B152" s="748"/>
      <c r="C152" s="748"/>
      <c r="D152" s="253" t="s">
        <v>312</v>
      </c>
      <c r="E152" s="259"/>
      <c r="F152" s="259"/>
      <c r="G152" s="259">
        <f>E152*F152</f>
        <v>0</v>
      </c>
      <c r="H152" s="259">
        <f>G152*44/12</f>
        <v>0</v>
      </c>
    </row>
    <row r="153" spans="1:8" x14ac:dyDescent="0.25">
      <c r="A153" s="21" t="s">
        <v>96</v>
      </c>
      <c r="B153" s="749" t="s">
        <v>292</v>
      </c>
      <c r="C153" s="749"/>
      <c r="D153" s="749"/>
      <c r="E153" s="260"/>
      <c r="F153" s="260"/>
      <c r="G153" s="261">
        <f>SUM(G151:G152)</f>
        <v>0</v>
      </c>
      <c r="H153" s="261">
        <f>SUM(H151:H152)</f>
        <v>0</v>
      </c>
    </row>
    <row r="154" spans="1:8" ht="12" customHeight="1" x14ac:dyDescent="0.25">
      <c r="A154" s="21" t="s">
        <v>96</v>
      </c>
      <c r="B154" s="745" t="s">
        <v>313</v>
      </c>
      <c r="C154" s="745" t="s">
        <v>68</v>
      </c>
      <c r="D154" s="253" t="s">
        <v>311</v>
      </c>
      <c r="E154" s="259"/>
      <c r="F154" s="259"/>
      <c r="G154" s="259">
        <f>E154*F154</f>
        <v>0</v>
      </c>
      <c r="H154" s="259">
        <f>G154*44/12</f>
        <v>0</v>
      </c>
    </row>
    <row r="155" spans="1:8" x14ac:dyDescent="0.25">
      <c r="A155" s="21" t="s">
        <v>96</v>
      </c>
      <c r="B155" s="745"/>
      <c r="C155" s="745"/>
      <c r="D155" s="253" t="s">
        <v>312</v>
      </c>
      <c r="E155" s="259"/>
      <c r="F155" s="259"/>
      <c r="G155" s="259">
        <f>E155*F155</f>
        <v>0</v>
      </c>
      <c r="H155" s="259">
        <f>G155*44/12</f>
        <v>0</v>
      </c>
    </row>
    <row r="156" spans="1:8" x14ac:dyDescent="0.25">
      <c r="A156" s="21" t="s">
        <v>96</v>
      </c>
      <c r="B156" s="749" t="s">
        <v>292</v>
      </c>
      <c r="C156" s="749"/>
      <c r="D156" s="749"/>
      <c r="E156" s="260"/>
      <c r="F156" s="260"/>
      <c r="G156" s="261">
        <f>SUM(G154:G155)</f>
        <v>0</v>
      </c>
      <c r="H156" s="261">
        <f>SUM(H154:H155)</f>
        <v>0</v>
      </c>
    </row>
    <row r="157" spans="1:8" ht="12" customHeight="1" x14ac:dyDescent="0.25">
      <c r="A157" s="21" t="s">
        <v>96</v>
      </c>
      <c r="B157" s="745" t="s">
        <v>314</v>
      </c>
      <c r="C157" s="745" t="s">
        <v>68</v>
      </c>
      <c r="D157" s="253" t="s">
        <v>311</v>
      </c>
      <c r="E157" s="259"/>
      <c r="F157" s="259"/>
      <c r="G157" s="259">
        <f>E157*F157</f>
        <v>0</v>
      </c>
      <c r="H157" s="259">
        <f>G157*44/12</f>
        <v>0</v>
      </c>
    </row>
    <row r="158" spans="1:8" x14ac:dyDescent="0.25">
      <c r="A158" s="21" t="s">
        <v>96</v>
      </c>
      <c r="B158" s="745"/>
      <c r="C158" s="745"/>
      <c r="D158" s="253" t="s">
        <v>312</v>
      </c>
      <c r="E158" s="259"/>
      <c r="F158" s="259"/>
      <c r="G158" s="259">
        <f>E158*F158</f>
        <v>0</v>
      </c>
      <c r="H158" s="259">
        <f>G158*44/12</f>
        <v>0</v>
      </c>
    </row>
    <row r="159" spans="1:8" x14ac:dyDescent="0.25">
      <c r="A159" s="21" t="s">
        <v>96</v>
      </c>
      <c r="B159" s="749" t="s">
        <v>292</v>
      </c>
      <c r="C159" s="749"/>
      <c r="D159" s="749"/>
      <c r="E159" s="260"/>
      <c r="F159" s="260"/>
      <c r="G159" s="261">
        <f>SUM(G157:G158)</f>
        <v>0</v>
      </c>
      <c r="H159" s="261">
        <f>SUM(H157:H158)</f>
        <v>0</v>
      </c>
    </row>
    <row r="160" spans="1:8" ht="12" customHeight="1" x14ac:dyDescent="0.25">
      <c r="A160" s="21" t="s">
        <v>96</v>
      </c>
      <c r="B160" s="745" t="s">
        <v>315</v>
      </c>
      <c r="C160" s="745" t="s">
        <v>68</v>
      </c>
      <c r="D160" s="253" t="s">
        <v>311</v>
      </c>
      <c r="E160" s="259"/>
      <c r="F160" s="259"/>
      <c r="G160" s="259">
        <f>E160*F160</f>
        <v>0</v>
      </c>
      <c r="H160" s="259">
        <f>G160*44/12</f>
        <v>0</v>
      </c>
    </row>
    <row r="161" spans="1:8" x14ac:dyDescent="0.25">
      <c r="A161" s="21" t="s">
        <v>96</v>
      </c>
      <c r="B161" s="745"/>
      <c r="C161" s="745"/>
      <c r="D161" s="253" t="s">
        <v>312</v>
      </c>
      <c r="E161" s="259"/>
      <c r="F161" s="259"/>
      <c r="G161" s="259">
        <f>E161*F161</f>
        <v>0</v>
      </c>
      <c r="H161" s="259">
        <f>G161*44/12</f>
        <v>0</v>
      </c>
    </row>
    <row r="162" spans="1:8" x14ac:dyDescent="0.25">
      <c r="A162" s="21" t="s">
        <v>96</v>
      </c>
      <c r="B162" s="749" t="s">
        <v>292</v>
      </c>
      <c r="C162" s="749"/>
      <c r="D162" s="749"/>
      <c r="E162" s="260"/>
      <c r="F162" s="260"/>
      <c r="G162" s="261">
        <f>SUM(G160:G161)</f>
        <v>0</v>
      </c>
      <c r="H162" s="261">
        <f>SUM(H160:H161)</f>
        <v>0</v>
      </c>
    </row>
    <row r="163" spans="1:8" ht="12" customHeight="1" x14ac:dyDescent="0.25">
      <c r="A163" s="21" t="s">
        <v>96</v>
      </c>
      <c r="B163" s="745" t="s">
        <v>316</v>
      </c>
      <c r="C163" s="745" t="s">
        <v>68</v>
      </c>
      <c r="D163" s="253" t="s">
        <v>311</v>
      </c>
      <c r="E163" s="259"/>
      <c r="F163" s="259"/>
      <c r="G163" s="259">
        <f>E163*F163</f>
        <v>0</v>
      </c>
      <c r="H163" s="259">
        <f>G163*44/12</f>
        <v>0</v>
      </c>
    </row>
    <row r="164" spans="1:8" x14ac:dyDescent="0.25">
      <c r="A164" s="21" t="s">
        <v>96</v>
      </c>
      <c r="B164" s="745"/>
      <c r="C164" s="745"/>
      <c r="D164" s="253" t="s">
        <v>312</v>
      </c>
      <c r="E164" s="259"/>
      <c r="F164" s="259"/>
      <c r="G164" s="259">
        <f>E164*F164</f>
        <v>0</v>
      </c>
      <c r="H164" s="259">
        <f>G164*44/12</f>
        <v>0</v>
      </c>
    </row>
    <row r="165" spans="1:8" x14ac:dyDescent="0.25">
      <c r="A165" s="21" t="s">
        <v>96</v>
      </c>
      <c r="B165" s="749" t="s">
        <v>292</v>
      </c>
      <c r="C165" s="749"/>
      <c r="D165" s="749"/>
      <c r="E165" s="260"/>
      <c r="F165" s="260"/>
      <c r="G165" s="261">
        <f>SUM(G163:G164)</f>
        <v>0</v>
      </c>
      <c r="H165" s="261">
        <f>SUM(H163:H164)</f>
        <v>0</v>
      </c>
    </row>
    <row r="166" spans="1:8" x14ac:dyDescent="0.25">
      <c r="A166" s="21" t="s">
        <v>96</v>
      </c>
      <c r="B166" s="750" t="s">
        <v>91</v>
      </c>
      <c r="C166" s="750"/>
      <c r="D166" s="750"/>
      <c r="E166" s="262"/>
      <c r="F166" s="262"/>
      <c r="G166" s="261">
        <f>G165+G162+G159+G156+G153</f>
        <v>0</v>
      </c>
      <c r="H166" s="261">
        <f>H165+H162+H159+H156+H153</f>
        <v>0</v>
      </c>
    </row>
    <row r="167" spans="1:8" ht="14" x14ac:dyDescent="0.25">
      <c r="B167" s="751" t="s">
        <v>317</v>
      </c>
      <c r="C167" s="751"/>
      <c r="D167" s="751"/>
      <c r="E167" s="751"/>
      <c r="F167" s="751"/>
      <c r="G167" s="751"/>
    </row>
    <row r="168" spans="1:8" x14ac:dyDescent="0.25">
      <c r="B168" s="21" t="s">
        <v>318</v>
      </c>
    </row>
    <row r="169" spans="1:8" ht="12" customHeight="1" x14ac:dyDescent="0.25">
      <c r="A169" s="21" t="str">
        <f>D169</f>
        <v>Atacama</v>
      </c>
      <c r="B169" s="738" t="s">
        <v>260</v>
      </c>
      <c r="C169" s="738"/>
      <c r="D169" s="739" t="s">
        <v>97</v>
      </c>
      <c r="E169" s="739"/>
      <c r="F169" s="739"/>
      <c r="G169" s="739"/>
      <c r="H169" s="739"/>
    </row>
    <row r="170" spans="1:8" ht="12" customHeight="1" x14ac:dyDescent="0.25">
      <c r="B170" s="740" t="s">
        <v>5</v>
      </c>
      <c r="C170" s="740"/>
      <c r="D170" s="741" t="s">
        <v>26</v>
      </c>
      <c r="E170" s="741"/>
      <c r="F170" s="741"/>
      <c r="G170" s="741"/>
      <c r="H170" s="741"/>
    </row>
    <row r="171" spans="1:8" ht="12" customHeight="1" x14ac:dyDescent="0.25">
      <c r="B171" s="740" t="s">
        <v>27</v>
      </c>
      <c r="C171" s="740"/>
      <c r="D171" s="741" t="s">
        <v>298</v>
      </c>
      <c r="E171" s="741"/>
      <c r="F171" s="741"/>
      <c r="G171" s="741"/>
      <c r="H171" s="741"/>
    </row>
    <row r="172" spans="1:8" ht="12" customHeight="1" x14ac:dyDescent="0.25">
      <c r="B172" s="740" t="s">
        <v>29</v>
      </c>
      <c r="C172" s="740"/>
      <c r="D172" s="741" t="s">
        <v>191</v>
      </c>
      <c r="E172" s="741"/>
      <c r="F172" s="741"/>
      <c r="G172" s="741"/>
      <c r="H172" s="741"/>
    </row>
    <row r="173" spans="1:8" ht="12" customHeight="1" x14ac:dyDescent="0.25">
      <c r="B173" s="740" t="s">
        <v>31</v>
      </c>
      <c r="C173" s="740"/>
      <c r="D173" s="742" t="s">
        <v>299</v>
      </c>
      <c r="E173" s="742"/>
      <c r="F173" s="742"/>
      <c r="G173" s="742"/>
      <c r="H173" s="742"/>
    </row>
    <row r="174" spans="1:8" ht="12" customHeight="1" x14ac:dyDescent="0.25">
      <c r="B174" s="743" t="s">
        <v>33</v>
      </c>
      <c r="C174" s="743"/>
      <c r="D174" s="251" t="s">
        <v>34</v>
      </c>
      <c r="E174" s="752" t="s">
        <v>300</v>
      </c>
      <c r="F174" s="752"/>
      <c r="G174" s="752"/>
      <c r="H174" s="752"/>
    </row>
    <row r="175" spans="1:8" ht="23.25" customHeight="1" x14ac:dyDescent="0.25">
      <c r="B175" s="745" t="s">
        <v>37</v>
      </c>
      <c r="C175" s="745"/>
      <c r="D175" s="746" t="s">
        <v>38</v>
      </c>
      <c r="E175" s="253" t="s">
        <v>301</v>
      </c>
      <c r="F175" s="253" t="s">
        <v>302</v>
      </c>
      <c r="G175" s="253" t="s">
        <v>303</v>
      </c>
      <c r="H175" s="252" t="s">
        <v>303</v>
      </c>
    </row>
    <row r="176" spans="1:8" ht="13.5" customHeight="1" x14ac:dyDescent="0.25">
      <c r="B176" s="747" t="s">
        <v>197</v>
      </c>
      <c r="C176" s="747" t="s">
        <v>47</v>
      </c>
      <c r="D176" s="746"/>
      <c r="E176" s="253" t="s">
        <v>48</v>
      </c>
      <c r="F176" s="253" t="s">
        <v>304</v>
      </c>
      <c r="G176" s="253" t="s">
        <v>52</v>
      </c>
      <c r="H176" s="745" t="s">
        <v>305</v>
      </c>
    </row>
    <row r="177" spans="1:8" ht="13.5" x14ac:dyDescent="0.25">
      <c r="B177" s="747"/>
      <c r="C177" s="747"/>
      <c r="D177" s="746"/>
      <c r="E177" s="253"/>
      <c r="F177" s="254" t="s">
        <v>306</v>
      </c>
      <c r="G177" s="255" t="s">
        <v>307</v>
      </c>
      <c r="H177" s="745"/>
    </row>
    <row r="178" spans="1:8" ht="13.5" x14ac:dyDescent="0.25">
      <c r="B178" s="747"/>
      <c r="C178" s="747"/>
      <c r="D178" s="746"/>
      <c r="E178" s="256" t="s">
        <v>61</v>
      </c>
      <c r="F178" s="257" t="s">
        <v>308</v>
      </c>
      <c r="G178" s="258" t="s">
        <v>309</v>
      </c>
      <c r="H178" s="258" t="s">
        <v>309</v>
      </c>
    </row>
    <row r="179" spans="1:8" ht="12" customHeight="1" x14ac:dyDescent="0.25">
      <c r="A179" s="21" t="s">
        <v>97</v>
      </c>
      <c r="B179" s="748" t="s">
        <v>310</v>
      </c>
      <c r="C179" s="748" t="s">
        <v>68</v>
      </c>
      <c r="D179" s="253" t="s">
        <v>311</v>
      </c>
      <c r="E179" s="259"/>
      <c r="F179" s="259"/>
      <c r="G179" s="259">
        <f>E179*F179</f>
        <v>0</v>
      </c>
      <c r="H179" s="259">
        <f>G179*44/12</f>
        <v>0</v>
      </c>
    </row>
    <row r="180" spans="1:8" x14ac:dyDescent="0.25">
      <c r="A180" s="21" t="s">
        <v>97</v>
      </c>
      <c r="B180" s="748"/>
      <c r="C180" s="748"/>
      <c r="D180" s="253" t="s">
        <v>312</v>
      </c>
      <c r="E180" s="259"/>
      <c r="F180" s="259"/>
      <c r="G180" s="259">
        <f>E180*F180</f>
        <v>0</v>
      </c>
      <c r="H180" s="259">
        <f>G180*44/12</f>
        <v>0</v>
      </c>
    </row>
    <row r="181" spans="1:8" x14ac:dyDescent="0.25">
      <c r="A181" s="21" t="s">
        <v>97</v>
      </c>
      <c r="B181" s="749" t="s">
        <v>292</v>
      </c>
      <c r="C181" s="749"/>
      <c r="D181" s="749"/>
      <c r="E181" s="260"/>
      <c r="F181" s="260"/>
      <c r="G181" s="261">
        <f>SUM(G179:G180)</f>
        <v>0</v>
      </c>
      <c r="H181" s="261">
        <f>SUM(H179:H180)</f>
        <v>0</v>
      </c>
    </row>
    <row r="182" spans="1:8" ht="12" customHeight="1" x14ac:dyDescent="0.25">
      <c r="A182" s="21" t="s">
        <v>97</v>
      </c>
      <c r="B182" s="745" t="s">
        <v>313</v>
      </c>
      <c r="C182" s="745" t="s">
        <v>68</v>
      </c>
      <c r="D182" s="253" t="s">
        <v>311</v>
      </c>
      <c r="E182" s="259"/>
      <c r="F182" s="259"/>
      <c r="G182" s="259">
        <f>E182*F182</f>
        <v>0</v>
      </c>
      <c r="H182" s="259">
        <f>G182*44/12</f>
        <v>0</v>
      </c>
    </row>
    <row r="183" spans="1:8" x14ac:dyDescent="0.25">
      <c r="A183" s="21" t="s">
        <v>97</v>
      </c>
      <c r="B183" s="745"/>
      <c r="C183" s="745"/>
      <c r="D183" s="253" t="s">
        <v>312</v>
      </c>
      <c r="E183" s="259"/>
      <c r="F183" s="259"/>
      <c r="G183" s="259">
        <f>E183*F183</f>
        <v>0</v>
      </c>
      <c r="H183" s="259">
        <f>G183*44/12</f>
        <v>0</v>
      </c>
    </row>
    <row r="184" spans="1:8" x14ac:dyDescent="0.25">
      <c r="A184" s="21" t="s">
        <v>97</v>
      </c>
      <c r="B184" s="749" t="s">
        <v>292</v>
      </c>
      <c r="C184" s="749"/>
      <c r="D184" s="749"/>
      <c r="E184" s="260"/>
      <c r="F184" s="260"/>
      <c r="G184" s="261">
        <f>SUM(G182:G183)</f>
        <v>0</v>
      </c>
      <c r="H184" s="261">
        <f>SUM(H182:H183)</f>
        <v>0</v>
      </c>
    </row>
    <row r="185" spans="1:8" ht="12" customHeight="1" x14ac:dyDescent="0.25">
      <c r="A185" s="21" t="s">
        <v>97</v>
      </c>
      <c r="B185" s="745" t="s">
        <v>314</v>
      </c>
      <c r="C185" s="745" t="s">
        <v>68</v>
      </c>
      <c r="D185" s="253" t="s">
        <v>311</v>
      </c>
      <c r="E185" s="259"/>
      <c r="F185" s="259"/>
      <c r="G185" s="259">
        <f>E185*F185</f>
        <v>0</v>
      </c>
      <c r="H185" s="259">
        <f>G185*44/12</f>
        <v>0</v>
      </c>
    </row>
    <row r="186" spans="1:8" x14ac:dyDescent="0.25">
      <c r="A186" s="21" t="s">
        <v>97</v>
      </c>
      <c r="B186" s="745"/>
      <c r="C186" s="745"/>
      <c r="D186" s="253" t="s">
        <v>312</v>
      </c>
      <c r="E186" s="259"/>
      <c r="F186" s="259"/>
      <c r="G186" s="259">
        <f>E186*F186</f>
        <v>0</v>
      </c>
      <c r="H186" s="259">
        <f>G186*44/12</f>
        <v>0</v>
      </c>
    </row>
    <row r="187" spans="1:8" x14ac:dyDescent="0.25">
      <c r="A187" s="21" t="s">
        <v>97</v>
      </c>
      <c r="B187" s="749" t="s">
        <v>292</v>
      </c>
      <c r="C187" s="749"/>
      <c r="D187" s="749"/>
      <c r="E187" s="260"/>
      <c r="F187" s="260"/>
      <c r="G187" s="261">
        <f>SUM(G185:G186)</f>
        <v>0</v>
      </c>
      <c r="H187" s="261">
        <f>SUM(H185:H186)</f>
        <v>0</v>
      </c>
    </row>
    <row r="188" spans="1:8" ht="12" customHeight="1" x14ac:dyDescent="0.25">
      <c r="A188" s="21" t="s">
        <v>97</v>
      </c>
      <c r="B188" s="745" t="s">
        <v>315</v>
      </c>
      <c r="C188" s="745" t="s">
        <v>68</v>
      </c>
      <c r="D188" s="253" t="s">
        <v>311</v>
      </c>
      <c r="E188" s="259"/>
      <c r="F188" s="259"/>
      <c r="G188" s="259">
        <f>E188*F188</f>
        <v>0</v>
      </c>
      <c r="H188" s="259">
        <f>G188*44/12</f>
        <v>0</v>
      </c>
    </row>
    <row r="189" spans="1:8" x14ac:dyDescent="0.25">
      <c r="A189" s="21" t="s">
        <v>97</v>
      </c>
      <c r="B189" s="745"/>
      <c r="C189" s="745"/>
      <c r="D189" s="253" t="s">
        <v>312</v>
      </c>
      <c r="E189" s="259"/>
      <c r="F189" s="259"/>
      <c r="G189" s="259">
        <f>E189*F189</f>
        <v>0</v>
      </c>
      <c r="H189" s="259">
        <f>G189*44/12</f>
        <v>0</v>
      </c>
    </row>
    <row r="190" spans="1:8" x14ac:dyDescent="0.25">
      <c r="A190" s="21" t="s">
        <v>97</v>
      </c>
      <c r="B190" s="749" t="s">
        <v>292</v>
      </c>
      <c r="C190" s="749"/>
      <c r="D190" s="749"/>
      <c r="E190" s="260"/>
      <c r="F190" s="260"/>
      <c r="G190" s="261">
        <f>SUM(G188:G189)</f>
        <v>0</v>
      </c>
      <c r="H190" s="261">
        <f>SUM(H188:H189)</f>
        <v>0</v>
      </c>
    </row>
    <row r="191" spans="1:8" ht="12" customHeight="1" x14ac:dyDescent="0.25">
      <c r="A191" s="21" t="s">
        <v>97</v>
      </c>
      <c r="B191" s="745" t="s">
        <v>316</v>
      </c>
      <c r="C191" s="745" t="s">
        <v>68</v>
      </c>
      <c r="D191" s="253" t="s">
        <v>311</v>
      </c>
      <c r="E191" s="259"/>
      <c r="F191" s="259"/>
      <c r="G191" s="259">
        <f>E191*F191</f>
        <v>0</v>
      </c>
      <c r="H191" s="259">
        <f>G191*44/12</f>
        <v>0</v>
      </c>
    </row>
    <row r="192" spans="1:8" x14ac:dyDescent="0.25">
      <c r="A192" s="21" t="s">
        <v>97</v>
      </c>
      <c r="B192" s="745"/>
      <c r="C192" s="745"/>
      <c r="D192" s="253" t="s">
        <v>312</v>
      </c>
      <c r="E192" s="259"/>
      <c r="F192" s="259"/>
      <c r="G192" s="259">
        <f>E192*F192</f>
        <v>0</v>
      </c>
      <c r="H192" s="259">
        <f>G192*44/12</f>
        <v>0</v>
      </c>
    </row>
    <row r="193" spans="1:8" x14ac:dyDescent="0.25">
      <c r="A193" s="21" t="s">
        <v>97</v>
      </c>
      <c r="B193" s="749" t="s">
        <v>292</v>
      </c>
      <c r="C193" s="749"/>
      <c r="D193" s="749"/>
      <c r="E193" s="260"/>
      <c r="F193" s="260"/>
      <c r="G193" s="261">
        <f>SUM(G191:G192)</f>
        <v>0</v>
      </c>
      <c r="H193" s="261">
        <f>SUM(H191:H192)</f>
        <v>0</v>
      </c>
    </row>
    <row r="194" spans="1:8" x14ac:dyDescent="0.25">
      <c r="A194" s="21" t="s">
        <v>97</v>
      </c>
      <c r="B194" s="750" t="s">
        <v>91</v>
      </c>
      <c r="C194" s="750"/>
      <c r="D194" s="750"/>
      <c r="E194" s="262"/>
      <c r="F194" s="262"/>
      <c r="G194" s="261">
        <f>G193+G190+G187+G184+G181</f>
        <v>0</v>
      </c>
      <c r="H194" s="261">
        <f>H193+H190+H187+H184+H181</f>
        <v>0</v>
      </c>
    </row>
    <row r="195" spans="1:8" ht="14" x14ac:dyDescent="0.25">
      <c r="B195" s="751" t="s">
        <v>317</v>
      </c>
      <c r="C195" s="751"/>
      <c r="D195" s="751"/>
      <c r="E195" s="751"/>
      <c r="F195" s="751"/>
      <c r="G195" s="751"/>
    </row>
    <row r="196" spans="1:8" x14ac:dyDescent="0.25">
      <c r="B196" s="21" t="s">
        <v>318</v>
      </c>
    </row>
    <row r="197" spans="1:8" ht="12" customHeight="1" x14ac:dyDescent="0.25">
      <c r="A197" s="21" t="str">
        <f>D197</f>
        <v>Coquimbo</v>
      </c>
      <c r="B197" s="738" t="s">
        <v>260</v>
      </c>
      <c r="C197" s="738"/>
      <c r="D197" s="739" t="s">
        <v>98</v>
      </c>
      <c r="E197" s="739"/>
      <c r="F197" s="739"/>
      <c r="G197" s="739"/>
      <c r="H197" s="739"/>
    </row>
    <row r="198" spans="1:8" ht="12" customHeight="1" x14ac:dyDescent="0.25">
      <c r="B198" s="740" t="s">
        <v>5</v>
      </c>
      <c r="C198" s="740"/>
      <c r="D198" s="741" t="s">
        <v>26</v>
      </c>
      <c r="E198" s="741"/>
      <c r="F198" s="741"/>
      <c r="G198" s="741"/>
      <c r="H198" s="741"/>
    </row>
    <row r="199" spans="1:8" ht="12" customHeight="1" x14ac:dyDescent="0.25">
      <c r="B199" s="740" t="s">
        <v>27</v>
      </c>
      <c r="C199" s="740"/>
      <c r="D199" s="741" t="s">
        <v>298</v>
      </c>
      <c r="E199" s="741"/>
      <c r="F199" s="741"/>
      <c r="G199" s="741"/>
      <c r="H199" s="741"/>
    </row>
    <row r="200" spans="1:8" ht="12" customHeight="1" x14ac:dyDescent="0.25">
      <c r="B200" s="740" t="s">
        <v>29</v>
      </c>
      <c r="C200" s="740"/>
      <c r="D200" s="741" t="s">
        <v>191</v>
      </c>
      <c r="E200" s="741"/>
      <c r="F200" s="741"/>
      <c r="G200" s="741"/>
      <c r="H200" s="741"/>
    </row>
    <row r="201" spans="1:8" ht="12" customHeight="1" x14ac:dyDescent="0.25">
      <c r="B201" s="740" t="s">
        <v>31</v>
      </c>
      <c r="C201" s="740"/>
      <c r="D201" s="742" t="s">
        <v>299</v>
      </c>
      <c r="E201" s="742"/>
      <c r="F201" s="742"/>
      <c r="G201" s="742"/>
      <c r="H201" s="742"/>
    </row>
    <row r="202" spans="1:8" ht="12" customHeight="1" x14ac:dyDescent="0.25">
      <c r="B202" s="743" t="s">
        <v>33</v>
      </c>
      <c r="C202" s="743"/>
      <c r="D202" s="251" t="s">
        <v>34</v>
      </c>
      <c r="E202" s="744" t="s">
        <v>300</v>
      </c>
      <c r="F202" s="744"/>
      <c r="G202" s="744"/>
      <c r="H202" s="744"/>
    </row>
    <row r="203" spans="1:8" ht="23.25" customHeight="1" x14ac:dyDescent="0.25">
      <c r="B203" s="745" t="s">
        <v>37</v>
      </c>
      <c r="C203" s="745"/>
      <c r="D203" s="746" t="s">
        <v>38</v>
      </c>
      <c r="E203" s="253" t="s">
        <v>301</v>
      </c>
      <c r="F203" s="253" t="s">
        <v>302</v>
      </c>
      <c r="G203" s="253" t="s">
        <v>303</v>
      </c>
      <c r="H203" s="252" t="s">
        <v>303</v>
      </c>
    </row>
    <row r="204" spans="1:8" ht="13.5" customHeight="1" x14ac:dyDescent="0.25">
      <c r="B204" s="747" t="s">
        <v>197</v>
      </c>
      <c r="C204" s="747" t="s">
        <v>47</v>
      </c>
      <c r="D204" s="746"/>
      <c r="E204" s="253" t="s">
        <v>48</v>
      </c>
      <c r="F204" s="253" t="s">
        <v>304</v>
      </c>
      <c r="G204" s="253" t="s">
        <v>52</v>
      </c>
      <c r="H204" s="745" t="s">
        <v>305</v>
      </c>
    </row>
    <row r="205" spans="1:8" ht="13.5" x14ac:dyDescent="0.25">
      <c r="B205" s="747"/>
      <c r="C205" s="747"/>
      <c r="D205" s="746"/>
      <c r="E205" s="253"/>
      <c r="F205" s="254" t="s">
        <v>306</v>
      </c>
      <c r="G205" s="255" t="s">
        <v>307</v>
      </c>
      <c r="H205" s="745"/>
    </row>
    <row r="206" spans="1:8" ht="13.5" x14ac:dyDescent="0.25">
      <c r="B206" s="747"/>
      <c r="C206" s="747"/>
      <c r="D206" s="746"/>
      <c r="E206" s="256" t="s">
        <v>61</v>
      </c>
      <c r="F206" s="257" t="s">
        <v>308</v>
      </c>
      <c r="G206" s="258" t="s">
        <v>309</v>
      </c>
      <c r="H206" s="258" t="s">
        <v>309</v>
      </c>
    </row>
    <row r="207" spans="1:8" ht="12" customHeight="1" x14ac:dyDescent="0.25">
      <c r="A207" s="21" t="s">
        <v>98</v>
      </c>
      <c r="B207" s="748" t="s">
        <v>310</v>
      </c>
      <c r="C207" s="748" t="s">
        <v>68</v>
      </c>
      <c r="D207" s="253" t="s">
        <v>311</v>
      </c>
      <c r="E207" s="259"/>
      <c r="F207" s="259"/>
      <c r="G207" s="259">
        <f>E207*F207</f>
        <v>0</v>
      </c>
      <c r="H207" s="259">
        <f>G207*44/12</f>
        <v>0</v>
      </c>
    </row>
    <row r="208" spans="1:8" x14ac:dyDescent="0.25">
      <c r="A208" s="21" t="s">
        <v>98</v>
      </c>
      <c r="B208" s="748"/>
      <c r="C208" s="748"/>
      <c r="D208" s="253" t="s">
        <v>312</v>
      </c>
      <c r="E208" s="259"/>
      <c r="F208" s="259"/>
      <c r="G208" s="259">
        <f>E208*F208</f>
        <v>0</v>
      </c>
      <c r="H208" s="259">
        <f>G208*44/12</f>
        <v>0</v>
      </c>
    </row>
    <row r="209" spans="1:8" x14ac:dyDescent="0.25">
      <c r="A209" s="21" t="s">
        <v>98</v>
      </c>
      <c r="B209" s="749" t="s">
        <v>292</v>
      </c>
      <c r="C209" s="749"/>
      <c r="D209" s="749"/>
      <c r="E209" s="260"/>
      <c r="F209" s="260"/>
      <c r="G209" s="261">
        <f>SUM(G207:G208)</f>
        <v>0</v>
      </c>
      <c r="H209" s="261">
        <f>SUM(H207:H208)</f>
        <v>0</v>
      </c>
    </row>
    <row r="210" spans="1:8" ht="12" customHeight="1" x14ac:dyDescent="0.25">
      <c r="A210" s="21" t="s">
        <v>98</v>
      </c>
      <c r="B210" s="745" t="s">
        <v>313</v>
      </c>
      <c r="C210" s="745" t="s">
        <v>68</v>
      </c>
      <c r="D210" s="253" t="s">
        <v>311</v>
      </c>
      <c r="E210" s="259"/>
      <c r="F210" s="259"/>
      <c r="G210" s="259">
        <f>E210*F210</f>
        <v>0</v>
      </c>
      <c r="H210" s="259">
        <f>G210*44/12</f>
        <v>0</v>
      </c>
    </row>
    <row r="211" spans="1:8" x14ac:dyDescent="0.25">
      <c r="A211" s="21" t="s">
        <v>98</v>
      </c>
      <c r="B211" s="745"/>
      <c r="C211" s="745"/>
      <c r="D211" s="253" t="s">
        <v>312</v>
      </c>
      <c r="E211" s="259"/>
      <c r="F211" s="259"/>
      <c r="G211" s="259">
        <f>E211*F211</f>
        <v>0</v>
      </c>
      <c r="H211" s="259">
        <f>G211*44/12</f>
        <v>0</v>
      </c>
    </row>
    <row r="212" spans="1:8" x14ac:dyDescent="0.25">
      <c r="A212" s="21" t="s">
        <v>98</v>
      </c>
      <c r="B212" s="749" t="s">
        <v>292</v>
      </c>
      <c r="C212" s="749"/>
      <c r="D212" s="749"/>
      <c r="E212" s="260"/>
      <c r="F212" s="260"/>
      <c r="G212" s="261">
        <f>SUM(G210:G211)</f>
        <v>0</v>
      </c>
      <c r="H212" s="261">
        <f>SUM(H210:H211)</f>
        <v>0</v>
      </c>
    </row>
    <row r="213" spans="1:8" ht="12" customHeight="1" x14ac:dyDescent="0.25">
      <c r="A213" s="21" t="s">
        <v>98</v>
      </c>
      <c r="B213" s="745" t="s">
        <v>314</v>
      </c>
      <c r="C213" s="745" t="s">
        <v>68</v>
      </c>
      <c r="D213" s="253" t="s">
        <v>311</v>
      </c>
      <c r="E213" s="259"/>
      <c r="F213" s="259"/>
      <c r="G213" s="259">
        <f>E213*F213</f>
        <v>0</v>
      </c>
      <c r="H213" s="259">
        <f>G213*44/12</f>
        <v>0</v>
      </c>
    </row>
    <row r="214" spans="1:8" x14ac:dyDescent="0.25">
      <c r="A214" s="21" t="s">
        <v>98</v>
      </c>
      <c r="B214" s="745"/>
      <c r="C214" s="745"/>
      <c r="D214" s="253" t="s">
        <v>312</v>
      </c>
      <c r="E214" s="259"/>
      <c r="F214" s="259"/>
      <c r="G214" s="259">
        <f>E214*F214</f>
        <v>0</v>
      </c>
      <c r="H214" s="259">
        <f>G214*44/12</f>
        <v>0</v>
      </c>
    </row>
    <row r="215" spans="1:8" x14ac:dyDescent="0.25">
      <c r="A215" s="21" t="s">
        <v>98</v>
      </c>
      <c r="B215" s="749" t="s">
        <v>292</v>
      </c>
      <c r="C215" s="749"/>
      <c r="D215" s="749"/>
      <c r="E215" s="260"/>
      <c r="F215" s="260"/>
      <c r="G215" s="261">
        <f>SUM(G213:G214)</f>
        <v>0</v>
      </c>
      <c r="H215" s="261">
        <f>SUM(H213:H214)</f>
        <v>0</v>
      </c>
    </row>
    <row r="216" spans="1:8" ht="12" customHeight="1" x14ac:dyDescent="0.25">
      <c r="A216" s="21" t="s">
        <v>98</v>
      </c>
      <c r="B216" s="745" t="s">
        <v>315</v>
      </c>
      <c r="C216" s="745" t="s">
        <v>68</v>
      </c>
      <c r="D216" s="253" t="s">
        <v>311</v>
      </c>
      <c r="E216" s="259"/>
      <c r="F216" s="259"/>
      <c r="G216" s="259">
        <f>E216*F216</f>
        <v>0</v>
      </c>
      <c r="H216" s="259">
        <f>G216*44/12</f>
        <v>0</v>
      </c>
    </row>
    <row r="217" spans="1:8" x14ac:dyDescent="0.25">
      <c r="A217" s="21" t="s">
        <v>98</v>
      </c>
      <c r="B217" s="745"/>
      <c r="C217" s="745"/>
      <c r="D217" s="253" t="s">
        <v>312</v>
      </c>
      <c r="E217" s="259"/>
      <c r="F217" s="259"/>
      <c r="G217" s="259">
        <f>E217*F217</f>
        <v>0</v>
      </c>
      <c r="H217" s="259">
        <f>G217*44/12</f>
        <v>0</v>
      </c>
    </row>
    <row r="218" spans="1:8" x14ac:dyDescent="0.25">
      <c r="A218" s="21" t="s">
        <v>98</v>
      </c>
      <c r="B218" s="749" t="s">
        <v>292</v>
      </c>
      <c r="C218" s="749"/>
      <c r="D218" s="749"/>
      <c r="E218" s="260"/>
      <c r="F218" s="260"/>
      <c r="G218" s="261">
        <f>SUM(G216:G217)</f>
        <v>0</v>
      </c>
      <c r="H218" s="261">
        <f>SUM(H216:H217)</f>
        <v>0</v>
      </c>
    </row>
    <row r="219" spans="1:8" ht="12" customHeight="1" x14ac:dyDescent="0.25">
      <c r="A219" s="21" t="s">
        <v>98</v>
      </c>
      <c r="B219" s="745" t="s">
        <v>316</v>
      </c>
      <c r="C219" s="745" t="s">
        <v>68</v>
      </c>
      <c r="D219" s="253" t="s">
        <v>311</v>
      </c>
      <c r="E219" s="259"/>
      <c r="F219" s="259"/>
      <c r="G219" s="259">
        <f>E219*F219</f>
        <v>0</v>
      </c>
      <c r="H219" s="259">
        <f>G219*44/12</f>
        <v>0</v>
      </c>
    </row>
    <row r="220" spans="1:8" x14ac:dyDescent="0.25">
      <c r="A220" s="21" t="s">
        <v>98</v>
      </c>
      <c r="B220" s="745"/>
      <c r="C220" s="745"/>
      <c r="D220" s="253" t="s">
        <v>312</v>
      </c>
      <c r="E220" s="259"/>
      <c r="F220" s="259"/>
      <c r="G220" s="259">
        <f>E220*F220</f>
        <v>0</v>
      </c>
      <c r="H220" s="259">
        <f>G220*44/12</f>
        <v>0</v>
      </c>
    </row>
    <row r="221" spans="1:8" x14ac:dyDescent="0.25">
      <c r="A221" s="21" t="s">
        <v>98</v>
      </c>
      <c r="B221" s="749" t="s">
        <v>292</v>
      </c>
      <c r="C221" s="749"/>
      <c r="D221" s="749"/>
      <c r="E221" s="260"/>
      <c r="F221" s="260"/>
      <c r="G221" s="261">
        <f>SUM(G219:G220)</f>
        <v>0</v>
      </c>
      <c r="H221" s="261">
        <f>SUM(H219:H220)</f>
        <v>0</v>
      </c>
    </row>
    <row r="222" spans="1:8" x14ac:dyDescent="0.25">
      <c r="A222" s="21" t="s">
        <v>98</v>
      </c>
      <c r="B222" s="750" t="s">
        <v>91</v>
      </c>
      <c r="C222" s="750"/>
      <c r="D222" s="750"/>
      <c r="E222" s="262"/>
      <c r="F222" s="262"/>
      <c r="G222" s="261">
        <f>G221+G218+G215+G212+G209</f>
        <v>0</v>
      </c>
      <c r="H222" s="261">
        <f>H221+H218+H215+H212+H209</f>
        <v>0</v>
      </c>
    </row>
    <row r="223" spans="1:8" ht="14" x14ac:dyDescent="0.25">
      <c r="B223" s="751" t="s">
        <v>317</v>
      </c>
      <c r="C223" s="751"/>
      <c r="D223" s="751"/>
      <c r="E223" s="751"/>
      <c r="F223" s="751"/>
      <c r="G223" s="751"/>
    </row>
    <row r="224" spans="1:8" x14ac:dyDescent="0.25">
      <c r="B224" s="21" t="s">
        <v>318</v>
      </c>
    </row>
    <row r="225" spans="1:8" ht="12" customHeight="1" x14ac:dyDescent="0.25">
      <c r="A225" s="21" t="str">
        <f>D225</f>
        <v>Valparaíso</v>
      </c>
      <c r="B225" s="738" t="s">
        <v>260</v>
      </c>
      <c r="C225" s="738"/>
      <c r="D225" s="739" t="s">
        <v>99</v>
      </c>
      <c r="E225" s="739"/>
      <c r="F225" s="739"/>
      <c r="G225" s="739"/>
      <c r="H225" s="739"/>
    </row>
    <row r="226" spans="1:8" ht="12" customHeight="1" x14ac:dyDescent="0.25">
      <c r="B226" s="740" t="s">
        <v>5</v>
      </c>
      <c r="C226" s="740"/>
      <c r="D226" s="741" t="s">
        <v>26</v>
      </c>
      <c r="E226" s="741"/>
      <c r="F226" s="741"/>
      <c r="G226" s="741"/>
      <c r="H226" s="741"/>
    </row>
    <row r="227" spans="1:8" ht="12" customHeight="1" x14ac:dyDescent="0.25">
      <c r="B227" s="740" t="s">
        <v>27</v>
      </c>
      <c r="C227" s="740"/>
      <c r="D227" s="741" t="s">
        <v>298</v>
      </c>
      <c r="E227" s="741"/>
      <c r="F227" s="741"/>
      <c r="G227" s="741"/>
      <c r="H227" s="741"/>
    </row>
    <row r="228" spans="1:8" ht="12" customHeight="1" x14ac:dyDescent="0.25">
      <c r="B228" s="740" t="s">
        <v>29</v>
      </c>
      <c r="C228" s="740"/>
      <c r="D228" s="741" t="s">
        <v>191</v>
      </c>
      <c r="E228" s="741"/>
      <c r="F228" s="741"/>
      <c r="G228" s="741"/>
      <c r="H228" s="741"/>
    </row>
    <row r="229" spans="1:8" ht="12" customHeight="1" x14ac:dyDescent="0.25">
      <c r="B229" s="740" t="s">
        <v>31</v>
      </c>
      <c r="C229" s="740"/>
      <c r="D229" s="742" t="s">
        <v>299</v>
      </c>
      <c r="E229" s="742"/>
      <c r="F229" s="742"/>
      <c r="G229" s="742"/>
      <c r="H229" s="742"/>
    </row>
    <row r="230" spans="1:8" ht="12" customHeight="1" x14ac:dyDescent="0.25">
      <c r="B230" s="743" t="s">
        <v>33</v>
      </c>
      <c r="C230" s="743"/>
      <c r="D230" s="251" t="s">
        <v>34</v>
      </c>
      <c r="E230" s="744" t="s">
        <v>300</v>
      </c>
      <c r="F230" s="744"/>
      <c r="G230" s="744"/>
      <c r="H230" s="744"/>
    </row>
    <row r="231" spans="1:8" ht="23.25" customHeight="1" x14ac:dyDescent="0.25">
      <c r="B231" s="745" t="s">
        <v>37</v>
      </c>
      <c r="C231" s="745"/>
      <c r="D231" s="746" t="s">
        <v>38</v>
      </c>
      <c r="E231" s="253" t="s">
        <v>301</v>
      </c>
      <c r="F231" s="253" t="s">
        <v>302</v>
      </c>
      <c r="G231" s="253" t="s">
        <v>303</v>
      </c>
      <c r="H231" s="252" t="s">
        <v>303</v>
      </c>
    </row>
    <row r="232" spans="1:8" ht="13.5" customHeight="1" x14ac:dyDescent="0.25">
      <c r="B232" s="747" t="s">
        <v>197</v>
      </c>
      <c r="C232" s="747" t="s">
        <v>47</v>
      </c>
      <c r="D232" s="746"/>
      <c r="E232" s="253" t="s">
        <v>48</v>
      </c>
      <c r="F232" s="253" t="s">
        <v>304</v>
      </c>
      <c r="G232" s="253" t="s">
        <v>52</v>
      </c>
      <c r="H232" s="745" t="s">
        <v>305</v>
      </c>
    </row>
    <row r="233" spans="1:8" ht="13.5" x14ac:dyDescent="0.25">
      <c r="B233" s="747"/>
      <c r="C233" s="747"/>
      <c r="D233" s="746"/>
      <c r="E233" s="253"/>
      <c r="F233" s="254" t="s">
        <v>306</v>
      </c>
      <c r="G233" s="255" t="s">
        <v>307</v>
      </c>
      <c r="H233" s="745"/>
    </row>
    <row r="234" spans="1:8" ht="13.5" x14ac:dyDescent="0.25">
      <c r="B234" s="747"/>
      <c r="C234" s="747"/>
      <c r="D234" s="746"/>
      <c r="E234" s="256" t="s">
        <v>61</v>
      </c>
      <c r="F234" s="257" t="s">
        <v>308</v>
      </c>
      <c r="G234" s="258" t="s">
        <v>309</v>
      </c>
      <c r="H234" s="258" t="s">
        <v>309</v>
      </c>
    </row>
    <row r="235" spans="1:8" ht="12" customHeight="1" x14ac:dyDescent="0.25">
      <c r="A235" s="21" t="s">
        <v>99</v>
      </c>
      <c r="B235" s="748" t="s">
        <v>310</v>
      </c>
      <c r="C235" s="748" t="s">
        <v>68</v>
      </c>
      <c r="D235" s="253" t="s">
        <v>311</v>
      </c>
      <c r="E235" s="259"/>
      <c r="F235" s="259"/>
      <c r="G235" s="259">
        <f>E235*F235</f>
        <v>0</v>
      </c>
      <c r="H235" s="259">
        <f>G235*44/12</f>
        <v>0</v>
      </c>
    </row>
    <row r="236" spans="1:8" x14ac:dyDescent="0.25">
      <c r="A236" s="21" t="s">
        <v>99</v>
      </c>
      <c r="B236" s="748"/>
      <c r="C236" s="748"/>
      <c r="D236" s="253" t="s">
        <v>312</v>
      </c>
      <c r="E236" s="259"/>
      <c r="F236" s="259"/>
      <c r="G236" s="259">
        <f>E236*F236</f>
        <v>0</v>
      </c>
      <c r="H236" s="259">
        <f>G236*44/12</f>
        <v>0</v>
      </c>
    </row>
    <row r="237" spans="1:8" x14ac:dyDescent="0.25">
      <c r="A237" s="21" t="s">
        <v>99</v>
      </c>
      <c r="B237" s="749" t="s">
        <v>292</v>
      </c>
      <c r="C237" s="749"/>
      <c r="D237" s="749"/>
      <c r="E237" s="260"/>
      <c r="F237" s="260"/>
      <c r="G237" s="261">
        <f>SUM(G235:G236)</f>
        <v>0</v>
      </c>
      <c r="H237" s="261">
        <f>SUM(H235:H236)</f>
        <v>0</v>
      </c>
    </row>
    <row r="238" spans="1:8" ht="12" customHeight="1" x14ac:dyDescent="0.25">
      <c r="A238" s="21" t="s">
        <v>99</v>
      </c>
      <c r="B238" s="745" t="s">
        <v>313</v>
      </c>
      <c r="C238" s="745" t="s">
        <v>68</v>
      </c>
      <c r="D238" s="253" t="s">
        <v>311</v>
      </c>
      <c r="E238" s="259"/>
      <c r="F238" s="259"/>
      <c r="G238" s="259">
        <f>E238*F238</f>
        <v>0</v>
      </c>
      <c r="H238" s="259">
        <f>G238*44/12</f>
        <v>0</v>
      </c>
    </row>
    <row r="239" spans="1:8" x14ac:dyDescent="0.25">
      <c r="A239" s="21" t="s">
        <v>99</v>
      </c>
      <c r="B239" s="745"/>
      <c r="C239" s="745"/>
      <c r="D239" s="253" t="s">
        <v>312</v>
      </c>
      <c r="E239" s="259"/>
      <c r="F239" s="259"/>
      <c r="G239" s="259">
        <f>E239*F239</f>
        <v>0</v>
      </c>
      <c r="H239" s="259">
        <f>G239*44/12</f>
        <v>0</v>
      </c>
    </row>
    <row r="240" spans="1:8" x14ac:dyDescent="0.25">
      <c r="A240" s="21" t="s">
        <v>99</v>
      </c>
      <c r="B240" s="749" t="s">
        <v>292</v>
      </c>
      <c r="C240" s="749"/>
      <c r="D240" s="749"/>
      <c r="E240" s="260"/>
      <c r="F240" s="260"/>
      <c r="G240" s="261">
        <f>SUM(G238:G239)</f>
        <v>0</v>
      </c>
      <c r="H240" s="261">
        <f>SUM(H238:H239)</f>
        <v>0</v>
      </c>
    </row>
    <row r="241" spans="1:8" ht="12" customHeight="1" x14ac:dyDescent="0.25">
      <c r="A241" s="21" t="s">
        <v>99</v>
      </c>
      <c r="B241" s="745" t="s">
        <v>314</v>
      </c>
      <c r="C241" s="745" t="s">
        <v>68</v>
      </c>
      <c r="D241" s="253" t="s">
        <v>311</v>
      </c>
      <c r="E241" s="259"/>
      <c r="F241" s="259"/>
      <c r="G241" s="259">
        <f>E241*F241</f>
        <v>0</v>
      </c>
      <c r="H241" s="259">
        <f>G241*44/12</f>
        <v>0</v>
      </c>
    </row>
    <row r="242" spans="1:8" x14ac:dyDescent="0.25">
      <c r="A242" s="21" t="s">
        <v>99</v>
      </c>
      <c r="B242" s="745"/>
      <c r="C242" s="745"/>
      <c r="D242" s="253" t="s">
        <v>312</v>
      </c>
      <c r="E242" s="259"/>
      <c r="F242" s="259"/>
      <c r="G242" s="259">
        <f>E242*F242</f>
        <v>0</v>
      </c>
      <c r="H242" s="259">
        <f>G242*44/12</f>
        <v>0</v>
      </c>
    </row>
    <row r="243" spans="1:8" x14ac:dyDescent="0.25">
      <c r="A243" s="21" t="s">
        <v>99</v>
      </c>
      <c r="B243" s="749" t="s">
        <v>292</v>
      </c>
      <c r="C243" s="749"/>
      <c r="D243" s="749"/>
      <c r="E243" s="260"/>
      <c r="F243" s="260"/>
      <c r="G243" s="261">
        <f>SUM(G241:G242)</f>
        <v>0</v>
      </c>
      <c r="H243" s="261">
        <f>SUM(H241:H242)</f>
        <v>0</v>
      </c>
    </row>
    <row r="244" spans="1:8" ht="12" customHeight="1" x14ac:dyDescent="0.25">
      <c r="A244" s="21" t="s">
        <v>99</v>
      </c>
      <c r="B244" s="745" t="s">
        <v>315</v>
      </c>
      <c r="C244" s="745" t="s">
        <v>68</v>
      </c>
      <c r="D244" s="253" t="s">
        <v>311</v>
      </c>
      <c r="E244" s="259"/>
      <c r="F244" s="259"/>
      <c r="G244" s="259">
        <f>E244*F244</f>
        <v>0</v>
      </c>
      <c r="H244" s="259">
        <f>G244*44/12</f>
        <v>0</v>
      </c>
    </row>
    <row r="245" spans="1:8" x14ac:dyDescent="0.25">
      <c r="A245" s="21" t="s">
        <v>99</v>
      </c>
      <c r="B245" s="745"/>
      <c r="C245" s="745"/>
      <c r="D245" s="253" t="s">
        <v>312</v>
      </c>
      <c r="E245" s="259"/>
      <c r="F245" s="259"/>
      <c r="G245" s="259">
        <f>E245*F245</f>
        <v>0</v>
      </c>
      <c r="H245" s="259">
        <f>G245*44/12</f>
        <v>0</v>
      </c>
    </row>
    <row r="246" spans="1:8" x14ac:dyDescent="0.25">
      <c r="A246" s="21" t="s">
        <v>99</v>
      </c>
      <c r="B246" s="749" t="s">
        <v>292</v>
      </c>
      <c r="C246" s="749"/>
      <c r="D246" s="749"/>
      <c r="E246" s="260"/>
      <c r="F246" s="260"/>
      <c r="G246" s="261">
        <f>SUM(G244:G245)</f>
        <v>0</v>
      </c>
      <c r="H246" s="261">
        <f>SUM(H244:H245)</f>
        <v>0</v>
      </c>
    </row>
    <row r="247" spans="1:8" ht="12" customHeight="1" x14ac:dyDescent="0.25">
      <c r="A247" s="21" t="s">
        <v>99</v>
      </c>
      <c r="B247" s="745" t="s">
        <v>316</v>
      </c>
      <c r="C247" s="745" t="s">
        <v>68</v>
      </c>
      <c r="D247" s="253" t="s">
        <v>311</v>
      </c>
      <c r="E247" s="259"/>
      <c r="F247" s="259"/>
      <c r="G247" s="259">
        <f>E247*F247</f>
        <v>0</v>
      </c>
      <c r="H247" s="259">
        <f>G247*44/12</f>
        <v>0</v>
      </c>
    </row>
    <row r="248" spans="1:8" x14ac:dyDescent="0.25">
      <c r="A248" s="21" t="s">
        <v>99</v>
      </c>
      <c r="B248" s="745"/>
      <c r="C248" s="745"/>
      <c r="D248" s="253" t="s">
        <v>312</v>
      </c>
      <c r="E248" s="259"/>
      <c r="F248" s="259"/>
      <c r="G248" s="259">
        <f>E248*F248</f>
        <v>0</v>
      </c>
      <c r="H248" s="259">
        <f>G248*44/12</f>
        <v>0</v>
      </c>
    </row>
    <row r="249" spans="1:8" x14ac:dyDescent="0.25">
      <c r="A249" s="21" t="s">
        <v>99</v>
      </c>
      <c r="B249" s="749" t="s">
        <v>292</v>
      </c>
      <c r="C249" s="749"/>
      <c r="D249" s="749"/>
      <c r="E249" s="260"/>
      <c r="F249" s="260"/>
      <c r="G249" s="261">
        <f>SUM(G247:G248)</f>
        <v>0</v>
      </c>
      <c r="H249" s="261">
        <f>SUM(H247:H248)</f>
        <v>0</v>
      </c>
    </row>
    <row r="250" spans="1:8" x14ac:dyDescent="0.25">
      <c r="A250" s="21" t="s">
        <v>99</v>
      </c>
      <c r="B250" s="750" t="s">
        <v>91</v>
      </c>
      <c r="C250" s="750"/>
      <c r="D250" s="750"/>
      <c r="E250" s="262"/>
      <c r="F250" s="262"/>
      <c r="G250" s="261">
        <f>G249+G246+G243+G240+G237</f>
        <v>0</v>
      </c>
      <c r="H250" s="261">
        <f>H249+H246+H243+H240+H237</f>
        <v>0</v>
      </c>
    </row>
    <row r="251" spans="1:8" ht="14" x14ac:dyDescent="0.25">
      <c r="B251" s="751" t="s">
        <v>317</v>
      </c>
      <c r="C251" s="751"/>
      <c r="D251" s="751"/>
      <c r="E251" s="751"/>
      <c r="F251" s="751"/>
      <c r="G251" s="751"/>
    </row>
    <row r="252" spans="1:8" x14ac:dyDescent="0.25">
      <c r="B252" s="21" t="s">
        <v>318</v>
      </c>
    </row>
    <row r="253" spans="1:8" ht="12" customHeight="1" x14ac:dyDescent="0.25">
      <c r="A253" s="21" t="str">
        <f>D253</f>
        <v>Metropolitana</v>
      </c>
      <c r="B253" s="738" t="s">
        <v>260</v>
      </c>
      <c r="C253" s="738"/>
      <c r="D253" s="739" t="s">
        <v>100</v>
      </c>
      <c r="E253" s="739"/>
      <c r="F253" s="739"/>
      <c r="G253" s="739"/>
      <c r="H253" s="739"/>
    </row>
    <row r="254" spans="1:8" ht="12" customHeight="1" x14ac:dyDescent="0.25">
      <c r="B254" s="740" t="s">
        <v>5</v>
      </c>
      <c r="C254" s="740"/>
      <c r="D254" s="741" t="s">
        <v>26</v>
      </c>
      <c r="E254" s="741"/>
      <c r="F254" s="741"/>
      <c r="G254" s="741"/>
      <c r="H254" s="741"/>
    </row>
    <row r="255" spans="1:8" ht="12" customHeight="1" x14ac:dyDescent="0.25">
      <c r="B255" s="740" t="s">
        <v>27</v>
      </c>
      <c r="C255" s="740"/>
      <c r="D255" s="741" t="s">
        <v>298</v>
      </c>
      <c r="E255" s="741"/>
      <c r="F255" s="741"/>
      <c r="G255" s="741"/>
      <c r="H255" s="741"/>
    </row>
    <row r="256" spans="1:8" ht="12" customHeight="1" x14ac:dyDescent="0.25">
      <c r="B256" s="740" t="s">
        <v>29</v>
      </c>
      <c r="C256" s="740"/>
      <c r="D256" s="741" t="s">
        <v>191</v>
      </c>
      <c r="E256" s="741"/>
      <c r="F256" s="741"/>
      <c r="G256" s="741"/>
      <c r="H256" s="741"/>
    </row>
    <row r="257" spans="1:8" ht="12" customHeight="1" x14ac:dyDescent="0.25">
      <c r="B257" s="740" t="s">
        <v>31</v>
      </c>
      <c r="C257" s="740"/>
      <c r="D257" s="742" t="s">
        <v>299</v>
      </c>
      <c r="E257" s="742"/>
      <c r="F257" s="742"/>
      <c r="G257" s="742"/>
      <c r="H257" s="742"/>
    </row>
    <row r="258" spans="1:8" ht="12" customHeight="1" x14ac:dyDescent="0.25">
      <c r="B258" s="743" t="s">
        <v>33</v>
      </c>
      <c r="C258" s="743"/>
      <c r="D258" s="251" t="s">
        <v>34</v>
      </c>
      <c r="E258" s="744" t="s">
        <v>300</v>
      </c>
      <c r="F258" s="744"/>
      <c r="G258" s="744"/>
      <c r="H258" s="744"/>
    </row>
    <row r="259" spans="1:8" ht="23.25" customHeight="1" x14ac:dyDescent="0.25">
      <c r="B259" s="745" t="s">
        <v>37</v>
      </c>
      <c r="C259" s="745"/>
      <c r="D259" s="746" t="s">
        <v>38</v>
      </c>
      <c r="E259" s="253" t="s">
        <v>301</v>
      </c>
      <c r="F259" s="253" t="s">
        <v>302</v>
      </c>
      <c r="G259" s="253" t="s">
        <v>303</v>
      </c>
      <c r="H259" s="252" t="s">
        <v>303</v>
      </c>
    </row>
    <row r="260" spans="1:8" ht="13.5" customHeight="1" x14ac:dyDescent="0.25">
      <c r="B260" s="747" t="s">
        <v>197</v>
      </c>
      <c r="C260" s="747" t="s">
        <v>47</v>
      </c>
      <c r="D260" s="746"/>
      <c r="E260" s="253" t="s">
        <v>48</v>
      </c>
      <c r="F260" s="253" t="s">
        <v>304</v>
      </c>
      <c r="G260" s="253" t="s">
        <v>52</v>
      </c>
      <c r="H260" s="745" t="s">
        <v>305</v>
      </c>
    </row>
    <row r="261" spans="1:8" ht="13.5" x14ac:dyDescent="0.25">
      <c r="B261" s="747"/>
      <c r="C261" s="747"/>
      <c r="D261" s="746"/>
      <c r="E261" s="253"/>
      <c r="F261" s="254" t="s">
        <v>306</v>
      </c>
      <c r="G261" s="255" t="s">
        <v>307</v>
      </c>
      <c r="H261" s="745"/>
    </row>
    <row r="262" spans="1:8" ht="13.5" x14ac:dyDescent="0.25">
      <c r="B262" s="747"/>
      <c r="C262" s="747"/>
      <c r="D262" s="746"/>
      <c r="E262" s="256" t="s">
        <v>61</v>
      </c>
      <c r="F262" s="257" t="s">
        <v>308</v>
      </c>
      <c r="G262" s="258" t="s">
        <v>309</v>
      </c>
      <c r="H262" s="258" t="s">
        <v>309</v>
      </c>
    </row>
    <row r="263" spans="1:8" ht="12" customHeight="1" x14ac:dyDescent="0.25">
      <c r="A263" s="21" t="s">
        <v>100</v>
      </c>
      <c r="B263" s="748" t="s">
        <v>310</v>
      </c>
      <c r="C263" s="748" t="s">
        <v>68</v>
      </c>
      <c r="D263" s="253" t="s">
        <v>311</v>
      </c>
      <c r="E263" s="259"/>
      <c r="F263" s="259"/>
      <c r="G263" s="259">
        <f>E263*F263</f>
        <v>0</v>
      </c>
      <c r="H263" s="259">
        <f>G263*44/12</f>
        <v>0</v>
      </c>
    </row>
    <row r="264" spans="1:8" x14ac:dyDescent="0.25">
      <c r="A264" s="21" t="s">
        <v>100</v>
      </c>
      <c r="B264" s="748"/>
      <c r="C264" s="748"/>
      <c r="D264" s="253" t="s">
        <v>312</v>
      </c>
      <c r="E264" s="259"/>
      <c r="F264" s="259"/>
      <c r="G264" s="259">
        <f>E264*F264</f>
        <v>0</v>
      </c>
      <c r="H264" s="259">
        <f>G264*44/12</f>
        <v>0</v>
      </c>
    </row>
    <row r="265" spans="1:8" x14ac:dyDescent="0.25">
      <c r="A265" s="21" t="s">
        <v>100</v>
      </c>
      <c r="B265" s="749" t="s">
        <v>292</v>
      </c>
      <c r="C265" s="749"/>
      <c r="D265" s="749"/>
      <c r="E265" s="260"/>
      <c r="F265" s="260"/>
      <c r="G265" s="261">
        <f>SUM(G263:G264)</f>
        <v>0</v>
      </c>
      <c r="H265" s="261">
        <f>SUM(H263:H264)</f>
        <v>0</v>
      </c>
    </row>
    <row r="266" spans="1:8" ht="12" customHeight="1" x14ac:dyDescent="0.25">
      <c r="A266" s="21" t="s">
        <v>100</v>
      </c>
      <c r="B266" s="745" t="s">
        <v>313</v>
      </c>
      <c r="C266" s="745" t="s">
        <v>68</v>
      </c>
      <c r="D266" s="253" t="s">
        <v>311</v>
      </c>
      <c r="E266" s="259"/>
      <c r="F266" s="259"/>
      <c r="G266" s="259">
        <f>E266*F266</f>
        <v>0</v>
      </c>
      <c r="H266" s="259">
        <f>G266*44/12</f>
        <v>0</v>
      </c>
    </row>
    <row r="267" spans="1:8" x14ac:dyDescent="0.25">
      <c r="A267" s="21" t="s">
        <v>100</v>
      </c>
      <c r="B267" s="745"/>
      <c r="C267" s="745"/>
      <c r="D267" s="253" t="s">
        <v>312</v>
      </c>
      <c r="E267" s="259"/>
      <c r="F267" s="259"/>
      <c r="G267" s="259">
        <f>E267*F267</f>
        <v>0</v>
      </c>
      <c r="H267" s="259">
        <f>G267*44/12</f>
        <v>0</v>
      </c>
    </row>
    <row r="268" spans="1:8" x14ac:dyDescent="0.25">
      <c r="A268" s="21" t="s">
        <v>100</v>
      </c>
      <c r="B268" s="749" t="s">
        <v>292</v>
      </c>
      <c r="C268" s="749"/>
      <c r="D268" s="749"/>
      <c r="E268" s="260"/>
      <c r="F268" s="260"/>
      <c r="G268" s="261">
        <f>SUM(G266:G267)</f>
        <v>0</v>
      </c>
      <c r="H268" s="261">
        <f>SUM(H266:H267)</f>
        <v>0</v>
      </c>
    </row>
    <row r="269" spans="1:8" ht="12" customHeight="1" x14ac:dyDescent="0.25">
      <c r="A269" s="21" t="s">
        <v>100</v>
      </c>
      <c r="B269" s="745" t="s">
        <v>314</v>
      </c>
      <c r="C269" s="745" t="s">
        <v>68</v>
      </c>
      <c r="D269" s="253" t="s">
        <v>311</v>
      </c>
      <c r="E269" s="259"/>
      <c r="F269" s="259"/>
      <c r="G269" s="259">
        <f>E269*F269</f>
        <v>0</v>
      </c>
      <c r="H269" s="259">
        <f>G269*44/12</f>
        <v>0</v>
      </c>
    </row>
    <row r="270" spans="1:8" x14ac:dyDescent="0.25">
      <c r="A270" s="21" t="s">
        <v>100</v>
      </c>
      <c r="B270" s="745"/>
      <c r="C270" s="745"/>
      <c r="D270" s="253" t="s">
        <v>312</v>
      </c>
      <c r="E270" s="259"/>
      <c r="F270" s="259"/>
      <c r="G270" s="259">
        <f>E270*F270</f>
        <v>0</v>
      </c>
      <c r="H270" s="259">
        <f>G270*44/12</f>
        <v>0</v>
      </c>
    </row>
    <row r="271" spans="1:8" x14ac:dyDescent="0.25">
      <c r="A271" s="21" t="s">
        <v>100</v>
      </c>
      <c r="B271" s="749" t="s">
        <v>292</v>
      </c>
      <c r="C271" s="749"/>
      <c r="D271" s="749"/>
      <c r="E271" s="260"/>
      <c r="F271" s="260"/>
      <c r="G271" s="261">
        <f>SUM(G269:G270)</f>
        <v>0</v>
      </c>
      <c r="H271" s="261">
        <f>SUM(H269:H270)</f>
        <v>0</v>
      </c>
    </row>
    <row r="272" spans="1:8" ht="12" customHeight="1" x14ac:dyDescent="0.25">
      <c r="A272" s="21" t="s">
        <v>100</v>
      </c>
      <c r="B272" s="745" t="s">
        <v>315</v>
      </c>
      <c r="C272" s="745" t="s">
        <v>68</v>
      </c>
      <c r="D272" s="253" t="s">
        <v>311</v>
      </c>
      <c r="E272" s="259"/>
      <c r="F272" s="259"/>
      <c r="G272" s="259">
        <f>E272*F272</f>
        <v>0</v>
      </c>
      <c r="H272" s="259">
        <f>G272*44/12</f>
        <v>0</v>
      </c>
    </row>
    <row r="273" spans="1:8" x14ac:dyDescent="0.25">
      <c r="A273" s="21" t="s">
        <v>100</v>
      </c>
      <c r="B273" s="745"/>
      <c r="C273" s="745"/>
      <c r="D273" s="253" t="s">
        <v>312</v>
      </c>
      <c r="E273" s="259"/>
      <c r="F273" s="259"/>
      <c r="G273" s="259">
        <f>E273*F273</f>
        <v>0</v>
      </c>
      <c r="H273" s="259">
        <f>G273*44/12</f>
        <v>0</v>
      </c>
    </row>
    <row r="274" spans="1:8" x14ac:dyDescent="0.25">
      <c r="A274" s="21" t="s">
        <v>100</v>
      </c>
      <c r="B274" s="749" t="s">
        <v>292</v>
      </c>
      <c r="C274" s="749"/>
      <c r="D274" s="749"/>
      <c r="E274" s="260"/>
      <c r="F274" s="260"/>
      <c r="G274" s="261">
        <f>SUM(G272:G273)</f>
        <v>0</v>
      </c>
      <c r="H274" s="261">
        <f>SUM(H272:H273)</f>
        <v>0</v>
      </c>
    </row>
    <row r="275" spans="1:8" ht="12" customHeight="1" x14ac:dyDescent="0.25">
      <c r="A275" s="21" t="s">
        <v>100</v>
      </c>
      <c r="B275" s="745" t="s">
        <v>316</v>
      </c>
      <c r="C275" s="745" t="s">
        <v>68</v>
      </c>
      <c r="D275" s="253" t="s">
        <v>311</v>
      </c>
      <c r="E275" s="259"/>
      <c r="F275" s="259"/>
      <c r="G275" s="259">
        <f>E275*F275</f>
        <v>0</v>
      </c>
      <c r="H275" s="259">
        <f>G275*44/12</f>
        <v>0</v>
      </c>
    </row>
    <row r="276" spans="1:8" x14ac:dyDescent="0.25">
      <c r="A276" s="21" t="s">
        <v>100</v>
      </c>
      <c r="B276" s="745"/>
      <c r="C276" s="745"/>
      <c r="D276" s="253" t="s">
        <v>312</v>
      </c>
      <c r="E276" s="259"/>
      <c r="F276" s="259"/>
      <c r="G276" s="259">
        <f>E276*F276</f>
        <v>0</v>
      </c>
      <c r="H276" s="259">
        <f>G276*44/12</f>
        <v>0</v>
      </c>
    </row>
    <row r="277" spans="1:8" x14ac:dyDescent="0.25">
      <c r="A277" s="21" t="s">
        <v>100</v>
      </c>
      <c r="B277" s="749" t="s">
        <v>292</v>
      </c>
      <c r="C277" s="749"/>
      <c r="D277" s="749"/>
      <c r="E277" s="260"/>
      <c r="F277" s="260"/>
      <c r="G277" s="261">
        <f>SUM(G275:G276)</f>
        <v>0</v>
      </c>
      <c r="H277" s="261">
        <f>SUM(H275:H276)</f>
        <v>0</v>
      </c>
    </row>
    <row r="278" spans="1:8" x14ac:dyDescent="0.25">
      <c r="A278" s="21" t="s">
        <v>100</v>
      </c>
      <c r="B278" s="750" t="s">
        <v>91</v>
      </c>
      <c r="C278" s="750"/>
      <c r="D278" s="750"/>
      <c r="E278" s="262"/>
      <c r="F278" s="262"/>
      <c r="G278" s="261">
        <f>G277+G274+G271+G268+G265</f>
        <v>0</v>
      </c>
      <c r="H278" s="261">
        <f>H277+H274+H271+H268+H265</f>
        <v>0</v>
      </c>
    </row>
    <row r="279" spans="1:8" ht="14" x14ac:dyDescent="0.25">
      <c r="B279" s="751" t="s">
        <v>317</v>
      </c>
      <c r="C279" s="751"/>
      <c r="D279" s="751"/>
      <c r="E279" s="751"/>
      <c r="F279" s="751"/>
      <c r="G279" s="751"/>
    </row>
    <row r="280" spans="1:8" x14ac:dyDescent="0.25">
      <c r="B280" s="21" t="s">
        <v>318</v>
      </c>
    </row>
    <row r="281" spans="1:8" ht="12" customHeight="1" x14ac:dyDescent="0.25">
      <c r="A281" s="21" t="str">
        <f>D281</f>
        <v>O´Higgins</v>
      </c>
      <c r="B281" s="738" t="s">
        <v>260</v>
      </c>
      <c r="C281" s="738"/>
      <c r="D281" s="739" t="s">
        <v>101</v>
      </c>
      <c r="E281" s="739"/>
      <c r="F281" s="739"/>
      <c r="G281" s="739"/>
      <c r="H281" s="739"/>
    </row>
    <row r="282" spans="1:8" ht="12" customHeight="1" x14ac:dyDescent="0.25">
      <c r="B282" s="740" t="s">
        <v>5</v>
      </c>
      <c r="C282" s="740"/>
      <c r="D282" s="741" t="s">
        <v>26</v>
      </c>
      <c r="E282" s="741"/>
      <c r="F282" s="741"/>
      <c r="G282" s="741"/>
      <c r="H282" s="741"/>
    </row>
    <row r="283" spans="1:8" ht="12" customHeight="1" x14ac:dyDescent="0.25">
      <c r="B283" s="740" t="s">
        <v>27</v>
      </c>
      <c r="C283" s="740"/>
      <c r="D283" s="741" t="s">
        <v>298</v>
      </c>
      <c r="E283" s="741"/>
      <c r="F283" s="741"/>
      <c r="G283" s="741"/>
      <c r="H283" s="741"/>
    </row>
    <row r="284" spans="1:8" ht="12" customHeight="1" x14ac:dyDescent="0.25">
      <c r="B284" s="740" t="s">
        <v>29</v>
      </c>
      <c r="C284" s="740"/>
      <c r="D284" s="741" t="s">
        <v>191</v>
      </c>
      <c r="E284" s="741"/>
      <c r="F284" s="741"/>
      <c r="G284" s="741"/>
      <c r="H284" s="741"/>
    </row>
    <row r="285" spans="1:8" ht="12" customHeight="1" x14ac:dyDescent="0.25">
      <c r="B285" s="740" t="s">
        <v>31</v>
      </c>
      <c r="C285" s="740"/>
      <c r="D285" s="742" t="s">
        <v>299</v>
      </c>
      <c r="E285" s="742"/>
      <c r="F285" s="742"/>
      <c r="G285" s="742"/>
      <c r="H285" s="742"/>
    </row>
    <row r="286" spans="1:8" ht="12" customHeight="1" x14ac:dyDescent="0.25">
      <c r="B286" s="743" t="s">
        <v>33</v>
      </c>
      <c r="C286" s="743"/>
      <c r="D286" s="251" t="s">
        <v>34</v>
      </c>
      <c r="E286" s="744" t="s">
        <v>300</v>
      </c>
      <c r="F286" s="744"/>
      <c r="G286" s="744"/>
      <c r="H286" s="744"/>
    </row>
    <row r="287" spans="1:8" ht="23.25" customHeight="1" x14ac:dyDescent="0.25">
      <c r="B287" s="745" t="s">
        <v>37</v>
      </c>
      <c r="C287" s="745"/>
      <c r="D287" s="746" t="s">
        <v>38</v>
      </c>
      <c r="E287" s="253" t="s">
        <v>301</v>
      </c>
      <c r="F287" s="253" t="s">
        <v>302</v>
      </c>
      <c r="G287" s="253" t="s">
        <v>303</v>
      </c>
      <c r="H287" s="252" t="s">
        <v>303</v>
      </c>
    </row>
    <row r="288" spans="1:8" ht="13.5" customHeight="1" x14ac:dyDescent="0.25">
      <c r="B288" s="747" t="s">
        <v>197</v>
      </c>
      <c r="C288" s="747" t="s">
        <v>47</v>
      </c>
      <c r="D288" s="746"/>
      <c r="E288" s="253" t="s">
        <v>48</v>
      </c>
      <c r="F288" s="253" t="s">
        <v>304</v>
      </c>
      <c r="G288" s="253" t="s">
        <v>52</v>
      </c>
      <c r="H288" s="745" t="s">
        <v>305</v>
      </c>
    </row>
    <row r="289" spans="1:8" ht="13.5" x14ac:dyDescent="0.25">
      <c r="B289" s="747"/>
      <c r="C289" s="747"/>
      <c r="D289" s="746"/>
      <c r="E289" s="253"/>
      <c r="F289" s="254" t="s">
        <v>306</v>
      </c>
      <c r="G289" s="255" t="s">
        <v>307</v>
      </c>
      <c r="H289" s="745"/>
    </row>
    <row r="290" spans="1:8" ht="13.5" x14ac:dyDescent="0.25">
      <c r="B290" s="747"/>
      <c r="C290" s="747"/>
      <c r="D290" s="746"/>
      <c r="E290" s="256" t="s">
        <v>61</v>
      </c>
      <c r="F290" s="257" t="s">
        <v>308</v>
      </c>
      <c r="G290" s="258" t="s">
        <v>309</v>
      </c>
      <c r="H290" s="258" t="s">
        <v>309</v>
      </c>
    </row>
    <row r="291" spans="1:8" ht="12" customHeight="1" x14ac:dyDescent="0.25">
      <c r="A291" s="21" t="s">
        <v>101</v>
      </c>
      <c r="B291" s="748" t="s">
        <v>310</v>
      </c>
      <c r="C291" s="748" t="s">
        <v>68</v>
      </c>
      <c r="D291" s="253" t="s">
        <v>311</v>
      </c>
      <c r="E291" s="259"/>
      <c r="F291" s="259"/>
      <c r="G291" s="259">
        <f>E291*F291</f>
        <v>0</v>
      </c>
      <c r="H291" s="259">
        <f>G291*44/12</f>
        <v>0</v>
      </c>
    </row>
    <row r="292" spans="1:8" x14ac:dyDescent="0.25">
      <c r="A292" s="21" t="s">
        <v>101</v>
      </c>
      <c r="B292" s="748"/>
      <c r="C292" s="748"/>
      <c r="D292" s="253" t="s">
        <v>312</v>
      </c>
      <c r="E292" s="259"/>
      <c r="F292" s="259"/>
      <c r="G292" s="259">
        <f>E292*F292</f>
        <v>0</v>
      </c>
      <c r="H292" s="259">
        <f>G292*44/12</f>
        <v>0</v>
      </c>
    </row>
    <row r="293" spans="1:8" x14ac:dyDescent="0.25">
      <c r="A293" s="21" t="s">
        <v>101</v>
      </c>
      <c r="B293" s="749" t="s">
        <v>292</v>
      </c>
      <c r="C293" s="749"/>
      <c r="D293" s="749"/>
      <c r="E293" s="260"/>
      <c r="F293" s="260"/>
      <c r="G293" s="261">
        <f>SUM(G291:G292)</f>
        <v>0</v>
      </c>
      <c r="H293" s="261">
        <f>SUM(H291:H292)</f>
        <v>0</v>
      </c>
    </row>
    <row r="294" spans="1:8" ht="12" customHeight="1" x14ac:dyDescent="0.25">
      <c r="A294" s="21" t="s">
        <v>101</v>
      </c>
      <c r="B294" s="745" t="s">
        <v>313</v>
      </c>
      <c r="C294" s="745" t="s">
        <v>68</v>
      </c>
      <c r="D294" s="253" t="s">
        <v>311</v>
      </c>
      <c r="E294" s="259"/>
      <c r="F294" s="259"/>
      <c r="G294" s="259">
        <f>E294*F294</f>
        <v>0</v>
      </c>
      <c r="H294" s="259">
        <f>G294*44/12</f>
        <v>0</v>
      </c>
    </row>
    <row r="295" spans="1:8" x14ac:dyDescent="0.25">
      <c r="A295" s="21" t="s">
        <v>101</v>
      </c>
      <c r="B295" s="745"/>
      <c r="C295" s="745"/>
      <c r="D295" s="253" t="s">
        <v>312</v>
      </c>
      <c r="E295" s="259"/>
      <c r="F295" s="259"/>
      <c r="G295" s="259">
        <f>E295*F295</f>
        <v>0</v>
      </c>
      <c r="H295" s="259">
        <f>G295*44/12</f>
        <v>0</v>
      </c>
    </row>
    <row r="296" spans="1:8" x14ac:dyDescent="0.25">
      <c r="A296" s="21" t="s">
        <v>101</v>
      </c>
      <c r="B296" s="749" t="s">
        <v>292</v>
      </c>
      <c r="C296" s="749"/>
      <c r="D296" s="749"/>
      <c r="E296" s="260"/>
      <c r="F296" s="260"/>
      <c r="G296" s="261">
        <f>SUM(G294:G295)</f>
        <v>0</v>
      </c>
      <c r="H296" s="261">
        <f>SUM(H294:H295)</f>
        <v>0</v>
      </c>
    </row>
    <row r="297" spans="1:8" ht="12" customHeight="1" x14ac:dyDescent="0.25">
      <c r="A297" s="21" t="s">
        <v>101</v>
      </c>
      <c r="B297" s="745" t="s">
        <v>314</v>
      </c>
      <c r="C297" s="745" t="s">
        <v>68</v>
      </c>
      <c r="D297" s="253" t="s">
        <v>311</v>
      </c>
      <c r="E297" s="259"/>
      <c r="F297" s="259"/>
      <c r="G297" s="259">
        <f>E297*F297</f>
        <v>0</v>
      </c>
      <c r="H297" s="259">
        <f>G297*44/12</f>
        <v>0</v>
      </c>
    </row>
    <row r="298" spans="1:8" x14ac:dyDescent="0.25">
      <c r="A298" s="21" t="s">
        <v>101</v>
      </c>
      <c r="B298" s="745"/>
      <c r="C298" s="745"/>
      <c r="D298" s="253" t="s">
        <v>312</v>
      </c>
      <c r="E298" s="259"/>
      <c r="F298" s="259"/>
      <c r="G298" s="259">
        <f>E298*F298</f>
        <v>0</v>
      </c>
      <c r="H298" s="259">
        <f>G298*44/12</f>
        <v>0</v>
      </c>
    </row>
    <row r="299" spans="1:8" x14ac:dyDescent="0.25">
      <c r="A299" s="21" t="s">
        <v>101</v>
      </c>
      <c r="B299" s="749" t="s">
        <v>292</v>
      </c>
      <c r="C299" s="749"/>
      <c r="D299" s="749"/>
      <c r="E299" s="260"/>
      <c r="F299" s="260"/>
      <c r="G299" s="261">
        <f>SUM(G297:G298)</f>
        <v>0</v>
      </c>
      <c r="H299" s="261">
        <f>SUM(H297:H298)</f>
        <v>0</v>
      </c>
    </row>
    <row r="300" spans="1:8" ht="12" customHeight="1" x14ac:dyDescent="0.25">
      <c r="A300" s="21" t="s">
        <v>101</v>
      </c>
      <c r="B300" s="745" t="s">
        <v>315</v>
      </c>
      <c r="C300" s="745" t="s">
        <v>68</v>
      </c>
      <c r="D300" s="253" t="s">
        <v>311</v>
      </c>
      <c r="E300" s="259"/>
      <c r="F300" s="259"/>
      <c r="G300" s="259">
        <f>E300*F300</f>
        <v>0</v>
      </c>
      <c r="H300" s="259">
        <f>G300*44/12</f>
        <v>0</v>
      </c>
    </row>
    <row r="301" spans="1:8" x14ac:dyDescent="0.25">
      <c r="A301" s="21" t="s">
        <v>101</v>
      </c>
      <c r="B301" s="745"/>
      <c r="C301" s="745"/>
      <c r="D301" s="253" t="s">
        <v>312</v>
      </c>
      <c r="E301" s="259"/>
      <c r="F301" s="259"/>
      <c r="G301" s="259">
        <f>E301*F301</f>
        <v>0</v>
      </c>
      <c r="H301" s="259">
        <f>G301*44/12</f>
        <v>0</v>
      </c>
    </row>
    <row r="302" spans="1:8" x14ac:dyDescent="0.25">
      <c r="A302" s="21" t="s">
        <v>101</v>
      </c>
      <c r="B302" s="749" t="s">
        <v>292</v>
      </c>
      <c r="C302" s="749"/>
      <c r="D302" s="749"/>
      <c r="E302" s="260"/>
      <c r="F302" s="260"/>
      <c r="G302" s="261">
        <f>SUM(G300:G301)</f>
        <v>0</v>
      </c>
      <c r="H302" s="261">
        <f>SUM(H300:H301)</f>
        <v>0</v>
      </c>
    </row>
    <row r="303" spans="1:8" ht="12" customHeight="1" x14ac:dyDescent="0.25">
      <c r="A303" s="21" t="s">
        <v>101</v>
      </c>
      <c r="B303" s="745" t="s">
        <v>316</v>
      </c>
      <c r="C303" s="745" t="s">
        <v>68</v>
      </c>
      <c r="D303" s="253" t="s">
        <v>311</v>
      </c>
      <c r="E303" s="259"/>
      <c r="F303" s="259"/>
      <c r="G303" s="259">
        <f>E303*F303</f>
        <v>0</v>
      </c>
      <c r="H303" s="259">
        <f>G303*44/12</f>
        <v>0</v>
      </c>
    </row>
    <row r="304" spans="1:8" x14ac:dyDescent="0.25">
      <c r="A304" s="21" t="s">
        <v>101</v>
      </c>
      <c r="B304" s="745"/>
      <c r="C304" s="745"/>
      <c r="D304" s="253" t="s">
        <v>312</v>
      </c>
      <c r="E304" s="259"/>
      <c r="F304" s="259"/>
      <c r="G304" s="259">
        <f>E304*F304</f>
        <v>0</v>
      </c>
      <c r="H304" s="259">
        <f>G304*44/12</f>
        <v>0</v>
      </c>
    </row>
    <row r="305" spans="1:8" x14ac:dyDescent="0.25">
      <c r="A305" s="21" t="s">
        <v>101</v>
      </c>
      <c r="B305" s="749" t="s">
        <v>292</v>
      </c>
      <c r="C305" s="749"/>
      <c r="D305" s="749"/>
      <c r="E305" s="260"/>
      <c r="F305" s="260"/>
      <c r="G305" s="261">
        <f>SUM(G303:G304)</f>
        <v>0</v>
      </c>
      <c r="H305" s="261">
        <f>SUM(H303:H304)</f>
        <v>0</v>
      </c>
    </row>
    <row r="306" spans="1:8" x14ac:dyDescent="0.25">
      <c r="A306" s="21" t="s">
        <v>101</v>
      </c>
      <c r="B306" s="750" t="s">
        <v>91</v>
      </c>
      <c r="C306" s="750"/>
      <c r="D306" s="750"/>
      <c r="E306" s="262"/>
      <c r="F306" s="262"/>
      <c r="G306" s="261">
        <f>G305+G302+G299+G296+G293</f>
        <v>0</v>
      </c>
      <c r="H306" s="261">
        <f>H305+H302+H299+H296+H293</f>
        <v>0</v>
      </c>
    </row>
    <row r="307" spans="1:8" ht="14" x14ac:dyDescent="0.25">
      <c r="B307" s="751" t="s">
        <v>317</v>
      </c>
      <c r="C307" s="751"/>
      <c r="D307" s="751"/>
      <c r="E307" s="751"/>
      <c r="F307" s="751"/>
      <c r="G307" s="751"/>
    </row>
    <row r="308" spans="1:8" x14ac:dyDescent="0.25">
      <c r="B308" s="21" t="s">
        <v>318</v>
      </c>
    </row>
    <row r="309" spans="1:8" ht="12" customHeight="1" x14ac:dyDescent="0.25">
      <c r="A309" s="21" t="str">
        <f>D309</f>
        <v>Maule</v>
      </c>
      <c r="B309" s="738" t="s">
        <v>260</v>
      </c>
      <c r="C309" s="738"/>
      <c r="D309" s="739" t="s">
        <v>102</v>
      </c>
      <c r="E309" s="739"/>
      <c r="F309" s="739"/>
      <c r="G309" s="739"/>
      <c r="H309" s="739"/>
    </row>
    <row r="310" spans="1:8" ht="12" customHeight="1" x14ac:dyDescent="0.25">
      <c r="B310" s="740" t="s">
        <v>5</v>
      </c>
      <c r="C310" s="740"/>
      <c r="D310" s="741" t="s">
        <v>26</v>
      </c>
      <c r="E310" s="741"/>
      <c r="F310" s="741"/>
      <c r="G310" s="741"/>
      <c r="H310" s="741"/>
    </row>
    <row r="311" spans="1:8" ht="12" customHeight="1" x14ac:dyDescent="0.25">
      <c r="B311" s="740" t="s">
        <v>27</v>
      </c>
      <c r="C311" s="740"/>
      <c r="D311" s="741" t="s">
        <v>298</v>
      </c>
      <c r="E311" s="741"/>
      <c r="F311" s="741"/>
      <c r="G311" s="741"/>
      <c r="H311" s="741"/>
    </row>
    <row r="312" spans="1:8" ht="12" customHeight="1" x14ac:dyDescent="0.25">
      <c r="B312" s="740" t="s">
        <v>29</v>
      </c>
      <c r="C312" s="740"/>
      <c r="D312" s="741" t="s">
        <v>191</v>
      </c>
      <c r="E312" s="741"/>
      <c r="F312" s="741"/>
      <c r="G312" s="741"/>
      <c r="H312" s="741"/>
    </row>
    <row r="313" spans="1:8" ht="12" customHeight="1" x14ac:dyDescent="0.25">
      <c r="B313" s="740" t="s">
        <v>31</v>
      </c>
      <c r="C313" s="740"/>
      <c r="D313" s="742" t="s">
        <v>299</v>
      </c>
      <c r="E313" s="742"/>
      <c r="F313" s="742"/>
      <c r="G313" s="742"/>
      <c r="H313" s="742"/>
    </row>
    <row r="314" spans="1:8" ht="12" customHeight="1" x14ac:dyDescent="0.25">
      <c r="B314" s="743" t="s">
        <v>33</v>
      </c>
      <c r="C314" s="743"/>
      <c r="D314" s="251" t="s">
        <v>34</v>
      </c>
      <c r="E314" s="744" t="s">
        <v>300</v>
      </c>
      <c r="F314" s="744"/>
      <c r="G314" s="744"/>
      <c r="H314" s="744"/>
    </row>
    <row r="315" spans="1:8" ht="23.25" customHeight="1" x14ac:dyDescent="0.25">
      <c r="B315" s="745" t="s">
        <v>37</v>
      </c>
      <c r="C315" s="745"/>
      <c r="D315" s="746" t="s">
        <v>38</v>
      </c>
      <c r="E315" s="253" t="s">
        <v>301</v>
      </c>
      <c r="F315" s="253" t="s">
        <v>302</v>
      </c>
      <c r="G315" s="253" t="s">
        <v>303</v>
      </c>
      <c r="H315" s="252" t="s">
        <v>303</v>
      </c>
    </row>
    <row r="316" spans="1:8" ht="13.5" customHeight="1" x14ac:dyDescent="0.25">
      <c r="B316" s="747" t="s">
        <v>197</v>
      </c>
      <c r="C316" s="747" t="s">
        <v>47</v>
      </c>
      <c r="D316" s="746"/>
      <c r="E316" s="253" t="s">
        <v>48</v>
      </c>
      <c r="F316" s="253" t="s">
        <v>304</v>
      </c>
      <c r="G316" s="253" t="s">
        <v>52</v>
      </c>
      <c r="H316" s="745" t="s">
        <v>305</v>
      </c>
    </row>
    <row r="317" spans="1:8" ht="13.5" x14ac:dyDescent="0.25">
      <c r="B317" s="747"/>
      <c r="C317" s="747"/>
      <c r="D317" s="746"/>
      <c r="E317" s="253"/>
      <c r="F317" s="254" t="s">
        <v>306</v>
      </c>
      <c r="G317" s="255" t="s">
        <v>307</v>
      </c>
      <c r="H317" s="745"/>
    </row>
    <row r="318" spans="1:8" ht="13.5" x14ac:dyDescent="0.25">
      <c r="B318" s="747"/>
      <c r="C318" s="747"/>
      <c r="D318" s="746"/>
      <c r="E318" s="256" t="s">
        <v>61</v>
      </c>
      <c r="F318" s="257" t="s">
        <v>308</v>
      </c>
      <c r="G318" s="258" t="s">
        <v>309</v>
      </c>
      <c r="H318" s="258" t="s">
        <v>309</v>
      </c>
    </row>
    <row r="319" spans="1:8" ht="12" customHeight="1" x14ac:dyDescent="0.25">
      <c r="A319" s="21" t="s">
        <v>102</v>
      </c>
      <c r="B319" s="748" t="s">
        <v>310</v>
      </c>
      <c r="C319" s="748" t="s">
        <v>68</v>
      </c>
      <c r="D319" s="253" t="s">
        <v>311</v>
      </c>
      <c r="E319" s="259"/>
      <c r="F319" s="259"/>
      <c r="G319" s="259">
        <f>E319*F319</f>
        <v>0</v>
      </c>
      <c r="H319" s="259">
        <f>G319*44/12</f>
        <v>0</v>
      </c>
    </row>
    <row r="320" spans="1:8" x14ac:dyDescent="0.25">
      <c r="A320" s="21" t="s">
        <v>102</v>
      </c>
      <c r="B320" s="748"/>
      <c r="C320" s="748"/>
      <c r="D320" s="253" t="s">
        <v>312</v>
      </c>
      <c r="E320" s="259"/>
      <c r="F320" s="259"/>
      <c r="G320" s="259">
        <f>E320*F320</f>
        <v>0</v>
      </c>
      <c r="H320" s="259">
        <f>G320*44/12</f>
        <v>0</v>
      </c>
    </row>
    <row r="321" spans="1:8" x14ac:dyDescent="0.25">
      <c r="A321" s="21" t="s">
        <v>102</v>
      </c>
      <c r="B321" s="749" t="s">
        <v>292</v>
      </c>
      <c r="C321" s="749"/>
      <c r="D321" s="749"/>
      <c r="E321" s="260"/>
      <c r="F321" s="260"/>
      <c r="G321" s="261">
        <f>SUM(G319:G320)</f>
        <v>0</v>
      </c>
      <c r="H321" s="261">
        <f>SUM(H319:H320)</f>
        <v>0</v>
      </c>
    </row>
    <row r="322" spans="1:8" ht="12" customHeight="1" x14ac:dyDescent="0.25">
      <c r="A322" s="21" t="s">
        <v>102</v>
      </c>
      <c r="B322" s="745" t="s">
        <v>313</v>
      </c>
      <c r="C322" s="745" t="s">
        <v>68</v>
      </c>
      <c r="D322" s="253" t="s">
        <v>311</v>
      </c>
      <c r="E322" s="259"/>
      <c r="F322" s="259"/>
      <c r="G322" s="259">
        <f>E322*F322</f>
        <v>0</v>
      </c>
      <c r="H322" s="259">
        <f>G322*44/12</f>
        <v>0</v>
      </c>
    </row>
    <row r="323" spans="1:8" x14ac:dyDescent="0.25">
      <c r="A323" s="21" t="s">
        <v>102</v>
      </c>
      <c r="B323" s="745"/>
      <c r="C323" s="745"/>
      <c r="D323" s="253" t="s">
        <v>312</v>
      </c>
      <c r="E323" s="259"/>
      <c r="F323" s="259"/>
      <c r="G323" s="259">
        <f>E323*F323</f>
        <v>0</v>
      </c>
      <c r="H323" s="259">
        <f>G323*44/12</f>
        <v>0</v>
      </c>
    </row>
    <row r="324" spans="1:8" x14ac:dyDescent="0.25">
      <c r="A324" s="21" t="s">
        <v>102</v>
      </c>
      <c r="B324" s="749" t="s">
        <v>292</v>
      </c>
      <c r="C324" s="749"/>
      <c r="D324" s="749"/>
      <c r="E324" s="260"/>
      <c r="F324" s="260"/>
      <c r="G324" s="261">
        <f>SUM(G322:G323)</f>
        <v>0</v>
      </c>
      <c r="H324" s="261">
        <f>SUM(H322:H323)</f>
        <v>0</v>
      </c>
    </row>
    <row r="325" spans="1:8" ht="12" customHeight="1" x14ac:dyDescent="0.25">
      <c r="A325" s="21" t="s">
        <v>102</v>
      </c>
      <c r="B325" s="745" t="s">
        <v>314</v>
      </c>
      <c r="C325" s="745" t="s">
        <v>68</v>
      </c>
      <c r="D325" s="253" t="s">
        <v>311</v>
      </c>
      <c r="E325" s="259"/>
      <c r="F325" s="259"/>
      <c r="G325" s="259">
        <f>E325*F325</f>
        <v>0</v>
      </c>
      <c r="H325" s="259">
        <f>G325*44/12</f>
        <v>0</v>
      </c>
    </row>
    <row r="326" spans="1:8" x14ac:dyDescent="0.25">
      <c r="A326" s="21" t="s">
        <v>102</v>
      </c>
      <c r="B326" s="745"/>
      <c r="C326" s="745"/>
      <c r="D326" s="253" t="s">
        <v>312</v>
      </c>
      <c r="E326" s="259"/>
      <c r="F326" s="259"/>
      <c r="G326" s="259">
        <f>E326*F326</f>
        <v>0</v>
      </c>
      <c r="H326" s="259">
        <f>G326*44/12</f>
        <v>0</v>
      </c>
    </row>
    <row r="327" spans="1:8" x14ac:dyDescent="0.25">
      <c r="A327" s="21" t="s">
        <v>102</v>
      </c>
      <c r="B327" s="749" t="s">
        <v>292</v>
      </c>
      <c r="C327" s="749"/>
      <c r="D327" s="749"/>
      <c r="E327" s="260"/>
      <c r="F327" s="260"/>
      <c r="G327" s="261">
        <f>SUM(G325:G326)</f>
        <v>0</v>
      </c>
      <c r="H327" s="261">
        <f>SUM(H325:H326)</f>
        <v>0</v>
      </c>
    </row>
    <row r="328" spans="1:8" ht="12" customHeight="1" x14ac:dyDescent="0.25">
      <c r="A328" s="21" t="s">
        <v>102</v>
      </c>
      <c r="B328" s="745" t="s">
        <v>315</v>
      </c>
      <c r="C328" s="745" t="s">
        <v>68</v>
      </c>
      <c r="D328" s="253" t="s">
        <v>311</v>
      </c>
      <c r="E328" s="259"/>
      <c r="F328" s="259"/>
      <c r="G328" s="259">
        <f>E328*F328</f>
        <v>0</v>
      </c>
      <c r="H328" s="259">
        <f>G328*44/12</f>
        <v>0</v>
      </c>
    </row>
    <row r="329" spans="1:8" x14ac:dyDescent="0.25">
      <c r="A329" s="21" t="s">
        <v>102</v>
      </c>
      <c r="B329" s="745"/>
      <c r="C329" s="745"/>
      <c r="D329" s="253" t="s">
        <v>312</v>
      </c>
      <c r="E329" s="259"/>
      <c r="F329" s="259"/>
      <c r="G329" s="259">
        <f>E329*F329</f>
        <v>0</v>
      </c>
      <c r="H329" s="259">
        <f>G329*44/12</f>
        <v>0</v>
      </c>
    </row>
    <row r="330" spans="1:8" x14ac:dyDescent="0.25">
      <c r="A330" s="21" t="s">
        <v>102</v>
      </c>
      <c r="B330" s="749" t="s">
        <v>292</v>
      </c>
      <c r="C330" s="749"/>
      <c r="D330" s="749"/>
      <c r="E330" s="260"/>
      <c r="F330" s="260"/>
      <c r="G330" s="261">
        <f>SUM(G328:G329)</f>
        <v>0</v>
      </c>
      <c r="H330" s="261">
        <f>SUM(H328:H329)</f>
        <v>0</v>
      </c>
    </row>
    <row r="331" spans="1:8" ht="12" customHeight="1" x14ac:dyDescent="0.25">
      <c r="A331" s="21" t="s">
        <v>102</v>
      </c>
      <c r="B331" s="745" t="s">
        <v>316</v>
      </c>
      <c r="C331" s="745" t="s">
        <v>68</v>
      </c>
      <c r="D331" s="253" t="s">
        <v>311</v>
      </c>
      <c r="E331" s="259"/>
      <c r="F331" s="259"/>
      <c r="G331" s="259">
        <f>E331*F331</f>
        <v>0</v>
      </c>
      <c r="H331" s="259">
        <f>G331*44/12</f>
        <v>0</v>
      </c>
    </row>
    <row r="332" spans="1:8" x14ac:dyDescent="0.25">
      <c r="A332" s="21" t="s">
        <v>102</v>
      </c>
      <c r="B332" s="745"/>
      <c r="C332" s="745"/>
      <c r="D332" s="253" t="s">
        <v>312</v>
      </c>
      <c r="E332" s="259"/>
      <c r="F332" s="259"/>
      <c r="G332" s="259">
        <f>E332*F332</f>
        <v>0</v>
      </c>
      <c r="H332" s="259">
        <f>G332*44/12</f>
        <v>0</v>
      </c>
    </row>
    <row r="333" spans="1:8" x14ac:dyDescent="0.25">
      <c r="A333" s="21" t="s">
        <v>102</v>
      </c>
      <c r="B333" s="749" t="s">
        <v>292</v>
      </c>
      <c r="C333" s="749"/>
      <c r="D333" s="749"/>
      <c r="E333" s="260"/>
      <c r="F333" s="260"/>
      <c r="G333" s="261">
        <f>SUM(G331:G332)</f>
        <v>0</v>
      </c>
      <c r="H333" s="261">
        <f>SUM(H331:H332)</f>
        <v>0</v>
      </c>
    </row>
    <row r="334" spans="1:8" x14ac:dyDescent="0.25">
      <c r="A334" s="21" t="s">
        <v>102</v>
      </c>
      <c r="B334" s="750" t="s">
        <v>91</v>
      </c>
      <c r="C334" s="750"/>
      <c r="D334" s="750"/>
      <c r="E334" s="262"/>
      <c r="F334" s="262"/>
      <c r="G334" s="261">
        <f>G333+G330+G327+G324+G321</f>
        <v>0</v>
      </c>
      <c r="H334" s="261">
        <f>H333+H330+H327+H324+H321</f>
        <v>0</v>
      </c>
    </row>
    <row r="335" spans="1:8" ht="14" x14ac:dyDescent="0.25">
      <c r="B335" s="751" t="s">
        <v>317</v>
      </c>
      <c r="C335" s="751"/>
      <c r="D335" s="751"/>
      <c r="E335" s="751"/>
      <c r="F335" s="751"/>
      <c r="G335" s="751"/>
    </row>
    <row r="336" spans="1:8" x14ac:dyDescent="0.25">
      <c r="B336" s="21" t="s">
        <v>318</v>
      </c>
    </row>
    <row r="337" spans="1:8" ht="12" customHeight="1" x14ac:dyDescent="0.25">
      <c r="A337" s="21" t="str">
        <f>D337</f>
        <v>Ñuble</v>
      </c>
      <c r="B337" s="738" t="s">
        <v>260</v>
      </c>
      <c r="C337" s="738"/>
      <c r="D337" s="739" t="s">
        <v>138</v>
      </c>
      <c r="E337" s="739"/>
      <c r="F337" s="739"/>
      <c r="G337" s="739"/>
      <c r="H337" s="739"/>
    </row>
    <row r="338" spans="1:8" ht="12.75" customHeight="1" x14ac:dyDescent="0.25">
      <c r="B338" s="740" t="s">
        <v>5</v>
      </c>
      <c r="C338" s="740"/>
      <c r="D338" s="741" t="s">
        <v>26</v>
      </c>
      <c r="E338" s="741"/>
      <c r="F338" s="741"/>
      <c r="G338" s="741"/>
      <c r="H338" s="741"/>
    </row>
    <row r="339" spans="1:8" ht="12.75" customHeight="1" x14ac:dyDescent="0.25">
      <c r="B339" s="740" t="s">
        <v>27</v>
      </c>
      <c r="C339" s="740"/>
      <c r="D339" s="741" t="s">
        <v>298</v>
      </c>
      <c r="E339" s="741"/>
      <c r="F339" s="741"/>
      <c r="G339" s="741"/>
      <c r="H339" s="741"/>
    </row>
    <row r="340" spans="1:8" ht="12" customHeight="1" x14ac:dyDescent="0.25">
      <c r="B340" s="740" t="s">
        <v>29</v>
      </c>
      <c r="C340" s="740"/>
      <c r="D340" s="741" t="s">
        <v>191</v>
      </c>
      <c r="E340" s="741"/>
      <c r="F340" s="741"/>
      <c r="G340" s="741"/>
      <c r="H340" s="741"/>
    </row>
    <row r="341" spans="1:8" ht="12" customHeight="1" x14ac:dyDescent="0.25">
      <c r="B341" s="740" t="s">
        <v>31</v>
      </c>
      <c r="C341" s="740"/>
      <c r="D341" s="742" t="s">
        <v>299</v>
      </c>
      <c r="E341" s="742"/>
      <c r="F341" s="742"/>
      <c r="G341" s="742"/>
      <c r="H341" s="742"/>
    </row>
    <row r="342" spans="1:8" ht="12" customHeight="1" x14ac:dyDescent="0.25">
      <c r="B342" s="743" t="s">
        <v>33</v>
      </c>
      <c r="C342" s="743"/>
      <c r="D342" s="251" t="s">
        <v>34</v>
      </c>
      <c r="E342" s="744" t="s">
        <v>300</v>
      </c>
      <c r="F342" s="744"/>
      <c r="G342" s="744"/>
      <c r="H342" s="744"/>
    </row>
    <row r="343" spans="1:8" ht="23.25" customHeight="1" x14ac:dyDescent="0.25">
      <c r="B343" s="745" t="s">
        <v>37</v>
      </c>
      <c r="C343" s="745"/>
      <c r="D343" s="746" t="s">
        <v>38</v>
      </c>
      <c r="E343" s="253" t="s">
        <v>301</v>
      </c>
      <c r="F343" s="253" t="s">
        <v>302</v>
      </c>
      <c r="G343" s="253" t="s">
        <v>303</v>
      </c>
      <c r="H343" s="252" t="s">
        <v>303</v>
      </c>
    </row>
    <row r="344" spans="1:8" ht="14.25" customHeight="1" x14ac:dyDescent="0.25">
      <c r="B344" s="747" t="s">
        <v>197</v>
      </c>
      <c r="C344" s="747" t="s">
        <v>47</v>
      </c>
      <c r="D344" s="746"/>
      <c r="E344" s="253" t="s">
        <v>48</v>
      </c>
      <c r="F344" s="253" t="s">
        <v>304</v>
      </c>
      <c r="G344" s="253" t="s">
        <v>52</v>
      </c>
      <c r="H344" s="745" t="s">
        <v>305</v>
      </c>
    </row>
    <row r="345" spans="1:8" ht="13.5" x14ac:dyDescent="0.25">
      <c r="B345" s="747"/>
      <c r="C345" s="747"/>
      <c r="D345" s="746"/>
      <c r="E345" s="253"/>
      <c r="F345" s="254" t="s">
        <v>306</v>
      </c>
      <c r="G345" s="255" t="s">
        <v>307</v>
      </c>
      <c r="H345" s="745"/>
    </row>
    <row r="346" spans="1:8" ht="13.5" x14ac:dyDescent="0.25">
      <c r="B346" s="747"/>
      <c r="C346" s="747"/>
      <c r="D346" s="746"/>
      <c r="E346" s="256" t="s">
        <v>61</v>
      </c>
      <c r="F346" s="257" t="s">
        <v>308</v>
      </c>
      <c r="G346" s="258" t="s">
        <v>309</v>
      </c>
      <c r="H346" s="258" t="s">
        <v>309</v>
      </c>
    </row>
    <row r="347" spans="1:8" ht="12" customHeight="1" x14ac:dyDescent="0.25">
      <c r="A347" s="21" t="s">
        <v>138</v>
      </c>
      <c r="B347" s="748" t="s">
        <v>310</v>
      </c>
      <c r="C347" s="748" t="s">
        <v>68</v>
      </c>
      <c r="D347" s="253" t="s">
        <v>311</v>
      </c>
      <c r="E347" s="259"/>
      <c r="F347" s="259"/>
      <c r="G347" s="259">
        <f>E347*F347</f>
        <v>0</v>
      </c>
      <c r="H347" s="259">
        <f>G347*44/12</f>
        <v>0</v>
      </c>
    </row>
    <row r="348" spans="1:8" x14ac:dyDescent="0.25">
      <c r="A348" s="21" t="s">
        <v>138</v>
      </c>
      <c r="B348" s="748"/>
      <c r="C348" s="748"/>
      <c r="D348" s="253" t="s">
        <v>312</v>
      </c>
      <c r="E348" s="259"/>
      <c r="F348" s="259"/>
      <c r="G348" s="259">
        <f>E348*F348</f>
        <v>0</v>
      </c>
      <c r="H348" s="259">
        <f>G348*44/12</f>
        <v>0</v>
      </c>
    </row>
    <row r="349" spans="1:8" x14ac:dyDescent="0.25">
      <c r="A349" s="21" t="s">
        <v>138</v>
      </c>
      <c r="B349" s="749" t="s">
        <v>292</v>
      </c>
      <c r="C349" s="749"/>
      <c r="D349" s="749"/>
      <c r="E349" s="260"/>
      <c r="F349" s="260"/>
      <c r="G349" s="261">
        <f>SUM(G347:G348)</f>
        <v>0</v>
      </c>
      <c r="H349" s="261">
        <f>SUM(H347:H348)</f>
        <v>0</v>
      </c>
    </row>
    <row r="350" spans="1:8" ht="12" customHeight="1" x14ac:dyDescent="0.25">
      <c r="A350" s="21" t="s">
        <v>138</v>
      </c>
      <c r="B350" s="745" t="s">
        <v>313</v>
      </c>
      <c r="C350" s="745" t="s">
        <v>68</v>
      </c>
      <c r="D350" s="253" t="s">
        <v>311</v>
      </c>
      <c r="E350" s="259"/>
      <c r="F350" s="259"/>
      <c r="G350" s="259">
        <f>E350*F350</f>
        <v>0</v>
      </c>
      <c r="H350" s="259">
        <f>G350*44/12</f>
        <v>0</v>
      </c>
    </row>
    <row r="351" spans="1:8" x14ac:dyDescent="0.25">
      <c r="A351" s="21" t="s">
        <v>138</v>
      </c>
      <c r="B351" s="745"/>
      <c r="C351" s="745"/>
      <c r="D351" s="253" t="s">
        <v>312</v>
      </c>
      <c r="E351" s="259"/>
      <c r="F351" s="259"/>
      <c r="G351" s="259">
        <f>E351*F351</f>
        <v>0</v>
      </c>
      <c r="H351" s="259">
        <f>G351*44/12</f>
        <v>0</v>
      </c>
    </row>
    <row r="352" spans="1:8" x14ac:dyDescent="0.25">
      <c r="A352" s="21" t="s">
        <v>138</v>
      </c>
      <c r="B352" s="749" t="s">
        <v>292</v>
      </c>
      <c r="C352" s="749"/>
      <c r="D352" s="749"/>
      <c r="E352" s="260"/>
      <c r="F352" s="260"/>
      <c r="G352" s="261">
        <f>SUM(G350:G351)</f>
        <v>0</v>
      </c>
      <c r="H352" s="261">
        <f>SUM(H350:H351)</f>
        <v>0</v>
      </c>
    </row>
    <row r="353" spans="1:8" ht="12" customHeight="1" x14ac:dyDescent="0.25">
      <c r="A353" s="21" t="s">
        <v>138</v>
      </c>
      <c r="B353" s="745" t="s">
        <v>314</v>
      </c>
      <c r="C353" s="745" t="s">
        <v>68</v>
      </c>
      <c r="D353" s="253" t="s">
        <v>311</v>
      </c>
      <c r="E353" s="259"/>
      <c r="F353" s="259"/>
      <c r="G353" s="259">
        <f>E353*F353</f>
        <v>0</v>
      </c>
      <c r="H353" s="259">
        <f>G353*44/12</f>
        <v>0</v>
      </c>
    </row>
    <row r="354" spans="1:8" x14ac:dyDescent="0.25">
      <c r="A354" s="21" t="s">
        <v>138</v>
      </c>
      <c r="B354" s="745"/>
      <c r="C354" s="745"/>
      <c r="D354" s="253" t="s">
        <v>312</v>
      </c>
      <c r="E354" s="259"/>
      <c r="F354" s="259"/>
      <c r="G354" s="259">
        <f>E354*F354</f>
        <v>0</v>
      </c>
      <c r="H354" s="259">
        <f>G354*44/12</f>
        <v>0</v>
      </c>
    </row>
    <row r="355" spans="1:8" x14ac:dyDescent="0.25">
      <c r="A355" s="21" t="s">
        <v>138</v>
      </c>
      <c r="B355" s="749" t="s">
        <v>292</v>
      </c>
      <c r="C355" s="749"/>
      <c r="D355" s="749"/>
      <c r="E355" s="260"/>
      <c r="F355" s="260"/>
      <c r="G355" s="261">
        <f>SUM(G353:G354)</f>
        <v>0</v>
      </c>
      <c r="H355" s="261">
        <f>SUM(H353:H354)</f>
        <v>0</v>
      </c>
    </row>
    <row r="356" spans="1:8" ht="12" customHeight="1" x14ac:dyDescent="0.25">
      <c r="A356" s="21" t="s">
        <v>138</v>
      </c>
      <c r="B356" s="745" t="s">
        <v>315</v>
      </c>
      <c r="C356" s="745" t="s">
        <v>68</v>
      </c>
      <c r="D356" s="253" t="s">
        <v>311</v>
      </c>
      <c r="E356" s="259"/>
      <c r="F356" s="259"/>
      <c r="G356" s="259">
        <f>E356*F356</f>
        <v>0</v>
      </c>
      <c r="H356" s="259">
        <f>G356*44/12</f>
        <v>0</v>
      </c>
    </row>
    <row r="357" spans="1:8" x14ac:dyDescent="0.25">
      <c r="A357" s="21" t="s">
        <v>138</v>
      </c>
      <c r="B357" s="745"/>
      <c r="C357" s="745"/>
      <c r="D357" s="253" t="s">
        <v>312</v>
      </c>
      <c r="E357" s="259"/>
      <c r="F357" s="259"/>
      <c r="G357" s="259">
        <f>E357*F357</f>
        <v>0</v>
      </c>
      <c r="H357" s="259">
        <f>G357*44/12</f>
        <v>0</v>
      </c>
    </row>
    <row r="358" spans="1:8" x14ac:dyDescent="0.25">
      <c r="A358" s="21" t="s">
        <v>138</v>
      </c>
      <c r="B358" s="749" t="s">
        <v>292</v>
      </c>
      <c r="C358" s="749"/>
      <c r="D358" s="749"/>
      <c r="E358" s="260"/>
      <c r="F358" s="260"/>
      <c r="G358" s="261">
        <f>SUM(G356:G357)</f>
        <v>0</v>
      </c>
      <c r="H358" s="261">
        <f>SUM(H356:H357)</f>
        <v>0</v>
      </c>
    </row>
    <row r="359" spans="1:8" ht="12" customHeight="1" x14ac:dyDescent="0.25">
      <c r="A359" s="21" t="s">
        <v>138</v>
      </c>
      <c r="B359" s="745" t="s">
        <v>316</v>
      </c>
      <c r="C359" s="745" t="s">
        <v>68</v>
      </c>
      <c r="D359" s="253" t="s">
        <v>311</v>
      </c>
      <c r="E359" s="259"/>
      <c r="F359" s="259"/>
      <c r="G359" s="259">
        <f>E359*F359</f>
        <v>0</v>
      </c>
      <c r="H359" s="259">
        <f>G359*44/12</f>
        <v>0</v>
      </c>
    </row>
    <row r="360" spans="1:8" x14ac:dyDescent="0.25">
      <c r="A360" s="21" t="s">
        <v>138</v>
      </c>
      <c r="B360" s="745"/>
      <c r="C360" s="745"/>
      <c r="D360" s="253" t="s">
        <v>312</v>
      </c>
      <c r="E360" s="259"/>
      <c r="F360" s="259"/>
      <c r="G360" s="259">
        <f>E360*F360</f>
        <v>0</v>
      </c>
      <c r="H360" s="259">
        <f>G360*44/12</f>
        <v>0</v>
      </c>
    </row>
    <row r="361" spans="1:8" x14ac:dyDescent="0.25">
      <c r="A361" s="21" t="s">
        <v>138</v>
      </c>
      <c r="B361" s="749" t="s">
        <v>292</v>
      </c>
      <c r="C361" s="749"/>
      <c r="D361" s="749"/>
      <c r="E361" s="260"/>
      <c r="F361" s="260"/>
      <c r="G361" s="261">
        <f>SUM(G359:G360)</f>
        <v>0</v>
      </c>
      <c r="H361" s="261">
        <f>SUM(H359:H360)</f>
        <v>0</v>
      </c>
    </row>
    <row r="362" spans="1:8" x14ac:dyDescent="0.25">
      <c r="A362" s="21" t="s">
        <v>138</v>
      </c>
      <c r="B362" s="750" t="s">
        <v>91</v>
      </c>
      <c r="C362" s="750"/>
      <c r="D362" s="750"/>
      <c r="E362" s="262"/>
      <c r="F362" s="262"/>
      <c r="G362" s="261">
        <f>G361+G358+G355+G352+G349</f>
        <v>0</v>
      </c>
      <c r="H362" s="261">
        <f>H361+H358+H355+H352+H349</f>
        <v>0</v>
      </c>
    </row>
    <row r="363" spans="1:8" ht="14" x14ac:dyDescent="0.25">
      <c r="B363" s="751" t="s">
        <v>317</v>
      </c>
      <c r="C363" s="751"/>
      <c r="D363" s="751"/>
      <c r="E363" s="751"/>
      <c r="F363" s="751"/>
      <c r="G363" s="751"/>
    </row>
    <row r="364" spans="1:8" x14ac:dyDescent="0.25">
      <c r="B364" s="21" t="s">
        <v>318</v>
      </c>
    </row>
    <row r="365" spans="1:8" ht="12" customHeight="1" x14ac:dyDescent="0.25">
      <c r="A365" s="21" t="str">
        <f>D365</f>
        <v>Biobío</v>
      </c>
      <c r="B365" s="738" t="s">
        <v>260</v>
      </c>
      <c r="C365" s="738"/>
      <c r="D365" s="739" t="s">
        <v>104</v>
      </c>
      <c r="E365" s="739"/>
      <c r="F365" s="739"/>
      <c r="G365" s="739"/>
      <c r="H365" s="739"/>
    </row>
    <row r="366" spans="1:8" ht="12" customHeight="1" x14ac:dyDescent="0.25">
      <c r="B366" s="740" t="s">
        <v>5</v>
      </c>
      <c r="C366" s="740"/>
      <c r="D366" s="741" t="s">
        <v>26</v>
      </c>
      <c r="E366" s="741"/>
      <c r="F366" s="741"/>
      <c r="G366" s="741"/>
      <c r="H366" s="741"/>
    </row>
    <row r="367" spans="1:8" ht="12" customHeight="1" x14ac:dyDescent="0.25">
      <c r="B367" s="740" t="s">
        <v>27</v>
      </c>
      <c r="C367" s="740"/>
      <c r="D367" s="741" t="s">
        <v>298</v>
      </c>
      <c r="E367" s="741"/>
      <c r="F367" s="741"/>
      <c r="G367" s="741"/>
      <c r="H367" s="741"/>
    </row>
    <row r="368" spans="1:8" ht="12" customHeight="1" x14ac:dyDescent="0.25">
      <c r="B368" s="740" t="s">
        <v>29</v>
      </c>
      <c r="C368" s="740"/>
      <c r="D368" s="741" t="s">
        <v>191</v>
      </c>
      <c r="E368" s="741"/>
      <c r="F368" s="741"/>
      <c r="G368" s="741"/>
      <c r="H368" s="741"/>
    </row>
    <row r="369" spans="1:8" ht="12" customHeight="1" x14ac:dyDescent="0.25">
      <c r="B369" s="740" t="s">
        <v>31</v>
      </c>
      <c r="C369" s="740"/>
      <c r="D369" s="742" t="s">
        <v>299</v>
      </c>
      <c r="E369" s="742"/>
      <c r="F369" s="742"/>
      <c r="G369" s="742"/>
      <c r="H369" s="742"/>
    </row>
    <row r="370" spans="1:8" ht="12" customHeight="1" x14ac:dyDescent="0.25">
      <c r="B370" s="743" t="s">
        <v>33</v>
      </c>
      <c r="C370" s="743"/>
      <c r="D370" s="251" t="s">
        <v>34</v>
      </c>
      <c r="E370" s="744" t="s">
        <v>300</v>
      </c>
      <c r="F370" s="744"/>
      <c r="G370" s="744"/>
      <c r="H370" s="744"/>
    </row>
    <row r="371" spans="1:8" ht="23.25" customHeight="1" x14ac:dyDescent="0.25">
      <c r="B371" s="745" t="s">
        <v>37</v>
      </c>
      <c r="C371" s="745"/>
      <c r="D371" s="746" t="s">
        <v>38</v>
      </c>
      <c r="E371" s="253" t="s">
        <v>301</v>
      </c>
      <c r="F371" s="253" t="s">
        <v>302</v>
      </c>
      <c r="G371" s="253" t="s">
        <v>303</v>
      </c>
      <c r="H371" s="252" t="s">
        <v>303</v>
      </c>
    </row>
    <row r="372" spans="1:8" ht="13.5" customHeight="1" x14ac:dyDescent="0.25">
      <c r="B372" s="747" t="s">
        <v>197</v>
      </c>
      <c r="C372" s="747" t="s">
        <v>47</v>
      </c>
      <c r="D372" s="746"/>
      <c r="E372" s="253" t="s">
        <v>48</v>
      </c>
      <c r="F372" s="253" t="s">
        <v>304</v>
      </c>
      <c r="G372" s="253" t="s">
        <v>52</v>
      </c>
      <c r="H372" s="745" t="s">
        <v>305</v>
      </c>
    </row>
    <row r="373" spans="1:8" ht="13.5" x14ac:dyDescent="0.25">
      <c r="B373" s="747"/>
      <c r="C373" s="747"/>
      <c r="D373" s="746"/>
      <c r="E373" s="253"/>
      <c r="F373" s="254" t="s">
        <v>306</v>
      </c>
      <c r="G373" s="255" t="s">
        <v>307</v>
      </c>
      <c r="H373" s="745"/>
    </row>
    <row r="374" spans="1:8" ht="13.5" x14ac:dyDescent="0.25">
      <c r="B374" s="747"/>
      <c r="C374" s="747"/>
      <c r="D374" s="746"/>
      <c r="E374" s="256" t="s">
        <v>61</v>
      </c>
      <c r="F374" s="257" t="s">
        <v>308</v>
      </c>
      <c r="G374" s="258" t="s">
        <v>309</v>
      </c>
      <c r="H374" s="258" t="s">
        <v>309</v>
      </c>
    </row>
    <row r="375" spans="1:8" ht="12" customHeight="1" x14ac:dyDescent="0.25">
      <c r="A375" s="21" t="s">
        <v>104</v>
      </c>
      <c r="B375" s="748" t="s">
        <v>310</v>
      </c>
      <c r="C375" s="748" t="s">
        <v>68</v>
      </c>
      <c r="D375" s="253" t="s">
        <v>311</v>
      </c>
      <c r="E375" s="259"/>
      <c r="F375" s="259"/>
      <c r="G375" s="259">
        <f>E375*F375</f>
        <v>0</v>
      </c>
      <c r="H375" s="259">
        <f>G375*44/12</f>
        <v>0</v>
      </c>
    </row>
    <row r="376" spans="1:8" x14ac:dyDescent="0.25">
      <c r="A376" s="21" t="s">
        <v>104</v>
      </c>
      <c r="B376" s="748"/>
      <c r="C376" s="748"/>
      <c r="D376" s="253" t="s">
        <v>312</v>
      </c>
      <c r="E376" s="259"/>
      <c r="F376" s="259"/>
      <c r="G376" s="259">
        <f>E376*F376</f>
        <v>0</v>
      </c>
      <c r="H376" s="259">
        <f>G376*44/12</f>
        <v>0</v>
      </c>
    </row>
    <row r="377" spans="1:8" x14ac:dyDescent="0.25">
      <c r="A377" s="21" t="s">
        <v>104</v>
      </c>
      <c r="B377" s="749" t="s">
        <v>292</v>
      </c>
      <c r="C377" s="749"/>
      <c r="D377" s="749"/>
      <c r="E377" s="260"/>
      <c r="F377" s="260"/>
      <c r="G377" s="261">
        <f>SUM(G375:G376)</f>
        <v>0</v>
      </c>
      <c r="H377" s="261">
        <f>SUM(H375:H376)</f>
        <v>0</v>
      </c>
    </row>
    <row r="378" spans="1:8" ht="12" customHeight="1" x14ac:dyDescent="0.25">
      <c r="A378" s="21" t="s">
        <v>104</v>
      </c>
      <c r="B378" s="745" t="s">
        <v>313</v>
      </c>
      <c r="C378" s="745" t="s">
        <v>68</v>
      </c>
      <c r="D378" s="253" t="s">
        <v>311</v>
      </c>
      <c r="E378" s="259"/>
      <c r="F378" s="259"/>
      <c r="G378" s="259">
        <f>E378*F378</f>
        <v>0</v>
      </c>
      <c r="H378" s="259">
        <f>G378*44/12</f>
        <v>0</v>
      </c>
    </row>
    <row r="379" spans="1:8" x14ac:dyDescent="0.25">
      <c r="A379" s="21" t="s">
        <v>104</v>
      </c>
      <c r="B379" s="745"/>
      <c r="C379" s="745"/>
      <c r="D379" s="253" t="s">
        <v>312</v>
      </c>
      <c r="E379" s="259"/>
      <c r="F379" s="259"/>
      <c r="G379" s="259">
        <f>E379*F379</f>
        <v>0</v>
      </c>
      <c r="H379" s="259">
        <f>G379*44/12</f>
        <v>0</v>
      </c>
    </row>
    <row r="380" spans="1:8" x14ac:dyDescent="0.25">
      <c r="A380" s="21" t="s">
        <v>104</v>
      </c>
      <c r="B380" s="749" t="s">
        <v>292</v>
      </c>
      <c r="C380" s="749"/>
      <c r="D380" s="749"/>
      <c r="E380" s="260"/>
      <c r="F380" s="260"/>
      <c r="G380" s="261">
        <f>SUM(G378:G379)</f>
        <v>0</v>
      </c>
      <c r="H380" s="261">
        <f>SUM(H378:H379)</f>
        <v>0</v>
      </c>
    </row>
    <row r="381" spans="1:8" ht="12" customHeight="1" x14ac:dyDescent="0.25">
      <c r="A381" s="21" t="s">
        <v>104</v>
      </c>
      <c r="B381" s="745" t="s">
        <v>314</v>
      </c>
      <c r="C381" s="745" t="s">
        <v>68</v>
      </c>
      <c r="D381" s="253" t="s">
        <v>311</v>
      </c>
      <c r="E381" s="259"/>
      <c r="F381" s="259"/>
      <c r="G381" s="259">
        <f>E381*F381</f>
        <v>0</v>
      </c>
      <c r="H381" s="259">
        <f>G381*44/12</f>
        <v>0</v>
      </c>
    </row>
    <row r="382" spans="1:8" x14ac:dyDescent="0.25">
      <c r="A382" s="21" t="s">
        <v>104</v>
      </c>
      <c r="B382" s="745"/>
      <c r="C382" s="745"/>
      <c r="D382" s="253" t="s">
        <v>312</v>
      </c>
      <c r="E382" s="259"/>
      <c r="F382" s="259"/>
      <c r="G382" s="259">
        <f>E382*F382</f>
        <v>0</v>
      </c>
      <c r="H382" s="259">
        <f>G382*44/12</f>
        <v>0</v>
      </c>
    </row>
    <row r="383" spans="1:8" x14ac:dyDescent="0.25">
      <c r="A383" s="21" t="s">
        <v>104</v>
      </c>
      <c r="B383" s="749" t="s">
        <v>292</v>
      </c>
      <c r="C383" s="749"/>
      <c r="D383" s="749"/>
      <c r="E383" s="260"/>
      <c r="F383" s="260"/>
      <c r="G383" s="261">
        <f>SUM(G381:G382)</f>
        <v>0</v>
      </c>
      <c r="H383" s="261">
        <f>SUM(H381:H382)</f>
        <v>0</v>
      </c>
    </row>
    <row r="384" spans="1:8" ht="12" customHeight="1" x14ac:dyDescent="0.25">
      <c r="A384" s="21" t="s">
        <v>104</v>
      </c>
      <c r="B384" s="745" t="s">
        <v>315</v>
      </c>
      <c r="C384" s="745" t="s">
        <v>68</v>
      </c>
      <c r="D384" s="253" t="s">
        <v>311</v>
      </c>
      <c r="E384" s="259"/>
      <c r="F384" s="259"/>
      <c r="G384" s="259">
        <f>E384*F384</f>
        <v>0</v>
      </c>
      <c r="H384" s="259">
        <f>G384*44/12</f>
        <v>0</v>
      </c>
    </row>
    <row r="385" spans="1:8" x14ac:dyDescent="0.25">
      <c r="A385" s="21" t="s">
        <v>104</v>
      </c>
      <c r="B385" s="745"/>
      <c r="C385" s="745"/>
      <c r="D385" s="253" t="s">
        <v>312</v>
      </c>
      <c r="E385" s="259"/>
      <c r="F385" s="259"/>
      <c r="G385" s="259">
        <f>E385*F385</f>
        <v>0</v>
      </c>
      <c r="H385" s="259">
        <f>G385*44/12</f>
        <v>0</v>
      </c>
    </row>
    <row r="386" spans="1:8" x14ac:dyDescent="0.25">
      <c r="A386" s="21" t="s">
        <v>104</v>
      </c>
      <c r="B386" s="749" t="s">
        <v>292</v>
      </c>
      <c r="C386" s="749"/>
      <c r="D386" s="749"/>
      <c r="E386" s="260"/>
      <c r="F386" s="260"/>
      <c r="G386" s="261">
        <f>SUM(G384:G385)</f>
        <v>0</v>
      </c>
      <c r="H386" s="261">
        <f>SUM(H384:H385)</f>
        <v>0</v>
      </c>
    </row>
    <row r="387" spans="1:8" ht="12" customHeight="1" x14ac:dyDescent="0.25">
      <c r="A387" s="21" t="s">
        <v>104</v>
      </c>
      <c r="B387" s="745" t="s">
        <v>316</v>
      </c>
      <c r="C387" s="745" t="s">
        <v>68</v>
      </c>
      <c r="D387" s="253" t="s">
        <v>311</v>
      </c>
      <c r="E387" s="259"/>
      <c r="F387" s="259"/>
      <c r="G387" s="259">
        <f>E387*F387</f>
        <v>0</v>
      </c>
      <c r="H387" s="259">
        <f>G387*44/12</f>
        <v>0</v>
      </c>
    </row>
    <row r="388" spans="1:8" x14ac:dyDescent="0.25">
      <c r="A388" s="21" t="s">
        <v>104</v>
      </c>
      <c r="B388" s="745"/>
      <c r="C388" s="745"/>
      <c r="D388" s="253" t="s">
        <v>312</v>
      </c>
      <c r="E388" s="259"/>
      <c r="F388" s="259"/>
      <c r="G388" s="259">
        <f>E388*F388</f>
        <v>0</v>
      </c>
      <c r="H388" s="259">
        <f>G388*44/12</f>
        <v>0</v>
      </c>
    </row>
    <row r="389" spans="1:8" x14ac:dyDescent="0.25">
      <c r="A389" s="21" t="s">
        <v>104</v>
      </c>
      <c r="B389" s="749" t="s">
        <v>292</v>
      </c>
      <c r="C389" s="749"/>
      <c r="D389" s="749"/>
      <c r="E389" s="260"/>
      <c r="F389" s="260"/>
      <c r="G389" s="261">
        <f>SUM(G387:G388)</f>
        <v>0</v>
      </c>
      <c r="H389" s="261">
        <f>SUM(H387:H388)</f>
        <v>0</v>
      </c>
    </row>
    <row r="390" spans="1:8" x14ac:dyDescent="0.25">
      <c r="A390" s="21" t="s">
        <v>104</v>
      </c>
      <c r="B390" s="750" t="s">
        <v>91</v>
      </c>
      <c r="C390" s="750"/>
      <c r="D390" s="750"/>
      <c r="E390" s="262"/>
      <c r="F390" s="262"/>
      <c r="G390" s="261">
        <f>G389+G386+G383+G380+G377</f>
        <v>0</v>
      </c>
      <c r="H390" s="261">
        <f>H389+H386+H383+H380+H377</f>
        <v>0</v>
      </c>
    </row>
    <row r="391" spans="1:8" ht="14" x14ac:dyDescent="0.25">
      <c r="B391" s="751" t="s">
        <v>317</v>
      </c>
      <c r="C391" s="751"/>
      <c r="D391" s="751"/>
      <c r="E391" s="751"/>
      <c r="F391" s="751"/>
      <c r="G391" s="751"/>
    </row>
    <row r="392" spans="1:8" x14ac:dyDescent="0.25">
      <c r="B392" s="21" t="s">
        <v>318</v>
      </c>
    </row>
    <row r="393" spans="1:8" ht="12" customHeight="1" x14ac:dyDescent="0.25">
      <c r="A393" s="21" t="str">
        <f>D393</f>
        <v>Araucanía</v>
      </c>
      <c r="B393" s="738" t="s">
        <v>260</v>
      </c>
      <c r="C393" s="738"/>
      <c r="D393" s="739" t="s">
        <v>105</v>
      </c>
      <c r="E393" s="739"/>
      <c r="F393" s="739"/>
      <c r="G393" s="739"/>
      <c r="H393" s="739"/>
    </row>
    <row r="394" spans="1:8" ht="12" customHeight="1" x14ac:dyDescent="0.25">
      <c r="B394" s="740" t="s">
        <v>5</v>
      </c>
      <c r="C394" s="740"/>
      <c r="D394" s="741" t="s">
        <v>26</v>
      </c>
      <c r="E394" s="741"/>
      <c r="F394" s="741"/>
      <c r="G394" s="741"/>
      <c r="H394" s="741"/>
    </row>
    <row r="395" spans="1:8" ht="12" customHeight="1" x14ac:dyDescent="0.25">
      <c r="B395" s="740" t="s">
        <v>27</v>
      </c>
      <c r="C395" s="740"/>
      <c r="D395" s="741" t="s">
        <v>298</v>
      </c>
      <c r="E395" s="741"/>
      <c r="F395" s="741"/>
      <c r="G395" s="741"/>
      <c r="H395" s="741"/>
    </row>
    <row r="396" spans="1:8" ht="12" customHeight="1" x14ac:dyDescent="0.25">
      <c r="B396" s="740" t="s">
        <v>29</v>
      </c>
      <c r="C396" s="740"/>
      <c r="D396" s="741" t="s">
        <v>191</v>
      </c>
      <c r="E396" s="741"/>
      <c r="F396" s="741"/>
      <c r="G396" s="741"/>
      <c r="H396" s="741"/>
    </row>
    <row r="397" spans="1:8" ht="12" customHeight="1" x14ac:dyDescent="0.25">
      <c r="B397" s="740" t="s">
        <v>31</v>
      </c>
      <c r="C397" s="740"/>
      <c r="D397" s="742" t="s">
        <v>299</v>
      </c>
      <c r="E397" s="742"/>
      <c r="F397" s="742"/>
      <c r="G397" s="742"/>
      <c r="H397" s="742"/>
    </row>
    <row r="398" spans="1:8" ht="12" customHeight="1" x14ac:dyDescent="0.25">
      <c r="B398" s="743" t="s">
        <v>33</v>
      </c>
      <c r="C398" s="743"/>
      <c r="D398" s="251" t="s">
        <v>34</v>
      </c>
      <c r="E398" s="744" t="s">
        <v>300</v>
      </c>
      <c r="F398" s="744"/>
      <c r="G398" s="744"/>
      <c r="H398" s="744"/>
    </row>
    <row r="399" spans="1:8" ht="23.25" customHeight="1" x14ac:dyDescent="0.25">
      <c r="B399" s="745" t="s">
        <v>37</v>
      </c>
      <c r="C399" s="745"/>
      <c r="D399" s="746" t="s">
        <v>38</v>
      </c>
      <c r="E399" s="253" t="s">
        <v>301</v>
      </c>
      <c r="F399" s="253" t="s">
        <v>302</v>
      </c>
      <c r="G399" s="253" t="s">
        <v>303</v>
      </c>
      <c r="H399" s="252" t="s">
        <v>303</v>
      </c>
    </row>
    <row r="400" spans="1:8" ht="13.5" customHeight="1" x14ac:dyDescent="0.25">
      <c r="B400" s="747" t="s">
        <v>197</v>
      </c>
      <c r="C400" s="747" t="s">
        <v>47</v>
      </c>
      <c r="D400" s="746"/>
      <c r="E400" s="253" t="s">
        <v>48</v>
      </c>
      <c r="F400" s="253" t="s">
        <v>304</v>
      </c>
      <c r="G400" s="253" t="s">
        <v>52</v>
      </c>
      <c r="H400" s="745" t="s">
        <v>305</v>
      </c>
    </row>
    <row r="401" spans="1:8" ht="13.5" x14ac:dyDescent="0.25">
      <c r="B401" s="747"/>
      <c r="C401" s="747"/>
      <c r="D401" s="746"/>
      <c r="E401" s="253"/>
      <c r="F401" s="254" t="s">
        <v>306</v>
      </c>
      <c r="G401" s="255" t="s">
        <v>307</v>
      </c>
      <c r="H401" s="745"/>
    </row>
    <row r="402" spans="1:8" ht="13.5" x14ac:dyDescent="0.25">
      <c r="B402" s="747"/>
      <c r="C402" s="747"/>
      <c r="D402" s="746"/>
      <c r="E402" s="256" t="s">
        <v>61</v>
      </c>
      <c r="F402" s="257" t="s">
        <v>308</v>
      </c>
      <c r="G402" s="258" t="s">
        <v>309</v>
      </c>
      <c r="H402" s="258" t="s">
        <v>309</v>
      </c>
    </row>
    <row r="403" spans="1:8" ht="12" customHeight="1" x14ac:dyDescent="0.25">
      <c r="A403" s="21" t="s">
        <v>105</v>
      </c>
      <c r="B403" s="748" t="s">
        <v>310</v>
      </c>
      <c r="C403" s="748" t="s">
        <v>68</v>
      </c>
      <c r="D403" s="253" t="s">
        <v>311</v>
      </c>
      <c r="E403" s="259"/>
      <c r="F403" s="259"/>
      <c r="G403" s="259">
        <f>E403*F403</f>
        <v>0</v>
      </c>
      <c r="H403" s="259">
        <f>G403*44/12</f>
        <v>0</v>
      </c>
    </row>
    <row r="404" spans="1:8" x14ac:dyDescent="0.25">
      <c r="A404" s="21" t="s">
        <v>105</v>
      </c>
      <c r="B404" s="748"/>
      <c r="C404" s="748"/>
      <c r="D404" s="253" t="s">
        <v>312</v>
      </c>
      <c r="E404" s="259"/>
      <c r="F404" s="259"/>
      <c r="G404" s="259">
        <f>E404*F404</f>
        <v>0</v>
      </c>
      <c r="H404" s="259">
        <f>G404*44/12</f>
        <v>0</v>
      </c>
    </row>
    <row r="405" spans="1:8" x14ac:dyDescent="0.25">
      <c r="A405" s="21" t="s">
        <v>105</v>
      </c>
      <c r="B405" s="749" t="s">
        <v>292</v>
      </c>
      <c r="C405" s="749"/>
      <c r="D405" s="749"/>
      <c r="E405" s="260"/>
      <c r="F405" s="260"/>
      <c r="G405" s="261">
        <f>SUM(G403:G404)</f>
        <v>0</v>
      </c>
      <c r="H405" s="261">
        <f>SUM(H403:H404)</f>
        <v>0</v>
      </c>
    </row>
    <row r="406" spans="1:8" ht="12" customHeight="1" x14ac:dyDescent="0.25">
      <c r="A406" s="21" t="s">
        <v>105</v>
      </c>
      <c r="B406" s="745" t="s">
        <v>313</v>
      </c>
      <c r="C406" s="745" t="s">
        <v>68</v>
      </c>
      <c r="D406" s="253" t="s">
        <v>311</v>
      </c>
      <c r="E406" s="259"/>
      <c r="F406" s="259"/>
      <c r="G406" s="259">
        <f>E406*F406</f>
        <v>0</v>
      </c>
      <c r="H406" s="259">
        <f>G406*44/12</f>
        <v>0</v>
      </c>
    </row>
    <row r="407" spans="1:8" x14ac:dyDescent="0.25">
      <c r="A407" s="21" t="s">
        <v>105</v>
      </c>
      <c r="B407" s="745"/>
      <c r="C407" s="745"/>
      <c r="D407" s="253" t="s">
        <v>312</v>
      </c>
      <c r="E407" s="259"/>
      <c r="F407" s="259"/>
      <c r="G407" s="259">
        <f>E407*F407</f>
        <v>0</v>
      </c>
      <c r="H407" s="259">
        <f>G407*44/12</f>
        <v>0</v>
      </c>
    </row>
    <row r="408" spans="1:8" x14ac:dyDescent="0.25">
      <c r="A408" s="21" t="s">
        <v>105</v>
      </c>
      <c r="B408" s="749" t="s">
        <v>292</v>
      </c>
      <c r="C408" s="749"/>
      <c r="D408" s="749"/>
      <c r="E408" s="260"/>
      <c r="F408" s="260"/>
      <c r="G408" s="261">
        <f>SUM(G406:G407)</f>
        <v>0</v>
      </c>
      <c r="H408" s="261">
        <f>SUM(H406:H407)</f>
        <v>0</v>
      </c>
    </row>
    <row r="409" spans="1:8" ht="12" customHeight="1" x14ac:dyDescent="0.25">
      <c r="A409" s="21" t="s">
        <v>105</v>
      </c>
      <c r="B409" s="745" t="s">
        <v>314</v>
      </c>
      <c r="C409" s="745" t="s">
        <v>68</v>
      </c>
      <c r="D409" s="253" t="s">
        <v>311</v>
      </c>
      <c r="E409" s="259"/>
      <c r="F409" s="259"/>
      <c r="G409" s="259">
        <f>E409*F409</f>
        <v>0</v>
      </c>
      <c r="H409" s="259">
        <f>G409*44/12</f>
        <v>0</v>
      </c>
    </row>
    <row r="410" spans="1:8" x14ac:dyDescent="0.25">
      <c r="A410" s="21" t="s">
        <v>105</v>
      </c>
      <c r="B410" s="745"/>
      <c r="C410" s="745"/>
      <c r="D410" s="253" t="s">
        <v>312</v>
      </c>
      <c r="E410" s="259"/>
      <c r="F410" s="259"/>
      <c r="G410" s="259">
        <f>E410*F410</f>
        <v>0</v>
      </c>
      <c r="H410" s="259">
        <f>G410*44/12</f>
        <v>0</v>
      </c>
    </row>
    <row r="411" spans="1:8" x14ac:dyDescent="0.25">
      <c r="A411" s="21" t="s">
        <v>105</v>
      </c>
      <c r="B411" s="749" t="s">
        <v>292</v>
      </c>
      <c r="C411" s="749"/>
      <c r="D411" s="749"/>
      <c r="E411" s="260"/>
      <c r="F411" s="260"/>
      <c r="G411" s="261">
        <f>SUM(G409:G410)</f>
        <v>0</v>
      </c>
      <c r="H411" s="261">
        <f>SUM(H409:H410)</f>
        <v>0</v>
      </c>
    </row>
    <row r="412" spans="1:8" ht="12" customHeight="1" x14ac:dyDescent="0.25">
      <c r="A412" s="21" t="s">
        <v>105</v>
      </c>
      <c r="B412" s="745" t="s">
        <v>315</v>
      </c>
      <c r="C412" s="745" t="s">
        <v>68</v>
      </c>
      <c r="D412" s="253" t="s">
        <v>311</v>
      </c>
      <c r="E412" s="259"/>
      <c r="F412" s="259"/>
      <c r="G412" s="259">
        <f>E412*F412</f>
        <v>0</v>
      </c>
      <c r="H412" s="259">
        <f>G412*44/12</f>
        <v>0</v>
      </c>
    </row>
    <row r="413" spans="1:8" x14ac:dyDescent="0.25">
      <c r="A413" s="21" t="s">
        <v>105</v>
      </c>
      <c r="B413" s="745"/>
      <c r="C413" s="745"/>
      <c r="D413" s="253" t="s">
        <v>312</v>
      </c>
      <c r="E413" s="259"/>
      <c r="F413" s="259"/>
      <c r="G413" s="259">
        <f>E413*F413</f>
        <v>0</v>
      </c>
      <c r="H413" s="259">
        <f>G413*44/12</f>
        <v>0</v>
      </c>
    </row>
    <row r="414" spans="1:8" x14ac:dyDescent="0.25">
      <c r="A414" s="21" t="s">
        <v>105</v>
      </c>
      <c r="B414" s="749" t="s">
        <v>292</v>
      </c>
      <c r="C414" s="749"/>
      <c r="D414" s="749"/>
      <c r="E414" s="260"/>
      <c r="F414" s="260"/>
      <c r="G414" s="261">
        <f>SUM(G412:G413)</f>
        <v>0</v>
      </c>
      <c r="H414" s="261">
        <f>SUM(H412:H413)</f>
        <v>0</v>
      </c>
    </row>
    <row r="415" spans="1:8" ht="12" customHeight="1" x14ac:dyDescent="0.25">
      <c r="A415" s="21" t="s">
        <v>105</v>
      </c>
      <c r="B415" s="745" t="s">
        <v>316</v>
      </c>
      <c r="C415" s="745" t="s">
        <v>68</v>
      </c>
      <c r="D415" s="253" t="s">
        <v>311</v>
      </c>
      <c r="E415" s="259"/>
      <c r="F415" s="259"/>
      <c r="G415" s="259">
        <f>E415*F415</f>
        <v>0</v>
      </c>
      <c r="H415" s="259">
        <f>G415*44/12</f>
        <v>0</v>
      </c>
    </row>
    <row r="416" spans="1:8" x14ac:dyDescent="0.25">
      <c r="A416" s="21" t="s">
        <v>105</v>
      </c>
      <c r="B416" s="745"/>
      <c r="C416" s="745"/>
      <c r="D416" s="253" t="s">
        <v>312</v>
      </c>
      <c r="E416" s="259"/>
      <c r="F416" s="259"/>
      <c r="G416" s="259">
        <f>E416*F416</f>
        <v>0</v>
      </c>
      <c r="H416" s="259">
        <f>G416*44/12</f>
        <v>0</v>
      </c>
    </row>
    <row r="417" spans="1:8" x14ac:dyDescent="0.25">
      <c r="A417" s="21" t="s">
        <v>105</v>
      </c>
      <c r="B417" s="749" t="s">
        <v>292</v>
      </c>
      <c r="C417" s="749"/>
      <c r="D417" s="749"/>
      <c r="E417" s="260"/>
      <c r="F417" s="260"/>
      <c r="G417" s="261">
        <f>SUM(G415:G416)</f>
        <v>0</v>
      </c>
      <c r="H417" s="261">
        <f>SUM(H415:H416)</f>
        <v>0</v>
      </c>
    </row>
    <row r="418" spans="1:8" x14ac:dyDescent="0.25">
      <c r="A418" s="21" t="s">
        <v>105</v>
      </c>
      <c r="B418" s="750" t="s">
        <v>91</v>
      </c>
      <c r="C418" s="750"/>
      <c r="D418" s="750"/>
      <c r="E418" s="262"/>
      <c r="F418" s="262"/>
      <c r="G418" s="261">
        <f>G417+G414+G411+G408+G405</f>
        <v>0</v>
      </c>
      <c r="H418" s="261">
        <f>H417+H414+H411+H408+H405</f>
        <v>0</v>
      </c>
    </row>
    <row r="419" spans="1:8" ht="14" x14ac:dyDescent="0.25">
      <c r="B419" s="751" t="s">
        <v>317</v>
      </c>
      <c r="C419" s="751"/>
      <c r="D419" s="751"/>
      <c r="E419" s="751"/>
      <c r="F419" s="751"/>
      <c r="G419" s="751"/>
    </row>
    <row r="420" spans="1:8" x14ac:dyDescent="0.25">
      <c r="B420" s="21" t="s">
        <v>318</v>
      </c>
    </row>
    <row r="421" spans="1:8" ht="12" customHeight="1" x14ac:dyDescent="0.25">
      <c r="A421" s="21" t="str">
        <f>D421</f>
        <v>Los Ríos</v>
      </c>
      <c r="B421" s="738" t="s">
        <v>260</v>
      </c>
      <c r="C421" s="738"/>
      <c r="D421" s="739" t="s">
        <v>106</v>
      </c>
      <c r="E421" s="739"/>
      <c r="F421" s="739"/>
      <c r="G421" s="739"/>
      <c r="H421" s="739"/>
    </row>
    <row r="422" spans="1:8" ht="12" customHeight="1" x14ac:dyDescent="0.25">
      <c r="B422" s="740" t="s">
        <v>5</v>
      </c>
      <c r="C422" s="740"/>
      <c r="D422" s="741" t="s">
        <v>26</v>
      </c>
      <c r="E422" s="741"/>
      <c r="F422" s="741"/>
      <c r="G422" s="741"/>
      <c r="H422" s="741"/>
    </row>
    <row r="423" spans="1:8" ht="12" customHeight="1" x14ac:dyDescent="0.25">
      <c r="B423" s="740" t="s">
        <v>27</v>
      </c>
      <c r="C423" s="740"/>
      <c r="D423" s="741" t="s">
        <v>298</v>
      </c>
      <c r="E423" s="741"/>
      <c r="F423" s="741"/>
      <c r="G423" s="741"/>
      <c r="H423" s="741"/>
    </row>
    <row r="424" spans="1:8" ht="12" customHeight="1" x14ac:dyDescent="0.25">
      <c r="B424" s="740" t="s">
        <v>29</v>
      </c>
      <c r="C424" s="740"/>
      <c r="D424" s="741" t="s">
        <v>191</v>
      </c>
      <c r="E424" s="741"/>
      <c r="F424" s="741"/>
      <c r="G424" s="741"/>
      <c r="H424" s="741"/>
    </row>
    <row r="425" spans="1:8" ht="12" customHeight="1" x14ac:dyDescent="0.25">
      <c r="B425" s="740" t="s">
        <v>31</v>
      </c>
      <c r="C425" s="740"/>
      <c r="D425" s="742" t="s">
        <v>299</v>
      </c>
      <c r="E425" s="742"/>
      <c r="F425" s="742"/>
      <c r="G425" s="742"/>
      <c r="H425" s="742"/>
    </row>
    <row r="426" spans="1:8" ht="12" customHeight="1" x14ac:dyDescent="0.25">
      <c r="B426" s="743" t="s">
        <v>33</v>
      </c>
      <c r="C426" s="743"/>
      <c r="D426" s="251" t="s">
        <v>34</v>
      </c>
      <c r="E426" s="744" t="s">
        <v>300</v>
      </c>
      <c r="F426" s="744"/>
      <c r="G426" s="744"/>
      <c r="H426" s="744"/>
    </row>
    <row r="427" spans="1:8" ht="23.25" customHeight="1" x14ac:dyDescent="0.25">
      <c r="B427" s="745" t="s">
        <v>37</v>
      </c>
      <c r="C427" s="745"/>
      <c r="D427" s="746" t="s">
        <v>38</v>
      </c>
      <c r="E427" s="253" t="s">
        <v>301</v>
      </c>
      <c r="F427" s="253" t="s">
        <v>302</v>
      </c>
      <c r="G427" s="253" t="s">
        <v>303</v>
      </c>
      <c r="H427" s="252" t="s">
        <v>303</v>
      </c>
    </row>
    <row r="428" spans="1:8" ht="13.5" customHeight="1" x14ac:dyDescent="0.25">
      <c r="B428" s="747" t="s">
        <v>197</v>
      </c>
      <c r="C428" s="747" t="s">
        <v>47</v>
      </c>
      <c r="D428" s="746"/>
      <c r="E428" s="253" t="s">
        <v>48</v>
      </c>
      <c r="F428" s="253" t="s">
        <v>304</v>
      </c>
      <c r="G428" s="253" t="s">
        <v>52</v>
      </c>
      <c r="H428" s="745" t="s">
        <v>305</v>
      </c>
    </row>
    <row r="429" spans="1:8" ht="13.5" x14ac:dyDescent="0.25">
      <c r="B429" s="747"/>
      <c r="C429" s="747"/>
      <c r="D429" s="746"/>
      <c r="E429" s="253"/>
      <c r="F429" s="254" t="s">
        <v>306</v>
      </c>
      <c r="G429" s="255" t="s">
        <v>307</v>
      </c>
      <c r="H429" s="745"/>
    </row>
    <row r="430" spans="1:8" ht="13.5" x14ac:dyDescent="0.25">
      <c r="B430" s="747"/>
      <c r="C430" s="747"/>
      <c r="D430" s="746"/>
      <c r="E430" s="256" t="s">
        <v>61</v>
      </c>
      <c r="F430" s="257" t="s">
        <v>308</v>
      </c>
      <c r="G430" s="258" t="s">
        <v>309</v>
      </c>
      <c r="H430" s="258" t="s">
        <v>309</v>
      </c>
    </row>
    <row r="431" spans="1:8" ht="12" customHeight="1" x14ac:dyDescent="0.25">
      <c r="A431" s="21" t="s">
        <v>106</v>
      </c>
      <c r="B431" s="748" t="s">
        <v>310</v>
      </c>
      <c r="C431" s="748" t="s">
        <v>68</v>
      </c>
      <c r="D431" s="253" t="s">
        <v>311</v>
      </c>
      <c r="E431" s="259"/>
      <c r="F431" s="259"/>
      <c r="G431" s="259">
        <f>E431*F431</f>
        <v>0</v>
      </c>
      <c r="H431" s="259">
        <f>G431*44/12</f>
        <v>0</v>
      </c>
    </row>
    <row r="432" spans="1:8" x14ac:dyDescent="0.25">
      <c r="A432" s="21" t="s">
        <v>106</v>
      </c>
      <c r="B432" s="748"/>
      <c r="C432" s="748"/>
      <c r="D432" s="253" t="s">
        <v>312</v>
      </c>
      <c r="E432" s="259"/>
      <c r="F432" s="259"/>
      <c r="G432" s="259">
        <f>E432*F432</f>
        <v>0</v>
      </c>
      <c r="H432" s="259">
        <f>G432*44/12</f>
        <v>0</v>
      </c>
    </row>
    <row r="433" spans="1:8" x14ac:dyDescent="0.25">
      <c r="A433" s="21" t="s">
        <v>106</v>
      </c>
      <c r="B433" s="749" t="s">
        <v>292</v>
      </c>
      <c r="C433" s="749"/>
      <c r="D433" s="749"/>
      <c r="E433" s="260"/>
      <c r="F433" s="260"/>
      <c r="G433" s="261">
        <f>SUM(G431:G432)</f>
        <v>0</v>
      </c>
      <c r="H433" s="261">
        <f>SUM(H431:H432)</f>
        <v>0</v>
      </c>
    </row>
    <row r="434" spans="1:8" ht="12" customHeight="1" x14ac:dyDescent="0.25">
      <c r="A434" s="21" t="s">
        <v>106</v>
      </c>
      <c r="B434" s="745" t="s">
        <v>313</v>
      </c>
      <c r="C434" s="745" t="s">
        <v>68</v>
      </c>
      <c r="D434" s="253" t="s">
        <v>311</v>
      </c>
      <c r="E434" s="259"/>
      <c r="F434" s="259"/>
      <c r="G434" s="259">
        <f>E434*F434</f>
        <v>0</v>
      </c>
      <c r="H434" s="259">
        <f>G434*44/12</f>
        <v>0</v>
      </c>
    </row>
    <row r="435" spans="1:8" x14ac:dyDescent="0.25">
      <c r="A435" s="21" t="s">
        <v>106</v>
      </c>
      <c r="B435" s="745"/>
      <c r="C435" s="745"/>
      <c r="D435" s="253" t="s">
        <v>312</v>
      </c>
      <c r="E435" s="259"/>
      <c r="F435" s="259"/>
      <c r="G435" s="259">
        <f>E435*F435</f>
        <v>0</v>
      </c>
      <c r="H435" s="259">
        <f>G435*44/12</f>
        <v>0</v>
      </c>
    </row>
    <row r="436" spans="1:8" x14ac:dyDescent="0.25">
      <c r="A436" s="21" t="s">
        <v>106</v>
      </c>
      <c r="B436" s="749" t="s">
        <v>292</v>
      </c>
      <c r="C436" s="749"/>
      <c r="D436" s="749"/>
      <c r="E436" s="260"/>
      <c r="F436" s="260"/>
      <c r="G436" s="261">
        <f>SUM(G434:G435)</f>
        <v>0</v>
      </c>
      <c r="H436" s="261">
        <f>SUM(H434:H435)</f>
        <v>0</v>
      </c>
    </row>
    <row r="437" spans="1:8" ht="12" customHeight="1" x14ac:dyDescent="0.25">
      <c r="A437" s="21" t="s">
        <v>106</v>
      </c>
      <c r="B437" s="745" t="s">
        <v>314</v>
      </c>
      <c r="C437" s="745" t="s">
        <v>68</v>
      </c>
      <c r="D437" s="253" t="s">
        <v>311</v>
      </c>
      <c r="E437" s="259"/>
      <c r="F437" s="259"/>
      <c r="G437" s="259">
        <f>E437*F437</f>
        <v>0</v>
      </c>
      <c r="H437" s="259">
        <f>G437*44/12</f>
        <v>0</v>
      </c>
    </row>
    <row r="438" spans="1:8" x14ac:dyDescent="0.25">
      <c r="A438" s="21" t="s">
        <v>106</v>
      </c>
      <c r="B438" s="745"/>
      <c r="C438" s="745"/>
      <c r="D438" s="253" t="s">
        <v>312</v>
      </c>
      <c r="E438" s="259"/>
      <c r="F438" s="259"/>
      <c r="G438" s="259">
        <f>E438*F438</f>
        <v>0</v>
      </c>
      <c r="H438" s="259">
        <f>G438*44/12</f>
        <v>0</v>
      </c>
    </row>
    <row r="439" spans="1:8" x14ac:dyDescent="0.25">
      <c r="A439" s="21" t="s">
        <v>106</v>
      </c>
      <c r="B439" s="749" t="s">
        <v>292</v>
      </c>
      <c r="C439" s="749"/>
      <c r="D439" s="749"/>
      <c r="E439" s="260"/>
      <c r="F439" s="260"/>
      <c r="G439" s="261">
        <f>SUM(G437:G438)</f>
        <v>0</v>
      </c>
      <c r="H439" s="261">
        <f>SUM(H437:H438)</f>
        <v>0</v>
      </c>
    </row>
    <row r="440" spans="1:8" ht="12" customHeight="1" x14ac:dyDescent="0.25">
      <c r="A440" s="21" t="s">
        <v>106</v>
      </c>
      <c r="B440" s="745" t="s">
        <v>315</v>
      </c>
      <c r="C440" s="745" t="s">
        <v>68</v>
      </c>
      <c r="D440" s="253" t="s">
        <v>311</v>
      </c>
      <c r="E440" s="259"/>
      <c r="F440" s="259"/>
      <c r="G440" s="259">
        <f>E440*F440</f>
        <v>0</v>
      </c>
      <c r="H440" s="259">
        <f>G440*44/12</f>
        <v>0</v>
      </c>
    </row>
    <row r="441" spans="1:8" x14ac:dyDescent="0.25">
      <c r="A441" s="21" t="s">
        <v>106</v>
      </c>
      <c r="B441" s="745"/>
      <c r="C441" s="745"/>
      <c r="D441" s="253" t="s">
        <v>312</v>
      </c>
      <c r="E441" s="259"/>
      <c r="F441" s="259"/>
      <c r="G441" s="259">
        <f>E441*F441</f>
        <v>0</v>
      </c>
      <c r="H441" s="259">
        <f>G441*44/12</f>
        <v>0</v>
      </c>
    </row>
    <row r="442" spans="1:8" x14ac:dyDescent="0.25">
      <c r="A442" s="21" t="s">
        <v>106</v>
      </c>
      <c r="B442" s="749" t="s">
        <v>292</v>
      </c>
      <c r="C442" s="749"/>
      <c r="D442" s="749"/>
      <c r="E442" s="260"/>
      <c r="F442" s="260"/>
      <c r="G442" s="261">
        <f>SUM(G440:G441)</f>
        <v>0</v>
      </c>
      <c r="H442" s="261">
        <f>SUM(H440:H441)</f>
        <v>0</v>
      </c>
    </row>
    <row r="443" spans="1:8" ht="12" customHeight="1" x14ac:dyDescent="0.25">
      <c r="A443" s="21" t="s">
        <v>106</v>
      </c>
      <c r="B443" s="745" t="s">
        <v>316</v>
      </c>
      <c r="C443" s="745" t="s">
        <v>68</v>
      </c>
      <c r="D443" s="253" t="s">
        <v>311</v>
      </c>
      <c r="E443" s="259"/>
      <c r="F443" s="259"/>
      <c r="G443" s="259">
        <f>E443*F443</f>
        <v>0</v>
      </c>
      <c r="H443" s="259">
        <f>G443*44/12</f>
        <v>0</v>
      </c>
    </row>
    <row r="444" spans="1:8" x14ac:dyDescent="0.25">
      <c r="A444" s="21" t="s">
        <v>106</v>
      </c>
      <c r="B444" s="745"/>
      <c r="C444" s="745"/>
      <c r="D444" s="253" t="s">
        <v>312</v>
      </c>
      <c r="E444" s="259"/>
      <c r="F444" s="259"/>
      <c r="G444" s="259">
        <f>E444*F444</f>
        <v>0</v>
      </c>
      <c r="H444" s="259">
        <f>G444*44/12</f>
        <v>0</v>
      </c>
    </row>
    <row r="445" spans="1:8" x14ac:dyDescent="0.25">
      <c r="A445" s="21" t="s">
        <v>106</v>
      </c>
      <c r="B445" s="749" t="s">
        <v>292</v>
      </c>
      <c r="C445" s="749"/>
      <c r="D445" s="749"/>
      <c r="E445" s="260"/>
      <c r="F445" s="260"/>
      <c r="G445" s="261">
        <f>SUM(G443:G444)</f>
        <v>0</v>
      </c>
      <c r="H445" s="261">
        <f>SUM(H443:H444)</f>
        <v>0</v>
      </c>
    </row>
    <row r="446" spans="1:8" x14ac:dyDescent="0.25">
      <c r="A446" s="21" t="s">
        <v>106</v>
      </c>
      <c r="B446" s="750" t="s">
        <v>91</v>
      </c>
      <c r="C446" s="750"/>
      <c r="D446" s="750"/>
      <c r="E446" s="262"/>
      <c r="F446" s="262"/>
      <c r="G446" s="261">
        <f>G445+G442+G439+G436+G433</f>
        <v>0</v>
      </c>
      <c r="H446" s="261">
        <f>H445+H442+H439+H436+H433</f>
        <v>0</v>
      </c>
    </row>
    <row r="447" spans="1:8" ht="14" x14ac:dyDescent="0.25">
      <c r="B447" s="751" t="s">
        <v>317</v>
      </c>
      <c r="C447" s="751"/>
      <c r="D447" s="751"/>
      <c r="E447" s="751"/>
      <c r="F447" s="751"/>
      <c r="G447" s="751"/>
    </row>
    <row r="448" spans="1:8" x14ac:dyDescent="0.25">
      <c r="B448" s="21" t="s">
        <v>318</v>
      </c>
    </row>
    <row r="449" spans="1:8" ht="12" customHeight="1" x14ac:dyDescent="0.25">
      <c r="A449" s="21" t="str">
        <f>D449</f>
        <v>los Lagos</v>
      </c>
      <c r="B449" s="738" t="s">
        <v>260</v>
      </c>
      <c r="C449" s="738"/>
      <c r="D449" s="739" t="s">
        <v>321</v>
      </c>
      <c r="E449" s="739"/>
      <c r="F449" s="739"/>
      <c r="G449" s="739"/>
      <c r="H449" s="739"/>
    </row>
    <row r="450" spans="1:8" ht="12" customHeight="1" x14ac:dyDescent="0.25">
      <c r="B450" s="740" t="s">
        <v>5</v>
      </c>
      <c r="C450" s="740"/>
      <c r="D450" s="741" t="s">
        <v>26</v>
      </c>
      <c r="E450" s="741"/>
      <c r="F450" s="741"/>
      <c r="G450" s="741"/>
      <c r="H450" s="741"/>
    </row>
    <row r="451" spans="1:8" ht="12" customHeight="1" x14ac:dyDescent="0.25">
      <c r="B451" s="740" t="s">
        <v>27</v>
      </c>
      <c r="C451" s="740"/>
      <c r="D451" s="741" t="s">
        <v>298</v>
      </c>
      <c r="E451" s="741"/>
      <c r="F451" s="741"/>
      <c r="G451" s="741"/>
      <c r="H451" s="741"/>
    </row>
    <row r="452" spans="1:8" ht="12" customHeight="1" x14ac:dyDescent="0.25">
      <c r="B452" s="740" t="s">
        <v>29</v>
      </c>
      <c r="C452" s="740"/>
      <c r="D452" s="741" t="s">
        <v>191</v>
      </c>
      <c r="E452" s="741"/>
      <c r="F452" s="741"/>
      <c r="G452" s="741"/>
      <c r="H452" s="741"/>
    </row>
    <row r="453" spans="1:8" ht="12" customHeight="1" x14ac:dyDescent="0.25">
      <c r="B453" s="740" t="s">
        <v>31</v>
      </c>
      <c r="C453" s="740"/>
      <c r="D453" s="742" t="s">
        <v>299</v>
      </c>
      <c r="E453" s="742"/>
      <c r="F453" s="742"/>
      <c r="G453" s="742"/>
      <c r="H453" s="742"/>
    </row>
    <row r="454" spans="1:8" ht="12" customHeight="1" x14ac:dyDescent="0.25">
      <c r="B454" s="743" t="s">
        <v>33</v>
      </c>
      <c r="C454" s="743"/>
      <c r="D454" s="251" t="s">
        <v>34</v>
      </c>
      <c r="E454" s="744" t="s">
        <v>300</v>
      </c>
      <c r="F454" s="744"/>
      <c r="G454" s="744"/>
      <c r="H454" s="744"/>
    </row>
    <row r="455" spans="1:8" ht="23.25" customHeight="1" x14ac:dyDescent="0.25">
      <c r="B455" s="745" t="s">
        <v>37</v>
      </c>
      <c r="C455" s="745"/>
      <c r="D455" s="746" t="s">
        <v>38</v>
      </c>
      <c r="E455" s="253" t="s">
        <v>301</v>
      </c>
      <c r="F455" s="253" t="s">
        <v>302</v>
      </c>
      <c r="G455" s="253" t="s">
        <v>303</v>
      </c>
      <c r="H455" s="252" t="s">
        <v>303</v>
      </c>
    </row>
    <row r="456" spans="1:8" ht="13.5" customHeight="1" x14ac:dyDescent="0.25">
      <c r="B456" s="747" t="s">
        <v>197</v>
      </c>
      <c r="C456" s="747" t="s">
        <v>47</v>
      </c>
      <c r="D456" s="746"/>
      <c r="E456" s="253" t="s">
        <v>48</v>
      </c>
      <c r="F456" s="253" t="s">
        <v>304</v>
      </c>
      <c r="G456" s="253" t="s">
        <v>52</v>
      </c>
      <c r="H456" s="745" t="s">
        <v>305</v>
      </c>
    </row>
    <row r="457" spans="1:8" ht="13.5" x14ac:dyDescent="0.25">
      <c r="B457" s="747"/>
      <c r="C457" s="747"/>
      <c r="D457" s="746"/>
      <c r="E457" s="253"/>
      <c r="F457" s="254" t="s">
        <v>306</v>
      </c>
      <c r="G457" s="255" t="s">
        <v>307</v>
      </c>
      <c r="H457" s="745"/>
    </row>
    <row r="458" spans="1:8" ht="13.5" x14ac:dyDescent="0.25">
      <c r="B458" s="747"/>
      <c r="C458" s="747"/>
      <c r="D458" s="746"/>
      <c r="E458" s="256" t="s">
        <v>61</v>
      </c>
      <c r="F458" s="257" t="s">
        <v>308</v>
      </c>
      <c r="G458" s="258" t="s">
        <v>309</v>
      </c>
      <c r="H458" s="258" t="s">
        <v>309</v>
      </c>
    </row>
    <row r="459" spans="1:8" ht="12" customHeight="1" x14ac:dyDescent="0.25">
      <c r="A459" s="21" t="s">
        <v>321</v>
      </c>
      <c r="B459" s="748" t="s">
        <v>310</v>
      </c>
      <c r="C459" s="748" t="s">
        <v>68</v>
      </c>
      <c r="D459" s="253" t="s">
        <v>311</v>
      </c>
      <c r="E459" s="259"/>
      <c r="F459" s="259"/>
      <c r="G459" s="259">
        <f>E459*F459</f>
        <v>0</v>
      </c>
      <c r="H459" s="259">
        <f>G459*44/12</f>
        <v>0</v>
      </c>
    </row>
    <row r="460" spans="1:8" x14ac:dyDescent="0.25">
      <c r="A460" s="21" t="s">
        <v>321</v>
      </c>
      <c r="B460" s="748"/>
      <c r="C460" s="748"/>
      <c r="D460" s="253" t="s">
        <v>312</v>
      </c>
      <c r="E460" s="259"/>
      <c r="F460" s="259"/>
      <c r="G460" s="259">
        <f>E460*F460</f>
        <v>0</v>
      </c>
      <c r="H460" s="259">
        <f>G460*44/12</f>
        <v>0</v>
      </c>
    </row>
    <row r="461" spans="1:8" x14ac:dyDescent="0.25">
      <c r="A461" s="21" t="s">
        <v>321</v>
      </c>
      <c r="B461" s="749" t="s">
        <v>292</v>
      </c>
      <c r="C461" s="749"/>
      <c r="D461" s="749"/>
      <c r="E461" s="260"/>
      <c r="F461" s="260"/>
      <c r="G461" s="261">
        <f>SUM(G459:G460)</f>
        <v>0</v>
      </c>
      <c r="H461" s="261">
        <f>SUM(H459:H460)</f>
        <v>0</v>
      </c>
    </row>
    <row r="462" spans="1:8" ht="12" customHeight="1" x14ac:dyDescent="0.25">
      <c r="A462" s="21" t="s">
        <v>321</v>
      </c>
      <c r="B462" s="745" t="s">
        <v>313</v>
      </c>
      <c r="C462" s="745" t="s">
        <v>68</v>
      </c>
      <c r="D462" s="253" t="s">
        <v>311</v>
      </c>
      <c r="E462" s="259"/>
      <c r="F462" s="259"/>
      <c r="G462" s="259">
        <f>E462*F462</f>
        <v>0</v>
      </c>
      <c r="H462" s="259">
        <f>G462*44/12</f>
        <v>0</v>
      </c>
    </row>
    <row r="463" spans="1:8" x14ac:dyDescent="0.25">
      <c r="A463" s="21" t="s">
        <v>321</v>
      </c>
      <c r="B463" s="745"/>
      <c r="C463" s="745"/>
      <c r="D463" s="253" t="s">
        <v>312</v>
      </c>
      <c r="E463" s="259"/>
      <c r="F463" s="259"/>
      <c r="G463" s="259">
        <f>E463*F463</f>
        <v>0</v>
      </c>
      <c r="H463" s="259">
        <f>G463*44/12</f>
        <v>0</v>
      </c>
    </row>
    <row r="464" spans="1:8" x14ac:dyDescent="0.25">
      <c r="A464" s="21" t="s">
        <v>321</v>
      </c>
      <c r="B464" s="749" t="s">
        <v>292</v>
      </c>
      <c r="C464" s="749"/>
      <c r="D464" s="749"/>
      <c r="E464" s="260"/>
      <c r="F464" s="260"/>
      <c r="G464" s="261">
        <f>SUM(G462:G463)</f>
        <v>0</v>
      </c>
      <c r="H464" s="261">
        <f>SUM(H462:H463)</f>
        <v>0</v>
      </c>
    </row>
    <row r="465" spans="1:8" ht="12" customHeight="1" x14ac:dyDescent="0.25">
      <c r="A465" s="21" t="s">
        <v>321</v>
      </c>
      <c r="B465" s="745" t="s">
        <v>314</v>
      </c>
      <c r="C465" s="745" t="s">
        <v>68</v>
      </c>
      <c r="D465" s="253" t="s">
        <v>311</v>
      </c>
      <c r="E465" s="259"/>
      <c r="F465" s="259"/>
      <c r="G465" s="259">
        <f>E465*F465</f>
        <v>0</v>
      </c>
      <c r="H465" s="259">
        <f>G465*44/12</f>
        <v>0</v>
      </c>
    </row>
    <row r="466" spans="1:8" x14ac:dyDescent="0.25">
      <c r="A466" s="21" t="s">
        <v>321</v>
      </c>
      <c r="B466" s="745"/>
      <c r="C466" s="745"/>
      <c r="D466" s="253" t="s">
        <v>312</v>
      </c>
      <c r="E466" s="259"/>
      <c r="F466" s="259"/>
      <c r="G466" s="259">
        <f>E466*F466</f>
        <v>0</v>
      </c>
      <c r="H466" s="259">
        <f>G466*44/12</f>
        <v>0</v>
      </c>
    </row>
    <row r="467" spans="1:8" x14ac:dyDescent="0.25">
      <c r="A467" s="21" t="s">
        <v>321</v>
      </c>
      <c r="B467" s="749" t="s">
        <v>292</v>
      </c>
      <c r="C467" s="749"/>
      <c r="D467" s="749"/>
      <c r="E467" s="260"/>
      <c r="F467" s="260"/>
      <c r="G467" s="261">
        <f>SUM(G465:G466)</f>
        <v>0</v>
      </c>
      <c r="H467" s="261">
        <f>SUM(H465:H466)</f>
        <v>0</v>
      </c>
    </row>
    <row r="468" spans="1:8" ht="12" customHeight="1" x14ac:dyDescent="0.25">
      <c r="A468" s="21" t="s">
        <v>321</v>
      </c>
      <c r="B468" s="745" t="s">
        <v>315</v>
      </c>
      <c r="C468" s="745" t="s">
        <v>68</v>
      </c>
      <c r="D468" s="253" t="s">
        <v>311</v>
      </c>
      <c r="E468" s="259"/>
      <c r="F468" s="259"/>
      <c r="G468" s="259">
        <f>E468*F468</f>
        <v>0</v>
      </c>
      <c r="H468" s="259">
        <f>G468*44/12</f>
        <v>0</v>
      </c>
    </row>
    <row r="469" spans="1:8" x14ac:dyDescent="0.25">
      <c r="A469" s="21" t="s">
        <v>321</v>
      </c>
      <c r="B469" s="745"/>
      <c r="C469" s="745"/>
      <c r="D469" s="253" t="s">
        <v>312</v>
      </c>
      <c r="E469" s="259"/>
      <c r="F469" s="259"/>
      <c r="G469" s="259">
        <f>E469*F469</f>
        <v>0</v>
      </c>
      <c r="H469" s="259">
        <f>G469*44/12</f>
        <v>0</v>
      </c>
    </row>
    <row r="470" spans="1:8" x14ac:dyDescent="0.25">
      <c r="A470" s="21" t="s">
        <v>321</v>
      </c>
      <c r="B470" s="749" t="s">
        <v>292</v>
      </c>
      <c r="C470" s="749"/>
      <c r="D470" s="749"/>
      <c r="E470" s="260"/>
      <c r="F470" s="260"/>
      <c r="G470" s="261">
        <f>SUM(G468:G469)</f>
        <v>0</v>
      </c>
      <c r="H470" s="261">
        <f>SUM(H468:H469)</f>
        <v>0</v>
      </c>
    </row>
    <row r="471" spans="1:8" ht="12" customHeight="1" x14ac:dyDescent="0.25">
      <c r="A471" s="21" t="s">
        <v>321</v>
      </c>
      <c r="B471" s="745" t="s">
        <v>316</v>
      </c>
      <c r="C471" s="745" t="s">
        <v>68</v>
      </c>
      <c r="D471" s="253" t="s">
        <v>311</v>
      </c>
      <c r="E471" s="259"/>
      <c r="F471" s="259"/>
      <c r="G471" s="259">
        <f>E471*F471</f>
        <v>0</v>
      </c>
      <c r="H471" s="259">
        <f>G471*44/12</f>
        <v>0</v>
      </c>
    </row>
    <row r="472" spans="1:8" x14ac:dyDescent="0.25">
      <c r="A472" s="21" t="s">
        <v>321</v>
      </c>
      <c r="B472" s="745"/>
      <c r="C472" s="745"/>
      <c r="D472" s="253" t="s">
        <v>312</v>
      </c>
      <c r="E472" s="259"/>
      <c r="F472" s="259"/>
      <c r="G472" s="259">
        <f>E472*F472</f>
        <v>0</v>
      </c>
      <c r="H472" s="259">
        <f>G472*44/12</f>
        <v>0</v>
      </c>
    </row>
    <row r="473" spans="1:8" x14ac:dyDescent="0.25">
      <c r="A473" s="21" t="s">
        <v>321</v>
      </c>
      <c r="B473" s="749" t="s">
        <v>292</v>
      </c>
      <c r="C473" s="749"/>
      <c r="D473" s="749"/>
      <c r="E473" s="260"/>
      <c r="F473" s="260"/>
      <c r="G473" s="261">
        <f>SUM(G471:G472)</f>
        <v>0</v>
      </c>
      <c r="H473" s="261">
        <f>SUM(H471:H472)</f>
        <v>0</v>
      </c>
    </row>
    <row r="474" spans="1:8" x14ac:dyDescent="0.25">
      <c r="A474" s="21" t="s">
        <v>321</v>
      </c>
      <c r="B474" s="750" t="s">
        <v>91</v>
      </c>
      <c r="C474" s="750"/>
      <c r="D474" s="750"/>
      <c r="E474" s="262"/>
      <c r="F474" s="262"/>
      <c r="G474" s="261">
        <f>G473+G470+G467+G464+G461</f>
        <v>0</v>
      </c>
      <c r="H474" s="261">
        <f>H473+H470+H467+H464+H461</f>
        <v>0</v>
      </c>
    </row>
    <row r="475" spans="1:8" ht="14" x14ac:dyDescent="0.25">
      <c r="B475" s="751" t="s">
        <v>317</v>
      </c>
      <c r="C475" s="751"/>
      <c r="D475" s="751"/>
      <c r="E475" s="751"/>
      <c r="F475" s="751"/>
      <c r="G475" s="751"/>
    </row>
    <row r="476" spans="1:8" x14ac:dyDescent="0.25">
      <c r="B476" s="21" t="s">
        <v>318</v>
      </c>
    </row>
    <row r="477" spans="1:8" ht="12" customHeight="1" x14ac:dyDescent="0.25">
      <c r="A477" s="21" t="str">
        <f>D477</f>
        <v>Aysén</v>
      </c>
      <c r="B477" s="738" t="s">
        <v>260</v>
      </c>
      <c r="C477" s="738"/>
      <c r="D477" s="739" t="s">
        <v>108</v>
      </c>
      <c r="E477" s="739"/>
      <c r="F477" s="739"/>
      <c r="G477" s="739"/>
      <c r="H477" s="739"/>
    </row>
    <row r="478" spans="1:8" ht="12" customHeight="1" x14ac:dyDescent="0.25">
      <c r="B478" s="740" t="s">
        <v>5</v>
      </c>
      <c r="C478" s="740"/>
      <c r="D478" s="741" t="s">
        <v>26</v>
      </c>
      <c r="E478" s="741"/>
      <c r="F478" s="741"/>
      <c r="G478" s="741"/>
      <c r="H478" s="741"/>
    </row>
    <row r="479" spans="1:8" ht="12" customHeight="1" x14ac:dyDescent="0.25">
      <c r="B479" s="740" t="s">
        <v>27</v>
      </c>
      <c r="C479" s="740"/>
      <c r="D479" s="741" t="s">
        <v>298</v>
      </c>
      <c r="E479" s="741"/>
      <c r="F479" s="741"/>
      <c r="G479" s="741"/>
      <c r="H479" s="741"/>
    </row>
    <row r="480" spans="1:8" ht="12" customHeight="1" x14ac:dyDescent="0.25">
      <c r="B480" s="740" t="s">
        <v>29</v>
      </c>
      <c r="C480" s="740"/>
      <c r="D480" s="741" t="s">
        <v>191</v>
      </c>
      <c r="E480" s="741"/>
      <c r="F480" s="741"/>
      <c r="G480" s="741"/>
      <c r="H480" s="741"/>
    </row>
    <row r="481" spans="1:8" ht="12" customHeight="1" x14ac:dyDescent="0.25">
      <c r="B481" s="740" t="s">
        <v>31</v>
      </c>
      <c r="C481" s="740"/>
      <c r="D481" s="742" t="s">
        <v>299</v>
      </c>
      <c r="E481" s="742"/>
      <c r="F481" s="742"/>
      <c r="G481" s="742"/>
      <c r="H481" s="742"/>
    </row>
    <row r="482" spans="1:8" ht="12" customHeight="1" x14ac:dyDescent="0.25">
      <c r="B482" s="743" t="s">
        <v>33</v>
      </c>
      <c r="C482" s="743"/>
      <c r="D482" s="251" t="s">
        <v>34</v>
      </c>
      <c r="E482" s="744" t="s">
        <v>300</v>
      </c>
      <c r="F482" s="744"/>
      <c r="G482" s="744"/>
      <c r="H482" s="744"/>
    </row>
    <row r="483" spans="1:8" ht="23.25" customHeight="1" x14ac:dyDescent="0.25">
      <c r="B483" s="745" t="s">
        <v>37</v>
      </c>
      <c r="C483" s="745"/>
      <c r="D483" s="746" t="s">
        <v>38</v>
      </c>
      <c r="E483" s="253" t="s">
        <v>301</v>
      </c>
      <c r="F483" s="253" t="s">
        <v>302</v>
      </c>
      <c r="G483" s="253" t="s">
        <v>303</v>
      </c>
      <c r="H483" s="252" t="s">
        <v>303</v>
      </c>
    </row>
    <row r="484" spans="1:8" ht="13.5" customHeight="1" x14ac:dyDescent="0.25">
      <c r="B484" s="747" t="s">
        <v>197</v>
      </c>
      <c r="C484" s="747" t="s">
        <v>47</v>
      </c>
      <c r="D484" s="746"/>
      <c r="E484" s="253" t="s">
        <v>48</v>
      </c>
      <c r="F484" s="253" t="s">
        <v>304</v>
      </c>
      <c r="G484" s="253" t="s">
        <v>52</v>
      </c>
      <c r="H484" s="745" t="s">
        <v>305</v>
      </c>
    </row>
    <row r="485" spans="1:8" ht="13.5" x14ac:dyDescent="0.25">
      <c r="B485" s="747"/>
      <c r="C485" s="747"/>
      <c r="D485" s="746"/>
      <c r="E485" s="253"/>
      <c r="F485" s="254" t="s">
        <v>306</v>
      </c>
      <c r="G485" s="255" t="s">
        <v>307</v>
      </c>
      <c r="H485" s="745"/>
    </row>
    <row r="486" spans="1:8" ht="13.5" x14ac:dyDescent="0.25">
      <c r="B486" s="747"/>
      <c r="C486" s="747"/>
      <c r="D486" s="746"/>
      <c r="E486" s="256" t="s">
        <v>61</v>
      </c>
      <c r="F486" s="257" t="s">
        <v>308</v>
      </c>
      <c r="G486" s="258" t="s">
        <v>309</v>
      </c>
      <c r="H486" s="258" t="s">
        <v>309</v>
      </c>
    </row>
    <row r="487" spans="1:8" ht="12" customHeight="1" x14ac:dyDescent="0.25">
      <c r="A487" s="21" t="s">
        <v>108</v>
      </c>
      <c r="B487" s="748" t="s">
        <v>310</v>
      </c>
      <c r="C487" s="748" t="s">
        <v>68</v>
      </c>
      <c r="D487" s="253" t="s">
        <v>311</v>
      </c>
      <c r="E487" s="259"/>
      <c r="F487" s="259"/>
      <c r="G487" s="259">
        <f>E487*F487</f>
        <v>0</v>
      </c>
      <c r="H487" s="259">
        <f>G487*44/12</f>
        <v>0</v>
      </c>
    </row>
    <row r="488" spans="1:8" x14ac:dyDescent="0.25">
      <c r="A488" s="21" t="s">
        <v>108</v>
      </c>
      <c r="B488" s="748"/>
      <c r="C488" s="748"/>
      <c r="D488" s="253" t="s">
        <v>312</v>
      </c>
      <c r="E488" s="259"/>
      <c r="F488" s="259"/>
      <c r="G488" s="259">
        <f>E488*F488</f>
        <v>0</v>
      </c>
      <c r="H488" s="259">
        <f>G488*44/12</f>
        <v>0</v>
      </c>
    </row>
    <row r="489" spans="1:8" x14ac:dyDescent="0.25">
      <c r="A489" s="21" t="s">
        <v>108</v>
      </c>
      <c r="B489" s="749" t="s">
        <v>292</v>
      </c>
      <c r="C489" s="749"/>
      <c r="D489" s="749"/>
      <c r="E489" s="260"/>
      <c r="F489" s="260"/>
      <c r="G489" s="261">
        <f>SUM(G487:G488)</f>
        <v>0</v>
      </c>
      <c r="H489" s="261">
        <f>SUM(H487:H488)</f>
        <v>0</v>
      </c>
    </row>
    <row r="490" spans="1:8" ht="12" customHeight="1" x14ac:dyDescent="0.25">
      <c r="A490" s="21" t="s">
        <v>108</v>
      </c>
      <c r="B490" s="745" t="s">
        <v>313</v>
      </c>
      <c r="C490" s="745" t="s">
        <v>68</v>
      </c>
      <c r="D490" s="253" t="s">
        <v>311</v>
      </c>
      <c r="E490" s="259"/>
      <c r="F490" s="259"/>
      <c r="G490" s="259">
        <f>E490*F490</f>
        <v>0</v>
      </c>
      <c r="H490" s="259">
        <f>G490*44/12</f>
        <v>0</v>
      </c>
    </row>
    <row r="491" spans="1:8" x14ac:dyDescent="0.25">
      <c r="A491" s="21" t="s">
        <v>108</v>
      </c>
      <c r="B491" s="745"/>
      <c r="C491" s="745"/>
      <c r="D491" s="253" t="s">
        <v>312</v>
      </c>
      <c r="E491" s="259"/>
      <c r="F491" s="259"/>
      <c r="G491" s="259">
        <f>E491*F491</f>
        <v>0</v>
      </c>
      <c r="H491" s="259">
        <f>G491*44/12</f>
        <v>0</v>
      </c>
    </row>
    <row r="492" spans="1:8" x14ac:dyDescent="0.25">
      <c r="A492" s="21" t="s">
        <v>108</v>
      </c>
      <c r="B492" s="749" t="s">
        <v>292</v>
      </c>
      <c r="C492" s="749"/>
      <c r="D492" s="749"/>
      <c r="E492" s="260"/>
      <c r="F492" s="260"/>
      <c r="G492" s="261">
        <f>SUM(G490:G491)</f>
        <v>0</v>
      </c>
      <c r="H492" s="261">
        <f>SUM(H490:H491)</f>
        <v>0</v>
      </c>
    </row>
    <row r="493" spans="1:8" ht="12" customHeight="1" x14ac:dyDescent="0.25">
      <c r="A493" s="21" t="s">
        <v>108</v>
      </c>
      <c r="B493" s="745" t="s">
        <v>314</v>
      </c>
      <c r="C493" s="745" t="s">
        <v>68</v>
      </c>
      <c r="D493" s="253" t="s">
        <v>311</v>
      </c>
      <c r="E493" s="259"/>
      <c r="F493" s="259"/>
      <c r="G493" s="259">
        <f>E493*F493</f>
        <v>0</v>
      </c>
      <c r="H493" s="259">
        <f>G493*44/12</f>
        <v>0</v>
      </c>
    </row>
    <row r="494" spans="1:8" x14ac:dyDescent="0.25">
      <c r="A494" s="21" t="s">
        <v>108</v>
      </c>
      <c r="B494" s="745"/>
      <c r="C494" s="745"/>
      <c r="D494" s="253" t="s">
        <v>312</v>
      </c>
      <c r="E494" s="259"/>
      <c r="F494" s="259"/>
      <c r="G494" s="259">
        <f>E494*F494</f>
        <v>0</v>
      </c>
      <c r="H494" s="259">
        <f>G494*44/12</f>
        <v>0</v>
      </c>
    </row>
    <row r="495" spans="1:8" x14ac:dyDescent="0.25">
      <c r="A495" s="21" t="s">
        <v>108</v>
      </c>
      <c r="B495" s="749" t="s">
        <v>292</v>
      </c>
      <c r="C495" s="749"/>
      <c r="D495" s="749"/>
      <c r="E495" s="260"/>
      <c r="F495" s="260"/>
      <c r="G495" s="261">
        <f>SUM(G493:G494)</f>
        <v>0</v>
      </c>
      <c r="H495" s="261">
        <f>SUM(H493:H494)</f>
        <v>0</v>
      </c>
    </row>
    <row r="496" spans="1:8" ht="12" customHeight="1" x14ac:dyDescent="0.25">
      <c r="A496" s="21" t="s">
        <v>108</v>
      </c>
      <c r="B496" s="745" t="s">
        <v>315</v>
      </c>
      <c r="C496" s="745" t="s">
        <v>68</v>
      </c>
      <c r="D496" s="253" t="s">
        <v>311</v>
      </c>
      <c r="E496" s="259"/>
      <c r="F496" s="259"/>
      <c r="G496" s="259">
        <f>E496*F496</f>
        <v>0</v>
      </c>
      <c r="H496" s="259">
        <f>G496*44/12</f>
        <v>0</v>
      </c>
    </row>
    <row r="497" spans="1:8" x14ac:dyDescent="0.25">
      <c r="A497" s="21" t="s">
        <v>108</v>
      </c>
      <c r="B497" s="745"/>
      <c r="C497" s="745"/>
      <c r="D497" s="253" t="s">
        <v>312</v>
      </c>
      <c r="E497" s="259"/>
      <c r="F497" s="259"/>
      <c r="G497" s="259">
        <f>E497*F497</f>
        <v>0</v>
      </c>
      <c r="H497" s="259">
        <f>G497*44/12</f>
        <v>0</v>
      </c>
    </row>
    <row r="498" spans="1:8" x14ac:dyDescent="0.25">
      <c r="A498" s="21" t="s">
        <v>108</v>
      </c>
      <c r="B498" s="749" t="s">
        <v>292</v>
      </c>
      <c r="C498" s="749"/>
      <c r="D498" s="749"/>
      <c r="E498" s="260"/>
      <c r="F498" s="260"/>
      <c r="G498" s="261">
        <f>SUM(G496:G497)</f>
        <v>0</v>
      </c>
      <c r="H498" s="261">
        <f>SUM(H496:H497)</f>
        <v>0</v>
      </c>
    </row>
    <row r="499" spans="1:8" ht="12" customHeight="1" x14ac:dyDescent="0.25">
      <c r="A499" s="21" t="s">
        <v>108</v>
      </c>
      <c r="B499" s="745" t="s">
        <v>316</v>
      </c>
      <c r="C499" s="745" t="s">
        <v>68</v>
      </c>
      <c r="D499" s="253" t="s">
        <v>311</v>
      </c>
      <c r="E499" s="259"/>
      <c r="F499" s="259"/>
      <c r="G499" s="259">
        <f>E499*F499</f>
        <v>0</v>
      </c>
      <c r="H499" s="259">
        <f>G499*44/12</f>
        <v>0</v>
      </c>
    </row>
    <row r="500" spans="1:8" x14ac:dyDescent="0.25">
      <c r="A500" s="21" t="s">
        <v>108</v>
      </c>
      <c r="B500" s="745"/>
      <c r="C500" s="745"/>
      <c r="D500" s="253" t="s">
        <v>312</v>
      </c>
      <c r="E500" s="259"/>
      <c r="F500" s="259"/>
      <c r="G500" s="259">
        <f>E500*F500</f>
        <v>0</v>
      </c>
      <c r="H500" s="259">
        <f>G500*44/12</f>
        <v>0</v>
      </c>
    </row>
    <row r="501" spans="1:8" x14ac:dyDescent="0.25">
      <c r="A501" s="21" t="s">
        <v>108</v>
      </c>
      <c r="B501" s="749" t="s">
        <v>292</v>
      </c>
      <c r="C501" s="749"/>
      <c r="D501" s="749"/>
      <c r="E501" s="260"/>
      <c r="F501" s="260"/>
      <c r="G501" s="261">
        <f>SUM(G499:G500)</f>
        <v>0</v>
      </c>
      <c r="H501" s="261">
        <f>SUM(H499:H500)</f>
        <v>0</v>
      </c>
    </row>
    <row r="502" spans="1:8" x14ac:dyDescent="0.25">
      <c r="A502" s="21" t="s">
        <v>108</v>
      </c>
      <c r="B502" s="750" t="s">
        <v>91</v>
      </c>
      <c r="C502" s="750"/>
      <c r="D502" s="750"/>
      <c r="E502" s="262"/>
      <c r="F502" s="262"/>
      <c r="G502" s="261">
        <f>G501+G498+G495+G492+G489</f>
        <v>0</v>
      </c>
      <c r="H502" s="261">
        <f>H501+H498+H495+H492+H489</f>
        <v>0</v>
      </c>
    </row>
    <row r="503" spans="1:8" ht="14" x14ac:dyDescent="0.25">
      <c r="B503" s="751" t="s">
        <v>317</v>
      </c>
      <c r="C503" s="751"/>
      <c r="D503" s="751"/>
      <c r="E503" s="751"/>
      <c r="F503" s="751"/>
      <c r="G503" s="751"/>
    </row>
    <row r="504" spans="1:8" x14ac:dyDescent="0.25">
      <c r="B504" s="21" t="s">
        <v>318</v>
      </c>
    </row>
    <row r="505" spans="1:8" ht="12" customHeight="1" x14ac:dyDescent="0.25">
      <c r="A505" s="21" t="str">
        <f>D505</f>
        <v>Magallanes</v>
      </c>
      <c r="B505" s="738" t="s">
        <v>260</v>
      </c>
      <c r="C505" s="738"/>
      <c r="D505" s="739" t="s">
        <v>109</v>
      </c>
      <c r="E505" s="739"/>
      <c r="F505" s="739"/>
      <c r="G505" s="739"/>
      <c r="H505" s="739"/>
    </row>
    <row r="506" spans="1:8" ht="12" customHeight="1" x14ac:dyDescent="0.25">
      <c r="B506" s="740" t="s">
        <v>5</v>
      </c>
      <c r="C506" s="740"/>
      <c r="D506" s="741" t="s">
        <v>26</v>
      </c>
      <c r="E506" s="741"/>
      <c r="F506" s="741"/>
      <c r="G506" s="741"/>
      <c r="H506" s="741"/>
    </row>
    <row r="507" spans="1:8" ht="12" customHeight="1" x14ac:dyDescent="0.25">
      <c r="B507" s="740" t="s">
        <v>27</v>
      </c>
      <c r="C507" s="740"/>
      <c r="D507" s="741" t="s">
        <v>298</v>
      </c>
      <c r="E507" s="741"/>
      <c r="F507" s="741"/>
      <c r="G507" s="741"/>
      <c r="H507" s="741"/>
    </row>
    <row r="508" spans="1:8" ht="12" customHeight="1" x14ac:dyDescent="0.25">
      <c r="B508" s="740" t="s">
        <v>29</v>
      </c>
      <c r="C508" s="740"/>
      <c r="D508" s="741" t="s">
        <v>191</v>
      </c>
      <c r="E508" s="741"/>
      <c r="F508" s="741"/>
      <c r="G508" s="741"/>
      <c r="H508" s="741"/>
    </row>
    <row r="509" spans="1:8" ht="12" customHeight="1" x14ac:dyDescent="0.25">
      <c r="B509" s="740" t="s">
        <v>31</v>
      </c>
      <c r="C509" s="740"/>
      <c r="D509" s="742" t="s">
        <v>299</v>
      </c>
      <c r="E509" s="742"/>
      <c r="F509" s="742"/>
      <c r="G509" s="742"/>
      <c r="H509" s="742"/>
    </row>
    <row r="510" spans="1:8" ht="12" customHeight="1" x14ac:dyDescent="0.25">
      <c r="B510" s="743" t="s">
        <v>33</v>
      </c>
      <c r="C510" s="743"/>
      <c r="D510" s="251" t="s">
        <v>34</v>
      </c>
      <c r="E510" s="744" t="s">
        <v>300</v>
      </c>
      <c r="F510" s="744"/>
      <c r="G510" s="744"/>
      <c r="H510" s="744"/>
    </row>
    <row r="511" spans="1:8" ht="23.25" customHeight="1" x14ac:dyDescent="0.25">
      <c r="B511" s="745" t="s">
        <v>37</v>
      </c>
      <c r="C511" s="745"/>
      <c r="D511" s="746" t="s">
        <v>38</v>
      </c>
      <c r="E511" s="253" t="s">
        <v>301</v>
      </c>
      <c r="F511" s="253" t="s">
        <v>302</v>
      </c>
      <c r="G511" s="253" t="s">
        <v>303</v>
      </c>
      <c r="H511" s="252" t="s">
        <v>303</v>
      </c>
    </row>
    <row r="512" spans="1:8" ht="13.5" customHeight="1" x14ac:dyDescent="0.25">
      <c r="B512" s="747" t="s">
        <v>197</v>
      </c>
      <c r="C512" s="747" t="s">
        <v>47</v>
      </c>
      <c r="D512" s="746"/>
      <c r="E512" s="253" t="s">
        <v>48</v>
      </c>
      <c r="F512" s="253" t="s">
        <v>304</v>
      </c>
      <c r="G512" s="253" t="s">
        <v>52</v>
      </c>
      <c r="H512" s="745" t="s">
        <v>305</v>
      </c>
    </row>
    <row r="513" spans="1:8" ht="13.5" x14ac:dyDescent="0.25">
      <c r="B513" s="747"/>
      <c r="C513" s="747"/>
      <c r="D513" s="746"/>
      <c r="E513" s="253"/>
      <c r="F513" s="254" t="s">
        <v>306</v>
      </c>
      <c r="G513" s="255" t="s">
        <v>307</v>
      </c>
      <c r="H513" s="745"/>
    </row>
    <row r="514" spans="1:8" ht="13.5" x14ac:dyDescent="0.25">
      <c r="B514" s="747"/>
      <c r="C514" s="747"/>
      <c r="D514" s="746"/>
      <c r="E514" s="256" t="s">
        <v>61</v>
      </c>
      <c r="F514" s="257" t="s">
        <v>308</v>
      </c>
      <c r="G514" s="258" t="s">
        <v>309</v>
      </c>
      <c r="H514" s="258" t="s">
        <v>309</v>
      </c>
    </row>
    <row r="515" spans="1:8" ht="12" customHeight="1" x14ac:dyDescent="0.25">
      <c r="A515" s="21" t="s">
        <v>109</v>
      </c>
      <c r="B515" s="748" t="s">
        <v>310</v>
      </c>
      <c r="C515" s="748" t="s">
        <v>68</v>
      </c>
      <c r="D515" s="253" t="s">
        <v>311</v>
      </c>
      <c r="E515" s="259"/>
      <c r="F515" s="259"/>
      <c r="G515" s="259">
        <f>E515*F515</f>
        <v>0</v>
      </c>
      <c r="H515" s="259">
        <f>G515*44/12</f>
        <v>0</v>
      </c>
    </row>
    <row r="516" spans="1:8" x14ac:dyDescent="0.25">
      <c r="A516" s="21" t="s">
        <v>109</v>
      </c>
      <c r="B516" s="748"/>
      <c r="C516" s="748"/>
      <c r="D516" s="253" t="s">
        <v>312</v>
      </c>
      <c r="E516" s="259"/>
      <c r="F516" s="259"/>
      <c r="G516" s="259">
        <f>E516*F516</f>
        <v>0</v>
      </c>
      <c r="H516" s="259">
        <f>G516*44/12</f>
        <v>0</v>
      </c>
    </row>
    <row r="517" spans="1:8" x14ac:dyDescent="0.25">
      <c r="A517" s="21" t="s">
        <v>109</v>
      </c>
      <c r="B517" s="749" t="s">
        <v>292</v>
      </c>
      <c r="C517" s="749"/>
      <c r="D517" s="749"/>
      <c r="E517" s="260"/>
      <c r="F517" s="260"/>
      <c r="G517" s="261">
        <f>SUM(G515:G516)</f>
        <v>0</v>
      </c>
      <c r="H517" s="261">
        <f>SUM(H515:H516)</f>
        <v>0</v>
      </c>
    </row>
    <row r="518" spans="1:8" ht="12" customHeight="1" x14ac:dyDescent="0.25">
      <c r="A518" s="21" t="s">
        <v>109</v>
      </c>
      <c r="B518" s="745" t="s">
        <v>313</v>
      </c>
      <c r="C518" s="745" t="s">
        <v>68</v>
      </c>
      <c r="D518" s="253" t="s">
        <v>311</v>
      </c>
      <c r="E518" s="259"/>
      <c r="F518" s="259"/>
      <c r="G518" s="259">
        <f>E518*F518</f>
        <v>0</v>
      </c>
      <c r="H518" s="259">
        <f>G518*44/12</f>
        <v>0</v>
      </c>
    </row>
    <row r="519" spans="1:8" x14ac:dyDescent="0.25">
      <c r="A519" s="21" t="s">
        <v>109</v>
      </c>
      <c r="B519" s="745"/>
      <c r="C519" s="745"/>
      <c r="D519" s="253" t="s">
        <v>312</v>
      </c>
      <c r="E519" s="259"/>
      <c r="F519" s="259"/>
      <c r="G519" s="259">
        <f>E519*F519</f>
        <v>0</v>
      </c>
      <c r="H519" s="259">
        <f>G519*44/12</f>
        <v>0</v>
      </c>
    </row>
    <row r="520" spans="1:8" x14ac:dyDescent="0.25">
      <c r="A520" s="21" t="s">
        <v>109</v>
      </c>
      <c r="B520" s="749" t="s">
        <v>292</v>
      </c>
      <c r="C520" s="749"/>
      <c r="D520" s="749"/>
      <c r="E520" s="260"/>
      <c r="F520" s="260"/>
      <c r="G520" s="261">
        <f>SUM(G518:G519)</f>
        <v>0</v>
      </c>
      <c r="H520" s="261">
        <f>SUM(H518:H519)</f>
        <v>0</v>
      </c>
    </row>
    <row r="521" spans="1:8" ht="12" customHeight="1" x14ac:dyDescent="0.25">
      <c r="A521" s="21" t="s">
        <v>109</v>
      </c>
      <c r="B521" s="745" t="s">
        <v>314</v>
      </c>
      <c r="C521" s="745" t="s">
        <v>68</v>
      </c>
      <c r="D521" s="253" t="s">
        <v>311</v>
      </c>
      <c r="E521" s="259"/>
      <c r="F521" s="259"/>
      <c r="G521" s="259">
        <f>E521*F521</f>
        <v>0</v>
      </c>
      <c r="H521" s="259">
        <f>G521*44/12</f>
        <v>0</v>
      </c>
    </row>
    <row r="522" spans="1:8" x14ac:dyDescent="0.25">
      <c r="A522" s="21" t="s">
        <v>109</v>
      </c>
      <c r="B522" s="745"/>
      <c r="C522" s="745"/>
      <c r="D522" s="253" t="s">
        <v>312</v>
      </c>
      <c r="E522" s="259"/>
      <c r="F522" s="259"/>
      <c r="G522" s="259">
        <f>E522*F522</f>
        <v>0</v>
      </c>
      <c r="H522" s="259">
        <f>G522*44/12</f>
        <v>0</v>
      </c>
    </row>
    <row r="523" spans="1:8" x14ac:dyDescent="0.25">
      <c r="A523" s="21" t="s">
        <v>109</v>
      </c>
      <c r="B523" s="749" t="s">
        <v>292</v>
      </c>
      <c r="C523" s="749"/>
      <c r="D523" s="749"/>
      <c r="E523" s="260"/>
      <c r="F523" s="260"/>
      <c r="G523" s="261">
        <f>SUM(G521:G522)</f>
        <v>0</v>
      </c>
      <c r="H523" s="261">
        <f>SUM(H521:H522)</f>
        <v>0</v>
      </c>
    </row>
    <row r="524" spans="1:8" ht="12" customHeight="1" x14ac:dyDescent="0.25">
      <c r="A524" s="21" t="s">
        <v>109</v>
      </c>
      <c r="B524" s="745" t="s">
        <v>315</v>
      </c>
      <c r="C524" s="745" t="s">
        <v>68</v>
      </c>
      <c r="D524" s="253" t="s">
        <v>311</v>
      </c>
      <c r="E524" s="259"/>
      <c r="F524" s="259"/>
      <c r="G524" s="259">
        <f>E524*F524</f>
        <v>0</v>
      </c>
      <c r="H524" s="259">
        <f>G524*44/12</f>
        <v>0</v>
      </c>
    </row>
    <row r="525" spans="1:8" x14ac:dyDescent="0.25">
      <c r="A525" s="21" t="s">
        <v>109</v>
      </c>
      <c r="B525" s="745"/>
      <c r="C525" s="745"/>
      <c r="D525" s="253" t="s">
        <v>312</v>
      </c>
      <c r="E525" s="259"/>
      <c r="F525" s="259"/>
      <c r="G525" s="259">
        <f>E525*F525</f>
        <v>0</v>
      </c>
      <c r="H525" s="259">
        <f>G525*44/12</f>
        <v>0</v>
      </c>
    </row>
    <row r="526" spans="1:8" x14ac:dyDescent="0.25">
      <c r="A526" s="21" t="s">
        <v>109</v>
      </c>
      <c r="B526" s="749" t="s">
        <v>292</v>
      </c>
      <c r="C526" s="749"/>
      <c r="D526" s="749"/>
      <c r="E526" s="260"/>
      <c r="F526" s="260"/>
      <c r="G526" s="261">
        <f>SUM(G524:G525)</f>
        <v>0</v>
      </c>
      <c r="H526" s="261">
        <f>SUM(H524:H525)</f>
        <v>0</v>
      </c>
    </row>
    <row r="527" spans="1:8" ht="12" customHeight="1" x14ac:dyDescent="0.25">
      <c r="A527" s="21" t="s">
        <v>109</v>
      </c>
      <c r="B527" s="745" t="s">
        <v>316</v>
      </c>
      <c r="C527" s="745" t="s">
        <v>68</v>
      </c>
      <c r="D527" s="253" t="s">
        <v>311</v>
      </c>
      <c r="E527" s="259"/>
      <c r="F527" s="259"/>
      <c r="G527" s="259">
        <f>E527*F527</f>
        <v>0</v>
      </c>
      <c r="H527" s="259">
        <f>G527*44/12</f>
        <v>0</v>
      </c>
    </row>
    <row r="528" spans="1:8" x14ac:dyDescent="0.25">
      <c r="A528" s="21" t="s">
        <v>109</v>
      </c>
      <c r="B528" s="745"/>
      <c r="C528" s="745"/>
      <c r="D528" s="253" t="s">
        <v>312</v>
      </c>
      <c r="E528" s="259"/>
      <c r="F528" s="259"/>
      <c r="G528" s="259">
        <f>E528*F528</f>
        <v>0</v>
      </c>
      <c r="H528" s="259">
        <f>G528*44/12</f>
        <v>0</v>
      </c>
    </row>
    <row r="529" spans="1:8" x14ac:dyDescent="0.25">
      <c r="A529" s="21" t="s">
        <v>109</v>
      </c>
      <c r="B529" s="749" t="s">
        <v>292</v>
      </c>
      <c r="C529" s="749"/>
      <c r="D529" s="749"/>
      <c r="E529" s="260"/>
      <c r="F529" s="260"/>
      <c r="G529" s="261">
        <f>SUM(G527:G528)</f>
        <v>0</v>
      </c>
      <c r="H529" s="261">
        <f>SUM(H527:H528)</f>
        <v>0</v>
      </c>
    </row>
    <row r="530" spans="1:8" x14ac:dyDescent="0.25">
      <c r="A530" s="21" t="s">
        <v>109</v>
      </c>
      <c r="B530" s="750" t="s">
        <v>91</v>
      </c>
      <c r="C530" s="750"/>
      <c r="D530" s="750"/>
      <c r="E530" s="262"/>
      <c r="F530" s="262"/>
      <c r="G530" s="261">
        <f>G529+G526+G523+G520+G517</f>
        <v>0</v>
      </c>
      <c r="H530" s="261">
        <f>H529+H526+H523+H520+H517</f>
        <v>0</v>
      </c>
    </row>
    <row r="531" spans="1:8" ht="14" x14ac:dyDescent="0.25">
      <c r="B531" s="751" t="s">
        <v>317</v>
      </c>
      <c r="C531" s="751"/>
      <c r="D531" s="751"/>
      <c r="E531" s="751"/>
      <c r="F531" s="751"/>
      <c r="G531" s="751"/>
    </row>
    <row r="532" spans="1:8" x14ac:dyDescent="0.25">
      <c r="B532" s="21" t="s">
        <v>318</v>
      </c>
    </row>
  </sheetData>
  <autoFilter ref="A1:H532" xr:uid="{00000000-0009-0000-0000-000009000000}"/>
  <mergeCells count="646">
    <mergeCell ref="B529:D529"/>
    <mergeCell ref="B530:D530"/>
    <mergeCell ref="B531:G531"/>
    <mergeCell ref="B520:D520"/>
    <mergeCell ref="B521:B522"/>
    <mergeCell ref="C521:C522"/>
    <mergeCell ref="B523:D523"/>
    <mergeCell ref="B524:B525"/>
    <mergeCell ref="C524:C525"/>
    <mergeCell ref="B526:D526"/>
    <mergeCell ref="B527:B528"/>
    <mergeCell ref="C527:C528"/>
    <mergeCell ref="B511:C511"/>
    <mergeCell ref="D511:D514"/>
    <mergeCell ref="B512:B514"/>
    <mergeCell ref="C512:C514"/>
    <mergeCell ref="H512:H513"/>
    <mergeCell ref="B515:B516"/>
    <mergeCell ref="C515:C516"/>
    <mergeCell ref="B517:D517"/>
    <mergeCell ref="B518:B519"/>
    <mergeCell ref="C518:C519"/>
    <mergeCell ref="B506:C506"/>
    <mergeCell ref="D506:H506"/>
    <mergeCell ref="B507:C507"/>
    <mergeCell ref="D507:H507"/>
    <mergeCell ref="B508:C508"/>
    <mergeCell ref="D508:H508"/>
    <mergeCell ref="B509:C509"/>
    <mergeCell ref="D509:H509"/>
    <mergeCell ref="B510:C510"/>
    <mergeCell ref="E510:H510"/>
    <mergeCell ref="B496:B497"/>
    <mergeCell ref="C496:C497"/>
    <mergeCell ref="B498:D498"/>
    <mergeCell ref="B499:B500"/>
    <mergeCell ref="C499:C500"/>
    <mergeCell ref="B501:D501"/>
    <mergeCell ref="B502:D502"/>
    <mergeCell ref="B503:G503"/>
    <mergeCell ref="B505:C505"/>
    <mergeCell ref="D505:H505"/>
    <mergeCell ref="B487:B488"/>
    <mergeCell ref="C487:C488"/>
    <mergeCell ref="B489:D489"/>
    <mergeCell ref="B490:B491"/>
    <mergeCell ref="C490:C491"/>
    <mergeCell ref="B492:D492"/>
    <mergeCell ref="B493:B494"/>
    <mergeCell ref="C493:C494"/>
    <mergeCell ref="B495:D495"/>
    <mergeCell ref="B480:C480"/>
    <mergeCell ref="D480:H480"/>
    <mergeCell ref="B481:C481"/>
    <mergeCell ref="D481:H481"/>
    <mergeCell ref="B482:C482"/>
    <mergeCell ref="E482:H482"/>
    <mergeCell ref="B483:C483"/>
    <mergeCell ref="D483:D486"/>
    <mergeCell ref="B484:B486"/>
    <mergeCell ref="C484:C486"/>
    <mergeCell ref="H484:H485"/>
    <mergeCell ref="B473:D473"/>
    <mergeCell ref="B474:D474"/>
    <mergeCell ref="B475:G475"/>
    <mergeCell ref="B477:C477"/>
    <mergeCell ref="D477:H477"/>
    <mergeCell ref="B478:C478"/>
    <mergeCell ref="D478:H478"/>
    <mergeCell ref="B479:C479"/>
    <mergeCell ref="D479:H479"/>
    <mergeCell ref="B464:D464"/>
    <mergeCell ref="B465:B466"/>
    <mergeCell ref="C465:C466"/>
    <mergeCell ref="B467:D467"/>
    <mergeCell ref="B468:B469"/>
    <mergeCell ref="C468:C469"/>
    <mergeCell ref="B470:D470"/>
    <mergeCell ref="B471:B472"/>
    <mergeCell ref="C471:C472"/>
    <mergeCell ref="B455:C455"/>
    <mergeCell ref="D455:D458"/>
    <mergeCell ref="B456:B458"/>
    <mergeCell ref="C456:C458"/>
    <mergeCell ref="H456:H457"/>
    <mergeCell ref="B459:B460"/>
    <mergeCell ref="C459:C460"/>
    <mergeCell ref="B461:D461"/>
    <mergeCell ref="B462:B463"/>
    <mergeCell ref="C462:C463"/>
    <mergeCell ref="B450:C450"/>
    <mergeCell ref="D450:H450"/>
    <mergeCell ref="B451:C451"/>
    <mergeCell ref="D451:H451"/>
    <mergeCell ref="B452:C452"/>
    <mergeCell ref="D452:H452"/>
    <mergeCell ref="B453:C453"/>
    <mergeCell ref="D453:H453"/>
    <mergeCell ref="B454:C454"/>
    <mergeCell ref="E454:H454"/>
    <mergeCell ref="B440:B441"/>
    <mergeCell ref="C440:C441"/>
    <mergeCell ref="B442:D442"/>
    <mergeCell ref="B443:B444"/>
    <mergeCell ref="C443:C444"/>
    <mergeCell ref="B445:D445"/>
    <mergeCell ref="B446:D446"/>
    <mergeCell ref="B447:G447"/>
    <mergeCell ref="B449:C449"/>
    <mergeCell ref="D449:H449"/>
    <mergeCell ref="B431:B432"/>
    <mergeCell ref="C431:C432"/>
    <mergeCell ref="B433:D433"/>
    <mergeCell ref="B434:B435"/>
    <mergeCell ref="C434:C435"/>
    <mergeCell ref="B436:D436"/>
    <mergeCell ref="B437:B438"/>
    <mergeCell ref="C437:C438"/>
    <mergeCell ref="B439:D439"/>
    <mergeCell ref="B424:C424"/>
    <mergeCell ref="D424:H424"/>
    <mergeCell ref="B425:C425"/>
    <mergeCell ref="D425:H425"/>
    <mergeCell ref="B426:C426"/>
    <mergeCell ref="E426:H426"/>
    <mergeCell ref="B427:C427"/>
    <mergeCell ref="D427:D430"/>
    <mergeCell ref="B428:B430"/>
    <mergeCell ref="C428:C430"/>
    <mergeCell ref="H428:H429"/>
    <mergeCell ref="B417:D417"/>
    <mergeCell ref="B418:D418"/>
    <mergeCell ref="B419:G419"/>
    <mergeCell ref="B421:C421"/>
    <mergeCell ref="D421:H421"/>
    <mergeCell ref="B422:C422"/>
    <mergeCell ref="D422:H422"/>
    <mergeCell ref="B423:C423"/>
    <mergeCell ref="D423:H423"/>
    <mergeCell ref="B408:D408"/>
    <mergeCell ref="B409:B410"/>
    <mergeCell ref="C409:C410"/>
    <mergeCell ref="B411:D411"/>
    <mergeCell ref="B412:B413"/>
    <mergeCell ref="C412:C413"/>
    <mergeCell ref="B414:D414"/>
    <mergeCell ref="B415:B416"/>
    <mergeCell ref="C415:C416"/>
    <mergeCell ref="B399:C399"/>
    <mergeCell ref="D399:D402"/>
    <mergeCell ref="B400:B402"/>
    <mergeCell ref="C400:C402"/>
    <mergeCell ref="H400:H401"/>
    <mergeCell ref="B403:B404"/>
    <mergeCell ref="C403:C404"/>
    <mergeCell ref="B405:D405"/>
    <mergeCell ref="B406:B407"/>
    <mergeCell ref="C406:C407"/>
    <mergeCell ref="B394:C394"/>
    <mergeCell ref="D394:H394"/>
    <mergeCell ref="B395:C395"/>
    <mergeCell ref="D395:H395"/>
    <mergeCell ref="B396:C396"/>
    <mergeCell ref="D396:H396"/>
    <mergeCell ref="B397:C397"/>
    <mergeCell ref="D397:H397"/>
    <mergeCell ref="B398:C398"/>
    <mergeCell ref="E398:H398"/>
    <mergeCell ref="B384:B385"/>
    <mergeCell ref="C384:C385"/>
    <mergeCell ref="B386:D386"/>
    <mergeCell ref="B387:B388"/>
    <mergeCell ref="C387:C388"/>
    <mergeCell ref="B389:D389"/>
    <mergeCell ref="B390:D390"/>
    <mergeCell ref="B391:G391"/>
    <mergeCell ref="B393:C393"/>
    <mergeCell ref="D393:H393"/>
    <mergeCell ref="B375:B376"/>
    <mergeCell ref="C375:C376"/>
    <mergeCell ref="B377:D377"/>
    <mergeCell ref="B378:B379"/>
    <mergeCell ref="C378:C379"/>
    <mergeCell ref="B380:D380"/>
    <mergeCell ref="B381:B382"/>
    <mergeCell ref="C381:C382"/>
    <mergeCell ref="B383:D383"/>
    <mergeCell ref="B368:C368"/>
    <mergeCell ref="D368:H368"/>
    <mergeCell ref="B369:C369"/>
    <mergeCell ref="D369:H369"/>
    <mergeCell ref="B370:C370"/>
    <mergeCell ref="E370:H370"/>
    <mergeCell ref="B371:C371"/>
    <mergeCell ref="D371:D374"/>
    <mergeCell ref="B372:B374"/>
    <mergeCell ref="C372:C374"/>
    <mergeCell ref="H372:H373"/>
    <mergeCell ref="B361:D361"/>
    <mergeCell ref="B362:D362"/>
    <mergeCell ref="B363:G363"/>
    <mergeCell ref="B365:C365"/>
    <mergeCell ref="D365:H365"/>
    <mergeCell ref="B366:C366"/>
    <mergeCell ref="D366:H366"/>
    <mergeCell ref="B367:C367"/>
    <mergeCell ref="D367:H367"/>
    <mergeCell ref="B352:D352"/>
    <mergeCell ref="B353:B354"/>
    <mergeCell ref="C353:C354"/>
    <mergeCell ref="B355:D355"/>
    <mergeCell ref="B356:B357"/>
    <mergeCell ref="C356:C357"/>
    <mergeCell ref="B358:D358"/>
    <mergeCell ref="B359:B360"/>
    <mergeCell ref="C359:C360"/>
    <mergeCell ref="B343:C343"/>
    <mergeCell ref="D343:D346"/>
    <mergeCell ref="B344:B346"/>
    <mergeCell ref="C344:C346"/>
    <mergeCell ref="H344:H345"/>
    <mergeCell ref="B347:B348"/>
    <mergeCell ref="C347:C348"/>
    <mergeCell ref="B349:D349"/>
    <mergeCell ref="B350:B351"/>
    <mergeCell ref="C350:C351"/>
    <mergeCell ref="B338:C338"/>
    <mergeCell ref="D338:H338"/>
    <mergeCell ref="B339:C339"/>
    <mergeCell ref="D339:H339"/>
    <mergeCell ref="B340:C340"/>
    <mergeCell ref="D340:H340"/>
    <mergeCell ref="B341:C341"/>
    <mergeCell ref="D341:H341"/>
    <mergeCell ref="B342:C342"/>
    <mergeCell ref="E342:H342"/>
    <mergeCell ref="B328:B329"/>
    <mergeCell ref="C328:C329"/>
    <mergeCell ref="B330:D330"/>
    <mergeCell ref="B331:B332"/>
    <mergeCell ref="C331:C332"/>
    <mergeCell ref="B333:D333"/>
    <mergeCell ref="B334:D334"/>
    <mergeCell ref="B335:G335"/>
    <mergeCell ref="B337:C337"/>
    <mergeCell ref="D337:H337"/>
    <mergeCell ref="B319:B320"/>
    <mergeCell ref="C319:C320"/>
    <mergeCell ref="B321:D321"/>
    <mergeCell ref="B322:B323"/>
    <mergeCell ref="C322:C323"/>
    <mergeCell ref="B324:D324"/>
    <mergeCell ref="B325:B326"/>
    <mergeCell ref="C325:C326"/>
    <mergeCell ref="B327:D327"/>
    <mergeCell ref="B312:C312"/>
    <mergeCell ref="D312:H312"/>
    <mergeCell ref="B313:C313"/>
    <mergeCell ref="D313:H313"/>
    <mergeCell ref="B314:C314"/>
    <mergeCell ref="E314:H314"/>
    <mergeCell ref="B315:C315"/>
    <mergeCell ref="D315:D318"/>
    <mergeCell ref="B316:B318"/>
    <mergeCell ref="C316:C318"/>
    <mergeCell ref="H316:H317"/>
    <mergeCell ref="B305:D305"/>
    <mergeCell ref="B306:D306"/>
    <mergeCell ref="B307:G307"/>
    <mergeCell ref="B309:C309"/>
    <mergeCell ref="D309:H309"/>
    <mergeCell ref="B310:C310"/>
    <mergeCell ref="D310:H310"/>
    <mergeCell ref="B311:C311"/>
    <mergeCell ref="D311:H311"/>
    <mergeCell ref="B296:D296"/>
    <mergeCell ref="B297:B298"/>
    <mergeCell ref="C297:C298"/>
    <mergeCell ref="B299:D299"/>
    <mergeCell ref="B300:B301"/>
    <mergeCell ref="C300:C301"/>
    <mergeCell ref="B302:D302"/>
    <mergeCell ref="B303:B304"/>
    <mergeCell ref="C303:C304"/>
    <mergeCell ref="B287:C287"/>
    <mergeCell ref="D287:D290"/>
    <mergeCell ref="B288:B290"/>
    <mergeCell ref="C288:C290"/>
    <mergeCell ref="H288:H289"/>
    <mergeCell ref="B291:B292"/>
    <mergeCell ref="C291:C292"/>
    <mergeCell ref="B293:D293"/>
    <mergeCell ref="B294:B295"/>
    <mergeCell ref="C294:C295"/>
    <mergeCell ref="B282:C282"/>
    <mergeCell ref="D282:H282"/>
    <mergeCell ref="B283:C283"/>
    <mergeCell ref="D283:H283"/>
    <mergeCell ref="B284:C284"/>
    <mergeCell ref="D284:H284"/>
    <mergeCell ref="B285:C285"/>
    <mergeCell ref="D285:H285"/>
    <mergeCell ref="B286:C286"/>
    <mergeCell ref="E286:H286"/>
    <mergeCell ref="B272:B273"/>
    <mergeCell ref="C272:C273"/>
    <mergeCell ref="B274:D274"/>
    <mergeCell ref="B275:B276"/>
    <mergeCell ref="C275:C276"/>
    <mergeCell ref="B277:D277"/>
    <mergeCell ref="B278:D278"/>
    <mergeCell ref="B279:G279"/>
    <mergeCell ref="B281:C281"/>
    <mergeCell ref="D281:H281"/>
    <mergeCell ref="B263:B264"/>
    <mergeCell ref="C263:C264"/>
    <mergeCell ref="B265:D265"/>
    <mergeCell ref="B266:B267"/>
    <mergeCell ref="C266:C267"/>
    <mergeCell ref="B268:D268"/>
    <mergeCell ref="B269:B270"/>
    <mergeCell ref="C269:C270"/>
    <mergeCell ref="B271:D271"/>
    <mergeCell ref="B256:C256"/>
    <mergeCell ref="D256:H256"/>
    <mergeCell ref="B257:C257"/>
    <mergeCell ref="D257:H257"/>
    <mergeCell ref="B258:C258"/>
    <mergeCell ref="E258:H258"/>
    <mergeCell ref="B259:C259"/>
    <mergeCell ref="D259:D262"/>
    <mergeCell ref="B260:B262"/>
    <mergeCell ref="C260:C262"/>
    <mergeCell ref="H260:H261"/>
    <mergeCell ref="B249:D249"/>
    <mergeCell ref="B250:D250"/>
    <mergeCell ref="B251:G251"/>
    <mergeCell ref="B253:C253"/>
    <mergeCell ref="D253:H253"/>
    <mergeCell ref="B254:C254"/>
    <mergeCell ref="D254:H254"/>
    <mergeCell ref="B255:C255"/>
    <mergeCell ref="D255:H255"/>
    <mergeCell ref="B240:D240"/>
    <mergeCell ref="B241:B242"/>
    <mergeCell ref="C241:C242"/>
    <mergeCell ref="B243:D243"/>
    <mergeCell ref="B244:B245"/>
    <mergeCell ref="C244:C245"/>
    <mergeCell ref="B246:D246"/>
    <mergeCell ref="B247:B248"/>
    <mergeCell ref="C247:C248"/>
    <mergeCell ref="B231:C231"/>
    <mergeCell ref="D231:D234"/>
    <mergeCell ref="B232:B234"/>
    <mergeCell ref="C232:C234"/>
    <mergeCell ref="H232:H233"/>
    <mergeCell ref="B235:B236"/>
    <mergeCell ref="C235:C236"/>
    <mergeCell ref="B237:D237"/>
    <mergeCell ref="B238:B239"/>
    <mergeCell ref="C238:C239"/>
    <mergeCell ref="B226:C226"/>
    <mergeCell ref="D226:H226"/>
    <mergeCell ref="B227:C227"/>
    <mergeCell ref="D227:H227"/>
    <mergeCell ref="B228:C228"/>
    <mergeCell ref="D228:H228"/>
    <mergeCell ref="B229:C229"/>
    <mergeCell ref="D229:H229"/>
    <mergeCell ref="B230:C230"/>
    <mergeCell ref="E230:H230"/>
    <mergeCell ref="B216:B217"/>
    <mergeCell ref="C216:C217"/>
    <mergeCell ref="B218:D218"/>
    <mergeCell ref="B219:B220"/>
    <mergeCell ref="C219:C220"/>
    <mergeCell ref="B221:D221"/>
    <mergeCell ref="B222:D222"/>
    <mergeCell ref="B223:G223"/>
    <mergeCell ref="B225:C225"/>
    <mergeCell ref="D225:H225"/>
    <mergeCell ref="B207:B208"/>
    <mergeCell ref="C207:C208"/>
    <mergeCell ref="B209:D209"/>
    <mergeCell ref="B210:B211"/>
    <mergeCell ref="C210:C211"/>
    <mergeCell ref="B212:D212"/>
    <mergeCell ref="B213:B214"/>
    <mergeCell ref="C213:C214"/>
    <mergeCell ref="B215:D215"/>
    <mergeCell ref="B200:C200"/>
    <mergeCell ref="D200:H200"/>
    <mergeCell ref="B201:C201"/>
    <mergeCell ref="D201:H201"/>
    <mergeCell ref="B202:C202"/>
    <mergeCell ref="E202:H202"/>
    <mergeCell ref="B203:C203"/>
    <mergeCell ref="D203:D206"/>
    <mergeCell ref="B204:B206"/>
    <mergeCell ref="C204:C206"/>
    <mergeCell ref="H204:H205"/>
    <mergeCell ref="B193:D193"/>
    <mergeCell ref="B194:D194"/>
    <mergeCell ref="B195:G195"/>
    <mergeCell ref="B197:C197"/>
    <mergeCell ref="D197:H197"/>
    <mergeCell ref="B198:C198"/>
    <mergeCell ref="D198:H198"/>
    <mergeCell ref="B199:C199"/>
    <mergeCell ref="D199:H199"/>
    <mergeCell ref="B184:D184"/>
    <mergeCell ref="B185:B186"/>
    <mergeCell ref="C185:C186"/>
    <mergeCell ref="B187:D187"/>
    <mergeCell ref="B188:B189"/>
    <mergeCell ref="C188:C189"/>
    <mergeCell ref="B190:D190"/>
    <mergeCell ref="B191:B192"/>
    <mergeCell ref="C191:C192"/>
    <mergeCell ref="B175:C175"/>
    <mergeCell ref="D175:D178"/>
    <mergeCell ref="B176:B178"/>
    <mergeCell ref="C176:C178"/>
    <mergeCell ref="H176:H177"/>
    <mergeCell ref="B179:B180"/>
    <mergeCell ref="C179:C180"/>
    <mergeCell ref="B181:D181"/>
    <mergeCell ref="B182:B183"/>
    <mergeCell ref="C182:C183"/>
    <mergeCell ref="B170:C170"/>
    <mergeCell ref="D170:H170"/>
    <mergeCell ref="B171:C171"/>
    <mergeCell ref="D171:H171"/>
    <mergeCell ref="B172:C172"/>
    <mergeCell ref="D172:H172"/>
    <mergeCell ref="B173:C173"/>
    <mergeCell ref="D173:H173"/>
    <mergeCell ref="B174:C174"/>
    <mergeCell ref="E174:H174"/>
    <mergeCell ref="B160:B161"/>
    <mergeCell ref="C160:C161"/>
    <mergeCell ref="B162:D162"/>
    <mergeCell ref="B163:B164"/>
    <mergeCell ref="C163:C164"/>
    <mergeCell ref="B165:D165"/>
    <mergeCell ref="B166:D166"/>
    <mergeCell ref="B167:G167"/>
    <mergeCell ref="B169:C169"/>
    <mergeCell ref="D169:H169"/>
    <mergeCell ref="B151:B152"/>
    <mergeCell ref="C151:C152"/>
    <mergeCell ref="B153:D153"/>
    <mergeCell ref="B154:B155"/>
    <mergeCell ref="C154:C155"/>
    <mergeCell ref="B156:D156"/>
    <mergeCell ref="B157:B158"/>
    <mergeCell ref="C157:C158"/>
    <mergeCell ref="B159:D159"/>
    <mergeCell ref="B144:C144"/>
    <mergeCell ref="D144:H144"/>
    <mergeCell ref="B145:C145"/>
    <mergeCell ref="D145:H145"/>
    <mergeCell ref="B146:C146"/>
    <mergeCell ref="E146:H146"/>
    <mergeCell ref="B147:C147"/>
    <mergeCell ref="D147:D150"/>
    <mergeCell ref="B148:B150"/>
    <mergeCell ref="C148:C150"/>
    <mergeCell ref="H148:H149"/>
    <mergeCell ref="B137:D137"/>
    <mergeCell ref="B138:D138"/>
    <mergeCell ref="B139:G139"/>
    <mergeCell ref="B141:C141"/>
    <mergeCell ref="D141:H141"/>
    <mergeCell ref="B142:C142"/>
    <mergeCell ref="D142:H142"/>
    <mergeCell ref="B143:C143"/>
    <mergeCell ref="D143:H143"/>
    <mergeCell ref="B128:D128"/>
    <mergeCell ref="B129:B130"/>
    <mergeCell ref="C129:C130"/>
    <mergeCell ref="B131:D131"/>
    <mergeCell ref="B132:B133"/>
    <mergeCell ref="C132:C133"/>
    <mergeCell ref="B134:D134"/>
    <mergeCell ref="B135:B136"/>
    <mergeCell ref="C135:C136"/>
    <mergeCell ref="B119:C119"/>
    <mergeCell ref="D119:D122"/>
    <mergeCell ref="B120:B122"/>
    <mergeCell ref="C120:C122"/>
    <mergeCell ref="H120:H121"/>
    <mergeCell ref="B123:B124"/>
    <mergeCell ref="C123:C124"/>
    <mergeCell ref="B125:D125"/>
    <mergeCell ref="B126:B127"/>
    <mergeCell ref="C126:C127"/>
    <mergeCell ref="B114:C114"/>
    <mergeCell ref="D114:H114"/>
    <mergeCell ref="B115:C115"/>
    <mergeCell ref="D115:H115"/>
    <mergeCell ref="B116:C116"/>
    <mergeCell ref="D116:H116"/>
    <mergeCell ref="B117:C117"/>
    <mergeCell ref="D117:H117"/>
    <mergeCell ref="B118:C118"/>
    <mergeCell ref="E118:H118"/>
    <mergeCell ref="B104:B105"/>
    <mergeCell ref="C104:C105"/>
    <mergeCell ref="B106:D106"/>
    <mergeCell ref="B107:B108"/>
    <mergeCell ref="C107:C108"/>
    <mergeCell ref="B109:D109"/>
    <mergeCell ref="B110:D110"/>
    <mergeCell ref="B111:G111"/>
    <mergeCell ref="B113:C113"/>
    <mergeCell ref="D113:H113"/>
    <mergeCell ref="B95:B96"/>
    <mergeCell ref="C95:C96"/>
    <mergeCell ref="B97:D97"/>
    <mergeCell ref="B98:B99"/>
    <mergeCell ref="C98:C99"/>
    <mergeCell ref="B100:D100"/>
    <mergeCell ref="B101:B102"/>
    <mergeCell ref="C101:C102"/>
    <mergeCell ref="B103:D103"/>
    <mergeCell ref="B88:C88"/>
    <mergeCell ref="D88:H88"/>
    <mergeCell ref="B89:C89"/>
    <mergeCell ref="D89:H89"/>
    <mergeCell ref="B90:C90"/>
    <mergeCell ref="E90:H90"/>
    <mergeCell ref="B91:C91"/>
    <mergeCell ref="D91:D94"/>
    <mergeCell ref="B92:B94"/>
    <mergeCell ref="C92:C94"/>
    <mergeCell ref="H92:H93"/>
    <mergeCell ref="B81:D81"/>
    <mergeCell ref="B82:D82"/>
    <mergeCell ref="B83:G83"/>
    <mergeCell ref="B85:C85"/>
    <mergeCell ref="D85:H85"/>
    <mergeCell ref="B86:C86"/>
    <mergeCell ref="D86:H86"/>
    <mergeCell ref="B87:C87"/>
    <mergeCell ref="D87:H87"/>
    <mergeCell ref="B72:D72"/>
    <mergeCell ref="B73:B74"/>
    <mergeCell ref="C73:C74"/>
    <mergeCell ref="B75:D75"/>
    <mergeCell ref="B76:B77"/>
    <mergeCell ref="C76:C77"/>
    <mergeCell ref="B78:D78"/>
    <mergeCell ref="B79:B80"/>
    <mergeCell ref="C79:C80"/>
    <mergeCell ref="B63:C63"/>
    <mergeCell ref="D63:D66"/>
    <mergeCell ref="B64:B66"/>
    <mergeCell ref="C64:C66"/>
    <mergeCell ref="H64:H65"/>
    <mergeCell ref="B67:B68"/>
    <mergeCell ref="C67:C68"/>
    <mergeCell ref="B69:D69"/>
    <mergeCell ref="B70:B71"/>
    <mergeCell ref="C70:C71"/>
    <mergeCell ref="B58:C58"/>
    <mergeCell ref="D58:H58"/>
    <mergeCell ref="B59:C59"/>
    <mergeCell ref="D59:H59"/>
    <mergeCell ref="B60:C60"/>
    <mergeCell ref="D60:H60"/>
    <mergeCell ref="B61:C61"/>
    <mergeCell ref="D61:H61"/>
    <mergeCell ref="B62:C62"/>
    <mergeCell ref="E62:H62"/>
    <mergeCell ref="B48:B49"/>
    <mergeCell ref="C48:C49"/>
    <mergeCell ref="B50:D50"/>
    <mergeCell ref="B51:B52"/>
    <mergeCell ref="C51:C52"/>
    <mergeCell ref="B53:D53"/>
    <mergeCell ref="B54:D54"/>
    <mergeCell ref="B55:G55"/>
    <mergeCell ref="B57:C57"/>
    <mergeCell ref="D57:H57"/>
    <mergeCell ref="B39:B40"/>
    <mergeCell ref="C39:C40"/>
    <mergeCell ref="B41:D41"/>
    <mergeCell ref="B42:B43"/>
    <mergeCell ref="C42:C43"/>
    <mergeCell ref="B44:D44"/>
    <mergeCell ref="B45:B46"/>
    <mergeCell ref="C45:C46"/>
    <mergeCell ref="B47:D47"/>
    <mergeCell ref="B31:C31"/>
    <mergeCell ref="D31:H31"/>
    <mergeCell ref="B32:C32"/>
    <mergeCell ref="D32:H32"/>
    <mergeCell ref="B33:C33"/>
    <mergeCell ref="D33:H33"/>
    <mergeCell ref="B34:C34"/>
    <mergeCell ref="E34:H34"/>
    <mergeCell ref="B35:C35"/>
    <mergeCell ref="D35:D38"/>
    <mergeCell ref="B36:B38"/>
    <mergeCell ref="C36:C38"/>
    <mergeCell ref="H36:H37"/>
    <mergeCell ref="B22:D22"/>
    <mergeCell ref="B23:B24"/>
    <mergeCell ref="C23:C24"/>
    <mergeCell ref="B25:D25"/>
    <mergeCell ref="B26:D26"/>
    <mergeCell ref="B27:G27"/>
    <mergeCell ref="B29:C29"/>
    <mergeCell ref="D29:H29"/>
    <mergeCell ref="B30:C30"/>
    <mergeCell ref="D30:H30"/>
    <mergeCell ref="B13:D13"/>
    <mergeCell ref="B14:B15"/>
    <mergeCell ref="C14:C15"/>
    <mergeCell ref="B16:D16"/>
    <mergeCell ref="B17:B18"/>
    <mergeCell ref="C17:C18"/>
    <mergeCell ref="B19:D19"/>
    <mergeCell ref="B20:B21"/>
    <mergeCell ref="C20:C21"/>
    <mergeCell ref="B6:C6"/>
    <mergeCell ref="E6:H6"/>
    <mergeCell ref="B7:C7"/>
    <mergeCell ref="D7:D10"/>
    <mergeCell ref="B8:B10"/>
    <mergeCell ref="C8:C10"/>
    <mergeCell ref="H8:H9"/>
    <mergeCell ref="B11:B12"/>
    <mergeCell ref="C11:C12"/>
    <mergeCell ref="B1:C1"/>
    <mergeCell ref="D1:H1"/>
    <mergeCell ref="B2:C2"/>
    <mergeCell ref="D2:H2"/>
    <mergeCell ref="B3:C3"/>
    <mergeCell ref="D3:H3"/>
    <mergeCell ref="B4:C4"/>
    <mergeCell ref="D4:H4"/>
    <mergeCell ref="B5:C5"/>
    <mergeCell ref="D5:H5"/>
  </mergeCells>
  <pageMargins left="0.75" right="0.75" top="1" bottom="1" header="0.511811023622047" footer="0.511811023622047"/>
  <pageSetup orientation="portrait" horizontalDpi="300" verticalDpi="30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D7E4BD"/>
  </sheetPr>
  <dimension ref="A1:AMJ873"/>
  <sheetViews>
    <sheetView topLeftCell="A777" zoomScaleNormal="100" workbookViewId="0">
      <selection activeCell="H775" sqref="H775"/>
    </sheetView>
  </sheetViews>
  <sheetFormatPr baseColWidth="10" defaultColWidth="11.54296875" defaultRowHeight="14.5" x14ac:dyDescent="0.35"/>
  <cols>
    <col min="1" max="2" width="11.54296875" style="263"/>
    <col min="3" max="3" width="14.1796875" style="263" customWidth="1"/>
    <col min="4" max="13" width="11.54296875" style="263"/>
    <col min="14" max="14" width="12.81640625" style="263" customWidth="1"/>
    <col min="15" max="1024" width="11.54296875" style="263"/>
  </cols>
  <sheetData>
    <row r="1" spans="1:12" x14ac:dyDescent="0.35">
      <c r="A1" s="753" t="s">
        <v>23</v>
      </c>
      <c r="B1" s="753"/>
      <c r="C1" s="754">
        <f>Presentación!$C$3</f>
        <v>1990</v>
      </c>
      <c r="D1" s="754"/>
      <c r="E1" s="754"/>
      <c r="F1" s="754"/>
      <c r="G1" s="754"/>
      <c r="H1" s="754"/>
      <c r="I1" s="754"/>
      <c r="J1" s="754"/>
      <c r="K1" s="754"/>
      <c r="L1" s="754"/>
    </row>
    <row r="2" spans="1:12" x14ac:dyDescent="0.35">
      <c r="A2" s="755" t="s">
        <v>24</v>
      </c>
      <c r="B2" s="755"/>
      <c r="C2" s="756" t="s">
        <v>0</v>
      </c>
      <c r="D2" s="756"/>
      <c r="E2" s="756"/>
      <c r="F2" s="756"/>
      <c r="G2" s="756"/>
      <c r="H2" s="756"/>
      <c r="I2" s="756"/>
      <c r="J2" s="756"/>
      <c r="K2" s="756"/>
      <c r="L2" s="756"/>
    </row>
    <row r="3" spans="1:12" ht="14.25" customHeight="1" x14ac:dyDescent="0.35">
      <c r="A3" s="757" t="s">
        <v>5</v>
      </c>
      <c r="B3" s="757"/>
      <c r="C3" s="758" t="s">
        <v>26</v>
      </c>
      <c r="D3" s="758"/>
      <c r="E3" s="758"/>
      <c r="F3" s="758"/>
      <c r="G3" s="758"/>
      <c r="H3" s="758"/>
      <c r="I3" s="758"/>
      <c r="J3" s="758"/>
      <c r="K3" s="758"/>
      <c r="L3" s="758"/>
    </row>
    <row r="4" spans="1:12" ht="14.25" customHeight="1" x14ac:dyDescent="0.35">
      <c r="A4" s="757" t="s">
        <v>27</v>
      </c>
      <c r="B4" s="757"/>
      <c r="C4" s="758" t="s">
        <v>322</v>
      </c>
      <c r="D4" s="758"/>
      <c r="E4" s="758"/>
      <c r="F4" s="758"/>
      <c r="G4" s="758"/>
      <c r="H4" s="758"/>
      <c r="I4" s="758"/>
      <c r="J4" s="758"/>
      <c r="K4" s="758"/>
      <c r="L4" s="758"/>
    </row>
    <row r="5" spans="1:12" ht="14.25" customHeight="1" x14ac:dyDescent="0.35">
      <c r="A5" s="757" t="s">
        <v>29</v>
      </c>
      <c r="B5" s="757"/>
      <c r="C5" s="758" t="s">
        <v>323</v>
      </c>
      <c r="D5" s="758"/>
      <c r="E5" s="758"/>
      <c r="F5" s="758"/>
      <c r="G5" s="758"/>
      <c r="H5" s="758"/>
      <c r="I5" s="758"/>
      <c r="J5" s="758"/>
      <c r="K5" s="758"/>
      <c r="L5" s="758"/>
    </row>
    <row r="6" spans="1:12" ht="14.25" customHeight="1" x14ac:dyDescent="0.35">
      <c r="A6" s="757" t="s">
        <v>31</v>
      </c>
      <c r="B6" s="757"/>
      <c r="C6" s="758" t="s">
        <v>262</v>
      </c>
      <c r="D6" s="758"/>
      <c r="E6" s="758"/>
      <c r="F6" s="758"/>
      <c r="G6" s="758"/>
      <c r="H6" s="758"/>
      <c r="I6" s="758"/>
      <c r="J6" s="758"/>
      <c r="K6" s="758"/>
      <c r="L6" s="758"/>
    </row>
    <row r="7" spans="1:12" ht="14.25" customHeight="1" x14ac:dyDescent="0.35">
      <c r="A7" s="759" t="s">
        <v>33</v>
      </c>
      <c r="B7" s="759"/>
      <c r="C7" s="264" t="s">
        <v>34</v>
      </c>
      <c r="D7" s="760" t="s">
        <v>324</v>
      </c>
      <c r="E7" s="760"/>
      <c r="F7" s="760"/>
      <c r="G7" s="760"/>
      <c r="H7" s="760"/>
      <c r="I7" s="760"/>
      <c r="J7" s="760"/>
      <c r="K7" s="760"/>
      <c r="L7" s="760"/>
    </row>
    <row r="8" spans="1:12" ht="36" customHeight="1" x14ac:dyDescent="0.35">
      <c r="A8" s="761" t="s">
        <v>37</v>
      </c>
      <c r="B8" s="761"/>
      <c r="C8" s="761" t="s">
        <v>325</v>
      </c>
      <c r="D8" s="266" t="s">
        <v>326</v>
      </c>
      <c r="E8" s="266" t="s">
        <v>327</v>
      </c>
      <c r="F8" s="266" t="s">
        <v>328</v>
      </c>
      <c r="G8" s="762" t="s">
        <v>329</v>
      </c>
      <c r="H8" s="762"/>
      <c r="I8" s="266" t="s">
        <v>330</v>
      </c>
      <c r="J8" s="266" t="s">
        <v>331</v>
      </c>
      <c r="K8" s="266" t="s">
        <v>332</v>
      </c>
      <c r="L8" s="266" t="s">
        <v>333</v>
      </c>
    </row>
    <row r="9" spans="1:12" ht="14.25" customHeight="1" x14ac:dyDescent="0.35">
      <c r="A9" s="761" t="s">
        <v>46</v>
      </c>
      <c r="B9" s="761" t="s">
        <v>47</v>
      </c>
      <c r="C9" s="761"/>
      <c r="D9" s="761" t="s">
        <v>48</v>
      </c>
      <c r="E9" s="761" t="s">
        <v>334</v>
      </c>
      <c r="F9" s="761" t="s">
        <v>276</v>
      </c>
      <c r="G9" s="761" t="s">
        <v>335</v>
      </c>
      <c r="H9" s="761"/>
      <c r="I9" s="761" t="s">
        <v>336</v>
      </c>
      <c r="J9" s="761" t="s">
        <v>337</v>
      </c>
      <c r="K9" s="761" t="s">
        <v>338</v>
      </c>
      <c r="L9" s="761" t="s">
        <v>339</v>
      </c>
    </row>
    <row r="10" spans="1:12" ht="14.25" customHeight="1" x14ac:dyDescent="0.35">
      <c r="A10" s="761"/>
      <c r="B10" s="761"/>
      <c r="C10" s="761"/>
      <c r="D10" s="761"/>
      <c r="E10" s="761"/>
      <c r="F10" s="761"/>
      <c r="G10" s="761" t="s">
        <v>340</v>
      </c>
      <c r="H10" s="761"/>
      <c r="I10" s="761"/>
      <c r="J10" s="761"/>
      <c r="K10" s="761"/>
      <c r="L10" s="761"/>
    </row>
    <row r="11" spans="1:12" ht="14.25" customHeight="1" x14ac:dyDescent="0.35">
      <c r="A11" s="761"/>
      <c r="B11" s="761"/>
      <c r="C11" s="761"/>
      <c r="D11" s="761"/>
      <c r="E11" s="761" t="s">
        <v>341</v>
      </c>
      <c r="F11" s="761" t="s">
        <v>342</v>
      </c>
      <c r="G11" s="761" t="s">
        <v>343</v>
      </c>
      <c r="H11" s="761"/>
      <c r="I11" s="265" t="s">
        <v>344</v>
      </c>
      <c r="J11" s="265" t="s">
        <v>345</v>
      </c>
      <c r="K11" s="265" t="s">
        <v>346</v>
      </c>
      <c r="L11" s="265" t="s">
        <v>347</v>
      </c>
    </row>
    <row r="12" spans="1:12" ht="31.5" customHeight="1" x14ac:dyDescent="0.35">
      <c r="A12" s="761"/>
      <c r="B12" s="761"/>
      <c r="C12" s="761"/>
      <c r="D12" s="761"/>
      <c r="E12" s="761"/>
      <c r="F12" s="761"/>
      <c r="G12" s="761"/>
      <c r="H12" s="761"/>
      <c r="I12" s="265" t="s">
        <v>348</v>
      </c>
      <c r="J12" s="265" t="s">
        <v>348</v>
      </c>
      <c r="K12" s="265" t="s">
        <v>348</v>
      </c>
      <c r="L12" s="265" t="s">
        <v>348</v>
      </c>
    </row>
    <row r="13" spans="1:12" ht="14.25" customHeight="1" x14ac:dyDescent="0.35">
      <c r="A13" s="761"/>
      <c r="B13" s="761"/>
      <c r="C13" s="761"/>
      <c r="D13" s="267" t="s">
        <v>61</v>
      </c>
      <c r="E13" s="267" t="s">
        <v>349</v>
      </c>
      <c r="F13" s="267" t="s">
        <v>350</v>
      </c>
      <c r="G13" s="763" t="s">
        <v>351</v>
      </c>
      <c r="H13" s="763"/>
      <c r="I13" s="267" t="s">
        <v>352</v>
      </c>
      <c r="J13" s="267" t="s">
        <v>353</v>
      </c>
      <c r="K13" s="267" t="s">
        <v>354</v>
      </c>
      <c r="L13" s="267" t="s">
        <v>355</v>
      </c>
    </row>
    <row r="14" spans="1:12" ht="14.25" customHeight="1" x14ac:dyDescent="0.35">
      <c r="A14" s="761" t="s">
        <v>68</v>
      </c>
      <c r="B14" s="761" t="s">
        <v>68</v>
      </c>
      <c r="C14" s="761" t="s">
        <v>356</v>
      </c>
      <c r="D14" s="764">
        <f>D100+D145+D190+D235+D280+D325+D370+D415+D460+D505+D550+D595+D640+D685+D730+D775</f>
        <v>0</v>
      </c>
      <c r="E14" s="764" t="e">
        <f>(E100*D100+E145*D145+E190*D190+E235*D235+E280*D280+E325*D325+E370*D370+E415*D415+E460*D460+E505*D505+E550*D550+E595*D595+E640*D640+E685*D685+E730*D730+E775*D775)/D14</f>
        <v>#DIV/0!</v>
      </c>
      <c r="F14" s="765"/>
      <c r="G14" s="270" t="s">
        <v>357</v>
      </c>
      <c r="H14" s="271"/>
      <c r="I14" s="272" t="e">
        <f>(D14*E14*F14*H14)/1000</f>
        <v>#DIV/0!</v>
      </c>
      <c r="J14" s="273"/>
      <c r="K14" s="273"/>
      <c r="L14" s="273"/>
    </row>
    <row r="15" spans="1:12" x14ac:dyDescent="0.35">
      <c r="A15" s="761"/>
      <c r="B15" s="761"/>
      <c r="C15" s="761"/>
      <c r="D15" s="764"/>
      <c r="E15" s="764"/>
      <c r="F15" s="765"/>
      <c r="G15" s="270" t="s">
        <v>358</v>
      </c>
      <c r="H15" s="271"/>
      <c r="I15" s="273"/>
      <c r="J15" s="274" t="e">
        <f>(D14*E14*F14*H15)/1000</f>
        <v>#DIV/0!</v>
      </c>
      <c r="K15" s="273"/>
      <c r="L15" s="273"/>
    </row>
    <row r="16" spans="1:12" x14ac:dyDescent="0.35">
      <c r="A16" s="761"/>
      <c r="B16" s="761"/>
      <c r="C16" s="761"/>
      <c r="D16" s="764"/>
      <c r="E16" s="764"/>
      <c r="F16" s="765"/>
      <c r="G16" s="270" t="s">
        <v>359</v>
      </c>
      <c r="H16" s="271"/>
      <c r="I16" s="273"/>
      <c r="J16" s="273"/>
      <c r="K16" s="274" t="e">
        <f>(D14*E14*F14*H16)/1000</f>
        <v>#DIV/0!</v>
      </c>
      <c r="L16" s="273"/>
    </row>
    <row r="17" spans="1:12" x14ac:dyDescent="0.35">
      <c r="A17" s="761"/>
      <c r="B17" s="761"/>
      <c r="C17" s="761"/>
      <c r="D17" s="764"/>
      <c r="E17" s="764"/>
      <c r="F17" s="765"/>
      <c r="G17" s="270" t="s">
        <v>360</v>
      </c>
      <c r="H17" s="271"/>
      <c r="I17" s="273"/>
      <c r="J17" s="273"/>
      <c r="K17" s="273"/>
      <c r="L17" s="274" t="e">
        <f>(D14*E14*F14*H17)/1000</f>
        <v>#DIV/0!</v>
      </c>
    </row>
    <row r="18" spans="1:12" ht="14.25" customHeight="1" x14ac:dyDescent="0.35">
      <c r="A18" s="761" t="s">
        <v>68</v>
      </c>
      <c r="B18" s="761" t="s">
        <v>68</v>
      </c>
      <c r="C18" s="761" t="s">
        <v>361</v>
      </c>
      <c r="D18" s="764">
        <f>D104+D149+D194+D239+D284+D329+D374+D419+D464+D509+D554+D599+D644+D689+D734+D779</f>
        <v>0</v>
      </c>
      <c r="E18" s="764" t="e">
        <f>(E104*D104+E149*D149+E194*D194+E239*D239+E284*D284+E329*D329+E374*D374+E419*D419+E464*D464+E509*D509+E554*D554+E599*D599+E644*D644+E689*D689+E734*D734+E779*D779)/D18</f>
        <v>#DIV/0!</v>
      </c>
      <c r="F18" s="764"/>
      <c r="G18" s="270" t="s">
        <v>357</v>
      </c>
      <c r="H18" s="271"/>
      <c r="I18" s="272">
        <f>I104+I149+I194+I239+I284+I329+I374+I419+I464+I509+I554+I599+I644+I689+I734+I779</f>
        <v>0</v>
      </c>
      <c r="J18" s="273"/>
      <c r="K18" s="273"/>
      <c r="L18" s="273"/>
    </row>
    <row r="19" spans="1:12" x14ac:dyDescent="0.35">
      <c r="A19" s="761"/>
      <c r="B19" s="761"/>
      <c r="C19" s="761"/>
      <c r="D19" s="764"/>
      <c r="E19" s="764"/>
      <c r="F19" s="764"/>
      <c r="G19" s="270" t="s">
        <v>358</v>
      </c>
      <c r="H19" s="271"/>
      <c r="I19" s="273"/>
      <c r="J19" s="274">
        <f>J105+J150+J195+J240+J285+J330+J375+J420+J465+J510+J555+J600+J645+J690+J735+J780</f>
        <v>0</v>
      </c>
      <c r="K19" s="273"/>
      <c r="L19" s="273"/>
    </row>
    <row r="20" spans="1:12" x14ac:dyDescent="0.35">
      <c r="A20" s="761"/>
      <c r="B20" s="761"/>
      <c r="C20" s="761"/>
      <c r="D20" s="764"/>
      <c r="E20" s="764"/>
      <c r="F20" s="764"/>
      <c r="G20" s="270" t="s">
        <v>359</v>
      </c>
      <c r="H20" s="271"/>
      <c r="I20" s="273"/>
      <c r="J20" s="273"/>
      <c r="K20" s="272">
        <f>K106+K151+K196+K241+K286+K331+K376+K421+K466+K511+K556+K601+K646+K691+K736+K781</f>
        <v>0</v>
      </c>
      <c r="L20" s="273"/>
    </row>
    <row r="21" spans="1:12" x14ac:dyDescent="0.35">
      <c r="A21" s="761"/>
      <c r="B21" s="761"/>
      <c r="C21" s="761"/>
      <c r="D21" s="764"/>
      <c r="E21" s="764"/>
      <c r="F21" s="764"/>
      <c r="G21" s="270" t="s">
        <v>360</v>
      </c>
      <c r="H21" s="271"/>
      <c r="I21" s="273"/>
      <c r="J21" s="273"/>
      <c r="K21" s="273"/>
      <c r="L21" s="274">
        <f>L107+L152+L197+L242+L287+L332+L377+L422+L467+L512+L557+L602+L647+L692+L737+L782</f>
        <v>0</v>
      </c>
    </row>
    <row r="22" spans="1:12" ht="14.25" customHeight="1" x14ac:dyDescent="0.35">
      <c r="A22" s="761" t="s">
        <v>68</v>
      </c>
      <c r="B22" s="761" t="s">
        <v>68</v>
      </c>
      <c r="C22" s="761" t="s">
        <v>362</v>
      </c>
      <c r="D22" s="764">
        <f>D108+D153+D198+D243+D288+D333+D378+D423+D468+D513+D558+D603+D648+D693+D738+D783</f>
        <v>0</v>
      </c>
      <c r="E22" s="764" t="e">
        <f>(E108*D108+E153*D153+E198*D198+E243*D243+E288*D288+E333*D333+E378*D378+E423*D423+E468*D468+E513*D513+E558*D558+E603*D603+E648*D648+E693*D693+E738*D738+E783*D783)/D22</f>
        <v>#DIV/0!</v>
      </c>
      <c r="F22" s="765"/>
      <c r="G22" s="270" t="s">
        <v>357</v>
      </c>
      <c r="H22" s="271"/>
      <c r="I22" s="272" t="e">
        <f>(D22*E22*F22*H22)/1000</f>
        <v>#DIV/0!</v>
      </c>
      <c r="J22" s="273"/>
      <c r="K22" s="273"/>
      <c r="L22" s="273"/>
    </row>
    <row r="23" spans="1:12" x14ac:dyDescent="0.35">
      <c r="A23" s="761"/>
      <c r="B23" s="761"/>
      <c r="C23" s="761"/>
      <c r="D23" s="764"/>
      <c r="E23" s="764"/>
      <c r="F23" s="765"/>
      <c r="G23" s="270" t="s">
        <v>358</v>
      </c>
      <c r="H23" s="271"/>
      <c r="I23" s="273"/>
      <c r="J23" s="274" t="e">
        <f>(D22*E22*F22*H23)/1000</f>
        <v>#DIV/0!</v>
      </c>
      <c r="K23" s="273"/>
      <c r="L23" s="273"/>
    </row>
    <row r="24" spans="1:12" x14ac:dyDescent="0.35">
      <c r="A24" s="761"/>
      <c r="B24" s="761"/>
      <c r="C24" s="761"/>
      <c r="D24" s="764"/>
      <c r="E24" s="764"/>
      <c r="F24" s="765"/>
      <c r="G24" s="270" t="s">
        <v>359</v>
      </c>
      <c r="H24" s="271"/>
      <c r="I24" s="273"/>
      <c r="J24" s="273"/>
      <c r="K24" s="274" t="e">
        <f>(D22*E22*F22*H24)/1000</f>
        <v>#DIV/0!</v>
      </c>
      <c r="L24" s="273"/>
    </row>
    <row r="25" spans="1:12" x14ac:dyDescent="0.35">
      <c r="A25" s="761"/>
      <c r="B25" s="761"/>
      <c r="C25" s="761"/>
      <c r="D25" s="764"/>
      <c r="E25" s="764"/>
      <c r="F25" s="765"/>
      <c r="G25" s="270" t="s">
        <v>360</v>
      </c>
      <c r="H25" s="271"/>
      <c r="I25" s="273"/>
      <c r="J25" s="273"/>
      <c r="K25" s="273"/>
      <c r="L25" s="274" t="e">
        <f>(D22*E22*F22*H25)/1000</f>
        <v>#DIV/0!</v>
      </c>
    </row>
    <row r="26" spans="1:12" ht="14.25" customHeight="1" x14ac:dyDescent="0.35">
      <c r="A26" s="761" t="s">
        <v>68</v>
      </c>
      <c r="B26" s="761" t="s">
        <v>68</v>
      </c>
      <c r="C26" s="761" t="s">
        <v>363</v>
      </c>
      <c r="D26" s="764">
        <f>D112+D157+D202+D247+D292+D337+D382+D427+D472+D517+D562+D607+D652+D697+D742+D787</f>
        <v>0</v>
      </c>
      <c r="E26" s="764" t="e">
        <f>(E112*D112+E157*D157+E202*D202+E247*D247+E292*D292+E337*D337+E382*D382+E427*D427+E472*D472+E517*D517+E562*D562+E607*D607+E652*D652+E697*D697+E742*D742+E787*D787)/D26</f>
        <v>#DIV/0!</v>
      </c>
      <c r="F26" s="765"/>
      <c r="G26" s="270" t="s">
        <v>357</v>
      </c>
      <c r="H26" s="271"/>
      <c r="I26" s="272" t="e">
        <f>(D26*E26*F26*H26)/1000</f>
        <v>#DIV/0!</v>
      </c>
      <c r="J26" s="273"/>
      <c r="K26" s="273"/>
      <c r="L26" s="273"/>
    </row>
    <row r="27" spans="1:12" x14ac:dyDescent="0.35">
      <c r="A27" s="761"/>
      <c r="B27" s="761"/>
      <c r="C27" s="761"/>
      <c r="D27" s="764"/>
      <c r="E27" s="764"/>
      <c r="F27" s="765"/>
      <c r="G27" s="270" t="s">
        <v>358</v>
      </c>
      <c r="H27" s="271"/>
      <c r="I27" s="273"/>
      <c r="J27" s="274" t="e">
        <f>(D26*E26*F26*H27)/1000</f>
        <v>#DIV/0!</v>
      </c>
      <c r="K27" s="273"/>
      <c r="L27" s="273"/>
    </row>
    <row r="28" spans="1:12" x14ac:dyDescent="0.35">
      <c r="A28" s="761"/>
      <c r="B28" s="761"/>
      <c r="C28" s="761"/>
      <c r="D28" s="764"/>
      <c r="E28" s="764"/>
      <c r="F28" s="765"/>
      <c r="G28" s="270" t="s">
        <v>359</v>
      </c>
      <c r="H28" s="271"/>
      <c r="I28" s="273"/>
      <c r="J28" s="273"/>
      <c r="K28" s="274" t="e">
        <f>(D26*E26*F26*H28)/1000</f>
        <v>#DIV/0!</v>
      </c>
      <c r="L28" s="273"/>
    </row>
    <row r="29" spans="1:12" x14ac:dyDescent="0.35">
      <c r="A29" s="761"/>
      <c r="B29" s="761"/>
      <c r="C29" s="761"/>
      <c r="D29" s="764"/>
      <c r="E29" s="764"/>
      <c r="F29" s="765"/>
      <c r="G29" s="270" t="s">
        <v>360</v>
      </c>
      <c r="H29" s="271"/>
      <c r="I29" s="273"/>
      <c r="J29" s="273"/>
      <c r="K29" s="273"/>
      <c r="L29" s="274" t="e">
        <f>(D26*E26*F26*H29)/1000</f>
        <v>#DIV/0!</v>
      </c>
    </row>
    <row r="30" spans="1:12" ht="14.25" customHeight="1" x14ac:dyDescent="0.35">
      <c r="A30" s="761" t="s">
        <v>68</v>
      </c>
      <c r="B30" s="761" t="s">
        <v>68</v>
      </c>
      <c r="C30" s="761" t="s">
        <v>364</v>
      </c>
      <c r="D30" s="764">
        <f>D116+D161+D206+D251+D296+D341+D386+D431+D476+D521+D566+D611+D656+D701+D746+D791</f>
        <v>0</v>
      </c>
      <c r="E30" s="764" t="e">
        <f>(E116*D116+E161*D161+E206*D206+E251*D251+E296*D296+E341*D341+E386*D386+E431*D431+E476*D476+E521*D521+E566*D566+E611*D611+E656*D656+E701*D701+E746*D746+E791*D791)/D30</f>
        <v>#DIV/0!</v>
      </c>
      <c r="F30" s="765"/>
      <c r="G30" s="270" t="s">
        <v>357</v>
      </c>
      <c r="H30" s="271"/>
      <c r="I30" s="275" t="e">
        <f>(D30*E30*F30*H30)/1000</f>
        <v>#DIV/0!</v>
      </c>
      <c r="J30" s="276"/>
      <c r="K30" s="276"/>
      <c r="L30" s="276"/>
    </row>
    <row r="31" spans="1:12" x14ac:dyDescent="0.35">
      <c r="A31" s="761"/>
      <c r="B31" s="761"/>
      <c r="C31" s="761"/>
      <c r="D31" s="764"/>
      <c r="E31" s="764"/>
      <c r="F31" s="765"/>
      <c r="G31" s="270" t="s">
        <v>358</v>
      </c>
      <c r="H31" s="271"/>
      <c r="I31" s="276"/>
      <c r="J31" s="277" t="e">
        <f>(D30*E30*F30*H31)/1000</f>
        <v>#DIV/0!</v>
      </c>
      <c r="K31" s="276"/>
      <c r="L31" s="276"/>
    </row>
    <row r="32" spans="1:12" x14ac:dyDescent="0.35">
      <c r="A32" s="761"/>
      <c r="B32" s="761"/>
      <c r="C32" s="761"/>
      <c r="D32" s="764"/>
      <c r="E32" s="764"/>
      <c r="F32" s="765"/>
      <c r="G32" s="270" t="s">
        <v>359</v>
      </c>
      <c r="H32" s="271"/>
      <c r="I32" s="276"/>
      <c r="J32" s="276"/>
      <c r="K32" s="277" t="e">
        <f>(D30*E30*F30*H32)/1000</f>
        <v>#DIV/0!</v>
      </c>
      <c r="L32" s="276"/>
    </row>
    <row r="33" spans="1:12" x14ac:dyDescent="0.35">
      <c r="A33" s="761"/>
      <c r="B33" s="761"/>
      <c r="C33" s="761"/>
      <c r="D33" s="764"/>
      <c r="E33" s="764"/>
      <c r="F33" s="765"/>
      <c r="G33" s="270" t="s">
        <v>360</v>
      </c>
      <c r="H33" s="271"/>
      <c r="I33" s="276"/>
      <c r="J33" s="276"/>
      <c r="K33" s="276"/>
      <c r="L33" s="277" t="e">
        <f>(D30*E30*F30*H33)/1000</f>
        <v>#DIV/0!</v>
      </c>
    </row>
    <row r="34" spans="1:12" ht="14.25" customHeight="1" x14ac:dyDescent="0.35">
      <c r="A34" s="761" t="s">
        <v>68</v>
      </c>
      <c r="B34" s="761" t="s">
        <v>68</v>
      </c>
      <c r="C34" s="761" t="s">
        <v>365</v>
      </c>
      <c r="D34" s="764">
        <f>D120+D165+D210+D255+D300+D345+D390+D435+D480+D525+D570+D615+D660+D705+D750+D795</f>
        <v>0</v>
      </c>
      <c r="E34" s="764" t="e">
        <f>(E120*D120+E165*D165+E210*D210+E255*D255+E300*D300+E345*D345+E390*D390+E435*D435+E480*D480+E525*D525+E570*D570+E615*D615+E660*D660+E705*D705+E750*D750+E795*D795)/D34</f>
        <v>#DIV/0!</v>
      </c>
      <c r="F34" s="765"/>
      <c r="G34" s="270" t="s">
        <v>357</v>
      </c>
      <c r="H34" s="271"/>
      <c r="I34" s="272" t="e">
        <f>(D34*E34*F34*H34)/1000</f>
        <v>#DIV/0!</v>
      </c>
      <c r="J34" s="273"/>
      <c r="K34" s="273"/>
      <c r="L34" s="273"/>
    </row>
    <row r="35" spans="1:12" x14ac:dyDescent="0.35">
      <c r="A35" s="761"/>
      <c r="B35" s="761"/>
      <c r="C35" s="761"/>
      <c r="D35" s="764"/>
      <c r="E35" s="764"/>
      <c r="F35" s="765"/>
      <c r="G35" s="270" t="s">
        <v>358</v>
      </c>
      <c r="H35" s="271"/>
      <c r="I35" s="273"/>
      <c r="J35" s="274" t="e">
        <f>(D34*E34*F34*H35)/1000</f>
        <v>#DIV/0!</v>
      </c>
      <c r="K35" s="273"/>
      <c r="L35" s="273"/>
    </row>
    <row r="36" spans="1:12" x14ac:dyDescent="0.35">
      <c r="A36" s="761"/>
      <c r="B36" s="761"/>
      <c r="C36" s="761"/>
      <c r="D36" s="764"/>
      <c r="E36" s="764"/>
      <c r="F36" s="765"/>
      <c r="G36" s="270" t="s">
        <v>359</v>
      </c>
      <c r="H36" s="271"/>
      <c r="I36" s="273"/>
      <c r="J36" s="273"/>
      <c r="K36" s="274" t="e">
        <f>(D34*E34*F34*H36)/1000</f>
        <v>#DIV/0!</v>
      </c>
      <c r="L36" s="273"/>
    </row>
    <row r="37" spans="1:12" x14ac:dyDescent="0.35">
      <c r="A37" s="761"/>
      <c r="B37" s="761"/>
      <c r="C37" s="761"/>
      <c r="D37" s="764"/>
      <c r="E37" s="764"/>
      <c r="F37" s="765"/>
      <c r="G37" s="270" t="s">
        <v>360</v>
      </c>
      <c r="H37" s="271"/>
      <c r="I37" s="273"/>
      <c r="J37" s="273"/>
      <c r="K37" s="273"/>
      <c r="L37" s="274" t="e">
        <f>(D34*E34*F34*H37)/1000</f>
        <v>#DIV/0!</v>
      </c>
    </row>
    <row r="38" spans="1:12" ht="14.25" customHeight="1" x14ac:dyDescent="0.35">
      <c r="A38" s="766" t="s">
        <v>91</v>
      </c>
      <c r="B38" s="766"/>
      <c r="C38" s="766"/>
      <c r="D38" s="767"/>
      <c r="E38" s="767"/>
      <c r="F38" s="767"/>
      <c r="G38" s="768" t="s">
        <v>357</v>
      </c>
      <c r="H38" s="768"/>
      <c r="I38" s="279" t="e">
        <f>I14+I18+I22+I26+I30+I34</f>
        <v>#DIV/0!</v>
      </c>
      <c r="J38" s="280"/>
      <c r="K38" s="280"/>
      <c r="L38" s="280"/>
    </row>
    <row r="39" spans="1:12" ht="14.25" customHeight="1" x14ac:dyDescent="0.35">
      <c r="A39" s="766"/>
      <c r="B39" s="766"/>
      <c r="C39" s="766"/>
      <c r="D39" s="767"/>
      <c r="E39" s="767"/>
      <c r="F39" s="767"/>
      <c r="G39" s="768" t="s">
        <v>358</v>
      </c>
      <c r="H39" s="768"/>
      <c r="I39" s="280"/>
      <c r="J39" s="279" t="e">
        <f>J15+J19+J23+J27+J31+J35</f>
        <v>#DIV/0!</v>
      </c>
      <c r="K39" s="280"/>
      <c r="L39" s="280"/>
    </row>
    <row r="40" spans="1:12" ht="14.25" customHeight="1" x14ac:dyDescent="0.35">
      <c r="A40" s="766"/>
      <c r="B40" s="766"/>
      <c r="C40" s="766"/>
      <c r="D40" s="767"/>
      <c r="E40" s="767"/>
      <c r="F40" s="767"/>
      <c r="G40" s="768" t="s">
        <v>359</v>
      </c>
      <c r="H40" s="768"/>
      <c r="I40" s="280"/>
      <c r="J40" s="280"/>
      <c r="K40" s="279" t="e">
        <f>K16+K20+K24+K28+K32+K36</f>
        <v>#DIV/0!</v>
      </c>
      <c r="L40" s="280"/>
    </row>
    <row r="41" spans="1:12" ht="14.25" customHeight="1" x14ac:dyDescent="0.35">
      <c r="A41" s="766"/>
      <c r="B41" s="766"/>
      <c r="C41" s="766"/>
      <c r="D41" s="767"/>
      <c r="E41" s="767"/>
      <c r="F41" s="767"/>
      <c r="G41" s="768" t="s">
        <v>360</v>
      </c>
      <c r="H41" s="768"/>
      <c r="I41" s="280"/>
      <c r="J41" s="280"/>
      <c r="K41" s="280"/>
      <c r="L41" s="279" t="e">
        <f>L17+L21+L25+L29+L33+L37</f>
        <v>#DIV/0!</v>
      </c>
    </row>
    <row r="42" spans="1:12" x14ac:dyDescent="0.35">
      <c r="A42" s="281"/>
      <c r="B42" s="281"/>
      <c r="C42" s="281"/>
      <c r="D42" s="282"/>
      <c r="E42" s="282"/>
      <c r="F42" s="282"/>
      <c r="G42" s="283"/>
      <c r="H42" s="283"/>
      <c r="I42" s="284"/>
      <c r="J42" s="284"/>
      <c r="K42" s="284"/>
      <c r="L42" s="285"/>
    </row>
    <row r="43" spans="1:12" x14ac:dyDescent="0.35">
      <c r="A43" s="281"/>
      <c r="B43" s="281"/>
      <c r="C43" s="281"/>
      <c r="D43" s="282"/>
      <c r="E43" s="282"/>
      <c r="F43" s="282"/>
      <c r="G43" s="283"/>
      <c r="H43" s="283"/>
      <c r="I43" s="284"/>
      <c r="J43" s="284"/>
      <c r="K43" s="284"/>
      <c r="L43" s="285"/>
    </row>
    <row r="44" spans="1:12" x14ac:dyDescent="0.35">
      <c r="A44" s="753" t="s">
        <v>23</v>
      </c>
      <c r="B44" s="753"/>
      <c r="C44" s="754">
        <f>Presentación!$C$3</f>
        <v>1990</v>
      </c>
      <c r="D44" s="754"/>
      <c r="E44" s="754"/>
      <c r="F44" s="754"/>
      <c r="G44" s="754"/>
      <c r="H44" s="754"/>
      <c r="I44" s="754"/>
      <c r="J44" s="754"/>
      <c r="K44" s="754"/>
      <c r="L44" s="754"/>
    </row>
    <row r="45" spans="1:12" x14ac:dyDescent="0.35">
      <c r="A45" s="755" t="s">
        <v>24</v>
      </c>
      <c r="B45" s="755"/>
      <c r="C45" s="756" t="s">
        <v>0</v>
      </c>
      <c r="D45" s="756"/>
      <c r="E45" s="756"/>
      <c r="F45" s="756"/>
      <c r="G45" s="756"/>
      <c r="H45" s="756"/>
      <c r="I45" s="756"/>
      <c r="J45" s="756"/>
      <c r="K45" s="756"/>
      <c r="L45" s="756"/>
    </row>
    <row r="46" spans="1:12" ht="14.25" customHeight="1" x14ac:dyDescent="0.35">
      <c r="A46" s="757" t="s">
        <v>5</v>
      </c>
      <c r="B46" s="757"/>
      <c r="C46" s="758" t="s">
        <v>26</v>
      </c>
      <c r="D46" s="758"/>
      <c r="E46" s="758"/>
      <c r="F46" s="758"/>
      <c r="G46" s="758"/>
      <c r="H46" s="758"/>
      <c r="I46" s="758"/>
      <c r="J46" s="758"/>
      <c r="K46" s="758"/>
      <c r="L46" s="758"/>
    </row>
    <row r="47" spans="1:12" ht="14.25" customHeight="1" x14ac:dyDescent="0.35">
      <c r="A47" s="757" t="s">
        <v>27</v>
      </c>
      <c r="B47" s="757"/>
      <c r="C47" s="758" t="s">
        <v>322</v>
      </c>
      <c r="D47" s="758"/>
      <c r="E47" s="758"/>
      <c r="F47" s="758"/>
      <c r="G47" s="758"/>
      <c r="H47" s="758"/>
      <c r="I47" s="758"/>
      <c r="J47" s="758"/>
      <c r="K47" s="758"/>
      <c r="L47" s="758"/>
    </row>
    <row r="48" spans="1:12" ht="14.25" customHeight="1" x14ac:dyDescent="0.35">
      <c r="A48" s="757" t="s">
        <v>29</v>
      </c>
      <c r="B48" s="757"/>
      <c r="C48" s="758" t="s">
        <v>323</v>
      </c>
      <c r="D48" s="758"/>
      <c r="E48" s="758"/>
      <c r="F48" s="758"/>
      <c r="G48" s="758"/>
      <c r="H48" s="758"/>
      <c r="I48" s="758"/>
      <c r="J48" s="758"/>
      <c r="K48" s="758"/>
      <c r="L48" s="758"/>
    </row>
    <row r="49" spans="1:12" ht="14.25" customHeight="1" x14ac:dyDescent="0.35">
      <c r="A49" s="757" t="s">
        <v>31</v>
      </c>
      <c r="B49" s="757"/>
      <c r="C49" s="758" t="s">
        <v>262</v>
      </c>
      <c r="D49" s="758"/>
      <c r="E49" s="758"/>
      <c r="F49" s="758"/>
      <c r="G49" s="758"/>
      <c r="H49" s="758"/>
      <c r="I49" s="758"/>
      <c r="J49" s="758"/>
      <c r="K49" s="758"/>
      <c r="L49" s="758"/>
    </row>
    <row r="50" spans="1:12" ht="14.25" customHeight="1" x14ac:dyDescent="0.35">
      <c r="A50" s="759" t="s">
        <v>33</v>
      </c>
      <c r="B50" s="759"/>
      <c r="C50" s="264" t="s">
        <v>34</v>
      </c>
      <c r="D50" s="760" t="s">
        <v>324</v>
      </c>
      <c r="E50" s="760"/>
      <c r="F50" s="760"/>
      <c r="G50" s="760"/>
      <c r="H50" s="760"/>
      <c r="I50" s="760"/>
      <c r="J50" s="760"/>
      <c r="K50" s="760"/>
      <c r="L50" s="760"/>
    </row>
    <row r="51" spans="1:12" ht="36" customHeight="1" x14ac:dyDescent="0.35">
      <c r="A51" s="761" t="s">
        <v>37</v>
      </c>
      <c r="B51" s="761"/>
      <c r="C51" s="761" t="s">
        <v>325</v>
      </c>
      <c r="D51" s="266" t="s">
        <v>326</v>
      </c>
      <c r="E51" s="266" t="s">
        <v>327</v>
      </c>
      <c r="F51" s="266" t="s">
        <v>328</v>
      </c>
      <c r="G51" s="762" t="s">
        <v>329</v>
      </c>
      <c r="H51" s="762"/>
      <c r="I51" s="266" t="s">
        <v>330</v>
      </c>
      <c r="J51" s="266" t="s">
        <v>331</v>
      </c>
      <c r="K51" s="266" t="s">
        <v>332</v>
      </c>
      <c r="L51" s="266" t="s">
        <v>333</v>
      </c>
    </row>
    <row r="52" spans="1:12" ht="14.25" customHeight="1" x14ac:dyDescent="0.35">
      <c r="A52" s="761" t="s">
        <v>46</v>
      </c>
      <c r="B52" s="761" t="s">
        <v>47</v>
      </c>
      <c r="C52" s="761"/>
      <c r="D52" s="761" t="s">
        <v>48</v>
      </c>
      <c r="E52" s="761" t="s">
        <v>334</v>
      </c>
      <c r="F52" s="761" t="s">
        <v>276</v>
      </c>
      <c r="G52" s="761" t="s">
        <v>335</v>
      </c>
      <c r="H52" s="761"/>
      <c r="I52" s="761" t="s">
        <v>336</v>
      </c>
      <c r="J52" s="761" t="s">
        <v>337</v>
      </c>
      <c r="K52" s="761" t="s">
        <v>338</v>
      </c>
      <c r="L52" s="761" t="s">
        <v>339</v>
      </c>
    </row>
    <row r="53" spans="1:12" ht="14.25" customHeight="1" x14ac:dyDescent="0.35">
      <c r="A53" s="761"/>
      <c r="B53" s="761"/>
      <c r="C53" s="761"/>
      <c r="D53" s="761"/>
      <c r="E53" s="761"/>
      <c r="F53" s="761"/>
      <c r="G53" s="761" t="s">
        <v>340</v>
      </c>
      <c r="H53" s="761"/>
      <c r="I53" s="761"/>
      <c r="J53" s="761"/>
      <c r="K53" s="761"/>
      <c r="L53" s="761"/>
    </row>
    <row r="54" spans="1:12" ht="14.25" customHeight="1" x14ac:dyDescent="0.35">
      <c r="A54" s="761"/>
      <c r="B54" s="761"/>
      <c r="C54" s="761"/>
      <c r="D54" s="761"/>
      <c r="E54" s="761" t="s">
        <v>341</v>
      </c>
      <c r="F54" s="761" t="s">
        <v>342</v>
      </c>
      <c r="G54" s="761" t="s">
        <v>343</v>
      </c>
      <c r="H54" s="761"/>
      <c r="I54" s="265" t="s">
        <v>344</v>
      </c>
      <c r="J54" s="265" t="s">
        <v>345</v>
      </c>
      <c r="K54" s="265" t="s">
        <v>346</v>
      </c>
      <c r="L54" s="265" t="s">
        <v>347</v>
      </c>
    </row>
    <row r="55" spans="1:12" ht="28" x14ac:dyDescent="0.35">
      <c r="A55" s="761"/>
      <c r="B55" s="761"/>
      <c r="C55" s="761"/>
      <c r="D55" s="761"/>
      <c r="E55" s="761"/>
      <c r="F55" s="761"/>
      <c r="G55" s="761"/>
      <c r="H55" s="761"/>
      <c r="I55" s="265" t="s">
        <v>348</v>
      </c>
      <c r="J55" s="265" t="s">
        <v>348</v>
      </c>
      <c r="K55" s="265" t="s">
        <v>348</v>
      </c>
      <c r="L55" s="265" t="s">
        <v>348</v>
      </c>
    </row>
    <row r="56" spans="1:12" ht="14.25" customHeight="1" x14ac:dyDescent="0.35">
      <c r="A56" s="761"/>
      <c r="B56" s="761"/>
      <c r="C56" s="761"/>
      <c r="D56" s="267" t="s">
        <v>61</v>
      </c>
      <c r="E56" s="267" t="s">
        <v>349</v>
      </c>
      <c r="F56" s="267" t="s">
        <v>350</v>
      </c>
      <c r="G56" s="763" t="s">
        <v>351</v>
      </c>
      <c r="H56" s="763"/>
      <c r="I56" s="267" t="s">
        <v>352</v>
      </c>
      <c r="J56" s="267" t="s">
        <v>353</v>
      </c>
      <c r="K56" s="267" t="s">
        <v>354</v>
      </c>
      <c r="L56" s="267" t="s">
        <v>355</v>
      </c>
    </row>
    <row r="57" spans="1:12" ht="14.25" customHeight="1" x14ac:dyDescent="0.35">
      <c r="A57" s="761" t="s">
        <v>68</v>
      </c>
      <c r="B57" s="761" t="s">
        <v>68</v>
      </c>
      <c r="C57" s="761" t="s">
        <v>356</v>
      </c>
      <c r="D57" s="764">
        <f>D100+D145+D190+D235+D280+D325+D370+D415+D460+D505+D550+D595+D640+D685+D730+D775</f>
        <v>0</v>
      </c>
      <c r="E57" s="764" t="e">
        <f>(E100*D100+E145*D145+E190*D190+E235*D235+E280*D280+E325*D325+E370*D370+E415*D415+E460*D460+E505*D505+E550*D550+E595*D595+E640*D640+E685*D685+E730*D730+E775*D775)/D57</f>
        <v>#DIV/0!</v>
      </c>
      <c r="F57" s="765"/>
      <c r="G57" s="270" t="s">
        <v>357</v>
      </c>
      <c r="H57" s="271"/>
      <c r="I57" s="272">
        <f>I100+I145+I190+I235+I280+I325+I370+I415+I460+I505+I550+I595+I640+I685+I730+I775</f>
        <v>0</v>
      </c>
      <c r="J57" s="273"/>
      <c r="K57" s="273"/>
      <c r="L57" s="273"/>
    </row>
    <row r="58" spans="1:12" x14ac:dyDescent="0.35">
      <c r="A58" s="761"/>
      <c r="B58" s="761"/>
      <c r="C58" s="761"/>
      <c r="D58" s="764"/>
      <c r="E58" s="764"/>
      <c r="F58" s="765"/>
      <c r="G58" s="270" t="s">
        <v>358</v>
      </c>
      <c r="H58" s="271"/>
      <c r="I58" s="273"/>
      <c r="J58" s="272">
        <f>J101+J146+J191+J236+J281+J326+J371+J416+J461+J506+J551+J596+J641+J686+J731+J776</f>
        <v>0</v>
      </c>
      <c r="K58" s="273"/>
      <c r="L58" s="273"/>
    </row>
    <row r="59" spans="1:12" x14ac:dyDescent="0.35">
      <c r="A59" s="761"/>
      <c r="B59" s="761"/>
      <c r="C59" s="761"/>
      <c r="D59" s="764"/>
      <c r="E59" s="764"/>
      <c r="F59" s="765"/>
      <c r="G59" s="270" t="s">
        <v>359</v>
      </c>
      <c r="H59" s="271"/>
      <c r="I59" s="273"/>
      <c r="J59" s="273"/>
      <c r="K59" s="272">
        <f>K102+K147+K192+K237+K282+K327+K372+K417+K462+K507+K552+K597+K642+K687+K732+K777</f>
        <v>0</v>
      </c>
      <c r="L59" s="273"/>
    </row>
    <row r="60" spans="1:12" x14ac:dyDescent="0.35">
      <c r="A60" s="761"/>
      <c r="B60" s="761"/>
      <c r="C60" s="761"/>
      <c r="D60" s="764"/>
      <c r="E60" s="764"/>
      <c r="F60" s="765"/>
      <c r="G60" s="270" t="s">
        <v>360</v>
      </c>
      <c r="H60" s="271"/>
      <c r="I60" s="273"/>
      <c r="J60" s="273"/>
      <c r="K60" s="273"/>
      <c r="L60" s="272">
        <f>L103+L148+L193+L238+L283+L328+L373+L418+L463+L508+L553+L598+L643+L688+L733+L778</f>
        <v>0</v>
      </c>
    </row>
    <row r="61" spans="1:12" ht="14.25" customHeight="1" x14ac:dyDescent="0.35">
      <c r="A61" s="761" t="s">
        <v>68</v>
      </c>
      <c r="B61" s="761" t="s">
        <v>68</v>
      </c>
      <c r="C61" s="761" t="s">
        <v>361</v>
      </c>
      <c r="D61" s="764">
        <f>D104+D149+D194+D239+D284+D329+D374+D419+D464+D509+D554+D599+D644+D689+D734+D779</f>
        <v>0</v>
      </c>
      <c r="E61" s="764" t="e">
        <f>(E104*D104+E149*D149+E194*D194+E239*D239+E284*D284+E329*D329+E374*D374+E419*D419+E464*D464+E509*D509+E554*D554+E599*D599+E644*D644+E689*D689+E734*D734+E779*D779)/D61</f>
        <v>#DIV/0!</v>
      </c>
      <c r="F61" s="769"/>
      <c r="G61" s="270" t="s">
        <v>357</v>
      </c>
      <c r="H61" s="271"/>
      <c r="I61" s="272">
        <f>I104+I149+I194+I239+I284+I329+I374+I419+I464+I509+I554+I599+I644+I689+I734+I779</f>
        <v>0</v>
      </c>
      <c r="J61" s="273"/>
      <c r="K61" s="273"/>
      <c r="L61" s="273"/>
    </row>
    <row r="62" spans="1:12" x14ac:dyDescent="0.35">
      <c r="A62" s="761"/>
      <c r="B62" s="761"/>
      <c r="C62" s="761"/>
      <c r="D62" s="764"/>
      <c r="E62" s="764"/>
      <c r="F62" s="769"/>
      <c r="G62" s="270" t="s">
        <v>358</v>
      </c>
      <c r="H62" s="271"/>
      <c r="I62" s="273"/>
      <c r="J62" s="272">
        <f>J105+J150+J195+J240+J285+J330+J375+J420+J465+J510+J555+J600+J645+J690+J735+J780</f>
        <v>0</v>
      </c>
      <c r="K62" s="273"/>
      <c r="L62" s="273"/>
    </row>
    <row r="63" spans="1:12" x14ac:dyDescent="0.35">
      <c r="A63" s="761"/>
      <c r="B63" s="761"/>
      <c r="C63" s="761"/>
      <c r="D63" s="764"/>
      <c r="E63" s="764"/>
      <c r="F63" s="769"/>
      <c r="G63" s="270" t="s">
        <v>359</v>
      </c>
      <c r="H63" s="271"/>
      <c r="I63" s="273"/>
      <c r="J63" s="273"/>
      <c r="K63" s="272">
        <f>K106+K151+K196+K241+K286+K331+K376+K421+K466+K511+K556+K601+K646+K691+K736+K781</f>
        <v>0</v>
      </c>
      <c r="L63" s="273"/>
    </row>
    <row r="64" spans="1:12" x14ac:dyDescent="0.35">
      <c r="A64" s="761"/>
      <c r="B64" s="761"/>
      <c r="C64" s="761"/>
      <c r="D64" s="764"/>
      <c r="E64" s="764"/>
      <c r="F64" s="769"/>
      <c r="G64" s="270" t="s">
        <v>360</v>
      </c>
      <c r="H64" s="271"/>
      <c r="I64" s="273"/>
      <c r="J64" s="273"/>
      <c r="K64" s="273"/>
      <c r="L64" s="272">
        <f>L107+L152+L197+L242+L287+L332+L377+L422+L467+L512+L557+L602+L647+L692+L737+L782</f>
        <v>0</v>
      </c>
    </row>
    <row r="65" spans="1:12" ht="14.25" customHeight="1" x14ac:dyDescent="0.35">
      <c r="A65" s="761" t="s">
        <v>68</v>
      </c>
      <c r="B65" s="761" t="s">
        <v>68</v>
      </c>
      <c r="C65" s="761" t="s">
        <v>362</v>
      </c>
      <c r="D65" s="764">
        <f>D108+D153+D198+D243+D288+D333+D378+D423+D468+D513+D558+D603+D648+D693+D738+D783</f>
        <v>0</v>
      </c>
      <c r="E65" s="764" t="e">
        <f>(E108*D108+E153*D153+E198*D198+E243*D243+E288*D288+E333*D333+E378*D378+E423*D423+E468*D468+E513*D513+E558*D558+E603*D603+E648*D648+E693*D693+E738*D738+E783*D783)/D65</f>
        <v>#DIV/0!</v>
      </c>
      <c r="F65" s="765"/>
      <c r="G65" s="270" t="s">
        <v>357</v>
      </c>
      <c r="H65" s="271"/>
      <c r="I65" s="272">
        <f>I108+I153+I198+I243+I288+I333+I378+I423+I468+I513+I558+I603+I648+I693+I738+I783</f>
        <v>0</v>
      </c>
      <c r="J65" s="273"/>
      <c r="K65" s="273"/>
      <c r="L65" s="273"/>
    </row>
    <row r="66" spans="1:12" x14ac:dyDescent="0.35">
      <c r="A66" s="761"/>
      <c r="B66" s="761"/>
      <c r="C66" s="761"/>
      <c r="D66" s="764"/>
      <c r="E66" s="764"/>
      <c r="F66" s="765"/>
      <c r="G66" s="270" t="s">
        <v>358</v>
      </c>
      <c r="H66" s="271"/>
      <c r="I66" s="273"/>
      <c r="J66" s="272">
        <f>J109+J154+J199+J244+J289+J334+J379+J424+J469+J514+J559+J604+J649+J694+J739+J784</f>
        <v>0</v>
      </c>
      <c r="K66" s="273"/>
      <c r="L66" s="273"/>
    </row>
    <row r="67" spans="1:12" x14ac:dyDescent="0.35">
      <c r="A67" s="761"/>
      <c r="B67" s="761"/>
      <c r="C67" s="761"/>
      <c r="D67" s="764"/>
      <c r="E67" s="764"/>
      <c r="F67" s="765"/>
      <c r="G67" s="270" t="s">
        <v>359</v>
      </c>
      <c r="H67" s="271"/>
      <c r="I67" s="273"/>
      <c r="J67" s="273"/>
      <c r="K67" s="272">
        <f>K110+K155+K200+K245+K290+K335+K380+K425+K470+K515+K560+K605+K650+K695+K740+K785</f>
        <v>0</v>
      </c>
      <c r="L67" s="273"/>
    </row>
    <row r="68" spans="1:12" x14ac:dyDescent="0.35">
      <c r="A68" s="761"/>
      <c r="B68" s="761"/>
      <c r="C68" s="761"/>
      <c r="D68" s="764"/>
      <c r="E68" s="764"/>
      <c r="F68" s="765"/>
      <c r="G68" s="270" t="s">
        <v>360</v>
      </c>
      <c r="H68" s="271"/>
      <c r="I68" s="273"/>
      <c r="J68" s="273"/>
      <c r="K68" s="273"/>
      <c r="L68" s="272">
        <f>L111+L156+L201+L246+L291+L336+L381+L426+L471+L516+L561+L606+L651+L696+L741+L786</f>
        <v>0</v>
      </c>
    </row>
    <row r="69" spans="1:12" ht="14.25" customHeight="1" x14ac:dyDescent="0.35">
      <c r="A69" s="761" t="s">
        <v>68</v>
      </c>
      <c r="B69" s="761" t="s">
        <v>68</v>
      </c>
      <c r="C69" s="761" t="s">
        <v>363</v>
      </c>
      <c r="D69" s="764">
        <f>D112+D157+D202+D247+D292+D337+D382+D427+D472+D517+D562+D607+D652+D697+D742+D787</f>
        <v>0</v>
      </c>
      <c r="E69" s="764" t="e">
        <f>(E112*D112+E157*D157+E202*D202+E247*D247+E292*D292+E337*D337+E382*D382+E427*D427+E472*D472+E517*D517+E562*D562+E607*D607+E652*D652+E697*D697+E742*D742+E787*D787)/D69</f>
        <v>#DIV/0!</v>
      </c>
      <c r="F69" s="765"/>
      <c r="G69" s="270" t="s">
        <v>357</v>
      </c>
      <c r="H69" s="271"/>
      <c r="I69" s="272">
        <f>I112+I157+I202+I247+I292+I337+I382+I427+I472+I517+I562+I607+I652+I697+I742+I787</f>
        <v>0</v>
      </c>
      <c r="J69" s="273"/>
      <c r="K69" s="273"/>
      <c r="L69" s="273"/>
    </row>
    <row r="70" spans="1:12" x14ac:dyDescent="0.35">
      <c r="A70" s="761"/>
      <c r="B70" s="761"/>
      <c r="C70" s="761"/>
      <c r="D70" s="764"/>
      <c r="E70" s="764"/>
      <c r="F70" s="765"/>
      <c r="G70" s="270" t="s">
        <v>358</v>
      </c>
      <c r="H70" s="271"/>
      <c r="I70" s="273"/>
      <c r="J70" s="272">
        <f>J113+J158+J203+J248+J293+J338+J383+J428+J473+J518+J563+J608+J653+J698+J743+J788</f>
        <v>0</v>
      </c>
      <c r="K70" s="273"/>
      <c r="L70" s="273"/>
    </row>
    <row r="71" spans="1:12" x14ac:dyDescent="0.35">
      <c r="A71" s="761"/>
      <c r="B71" s="761"/>
      <c r="C71" s="761"/>
      <c r="D71" s="764"/>
      <c r="E71" s="764"/>
      <c r="F71" s="765"/>
      <c r="G71" s="270" t="s">
        <v>359</v>
      </c>
      <c r="H71" s="271"/>
      <c r="I71" s="273"/>
      <c r="J71" s="273"/>
      <c r="K71" s="272">
        <f>K114+K159+K204+K249+K294+K339+K384+K429+K474+K519+K564+K609+K654+K699+K744+K789</f>
        <v>0</v>
      </c>
      <c r="L71" s="273"/>
    </row>
    <row r="72" spans="1:12" x14ac:dyDescent="0.35">
      <c r="A72" s="761"/>
      <c r="B72" s="761"/>
      <c r="C72" s="761"/>
      <c r="D72" s="764"/>
      <c r="E72" s="764"/>
      <c r="F72" s="765"/>
      <c r="G72" s="270" t="s">
        <v>360</v>
      </c>
      <c r="H72" s="271"/>
      <c r="I72" s="273"/>
      <c r="J72" s="273"/>
      <c r="K72" s="273"/>
      <c r="L72" s="272">
        <f>L115+L160+L205+L250+L295+L340+L385+L430+L475+L520+L565+L610+L655+L700+L745+L790</f>
        <v>0</v>
      </c>
    </row>
    <row r="73" spans="1:12" ht="14.25" customHeight="1" x14ac:dyDescent="0.35">
      <c r="A73" s="761" t="s">
        <v>68</v>
      </c>
      <c r="B73" s="761" t="s">
        <v>68</v>
      </c>
      <c r="C73" s="761" t="s">
        <v>364</v>
      </c>
      <c r="D73" s="764">
        <f>D116+D161+D206+D251+D296+D341+D386+D431+D476+D521+D566+D611+D656+D701+D746+D791</f>
        <v>0</v>
      </c>
      <c r="E73" s="764" t="e">
        <f>(E116*D116+E161*D161+E206*D206+E251*D251+E296*D296+E341*D341+E386*D386+E431*D431+E476*D476+E521*D521+E566*D566+E611*D611+E656*D656+E701*D701+E746*D746+E791*D791)/D73</f>
        <v>#DIV/0!</v>
      </c>
      <c r="F73" s="765"/>
      <c r="G73" s="270" t="s">
        <v>357</v>
      </c>
      <c r="H73" s="271"/>
      <c r="I73" s="272">
        <f>I116+I161+I206+I251+I296+I341+I386+I431+I476+I521+I566+I611+I656+I701+I746+I791</f>
        <v>0</v>
      </c>
      <c r="J73" s="276"/>
      <c r="K73" s="276"/>
      <c r="L73" s="276"/>
    </row>
    <row r="74" spans="1:12" x14ac:dyDescent="0.35">
      <c r="A74" s="761"/>
      <c r="B74" s="761"/>
      <c r="C74" s="761"/>
      <c r="D74" s="764"/>
      <c r="E74" s="764"/>
      <c r="F74" s="765"/>
      <c r="G74" s="270" t="s">
        <v>358</v>
      </c>
      <c r="H74" s="271"/>
      <c r="I74" s="276"/>
      <c r="J74" s="272">
        <f>J117+J162+J207+J252+J297+J342+J387+J432+J477+J522+J567+J612+J657+J702+J747+J792</f>
        <v>0</v>
      </c>
      <c r="K74" s="276"/>
      <c r="L74" s="276"/>
    </row>
    <row r="75" spans="1:12" x14ac:dyDescent="0.35">
      <c r="A75" s="761"/>
      <c r="B75" s="761"/>
      <c r="C75" s="761"/>
      <c r="D75" s="764"/>
      <c r="E75" s="764"/>
      <c r="F75" s="765"/>
      <c r="G75" s="270" t="s">
        <v>359</v>
      </c>
      <c r="H75" s="271"/>
      <c r="I75" s="276"/>
      <c r="J75" s="276"/>
      <c r="K75" s="272">
        <f>K118+K163+K208+K253+K298+K343+K388+K433+K478+K523+K568+K613+K658+K703+K748+K793</f>
        <v>0</v>
      </c>
      <c r="L75" s="276"/>
    </row>
    <row r="76" spans="1:12" x14ac:dyDescent="0.35">
      <c r="A76" s="761"/>
      <c r="B76" s="761"/>
      <c r="C76" s="761"/>
      <c r="D76" s="764"/>
      <c r="E76" s="764"/>
      <c r="F76" s="765"/>
      <c r="G76" s="270" t="s">
        <v>360</v>
      </c>
      <c r="H76" s="271"/>
      <c r="I76" s="276"/>
      <c r="J76" s="276"/>
      <c r="K76" s="276"/>
      <c r="L76" s="272">
        <f>L119+L164+L209+L254+L299+L344+L389+L434+L479+L524+L569+L614+L659+L704+L749+L794</f>
        <v>0</v>
      </c>
    </row>
    <row r="77" spans="1:12" ht="14.25" customHeight="1" x14ac:dyDescent="0.35">
      <c r="A77" s="761" t="s">
        <v>68</v>
      </c>
      <c r="B77" s="761" t="s">
        <v>68</v>
      </c>
      <c r="C77" s="761" t="s">
        <v>365</v>
      </c>
      <c r="D77" s="764">
        <f>D120+D165+D210+D255+D300+D345+D390+D435+D480+D525+D570+D615+D660+D705+D750+D795</f>
        <v>0</v>
      </c>
      <c r="E77" s="764" t="e">
        <f>(E120*D120+E165*D165+E210*D210+E255*D255+E300*D300+E345*D345+E390*D390+E435*D435+E480*D480+E525*D525+E570*D570+E615*D615+E660*D660+E705*D705+E750*D750+E795*D795)/D77</f>
        <v>#DIV/0!</v>
      </c>
      <c r="F77" s="765"/>
      <c r="G77" s="270" t="s">
        <v>357</v>
      </c>
      <c r="H77" s="271"/>
      <c r="I77" s="272">
        <f>I120+I165+I210+I255+I300+I345+I390+I435+I480+I525+I570+I615+I660+I705+I750+I795</f>
        <v>0</v>
      </c>
      <c r="J77" s="273"/>
      <c r="K77" s="273"/>
      <c r="L77" s="273"/>
    </row>
    <row r="78" spans="1:12" x14ac:dyDescent="0.35">
      <c r="A78" s="761"/>
      <c r="B78" s="761"/>
      <c r="C78" s="761"/>
      <c r="D78" s="764"/>
      <c r="E78" s="764"/>
      <c r="F78" s="765"/>
      <c r="G78" s="270" t="s">
        <v>358</v>
      </c>
      <c r="H78" s="271"/>
      <c r="I78" s="273"/>
      <c r="J78" s="272">
        <f>J121+J166+J211+J256+J301+J346+J391+J436+J481+J526+J571+J616+J661+J706+J751+J796</f>
        <v>0</v>
      </c>
      <c r="K78" s="273"/>
      <c r="L78" s="273"/>
    </row>
    <row r="79" spans="1:12" x14ac:dyDescent="0.35">
      <c r="A79" s="761"/>
      <c r="B79" s="761"/>
      <c r="C79" s="761"/>
      <c r="D79" s="764"/>
      <c r="E79" s="764"/>
      <c r="F79" s="765"/>
      <c r="G79" s="270" t="s">
        <v>359</v>
      </c>
      <c r="H79" s="271"/>
      <c r="I79" s="273"/>
      <c r="J79" s="273"/>
      <c r="K79" s="272">
        <f>K122+K167+K212+K257+K302+K347+K392+K437+K482+K527+K572+K617+K662+K707+K752+K797</f>
        <v>0</v>
      </c>
      <c r="L79" s="273"/>
    </row>
    <row r="80" spans="1:12" x14ac:dyDescent="0.35">
      <c r="A80" s="761"/>
      <c r="B80" s="761"/>
      <c r="C80" s="761"/>
      <c r="D80" s="764"/>
      <c r="E80" s="764"/>
      <c r="F80" s="765"/>
      <c r="G80" s="270" t="s">
        <v>360</v>
      </c>
      <c r="H80" s="271"/>
      <c r="I80" s="273"/>
      <c r="J80" s="273"/>
      <c r="K80" s="273"/>
      <c r="L80" s="272">
        <f>L123+L168+L213+L258+L303+L348+L393+L438+L483+L528+L573+L618+L663+L708+L753+L798</f>
        <v>0</v>
      </c>
    </row>
    <row r="81" spans="1:14" ht="14.25" customHeight="1" x14ac:dyDescent="0.35">
      <c r="A81" s="766" t="s">
        <v>91</v>
      </c>
      <c r="B81" s="766"/>
      <c r="C81" s="766"/>
      <c r="D81" s="767"/>
      <c r="E81" s="767"/>
      <c r="F81" s="767"/>
      <c r="G81" s="768" t="s">
        <v>357</v>
      </c>
      <c r="H81" s="768"/>
      <c r="I81" s="279">
        <f>I57+I61+I65+I69+I73+I77</f>
        <v>0</v>
      </c>
      <c r="J81" s="280"/>
      <c r="K81" s="280"/>
      <c r="L81" s="280"/>
    </row>
    <row r="82" spans="1:14" ht="14.25" customHeight="1" x14ac:dyDescent="0.35">
      <c r="A82" s="766"/>
      <c r="B82" s="766"/>
      <c r="C82" s="766"/>
      <c r="D82" s="767"/>
      <c r="E82" s="767"/>
      <c r="F82" s="767"/>
      <c r="G82" s="768" t="s">
        <v>358</v>
      </c>
      <c r="H82" s="768"/>
      <c r="I82" s="280"/>
      <c r="J82" s="279">
        <f>J58+J62+J66+J70+J74+J78</f>
        <v>0</v>
      </c>
      <c r="K82" s="280"/>
      <c r="L82" s="280"/>
    </row>
    <row r="83" spans="1:14" ht="14.25" customHeight="1" x14ac:dyDescent="0.35">
      <c r="A83" s="766"/>
      <c r="B83" s="766"/>
      <c r="C83" s="766"/>
      <c r="D83" s="767"/>
      <c r="E83" s="767"/>
      <c r="F83" s="767"/>
      <c r="G83" s="768" t="s">
        <v>359</v>
      </c>
      <c r="H83" s="768"/>
      <c r="I83" s="280"/>
      <c r="J83" s="280"/>
      <c r="K83" s="279">
        <f>K59+K63+K67+K71+K75+K79</f>
        <v>0</v>
      </c>
      <c r="L83" s="280"/>
    </row>
    <row r="84" spans="1:14" ht="14.25" customHeight="1" x14ac:dyDescent="0.35">
      <c r="A84" s="766"/>
      <c r="B84" s="766"/>
      <c r="C84" s="766"/>
      <c r="D84" s="767"/>
      <c r="E84" s="767"/>
      <c r="F84" s="767"/>
      <c r="G84" s="768" t="s">
        <v>360</v>
      </c>
      <c r="H84" s="768"/>
      <c r="I84" s="280"/>
      <c r="J84" s="280"/>
      <c r="K84" s="280"/>
      <c r="L84" s="279">
        <f>L60+L64+L68+L72+L76+L80</f>
        <v>0</v>
      </c>
    </row>
    <row r="85" spans="1:14" x14ac:dyDescent="0.35">
      <c r="A85" s="281"/>
      <c r="B85" s="281"/>
      <c r="C85" s="281"/>
      <c r="D85" s="282"/>
      <c r="E85" s="282"/>
      <c r="F85" s="282"/>
      <c r="G85" s="283"/>
      <c r="H85" s="283"/>
      <c r="I85" s="284"/>
      <c r="J85" s="284"/>
      <c r="K85" s="284"/>
      <c r="L85" s="285"/>
    </row>
    <row r="86" spans="1:14" x14ac:dyDescent="0.35">
      <c r="A86" s="281"/>
      <c r="B86" s="281"/>
      <c r="C86" s="281"/>
      <c r="D86" s="282"/>
      <c r="E86" s="282"/>
      <c r="F86" s="282"/>
      <c r="G86" s="283"/>
      <c r="H86" s="283"/>
      <c r="I86" s="284"/>
      <c r="J86" s="284"/>
      <c r="K86" s="284"/>
      <c r="L86" s="285"/>
    </row>
    <row r="87" spans="1:14" x14ac:dyDescent="0.35">
      <c r="A87" s="753" t="s">
        <v>23</v>
      </c>
      <c r="B87" s="753"/>
      <c r="C87" s="754">
        <f>Presentación!$C$3</f>
        <v>1990</v>
      </c>
      <c r="D87" s="754"/>
      <c r="E87" s="754"/>
      <c r="F87" s="754"/>
      <c r="G87" s="754"/>
      <c r="H87" s="754"/>
      <c r="I87" s="754"/>
      <c r="J87" s="754"/>
      <c r="K87" s="754"/>
      <c r="L87" s="754"/>
    </row>
    <row r="88" spans="1:14" x14ac:dyDescent="0.35">
      <c r="A88" s="755" t="s">
        <v>24</v>
      </c>
      <c r="B88" s="755"/>
      <c r="C88" s="756" t="s">
        <v>94</v>
      </c>
      <c r="D88" s="756"/>
      <c r="E88" s="756"/>
      <c r="F88" s="756"/>
      <c r="G88" s="756"/>
      <c r="H88" s="756"/>
      <c r="I88" s="756"/>
      <c r="J88" s="756"/>
      <c r="K88" s="756"/>
      <c r="L88" s="756"/>
      <c r="N88" s="263">
        <v>15</v>
      </c>
    </row>
    <row r="89" spans="1:14" ht="14.25" customHeight="1" x14ac:dyDescent="0.35">
      <c r="A89" s="757" t="s">
        <v>5</v>
      </c>
      <c r="B89" s="757"/>
      <c r="C89" s="758" t="s">
        <v>26</v>
      </c>
      <c r="D89" s="758"/>
      <c r="E89" s="758"/>
      <c r="F89" s="758"/>
      <c r="G89" s="758"/>
      <c r="H89" s="758"/>
      <c r="I89" s="758"/>
      <c r="J89" s="758"/>
      <c r="K89" s="758"/>
      <c r="L89" s="758"/>
    </row>
    <row r="90" spans="1:14" ht="14.25" customHeight="1" x14ac:dyDescent="0.35">
      <c r="A90" s="757" t="s">
        <v>27</v>
      </c>
      <c r="B90" s="757"/>
      <c r="C90" s="758" t="s">
        <v>322</v>
      </c>
      <c r="D90" s="758"/>
      <c r="E90" s="758"/>
      <c r="F90" s="758"/>
      <c r="G90" s="758"/>
      <c r="H90" s="758"/>
      <c r="I90" s="758"/>
      <c r="J90" s="758"/>
      <c r="K90" s="758"/>
      <c r="L90" s="758"/>
    </row>
    <row r="91" spans="1:14" ht="14.25" customHeight="1" x14ac:dyDescent="0.35">
      <c r="A91" s="757" t="s">
        <v>29</v>
      </c>
      <c r="B91" s="757"/>
      <c r="C91" s="758" t="s">
        <v>323</v>
      </c>
      <c r="D91" s="758"/>
      <c r="E91" s="758"/>
      <c r="F91" s="758"/>
      <c r="G91" s="758"/>
      <c r="H91" s="758"/>
      <c r="I91" s="758"/>
      <c r="J91" s="758"/>
      <c r="K91" s="758"/>
      <c r="L91" s="758"/>
    </row>
    <row r="92" spans="1:14" ht="14.25" customHeight="1" x14ac:dyDescent="0.35">
      <c r="A92" s="757" t="s">
        <v>31</v>
      </c>
      <c r="B92" s="757"/>
      <c r="C92" s="758" t="s">
        <v>262</v>
      </c>
      <c r="D92" s="758"/>
      <c r="E92" s="758"/>
      <c r="F92" s="758"/>
      <c r="G92" s="758"/>
      <c r="H92" s="758"/>
      <c r="I92" s="758"/>
      <c r="J92" s="758"/>
      <c r="K92" s="758"/>
      <c r="L92" s="758"/>
    </row>
    <row r="93" spans="1:14" ht="14.25" customHeight="1" x14ac:dyDescent="0.35">
      <c r="A93" s="759" t="s">
        <v>33</v>
      </c>
      <c r="B93" s="759"/>
      <c r="C93" s="264" t="s">
        <v>34</v>
      </c>
      <c r="D93" s="760" t="s">
        <v>324</v>
      </c>
      <c r="E93" s="760"/>
      <c r="F93" s="760"/>
      <c r="G93" s="760"/>
      <c r="H93" s="760"/>
      <c r="I93" s="760"/>
      <c r="J93" s="760"/>
      <c r="K93" s="760"/>
      <c r="L93" s="760"/>
    </row>
    <row r="94" spans="1:14" ht="36" customHeight="1" x14ac:dyDescent="0.35">
      <c r="A94" s="761" t="s">
        <v>37</v>
      </c>
      <c r="B94" s="761"/>
      <c r="C94" s="761" t="s">
        <v>325</v>
      </c>
      <c r="D94" s="266" t="s">
        <v>326</v>
      </c>
      <c r="E94" s="266" t="s">
        <v>327</v>
      </c>
      <c r="F94" s="266" t="s">
        <v>328</v>
      </c>
      <c r="G94" s="762" t="s">
        <v>329</v>
      </c>
      <c r="H94" s="762"/>
      <c r="I94" s="266" t="s">
        <v>330</v>
      </c>
      <c r="J94" s="266" t="s">
        <v>331</v>
      </c>
      <c r="K94" s="266" t="s">
        <v>332</v>
      </c>
      <c r="L94" s="266" t="s">
        <v>333</v>
      </c>
    </row>
    <row r="95" spans="1:14" ht="15" customHeight="1" x14ac:dyDescent="0.35">
      <c r="A95" s="761" t="s">
        <v>46</v>
      </c>
      <c r="B95" s="761" t="s">
        <v>47</v>
      </c>
      <c r="C95" s="761"/>
      <c r="D95" s="761" t="s">
        <v>48</v>
      </c>
      <c r="E95" s="761" t="s">
        <v>334</v>
      </c>
      <c r="F95" s="761" t="s">
        <v>276</v>
      </c>
      <c r="G95" s="761" t="s">
        <v>335</v>
      </c>
      <c r="H95" s="761"/>
      <c r="I95" s="761" t="s">
        <v>336</v>
      </c>
      <c r="J95" s="761" t="s">
        <v>337</v>
      </c>
      <c r="K95" s="761" t="s">
        <v>338</v>
      </c>
      <c r="L95" s="761" t="s">
        <v>339</v>
      </c>
    </row>
    <row r="96" spans="1:14" ht="14.25" customHeight="1" x14ac:dyDescent="0.35">
      <c r="A96" s="761"/>
      <c r="B96" s="761"/>
      <c r="C96" s="761"/>
      <c r="D96" s="761"/>
      <c r="E96" s="761"/>
      <c r="F96" s="761"/>
      <c r="G96" s="761" t="s">
        <v>340</v>
      </c>
      <c r="H96" s="761"/>
      <c r="I96" s="761"/>
      <c r="J96" s="761"/>
      <c r="K96" s="761"/>
      <c r="L96" s="761"/>
    </row>
    <row r="97" spans="1:15" ht="14.25" customHeight="1" x14ac:dyDescent="0.35">
      <c r="A97" s="761"/>
      <c r="B97" s="761"/>
      <c r="C97" s="761"/>
      <c r="D97" s="761"/>
      <c r="E97" s="761" t="s">
        <v>341</v>
      </c>
      <c r="F97" s="761" t="s">
        <v>342</v>
      </c>
      <c r="G97" s="761" t="s">
        <v>343</v>
      </c>
      <c r="H97" s="761"/>
      <c r="I97" s="265" t="s">
        <v>344</v>
      </c>
      <c r="J97" s="265" t="s">
        <v>345</v>
      </c>
      <c r="K97" s="265" t="s">
        <v>346</v>
      </c>
      <c r="L97" s="265" t="s">
        <v>347</v>
      </c>
    </row>
    <row r="98" spans="1:15" ht="28" x14ac:dyDescent="0.35">
      <c r="A98" s="761"/>
      <c r="B98" s="761"/>
      <c r="C98" s="761"/>
      <c r="D98" s="761"/>
      <c r="E98" s="761"/>
      <c r="F98" s="761"/>
      <c r="G98" s="761"/>
      <c r="H98" s="761"/>
      <c r="I98" s="265" t="s">
        <v>348</v>
      </c>
      <c r="J98" s="265" t="s">
        <v>348</v>
      </c>
      <c r="K98" s="265" t="s">
        <v>348</v>
      </c>
      <c r="L98" s="265" t="s">
        <v>348</v>
      </c>
    </row>
    <row r="99" spans="1:15" ht="14.25" customHeight="1" x14ac:dyDescent="0.35">
      <c r="A99" s="761"/>
      <c r="B99" s="761"/>
      <c r="C99" s="761"/>
      <c r="D99" s="267" t="s">
        <v>61</v>
      </c>
      <c r="E99" s="267" t="s">
        <v>349</v>
      </c>
      <c r="F99" s="267" t="s">
        <v>350</v>
      </c>
      <c r="G99" s="763" t="s">
        <v>351</v>
      </c>
      <c r="H99" s="763"/>
      <c r="I99" s="267" t="s">
        <v>352</v>
      </c>
      <c r="J99" s="267" t="s">
        <v>353</v>
      </c>
      <c r="K99" s="267" t="s">
        <v>354</v>
      </c>
      <c r="L99" s="267" t="s">
        <v>355</v>
      </c>
    </row>
    <row r="100" spans="1:15" ht="14.25" customHeight="1" x14ac:dyDescent="0.35">
      <c r="A100" s="761" t="s">
        <v>68</v>
      </c>
      <c r="B100" s="761" t="s">
        <v>68</v>
      </c>
      <c r="C100" s="761" t="s">
        <v>356</v>
      </c>
      <c r="D100" s="764"/>
      <c r="E100" s="764"/>
      <c r="F100" s="765"/>
      <c r="G100" s="270" t="s">
        <v>357</v>
      </c>
      <c r="H100" s="271"/>
      <c r="I100" s="287">
        <f>(D100*E100*F100*H100)/1000</f>
        <v>0</v>
      </c>
      <c r="J100" s="288"/>
      <c r="K100" s="288"/>
      <c r="L100" s="288"/>
    </row>
    <row r="101" spans="1:15" x14ac:dyDescent="0.35">
      <c r="A101" s="761"/>
      <c r="B101" s="761"/>
      <c r="C101" s="761"/>
      <c r="D101" s="764"/>
      <c r="E101" s="764"/>
      <c r="F101" s="765"/>
      <c r="G101" s="270" t="s">
        <v>358</v>
      </c>
      <c r="H101" s="271"/>
      <c r="I101" s="288"/>
      <c r="J101" s="289">
        <f>(D100*E100*F100*H101)/1000</f>
        <v>0</v>
      </c>
      <c r="K101" s="288"/>
      <c r="L101" s="288"/>
      <c r="N101" s="263">
        <v>1</v>
      </c>
      <c r="O101" s="263">
        <f>N88*100+N101</f>
        <v>1501</v>
      </c>
    </row>
    <row r="102" spans="1:15" x14ac:dyDescent="0.35">
      <c r="A102" s="761"/>
      <c r="B102" s="761"/>
      <c r="C102" s="761"/>
      <c r="D102" s="764"/>
      <c r="E102" s="764"/>
      <c r="F102" s="765"/>
      <c r="G102" s="270" t="s">
        <v>359</v>
      </c>
      <c r="H102" s="271"/>
      <c r="I102" s="288"/>
      <c r="J102" s="288"/>
      <c r="K102" s="289">
        <f>(D100*E100*F100*H102)/1000</f>
        <v>0</v>
      </c>
      <c r="L102" s="288"/>
    </row>
    <row r="103" spans="1:15" x14ac:dyDescent="0.35">
      <c r="A103" s="761"/>
      <c r="B103" s="761"/>
      <c r="C103" s="761"/>
      <c r="D103" s="764"/>
      <c r="E103" s="764"/>
      <c r="F103" s="765"/>
      <c r="G103" s="270" t="s">
        <v>360</v>
      </c>
      <c r="H103" s="271"/>
      <c r="I103" s="288"/>
      <c r="J103" s="288"/>
      <c r="K103" s="288"/>
      <c r="L103" s="289">
        <f>(D100*E100*F100*H103)/1000</f>
        <v>0</v>
      </c>
    </row>
    <row r="104" spans="1:15" ht="15" customHeight="1" x14ac:dyDescent="0.35">
      <c r="A104" s="761" t="s">
        <v>68</v>
      </c>
      <c r="B104" s="761" t="s">
        <v>68</v>
      </c>
      <c r="C104" s="761" t="s">
        <v>361</v>
      </c>
      <c r="D104" s="764"/>
      <c r="E104" s="764"/>
      <c r="F104" s="765"/>
      <c r="G104" s="270" t="s">
        <v>357</v>
      </c>
      <c r="H104" s="271"/>
      <c r="I104" s="287">
        <f>(D104*E104*F104*H104)/1000</f>
        <v>0</v>
      </c>
      <c r="J104" s="288"/>
      <c r="K104" s="288"/>
      <c r="L104" s="288"/>
    </row>
    <row r="105" spans="1:15" x14ac:dyDescent="0.35">
      <c r="A105" s="761"/>
      <c r="B105" s="761"/>
      <c r="C105" s="761"/>
      <c r="D105" s="764"/>
      <c r="E105" s="764"/>
      <c r="F105" s="765"/>
      <c r="G105" s="270" t="s">
        <v>358</v>
      </c>
      <c r="H105" s="271"/>
      <c r="I105" s="288"/>
      <c r="J105" s="289">
        <f>(D104*E104*F104*H105)/1000</f>
        <v>0</v>
      </c>
      <c r="K105" s="288"/>
      <c r="L105" s="288"/>
      <c r="N105" s="263">
        <v>2</v>
      </c>
      <c r="O105" s="263">
        <f>N88*100+N105</f>
        <v>1502</v>
      </c>
    </row>
    <row r="106" spans="1:15" x14ac:dyDescent="0.35">
      <c r="A106" s="761"/>
      <c r="B106" s="761"/>
      <c r="C106" s="761"/>
      <c r="D106" s="764"/>
      <c r="E106" s="764"/>
      <c r="F106" s="765"/>
      <c r="G106" s="270" t="s">
        <v>359</v>
      </c>
      <c r="H106" s="271"/>
      <c r="I106" s="288"/>
      <c r="J106" s="288"/>
      <c r="K106" s="289">
        <f>(D104*E104*F104*H106)/1000</f>
        <v>0</v>
      </c>
      <c r="L106" s="288"/>
    </row>
    <row r="107" spans="1:15" x14ac:dyDescent="0.35">
      <c r="A107" s="761"/>
      <c r="B107" s="761"/>
      <c r="C107" s="761"/>
      <c r="D107" s="764"/>
      <c r="E107" s="764"/>
      <c r="F107" s="765"/>
      <c r="G107" s="270" t="s">
        <v>360</v>
      </c>
      <c r="H107" s="271"/>
      <c r="I107" s="288"/>
      <c r="J107" s="288"/>
      <c r="K107" s="288"/>
      <c r="L107" s="289">
        <f>(D104*E104*F104*H107)/1000</f>
        <v>0</v>
      </c>
    </row>
    <row r="108" spans="1:15" ht="15" customHeight="1" x14ac:dyDescent="0.35">
      <c r="A108" s="761" t="s">
        <v>68</v>
      </c>
      <c r="B108" s="761" t="s">
        <v>68</v>
      </c>
      <c r="C108" s="761" t="s">
        <v>362</v>
      </c>
      <c r="D108" s="764"/>
      <c r="E108" s="764"/>
      <c r="F108" s="765"/>
      <c r="G108" s="270" t="s">
        <v>357</v>
      </c>
      <c r="H108" s="271"/>
      <c r="I108" s="287">
        <f>(D108*E108*F108*H108)/1000</f>
        <v>0</v>
      </c>
      <c r="J108" s="288"/>
      <c r="K108" s="288"/>
      <c r="L108" s="288"/>
    </row>
    <row r="109" spans="1:15" x14ac:dyDescent="0.35">
      <c r="A109" s="761"/>
      <c r="B109" s="761"/>
      <c r="C109" s="761"/>
      <c r="D109" s="764"/>
      <c r="E109" s="764"/>
      <c r="F109" s="765"/>
      <c r="G109" s="270" t="s">
        <v>358</v>
      </c>
      <c r="H109" s="271"/>
      <c r="I109" s="288"/>
      <c r="J109" s="289">
        <f>(D108*E108*F108*H109)/1000</f>
        <v>0</v>
      </c>
      <c r="K109" s="288"/>
      <c r="L109" s="288"/>
      <c r="N109" s="263">
        <v>3</v>
      </c>
      <c r="O109" s="263">
        <f>N88*100+N109</f>
        <v>1503</v>
      </c>
    </row>
    <row r="110" spans="1:15" x14ac:dyDescent="0.35">
      <c r="A110" s="761"/>
      <c r="B110" s="761"/>
      <c r="C110" s="761"/>
      <c r="D110" s="764"/>
      <c r="E110" s="764"/>
      <c r="F110" s="765"/>
      <c r="G110" s="270" t="s">
        <v>359</v>
      </c>
      <c r="H110" s="271"/>
      <c r="I110" s="288"/>
      <c r="J110" s="288"/>
      <c r="K110" s="289">
        <f>(D108*E108*F108*H110)/1000</f>
        <v>0</v>
      </c>
      <c r="L110" s="288"/>
    </row>
    <row r="111" spans="1:15" x14ac:dyDescent="0.35">
      <c r="A111" s="761"/>
      <c r="B111" s="761"/>
      <c r="C111" s="761"/>
      <c r="D111" s="764"/>
      <c r="E111" s="764"/>
      <c r="F111" s="765"/>
      <c r="G111" s="270" t="s">
        <v>360</v>
      </c>
      <c r="H111" s="271"/>
      <c r="I111" s="288"/>
      <c r="J111" s="288"/>
      <c r="K111" s="288"/>
      <c r="L111" s="289">
        <f>(D108*E108*F108*H111)/1000</f>
        <v>0</v>
      </c>
    </row>
    <row r="112" spans="1:15" ht="15" customHeight="1" x14ac:dyDescent="0.35">
      <c r="A112" s="761" t="s">
        <v>68</v>
      </c>
      <c r="B112" s="761" t="s">
        <v>68</v>
      </c>
      <c r="C112" s="761" t="s">
        <v>363</v>
      </c>
      <c r="D112" s="764"/>
      <c r="E112" s="764"/>
      <c r="F112" s="765"/>
      <c r="G112" s="270" t="s">
        <v>357</v>
      </c>
      <c r="H112" s="271"/>
      <c r="I112" s="287">
        <f>(D112*E112*F112*H112)/1000</f>
        <v>0</v>
      </c>
      <c r="J112" s="288"/>
      <c r="K112" s="288"/>
      <c r="L112" s="288"/>
    </row>
    <row r="113" spans="1:15" x14ac:dyDescent="0.35">
      <c r="A113" s="761"/>
      <c r="B113" s="761"/>
      <c r="C113" s="761"/>
      <c r="D113" s="764"/>
      <c r="E113" s="764"/>
      <c r="F113" s="765"/>
      <c r="G113" s="270" t="s">
        <v>358</v>
      </c>
      <c r="H113" s="271"/>
      <c r="I113" s="288"/>
      <c r="J113" s="289">
        <f>(D112*E112*F112*H113)/1000</f>
        <v>0</v>
      </c>
      <c r="K113" s="288"/>
      <c r="L113" s="288"/>
      <c r="N113" s="263">
        <v>4</v>
      </c>
      <c r="O113" s="263">
        <f>N88*100+N113</f>
        <v>1504</v>
      </c>
    </row>
    <row r="114" spans="1:15" x14ac:dyDescent="0.35">
      <c r="A114" s="761"/>
      <c r="B114" s="761"/>
      <c r="C114" s="761"/>
      <c r="D114" s="764"/>
      <c r="E114" s="764"/>
      <c r="F114" s="765"/>
      <c r="G114" s="270" t="s">
        <v>359</v>
      </c>
      <c r="H114" s="271"/>
      <c r="I114" s="288"/>
      <c r="J114" s="288"/>
      <c r="K114" s="289">
        <f>(D112*E112*F112*H114)/1000</f>
        <v>0</v>
      </c>
      <c r="L114" s="288"/>
    </row>
    <row r="115" spans="1:15" x14ac:dyDescent="0.35">
      <c r="A115" s="761"/>
      <c r="B115" s="761"/>
      <c r="C115" s="761"/>
      <c r="D115" s="764"/>
      <c r="E115" s="764"/>
      <c r="F115" s="765"/>
      <c r="G115" s="270" t="s">
        <v>360</v>
      </c>
      <c r="H115" s="271"/>
      <c r="I115" s="288"/>
      <c r="J115" s="288"/>
      <c r="K115" s="288"/>
      <c r="L115" s="289">
        <f>(D112*E112*F112*H115)/1000</f>
        <v>0</v>
      </c>
    </row>
    <row r="116" spans="1:15" ht="15" customHeight="1" x14ac:dyDescent="0.35">
      <c r="A116" s="761" t="s">
        <v>68</v>
      </c>
      <c r="B116" s="761" t="s">
        <v>68</v>
      </c>
      <c r="C116" s="761" t="s">
        <v>364</v>
      </c>
      <c r="D116" s="764"/>
      <c r="E116" s="764"/>
      <c r="F116" s="765"/>
      <c r="G116" s="270" t="s">
        <v>357</v>
      </c>
      <c r="H116" s="271"/>
      <c r="I116" s="287">
        <f>(D116*E116*F116*H116)/1000</f>
        <v>0</v>
      </c>
      <c r="J116" s="288"/>
      <c r="K116" s="288"/>
      <c r="L116" s="288"/>
    </row>
    <row r="117" spans="1:15" x14ac:dyDescent="0.35">
      <c r="A117" s="761"/>
      <c r="B117" s="761"/>
      <c r="C117" s="761"/>
      <c r="D117" s="764"/>
      <c r="E117" s="764"/>
      <c r="F117" s="765"/>
      <c r="G117" s="270" t="s">
        <v>358</v>
      </c>
      <c r="H117" s="271"/>
      <c r="I117" s="288"/>
      <c r="J117" s="289">
        <f>(D116*E116*F116*H117)/1000</f>
        <v>0</v>
      </c>
      <c r="K117" s="288"/>
      <c r="L117" s="288"/>
      <c r="N117" s="263">
        <v>5</v>
      </c>
      <c r="O117" s="263">
        <f>N88*100+N117</f>
        <v>1505</v>
      </c>
    </row>
    <row r="118" spans="1:15" x14ac:dyDescent="0.35">
      <c r="A118" s="761"/>
      <c r="B118" s="761"/>
      <c r="C118" s="761"/>
      <c r="D118" s="764"/>
      <c r="E118" s="764"/>
      <c r="F118" s="765"/>
      <c r="G118" s="270" t="s">
        <v>359</v>
      </c>
      <c r="H118" s="271"/>
      <c r="I118" s="288"/>
      <c r="J118" s="288"/>
      <c r="K118" s="289">
        <f>(D116*E116*F116*H118)/1000</f>
        <v>0</v>
      </c>
      <c r="L118" s="288"/>
    </row>
    <row r="119" spans="1:15" x14ac:dyDescent="0.35">
      <c r="A119" s="761"/>
      <c r="B119" s="761"/>
      <c r="C119" s="761"/>
      <c r="D119" s="764"/>
      <c r="E119" s="764"/>
      <c r="F119" s="765"/>
      <c r="G119" s="270" t="s">
        <v>360</v>
      </c>
      <c r="H119" s="271"/>
      <c r="I119" s="288"/>
      <c r="J119" s="288"/>
      <c r="K119" s="288"/>
      <c r="L119" s="289">
        <f>(D116*E116*F116*H119)/1000</f>
        <v>0</v>
      </c>
    </row>
    <row r="120" spans="1:15" ht="14.25" customHeight="1" x14ac:dyDescent="0.35">
      <c r="A120" s="761" t="s">
        <v>68</v>
      </c>
      <c r="B120" s="761" t="s">
        <v>68</v>
      </c>
      <c r="C120" s="761" t="s">
        <v>365</v>
      </c>
      <c r="D120" s="764"/>
      <c r="E120" s="764"/>
      <c r="F120" s="765"/>
      <c r="G120" s="270" t="s">
        <v>357</v>
      </c>
      <c r="H120" s="271"/>
      <c r="I120" s="287">
        <f>(D120*E120*F120*H120)/1000</f>
        <v>0</v>
      </c>
      <c r="J120" s="288"/>
      <c r="K120" s="288"/>
      <c r="L120" s="288"/>
    </row>
    <row r="121" spans="1:15" x14ac:dyDescent="0.35">
      <c r="A121" s="761"/>
      <c r="B121" s="761"/>
      <c r="C121" s="761"/>
      <c r="D121" s="764"/>
      <c r="E121" s="764"/>
      <c r="F121" s="765"/>
      <c r="G121" s="270" t="s">
        <v>358</v>
      </c>
      <c r="H121" s="271"/>
      <c r="I121" s="288"/>
      <c r="J121" s="289">
        <f>(D120*E120*F120*H121)/1000</f>
        <v>0</v>
      </c>
      <c r="K121" s="288"/>
      <c r="L121" s="288"/>
      <c r="N121" s="263">
        <v>6</v>
      </c>
      <c r="O121" s="263">
        <f>N88*100+N121</f>
        <v>1506</v>
      </c>
    </row>
    <row r="122" spans="1:15" x14ac:dyDescent="0.35">
      <c r="A122" s="761"/>
      <c r="B122" s="761"/>
      <c r="C122" s="761"/>
      <c r="D122" s="764"/>
      <c r="E122" s="764"/>
      <c r="F122" s="765"/>
      <c r="G122" s="270" t="s">
        <v>359</v>
      </c>
      <c r="H122" s="271"/>
      <c r="I122" s="288"/>
      <c r="J122" s="288"/>
      <c r="K122" s="289">
        <f>(D120*E120*F120*H122)/1000</f>
        <v>0</v>
      </c>
      <c r="L122" s="288"/>
    </row>
    <row r="123" spans="1:15" x14ac:dyDescent="0.35">
      <c r="A123" s="761"/>
      <c r="B123" s="761"/>
      <c r="C123" s="761"/>
      <c r="D123" s="764"/>
      <c r="E123" s="764"/>
      <c r="F123" s="765"/>
      <c r="G123" s="270" t="s">
        <v>360</v>
      </c>
      <c r="H123" s="271"/>
      <c r="I123" s="288"/>
      <c r="J123" s="288"/>
      <c r="K123" s="288"/>
      <c r="L123" s="289">
        <f>(D120*E120*F120*H123)/1000</f>
        <v>0</v>
      </c>
    </row>
    <row r="124" spans="1:15" ht="14.25" customHeight="1" x14ac:dyDescent="0.35">
      <c r="A124" s="766" t="s">
        <v>91</v>
      </c>
      <c r="B124" s="766"/>
      <c r="C124" s="766"/>
      <c r="D124" s="767"/>
      <c r="E124" s="767"/>
      <c r="F124" s="767"/>
      <c r="G124" s="768" t="s">
        <v>357</v>
      </c>
      <c r="H124" s="768"/>
      <c r="I124" s="275">
        <f>I100+I104+I108+I112+I116+I120</f>
        <v>0</v>
      </c>
      <c r="J124" s="276"/>
      <c r="K124" s="276"/>
      <c r="L124" s="276"/>
    </row>
    <row r="125" spans="1:15" ht="14.25" customHeight="1" x14ac:dyDescent="0.35">
      <c r="A125" s="766"/>
      <c r="B125" s="766"/>
      <c r="C125" s="766"/>
      <c r="D125" s="767"/>
      <c r="E125" s="767"/>
      <c r="F125" s="767"/>
      <c r="G125" s="768" t="s">
        <v>358</v>
      </c>
      <c r="H125" s="768"/>
      <c r="I125" s="276"/>
      <c r="J125" s="275">
        <f>J101+J105+J109+J113+J117+J121</f>
        <v>0</v>
      </c>
      <c r="K125" s="276"/>
      <c r="L125" s="276"/>
    </row>
    <row r="126" spans="1:15" ht="14.25" customHeight="1" x14ac:dyDescent="0.35">
      <c r="A126" s="766"/>
      <c r="B126" s="766"/>
      <c r="C126" s="766"/>
      <c r="D126" s="767"/>
      <c r="E126" s="767"/>
      <c r="F126" s="767"/>
      <c r="G126" s="768" t="s">
        <v>359</v>
      </c>
      <c r="H126" s="768"/>
      <c r="I126" s="276"/>
      <c r="J126" s="276"/>
      <c r="K126" s="275">
        <f>K102+K106+K110+K114+K118+K122</f>
        <v>0</v>
      </c>
      <c r="L126" s="276"/>
    </row>
    <row r="127" spans="1:15" ht="14.25" customHeight="1" x14ac:dyDescent="0.35">
      <c r="A127" s="766"/>
      <c r="B127" s="766"/>
      <c r="C127" s="766"/>
      <c r="D127" s="767"/>
      <c r="E127" s="767"/>
      <c r="F127" s="767"/>
      <c r="G127" s="768" t="s">
        <v>360</v>
      </c>
      <c r="H127" s="768"/>
      <c r="I127" s="276"/>
      <c r="J127" s="276"/>
      <c r="K127" s="276"/>
      <c r="L127" s="275">
        <f>L103+L107+L111+L115+L119+L123</f>
        <v>0</v>
      </c>
    </row>
    <row r="128" spans="1:15" x14ac:dyDescent="0.35">
      <c r="A128" s="770" t="s">
        <v>366</v>
      </c>
      <c r="B128" s="770"/>
      <c r="C128" s="770"/>
      <c r="D128" s="770"/>
      <c r="E128" s="770"/>
      <c r="F128" s="770"/>
      <c r="G128" s="770"/>
      <c r="H128" s="770"/>
      <c r="I128" s="770"/>
      <c r="J128" s="770"/>
      <c r="K128" s="770"/>
      <c r="L128" s="770"/>
    </row>
    <row r="129" spans="1:14" x14ac:dyDescent="0.35">
      <c r="A129" s="771" t="s">
        <v>367</v>
      </c>
      <c r="B129" s="771"/>
      <c r="C129" s="771"/>
      <c r="D129" s="771"/>
      <c r="E129" s="771"/>
      <c r="F129" s="771"/>
      <c r="G129" s="771"/>
      <c r="H129" s="771"/>
      <c r="I129" s="771"/>
      <c r="J129" s="771"/>
      <c r="K129" s="771"/>
      <c r="L129" s="771"/>
    </row>
    <row r="130" spans="1:14" x14ac:dyDescent="0.35">
      <c r="A130" s="290"/>
      <c r="B130" s="290"/>
      <c r="C130" s="290"/>
      <c r="D130" s="290"/>
      <c r="E130" s="290"/>
      <c r="F130" s="290"/>
      <c r="G130" s="290"/>
      <c r="H130" s="290"/>
      <c r="I130" s="290"/>
      <c r="J130" s="290"/>
      <c r="K130" s="290"/>
      <c r="L130" s="290"/>
    </row>
    <row r="131" spans="1:14" x14ac:dyDescent="0.35">
      <c r="A131" s="290"/>
      <c r="B131" s="290"/>
      <c r="C131" s="290"/>
      <c r="D131" s="290"/>
      <c r="E131" s="290"/>
      <c r="F131" s="290"/>
      <c r="G131" s="290"/>
      <c r="H131" s="290"/>
      <c r="I131" s="290"/>
      <c r="J131" s="290"/>
      <c r="K131" s="290"/>
      <c r="L131" s="290"/>
    </row>
    <row r="132" spans="1:14" x14ac:dyDescent="0.35">
      <c r="A132" s="753" t="s">
        <v>23</v>
      </c>
      <c r="B132" s="753"/>
      <c r="C132" s="754">
        <f>Presentación!$C$3</f>
        <v>1990</v>
      </c>
      <c r="D132" s="754"/>
      <c r="E132" s="754"/>
      <c r="F132" s="754"/>
      <c r="G132" s="754"/>
      <c r="H132" s="754"/>
      <c r="I132" s="754"/>
      <c r="J132" s="754"/>
      <c r="K132" s="754"/>
      <c r="L132" s="754"/>
    </row>
    <row r="133" spans="1:14" x14ac:dyDescent="0.35">
      <c r="A133" s="755" t="s">
        <v>24</v>
      </c>
      <c r="B133" s="755"/>
      <c r="C133" s="756" t="s">
        <v>95</v>
      </c>
      <c r="D133" s="756"/>
      <c r="E133" s="756"/>
      <c r="F133" s="756"/>
      <c r="G133" s="756"/>
      <c r="H133" s="756"/>
      <c r="I133" s="756"/>
      <c r="J133" s="756"/>
      <c r="K133" s="756"/>
      <c r="L133" s="756"/>
      <c r="N133" s="263">
        <v>1</v>
      </c>
    </row>
    <row r="134" spans="1:14" ht="14.25" customHeight="1" x14ac:dyDescent="0.35">
      <c r="A134" s="757" t="s">
        <v>5</v>
      </c>
      <c r="B134" s="757"/>
      <c r="C134" s="758" t="s">
        <v>26</v>
      </c>
      <c r="D134" s="758"/>
      <c r="E134" s="758"/>
      <c r="F134" s="758"/>
      <c r="G134" s="758"/>
      <c r="H134" s="758"/>
      <c r="I134" s="758"/>
      <c r="J134" s="758"/>
      <c r="K134" s="758"/>
      <c r="L134" s="758"/>
    </row>
    <row r="135" spans="1:14" ht="14.25" customHeight="1" x14ac:dyDescent="0.35">
      <c r="A135" s="757" t="s">
        <v>27</v>
      </c>
      <c r="B135" s="757"/>
      <c r="C135" s="758" t="s">
        <v>322</v>
      </c>
      <c r="D135" s="758"/>
      <c r="E135" s="758"/>
      <c r="F135" s="758"/>
      <c r="G135" s="758"/>
      <c r="H135" s="758"/>
      <c r="I135" s="758"/>
      <c r="J135" s="758"/>
      <c r="K135" s="758"/>
      <c r="L135" s="758"/>
    </row>
    <row r="136" spans="1:14" ht="14.25" customHeight="1" x14ac:dyDescent="0.35">
      <c r="A136" s="757" t="s">
        <v>29</v>
      </c>
      <c r="B136" s="757"/>
      <c r="C136" s="758" t="s">
        <v>323</v>
      </c>
      <c r="D136" s="758"/>
      <c r="E136" s="758"/>
      <c r="F136" s="758"/>
      <c r="G136" s="758"/>
      <c r="H136" s="758"/>
      <c r="I136" s="758"/>
      <c r="J136" s="758"/>
      <c r="K136" s="758"/>
      <c r="L136" s="758"/>
    </row>
    <row r="137" spans="1:14" ht="14.25" customHeight="1" x14ac:dyDescent="0.35">
      <c r="A137" s="757" t="s">
        <v>31</v>
      </c>
      <c r="B137" s="757"/>
      <c r="C137" s="758" t="s">
        <v>262</v>
      </c>
      <c r="D137" s="758"/>
      <c r="E137" s="758"/>
      <c r="F137" s="758"/>
      <c r="G137" s="758"/>
      <c r="H137" s="758"/>
      <c r="I137" s="758"/>
      <c r="J137" s="758"/>
      <c r="K137" s="758"/>
      <c r="L137" s="758"/>
    </row>
    <row r="138" spans="1:14" ht="14.25" customHeight="1" x14ac:dyDescent="0.35">
      <c r="A138" s="759" t="s">
        <v>33</v>
      </c>
      <c r="B138" s="759"/>
      <c r="C138" s="264" t="s">
        <v>34</v>
      </c>
      <c r="D138" s="760" t="s">
        <v>324</v>
      </c>
      <c r="E138" s="760"/>
      <c r="F138" s="760"/>
      <c r="G138" s="760"/>
      <c r="H138" s="760"/>
      <c r="I138" s="760"/>
      <c r="J138" s="760"/>
      <c r="K138" s="760"/>
      <c r="L138" s="760"/>
    </row>
    <row r="139" spans="1:14" ht="36" customHeight="1" x14ac:dyDescent="0.35">
      <c r="A139" s="761" t="s">
        <v>37</v>
      </c>
      <c r="B139" s="761"/>
      <c r="C139" s="761" t="s">
        <v>325</v>
      </c>
      <c r="D139" s="266" t="s">
        <v>326</v>
      </c>
      <c r="E139" s="266" t="s">
        <v>327</v>
      </c>
      <c r="F139" s="266" t="s">
        <v>328</v>
      </c>
      <c r="G139" s="762" t="s">
        <v>329</v>
      </c>
      <c r="H139" s="762"/>
      <c r="I139" s="266" t="s">
        <v>330</v>
      </c>
      <c r="J139" s="266" t="s">
        <v>331</v>
      </c>
      <c r="K139" s="266" t="s">
        <v>332</v>
      </c>
      <c r="L139" s="266" t="s">
        <v>333</v>
      </c>
    </row>
    <row r="140" spans="1:14" ht="14.25" customHeight="1" x14ac:dyDescent="0.35">
      <c r="A140" s="761" t="s">
        <v>46</v>
      </c>
      <c r="B140" s="761" t="s">
        <v>47</v>
      </c>
      <c r="C140" s="761"/>
      <c r="D140" s="761" t="s">
        <v>48</v>
      </c>
      <c r="E140" s="761" t="s">
        <v>334</v>
      </c>
      <c r="F140" s="761" t="s">
        <v>276</v>
      </c>
      <c r="G140" s="761" t="s">
        <v>335</v>
      </c>
      <c r="H140" s="761"/>
      <c r="I140" s="761" t="s">
        <v>336</v>
      </c>
      <c r="J140" s="761" t="s">
        <v>337</v>
      </c>
      <c r="K140" s="761" t="s">
        <v>338</v>
      </c>
      <c r="L140" s="761" t="s">
        <v>339</v>
      </c>
    </row>
    <row r="141" spans="1:14" ht="14.25" customHeight="1" x14ac:dyDescent="0.35">
      <c r="A141" s="761"/>
      <c r="B141" s="761"/>
      <c r="C141" s="761"/>
      <c r="D141" s="761"/>
      <c r="E141" s="761"/>
      <c r="F141" s="761"/>
      <c r="G141" s="761" t="s">
        <v>340</v>
      </c>
      <c r="H141" s="761"/>
      <c r="I141" s="761"/>
      <c r="J141" s="761"/>
      <c r="K141" s="761"/>
      <c r="L141" s="761"/>
    </row>
    <row r="142" spans="1:14" ht="14.25" customHeight="1" x14ac:dyDescent="0.35">
      <c r="A142" s="761"/>
      <c r="B142" s="761"/>
      <c r="C142" s="761"/>
      <c r="D142" s="761"/>
      <c r="E142" s="761" t="s">
        <v>341</v>
      </c>
      <c r="F142" s="761" t="s">
        <v>342</v>
      </c>
      <c r="G142" s="761" t="s">
        <v>343</v>
      </c>
      <c r="H142" s="761"/>
      <c r="I142" s="265" t="s">
        <v>344</v>
      </c>
      <c r="J142" s="265" t="s">
        <v>345</v>
      </c>
      <c r="K142" s="265" t="s">
        <v>346</v>
      </c>
      <c r="L142" s="265" t="s">
        <v>347</v>
      </c>
    </row>
    <row r="143" spans="1:14" ht="28" x14ac:dyDescent="0.35">
      <c r="A143" s="761"/>
      <c r="B143" s="761"/>
      <c r="C143" s="761"/>
      <c r="D143" s="761"/>
      <c r="E143" s="761"/>
      <c r="F143" s="761"/>
      <c r="G143" s="761"/>
      <c r="H143" s="761"/>
      <c r="I143" s="265" t="s">
        <v>348</v>
      </c>
      <c r="J143" s="265" t="s">
        <v>348</v>
      </c>
      <c r="K143" s="265" t="s">
        <v>348</v>
      </c>
      <c r="L143" s="265" t="s">
        <v>348</v>
      </c>
    </row>
    <row r="144" spans="1:14" ht="14.25" customHeight="1" x14ac:dyDescent="0.35">
      <c r="A144" s="761"/>
      <c r="B144" s="761"/>
      <c r="C144" s="761"/>
      <c r="D144" s="267" t="s">
        <v>61</v>
      </c>
      <c r="E144" s="267" t="s">
        <v>349</v>
      </c>
      <c r="F144" s="267" t="s">
        <v>350</v>
      </c>
      <c r="G144" s="763" t="s">
        <v>351</v>
      </c>
      <c r="H144" s="763"/>
      <c r="I144" s="267" t="s">
        <v>352</v>
      </c>
      <c r="J144" s="267" t="s">
        <v>353</v>
      </c>
      <c r="K144" s="267" t="s">
        <v>354</v>
      </c>
      <c r="L144" s="267" t="s">
        <v>355</v>
      </c>
    </row>
    <row r="145" spans="1:15" ht="15" customHeight="1" x14ac:dyDescent="0.35">
      <c r="A145" s="761" t="s">
        <v>68</v>
      </c>
      <c r="B145" s="761" t="s">
        <v>68</v>
      </c>
      <c r="C145" s="761" t="s">
        <v>356</v>
      </c>
      <c r="D145" s="764"/>
      <c r="E145" s="764"/>
      <c r="F145" s="765"/>
      <c r="G145" s="270" t="s">
        <v>357</v>
      </c>
      <c r="H145" s="271"/>
      <c r="I145" s="287">
        <f>(D145*E145*F145*H145)/1000</f>
        <v>0</v>
      </c>
      <c r="J145" s="288"/>
      <c r="K145" s="288"/>
      <c r="L145" s="288"/>
    </row>
    <row r="146" spans="1:15" x14ac:dyDescent="0.35">
      <c r="A146" s="761"/>
      <c r="B146" s="761"/>
      <c r="C146" s="761"/>
      <c r="D146" s="764"/>
      <c r="E146" s="764"/>
      <c r="F146" s="765"/>
      <c r="G146" s="270" t="s">
        <v>358</v>
      </c>
      <c r="H146" s="271"/>
      <c r="I146" s="288"/>
      <c r="J146" s="289">
        <f>(D145*E145*F145*H146)/1000</f>
        <v>0</v>
      </c>
      <c r="K146" s="288"/>
      <c r="L146" s="288"/>
      <c r="N146" s="263">
        <v>1</v>
      </c>
      <c r="O146" s="263">
        <f>N133*100+N146</f>
        <v>101</v>
      </c>
    </row>
    <row r="147" spans="1:15" x14ac:dyDescent="0.35">
      <c r="A147" s="761"/>
      <c r="B147" s="761"/>
      <c r="C147" s="761"/>
      <c r="D147" s="764"/>
      <c r="E147" s="764"/>
      <c r="F147" s="765"/>
      <c r="G147" s="270" t="s">
        <v>359</v>
      </c>
      <c r="H147" s="271"/>
      <c r="I147" s="288"/>
      <c r="J147" s="288"/>
      <c r="K147" s="289">
        <f>(D145*E145*F145*H147)/1000</f>
        <v>0</v>
      </c>
      <c r="L147" s="288"/>
    </row>
    <row r="148" spans="1:15" x14ac:dyDescent="0.35">
      <c r="A148" s="761"/>
      <c r="B148" s="761"/>
      <c r="C148" s="761"/>
      <c r="D148" s="764"/>
      <c r="E148" s="764"/>
      <c r="F148" s="765"/>
      <c r="G148" s="270" t="s">
        <v>360</v>
      </c>
      <c r="H148" s="271"/>
      <c r="I148" s="288"/>
      <c r="J148" s="288"/>
      <c r="K148" s="288"/>
      <c r="L148" s="289">
        <f>(D145*E145*F145*H148)/1000</f>
        <v>0</v>
      </c>
    </row>
    <row r="149" spans="1:15" ht="15" customHeight="1" x14ac:dyDescent="0.35">
      <c r="A149" s="761" t="s">
        <v>68</v>
      </c>
      <c r="B149" s="761" t="s">
        <v>68</v>
      </c>
      <c r="C149" s="761" t="s">
        <v>361</v>
      </c>
      <c r="D149" s="764"/>
      <c r="E149" s="764"/>
      <c r="F149" s="765"/>
      <c r="G149" s="270" t="s">
        <v>357</v>
      </c>
      <c r="H149" s="271"/>
      <c r="I149" s="287">
        <f>(D149*E149*F149*H149)/1000</f>
        <v>0</v>
      </c>
      <c r="J149" s="288"/>
      <c r="K149" s="288"/>
      <c r="L149" s="288"/>
    </row>
    <row r="150" spans="1:15" x14ac:dyDescent="0.35">
      <c r="A150" s="761"/>
      <c r="B150" s="761"/>
      <c r="C150" s="761"/>
      <c r="D150" s="764"/>
      <c r="E150" s="764"/>
      <c r="F150" s="765"/>
      <c r="G150" s="270" t="s">
        <v>358</v>
      </c>
      <c r="H150" s="271"/>
      <c r="I150" s="288"/>
      <c r="J150" s="289">
        <f>(D149*E149*F149*H150)/1000</f>
        <v>0</v>
      </c>
      <c r="K150" s="288"/>
      <c r="L150" s="288"/>
      <c r="N150" s="263">
        <v>2</v>
      </c>
      <c r="O150" s="263">
        <f>N133*100+N150</f>
        <v>102</v>
      </c>
    </row>
    <row r="151" spans="1:15" x14ac:dyDescent="0.35">
      <c r="A151" s="761"/>
      <c r="B151" s="761"/>
      <c r="C151" s="761"/>
      <c r="D151" s="764"/>
      <c r="E151" s="764"/>
      <c r="F151" s="765"/>
      <c r="G151" s="270" t="s">
        <v>359</v>
      </c>
      <c r="H151" s="271"/>
      <c r="I151" s="288"/>
      <c r="J151" s="288"/>
      <c r="K151" s="289">
        <f>(D149*E149*F149*H151)/1000</f>
        <v>0</v>
      </c>
      <c r="L151" s="288"/>
    </row>
    <row r="152" spans="1:15" x14ac:dyDescent="0.35">
      <c r="A152" s="761"/>
      <c r="B152" s="761"/>
      <c r="C152" s="761"/>
      <c r="D152" s="764"/>
      <c r="E152" s="764"/>
      <c r="F152" s="765"/>
      <c r="G152" s="270" t="s">
        <v>360</v>
      </c>
      <c r="H152" s="271"/>
      <c r="I152" s="288"/>
      <c r="J152" s="288"/>
      <c r="K152" s="288"/>
      <c r="L152" s="289">
        <f>(D149*E149*F149*H152)/1000</f>
        <v>0</v>
      </c>
    </row>
    <row r="153" spans="1:15" ht="15" customHeight="1" x14ac:dyDescent="0.35">
      <c r="A153" s="761" t="s">
        <v>68</v>
      </c>
      <c r="B153" s="761" t="s">
        <v>68</v>
      </c>
      <c r="C153" s="761" t="s">
        <v>362</v>
      </c>
      <c r="D153" s="764"/>
      <c r="E153" s="764"/>
      <c r="F153" s="765"/>
      <c r="G153" s="270" t="s">
        <v>357</v>
      </c>
      <c r="H153" s="271"/>
      <c r="I153" s="287">
        <f>(D153*E153*F153*H153)/1000</f>
        <v>0</v>
      </c>
      <c r="J153" s="288"/>
      <c r="K153" s="288"/>
      <c r="L153" s="288"/>
    </row>
    <row r="154" spans="1:15" x14ac:dyDescent="0.35">
      <c r="A154" s="761"/>
      <c r="B154" s="761"/>
      <c r="C154" s="761"/>
      <c r="D154" s="764"/>
      <c r="E154" s="764"/>
      <c r="F154" s="765"/>
      <c r="G154" s="270" t="s">
        <v>358</v>
      </c>
      <c r="H154" s="271"/>
      <c r="I154" s="288"/>
      <c r="J154" s="289">
        <f>(D153*E153*F153*H154)/1000</f>
        <v>0</v>
      </c>
      <c r="K154" s="288"/>
      <c r="L154" s="288"/>
      <c r="N154" s="263">
        <v>3</v>
      </c>
      <c r="O154" s="263">
        <f>N133*100+N154</f>
        <v>103</v>
      </c>
    </row>
    <row r="155" spans="1:15" x14ac:dyDescent="0.35">
      <c r="A155" s="761"/>
      <c r="B155" s="761"/>
      <c r="C155" s="761"/>
      <c r="D155" s="764"/>
      <c r="E155" s="764"/>
      <c r="F155" s="765"/>
      <c r="G155" s="270" t="s">
        <v>359</v>
      </c>
      <c r="H155" s="271"/>
      <c r="I155" s="288"/>
      <c r="J155" s="288"/>
      <c r="K155" s="289">
        <f>(D153*E153*F153*H155)/1000</f>
        <v>0</v>
      </c>
      <c r="L155" s="288"/>
    </row>
    <row r="156" spans="1:15" x14ac:dyDescent="0.35">
      <c r="A156" s="761"/>
      <c r="B156" s="761"/>
      <c r="C156" s="761"/>
      <c r="D156" s="764"/>
      <c r="E156" s="764"/>
      <c r="F156" s="765"/>
      <c r="G156" s="270" t="s">
        <v>360</v>
      </c>
      <c r="H156" s="271"/>
      <c r="I156" s="288"/>
      <c r="J156" s="288"/>
      <c r="K156" s="288"/>
      <c r="L156" s="289">
        <f>(D153*E153*F153*H156)/1000</f>
        <v>0</v>
      </c>
    </row>
    <row r="157" spans="1:15" ht="15" customHeight="1" x14ac:dyDescent="0.35">
      <c r="A157" s="761" t="s">
        <v>68</v>
      </c>
      <c r="B157" s="761" t="s">
        <v>68</v>
      </c>
      <c r="C157" s="761" t="s">
        <v>363</v>
      </c>
      <c r="D157" s="764"/>
      <c r="E157" s="764"/>
      <c r="F157" s="765"/>
      <c r="G157" s="270" t="s">
        <v>357</v>
      </c>
      <c r="H157" s="271"/>
      <c r="I157" s="287">
        <f>(D157*E157*F157*H157)/1000</f>
        <v>0</v>
      </c>
      <c r="J157" s="288"/>
      <c r="K157" s="288"/>
      <c r="L157" s="288"/>
    </row>
    <row r="158" spans="1:15" x14ac:dyDescent="0.35">
      <c r="A158" s="761"/>
      <c r="B158" s="761"/>
      <c r="C158" s="761"/>
      <c r="D158" s="764"/>
      <c r="E158" s="764"/>
      <c r="F158" s="765"/>
      <c r="G158" s="270" t="s">
        <v>358</v>
      </c>
      <c r="H158" s="271"/>
      <c r="I158" s="288"/>
      <c r="J158" s="289">
        <f>(D157*E157*F157*H158)/1000</f>
        <v>0</v>
      </c>
      <c r="K158" s="288"/>
      <c r="L158" s="288"/>
      <c r="N158" s="263">
        <v>4</v>
      </c>
      <c r="O158" s="263">
        <f>N133*100+N158</f>
        <v>104</v>
      </c>
    </row>
    <row r="159" spans="1:15" x14ac:dyDescent="0.35">
      <c r="A159" s="761"/>
      <c r="B159" s="761"/>
      <c r="C159" s="761"/>
      <c r="D159" s="764"/>
      <c r="E159" s="764"/>
      <c r="F159" s="765"/>
      <c r="G159" s="270" t="s">
        <v>359</v>
      </c>
      <c r="H159" s="271"/>
      <c r="I159" s="288"/>
      <c r="J159" s="288"/>
      <c r="K159" s="289">
        <f>(D157*E157*F157*H159)/1000</f>
        <v>0</v>
      </c>
      <c r="L159" s="288"/>
    </row>
    <row r="160" spans="1:15" x14ac:dyDescent="0.35">
      <c r="A160" s="761"/>
      <c r="B160" s="761"/>
      <c r="C160" s="761"/>
      <c r="D160" s="764"/>
      <c r="E160" s="764"/>
      <c r="F160" s="765"/>
      <c r="G160" s="270" t="s">
        <v>360</v>
      </c>
      <c r="H160" s="271"/>
      <c r="I160" s="288"/>
      <c r="J160" s="288"/>
      <c r="K160" s="288"/>
      <c r="L160" s="289">
        <f>(D157*E157*F157*H160)/1000</f>
        <v>0</v>
      </c>
    </row>
    <row r="161" spans="1:15" ht="15" customHeight="1" x14ac:dyDescent="0.35">
      <c r="A161" s="761" t="s">
        <v>68</v>
      </c>
      <c r="B161" s="761" t="s">
        <v>68</v>
      </c>
      <c r="C161" s="761" t="s">
        <v>364</v>
      </c>
      <c r="D161" s="764"/>
      <c r="E161" s="764"/>
      <c r="F161" s="765"/>
      <c r="G161" s="270" t="s">
        <v>357</v>
      </c>
      <c r="H161" s="271"/>
      <c r="I161" s="287">
        <f>(D161*E161*F161*H161)/1000</f>
        <v>0</v>
      </c>
      <c r="J161" s="288"/>
      <c r="K161" s="288"/>
      <c r="L161" s="288"/>
    </row>
    <row r="162" spans="1:15" x14ac:dyDescent="0.35">
      <c r="A162" s="761"/>
      <c r="B162" s="761"/>
      <c r="C162" s="761"/>
      <c r="D162" s="764"/>
      <c r="E162" s="764"/>
      <c r="F162" s="765"/>
      <c r="G162" s="270" t="s">
        <v>358</v>
      </c>
      <c r="H162" s="271"/>
      <c r="I162" s="288"/>
      <c r="J162" s="289">
        <f>(D161*E161*F161*H162)/1000</f>
        <v>0</v>
      </c>
      <c r="K162" s="288"/>
      <c r="L162" s="288"/>
      <c r="N162" s="263">
        <v>5</v>
      </c>
      <c r="O162" s="263">
        <f>N133*100+N162</f>
        <v>105</v>
      </c>
    </row>
    <row r="163" spans="1:15" x14ac:dyDescent="0.35">
      <c r="A163" s="761"/>
      <c r="B163" s="761"/>
      <c r="C163" s="761"/>
      <c r="D163" s="764"/>
      <c r="E163" s="764"/>
      <c r="F163" s="765"/>
      <c r="G163" s="270" t="s">
        <v>359</v>
      </c>
      <c r="H163" s="271"/>
      <c r="I163" s="288"/>
      <c r="J163" s="288"/>
      <c r="K163" s="289">
        <f>(D161*E161*F161*H163)/1000</f>
        <v>0</v>
      </c>
      <c r="L163" s="288"/>
    </row>
    <row r="164" spans="1:15" x14ac:dyDescent="0.35">
      <c r="A164" s="761"/>
      <c r="B164" s="761"/>
      <c r="C164" s="761"/>
      <c r="D164" s="764"/>
      <c r="E164" s="764"/>
      <c r="F164" s="765"/>
      <c r="G164" s="270" t="s">
        <v>360</v>
      </c>
      <c r="H164" s="271"/>
      <c r="I164" s="288"/>
      <c r="J164" s="288"/>
      <c r="K164" s="288"/>
      <c r="L164" s="289">
        <f>(D161*E161*F161*H164)/1000</f>
        <v>0</v>
      </c>
    </row>
    <row r="165" spans="1:15" ht="14.25" customHeight="1" x14ac:dyDescent="0.35">
      <c r="A165" s="761" t="s">
        <v>68</v>
      </c>
      <c r="B165" s="761" t="s">
        <v>68</v>
      </c>
      <c r="C165" s="761" t="s">
        <v>365</v>
      </c>
      <c r="D165" s="764"/>
      <c r="E165" s="764"/>
      <c r="F165" s="765"/>
      <c r="G165" s="270" t="s">
        <v>357</v>
      </c>
      <c r="H165" s="271"/>
      <c r="I165" s="287">
        <f>(D165*E165*F165*H165)/1000</f>
        <v>0</v>
      </c>
      <c r="J165" s="288"/>
      <c r="K165" s="288"/>
      <c r="L165" s="288"/>
    </row>
    <row r="166" spans="1:15" x14ac:dyDescent="0.35">
      <c r="A166" s="761"/>
      <c r="B166" s="761"/>
      <c r="C166" s="761"/>
      <c r="D166" s="764"/>
      <c r="E166" s="764"/>
      <c r="F166" s="765"/>
      <c r="G166" s="270" t="s">
        <v>358</v>
      </c>
      <c r="H166" s="271"/>
      <c r="I166" s="288"/>
      <c r="J166" s="289">
        <f>(D165*E165*F165*H166)/1000</f>
        <v>0</v>
      </c>
      <c r="K166" s="288"/>
      <c r="L166" s="288"/>
      <c r="N166" s="263">
        <v>6</v>
      </c>
      <c r="O166" s="263">
        <f>N133*100+N166</f>
        <v>106</v>
      </c>
    </row>
    <row r="167" spans="1:15" x14ac:dyDescent="0.35">
      <c r="A167" s="761"/>
      <c r="B167" s="761"/>
      <c r="C167" s="761"/>
      <c r="D167" s="764"/>
      <c r="E167" s="764"/>
      <c r="F167" s="765"/>
      <c r="G167" s="270" t="s">
        <v>359</v>
      </c>
      <c r="H167" s="271"/>
      <c r="I167" s="288"/>
      <c r="J167" s="288"/>
      <c r="K167" s="289">
        <f>(D165*E165*F165*H167)/1000</f>
        <v>0</v>
      </c>
      <c r="L167" s="288"/>
    </row>
    <row r="168" spans="1:15" x14ac:dyDescent="0.35">
      <c r="A168" s="761"/>
      <c r="B168" s="761"/>
      <c r="C168" s="761"/>
      <c r="D168" s="764"/>
      <c r="E168" s="764"/>
      <c r="F168" s="765"/>
      <c r="G168" s="270" t="s">
        <v>360</v>
      </c>
      <c r="H168" s="271"/>
      <c r="I168" s="288"/>
      <c r="J168" s="288"/>
      <c r="K168" s="288"/>
      <c r="L168" s="289">
        <f>(D165*E165*F165*H168)/1000</f>
        <v>0</v>
      </c>
    </row>
    <row r="169" spans="1:15" ht="14.25" customHeight="1" x14ac:dyDescent="0.35">
      <c r="A169" s="766" t="s">
        <v>91</v>
      </c>
      <c r="B169" s="766"/>
      <c r="C169" s="766"/>
      <c r="D169" s="767"/>
      <c r="E169" s="767"/>
      <c r="F169" s="767"/>
      <c r="G169" s="768" t="s">
        <v>357</v>
      </c>
      <c r="H169" s="768"/>
      <c r="I169" s="275">
        <f>I145+I149+I153+I157+I161+I165</f>
        <v>0</v>
      </c>
      <c r="J169" s="276"/>
      <c r="K169" s="276"/>
      <c r="L169" s="276"/>
    </row>
    <row r="170" spans="1:15" ht="14.25" customHeight="1" x14ac:dyDescent="0.35">
      <c r="A170" s="766"/>
      <c r="B170" s="766"/>
      <c r="C170" s="766"/>
      <c r="D170" s="767"/>
      <c r="E170" s="767"/>
      <c r="F170" s="767"/>
      <c r="G170" s="768" t="s">
        <v>358</v>
      </c>
      <c r="H170" s="768"/>
      <c r="I170" s="276"/>
      <c r="J170" s="275">
        <f>J146+J150+J154+J158+J162+J166</f>
        <v>0</v>
      </c>
      <c r="K170" s="276"/>
      <c r="L170" s="276"/>
    </row>
    <row r="171" spans="1:15" ht="14.25" customHeight="1" x14ac:dyDescent="0.35">
      <c r="A171" s="766"/>
      <c r="B171" s="766"/>
      <c r="C171" s="766"/>
      <c r="D171" s="767"/>
      <c r="E171" s="767"/>
      <c r="F171" s="767"/>
      <c r="G171" s="768" t="s">
        <v>359</v>
      </c>
      <c r="H171" s="768"/>
      <c r="I171" s="276"/>
      <c r="J171" s="276"/>
      <c r="K171" s="275">
        <f>K147+K151+K155+K159+K163+K167</f>
        <v>0</v>
      </c>
      <c r="L171" s="276"/>
    </row>
    <row r="172" spans="1:15" ht="14.25" customHeight="1" x14ac:dyDescent="0.35">
      <c r="A172" s="766"/>
      <c r="B172" s="766"/>
      <c r="C172" s="766"/>
      <c r="D172" s="767"/>
      <c r="E172" s="767"/>
      <c r="F172" s="767"/>
      <c r="G172" s="768" t="s">
        <v>360</v>
      </c>
      <c r="H172" s="768"/>
      <c r="I172" s="276"/>
      <c r="J172" s="276"/>
      <c r="K172" s="276"/>
      <c r="L172" s="275">
        <f>L148+L152+L156+L160+L164+L168</f>
        <v>0</v>
      </c>
    </row>
    <row r="173" spans="1:15" x14ac:dyDescent="0.35">
      <c r="A173" s="770" t="s">
        <v>366</v>
      </c>
      <c r="B173" s="770"/>
      <c r="C173" s="770"/>
      <c r="D173" s="770"/>
      <c r="E173" s="770"/>
      <c r="F173" s="770"/>
      <c r="G173" s="770"/>
      <c r="H173" s="770"/>
      <c r="I173" s="770"/>
      <c r="J173" s="770"/>
      <c r="K173" s="770"/>
      <c r="L173" s="770"/>
    </row>
    <row r="174" spans="1:15" x14ac:dyDescent="0.35">
      <c r="A174" s="771" t="s">
        <v>367</v>
      </c>
      <c r="B174" s="771"/>
      <c r="C174" s="771"/>
      <c r="D174" s="771"/>
      <c r="E174" s="771"/>
      <c r="F174" s="771"/>
      <c r="G174" s="771"/>
      <c r="H174" s="771"/>
      <c r="I174" s="771"/>
      <c r="J174" s="771"/>
      <c r="K174" s="771"/>
      <c r="L174" s="771"/>
    </row>
    <row r="175" spans="1:15" x14ac:dyDescent="0.35">
      <c r="A175" s="290"/>
      <c r="B175" s="290"/>
      <c r="C175" s="290"/>
      <c r="D175" s="290"/>
      <c r="E175" s="290"/>
      <c r="F175" s="290"/>
      <c r="G175" s="290"/>
      <c r="H175" s="290"/>
      <c r="I175" s="290"/>
      <c r="J175" s="290"/>
      <c r="K175" s="290"/>
      <c r="L175" s="290"/>
    </row>
    <row r="176" spans="1:15" x14ac:dyDescent="0.35">
      <c r="A176" s="290"/>
      <c r="B176" s="290"/>
      <c r="C176" s="290"/>
      <c r="D176" s="290"/>
      <c r="E176" s="290"/>
      <c r="F176" s="290"/>
      <c r="G176" s="290"/>
      <c r="H176" s="290"/>
      <c r="I176" s="290"/>
      <c r="J176" s="290"/>
      <c r="K176" s="290"/>
      <c r="L176" s="290"/>
    </row>
    <row r="177" spans="1:15" x14ac:dyDescent="0.35">
      <c r="A177" s="753" t="s">
        <v>23</v>
      </c>
      <c r="B177" s="753"/>
      <c r="C177" s="754">
        <f>Presentación!$C$3</f>
        <v>1990</v>
      </c>
      <c r="D177" s="754"/>
      <c r="E177" s="754"/>
      <c r="F177" s="754"/>
      <c r="G177" s="754"/>
      <c r="H177" s="754"/>
      <c r="I177" s="754"/>
      <c r="J177" s="754"/>
      <c r="K177" s="754"/>
      <c r="L177" s="754"/>
    </row>
    <row r="178" spans="1:15" x14ac:dyDescent="0.35">
      <c r="A178" s="755" t="s">
        <v>24</v>
      </c>
      <c r="B178" s="755"/>
      <c r="C178" s="756" t="s">
        <v>96</v>
      </c>
      <c r="D178" s="756"/>
      <c r="E178" s="756"/>
      <c r="F178" s="756"/>
      <c r="G178" s="756"/>
      <c r="H178" s="756"/>
      <c r="I178" s="756"/>
      <c r="J178" s="756"/>
      <c r="K178" s="756"/>
      <c r="L178" s="756"/>
      <c r="N178" s="263">
        <v>2</v>
      </c>
    </row>
    <row r="179" spans="1:15" ht="14.25" customHeight="1" x14ac:dyDescent="0.35">
      <c r="A179" s="757" t="s">
        <v>5</v>
      </c>
      <c r="B179" s="757"/>
      <c r="C179" s="758" t="s">
        <v>26</v>
      </c>
      <c r="D179" s="758"/>
      <c r="E179" s="758"/>
      <c r="F179" s="758"/>
      <c r="G179" s="758"/>
      <c r="H179" s="758"/>
      <c r="I179" s="758"/>
      <c r="J179" s="758"/>
      <c r="K179" s="758"/>
      <c r="L179" s="758"/>
    </row>
    <row r="180" spans="1:15" ht="14.25" customHeight="1" x14ac:dyDescent="0.35">
      <c r="A180" s="757" t="s">
        <v>27</v>
      </c>
      <c r="B180" s="757"/>
      <c r="C180" s="758" t="s">
        <v>322</v>
      </c>
      <c r="D180" s="758"/>
      <c r="E180" s="758"/>
      <c r="F180" s="758"/>
      <c r="G180" s="758"/>
      <c r="H180" s="758"/>
      <c r="I180" s="758"/>
      <c r="J180" s="758"/>
      <c r="K180" s="758"/>
      <c r="L180" s="758"/>
    </row>
    <row r="181" spans="1:15" ht="14.25" customHeight="1" x14ac:dyDescent="0.35">
      <c r="A181" s="757" t="s">
        <v>29</v>
      </c>
      <c r="B181" s="757"/>
      <c r="C181" s="758" t="s">
        <v>323</v>
      </c>
      <c r="D181" s="758"/>
      <c r="E181" s="758"/>
      <c r="F181" s="758"/>
      <c r="G181" s="758"/>
      <c r="H181" s="758"/>
      <c r="I181" s="758"/>
      <c r="J181" s="758"/>
      <c r="K181" s="758"/>
      <c r="L181" s="758"/>
    </row>
    <row r="182" spans="1:15" ht="14.25" customHeight="1" x14ac:dyDescent="0.35">
      <c r="A182" s="757" t="s">
        <v>31</v>
      </c>
      <c r="B182" s="757"/>
      <c r="C182" s="758" t="s">
        <v>262</v>
      </c>
      <c r="D182" s="758"/>
      <c r="E182" s="758"/>
      <c r="F182" s="758"/>
      <c r="G182" s="758"/>
      <c r="H182" s="758"/>
      <c r="I182" s="758"/>
      <c r="J182" s="758"/>
      <c r="K182" s="758"/>
      <c r="L182" s="758"/>
    </row>
    <row r="183" spans="1:15" ht="14.25" customHeight="1" x14ac:dyDescent="0.35">
      <c r="A183" s="759" t="s">
        <v>33</v>
      </c>
      <c r="B183" s="759"/>
      <c r="C183" s="264" t="s">
        <v>34</v>
      </c>
      <c r="D183" s="760" t="s">
        <v>324</v>
      </c>
      <c r="E183" s="760"/>
      <c r="F183" s="760"/>
      <c r="G183" s="760"/>
      <c r="H183" s="760"/>
      <c r="I183" s="760"/>
      <c r="J183" s="760"/>
      <c r="K183" s="760"/>
      <c r="L183" s="760"/>
    </row>
    <row r="184" spans="1:15" ht="36" customHeight="1" x14ac:dyDescent="0.35">
      <c r="A184" s="761" t="s">
        <v>37</v>
      </c>
      <c r="B184" s="761"/>
      <c r="C184" s="761" t="s">
        <v>325</v>
      </c>
      <c r="D184" s="266" t="s">
        <v>326</v>
      </c>
      <c r="E184" s="266" t="s">
        <v>327</v>
      </c>
      <c r="F184" s="266" t="s">
        <v>328</v>
      </c>
      <c r="G184" s="762" t="s">
        <v>329</v>
      </c>
      <c r="H184" s="762"/>
      <c r="I184" s="266" t="s">
        <v>330</v>
      </c>
      <c r="J184" s="266" t="s">
        <v>331</v>
      </c>
      <c r="K184" s="266" t="s">
        <v>332</v>
      </c>
      <c r="L184" s="266" t="s">
        <v>333</v>
      </c>
    </row>
    <row r="185" spans="1:15" ht="14.25" customHeight="1" x14ac:dyDescent="0.35">
      <c r="A185" s="761" t="s">
        <v>46</v>
      </c>
      <c r="B185" s="761" t="s">
        <v>47</v>
      </c>
      <c r="C185" s="761"/>
      <c r="D185" s="761" t="s">
        <v>48</v>
      </c>
      <c r="E185" s="761" t="s">
        <v>334</v>
      </c>
      <c r="F185" s="761" t="s">
        <v>276</v>
      </c>
      <c r="G185" s="761" t="s">
        <v>335</v>
      </c>
      <c r="H185" s="761"/>
      <c r="I185" s="761" t="s">
        <v>336</v>
      </c>
      <c r="J185" s="761" t="s">
        <v>337</v>
      </c>
      <c r="K185" s="761" t="s">
        <v>338</v>
      </c>
      <c r="L185" s="761" t="s">
        <v>339</v>
      </c>
    </row>
    <row r="186" spans="1:15" ht="14.25" customHeight="1" x14ac:dyDescent="0.35">
      <c r="A186" s="761"/>
      <c r="B186" s="761"/>
      <c r="C186" s="761"/>
      <c r="D186" s="761"/>
      <c r="E186" s="761"/>
      <c r="F186" s="761"/>
      <c r="G186" s="761" t="s">
        <v>340</v>
      </c>
      <c r="H186" s="761"/>
      <c r="I186" s="761"/>
      <c r="J186" s="761"/>
      <c r="K186" s="761"/>
      <c r="L186" s="761"/>
    </row>
    <row r="187" spans="1:15" ht="14.25" customHeight="1" x14ac:dyDescent="0.35">
      <c r="A187" s="761"/>
      <c r="B187" s="761"/>
      <c r="C187" s="761"/>
      <c r="D187" s="761"/>
      <c r="E187" s="761" t="s">
        <v>341</v>
      </c>
      <c r="F187" s="761" t="s">
        <v>342</v>
      </c>
      <c r="G187" s="761" t="s">
        <v>343</v>
      </c>
      <c r="H187" s="761"/>
      <c r="I187" s="265" t="s">
        <v>344</v>
      </c>
      <c r="J187" s="265" t="s">
        <v>345</v>
      </c>
      <c r="K187" s="265" t="s">
        <v>346</v>
      </c>
      <c r="L187" s="265" t="s">
        <v>347</v>
      </c>
    </row>
    <row r="188" spans="1:15" ht="28" x14ac:dyDescent="0.35">
      <c r="A188" s="761"/>
      <c r="B188" s="761"/>
      <c r="C188" s="761"/>
      <c r="D188" s="761"/>
      <c r="E188" s="761"/>
      <c r="F188" s="761"/>
      <c r="G188" s="761"/>
      <c r="H188" s="761"/>
      <c r="I188" s="265" t="s">
        <v>348</v>
      </c>
      <c r="J188" s="265" t="s">
        <v>348</v>
      </c>
      <c r="K188" s="265" t="s">
        <v>348</v>
      </c>
      <c r="L188" s="265" t="s">
        <v>348</v>
      </c>
    </row>
    <row r="189" spans="1:15" ht="14.25" customHeight="1" x14ac:dyDescent="0.35">
      <c r="A189" s="761"/>
      <c r="B189" s="761"/>
      <c r="C189" s="761"/>
      <c r="D189" s="267" t="s">
        <v>61</v>
      </c>
      <c r="E189" s="267" t="s">
        <v>349</v>
      </c>
      <c r="F189" s="267" t="s">
        <v>350</v>
      </c>
      <c r="G189" s="763" t="s">
        <v>351</v>
      </c>
      <c r="H189" s="763"/>
      <c r="I189" s="267" t="s">
        <v>352</v>
      </c>
      <c r="J189" s="267" t="s">
        <v>353</v>
      </c>
      <c r="K189" s="267" t="s">
        <v>354</v>
      </c>
      <c r="L189" s="267" t="s">
        <v>355</v>
      </c>
    </row>
    <row r="190" spans="1:15" ht="15" customHeight="1" x14ac:dyDescent="0.35">
      <c r="A190" s="761" t="s">
        <v>68</v>
      </c>
      <c r="B190" s="761" t="s">
        <v>68</v>
      </c>
      <c r="C190" s="761" t="s">
        <v>356</v>
      </c>
      <c r="D190" s="764"/>
      <c r="E190" s="764"/>
      <c r="F190" s="765"/>
      <c r="G190" s="270" t="s">
        <v>357</v>
      </c>
      <c r="H190" s="271"/>
      <c r="I190" s="287">
        <f>(D190*E190*F190*H190)/1000</f>
        <v>0</v>
      </c>
      <c r="J190" s="288"/>
      <c r="K190" s="288"/>
      <c r="L190" s="288"/>
    </row>
    <row r="191" spans="1:15" x14ac:dyDescent="0.35">
      <c r="A191" s="761"/>
      <c r="B191" s="761"/>
      <c r="C191" s="761"/>
      <c r="D191" s="764"/>
      <c r="E191" s="764"/>
      <c r="F191" s="765"/>
      <c r="G191" s="270" t="s">
        <v>358</v>
      </c>
      <c r="H191" s="271"/>
      <c r="I191" s="288"/>
      <c r="J191" s="289">
        <f>(D190*E190*F190*H191)/1000</f>
        <v>0</v>
      </c>
      <c r="K191" s="288"/>
      <c r="L191" s="288"/>
      <c r="N191" s="263">
        <v>1</v>
      </c>
      <c r="O191" s="263">
        <f>N178*100+N191</f>
        <v>201</v>
      </c>
    </row>
    <row r="192" spans="1:15" x14ac:dyDescent="0.35">
      <c r="A192" s="761"/>
      <c r="B192" s="761"/>
      <c r="C192" s="761"/>
      <c r="D192" s="764"/>
      <c r="E192" s="764"/>
      <c r="F192" s="765"/>
      <c r="G192" s="270" t="s">
        <v>359</v>
      </c>
      <c r="H192" s="271"/>
      <c r="I192" s="288"/>
      <c r="J192" s="288"/>
      <c r="K192" s="289">
        <f>(D190*E190*F190*H192)/1000</f>
        <v>0</v>
      </c>
      <c r="L192" s="288"/>
    </row>
    <row r="193" spans="1:15" x14ac:dyDescent="0.35">
      <c r="A193" s="761"/>
      <c r="B193" s="761"/>
      <c r="C193" s="761"/>
      <c r="D193" s="764"/>
      <c r="E193" s="764"/>
      <c r="F193" s="765"/>
      <c r="G193" s="270" t="s">
        <v>360</v>
      </c>
      <c r="H193" s="271"/>
      <c r="I193" s="288"/>
      <c r="J193" s="288"/>
      <c r="K193" s="288"/>
      <c r="L193" s="289">
        <f>(D190*E190*F190*H193)/1000</f>
        <v>0</v>
      </c>
    </row>
    <row r="194" spans="1:15" ht="15" customHeight="1" x14ac:dyDescent="0.35">
      <c r="A194" s="761" t="s">
        <v>68</v>
      </c>
      <c r="B194" s="761" t="s">
        <v>68</v>
      </c>
      <c r="C194" s="761" t="s">
        <v>361</v>
      </c>
      <c r="D194" s="764"/>
      <c r="E194" s="764"/>
      <c r="F194" s="765"/>
      <c r="G194" s="270" t="s">
        <v>357</v>
      </c>
      <c r="H194" s="271"/>
      <c r="I194" s="287">
        <f>(D194*E194*F194*H194)/1000</f>
        <v>0</v>
      </c>
      <c r="J194" s="288"/>
      <c r="K194" s="288"/>
      <c r="L194" s="288"/>
    </row>
    <row r="195" spans="1:15" x14ac:dyDescent="0.35">
      <c r="A195" s="761"/>
      <c r="B195" s="761"/>
      <c r="C195" s="761"/>
      <c r="D195" s="764"/>
      <c r="E195" s="764"/>
      <c r="F195" s="765"/>
      <c r="G195" s="270" t="s">
        <v>358</v>
      </c>
      <c r="H195" s="271"/>
      <c r="I195" s="288"/>
      <c r="J195" s="289">
        <f>(D194*E194*F194*H195)/1000</f>
        <v>0</v>
      </c>
      <c r="K195" s="288"/>
      <c r="L195" s="288"/>
      <c r="N195" s="263">
        <v>2</v>
      </c>
      <c r="O195" s="263">
        <f>N178*100+N195</f>
        <v>202</v>
      </c>
    </row>
    <row r="196" spans="1:15" x14ac:dyDescent="0.35">
      <c r="A196" s="761"/>
      <c r="B196" s="761"/>
      <c r="C196" s="761"/>
      <c r="D196" s="764"/>
      <c r="E196" s="764"/>
      <c r="F196" s="765"/>
      <c r="G196" s="270" t="s">
        <v>359</v>
      </c>
      <c r="H196" s="271"/>
      <c r="I196" s="288"/>
      <c r="J196" s="288"/>
      <c r="K196" s="289">
        <f>(D194*E194*F194*H196)/1000</f>
        <v>0</v>
      </c>
      <c r="L196" s="288"/>
    </row>
    <row r="197" spans="1:15" x14ac:dyDescent="0.35">
      <c r="A197" s="761"/>
      <c r="B197" s="761"/>
      <c r="C197" s="761"/>
      <c r="D197" s="764"/>
      <c r="E197" s="764"/>
      <c r="F197" s="765"/>
      <c r="G197" s="270" t="s">
        <v>360</v>
      </c>
      <c r="H197" s="271"/>
      <c r="I197" s="288"/>
      <c r="J197" s="288"/>
      <c r="K197" s="288"/>
      <c r="L197" s="289">
        <f>(D194*E194*F194*H197)/1000</f>
        <v>0</v>
      </c>
    </row>
    <row r="198" spans="1:15" ht="15" customHeight="1" x14ac:dyDescent="0.35">
      <c r="A198" s="761" t="s">
        <v>68</v>
      </c>
      <c r="B198" s="761" t="s">
        <v>68</v>
      </c>
      <c r="C198" s="761" t="s">
        <v>362</v>
      </c>
      <c r="D198" s="764"/>
      <c r="E198" s="764"/>
      <c r="F198" s="765"/>
      <c r="G198" s="270" t="s">
        <v>357</v>
      </c>
      <c r="H198" s="271"/>
      <c r="I198" s="287">
        <f>(D198*E198*F198*H198)/1000</f>
        <v>0</v>
      </c>
      <c r="J198" s="288"/>
      <c r="K198" s="288"/>
      <c r="L198" s="288"/>
    </row>
    <row r="199" spans="1:15" x14ac:dyDescent="0.35">
      <c r="A199" s="761"/>
      <c r="B199" s="761"/>
      <c r="C199" s="761"/>
      <c r="D199" s="764"/>
      <c r="E199" s="764"/>
      <c r="F199" s="765"/>
      <c r="G199" s="270" t="s">
        <v>358</v>
      </c>
      <c r="H199" s="271"/>
      <c r="I199" s="288"/>
      <c r="J199" s="289">
        <f>(D198*E198*F198*H199)/1000</f>
        <v>0</v>
      </c>
      <c r="K199" s="288"/>
      <c r="L199" s="288"/>
      <c r="N199" s="263">
        <v>3</v>
      </c>
      <c r="O199" s="263">
        <f>N178*100+N199</f>
        <v>203</v>
      </c>
    </row>
    <row r="200" spans="1:15" x14ac:dyDescent="0.35">
      <c r="A200" s="761"/>
      <c r="B200" s="761"/>
      <c r="C200" s="761"/>
      <c r="D200" s="764"/>
      <c r="E200" s="764"/>
      <c r="F200" s="765"/>
      <c r="G200" s="270" t="s">
        <v>359</v>
      </c>
      <c r="H200" s="271"/>
      <c r="I200" s="288"/>
      <c r="J200" s="288"/>
      <c r="K200" s="289">
        <f>(D198*E198*F198*H200)/1000</f>
        <v>0</v>
      </c>
      <c r="L200" s="288"/>
    </row>
    <row r="201" spans="1:15" x14ac:dyDescent="0.35">
      <c r="A201" s="761"/>
      <c r="B201" s="761"/>
      <c r="C201" s="761"/>
      <c r="D201" s="764"/>
      <c r="E201" s="764"/>
      <c r="F201" s="765"/>
      <c r="G201" s="270" t="s">
        <v>360</v>
      </c>
      <c r="H201" s="271"/>
      <c r="I201" s="288"/>
      <c r="J201" s="288"/>
      <c r="K201" s="288"/>
      <c r="L201" s="289">
        <f>(D198*E198*F198*H201)/1000</f>
        <v>0</v>
      </c>
    </row>
    <row r="202" spans="1:15" ht="15" customHeight="1" x14ac:dyDescent="0.35">
      <c r="A202" s="761" t="s">
        <v>68</v>
      </c>
      <c r="B202" s="761" t="s">
        <v>68</v>
      </c>
      <c r="C202" s="761" t="s">
        <v>363</v>
      </c>
      <c r="D202" s="764"/>
      <c r="E202" s="764"/>
      <c r="F202" s="765"/>
      <c r="G202" s="270" t="s">
        <v>357</v>
      </c>
      <c r="H202" s="271"/>
      <c r="I202" s="287">
        <f>(D202*E202*F202*H202)/1000</f>
        <v>0</v>
      </c>
      <c r="J202" s="288"/>
      <c r="K202" s="288"/>
      <c r="L202" s="288"/>
    </row>
    <row r="203" spans="1:15" x14ac:dyDescent="0.35">
      <c r="A203" s="761"/>
      <c r="B203" s="761"/>
      <c r="C203" s="761"/>
      <c r="D203" s="764"/>
      <c r="E203" s="764"/>
      <c r="F203" s="765"/>
      <c r="G203" s="270" t="s">
        <v>358</v>
      </c>
      <c r="H203" s="271"/>
      <c r="I203" s="288"/>
      <c r="J203" s="289">
        <f>(D202*E202*F202*H203)/1000</f>
        <v>0</v>
      </c>
      <c r="K203" s="288"/>
      <c r="L203" s="288"/>
      <c r="N203" s="263">
        <v>4</v>
      </c>
      <c r="O203" s="263">
        <f>N178*100+N203</f>
        <v>204</v>
      </c>
    </row>
    <row r="204" spans="1:15" x14ac:dyDescent="0.35">
      <c r="A204" s="761"/>
      <c r="B204" s="761"/>
      <c r="C204" s="761"/>
      <c r="D204" s="764"/>
      <c r="E204" s="764"/>
      <c r="F204" s="765"/>
      <c r="G204" s="270" t="s">
        <v>359</v>
      </c>
      <c r="H204" s="271"/>
      <c r="I204" s="288"/>
      <c r="J204" s="288"/>
      <c r="K204" s="289">
        <f>(D202*E202*F202*H204)/1000</f>
        <v>0</v>
      </c>
      <c r="L204" s="288"/>
    </row>
    <row r="205" spans="1:15" x14ac:dyDescent="0.35">
      <c r="A205" s="761"/>
      <c r="B205" s="761"/>
      <c r="C205" s="761"/>
      <c r="D205" s="764"/>
      <c r="E205" s="764"/>
      <c r="F205" s="765"/>
      <c r="G205" s="270" t="s">
        <v>360</v>
      </c>
      <c r="H205" s="271"/>
      <c r="I205" s="288"/>
      <c r="J205" s="288"/>
      <c r="K205" s="288"/>
      <c r="L205" s="289">
        <f>(D202*E202*F202*H205)/1000</f>
        <v>0</v>
      </c>
    </row>
    <row r="206" spans="1:15" ht="15" customHeight="1" x14ac:dyDescent="0.35">
      <c r="A206" s="761" t="s">
        <v>68</v>
      </c>
      <c r="B206" s="761" t="s">
        <v>68</v>
      </c>
      <c r="C206" s="761" t="s">
        <v>364</v>
      </c>
      <c r="D206" s="764"/>
      <c r="E206" s="764"/>
      <c r="F206" s="765"/>
      <c r="G206" s="270" t="s">
        <v>357</v>
      </c>
      <c r="H206" s="271"/>
      <c r="I206" s="287">
        <f>(D206*E206*F206*H206)/1000</f>
        <v>0</v>
      </c>
      <c r="J206" s="288"/>
      <c r="K206" s="288"/>
      <c r="L206" s="288"/>
    </row>
    <row r="207" spans="1:15" x14ac:dyDescent="0.35">
      <c r="A207" s="761"/>
      <c r="B207" s="761"/>
      <c r="C207" s="761"/>
      <c r="D207" s="764"/>
      <c r="E207" s="764"/>
      <c r="F207" s="765"/>
      <c r="G207" s="270" t="s">
        <v>358</v>
      </c>
      <c r="H207" s="271"/>
      <c r="I207" s="288"/>
      <c r="J207" s="289">
        <f>(D206*E206*F206*H207)/1000</f>
        <v>0</v>
      </c>
      <c r="K207" s="288"/>
      <c r="L207" s="288"/>
      <c r="N207" s="263">
        <v>5</v>
      </c>
      <c r="O207" s="263">
        <f>N178*100+N207</f>
        <v>205</v>
      </c>
    </row>
    <row r="208" spans="1:15" x14ac:dyDescent="0.35">
      <c r="A208" s="761"/>
      <c r="B208" s="761"/>
      <c r="C208" s="761"/>
      <c r="D208" s="764"/>
      <c r="E208" s="764"/>
      <c r="F208" s="765"/>
      <c r="G208" s="270" t="s">
        <v>359</v>
      </c>
      <c r="H208" s="271"/>
      <c r="I208" s="288"/>
      <c r="J208" s="288"/>
      <c r="K208" s="289">
        <f>(D206*E206*F206*H208)/1000</f>
        <v>0</v>
      </c>
      <c r="L208" s="288"/>
    </row>
    <row r="209" spans="1:15" x14ac:dyDescent="0.35">
      <c r="A209" s="761"/>
      <c r="B209" s="761"/>
      <c r="C209" s="761"/>
      <c r="D209" s="764"/>
      <c r="E209" s="764"/>
      <c r="F209" s="765"/>
      <c r="G209" s="270" t="s">
        <v>360</v>
      </c>
      <c r="H209" s="271"/>
      <c r="I209" s="288"/>
      <c r="J209" s="288"/>
      <c r="K209" s="288"/>
      <c r="L209" s="289">
        <f>(D206*E206*F206*H209)/1000</f>
        <v>0</v>
      </c>
    </row>
    <row r="210" spans="1:15" ht="14.25" customHeight="1" x14ac:dyDescent="0.35">
      <c r="A210" s="761" t="s">
        <v>68</v>
      </c>
      <c r="B210" s="761" t="s">
        <v>68</v>
      </c>
      <c r="C210" s="761" t="s">
        <v>365</v>
      </c>
      <c r="D210" s="764"/>
      <c r="E210" s="764"/>
      <c r="F210" s="765"/>
      <c r="G210" s="270" t="s">
        <v>357</v>
      </c>
      <c r="H210" s="271"/>
      <c r="I210" s="287">
        <f>(D210*E210*F210*H210)/1000</f>
        <v>0</v>
      </c>
      <c r="J210" s="288"/>
      <c r="K210" s="288"/>
      <c r="L210" s="288"/>
    </row>
    <row r="211" spans="1:15" x14ac:dyDescent="0.35">
      <c r="A211" s="761"/>
      <c r="B211" s="761"/>
      <c r="C211" s="761"/>
      <c r="D211" s="764"/>
      <c r="E211" s="764"/>
      <c r="F211" s="765"/>
      <c r="G211" s="270" t="s">
        <v>358</v>
      </c>
      <c r="H211" s="271"/>
      <c r="I211" s="288"/>
      <c r="J211" s="289">
        <f>(D210*E210*F210*H211)/1000</f>
        <v>0</v>
      </c>
      <c r="K211" s="288"/>
      <c r="L211" s="288"/>
      <c r="N211" s="263">
        <v>6</v>
      </c>
      <c r="O211" s="263">
        <f>N178*100+N211</f>
        <v>206</v>
      </c>
    </row>
    <row r="212" spans="1:15" x14ac:dyDescent="0.35">
      <c r="A212" s="761"/>
      <c r="B212" s="761"/>
      <c r="C212" s="761"/>
      <c r="D212" s="764"/>
      <c r="E212" s="764"/>
      <c r="F212" s="765"/>
      <c r="G212" s="270" t="s">
        <v>359</v>
      </c>
      <c r="H212" s="271"/>
      <c r="I212" s="288"/>
      <c r="J212" s="288"/>
      <c r="K212" s="289">
        <f>(D210*E210*F210*H212)/1000</f>
        <v>0</v>
      </c>
      <c r="L212" s="288"/>
    </row>
    <row r="213" spans="1:15" x14ac:dyDescent="0.35">
      <c r="A213" s="761"/>
      <c r="B213" s="761"/>
      <c r="C213" s="761"/>
      <c r="D213" s="764"/>
      <c r="E213" s="764"/>
      <c r="F213" s="765"/>
      <c r="G213" s="270" t="s">
        <v>360</v>
      </c>
      <c r="H213" s="271"/>
      <c r="I213" s="288"/>
      <c r="J213" s="288"/>
      <c r="K213" s="288"/>
      <c r="L213" s="289">
        <f>(D210*E210*F210*H213)/1000</f>
        <v>0</v>
      </c>
    </row>
    <row r="214" spans="1:15" ht="14.25" customHeight="1" x14ac:dyDescent="0.35">
      <c r="A214" s="766" t="s">
        <v>91</v>
      </c>
      <c r="B214" s="766"/>
      <c r="C214" s="766"/>
      <c r="D214" s="767"/>
      <c r="E214" s="767"/>
      <c r="F214" s="767"/>
      <c r="G214" s="768" t="s">
        <v>357</v>
      </c>
      <c r="H214" s="768"/>
      <c r="I214" s="275">
        <f>I190+I194+I198+I202+I206+I210</f>
        <v>0</v>
      </c>
      <c r="J214" s="276"/>
      <c r="K214" s="276"/>
      <c r="L214" s="276"/>
    </row>
    <row r="215" spans="1:15" ht="14.25" customHeight="1" x14ac:dyDescent="0.35">
      <c r="A215" s="766"/>
      <c r="B215" s="766"/>
      <c r="C215" s="766"/>
      <c r="D215" s="767"/>
      <c r="E215" s="767"/>
      <c r="F215" s="767"/>
      <c r="G215" s="768" t="s">
        <v>358</v>
      </c>
      <c r="H215" s="768"/>
      <c r="I215" s="276"/>
      <c r="J215" s="275">
        <f>J191+J195+J199+J203+J207+J211</f>
        <v>0</v>
      </c>
      <c r="K215" s="276"/>
      <c r="L215" s="276"/>
    </row>
    <row r="216" spans="1:15" ht="14.25" customHeight="1" x14ac:dyDescent="0.35">
      <c r="A216" s="766"/>
      <c r="B216" s="766"/>
      <c r="C216" s="766"/>
      <c r="D216" s="767"/>
      <c r="E216" s="767"/>
      <c r="F216" s="767"/>
      <c r="G216" s="768" t="s">
        <v>359</v>
      </c>
      <c r="H216" s="768"/>
      <c r="I216" s="276"/>
      <c r="J216" s="276"/>
      <c r="K216" s="275">
        <f>K192+K196+K200+K204+K208+K212</f>
        <v>0</v>
      </c>
      <c r="L216" s="276"/>
    </row>
    <row r="217" spans="1:15" ht="14.25" customHeight="1" x14ac:dyDescent="0.35">
      <c r="A217" s="766"/>
      <c r="B217" s="766"/>
      <c r="C217" s="766"/>
      <c r="D217" s="767"/>
      <c r="E217" s="767"/>
      <c r="F217" s="767"/>
      <c r="G217" s="768" t="s">
        <v>360</v>
      </c>
      <c r="H217" s="768"/>
      <c r="I217" s="276"/>
      <c r="J217" s="276"/>
      <c r="K217" s="276"/>
      <c r="L217" s="275">
        <f>L193+L197+L201+L205+L209+L213</f>
        <v>0</v>
      </c>
    </row>
    <row r="218" spans="1:15" x14ac:dyDescent="0.35">
      <c r="A218" s="770" t="s">
        <v>366</v>
      </c>
      <c r="B218" s="770"/>
      <c r="C218" s="770"/>
      <c r="D218" s="770"/>
      <c r="E218" s="770"/>
      <c r="F218" s="770"/>
      <c r="G218" s="770"/>
      <c r="H218" s="770"/>
      <c r="I218" s="770"/>
      <c r="J218" s="770"/>
      <c r="K218" s="770"/>
      <c r="L218" s="770"/>
    </row>
    <row r="219" spans="1:15" x14ac:dyDescent="0.35">
      <c r="A219" s="771" t="s">
        <v>367</v>
      </c>
      <c r="B219" s="771"/>
      <c r="C219" s="771"/>
      <c r="D219" s="771"/>
      <c r="E219" s="771"/>
      <c r="F219" s="771"/>
      <c r="G219" s="771"/>
      <c r="H219" s="771"/>
      <c r="I219" s="771"/>
      <c r="J219" s="771"/>
      <c r="K219" s="771"/>
      <c r="L219" s="771"/>
    </row>
    <row r="220" spans="1:15" x14ac:dyDescent="0.35">
      <c r="A220" s="290"/>
      <c r="B220" s="290"/>
      <c r="C220" s="290"/>
      <c r="D220" s="290"/>
      <c r="E220" s="290"/>
      <c r="F220" s="290"/>
      <c r="G220" s="290"/>
      <c r="H220" s="290"/>
      <c r="I220" s="290"/>
      <c r="J220" s="290"/>
      <c r="K220" s="290"/>
      <c r="L220" s="290"/>
    </row>
    <row r="221" spans="1:15" x14ac:dyDescent="0.35">
      <c r="A221" s="290"/>
      <c r="B221" s="290"/>
      <c r="C221" s="290"/>
      <c r="D221" s="290"/>
      <c r="E221" s="290"/>
      <c r="F221" s="290"/>
      <c r="G221" s="290"/>
      <c r="H221" s="290"/>
      <c r="I221" s="290"/>
      <c r="J221" s="290"/>
      <c r="K221" s="290"/>
      <c r="L221" s="290"/>
    </row>
    <row r="222" spans="1:15" x14ac:dyDescent="0.35">
      <c r="A222" s="753" t="s">
        <v>23</v>
      </c>
      <c r="B222" s="753"/>
      <c r="C222" s="754">
        <f>Presentación!$C$3</f>
        <v>1990</v>
      </c>
      <c r="D222" s="754"/>
      <c r="E222" s="754"/>
      <c r="F222" s="754"/>
      <c r="G222" s="754"/>
      <c r="H222" s="754"/>
      <c r="I222" s="754"/>
      <c r="J222" s="754"/>
      <c r="K222" s="754"/>
      <c r="L222" s="754"/>
    </row>
    <row r="223" spans="1:15" x14ac:dyDescent="0.35">
      <c r="A223" s="755" t="s">
        <v>24</v>
      </c>
      <c r="B223" s="755"/>
      <c r="C223" s="756" t="s">
        <v>97</v>
      </c>
      <c r="D223" s="756"/>
      <c r="E223" s="756"/>
      <c r="F223" s="756"/>
      <c r="G223" s="756"/>
      <c r="H223" s="756"/>
      <c r="I223" s="756"/>
      <c r="J223" s="756"/>
      <c r="K223" s="756"/>
      <c r="L223" s="756"/>
      <c r="N223" s="263">
        <v>3</v>
      </c>
    </row>
    <row r="224" spans="1:15" ht="14.25" customHeight="1" x14ac:dyDescent="0.35">
      <c r="A224" s="757" t="s">
        <v>5</v>
      </c>
      <c r="B224" s="757"/>
      <c r="C224" s="758" t="s">
        <v>26</v>
      </c>
      <c r="D224" s="758"/>
      <c r="E224" s="758"/>
      <c r="F224" s="758"/>
      <c r="G224" s="758"/>
      <c r="H224" s="758"/>
      <c r="I224" s="758"/>
      <c r="J224" s="758"/>
      <c r="K224" s="758"/>
      <c r="L224" s="758"/>
    </row>
    <row r="225" spans="1:15" ht="14.25" customHeight="1" x14ac:dyDescent="0.35">
      <c r="A225" s="757" t="s">
        <v>27</v>
      </c>
      <c r="B225" s="757"/>
      <c r="C225" s="758" t="s">
        <v>322</v>
      </c>
      <c r="D225" s="758"/>
      <c r="E225" s="758"/>
      <c r="F225" s="758"/>
      <c r="G225" s="758"/>
      <c r="H225" s="758"/>
      <c r="I225" s="758"/>
      <c r="J225" s="758"/>
      <c r="K225" s="758"/>
      <c r="L225" s="758"/>
    </row>
    <row r="226" spans="1:15" ht="14.25" customHeight="1" x14ac:dyDescent="0.35">
      <c r="A226" s="757" t="s">
        <v>29</v>
      </c>
      <c r="B226" s="757"/>
      <c r="C226" s="758" t="s">
        <v>323</v>
      </c>
      <c r="D226" s="758"/>
      <c r="E226" s="758"/>
      <c r="F226" s="758"/>
      <c r="G226" s="758"/>
      <c r="H226" s="758"/>
      <c r="I226" s="758"/>
      <c r="J226" s="758"/>
      <c r="K226" s="758"/>
      <c r="L226" s="758"/>
    </row>
    <row r="227" spans="1:15" ht="14.25" customHeight="1" x14ac:dyDescent="0.35">
      <c r="A227" s="757" t="s">
        <v>31</v>
      </c>
      <c r="B227" s="757"/>
      <c r="C227" s="758" t="s">
        <v>262</v>
      </c>
      <c r="D227" s="758"/>
      <c r="E227" s="758"/>
      <c r="F227" s="758"/>
      <c r="G227" s="758"/>
      <c r="H227" s="758"/>
      <c r="I227" s="758"/>
      <c r="J227" s="758"/>
      <c r="K227" s="758"/>
      <c r="L227" s="758"/>
    </row>
    <row r="228" spans="1:15" ht="14.25" customHeight="1" x14ac:dyDescent="0.35">
      <c r="A228" s="759" t="s">
        <v>33</v>
      </c>
      <c r="B228" s="759"/>
      <c r="C228" s="264" t="s">
        <v>34</v>
      </c>
      <c r="D228" s="760" t="s">
        <v>324</v>
      </c>
      <c r="E228" s="760"/>
      <c r="F228" s="760"/>
      <c r="G228" s="760"/>
      <c r="H228" s="760"/>
      <c r="I228" s="760"/>
      <c r="J228" s="760"/>
      <c r="K228" s="760"/>
      <c r="L228" s="760"/>
    </row>
    <row r="229" spans="1:15" ht="36" customHeight="1" x14ac:dyDescent="0.35">
      <c r="A229" s="761" t="s">
        <v>37</v>
      </c>
      <c r="B229" s="761"/>
      <c r="C229" s="761" t="s">
        <v>325</v>
      </c>
      <c r="D229" s="266" t="s">
        <v>326</v>
      </c>
      <c r="E229" s="266" t="s">
        <v>327</v>
      </c>
      <c r="F229" s="266" t="s">
        <v>328</v>
      </c>
      <c r="G229" s="762" t="s">
        <v>329</v>
      </c>
      <c r="H229" s="762"/>
      <c r="I229" s="266" t="s">
        <v>330</v>
      </c>
      <c r="J229" s="266" t="s">
        <v>331</v>
      </c>
      <c r="K229" s="266" t="s">
        <v>332</v>
      </c>
      <c r="L229" s="266" t="s">
        <v>333</v>
      </c>
    </row>
    <row r="230" spans="1:15" ht="14.25" customHeight="1" x14ac:dyDescent="0.35">
      <c r="A230" s="761" t="s">
        <v>46</v>
      </c>
      <c r="B230" s="761" t="s">
        <v>47</v>
      </c>
      <c r="C230" s="761"/>
      <c r="D230" s="761" t="s">
        <v>48</v>
      </c>
      <c r="E230" s="761" t="s">
        <v>334</v>
      </c>
      <c r="F230" s="761" t="s">
        <v>276</v>
      </c>
      <c r="G230" s="761" t="s">
        <v>335</v>
      </c>
      <c r="H230" s="761"/>
      <c r="I230" s="761" t="s">
        <v>336</v>
      </c>
      <c r="J230" s="761" t="s">
        <v>337</v>
      </c>
      <c r="K230" s="761" t="s">
        <v>338</v>
      </c>
      <c r="L230" s="761" t="s">
        <v>339</v>
      </c>
    </row>
    <row r="231" spans="1:15" ht="14.25" customHeight="1" x14ac:dyDescent="0.35">
      <c r="A231" s="761"/>
      <c r="B231" s="761"/>
      <c r="C231" s="761"/>
      <c r="D231" s="761"/>
      <c r="E231" s="761"/>
      <c r="F231" s="761"/>
      <c r="G231" s="761" t="s">
        <v>340</v>
      </c>
      <c r="H231" s="761"/>
      <c r="I231" s="761"/>
      <c r="J231" s="761"/>
      <c r="K231" s="761"/>
      <c r="L231" s="761"/>
    </row>
    <row r="232" spans="1:15" ht="14.25" customHeight="1" x14ac:dyDescent="0.35">
      <c r="A232" s="761"/>
      <c r="B232" s="761"/>
      <c r="C232" s="761"/>
      <c r="D232" s="761"/>
      <c r="E232" s="761" t="s">
        <v>341</v>
      </c>
      <c r="F232" s="761" t="s">
        <v>342</v>
      </c>
      <c r="G232" s="761" t="s">
        <v>343</v>
      </c>
      <c r="H232" s="761"/>
      <c r="I232" s="265" t="s">
        <v>344</v>
      </c>
      <c r="J232" s="265" t="s">
        <v>345</v>
      </c>
      <c r="K232" s="265" t="s">
        <v>346</v>
      </c>
      <c r="L232" s="265" t="s">
        <v>347</v>
      </c>
    </row>
    <row r="233" spans="1:15" ht="28" x14ac:dyDescent="0.35">
      <c r="A233" s="761"/>
      <c r="B233" s="761"/>
      <c r="C233" s="761"/>
      <c r="D233" s="761"/>
      <c r="E233" s="761"/>
      <c r="F233" s="761"/>
      <c r="G233" s="761"/>
      <c r="H233" s="761"/>
      <c r="I233" s="265" t="s">
        <v>348</v>
      </c>
      <c r="J233" s="265" t="s">
        <v>348</v>
      </c>
      <c r="K233" s="265" t="s">
        <v>348</v>
      </c>
      <c r="L233" s="265" t="s">
        <v>348</v>
      </c>
    </row>
    <row r="234" spans="1:15" ht="14.25" customHeight="1" x14ac:dyDescent="0.35">
      <c r="A234" s="761"/>
      <c r="B234" s="761"/>
      <c r="C234" s="761"/>
      <c r="D234" s="267" t="s">
        <v>61</v>
      </c>
      <c r="E234" s="267" t="s">
        <v>349</v>
      </c>
      <c r="F234" s="267" t="s">
        <v>350</v>
      </c>
      <c r="G234" s="763" t="s">
        <v>351</v>
      </c>
      <c r="H234" s="763"/>
      <c r="I234" s="267" t="s">
        <v>352</v>
      </c>
      <c r="J234" s="267" t="s">
        <v>353</v>
      </c>
      <c r="K234" s="267" t="s">
        <v>354</v>
      </c>
      <c r="L234" s="267" t="s">
        <v>355</v>
      </c>
    </row>
    <row r="235" spans="1:15" ht="15" customHeight="1" x14ac:dyDescent="0.35">
      <c r="A235" s="761" t="s">
        <v>68</v>
      </c>
      <c r="B235" s="761" t="s">
        <v>68</v>
      </c>
      <c r="C235" s="761" t="s">
        <v>356</v>
      </c>
      <c r="D235" s="764"/>
      <c r="E235" s="764"/>
      <c r="F235" s="765"/>
      <c r="G235" s="270" t="s">
        <v>357</v>
      </c>
      <c r="H235" s="271"/>
      <c r="I235" s="287">
        <f>(D235*E235*F235*H235)/1000</f>
        <v>0</v>
      </c>
      <c r="J235" s="288"/>
      <c r="K235" s="288"/>
      <c r="L235" s="288"/>
    </row>
    <row r="236" spans="1:15" x14ac:dyDescent="0.35">
      <c r="A236" s="761"/>
      <c r="B236" s="761"/>
      <c r="C236" s="761"/>
      <c r="D236" s="764"/>
      <c r="E236" s="764"/>
      <c r="F236" s="765"/>
      <c r="G236" s="270" t="s">
        <v>358</v>
      </c>
      <c r="H236" s="271"/>
      <c r="I236" s="288"/>
      <c r="J236" s="289">
        <f>(D235*E235*F235*H236)/1000</f>
        <v>0</v>
      </c>
      <c r="K236" s="288"/>
      <c r="L236" s="288"/>
      <c r="N236" s="263">
        <v>1</v>
      </c>
      <c r="O236" s="263">
        <f>N223*100+N236</f>
        <v>301</v>
      </c>
    </row>
    <row r="237" spans="1:15" x14ac:dyDescent="0.35">
      <c r="A237" s="761"/>
      <c r="B237" s="761"/>
      <c r="C237" s="761"/>
      <c r="D237" s="764"/>
      <c r="E237" s="764"/>
      <c r="F237" s="765"/>
      <c r="G237" s="270" t="s">
        <v>359</v>
      </c>
      <c r="H237" s="271"/>
      <c r="I237" s="288"/>
      <c r="J237" s="288"/>
      <c r="K237" s="289">
        <f>(D235*E235*F235*H237)/1000</f>
        <v>0</v>
      </c>
      <c r="L237" s="288"/>
    </row>
    <row r="238" spans="1:15" x14ac:dyDescent="0.35">
      <c r="A238" s="761"/>
      <c r="B238" s="761"/>
      <c r="C238" s="761"/>
      <c r="D238" s="764"/>
      <c r="E238" s="764"/>
      <c r="F238" s="765"/>
      <c r="G238" s="270" t="s">
        <v>360</v>
      </c>
      <c r="H238" s="271"/>
      <c r="I238" s="288"/>
      <c r="J238" s="288"/>
      <c r="K238" s="288"/>
      <c r="L238" s="289">
        <f>(D235*E235*F235*H238)/1000</f>
        <v>0</v>
      </c>
    </row>
    <row r="239" spans="1:15" ht="15" customHeight="1" x14ac:dyDescent="0.35">
      <c r="A239" s="761" t="s">
        <v>68</v>
      </c>
      <c r="B239" s="761" t="s">
        <v>68</v>
      </c>
      <c r="C239" s="761" t="s">
        <v>361</v>
      </c>
      <c r="D239" s="764"/>
      <c r="E239" s="764"/>
      <c r="F239" s="765"/>
      <c r="G239" s="270" t="s">
        <v>357</v>
      </c>
      <c r="H239" s="271"/>
      <c r="I239" s="287">
        <f>(D239*E239*F239*H239)/1000</f>
        <v>0</v>
      </c>
      <c r="J239" s="288"/>
      <c r="K239" s="288"/>
      <c r="L239" s="288"/>
    </row>
    <row r="240" spans="1:15" x14ac:dyDescent="0.35">
      <c r="A240" s="761"/>
      <c r="B240" s="761"/>
      <c r="C240" s="761"/>
      <c r="D240" s="764"/>
      <c r="E240" s="764"/>
      <c r="F240" s="765"/>
      <c r="G240" s="270" t="s">
        <v>358</v>
      </c>
      <c r="H240" s="271"/>
      <c r="I240" s="288"/>
      <c r="J240" s="289">
        <f>(D239*E239*F239*H240)/1000</f>
        <v>0</v>
      </c>
      <c r="K240" s="288"/>
      <c r="L240" s="288"/>
      <c r="N240" s="263">
        <v>2</v>
      </c>
      <c r="O240" s="263">
        <f>N223*100+N240</f>
        <v>302</v>
      </c>
    </row>
    <row r="241" spans="1:15" x14ac:dyDescent="0.35">
      <c r="A241" s="761"/>
      <c r="B241" s="761"/>
      <c r="C241" s="761"/>
      <c r="D241" s="764"/>
      <c r="E241" s="764"/>
      <c r="F241" s="765"/>
      <c r="G241" s="270" t="s">
        <v>359</v>
      </c>
      <c r="H241" s="271"/>
      <c r="I241" s="288"/>
      <c r="J241" s="288"/>
      <c r="K241" s="289">
        <f>(D239*E239*F239*H241)/1000</f>
        <v>0</v>
      </c>
      <c r="L241" s="288"/>
    </row>
    <row r="242" spans="1:15" x14ac:dyDescent="0.35">
      <c r="A242" s="761"/>
      <c r="B242" s="761"/>
      <c r="C242" s="761"/>
      <c r="D242" s="764"/>
      <c r="E242" s="764"/>
      <c r="F242" s="765"/>
      <c r="G242" s="270" t="s">
        <v>360</v>
      </c>
      <c r="H242" s="271"/>
      <c r="I242" s="288"/>
      <c r="J242" s="288"/>
      <c r="K242" s="288"/>
      <c r="L242" s="289">
        <f>(D239*E239*F239*H242)/1000</f>
        <v>0</v>
      </c>
    </row>
    <row r="243" spans="1:15" ht="15" customHeight="1" x14ac:dyDescent="0.35">
      <c r="A243" s="761" t="s">
        <v>68</v>
      </c>
      <c r="B243" s="761" t="s">
        <v>68</v>
      </c>
      <c r="C243" s="761" t="s">
        <v>362</v>
      </c>
      <c r="D243" s="764"/>
      <c r="E243" s="764"/>
      <c r="F243" s="765"/>
      <c r="G243" s="270" t="s">
        <v>357</v>
      </c>
      <c r="H243" s="271"/>
      <c r="I243" s="275">
        <f>(D243*E243*F243*H243)/1000</f>
        <v>0</v>
      </c>
      <c r="J243" s="276"/>
      <c r="K243" s="276"/>
      <c r="L243" s="276"/>
    </row>
    <row r="244" spans="1:15" x14ac:dyDescent="0.35">
      <c r="A244" s="761"/>
      <c r="B244" s="761"/>
      <c r="C244" s="761"/>
      <c r="D244" s="764"/>
      <c r="E244" s="764"/>
      <c r="F244" s="765"/>
      <c r="G244" s="270" t="s">
        <v>358</v>
      </c>
      <c r="H244" s="271"/>
      <c r="I244" s="276"/>
      <c r="J244" s="277">
        <f>(D243*E243*F243*H244)/1000</f>
        <v>0</v>
      </c>
      <c r="K244" s="276"/>
      <c r="L244" s="276"/>
      <c r="N244" s="263">
        <v>3</v>
      </c>
      <c r="O244" s="263">
        <f>N223*100+N244</f>
        <v>303</v>
      </c>
    </row>
    <row r="245" spans="1:15" x14ac:dyDescent="0.35">
      <c r="A245" s="761"/>
      <c r="B245" s="761"/>
      <c r="C245" s="761"/>
      <c r="D245" s="764"/>
      <c r="E245" s="764"/>
      <c r="F245" s="765"/>
      <c r="G245" s="270" t="s">
        <v>359</v>
      </c>
      <c r="H245" s="271"/>
      <c r="I245" s="276"/>
      <c r="J245" s="276"/>
      <c r="K245" s="277">
        <f>(D243*E243*F243*H245)/1000</f>
        <v>0</v>
      </c>
      <c r="L245" s="276"/>
    </row>
    <row r="246" spans="1:15" x14ac:dyDescent="0.35">
      <c r="A246" s="761"/>
      <c r="B246" s="761"/>
      <c r="C246" s="761"/>
      <c r="D246" s="764"/>
      <c r="E246" s="764"/>
      <c r="F246" s="765"/>
      <c r="G246" s="270" t="s">
        <v>360</v>
      </c>
      <c r="H246" s="271"/>
      <c r="I246" s="276"/>
      <c r="J246" s="276"/>
      <c r="K246" s="276"/>
      <c r="L246" s="277">
        <f>(D243*E243*F243*H246)/1000</f>
        <v>0</v>
      </c>
    </row>
    <row r="247" spans="1:15" ht="15" customHeight="1" x14ac:dyDescent="0.35">
      <c r="A247" s="761" t="s">
        <v>68</v>
      </c>
      <c r="B247" s="761" t="s">
        <v>68</v>
      </c>
      <c r="C247" s="761" t="s">
        <v>363</v>
      </c>
      <c r="D247" s="764"/>
      <c r="E247" s="764"/>
      <c r="F247" s="765"/>
      <c r="G247" s="270" t="s">
        <v>357</v>
      </c>
      <c r="H247" s="271"/>
      <c r="I247" s="275">
        <f>(D247*E247*F247*H247)/1000</f>
        <v>0</v>
      </c>
      <c r="J247" s="276"/>
      <c r="K247" s="276"/>
      <c r="L247" s="276"/>
    </row>
    <row r="248" spans="1:15" x14ac:dyDescent="0.35">
      <c r="A248" s="761"/>
      <c r="B248" s="761"/>
      <c r="C248" s="761"/>
      <c r="D248" s="764"/>
      <c r="E248" s="764"/>
      <c r="F248" s="765"/>
      <c r="G248" s="270" t="s">
        <v>358</v>
      </c>
      <c r="H248" s="271"/>
      <c r="I248" s="288"/>
      <c r="J248" s="289">
        <f>(D247*E247*F247*H248)/1000</f>
        <v>0</v>
      </c>
      <c r="K248" s="288"/>
      <c r="L248" s="288"/>
      <c r="N248" s="263">
        <v>4</v>
      </c>
      <c r="O248" s="263">
        <f>N223*100+N248</f>
        <v>304</v>
      </c>
    </row>
    <row r="249" spans="1:15" x14ac:dyDescent="0.35">
      <c r="A249" s="761"/>
      <c r="B249" s="761"/>
      <c r="C249" s="761"/>
      <c r="D249" s="764"/>
      <c r="E249" s="764"/>
      <c r="F249" s="765"/>
      <c r="G249" s="270" t="s">
        <v>359</v>
      </c>
      <c r="H249" s="271"/>
      <c r="I249" s="288"/>
      <c r="J249" s="288"/>
      <c r="K249" s="289">
        <f>(D247*E247*F247*H249)/1000</f>
        <v>0</v>
      </c>
      <c r="L249" s="288"/>
    </row>
    <row r="250" spans="1:15" x14ac:dyDescent="0.35">
      <c r="A250" s="761"/>
      <c r="B250" s="761"/>
      <c r="C250" s="761"/>
      <c r="D250" s="764"/>
      <c r="E250" s="764"/>
      <c r="F250" s="765"/>
      <c r="G250" s="270" t="s">
        <v>360</v>
      </c>
      <c r="H250" s="271"/>
      <c r="I250" s="288"/>
      <c r="J250" s="288"/>
      <c r="K250" s="288"/>
      <c r="L250" s="289">
        <f>(D247*E247*F247*H250)/1000</f>
        <v>0</v>
      </c>
    </row>
    <row r="251" spans="1:15" ht="15" customHeight="1" x14ac:dyDescent="0.35">
      <c r="A251" s="761" t="s">
        <v>68</v>
      </c>
      <c r="B251" s="761" t="s">
        <v>68</v>
      </c>
      <c r="C251" s="761" t="s">
        <v>364</v>
      </c>
      <c r="D251" s="764"/>
      <c r="E251" s="764"/>
      <c r="F251" s="765"/>
      <c r="G251" s="270" t="s">
        <v>357</v>
      </c>
      <c r="H251" s="271"/>
      <c r="I251" s="287">
        <f>(D251*E251*F251*H251)/1000</f>
        <v>0</v>
      </c>
      <c r="J251" s="288"/>
      <c r="K251" s="288"/>
      <c r="L251" s="288"/>
    </row>
    <row r="252" spans="1:15" x14ac:dyDescent="0.35">
      <c r="A252" s="761"/>
      <c r="B252" s="761"/>
      <c r="C252" s="761"/>
      <c r="D252" s="764"/>
      <c r="E252" s="764"/>
      <c r="F252" s="765"/>
      <c r="G252" s="270" t="s">
        <v>358</v>
      </c>
      <c r="H252" s="271"/>
      <c r="I252" s="288"/>
      <c r="J252" s="289">
        <f>(D251*E251*F251*H252)/1000</f>
        <v>0</v>
      </c>
      <c r="K252" s="288"/>
      <c r="L252" s="288"/>
      <c r="N252" s="263">
        <v>5</v>
      </c>
      <c r="O252" s="263">
        <f>N223*100+N252</f>
        <v>305</v>
      </c>
    </row>
    <row r="253" spans="1:15" x14ac:dyDescent="0.35">
      <c r="A253" s="761"/>
      <c r="B253" s="761"/>
      <c r="C253" s="761"/>
      <c r="D253" s="764"/>
      <c r="E253" s="764"/>
      <c r="F253" s="765"/>
      <c r="G253" s="270" t="s">
        <v>359</v>
      </c>
      <c r="H253" s="271"/>
      <c r="I253" s="288"/>
      <c r="J253" s="288"/>
      <c r="K253" s="289">
        <f>(D251*E251*F251*H253)/1000</f>
        <v>0</v>
      </c>
      <c r="L253" s="288"/>
    </row>
    <row r="254" spans="1:15" x14ac:dyDescent="0.35">
      <c r="A254" s="761"/>
      <c r="B254" s="761"/>
      <c r="C254" s="761"/>
      <c r="D254" s="764"/>
      <c r="E254" s="764"/>
      <c r="F254" s="765"/>
      <c r="G254" s="270" t="s">
        <v>360</v>
      </c>
      <c r="H254" s="271"/>
      <c r="I254" s="288"/>
      <c r="J254" s="288"/>
      <c r="K254" s="288"/>
      <c r="L254" s="289">
        <f>(D251*E251*F251*H254)/1000</f>
        <v>0</v>
      </c>
    </row>
    <row r="255" spans="1:15" ht="14.25" customHeight="1" x14ac:dyDescent="0.35">
      <c r="A255" s="761" t="s">
        <v>68</v>
      </c>
      <c r="B255" s="761" t="s">
        <v>68</v>
      </c>
      <c r="C255" s="761" t="s">
        <v>365</v>
      </c>
      <c r="D255" s="764"/>
      <c r="E255" s="764"/>
      <c r="F255" s="765"/>
      <c r="G255" s="270" t="s">
        <v>357</v>
      </c>
      <c r="H255" s="271"/>
      <c r="I255" s="287">
        <f>(D255*E255*F255*H255)/1000</f>
        <v>0</v>
      </c>
      <c r="J255" s="288"/>
      <c r="K255" s="288"/>
      <c r="L255" s="288"/>
    </row>
    <row r="256" spans="1:15" x14ac:dyDescent="0.35">
      <c r="A256" s="761"/>
      <c r="B256" s="761"/>
      <c r="C256" s="761"/>
      <c r="D256" s="764"/>
      <c r="E256" s="764"/>
      <c r="F256" s="765"/>
      <c r="G256" s="270" t="s">
        <v>358</v>
      </c>
      <c r="H256" s="271"/>
      <c r="I256" s="288"/>
      <c r="J256" s="289">
        <f>(D255*E255*F255*H256)/1000</f>
        <v>0</v>
      </c>
      <c r="K256" s="288"/>
      <c r="L256" s="288"/>
      <c r="N256" s="263">
        <v>6</v>
      </c>
      <c r="O256" s="263">
        <f>N223*100+N256</f>
        <v>306</v>
      </c>
    </row>
    <row r="257" spans="1:14" x14ac:dyDescent="0.35">
      <c r="A257" s="761"/>
      <c r="B257" s="761"/>
      <c r="C257" s="761"/>
      <c r="D257" s="764"/>
      <c r="E257" s="764"/>
      <c r="F257" s="765"/>
      <c r="G257" s="270" t="s">
        <v>359</v>
      </c>
      <c r="H257" s="271"/>
      <c r="I257" s="288"/>
      <c r="J257" s="288"/>
      <c r="K257" s="289">
        <f>(D255*E255*F255*H257)/1000</f>
        <v>0</v>
      </c>
      <c r="L257" s="288"/>
    </row>
    <row r="258" spans="1:14" x14ac:dyDescent="0.35">
      <c r="A258" s="761"/>
      <c r="B258" s="761"/>
      <c r="C258" s="761"/>
      <c r="D258" s="764"/>
      <c r="E258" s="764"/>
      <c r="F258" s="765"/>
      <c r="G258" s="270" t="s">
        <v>360</v>
      </c>
      <c r="H258" s="271"/>
      <c r="I258" s="288"/>
      <c r="J258" s="288"/>
      <c r="K258" s="288"/>
      <c r="L258" s="289">
        <f>(D255*E255*F255*H258)/1000</f>
        <v>0</v>
      </c>
    </row>
    <row r="259" spans="1:14" ht="14.25" customHeight="1" x14ac:dyDescent="0.35">
      <c r="A259" s="766" t="s">
        <v>91</v>
      </c>
      <c r="B259" s="766"/>
      <c r="C259" s="766"/>
      <c r="D259" s="767"/>
      <c r="E259" s="767"/>
      <c r="F259" s="767"/>
      <c r="G259" s="768" t="s">
        <v>357</v>
      </c>
      <c r="H259" s="768"/>
      <c r="I259" s="275">
        <f>I235+I239+I243+I247+I251+I255</f>
        <v>0</v>
      </c>
      <c r="J259" s="276"/>
      <c r="K259" s="276"/>
      <c r="L259" s="276"/>
    </row>
    <row r="260" spans="1:14" ht="14.25" customHeight="1" x14ac:dyDescent="0.35">
      <c r="A260" s="766"/>
      <c r="B260" s="766"/>
      <c r="C260" s="766"/>
      <c r="D260" s="767"/>
      <c r="E260" s="767"/>
      <c r="F260" s="767"/>
      <c r="G260" s="768" t="s">
        <v>358</v>
      </c>
      <c r="H260" s="768"/>
      <c r="I260" s="276"/>
      <c r="J260" s="275">
        <f>J236+J240+J244+J248+J252+J256</f>
        <v>0</v>
      </c>
      <c r="K260" s="276"/>
      <c r="L260" s="276"/>
    </row>
    <row r="261" spans="1:14" ht="14.25" customHeight="1" x14ac:dyDescent="0.35">
      <c r="A261" s="766"/>
      <c r="B261" s="766"/>
      <c r="C261" s="766"/>
      <c r="D261" s="767"/>
      <c r="E261" s="767"/>
      <c r="F261" s="767"/>
      <c r="G261" s="768" t="s">
        <v>359</v>
      </c>
      <c r="H261" s="768"/>
      <c r="I261" s="276"/>
      <c r="J261" s="276"/>
      <c r="K261" s="275">
        <f>K237+K241+K245+K249+K253+K257</f>
        <v>0</v>
      </c>
      <c r="L261" s="276"/>
    </row>
    <row r="262" spans="1:14" ht="14.25" customHeight="1" x14ac:dyDescent="0.35">
      <c r="A262" s="766"/>
      <c r="B262" s="766"/>
      <c r="C262" s="766"/>
      <c r="D262" s="767"/>
      <c r="E262" s="767"/>
      <c r="F262" s="767"/>
      <c r="G262" s="768" t="s">
        <v>360</v>
      </c>
      <c r="H262" s="768"/>
      <c r="I262" s="276"/>
      <c r="J262" s="276"/>
      <c r="K262" s="276"/>
      <c r="L262" s="275">
        <f>L238+L242+L246+L250+L254+L258</f>
        <v>0</v>
      </c>
    </row>
    <row r="263" spans="1:14" x14ac:dyDescent="0.35">
      <c r="A263" s="770" t="s">
        <v>366</v>
      </c>
      <c r="B263" s="770"/>
      <c r="C263" s="770"/>
      <c r="D263" s="770"/>
      <c r="E263" s="770"/>
      <c r="F263" s="770"/>
      <c r="G263" s="770"/>
      <c r="H263" s="770"/>
      <c r="I263" s="770"/>
      <c r="J263" s="770"/>
      <c r="K263" s="770"/>
      <c r="L263" s="770"/>
    </row>
    <row r="264" spans="1:14" x14ac:dyDescent="0.35">
      <c r="A264" s="771" t="s">
        <v>367</v>
      </c>
      <c r="B264" s="771"/>
      <c r="C264" s="771"/>
      <c r="D264" s="771"/>
      <c r="E264" s="771"/>
      <c r="F264" s="771"/>
      <c r="G264" s="771"/>
      <c r="H264" s="771"/>
      <c r="I264" s="771"/>
      <c r="J264" s="771"/>
      <c r="K264" s="771"/>
      <c r="L264" s="771"/>
    </row>
    <row r="265" spans="1:14" x14ac:dyDescent="0.35">
      <c r="A265" s="290"/>
      <c r="B265" s="290"/>
      <c r="C265" s="290"/>
      <c r="D265" s="290"/>
      <c r="E265" s="290"/>
      <c r="F265" s="290"/>
      <c r="G265" s="290"/>
      <c r="H265" s="290"/>
      <c r="I265" s="290"/>
      <c r="J265" s="290"/>
      <c r="K265" s="290"/>
      <c r="L265" s="290"/>
    </row>
    <row r="266" spans="1:14" x14ac:dyDescent="0.35">
      <c r="A266" s="290"/>
      <c r="B266" s="290"/>
      <c r="C266" s="290"/>
      <c r="D266" s="290"/>
      <c r="E266" s="290"/>
      <c r="F266" s="290"/>
      <c r="G266" s="290"/>
      <c r="H266" s="290"/>
      <c r="I266" s="290"/>
      <c r="J266" s="290"/>
      <c r="K266" s="290"/>
      <c r="L266" s="290"/>
    </row>
    <row r="267" spans="1:14" x14ac:dyDescent="0.35">
      <c r="A267" s="753" t="s">
        <v>23</v>
      </c>
      <c r="B267" s="753"/>
      <c r="C267" s="754">
        <f>Presentación!$C$3</f>
        <v>1990</v>
      </c>
      <c r="D267" s="754"/>
      <c r="E267" s="754"/>
      <c r="F267" s="754"/>
      <c r="G267" s="754"/>
      <c r="H267" s="754"/>
      <c r="I267" s="754"/>
      <c r="J267" s="754"/>
      <c r="K267" s="754"/>
      <c r="L267" s="754"/>
    </row>
    <row r="268" spans="1:14" x14ac:dyDescent="0.35">
      <c r="A268" s="755" t="s">
        <v>24</v>
      </c>
      <c r="B268" s="755"/>
      <c r="C268" s="756" t="s">
        <v>98</v>
      </c>
      <c r="D268" s="756"/>
      <c r="E268" s="756"/>
      <c r="F268" s="756"/>
      <c r="G268" s="756"/>
      <c r="H268" s="756"/>
      <c r="I268" s="756"/>
      <c r="J268" s="756"/>
      <c r="K268" s="756"/>
      <c r="L268" s="756"/>
      <c r="N268" s="263">
        <v>4</v>
      </c>
    </row>
    <row r="269" spans="1:14" ht="14.25" customHeight="1" x14ac:dyDescent="0.35">
      <c r="A269" s="757" t="s">
        <v>5</v>
      </c>
      <c r="B269" s="757"/>
      <c r="C269" s="758" t="s">
        <v>26</v>
      </c>
      <c r="D269" s="758"/>
      <c r="E269" s="758"/>
      <c r="F269" s="758"/>
      <c r="G269" s="758"/>
      <c r="H269" s="758"/>
      <c r="I269" s="758"/>
      <c r="J269" s="758"/>
      <c r="K269" s="758"/>
      <c r="L269" s="758"/>
    </row>
    <row r="270" spans="1:14" ht="14.25" customHeight="1" x14ac:dyDescent="0.35">
      <c r="A270" s="757" t="s">
        <v>27</v>
      </c>
      <c r="B270" s="757"/>
      <c r="C270" s="758" t="s">
        <v>322</v>
      </c>
      <c r="D270" s="758"/>
      <c r="E270" s="758"/>
      <c r="F270" s="758"/>
      <c r="G270" s="758"/>
      <c r="H270" s="758"/>
      <c r="I270" s="758"/>
      <c r="J270" s="758"/>
      <c r="K270" s="758"/>
      <c r="L270" s="758"/>
    </row>
    <row r="271" spans="1:14" ht="14.25" customHeight="1" x14ac:dyDescent="0.35">
      <c r="A271" s="757" t="s">
        <v>29</v>
      </c>
      <c r="B271" s="757"/>
      <c r="C271" s="758" t="s">
        <v>323</v>
      </c>
      <c r="D271" s="758"/>
      <c r="E271" s="758"/>
      <c r="F271" s="758"/>
      <c r="G271" s="758"/>
      <c r="H271" s="758"/>
      <c r="I271" s="758"/>
      <c r="J271" s="758"/>
      <c r="K271" s="758"/>
      <c r="L271" s="758"/>
    </row>
    <row r="272" spans="1:14" ht="14.25" customHeight="1" x14ac:dyDescent="0.35">
      <c r="A272" s="757" t="s">
        <v>31</v>
      </c>
      <c r="B272" s="757"/>
      <c r="C272" s="758" t="s">
        <v>262</v>
      </c>
      <c r="D272" s="758"/>
      <c r="E272" s="758"/>
      <c r="F272" s="758"/>
      <c r="G272" s="758"/>
      <c r="H272" s="758"/>
      <c r="I272" s="758"/>
      <c r="J272" s="758"/>
      <c r="K272" s="758"/>
      <c r="L272" s="758"/>
    </row>
    <row r="273" spans="1:15" ht="14.25" customHeight="1" x14ac:dyDescent="0.35">
      <c r="A273" s="759" t="s">
        <v>33</v>
      </c>
      <c r="B273" s="759"/>
      <c r="C273" s="264" t="s">
        <v>34</v>
      </c>
      <c r="D273" s="760" t="s">
        <v>324</v>
      </c>
      <c r="E273" s="760"/>
      <c r="F273" s="760"/>
      <c r="G273" s="760"/>
      <c r="H273" s="760"/>
      <c r="I273" s="760"/>
      <c r="J273" s="760"/>
      <c r="K273" s="760"/>
      <c r="L273" s="760"/>
    </row>
    <row r="274" spans="1:15" ht="36" customHeight="1" x14ac:dyDescent="0.35">
      <c r="A274" s="761" t="s">
        <v>37</v>
      </c>
      <c r="B274" s="761"/>
      <c r="C274" s="761" t="s">
        <v>325</v>
      </c>
      <c r="D274" s="266" t="s">
        <v>326</v>
      </c>
      <c r="E274" s="266" t="s">
        <v>327</v>
      </c>
      <c r="F274" s="266" t="s">
        <v>328</v>
      </c>
      <c r="G274" s="762" t="s">
        <v>329</v>
      </c>
      <c r="H274" s="762"/>
      <c r="I274" s="266" t="s">
        <v>330</v>
      </c>
      <c r="J274" s="266" t="s">
        <v>331</v>
      </c>
      <c r="K274" s="266" t="s">
        <v>332</v>
      </c>
      <c r="L274" s="266" t="s">
        <v>333</v>
      </c>
    </row>
    <row r="275" spans="1:15" ht="14.25" customHeight="1" x14ac:dyDescent="0.35">
      <c r="A275" s="761" t="s">
        <v>46</v>
      </c>
      <c r="B275" s="761" t="s">
        <v>47</v>
      </c>
      <c r="C275" s="761"/>
      <c r="D275" s="761" t="s">
        <v>48</v>
      </c>
      <c r="E275" s="761" t="s">
        <v>334</v>
      </c>
      <c r="F275" s="761" t="s">
        <v>276</v>
      </c>
      <c r="G275" s="761" t="s">
        <v>335</v>
      </c>
      <c r="H275" s="761"/>
      <c r="I275" s="761" t="s">
        <v>336</v>
      </c>
      <c r="J275" s="761" t="s">
        <v>337</v>
      </c>
      <c r="K275" s="761" t="s">
        <v>338</v>
      </c>
      <c r="L275" s="761" t="s">
        <v>339</v>
      </c>
    </row>
    <row r="276" spans="1:15" ht="14.25" customHeight="1" x14ac:dyDescent="0.35">
      <c r="A276" s="761"/>
      <c r="B276" s="761"/>
      <c r="C276" s="761"/>
      <c r="D276" s="761"/>
      <c r="E276" s="761"/>
      <c r="F276" s="761"/>
      <c r="G276" s="761" t="s">
        <v>340</v>
      </c>
      <c r="H276" s="761"/>
      <c r="I276" s="761"/>
      <c r="J276" s="761"/>
      <c r="K276" s="761"/>
      <c r="L276" s="761"/>
    </row>
    <row r="277" spans="1:15" ht="14.25" customHeight="1" x14ac:dyDescent="0.35">
      <c r="A277" s="761"/>
      <c r="B277" s="761"/>
      <c r="C277" s="761"/>
      <c r="D277" s="761"/>
      <c r="E277" s="761" t="s">
        <v>341</v>
      </c>
      <c r="F277" s="761" t="s">
        <v>342</v>
      </c>
      <c r="G277" s="761" t="s">
        <v>343</v>
      </c>
      <c r="H277" s="761"/>
      <c r="I277" s="265" t="s">
        <v>344</v>
      </c>
      <c r="J277" s="265" t="s">
        <v>345</v>
      </c>
      <c r="K277" s="265" t="s">
        <v>346</v>
      </c>
      <c r="L277" s="265" t="s">
        <v>347</v>
      </c>
    </row>
    <row r="278" spans="1:15" ht="28" x14ac:dyDescent="0.35">
      <c r="A278" s="761"/>
      <c r="B278" s="761"/>
      <c r="C278" s="761"/>
      <c r="D278" s="761"/>
      <c r="E278" s="761"/>
      <c r="F278" s="761"/>
      <c r="G278" s="761"/>
      <c r="H278" s="761"/>
      <c r="I278" s="265" t="s">
        <v>348</v>
      </c>
      <c r="J278" s="265" t="s">
        <v>348</v>
      </c>
      <c r="K278" s="265" t="s">
        <v>348</v>
      </c>
      <c r="L278" s="265" t="s">
        <v>348</v>
      </c>
    </row>
    <row r="279" spans="1:15" ht="14.25" customHeight="1" x14ac:dyDescent="0.35">
      <c r="A279" s="761"/>
      <c r="B279" s="761"/>
      <c r="C279" s="761"/>
      <c r="D279" s="267" t="s">
        <v>61</v>
      </c>
      <c r="E279" s="267" t="s">
        <v>349</v>
      </c>
      <c r="F279" s="267" t="s">
        <v>350</v>
      </c>
      <c r="G279" s="763" t="s">
        <v>351</v>
      </c>
      <c r="H279" s="763"/>
      <c r="I279" s="267" t="s">
        <v>352</v>
      </c>
      <c r="J279" s="267" t="s">
        <v>353</v>
      </c>
      <c r="K279" s="267" t="s">
        <v>354</v>
      </c>
      <c r="L279" s="267" t="s">
        <v>355</v>
      </c>
    </row>
    <row r="280" spans="1:15" ht="15" customHeight="1" x14ac:dyDescent="0.35">
      <c r="A280" s="761" t="s">
        <v>68</v>
      </c>
      <c r="B280" s="761" t="s">
        <v>68</v>
      </c>
      <c r="C280" s="761" t="s">
        <v>356</v>
      </c>
      <c r="D280" s="764"/>
      <c r="E280" s="764"/>
      <c r="F280" s="765"/>
      <c r="G280" s="270" t="s">
        <v>357</v>
      </c>
      <c r="H280" s="271"/>
      <c r="I280" s="275">
        <f>(D280*E280*F280*H280)/1000</f>
        <v>0</v>
      </c>
      <c r="J280" s="276"/>
      <c r="K280" s="276"/>
      <c r="L280" s="276"/>
    </row>
    <row r="281" spans="1:15" x14ac:dyDescent="0.35">
      <c r="A281" s="761"/>
      <c r="B281" s="761"/>
      <c r="C281" s="761"/>
      <c r="D281" s="764"/>
      <c r="E281" s="764"/>
      <c r="F281" s="765"/>
      <c r="G281" s="270" t="s">
        <v>358</v>
      </c>
      <c r="H281" s="271"/>
      <c r="I281" s="276"/>
      <c r="J281" s="277">
        <f>(D280*E280*F280*H281)/1000</f>
        <v>0</v>
      </c>
      <c r="K281" s="276"/>
      <c r="L281" s="276"/>
      <c r="N281" s="263">
        <v>1</v>
      </c>
      <c r="O281" s="263">
        <f>N268*100+N281</f>
        <v>401</v>
      </c>
    </row>
    <row r="282" spans="1:15" x14ac:dyDescent="0.35">
      <c r="A282" s="761"/>
      <c r="B282" s="761"/>
      <c r="C282" s="761"/>
      <c r="D282" s="764"/>
      <c r="E282" s="764"/>
      <c r="F282" s="765"/>
      <c r="G282" s="270" t="s">
        <v>359</v>
      </c>
      <c r="H282" s="271"/>
      <c r="I282" s="276"/>
      <c r="J282" s="276"/>
      <c r="K282" s="277">
        <f>(D280*E280*F280*H282)/1000</f>
        <v>0</v>
      </c>
      <c r="L282" s="276"/>
    </row>
    <row r="283" spans="1:15" x14ac:dyDescent="0.35">
      <c r="A283" s="761"/>
      <c r="B283" s="761"/>
      <c r="C283" s="761"/>
      <c r="D283" s="764"/>
      <c r="E283" s="764"/>
      <c r="F283" s="765"/>
      <c r="G283" s="270" t="s">
        <v>360</v>
      </c>
      <c r="H283" s="271"/>
      <c r="I283" s="276"/>
      <c r="J283" s="276"/>
      <c r="K283" s="276"/>
      <c r="L283" s="277">
        <f>(D280*E280*F280*H283)/1000</f>
        <v>0</v>
      </c>
    </row>
    <row r="284" spans="1:15" ht="15" customHeight="1" x14ac:dyDescent="0.35">
      <c r="A284" s="761" t="s">
        <v>68</v>
      </c>
      <c r="B284" s="761" t="s">
        <v>68</v>
      </c>
      <c r="C284" s="761" t="s">
        <v>361</v>
      </c>
      <c r="D284" s="764"/>
      <c r="E284" s="764"/>
      <c r="F284" s="765"/>
      <c r="G284" s="270" t="s">
        <v>357</v>
      </c>
      <c r="H284" s="271"/>
      <c r="I284" s="275">
        <f>(D284*E284*F284*H284)/1000</f>
        <v>0</v>
      </c>
      <c r="J284" s="276"/>
      <c r="K284" s="276"/>
      <c r="L284" s="276"/>
    </row>
    <row r="285" spans="1:15" x14ac:dyDescent="0.35">
      <c r="A285" s="761"/>
      <c r="B285" s="761"/>
      <c r="C285" s="761"/>
      <c r="D285" s="764"/>
      <c r="E285" s="764"/>
      <c r="F285" s="765"/>
      <c r="G285" s="270" t="s">
        <v>358</v>
      </c>
      <c r="H285" s="271"/>
      <c r="I285" s="276"/>
      <c r="J285" s="277">
        <f>(D284*E284*F284*H285)/1000</f>
        <v>0</v>
      </c>
      <c r="K285" s="276"/>
      <c r="L285" s="276"/>
      <c r="N285" s="263">
        <v>2</v>
      </c>
      <c r="O285" s="263">
        <f>N268*100+N285</f>
        <v>402</v>
      </c>
    </row>
    <row r="286" spans="1:15" x14ac:dyDescent="0.35">
      <c r="A286" s="761"/>
      <c r="B286" s="761"/>
      <c r="C286" s="761"/>
      <c r="D286" s="764"/>
      <c r="E286" s="764"/>
      <c r="F286" s="765"/>
      <c r="G286" s="270" t="s">
        <v>359</v>
      </c>
      <c r="H286" s="271"/>
      <c r="I286" s="276"/>
      <c r="J286" s="276"/>
      <c r="K286" s="277">
        <f>(D284*E284*F284*H286)/1000</f>
        <v>0</v>
      </c>
      <c r="L286" s="276"/>
    </row>
    <row r="287" spans="1:15" x14ac:dyDescent="0.35">
      <c r="A287" s="761"/>
      <c r="B287" s="761"/>
      <c r="C287" s="761"/>
      <c r="D287" s="764"/>
      <c r="E287" s="764"/>
      <c r="F287" s="765"/>
      <c r="G287" s="270" t="s">
        <v>360</v>
      </c>
      <c r="H287" s="271"/>
      <c r="I287" s="276"/>
      <c r="J287" s="276"/>
      <c r="K287" s="276"/>
      <c r="L287" s="277">
        <f>(D284*E284*F284*H287)/1000</f>
        <v>0</v>
      </c>
    </row>
    <row r="288" spans="1:15" ht="15" customHeight="1" x14ac:dyDescent="0.35">
      <c r="A288" s="761" t="s">
        <v>68</v>
      </c>
      <c r="B288" s="761" t="s">
        <v>68</v>
      </c>
      <c r="C288" s="761" t="s">
        <v>362</v>
      </c>
      <c r="D288" s="764"/>
      <c r="E288" s="764"/>
      <c r="F288" s="765"/>
      <c r="G288" s="270" t="s">
        <v>357</v>
      </c>
      <c r="H288" s="271"/>
      <c r="I288" s="275">
        <f>(D288*E288*F288*H288)/1000</f>
        <v>0</v>
      </c>
      <c r="J288" s="276"/>
      <c r="K288" s="276"/>
      <c r="L288" s="276"/>
    </row>
    <row r="289" spans="1:15" x14ac:dyDescent="0.35">
      <c r="A289" s="761"/>
      <c r="B289" s="761"/>
      <c r="C289" s="761"/>
      <c r="D289" s="764"/>
      <c r="E289" s="764"/>
      <c r="F289" s="765"/>
      <c r="G289" s="270" t="s">
        <v>358</v>
      </c>
      <c r="H289" s="271"/>
      <c r="I289" s="276"/>
      <c r="J289" s="277">
        <f>(D288*E288*F288*H289)/1000</f>
        <v>0</v>
      </c>
      <c r="K289" s="276"/>
      <c r="L289" s="276"/>
      <c r="N289" s="263">
        <v>3</v>
      </c>
      <c r="O289" s="263">
        <f>N268*100+N289</f>
        <v>403</v>
      </c>
    </row>
    <row r="290" spans="1:15" x14ac:dyDescent="0.35">
      <c r="A290" s="761"/>
      <c r="B290" s="761"/>
      <c r="C290" s="761"/>
      <c r="D290" s="764"/>
      <c r="E290" s="764"/>
      <c r="F290" s="765"/>
      <c r="G290" s="270" t="s">
        <v>359</v>
      </c>
      <c r="H290" s="271"/>
      <c r="I290" s="276"/>
      <c r="J290" s="276"/>
      <c r="K290" s="277">
        <f>(D288*E288*F288*H290)/1000</f>
        <v>0</v>
      </c>
      <c r="L290" s="276"/>
    </row>
    <row r="291" spans="1:15" x14ac:dyDescent="0.35">
      <c r="A291" s="761"/>
      <c r="B291" s="761"/>
      <c r="C291" s="761"/>
      <c r="D291" s="764"/>
      <c r="E291" s="764"/>
      <c r="F291" s="765"/>
      <c r="G291" s="270" t="s">
        <v>360</v>
      </c>
      <c r="H291" s="271"/>
      <c r="I291" s="276"/>
      <c r="J291" s="276"/>
      <c r="K291" s="276"/>
      <c r="L291" s="277">
        <f>(D288*E288*F288*H291)/1000</f>
        <v>0</v>
      </c>
    </row>
    <row r="292" spans="1:15" ht="15" customHeight="1" x14ac:dyDescent="0.35">
      <c r="A292" s="761" t="s">
        <v>68</v>
      </c>
      <c r="B292" s="761" t="s">
        <v>68</v>
      </c>
      <c r="C292" s="761" t="s">
        <v>363</v>
      </c>
      <c r="D292" s="764"/>
      <c r="E292" s="764"/>
      <c r="F292" s="765"/>
      <c r="G292" s="270" t="s">
        <v>357</v>
      </c>
      <c r="H292" s="271"/>
      <c r="I292" s="275">
        <f>(D292*E292*F292*H292)/1000</f>
        <v>0</v>
      </c>
      <c r="J292" s="276"/>
      <c r="K292" s="276"/>
      <c r="L292" s="276"/>
    </row>
    <row r="293" spans="1:15" x14ac:dyDescent="0.35">
      <c r="A293" s="761"/>
      <c r="B293" s="761"/>
      <c r="C293" s="761"/>
      <c r="D293" s="764"/>
      <c r="E293" s="764"/>
      <c r="F293" s="765"/>
      <c r="G293" s="270" t="s">
        <v>358</v>
      </c>
      <c r="H293" s="271"/>
      <c r="I293" s="276"/>
      <c r="J293" s="277">
        <f>(D292*E292*F292*H293)/1000</f>
        <v>0</v>
      </c>
      <c r="K293" s="276"/>
      <c r="L293" s="276"/>
      <c r="N293" s="263">
        <v>4</v>
      </c>
      <c r="O293" s="263">
        <f>N268*100+N293</f>
        <v>404</v>
      </c>
    </row>
    <row r="294" spans="1:15" x14ac:dyDescent="0.35">
      <c r="A294" s="761"/>
      <c r="B294" s="761"/>
      <c r="C294" s="761"/>
      <c r="D294" s="764"/>
      <c r="E294" s="764"/>
      <c r="F294" s="765"/>
      <c r="G294" s="270" t="s">
        <v>359</v>
      </c>
      <c r="H294" s="271"/>
      <c r="I294" s="276"/>
      <c r="J294" s="276"/>
      <c r="K294" s="277">
        <f>(D292*E292*F292*H294)/1000</f>
        <v>0</v>
      </c>
      <c r="L294" s="276"/>
    </row>
    <row r="295" spans="1:15" x14ac:dyDescent="0.35">
      <c r="A295" s="761"/>
      <c r="B295" s="761"/>
      <c r="C295" s="761"/>
      <c r="D295" s="764"/>
      <c r="E295" s="764"/>
      <c r="F295" s="765"/>
      <c r="G295" s="270" t="s">
        <v>360</v>
      </c>
      <c r="H295" s="271"/>
      <c r="I295" s="276"/>
      <c r="J295" s="276"/>
      <c r="K295" s="276"/>
      <c r="L295" s="277">
        <f>(D292*E292*F292*H295)/1000</f>
        <v>0</v>
      </c>
    </row>
    <row r="296" spans="1:15" ht="15" customHeight="1" x14ac:dyDescent="0.35">
      <c r="A296" s="761" t="s">
        <v>68</v>
      </c>
      <c r="B296" s="761" t="s">
        <v>68</v>
      </c>
      <c r="C296" s="761" t="s">
        <v>364</v>
      </c>
      <c r="D296" s="764"/>
      <c r="E296" s="764"/>
      <c r="F296" s="765"/>
      <c r="G296" s="270" t="s">
        <v>357</v>
      </c>
      <c r="H296" s="271"/>
      <c r="I296" s="287">
        <f>(D296*E296*F296*H296)/1000</f>
        <v>0</v>
      </c>
      <c r="J296" s="288"/>
      <c r="K296" s="288"/>
      <c r="L296" s="288"/>
    </row>
    <row r="297" spans="1:15" x14ac:dyDescent="0.35">
      <c r="A297" s="761"/>
      <c r="B297" s="761"/>
      <c r="C297" s="761"/>
      <c r="D297" s="764"/>
      <c r="E297" s="764"/>
      <c r="F297" s="765"/>
      <c r="G297" s="270" t="s">
        <v>358</v>
      </c>
      <c r="H297" s="271"/>
      <c r="I297" s="288"/>
      <c r="J297" s="289">
        <f>(D296*E296*F296*H297)/1000</f>
        <v>0</v>
      </c>
      <c r="K297" s="288"/>
      <c r="L297" s="288"/>
      <c r="N297" s="263">
        <v>5</v>
      </c>
      <c r="O297" s="263">
        <f>N268*100+N297</f>
        <v>405</v>
      </c>
    </row>
    <row r="298" spans="1:15" x14ac:dyDescent="0.35">
      <c r="A298" s="761"/>
      <c r="B298" s="761"/>
      <c r="C298" s="761"/>
      <c r="D298" s="764"/>
      <c r="E298" s="764"/>
      <c r="F298" s="765"/>
      <c r="G298" s="270" t="s">
        <v>359</v>
      </c>
      <c r="H298" s="271"/>
      <c r="I298" s="288"/>
      <c r="J298" s="288"/>
      <c r="K298" s="289">
        <f>(D296*E296*F296*H298)/1000</f>
        <v>0</v>
      </c>
      <c r="L298" s="288"/>
    </row>
    <row r="299" spans="1:15" x14ac:dyDescent="0.35">
      <c r="A299" s="761"/>
      <c r="B299" s="761"/>
      <c r="C299" s="761"/>
      <c r="D299" s="764"/>
      <c r="E299" s="764"/>
      <c r="F299" s="765"/>
      <c r="G299" s="270" t="s">
        <v>360</v>
      </c>
      <c r="H299" s="271"/>
      <c r="I299" s="288"/>
      <c r="J299" s="288"/>
      <c r="K299" s="288"/>
      <c r="L299" s="289">
        <f>(D296*E296*F296*H299)/1000</f>
        <v>0</v>
      </c>
    </row>
    <row r="300" spans="1:15" ht="14.25" customHeight="1" x14ac:dyDescent="0.35">
      <c r="A300" s="761" t="s">
        <v>68</v>
      </c>
      <c r="B300" s="761" t="s">
        <v>68</v>
      </c>
      <c r="C300" s="761" t="s">
        <v>365</v>
      </c>
      <c r="D300" s="764"/>
      <c r="E300" s="764"/>
      <c r="F300" s="765"/>
      <c r="G300" s="270" t="s">
        <v>357</v>
      </c>
      <c r="H300" s="271"/>
      <c r="I300" s="275">
        <f>(D300*E300*F300*H300)/1000</f>
        <v>0</v>
      </c>
      <c r="J300" s="276"/>
      <c r="K300" s="276"/>
      <c r="L300" s="276"/>
    </row>
    <row r="301" spans="1:15" x14ac:dyDescent="0.35">
      <c r="A301" s="761"/>
      <c r="B301" s="761"/>
      <c r="C301" s="761"/>
      <c r="D301" s="764"/>
      <c r="E301" s="764"/>
      <c r="F301" s="765"/>
      <c r="G301" s="270" t="s">
        <v>358</v>
      </c>
      <c r="H301" s="271"/>
      <c r="I301" s="276"/>
      <c r="J301" s="277">
        <f>(D300*E300*F300*H301)/1000</f>
        <v>0</v>
      </c>
      <c r="K301" s="276"/>
      <c r="L301" s="276"/>
      <c r="N301" s="263">
        <v>6</v>
      </c>
      <c r="O301" s="263">
        <f>N268*100+N301</f>
        <v>406</v>
      </c>
    </row>
    <row r="302" spans="1:15" x14ac:dyDescent="0.35">
      <c r="A302" s="761"/>
      <c r="B302" s="761"/>
      <c r="C302" s="761"/>
      <c r="D302" s="764"/>
      <c r="E302" s="764"/>
      <c r="F302" s="765"/>
      <c r="G302" s="270" t="s">
        <v>359</v>
      </c>
      <c r="H302" s="271"/>
      <c r="I302" s="276"/>
      <c r="J302" s="276"/>
      <c r="K302" s="277">
        <f>(D300*E300*F300*H302)/1000</f>
        <v>0</v>
      </c>
      <c r="L302" s="276"/>
    </row>
    <row r="303" spans="1:15" x14ac:dyDescent="0.35">
      <c r="A303" s="761"/>
      <c r="B303" s="761"/>
      <c r="C303" s="761"/>
      <c r="D303" s="764"/>
      <c r="E303" s="764"/>
      <c r="F303" s="765"/>
      <c r="G303" s="270" t="s">
        <v>360</v>
      </c>
      <c r="H303" s="271"/>
      <c r="I303" s="276"/>
      <c r="J303" s="276"/>
      <c r="K303" s="276"/>
      <c r="L303" s="277">
        <f>(D300*E300*F300*H303)/1000</f>
        <v>0</v>
      </c>
    </row>
    <row r="304" spans="1:15" ht="14.25" customHeight="1" x14ac:dyDescent="0.35">
      <c r="A304" s="766" t="s">
        <v>91</v>
      </c>
      <c r="B304" s="766"/>
      <c r="C304" s="766"/>
      <c r="D304" s="767"/>
      <c r="E304" s="767"/>
      <c r="F304" s="767"/>
      <c r="G304" s="768" t="s">
        <v>357</v>
      </c>
      <c r="H304" s="768"/>
      <c r="I304" s="275">
        <f>I280+I284+I288+I292+I296+I300</f>
        <v>0</v>
      </c>
      <c r="J304" s="276"/>
      <c r="K304" s="276"/>
      <c r="L304" s="276"/>
    </row>
    <row r="305" spans="1:14" ht="14.25" customHeight="1" x14ac:dyDescent="0.35">
      <c r="A305" s="766"/>
      <c r="B305" s="766"/>
      <c r="C305" s="766"/>
      <c r="D305" s="767"/>
      <c r="E305" s="767"/>
      <c r="F305" s="767"/>
      <c r="G305" s="768" t="s">
        <v>358</v>
      </c>
      <c r="H305" s="768"/>
      <c r="I305" s="276"/>
      <c r="J305" s="275">
        <f>J281+J285+J289+J293+J297+J301</f>
        <v>0</v>
      </c>
      <c r="K305" s="276"/>
      <c r="L305" s="276"/>
    </row>
    <row r="306" spans="1:14" ht="14.25" customHeight="1" x14ac:dyDescent="0.35">
      <c r="A306" s="766"/>
      <c r="B306" s="766"/>
      <c r="C306" s="766"/>
      <c r="D306" s="767"/>
      <c r="E306" s="767"/>
      <c r="F306" s="767"/>
      <c r="G306" s="768" t="s">
        <v>359</v>
      </c>
      <c r="H306" s="768"/>
      <c r="I306" s="276"/>
      <c r="J306" s="276"/>
      <c r="K306" s="275">
        <f>K282+K286+K290+K294+K298+K302</f>
        <v>0</v>
      </c>
      <c r="L306" s="276"/>
    </row>
    <row r="307" spans="1:14" ht="14.25" customHeight="1" x14ac:dyDescent="0.35">
      <c r="A307" s="766"/>
      <c r="B307" s="766"/>
      <c r="C307" s="766"/>
      <c r="D307" s="767"/>
      <c r="E307" s="767"/>
      <c r="F307" s="767"/>
      <c r="G307" s="768" t="s">
        <v>360</v>
      </c>
      <c r="H307" s="768"/>
      <c r="I307" s="276"/>
      <c r="J307" s="276"/>
      <c r="K307" s="276"/>
      <c r="L307" s="275">
        <f>L283+L287+L291+L295+L299+L303</f>
        <v>0</v>
      </c>
    </row>
    <row r="308" spans="1:14" x14ac:dyDescent="0.35">
      <c r="A308" s="770" t="s">
        <v>366</v>
      </c>
      <c r="B308" s="770"/>
      <c r="C308" s="770"/>
      <c r="D308" s="770"/>
      <c r="E308" s="770"/>
      <c r="F308" s="770"/>
      <c r="G308" s="770"/>
      <c r="H308" s="770"/>
      <c r="I308" s="770"/>
      <c r="J308" s="770"/>
      <c r="K308" s="770"/>
      <c r="L308" s="770"/>
    </row>
    <row r="309" spans="1:14" x14ac:dyDescent="0.35">
      <c r="A309" s="771" t="s">
        <v>367</v>
      </c>
      <c r="B309" s="771"/>
      <c r="C309" s="771"/>
      <c r="D309" s="771"/>
      <c r="E309" s="771"/>
      <c r="F309" s="771"/>
      <c r="G309" s="771"/>
      <c r="H309" s="771"/>
      <c r="I309" s="771"/>
      <c r="J309" s="771"/>
      <c r="K309" s="771"/>
      <c r="L309" s="771"/>
    </row>
    <row r="310" spans="1:14" x14ac:dyDescent="0.35">
      <c r="A310" s="290"/>
      <c r="B310" s="290"/>
      <c r="C310" s="290"/>
      <c r="D310" s="290"/>
      <c r="E310" s="290"/>
      <c r="F310" s="290"/>
      <c r="G310" s="290"/>
      <c r="H310" s="290"/>
      <c r="I310" s="290"/>
      <c r="J310" s="290"/>
      <c r="K310" s="290"/>
      <c r="L310" s="290"/>
    </row>
    <row r="311" spans="1:14" x14ac:dyDescent="0.35">
      <c r="A311" s="290"/>
      <c r="B311" s="290"/>
      <c r="C311" s="290"/>
      <c r="D311" s="290"/>
      <c r="E311" s="290"/>
      <c r="F311" s="290"/>
      <c r="G311" s="290"/>
      <c r="H311" s="290"/>
      <c r="I311" s="290"/>
      <c r="J311" s="290"/>
      <c r="K311" s="290"/>
      <c r="L311" s="290"/>
    </row>
    <row r="312" spans="1:14" x14ac:dyDescent="0.35">
      <c r="A312" s="753" t="s">
        <v>23</v>
      </c>
      <c r="B312" s="753"/>
      <c r="C312" s="754">
        <f>Presentación!$C$3</f>
        <v>1990</v>
      </c>
      <c r="D312" s="754"/>
      <c r="E312" s="754"/>
      <c r="F312" s="754"/>
      <c r="G312" s="754"/>
      <c r="H312" s="754"/>
      <c r="I312" s="754"/>
      <c r="J312" s="754"/>
      <c r="K312" s="754"/>
      <c r="L312" s="754"/>
    </row>
    <row r="313" spans="1:14" x14ac:dyDescent="0.35">
      <c r="A313" s="755" t="s">
        <v>24</v>
      </c>
      <c r="B313" s="755"/>
      <c r="C313" s="756" t="s">
        <v>99</v>
      </c>
      <c r="D313" s="756"/>
      <c r="E313" s="756"/>
      <c r="F313" s="756"/>
      <c r="G313" s="756"/>
      <c r="H313" s="756"/>
      <c r="I313" s="756"/>
      <c r="J313" s="756"/>
      <c r="K313" s="756"/>
      <c r="L313" s="756"/>
      <c r="N313" s="263">
        <v>5</v>
      </c>
    </row>
    <row r="314" spans="1:14" ht="14.25" customHeight="1" x14ac:dyDescent="0.35">
      <c r="A314" s="757" t="s">
        <v>5</v>
      </c>
      <c r="B314" s="757"/>
      <c r="C314" s="758" t="s">
        <v>26</v>
      </c>
      <c r="D314" s="758"/>
      <c r="E314" s="758"/>
      <c r="F314" s="758"/>
      <c r="G314" s="758"/>
      <c r="H314" s="758"/>
      <c r="I314" s="758"/>
      <c r="J314" s="758"/>
      <c r="K314" s="758"/>
      <c r="L314" s="758"/>
    </row>
    <row r="315" spans="1:14" ht="14.25" customHeight="1" x14ac:dyDescent="0.35">
      <c r="A315" s="757" t="s">
        <v>27</v>
      </c>
      <c r="B315" s="757"/>
      <c r="C315" s="758" t="s">
        <v>322</v>
      </c>
      <c r="D315" s="758"/>
      <c r="E315" s="758"/>
      <c r="F315" s="758"/>
      <c r="G315" s="758"/>
      <c r="H315" s="758"/>
      <c r="I315" s="758"/>
      <c r="J315" s="758"/>
      <c r="K315" s="758"/>
      <c r="L315" s="758"/>
    </row>
    <row r="316" spans="1:14" ht="14.25" customHeight="1" x14ac:dyDescent="0.35">
      <c r="A316" s="757" t="s">
        <v>29</v>
      </c>
      <c r="B316" s="757"/>
      <c r="C316" s="758" t="s">
        <v>323</v>
      </c>
      <c r="D316" s="758"/>
      <c r="E316" s="758"/>
      <c r="F316" s="758"/>
      <c r="G316" s="758"/>
      <c r="H316" s="758"/>
      <c r="I316" s="758"/>
      <c r="J316" s="758"/>
      <c r="K316" s="758"/>
      <c r="L316" s="758"/>
    </row>
    <row r="317" spans="1:14" ht="14.25" customHeight="1" x14ac:dyDescent="0.35">
      <c r="A317" s="757" t="s">
        <v>31</v>
      </c>
      <c r="B317" s="757"/>
      <c r="C317" s="758" t="s">
        <v>262</v>
      </c>
      <c r="D317" s="758"/>
      <c r="E317" s="758"/>
      <c r="F317" s="758"/>
      <c r="G317" s="758"/>
      <c r="H317" s="758"/>
      <c r="I317" s="758"/>
      <c r="J317" s="758"/>
      <c r="K317" s="758"/>
      <c r="L317" s="758"/>
    </row>
    <row r="318" spans="1:14" ht="14.25" customHeight="1" x14ac:dyDescent="0.35">
      <c r="A318" s="759" t="s">
        <v>33</v>
      </c>
      <c r="B318" s="759"/>
      <c r="C318" s="264" t="s">
        <v>34</v>
      </c>
      <c r="D318" s="760" t="s">
        <v>324</v>
      </c>
      <c r="E318" s="760"/>
      <c r="F318" s="760"/>
      <c r="G318" s="760"/>
      <c r="H318" s="760"/>
      <c r="I318" s="760"/>
      <c r="J318" s="760"/>
      <c r="K318" s="760"/>
      <c r="L318" s="760"/>
    </row>
    <row r="319" spans="1:14" ht="36" customHeight="1" x14ac:dyDescent="0.35">
      <c r="A319" s="761" t="s">
        <v>37</v>
      </c>
      <c r="B319" s="761"/>
      <c r="C319" s="761" t="s">
        <v>325</v>
      </c>
      <c r="D319" s="266" t="s">
        <v>326</v>
      </c>
      <c r="E319" s="266" t="s">
        <v>327</v>
      </c>
      <c r="F319" s="266" t="s">
        <v>328</v>
      </c>
      <c r="G319" s="762" t="s">
        <v>329</v>
      </c>
      <c r="H319" s="762"/>
      <c r="I319" s="266" t="s">
        <v>330</v>
      </c>
      <c r="J319" s="266" t="s">
        <v>331</v>
      </c>
      <c r="K319" s="266" t="s">
        <v>332</v>
      </c>
      <c r="L319" s="266" t="s">
        <v>333</v>
      </c>
    </row>
    <row r="320" spans="1:14" ht="14.25" customHeight="1" x14ac:dyDescent="0.35">
      <c r="A320" s="761" t="s">
        <v>46</v>
      </c>
      <c r="B320" s="761" t="s">
        <v>47</v>
      </c>
      <c r="C320" s="761"/>
      <c r="D320" s="761" t="s">
        <v>48</v>
      </c>
      <c r="E320" s="761" t="s">
        <v>334</v>
      </c>
      <c r="F320" s="761" t="s">
        <v>276</v>
      </c>
      <c r="G320" s="761" t="s">
        <v>335</v>
      </c>
      <c r="H320" s="761"/>
      <c r="I320" s="761" t="s">
        <v>336</v>
      </c>
      <c r="J320" s="761" t="s">
        <v>337</v>
      </c>
      <c r="K320" s="761" t="s">
        <v>338</v>
      </c>
      <c r="L320" s="761" t="s">
        <v>339</v>
      </c>
    </row>
    <row r="321" spans="1:15" ht="14.25" customHeight="1" x14ac:dyDescent="0.35">
      <c r="A321" s="761"/>
      <c r="B321" s="761"/>
      <c r="C321" s="761"/>
      <c r="D321" s="761"/>
      <c r="E321" s="761"/>
      <c r="F321" s="761"/>
      <c r="G321" s="761" t="s">
        <v>340</v>
      </c>
      <c r="H321" s="761"/>
      <c r="I321" s="761"/>
      <c r="J321" s="761"/>
      <c r="K321" s="761"/>
      <c r="L321" s="761"/>
    </row>
    <row r="322" spans="1:15" ht="14.25" customHeight="1" x14ac:dyDescent="0.35">
      <c r="A322" s="761"/>
      <c r="B322" s="761"/>
      <c r="C322" s="761"/>
      <c r="D322" s="761"/>
      <c r="E322" s="761" t="s">
        <v>341</v>
      </c>
      <c r="F322" s="761" t="s">
        <v>342</v>
      </c>
      <c r="G322" s="761" t="s">
        <v>343</v>
      </c>
      <c r="H322" s="761"/>
      <c r="I322" s="265" t="s">
        <v>344</v>
      </c>
      <c r="J322" s="265" t="s">
        <v>345</v>
      </c>
      <c r="K322" s="265" t="s">
        <v>346</v>
      </c>
      <c r="L322" s="265" t="s">
        <v>347</v>
      </c>
    </row>
    <row r="323" spans="1:15" ht="28" x14ac:dyDescent="0.35">
      <c r="A323" s="761"/>
      <c r="B323" s="761"/>
      <c r="C323" s="761"/>
      <c r="D323" s="761"/>
      <c r="E323" s="761"/>
      <c r="F323" s="761"/>
      <c r="G323" s="761"/>
      <c r="H323" s="761"/>
      <c r="I323" s="265" t="s">
        <v>348</v>
      </c>
      <c r="J323" s="265" t="s">
        <v>348</v>
      </c>
      <c r="K323" s="265" t="s">
        <v>348</v>
      </c>
      <c r="L323" s="265" t="s">
        <v>348</v>
      </c>
    </row>
    <row r="324" spans="1:15" ht="14.25" customHeight="1" x14ac:dyDescent="0.35">
      <c r="A324" s="761"/>
      <c r="B324" s="761"/>
      <c r="C324" s="761"/>
      <c r="D324" s="267" t="s">
        <v>61</v>
      </c>
      <c r="E324" s="267" t="s">
        <v>349</v>
      </c>
      <c r="F324" s="267" t="s">
        <v>350</v>
      </c>
      <c r="G324" s="763" t="s">
        <v>351</v>
      </c>
      <c r="H324" s="763"/>
      <c r="I324" s="267" t="s">
        <v>352</v>
      </c>
      <c r="J324" s="267" t="s">
        <v>353</v>
      </c>
      <c r="K324" s="267" t="s">
        <v>354</v>
      </c>
      <c r="L324" s="267" t="s">
        <v>355</v>
      </c>
    </row>
    <row r="325" spans="1:15" ht="15" customHeight="1" x14ac:dyDescent="0.35">
      <c r="A325" s="761" t="s">
        <v>68</v>
      </c>
      <c r="B325" s="761" t="s">
        <v>68</v>
      </c>
      <c r="C325" s="761" t="s">
        <v>356</v>
      </c>
      <c r="D325" s="764"/>
      <c r="E325" s="764"/>
      <c r="F325" s="765"/>
      <c r="G325" s="270" t="s">
        <v>357</v>
      </c>
      <c r="H325" s="271"/>
      <c r="I325" s="275">
        <f>(D325*E325*F325*H325)/1000</f>
        <v>0</v>
      </c>
      <c r="J325" s="276"/>
      <c r="K325" s="276"/>
      <c r="L325" s="276"/>
    </row>
    <row r="326" spans="1:15" x14ac:dyDescent="0.35">
      <c r="A326" s="761"/>
      <c r="B326" s="761"/>
      <c r="C326" s="761"/>
      <c r="D326" s="764"/>
      <c r="E326" s="764"/>
      <c r="F326" s="765"/>
      <c r="G326" s="270" t="s">
        <v>358</v>
      </c>
      <c r="H326" s="271"/>
      <c r="I326" s="276"/>
      <c r="J326" s="277">
        <f>(D325*E325*F325*H326)/1000</f>
        <v>0</v>
      </c>
      <c r="K326" s="276"/>
      <c r="L326" s="276"/>
      <c r="N326" s="263">
        <v>1</v>
      </c>
      <c r="O326" s="263">
        <f>N313*100+N326</f>
        <v>501</v>
      </c>
    </row>
    <row r="327" spans="1:15" x14ac:dyDescent="0.35">
      <c r="A327" s="761"/>
      <c r="B327" s="761"/>
      <c r="C327" s="761"/>
      <c r="D327" s="764"/>
      <c r="E327" s="764"/>
      <c r="F327" s="765"/>
      <c r="G327" s="270" t="s">
        <v>359</v>
      </c>
      <c r="H327" s="271"/>
      <c r="I327" s="276"/>
      <c r="J327" s="276"/>
      <c r="K327" s="277">
        <f>(D325*E325*F325*H327)/1000</f>
        <v>0</v>
      </c>
      <c r="L327" s="276"/>
    </row>
    <row r="328" spans="1:15" x14ac:dyDescent="0.35">
      <c r="A328" s="761"/>
      <c r="B328" s="761"/>
      <c r="C328" s="761"/>
      <c r="D328" s="764"/>
      <c r="E328" s="764"/>
      <c r="F328" s="765"/>
      <c r="G328" s="270" t="s">
        <v>360</v>
      </c>
      <c r="H328" s="271"/>
      <c r="I328" s="276"/>
      <c r="J328" s="276"/>
      <c r="K328" s="276"/>
      <c r="L328" s="277">
        <f>(D325*E325*F325*H328)/1000</f>
        <v>0</v>
      </c>
    </row>
    <row r="329" spans="1:15" ht="15" customHeight="1" x14ac:dyDescent="0.35">
      <c r="A329" s="761" t="s">
        <v>68</v>
      </c>
      <c r="B329" s="761" t="s">
        <v>68</v>
      </c>
      <c r="C329" s="761" t="s">
        <v>361</v>
      </c>
      <c r="D329" s="764"/>
      <c r="E329" s="764"/>
      <c r="F329" s="769"/>
      <c r="G329" s="270" t="s">
        <v>357</v>
      </c>
      <c r="H329" s="271"/>
      <c r="I329" s="275">
        <f>(D329*E329*F329*H329)/1000</f>
        <v>0</v>
      </c>
      <c r="J329" s="276"/>
      <c r="K329" s="276"/>
      <c r="L329" s="276"/>
    </row>
    <row r="330" spans="1:15" x14ac:dyDescent="0.35">
      <c r="A330" s="761"/>
      <c r="B330" s="761"/>
      <c r="C330" s="761"/>
      <c r="D330" s="764"/>
      <c r="E330" s="764"/>
      <c r="F330" s="769"/>
      <c r="G330" s="270" t="s">
        <v>358</v>
      </c>
      <c r="H330" s="271"/>
      <c r="I330" s="276"/>
      <c r="J330" s="277">
        <f>(D329*E329*F329*H330)/1000</f>
        <v>0</v>
      </c>
      <c r="K330" s="276"/>
      <c r="L330" s="276"/>
      <c r="N330" s="263">
        <v>2</v>
      </c>
      <c r="O330" s="263">
        <f>N313*100+N330</f>
        <v>502</v>
      </c>
    </row>
    <row r="331" spans="1:15" x14ac:dyDescent="0.35">
      <c r="A331" s="761"/>
      <c r="B331" s="761"/>
      <c r="C331" s="761"/>
      <c r="D331" s="764"/>
      <c r="E331" s="764"/>
      <c r="F331" s="769"/>
      <c r="G331" s="270" t="s">
        <v>359</v>
      </c>
      <c r="H331" s="271"/>
      <c r="I331" s="276"/>
      <c r="J331" s="276"/>
      <c r="K331" s="277">
        <f>(D329*E329*F329*H331)/1000</f>
        <v>0</v>
      </c>
      <c r="L331" s="276"/>
    </row>
    <row r="332" spans="1:15" x14ac:dyDescent="0.35">
      <c r="A332" s="761"/>
      <c r="B332" s="761"/>
      <c r="C332" s="761"/>
      <c r="D332" s="764"/>
      <c r="E332" s="764"/>
      <c r="F332" s="769"/>
      <c r="G332" s="270" t="s">
        <v>360</v>
      </c>
      <c r="H332" s="271"/>
      <c r="I332" s="276"/>
      <c r="J332" s="276"/>
      <c r="K332" s="276"/>
      <c r="L332" s="277">
        <f>(D329*E329*F329*H332)/1000</f>
        <v>0</v>
      </c>
    </row>
    <row r="333" spans="1:15" ht="15" customHeight="1" x14ac:dyDescent="0.35">
      <c r="A333" s="761" t="s">
        <v>68</v>
      </c>
      <c r="B333" s="761" t="s">
        <v>68</v>
      </c>
      <c r="C333" s="761" t="s">
        <v>362</v>
      </c>
      <c r="D333" s="764"/>
      <c r="E333" s="764"/>
      <c r="F333" s="765"/>
      <c r="G333" s="270" t="s">
        <v>357</v>
      </c>
      <c r="H333" s="271"/>
      <c r="I333" s="275">
        <f>(D333*E333*F333*H333)/1000</f>
        <v>0</v>
      </c>
      <c r="J333" s="276"/>
      <c r="K333" s="276"/>
      <c r="L333" s="276"/>
    </row>
    <row r="334" spans="1:15" x14ac:dyDescent="0.35">
      <c r="A334" s="761"/>
      <c r="B334" s="761"/>
      <c r="C334" s="761"/>
      <c r="D334" s="764"/>
      <c r="E334" s="764"/>
      <c r="F334" s="765"/>
      <c r="G334" s="270" t="s">
        <v>358</v>
      </c>
      <c r="H334" s="271"/>
      <c r="I334" s="276"/>
      <c r="J334" s="277">
        <f>(D333*E333*F333*H334)/1000</f>
        <v>0</v>
      </c>
      <c r="K334" s="276"/>
      <c r="L334" s="276"/>
      <c r="N334" s="263">
        <v>3</v>
      </c>
      <c r="O334" s="263">
        <f>N313*100+N334</f>
        <v>503</v>
      </c>
    </row>
    <row r="335" spans="1:15" x14ac:dyDescent="0.35">
      <c r="A335" s="761"/>
      <c r="B335" s="761"/>
      <c r="C335" s="761"/>
      <c r="D335" s="764"/>
      <c r="E335" s="764"/>
      <c r="F335" s="765"/>
      <c r="G335" s="270" t="s">
        <v>359</v>
      </c>
      <c r="H335" s="271"/>
      <c r="I335" s="276"/>
      <c r="J335" s="276"/>
      <c r="K335" s="277">
        <f>(D333*E333*F333*H335)/1000</f>
        <v>0</v>
      </c>
      <c r="L335" s="276"/>
    </row>
    <row r="336" spans="1:15" x14ac:dyDescent="0.35">
      <c r="A336" s="761"/>
      <c r="B336" s="761"/>
      <c r="C336" s="761"/>
      <c r="D336" s="764"/>
      <c r="E336" s="764"/>
      <c r="F336" s="765"/>
      <c r="G336" s="270" t="s">
        <v>360</v>
      </c>
      <c r="H336" s="271"/>
      <c r="I336" s="276"/>
      <c r="J336" s="276"/>
      <c r="K336" s="276"/>
      <c r="L336" s="277">
        <f>(D333*E333*F333*H336)/1000</f>
        <v>0</v>
      </c>
    </row>
    <row r="337" spans="1:15" ht="15" customHeight="1" x14ac:dyDescent="0.35">
      <c r="A337" s="761" t="s">
        <v>68</v>
      </c>
      <c r="B337" s="761" t="s">
        <v>68</v>
      </c>
      <c r="C337" s="761" t="s">
        <v>363</v>
      </c>
      <c r="D337" s="764"/>
      <c r="E337" s="764"/>
      <c r="F337" s="765"/>
      <c r="G337" s="270" t="s">
        <v>357</v>
      </c>
      <c r="H337" s="271"/>
      <c r="I337" s="275">
        <f>(D337*E337*F337*H337)/1000</f>
        <v>0</v>
      </c>
      <c r="J337" s="276"/>
      <c r="K337" s="276"/>
      <c r="L337" s="276"/>
    </row>
    <row r="338" spans="1:15" x14ac:dyDescent="0.35">
      <c r="A338" s="761"/>
      <c r="B338" s="761"/>
      <c r="C338" s="761"/>
      <c r="D338" s="764"/>
      <c r="E338" s="764"/>
      <c r="F338" s="765"/>
      <c r="G338" s="270" t="s">
        <v>358</v>
      </c>
      <c r="H338" s="271"/>
      <c r="I338" s="276"/>
      <c r="J338" s="277">
        <f>(D337*E337*F337*H338)/1000</f>
        <v>0</v>
      </c>
      <c r="K338" s="276"/>
      <c r="L338" s="276"/>
      <c r="N338" s="263">
        <v>4</v>
      </c>
      <c r="O338" s="263">
        <f>N313*100+N338</f>
        <v>504</v>
      </c>
    </row>
    <row r="339" spans="1:15" x14ac:dyDescent="0.35">
      <c r="A339" s="761"/>
      <c r="B339" s="761"/>
      <c r="C339" s="761"/>
      <c r="D339" s="764"/>
      <c r="E339" s="764"/>
      <c r="F339" s="765"/>
      <c r="G339" s="270" t="s">
        <v>359</v>
      </c>
      <c r="H339" s="271"/>
      <c r="I339" s="276"/>
      <c r="J339" s="276"/>
      <c r="K339" s="277">
        <f>(D337*E337*F337*H339)/1000</f>
        <v>0</v>
      </c>
      <c r="L339" s="276"/>
    </row>
    <row r="340" spans="1:15" x14ac:dyDescent="0.35">
      <c r="A340" s="761"/>
      <c r="B340" s="761"/>
      <c r="C340" s="761"/>
      <c r="D340" s="764"/>
      <c r="E340" s="764"/>
      <c r="F340" s="765"/>
      <c r="G340" s="270" t="s">
        <v>360</v>
      </c>
      <c r="H340" s="271"/>
      <c r="I340" s="276"/>
      <c r="J340" s="276"/>
      <c r="K340" s="276"/>
      <c r="L340" s="277">
        <f>(D337*E337*F337*H340)/1000</f>
        <v>0</v>
      </c>
    </row>
    <row r="341" spans="1:15" ht="15" customHeight="1" x14ac:dyDescent="0.35">
      <c r="A341" s="761" t="s">
        <v>68</v>
      </c>
      <c r="B341" s="761" t="s">
        <v>68</v>
      </c>
      <c r="C341" s="761" t="s">
        <v>364</v>
      </c>
      <c r="D341" s="764"/>
      <c r="E341" s="764"/>
      <c r="F341" s="765"/>
      <c r="G341" s="270" t="s">
        <v>357</v>
      </c>
      <c r="H341" s="271"/>
      <c r="I341" s="275">
        <f>(D341*E341*F341*H341)/1000</f>
        <v>0</v>
      </c>
      <c r="J341" s="276"/>
      <c r="K341" s="276"/>
      <c r="L341" s="276"/>
    </row>
    <row r="342" spans="1:15" x14ac:dyDescent="0.35">
      <c r="A342" s="761"/>
      <c r="B342" s="761"/>
      <c r="C342" s="761"/>
      <c r="D342" s="764"/>
      <c r="E342" s="764"/>
      <c r="F342" s="765"/>
      <c r="G342" s="270" t="s">
        <v>358</v>
      </c>
      <c r="H342" s="271"/>
      <c r="I342" s="276"/>
      <c r="J342" s="277">
        <f>(D341*E341*F341*H342)/1000</f>
        <v>0</v>
      </c>
      <c r="K342" s="276"/>
      <c r="L342" s="276"/>
      <c r="N342" s="263">
        <v>5</v>
      </c>
      <c r="O342" s="263">
        <f>N313*100+N342</f>
        <v>505</v>
      </c>
    </row>
    <row r="343" spans="1:15" x14ac:dyDescent="0.35">
      <c r="A343" s="761"/>
      <c r="B343" s="761"/>
      <c r="C343" s="761"/>
      <c r="D343" s="764"/>
      <c r="E343" s="764"/>
      <c r="F343" s="765"/>
      <c r="G343" s="270" t="s">
        <v>359</v>
      </c>
      <c r="H343" s="271"/>
      <c r="I343" s="276"/>
      <c r="J343" s="276"/>
      <c r="K343" s="277">
        <f>(D341*E341*F341*H343)/1000</f>
        <v>0</v>
      </c>
      <c r="L343" s="276"/>
    </row>
    <row r="344" spans="1:15" x14ac:dyDescent="0.35">
      <c r="A344" s="761"/>
      <c r="B344" s="761"/>
      <c r="C344" s="761"/>
      <c r="D344" s="764"/>
      <c r="E344" s="764"/>
      <c r="F344" s="765"/>
      <c r="G344" s="270" t="s">
        <v>360</v>
      </c>
      <c r="H344" s="271"/>
      <c r="I344" s="276"/>
      <c r="J344" s="276"/>
      <c r="K344" s="276"/>
      <c r="L344" s="277">
        <f>(D341*E341*F341*H344)/1000</f>
        <v>0</v>
      </c>
    </row>
    <row r="345" spans="1:15" ht="14.25" customHeight="1" x14ac:dyDescent="0.35">
      <c r="A345" s="761" t="s">
        <v>68</v>
      </c>
      <c r="B345" s="761" t="s">
        <v>68</v>
      </c>
      <c r="C345" s="761" t="s">
        <v>365</v>
      </c>
      <c r="D345" s="764"/>
      <c r="E345" s="764"/>
      <c r="F345" s="765"/>
      <c r="G345" s="270" t="s">
        <v>357</v>
      </c>
      <c r="H345" s="271"/>
      <c r="I345" s="275">
        <f>(D345*E345*F345*H345)/1000</f>
        <v>0</v>
      </c>
      <c r="J345" s="276"/>
      <c r="K345" s="276"/>
      <c r="L345" s="276"/>
    </row>
    <row r="346" spans="1:15" x14ac:dyDescent="0.35">
      <c r="A346" s="761"/>
      <c r="B346" s="761"/>
      <c r="C346" s="761"/>
      <c r="D346" s="764"/>
      <c r="E346" s="764"/>
      <c r="F346" s="765"/>
      <c r="G346" s="270" t="s">
        <v>358</v>
      </c>
      <c r="H346" s="271"/>
      <c r="I346" s="276"/>
      <c r="J346" s="277">
        <f>(D345*E345*F345*H346)/1000</f>
        <v>0</v>
      </c>
      <c r="K346" s="276"/>
      <c r="L346" s="276"/>
      <c r="N346" s="263">
        <v>6</v>
      </c>
      <c r="O346" s="263">
        <f>N313*100+N346</f>
        <v>506</v>
      </c>
    </row>
    <row r="347" spans="1:15" x14ac:dyDescent="0.35">
      <c r="A347" s="761"/>
      <c r="B347" s="761"/>
      <c r="C347" s="761"/>
      <c r="D347" s="764"/>
      <c r="E347" s="764"/>
      <c r="F347" s="765"/>
      <c r="G347" s="270" t="s">
        <v>359</v>
      </c>
      <c r="H347" s="271"/>
      <c r="I347" s="276"/>
      <c r="J347" s="276"/>
      <c r="K347" s="277">
        <f>(D345*E345*F345*H347)/1000</f>
        <v>0</v>
      </c>
      <c r="L347" s="276"/>
    </row>
    <row r="348" spans="1:15" x14ac:dyDescent="0.35">
      <c r="A348" s="761"/>
      <c r="B348" s="761"/>
      <c r="C348" s="761"/>
      <c r="D348" s="764"/>
      <c r="E348" s="764"/>
      <c r="F348" s="765"/>
      <c r="G348" s="270" t="s">
        <v>360</v>
      </c>
      <c r="H348" s="271"/>
      <c r="I348" s="276"/>
      <c r="J348" s="276"/>
      <c r="K348" s="276"/>
      <c r="L348" s="277">
        <f>(D345*E345*F345*H348)/1000</f>
        <v>0</v>
      </c>
    </row>
    <row r="349" spans="1:15" ht="14.25" customHeight="1" x14ac:dyDescent="0.35">
      <c r="A349" s="766" t="s">
        <v>91</v>
      </c>
      <c r="B349" s="766"/>
      <c r="C349" s="766"/>
      <c r="D349" s="767"/>
      <c r="E349" s="767"/>
      <c r="F349" s="767"/>
      <c r="G349" s="768" t="s">
        <v>357</v>
      </c>
      <c r="H349" s="768"/>
      <c r="I349" s="275">
        <f>I325+I329+I333+I337+I341+I345</f>
        <v>0</v>
      </c>
      <c r="J349" s="276"/>
      <c r="K349" s="276"/>
      <c r="L349" s="276"/>
    </row>
    <row r="350" spans="1:15" ht="14.25" customHeight="1" x14ac:dyDescent="0.35">
      <c r="A350" s="766"/>
      <c r="B350" s="766"/>
      <c r="C350" s="766"/>
      <c r="D350" s="767"/>
      <c r="E350" s="767"/>
      <c r="F350" s="767"/>
      <c r="G350" s="768" t="s">
        <v>358</v>
      </c>
      <c r="H350" s="768"/>
      <c r="I350" s="276"/>
      <c r="J350" s="275">
        <f>J326+J330+J334+J338+J342+J346</f>
        <v>0</v>
      </c>
      <c r="K350" s="276"/>
      <c r="L350" s="276"/>
    </row>
    <row r="351" spans="1:15" ht="14.25" customHeight="1" x14ac:dyDescent="0.35">
      <c r="A351" s="766"/>
      <c r="B351" s="766"/>
      <c r="C351" s="766"/>
      <c r="D351" s="767"/>
      <c r="E351" s="767"/>
      <c r="F351" s="767"/>
      <c r="G351" s="768" t="s">
        <v>359</v>
      </c>
      <c r="H351" s="768"/>
      <c r="I351" s="276"/>
      <c r="J351" s="276"/>
      <c r="K351" s="275">
        <f>K327+K331+K335+K339+K343+K347</f>
        <v>0</v>
      </c>
      <c r="L351" s="276"/>
    </row>
    <row r="352" spans="1:15" ht="14.25" customHeight="1" x14ac:dyDescent="0.35">
      <c r="A352" s="766"/>
      <c r="B352" s="766"/>
      <c r="C352" s="766"/>
      <c r="D352" s="767"/>
      <c r="E352" s="767"/>
      <c r="F352" s="767"/>
      <c r="G352" s="768" t="s">
        <v>360</v>
      </c>
      <c r="H352" s="768"/>
      <c r="I352" s="276"/>
      <c r="J352" s="276"/>
      <c r="K352" s="276"/>
      <c r="L352" s="275">
        <f>L328+L332+L336+L340+L344+L348</f>
        <v>0</v>
      </c>
    </row>
    <row r="353" spans="1:14" x14ac:dyDescent="0.35">
      <c r="A353" s="770" t="s">
        <v>366</v>
      </c>
      <c r="B353" s="770"/>
      <c r="C353" s="770"/>
      <c r="D353" s="770"/>
      <c r="E353" s="770"/>
      <c r="F353" s="770"/>
      <c r="G353" s="770"/>
      <c r="H353" s="770"/>
      <c r="I353" s="770"/>
      <c r="J353" s="770"/>
      <c r="K353" s="770"/>
      <c r="L353" s="770"/>
    </row>
    <row r="354" spans="1:14" x14ac:dyDescent="0.35">
      <c r="A354" s="771" t="s">
        <v>367</v>
      </c>
      <c r="B354" s="771"/>
      <c r="C354" s="771"/>
      <c r="D354" s="771"/>
      <c r="E354" s="771"/>
      <c r="F354" s="771"/>
      <c r="G354" s="771"/>
      <c r="H354" s="771"/>
      <c r="I354" s="771"/>
      <c r="J354" s="771"/>
      <c r="K354" s="771"/>
      <c r="L354" s="771"/>
    </row>
    <row r="355" spans="1:14" x14ac:dyDescent="0.35">
      <c r="A355" s="290"/>
      <c r="B355" s="290"/>
      <c r="C355" s="290"/>
      <c r="D355" s="290"/>
      <c r="E355" s="290"/>
      <c r="F355" s="290"/>
      <c r="G355" s="290"/>
      <c r="H355" s="290"/>
      <c r="I355" s="290"/>
      <c r="J355" s="290"/>
      <c r="K355" s="290"/>
      <c r="L355" s="290"/>
    </row>
    <row r="356" spans="1:14" x14ac:dyDescent="0.35">
      <c r="A356" s="290"/>
      <c r="B356" s="290"/>
      <c r="C356" s="290"/>
      <c r="D356" s="290"/>
      <c r="E356" s="290"/>
      <c r="F356" s="290"/>
      <c r="G356" s="290"/>
      <c r="H356" s="290"/>
      <c r="I356" s="290"/>
      <c r="J356" s="290"/>
      <c r="K356" s="290"/>
      <c r="L356" s="290"/>
    </row>
    <row r="357" spans="1:14" x14ac:dyDescent="0.35">
      <c r="A357" s="753" t="s">
        <v>23</v>
      </c>
      <c r="B357" s="753"/>
      <c r="C357" s="754">
        <f>Presentación!$C$3</f>
        <v>1990</v>
      </c>
      <c r="D357" s="754"/>
      <c r="E357" s="754"/>
      <c r="F357" s="754"/>
      <c r="G357" s="754"/>
      <c r="H357" s="754"/>
      <c r="I357" s="754"/>
      <c r="J357" s="754"/>
      <c r="K357" s="754"/>
      <c r="L357" s="754"/>
    </row>
    <row r="358" spans="1:14" x14ac:dyDescent="0.35">
      <c r="A358" s="755" t="s">
        <v>24</v>
      </c>
      <c r="B358" s="755"/>
      <c r="C358" s="756" t="s">
        <v>100</v>
      </c>
      <c r="D358" s="756"/>
      <c r="E358" s="756"/>
      <c r="F358" s="756"/>
      <c r="G358" s="756"/>
      <c r="H358" s="756"/>
      <c r="I358" s="756"/>
      <c r="J358" s="756"/>
      <c r="K358" s="756"/>
      <c r="L358" s="756"/>
      <c r="N358" s="263">
        <v>13</v>
      </c>
    </row>
    <row r="359" spans="1:14" ht="14.25" customHeight="1" x14ac:dyDescent="0.35">
      <c r="A359" s="757" t="s">
        <v>5</v>
      </c>
      <c r="B359" s="757"/>
      <c r="C359" s="758" t="s">
        <v>26</v>
      </c>
      <c r="D359" s="758"/>
      <c r="E359" s="758"/>
      <c r="F359" s="758"/>
      <c r="G359" s="758"/>
      <c r="H359" s="758"/>
      <c r="I359" s="758"/>
      <c r="J359" s="758"/>
      <c r="K359" s="758"/>
      <c r="L359" s="758"/>
    </row>
    <row r="360" spans="1:14" ht="14.25" customHeight="1" x14ac:dyDescent="0.35">
      <c r="A360" s="757" t="s">
        <v>27</v>
      </c>
      <c r="B360" s="757"/>
      <c r="C360" s="758" t="s">
        <v>322</v>
      </c>
      <c r="D360" s="758"/>
      <c r="E360" s="758"/>
      <c r="F360" s="758"/>
      <c r="G360" s="758"/>
      <c r="H360" s="758"/>
      <c r="I360" s="758"/>
      <c r="J360" s="758"/>
      <c r="K360" s="758"/>
      <c r="L360" s="758"/>
    </row>
    <row r="361" spans="1:14" ht="14.25" customHeight="1" x14ac:dyDescent="0.35">
      <c r="A361" s="757" t="s">
        <v>29</v>
      </c>
      <c r="B361" s="757"/>
      <c r="C361" s="758" t="s">
        <v>323</v>
      </c>
      <c r="D361" s="758"/>
      <c r="E361" s="758"/>
      <c r="F361" s="758"/>
      <c r="G361" s="758"/>
      <c r="H361" s="758"/>
      <c r="I361" s="758"/>
      <c r="J361" s="758"/>
      <c r="K361" s="758"/>
      <c r="L361" s="758"/>
    </row>
    <row r="362" spans="1:14" ht="14.25" customHeight="1" x14ac:dyDescent="0.35">
      <c r="A362" s="757" t="s">
        <v>31</v>
      </c>
      <c r="B362" s="757"/>
      <c r="C362" s="758" t="s">
        <v>262</v>
      </c>
      <c r="D362" s="758"/>
      <c r="E362" s="758"/>
      <c r="F362" s="758"/>
      <c r="G362" s="758"/>
      <c r="H362" s="758"/>
      <c r="I362" s="758"/>
      <c r="J362" s="758"/>
      <c r="K362" s="758"/>
      <c r="L362" s="758"/>
    </row>
    <row r="363" spans="1:14" ht="14.25" customHeight="1" x14ac:dyDescent="0.35">
      <c r="A363" s="759" t="s">
        <v>33</v>
      </c>
      <c r="B363" s="759"/>
      <c r="C363" s="264" t="s">
        <v>34</v>
      </c>
      <c r="D363" s="760" t="s">
        <v>324</v>
      </c>
      <c r="E363" s="760"/>
      <c r="F363" s="760"/>
      <c r="G363" s="760"/>
      <c r="H363" s="760"/>
      <c r="I363" s="760"/>
      <c r="J363" s="760"/>
      <c r="K363" s="760"/>
      <c r="L363" s="760"/>
    </row>
    <row r="364" spans="1:14" ht="36" customHeight="1" x14ac:dyDescent="0.35">
      <c r="A364" s="761" t="s">
        <v>37</v>
      </c>
      <c r="B364" s="761"/>
      <c r="C364" s="761" t="s">
        <v>325</v>
      </c>
      <c r="D364" s="266" t="s">
        <v>326</v>
      </c>
      <c r="E364" s="266" t="s">
        <v>327</v>
      </c>
      <c r="F364" s="266" t="s">
        <v>328</v>
      </c>
      <c r="G364" s="762" t="s">
        <v>329</v>
      </c>
      <c r="H364" s="762"/>
      <c r="I364" s="266" t="s">
        <v>330</v>
      </c>
      <c r="J364" s="266" t="s">
        <v>331</v>
      </c>
      <c r="K364" s="266" t="s">
        <v>332</v>
      </c>
      <c r="L364" s="266" t="s">
        <v>333</v>
      </c>
    </row>
    <row r="365" spans="1:14" ht="14.25" customHeight="1" x14ac:dyDescent="0.35">
      <c r="A365" s="761" t="s">
        <v>46</v>
      </c>
      <c r="B365" s="761" t="s">
        <v>47</v>
      </c>
      <c r="C365" s="761"/>
      <c r="D365" s="761" t="s">
        <v>48</v>
      </c>
      <c r="E365" s="761" t="s">
        <v>334</v>
      </c>
      <c r="F365" s="761" t="s">
        <v>276</v>
      </c>
      <c r="G365" s="761" t="s">
        <v>335</v>
      </c>
      <c r="H365" s="761"/>
      <c r="I365" s="761" t="s">
        <v>336</v>
      </c>
      <c r="J365" s="761" t="s">
        <v>337</v>
      </c>
      <c r="K365" s="761" t="s">
        <v>338</v>
      </c>
      <c r="L365" s="761" t="s">
        <v>339</v>
      </c>
    </row>
    <row r="366" spans="1:14" ht="14.25" customHeight="1" x14ac:dyDescent="0.35">
      <c r="A366" s="761"/>
      <c r="B366" s="761"/>
      <c r="C366" s="761"/>
      <c r="D366" s="761"/>
      <c r="E366" s="761"/>
      <c r="F366" s="761"/>
      <c r="G366" s="761" t="s">
        <v>340</v>
      </c>
      <c r="H366" s="761"/>
      <c r="I366" s="761"/>
      <c r="J366" s="761"/>
      <c r="K366" s="761"/>
      <c r="L366" s="761"/>
    </row>
    <row r="367" spans="1:14" ht="14.25" customHeight="1" x14ac:dyDescent="0.35">
      <c r="A367" s="761"/>
      <c r="B367" s="761"/>
      <c r="C367" s="761"/>
      <c r="D367" s="761"/>
      <c r="E367" s="761" t="s">
        <v>341</v>
      </c>
      <c r="F367" s="761" t="s">
        <v>342</v>
      </c>
      <c r="G367" s="761" t="s">
        <v>343</v>
      </c>
      <c r="H367" s="761"/>
      <c r="I367" s="265" t="s">
        <v>344</v>
      </c>
      <c r="J367" s="265" t="s">
        <v>345</v>
      </c>
      <c r="K367" s="265" t="s">
        <v>346</v>
      </c>
      <c r="L367" s="265" t="s">
        <v>347</v>
      </c>
    </row>
    <row r="368" spans="1:14" ht="28" x14ac:dyDescent="0.35">
      <c r="A368" s="761"/>
      <c r="B368" s="761"/>
      <c r="C368" s="761"/>
      <c r="D368" s="761"/>
      <c r="E368" s="761"/>
      <c r="F368" s="761"/>
      <c r="G368" s="761"/>
      <c r="H368" s="761"/>
      <c r="I368" s="265" t="s">
        <v>348</v>
      </c>
      <c r="J368" s="265" t="s">
        <v>348</v>
      </c>
      <c r="K368" s="265" t="s">
        <v>348</v>
      </c>
      <c r="L368" s="265" t="s">
        <v>348</v>
      </c>
    </row>
    <row r="369" spans="1:15" ht="14.25" customHeight="1" x14ac:dyDescent="0.35">
      <c r="A369" s="761"/>
      <c r="B369" s="761"/>
      <c r="C369" s="761"/>
      <c r="D369" s="267" t="s">
        <v>61</v>
      </c>
      <c r="E369" s="267" t="s">
        <v>349</v>
      </c>
      <c r="F369" s="267" t="s">
        <v>350</v>
      </c>
      <c r="G369" s="763" t="s">
        <v>351</v>
      </c>
      <c r="H369" s="763"/>
      <c r="I369" s="267" t="s">
        <v>352</v>
      </c>
      <c r="J369" s="267" t="s">
        <v>353</v>
      </c>
      <c r="K369" s="267" t="s">
        <v>354</v>
      </c>
      <c r="L369" s="267" t="s">
        <v>355</v>
      </c>
    </row>
    <row r="370" spans="1:15" ht="15" customHeight="1" x14ac:dyDescent="0.35">
      <c r="A370" s="761" t="s">
        <v>68</v>
      </c>
      <c r="B370" s="761" t="s">
        <v>68</v>
      </c>
      <c r="C370" s="761" t="s">
        <v>356</v>
      </c>
      <c r="D370" s="764"/>
      <c r="E370" s="764"/>
      <c r="F370" s="765"/>
      <c r="G370" s="270" t="s">
        <v>357</v>
      </c>
      <c r="H370" s="271"/>
      <c r="I370" s="275">
        <f>(D370*E370*F370*H370)/1000</f>
        <v>0</v>
      </c>
      <c r="J370" s="276"/>
      <c r="K370" s="276"/>
      <c r="L370" s="276"/>
    </row>
    <row r="371" spans="1:15" x14ac:dyDescent="0.35">
      <c r="A371" s="761"/>
      <c r="B371" s="761"/>
      <c r="C371" s="761"/>
      <c r="D371" s="764"/>
      <c r="E371" s="764"/>
      <c r="F371" s="765"/>
      <c r="G371" s="270" t="s">
        <v>358</v>
      </c>
      <c r="H371" s="271"/>
      <c r="I371" s="276"/>
      <c r="J371" s="277">
        <f>(D370*E370*F370*H371)/1000</f>
        <v>0</v>
      </c>
      <c r="K371" s="276"/>
      <c r="L371" s="276"/>
      <c r="N371" s="263">
        <v>1</v>
      </c>
      <c r="O371" s="263">
        <f>N358*100+N371</f>
        <v>1301</v>
      </c>
    </row>
    <row r="372" spans="1:15" x14ac:dyDescent="0.35">
      <c r="A372" s="761"/>
      <c r="B372" s="761"/>
      <c r="C372" s="761"/>
      <c r="D372" s="764"/>
      <c r="E372" s="764"/>
      <c r="F372" s="765"/>
      <c r="G372" s="270" t="s">
        <v>359</v>
      </c>
      <c r="H372" s="271"/>
      <c r="I372" s="276"/>
      <c r="J372" s="276"/>
      <c r="K372" s="277">
        <f>(D370*E370*F370*H372)/1000</f>
        <v>0</v>
      </c>
      <c r="L372" s="276"/>
    </row>
    <row r="373" spans="1:15" x14ac:dyDescent="0.35">
      <c r="A373" s="761"/>
      <c r="B373" s="761"/>
      <c r="C373" s="761"/>
      <c r="D373" s="764"/>
      <c r="E373" s="764"/>
      <c r="F373" s="765"/>
      <c r="G373" s="270" t="s">
        <v>360</v>
      </c>
      <c r="H373" s="271"/>
      <c r="I373" s="276"/>
      <c r="J373" s="276"/>
      <c r="K373" s="276"/>
      <c r="L373" s="277">
        <f>(D370*E370*F370*H373)/1000</f>
        <v>0</v>
      </c>
    </row>
    <row r="374" spans="1:15" ht="15" customHeight="1" x14ac:dyDescent="0.35">
      <c r="A374" s="761" t="s">
        <v>68</v>
      </c>
      <c r="B374" s="761" t="s">
        <v>68</v>
      </c>
      <c r="C374" s="761" t="s">
        <v>361</v>
      </c>
      <c r="D374" s="764"/>
      <c r="E374" s="764"/>
      <c r="F374" s="769"/>
      <c r="G374" s="270" t="s">
        <v>357</v>
      </c>
      <c r="H374" s="271"/>
      <c r="I374" s="275">
        <f>(D374*E374*F374*H374)/1000</f>
        <v>0</v>
      </c>
      <c r="J374" s="276"/>
      <c r="K374" s="276"/>
      <c r="L374" s="276"/>
    </row>
    <row r="375" spans="1:15" x14ac:dyDescent="0.35">
      <c r="A375" s="761"/>
      <c r="B375" s="761"/>
      <c r="C375" s="761"/>
      <c r="D375" s="764"/>
      <c r="E375" s="764"/>
      <c r="F375" s="769"/>
      <c r="G375" s="270" t="s">
        <v>358</v>
      </c>
      <c r="H375" s="271"/>
      <c r="I375" s="276"/>
      <c r="J375" s="277">
        <f>(D374*E374*F374*H375)/1000</f>
        <v>0</v>
      </c>
      <c r="K375" s="276"/>
      <c r="L375" s="276"/>
      <c r="N375" s="263">
        <v>2</v>
      </c>
      <c r="O375" s="263">
        <f>N358*100+N375</f>
        <v>1302</v>
      </c>
    </row>
    <row r="376" spans="1:15" x14ac:dyDescent="0.35">
      <c r="A376" s="761"/>
      <c r="B376" s="761"/>
      <c r="C376" s="761"/>
      <c r="D376" s="764"/>
      <c r="E376" s="764"/>
      <c r="F376" s="769"/>
      <c r="G376" s="270" t="s">
        <v>359</v>
      </c>
      <c r="H376" s="271"/>
      <c r="I376" s="276"/>
      <c r="J376" s="276"/>
      <c r="K376" s="277">
        <f>(D374*E374*F374*H376)/1000</f>
        <v>0</v>
      </c>
      <c r="L376" s="276"/>
    </row>
    <row r="377" spans="1:15" x14ac:dyDescent="0.35">
      <c r="A377" s="761"/>
      <c r="B377" s="761"/>
      <c r="C377" s="761"/>
      <c r="D377" s="764"/>
      <c r="E377" s="764"/>
      <c r="F377" s="769"/>
      <c r="G377" s="270" t="s">
        <v>360</v>
      </c>
      <c r="H377" s="271"/>
      <c r="I377" s="276"/>
      <c r="J377" s="276"/>
      <c r="K377" s="276"/>
      <c r="L377" s="277">
        <f>(D374*E374*F374*H377)/1000</f>
        <v>0</v>
      </c>
    </row>
    <row r="378" spans="1:15" ht="15" customHeight="1" x14ac:dyDescent="0.35">
      <c r="A378" s="761" t="s">
        <v>68</v>
      </c>
      <c r="B378" s="761" t="s">
        <v>68</v>
      </c>
      <c r="C378" s="761" t="s">
        <v>362</v>
      </c>
      <c r="D378" s="764"/>
      <c r="E378" s="764"/>
      <c r="F378" s="765"/>
      <c r="G378" s="270" t="s">
        <v>357</v>
      </c>
      <c r="H378" s="271"/>
      <c r="I378" s="275">
        <f>(D378*E378*F378*H378)/1000</f>
        <v>0</v>
      </c>
      <c r="J378" s="276"/>
      <c r="K378" s="276"/>
      <c r="L378" s="276"/>
    </row>
    <row r="379" spans="1:15" x14ac:dyDescent="0.35">
      <c r="A379" s="761"/>
      <c r="B379" s="761"/>
      <c r="C379" s="761"/>
      <c r="D379" s="764"/>
      <c r="E379" s="764"/>
      <c r="F379" s="765"/>
      <c r="G379" s="270" t="s">
        <v>358</v>
      </c>
      <c r="H379" s="271"/>
      <c r="I379" s="276"/>
      <c r="J379" s="277">
        <f>(D378*E378*F378*H379)/1000</f>
        <v>0</v>
      </c>
      <c r="K379" s="276"/>
      <c r="L379" s="276"/>
      <c r="N379" s="263">
        <v>3</v>
      </c>
      <c r="O379" s="263">
        <f>N358*100+N379</f>
        <v>1303</v>
      </c>
    </row>
    <row r="380" spans="1:15" x14ac:dyDescent="0.35">
      <c r="A380" s="761"/>
      <c r="B380" s="761"/>
      <c r="C380" s="761"/>
      <c r="D380" s="764"/>
      <c r="E380" s="764"/>
      <c r="F380" s="765"/>
      <c r="G380" s="270" t="s">
        <v>359</v>
      </c>
      <c r="H380" s="271"/>
      <c r="I380" s="276"/>
      <c r="J380" s="276"/>
      <c r="K380" s="277">
        <f>(D378*E378*F378*H380)/1000</f>
        <v>0</v>
      </c>
      <c r="L380" s="276"/>
    </row>
    <row r="381" spans="1:15" x14ac:dyDescent="0.35">
      <c r="A381" s="761"/>
      <c r="B381" s="761"/>
      <c r="C381" s="761"/>
      <c r="D381" s="764"/>
      <c r="E381" s="764"/>
      <c r="F381" s="765"/>
      <c r="G381" s="270" t="s">
        <v>360</v>
      </c>
      <c r="H381" s="271"/>
      <c r="I381" s="276"/>
      <c r="J381" s="276"/>
      <c r="K381" s="276"/>
      <c r="L381" s="277">
        <f>(D378*E378*F378*H381)/1000</f>
        <v>0</v>
      </c>
    </row>
    <row r="382" spans="1:15" ht="15" customHeight="1" x14ac:dyDescent="0.35">
      <c r="A382" s="761" t="s">
        <v>68</v>
      </c>
      <c r="B382" s="761" t="s">
        <v>68</v>
      </c>
      <c r="C382" s="761" t="s">
        <v>363</v>
      </c>
      <c r="D382" s="764"/>
      <c r="E382" s="764"/>
      <c r="F382" s="765"/>
      <c r="G382" s="270" t="s">
        <v>357</v>
      </c>
      <c r="H382" s="271"/>
      <c r="I382" s="275">
        <f>(D382*E382*F382*H382)/1000</f>
        <v>0</v>
      </c>
      <c r="J382" s="276"/>
      <c r="K382" s="276"/>
      <c r="L382" s="276"/>
    </row>
    <row r="383" spans="1:15" x14ac:dyDescent="0.35">
      <c r="A383" s="761"/>
      <c r="B383" s="761"/>
      <c r="C383" s="761"/>
      <c r="D383" s="764"/>
      <c r="E383" s="764"/>
      <c r="F383" s="765"/>
      <c r="G383" s="270" t="s">
        <v>358</v>
      </c>
      <c r="H383" s="271"/>
      <c r="I383" s="276"/>
      <c r="J383" s="277">
        <f>(D382*E382*F382*H383)/1000</f>
        <v>0</v>
      </c>
      <c r="K383" s="276"/>
      <c r="L383" s="276"/>
      <c r="N383" s="263">
        <v>4</v>
      </c>
      <c r="O383" s="263">
        <f>N358*100+N383</f>
        <v>1304</v>
      </c>
    </row>
    <row r="384" spans="1:15" x14ac:dyDescent="0.35">
      <c r="A384" s="761"/>
      <c r="B384" s="761"/>
      <c r="C384" s="761"/>
      <c r="D384" s="764"/>
      <c r="E384" s="764"/>
      <c r="F384" s="765"/>
      <c r="G384" s="270" t="s">
        <v>359</v>
      </c>
      <c r="H384" s="271"/>
      <c r="I384" s="276"/>
      <c r="J384" s="276"/>
      <c r="K384" s="277">
        <f>(D382*E382*F382*H384)/1000</f>
        <v>0</v>
      </c>
      <c r="L384" s="276"/>
    </row>
    <row r="385" spans="1:15" x14ac:dyDescent="0.35">
      <c r="A385" s="761"/>
      <c r="B385" s="761"/>
      <c r="C385" s="761"/>
      <c r="D385" s="764"/>
      <c r="E385" s="764"/>
      <c r="F385" s="765"/>
      <c r="G385" s="270" t="s">
        <v>360</v>
      </c>
      <c r="H385" s="271"/>
      <c r="I385" s="276"/>
      <c r="J385" s="276"/>
      <c r="K385" s="276"/>
      <c r="L385" s="277">
        <f>(D382*E382*F382*H385)/1000</f>
        <v>0</v>
      </c>
    </row>
    <row r="386" spans="1:15" ht="15" customHeight="1" x14ac:dyDescent="0.35">
      <c r="A386" s="761" t="s">
        <v>68</v>
      </c>
      <c r="B386" s="761" t="s">
        <v>68</v>
      </c>
      <c r="C386" s="761" t="s">
        <v>364</v>
      </c>
      <c r="D386" s="764"/>
      <c r="E386" s="764"/>
      <c r="F386" s="765"/>
      <c r="G386" s="270" t="s">
        <v>357</v>
      </c>
      <c r="H386" s="271"/>
      <c r="I386" s="275">
        <f>(D386*E386*F386*H386)/1000</f>
        <v>0</v>
      </c>
      <c r="J386" s="276"/>
      <c r="K386" s="276"/>
      <c r="L386" s="276"/>
    </row>
    <row r="387" spans="1:15" x14ac:dyDescent="0.35">
      <c r="A387" s="761"/>
      <c r="B387" s="761"/>
      <c r="C387" s="761"/>
      <c r="D387" s="764"/>
      <c r="E387" s="764"/>
      <c r="F387" s="765"/>
      <c r="G387" s="270" t="s">
        <v>358</v>
      </c>
      <c r="H387" s="271"/>
      <c r="I387" s="276"/>
      <c r="J387" s="277">
        <f>(D386*E386*F386*H387)/1000</f>
        <v>0</v>
      </c>
      <c r="K387" s="276"/>
      <c r="L387" s="276"/>
      <c r="N387" s="263">
        <v>5</v>
      </c>
      <c r="O387" s="263">
        <f>N358*100+N387</f>
        <v>1305</v>
      </c>
    </row>
    <row r="388" spans="1:15" x14ac:dyDescent="0.35">
      <c r="A388" s="761"/>
      <c r="B388" s="761"/>
      <c r="C388" s="761"/>
      <c r="D388" s="764"/>
      <c r="E388" s="764"/>
      <c r="F388" s="765"/>
      <c r="G388" s="270" t="s">
        <v>359</v>
      </c>
      <c r="H388" s="271"/>
      <c r="I388" s="276"/>
      <c r="J388" s="276"/>
      <c r="K388" s="277">
        <f>(D386*E386*F386*H388)/1000</f>
        <v>0</v>
      </c>
      <c r="L388" s="276"/>
    </row>
    <row r="389" spans="1:15" x14ac:dyDescent="0.35">
      <c r="A389" s="761"/>
      <c r="B389" s="761"/>
      <c r="C389" s="761"/>
      <c r="D389" s="764"/>
      <c r="E389" s="764"/>
      <c r="F389" s="765"/>
      <c r="G389" s="270" t="s">
        <v>360</v>
      </c>
      <c r="H389" s="271"/>
      <c r="I389" s="276"/>
      <c r="J389" s="276"/>
      <c r="K389" s="276"/>
      <c r="L389" s="277">
        <f>(D386*E386*F386*H389)/1000</f>
        <v>0</v>
      </c>
    </row>
    <row r="390" spans="1:15" ht="14.25" customHeight="1" x14ac:dyDescent="0.35">
      <c r="A390" s="761" t="s">
        <v>68</v>
      </c>
      <c r="B390" s="761" t="s">
        <v>68</v>
      </c>
      <c r="C390" s="761" t="s">
        <v>365</v>
      </c>
      <c r="D390" s="764"/>
      <c r="E390" s="764"/>
      <c r="F390" s="765"/>
      <c r="G390" s="270" t="s">
        <v>357</v>
      </c>
      <c r="H390" s="271"/>
      <c r="I390" s="275">
        <f>(D390*E390*F390*H390)/1000</f>
        <v>0</v>
      </c>
      <c r="J390" s="276"/>
      <c r="K390" s="276"/>
      <c r="L390" s="276"/>
    </row>
    <row r="391" spans="1:15" x14ac:dyDescent="0.35">
      <c r="A391" s="761"/>
      <c r="B391" s="761"/>
      <c r="C391" s="761"/>
      <c r="D391" s="764"/>
      <c r="E391" s="764"/>
      <c r="F391" s="765"/>
      <c r="G391" s="270" t="s">
        <v>358</v>
      </c>
      <c r="H391" s="271"/>
      <c r="I391" s="276"/>
      <c r="J391" s="277">
        <f>(D390*E390*F390*H391)/1000</f>
        <v>0</v>
      </c>
      <c r="K391" s="276"/>
      <c r="L391" s="276"/>
      <c r="N391" s="263">
        <v>6</v>
      </c>
      <c r="O391" s="263">
        <f>N358*100+N391</f>
        <v>1306</v>
      </c>
    </row>
    <row r="392" spans="1:15" x14ac:dyDescent="0.35">
      <c r="A392" s="761"/>
      <c r="B392" s="761"/>
      <c r="C392" s="761"/>
      <c r="D392" s="764"/>
      <c r="E392" s="764"/>
      <c r="F392" s="765"/>
      <c r="G392" s="270" t="s">
        <v>359</v>
      </c>
      <c r="H392" s="271"/>
      <c r="I392" s="276"/>
      <c r="J392" s="276"/>
      <c r="K392" s="277">
        <f>(D390*E390*F390*H392)/1000</f>
        <v>0</v>
      </c>
      <c r="L392" s="276"/>
    </row>
    <row r="393" spans="1:15" x14ac:dyDescent="0.35">
      <c r="A393" s="761"/>
      <c r="B393" s="761"/>
      <c r="C393" s="761"/>
      <c r="D393" s="764"/>
      <c r="E393" s="764"/>
      <c r="F393" s="765"/>
      <c r="G393" s="270" t="s">
        <v>360</v>
      </c>
      <c r="H393" s="271"/>
      <c r="I393" s="276"/>
      <c r="J393" s="276"/>
      <c r="K393" s="276"/>
      <c r="L393" s="277">
        <f>(D390*E390*F390*H393)/1000</f>
        <v>0</v>
      </c>
    </row>
    <row r="394" spans="1:15" ht="14.25" customHeight="1" x14ac:dyDescent="0.35">
      <c r="A394" s="766" t="s">
        <v>91</v>
      </c>
      <c r="B394" s="766"/>
      <c r="C394" s="766"/>
      <c r="D394" s="767"/>
      <c r="E394" s="767"/>
      <c r="F394" s="767"/>
      <c r="G394" s="768" t="s">
        <v>357</v>
      </c>
      <c r="H394" s="768"/>
      <c r="I394" s="275">
        <f>I370+I374+I378+I382+I386+I390</f>
        <v>0</v>
      </c>
      <c r="J394" s="276"/>
      <c r="K394" s="276"/>
      <c r="L394" s="276"/>
    </row>
    <row r="395" spans="1:15" ht="14.25" customHeight="1" x14ac:dyDescent="0.35">
      <c r="A395" s="766"/>
      <c r="B395" s="766"/>
      <c r="C395" s="766"/>
      <c r="D395" s="767"/>
      <c r="E395" s="767"/>
      <c r="F395" s="767"/>
      <c r="G395" s="768" t="s">
        <v>358</v>
      </c>
      <c r="H395" s="768"/>
      <c r="I395" s="276"/>
      <c r="J395" s="275">
        <f>J371+J375+J379+J383+J387+J391</f>
        <v>0</v>
      </c>
      <c r="K395" s="276"/>
      <c r="L395" s="276"/>
    </row>
    <row r="396" spans="1:15" ht="14.25" customHeight="1" x14ac:dyDescent="0.35">
      <c r="A396" s="766"/>
      <c r="B396" s="766"/>
      <c r="C396" s="766"/>
      <c r="D396" s="767"/>
      <c r="E396" s="767"/>
      <c r="F396" s="767"/>
      <c r="G396" s="768" t="s">
        <v>359</v>
      </c>
      <c r="H396" s="768"/>
      <c r="I396" s="276"/>
      <c r="J396" s="276"/>
      <c r="K396" s="275">
        <f>K372+K376+K380+K384+K388+K392</f>
        <v>0</v>
      </c>
      <c r="L396" s="276"/>
    </row>
    <row r="397" spans="1:15" ht="14.25" customHeight="1" x14ac:dyDescent="0.35">
      <c r="A397" s="766"/>
      <c r="B397" s="766"/>
      <c r="C397" s="766"/>
      <c r="D397" s="767"/>
      <c r="E397" s="767"/>
      <c r="F397" s="767"/>
      <c r="G397" s="768" t="s">
        <v>360</v>
      </c>
      <c r="H397" s="768"/>
      <c r="I397" s="276"/>
      <c r="J397" s="276"/>
      <c r="K397" s="276"/>
      <c r="L397" s="275">
        <f>L373+L377+L381+L385+L389+L393</f>
        <v>0</v>
      </c>
    </row>
    <row r="398" spans="1:15" x14ac:dyDescent="0.35">
      <c r="A398" s="770" t="s">
        <v>366</v>
      </c>
      <c r="B398" s="770"/>
      <c r="C398" s="770"/>
      <c r="D398" s="770"/>
      <c r="E398" s="770"/>
      <c r="F398" s="770"/>
      <c r="G398" s="770"/>
      <c r="H398" s="770"/>
      <c r="I398" s="770"/>
      <c r="J398" s="770"/>
      <c r="K398" s="770"/>
      <c r="L398" s="770"/>
    </row>
    <row r="399" spans="1:15" x14ac:dyDescent="0.35">
      <c r="A399" s="771" t="s">
        <v>367</v>
      </c>
      <c r="B399" s="771"/>
      <c r="C399" s="771"/>
      <c r="D399" s="771"/>
      <c r="E399" s="771"/>
      <c r="F399" s="771"/>
      <c r="G399" s="771"/>
      <c r="H399" s="771"/>
      <c r="I399" s="771"/>
      <c r="J399" s="771"/>
      <c r="K399" s="771"/>
      <c r="L399" s="771"/>
    </row>
    <row r="400" spans="1:15" x14ac:dyDescent="0.35">
      <c r="A400" s="290"/>
      <c r="B400" s="290"/>
      <c r="C400" s="290"/>
      <c r="D400" s="290"/>
      <c r="E400" s="290"/>
      <c r="F400" s="290"/>
      <c r="G400" s="290"/>
      <c r="H400" s="290"/>
      <c r="I400" s="290"/>
      <c r="J400" s="290"/>
      <c r="K400" s="290"/>
      <c r="L400" s="290"/>
    </row>
    <row r="401" spans="1:15" x14ac:dyDescent="0.35">
      <c r="A401" s="290"/>
      <c r="B401" s="290"/>
      <c r="C401" s="290"/>
      <c r="D401" s="290"/>
      <c r="E401" s="290"/>
      <c r="F401" s="290"/>
      <c r="G401" s="290"/>
      <c r="H401" s="290"/>
      <c r="I401" s="290"/>
      <c r="J401" s="290"/>
      <c r="K401" s="290"/>
      <c r="L401" s="290"/>
    </row>
    <row r="402" spans="1:15" x14ac:dyDescent="0.35">
      <c r="A402" s="753" t="s">
        <v>23</v>
      </c>
      <c r="B402" s="753"/>
      <c r="C402" s="754">
        <f>Presentación!$C$3</f>
        <v>1990</v>
      </c>
      <c r="D402" s="754"/>
      <c r="E402" s="754"/>
      <c r="F402" s="754"/>
      <c r="G402" s="754"/>
      <c r="H402" s="754"/>
      <c r="I402" s="754"/>
      <c r="J402" s="754"/>
      <c r="K402" s="754"/>
      <c r="L402" s="754"/>
    </row>
    <row r="403" spans="1:15" x14ac:dyDescent="0.35">
      <c r="A403" s="755" t="s">
        <v>24</v>
      </c>
      <c r="B403" s="755"/>
      <c r="C403" s="756" t="s">
        <v>101</v>
      </c>
      <c r="D403" s="756"/>
      <c r="E403" s="756"/>
      <c r="F403" s="756"/>
      <c r="G403" s="756"/>
      <c r="H403" s="756"/>
      <c r="I403" s="756"/>
      <c r="J403" s="756"/>
      <c r="K403" s="756"/>
      <c r="L403" s="756"/>
      <c r="N403" s="263">
        <v>6</v>
      </c>
    </row>
    <row r="404" spans="1:15" ht="14.25" customHeight="1" x14ac:dyDescent="0.35">
      <c r="A404" s="757" t="s">
        <v>5</v>
      </c>
      <c r="B404" s="757"/>
      <c r="C404" s="758" t="s">
        <v>26</v>
      </c>
      <c r="D404" s="758"/>
      <c r="E404" s="758"/>
      <c r="F404" s="758"/>
      <c r="G404" s="758"/>
      <c r="H404" s="758"/>
      <c r="I404" s="758"/>
      <c r="J404" s="758"/>
      <c r="K404" s="758"/>
      <c r="L404" s="758"/>
    </row>
    <row r="405" spans="1:15" ht="14.25" customHeight="1" x14ac:dyDescent="0.35">
      <c r="A405" s="757" t="s">
        <v>27</v>
      </c>
      <c r="B405" s="757"/>
      <c r="C405" s="758" t="s">
        <v>322</v>
      </c>
      <c r="D405" s="758"/>
      <c r="E405" s="758"/>
      <c r="F405" s="758"/>
      <c r="G405" s="758"/>
      <c r="H405" s="758"/>
      <c r="I405" s="758"/>
      <c r="J405" s="758"/>
      <c r="K405" s="758"/>
      <c r="L405" s="758"/>
    </row>
    <row r="406" spans="1:15" ht="14.25" customHeight="1" x14ac:dyDescent="0.35">
      <c r="A406" s="757" t="s">
        <v>29</v>
      </c>
      <c r="B406" s="757"/>
      <c r="C406" s="758" t="s">
        <v>323</v>
      </c>
      <c r="D406" s="758"/>
      <c r="E406" s="758"/>
      <c r="F406" s="758"/>
      <c r="G406" s="758"/>
      <c r="H406" s="758"/>
      <c r="I406" s="758"/>
      <c r="J406" s="758"/>
      <c r="K406" s="758"/>
      <c r="L406" s="758"/>
    </row>
    <row r="407" spans="1:15" ht="14.25" customHeight="1" x14ac:dyDescent="0.35">
      <c r="A407" s="757" t="s">
        <v>31</v>
      </c>
      <c r="B407" s="757"/>
      <c r="C407" s="758" t="s">
        <v>262</v>
      </c>
      <c r="D407" s="758"/>
      <c r="E407" s="758"/>
      <c r="F407" s="758"/>
      <c r="G407" s="758"/>
      <c r="H407" s="758"/>
      <c r="I407" s="758"/>
      <c r="J407" s="758"/>
      <c r="K407" s="758"/>
      <c r="L407" s="758"/>
    </row>
    <row r="408" spans="1:15" ht="14.25" customHeight="1" x14ac:dyDescent="0.35">
      <c r="A408" s="759" t="s">
        <v>33</v>
      </c>
      <c r="B408" s="759"/>
      <c r="C408" s="264" t="s">
        <v>34</v>
      </c>
      <c r="D408" s="760" t="s">
        <v>324</v>
      </c>
      <c r="E408" s="760"/>
      <c r="F408" s="760"/>
      <c r="G408" s="760"/>
      <c r="H408" s="760"/>
      <c r="I408" s="760"/>
      <c r="J408" s="760"/>
      <c r="K408" s="760"/>
      <c r="L408" s="760"/>
    </row>
    <row r="409" spans="1:15" ht="36" customHeight="1" x14ac:dyDescent="0.35">
      <c r="A409" s="761" t="s">
        <v>37</v>
      </c>
      <c r="B409" s="761"/>
      <c r="C409" s="761" t="s">
        <v>325</v>
      </c>
      <c r="D409" s="266" t="s">
        <v>326</v>
      </c>
      <c r="E409" s="266" t="s">
        <v>327</v>
      </c>
      <c r="F409" s="266" t="s">
        <v>328</v>
      </c>
      <c r="G409" s="762" t="s">
        <v>329</v>
      </c>
      <c r="H409" s="762"/>
      <c r="I409" s="266" t="s">
        <v>330</v>
      </c>
      <c r="J409" s="266" t="s">
        <v>331</v>
      </c>
      <c r="K409" s="266" t="s">
        <v>332</v>
      </c>
      <c r="L409" s="266" t="s">
        <v>333</v>
      </c>
    </row>
    <row r="410" spans="1:15" ht="14.25" customHeight="1" x14ac:dyDescent="0.35">
      <c r="A410" s="761" t="s">
        <v>46</v>
      </c>
      <c r="B410" s="761" t="s">
        <v>47</v>
      </c>
      <c r="C410" s="761"/>
      <c r="D410" s="761" t="s">
        <v>48</v>
      </c>
      <c r="E410" s="761" t="s">
        <v>334</v>
      </c>
      <c r="F410" s="761" t="s">
        <v>276</v>
      </c>
      <c r="G410" s="761" t="s">
        <v>335</v>
      </c>
      <c r="H410" s="761"/>
      <c r="I410" s="761" t="s">
        <v>336</v>
      </c>
      <c r="J410" s="761" t="s">
        <v>337</v>
      </c>
      <c r="K410" s="761" t="s">
        <v>338</v>
      </c>
      <c r="L410" s="761" t="s">
        <v>339</v>
      </c>
    </row>
    <row r="411" spans="1:15" ht="14.25" customHeight="1" x14ac:dyDescent="0.35">
      <c r="A411" s="761"/>
      <c r="B411" s="761"/>
      <c r="C411" s="761"/>
      <c r="D411" s="761"/>
      <c r="E411" s="761"/>
      <c r="F411" s="761"/>
      <c r="G411" s="761" t="s">
        <v>340</v>
      </c>
      <c r="H411" s="761"/>
      <c r="I411" s="761"/>
      <c r="J411" s="761"/>
      <c r="K411" s="761"/>
      <c r="L411" s="761"/>
    </row>
    <row r="412" spans="1:15" ht="14.25" customHeight="1" x14ac:dyDescent="0.35">
      <c r="A412" s="761"/>
      <c r="B412" s="761"/>
      <c r="C412" s="761"/>
      <c r="D412" s="761"/>
      <c r="E412" s="761" t="s">
        <v>341</v>
      </c>
      <c r="F412" s="761" t="s">
        <v>342</v>
      </c>
      <c r="G412" s="761" t="s">
        <v>343</v>
      </c>
      <c r="H412" s="761"/>
      <c r="I412" s="265" t="s">
        <v>344</v>
      </c>
      <c r="J412" s="265" t="s">
        <v>345</v>
      </c>
      <c r="K412" s="265" t="s">
        <v>346</v>
      </c>
      <c r="L412" s="265" t="s">
        <v>347</v>
      </c>
    </row>
    <row r="413" spans="1:15" ht="28" x14ac:dyDescent="0.35">
      <c r="A413" s="761"/>
      <c r="B413" s="761"/>
      <c r="C413" s="761"/>
      <c r="D413" s="761"/>
      <c r="E413" s="761"/>
      <c r="F413" s="761"/>
      <c r="G413" s="761"/>
      <c r="H413" s="761"/>
      <c r="I413" s="265" t="s">
        <v>348</v>
      </c>
      <c r="J413" s="265" t="s">
        <v>348</v>
      </c>
      <c r="K413" s="265" t="s">
        <v>348</v>
      </c>
      <c r="L413" s="265" t="s">
        <v>348</v>
      </c>
    </row>
    <row r="414" spans="1:15" ht="14.25" customHeight="1" x14ac:dyDescent="0.35">
      <c r="A414" s="761"/>
      <c r="B414" s="761"/>
      <c r="C414" s="761"/>
      <c r="D414" s="267" t="s">
        <v>61</v>
      </c>
      <c r="E414" s="267" t="s">
        <v>349</v>
      </c>
      <c r="F414" s="267" t="s">
        <v>350</v>
      </c>
      <c r="G414" s="763" t="s">
        <v>351</v>
      </c>
      <c r="H414" s="763"/>
      <c r="I414" s="267" t="s">
        <v>352</v>
      </c>
      <c r="J414" s="267" t="s">
        <v>353</v>
      </c>
      <c r="K414" s="267" t="s">
        <v>354</v>
      </c>
      <c r="L414" s="267" t="s">
        <v>355</v>
      </c>
    </row>
    <row r="415" spans="1:15" ht="15" customHeight="1" x14ac:dyDescent="0.35">
      <c r="A415" s="761" t="s">
        <v>68</v>
      </c>
      <c r="B415" s="761" t="s">
        <v>68</v>
      </c>
      <c r="C415" s="761" t="s">
        <v>356</v>
      </c>
      <c r="D415" s="764"/>
      <c r="E415" s="764"/>
      <c r="F415" s="765"/>
      <c r="G415" s="270" t="s">
        <v>357</v>
      </c>
      <c r="H415" s="271"/>
      <c r="I415" s="275">
        <f>(D415*E415*F415*H415)/1000</f>
        <v>0</v>
      </c>
      <c r="J415" s="276"/>
      <c r="K415" s="276"/>
      <c r="L415" s="276"/>
    </row>
    <row r="416" spans="1:15" x14ac:dyDescent="0.35">
      <c r="A416" s="761"/>
      <c r="B416" s="761"/>
      <c r="C416" s="761"/>
      <c r="D416" s="764"/>
      <c r="E416" s="764"/>
      <c r="F416" s="765"/>
      <c r="G416" s="270" t="s">
        <v>358</v>
      </c>
      <c r="H416" s="271"/>
      <c r="I416" s="276"/>
      <c r="J416" s="277">
        <f>(D415*E415*F415*H416)/1000</f>
        <v>0</v>
      </c>
      <c r="K416" s="276"/>
      <c r="L416" s="276"/>
      <c r="N416" s="263">
        <v>1</v>
      </c>
      <c r="O416" s="263">
        <f>N403*100+N416</f>
        <v>601</v>
      </c>
    </row>
    <row r="417" spans="1:15" x14ac:dyDescent="0.35">
      <c r="A417" s="761"/>
      <c r="B417" s="761"/>
      <c r="C417" s="761"/>
      <c r="D417" s="764"/>
      <c r="E417" s="764"/>
      <c r="F417" s="765"/>
      <c r="G417" s="270" t="s">
        <v>359</v>
      </c>
      <c r="H417" s="271"/>
      <c r="I417" s="276"/>
      <c r="J417" s="276"/>
      <c r="K417" s="277">
        <f>(D415*E415*F415*H417)/1000</f>
        <v>0</v>
      </c>
      <c r="L417" s="276"/>
    </row>
    <row r="418" spans="1:15" x14ac:dyDescent="0.35">
      <c r="A418" s="761"/>
      <c r="B418" s="761"/>
      <c r="C418" s="761"/>
      <c r="D418" s="764"/>
      <c r="E418" s="764"/>
      <c r="F418" s="765"/>
      <c r="G418" s="270" t="s">
        <v>360</v>
      </c>
      <c r="H418" s="271"/>
      <c r="I418" s="276"/>
      <c r="J418" s="276"/>
      <c r="K418" s="276"/>
      <c r="L418" s="277">
        <f>(D415*E415*F415*H418)/1000</f>
        <v>0</v>
      </c>
    </row>
    <row r="419" spans="1:15" ht="15" customHeight="1" x14ac:dyDescent="0.35">
      <c r="A419" s="761" t="s">
        <v>68</v>
      </c>
      <c r="B419" s="761" t="s">
        <v>68</v>
      </c>
      <c r="C419" s="761" t="s">
        <v>361</v>
      </c>
      <c r="D419" s="764"/>
      <c r="E419" s="764"/>
      <c r="F419" s="769"/>
      <c r="G419" s="270" t="s">
        <v>357</v>
      </c>
      <c r="H419" s="271"/>
      <c r="I419" s="275">
        <f>(D419*E419*F419*H419)/1000</f>
        <v>0</v>
      </c>
      <c r="J419" s="276"/>
      <c r="K419" s="276"/>
      <c r="L419" s="276"/>
    </row>
    <row r="420" spans="1:15" x14ac:dyDescent="0.35">
      <c r="A420" s="761"/>
      <c r="B420" s="761"/>
      <c r="C420" s="761"/>
      <c r="D420" s="764"/>
      <c r="E420" s="764"/>
      <c r="F420" s="769"/>
      <c r="G420" s="270" t="s">
        <v>358</v>
      </c>
      <c r="H420" s="271"/>
      <c r="I420" s="276"/>
      <c r="J420" s="277">
        <f>(D419*E419*F419*H420)/1000</f>
        <v>0</v>
      </c>
      <c r="K420" s="276"/>
      <c r="L420" s="276"/>
      <c r="N420" s="263">
        <v>2</v>
      </c>
      <c r="O420" s="263">
        <f>N403*100+N420</f>
        <v>602</v>
      </c>
    </row>
    <row r="421" spans="1:15" x14ac:dyDescent="0.35">
      <c r="A421" s="761"/>
      <c r="B421" s="761"/>
      <c r="C421" s="761"/>
      <c r="D421" s="764"/>
      <c r="E421" s="764"/>
      <c r="F421" s="769"/>
      <c r="G421" s="270" t="s">
        <v>359</v>
      </c>
      <c r="H421" s="271"/>
      <c r="I421" s="276"/>
      <c r="J421" s="276"/>
      <c r="K421" s="277">
        <f>(D419*E419*F419*H421)/1000</f>
        <v>0</v>
      </c>
      <c r="L421" s="276"/>
    </row>
    <row r="422" spans="1:15" x14ac:dyDescent="0.35">
      <c r="A422" s="761"/>
      <c r="B422" s="761"/>
      <c r="C422" s="761"/>
      <c r="D422" s="764"/>
      <c r="E422" s="764"/>
      <c r="F422" s="769"/>
      <c r="G422" s="270" t="s">
        <v>360</v>
      </c>
      <c r="H422" s="271"/>
      <c r="I422" s="276"/>
      <c r="J422" s="276"/>
      <c r="K422" s="276"/>
      <c r="L422" s="277">
        <f>(D419*E419*F419*H422)/1000</f>
        <v>0</v>
      </c>
    </row>
    <row r="423" spans="1:15" ht="15" customHeight="1" x14ac:dyDescent="0.35">
      <c r="A423" s="761" t="s">
        <v>68</v>
      </c>
      <c r="B423" s="761" t="s">
        <v>68</v>
      </c>
      <c r="C423" s="761" t="s">
        <v>362</v>
      </c>
      <c r="D423" s="764"/>
      <c r="E423" s="764"/>
      <c r="F423" s="765"/>
      <c r="G423" s="270" t="s">
        <v>357</v>
      </c>
      <c r="H423" s="271"/>
      <c r="I423" s="275">
        <f>(D423*E423*F423*H423)/1000</f>
        <v>0</v>
      </c>
      <c r="J423" s="276"/>
      <c r="K423" s="276"/>
      <c r="L423" s="276"/>
    </row>
    <row r="424" spans="1:15" x14ac:dyDescent="0.35">
      <c r="A424" s="761"/>
      <c r="B424" s="761"/>
      <c r="C424" s="761"/>
      <c r="D424" s="764"/>
      <c r="E424" s="764"/>
      <c r="F424" s="765"/>
      <c r="G424" s="270" t="s">
        <v>358</v>
      </c>
      <c r="H424" s="271"/>
      <c r="I424" s="276"/>
      <c r="J424" s="277">
        <f>(D423*E423*F423*H424)/1000</f>
        <v>0</v>
      </c>
      <c r="K424" s="276"/>
      <c r="L424" s="276"/>
      <c r="N424" s="263">
        <v>3</v>
      </c>
      <c r="O424" s="263">
        <f>N403*100+N424</f>
        <v>603</v>
      </c>
    </row>
    <row r="425" spans="1:15" x14ac:dyDescent="0.35">
      <c r="A425" s="761"/>
      <c r="B425" s="761"/>
      <c r="C425" s="761"/>
      <c r="D425" s="764"/>
      <c r="E425" s="764"/>
      <c r="F425" s="765"/>
      <c r="G425" s="270" t="s">
        <v>359</v>
      </c>
      <c r="H425" s="271"/>
      <c r="I425" s="276"/>
      <c r="J425" s="276"/>
      <c r="K425" s="277">
        <f>(D423*E423*F423*H425)/1000</f>
        <v>0</v>
      </c>
      <c r="L425" s="276"/>
    </row>
    <row r="426" spans="1:15" x14ac:dyDescent="0.35">
      <c r="A426" s="761"/>
      <c r="B426" s="761"/>
      <c r="C426" s="761"/>
      <c r="D426" s="764"/>
      <c r="E426" s="764"/>
      <c r="F426" s="765"/>
      <c r="G426" s="270" t="s">
        <v>360</v>
      </c>
      <c r="H426" s="271"/>
      <c r="I426" s="276"/>
      <c r="J426" s="276"/>
      <c r="K426" s="276"/>
      <c r="L426" s="277">
        <f>(D423*E423*F423*H426)/1000</f>
        <v>0</v>
      </c>
    </row>
    <row r="427" spans="1:15" ht="15" customHeight="1" x14ac:dyDescent="0.35">
      <c r="A427" s="761" t="s">
        <v>68</v>
      </c>
      <c r="B427" s="761" t="s">
        <v>68</v>
      </c>
      <c r="C427" s="761" t="s">
        <v>363</v>
      </c>
      <c r="D427" s="764"/>
      <c r="E427" s="764"/>
      <c r="F427" s="765"/>
      <c r="G427" s="270" t="s">
        <v>357</v>
      </c>
      <c r="H427" s="271"/>
      <c r="I427" s="275">
        <f>(D427*E427*F427*H427)/1000</f>
        <v>0</v>
      </c>
      <c r="J427" s="276"/>
      <c r="K427" s="276"/>
      <c r="L427" s="276"/>
    </row>
    <row r="428" spans="1:15" x14ac:dyDescent="0.35">
      <c r="A428" s="761"/>
      <c r="B428" s="761"/>
      <c r="C428" s="761"/>
      <c r="D428" s="764"/>
      <c r="E428" s="764"/>
      <c r="F428" s="765"/>
      <c r="G428" s="270" t="s">
        <v>358</v>
      </c>
      <c r="H428" s="271"/>
      <c r="I428" s="276"/>
      <c r="J428" s="277">
        <f>(D427*E427*F427*H428)/1000</f>
        <v>0</v>
      </c>
      <c r="K428" s="276"/>
      <c r="L428" s="276"/>
      <c r="N428" s="263">
        <v>4</v>
      </c>
      <c r="O428" s="263">
        <f>N403*100+N428</f>
        <v>604</v>
      </c>
    </row>
    <row r="429" spans="1:15" x14ac:dyDescent="0.35">
      <c r="A429" s="761"/>
      <c r="B429" s="761"/>
      <c r="C429" s="761"/>
      <c r="D429" s="764"/>
      <c r="E429" s="764"/>
      <c r="F429" s="765"/>
      <c r="G429" s="270" t="s">
        <v>359</v>
      </c>
      <c r="H429" s="271"/>
      <c r="I429" s="276"/>
      <c r="J429" s="276"/>
      <c r="K429" s="277">
        <f>(D427*E427*F427*H429)/1000</f>
        <v>0</v>
      </c>
      <c r="L429" s="276"/>
    </row>
    <row r="430" spans="1:15" x14ac:dyDescent="0.35">
      <c r="A430" s="761"/>
      <c r="B430" s="761"/>
      <c r="C430" s="761"/>
      <c r="D430" s="764"/>
      <c r="E430" s="764"/>
      <c r="F430" s="765"/>
      <c r="G430" s="270" t="s">
        <v>360</v>
      </c>
      <c r="H430" s="271"/>
      <c r="I430" s="276"/>
      <c r="J430" s="276"/>
      <c r="K430" s="276"/>
      <c r="L430" s="277">
        <f>(D427*E427*F427*H430)/1000</f>
        <v>0</v>
      </c>
    </row>
    <row r="431" spans="1:15" ht="15" customHeight="1" x14ac:dyDescent="0.35">
      <c r="A431" s="761" t="s">
        <v>68</v>
      </c>
      <c r="B431" s="761" t="s">
        <v>68</v>
      </c>
      <c r="C431" s="761" t="s">
        <v>364</v>
      </c>
      <c r="D431" s="764"/>
      <c r="E431" s="764"/>
      <c r="F431" s="765"/>
      <c r="G431" s="270" t="s">
        <v>357</v>
      </c>
      <c r="H431" s="271"/>
      <c r="I431" s="275">
        <f>(D431*E431*F431*H431)/1000</f>
        <v>0</v>
      </c>
      <c r="J431" s="276"/>
      <c r="K431" s="276"/>
      <c r="L431" s="276"/>
    </row>
    <row r="432" spans="1:15" x14ac:dyDescent="0.35">
      <c r="A432" s="761"/>
      <c r="B432" s="761"/>
      <c r="C432" s="761"/>
      <c r="D432" s="764"/>
      <c r="E432" s="764"/>
      <c r="F432" s="765"/>
      <c r="G432" s="270" t="s">
        <v>358</v>
      </c>
      <c r="H432" s="271"/>
      <c r="I432" s="276"/>
      <c r="J432" s="277">
        <f>(D431*E431*F431*H432)/1000</f>
        <v>0</v>
      </c>
      <c r="K432" s="276"/>
      <c r="L432" s="276"/>
      <c r="N432" s="263">
        <v>5</v>
      </c>
      <c r="O432" s="263">
        <f>N403*100+N432</f>
        <v>605</v>
      </c>
    </row>
    <row r="433" spans="1:15" x14ac:dyDescent="0.35">
      <c r="A433" s="761"/>
      <c r="B433" s="761"/>
      <c r="C433" s="761"/>
      <c r="D433" s="764"/>
      <c r="E433" s="764"/>
      <c r="F433" s="765"/>
      <c r="G433" s="270" t="s">
        <v>359</v>
      </c>
      <c r="H433" s="271"/>
      <c r="I433" s="276"/>
      <c r="J433" s="276"/>
      <c r="K433" s="277">
        <f>(D431*E431*F431*H433)/1000</f>
        <v>0</v>
      </c>
      <c r="L433" s="276"/>
    </row>
    <row r="434" spans="1:15" x14ac:dyDescent="0.35">
      <c r="A434" s="761"/>
      <c r="B434" s="761"/>
      <c r="C434" s="761"/>
      <c r="D434" s="764"/>
      <c r="E434" s="764"/>
      <c r="F434" s="765"/>
      <c r="G434" s="270" t="s">
        <v>360</v>
      </c>
      <c r="H434" s="271"/>
      <c r="I434" s="276"/>
      <c r="J434" s="276"/>
      <c r="K434" s="276"/>
      <c r="L434" s="277">
        <f>(D431*E431*F431*H434)/1000</f>
        <v>0</v>
      </c>
    </row>
    <row r="435" spans="1:15" ht="14.25" customHeight="1" x14ac:dyDescent="0.35">
      <c r="A435" s="761" t="s">
        <v>68</v>
      </c>
      <c r="B435" s="761" t="s">
        <v>68</v>
      </c>
      <c r="C435" s="761" t="s">
        <v>365</v>
      </c>
      <c r="D435" s="764"/>
      <c r="E435" s="764"/>
      <c r="F435" s="765"/>
      <c r="G435" s="270" t="s">
        <v>357</v>
      </c>
      <c r="H435" s="271"/>
      <c r="I435" s="275">
        <f>(D435*E435*F435*H435)/1000</f>
        <v>0</v>
      </c>
      <c r="J435" s="276"/>
      <c r="K435" s="276"/>
      <c r="L435" s="276"/>
    </row>
    <row r="436" spans="1:15" x14ac:dyDescent="0.35">
      <c r="A436" s="761"/>
      <c r="B436" s="761"/>
      <c r="C436" s="761"/>
      <c r="D436" s="764"/>
      <c r="E436" s="764"/>
      <c r="F436" s="765"/>
      <c r="G436" s="270" t="s">
        <v>358</v>
      </c>
      <c r="H436" s="271"/>
      <c r="I436" s="276"/>
      <c r="J436" s="277">
        <f>(D435*E435*F435*H436)/1000</f>
        <v>0</v>
      </c>
      <c r="K436" s="276"/>
      <c r="L436" s="276"/>
      <c r="N436" s="263">
        <v>6</v>
      </c>
      <c r="O436" s="263">
        <f>N403*100+N436</f>
        <v>606</v>
      </c>
    </row>
    <row r="437" spans="1:15" x14ac:dyDescent="0.35">
      <c r="A437" s="761"/>
      <c r="B437" s="761"/>
      <c r="C437" s="761"/>
      <c r="D437" s="764"/>
      <c r="E437" s="764"/>
      <c r="F437" s="765"/>
      <c r="G437" s="270" t="s">
        <v>359</v>
      </c>
      <c r="H437" s="271"/>
      <c r="I437" s="276"/>
      <c r="J437" s="276"/>
      <c r="K437" s="277">
        <f>(D435*E435*F435*H437)/1000</f>
        <v>0</v>
      </c>
      <c r="L437" s="276"/>
    </row>
    <row r="438" spans="1:15" x14ac:dyDescent="0.35">
      <c r="A438" s="761"/>
      <c r="B438" s="761"/>
      <c r="C438" s="761"/>
      <c r="D438" s="764"/>
      <c r="E438" s="764"/>
      <c r="F438" s="765"/>
      <c r="G438" s="270" t="s">
        <v>360</v>
      </c>
      <c r="H438" s="271"/>
      <c r="I438" s="276"/>
      <c r="J438" s="276"/>
      <c r="K438" s="276"/>
      <c r="L438" s="277">
        <f>(D435*E435*F435*H438)/1000</f>
        <v>0</v>
      </c>
    </row>
    <row r="439" spans="1:15" ht="14.25" customHeight="1" x14ac:dyDescent="0.35">
      <c r="A439" s="766" t="s">
        <v>91</v>
      </c>
      <c r="B439" s="766"/>
      <c r="C439" s="766"/>
      <c r="D439" s="767"/>
      <c r="E439" s="767"/>
      <c r="F439" s="767"/>
      <c r="G439" s="768" t="s">
        <v>357</v>
      </c>
      <c r="H439" s="768"/>
      <c r="I439" s="275">
        <f>I415+I419+I423+I427+I431+I435</f>
        <v>0</v>
      </c>
      <c r="J439" s="276"/>
      <c r="K439" s="276"/>
      <c r="L439" s="276"/>
    </row>
    <row r="440" spans="1:15" ht="14.25" customHeight="1" x14ac:dyDescent="0.35">
      <c r="A440" s="766"/>
      <c r="B440" s="766"/>
      <c r="C440" s="766"/>
      <c r="D440" s="767"/>
      <c r="E440" s="767"/>
      <c r="F440" s="767"/>
      <c r="G440" s="768" t="s">
        <v>358</v>
      </c>
      <c r="H440" s="768"/>
      <c r="I440" s="276"/>
      <c r="J440" s="275">
        <f>J416+J420+J424+J428+J432+J436</f>
        <v>0</v>
      </c>
      <c r="K440" s="276"/>
      <c r="L440" s="276"/>
    </row>
    <row r="441" spans="1:15" ht="14.25" customHeight="1" x14ac:dyDescent="0.35">
      <c r="A441" s="766"/>
      <c r="B441" s="766"/>
      <c r="C441" s="766"/>
      <c r="D441" s="767"/>
      <c r="E441" s="767"/>
      <c r="F441" s="767"/>
      <c r="G441" s="768" t="s">
        <v>359</v>
      </c>
      <c r="H441" s="768"/>
      <c r="I441" s="276"/>
      <c r="J441" s="276"/>
      <c r="K441" s="275">
        <f>K417+K421+K425+K429+K433+K437</f>
        <v>0</v>
      </c>
      <c r="L441" s="276"/>
    </row>
    <row r="442" spans="1:15" ht="14.25" customHeight="1" x14ac:dyDescent="0.35">
      <c r="A442" s="766"/>
      <c r="B442" s="766"/>
      <c r="C442" s="766"/>
      <c r="D442" s="767"/>
      <c r="E442" s="767"/>
      <c r="F442" s="767"/>
      <c r="G442" s="768" t="s">
        <v>360</v>
      </c>
      <c r="H442" s="768"/>
      <c r="I442" s="276"/>
      <c r="J442" s="276"/>
      <c r="K442" s="276"/>
      <c r="L442" s="275">
        <f>L418+L422+L426+L430+L434+L438</f>
        <v>0</v>
      </c>
    </row>
    <row r="443" spans="1:15" x14ac:dyDescent="0.35">
      <c r="A443" s="770" t="s">
        <v>366</v>
      </c>
      <c r="B443" s="770"/>
      <c r="C443" s="770"/>
      <c r="D443" s="770"/>
      <c r="E443" s="770"/>
      <c r="F443" s="770"/>
      <c r="G443" s="770"/>
      <c r="H443" s="770"/>
      <c r="I443" s="770"/>
      <c r="J443" s="770"/>
      <c r="K443" s="770"/>
      <c r="L443" s="770"/>
    </row>
    <row r="444" spans="1:15" x14ac:dyDescent="0.35">
      <c r="A444" s="771" t="s">
        <v>367</v>
      </c>
      <c r="B444" s="771"/>
      <c r="C444" s="771"/>
      <c r="D444" s="771"/>
      <c r="E444" s="771"/>
      <c r="F444" s="771"/>
      <c r="G444" s="771"/>
      <c r="H444" s="771"/>
      <c r="I444" s="771"/>
      <c r="J444" s="771"/>
      <c r="K444" s="771"/>
      <c r="L444" s="771"/>
    </row>
    <row r="445" spans="1:15" x14ac:dyDescent="0.35">
      <c r="A445" s="290"/>
      <c r="B445" s="290"/>
      <c r="C445" s="290"/>
      <c r="D445" s="290"/>
      <c r="E445" s="290"/>
      <c r="F445" s="290"/>
      <c r="G445" s="290"/>
      <c r="H445" s="290"/>
      <c r="I445" s="290"/>
      <c r="J445" s="290"/>
      <c r="K445" s="290"/>
      <c r="L445" s="290"/>
    </row>
    <row r="446" spans="1:15" x14ac:dyDescent="0.35">
      <c r="A446" s="290"/>
      <c r="B446" s="290"/>
      <c r="C446" s="290"/>
      <c r="D446" s="290"/>
      <c r="E446" s="290"/>
      <c r="F446" s="290"/>
      <c r="G446" s="290"/>
      <c r="H446" s="290"/>
      <c r="I446" s="290"/>
      <c r="J446" s="290"/>
      <c r="K446" s="290"/>
      <c r="L446" s="290"/>
    </row>
    <row r="447" spans="1:15" x14ac:dyDescent="0.35">
      <c r="A447" s="753" t="s">
        <v>23</v>
      </c>
      <c r="B447" s="753"/>
      <c r="C447" s="754">
        <f>Presentación!$C$3</f>
        <v>1990</v>
      </c>
      <c r="D447" s="754"/>
      <c r="E447" s="754"/>
      <c r="F447" s="754"/>
      <c r="G447" s="754"/>
      <c r="H447" s="754"/>
      <c r="I447" s="754"/>
      <c r="J447" s="754"/>
      <c r="K447" s="754"/>
      <c r="L447" s="754"/>
    </row>
    <row r="448" spans="1:15" x14ac:dyDescent="0.35">
      <c r="A448" s="755" t="s">
        <v>24</v>
      </c>
      <c r="B448" s="755"/>
      <c r="C448" s="756" t="s">
        <v>102</v>
      </c>
      <c r="D448" s="756"/>
      <c r="E448" s="756"/>
      <c r="F448" s="756"/>
      <c r="G448" s="756"/>
      <c r="H448" s="756"/>
      <c r="I448" s="756"/>
      <c r="J448" s="756"/>
      <c r="K448" s="756"/>
      <c r="L448" s="756"/>
      <c r="N448" s="263">
        <v>7</v>
      </c>
    </row>
    <row r="449" spans="1:15" ht="14.25" customHeight="1" x14ac:dyDescent="0.35">
      <c r="A449" s="757" t="s">
        <v>5</v>
      </c>
      <c r="B449" s="757"/>
      <c r="C449" s="758" t="s">
        <v>26</v>
      </c>
      <c r="D449" s="758"/>
      <c r="E449" s="758"/>
      <c r="F449" s="758"/>
      <c r="G449" s="758"/>
      <c r="H449" s="758"/>
      <c r="I449" s="758"/>
      <c r="J449" s="758"/>
      <c r="K449" s="758"/>
      <c r="L449" s="758"/>
    </row>
    <row r="450" spans="1:15" ht="14.25" customHeight="1" x14ac:dyDescent="0.35">
      <c r="A450" s="757" t="s">
        <v>27</v>
      </c>
      <c r="B450" s="757"/>
      <c r="C450" s="758" t="s">
        <v>322</v>
      </c>
      <c r="D450" s="758"/>
      <c r="E450" s="758"/>
      <c r="F450" s="758"/>
      <c r="G450" s="758"/>
      <c r="H450" s="758"/>
      <c r="I450" s="758"/>
      <c r="J450" s="758"/>
      <c r="K450" s="758"/>
      <c r="L450" s="758"/>
    </row>
    <row r="451" spans="1:15" ht="14.25" customHeight="1" x14ac:dyDescent="0.35">
      <c r="A451" s="757" t="s">
        <v>29</v>
      </c>
      <c r="B451" s="757"/>
      <c r="C451" s="758" t="s">
        <v>323</v>
      </c>
      <c r="D451" s="758"/>
      <c r="E451" s="758"/>
      <c r="F451" s="758"/>
      <c r="G451" s="758"/>
      <c r="H451" s="758"/>
      <c r="I451" s="758"/>
      <c r="J451" s="758"/>
      <c r="K451" s="758"/>
      <c r="L451" s="758"/>
    </row>
    <row r="452" spans="1:15" ht="14.25" customHeight="1" x14ac:dyDescent="0.35">
      <c r="A452" s="757" t="s">
        <v>31</v>
      </c>
      <c r="B452" s="757"/>
      <c r="C452" s="758" t="s">
        <v>262</v>
      </c>
      <c r="D452" s="758"/>
      <c r="E452" s="758"/>
      <c r="F452" s="758"/>
      <c r="G452" s="758"/>
      <c r="H452" s="758"/>
      <c r="I452" s="758"/>
      <c r="J452" s="758"/>
      <c r="K452" s="758"/>
      <c r="L452" s="758"/>
    </row>
    <row r="453" spans="1:15" ht="14.25" customHeight="1" x14ac:dyDescent="0.35">
      <c r="A453" s="759" t="s">
        <v>33</v>
      </c>
      <c r="B453" s="759"/>
      <c r="C453" s="264" t="s">
        <v>34</v>
      </c>
      <c r="D453" s="760" t="s">
        <v>324</v>
      </c>
      <c r="E453" s="760"/>
      <c r="F453" s="760"/>
      <c r="G453" s="760"/>
      <c r="H453" s="760"/>
      <c r="I453" s="760"/>
      <c r="J453" s="760"/>
      <c r="K453" s="760"/>
      <c r="L453" s="760"/>
    </row>
    <row r="454" spans="1:15" ht="36" customHeight="1" x14ac:dyDescent="0.35">
      <c r="A454" s="761" t="s">
        <v>37</v>
      </c>
      <c r="B454" s="761"/>
      <c r="C454" s="761" t="s">
        <v>325</v>
      </c>
      <c r="D454" s="266" t="s">
        <v>326</v>
      </c>
      <c r="E454" s="266" t="s">
        <v>327</v>
      </c>
      <c r="F454" s="266" t="s">
        <v>328</v>
      </c>
      <c r="G454" s="762" t="s">
        <v>329</v>
      </c>
      <c r="H454" s="762"/>
      <c r="I454" s="266" t="s">
        <v>330</v>
      </c>
      <c r="J454" s="266" t="s">
        <v>331</v>
      </c>
      <c r="K454" s="266" t="s">
        <v>332</v>
      </c>
      <c r="L454" s="266" t="s">
        <v>333</v>
      </c>
    </row>
    <row r="455" spans="1:15" ht="14.25" customHeight="1" x14ac:dyDescent="0.35">
      <c r="A455" s="761" t="s">
        <v>46</v>
      </c>
      <c r="B455" s="761" t="s">
        <v>47</v>
      </c>
      <c r="C455" s="761"/>
      <c r="D455" s="761" t="s">
        <v>48</v>
      </c>
      <c r="E455" s="761" t="s">
        <v>334</v>
      </c>
      <c r="F455" s="761" t="s">
        <v>276</v>
      </c>
      <c r="G455" s="761" t="s">
        <v>335</v>
      </c>
      <c r="H455" s="761"/>
      <c r="I455" s="761" t="s">
        <v>336</v>
      </c>
      <c r="J455" s="761" t="s">
        <v>337</v>
      </c>
      <c r="K455" s="761" t="s">
        <v>338</v>
      </c>
      <c r="L455" s="761" t="s">
        <v>339</v>
      </c>
    </row>
    <row r="456" spans="1:15" ht="14.25" customHeight="1" x14ac:dyDescent="0.35">
      <c r="A456" s="761"/>
      <c r="B456" s="761"/>
      <c r="C456" s="761"/>
      <c r="D456" s="761"/>
      <c r="E456" s="761"/>
      <c r="F456" s="761"/>
      <c r="G456" s="761" t="s">
        <v>340</v>
      </c>
      <c r="H456" s="761"/>
      <c r="I456" s="761"/>
      <c r="J456" s="761"/>
      <c r="K456" s="761"/>
      <c r="L456" s="761"/>
    </row>
    <row r="457" spans="1:15" ht="14.25" customHeight="1" x14ac:dyDescent="0.35">
      <c r="A457" s="761"/>
      <c r="B457" s="761"/>
      <c r="C457" s="761"/>
      <c r="D457" s="761"/>
      <c r="E457" s="761" t="s">
        <v>341</v>
      </c>
      <c r="F457" s="761" t="s">
        <v>342</v>
      </c>
      <c r="G457" s="761" t="s">
        <v>343</v>
      </c>
      <c r="H457" s="761"/>
      <c r="I457" s="265" t="s">
        <v>344</v>
      </c>
      <c r="J457" s="265" t="s">
        <v>345</v>
      </c>
      <c r="K457" s="265" t="s">
        <v>346</v>
      </c>
      <c r="L457" s="265" t="s">
        <v>347</v>
      </c>
    </row>
    <row r="458" spans="1:15" ht="28" x14ac:dyDescent="0.35">
      <c r="A458" s="761"/>
      <c r="B458" s="761"/>
      <c r="C458" s="761"/>
      <c r="D458" s="761"/>
      <c r="E458" s="761"/>
      <c r="F458" s="761"/>
      <c r="G458" s="761"/>
      <c r="H458" s="761"/>
      <c r="I458" s="265" t="s">
        <v>348</v>
      </c>
      <c r="J458" s="265" t="s">
        <v>348</v>
      </c>
      <c r="K458" s="265" t="s">
        <v>348</v>
      </c>
      <c r="L458" s="265" t="s">
        <v>348</v>
      </c>
    </row>
    <row r="459" spans="1:15" ht="14.25" customHeight="1" x14ac:dyDescent="0.35">
      <c r="A459" s="761"/>
      <c r="B459" s="761"/>
      <c r="C459" s="761"/>
      <c r="D459" s="267" t="s">
        <v>61</v>
      </c>
      <c r="E459" s="267" t="s">
        <v>349</v>
      </c>
      <c r="F459" s="267" t="s">
        <v>350</v>
      </c>
      <c r="G459" s="763" t="s">
        <v>351</v>
      </c>
      <c r="H459" s="763"/>
      <c r="I459" s="267" t="s">
        <v>352</v>
      </c>
      <c r="J459" s="267" t="s">
        <v>353</v>
      </c>
      <c r="K459" s="267" t="s">
        <v>354</v>
      </c>
      <c r="L459" s="267" t="s">
        <v>355</v>
      </c>
    </row>
    <row r="460" spans="1:15" ht="15" customHeight="1" x14ac:dyDescent="0.35">
      <c r="A460" s="761" t="s">
        <v>68</v>
      </c>
      <c r="B460" s="761" t="s">
        <v>68</v>
      </c>
      <c r="C460" s="761" t="s">
        <v>356</v>
      </c>
      <c r="D460" s="764"/>
      <c r="E460" s="764"/>
      <c r="F460" s="765"/>
      <c r="G460" s="270" t="s">
        <v>357</v>
      </c>
      <c r="H460" s="271"/>
      <c r="I460" s="275">
        <f>(D460*E460*F460*H460)/1000</f>
        <v>0</v>
      </c>
      <c r="J460" s="276"/>
      <c r="K460" s="276"/>
      <c r="L460" s="276"/>
    </row>
    <row r="461" spans="1:15" x14ac:dyDescent="0.35">
      <c r="A461" s="761"/>
      <c r="B461" s="761"/>
      <c r="C461" s="761"/>
      <c r="D461" s="764"/>
      <c r="E461" s="764"/>
      <c r="F461" s="765"/>
      <c r="G461" s="270" t="s">
        <v>358</v>
      </c>
      <c r="H461" s="271"/>
      <c r="I461" s="276"/>
      <c r="J461" s="277">
        <f>(D460*E460*F460*H461)/1000</f>
        <v>0</v>
      </c>
      <c r="K461" s="276"/>
      <c r="L461" s="276"/>
      <c r="N461" s="263">
        <v>1</v>
      </c>
      <c r="O461" s="263">
        <f>N448*100+N461</f>
        <v>701</v>
      </c>
    </row>
    <row r="462" spans="1:15" x14ac:dyDescent="0.35">
      <c r="A462" s="761"/>
      <c r="B462" s="761"/>
      <c r="C462" s="761"/>
      <c r="D462" s="764"/>
      <c r="E462" s="764"/>
      <c r="F462" s="765"/>
      <c r="G462" s="270" t="s">
        <v>359</v>
      </c>
      <c r="H462" s="271"/>
      <c r="I462" s="276"/>
      <c r="J462" s="276"/>
      <c r="K462" s="277">
        <f>(D460*E460*F460*H462)/1000</f>
        <v>0</v>
      </c>
      <c r="L462" s="276"/>
    </row>
    <row r="463" spans="1:15" x14ac:dyDescent="0.35">
      <c r="A463" s="761"/>
      <c r="B463" s="761"/>
      <c r="C463" s="761"/>
      <c r="D463" s="764"/>
      <c r="E463" s="764"/>
      <c r="F463" s="765"/>
      <c r="G463" s="270" t="s">
        <v>360</v>
      </c>
      <c r="H463" s="271"/>
      <c r="I463" s="276"/>
      <c r="J463" s="276"/>
      <c r="K463" s="276"/>
      <c r="L463" s="277">
        <f>(D460*E460*F460*H463)/1000</f>
        <v>0</v>
      </c>
    </row>
    <row r="464" spans="1:15" ht="15" customHeight="1" x14ac:dyDescent="0.35">
      <c r="A464" s="761" t="s">
        <v>68</v>
      </c>
      <c r="B464" s="761" t="s">
        <v>68</v>
      </c>
      <c r="C464" s="761" t="s">
        <v>361</v>
      </c>
      <c r="D464" s="764"/>
      <c r="E464" s="764"/>
      <c r="F464" s="769"/>
      <c r="G464" s="270" t="s">
        <v>357</v>
      </c>
      <c r="H464" s="271"/>
      <c r="I464" s="275">
        <f>(D464*E464*F464*H464)/1000</f>
        <v>0</v>
      </c>
      <c r="J464" s="276"/>
      <c r="K464" s="276"/>
      <c r="L464" s="276"/>
    </row>
    <row r="465" spans="1:15" x14ac:dyDescent="0.35">
      <c r="A465" s="761"/>
      <c r="B465" s="761"/>
      <c r="C465" s="761"/>
      <c r="D465" s="764"/>
      <c r="E465" s="764"/>
      <c r="F465" s="769"/>
      <c r="G465" s="270" t="s">
        <v>358</v>
      </c>
      <c r="H465" s="271"/>
      <c r="I465" s="276"/>
      <c r="J465" s="277">
        <f>(D464*E464*F464*H465)/1000</f>
        <v>0</v>
      </c>
      <c r="K465" s="276"/>
      <c r="L465" s="276"/>
      <c r="N465" s="263">
        <v>2</v>
      </c>
      <c r="O465" s="263">
        <f>N448*100+N465</f>
        <v>702</v>
      </c>
    </row>
    <row r="466" spans="1:15" x14ac:dyDescent="0.35">
      <c r="A466" s="761"/>
      <c r="B466" s="761"/>
      <c r="C466" s="761"/>
      <c r="D466" s="764"/>
      <c r="E466" s="764"/>
      <c r="F466" s="769"/>
      <c r="G466" s="270" t="s">
        <v>359</v>
      </c>
      <c r="H466" s="271"/>
      <c r="I466" s="276"/>
      <c r="J466" s="276"/>
      <c r="K466" s="277">
        <f>(D464*E464*F464*H466)/1000</f>
        <v>0</v>
      </c>
      <c r="L466" s="276"/>
    </row>
    <row r="467" spans="1:15" x14ac:dyDescent="0.35">
      <c r="A467" s="761"/>
      <c r="B467" s="761"/>
      <c r="C467" s="761"/>
      <c r="D467" s="764"/>
      <c r="E467" s="764"/>
      <c r="F467" s="769"/>
      <c r="G467" s="270" t="s">
        <v>360</v>
      </c>
      <c r="H467" s="271"/>
      <c r="I467" s="276"/>
      <c r="J467" s="276"/>
      <c r="K467" s="276"/>
      <c r="L467" s="277">
        <f>(D464*E464*F464*H467)/1000</f>
        <v>0</v>
      </c>
    </row>
    <row r="468" spans="1:15" ht="15" customHeight="1" x14ac:dyDescent="0.35">
      <c r="A468" s="761" t="s">
        <v>68</v>
      </c>
      <c r="B468" s="761" t="s">
        <v>68</v>
      </c>
      <c r="C468" s="761" t="s">
        <v>362</v>
      </c>
      <c r="D468" s="764"/>
      <c r="E468" s="764"/>
      <c r="F468" s="765"/>
      <c r="G468" s="270" t="s">
        <v>357</v>
      </c>
      <c r="H468" s="271"/>
      <c r="I468" s="275">
        <f>(D468*E468*F468*H468)/1000</f>
        <v>0</v>
      </c>
      <c r="J468" s="276"/>
      <c r="K468" s="276"/>
      <c r="L468" s="276"/>
    </row>
    <row r="469" spans="1:15" x14ac:dyDescent="0.35">
      <c r="A469" s="761"/>
      <c r="B469" s="761"/>
      <c r="C469" s="761"/>
      <c r="D469" s="764"/>
      <c r="E469" s="764"/>
      <c r="F469" s="765"/>
      <c r="G469" s="270" t="s">
        <v>358</v>
      </c>
      <c r="H469" s="271"/>
      <c r="I469" s="276"/>
      <c r="J469" s="277">
        <f>(D468*E468*F468*H469)/1000</f>
        <v>0</v>
      </c>
      <c r="K469" s="276"/>
      <c r="L469" s="276"/>
      <c r="N469" s="263">
        <v>3</v>
      </c>
      <c r="O469" s="263">
        <f>N448*100+N469</f>
        <v>703</v>
      </c>
    </row>
    <row r="470" spans="1:15" x14ac:dyDescent="0.35">
      <c r="A470" s="761"/>
      <c r="B470" s="761"/>
      <c r="C470" s="761"/>
      <c r="D470" s="764"/>
      <c r="E470" s="764"/>
      <c r="F470" s="765"/>
      <c r="G470" s="270" t="s">
        <v>359</v>
      </c>
      <c r="H470" s="271"/>
      <c r="I470" s="276"/>
      <c r="J470" s="276"/>
      <c r="K470" s="277">
        <f>(D468*E468*F468*H470)/1000</f>
        <v>0</v>
      </c>
      <c r="L470" s="276"/>
    </row>
    <row r="471" spans="1:15" x14ac:dyDescent="0.35">
      <c r="A471" s="761"/>
      <c r="B471" s="761"/>
      <c r="C471" s="761"/>
      <c r="D471" s="764"/>
      <c r="E471" s="764"/>
      <c r="F471" s="765"/>
      <c r="G471" s="270" t="s">
        <v>360</v>
      </c>
      <c r="H471" s="271"/>
      <c r="I471" s="276"/>
      <c r="J471" s="276"/>
      <c r="K471" s="276"/>
      <c r="L471" s="277">
        <f>(D468*E468*F468*H471)/1000</f>
        <v>0</v>
      </c>
    </row>
    <row r="472" spans="1:15" ht="15" customHeight="1" x14ac:dyDescent="0.35">
      <c r="A472" s="761" t="s">
        <v>68</v>
      </c>
      <c r="B472" s="761" t="s">
        <v>68</v>
      </c>
      <c r="C472" s="761" t="s">
        <v>363</v>
      </c>
      <c r="D472" s="764"/>
      <c r="E472" s="764"/>
      <c r="F472" s="765"/>
      <c r="G472" s="270" t="s">
        <v>357</v>
      </c>
      <c r="H472" s="271"/>
      <c r="I472" s="275">
        <f>(D472*E472*F472*H472)/1000</f>
        <v>0</v>
      </c>
      <c r="J472" s="276"/>
      <c r="K472" s="276"/>
      <c r="L472" s="276"/>
    </row>
    <row r="473" spans="1:15" x14ac:dyDescent="0.35">
      <c r="A473" s="761"/>
      <c r="B473" s="761"/>
      <c r="C473" s="761"/>
      <c r="D473" s="764"/>
      <c r="E473" s="764"/>
      <c r="F473" s="765"/>
      <c r="G473" s="270" t="s">
        <v>358</v>
      </c>
      <c r="H473" s="271"/>
      <c r="I473" s="276"/>
      <c r="J473" s="277">
        <f>(D472*E472*F472*H473)/1000</f>
        <v>0</v>
      </c>
      <c r="K473" s="276"/>
      <c r="L473" s="276"/>
      <c r="N473" s="263">
        <v>4</v>
      </c>
      <c r="O473" s="263">
        <f>N448*100+N473</f>
        <v>704</v>
      </c>
    </row>
    <row r="474" spans="1:15" x14ac:dyDescent="0.35">
      <c r="A474" s="761"/>
      <c r="B474" s="761"/>
      <c r="C474" s="761"/>
      <c r="D474" s="764"/>
      <c r="E474" s="764"/>
      <c r="F474" s="765"/>
      <c r="G474" s="270" t="s">
        <v>359</v>
      </c>
      <c r="H474" s="271"/>
      <c r="I474" s="276"/>
      <c r="J474" s="276"/>
      <c r="K474" s="277">
        <f>(D472*E472*F472*H474)/1000</f>
        <v>0</v>
      </c>
      <c r="L474" s="276"/>
    </row>
    <row r="475" spans="1:15" x14ac:dyDescent="0.35">
      <c r="A475" s="761"/>
      <c r="B475" s="761"/>
      <c r="C475" s="761"/>
      <c r="D475" s="764"/>
      <c r="E475" s="764"/>
      <c r="F475" s="765"/>
      <c r="G475" s="270" t="s">
        <v>360</v>
      </c>
      <c r="H475" s="271"/>
      <c r="I475" s="276"/>
      <c r="J475" s="276"/>
      <c r="K475" s="276"/>
      <c r="L475" s="277">
        <f>(D472*E472*F472*H475)/1000</f>
        <v>0</v>
      </c>
    </row>
    <row r="476" spans="1:15" ht="15" customHeight="1" x14ac:dyDescent="0.35">
      <c r="A476" s="761" t="s">
        <v>68</v>
      </c>
      <c r="B476" s="761" t="s">
        <v>68</v>
      </c>
      <c r="C476" s="761" t="s">
        <v>364</v>
      </c>
      <c r="D476" s="764"/>
      <c r="E476" s="764"/>
      <c r="F476" s="765"/>
      <c r="G476" s="270" t="s">
        <v>357</v>
      </c>
      <c r="H476" s="271"/>
      <c r="I476" s="275">
        <f>(D476*E476*F476*H476)/1000</f>
        <v>0</v>
      </c>
      <c r="J476" s="276"/>
      <c r="K476" s="276"/>
      <c r="L476" s="276"/>
    </row>
    <row r="477" spans="1:15" x14ac:dyDescent="0.35">
      <c r="A477" s="761"/>
      <c r="B477" s="761"/>
      <c r="C477" s="761"/>
      <c r="D477" s="764"/>
      <c r="E477" s="764"/>
      <c r="F477" s="765"/>
      <c r="G477" s="270" t="s">
        <v>358</v>
      </c>
      <c r="H477" s="271"/>
      <c r="I477" s="276"/>
      <c r="J477" s="277">
        <f>(D476*E476*F476*H477)/1000</f>
        <v>0</v>
      </c>
      <c r="K477" s="276"/>
      <c r="L477" s="276"/>
      <c r="N477" s="263">
        <v>5</v>
      </c>
      <c r="O477" s="263">
        <f>N448*100+N477</f>
        <v>705</v>
      </c>
    </row>
    <row r="478" spans="1:15" x14ac:dyDescent="0.35">
      <c r="A478" s="761"/>
      <c r="B478" s="761"/>
      <c r="C478" s="761"/>
      <c r="D478" s="764"/>
      <c r="E478" s="764"/>
      <c r="F478" s="765"/>
      <c r="G478" s="270" t="s">
        <v>359</v>
      </c>
      <c r="H478" s="271"/>
      <c r="I478" s="276"/>
      <c r="J478" s="276"/>
      <c r="K478" s="277">
        <f>(D476*E476*F476*H478)/1000</f>
        <v>0</v>
      </c>
      <c r="L478" s="276"/>
    </row>
    <row r="479" spans="1:15" x14ac:dyDescent="0.35">
      <c r="A479" s="761"/>
      <c r="B479" s="761"/>
      <c r="C479" s="761"/>
      <c r="D479" s="764"/>
      <c r="E479" s="764"/>
      <c r="F479" s="765"/>
      <c r="G479" s="270" t="s">
        <v>360</v>
      </c>
      <c r="H479" s="271"/>
      <c r="I479" s="276"/>
      <c r="J479" s="276"/>
      <c r="K479" s="276"/>
      <c r="L479" s="277">
        <f>(D476*E476*F476*H479)/1000</f>
        <v>0</v>
      </c>
    </row>
    <row r="480" spans="1:15" ht="14.25" customHeight="1" x14ac:dyDescent="0.35">
      <c r="A480" s="761" t="s">
        <v>68</v>
      </c>
      <c r="B480" s="761" t="s">
        <v>68</v>
      </c>
      <c r="C480" s="761" t="s">
        <v>365</v>
      </c>
      <c r="D480" s="764"/>
      <c r="E480" s="764"/>
      <c r="F480" s="765"/>
      <c r="G480" s="270" t="s">
        <v>357</v>
      </c>
      <c r="H480" s="271"/>
      <c r="I480" s="275">
        <f>(D480*E480*F480*H480)/1000</f>
        <v>0</v>
      </c>
      <c r="J480" s="276"/>
      <c r="K480" s="276"/>
      <c r="L480" s="276"/>
    </row>
    <row r="481" spans="1:15" x14ac:dyDescent="0.35">
      <c r="A481" s="761"/>
      <c r="B481" s="761"/>
      <c r="C481" s="761"/>
      <c r="D481" s="764"/>
      <c r="E481" s="764"/>
      <c r="F481" s="765"/>
      <c r="G481" s="270" t="s">
        <v>358</v>
      </c>
      <c r="H481" s="271"/>
      <c r="I481" s="276"/>
      <c r="J481" s="277">
        <f>(D480*E480*F480*H481)/1000</f>
        <v>0</v>
      </c>
      <c r="K481" s="276"/>
      <c r="L481" s="276"/>
      <c r="N481" s="263">
        <v>6</v>
      </c>
      <c r="O481" s="263">
        <f>N448*100+N481</f>
        <v>706</v>
      </c>
    </row>
    <row r="482" spans="1:15" x14ac:dyDescent="0.35">
      <c r="A482" s="761"/>
      <c r="B482" s="761"/>
      <c r="C482" s="761"/>
      <c r="D482" s="764"/>
      <c r="E482" s="764"/>
      <c r="F482" s="765"/>
      <c r="G482" s="270" t="s">
        <v>359</v>
      </c>
      <c r="H482" s="271"/>
      <c r="I482" s="276"/>
      <c r="J482" s="276"/>
      <c r="K482" s="277">
        <f>(D480*E480*F480*H482)/1000</f>
        <v>0</v>
      </c>
      <c r="L482" s="276"/>
    </row>
    <row r="483" spans="1:15" x14ac:dyDescent="0.35">
      <c r="A483" s="761"/>
      <c r="B483" s="761"/>
      <c r="C483" s="761"/>
      <c r="D483" s="764"/>
      <c r="E483" s="764"/>
      <c r="F483" s="765"/>
      <c r="G483" s="270" t="s">
        <v>360</v>
      </c>
      <c r="H483" s="271"/>
      <c r="I483" s="276"/>
      <c r="J483" s="276"/>
      <c r="K483" s="276"/>
      <c r="L483" s="277">
        <f>(D480*E480*F480*H483)/1000</f>
        <v>0</v>
      </c>
    </row>
    <row r="484" spans="1:15" ht="14.25" customHeight="1" x14ac:dyDescent="0.35">
      <c r="A484" s="766" t="s">
        <v>91</v>
      </c>
      <c r="B484" s="766"/>
      <c r="C484" s="766"/>
      <c r="D484" s="767"/>
      <c r="E484" s="767"/>
      <c r="F484" s="767"/>
      <c r="G484" s="768" t="s">
        <v>357</v>
      </c>
      <c r="H484" s="768"/>
      <c r="I484" s="275">
        <f>I460+I464+I468+I472+I476+I480</f>
        <v>0</v>
      </c>
      <c r="J484" s="276"/>
      <c r="K484" s="276"/>
      <c r="L484" s="276"/>
    </row>
    <row r="485" spans="1:15" ht="14.25" customHeight="1" x14ac:dyDescent="0.35">
      <c r="A485" s="766"/>
      <c r="B485" s="766"/>
      <c r="C485" s="766"/>
      <c r="D485" s="767"/>
      <c r="E485" s="767"/>
      <c r="F485" s="767"/>
      <c r="G485" s="768" t="s">
        <v>358</v>
      </c>
      <c r="H485" s="768"/>
      <c r="I485" s="276"/>
      <c r="J485" s="275">
        <f>J461+J465+J469+J473+J477+J481</f>
        <v>0</v>
      </c>
      <c r="K485" s="276"/>
      <c r="L485" s="276"/>
    </row>
    <row r="486" spans="1:15" ht="14.25" customHeight="1" x14ac:dyDescent="0.35">
      <c r="A486" s="766"/>
      <c r="B486" s="766"/>
      <c r="C486" s="766"/>
      <c r="D486" s="767"/>
      <c r="E486" s="767"/>
      <c r="F486" s="767"/>
      <c r="G486" s="768" t="s">
        <v>359</v>
      </c>
      <c r="H486" s="768"/>
      <c r="I486" s="276"/>
      <c r="J486" s="276"/>
      <c r="K486" s="275">
        <f>K462+K466+K470+K474+K478+K482</f>
        <v>0</v>
      </c>
      <c r="L486" s="276"/>
    </row>
    <row r="487" spans="1:15" ht="14.25" customHeight="1" x14ac:dyDescent="0.35">
      <c r="A487" s="766"/>
      <c r="B487" s="766"/>
      <c r="C487" s="766"/>
      <c r="D487" s="767"/>
      <c r="E487" s="767"/>
      <c r="F487" s="767"/>
      <c r="G487" s="768" t="s">
        <v>360</v>
      </c>
      <c r="H487" s="768"/>
      <c r="I487" s="276"/>
      <c r="J487" s="276"/>
      <c r="K487" s="276"/>
      <c r="L487" s="275">
        <f>L463+L467+L471+L475+L479+L483</f>
        <v>0</v>
      </c>
    </row>
    <row r="488" spans="1:15" x14ac:dyDescent="0.35">
      <c r="A488" s="770" t="s">
        <v>366</v>
      </c>
      <c r="B488" s="770"/>
      <c r="C488" s="770"/>
      <c r="D488" s="770"/>
      <c r="E488" s="770"/>
      <c r="F488" s="770"/>
      <c r="G488" s="770"/>
      <c r="H488" s="770"/>
      <c r="I488" s="770"/>
      <c r="J488" s="770"/>
      <c r="K488" s="770"/>
      <c r="L488" s="770"/>
    </row>
    <row r="489" spans="1:15" x14ac:dyDescent="0.35">
      <c r="A489" s="771" t="s">
        <v>367</v>
      </c>
      <c r="B489" s="771"/>
      <c r="C489" s="771"/>
      <c r="D489" s="771"/>
      <c r="E489" s="771"/>
      <c r="F489" s="771"/>
      <c r="G489" s="771"/>
      <c r="H489" s="771"/>
      <c r="I489" s="771"/>
      <c r="J489" s="771"/>
      <c r="K489" s="771"/>
      <c r="L489" s="771"/>
    </row>
    <row r="490" spans="1:15" x14ac:dyDescent="0.35">
      <c r="A490" s="290"/>
      <c r="B490" s="290"/>
      <c r="C490" s="290"/>
      <c r="D490" s="290"/>
      <c r="E490" s="290"/>
      <c r="F490" s="290"/>
      <c r="G490" s="290"/>
      <c r="H490" s="290"/>
      <c r="I490" s="290"/>
      <c r="J490" s="290"/>
      <c r="K490" s="290"/>
      <c r="L490" s="290"/>
    </row>
    <row r="491" spans="1:15" x14ac:dyDescent="0.35">
      <c r="A491" s="290"/>
      <c r="B491" s="290"/>
      <c r="C491" s="290"/>
      <c r="D491" s="290"/>
      <c r="E491" s="290"/>
      <c r="F491" s="290"/>
      <c r="G491" s="290"/>
      <c r="H491" s="290"/>
      <c r="I491" s="290"/>
      <c r="J491" s="290"/>
      <c r="K491" s="290"/>
      <c r="L491" s="290"/>
    </row>
    <row r="492" spans="1:15" x14ac:dyDescent="0.35">
      <c r="A492" s="753" t="s">
        <v>23</v>
      </c>
      <c r="B492" s="753"/>
      <c r="C492" s="754">
        <f>Presentación!$C$3</f>
        <v>1990</v>
      </c>
      <c r="D492" s="754"/>
      <c r="E492" s="754"/>
      <c r="F492" s="754"/>
      <c r="G492" s="754"/>
      <c r="H492" s="754"/>
      <c r="I492" s="754"/>
      <c r="J492" s="754"/>
      <c r="K492" s="754"/>
      <c r="L492" s="754"/>
    </row>
    <row r="493" spans="1:15" x14ac:dyDescent="0.35">
      <c r="A493" s="755" t="s">
        <v>24</v>
      </c>
      <c r="B493" s="755"/>
      <c r="C493" s="756" t="s">
        <v>138</v>
      </c>
      <c r="D493" s="756"/>
      <c r="E493" s="756"/>
      <c r="F493" s="756"/>
      <c r="G493" s="756"/>
      <c r="H493" s="756"/>
      <c r="I493" s="756"/>
      <c r="J493" s="756"/>
      <c r="K493" s="756"/>
      <c r="L493" s="756"/>
      <c r="N493" s="263">
        <v>16</v>
      </c>
    </row>
    <row r="494" spans="1:15" ht="14.25" customHeight="1" x14ac:dyDescent="0.35">
      <c r="A494" s="757" t="s">
        <v>5</v>
      </c>
      <c r="B494" s="757"/>
      <c r="C494" s="758" t="s">
        <v>26</v>
      </c>
      <c r="D494" s="758"/>
      <c r="E494" s="758"/>
      <c r="F494" s="758"/>
      <c r="G494" s="758"/>
      <c r="H494" s="758"/>
      <c r="I494" s="758"/>
      <c r="J494" s="758"/>
      <c r="K494" s="758"/>
      <c r="L494" s="758"/>
    </row>
    <row r="495" spans="1:15" ht="14.25" customHeight="1" x14ac:dyDescent="0.35">
      <c r="A495" s="757" t="s">
        <v>27</v>
      </c>
      <c r="B495" s="757"/>
      <c r="C495" s="758" t="s">
        <v>322</v>
      </c>
      <c r="D495" s="758"/>
      <c r="E495" s="758"/>
      <c r="F495" s="758"/>
      <c r="G495" s="758"/>
      <c r="H495" s="758"/>
      <c r="I495" s="758"/>
      <c r="J495" s="758"/>
      <c r="K495" s="758"/>
      <c r="L495" s="758"/>
    </row>
    <row r="496" spans="1:15" ht="14.25" customHeight="1" x14ac:dyDescent="0.35">
      <c r="A496" s="757" t="s">
        <v>29</v>
      </c>
      <c r="B496" s="757"/>
      <c r="C496" s="758" t="s">
        <v>323</v>
      </c>
      <c r="D496" s="758"/>
      <c r="E496" s="758"/>
      <c r="F496" s="758"/>
      <c r="G496" s="758"/>
      <c r="H496" s="758"/>
      <c r="I496" s="758"/>
      <c r="J496" s="758"/>
      <c r="K496" s="758"/>
      <c r="L496" s="758"/>
    </row>
    <row r="497" spans="1:15" ht="14.25" customHeight="1" x14ac:dyDescent="0.35">
      <c r="A497" s="757" t="s">
        <v>31</v>
      </c>
      <c r="B497" s="757"/>
      <c r="C497" s="758" t="s">
        <v>262</v>
      </c>
      <c r="D497" s="758"/>
      <c r="E497" s="758"/>
      <c r="F497" s="758"/>
      <c r="G497" s="758"/>
      <c r="H497" s="758"/>
      <c r="I497" s="758"/>
      <c r="J497" s="758"/>
      <c r="K497" s="758"/>
      <c r="L497" s="758"/>
    </row>
    <row r="498" spans="1:15" ht="14.25" customHeight="1" x14ac:dyDescent="0.35">
      <c r="A498" s="759" t="s">
        <v>33</v>
      </c>
      <c r="B498" s="759"/>
      <c r="C498" s="264" t="s">
        <v>34</v>
      </c>
      <c r="D498" s="760" t="s">
        <v>324</v>
      </c>
      <c r="E498" s="760"/>
      <c r="F498" s="760"/>
      <c r="G498" s="760"/>
      <c r="H498" s="760"/>
      <c r="I498" s="760"/>
      <c r="J498" s="760"/>
      <c r="K498" s="760"/>
      <c r="L498" s="760"/>
    </row>
    <row r="499" spans="1:15" ht="36" customHeight="1" x14ac:dyDescent="0.35">
      <c r="A499" s="761" t="s">
        <v>37</v>
      </c>
      <c r="B499" s="761"/>
      <c r="C499" s="761" t="s">
        <v>325</v>
      </c>
      <c r="D499" s="266" t="s">
        <v>326</v>
      </c>
      <c r="E499" s="266" t="s">
        <v>327</v>
      </c>
      <c r="F499" s="266" t="s">
        <v>328</v>
      </c>
      <c r="G499" s="762" t="s">
        <v>329</v>
      </c>
      <c r="H499" s="762"/>
      <c r="I499" s="266" t="s">
        <v>330</v>
      </c>
      <c r="J499" s="266" t="s">
        <v>331</v>
      </c>
      <c r="K499" s="266" t="s">
        <v>332</v>
      </c>
      <c r="L499" s="266" t="s">
        <v>333</v>
      </c>
    </row>
    <row r="500" spans="1:15" ht="14.25" customHeight="1" x14ac:dyDescent="0.35">
      <c r="A500" s="761" t="s">
        <v>46</v>
      </c>
      <c r="B500" s="761" t="s">
        <v>47</v>
      </c>
      <c r="C500" s="761"/>
      <c r="D500" s="761" t="s">
        <v>48</v>
      </c>
      <c r="E500" s="761" t="s">
        <v>334</v>
      </c>
      <c r="F500" s="761" t="s">
        <v>276</v>
      </c>
      <c r="G500" s="761" t="s">
        <v>335</v>
      </c>
      <c r="H500" s="761"/>
      <c r="I500" s="761" t="s">
        <v>336</v>
      </c>
      <c r="J500" s="761" t="s">
        <v>337</v>
      </c>
      <c r="K500" s="761" t="s">
        <v>338</v>
      </c>
      <c r="L500" s="761" t="s">
        <v>339</v>
      </c>
    </row>
    <row r="501" spans="1:15" ht="14.25" customHeight="1" x14ac:dyDescent="0.35">
      <c r="A501" s="761"/>
      <c r="B501" s="761"/>
      <c r="C501" s="761"/>
      <c r="D501" s="761"/>
      <c r="E501" s="761"/>
      <c r="F501" s="761"/>
      <c r="G501" s="761" t="s">
        <v>340</v>
      </c>
      <c r="H501" s="761"/>
      <c r="I501" s="761"/>
      <c r="J501" s="761"/>
      <c r="K501" s="761"/>
      <c r="L501" s="761"/>
    </row>
    <row r="502" spans="1:15" ht="14.25" customHeight="1" x14ac:dyDescent="0.35">
      <c r="A502" s="761"/>
      <c r="B502" s="761"/>
      <c r="C502" s="761"/>
      <c r="D502" s="761"/>
      <c r="E502" s="761" t="s">
        <v>341</v>
      </c>
      <c r="F502" s="761" t="s">
        <v>342</v>
      </c>
      <c r="G502" s="761" t="s">
        <v>343</v>
      </c>
      <c r="H502" s="761"/>
      <c r="I502" s="265" t="s">
        <v>344</v>
      </c>
      <c r="J502" s="265" t="s">
        <v>345</v>
      </c>
      <c r="K502" s="265" t="s">
        <v>346</v>
      </c>
      <c r="L502" s="265" t="s">
        <v>347</v>
      </c>
    </row>
    <row r="503" spans="1:15" ht="28" x14ac:dyDescent="0.35">
      <c r="A503" s="761"/>
      <c r="B503" s="761"/>
      <c r="C503" s="761"/>
      <c r="D503" s="761"/>
      <c r="E503" s="761"/>
      <c r="F503" s="761"/>
      <c r="G503" s="761"/>
      <c r="H503" s="761"/>
      <c r="I503" s="265" t="s">
        <v>348</v>
      </c>
      <c r="J503" s="265" t="s">
        <v>348</v>
      </c>
      <c r="K503" s="265" t="s">
        <v>348</v>
      </c>
      <c r="L503" s="265" t="s">
        <v>348</v>
      </c>
    </row>
    <row r="504" spans="1:15" ht="14.25" customHeight="1" x14ac:dyDescent="0.35">
      <c r="A504" s="761"/>
      <c r="B504" s="761"/>
      <c r="C504" s="761"/>
      <c r="D504" s="267" t="s">
        <v>61</v>
      </c>
      <c r="E504" s="267" t="s">
        <v>349</v>
      </c>
      <c r="F504" s="267" t="s">
        <v>350</v>
      </c>
      <c r="G504" s="763" t="s">
        <v>351</v>
      </c>
      <c r="H504" s="763"/>
      <c r="I504" s="267" t="s">
        <v>352</v>
      </c>
      <c r="J504" s="267" t="s">
        <v>353</v>
      </c>
      <c r="K504" s="267" t="s">
        <v>354</v>
      </c>
      <c r="L504" s="267" t="s">
        <v>355</v>
      </c>
    </row>
    <row r="505" spans="1:15" ht="14.25" customHeight="1" x14ac:dyDescent="0.35">
      <c r="A505" s="761" t="s">
        <v>68</v>
      </c>
      <c r="B505" s="761" t="s">
        <v>68</v>
      </c>
      <c r="C505" s="761" t="s">
        <v>356</v>
      </c>
      <c r="D505" s="764"/>
      <c r="E505" s="764"/>
      <c r="F505" s="765"/>
      <c r="G505" s="270" t="s">
        <v>357</v>
      </c>
      <c r="H505" s="271"/>
      <c r="I505" s="272">
        <f>(D505*E505*F505*H505)/1000</f>
        <v>0</v>
      </c>
      <c r="J505" s="273"/>
      <c r="K505" s="273"/>
      <c r="L505" s="273"/>
    </row>
    <row r="506" spans="1:15" x14ac:dyDescent="0.35">
      <c r="A506" s="761"/>
      <c r="B506" s="761"/>
      <c r="C506" s="761"/>
      <c r="D506" s="764"/>
      <c r="E506" s="764"/>
      <c r="F506" s="765"/>
      <c r="G506" s="270" t="s">
        <v>358</v>
      </c>
      <c r="H506" s="271"/>
      <c r="I506" s="273"/>
      <c r="J506" s="274">
        <f>(D505*E505*F505*H506)/1000</f>
        <v>0</v>
      </c>
      <c r="K506" s="273"/>
      <c r="L506" s="273"/>
      <c r="N506" s="263">
        <v>1</v>
      </c>
      <c r="O506" s="263">
        <f>N493*100+N506</f>
        <v>1601</v>
      </c>
    </row>
    <row r="507" spans="1:15" x14ac:dyDescent="0.35">
      <c r="A507" s="761"/>
      <c r="B507" s="761"/>
      <c r="C507" s="761"/>
      <c r="D507" s="764"/>
      <c r="E507" s="764"/>
      <c r="F507" s="765"/>
      <c r="G507" s="270" t="s">
        <v>359</v>
      </c>
      <c r="H507" s="271"/>
      <c r="I507" s="273"/>
      <c r="J507" s="273"/>
      <c r="K507" s="274">
        <f>(D505*E505*F505*H507)/1000</f>
        <v>0</v>
      </c>
      <c r="L507" s="273"/>
    </row>
    <row r="508" spans="1:15" x14ac:dyDescent="0.35">
      <c r="A508" s="761"/>
      <c r="B508" s="761"/>
      <c r="C508" s="761"/>
      <c r="D508" s="764"/>
      <c r="E508" s="764"/>
      <c r="F508" s="765"/>
      <c r="G508" s="270" t="s">
        <v>360</v>
      </c>
      <c r="H508" s="271"/>
      <c r="I508" s="273"/>
      <c r="J508" s="273"/>
      <c r="K508" s="273"/>
      <c r="L508" s="274">
        <f>(D505*E505*F505*H508)/1000</f>
        <v>0</v>
      </c>
    </row>
    <row r="509" spans="1:15" ht="14.25" customHeight="1" x14ac:dyDescent="0.35">
      <c r="A509" s="761" t="s">
        <v>68</v>
      </c>
      <c r="B509" s="761" t="s">
        <v>68</v>
      </c>
      <c r="C509" s="761" t="s">
        <v>361</v>
      </c>
      <c r="D509" s="764"/>
      <c r="E509" s="764"/>
      <c r="F509" s="769"/>
      <c r="G509" s="270" t="s">
        <v>357</v>
      </c>
      <c r="H509" s="271"/>
      <c r="I509" s="272">
        <f>(D509*E509*F509*H509)/1000</f>
        <v>0</v>
      </c>
      <c r="J509" s="273"/>
      <c r="K509" s="273"/>
      <c r="L509" s="273"/>
    </row>
    <row r="510" spans="1:15" x14ac:dyDescent="0.35">
      <c r="A510" s="761"/>
      <c r="B510" s="761"/>
      <c r="C510" s="761"/>
      <c r="D510" s="764"/>
      <c r="E510" s="764"/>
      <c r="F510" s="769"/>
      <c r="G510" s="270" t="s">
        <v>358</v>
      </c>
      <c r="H510" s="271"/>
      <c r="I510" s="273"/>
      <c r="J510" s="274">
        <f>(D509*E509*F509*H510)/1000</f>
        <v>0</v>
      </c>
      <c r="K510" s="273"/>
      <c r="L510" s="273"/>
      <c r="N510" s="263">
        <v>2</v>
      </c>
      <c r="O510" s="263">
        <f>N493*100+N510</f>
        <v>1602</v>
      </c>
    </row>
    <row r="511" spans="1:15" x14ac:dyDescent="0.35">
      <c r="A511" s="761"/>
      <c r="B511" s="761"/>
      <c r="C511" s="761"/>
      <c r="D511" s="764"/>
      <c r="E511" s="764"/>
      <c r="F511" s="769"/>
      <c r="G511" s="270" t="s">
        <v>359</v>
      </c>
      <c r="H511" s="271"/>
      <c r="I511" s="273"/>
      <c r="J511" s="273"/>
      <c r="K511" s="274">
        <f>(D509*E509*F509*H511)/1000</f>
        <v>0</v>
      </c>
      <c r="L511" s="273"/>
    </row>
    <row r="512" spans="1:15" x14ac:dyDescent="0.35">
      <c r="A512" s="761"/>
      <c r="B512" s="761"/>
      <c r="C512" s="761"/>
      <c r="D512" s="764"/>
      <c r="E512" s="764"/>
      <c r="F512" s="769"/>
      <c r="G512" s="270" t="s">
        <v>360</v>
      </c>
      <c r="H512" s="271"/>
      <c r="I512" s="273"/>
      <c r="J512" s="273"/>
      <c r="K512" s="273"/>
      <c r="L512" s="274">
        <f>(D509*E509*F509*H512)/1000</f>
        <v>0</v>
      </c>
    </row>
    <row r="513" spans="1:15" ht="14.25" customHeight="1" x14ac:dyDescent="0.35">
      <c r="A513" s="761" t="s">
        <v>68</v>
      </c>
      <c r="B513" s="761" t="s">
        <v>68</v>
      </c>
      <c r="C513" s="761" t="s">
        <v>362</v>
      </c>
      <c r="D513" s="764"/>
      <c r="E513" s="764"/>
      <c r="F513" s="765"/>
      <c r="G513" s="270" t="s">
        <v>357</v>
      </c>
      <c r="H513" s="271"/>
      <c r="I513" s="272">
        <f>(D513*E513*F513*H513)/1000</f>
        <v>0</v>
      </c>
      <c r="J513" s="273"/>
      <c r="K513" s="273"/>
      <c r="L513" s="273"/>
    </row>
    <row r="514" spans="1:15" x14ac:dyDescent="0.35">
      <c r="A514" s="761"/>
      <c r="B514" s="761"/>
      <c r="C514" s="761"/>
      <c r="D514" s="764"/>
      <c r="E514" s="764"/>
      <c r="F514" s="765"/>
      <c r="G514" s="270" t="s">
        <v>358</v>
      </c>
      <c r="H514" s="271"/>
      <c r="I514" s="273"/>
      <c r="J514" s="274">
        <f>(D513*E513*F513*H514)/1000</f>
        <v>0</v>
      </c>
      <c r="K514" s="273"/>
      <c r="L514" s="273"/>
      <c r="N514" s="263">
        <v>3</v>
      </c>
      <c r="O514" s="263">
        <f>N493*100+N514</f>
        <v>1603</v>
      </c>
    </row>
    <row r="515" spans="1:15" x14ac:dyDescent="0.35">
      <c r="A515" s="761"/>
      <c r="B515" s="761"/>
      <c r="C515" s="761"/>
      <c r="D515" s="764"/>
      <c r="E515" s="764"/>
      <c r="F515" s="765"/>
      <c r="G515" s="270" t="s">
        <v>359</v>
      </c>
      <c r="H515" s="271"/>
      <c r="I515" s="273"/>
      <c r="J515" s="273"/>
      <c r="K515" s="274">
        <f>(D513*E513*F513*H515)/1000</f>
        <v>0</v>
      </c>
      <c r="L515" s="273"/>
    </row>
    <row r="516" spans="1:15" x14ac:dyDescent="0.35">
      <c r="A516" s="761"/>
      <c r="B516" s="761"/>
      <c r="C516" s="761"/>
      <c r="D516" s="764"/>
      <c r="E516" s="764"/>
      <c r="F516" s="765"/>
      <c r="G516" s="270" t="s">
        <v>360</v>
      </c>
      <c r="H516" s="271"/>
      <c r="I516" s="273"/>
      <c r="J516" s="273"/>
      <c r="K516" s="273"/>
      <c r="L516" s="274">
        <f>(D513*E513*F513*H516)/1000</f>
        <v>0</v>
      </c>
    </row>
    <row r="517" spans="1:15" ht="14.25" customHeight="1" x14ac:dyDescent="0.35">
      <c r="A517" s="761" t="s">
        <v>68</v>
      </c>
      <c r="B517" s="761" t="s">
        <v>68</v>
      </c>
      <c r="C517" s="761" t="s">
        <v>363</v>
      </c>
      <c r="D517" s="764"/>
      <c r="E517" s="764"/>
      <c r="F517" s="765"/>
      <c r="G517" s="270" t="s">
        <v>357</v>
      </c>
      <c r="H517" s="271"/>
      <c r="I517" s="272">
        <f>(D517*E517*F517*H517)/1000</f>
        <v>0</v>
      </c>
      <c r="J517" s="273"/>
      <c r="K517" s="273"/>
      <c r="L517" s="273"/>
    </row>
    <row r="518" spans="1:15" x14ac:dyDescent="0.35">
      <c r="A518" s="761"/>
      <c r="B518" s="761"/>
      <c r="C518" s="761"/>
      <c r="D518" s="764"/>
      <c r="E518" s="764"/>
      <c r="F518" s="765"/>
      <c r="G518" s="270" t="s">
        <v>358</v>
      </c>
      <c r="H518" s="271"/>
      <c r="I518" s="273"/>
      <c r="J518" s="274">
        <f>(D517*E517*F517*H518)/1000</f>
        <v>0</v>
      </c>
      <c r="K518" s="273"/>
      <c r="L518" s="273"/>
      <c r="N518" s="263">
        <v>4</v>
      </c>
      <c r="O518" s="263">
        <f>N493*100+N518</f>
        <v>1604</v>
      </c>
    </row>
    <row r="519" spans="1:15" x14ac:dyDescent="0.35">
      <c r="A519" s="761"/>
      <c r="B519" s="761"/>
      <c r="C519" s="761"/>
      <c r="D519" s="764"/>
      <c r="E519" s="764"/>
      <c r="F519" s="765"/>
      <c r="G519" s="270" t="s">
        <v>359</v>
      </c>
      <c r="H519" s="271"/>
      <c r="I519" s="273"/>
      <c r="J519" s="273"/>
      <c r="K519" s="274">
        <f>(D517*E517*F517*H519)/1000</f>
        <v>0</v>
      </c>
      <c r="L519" s="273"/>
    </row>
    <row r="520" spans="1:15" x14ac:dyDescent="0.35">
      <c r="A520" s="761"/>
      <c r="B520" s="761"/>
      <c r="C520" s="761"/>
      <c r="D520" s="764"/>
      <c r="E520" s="764"/>
      <c r="F520" s="765"/>
      <c r="G520" s="270" t="s">
        <v>360</v>
      </c>
      <c r="H520" s="271"/>
      <c r="I520" s="273"/>
      <c r="J520" s="273"/>
      <c r="K520" s="273"/>
      <c r="L520" s="274">
        <f>(D517*E517*F517*H520)/1000</f>
        <v>0</v>
      </c>
    </row>
    <row r="521" spans="1:15" ht="14.25" customHeight="1" x14ac:dyDescent="0.35">
      <c r="A521" s="761" t="s">
        <v>68</v>
      </c>
      <c r="B521" s="761" t="s">
        <v>68</v>
      </c>
      <c r="C521" s="761" t="s">
        <v>364</v>
      </c>
      <c r="D521" s="764"/>
      <c r="E521" s="764"/>
      <c r="F521" s="765"/>
      <c r="G521" s="270" t="s">
        <v>357</v>
      </c>
      <c r="H521" s="271"/>
      <c r="I521" s="275">
        <f>(D521*E521*F521*H521)/1000</f>
        <v>0</v>
      </c>
      <c r="J521" s="276"/>
      <c r="K521" s="276"/>
      <c r="L521" s="276"/>
    </row>
    <row r="522" spans="1:15" x14ac:dyDescent="0.35">
      <c r="A522" s="761"/>
      <c r="B522" s="761"/>
      <c r="C522" s="761"/>
      <c r="D522" s="764"/>
      <c r="E522" s="764"/>
      <c r="F522" s="765"/>
      <c r="G522" s="270" t="s">
        <v>358</v>
      </c>
      <c r="H522" s="271"/>
      <c r="I522" s="276"/>
      <c r="J522" s="277">
        <f>(D521*E521*F521*H522)/1000</f>
        <v>0</v>
      </c>
      <c r="K522" s="276"/>
      <c r="L522" s="276"/>
      <c r="N522" s="263">
        <v>5</v>
      </c>
      <c r="O522" s="263">
        <f>N493*100+N522</f>
        <v>1605</v>
      </c>
    </row>
    <row r="523" spans="1:15" x14ac:dyDescent="0.35">
      <c r="A523" s="761"/>
      <c r="B523" s="761"/>
      <c r="C523" s="761"/>
      <c r="D523" s="764"/>
      <c r="E523" s="764"/>
      <c r="F523" s="765"/>
      <c r="G523" s="270" t="s">
        <v>359</v>
      </c>
      <c r="H523" s="271"/>
      <c r="I523" s="276"/>
      <c r="J523" s="276"/>
      <c r="K523" s="277">
        <f>(D521*E521*F521*H523)/1000</f>
        <v>0</v>
      </c>
      <c r="L523" s="276"/>
    </row>
    <row r="524" spans="1:15" x14ac:dyDescent="0.35">
      <c r="A524" s="761"/>
      <c r="B524" s="761"/>
      <c r="C524" s="761"/>
      <c r="D524" s="764"/>
      <c r="E524" s="764"/>
      <c r="F524" s="765"/>
      <c r="G524" s="270" t="s">
        <v>360</v>
      </c>
      <c r="H524" s="271"/>
      <c r="I524" s="276"/>
      <c r="J524" s="276"/>
      <c r="K524" s="276"/>
      <c r="L524" s="277">
        <f>(D521*E521*F521*H524)/1000</f>
        <v>0</v>
      </c>
    </row>
    <row r="525" spans="1:15" ht="14.25" customHeight="1" x14ac:dyDescent="0.35">
      <c r="A525" s="761" t="s">
        <v>68</v>
      </c>
      <c r="B525" s="761" t="s">
        <v>68</v>
      </c>
      <c r="C525" s="761" t="s">
        <v>365</v>
      </c>
      <c r="D525" s="764"/>
      <c r="E525" s="764"/>
      <c r="F525" s="765"/>
      <c r="G525" s="270" t="s">
        <v>357</v>
      </c>
      <c r="H525" s="271"/>
      <c r="I525" s="272">
        <f>(D525*E525*F525*H525)/1000</f>
        <v>0</v>
      </c>
      <c r="J525" s="273"/>
      <c r="K525" s="273"/>
      <c r="L525" s="273"/>
    </row>
    <row r="526" spans="1:15" x14ac:dyDescent="0.35">
      <c r="A526" s="761"/>
      <c r="B526" s="761"/>
      <c r="C526" s="761"/>
      <c r="D526" s="764"/>
      <c r="E526" s="764"/>
      <c r="F526" s="765"/>
      <c r="G526" s="270" t="s">
        <v>358</v>
      </c>
      <c r="H526" s="271"/>
      <c r="I526" s="273"/>
      <c r="J526" s="274">
        <f>(D525*E525*F525*H526)/1000</f>
        <v>0</v>
      </c>
      <c r="K526" s="273"/>
      <c r="L526" s="273"/>
      <c r="N526" s="263">
        <v>6</v>
      </c>
      <c r="O526" s="263">
        <f>N493*100+N526</f>
        <v>1606</v>
      </c>
    </row>
    <row r="527" spans="1:15" x14ac:dyDescent="0.35">
      <c r="A527" s="761"/>
      <c r="B527" s="761"/>
      <c r="C527" s="761"/>
      <c r="D527" s="764"/>
      <c r="E527" s="764"/>
      <c r="F527" s="765"/>
      <c r="G527" s="270" t="s">
        <v>359</v>
      </c>
      <c r="H527" s="271"/>
      <c r="I527" s="273"/>
      <c r="J527" s="273"/>
      <c r="K527" s="274">
        <f>(D525*E525*F525*H527)/1000</f>
        <v>0</v>
      </c>
      <c r="L527" s="273"/>
    </row>
    <row r="528" spans="1:15" x14ac:dyDescent="0.35">
      <c r="A528" s="761"/>
      <c r="B528" s="761"/>
      <c r="C528" s="761"/>
      <c r="D528" s="764"/>
      <c r="E528" s="764"/>
      <c r="F528" s="765"/>
      <c r="G528" s="270" t="s">
        <v>360</v>
      </c>
      <c r="H528" s="271"/>
      <c r="I528" s="273"/>
      <c r="J528" s="273"/>
      <c r="K528" s="273"/>
      <c r="L528" s="274">
        <f>(D525*E525*F525*H528)/1000</f>
        <v>0</v>
      </c>
    </row>
    <row r="529" spans="1:14" ht="14.25" customHeight="1" x14ac:dyDescent="0.35">
      <c r="A529" s="766" t="s">
        <v>91</v>
      </c>
      <c r="B529" s="766"/>
      <c r="C529" s="766"/>
      <c r="D529" s="767"/>
      <c r="E529" s="767"/>
      <c r="F529" s="767"/>
      <c r="G529" s="768" t="s">
        <v>357</v>
      </c>
      <c r="H529" s="768"/>
      <c r="I529" s="279">
        <f>I505+I509+I513+I517+I521+I525</f>
        <v>0</v>
      </c>
      <c r="J529" s="280"/>
      <c r="K529" s="280"/>
      <c r="L529" s="280"/>
    </row>
    <row r="530" spans="1:14" ht="14.25" customHeight="1" x14ac:dyDescent="0.35">
      <c r="A530" s="766"/>
      <c r="B530" s="766"/>
      <c r="C530" s="766"/>
      <c r="D530" s="767"/>
      <c r="E530" s="767"/>
      <c r="F530" s="767"/>
      <c r="G530" s="768" t="s">
        <v>358</v>
      </c>
      <c r="H530" s="768"/>
      <c r="I530" s="280"/>
      <c r="J530" s="279">
        <f>J506+J510+J514+J518+J522+J526</f>
        <v>0</v>
      </c>
      <c r="K530" s="280"/>
      <c r="L530" s="280"/>
    </row>
    <row r="531" spans="1:14" ht="14.25" customHeight="1" x14ac:dyDescent="0.35">
      <c r="A531" s="766"/>
      <c r="B531" s="766"/>
      <c r="C531" s="766"/>
      <c r="D531" s="767"/>
      <c r="E531" s="767"/>
      <c r="F531" s="767"/>
      <c r="G531" s="768" t="s">
        <v>359</v>
      </c>
      <c r="H531" s="768"/>
      <c r="I531" s="280"/>
      <c r="J531" s="280"/>
      <c r="K531" s="279">
        <f>K507+K511+K515+K519+K523+K527</f>
        <v>0</v>
      </c>
      <c r="L531" s="280"/>
    </row>
    <row r="532" spans="1:14" ht="14.25" customHeight="1" x14ac:dyDescent="0.35">
      <c r="A532" s="766"/>
      <c r="B532" s="766"/>
      <c r="C532" s="766"/>
      <c r="D532" s="767"/>
      <c r="E532" s="767"/>
      <c r="F532" s="767"/>
      <c r="G532" s="768" t="s">
        <v>360</v>
      </c>
      <c r="H532" s="768"/>
      <c r="I532" s="280"/>
      <c r="J532" s="280"/>
      <c r="K532" s="280"/>
      <c r="L532" s="279">
        <f>L508+L512+L516+L520+L524+L528</f>
        <v>0</v>
      </c>
    </row>
    <row r="533" spans="1:14" x14ac:dyDescent="0.35">
      <c r="A533" s="770" t="s">
        <v>366</v>
      </c>
      <c r="B533" s="770"/>
      <c r="C533" s="770"/>
      <c r="D533" s="770"/>
      <c r="E533" s="770"/>
      <c r="F533" s="770"/>
      <c r="G533" s="770"/>
      <c r="H533" s="770"/>
      <c r="I533" s="770"/>
      <c r="J533" s="770"/>
      <c r="K533" s="770"/>
      <c r="L533" s="770"/>
    </row>
    <row r="534" spans="1:14" x14ac:dyDescent="0.35">
      <c r="A534" s="771" t="s">
        <v>367</v>
      </c>
      <c r="B534" s="771"/>
      <c r="C534" s="771"/>
      <c r="D534" s="771"/>
      <c r="E534" s="771"/>
      <c r="F534" s="771"/>
      <c r="G534" s="771"/>
      <c r="H534" s="771"/>
      <c r="I534" s="771"/>
      <c r="J534" s="771"/>
      <c r="K534" s="771"/>
      <c r="L534" s="771"/>
    </row>
    <row r="535" spans="1:14" x14ac:dyDescent="0.35">
      <c r="A535" s="290"/>
      <c r="B535" s="290"/>
      <c r="C535" s="290"/>
      <c r="D535" s="290"/>
      <c r="E535" s="290"/>
      <c r="F535" s="290"/>
      <c r="G535" s="290"/>
      <c r="H535" s="290"/>
      <c r="I535" s="290"/>
      <c r="J535" s="290"/>
      <c r="K535" s="290"/>
      <c r="L535" s="290"/>
    </row>
    <row r="536" spans="1:14" x14ac:dyDescent="0.35">
      <c r="A536" s="290"/>
      <c r="B536" s="290"/>
      <c r="C536" s="290"/>
      <c r="D536" s="290"/>
      <c r="E536" s="290"/>
      <c r="F536" s="290"/>
      <c r="G536" s="290"/>
      <c r="H536" s="290"/>
      <c r="I536" s="290"/>
      <c r="J536" s="290"/>
      <c r="K536" s="290"/>
      <c r="L536" s="290"/>
    </row>
    <row r="537" spans="1:14" x14ac:dyDescent="0.35">
      <c r="A537" s="753" t="s">
        <v>23</v>
      </c>
      <c r="B537" s="753"/>
      <c r="C537" s="754">
        <f>Presentación!$C$3</f>
        <v>1990</v>
      </c>
      <c r="D537" s="754"/>
      <c r="E537" s="754"/>
      <c r="F537" s="754"/>
      <c r="G537" s="754"/>
      <c r="H537" s="754"/>
      <c r="I537" s="754"/>
      <c r="J537" s="754"/>
      <c r="K537" s="754"/>
      <c r="L537" s="754"/>
    </row>
    <row r="538" spans="1:14" x14ac:dyDescent="0.35">
      <c r="A538" s="772" t="s">
        <v>24</v>
      </c>
      <c r="B538" s="772"/>
      <c r="C538" s="773" t="s">
        <v>104</v>
      </c>
      <c r="D538" s="773"/>
      <c r="E538" s="773"/>
      <c r="F538" s="773"/>
      <c r="G538" s="773"/>
      <c r="H538" s="773"/>
      <c r="I538" s="773"/>
      <c r="J538" s="773"/>
      <c r="K538" s="773"/>
      <c r="L538" s="773"/>
      <c r="N538" s="263">
        <v>8</v>
      </c>
    </row>
    <row r="539" spans="1:14" ht="14.25" customHeight="1" x14ac:dyDescent="0.35">
      <c r="A539" s="757" t="s">
        <v>5</v>
      </c>
      <c r="B539" s="757"/>
      <c r="C539" s="758" t="s">
        <v>26</v>
      </c>
      <c r="D539" s="758"/>
      <c r="E539" s="758"/>
      <c r="F539" s="758"/>
      <c r="G539" s="758"/>
      <c r="H539" s="758"/>
      <c r="I539" s="758"/>
      <c r="J539" s="758"/>
      <c r="K539" s="758"/>
      <c r="L539" s="758"/>
    </row>
    <row r="540" spans="1:14" ht="14.25" customHeight="1" x14ac:dyDescent="0.35">
      <c r="A540" s="757" t="s">
        <v>27</v>
      </c>
      <c r="B540" s="757"/>
      <c r="C540" s="758" t="s">
        <v>322</v>
      </c>
      <c r="D540" s="758"/>
      <c r="E540" s="758"/>
      <c r="F540" s="758"/>
      <c r="G540" s="758"/>
      <c r="H540" s="758"/>
      <c r="I540" s="758"/>
      <c r="J540" s="758"/>
      <c r="K540" s="758"/>
      <c r="L540" s="758"/>
    </row>
    <row r="541" spans="1:14" ht="14.25" customHeight="1" x14ac:dyDescent="0.35">
      <c r="A541" s="757" t="s">
        <v>29</v>
      </c>
      <c r="B541" s="757"/>
      <c r="C541" s="758" t="s">
        <v>323</v>
      </c>
      <c r="D541" s="758"/>
      <c r="E541" s="758"/>
      <c r="F541" s="758"/>
      <c r="G541" s="758"/>
      <c r="H541" s="758"/>
      <c r="I541" s="758"/>
      <c r="J541" s="758"/>
      <c r="K541" s="758"/>
      <c r="L541" s="758"/>
    </row>
    <row r="542" spans="1:14" ht="14.25" customHeight="1" x14ac:dyDescent="0.35">
      <c r="A542" s="757" t="s">
        <v>31</v>
      </c>
      <c r="B542" s="757"/>
      <c r="C542" s="758" t="s">
        <v>262</v>
      </c>
      <c r="D542" s="758"/>
      <c r="E542" s="758"/>
      <c r="F542" s="758"/>
      <c r="G542" s="758"/>
      <c r="H542" s="758"/>
      <c r="I542" s="758"/>
      <c r="J542" s="758"/>
      <c r="K542" s="758"/>
      <c r="L542" s="758"/>
    </row>
    <row r="543" spans="1:14" ht="14.25" customHeight="1" x14ac:dyDescent="0.35">
      <c r="A543" s="759" t="s">
        <v>33</v>
      </c>
      <c r="B543" s="759"/>
      <c r="C543" s="264" t="s">
        <v>34</v>
      </c>
      <c r="D543" s="760" t="s">
        <v>324</v>
      </c>
      <c r="E543" s="760"/>
      <c r="F543" s="760"/>
      <c r="G543" s="760"/>
      <c r="H543" s="760"/>
      <c r="I543" s="760"/>
      <c r="J543" s="760"/>
      <c r="K543" s="760"/>
      <c r="L543" s="760"/>
    </row>
    <row r="544" spans="1:14" ht="36" customHeight="1" x14ac:dyDescent="0.35">
      <c r="A544" s="761" t="s">
        <v>37</v>
      </c>
      <c r="B544" s="761"/>
      <c r="C544" s="761" t="s">
        <v>325</v>
      </c>
      <c r="D544" s="266" t="s">
        <v>326</v>
      </c>
      <c r="E544" s="266" t="s">
        <v>327</v>
      </c>
      <c r="F544" s="266" t="s">
        <v>328</v>
      </c>
      <c r="G544" s="762" t="s">
        <v>329</v>
      </c>
      <c r="H544" s="762"/>
      <c r="I544" s="266" t="s">
        <v>330</v>
      </c>
      <c r="J544" s="266" t="s">
        <v>331</v>
      </c>
      <c r="K544" s="266" t="s">
        <v>332</v>
      </c>
      <c r="L544" s="266" t="s">
        <v>333</v>
      </c>
    </row>
    <row r="545" spans="1:15" ht="14.25" customHeight="1" x14ac:dyDescent="0.35">
      <c r="A545" s="761" t="s">
        <v>46</v>
      </c>
      <c r="B545" s="761" t="s">
        <v>47</v>
      </c>
      <c r="C545" s="761"/>
      <c r="D545" s="761" t="s">
        <v>48</v>
      </c>
      <c r="E545" s="761" t="s">
        <v>334</v>
      </c>
      <c r="F545" s="761" t="s">
        <v>276</v>
      </c>
      <c r="G545" s="761" t="s">
        <v>335</v>
      </c>
      <c r="H545" s="761"/>
      <c r="I545" s="761" t="s">
        <v>336</v>
      </c>
      <c r="J545" s="761" t="s">
        <v>337</v>
      </c>
      <c r="K545" s="761" t="s">
        <v>338</v>
      </c>
      <c r="L545" s="761" t="s">
        <v>339</v>
      </c>
    </row>
    <row r="546" spans="1:15" ht="14.25" customHeight="1" x14ac:dyDescent="0.35">
      <c r="A546" s="761"/>
      <c r="B546" s="761"/>
      <c r="C546" s="761"/>
      <c r="D546" s="761"/>
      <c r="E546" s="761"/>
      <c r="F546" s="761"/>
      <c r="G546" s="761" t="s">
        <v>340</v>
      </c>
      <c r="H546" s="761"/>
      <c r="I546" s="761"/>
      <c r="J546" s="761"/>
      <c r="K546" s="761"/>
      <c r="L546" s="761"/>
    </row>
    <row r="547" spans="1:15" ht="14.25" customHeight="1" x14ac:dyDescent="0.35">
      <c r="A547" s="761"/>
      <c r="B547" s="761"/>
      <c r="C547" s="761"/>
      <c r="D547" s="761"/>
      <c r="E547" s="761" t="s">
        <v>341</v>
      </c>
      <c r="F547" s="761" t="s">
        <v>342</v>
      </c>
      <c r="G547" s="761" t="s">
        <v>343</v>
      </c>
      <c r="H547" s="761"/>
      <c r="I547" s="265" t="s">
        <v>344</v>
      </c>
      <c r="J547" s="265" t="s">
        <v>345</v>
      </c>
      <c r="K547" s="265" t="s">
        <v>346</v>
      </c>
      <c r="L547" s="265" t="s">
        <v>347</v>
      </c>
    </row>
    <row r="548" spans="1:15" ht="28" x14ac:dyDescent="0.35">
      <c r="A548" s="761"/>
      <c r="B548" s="761"/>
      <c r="C548" s="761"/>
      <c r="D548" s="761"/>
      <c r="E548" s="761"/>
      <c r="F548" s="761"/>
      <c r="G548" s="761"/>
      <c r="H548" s="761"/>
      <c r="I548" s="265" t="s">
        <v>348</v>
      </c>
      <c r="J548" s="265" t="s">
        <v>348</v>
      </c>
      <c r="K548" s="265" t="s">
        <v>348</v>
      </c>
      <c r="L548" s="265" t="s">
        <v>348</v>
      </c>
    </row>
    <row r="549" spans="1:15" ht="14.25" customHeight="1" x14ac:dyDescent="0.35">
      <c r="A549" s="761"/>
      <c r="B549" s="761"/>
      <c r="C549" s="761"/>
      <c r="D549" s="267" t="s">
        <v>61</v>
      </c>
      <c r="E549" s="267" t="s">
        <v>349</v>
      </c>
      <c r="F549" s="267" t="s">
        <v>350</v>
      </c>
      <c r="G549" s="763" t="s">
        <v>351</v>
      </c>
      <c r="H549" s="763"/>
      <c r="I549" s="267" t="s">
        <v>352</v>
      </c>
      <c r="J549" s="267" t="s">
        <v>353</v>
      </c>
      <c r="K549" s="267" t="s">
        <v>354</v>
      </c>
      <c r="L549" s="267" t="s">
        <v>355</v>
      </c>
    </row>
    <row r="550" spans="1:15" ht="15" customHeight="1" x14ac:dyDescent="0.35">
      <c r="A550" s="761" t="s">
        <v>68</v>
      </c>
      <c r="B550" s="761" t="s">
        <v>68</v>
      </c>
      <c r="C550" s="761" t="s">
        <v>356</v>
      </c>
      <c r="D550" s="764"/>
      <c r="E550" s="764"/>
      <c r="F550" s="765"/>
      <c r="G550" s="270" t="s">
        <v>357</v>
      </c>
      <c r="H550" s="271"/>
      <c r="I550" s="272">
        <f>(D550*E550*F550*H550)/1000</f>
        <v>0</v>
      </c>
      <c r="J550" s="273"/>
      <c r="K550" s="273"/>
      <c r="L550" s="273"/>
    </row>
    <row r="551" spans="1:15" x14ac:dyDescent="0.35">
      <c r="A551" s="761"/>
      <c r="B551" s="761"/>
      <c r="C551" s="761"/>
      <c r="D551" s="764"/>
      <c r="E551" s="764"/>
      <c r="F551" s="765"/>
      <c r="G551" s="270" t="s">
        <v>358</v>
      </c>
      <c r="H551" s="271"/>
      <c r="I551" s="273"/>
      <c r="J551" s="274">
        <f>(D550*E550*F550*H551)/1000</f>
        <v>0</v>
      </c>
      <c r="K551" s="273"/>
      <c r="L551" s="273"/>
      <c r="N551" s="263">
        <v>1</v>
      </c>
      <c r="O551" s="263">
        <f>N538*100+N551</f>
        <v>801</v>
      </c>
    </row>
    <row r="552" spans="1:15" x14ac:dyDescent="0.35">
      <c r="A552" s="761"/>
      <c r="B552" s="761"/>
      <c r="C552" s="761"/>
      <c r="D552" s="764"/>
      <c r="E552" s="764"/>
      <c r="F552" s="765"/>
      <c r="G552" s="270" t="s">
        <v>359</v>
      </c>
      <c r="H552" s="271"/>
      <c r="I552" s="273"/>
      <c r="J552" s="273"/>
      <c r="K552" s="274">
        <f>(D550*E550*F550*H552)/1000</f>
        <v>0</v>
      </c>
      <c r="L552" s="273"/>
    </row>
    <row r="553" spans="1:15" x14ac:dyDescent="0.35">
      <c r="A553" s="761"/>
      <c r="B553" s="761"/>
      <c r="C553" s="761"/>
      <c r="D553" s="764"/>
      <c r="E553" s="764"/>
      <c r="F553" s="765"/>
      <c r="G553" s="270" t="s">
        <v>360</v>
      </c>
      <c r="H553" s="271"/>
      <c r="I553" s="273"/>
      <c r="J553" s="273"/>
      <c r="K553" s="273"/>
      <c r="L553" s="274">
        <f>(D550*E550*F550*H553)/1000</f>
        <v>0</v>
      </c>
    </row>
    <row r="554" spans="1:15" ht="15" customHeight="1" x14ac:dyDescent="0.35">
      <c r="A554" s="761" t="s">
        <v>68</v>
      </c>
      <c r="B554" s="761" t="s">
        <v>68</v>
      </c>
      <c r="C554" s="761" t="s">
        <v>361</v>
      </c>
      <c r="D554" s="764"/>
      <c r="E554" s="764"/>
      <c r="F554" s="769"/>
      <c r="G554" s="270" t="s">
        <v>357</v>
      </c>
      <c r="H554" s="271"/>
      <c r="I554" s="272">
        <f>(D554*E554*F554*H554)/1000</f>
        <v>0</v>
      </c>
      <c r="J554" s="273"/>
      <c r="K554" s="273"/>
      <c r="L554" s="273"/>
    </row>
    <row r="555" spans="1:15" x14ac:dyDescent="0.35">
      <c r="A555" s="761"/>
      <c r="B555" s="761"/>
      <c r="C555" s="761"/>
      <c r="D555" s="764"/>
      <c r="E555" s="764"/>
      <c r="F555" s="769"/>
      <c r="G555" s="270" t="s">
        <v>358</v>
      </c>
      <c r="H555" s="271"/>
      <c r="I555" s="273"/>
      <c r="J555" s="274">
        <f>(D554*E554*F554*H555)/1000</f>
        <v>0</v>
      </c>
      <c r="K555" s="273"/>
      <c r="L555" s="273"/>
      <c r="N555" s="263">
        <v>2</v>
      </c>
      <c r="O555" s="263">
        <f>N538*100+N555</f>
        <v>802</v>
      </c>
    </row>
    <row r="556" spans="1:15" x14ac:dyDescent="0.35">
      <c r="A556" s="761"/>
      <c r="B556" s="761"/>
      <c r="C556" s="761"/>
      <c r="D556" s="764"/>
      <c r="E556" s="764"/>
      <c r="F556" s="769"/>
      <c r="G556" s="270" t="s">
        <v>359</v>
      </c>
      <c r="H556" s="271"/>
      <c r="I556" s="273"/>
      <c r="J556" s="273"/>
      <c r="K556" s="274">
        <f>(D554*E554*F554*H556)/1000</f>
        <v>0</v>
      </c>
      <c r="L556" s="273"/>
    </row>
    <row r="557" spans="1:15" x14ac:dyDescent="0.35">
      <c r="A557" s="761"/>
      <c r="B557" s="761"/>
      <c r="C557" s="761"/>
      <c r="D557" s="764"/>
      <c r="E557" s="764"/>
      <c r="F557" s="769"/>
      <c r="G557" s="270" t="s">
        <v>360</v>
      </c>
      <c r="H557" s="271"/>
      <c r="I557" s="273"/>
      <c r="J557" s="273"/>
      <c r="K557" s="273"/>
      <c r="L557" s="274">
        <f>(D554*E554*F554*H557)/1000</f>
        <v>0</v>
      </c>
    </row>
    <row r="558" spans="1:15" ht="15" customHeight="1" x14ac:dyDescent="0.35">
      <c r="A558" s="761" t="s">
        <v>68</v>
      </c>
      <c r="B558" s="761" t="s">
        <v>68</v>
      </c>
      <c r="C558" s="761" t="s">
        <v>362</v>
      </c>
      <c r="D558" s="764"/>
      <c r="E558" s="764"/>
      <c r="F558" s="765"/>
      <c r="G558" s="270" t="s">
        <v>357</v>
      </c>
      <c r="H558" s="271"/>
      <c r="I558" s="272">
        <f>(D558*E558*F558*H558)/1000</f>
        <v>0</v>
      </c>
      <c r="J558" s="273"/>
      <c r="K558" s="273"/>
      <c r="L558" s="273"/>
    </row>
    <row r="559" spans="1:15" x14ac:dyDescent="0.35">
      <c r="A559" s="761"/>
      <c r="B559" s="761"/>
      <c r="C559" s="761"/>
      <c r="D559" s="764"/>
      <c r="E559" s="764"/>
      <c r="F559" s="765"/>
      <c r="G559" s="270" t="s">
        <v>358</v>
      </c>
      <c r="H559" s="271"/>
      <c r="I559" s="273"/>
      <c r="J559" s="274">
        <f>(D558*E558*F558*H559)/1000</f>
        <v>0</v>
      </c>
      <c r="K559" s="273"/>
      <c r="L559" s="273"/>
      <c r="N559" s="263">
        <v>3</v>
      </c>
      <c r="O559" s="263">
        <f>N538*100+N559</f>
        <v>803</v>
      </c>
    </row>
    <row r="560" spans="1:15" x14ac:dyDescent="0.35">
      <c r="A560" s="761"/>
      <c r="B560" s="761"/>
      <c r="C560" s="761"/>
      <c r="D560" s="764"/>
      <c r="E560" s="764"/>
      <c r="F560" s="765"/>
      <c r="G560" s="270" t="s">
        <v>359</v>
      </c>
      <c r="H560" s="271"/>
      <c r="I560" s="273"/>
      <c r="J560" s="273"/>
      <c r="K560" s="274">
        <f>(D558*E558*F558*H560)/1000</f>
        <v>0</v>
      </c>
      <c r="L560" s="273"/>
    </row>
    <row r="561" spans="1:15" x14ac:dyDescent="0.35">
      <c r="A561" s="761"/>
      <c r="B561" s="761"/>
      <c r="C561" s="761"/>
      <c r="D561" s="764"/>
      <c r="E561" s="764"/>
      <c r="F561" s="765"/>
      <c r="G561" s="270" t="s">
        <v>360</v>
      </c>
      <c r="H561" s="271"/>
      <c r="I561" s="273"/>
      <c r="J561" s="273"/>
      <c r="K561" s="273"/>
      <c r="L561" s="274">
        <f>(D558*E558*F558*H561)/1000</f>
        <v>0</v>
      </c>
    </row>
    <row r="562" spans="1:15" ht="15" customHeight="1" x14ac:dyDescent="0.35">
      <c r="A562" s="761" t="s">
        <v>68</v>
      </c>
      <c r="B562" s="761" t="s">
        <v>68</v>
      </c>
      <c r="C562" s="761" t="s">
        <v>363</v>
      </c>
      <c r="D562" s="764"/>
      <c r="E562" s="764"/>
      <c r="F562" s="765"/>
      <c r="G562" s="270" t="s">
        <v>357</v>
      </c>
      <c r="H562" s="271"/>
      <c r="I562" s="272">
        <f>(D562*E562*F562*H562)/1000</f>
        <v>0</v>
      </c>
      <c r="J562" s="273"/>
      <c r="K562" s="273"/>
      <c r="L562" s="273"/>
    </row>
    <row r="563" spans="1:15" x14ac:dyDescent="0.35">
      <c r="A563" s="761"/>
      <c r="B563" s="761"/>
      <c r="C563" s="761"/>
      <c r="D563" s="764"/>
      <c r="E563" s="764"/>
      <c r="F563" s="765"/>
      <c r="G563" s="270" t="s">
        <v>358</v>
      </c>
      <c r="H563" s="271"/>
      <c r="I563" s="273"/>
      <c r="J563" s="274">
        <f>(D562*E562*F562*H563)/1000</f>
        <v>0</v>
      </c>
      <c r="K563" s="273"/>
      <c r="L563" s="273"/>
      <c r="N563" s="263">
        <v>4</v>
      </c>
      <c r="O563" s="263">
        <f>N538*100+N563</f>
        <v>804</v>
      </c>
    </row>
    <row r="564" spans="1:15" x14ac:dyDescent="0.35">
      <c r="A564" s="761"/>
      <c r="B564" s="761"/>
      <c r="C564" s="761"/>
      <c r="D564" s="764"/>
      <c r="E564" s="764"/>
      <c r="F564" s="765"/>
      <c r="G564" s="270" t="s">
        <v>359</v>
      </c>
      <c r="H564" s="271"/>
      <c r="I564" s="273"/>
      <c r="J564" s="273"/>
      <c r="K564" s="274">
        <f>(D562*E562*F562*H564)/1000</f>
        <v>0</v>
      </c>
      <c r="L564" s="273"/>
    </row>
    <row r="565" spans="1:15" x14ac:dyDescent="0.35">
      <c r="A565" s="761"/>
      <c r="B565" s="761"/>
      <c r="C565" s="761"/>
      <c r="D565" s="764"/>
      <c r="E565" s="764"/>
      <c r="F565" s="765"/>
      <c r="G565" s="270" t="s">
        <v>360</v>
      </c>
      <c r="H565" s="271"/>
      <c r="I565" s="273"/>
      <c r="J565" s="273"/>
      <c r="K565" s="273"/>
      <c r="L565" s="274">
        <f>(D562*E562*F562*H565)/1000</f>
        <v>0</v>
      </c>
    </row>
    <row r="566" spans="1:15" ht="15" customHeight="1" x14ac:dyDescent="0.35">
      <c r="A566" s="761" t="s">
        <v>68</v>
      </c>
      <c r="B566" s="761" t="s">
        <v>68</v>
      </c>
      <c r="C566" s="761" t="s">
        <v>364</v>
      </c>
      <c r="D566" s="764"/>
      <c r="E566" s="764"/>
      <c r="F566" s="765"/>
      <c r="G566" s="270" t="s">
        <v>357</v>
      </c>
      <c r="H566" s="271"/>
      <c r="I566" s="275">
        <f>(D566*E566*F566*H566)/1000</f>
        <v>0</v>
      </c>
      <c r="J566" s="276"/>
      <c r="K566" s="276"/>
      <c r="L566" s="276"/>
    </row>
    <row r="567" spans="1:15" x14ac:dyDescent="0.35">
      <c r="A567" s="761"/>
      <c r="B567" s="761"/>
      <c r="C567" s="761"/>
      <c r="D567" s="764"/>
      <c r="E567" s="764"/>
      <c r="F567" s="765"/>
      <c r="G567" s="270" t="s">
        <v>358</v>
      </c>
      <c r="H567" s="271"/>
      <c r="I567" s="276"/>
      <c r="J567" s="277">
        <f>(D566*E566*F566*H567)/1000</f>
        <v>0</v>
      </c>
      <c r="K567" s="276"/>
      <c r="L567" s="276"/>
      <c r="N567" s="263">
        <v>5</v>
      </c>
      <c r="O567" s="263">
        <f>N538*100+N567</f>
        <v>805</v>
      </c>
    </row>
    <row r="568" spans="1:15" x14ac:dyDescent="0.35">
      <c r="A568" s="761"/>
      <c r="B568" s="761"/>
      <c r="C568" s="761"/>
      <c r="D568" s="764"/>
      <c r="E568" s="764"/>
      <c r="F568" s="765"/>
      <c r="G568" s="270" t="s">
        <v>359</v>
      </c>
      <c r="H568" s="271"/>
      <c r="I568" s="276"/>
      <c r="J568" s="276"/>
      <c r="K568" s="277">
        <f>(D566*E566*F566*H568)/1000</f>
        <v>0</v>
      </c>
      <c r="L568" s="276"/>
    </row>
    <row r="569" spans="1:15" x14ac:dyDescent="0.35">
      <c r="A569" s="761"/>
      <c r="B569" s="761"/>
      <c r="C569" s="761"/>
      <c r="D569" s="764"/>
      <c r="E569" s="764"/>
      <c r="F569" s="765"/>
      <c r="G569" s="270" t="s">
        <v>360</v>
      </c>
      <c r="H569" s="271"/>
      <c r="I569" s="276"/>
      <c r="J569" s="276"/>
      <c r="K569" s="276"/>
      <c r="L569" s="277">
        <f>(D566*E566*F566*H569)/1000</f>
        <v>0</v>
      </c>
    </row>
    <row r="570" spans="1:15" ht="14.25" customHeight="1" x14ac:dyDescent="0.35">
      <c r="A570" s="761" t="s">
        <v>68</v>
      </c>
      <c r="B570" s="761" t="s">
        <v>68</v>
      </c>
      <c r="C570" s="761" t="s">
        <v>365</v>
      </c>
      <c r="D570" s="764"/>
      <c r="E570" s="764"/>
      <c r="F570" s="765"/>
      <c r="G570" s="270" t="s">
        <v>357</v>
      </c>
      <c r="H570" s="271"/>
      <c r="I570" s="272">
        <f>(D570*E570*F570*H570)/1000</f>
        <v>0</v>
      </c>
      <c r="J570" s="273"/>
      <c r="K570" s="273"/>
      <c r="L570" s="273"/>
    </row>
    <row r="571" spans="1:15" x14ac:dyDescent="0.35">
      <c r="A571" s="761"/>
      <c r="B571" s="761"/>
      <c r="C571" s="761"/>
      <c r="D571" s="764"/>
      <c r="E571" s="764"/>
      <c r="F571" s="765"/>
      <c r="G571" s="270" t="s">
        <v>358</v>
      </c>
      <c r="H571" s="271"/>
      <c r="I571" s="273"/>
      <c r="J571" s="274">
        <f>(D570*E570*F570*H571)/1000</f>
        <v>0</v>
      </c>
      <c r="K571" s="273"/>
      <c r="L571" s="273"/>
      <c r="N571" s="263">
        <v>6</v>
      </c>
      <c r="O571" s="263">
        <f>N538*100+N571</f>
        <v>806</v>
      </c>
    </row>
    <row r="572" spans="1:15" x14ac:dyDescent="0.35">
      <c r="A572" s="761"/>
      <c r="B572" s="761"/>
      <c r="C572" s="761"/>
      <c r="D572" s="764"/>
      <c r="E572" s="764"/>
      <c r="F572" s="765"/>
      <c r="G572" s="270" t="s">
        <v>359</v>
      </c>
      <c r="H572" s="271"/>
      <c r="I572" s="273"/>
      <c r="J572" s="273"/>
      <c r="K572" s="274">
        <f>(D570*E570*F570*H572)/1000</f>
        <v>0</v>
      </c>
      <c r="L572" s="273"/>
    </row>
    <row r="573" spans="1:15" x14ac:dyDescent="0.35">
      <c r="A573" s="761"/>
      <c r="B573" s="761"/>
      <c r="C573" s="761"/>
      <c r="D573" s="764"/>
      <c r="E573" s="764"/>
      <c r="F573" s="765"/>
      <c r="G573" s="270" t="s">
        <v>360</v>
      </c>
      <c r="H573" s="271"/>
      <c r="I573" s="273"/>
      <c r="J573" s="273"/>
      <c r="K573" s="273"/>
      <c r="L573" s="274">
        <f>(D570*E570*F570*H573)/1000</f>
        <v>0</v>
      </c>
    </row>
    <row r="574" spans="1:15" ht="14.25" customHeight="1" x14ac:dyDescent="0.35">
      <c r="A574" s="766" t="s">
        <v>91</v>
      </c>
      <c r="B574" s="766"/>
      <c r="C574" s="766"/>
      <c r="D574" s="767"/>
      <c r="E574" s="767"/>
      <c r="F574" s="767"/>
      <c r="G574" s="768" t="s">
        <v>357</v>
      </c>
      <c r="H574" s="768"/>
      <c r="I574" s="279">
        <f>I550+I554+I558+I562+I566+I570</f>
        <v>0</v>
      </c>
      <c r="J574" s="280"/>
      <c r="K574" s="280"/>
      <c r="L574" s="280"/>
    </row>
    <row r="575" spans="1:15" ht="14.25" customHeight="1" x14ac:dyDescent="0.35">
      <c r="A575" s="766"/>
      <c r="B575" s="766"/>
      <c r="C575" s="766"/>
      <c r="D575" s="767"/>
      <c r="E575" s="767"/>
      <c r="F575" s="767"/>
      <c r="G575" s="768" t="s">
        <v>358</v>
      </c>
      <c r="H575" s="768"/>
      <c r="I575" s="280"/>
      <c r="J575" s="279">
        <f>J551+J555+J559+J563+J567+J571</f>
        <v>0</v>
      </c>
      <c r="K575" s="280"/>
      <c r="L575" s="280"/>
    </row>
    <row r="576" spans="1:15" ht="14.25" customHeight="1" x14ac:dyDescent="0.35">
      <c r="A576" s="766"/>
      <c r="B576" s="766"/>
      <c r="C576" s="766"/>
      <c r="D576" s="767"/>
      <c r="E576" s="767"/>
      <c r="F576" s="767"/>
      <c r="G576" s="768" t="s">
        <v>359</v>
      </c>
      <c r="H576" s="768"/>
      <c r="I576" s="280"/>
      <c r="J576" s="280"/>
      <c r="K576" s="279">
        <f>K552+K556+K560+K564+K568+K572</f>
        <v>0</v>
      </c>
      <c r="L576" s="280"/>
    </row>
    <row r="577" spans="1:14" ht="14.25" customHeight="1" x14ac:dyDescent="0.35">
      <c r="A577" s="766"/>
      <c r="B577" s="766"/>
      <c r="C577" s="766"/>
      <c r="D577" s="767"/>
      <c r="E577" s="767"/>
      <c r="F577" s="767"/>
      <c r="G577" s="768" t="s">
        <v>360</v>
      </c>
      <c r="H577" s="768"/>
      <c r="I577" s="280"/>
      <c r="J577" s="280"/>
      <c r="K577" s="280"/>
      <c r="L577" s="279">
        <f>L553+L557+L561+L565+L569+L573</f>
        <v>0</v>
      </c>
    </row>
    <row r="578" spans="1:14" x14ac:dyDescent="0.35">
      <c r="A578" s="770" t="s">
        <v>366</v>
      </c>
      <c r="B578" s="770"/>
      <c r="C578" s="770"/>
      <c r="D578" s="770"/>
      <c r="E578" s="770"/>
      <c r="F578" s="770"/>
      <c r="G578" s="770"/>
      <c r="H578" s="770"/>
      <c r="I578" s="770"/>
      <c r="J578" s="770"/>
      <c r="K578" s="770"/>
      <c r="L578" s="770"/>
    </row>
    <row r="579" spans="1:14" x14ac:dyDescent="0.35">
      <c r="A579" s="771" t="s">
        <v>367</v>
      </c>
      <c r="B579" s="771"/>
      <c r="C579" s="771"/>
      <c r="D579" s="771"/>
      <c r="E579" s="771"/>
      <c r="F579" s="771"/>
      <c r="G579" s="771"/>
      <c r="H579" s="771"/>
      <c r="I579" s="771"/>
      <c r="J579" s="771"/>
      <c r="K579" s="771"/>
      <c r="L579" s="771"/>
    </row>
    <row r="580" spans="1:14" x14ac:dyDescent="0.35">
      <c r="A580" s="290"/>
      <c r="B580" s="290"/>
      <c r="C580" s="290"/>
      <c r="D580" s="290"/>
      <c r="E580" s="290"/>
      <c r="F580" s="290"/>
      <c r="G580" s="290"/>
      <c r="H580" s="290"/>
      <c r="I580" s="290"/>
      <c r="J580" s="290"/>
      <c r="K580" s="290"/>
      <c r="L580" s="290"/>
    </row>
    <row r="581" spans="1:14" x14ac:dyDescent="0.35">
      <c r="A581" s="290"/>
      <c r="B581" s="290"/>
      <c r="C581" s="290"/>
      <c r="D581" s="290"/>
      <c r="E581" s="290"/>
      <c r="F581" s="290"/>
      <c r="G581" s="290"/>
      <c r="H581" s="290"/>
      <c r="I581" s="290"/>
      <c r="J581" s="290"/>
      <c r="K581" s="290"/>
      <c r="L581" s="290"/>
    </row>
    <row r="582" spans="1:14" x14ac:dyDescent="0.35">
      <c r="A582" s="753" t="s">
        <v>23</v>
      </c>
      <c r="B582" s="753"/>
      <c r="C582" s="754">
        <f>Presentación!$C$3</f>
        <v>1990</v>
      </c>
      <c r="D582" s="754"/>
      <c r="E582" s="754"/>
      <c r="F582" s="754"/>
      <c r="G582" s="754"/>
      <c r="H582" s="754"/>
      <c r="I582" s="754"/>
      <c r="J582" s="754"/>
      <c r="K582" s="754"/>
      <c r="L582" s="754"/>
    </row>
    <row r="583" spans="1:14" x14ac:dyDescent="0.35">
      <c r="A583" s="755" t="s">
        <v>24</v>
      </c>
      <c r="B583" s="755"/>
      <c r="C583" s="756" t="s">
        <v>105</v>
      </c>
      <c r="D583" s="756"/>
      <c r="E583" s="756"/>
      <c r="F583" s="756"/>
      <c r="G583" s="756"/>
      <c r="H583" s="756"/>
      <c r="I583" s="756"/>
      <c r="J583" s="756"/>
      <c r="K583" s="756"/>
      <c r="L583" s="756"/>
      <c r="N583" s="263">
        <v>9</v>
      </c>
    </row>
    <row r="584" spans="1:14" ht="14.25" customHeight="1" x14ac:dyDescent="0.35">
      <c r="A584" s="757" t="s">
        <v>5</v>
      </c>
      <c r="B584" s="757"/>
      <c r="C584" s="758" t="s">
        <v>26</v>
      </c>
      <c r="D584" s="758"/>
      <c r="E584" s="758"/>
      <c r="F584" s="758"/>
      <c r="G584" s="758"/>
      <c r="H584" s="758"/>
      <c r="I584" s="758"/>
      <c r="J584" s="758"/>
      <c r="K584" s="758"/>
      <c r="L584" s="758"/>
    </row>
    <row r="585" spans="1:14" ht="14.25" customHeight="1" x14ac:dyDescent="0.35">
      <c r="A585" s="757" t="s">
        <v>27</v>
      </c>
      <c r="B585" s="757"/>
      <c r="C585" s="758" t="s">
        <v>322</v>
      </c>
      <c r="D585" s="758"/>
      <c r="E585" s="758"/>
      <c r="F585" s="758"/>
      <c r="G585" s="758"/>
      <c r="H585" s="758"/>
      <c r="I585" s="758"/>
      <c r="J585" s="758"/>
      <c r="K585" s="758"/>
      <c r="L585" s="758"/>
    </row>
    <row r="586" spans="1:14" ht="14.25" customHeight="1" x14ac:dyDescent="0.35">
      <c r="A586" s="757" t="s">
        <v>29</v>
      </c>
      <c r="B586" s="757"/>
      <c r="C586" s="758" t="s">
        <v>323</v>
      </c>
      <c r="D586" s="758"/>
      <c r="E586" s="758"/>
      <c r="F586" s="758"/>
      <c r="G586" s="758"/>
      <c r="H586" s="758"/>
      <c r="I586" s="758"/>
      <c r="J586" s="758"/>
      <c r="K586" s="758"/>
      <c r="L586" s="758"/>
    </row>
    <row r="587" spans="1:14" ht="14.25" customHeight="1" x14ac:dyDescent="0.35">
      <c r="A587" s="757" t="s">
        <v>31</v>
      </c>
      <c r="B587" s="757"/>
      <c r="C587" s="758" t="s">
        <v>262</v>
      </c>
      <c r="D587" s="758"/>
      <c r="E587" s="758"/>
      <c r="F587" s="758"/>
      <c r="G587" s="758"/>
      <c r="H587" s="758"/>
      <c r="I587" s="758"/>
      <c r="J587" s="758"/>
      <c r="K587" s="758"/>
      <c r="L587" s="758"/>
    </row>
    <row r="588" spans="1:14" ht="14.25" customHeight="1" x14ac:dyDescent="0.35">
      <c r="A588" s="759" t="s">
        <v>33</v>
      </c>
      <c r="B588" s="759"/>
      <c r="C588" s="264" t="s">
        <v>34</v>
      </c>
      <c r="D588" s="760" t="s">
        <v>324</v>
      </c>
      <c r="E588" s="760"/>
      <c r="F588" s="760"/>
      <c r="G588" s="760"/>
      <c r="H588" s="760"/>
      <c r="I588" s="760"/>
      <c r="J588" s="760"/>
      <c r="K588" s="760"/>
      <c r="L588" s="760"/>
    </row>
    <row r="589" spans="1:14" ht="36" customHeight="1" x14ac:dyDescent="0.35">
      <c r="A589" s="761" t="s">
        <v>37</v>
      </c>
      <c r="B589" s="761"/>
      <c r="C589" s="761" t="s">
        <v>325</v>
      </c>
      <c r="D589" s="266" t="s">
        <v>326</v>
      </c>
      <c r="E589" s="266" t="s">
        <v>327</v>
      </c>
      <c r="F589" s="266" t="s">
        <v>328</v>
      </c>
      <c r="G589" s="762" t="s">
        <v>329</v>
      </c>
      <c r="H589" s="762"/>
      <c r="I589" s="266" t="s">
        <v>330</v>
      </c>
      <c r="J589" s="266" t="s">
        <v>331</v>
      </c>
      <c r="K589" s="266" t="s">
        <v>332</v>
      </c>
      <c r="L589" s="266" t="s">
        <v>333</v>
      </c>
    </row>
    <row r="590" spans="1:14" ht="14.25" customHeight="1" x14ac:dyDescent="0.35">
      <c r="A590" s="761" t="s">
        <v>46</v>
      </c>
      <c r="B590" s="761" t="s">
        <v>47</v>
      </c>
      <c r="C590" s="761"/>
      <c r="D590" s="761" t="s">
        <v>48</v>
      </c>
      <c r="E590" s="761" t="s">
        <v>334</v>
      </c>
      <c r="F590" s="761" t="s">
        <v>276</v>
      </c>
      <c r="G590" s="761" t="s">
        <v>335</v>
      </c>
      <c r="H590" s="761"/>
      <c r="I590" s="761" t="s">
        <v>336</v>
      </c>
      <c r="J590" s="761" t="s">
        <v>337</v>
      </c>
      <c r="K590" s="761" t="s">
        <v>338</v>
      </c>
      <c r="L590" s="761" t="s">
        <v>339</v>
      </c>
    </row>
    <row r="591" spans="1:14" ht="14.25" customHeight="1" x14ac:dyDescent="0.35">
      <c r="A591" s="761"/>
      <c r="B591" s="761"/>
      <c r="C591" s="761"/>
      <c r="D591" s="761"/>
      <c r="E591" s="761"/>
      <c r="F591" s="761"/>
      <c r="G591" s="761" t="s">
        <v>340</v>
      </c>
      <c r="H591" s="761"/>
      <c r="I591" s="761"/>
      <c r="J591" s="761"/>
      <c r="K591" s="761"/>
      <c r="L591" s="761"/>
    </row>
    <row r="592" spans="1:14" ht="14.25" customHeight="1" x14ac:dyDescent="0.35">
      <c r="A592" s="761"/>
      <c r="B592" s="761"/>
      <c r="C592" s="761"/>
      <c r="D592" s="761"/>
      <c r="E592" s="761" t="s">
        <v>341</v>
      </c>
      <c r="F592" s="761" t="s">
        <v>342</v>
      </c>
      <c r="G592" s="761" t="s">
        <v>343</v>
      </c>
      <c r="H592" s="761"/>
      <c r="I592" s="265" t="s">
        <v>344</v>
      </c>
      <c r="J592" s="265" t="s">
        <v>345</v>
      </c>
      <c r="K592" s="265" t="s">
        <v>346</v>
      </c>
      <c r="L592" s="265" t="s">
        <v>347</v>
      </c>
    </row>
    <row r="593" spans="1:15" ht="28" x14ac:dyDescent="0.35">
      <c r="A593" s="761"/>
      <c r="B593" s="761"/>
      <c r="C593" s="761"/>
      <c r="D593" s="761"/>
      <c r="E593" s="761"/>
      <c r="F593" s="761"/>
      <c r="G593" s="761"/>
      <c r="H593" s="761"/>
      <c r="I593" s="265" t="s">
        <v>348</v>
      </c>
      <c r="J593" s="265" t="s">
        <v>348</v>
      </c>
      <c r="K593" s="265" t="s">
        <v>348</v>
      </c>
      <c r="L593" s="265" t="s">
        <v>348</v>
      </c>
    </row>
    <row r="594" spans="1:15" ht="14.25" customHeight="1" x14ac:dyDescent="0.35">
      <c r="A594" s="761"/>
      <c r="B594" s="761"/>
      <c r="C594" s="761"/>
      <c r="D594" s="267" t="s">
        <v>61</v>
      </c>
      <c r="E594" s="267" t="s">
        <v>349</v>
      </c>
      <c r="F594" s="267" t="s">
        <v>350</v>
      </c>
      <c r="G594" s="763" t="s">
        <v>351</v>
      </c>
      <c r="H594" s="763"/>
      <c r="I594" s="267" t="s">
        <v>352</v>
      </c>
      <c r="J594" s="267" t="s">
        <v>353</v>
      </c>
      <c r="K594" s="267" t="s">
        <v>354</v>
      </c>
      <c r="L594" s="267" t="s">
        <v>355</v>
      </c>
    </row>
    <row r="595" spans="1:15" ht="15" customHeight="1" x14ac:dyDescent="0.35">
      <c r="A595" s="761" t="s">
        <v>68</v>
      </c>
      <c r="B595" s="761" t="s">
        <v>68</v>
      </c>
      <c r="C595" s="761" t="s">
        <v>356</v>
      </c>
      <c r="D595" s="764"/>
      <c r="E595" s="764"/>
      <c r="F595" s="765"/>
      <c r="G595" s="270" t="s">
        <v>357</v>
      </c>
      <c r="H595" s="271"/>
      <c r="I595" s="272">
        <f>(D595*E595*F595*H595)/1000</f>
        <v>0</v>
      </c>
      <c r="J595" s="273"/>
      <c r="K595" s="273"/>
      <c r="L595" s="273"/>
    </row>
    <row r="596" spans="1:15" x14ac:dyDescent="0.35">
      <c r="A596" s="761"/>
      <c r="B596" s="761"/>
      <c r="C596" s="761"/>
      <c r="D596" s="764"/>
      <c r="E596" s="764"/>
      <c r="F596" s="765"/>
      <c r="G596" s="270" t="s">
        <v>358</v>
      </c>
      <c r="H596" s="271"/>
      <c r="I596" s="273"/>
      <c r="J596" s="274">
        <f>(D595*E595*F595*H596)/1000</f>
        <v>0</v>
      </c>
      <c r="K596" s="273"/>
      <c r="L596" s="273"/>
      <c r="N596" s="263">
        <v>1</v>
      </c>
      <c r="O596" s="263">
        <f>N583*100+N596</f>
        <v>901</v>
      </c>
    </row>
    <row r="597" spans="1:15" x14ac:dyDescent="0.35">
      <c r="A597" s="761"/>
      <c r="B597" s="761"/>
      <c r="C597" s="761"/>
      <c r="D597" s="764"/>
      <c r="E597" s="764"/>
      <c r="F597" s="765"/>
      <c r="G597" s="270" t="s">
        <v>359</v>
      </c>
      <c r="H597" s="271"/>
      <c r="I597" s="273"/>
      <c r="J597" s="273"/>
      <c r="K597" s="274">
        <f>(D595*E595*F595*H597)/1000</f>
        <v>0</v>
      </c>
      <c r="L597" s="273"/>
    </row>
    <row r="598" spans="1:15" x14ac:dyDescent="0.35">
      <c r="A598" s="761"/>
      <c r="B598" s="761"/>
      <c r="C598" s="761"/>
      <c r="D598" s="764"/>
      <c r="E598" s="764"/>
      <c r="F598" s="765"/>
      <c r="G598" s="270" t="s">
        <v>360</v>
      </c>
      <c r="H598" s="271"/>
      <c r="I598" s="273"/>
      <c r="J598" s="273"/>
      <c r="K598" s="273"/>
      <c r="L598" s="274">
        <f>(D595*E595*F595*H598)/1000</f>
        <v>0</v>
      </c>
    </row>
    <row r="599" spans="1:15" ht="15" customHeight="1" x14ac:dyDescent="0.35">
      <c r="A599" s="761" t="s">
        <v>68</v>
      </c>
      <c r="B599" s="761" t="s">
        <v>68</v>
      </c>
      <c r="C599" s="761" t="s">
        <v>361</v>
      </c>
      <c r="D599" s="764"/>
      <c r="E599" s="764"/>
      <c r="F599" s="769"/>
      <c r="G599" s="270" t="s">
        <v>357</v>
      </c>
      <c r="H599" s="271"/>
      <c r="I599" s="272">
        <f>(D599*E599*F599*H599)/1000</f>
        <v>0</v>
      </c>
      <c r="J599" s="273"/>
      <c r="K599" s="273"/>
      <c r="L599" s="273"/>
    </row>
    <row r="600" spans="1:15" x14ac:dyDescent="0.35">
      <c r="A600" s="761"/>
      <c r="B600" s="761"/>
      <c r="C600" s="761"/>
      <c r="D600" s="764"/>
      <c r="E600" s="764"/>
      <c r="F600" s="769"/>
      <c r="G600" s="270" t="s">
        <v>358</v>
      </c>
      <c r="H600" s="271"/>
      <c r="I600" s="273"/>
      <c r="J600" s="274">
        <f>(D599*E599*F599*H600)/1000</f>
        <v>0</v>
      </c>
      <c r="K600" s="273"/>
      <c r="L600" s="273"/>
      <c r="N600" s="263">
        <v>2</v>
      </c>
      <c r="O600" s="263">
        <f>N583*100+N600</f>
        <v>902</v>
      </c>
    </row>
    <row r="601" spans="1:15" x14ac:dyDescent="0.35">
      <c r="A601" s="761"/>
      <c r="B601" s="761"/>
      <c r="C601" s="761"/>
      <c r="D601" s="764"/>
      <c r="E601" s="764"/>
      <c r="F601" s="769"/>
      <c r="G601" s="270" t="s">
        <v>359</v>
      </c>
      <c r="H601" s="271"/>
      <c r="I601" s="273"/>
      <c r="J601" s="273"/>
      <c r="K601" s="274">
        <f>(D599*E599*F599*H601)/1000</f>
        <v>0</v>
      </c>
      <c r="L601" s="273"/>
    </row>
    <row r="602" spans="1:15" x14ac:dyDescent="0.35">
      <c r="A602" s="761"/>
      <c r="B602" s="761"/>
      <c r="C602" s="761"/>
      <c r="D602" s="764"/>
      <c r="E602" s="764"/>
      <c r="F602" s="769"/>
      <c r="G602" s="270" t="s">
        <v>360</v>
      </c>
      <c r="H602" s="271"/>
      <c r="I602" s="273"/>
      <c r="J602" s="273"/>
      <c r="K602" s="273"/>
      <c r="L602" s="274">
        <f>(D599*E599*F599*H602)/1000</f>
        <v>0</v>
      </c>
    </row>
    <row r="603" spans="1:15" ht="15" customHeight="1" x14ac:dyDescent="0.35">
      <c r="A603" s="761" t="s">
        <v>68</v>
      </c>
      <c r="B603" s="761" t="s">
        <v>68</v>
      </c>
      <c r="C603" s="761" t="s">
        <v>362</v>
      </c>
      <c r="D603" s="764"/>
      <c r="E603" s="764"/>
      <c r="F603" s="765"/>
      <c r="G603" s="270" t="s">
        <v>357</v>
      </c>
      <c r="H603" s="271"/>
      <c r="I603" s="272">
        <f>(D603*E603*F603*H603)/1000</f>
        <v>0</v>
      </c>
      <c r="J603" s="273"/>
      <c r="K603" s="273"/>
      <c r="L603" s="273"/>
    </row>
    <row r="604" spans="1:15" x14ac:dyDescent="0.35">
      <c r="A604" s="761"/>
      <c r="B604" s="761"/>
      <c r="C604" s="761"/>
      <c r="D604" s="764"/>
      <c r="E604" s="764"/>
      <c r="F604" s="765"/>
      <c r="G604" s="270" t="s">
        <v>358</v>
      </c>
      <c r="H604" s="271"/>
      <c r="I604" s="273"/>
      <c r="J604" s="274">
        <f>(D603*E603*F603*H604)/1000</f>
        <v>0</v>
      </c>
      <c r="K604" s="273"/>
      <c r="L604" s="273"/>
      <c r="N604" s="263">
        <v>3</v>
      </c>
      <c r="O604" s="263">
        <f>N583*100+N604</f>
        <v>903</v>
      </c>
    </row>
    <row r="605" spans="1:15" x14ac:dyDescent="0.35">
      <c r="A605" s="761"/>
      <c r="B605" s="761"/>
      <c r="C605" s="761"/>
      <c r="D605" s="764"/>
      <c r="E605" s="764"/>
      <c r="F605" s="765"/>
      <c r="G605" s="270" t="s">
        <v>359</v>
      </c>
      <c r="H605" s="271"/>
      <c r="I605" s="273"/>
      <c r="J605" s="273"/>
      <c r="K605" s="274">
        <f>(D603*E603*F603*H605)/1000</f>
        <v>0</v>
      </c>
      <c r="L605" s="273"/>
    </row>
    <row r="606" spans="1:15" x14ac:dyDescent="0.35">
      <c r="A606" s="761"/>
      <c r="B606" s="761"/>
      <c r="C606" s="761"/>
      <c r="D606" s="764"/>
      <c r="E606" s="764"/>
      <c r="F606" s="765"/>
      <c r="G606" s="270" t="s">
        <v>360</v>
      </c>
      <c r="H606" s="271"/>
      <c r="I606" s="273"/>
      <c r="J606" s="273"/>
      <c r="K606" s="273"/>
      <c r="L606" s="274">
        <f>(D603*E603*F603*H606)/1000</f>
        <v>0</v>
      </c>
    </row>
    <row r="607" spans="1:15" ht="15" customHeight="1" x14ac:dyDescent="0.35">
      <c r="A607" s="761" t="s">
        <v>68</v>
      </c>
      <c r="B607" s="761" t="s">
        <v>68</v>
      </c>
      <c r="C607" s="761" t="s">
        <v>363</v>
      </c>
      <c r="D607" s="764"/>
      <c r="E607" s="764"/>
      <c r="F607" s="765"/>
      <c r="G607" s="270" t="s">
        <v>357</v>
      </c>
      <c r="H607" s="271"/>
      <c r="I607" s="272">
        <f>(D607*E607*F607*H607)/1000</f>
        <v>0</v>
      </c>
      <c r="J607" s="273"/>
      <c r="K607" s="273"/>
      <c r="L607" s="273"/>
    </row>
    <row r="608" spans="1:15" x14ac:dyDescent="0.35">
      <c r="A608" s="761"/>
      <c r="B608" s="761"/>
      <c r="C608" s="761"/>
      <c r="D608" s="764"/>
      <c r="E608" s="764"/>
      <c r="F608" s="765"/>
      <c r="G608" s="270" t="s">
        <v>358</v>
      </c>
      <c r="H608" s="271"/>
      <c r="I608" s="273"/>
      <c r="J608" s="274">
        <f>(D607*E607*F607*H608)/1000</f>
        <v>0</v>
      </c>
      <c r="K608" s="273"/>
      <c r="L608" s="273"/>
      <c r="N608" s="263">
        <v>4</v>
      </c>
      <c r="O608" s="263">
        <f>N583*100+N608</f>
        <v>904</v>
      </c>
    </row>
    <row r="609" spans="1:15" x14ac:dyDescent="0.35">
      <c r="A609" s="761"/>
      <c r="B609" s="761"/>
      <c r="C609" s="761"/>
      <c r="D609" s="764"/>
      <c r="E609" s="764"/>
      <c r="F609" s="765"/>
      <c r="G609" s="270" t="s">
        <v>359</v>
      </c>
      <c r="H609" s="271"/>
      <c r="I609" s="273"/>
      <c r="J609" s="273"/>
      <c r="K609" s="274">
        <f>(D607*E607*F607*H609)/1000</f>
        <v>0</v>
      </c>
      <c r="L609" s="273"/>
    </row>
    <row r="610" spans="1:15" x14ac:dyDescent="0.35">
      <c r="A610" s="761"/>
      <c r="B610" s="761"/>
      <c r="C610" s="761"/>
      <c r="D610" s="764"/>
      <c r="E610" s="764"/>
      <c r="F610" s="765"/>
      <c r="G610" s="270" t="s">
        <v>360</v>
      </c>
      <c r="H610" s="271"/>
      <c r="I610" s="273"/>
      <c r="J610" s="273"/>
      <c r="K610" s="273"/>
      <c r="L610" s="274">
        <f>(D607*E607*F607*H610)/1000</f>
        <v>0</v>
      </c>
    </row>
    <row r="611" spans="1:15" ht="15" customHeight="1" x14ac:dyDescent="0.35">
      <c r="A611" s="761" t="s">
        <v>68</v>
      </c>
      <c r="B611" s="761" t="s">
        <v>68</v>
      </c>
      <c r="C611" s="761" t="s">
        <v>364</v>
      </c>
      <c r="D611" s="764"/>
      <c r="E611" s="764"/>
      <c r="F611" s="765"/>
      <c r="G611" s="270" t="s">
        <v>357</v>
      </c>
      <c r="H611" s="271"/>
      <c r="I611" s="275">
        <f>(D611*E611*F611*H611)/1000</f>
        <v>0</v>
      </c>
      <c r="J611" s="276"/>
      <c r="K611" s="276"/>
      <c r="L611" s="276"/>
    </row>
    <row r="612" spans="1:15" x14ac:dyDescent="0.35">
      <c r="A612" s="761"/>
      <c r="B612" s="761"/>
      <c r="C612" s="761"/>
      <c r="D612" s="764"/>
      <c r="E612" s="764"/>
      <c r="F612" s="765"/>
      <c r="G612" s="270" t="s">
        <v>358</v>
      </c>
      <c r="H612" s="271"/>
      <c r="I612" s="276"/>
      <c r="J612" s="277">
        <f>(D611*E611*F611*H612)/1000</f>
        <v>0</v>
      </c>
      <c r="K612" s="276"/>
      <c r="L612" s="276"/>
      <c r="N612" s="263">
        <v>5</v>
      </c>
      <c r="O612" s="263">
        <f>N583*100+N612</f>
        <v>905</v>
      </c>
    </row>
    <row r="613" spans="1:15" x14ac:dyDescent="0.35">
      <c r="A613" s="761"/>
      <c r="B613" s="761"/>
      <c r="C613" s="761"/>
      <c r="D613" s="764"/>
      <c r="E613" s="764"/>
      <c r="F613" s="765"/>
      <c r="G613" s="270" t="s">
        <v>359</v>
      </c>
      <c r="H613" s="271"/>
      <c r="I613" s="276"/>
      <c r="J613" s="276"/>
      <c r="K613" s="277">
        <f>(D611*E611*F611*H613)/1000</f>
        <v>0</v>
      </c>
      <c r="L613" s="276"/>
    </row>
    <row r="614" spans="1:15" x14ac:dyDescent="0.35">
      <c r="A614" s="761"/>
      <c r="B614" s="761"/>
      <c r="C614" s="761"/>
      <c r="D614" s="764"/>
      <c r="E614" s="764"/>
      <c r="F614" s="765"/>
      <c r="G614" s="270" t="s">
        <v>360</v>
      </c>
      <c r="H614" s="271"/>
      <c r="I614" s="276"/>
      <c r="J614" s="276"/>
      <c r="K614" s="276"/>
      <c r="L614" s="277">
        <f>(D611*E611*F611*H614)/1000</f>
        <v>0</v>
      </c>
    </row>
    <row r="615" spans="1:15" ht="14.25" customHeight="1" x14ac:dyDescent="0.35">
      <c r="A615" s="761" t="s">
        <v>68</v>
      </c>
      <c r="B615" s="761" t="s">
        <v>68</v>
      </c>
      <c r="C615" s="761" t="s">
        <v>365</v>
      </c>
      <c r="D615" s="764"/>
      <c r="E615" s="764"/>
      <c r="F615" s="765"/>
      <c r="G615" s="270" t="s">
        <v>357</v>
      </c>
      <c r="H615" s="271"/>
      <c r="I615" s="272">
        <f>(D615*E615*F615*H615)/1000</f>
        <v>0</v>
      </c>
      <c r="J615" s="273"/>
      <c r="K615" s="273"/>
      <c r="L615" s="273"/>
    </row>
    <row r="616" spans="1:15" x14ac:dyDescent="0.35">
      <c r="A616" s="761"/>
      <c r="B616" s="761"/>
      <c r="C616" s="761"/>
      <c r="D616" s="764"/>
      <c r="E616" s="764"/>
      <c r="F616" s="765"/>
      <c r="G616" s="270" t="s">
        <v>358</v>
      </c>
      <c r="H616" s="271"/>
      <c r="I616" s="273"/>
      <c r="J616" s="274">
        <f>(D615*E615*F615*H616)/1000</f>
        <v>0</v>
      </c>
      <c r="K616" s="273"/>
      <c r="L616" s="273"/>
      <c r="N616" s="263">
        <v>6</v>
      </c>
      <c r="O616" s="263">
        <f>N583*100+N616</f>
        <v>906</v>
      </c>
    </row>
    <row r="617" spans="1:15" x14ac:dyDescent="0.35">
      <c r="A617" s="761"/>
      <c r="B617" s="761"/>
      <c r="C617" s="761"/>
      <c r="D617" s="764"/>
      <c r="E617" s="764"/>
      <c r="F617" s="765"/>
      <c r="G617" s="270" t="s">
        <v>359</v>
      </c>
      <c r="H617" s="271"/>
      <c r="I617" s="273"/>
      <c r="J617" s="273"/>
      <c r="K617" s="274">
        <f>(D615*E615*F615*H617)/1000</f>
        <v>0</v>
      </c>
      <c r="L617" s="273"/>
    </row>
    <row r="618" spans="1:15" x14ac:dyDescent="0.35">
      <c r="A618" s="761"/>
      <c r="B618" s="761"/>
      <c r="C618" s="761"/>
      <c r="D618" s="764"/>
      <c r="E618" s="764"/>
      <c r="F618" s="765"/>
      <c r="G618" s="270" t="s">
        <v>360</v>
      </c>
      <c r="H618" s="271"/>
      <c r="I618" s="273"/>
      <c r="J618" s="273"/>
      <c r="K618" s="273"/>
      <c r="L618" s="274">
        <f>(D615*E615*F615*H618)/1000</f>
        <v>0</v>
      </c>
    </row>
    <row r="619" spans="1:15" ht="14.25" customHeight="1" x14ac:dyDescent="0.35">
      <c r="A619" s="766" t="s">
        <v>91</v>
      </c>
      <c r="B619" s="766"/>
      <c r="C619" s="766"/>
      <c r="D619" s="767"/>
      <c r="E619" s="767"/>
      <c r="F619" s="767"/>
      <c r="G619" s="768" t="s">
        <v>357</v>
      </c>
      <c r="H619" s="768"/>
      <c r="I619" s="279">
        <f>I595+I599+I603+I607+I611+I615</f>
        <v>0</v>
      </c>
      <c r="J619" s="280"/>
      <c r="K619" s="280"/>
      <c r="L619" s="280"/>
    </row>
    <row r="620" spans="1:15" ht="14.25" customHeight="1" x14ac:dyDescent="0.35">
      <c r="A620" s="766"/>
      <c r="B620" s="766"/>
      <c r="C620" s="766"/>
      <c r="D620" s="767"/>
      <c r="E620" s="767"/>
      <c r="F620" s="767"/>
      <c r="G620" s="768" t="s">
        <v>358</v>
      </c>
      <c r="H620" s="768"/>
      <c r="I620" s="280"/>
      <c r="J620" s="279">
        <f>J596+J600+J604+J608+J612+J616</f>
        <v>0</v>
      </c>
      <c r="K620" s="280"/>
      <c r="L620" s="280"/>
    </row>
    <row r="621" spans="1:15" ht="14.25" customHeight="1" x14ac:dyDescent="0.35">
      <c r="A621" s="766"/>
      <c r="B621" s="766"/>
      <c r="C621" s="766"/>
      <c r="D621" s="767"/>
      <c r="E621" s="767"/>
      <c r="F621" s="767"/>
      <c r="G621" s="768" t="s">
        <v>359</v>
      </c>
      <c r="H621" s="768"/>
      <c r="I621" s="280"/>
      <c r="J621" s="280"/>
      <c r="K621" s="279">
        <f>K597+K601+K605+K609+K613+K617</f>
        <v>0</v>
      </c>
      <c r="L621" s="280"/>
    </row>
    <row r="622" spans="1:15" ht="14.25" customHeight="1" x14ac:dyDescent="0.35">
      <c r="A622" s="766"/>
      <c r="B622" s="766"/>
      <c r="C622" s="766"/>
      <c r="D622" s="767"/>
      <c r="E622" s="767"/>
      <c r="F622" s="767"/>
      <c r="G622" s="768" t="s">
        <v>360</v>
      </c>
      <c r="H622" s="768"/>
      <c r="I622" s="280"/>
      <c r="J622" s="280"/>
      <c r="K622" s="280"/>
      <c r="L622" s="279">
        <f>L598+L602+L606+L610+L614+L618</f>
        <v>0</v>
      </c>
    </row>
    <row r="623" spans="1:15" x14ac:dyDescent="0.35">
      <c r="A623" s="770" t="s">
        <v>366</v>
      </c>
      <c r="B623" s="770"/>
      <c r="C623" s="770"/>
      <c r="D623" s="770"/>
      <c r="E623" s="770"/>
      <c r="F623" s="770"/>
      <c r="G623" s="770"/>
      <c r="H623" s="770"/>
      <c r="I623" s="770"/>
      <c r="J623" s="770"/>
      <c r="K623" s="770"/>
      <c r="L623" s="770"/>
    </row>
    <row r="624" spans="1:15" x14ac:dyDescent="0.35">
      <c r="A624" s="771" t="s">
        <v>367</v>
      </c>
      <c r="B624" s="771"/>
      <c r="C624" s="771"/>
      <c r="D624" s="771"/>
      <c r="E624" s="771"/>
      <c r="F624" s="771"/>
      <c r="G624" s="771"/>
      <c r="H624" s="771"/>
      <c r="I624" s="771"/>
      <c r="J624" s="771"/>
      <c r="K624" s="771"/>
      <c r="L624" s="771"/>
    </row>
    <row r="625" spans="1:14" x14ac:dyDescent="0.35">
      <c r="A625" s="290"/>
      <c r="B625" s="290"/>
      <c r="C625" s="290"/>
      <c r="D625" s="290"/>
      <c r="E625" s="290"/>
      <c r="F625" s="290"/>
      <c r="G625" s="290"/>
      <c r="H625" s="290"/>
      <c r="I625" s="290"/>
      <c r="J625" s="290"/>
      <c r="K625" s="290"/>
      <c r="L625" s="290"/>
    </row>
    <row r="626" spans="1:14" x14ac:dyDescent="0.35">
      <c r="A626" s="290"/>
      <c r="B626" s="290"/>
      <c r="C626" s="290"/>
      <c r="D626" s="290"/>
      <c r="E626" s="290"/>
      <c r="F626" s="290"/>
      <c r="G626" s="290"/>
      <c r="H626" s="290"/>
      <c r="I626" s="290"/>
      <c r="J626" s="290"/>
      <c r="K626" s="290"/>
      <c r="L626" s="290"/>
    </row>
    <row r="627" spans="1:14" x14ac:dyDescent="0.35">
      <c r="A627" s="753" t="s">
        <v>23</v>
      </c>
      <c r="B627" s="753"/>
      <c r="C627" s="754">
        <f>Presentación!$C$3</f>
        <v>1990</v>
      </c>
      <c r="D627" s="754"/>
      <c r="E627" s="754"/>
      <c r="F627" s="754"/>
      <c r="G627" s="754"/>
      <c r="H627" s="754"/>
      <c r="I627" s="754"/>
      <c r="J627" s="754"/>
      <c r="K627" s="754"/>
      <c r="L627" s="754"/>
    </row>
    <row r="628" spans="1:14" x14ac:dyDescent="0.35">
      <c r="A628" s="755" t="s">
        <v>24</v>
      </c>
      <c r="B628" s="755"/>
      <c r="C628" s="756" t="s">
        <v>106</v>
      </c>
      <c r="D628" s="756"/>
      <c r="E628" s="756"/>
      <c r="F628" s="756"/>
      <c r="G628" s="756"/>
      <c r="H628" s="756"/>
      <c r="I628" s="756"/>
      <c r="J628" s="756"/>
      <c r="K628" s="756"/>
      <c r="L628" s="756"/>
      <c r="N628" s="263">
        <v>14</v>
      </c>
    </row>
    <row r="629" spans="1:14" ht="14.25" customHeight="1" x14ac:dyDescent="0.35">
      <c r="A629" s="757" t="s">
        <v>5</v>
      </c>
      <c r="B629" s="757"/>
      <c r="C629" s="758" t="s">
        <v>26</v>
      </c>
      <c r="D629" s="758"/>
      <c r="E629" s="758"/>
      <c r="F629" s="758"/>
      <c r="G629" s="758"/>
      <c r="H629" s="758"/>
      <c r="I629" s="758"/>
      <c r="J629" s="758"/>
      <c r="K629" s="758"/>
      <c r="L629" s="758"/>
    </row>
    <row r="630" spans="1:14" ht="14.25" customHeight="1" x14ac:dyDescent="0.35">
      <c r="A630" s="757" t="s">
        <v>27</v>
      </c>
      <c r="B630" s="757"/>
      <c r="C630" s="758" t="s">
        <v>322</v>
      </c>
      <c r="D630" s="758"/>
      <c r="E630" s="758"/>
      <c r="F630" s="758"/>
      <c r="G630" s="758"/>
      <c r="H630" s="758"/>
      <c r="I630" s="758"/>
      <c r="J630" s="758"/>
      <c r="K630" s="758"/>
      <c r="L630" s="758"/>
    </row>
    <row r="631" spans="1:14" ht="14.25" customHeight="1" x14ac:dyDescent="0.35">
      <c r="A631" s="757" t="s">
        <v>29</v>
      </c>
      <c r="B631" s="757"/>
      <c r="C631" s="758" t="s">
        <v>323</v>
      </c>
      <c r="D631" s="758"/>
      <c r="E631" s="758"/>
      <c r="F631" s="758"/>
      <c r="G631" s="758"/>
      <c r="H631" s="758"/>
      <c r="I631" s="758"/>
      <c r="J631" s="758"/>
      <c r="K631" s="758"/>
      <c r="L631" s="758"/>
    </row>
    <row r="632" spans="1:14" ht="14.25" customHeight="1" x14ac:dyDescent="0.35">
      <c r="A632" s="757" t="s">
        <v>31</v>
      </c>
      <c r="B632" s="757"/>
      <c r="C632" s="758" t="s">
        <v>262</v>
      </c>
      <c r="D632" s="758"/>
      <c r="E632" s="758"/>
      <c r="F632" s="758"/>
      <c r="G632" s="758"/>
      <c r="H632" s="758"/>
      <c r="I632" s="758"/>
      <c r="J632" s="758"/>
      <c r="K632" s="758"/>
      <c r="L632" s="758"/>
    </row>
    <row r="633" spans="1:14" ht="14.25" customHeight="1" x14ac:dyDescent="0.35">
      <c r="A633" s="759" t="s">
        <v>33</v>
      </c>
      <c r="B633" s="759"/>
      <c r="C633" s="264" t="s">
        <v>34</v>
      </c>
      <c r="D633" s="760" t="s">
        <v>324</v>
      </c>
      <c r="E633" s="760"/>
      <c r="F633" s="760"/>
      <c r="G633" s="760"/>
      <c r="H633" s="760"/>
      <c r="I633" s="760"/>
      <c r="J633" s="760"/>
      <c r="K633" s="760"/>
      <c r="L633" s="760"/>
    </row>
    <row r="634" spans="1:14" ht="36" customHeight="1" x14ac:dyDescent="0.35">
      <c r="A634" s="761" t="s">
        <v>37</v>
      </c>
      <c r="B634" s="761"/>
      <c r="C634" s="761" t="s">
        <v>325</v>
      </c>
      <c r="D634" s="266" t="s">
        <v>326</v>
      </c>
      <c r="E634" s="266" t="s">
        <v>327</v>
      </c>
      <c r="F634" s="266" t="s">
        <v>328</v>
      </c>
      <c r="G634" s="762" t="s">
        <v>329</v>
      </c>
      <c r="H634" s="762"/>
      <c r="I634" s="266" t="s">
        <v>330</v>
      </c>
      <c r="J634" s="266" t="s">
        <v>331</v>
      </c>
      <c r="K634" s="266" t="s">
        <v>332</v>
      </c>
      <c r="L634" s="266" t="s">
        <v>333</v>
      </c>
    </row>
    <row r="635" spans="1:14" ht="14.25" customHeight="1" x14ac:dyDescent="0.35">
      <c r="A635" s="761" t="s">
        <v>46</v>
      </c>
      <c r="B635" s="761" t="s">
        <v>47</v>
      </c>
      <c r="C635" s="761"/>
      <c r="D635" s="761" t="s">
        <v>48</v>
      </c>
      <c r="E635" s="761" t="s">
        <v>334</v>
      </c>
      <c r="F635" s="761" t="s">
        <v>276</v>
      </c>
      <c r="G635" s="761" t="s">
        <v>335</v>
      </c>
      <c r="H635" s="761"/>
      <c r="I635" s="761" t="s">
        <v>336</v>
      </c>
      <c r="J635" s="761" t="s">
        <v>337</v>
      </c>
      <c r="K635" s="761" t="s">
        <v>338</v>
      </c>
      <c r="L635" s="761" t="s">
        <v>339</v>
      </c>
    </row>
    <row r="636" spans="1:14" ht="14.25" customHeight="1" x14ac:dyDescent="0.35">
      <c r="A636" s="761"/>
      <c r="B636" s="761"/>
      <c r="C636" s="761"/>
      <c r="D636" s="761"/>
      <c r="E636" s="761"/>
      <c r="F636" s="761"/>
      <c r="G636" s="761" t="s">
        <v>340</v>
      </c>
      <c r="H636" s="761"/>
      <c r="I636" s="761"/>
      <c r="J636" s="761"/>
      <c r="K636" s="761"/>
      <c r="L636" s="761"/>
    </row>
    <row r="637" spans="1:14" ht="14.25" customHeight="1" x14ac:dyDescent="0.35">
      <c r="A637" s="761"/>
      <c r="B637" s="761"/>
      <c r="C637" s="761"/>
      <c r="D637" s="761"/>
      <c r="E637" s="761" t="s">
        <v>341</v>
      </c>
      <c r="F637" s="761" t="s">
        <v>342</v>
      </c>
      <c r="G637" s="761" t="s">
        <v>343</v>
      </c>
      <c r="H637" s="761"/>
      <c r="I637" s="265" t="s">
        <v>344</v>
      </c>
      <c r="J637" s="265" t="s">
        <v>345</v>
      </c>
      <c r="K637" s="265" t="s">
        <v>346</v>
      </c>
      <c r="L637" s="265" t="s">
        <v>347</v>
      </c>
    </row>
    <row r="638" spans="1:14" ht="28" x14ac:dyDescent="0.35">
      <c r="A638" s="761"/>
      <c r="B638" s="761"/>
      <c r="C638" s="761"/>
      <c r="D638" s="761"/>
      <c r="E638" s="761"/>
      <c r="F638" s="761"/>
      <c r="G638" s="761"/>
      <c r="H638" s="761"/>
      <c r="I638" s="265" t="s">
        <v>348</v>
      </c>
      <c r="J638" s="265" t="s">
        <v>348</v>
      </c>
      <c r="K638" s="265" t="s">
        <v>348</v>
      </c>
      <c r="L638" s="265" t="s">
        <v>348</v>
      </c>
    </row>
    <row r="639" spans="1:14" ht="14.25" customHeight="1" x14ac:dyDescent="0.35">
      <c r="A639" s="761"/>
      <c r="B639" s="761"/>
      <c r="C639" s="761"/>
      <c r="D639" s="267" t="s">
        <v>61</v>
      </c>
      <c r="E639" s="267" t="s">
        <v>349</v>
      </c>
      <c r="F639" s="267" t="s">
        <v>350</v>
      </c>
      <c r="G639" s="763" t="s">
        <v>351</v>
      </c>
      <c r="H639" s="763"/>
      <c r="I639" s="267" t="s">
        <v>352</v>
      </c>
      <c r="J639" s="267" t="s">
        <v>353</v>
      </c>
      <c r="K639" s="267" t="s">
        <v>354</v>
      </c>
      <c r="L639" s="267" t="s">
        <v>355</v>
      </c>
    </row>
    <row r="640" spans="1:14" ht="15" customHeight="1" x14ac:dyDescent="0.35">
      <c r="A640" s="761" t="s">
        <v>68</v>
      </c>
      <c r="B640" s="761" t="s">
        <v>68</v>
      </c>
      <c r="C640" s="761" t="s">
        <v>356</v>
      </c>
      <c r="D640" s="764"/>
      <c r="E640" s="764"/>
      <c r="F640" s="765"/>
      <c r="G640" s="270" t="s">
        <v>357</v>
      </c>
      <c r="H640" s="271"/>
      <c r="I640" s="272">
        <f>(D640*E640*F640*H640)/1000</f>
        <v>0</v>
      </c>
      <c r="J640" s="273"/>
      <c r="K640" s="273"/>
      <c r="L640" s="273"/>
    </row>
    <row r="641" spans="1:15" x14ac:dyDescent="0.35">
      <c r="A641" s="761"/>
      <c r="B641" s="761"/>
      <c r="C641" s="761"/>
      <c r="D641" s="764"/>
      <c r="E641" s="764"/>
      <c r="F641" s="765"/>
      <c r="G641" s="270" t="s">
        <v>358</v>
      </c>
      <c r="H641" s="271"/>
      <c r="I641" s="273"/>
      <c r="J641" s="274">
        <f>(D640*E640*F640*H641)/1000</f>
        <v>0</v>
      </c>
      <c r="K641" s="273"/>
      <c r="L641" s="273"/>
      <c r="N641" s="263">
        <v>1</v>
      </c>
      <c r="O641" s="263">
        <f>N628*100+N641</f>
        <v>1401</v>
      </c>
    </row>
    <row r="642" spans="1:15" x14ac:dyDescent="0.35">
      <c r="A642" s="761"/>
      <c r="B642" s="761"/>
      <c r="C642" s="761"/>
      <c r="D642" s="764"/>
      <c r="E642" s="764"/>
      <c r="F642" s="765"/>
      <c r="G642" s="270" t="s">
        <v>359</v>
      </c>
      <c r="H642" s="271"/>
      <c r="I642" s="273"/>
      <c r="J642" s="273"/>
      <c r="K642" s="274">
        <f>(D640*E640*F640*H642)/1000</f>
        <v>0</v>
      </c>
      <c r="L642" s="273"/>
    </row>
    <row r="643" spans="1:15" x14ac:dyDescent="0.35">
      <c r="A643" s="761"/>
      <c r="B643" s="761"/>
      <c r="C643" s="761"/>
      <c r="D643" s="764"/>
      <c r="E643" s="764"/>
      <c r="F643" s="765"/>
      <c r="G643" s="270" t="s">
        <v>360</v>
      </c>
      <c r="H643" s="271"/>
      <c r="I643" s="273"/>
      <c r="J643" s="273"/>
      <c r="K643" s="273"/>
      <c r="L643" s="274">
        <f>(D640*E640*F640*H643)/1000</f>
        <v>0</v>
      </c>
    </row>
    <row r="644" spans="1:15" ht="15" customHeight="1" x14ac:dyDescent="0.35">
      <c r="A644" s="761" t="s">
        <v>68</v>
      </c>
      <c r="B644" s="761" t="s">
        <v>68</v>
      </c>
      <c r="C644" s="761" t="s">
        <v>361</v>
      </c>
      <c r="D644" s="764"/>
      <c r="E644" s="764"/>
      <c r="F644" s="769"/>
      <c r="G644" s="270" t="s">
        <v>357</v>
      </c>
      <c r="H644" s="271"/>
      <c r="I644" s="272">
        <f>(D644*E644*F644*H644)/1000</f>
        <v>0</v>
      </c>
      <c r="J644" s="273"/>
      <c r="K644" s="273"/>
      <c r="L644" s="273"/>
    </row>
    <row r="645" spans="1:15" x14ac:dyDescent="0.35">
      <c r="A645" s="761"/>
      <c r="B645" s="761"/>
      <c r="C645" s="761"/>
      <c r="D645" s="764"/>
      <c r="E645" s="764"/>
      <c r="F645" s="769"/>
      <c r="G645" s="270" t="s">
        <v>358</v>
      </c>
      <c r="H645" s="271"/>
      <c r="I645" s="273"/>
      <c r="J645" s="274">
        <f>(D644*E644*F644*H645)/1000</f>
        <v>0</v>
      </c>
      <c r="K645" s="273"/>
      <c r="L645" s="273"/>
      <c r="N645" s="263">
        <v>2</v>
      </c>
      <c r="O645" s="263">
        <f>N628*100+N645</f>
        <v>1402</v>
      </c>
    </row>
    <row r="646" spans="1:15" x14ac:dyDescent="0.35">
      <c r="A646" s="761"/>
      <c r="B646" s="761"/>
      <c r="C646" s="761"/>
      <c r="D646" s="764"/>
      <c r="E646" s="764"/>
      <c r="F646" s="769"/>
      <c r="G646" s="270" t="s">
        <v>359</v>
      </c>
      <c r="H646" s="271"/>
      <c r="I646" s="273"/>
      <c r="J646" s="273"/>
      <c r="K646" s="274">
        <f>(D644*E644*F644*H646)/1000</f>
        <v>0</v>
      </c>
      <c r="L646" s="273"/>
    </row>
    <row r="647" spans="1:15" x14ac:dyDescent="0.35">
      <c r="A647" s="761"/>
      <c r="B647" s="761"/>
      <c r="C647" s="761"/>
      <c r="D647" s="764"/>
      <c r="E647" s="764"/>
      <c r="F647" s="769"/>
      <c r="G647" s="270" t="s">
        <v>360</v>
      </c>
      <c r="H647" s="271"/>
      <c r="I647" s="273"/>
      <c r="J647" s="273"/>
      <c r="K647" s="273"/>
      <c r="L647" s="274">
        <f>(D644*E644*F644*H647)/1000</f>
        <v>0</v>
      </c>
    </row>
    <row r="648" spans="1:15" ht="15" customHeight="1" x14ac:dyDescent="0.35">
      <c r="A648" s="761" t="s">
        <v>68</v>
      </c>
      <c r="B648" s="761" t="s">
        <v>68</v>
      </c>
      <c r="C648" s="761" t="s">
        <v>362</v>
      </c>
      <c r="D648" s="764"/>
      <c r="E648" s="764"/>
      <c r="F648" s="765"/>
      <c r="G648" s="270" t="s">
        <v>357</v>
      </c>
      <c r="H648" s="271"/>
      <c r="I648" s="272">
        <f>(D648*E648*F648*H648)/1000</f>
        <v>0</v>
      </c>
      <c r="J648" s="273"/>
      <c r="K648" s="273"/>
      <c r="L648" s="273"/>
    </row>
    <row r="649" spans="1:15" x14ac:dyDescent="0.35">
      <c r="A649" s="761"/>
      <c r="B649" s="761"/>
      <c r="C649" s="761"/>
      <c r="D649" s="764"/>
      <c r="E649" s="764"/>
      <c r="F649" s="765"/>
      <c r="G649" s="270" t="s">
        <v>358</v>
      </c>
      <c r="H649" s="271"/>
      <c r="I649" s="273"/>
      <c r="J649" s="274">
        <f>(D648*E648*F648*H649)/1000</f>
        <v>0</v>
      </c>
      <c r="K649" s="273"/>
      <c r="L649" s="273"/>
      <c r="N649" s="263">
        <v>3</v>
      </c>
      <c r="O649" s="263">
        <f>N628*100+N649</f>
        <v>1403</v>
      </c>
    </row>
    <row r="650" spans="1:15" x14ac:dyDescent="0.35">
      <c r="A650" s="761"/>
      <c r="B650" s="761"/>
      <c r="C650" s="761"/>
      <c r="D650" s="764"/>
      <c r="E650" s="764"/>
      <c r="F650" s="765"/>
      <c r="G650" s="270" t="s">
        <v>359</v>
      </c>
      <c r="H650" s="271"/>
      <c r="I650" s="273"/>
      <c r="J650" s="273"/>
      <c r="K650" s="274">
        <f>(D648*E648*F648*H650)/1000</f>
        <v>0</v>
      </c>
      <c r="L650" s="273"/>
    </row>
    <row r="651" spans="1:15" x14ac:dyDescent="0.35">
      <c r="A651" s="761"/>
      <c r="B651" s="761"/>
      <c r="C651" s="761"/>
      <c r="D651" s="764"/>
      <c r="E651" s="764"/>
      <c r="F651" s="765"/>
      <c r="G651" s="270" t="s">
        <v>360</v>
      </c>
      <c r="H651" s="271"/>
      <c r="I651" s="273"/>
      <c r="J651" s="273"/>
      <c r="K651" s="273"/>
      <c r="L651" s="274">
        <f>(D648*E648*F648*H651)/1000</f>
        <v>0</v>
      </c>
    </row>
    <row r="652" spans="1:15" ht="15" customHeight="1" x14ac:dyDescent="0.35">
      <c r="A652" s="761" t="s">
        <v>68</v>
      </c>
      <c r="B652" s="761" t="s">
        <v>68</v>
      </c>
      <c r="C652" s="761" t="s">
        <v>363</v>
      </c>
      <c r="D652" s="764"/>
      <c r="E652" s="764"/>
      <c r="F652" s="765"/>
      <c r="G652" s="270" t="s">
        <v>357</v>
      </c>
      <c r="H652" s="271"/>
      <c r="I652" s="272">
        <f>(D652*E652*F652*H652)/1000</f>
        <v>0</v>
      </c>
      <c r="J652" s="273"/>
      <c r="K652" s="273"/>
      <c r="L652" s="273"/>
    </row>
    <row r="653" spans="1:15" x14ac:dyDescent="0.35">
      <c r="A653" s="761"/>
      <c r="B653" s="761"/>
      <c r="C653" s="761"/>
      <c r="D653" s="764"/>
      <c r="E653" s="764"/>
      <c r="F653" s="765"/>
      <c r="G653" s="270" t="s">
        <v>358</v>
      </c>
      <c r="H653" s="271"/>
      <c r="I653" s="273"/>
      <c r="J653" s="274">
        <f>(D652*E652*F652*H653)/1000</f>
        <v>0</v>
      </c>
      <c r="K653" s="273"/>
      <c r="L653" s="273"/>
      <c r="N653" s="263">
        <v>4</v>
      </c>
      <c r="O653" s="263">
        <f>N628*100+N653</f>
        <v>1404</v>
      </c>
    </row>
    <row r="654" spans="1:15" x14ac:dyDescent="0.35">
      <c r="A654" s="761"/>
      <c r="B654" s="761"/>
      <c r="C654" s="761"/>
      <c r="D654" s="764"/>
      <c r="E654" s="764"/>
      <c r="F654" s="765"/>
      <c r="G654" s="270" t="s">
        <v>359</v>
      </c>
      <c r="H654" s="271"/>
      <c r="I654" s="273"/>
      <c r="J654" s="273"/>
      <c r="K654" s="274">
        <f>(D652*E652*F652*H654)/1000</f>
        <v>0</v>
      </c>
      <c r="L654" s="273"/>
    </row>
    <row r="655" spans="1:15" x14ac:dyDescent="0.35">
      <c r="A655" s="761"/>
      <c r="B655" s="761"/>
      <c r="C655" s="761"/>
      <c r="D655" s="764"/>
      <c r="E655" s="764"/>
      <c r="F655" s="765"/>
      <c r="G655" s="270" t="s">
        <v>360</v>
      </c>
      <c r="H655" s="271"/>
      <c r="I655" s="273"/>
      <c r="J655" s="273"/>
      <c r="K655" s="273"/>
      <c r="L655" s="274">
        <f>(D652*E652*F652*H655)/1000</f>
        <v>0</v>
      </c>
    </row>
    <row r="656" spans="1:15" ht="15" customHeight="1" x14ac:dyDescent="0.35">
      <c r="A656" s="761" t="s">
        <v>68</v>
      </c>
      <c r="B656" s="761" t="s">
        <v>68</v>
      </c>
      <c r="C656" s="761" t="s">
        <v>364</v>
      </c>
      <c r="D656" s="764"/>
      <c r="E656" s="764"/>
      <c r="F656" s="765"/>
      <c r="G656" s="270" t="s">
        <v>357</v>
      </c>
      <c r="H656" s="271"/>
      <c r="I656" s="275">
        <f>(D656*E656*F656*H656)/1000</f>
        <v>0</v>
      </c>
      <c r="J656" s="276"/>
      <c r="K656" s="276"/>
      <c r="L656" s="276"/>
    </row>
    <row r="657" spans="1:15" x14ac:dyDescent="0.35">
      <c r="A657" s="761"/>
      <c r="B657" s="761"/>
      <c r="C657" s="761"/>
      <c r="D657" s="764"/>
      <c r="E657" s="764"/>
      <c r="F657" s="765"/>
      <c r="G657" s="270" t="s">
        <v>358</v>
      </c>
      <c r="H657" s="271"/>
      <c r="I657" s="276"/>
      <c r="J657" s="277">
        <f>(D656*E656*F656*H657)/1000</f>
        <v>0</v>
      </c>
      <c r="K657" s="276"/>
      <c r="L657" s="276"/>
      <c r="N657" s="263">
        <v>5</v>
      </c>
      <c r="O657" s="263">
        <f>N628*100+N657</f>
        <v>1405</v>
      </c>
    </row>
    <row r="658" spans="1:15" x14ac:dyDescent="0.35">
      <c r="A658" s="761"/>
      <c r="B658" s="761"/>
      <c r="C658" s="761"/>
      <c r="D658" s="764"/>
      <c r="E658" s="764"/>
      <c r="F658" s="765"/>
      <c r="G658" s="270" t="s">
        <v>359</v>
      </c>
      <c r="H658" s="271"/>
      <c r="I658" s="276"/>
      <c r="J658" s="276"/>
      <c r="K658" s="277">
        <f>(D656*E656*F656*H658)/1000</f>
        <v>0</v>
      </c>
      <c r="L658" s="276"/>
    </row>
    <row r="659" spans="1:15" x14ac:dyDescent="0.35">
      <c r="A659" s="761"/>
      <c r="B659" s="761"/>
      <c r="C659" s="761"/>
      <c r="D659" s="764"/>
      <c r="E659" s="764"/>
      <c r="F659" s="765"/>
      <c r="G659" s="270" t="s">
        <v>360</v>
      </c>
      <c r="H659" s="271"/>
      <c r="I659" s="276"/>
      <c r="J659" s="276"/>
      <c r="K659" s="276"/>
      <c r="L659" s="277">
        <f>(D656*E656*F656*H659)/1000</f>
        <v>0</v>
      </c>
    </row>
    <row r="660" spans="1:15" ht="14.25" customHeight="1" x14ac:dyDescent="0.35">
      <c r="A660" s="761" t="s">
        <v>68</v>
      </c>
      <c r="B660" s="761" t="s">
        <v>68</v>
      </c>
      <c r="C660" s="761" t="s">
        <v>365</v>
      </c>
      <c r="D660" s="764"/>
      <c r="E660" s="764"/>
      <c r="F660" s="765"/>
      <c r="G660" s="270" t="s">
        <v>357</v>
      </c>
      <c r="H660" s="271"/>
      <c r="I660" s="272">
        <f>(D660*E660*F660*H660)/1000</f>
        <v>0</v>
      </c>
      <c r="J660" s="273"/>
      <c r="K660" s="273"/>
      <c r="L660" s="273"/>
    </row>
    <row r="661" spans="1:15" x14ac:dyDescent="0.35">
      <c r="A661" s="761"/>
      <c r="B661" s="761"/>
      <c r="C661" s="761"/>
      <c r="D661" s="764"/>
      <c r="E661" s="764"/>
      <c r="F661" s="765"/>
      <c r="G661" s="270" t="s">
        <v>358</v>
      </c>
      <c r="H661" s="271"/>
      <c r="I661" s="273"/>
      <c r="J661" s="274">
        <f>(D660*E660*F660*H661)/1000</f>
        <v>0</v>
      </c>
      <c r="K661" s="273"/>
      <c r="L661" s="273"/>
      <c r="N661" s="263">
        <v>6</v>
      </c>
      <c r="O661" s="263">
        <f>N628*100+N661</f>
        <v>1406</v>
      </c>
    </row>
    <row r="662" spans="1:15" x14ac:dyDescent="0.35">
      <c r="A662" s="761"/>
      <c r="B662" s="761"/>
      <c r="C662" s="761"/>
      <c r="D662" s="764"/>
      <c r="E662" s="764"/>
      <c r="F662" s="765"/>
      <c r="G662" s="270" t="s">
        <v>359</v>
      </c>
      <c r="H662" s="271"/>
      <c r="I662" s="273"/>
      <c r="J662" s="273"/>
      <c r="K662" s="274">
        <f>(D660*E660*F660*H662)/1000</f>
        <v>0</v>
      </c>
      <c r="L662" s="273"/>
    </row>
    <row r="663" spans="1:15" x14ac:dyDescent="0.35">
      <c r="A663" s="761"/>
      <c r="B663" s="761"/>
      <c r="C663" s="761"/>
      <c r="D663" s="764"/>
      <c r="E663" s="764"/>
      <c r="F663" s="765"/>
      <c r="G663" s="270" t="s">
        <v>360</v>
      </c>
      <c r="H663" s="271"/>
      <c r="I663" s="273"/>
      <c r="J663" s="273"/>
      <c r="K663" s="273"/>
      <c r="L663" s="274">
        <f>(D660*E660*F660*H663)/1000</f>
        <v>0</v>
      </c>
    </row>
    <row r="664" spans="1:15" ht="14.25" customHeight="1" x14ac:dyDescent="0.35">
      <c r="A664" s="766" t="s">
        <v>91</v>
      </c>
      <c r="B664" s="766"/>
      <c r="C664" s="766"/>
      <c r="D664" s="767"/>
      <c r="E664" s="767"/>
      <c r="F664" s="767"/>
      <c r="G664" s="768" t="s">
        <v>357</v>
      </c>
      <c r="H664" s="768"/>
      <c r="I664" s="279">
        <f>I640+I644+I648+I652+I656+I660</f>
        <v>0</v>
      </c>
      <c r="J664" s="280"/>
      <c r="K664" s="280"/>
      <c r="L664" s="280"/>
    </row>
    <row r="665" spans="1:15" ht="14.25" customHeight="1" x14ac:dyDescent="0.35">
      <c r="A665" s="766"/>
      <c r="B665" s="766"/>
      <c r="C665" s="766"/>
      <c r="D665" s="767"/>
      <c r="E665" s="767"/>
      <c r="F665" s="767"/>
      <c r="G665" s="768" t="s">
        <v>358</v>
      </c>
      <c r="H665" s="768"/>
      <c r="I665" s="280"/>
      <c r="J665" s="279">
        <f>J641+J645+J649+J653+J657+J661</f>
        <v>0</v>
      </c>
      <c r="K665" s="280"/>
      <c r="L665" s="280"/>
    </row>
    <row r="666" spans="1:15" ht="14.25" customHeight="1" x14ac:dyDescent="0.35">
      <c r="A666" s="766"/>
      <c r="B666" s="766"/>
      <c r="C666" s="766"/>
      <c r="D666" s="767"/>
      <c r="E666" s="767"/>
      <c r="F666" s="767"/>
      <c r="G666" s="768" t="s">
        <v>359</v>
      </c>
      <c r="H666" s="768"/>
      <c r="I666" s="280"/>
      <c r="J666" s="280"/>
      <c r="K666" s="279">
        <f>K642+K646+K650+K654+K658+K662</f>
        <v>0</v>
      </c>
      <c r="L666" s="280"/>
    </row>
    <row r="667" spans="1:15" ht="14.25" customHeight="1" x14ac:dyDescent="0.35">
      <c r="A667" s="766"/>
      <c r="B667" s="766"/>
      <c r="C667" s="766"/>
      <c r="D667" s="767"/>
      <c r="E667" s="767"/>
      <c r="F667" s="767"/>
      <c r="G667" s="768" t="s">
        <v>360</v>
      </c>
      <c r="H667" s="768"/>
      <c r="I667" s="280"/>
      <c r="J667" s="280"/>
      <c r="K667" s="280"/>
      <c r="L667" s="279">
        <f>L643+L647+L651+L655+L659+L663</f>
        <v>0</v>
      </c>
    </row>
    <row r="668" spans="1:15" x14ac:dyDescent="0.35">
      <c r="A668" s="770" t="s">
        <v>366</v>
      </c>
      <c r="B668" s="770"/>
      <c r="C668" s="770"/>
      <c r="D668" s="770"/>
      <c r="E668" s="770"/>
      <c r="F668" s="770"/>
      <c r="G668" s="770"/>
      <c r="H668" s="770"/>
      <c r="I668" s="770"/>
      <c r="J668" s="770"/>
      <c r="K668" s="770"/>
      <c r="L668" s="770"/>
    </row>
    <row r="669" spans="1:15" x14ac:dyDescent="0.35">
      <c r="A669" s="771" t="s">
        <v>367</v>
      </c>
      <c r="B669" s="771"/>
      <c r="C669" s="771"/>
      <c r="D669" s="771"/>
      <c r="E669" s="771"/>
      <c r="F669" s="771"/>
      <c r="G669" s="771"/>
      <c r="H669" s="771"/>
      <c r="I669" s="771"/>
      <c r="J669" s="771"/>
      <c r="K669" s="771"/>
      <c r="L669" s="771"/>
    </row>
    <row r="670" spans="1:15" x14ac:dyDescent="0.35">
      <c r="A670" s="290"/>
      <c r="B670" s="290"/>
      <c r="C670" s="290"/>
      <c r="D670" s="290"/>
      <c r="E670" s="290"/>
      <c r="F670" s="290"/>
      <c r="G670" s="290"/>
      <c r="H670" s="290"/>
      <c r="I670" s="290"/>
      <c r="J670" s="290"/>
      <c r="K670" s="290"/>
      <c r="L670" s="290"/>
    </row>
    <row r="671" spans="1:15" x14ac:dyDescent="0.35">
      <c r="A671" s="290"/>
      <c r="B671" s="290"/>
      <c r="C671" s="290"/>
      <c r="D671" s="290"/>
      <c r="E671" s="290"/>
      <c r="F671" s="290"/>
      <c r="G671" s="290"/>
      <c r="H671" s="290"/>
      <c r="I671" s="290"/>
      <c r="J671" s="290"/>
      <c r="K671" s="290"/>
      <c r="L671" s="290"/>
    </row>
    <row r="672" spans="1:15" x14ac:dyDescent="0.35">
      <c r="A672" s="753" t="s">
        <v>23</v>
      </c>
      <c r="B672" s="753"/>
      <c r="C672" s="754">
        <f>Presentación!$C$3</f>
        <v>1990</v>
      </c>
      <c r="D672" s="754"/>
      <c r="E672" s="754"/>
      <c r="F672" s="754"/>
      <c r="G672" s="754"/>
      <c r="H672" s="754"/>
      <c r="I672" s="754"/>
      <c r="J672" s="754"/>
      <c r="K672" s="754"/>
      <c r="L672" s="754"/>
    </row>
    <row r="673" spans="1:15" x14ac:dyDescent="0.35">
      <c r="A673" s="755" t="s">
        <v>24</v>
      </c>
      <c r="B673" s="755"/>
      <c r="C673" s="756" t="s">
        <v>107</v>
      </c>
      <c r="D673" s="756"/>
      <c r="E673" s="756"/>
      <c r="F673" s="756"/>
      <c r="G673" s="756"/>
      <c r="H673" s="756"/>
      <c r="I673" s="756"/>
      <c r="J673" s="756"/>
      <c r="K673" s="756"/>
      <c r="L673" s="756"/>
      <c r="N673" s="263">
        <v>10</v>
      </c>
    </row>
    <row r="674" spans="1:15" ht="14.25" customHeight="1" x14ac:dyDescent="0.35">
      <c r="A674" s="757" t="s">
        <v>5</v>
      </c>
      <c r="B674" s="757"/>
      <c r="C674" s="758" t="s">
        <v>26</v>
      </c>
      <c r="D674" s="758"/>
      <c r="E674" s="758"/>
      <c r="F674" s="758"/>
      <c r="G674" s="758"/>
      <c r="H674" s="758"/>
      <c r="I674" s="758"/>
      <c r="J674" s="758"/>
      <c r="K674" s="758"/>
      <c r="L674" s="758"/>
    </row>
    <row r="675" spans="1:15" ht="14.25" customHeight="1" x14ac:dyDescent="0.35">
      <c r="A675" s="757" t="s">
        <v>27</v>
      </c>
      <c r="B675" s="757"/>
      <c r="C675" s="758" t="s">
        <v>322</v>
      </c>
      <c r="D675" s="758"/>
      <c r="E675" s="758"/>
      <c r="F675" s="758"/>
      <c r="G675" s="758"/>
      <c r="H675" s="758"/>
      <c r="I675" s="758"/>
      <c r="J675" s="758"/>
      <c r="K675" s="758"/>
      <c r="L675" s="758"/>
    </row>
    <row r="676" spans="1:15" ht="14.25" customHeight="1" x14ac:dyDescent="0.35">
      <c r="A676" s="757" t="s">
        <v>29</v>
      </c>
      <c r="B676" s="757"/>
      <c r="C676" s="758" t="s">
        <v>323</v>
      </c>
      <c r="D676" s="758"/>
      <c r="E676" s="758"/>
      <c r="F676" s="758"/>
      <c r="G676" s="758"/>
      <c r="H676" s="758"/>
      <c r="I676" s="758"/>
      <c r="J676" s="758"/>
      <c r="K676" s="758"/>
      <c r="L676" s="758"/>
    </row>
    <row r="677" spans="1:15" ht="14.25" customHeight="1" x14ac:dyDescent="0.35">
      <c r="A677" s="757" t="s">
        <v>31</v>
      </c>
      <c r="B677" s="757"/>
      <c r="C677" s="758" t="s">
        <v>262</v>
      </c>
      <c r="D677" s="758"/>
      <c r="E677" s="758"/>
      <c r="F677" s="758"/>
      <c r="G677" s="758"/>
      <c r="H677" s="758"/>
      <c r="I677" s="758"/>
      <c r="J677" s="758"/>
      <c r="K677" s="758"/>
      <c r="L677" s="758"/>
    </row>
    <row r="678" spans="1:15" ht="14.25" customHeight="1" x14ac:dyDescent="0.35">
      <c r="A678" s="759" t="s">
        <v>33</v>
      </c>
      <c r="B678" s="759"/>
      <c r="C678" s="264" t="s">
        <v>34</v>
      </c>
      <c r="D678" s="760" t="s">
        <v>324</v>
      </c>
      <c r="E678" s="760"/>
      <c r="F678" s="760"/>
      <c r="G678" s="760"/>
      <c r="H678" s="760"/>
      <c r="I678" s="760"/>
      <c r="J678" s="760"/>
      <c r="K678" s="760"/>
      <c r="L678" s="760"/>
    </row>
    <row r="679" spans="1:15" ht="36" customHeight="1" x14ac:dyDescent="0.35">
      <c r="A679" s="761" t="s">
        <v>37</v>
      </c>
      <c r="B679" s="761"/>
      <c r="C679" s="761" t="s">
        <v>325</v>
      </c>
      <c r="D679" s="266" t="s">
        <v>326</v>
      </c>
      <c r="E679" s="266" t="s">
        <v>327</v>
      </c>
      <c r="F679" s="266" t="s">
        <v>328</v>
      </c>
      <c r="G679" s="762" t="s">
        <v>329</v>
      </c>
      <c r="H679" s="762"/>
      <c r="I679" s="266" t="s">
        <v>330</v>
      </c>
      <c r="J679" s="266" t="s">
        <v>331</v>
      </c>
      <c r="K679" s="266" t="s">
        <v>332</v>
      </c>
      <c r="L679" s="266" t="s">
        <v>333</v>
      </c>
    </row>
    <row r="680" spans="1:15" ht="14.25" customHeight="1" x14ac:dyDescent="0.35">
      <c r="A680" s="761" t="s">
        <v>46</v>
      </c>
      <c r="B680" s="761" t="s">
        <v>47</v>
      </c>
      <c r="C680" s="761"/>
      <c r="D680" s="761" t="s">
        <v>48</v>
      </c>
      <c r="E680" s="761" t="s">
        <v>334</v>
      </c>
      <c r="F680" s="761" t="s">
        <v>276</v>
      </c>
      <c r="G680" s="761" t="s">
        <v>335</v>
      </c>
      <c r="H680" s="761"/>
      <c r="I680" s="761" t="s">
        <v>336</v>
      </c>
      <c r="J680" s="761" t="s">
        <v>337</v>
      </c>
      <c r="K680" s="761" t="s">
        <v>338</v>
      </c>
      <c r="L680" s="761" t="s">
        <v>339</v>
      </c>
    </row>
    <row r="681" spans="1:15" ht="14.25" customHeight="1" x14ac:dyDescent="0.35">
      <c r="A681" s="761"/>
      <c r="B681" s="761"/>
      <c r="C681" s="761"/>
      <c r="D681" s="761"/>
      <c r="E681" s="761"/>
      <c r="F681" s="761"/>
      <c r="G681" s="761" t="s">
        <v>340</v>
      </c>
      <c r="H681" s="761"/>
      <c r="I681" s="761"/>
      <c r="J681" s="761"/>
      <c r="K681" s="761"/>
      <c r="L681" s="761"/>
    </row>
    <row r="682" spans="1:15" ht="14.25" customHeight="1" x14ac:dyDescent="0.35">
      <c r="A682" s="761"/>
      <c r="B682" s="761"/>
      <c r="C682" s="761"/>
      <c r="D682" s="761"/>
      <c r="E682" s="761" t="s">
        <v>341</v>
      </c>
      <c r="F682" s="761" t="s">
        <v>342</v>
      </c>
      <c r="G682" s="761" t="s">
        <v>343</v>
      </c>
      <c r="H682" s="761"/>
      <c r="I682" s="265" t="s">
        <v>344</v>
      </c>
      <c r="J682" s="265" t="s">
        <v>345</v>
      </c>
      <c r="K682" s="265" t="s">
        <v>346</v>
      </c>
      <c r="L682" s="265" t="s">
        <v>347</v>
      </c>
    </row>
    <row r="683" spans="1:15" ht="28" x14ac:dyDescent="0.35">
      <c r="A683" s="761"/>
      <c r="B683" s="761"/>
      <c r="C683" s="761"/>
      <c r="D683" s="761"/>
      <c r="E683" s="761"/>
      <c r="F683" s="761"/>
      <c r="G683" s="761"/>
      <c r="H683" s="761"/>
      <c r="I683" s="265" t="s">
        <v>348</v>
      </c>
      <c r="J683" s="265" t="s">
        <v>348</v>
      </c>
      <c r="K683" s="265" t="s">
        <v>348</v>
      </c>
      <c r="L683" s="265" t="s">
        <v>348</v>
      </c>
    </row>
    <row r="684" spans="1:15" ht="14.25" customHeight="1" x14ac:dyDescent="0.35">
      <c r="A684" s="761"/>
      <c r="B684" s="761"/>
      <c r="C684" s="761"/>
      <c r="D684" s="267" t="s">
        <v>61</v>
      </c>
      <c r="E684" s="267" t="s">
        <v>349</v>
      </c>
      <c r="F684" s="267" t="s">
        <v>350</v>
      </c>
      <c r="G684" s="763" t="s">
        <v>351</v>
      </c>
      <c r="H684" s="763"/>
      <c r="I684" s="267" t="s">
        <v>352</v>
      </c>
      <c r="J684" s="267" t="s">
        <v>353</v>
      </c>
      <c r="K684" s="267" t="s">
        <v>354</v>
      </c>
      <c r="L684" s="267" t="s">
        <v>355</v>
      </c>
    </row>
    <row r="685" spans="1:15" ht="15" customHeight="1" x14ac:dyDescent="0.35">
      <c r="A685" s="761" t="s">
        <v>68</v>
      </c>
      <c r="B685" s="761" t="s">
        <v>68</v>
      </c>
      <c r="C685" s="761" t="s">
        <v>356</v>
      </c>
      <c r="D685" s="764"/>
      <c r="E685" s="764"/>
      <c r="F685" s="765"/>
      <c r="G685" s="270" t="s">
        <v>357</v>
      </c>
      <c r="H685" s="271"/>
      <c r="I685" s="272">
        <f>(D685*E685*F685*H685)/1000</f>
        <v>0</v>
      </c>
      <c r="J685" s="273"/>
      <c r="K685" s="273"/>
      <c r="L685" s="273"/>
    </row>
    <row r="686" spans="1:15" x14ac:dyDescent="0.35">
      <c r="A686" s="761"/>
      <c r="B686" s="761"/>
      <c r="C686" s="761"/>
      <c r="D686" s="764"/>
      <c r="E686" s="764"/>
      <c r="F686" s="765"/>
      <c r="G686" s="270" t="s">
        <v>358</v>
      </c>
      <c r="H686" s="271"/>
      <c r="I686" s="273"/>
      <c r="J686" s="274">
        <f>(D685*E685*F685*H686)/1000</f>
        <v>0</v>
      </c>
      <c r="K686" s="273"/>
      <c r="L686" s="273"/>
      <c r="N686" s="263">
        <v>1</v>
      </c>
      <c r="O686" s="263">
        <f>N673*100+N686</f>
        <v>1001</v>
      </c>
    </row>
    <row r="687" spans="1:15" x14ac:dyDescent="0.35">
      <c r="A687" s="761"/>
      <c r="B687" s="761"/>
      <c r="C687" s="761"/>
      <c r="D687" s="764"/>
      <c r="E687" s="764"/>
      <c r="F687" s="765"/>
      <c r="G687" s="270" t="s">
        <v>359</v>
      </c>
      <c r="H687" s="271"/>
      <c r="I687" s="273"/>
      <c r="J687" s="273"/>
      <c r="K687" s="274">
        <f>(D685*E685*F685*H687)/1000</f>
        <v>0</v>
      </c>
      <c r="L687" s="273"/>
    </row>
    <row r="688" spans="1:15" x14ac:dyDescent="0.35">
      <c r="A688" s="761"/>
      <c r="B688" s="761"/>
      <c r="C688" s="761"/>
      <c r="D688" s="764"/>
      <c r="E688" s="764"/>
      <c r="F688" s="765"/>
      <c r="G688" s="270" t="s">
        <v>360</v>
      </c>
      <c r="H688" s="271"/>
      <c r="I688" s="273"/>
      <c r="J688" s="273"/>
      <c r="K688" s="273"/>
      <c r="L688" s="274">
        <f>(D685*E685*F685*H688)/1000</f>
        <v>0</v>
      </c>
    </row>
    <row r="689" spans="1:15" ht="15" customHeight="1" x14ac:dyDescent="0.35">
      <c r="A689" s="761" t="s">
        <v>68</v>
      </c>
      <c r="B689" s="761" t="s">
        <v>68</v>
      </c>
      <c r="C689" s="761" t="s">
        <v>361</v>
      </c>
      <c r="D689" s="764"/>
      <c r="E689" s="764"/>
      <c r="F689" s="769"/>
      <c r="G689" s="270" t="s">
        <v>357</v>
      </c>
      <c r="H689" s="271"/>
      <c r="I689" s="272">
        <f>(D689*E689*F689*H689)/1000</f>
        <v>0</v>
      </c>
      <c r="J689" s="273"/>
      <c r="K689" s="273"/>
      <c r="L689" s="273"/>
    </row>
    <row r="690" spans="1:15" x14ac:dyDescent="0.35">
      <c r="A690" s="761"/>
      <c r="B690" s="761"/>
      <c r="C690" s="761"/>
      <c r="D690" s="764"/>
      <c r="E690" s="764"/>
      <c r="F690" s="769"/>
      <c r="G690" s="270" t="s">
        <v>358</v>
      </c>
      <c r="H690" s="271"/>
      <c r="I690" s="273"/>
      <c r="J690" s="274">
        <f>(D689*E689*F689*H690)/1000</f>
        <v>0</v>
      </c>
      <c r="K690" s="273"/>
      <c r="L690" s="273"/>
      <c r="N690" s="263">
        <v>2</v>
      </c>
      <c r="O690" s="263">
        <f>N673*100+N690</f>
        <v>1002</v>
      </c>
    </row>
    <row r="691" spans="1:15" x14ac:dyDescent="0.35">
      <c r="A691" s="761"/>
      <c r="B691" s="761"/>
      <c r="C691" s="761"/>
      <c r="D691" s="764"/>
      <c r="E691" s="764"/>
      <c r="F691" s="769"/>
      <c r="G691" s="270" t="s">
        <v>359</v>
      </c>
      <c r="H691" s="271"/>
      <c r="I691" s="273"/>
      <c r="J691" s="273"/>
      <c r="K691" s="274">
        <f>(D689*E689*F689*H691)/1000</f>
        <v>0</v>
      </c>
      <c r="L691" s="273"/>
    </row>
    <row r="692" spans="1:15" x14ac:dyDescent="0.35">
      <c r="A692" s="761"/>
      <c r="B692" s="761"/>
      <c r="C692" s="761"/>
      <c r="D692" s="764"/>
      <c r="E692" s="764"/>
      <c r="F692" s="769"/>
      <c r="G692" s="270" t="s">
        <v>360</v>
      </c>
      <c r="H692" s="271"/>
      <c r="I692" s="273"/>
      <c r="J692" s="273"/>
      <c r="K692" s="273"/>
      <c r="L692" s="274">
        <f>(D689*E689*F689*H692)/1000</f>
        <v>0</v>
      </c>
    </row>
    <row r="693" spans="1:15" ht="15" customHeight="1" x14ac:dyDescent="0.35">
      <c r="A693" s="761" t="s">
        <v>68</v>
      </c>
      <c r="B693" s="761" t="s">
        <v>68</v>
      </c>
      <c r="C693" s="761" t="s">
        <v>362</v>
      </c>
      <c r="D693" s="764"/>
      <c r="E693" s="764"/>
      <c r="F693" s="765"/>
      <c r="G693" s="270" t="s">
        <v>357</v>
      </c>
      <c r="H693" s="271"/>
      <c r="I693" s="272">
        <f>(D693*E693*F693*H693)/1000</f>
        <v>0</v>
      </c>
      <c r="J693" s="273"/>
      <c r="K693" s="273"/>
      <c r="L693" s="273"/>
    </row>
    <row r="694" spans="1:15" x14ac:dyDescent="0.35">
      <c r="A694" s="761"/>
      <c r="B694" s="761"/>
      <c r="C694" s="761"/>
      <c r="D694" s="764"/>
      <c r="E694" s="764"/>
      <c r="F694" s="765"/>
      <c r="G694" s="270" t="s">
        <v>358</v>
      </c>
      <c r="H694" s="271"/>
      <c r="I694" s="273"/>
      <c r="J694" s="274">
        <f>(D693*E693*F693*H694)/1000</f>
        <v>0</v>
      </c>
      <c r="K694" s="273"/>
      <c r="L694" s="273"/>
      <c r="N694" s="263">
        <v>3</v>
      </c>
      <c r="O694" s="263">
        <f>N673*100+N694</f>
        <v>1003</v>
      </c>
    </row>
    <row r="695" spans="1:15" x14ac:dyDescent="0.35">
      <c r="A695" s="761"/>
      <c r="B695" s="761"/>
      <c r="C695" s="761"/>
      <c r="D695" s="764"/>
      <c r="E695" s="764"/>
      <c r="F695" s="765"/>
      <c r="G695" s="270" t="s">
        <v>359</v>
      </c>
      <c r="H695" s="271"/>
      <c r="I695" s="273"/>
      <c r="J695" s="273"/>
      <c r="K695" s="274">
        <f>(D693*E693*F693*H695)/1000</f>
        <v>0</v>
      </c>
      <c r="L695" s="273"/>
    </row>
    <row r="696" spans="1:15" x14ac:dyDescent="0.35">
      <c r="A696" s="761"/>
      <c r="B696" s="761"/>
      <c r="C696" s="761"/>
      <c r="D696" s="764"/>
      <c r="E696" s="764"/>
      <c r="F696" s="765"/>
      <c r="G696" s="270" t="s">
        <v>360</v>
      </c>
      <c r="H696" s="271"/>
      <c r="I696" s="273"/>
      <c r="J696" s="273"/>
      <c r="K696" s="273"/>
      <c r="L696" s="274">
        <f>(D693*E693*F693*H696)/1000</f>
        <v>0</v>
      </c>
    </row>
    <row r="697" spans="1:15" ht="15" customHeight="1" x14ac:dyDescent="0.35">
      <c r="A697" s="761" t="s">
        <v>68</v>
      </c>
      <c r="B697" s="761" t="s">
        <v>68</v>
      </c>
      <c r="C697" s="761" t="s">
        <v>363</v>
      </c>
      <c r="D697" s="764"/>
      <c r="E697" s="764"/>
      <c r="F697" s="765"/>
      <c r="G697" s="270" t="s">
        <v>357</v>
      </c>
      <c r="H697" s="271"/>
      <c r="I697" s="272">
        <f>(D697*E697*F697*H697)/1000</f>
        <v>0</v>
      </c>
      <c r="J697" s="273"/>
      <c r="K697" s="273"/>
      <c r="L697" s="273"/>
    </row>
    <row r="698" spans="1:15" x14ac:dyDescent="0.35">
      <c r="A698" s="761"/>
      <c r="B698" s="761"/>
      <c r="C698" s="761"/>
      <c r="D698" s="764"/>
      <c r="E698" s="764"/>
      <c r="F698" s="765"/>
      <c r="G698" s="270" t="s">
        <v>358</v>
      </c>
      <c r="H698" s="271"/>
      <c r="I698" s="273"/>
      <c r="J698" s="274">
        <f>(D697*E697*F697*H698)/1000</f>
        <v>0</v>
      </c>
      <c r="K698" s="273"/>
      <c r="L698" s="273"/>
      <c r="N698" s="263">
        <v>4</v>
      </c>
      <c r="O698" s="263">
        <f>N673*100+N698</f>
        <v>1004</v>
      </c>
    </row>
    <row r="699" spans="1:15" x14ac:dyDescent="0.35">
      <c r="A699" s="761"/>
      <c r="B699" s="761"/>
      <c r="C699" s="761"/>
      <c r="D699" s="764"/>
      <c r="E699" s="764"/>
      <c r="F699" s="765"/>
      <c r="G699" s="270" t="s">
        <v>359</v>
      </c>
      <c r="H699" s="271"/>
      <c r="I699" s="273"/>
      <c r="J699" s="273"/>
      <c r="K699" s="274">
        <f>(D697*E697*F697*H699)/1000</f>
        <v>0</v>
      </c>
      <c r="L699" s="273"/>
    </row>
    <row r="700" spans="1:15" x14ac:dyDescent="0.35">
      <c r="A700" s="761"/>
      <c r="B700" s="761"/>
      <c r="C700" s="761"/>
      <c r="D700" s="764"/>
      <c r="E700" s="764"/>
      <c r="F700" s="765"/>
      <c r="G700" s="270" t="s">
        <v>360</v>
      </c>
      <c r="H700" s="271"/>
      <c r="I700" s="273"/>
      <c r="J700" s="273"/>
      <c r="K700" s="273"/>
      <c r="L700" s="274">
        <f>(D697*E697*F697*H700)/1000</f>
        <v>0</v>
      </c>
    </row>
    <row r="701" spans="1:15" ht="15" customHeight="1" x14ac:dyDescent="0.35">
      <c r="A701" s="761" t="s">
        <v>68</v>
      </c>
      <c r="B701" s="761" t="s">
        <v>68</v>
      </c>
      <c r="C701" s="761" t="s">
        <v>364</v>
      </c>
      <c r="D701" s="764"/>
      <c r="E701" s="764"/>
      <c r="F701" s="765"/>
      <c r="G701" s="270" t="s">
        <v>357</v>
      </c>
      <c r="H701" s="271"/>
      <c r="I701" s="275">
        <f>(D701*E701*F701*H701)/1000</f>
        <v>0</v>
      </c>
      <c r="J701" s="276"/>
      <c r="K701" s="276"/>
      <c r="L701" s="276"/>
    </row>
    <row r="702" spans="1:15" x14ac:dyDescent="0.35">
      <c r="A702" s="761"/>
      <c r="B702" s="761"/>
      <c r="C702" s="761"/>
      <c r="D702" s="764"/>
      <c r="E702" s="764"/>
      <c r="F702" s="765"/>
      <c r="G702" s="270" t="s">
        <v>358</v>
      </c>
      <c r="H702" s="271"/>
      <c r="I702" s="276"/>
      <c r="J702" s="277">
        <f>(D701*E701*F701*H702)/1000</f>
        <v>0</v>
      </c>
      <c r="K702" s="276"/>
      <c r="L702" s="276"/>
      <c r="N702" s="263">
        <v>5</v>
      </c>
      <c r="O702" s="263">
        <f>N673*100+N702</f>
        <v>1005</v>
      </c>
    </row>
    <row r="703" spans="1:15" x14ac:dyDescent="0.35">
      <c r="A703" s="761"/>
      <c r="B703" s="761"/>
      <c r="C703" s="761"/>
      <c r="D703" s="764"/>
      <c r="E703" s="764"/>
      <c r="F703" s="765"/>
      <c r="G703" s="270" t="s">
        <v>359</v>
      </c>
      <c r="H703" s="271"/>
      <c r="I703" s="276"/>
      <c r="J703" s="276"/>
      <c r="K703" s="277">
        <f>(D701*E701*F701*H703)/1000</f>
        <v>0</v>
      </c>
      <c r="L703" s="276"/>
    </row>
    <row r="704" spans="1:15" x14ac:dyDescent="0.35">
      <c r="A704" s="761"/>
      <c r="B704" s="761"/>
      <c r="C704" s="761"/>
      <c r="D704" s="764"/>
      <c r="E704" s="764"/>
      <c r="F704" s="765"/>
      <c r="G704" s="270" t="s">
        <v>360</v>
      </c>
      <c r="H704" s="271"/>
      <c r="I704" s="276"/>
      <c r="J704" s="276"/>
      <c r="K704" s="276"/>
      <c r="L704" s="277">
        <f>(D701*E701*F701*H704)/1000</f>
        <v>0</v>
      </c>
    </row>
    <row r="705" spans="1:15" ht="14.25" customHeight="1" x14ac:dyDescent="0.35">
      <c r="A705" s="761" t="s">
        <v>68</v>
      </c>
      <c r="B705" s="761" t="s">
        <v>68</v>
      </c>
      <c r="C705" s="761" t="s">
        <v>365</v>
      </c>
      <c r="D705" s="764"/>
      <c r="E705" s="764"/>
      <c r="F705" s="765"/>
      <c r="G705" s="270" t="s">
        <v>357</v>
      </c>
      <c r="H705" s="271"/>
      <c r="I705" s="272">
        <f>(D705*E705*F705*H705)/1000</f>
        <v>0</v>
      </c>
      <c r="J705" s="273"/>
      <c r="K705" s="273"/>
      <c r="L705" s="273"/>
    </row>
    <row r="706" spans="1:15" x14ac:dyDescent="0.35">
      <c r="A706" s="761"/>
      <c r="B706" s="761"/>
      <c r="C706" s="761"/>
      <c r="D706" s="764"/>
      <c r="E706" s="764"/>
      <c r="F706" s="765"/>
      <c r="G706" s="270" t="s">
        <v>358</v>
      </c>
      <c r="H706" s="271"/>
      <c r="I706" s="273"/>
      <c r="J706" s="274">
        <f>(D705*E705*F705*H706)/1000</f>
        <v>0</v>
      </c>
      <c r="K706" s="273"/>
      <c r="L706" s="273"/>
      <c r="N706" s="263">
        <v>6</v>
      </c>
      <c r="O706" s="263">
        <f>N673*100+N706</f>
        <v>1006</v>
      </c>
    </row>
    <row r="707" spans="1:15" x14ac:dyDescent="0.35">
      <c r="A707" s="761"/>
      <c r="B707" s="761"/>
      <c r="C707" s="761"/>
      <c r="D707" s="764"/>
      <c r="E707" s="764"/>
      <c r="F707" s="765"/>
      <c r="G707" s="270" t="s">
        <v>359</v>
      </c>
      <c r="H707" s="271"/>
      <c r="I707" s="273"/>
      <c r="J707" s="273"/>
      <c r="K707" s="274">
        <f>(D705*E705*F705*H707)/1000</f>
        <v>0</v>
      </c>
      <c r="L707" s="273"/>
    </row>
    <row r="708" spans="1:15" x14ac:dyDescent="0.35">
      <c r="A708" s="761"/>
      <c r="B708" s="761"/>
      <c r="C708" s="761"/>
      <c r="D708" s="764"/>
      <c r="E708" s="764"/>
      <c r="F708" s="765"/>
      <c r="G708" s="270" t="s">
        <v>360</v>
      </c>
      <c r="H708" s="271"/>
      <c r="I708" s="273"/>
      <c r="J708" s="273"/>
      <c r="K708" s="273"/>
      <c r="L708" s="274">
        <f>(D705*E705*F705*H708)/1000</f>
        <v>0</v>
      </c>
    </row>
    <row r="709" spans="1:15" ht="14.25" customHeight="1" x14ac:dyDescent="0.35">
      <c r="A709" s="766" t="s">
        <v>91</v>
      </c>
      <c r="B709" s="766"/>
      <c r="C709" s="766"/>
      <c r="D709" s="767"/>
      <c r="E709" s="767"/>
      <c r="F709" s="767"/>
      <c r="G709" s="768" t="s">
        <v>357</v>
      </c>
      <c r="H709" s="768"/>
      <c r="I709" s="279">
        <f>I685+I689+I693+I697+I701+I705</f>
        <v>0</v>
      </c>
      <c r="J709" s="280"/>
      <c r="K709" s="280"/>
      <c r="L709" s="280"/>
    </row>
    <row r="710" spans="1:15" ht="14.25" customHeight="1" x14ac:dyDescent="0.35">
      <c r="A710" s="766"/>
      <c r="B710" s="766"/>
      <c r="C710" s="766"/>
      <c r="D710" s="767"/>
      <c r="E710" s="767"/>
      <c r="F710" s="767"/>
      <c r="G710" s="768" t="s">
        <v>358</v>
      </c>
      <c r="H710" s="768"/>
      <c r="I710" s="280"/>
      <c r="J710" s="279">
        <f>J686+J690+J694+J698+J702+J706</f>
        <v>0</v>
      </c>
      <c r="K710" s="280"/>
      <c r="L710" s="280"/>
    </row>
    <row r="711" spans="1:15" ht="14.25" customHeight="1" x14ac:dyDescent="0.35">
      <c r="A711" s="766"/>
      <c r="B711" s="766"/>
      <c r="C711" s="766"/>
      <c r="D711" s="767"/>
      <c r="E711" s="767"/>
      <c r="F711" s="767"/>
      <c r="G711" s="768" t="s">
        <v>359</v>
      </c>
      <c r="H711" s="768"/>
      <c r="I711" s="280"/>
      <c r="J711" s="280"/>
      <c r="K711" s="279">
        <f>K687+K691+K695+K699+K703+K707</f>
        <v>0</v>
      </c>
      <c r="L711" s="280"/>
    </row>
    <row r="712" spans="1:15" ht="14.25" customHeight="1" x14ac:dyDescent="0.35">
      <c r="A712" s="766"/>
      <c r="B712" s="766"/>
      <c r="C712" s="766"/>
      <c r="D712" s="767"/>
      <c r="E712" s="767"/>
      <c r="F712" s="767"/>
      <c r="G712" s="768" t="s">
        <v>360</v>
      </c>
      <c r="H712" s="768"/>
      <c r="I712" s="280"/>
      <c r="J712" s="280"/>
      <c r="K712" s="280"/>
      <c r="L712" s="279">
        <f>L688+L692+L696+L700+L704+L708</f>
        <v>0</v>
      </c>
    </row>
    <row r="713" spans="1:15" x14ac:dyDescent="0.35">
      <c r="A713" s="770" t="s">
        <v>366</v>
      </c>
      <c r="B713" s="770"/>
      <c r="C713" s="770"/>
      <c r="D713" s="770"/>
      <c r="E713" s="770"/>
      <c r="F713" s="770"/>
      <c r="G713" s="770"/>
      <c r="H713" s="770"/>
      <c r="I713" s="770"/>
      <c r="J713" s="770"/>
      <c r="K713" s="770"/>
      <c r="L713" s="770"/>
    </row>
    <row r="714" spans="1:15" x14ac:dyDescent="0.35">
      <c r="A714" s="771" t="s">
        <v>367</v>
      </c>
      <c r="B714" s="771"/>
      <c r="C714" s="771"/>
      <c r="D714" s="771"/>
      <c r="E714" s="771"/>
      <c r="F714" s="771"/>
      <c r="G714" s="771"/>
      <c r="H714" s="771"/>
      <c r="I714" s="771"/>
      <c r="J714" s="771"/>
      <c r="K714" s="771"/>
      <c r="L714" s="771"/>
    </row>
    <row r="715" spans="1:15" x14ac:dyDescent="0.35">
      <c r="A715" s="290"/>
      <c r="B715" s="290"/>
      <c r="C715" s="290"/>
      <c r="D715" s="290"/>
      <c r="E715" s="290"/>
      <c r="F715" s="290"/>
      <c r="G715" s="290"/>
      <c r="H715" s="290"/>
      <c r="I715" s="290"/>
      <c r="J715" s="290"/>
      <c r="K715" s="290"/>
      <c r="L715" s="290"/>
    </row>
    <row r="716" spans="1:15" x14ac:dyDescent="0.35">
      <c r="A716" s="290"/>
      <c r="B716" s="290"/>
      <c r="C716" s="290"/>
      <c r="D716" s="290"/>
      <c r="E716" s="290"/>
      <c r="F716" s="290"/>
      <c r="G716" s="290"/>
      <c r="H716" s="290"/>
      <c r="I716" s="290"/>
      <c r="J716" s="290"/>
      <c r="K716" s="290"/>
      <c r="L716" s="290"/>
    </row>
    <row r="717" spans="1:15" x14ac:dyDescent="0.35">
      <c r="A717" s="753" t="s">
        <v>23</v>
      </c>
      <c r="B717" s="753"/>
      <c r="C717" s="754">
        <f>Presentación!$C$3</f>
        <v>1990</v>
      </c>
      <c r="D717" s="754"/>
      <c r="E717" s="754"/>
      <c r="F717" s="754"/>
      <c r="G717" s="754"/>
      <c r="H717" s="754"/>
      <c r="I717" s="754"/>
      <c r="J717" s="754"/>
      <c r="K717" s="754"/>
      <c r="L717" s="754"/>
    </row>
    <row r="718" spans="1:15" x14ac:dyDescent="0.35">
      <c r="A718" s="755" t="s">
        <v>24</v>
      </c>
      <c r="B718" s="755"/>
      <c r="C718" s="756" t="s">
        <v>108</v>
      </c>
      <c r="D718" s="756"/>
      <c r="E718" s="756"/>
      <c r="F718" s="756"/>
      <c r="G718" s="756"/>
      <c r="H718" s="756"/>
      <c r="I718" s="756"/>
      <c r="J718" s="756"/>
      <c r="K718" s="756"/>
      <c r="L718" s="756"/>
      <c r="N718" s="263">
        <v>11</v>
      </c>
    </row>
    <row r="719" spans="1:15" ht="14.25" customHeight="1" x14ac:dyDescent="0.35">
      <c r="A719" s="757" t="s">
        <v>5</v>
      </c>
      <c r="B719" s="757"/>
      <c r="C719" s="758" t="s">
        <v>26</v>
      </c>
      <c r="D719" s="758"/>
      <c r="E719" s="758"/>
      <c r="F719" s="758"/>
      <c r="G719" s="758"/>
      <c r="H719" s="758"/>
      <c r="I719" s="758"/>
      <c r="J719" s="758"/>
      <c r="K719" s="758"/>
      <c r="L719" s="758"/>
    </row>
    <row r="720" spans="1:15" ht="14.25" customHeight="1" x14ac:dyDescent="0.35">
      <c r="A720" s="757" t="s">
        <v>27</v>
      </c>
      <c r="B720" s="757"/>
      <c r="C720" s="758" t="s">
        <v>322</v>
      </c>
      <c r="D720" s="758"/>
      <c r="E720" s="758"/>
      <c r="F720" s="758"/>
      <c r="G720" s="758"/>
      <c r="H720" s="758"/>
      <c r="I720" s="758"/>
      <c r="J720" s="758"/>
      <c r="K720" s="758"/>
      <c r="L720" s="758"/>
    </row>
    <row r="721" spans="1:15" ht="14.25" customHeight="1" x14ac:dyDescent="0.35">
      <c r="A721" s="757" t="s">
        <v>29</v>
      </c>
      <c r="B721" s="757"/>
      <c r="C721" s="758" t="s">
        <v>323</v>
      </c>
      <c r="D721" s="758"/>
      <c r="E721" s="758"/>
      <c r="F721" s="758"/>
      <c r="G721" s="758"/>
      <c r="H721" s="758"/>
      <c r="I721" s="758"/>
      <c r="J721" s="758"/>
      <c r="K721" s="758"/>
      <c r="L721" s="758"/>
    </row>
    <row r="722" spans="1:15" ht="14.25" customHeight="1" x14ac:dyDescent="0.35">
      <c r="A722" s="757" t="s">
        <v>31</v>
      </c>
      <c r="B722" s="757"/>
      <c r="C722" s="758" t="s">
        <v>262</v>
      </c>
      <c r="D722" s="758"/>
      <c r="E722" s="758"/>
      <c r="F722" s="758"/>
      <c r="G722" s="758"/>
      <c r="H722" s="758"/>
      <c r="I722" s="758"/>
      <c r="J722" s="758"/>
      <c r="K722" s="758"/>
      <c r="L722" s="758"/>
    </row>
    <row r="723" spans="1:15" ht="14.25" customHeight="1" x14ac:dyDescent="0.35">
      <c r="A723" s="759" t="s">
        <v>33</v>
      </c>
      <c r="B723" s="759"/>
      <c r="C723" s="264" t="s">
        <v>34</v>
      </c>
      <c r="D723" s="760" t="s">
        <v>324</v>
      </c>
      <c r="E723" s="760"/>
      <c r="F723" s="760"/>
      <c r="G723" s="760"/>
      <c r="H723" s="760"/>
      <c r="I723" s="760"/>
      <c r="J723" s="760"/>
      <c r="K723" s="760"/>
      <c r="L723" s="760"/>
    </row>
    <row r="724" spans="1:15" ht="36" customHeight="1" x14ac:dyDescent="0.35">
      <c r="A724" s="761" t="s">
        <v>37</v>
      </c>
      <c r="B724" s="761"/>
      <c r="C724" s="761" t="s">
        <v>325</v>
      </c>
      <c r="D724" s="266" t="s">
        <v>326</v>
      </c>
      <c r="E724" s="266" t="s">
        <v>327</v>
      </c>
      <c r="F724" s="266" t="s">
        <v>328</v>
      </c>
      <c r="G724" s="762" t="s">
        <v>329</v>
      </c>
      <c r="H724" s="762"/>
      <c r="I724" s="266" t="s">
        <v>330</v>
      </c>
      <c r="J724" s="266" t="s">
        <v>331</v>
      </c>
      <c r="K724" s="266" t="s">
        <v>332</v>
      </c>
      <c r="L724" s="266" t="s">
        <v>333</v>
      </c>
    </row>
    <row r="725" spans="1:15" ht="14.25" customHeight="1" x14ac:dyDescent="0.35">
      <c r="A725" s="761" t="s">
        <v>46</v>
      </c>
      <c r="B725" s="761" t="s">
        <v>47</v>
      </c>
      <c r="C725" s="761"/>
      <c r="D725" s="761" t="s">
        <v>48</v>
      </c>
      <c r="E725" s="761" t="s">
        <v>334</v>
      </c>
      <c r="F725" s="761" t="s">
        <v>276</v>
      </c>
      <c r="G725" s="761" t="s">
        <v>335</v>
      </c>
      <c r="H725" s="761"/>
      <c r="I725" s="761" t="s">
        <v>336</v>
      </c>
      <c r="J725" s="761" t="s">
        <v>337</v>
      </c>
      <c r="K725" s="761" t="s">
        <v>338</v>
      </c>
      <c r="L725" s="761" t="s">
        <v>339</v>
      </c>
    </row>
    <row r="726" spans="1:15" ht="14.25" customHeight="1" x14ac:dyDescent="0.35">
      <c r="A726" s="761"/>
      <c r="B726" s="761"/>
      <c r="C726" s="761"/>
      <c r="D726" s="761"/>
      <c r="E726" s="761"/>
      <c r="F726" s="761"/>
      <c r="G726" s="761" t="s">
        <v>340</v>
      </c>
      <c r="H726" s="761"/>
      <c r="I726" s="761"/>
      <c r="J726" s="761"/>
      <c r="K726" s="761"/>
      <c r="L726" s="761"/>
    </row>
    <row r="727" spans="1:15" ht="14.25" customHeight="1" x14ac:dyDescent="0.35">
      <c r="A727" s="761"/>
      <c r="B727" s="761"/>
      <c r="C727" s="761"/>
      <c r="D727" s="761"/>
      <c r="E727" s="761" t="s">
        <v>341</v>
      </c>
      <c r="F727" s="761" t="s">
        <v>342</v>
      </c>
      <c r="G727" s="761" t="s">
        <v>343</v>
      </c>
      <c r="H727" s="761"/>
      <c r="I727" s="265" t="s">
        <v>344</v>
      </c>
      <c r="J727" s="265" t="s">
        <v>345</v>
      </c>
      <c r="K727" s="265" t="s">
        <v>346</v>
      </c>
      <c r="L727" s="265" t="s">
        <v>347</v>
      </c>
    </row>
    <row r="728" spans="1:15" ht="28" x14ac:dyDescent="0.35">
      <c r="A728" s="761"/>
      <c r="B728" s="761"/>
      <c r="C728" s="761"/>
      <c r="D728" s="761"/>
      <c r="E728" s="761"/>
      <c r="F728" s="761"/>
      <c r="G728" s="761"/>
      <c r="H728" s="761"/>
      <c r="I728" s="265" t="s">
        <v>348</v>
      </c>
      <c r="J728" s="265" t="s">
        <v>348</v>
      </c>
      <c r="K728" s="265" t="s">
        <v>348</v>
      </c>
      <c r="L728" s="265" t="s">
        <v>348</v>
      </c>
    </row>
    <row r="729" spans="1:15" ht="14.25" customHeight="1" x14ac:dyDescent="0.35">
      <c r="A729" s="761"/>
      <c r="B729" s="761"/>
      <c r="C729" s="761"/>
      <c r="D729" s="267" t="s">
        <v>61</v>
      </c>
      <c r="E729" s="267" t="s">
        <v>349</v>
      </c>
      <c r="F729" s="267" t="s">
        <v>350</v>
      </c>
      <c r="G729" s="763" t="s">
        <v>351</v>
      </c>
      <c r="H729" s="763"/>
      <c r="I729" s="267" t="s">
        <v>352</v>
      </c>
      <c r="J729" s="267" t="s">
        <v>353</v>
      </c>
      <c r="K729" s="267" t="s">
        <v>354</v>
      </c>
      <c r="L729" s="267" t="s">
        <v>355</v>
      </c>
    </row>
    <row r="730" spans="1:15" ht="15" customHeight="1" x14ac:dyDescent="0.35">
      <c r="A730" s="761" t="s">
        <v>68</v>
      </c>
      <c r="B730" s="761" t="s">
        <v>68</v>
      </c>
      <c r="C730" s="761" t="s">
        <v>356</v>
      </c>
      <c r="D730" s="764"/>
      <c r="E730" s="764"/>
      <c r="F730" s="765"/>
      <c r="G730" s="270" t="s">
        <v>357</v>
      </c>
      <c r="H730" s="271"/>
      <c r="I730" s="272">
        <f>(D730*E730*F730*H730)/1000</f>
        <v>0</v>
      </c>
      <c r="J730" s="273"/>
      <c r="K730" s="273"/>
      <c r="L730" s="273"/>
    </row>
    <row r="731" spans="1:15" x14ac:dyDescent="0.35">
      <c r="A731" s="761"/>
      <c r="B731" s="761"/>
      <c r="C731" s="761"/>
      <c r="D731" s="764"/>
      <c r="E731" s="764"/>
      <c r="F731" s="765"/>
      <c r="G731" s="270" t="s">
        <v>358</v>
      </c>
      <c r="H731" s="271"/>
      <c r="I731" s="273"/>
      <c r="J731" s="274">
        <f>(D730*E730*F730*H731)/1000</f>
        <v>0</v>
      </c>
      <c r="K731" s="273"/>
      <c r="L731" s="273"/>
      <c r="N731" s="263">
        <v>1</v>
      </c>
      <c r="O731" s="263">
        <f>N718*100+N731</f>
        <v>1101</v>
      </c>
    </row>
    <row r="732" spans="1:15" x14ac:dyDescent="0.35">
      <c r="A732" s="761"/>
      <c r="B732" s="761"/>
      <c r="C732" s="761"/>
      <c r="D732" s="764"/>
      <c r="E732" s="764"/>
      <c r="F732" s="765"/>
      <c r="G732" s="270" t="s">
        <v>359</v>
      </c>
      <c r="H732" s="271"/>
      <c r="I732" s="273"/>
      <c r="J732" s="273"/>
      <c r="K732" s="274">
        <f>(D730*E730*F730*H732)/1000</f>
        <v>0</v>
      </c>
      <c r="L732" s="273"/>
    </row>
    <row r="733" spans="1:15" x14ac:dyDescent="0.35">
      <c r="A733" s="761"/>
      <c r="B733" s="761"/>
      <c r="C733" s="761"/>
      <c r="D733" s="764"/>
      <c r="E733" s="764"/>
      <c r="F733" s="765"/>
      <c r="G733" s="270" t="s">
        <v>360</v>
      </c>
      <c r="H733" s="271"/>
      <c r="I733" s="273"/>
      <c r="J733" s="273"/>
      <c r="K733" s="273"/>
      <c r="L733" s="274">
        <f>(D730*E730*F730*H733)/1000</f>
        <v>0</v>
      </c>
    </row>
    <row r="734" spans="1:15" ht="15" customHeight="1" x14ac:dyDescent="0.35">
      <c r="A734" s="761" t="s">
        <v>68</v>
      </c>
      <c r="B734" s="761" t="s">
        <v>68</v>
      </c>
      <c r="C734" s="761" t="s">
        <v>361</v>
      </c>
      <c r="D734" s="764"/>
      <c r="E734" s="764"/>
      <c r="F734" s="769"/>
      <c r="G734" s="270" t="s">
        <v>357</v>
      </c>
      <c r="H734" s="271"/>
      <c r="I734" s="272">
        <f>(D734*E734*F734*H734)/1000</f>
        <v>0</v>
      </c>
      <c r="J734" s="273"/>
      <c r="K734" s="273"/>
      <c r="L734" s="273"/>
    </row>
    <row r="735" spans="1:15" x14ac:dyDescent="0.35">
      <c r="A735" s="761"/>
      <c r="B735" s="761"/>
      <c r="C735" s="761"/>
      <c r="D735" s="764"/>
      <c r="E735" s="764"/>
      <c r="F735" s="769"/>
      <c r="G735" s="270" t="s">
        <v>358</v>
      </c>
      <c r="H735" s="271"/>
      <c r="I735" s="273"/>
      <c r="J735" s="274">
        <f>(D734*E734*F734*H735)/1000</f>
        <v>0</v>
      </c>
      <c r="K735" s="273"/>
      <c r="L735" s="273"/>
      <c r="N735" s="263">
        <v>2</v>
      </c>
      <c r="O735" s="263">
        <f>N718*100+N735</f>
        <v>1102</v>
      </c>
    </row>
    <row r="736" spans="1:15" x14ac:dyDescent="0.35">
      <c r="A736" s="761"/>
      <c r="B736" s="761"/>
      <c r="C736" s="761"/>
      <c r="D736" s="764"/>
      <c r="E736" s="764"/>
      <c r="F736" s="769"/>
      <c r="G736" s="270" t="s">
        <v>359</v>
      </c>
      <c r="H736" s="271"/>
      <c r="I736" s="273"/>
      <c r="J736" s="273"/>
      <c r="K736" s="274">
        <f>(D734*E734*F734*H736)/1000</f>
        <v>0</v>
      </c>
      <c r="L736" s="273"/>
    </row>
    <row r="737" spans="1:15" x14ac:dyDescent="0.35">
      <c r="A737" s="761"/>
      <c r="B737" s="761"/>
      <c r="C737" s="761"/>
      <c r="D737" s="764"/>
      <c r="E737" s="764"/>
      <c r="F737" s="769"/>
      <c r="G737" s="270" t="s">
        <v>360</v>
      </c>
      <c r="H737" s="271"/>
      <c r="I737" s="273"/>
      <c r="J737" s="273"/>
      <c r="K737" s="273"/>
      <c r="L737" s="274">
        <f>(D734*E734*F734*H737)/1000</f>
        <v>0</v>
      </c>
    </row>
    <row r="738" spans="1:15" ht="15" customHeight="1" x14ac:dyDescent="0.35">
      <c r="A738" s="761" t="s">
        <v>68</v>
      </c>
      <c r="B738" s="761" t="s">
        <v>68</v>
      </c>
      <c r="C738" s="761" t="s">
        <v>362</v>
      </c>
      <c r="D738" s="764"/>
      <c r="E738" s="764"/>
      <c r="F738" s="765"/>
      <c r="G738" s="270" t="s">
        <v>357</v>
      </c>
      <c r="H738" s="271"/>
      <c r="I738" s="272">
        <f>(D738*E738*F738*H738)/1000</f>
        <v>0</v>
      </c>
      <c r="J738" s="273"/>
      <c r="K738" s="273"/>
      <c r="L738" s="273"/>
    </row>
    <row r="739" spans="1:15" x14ac:dyDescent="0.35">
      <c r="A739" s="761"/>
      <c r="B739" s="761"/>
      <c r="C739" s="761"/>
      <c r="D739" s="764"/>
      <c r="E739" s="764"/>
      <c r="F739" s="765"/>
      <c r="G739" s="270" t="s">
        <v>358</v>
      </c>
      <c r="H739" s="271"/>
      <c r="I739" s="273"/>
      <c r="J739" s="274">
        <f>(D738*E738*F738*H739)/1000</f>
        <v>0</v>
      </c>
      <c r="K739" s="273"/>
      <c r="L739" s="273"/>
      <c r="N739" s="263">
        <v>3</v>
      </c>
      <c r="O739" s="263">
        <f>N718*100+N739</f>
        <v>1103</v>
      </c>
    </row>
    <row r="740" spans="1:15" x14ac:dyDescent="0.35">
      <c r="A740" s="761"/>
      <c r="B740" s="761"/>
      <c r="C740" s="761"/>
      <c r="D740" s="764"/>
      <c r="E740" s="764"/>
      <c r="F740" s="765"/>
      <c r="G740" s="270" t="s">
        <v>359</v>
      </c>
      <c r="H740" s="271"/>
      <c r="I740" s="273"/>
      <c r="J740" s="273"/>
      <c r="K740" s="274">
        <f>(D738*E738*F738*H740)/1000</f>
        <v>0</v>
      </c>
      <c r="L740" s="273"/>
    </row>
    <row r="741" spans="1:15" x14ac:dyDescent="0.35">
      <c r="A741" s="761"/>
      <c r="B741" s="761"/>
      <c r="C741" s="761"/>
      <c r="D741" s="764"/>
      <c r="E741" s="764"/>
      <c r="F741" s="765"/>
      <c r="G741" s="270" t="s">
        <v>360</v>
      </c>
      <c r="H741" s="271"/>
      <c r="I741" s="273"/>
      <c r="J741" s="273"/>
      <c r="K741" s="273"/>
      <c r="L741" s="274">
        <f>(D738*E738*F738*H741)/1000</f>
        <v>0</v>
      </c>
    </row>
    <row r="742" spans="1:15" ht="15" customHeight="1" x14ac:dyDescent="0.35">
      <c r="A742" s="761" t="s">
        <v>68</v>
      </c>
      <c r="B742" s="761" t="s">
        <v>68</v>
      </c>
      <c r="C742" s="761" t="s">
        <v>363</v>
      </c>
      <c r="D742" s="764"/>
      <c r="E742" s="764"/>
      <c r="F742" s="765"/>
      <c r="G742" s="270" t="s">
        <v>357</v>
      </c>
      <c r="H742" s="271"/>
      <c r="I742" s="272">
        <f>(D742*E742*F742*H742)/1000</f>
        <v>0</v>
      </c>
      <c r="J742" s="273"/>
      <c r="K742" s="273"/>
      <c r="L742" s="273"/>
    </row>
    <row r="743" spans="1:15" x14ac:dyDescent="0.35">
      <c r="A743" s="761"/>
      <c r="B743" s="761"/>
      <c r="C743" s="761"/>
      <c r="D743" s="764"/>
      <c r="E743" s="764"/>
      <c r="F743" s="765"/>
      <c r="G743" s="270" t="s">
        <v>358</v>
      </c>
      <c r="H743" s="271"/>
      <c r="I743" s="273"/>
      <c r="J743" s="274">
        <f>(D742*E742*F742*H743)/1000</f>
        <v>0</v>
      </c>
      <c r="K743" s="273"/>
      <c r="L743" s="273"/>
      <c r="N743" s="263">
        <v>4</v>
      </c>
      <c r="O743" s="263">
        <f>N718*100+N743</f>
        <v>1104</v>
      </c>
    </row>
    <row r="744" spans="1:15" x14ac:dyDescent="0.35">
      <c r="A744" s="761"/>
      <c r="B744" s="761"/>
      <c r="C744" s="761"/>
      <c r="D744" s="764"/>
      <c r="E744" s="764"/>
      <c r="F744" s="765"/>
      <c r="G744" s="270" t="s">
        <v>359</v>
      </c>
      <c r="H744" s="271"/>
      <c r="I744" s="273"/>
      <c r="J744" s="273"/>
      <c r="K744" s="274">
        <f>(D742*E742*F742*H744)/1000</f>
        <v>0</v>
      </c>
      <c r="L744" s="273"/>
    </row>
    <row r="745" spans="1:15" x14ac:dyDescent="0.35">
      <c r="A745" s="761"/>
      <c r="B745" s="761"/>
      <c r="C745" s="761"/>
      <c r="D745" s="764"/>
      <c r="E745" s="764"/>
      <c r="F745" s="765"/>
      <c r="G745" s="270" t="s">
        <v>360</v>
      </c>
      <c r="H745" s="271"/>
      <c r="I745" s="273"/>
      <c r="J745" s="273"/>
      <c r="K745" s="273"/>
      <c r="L745" s="274">
        <f>(D742*E742*F742*H745)/1000</f>
        <v>0</v>
      </c>
    </row>
    <row r="746" spans="1:15" ht="15" customHeight="1" x14ac:dyDescent="0.35">
      <c r="A746" s="761" t="s">
        <v>68</v>
      </c>
      <c r="B746" s="761" t="s">
        <v>68</v>
      </c>
      <c r="C746" s="761" t="s">
        <v>364</v>
      </c>
      <c r="D746" s="764"/>
      <c r="E746" s="764"/>
      <c r="F746" s="765"/>
      <c r="G746" s="270" t="s">
        <v>357</v>
      </c>
      <c r="H746" s="271"/>
      <c r="I746" s="275">
        <f>(D746*E746*F746*H746)/1000</f>
        <v>0</v>
      </c>
      <c r="J746" s="276"/>
      <c r="K746" s="276"/>
      <c r="L746" s="276"/>
    </row>
    <row r="747" spans="1:15" x14ac:dyDescent="0.35">
      <c r="A747" s="761"/>
      <c r="B747" s="761"/>
      <c r="C747" s="761"/>
      <c r="D747" s="764"/>
      <c r="E747" s="764"/>
      <c r="F747" s="765"/>
      <c r="G747" s="270" t="s">
        <v>358</v>
      </c>
      <c r="H747" s="271"/>
      <c r="I747" s="276"/>
      <c r="J747" s="277">
        <f>(D746*E746*F746*H747)/1000</f>
        <v>0</v>
      </c>
      <c r="K747" s="276"/>
      <c r="L747" s="276"/>
      <c r="N747" s="263">
        <v>5</v>
      </c>
      <c r="O747" s="263">
        <f>N718*100+N747</f>
        <v>1105</v>
      </c>
    </row>
    <row r="748" spans="1:15" x14ac:dyDescent="0.35">
      <c r="A748" s="761"/>
      <c r="B748" s="761"/>
      <c r="C748" s="761"/>
      <c r="D748" s="764"/>
      <c r="E748" s="764"/>
      <c r="F748" s="765"/>
      <c r="G748" s="270" t="s">
        <v>359</v>
      </c>
      <c r="H748" s="271"/>
      <c r="I748" s="276"/>
      <c r="J748" s="276"/>
      <c r="K748" s="277">
        <f>(D746*E746*F746*H748)/1000</f>
        <v>0</v>
      </c>
      <c r="L748" s="276"/>
    </row>
    <row r="749" spans="1:15" x14ac:dyDescent="0.35">
      <c r="A749" s="761"/>
      <c r="B749" s="761"/>
      <c r="C749" s="761"/>
      <c r="D749" s="764"/>
      <c r="E749" s="764"/>
      <c r="F749" s="765"/>
      <c r="G749" s="270" t="s">
        <v>360</v>
      </c>
      <c r="H749" s="271"/>
      <c r="I749" s="276"/>
      <c r="J749" s="276"/>
      <c r="K749" s="276"/>
      <c r="L749" s="277">
        <f>(D746*E746*F746*H749)/1000</f>
        <v>0</v>
      </c>
    </row>
    <row r="750" spans="1:15" ht="14.25" customHeight="1" x14ac:dyDescent="0.35">
      <c r="A750" s="761" t="s">
        <v>68</v>
      </c>
      <c r="B750" s="761" t="s">
        <v>68</v>
      </c>
      <c r="C750" s="761" t="s">
        <v>365</v>
      </c>
      <c r="D750" s="764"/>
      <c r="E750" s="764"/>
      <c r="F750" s="765"/>
      <c r="G750" s="270" t="s">
        <v>357</v>
      </c>
      <c r="H750" s="271"/>
      <c r="I750" s="272">
        <f>(D750*E750*F750*H750)/1000</f>
        <v>0</v>
      </c>
      <c r="J750" s="273"/>
      <c r="K750" s="273"/>
      <c r="L750" s="273"/>
    </row>
    <row r="751" spans="1:15" x14ac:dyDescent="0.35">
      <c r="A751" s="761"/>
      <c r="B751" s="761"/>
      <c r="C751" s="761"/>
      <c r="D751" s="764"/>
      <c r="E751" s="764"/>
      <c r="F751" s="765"/>
      <c r="G751" s="270" t="s">
        <v>358</v>
      </c>
      <c r="H751" s="271"/>
      <c r="I751" s="273"/>
      <c r="J751" s="274">
        <f>(D750*E750*F750*H751)/1000</f>
        <v>0</v>
      </c>
      <c r="K751" s="273"/>
      <c r="L751" s="273"/>
      <c r="N751" s="263">
        <v>6</v>
      </c>
      <c r="O751" s="263">
        <f>N718*100+N751</f>
        <v>1106</v>
      </c>
    </row>
    <row r="752" spans="1:15" x14ac:dyDescent="0.35">
      <c r="A752" s="761"/>
      <c r="B752" s="761"/>
      <c r="C752" s="761"/>
      <c r="D752" s="764"/>
      <c r="E752" s="764"/>
      <c r="F752" s="765"/>
      <c r="G752" s="270" t="s">
        <v>359</v>
      </c>
      <c r="H752" s="271"/>
      <c r="I752" s="273"/>
      <c r="J752" s="273"/>
      <c r="K752" s="274">
        <f>(D750*E750*F750*H752)/1000</f>
        <v>0</v>
      </c>
      <c r="L752" s="273"/>
    </row>
    <row r="753" spans="1:14" x14ac:dyDescent="0.35">
      <c r="A753" s="761"/>
      <c r="B753" s="761"/>
      <c r="C753" s="761"/>
      <c r="D753" s="764"/>
      <c r="E753" s="764"/>
      <c r="F753" s="765"/>
      <c r="G753" s="270" t="s">
        <v>360</v>
      </c>
      <c r="H753" s="271"/>
      <c r="I753" s="273"/>
      <c r="J753" s="273"/>
      <c r="K753" s="273"/>
      <c r="L753" s="274">
        <f>(D750*E750*F750*H753)/1000</f>
        <v>0</v>
      </c>
    </row>
    <row r="754" spans="1:14" ht="14.25" customHeight="1" x14ac:dyDescent="0.35">
      <c r="A754" s="766" t="s">
        <v>91</v>
      </c>
      <c r="B754" s="766"/>
      <c r="C754" s="766"/>
      <c r="D754" s="767"/>
      <c r="E754" s="767"/>
      <c r="F754" s="767"/>
      <c r="G754" s="768" t="s">
        <v>357</v>
      </c>
      <c r="H754" s="768"/>
      <c r="I754" s="279">
        <f>I730+I734+I738+I742+I746+I750</f>
        <v>0</v>
      </c>
      <c r="J754" s="280"/>
      <c r="K754" s="280"/>
      <c r="L754" s="280"/>
    </row>
    <row r="755" spans="1:14" ht="14.25" customHeight="1" x14ac:dyDescent="0.35">
      <c r="A755" s="766"/>
      <c r="B755" s="766"/>
      <c r="C755" s="766"/>
      <c r="D755" s="767"/>
      <c r="E755" s="767"/>
      <c r="F755" s="767"/>
      <c r="G755" s="768" t="s">
        <v>358</v>
      </c>
      <c r="H755" s="768"/>
      <c r="I755" s="280"/>
      <c r="J755" s="279">
        <f>J731+J735+J739+J743+J747+J751</f>
        <v>0</v>
      </c>
      <c r="K755" s="280"/>
      <c r="L755" s="280"/>
    </row>
    <row r="756" spans="1:14" ht="14.25" customHeight="1" x14ac:dyDescent="0.35">
      <c r="A756" s="766"/>
      <c r="B756" s="766"/>
      <c r="C756" s="766"/>
      <c r="D756" s="767"/>
      <c r="E756" s="767"/>
      <c r="F756" s="767"/>
      <c r="G756" s="768" t="s">
        <v>359</v>
      </c>
      <c r="H756" s="768"/>
      <c r="I756" s="280"/>
      <c r="J756" s="280"/>
      <c r="K756" s="279">
        <f>K732+K736+K740+K744+K748+K752</f>
        <v>0</v>
      </c>
      <c r="L756" s="280"/>
    </row>
    <row r="757" spans="1:14" ht="14.25" customHeight="1" x14ac:dyDescent="0.35">
      <c r="A757" s="766"/>
      <c r="B757" s="766"/>
      <c r="C757" s="766"/>
      <c r="D757" s="767"/>
      <c r="E757" s="767"/>
      <c r="F757" s="767"/>
      <c r="G757" s="768" t="s">
        <v>360</v>
      </c>
      <c r="H757" s="768"/>
      <c r="I757" s="280"/>
      <c r="J757" s="280"/>
      <c r="K757" s="280"/>
      <c r="L757" s="279">
        <f>L733+L737+L741+L745+L749+L753</f>
        <v>0</v>
      </c>
    </row>
    <row r="758" spans="1:14" x14ac:dyDescent="0.35">
      <c r="A758" s="770" t="s">
        <v>366</v>
      </c>
      <c r="B758" s="770"/>
      <c r="C758" s="770"/>
      <c r="D758" s="770"/>
      <c r="E758" s="770"/>
      <c r="F758" s="770"/>
      <c r="G758" s="770"/>
      <c r="H758" s="770"/>
      <c r="I758" s="770"/>
      <c r="J758" s="770"/>
      <c r="K758" s="770"/>
      <c r="L758" s="770"/>
    </row>
    <row r="759" spans="1:14" x14ac:dyDescent="0.35">
      <c r="A759" s="771" t="s">
        <v>367</v>
      </c>
      <c r="B759" s="771"/>
      <c r="C759" s="771"/>
      <c r="D759" s="771"/>
      <c r="E759" s="771"/>
      <c r="F759" s="771"/>
      <c r="G759" s="771"/>
      <c r="H759" s="771"/>
      <c r="I759" s="771"/>
      <c r="J759" s="771"/>
      <c r="K759" s="771"/>
      <c r="L759" s="771"/>
    </row>
    <row r="760" spans="1:14" x14ac:dyDescent="0.35">
      <c r="A760" s="290"/>
      <c r="B760" s="290"/>
      <c r="C760" s="290"/>
      <c r="D760" s="290"/>
      <c r="E760" s="290"/>
      <c r="F760" s="290"/>
      <c r="G760" s="290"/>
      <c r="H760" s="290"/>
      <c r="I760" s="290"/>
      <c r="J760" s="290"/>
      <c r="K760" s="290"/>
      <c r="L760" s="290"/>
    </row>
    <row r="761" spans="1:14" x14ac:dyDescent="0.35">
      <c r="A761" s="290"/>
      <c r="B761" s="290"/>
      <c r="C761" s="290"/>
      <c r="D761" s="290"/>
      <c r="E761" s="290"/>
      <c r="F761" s="290"/>
      <c r="G761" s="290"/>
      <c r="H761" s="290"/>
      <c r="I761" s="290"/>
      <c r="J761" s="290"/>
      <c r="K761" s="290"/>
      <c r="L761" s="290"/>
    </row>
    <row r="762" spans="1:14" x14ac:dyDescent="0.35">
      <c r="A762" s="753" t="s">
        <v>23</v>
      </c>
      <c r="B762" s="753"/>
      <c r="C762" s="754">
        <f>Presentación!$C$3</f>
        <v>1990</v>
      </c>
      <c r="D762" s="754"/>
      <c r="E762" s="754"/>
      <c r="F762" s="754"/>
      <c r="G762" s="754"/>
      <c r="H762" s="754"/>
      <c r="I762" s="754"/>
      <c r="J762" s="754"/>
      <c r="K762" s="754"/>
      <c r="L762" s="754"/>
    </row>
    <row r="763" spans="1:14" x14ac:dyDescent="0.35">
      <c r="A763" s="755" t="s">
        <v>24</v>
      </c>
      <c r="B763" s="755"/>
      <c r="C763" s="756" t="s">
        <v>109</v>
      </c>
      <c r="D763" s="756"/>
      <c r="E763" s="756"/>
      <c r="F763" s="756"/>
      <c r="G763" s="756"/>
      <c r="H763" s="756"/>
      <c r="I763" s="756"/>
      <c r="J763" s="756"/>
      <c r="K763" s="756"/>
      <c r="L763" s="756"/>
      <c r="N763" s="263">
        <v>12</v>
      </c>
    </row>
    <row r="764" spans="1:14" ht="14.25" customHeight="1" x14ac:dyDescent="0.35">
      <c r="A764" s="757" t="s">
        <v>5</v>
      </c>
      <c r="B764" s="757"/>
      <c r="C764" s="758" t="s">
        <v>26</v>
      </c>
      <c r="D764" s="758"/>
      <c r="E764" s="758"/>
      <c r="F764" s="758"/>
      <c r="G764" s="758"/>
      <c r="H764" s="758"/>
      <c r="I764" s="758"/>
      <c r="J764" s="758"/>
      <c r="K764" s="758"/>
      <c r="L764" s="758"/>
    </row>
    <row r="765" spans="1:14" ht="14.25" customHeight="1" x14ac:dyDescent="0.35">
      <c r="A765" s="757" t="s">
        <v>27</v>
      </c>
      <c r="B765" s="757"/>
      <c r="C765" s="758" t="s">
        <v>322</v>
      </c>
      <c r="D765" s="758"/>
      <c r="E765" s="758"/>
      <c r="F765" s="758"/>
      <c r="G765" s="758"/>
      <c r="H765" s="758"/>
      <c r="I765" s="758"/>
      <c r="J765" s="758"/>
      <c r="K765" s="758"/>
      <c r="L765" s="758"/>
    </row>
    <row r="766" spans="1:14" ht="14.25" customHeight="1" x14ac:dyDescent="0.35">
      <c r="A766" s="757" t="s">
        <v>29</v>
      </c>
      <c r="B766" s="757"/>
      <c r="C766" s="758" t="s">
        <v>323</v>
      </c>
      <c r="D766" s="758"/>
      <c r="E766" s="758"/>
      <c r="F766" s="758"/>
      <c r="G766" s="758"/>
      <c r="H766" s="758"/>
      <c r="I766" s="758"/>
      <c r="J766" s="758"/>
      <c r="K766" s="758"/>
      <c r="L766" s="758"/>
    </row>
    <row r="767" spans="1:14" ht="14.25" customHeight="1" x14ac:dyDescent="0.35">
      <c r="A767" s="757" t="s">
        <v>31</v>
      </c>
      <c r="B767" s="757"/>
      <c r="C767" s="758" t="s">
        <v>262</v>
      </c>
      <c r="D767" s="758"/>
      <c r="E767" s="758"/>
      <c r="F767" s="758"/>
      <c r="G767" s="758"/>
      <c r="H767" s="758"/>
      <c r="I767" s="758"/>
      <c r="J767" s="758"/>
      <c r="K767" s="758"/>
      <c r="L767" s="758"/>
    </row>
    <row r="768" spans="1:14" ht="14.25" customHeight="1" x14ac:dyDescent="0.35">
      <c r="A768" s="759" t="s">
        <v>33</v>
      </c>
      <c r="B768" s="759"/>
      <c r="C768" s="264" t="s">
        <v>34</v>
      </c>
      <c r="D768" s="760" t="s">
        <v>324</v>
      </c>
      <c r="E768" s="760"/>
      <c r="F768" s="760"/>
      <c r="G768" s="760"/>
      <c r="H768" s="760"/>
      <c r="I768" s="760"/>
      <c r="J768" s="760"/>
      <c r="K768" s="760"/>
      <c r="L768" s="760"/>
    </row>
    <row r="769" spans="1:15" ht="36" customHeight="1" x14ac:dyDescent="0.35">
      <c r="A769" s="761" t="s">
        <v>37</v>
      </c>
      <c r="B769" s="761"/>
      <c r="C769" s="761" t="s">
        <v>325</v>
      </c>
      <c r="D769" s="266" t="s">
        <v>326</v>
      </c>
      <c r="E769" s="266" t="s">
        <v>327</v>
      </c>
      <c r="F769" s="266" t="s">
        <v>328</v>
      </c>
      <c r="G769" s="762" t="s">
        <v>329</v>
      </c>
      <c r="H769" s="762"/>
      <c r="I769" s="266" t="s">
        <v>330</v>
      </c>
      <c r="J769" s="266" t="s">
        <v>331</v>
      </c>
      <c r="K769" s="266" t="s">
        <v>332</v>
      </c>
      <c r="L769" s="266" t="s">
        <v>333</v>
      </c>
    </row>
    <row r="770" spans="1:15" ht="14.25" customHeight="1" x14ac:dyDescent="0.35">
      <c r="A770" s="761" t="s">
        <v>46</v>
      </c>
      <c r="B770" s="761" t="s">
        <v>47</v>
      </c>
      <c r="C770" s="761"/>
      <c r="D770" s="761" t="s">
        <v>48</v>
      </c>
      <c r="E770" s="761" t="s">
        <v>334</v>
      </c>
      <c r="F770" s="761" t="s">
        <v>276</v>
      </c>
      <c r="G770" s="761" t="s">
        <v>335</v>
      </c>
      <c r="H770" s="761"/>
      <c r="I770" s="761" t="s">
        <v>336</v>
      </c>
      <c r="J770" s="761" t="s">
        <v>337</v>
      </c>
      <c r="K770" s="761" t="s">
        <v>338</v>
      </c>
      <c r="L770" s="761" t="s">
        <v>339</v>
      </c>
    </row>
    <row r="771" spans="1:15" ht="14.25" customHeight="1" x14ac:dyDescent="0.35">
      <c r="A771" s="761"/>
      <c r="B771" s="761"/>
      <c r="C771" s="761"/>
      <c r="D771" s="761"/>
      <c r="E771" s="761"/>
      <c r="F771" s="761"/>
      <c r="G771" s="761" t="s">
        <v>340</v>
      </c>
      <c r="H771" s="761"/>
      <c r="I771" s="761"/>
      <c r="J771" s="761"/>
      <c r="K771" s="761"/>
      <c r="L771" s="761"/>
    </row>
    <row r="772" spans="1:15" ht="14.25" customHeight="1" x14ac:dyDescent="0.35">
      <c r="A772" s="761"/>
      <c r="B772" s="761"/>
      <c r="C772" s="761"/>
      <c r="D772" s="761"/>
      <c r="E772" s="761" t="s">
        <v>341</v>
      </c>
      <c r="F772" s="761" t="s">
        <v>342</v>
      </c>
      <c r="G772" s="761" t="s">
        <v>343</v>
      </c>
      <c r="H772" s="761"/>
      <c r="I772" s="265" t="s">
        <v>344</v>
      </c>
      <c r="J772" s="265" t="s">
        <v>345</v>
      </c>
      <c r="K772" s="265" t="s">
        <v>346</v>
      </c>
      <c r="L772" s="265" t="s">
        <v>347</v>
      </c>
    </row>
    <row r="773" spans="1:15" ht="28" x14ac:dyDescent="0.35">
      <c r="A773" s="761"/>
      <c r="B773" s="761"/>
      <c r="C773" s="761"/>
      <c r="D773" s="761"/>
      <c r="E773" s="761"/>
      <c r="F773" s="761"/>
      <c r="G773" s="761"/>
      <c r="H773" s="761"/>
      <c r="I773" s="265" t="s">
        <v>348</v>
      </c>
      <c r="J773" s="265" t="s">
        <v>348</v>
      </c>
      <c r="K773" s="265" t="s">
        <v>348</v>
      </c>
      <c r="L773" s="265" t="s">
        <v>348</v>
      </c>
    </row>
    <row r="774" spans="1:15" ht="14.25" customHeight="1" x14ac:dyDescent="0.35">
      <c r="A774" s="761"/>
      <c r="B774" s="761"/>
      <c r="C774" s="761"/>
      <c r="D774" s="267" t="s">
        <v>61</v>
      </c>
      <c r="E774" s="267" t="s">
        <v>349</v>
      </c>
      <c r="F774" s="267" t="s">
        <v>350</v>
      </c>
      <c r="G774" s="763" t="s">
        <v>351</v>
      </c>
      <c r="H774" s="763"/>
      <c r="I774" s="267" t="s">
        <v>352</v>
      </c>
      <c r="J774" s="267" t="s">
        <v>353</v>
      </c>
      <c r="K774" s="267" t="s">
        <v>354</v>
      </c>
      <c r="L774" s="267" t="s">
        <v>355</v>
      </c>
    </row>
    <row r="775" spans="1:15" ht="15" customHeight="1" x14ac:dyDescent="0.35">
      <c r="A775" s="761" t="s">
        <v>68</v>
      </c>
      <c r="B775" s="761" t="s">
        <v>68</v>
      </c>
      <c r="C775" s="761" t="s">
        <v>356</v>
      </c>
      <c r="D775" s="764"/>
      <c r="E775" s="764"/>
      <c r="F775" s="765"/>
      <c r="G775" s="270" t="s">
        <v>357</v>
      </c>
      <c r="H775" s="271"/>
      <c r="I775" s="272">
        <f>(D775*E775*F775*H775)/1000</f>
        <v>0</v>
      </c>
      <c r="J775" s="273"/>
      <c r="K775" s="273"/>
      <c r="L775" s="273"/>
    </row>
    <row r="776" spans="1:15" x14ac:dyDescent="0.35">
      <c r="A776" s="761"/>
      <c r="B776" s="761"/>
      <c r="C776" s="761"/>
      <c r="D776" s="764"/>
      <c r="E776" s="764"/>
      <c r="F776" s="765"/>
      <c r="G776" s="270" t="s">
        <v>358</v>
      </c>
      <c r="H776" s="271"/>
      <c r="I776" s="273"/>
      <c r="J776" s="274">
        <f>(D775*E775*F775*H776)/1000</f>
        <v>0</v>
      </c>
      <c r="K776" s="273"/>
      <c r="L776" s="273"/>
      <c r="N776" s="263">
        <v>1</v>
      </c>
      <c r="O776" s="263">
        <f>N763*100+N776</f>
        <v>1201</v>
      </c>
    </row>
    <row r="777" spans="1:15" x14ac:dyDescent="0.35">
      <c r="A777" s="761"/>
      <c r="B777" s="761"/>
      <c r="C777" s="761"/>
      <c r="D777" s="764"/>
      <c r="E777" s="764"/>
      <c r="F777" s="765"/>
      <c r="G777" s="270" t="s">
        <v>359</v>
      </c>
      <c r="H777" s="271"/>
      <c r="I777" s="273"/>
      <c r="J777" s="273"/>
      <c r="K777" s="274">
        <f>(D775*E775*F775*H777)/1000</f>
        <v>0</v>
      </c>
      <c r="L777" s="273"/>
    </row>
    <row r="778" spans="1:15" x14ac:dyDescent="0.35">
      <c r="A778" s="761"/>
      <c r="B778" s="761"/>
      <c r="C778" s="761"/>
      <c r="D778" s="764"/>
      <c r="E778" s="764"/>
      <c r="F778" s="765"/>
      <c r="G778" s="270" t="s">
        <v>360</v>
      </c>
      <c r="H778" s="271"/>
      <c r="I778" s="273"/>
      <c r="J778" s="273"/>
      <c r="K778" s="273"/>
      <c r="L778" s="274">
        <f>(D775*E775*F775*H778)/1000</f>
        <v>0</v>
      </c>
    </row>
    <row r="779" spans="1:15" ht="15" customHeight="1" x14ac:dyDescent="0.35">
      <c r="A779" s="761" t="s">
        <v>68</v>
      </c>
      <c r="B779" s="761" t="s">
        <v>68</v>
      </c>
      <c r="C779" s="761" t="s">
        <v>361</v>
      </c>
      <c r="D779" s="764"/>
      <c r="E779" s="764"/>
      <c r="F779" s="769"/>
      <c r="G779" s="270" t="s">
        <v>357</v>
      </c>
      <c r="H779" s="271"/>
      <c r="I779" s="272">
        <f>(D779*E779*F779*H779)/1000</f>
        <v>0</v>
      </c>
      <c r="J779" s="273"/>
      <c r="K779" s="273"/>
      <c r="L779" s="273"/>
    </row>
    <row r="780" spans="1:15" x14ac:dyDescent="0.35">
      <c r="A780" s="761"/>
      <c r="B780" s="761"/>
      <c r="C780" s="761"/>
      <c r="D780" s="764"/>
      <c r="E780" s="764"/>
      <c r="F780" s="769"/>
      <c r="G780" s="270" t="s">
        <v>358</v>
      </c>
      <c r="H780" s="271"/>
      <c r="I780" s="273"/>
      <c r="J780" s="274">
        <f>(D779*E779*F779*H780)/1000</f>
        <v>0</v>
      </c>
      <c r="K780" s="273"/>
      <c r="L780" s="273"/>
      <c r="N780" s="263">
        <v>2</v>
      </c>
      <c r="O780" s="263">
        <f>N763*100+N780</f>
        <v>1202</v>
      </c>
    </row>
    <row r="781" spans="1:15" x14ac:dyDescent="0.35">
      <c r="A781" s="761"/>
      <c r="B781" s="761"/>
      <c r="C781" s="761"/>
      <c r="D781" s="764"/>
      <c r="E781" s="764"/>
      <c r="F781" s="769"/>
      <c r="G781" s="270" t="s">
        <v>359</v>
      </c>
      <c r="H781" s="271"/>
      <c r="I781" s="273"/>
      <c r="J781" s="273"/>
      <c r="K781" s="274">
        <f>(D779*E779*F779*H781)/1000</f>
        <v>0</v>
      </c>
      <c r="L781" s="273"/>
    </row>
    <row r="782" spans="1:15" x14ac:dyDescent="0.35">
      <c r="A782" s="761"/>
      <c r="B782" s="761"/>
      <c r="C782" s="761"/>
      <c r="D782" s="764"/>
      <c r="E782" s="764"/>
      <c r="F782" s="769"/>
      <c r="G782" s="270" t="s">
        <v>360</v>
      </c>
      <c r="H782" s="271"/>
      <c r="I782" s="273"/>
      <c r="J782" s="273"/>
      <c r="K782" s="273"/>
      <c r="L782" s="274">
        <f>(D779*E779*F779*H782)/1000</f>
        <v>0</v>
      </c>
    </row>
    <row r="783" spans="1:15" ht="15" customHeight="1" x14ac:dyDescent="0.35">
      <c r="A783" s="761" t="s">
        <v>68</v>
      </c>
      <c r="B783" s="761" t="s">
        <v>68</v>
      </c>
      <c r="C783" s="761" t="s">
        <v>362</v>
      </c>
      <c r="D783" s="764"/>
      <c r="E783" s="764"/>
      <c r="F783" s="765"/>
      <c r="G783" s="270" t="s">
        <v>357</v>
      </c>
      <c r="H783" s="271"/>
      <c r="I783" s="272">
        <f>(D783*E783*F783*H783)/1000</f>
        <v>0</v>
      </c>
      <c r="J783" s="273"/>
      <c r="K783" s="273"/>
      <c r="L783" s="273"/>
    </row>
    <row r="784" spans="1:15" x14ac:dyDescent="0.35">
      <c r="A784" s="761"/>
      <c r="B784" s="761"/>
      <c r="C784" s="761"/>
      <c r="D784" s="764"/>
      <c r="E784" s="764"/>
      <c r="F784" s="765"/>
      <c r="G784" s="270" t="s">
        <v>358</v>
      </c>
      <c r="H784" s="271"/>
      <c r="I784" s="273"/>
      <c r="J784" s="274">
        <f>(D783*E783*F783*H784)/1000</f>
        <v>0</v>
      </c>
      <c r="K784" s="273"/>
      <c r="L784" s="273"/>
      <c r="N784" s="263">
        <v>3</v>
      </c>
      <c r="O784" s="263">
        <f>N763*100+N784</f>
        <v>1203</v>
      </c>
    </row>
    <row r="785" spans="1:15" x14ac:dyDescent="0.35">
      <c r="A785" s="761"/>
      <c r="B785" s="761"/>
      <c r="C785" s="761"/>
      <c r="D785" s="764"/>
      <c r="E785" s="764"/>
      <c r="F785" s="765"/>
      <c r="G785" s="270" t="s">
        <v>359</v>
      </c>
      <c r="H785" s="271"/>
      <c r="I785" s="273"/>
      <c r="J785" s="273"/>
      <c r="K785" s="274">
        <f>(D783*E783*F783*H785)/1000</f>
        <v>0</v>
      </c>
      <c r="L785" s="273"/>
    </row>
    <row r="786" spans="1:15" x14ac:dyDescent="0.35">
      <c r="A786" s="761"/>
      <c r="B786" s="761"/>
      <c r="C786" s="761"/>
      <c r="D786" s="764"/>
      <c r="E786" s="764"/>
      <c r="F786" s="765"/>
      <c r="G786" s="270" t="s">
        <v>360</v>
      </c>
      <c r="H786" s="271"/>
      <c r="I786" s="273"/>
      <c r="J786" s="273"/>
      <c r="K786" s="273"/>
      <c r="L786" s="274">
        <f>(D783*E783*F783*H786)/1000</f>
        <v>0</v>
      </c>
    </row>
    <row r="787" spans="1:15" ht="15" customHeight="1" x14ac:dyDescent="0.35">
      <c r="A787" s="761" t="s">
        <v>68</v>
      </c>
      <c r="B787" s="761" t="s">
        <v>68</v>
      </c>
      <c r="C787" s="761" t="s">
        <v>363</v>
      </c>
      <c r="D787" s="764"/>
      <c r="E787" s="764"/>
      <c r="F787" s="765"/>
      <c r="G787" s="270" t="s">
        <v>357</v>
      </c>
      <c r="H787" s="271"/>
      <c r="I787" s="272">
        <f>(D787*E787*F787*H787)/1000</f>
        <v>0</v>
      </c>
      <c r="J787" s="273"/>
      <c r="K787" s="273"/>
      <c r="L787" s="273"/>
    </row>
    <row r="788" spans="1:15" x14ac:dyDescent="0.35">
      <c r="A788" s="761"/>
      <c r="B788" s="761"/>
      <c r="C788" s="761"/>
      <c r="D788" s="764"/>
      <c r="E788" s="764"/>
      <c r="F788" s="765"/>
      <c r="G788" s="270" t="s">
        <v>358</v>
      </c>
      <c r="H788" s="271"/>
      <c r="I788" s="273"/>
      <c r="J788" s="274">
        <f>(D787*E787*F787*H788)/1000</f>
        <v>0</v>
      </c>
      <c r="K788" s="273"/>
      <c r="L788" s="273"/>
      <c r="N788" s="263">
        <v>4</v>
      </c>
      <c r="O788" s="263">
        <f>N763*100+N788</f>
        <v>1204</v>
      </c>
    </row>
    <row r="789" spans="1:15" x14ac:dyDescent="0.35">
      <c r="A789" s="761"/>
      <c r="B789" s="761"/>
      <c r="C789" s="761"/>
      <c r="D789" s="764"/>
      <c r="E789" s="764"/>
      <c r="F789" s="765"/>
      <c r="G789" s="270" t="s">
        <v>359</v>
      </c>
      <c r="H789" s="271"/>
      <c r="I789" s="273"/>
      <c r="J789" s="273"/>
      <c r="K789" s="274">
        <f>(D787*E787*F787*H789)/1000</f>
        <v>0</v>
      </c>
      <c r="L789" s="273"/>
    </row>
    <row r="790" spans="1:15" x14ac:dyDescent="0.35">
      <c r="A790" s="761"/>
      <c r="B790" s="761"/>
      <c r="C790" s="761"/>
      <c r="D790" s="764"/>
      <c r="E790" s="764"/>
      <c r="F790" s="765"/>
      <c r="G790" s="270" t="s">
        <v>360</v>
      </c>
      <c r="H790" s="271"/>
      <c r="I790" s="273"/>
      <c r="J790" s="273"/>
      <c r="K790" s="273"/>
      <c r="L790" s="274">
        <f>(D787*E787*F787*H790)/1000</f>
        <v>0</v>
      </c>
    </row>
    <row r="791" spans="1:15" ht="15" customHeight="1" x14ac:dyDescent="0.35">
      <c r="A791" s="761" t="s">
        <v>68</v>
      </c>
      <c r="B791" s="761" t="s">
        <v>68</v>
      </c>
      <c r="C791" s="761" t="s">
        <v>364</v>
      </c>
      <c r="D791" s="764"/>
      <c r="E791" s="764"/>
      <c r="F791" s="765"/>
      <c r="G791" s="270" t="s">
        <v>357</v>
      </c>
      <c r="H791" s="271"/>
      <c r="I791" s="275">
        <f>(D791*E791*F791*H791)/1000</f>
        <v>0</v>
      </c>
      <c r="J791" s="276"/>
      <c r="K791" s="276"/>
      <c r="L791" s="276"/>
    </row>
    <row r="792" spans="1:15" x14ac:dyDescent="0.35">
      <c r="A792" s="761"/>
      <c r="B792" s="761"/>
      <c r="C792" s="761"/>
      <c r="D792" s="764"/>
      <c r="E792" s="764"/>
      <c r="F792" s="765"/>
      <c r="G792" s="270" t="s">
        <v>358</v>
      </c>
      <c r="H792" s="271"/>
      <c r="I792" s="276"/>
      <c r="J792" s="277">
        <f>(D791*E791*F791*H792)/1000</f>
        <v>0</v>
      </c>
      <c r="K792" s="276"/>
      <c r="L792" s="276"/>
      <c r="N792" s="263">
        <v>5</v>
      </c>
      <c r="O792" s="263">
        <f>N763*100+N792</f>
        <v>1205</v>
      </c>
    </row>
    <row r="793" spans="1:15" x14ac:dyDescent="0.35">
      <c r="A793" s="761"/>
      <c r="B793" s="761"/>
      <c r="C793" s="761"/>
      <c r="D793" s="764"/>
      <c r="E793" s="764"/>
      <c r="F793" s="765"/>
      <c r="G793" s="270" t="s">
        <v>359</v>
      </c>
      <c r="H793" s="271"/>
      <c r="I793" s="276"/>
      <c r="J793" s="276"/>
      <c r="K793" s="277">
        <f>(D791*E791*F791*H793)/1000</f>
        <v>0</v>
      </c>
      <c r="L793" s="276"/>
    </row>
    <row r="794" spans="1:15" x14ac:dyDescent="0.35">
      <c r="A794" s="761"/>
      <c r="B794" s="761"/>
      <c r="C794" s="761"/>
      <c r="D794" s="764"/>
      <c r="E794" s="764"/>
      <c r="F794" s="765"/>
      <c r="G794" s="270" t="s">
        <v>360</v>
      </c>
      <c r="H794" s="271"/>
      <c r="I794" s="276"/>
      <c r="J794" s="276"/>
      <c r="K794" s="276"/>
      <c r="L794" s="277">
        <f>(D791*E791*F791*H794)/1000</f>
        <v>0</v>
      </c>
    </row>
    <row r="795" spans="1:15" ht="14.25" customHeight="1" x14ac:dyDescent="0.35">
      <c r="A795" s="761" t="s">
        <v>68</v>
      </c>
      <c r="B795" s="761" t="s">
        <v>68</v>
      </c>
      <c r="C795" s="761" t="s">
        <v>365</v>
      </c>
      <c r="D795" s="764"/>
      <c r="E795" s="764"/>
      <c r="F795" s="765"/>
      <c r="G795" s="270" t="s">
        <v>357</v>
      </c>
      <c r="H795" s="271"/>
      <c r="I795" s="272">
        <f>(D795*E795*F795*H795)/1000</f>
        <v>0</v>
      </c>
      <c r="J795" s="273"/>
      <c r="K795" s="273"/>
      <c r="L795" s="273"/>
    </row>
    <row r="796" spans="1:15" x14ac:dyDescent="0.35">
      <c r="A796" s="761"/>
      <c r="B796" s="761"/>
      <c r="C796" s="761"/>
      <c r="D796" s="764"/>
      <c r="E796" s="764"/>
      <c r="F796" s="765"/>
      <c r="G796" s="270" t="s">
        <v>358</v>
      </c>
      <c r="H796" s="271"/>
      <c r="I796" s="273"/>
      <c r="J796" s="274">
        <f>(D795*E795*F795*H796)/1000</f>
        <v>0</v>
      </c>
      <c r="K796" s="273"/>
      <c r="L796" s="273"/>
      <c r="N796" s="263">
        <v>6</v>
      </c>
      <c r="O796" s="263">
        <f>N763*100+N796</f>
        <v>1206</v>
      </c>
    </row>
    <row r="797" spans="1:15" x14ac:dyDescent="0.35">
      <c r="A797" s="761"/>
      <c r="B797" s="761"/>
      <c r="C797" s="761"/>
      <c r="D797" s="764"/>
      <c r="E797" s="764"/>
      <c r="F797" s="765"/>
      <c r="G797" s="270" t="s">
        <v>359</v>
      </c>
      <c r="H797" s="271"/>
      <c r="I797" s="273"/>
      <c r="J797" s="273"/>
      <c r="K797" s="274">
        <f>(D795*E795*F795*H797)/1000</f>
        <v>0</v>
      </c>
      <c r="L797" s="273"/>
    </row>
    <row r="798" spans="1:15" x14ac:dyDescent="0.35">
      <c r="A798" s="761"/>
      <c r="B798" s="761"/>
      <c r="C798" s="761"/>
      <c r="D798" s="764"/>
      <c r="E798" s="764"/>
      <c r="F798" s="765"/>
      <c r="G798" s="270" t="s">
        <v>360</v>
      </c>
      <c r="H798" s="271"/>
      <c r="I798" s="273"/>
      <c r="J798" s="273"/>
      <c r="K798" s="273"/>
      <c r="L798" s="274">
        <f>(D795*E795*F795*H798)/1000</f>
        <v>0</v>
      </c>
    </row>
    <row r="799" spans="1:15" ht="14.25" customHeight="1" x14ac:dyDescent="0.35">
      <c r="A799" s="766" t="s">
        <v>91</v>
      </c>
      <c r="B799" s="766"/>
      <c r="C799" s="766"/>
      <c r="D799" s="767"/>
      <c r="E799" s="767"/>
      <c r="F799" s="767"/>
      <c r="G799" s="768" t="s">
        <v>357</v>
      </c>
      <c r="H799" s="768"/>
      <c r="I799" s="279">
        <f>I775+I779+I783+I787+I791+I795</f>
        <v>0</v>
      </c>
      <c r="J799" s="280"/>
      <c r="K799" s="280"/>
      <c r="L799" s="280"/>
    </row>
    <row r="800" spans="1:15" ht="14.25" customHeight="1" x14ac:dyDescent="0.35">
      <c r="A800" s="766"/>
      <c r="B800" s="766"/>
      <c r="C800" s="766"/>
      <c r="D800" s="767"/>
      <c r="E800" s="767"/>
      <c r="F800" s="767"/>
      <c r="G800" s="768" t="s">
        <v>358</v>
      </c>
      <c r="H800" s="768"/>
      <c r="I800" s="280"/>
      <c r="J800" s="279">
        <f>J776+J780+J784+J788+J792+J796</f>
        <v>0</v>
      </c>
      <c r="K800" s="280"/>
      <c r="L800" s="280"/>
    </row>
    <row r="801" spans="1:12" ht="14.25" customHeight="1" x14ac:dyDescent="0.35">
      <c r="A801" s="766"/>
      <c r="B801" s="766"/>
      <c r="C801" s="766"/>
      <c r="D801" s="767"/>
      <c r="E801" s="767"/>
      <c r="F801" s="767"/>
      <c r="G801" s="768" t="s">
        <v>359</v>
      </c>
      <c r="H801" s="768"/>
      <c r="I801" s="280"/>
      <c r="J801" s="280"/>
      <c r="K801" s="279">
        <f>K777+K781+K785+K789+K793+K797</f>
        <v>0</v>
      </c>
      <c r="L801" s="280"/>
    </row>
    <row r="802" spans="1:12" ht="14.25" customHeight="1" x14ac:dyDescent="0.35">
      <c r="A802" s="766"/>
      <c r="B802" s="766"/>
      <c r="C802" s="766"/>
      <c r="D802" s="767"/>
      <c r="E802" s="767"/>
      <c r="F802" s="767"/>
      <c r="G802" s="768" t="s">
        <v>360</v>
      </c>
      <c r="H802" s="768"/>
      <c r="I802" s="280"/>
      <c r="J802" s="280"/>
      <c r="K802" s="280"/>
      <c r="L802" s="279">
        <f>L778+L782+L786+L790+L794+L798</f>
        <v>0</v>
      </c>
    </row>
    <row r="803" spans="1:12" x14ac:dyDescent="0.35">
      <c r="A803" s="770" t="s">
        <v>366</v>
      </c>
      <c r="B803" s="770"/>
      <c r="C803" s="770"/>
      <c r="D803" s="770"/>
      <c r="E803" s="770"/>
      <c r="F803" s="770"/>
      <c r="G803" s="770"/>
      <c r="H803" s="770"/>
      <c r="I803" s="770"/>
      <c r="J803" s="770"/>
      <c r="K803" s="770"/>
      <c r="L803" s="770"/>
    </row>
    <row r="804" spans="1:12" x14ac:dyDescent="0.35">
      <c r="A804" s="771" t="s">
        <v>367</v>
      </c>
      <c r="B804" s="771"/>
      <c r="C804" s="771"/>
      <c r="D804" s="771"/>
      <c r="E804" s="771"/>
      <c r="F804" s="771"/>
      <c r="G804" s="771"/>
      <c r="H804" s="771"/>
      <c r="I804" s="771"/>
      <c r="J804" s="771"/>
      <c r="K804" s="771"/>
      <c r="L804" s="771"/>
    </row>
    <row r="805" spans="1:12" x14ac:dyDescent="0.35">
      <c r="A805" s="290"/>
      <c r="B805" s="290"/>
      <c r="C805" s="290"/>
      <c r="D805" s="290"/>
      <c r="E805" s="290"/>
      <c r="F805" s="290"/>
      <c r="G805" s="290"/>
      <c r="H805" s="290"/>
      <c r="I805" s="290"/>
      <c r="J805" s="290"/>
      <c r="K805" s="290"/>
      <c r="L805" s="290"/>
    </row>
    <row r="806" spans="1:12" x14ac:dyDescent="0.35">
      <c r="A806" s="290"/>
      <c r="B806" s="290"/>
      <c r="C806" s="290"/>
      <c r="D806" s="290"/>
      <c r="E806" s="290"/>
      <c r="F806" s="290"/>
      <c r="G806" s="290"/>
      <c r="H806" s="290"/>
      <c r="I806" s="290"/>
      <c r="J806" s="290"/>
      <c r="K806" s="290"/>
      <c r="L806" s="290"/>
    </row>
    <row r="807" spans="1:12" x14ac:dyDescent="0.35">
      <c r="A807" s="290"/>
      <c r="B807" s="290"/>
      <c r="C807" s="290"/>
      <c r="D807" s="290"/>
      <c r="E807" s="290"/>
      <c r="F807" s="290"/>
      <c r="G807" s="290"/>
      <c r="H807" s="290"/>
      <c r="I807" s="290"/>
      <c r="J807" s="290"/>
      <c r="K807" s="290"/>
      <c r="L807" s="290"/>
    </row>
    <row r="808" spans="1:12" x14ac:dyDescent="0.35">
      <c r="A808" s="290"/>
      <c r="B808" s="290"/>
      <c r="C808" s="290"/>
      <c r="D808" s="290"/>
      <c r="E808" s="290"/>
      <c r="F808" s="290"/>
      <c r="G808" s="290"/>
      <c r="H808" s="290"/>
      <c r="I808" s="290"/>
      <c r="J808" s="290"/>
      <c r="K808" s="290"/>
      <c r="L808" s="290"/>
    </row>
    <row r="809" spans="1:12" x14ac:dyDescent="0.35">
      <c r="A809" s="290"/>
      <c r="B809" s="290"/>
      <c r="C809" s="290"/>
      <c r="D809" s="290"/>
      <c r="E809" s="290"/>
      <c r="F809" s="290"/>
      <c r="G809" s="290"/>
      <c r="H809" s="290"/>
      <c r="I809" s="290"/>
      <c r="J809" s="290"/>
      <c r="K809" s="290"/>
      <c r="L809" s="290"/>
    </row>
    <row r="810" spans="1:12" x14ac:dyDescent="0.35">
      <c r="A810" s="290"/>
      <c r="B810" s="290"/>
      <c r="C810" s="290"/>
      <c r="D810" s="290"/>
      <c r="E810" s="290"/>
      <c r="F810" s="290"/>
      <c r="G810" s="290"/>
      <c r="H810" s="290"/>
      <c r="I810" s="290"/>
      <c r="J810" s="290"/>
      <c r="K810" s="290"/>
      <c r="L810" s="290"/>
    </row>
    <row r="815" spans="1:12" ht="14.25" customHeight="1" x14ac:dyDescent="0.35"/>
    <row r="825" ht="15" customHeight="1" x14ac:dyDescent="0.35"/>
    <row r="829" ht="15" customHeight="1" x14ac:dyDescent="0.35"/>
    <row r="833" spans="14:14" ht="15" customHeight="1" x14ac:dyDescent="0.35"/>
    <row r="837" spans="14:14" ht="15" customHeight="1" x14ac:dyDescent="0.35"/>
    <row r="841" spans="14:14" ht="15" customHeight="1" x14ac:dyDescent="0.35"/>
    <row r="845" spans="14:14" ht="15" customHeight="1" x14ac:dyDescent="0.35"/>
    <row r="848" spans="14:14" x14ac:dyDescent="0.35">
      <c r="N848" s="291"/>
    </row>
    <row r="859" ht="14.25" customHeight="1" x14ac:dyDescent="0.35"/>
    <row r="869" ht="15" customHeight="1" x14ac:dyDescent="0.35"/>
    <row r="873" ht="15" customHeight="1" x14ac:dyDescent="0.35"/>
  </sheetData>
  <autoFilter ref="A1:N804" xr:uid="{00000000-0009-0000-0000-00000A000000}"/>
  <mergeCells count="1418">
    <mergeCell ref="A799:C802"/>
    <mergeCell ref="D799:D802"/>
    <mergeCell ref="E799:E802"/>
    <mergeCell ref="F799:F802"/>
    <mergeCell ref="G799:H799"/>
    <mergeCell ref="G800:H800"/>
    <mergeCell ref="G801:H801"/>
    <mergeCell ref="G802:H802"/>
    <mergeCell ref="A803:L803"/>
    <mergeCell ref="A804:L804"/>
    <mergeCell ref="A787:A790"/>
    <mergeCell ref="B787:B790"/>
    <mergeCell ref="C787:C790"/>
    <mergeCell ref="D787:D790"/>
    <mergeCell ref="E787:E790"/>
    <mergeCell ref="F787:F790"/>
    <mergeCell ref="A791:A794"/>
    <mergeCell ref="B791:B794"/>
    <mergeCell ref="C791:C794"/>
    <mergeCell ref="D791:D794"/>
    <mergeCell ref="E791:E794"/>
    <mergeCell ref="F791:F794"/>
    <mergeCell ref="A795:A798"/>
    <mergeCell ref="B795:B798"/>
    <mergeCell ref="C795:C798"/>
    <mergeCell ref="D795:D798"/>
    <mergeCell ref="E795:E798"/>
    <mergeCell ref="F795:F798"/>
    <mergeCell ref="A775:A778"/>
    <mergeCell ref="B775:B778"/>
    <mergeCell ref="C775:C778"/>
    <mergeCell ref="D775:D778"/>
    <mergeCell ref="E775:E778"/>
    <mergeCell ref="F775:F778"/>
    <mergeCell ref="A779:A782"/>
    <mergeCell ref="B779:B782"/>
    <mergeCell ref="C779:C782"/>
    <mergeCell ref="D779:D782"/>
    <mergeCell ref="E779:E782"/>
    <mergeCell ref="F779:F782"/>
    <mergeCell ref="A783:A786"/>
    <mergeCell ref="B783:B786"/>
    <mergeCell ref="C783:C786"/>
    <mergeCell ref="D783:D786"/>
    <mergeCell ref="E783:E786"/>
    <mergeCell ref="F783:F786"/>
    <mergeCell ref="A766:B766"/>
    <mergeCell ref="C766:L766"/>
    <mergeCell ref="A767:B767"/>
    <mergeCell ref="C767:L767"/>
    <mergeCell ref="A768:B768"/>
    <mergeCell ref="D768:L768"/>
    <mergeCell ref="A769:B769"/>
    <mergeCell ref="C769:C774"/>
    <mergeCell ref="G769:H769"/>
    <mergeCell ref="A770:A774"/>
    <mergeCell ref="B770:B774"/>
    <mergeCell ref="D770:D771"/>
    <mergeCell ref="E770:E771"/>
    <mergeCell ref="F770:F771"/>
    <mergeCell ref="G770:H770"/>
    <mergeCell ref="I770:I771"/>
    <mergeCell ref="J770:J771"/>
    <mergeCell ref="K770:K771"/>
    <mergeCell ref="L770:L771"/>
    <mergeCell ref="G771:H771"/>
    <mergeCell ref="D772:D773"/>
    <mergeCell ref="E772:E773"/>
    <mergeCell ref="F772:F773"/>
    <mergeCell ref="G772:H773"/>
    <mergeCell ref="G774:H774"/>
    <mergeCell ref="A754:C757"/>
    <mergeCell ref="D754:D757"/>
    <mergeCell ref="E754:E757"/>
    <mergeCell ref="F754:F757"/>
    <mergeCell ref="G754:H754"/>
    <mergeCell ref="G755:H755"/>
    <mergeCell ref="G756:H756"/>
    <mergeCell ref="G757:H757"/>
    <mergeCell ref="A758:L758"/>
    <mergeCell ref="A759:L759"/>
    <mergeCell ref="A762:B762"/>
    <mergeCell ref="C762:L762"/>
    <mergeCell ref="A763:B763"/>
    <mergeCell ref="C763:L763"/>
    <mergeCell ref="A764:B764"/>
    <mergeCell ref="C764:L764"/>
    <mergeCell ref="A765:B765"/>
    <mergeCell ref="C765:L765"/>
    <mergeCell ref="A742:A745"/>
    <mergeCell ref="B742:B745"/>
    <mergeCell ref="C742:C745"/>
    <mergeCell ref="D742:D745"/>
    <mergeCell ref="E742:E745"/>
    <mergeCell ref="F742:F745"/>
    <mergeCell ref="A746:A749"/>
    <mergeCell ref="B746:B749"/>
    <mergeCell ref="C746:C749"/>
    <mergeCell ref="D746:D749"/>
    <mergeCell ref="E746:E749"/>
    <mergeCell ref="F746:F749"/>
    <mergeCell ref="A750:A753"/>
    <mergeCell ref="B750:B753"/>
    <mergeCell ref="C750:C753"/>
    <mergeCell ref="D750:D753"/>
    <mergeCell ref="E750:E753"/>
    <mergeCell ref="F750:F753"/>
    <mergeCell ref="A730:A733"/>
    <mergeCell ref="B730:B733"/>
    <mergeCell ref="C730:C733"/>
    <mergeCell ref="D730:D733"/>
    <mergeCell ref="E730:E733"/>
    <mergeCell ref="F730:F733"/>
    <mergeCell ref="A734:A737"/>
    <mergeCell ref="B734:B737"/>
    <mergeCell ref="C734:C737"/>
    <mergeCell ref="D734:D737"/>
    <mergeCell ref="E734:E737"/>
    <mergeCell ref="F734:F737"/>
    <mergeCell ref="A738:A741"/>
    <mergeCell ref="B738:B741"/>
    <mergeCell ref="C738:C741"/>
    <mergeCell ref="D738:D741"/>
    <mergeCell ref="E738:E741"/>
    <mergeCell ref="F738:F741"/>
    <mergeCell ref="A721:B721"/>
    <mergeCell ref="C721:L721"/>
    <mergeCell ref="A722:B722"/>
    <mergeCell ref="C722:L722"/>
    <mergeCell ref="A723:B723"/>
    <mergeCell ref="D723:L723"/>
    <mergeCell ref="A724:B724"/>
    <mergeCell ref="C724:C729"/>
    <mergeCell ref="G724:H724"/>
    <mergeCell ref="A725:A729"/>
    <mergeCell ref="B725:B729"/>
    <mergeCell ref="D725:D726"/>
    <mergeCell ref="E725:E726"/>
    <mergeCell ref="F725:F726"/>
    <mergeCell ref="G725:H725"/>
    <mergeCell ref="I725:I726"/>
    <mergeCell ref="J725:J726"/>
    <mergeCell ref="K725:K726"/>
    <mergeCell ref="L725:L726"/>
    <mergeCell ref="G726:H726"/>
    <mergeCell ref="D727:D728"/>
    <mergeCell ref="E727:E728"/>
    <mergeCell ref="F727:F728"/>
    <mergeCell ref="G727:H728"/>
    <mergeCell ref="G729:H729"/>
    <mergeCell ref="A709:C712"/>
    <mergeCell ref="D709:D712"/>
    <mergeCell ref="E709:E712"/>
    <mergeCell ref="F709:F712"/>
    <mergeCell ref="G709:H709"/>
    <mergeCell ref="G710:H710"/>
    <mergeCell ref="G711:H711"/>
    <mergeCell ref="G712:H712"/>
    <mergeCell ref="A713:L713"/>
    <mergeCell ref="A714:L714"/>
    <mergeCell ref="A717:B717"/>
    <mergeCell ref="C717:L717"/>
    <mergeCell ref="A718:B718"/>
    <mergeCell ref="C718:L718"/>
    <mergeCell ref="A719:B719"/>
    <mergeCell ref="C719:L719"/>
    <mergeCell ref="A720:B720"/>
    <mergeCell ref="C720:L720"/>
    <mergeCell ref="A697:A700"/>
    <mergeCell ref="B697:B700"/>
    <mergeCell ref="C697:C700"/>
    <mergeCell ref="D697:D700"/>
    <mergeCell ref="E697:E700"/>
    <mergeCell ref="F697:F700"/>
    <mergeCell ref="A701:A704"/>
    <mergeCell ref="B701:B704"/>
    <mergeCell ref="C701:C704"/>
    <mergeCell ref="D701:D704"/>
    <mergeCell ref="E701:E704"/>
    <mergeCell ref="F701:F704"/>
    <mergeCell ref="A705:A708"/>
    <mergeCell ref="B705:B708"/>
    <mergeCell ref="C705:C708"/>
    <mergeCell ref="D705:D708"/>
    <mergeCell ref="E705:E708"/>
    <mergeCell ref="F705:F708"/>
    <mergeCell ref="A685:A688"/>
    <mergeCell ref="B685:B688"/>
    <mergeCell ref="C685:C688"/>
    <mergeCell ref="D685:D688"/>
    <mergeCell ref="E685:E688"/>
    <mergeCell ref="F685:F688"/>
    <mergeCell ref="A689:A692"/>
    <mergeCell ref="B689:B692"/>
    <mergeCell ref="C689:C692"/>
    <mergeCell ref="D689:D692"/>
    <mergeCell ref="E689:E692"/>
    <mergeCell ref="F689:F692"/>
    <mergeCell ref="A693:A696"/>
    <mergeCell ref="B693:B696"/>
    <mergeCell ref="C693:C696"/>
    <mergeCell ref="D693:D696"/>
    <mergeCell ref="E693:E696"/>
    <mergeCell ref="F693:F696"/>
    <mergeCell ref="A676:B676"/>
    <mergeCell ref="C676:L676"/>
    <mergeCell ref="A677:B677"/>
    <mergeCell ref="C677:L677"/>
    <mergeCell ref="A678:B678"/>
    <mergeCell ref="D678:L678"/>
    <mergeCell ref="A679:B679"/>
    <mergeCell ref="C679:C684"/>
    <mergeCell ref="G679:H679"/>
    <mergeCell ref="A680:A684"/>
    <mergeCell ref="B680:B684"/>
    <mergeCell ref="D680:D681"/>
    <mergeCell ref="E680:E681"/>
    <mergeCell ref="F680:F681"/>
    <mergeCell ref="G680:H680"/>
    <mergeCell ref="I680:I681"/>
    <mergeCell ref="J680:J681"/>
    <mergeCell ref="K680:K681"/>
    <mergeCell ref="L680:L681"/>
    <mergeCell ref="G681:H681"/>
    <mergeCell ref="D682:D683"/>
    <mergeCell ref="E682:E683"/>
    <mergeCell ref="F682:F683"/>
    <mergeCell ref="G682:H683"/>
    <mergeCell ref="G684:H684"/>
    <mergeCell ref="A664:C667"/>
    <mergeCell ref="D664:D667"/>
    <mergeCell ref="E664:E667"/>
    <mergeCell ref="F664:F667"/>
    <mergeCell ref="G664:H664"/>
    <mergeCell ref="G665:H665"/>
    <mergeCell ref="G666:H666"/>
    <mergeCell ref="G667:H667"/>
    <mergeCell ref="A668:L668"/>
    <mergeCell ref="A669:L669"/>
    <mergeCell ref="A672:B672"/>
    <mergeCell ref="C672:L672"/>
    <mergeCell ref="A673:B673"/>
    <mergeCell ref="C673:L673"/>
    <mergeCell ref="A674:B674"/>
    <mergeCell ref="C674:L674"/>
    <mergeCell ref="A675:B675"/>
    <mergeCell ref="C675:L675"/>
    <mergeCell ref="A652:A655"/>
    <mergeCell ref="B652:B655"/>
    <mergeCell ref="C652:C655"/>
    <mergeCell ref="D652:D655"/>
    <mergeCell ref="E652:E655"/>
    <mergeCell ref="F652:F655"/>
    <mergeCell ref="A656:A659"/>
    <mergeCell ref="B656:B659"/>
    <mergeCell ref="C656:C659"/>
    <mergeCell ref="D656:D659"/>
    <mergeCell ref="E656:E659"/>
    <mergeCell ref="F656:F659"/>
    <mergeCell ref="A660:A663"/>
    <mergeCell ref="B660:B663"/>
    <mergeCell ref="C660:C663"/>
    <mergeCell ref="D660:D663"/>
    <mergeCell ref="E660:E663"/>
    <mergeCell ref="F660:F663"/>
    <mergeCell ref="A640:A643"/>
    <mergeCell ref="B640:B643"/>
    <mergeCell ref="C640:C643"/>
    <mergeCell ref="D640:D643"/>
    <mergeCell ref="E640:E643"/>
    <mergeCell ref="F640:F643"/>
    <mergeCell ref="A644:A647"/>
    <mergeCell ref="B644:B647"/>
    <mergeCell ref="C644:C647"/>
    <mergeCell ref="D644:D647"/>
    <mergeCell ref="E644:E647"/>
    <mergeCell ref="F644:F647"/>
    <mergeCell ref="A648:A651"/>
    <mergeCell ref="B648:B651"/>
    <mergeCell ref="C648:C651"/>
    <mergeCell ref="D648:D651"/>
    <mergeCell ref="E648:E651"/>
    <mergeCell ref="F648:F651"/>
    <mergeCell ref="A631:B631"/>
    <mergeCell ref="C631:L631"/>
    <mergeCell ref="A632:B632"/>
    <mergeCell ref="C632:L632"/>
    <mergeCell ref="A633:B633"/>
    <mergeCell ref="D633:L633"/>
    <mergeCell ref="A634:B634"/>
    <mergeCell ref="C634:C639"/>
    <mergeCell ref="G634:H634"/>
    <mergeCell ref="A635:A639"/>
    <mergeCell ref="B635:B639"/>
    <mergeCell ref="D635:D636"/>
    <mergeCell ref="E635:E636"/>
    <mergeCell ref="F635:F636"/>
    <mergeCell ref="G635:H635"/>
    <mergeCell ref="I635:I636"/>
    <mergeCell ref="J635:J636"/>
    <mergeCell ref="K635:K636"/>
    <mergeCell ref="L635:L636"/>
    <mergeCell ref="G636:H636"/>
    <mergeCell ref="D637:D638"/>
    <mergeCell ref="E637:E638"/>
    <mergeCell ref="F637:F638"/>
    <mergeCell ref="G637:H638"/>
    <mergeCell ref="G639:H639"/>
    <mergeCell ref="A619:C622"/>
    <mergeCell ref="D619:D622"/>
    <mergeCell ref="E619:E622"/>
    <mergeCell ref="F619:F622"/>
    <mergeCell ref="G619:H619"/>
    <mergeCell ref="G620:H620"/>
    <mergeCell ref="G621:H621"/>
    <mergeCell ref="G622:H622"/>
    <mergeCell ref="A623:L623"/>
    <mergeCell ref="A624:L624"/>
    <mergeCell ref="A627:B627"/>
    <mergeCell ref="C627:L627"/>
    <mergeCell ref="A628:B628"/>
    <mergeCell ref="C628:L628"/>
    <mergeCell ref="A629:B629"/>
    <mergeCell ref="C629:L629"/>
    <mergeCell ref="A630:B630"/>
    <mergeCell ref="C630:L630"/>
    <mergeCell ref="A607:A610"/>
    <mergeCell ref="B607:B610"/>
    <mergeCell ref="C607:C610"/>
    <mergeCell ref="D607:D610"/>
    <mergeCell ref="E607:E610"/>
    <mergeCell ref="F607:F610"/>
    <mergeCell ref="A611:A614"/>
    <mergeCell ref="B611:B614"/>
    <mergeCell ref="C611:C614"/>
    <mergeCell ref="D611:D614"/>
    <mergeCell ref="E611:E614"/>
    <mergeCell ref="F611:F614"/>
    <mergeCell ref="A615:A618"/>
    <mergeCell ref="B615:B618"/>
    <mergeCell ref="C615:C618"/>
    <mergeCell ref="D615:D618"/>
    <mergeCell ref="E615:E618"/>
    <mergeCell ref="F615:F618"/>
    <mergeCell ref="A595:A598"/>
    <mergeCell ref="B595:B598"/>
    <mergeCell ref="C595:C598"/>
    <mergeCell ref="D595:D598"/>
    <mergeCell ref="E595:E598"/>
    <mergeCell ref="F595:F598"/>
    <mergeCell ref="A599:A602"/>
    <mergeCell ref="B599:B602"/>
    <mergeCell ref="C599:C602"/>
    <mergeCell ref="D599:D602"/>
    <mergeCell ref="E599:E602"/>
    <mergeCell ref="F599:F602"/>
    <mergeCell ref="A603:A606"/>
    <mergeCell ref="B603:B606"/>
    <mergeCell ref="C603:C606"/>
    <mergeCell ref="D603:D606"/>
    <mergeCell ref="E603:E606"/>
    <mergeCell ref="F603:F606"/>
    <mergeCell ref="A586:B586"/>
    <mergeCell ref="C586:L586"/>
    <mergeCell ref="A587:B587"/>
    <mergeCell ref="C587:L587"/>
    <mergeCell ref="A588:B588"/>
    <mergeCell ref="D588:L588"/>
    <mergeCell ref="A589:B589"/>
    <mergeCell ref="C589:C594"/>
    <mergeCell ref="G589:H589"/>
    <mergeCell ref="A590:A594"/>
    <mergeCell ref="B590:B594"/>
    <mergeCell ref="D590:D591"/>
    <mergeCell ref="E590:E591"/>
    <mergeCell ref="F590:F591"/>
    <mergeCell ref="G590:H590"/>
    <mergeCell ref="I590:I591"/>
    <mergeCell ref="J590:J591"/>
    <mergeCell ref="K590:K591"/>
    <mergeCell ref="L590:L591"/>
    <mergeCell ref="G591:H591"/>
    <mergeCell ref="D592:D593"/>
    <mergeCell ref="E592:E593"/>
    <mergeCell ref="F592:F593"/>
    <mergeCell ref="G592:H593"/>
    <mergeCell ref="G594:H594"/>
    <mergeCell ref="A574:C577"/>
    <mergeCell ref="D574:D577"/>
    <mergeCell ref="E574:E577"/>
    <mergeCell ref="F574:F577"/>
    <mergeCell ref="G574:H574"/>
    <mergeCell ref="G575:H575"/>
    <mergeCell ref="G576:H576"/>
    <mergeCell ref="G577:H577"/>
    <mergeCell ref="A578:L578"/>
    <mergeCell ref="A579:L579"/>
    <mergeCell ref="A582:B582"/>
    <mergeCell ref="C582:L582"/>
    <mergeCell ref="A583:B583"/>
    <mergeCell ref="C583:L583"/>
    <mergeCell ref="A584:B584"/>
    <mergeCell ref="C584:L584"/>
    <mergeCell ref="A585:B585"/>
    <mergeCell ref="C585:L585"/>
    <mergeCell ref="A562:A565"/>
    <mergeCell ref="B562:B565"/>
    <mergeCell ref="C562:C565"/>
    <mergeCell ref="D562:D565"/>
    <mergeCell ref="E562:E565"/>
    <mergeCell ref="F562:F565"/>
    <mergeCell ref="A566:A569"/>
    <mergeCell ref="B566:B569"/>
    <mergeCell ref="C566:C569"/>
    <mergeCell ref="D566:D569"/>
    <mergeCell ref="E566:E569"/>
    <mergeCell ref="F566:F569"/>
    <mergeCell ref="A570:A573"/>
    <mergeCell ref="B570:B573"/>
    <mergeCell ref="C570:C573"/>
    <mergeCell ref="D570:D573"/>
    <mergeCell ref="E570:E573"/>
    <mergeCell ref="F570:F573"/>
    <mergeCell ref="A550:A553"/>
    <mergeCell ref="B550:B553"/>
    <mergeCell ref="C550:C553"/>
    <mergeCell ref="D550:D553"/>
    <mergeCell ref="E550:E553"/>
    <mergeCell ref="F550:F553"/>
    <mergeCell ref="A554:A557"/>
    <mergeCell ref="B554:B557"/>
    <mergeCell ref="C554:C557"/>
    <mergeCell ref="D554:D557"/>
    <mergeCell ref="E554:E557"/>
    <mergeCell ref="F554:F557"/>
    <mergeCell ref="A558:A561"/>
    <mergeCell ref="B558:B561"/>
    <mergeCell ref="C558:C561"/>
    <mergeCell ref="D558:D561"/>
    <mergeCell ref="E558:E561"/>
    <mergeCell ref="F558:F561"/>
    <mergeCell ref="A541:B541"/>
    <mergeCell ref="C541:L541"/>
    <mergeCell ref="A542:B542"/>
    <mergeCell ref="C542:L542"/>
    <mergeCell ref="A543:B543"/>
    <mergeCell ref="D543:L543"/>
    <mergeCell ref="A544:B544"/>
    <mergeCell ref="C544:C549"/>
    <mergeCell ref="G544:H544"/>
    <mergeCell ref="A545:A549"/>
    <mergeCell ref="B545:B549"/>
    <mergeCell ref="D545:D546"/>
    <mergeCell ref="E545:E546"/>
    <mergeCell ref="F545:F546"/>
    <mergeCell ref="G545:H545"/>
    <mergeCell ref="I545:I546"/>
    <mergeCell ref="J545:J546"/>
    <mergeCell ref="K545:K546"/>
    <mergeCell ref="L545:L546"/>
    <mergeCell ref="G546:H546"/>
    <mergeCell ref="D547:D548"/>
    <mergeCell ref="E547:E548"/>
    <mergeCell ref="F547:F548"/>
    <mergeCell ref="G547:H548"/>
    <mergeCell ref="G549:H549"/>
    <mergeCell ref="A529:C532"/>
    <mergeCell ref="D529:D532"/>
    <mergeCell ref="E529:E532"/>
    <mergeCell ref="F529:F532"/>
    <mergeCell ref="G529:H529"/>
    <mergeCell ref="G530:H530"/>
    <mergeCell ref="G531:H531"/>
    <mergeCell ref="G532:H532"/>
    <mergeCell ref="A533:L533"/>
    <mergeCell ref="A534:L534"/>
    <mergeCell ref="A537:B537"/>
    <mergeCell ref="C537:L537"/>
    <mergeCell ref="A538:B538"/>
    <mergeCell ref="C538:L538"/>
    <mergeCell ref="A539:B539"/>
    <mergeCell ref="C539:L539"/>
    <mergeCell ref="A540:B540"/>
    <mergeCell ref="C540:L540"/>
    <mergeCell ref="A517:A520"/>
    <mergeCell ref="B517:B520"/>
    <mergeCell ref="C517:C520"/>
    <mergeCell ref="D517:D520"/>
    <mergeCell ref="E517:E520"/>
    <mergeCell ref="F517:F520"/>
    <mergeCell ref="A521:A524"/>
    <mergeCell ref="B521:B524"/>
    <mergeCell ref="C521:C524"/>
    <mergeCell ref="D521:D524"/>
    <mergeCell ref="E521:E524"/>
    <mergeCell ref="F521:F524"/>
    <mergeCell ref="A525:A528"/>
    <mergeCell ref="B525:B528"/>
    <mergeCell ref="C525:C528"/>
    <mergeCell ref="D525:D528"/>
    <mergeCell ref="E525:E528"/>
    <mergeCell ref="F525:F528"/>
    <mergeCell ref="A505:A508"/>
    <mergeCell ref="B505:B508"/>
    <mergeCell ref="C505:C508"/>
    <mergeCell ref="D505:D508"/>
    <mergeCell ref="E505:E508"/>
    <mergeCell ref="F505:F508"/>
    <mergeCell ref="A509:A512"/>
    <mergeCell ref="B509:B512"/>
    <mergeCell ref="C509:C512"/>
    <mergeCell ref="D509:D512"/>
    <mergeCell ref="E509:E512"/>
    <mergeCell ref="F509:F512"/>
    <mergeCell ref="A513:A516"/>
    <mergeCell ref="B513:B516"/>
    <mergeCell ref="C513:C516"/>
    <mergeCell ref="D513:D516"/>
    <mergeCell ref="E513:E516"/>
    <mergeCell ref="F513:F516"/>
    <mergeCell ref="A496:B496"/>
    <mergeCell ref="C496:L496"/>
    <mergeCell ref="A497:B497"/>
    <mergeCell ref="C497:L497"/>
    <mergeCell ref="A498:B498"/>
    <mergeCell ref="D498:L498"/>
    <mergeCell ref="A499:B499"/>
    <mergeCell ref="C499:C504"/>
    <mergeCell ref="G499:H499"/>
    <mergeCell ref="A500:A504"/>
    <mergeCell ref="B500:B504"/>
    <mergeCell ref="D500:D501"/>
    <mergeCell ref="E500:E501"/>
    <mergeCell ref="F500:F501"/>
    <mergeCell ref="G500:H500"/>
    <mergeCell ref="I500:I501"/>
    <mergeCell ref="J500:J501"/>
    <mergeCell ref="K500:K501"/>
    <mergeCell ref="L500:L501"/>
    <mergeCell ref="G501:H501"/>
    <mergeCell ref="D502:D503"/>
    <mergeCell ref="E502:E503"/>
    <mergeCell ref="F502:F503"/>
    <mergeCell ref="G502:H503"/>
    <mergeCell ref="G504:H504"/>
    <mergeCell ref="A484:C487"/>
    <mergeCell ref="D484:D487"/>
    <mergeCell ref="E484:E487"/>
    <mergeCell ref="F484:F487"/>
    <mergeCell ref="G484:H484"/>
    <mergeCell ref="G485:H485"/>
    <mergeCell ref="G486:H486"/>
    <mergeCell ref="G487:H487"/>
    <mergeCell ref="A488:L488"/>
    <mergeCell ref="A489:L489"/>
    <mergeCell ref="A492:B492"/>
    <mergeCell ref="C492:L492"/>
    <mergeCell ref="A493:B493"/>
    <mergeCell ref="C493:L493"/>
    <mergeCell ref="A494:B494"/>
    <mergeCell ref="C494:L494"/>
    <mergeCell ref="A495:B495"/>
    <mergeCell ref="C495:L495"/>
    <mergeCell ref="A472:A475"/>
    <mergeCell ref="B472:B475"/>
    <mergeCell ref="C472:C475"/>
    <mergeCell ref="D472:D475"/>
    <mergeCell ref="E472:E475"/>
    <mergeCell ref="F472:F475"/>
    <mergeCell ref="A476:A479"/>
    <mergeCell ref="B476:B479"/>
    <mergeCell ref="C476:C479"/>
    <mergeCell ref="D476:D479"/>
    <mergeCell ref="E476:E479"/>
    <mergeCell ref="F476:F479"/>
    <mergeCell ref="A480:A483"/>
    <mergeCell ref="B480:B483"/>
    <mergeCell ref="C480:C483"/>
    <mergeCell ref="D480:D483"/>
    <mergeCell ref="E480:E483"/>
    <mergeCell ref="F480:F483"/>
    <mergeCell ref="A460:A463"/>
    <mergeCell ref="B460:B463"/>
    <mergeCell ref="C460:C463"/>
    <mergeCell ref="D460:D463"/>
    <mergeCell ref="E460:E463"/>
    <mergeCell ref="F460:F463"/>
    <mergeCell ref="A464:A467"/>
    <mergeCell ref="B464:B467"/>
    <mergeCell ref="C464:C467"/>
    <mergeCell ref="D464:D467"/>
    <mergeCell ref="E464:E467"/>
    <mergeCell ref="F464:F467"/>
    <mergeCell ref="A468:A471"/>
    <mergeCell ref="B468:B471"/>
    <mergeCell ref="C468:C471"/>
    <mergeCell ref="D468:D471"/>
    <mergeCell ref="E468:E471"/>
    <mergeCell ref="F468:F471"/>
    <mergeCell ref="A451:B451"/>
    <mergeCell ref="C451:L451"/>
    <mergeCell ref="A452:B452"/>
    <mergeCell ref="C452:L452"/>
    <mergeCell ref="A453:B453"/>
    <mergeCell ref="D453:L453"/>
    <mergeCell ref="A454:B454"/>
    <mergeCell ref="C454:C459"/>
    <mergeCell ref="G454:H454"/>
    <mergeCell ref="A455:A459"/>
    <mergeCell ref="B455:B459"/>
    <mergeCell ref="D455:D456"/>
    <mergeCell ref="E455:E456"/>
    <mergeCell ref="F455:F456"/>
    <mergeCell ref="G455:H455"/>
    <mergeCell ref="I455:I456"/>
    <mergeCell ref="J455:J456"/>
    <mergeCell ref="K455:K456"/>
    <mergeCell ref="L455:L456"/>
    <mergeCell ref="G456:H456"/>
    <mergeCell ref="D457:D458"/>
    <mergeCell ref="E457:E458"/>
    <mergeCell ref="F457:F458"/>
    <mergeCell ref="G457:H458"/>
    <mergeCell ref="G459:H459"/>
    <mergeCell ref="A439:C442"/>
    <mergeCell ref="D439:D442"/>
    <mergeCell ref="E439:E442"/>
    <mergeCell ref="F439:F442"/>
    <mergeCell ref="G439:H439"/>
    <mergeCell ref="G440:H440"/>
    <mergeCell ref="G441:H441"/>
    <mergeCell ref="G442:H442"/>
    <mergeCell ref="A443:L443"/>
    <mergeCell ref="A444:L444"/>
    <mergeCell ref="A447:B447"/>
    <mergeCell ref="C447:L447"/>
    <mergeCell ref="A448:B448"/>
    <mergeCell ref="C448:L448"/>
    <mergeCell ref="A449:B449"/>
    <mergeCell ref="C449:L449"/>
    <mergeCell ref="A450:B450"/>
    <mergeCell ref="C450:L450"/>
    <mergeCell ref="A427:A430"/>
    <mergeCell ref="B427:B430"/>
    <mergeCell ref="C427:C430"/>
    <mergeCell ref="D427:D430"/>
    <mergeCell ref="E427:E430"/>
    <mergeCell ref="F427:F430"/>
    <mergeCell ref="A431:A434"/>
    <mergeCell ref="B431:B434"/>
    <mergeCell ref="C431:C434"/>
    <mergeCell ref="D431:D434"/>
    <mergeCell ref="E431:E434"/>
    <mergeCell ref="F431:F434"/>
    <mergeCell ref="A435:A438"/>
    <mergeCell ref="B435:B438"/>
    <mergeCell ref="C435:C438"/>
    <mergeCell ref="D435:D438"/>
    <mergeCell ref="E435:E438"/>
    <mergeCell ref="F435:F438"/>
    <mergeCell ref="A415:A418"/>
    <mergeCell ref="B415:B418"/>
    <mergeCell ref="C415:C418"/>
    <mergeCell ref="D415:D418"/>
    <mergeCell ref="E415:E418"/>
    <mergeCell ref="F415:F418"/>
    <mergeCell ref="A419:A422"/>
    <mergeCell ref="B419:B422"/>
    <mergeCell ref="C419:C422"/>
    <mergeCell ref="D419:D422"/>
    <mergeCell ref="E419:E422"/>
    <mergeCell ref="F419:F422"/>
    <mergeCell ref="A423:A426"/>
    <mergeCell ref="B423:B426"/>
    <mergeCell ref="C423:C426"/>
    <mergeCell ref="D423:D426"/>
    <mergeCell ref="E423:E426"/>
    <mergeCell ref="F423:F426"/>
    <mergeCell ref="A406:B406"/>
    <mergeCell ref="C406:L406"/>
    <mergeCell ref="A407:B407"/>
    <mergeCell ref="C407:L407"/>
    <mergeCell ref="A408:B408"/>
    <mergeCell ref="D408:L408"/>
    <mergeCell ref="A409:B409"/>
    <mergeCell ref="C409:C414"/>
    <mergeCell ref="G409:H409"/>
    <mergeCell ref="A410:A414"/>
    <mergeCell ref="B410:B414"/>
    <mergeCell ref="D410:D411"/>
    <mergeCell ref="E410:E411"/>
    <mergeCell ref="F410:F411"/>
    <mergeCell ref="G410:H410"/>
    <mergeCell ref="I410:I411"/>
    <mergeCell ref="J410:J411"/>
    <mergeCell ref="K410:K411"/>
    <mergeCell ref="L410:L411"/>
    <mergeCell ref="G411:H411"/>
    <mergeCell ref="D412:D413"/>
    <mergeCell ref="E412:E413"/>
    <mergeCell ref="F412:F413"/>
    <mergeCell ref="G412:H413"/>
    <mergeCell ref="G414:H414"/>
    <mergeCell ref="A394:C397"/>
    <mergeCell ref="D394:D397"/>
    <mergeCell ref="E394:E397"/>
    <mergeCell ref="F394:F397"/>
    <mergeCell ref="G394:H394"/>
    <mergeCell ref="G395:H395"/>
    <mergeCell ref="G396:H396"/>
    <mergeCell ref="G397:H397"/>
    <mergeCell ref="A398:L398"/>
    <mergeCell ref="A399:L399"/>
    <mergeCell ref="A402:B402"/>
    <mergeCell ref="C402:L402"/>
    <mergeCell ref="A403:B403"/>
    <mergeCell ref="C403:L403"/>
    <mergeCell ref="A404:B404"/>
    <mergeCell ref="C404:L404"/>
    <mergeCell ref="A405:B405"/>
    <mergeCell ref="C405:L405"/>
    <mergeCell ref="A382:A385"/>
    <mergeCell ref="B382:B385"/>
    <mergeCell ref="C382:C385"/>
    <mergeCell ref="D382:D385"/>
    <mergeCell ref="E382:E385"/>
    <mergeCell ref="F382:F385"/>
    <mergeCell ref="A386:A389"/>
    <mergeCell ref="B386:B389"/>
    <mergeCell ref="C386:C389"/>
    <mergeCell ref="D386:D389"/>
    <mergeCell ref="E386:E389"/>
    <mergeCell ref="F386:F389"/>
    <mergeCell ref="A390:A393"/>
    <mergeCell ref="B390:B393"/>
    <mergeCell ref="C390:C393"/>
    <mergeCell ref="D390:D393"/>
    <mergeCell ref="E390:E393"/>
    <mergeCell ref="F390:F393"/>
    <mergeCell ref="A370:A373"/>
    <mergeCell ref="B370:B373"/>
    <mergeCell ref="C370:C373"/>
    <mergeCell ref="D370:D373"/>
    <mergeCell ref="E370:E373"/>
    <mergeCell ref="F370:F373"/>
    <mergeCell ref="A374:A377"/>
    <mergeCell ref="B374:B377"/>
    <mergeCell ref="C374:C377"/>
    <mergeCell ref="D374:D377"/>
    <mergeCell ref="E374:E377"/>
    <mergeCell ref="F374:F377"/>
    <mergeCell ref="A378:A381"/>
    <mergeCell ref="B378:B381"/>
    <mergeCell ref="C378:C381"/>
    <mergeCell ref="D378:D381"/>
    <mergeCell ref="E378:E381"/>
    <mergeCell ref="F378:F381"/>
    <mergeCell ref="A361:B361"/>
    <mergeCell ref="C361:L361"/>
    <mergeCell ref="A362:B362"/>
    <mergeCell ref="C362:L362"/>
    <mergeCell ref="A363:B363"/>
    <mergeCell ref="D363:L363"/>
    <mergeCell ref="A364:B364"/>
    <mergeCell ref="C364:C369"/>
    <mergeCell ref="G364:H364"/>
    <mergeCell ref="A365:A369"/>
    <mergeCell ref="B365:B369"/>
    <mergeCell ref="D365:D366"/>
    <mergeCell ref="E365:E366"/>
    <mergeCell ref="F365:F366"/>
    <mergeCell ref="G365:H365"/>
    <mergeCell ref="I365:I366"/>
    <mergeCell ref="J365:J366"/>
    <mergeCell ref="K365:K366"/>
    <mergeCell ref="L365:L366"/>
    <mergeCell ref="G366:H366"/>
    <mergeCell ref="D367:D368"/>
    <mergeCell ref="E367:E368"/>
    <mergeCell ref="F367:F368"/>
    <mergeCell ref="G367:H368"/>
    <mergeCell ref="G369:H369"/>
    <mergeCell ref="A349:C352"/>
    <mergeCell ref="D349:D352"/>
    <mergeCell ref="E349:E352"/>
    <mergeCell ref="F349:F352"/>
    <mergeCell ref="G349:H349"/>
    <mergeCell ref="G350:H350"/>
    <mergeCell ref="G351:H351"/>
    <mergeCell ref="G352:H352"/>
    <mergeCell ref="A353:L353"/>
    <mergeCell ref="A354:L354"/>
    <mergeCell ref="A357:B357"/>
    <mergeCell ref="C357:L357"/>
    <mergeCell ref="A358:B358"/>
    <mergeCell ref="C358:L358"/>
    <mergeCell ref="A359:B359"/>
    <mergeCell ref="C359:L359"/>
    <mergeCell ref="A360:B360"/>
    <mergeCell ref="C360:L360"/>
    <mergeCell ref="A337:A340"/>
    <mergeCell ref="B337:B340"/>
    <mergeCell ref="C337:C340"/>
    <mergeCell ref="D337:D340"/>
    <mergeCell ref="E337:E340"/>
    <mergeCell ref="F337:F340"/>
    <mergeCell ref="A341:A344"/>
    <mergeCell ref="B341:B344"/>
    <mergeCell ref="C341:C344"/>
    <mergeCell ref="D341:D344"/>
    <mergeCell ref="E341:E344"/>
    <mergeCell ref="F341:F344"/>
    <mergeCell ref="A345:A348"/>
    <mergeCell ref="B345:B348"/>
    <mergeCell ref="C345:C348"/>
    <mergeCell ref="D345:D348"/>
    <mergeCell ref="E345:E348"/>
    <mergeCell ref="F345:F348"/>
    <mergeCell ref="A325:A328"/>
    <mergeCell ref="B325:B328"/>
    <mergeCell ref="C325:C328"/>
    <mergeCell ref="D325:D328"/>
    <mergeCell ref="E325:E328"/>
    <mergeCell ref="F325:F328"/>
    <mergeCell ref="A329:A332"/>
    <mergeCell ref="B329:B332"/>
    <mergeCell ref="C329:C332"/>
    <mergeCell ref="D329:D332"/>
    <mergeCell ref="E329:E332"/>
    <mergeCell ref="F329:F332"/>
    <mergeCell ref="A333:A336"/>
    <mergeCell ref="B333:B336"/>
    <mergeCell ref="C333:C336"/>
    <mergeCell ref="D333:D336"/>
    <mergeCell ref="E333:E336"/>
    <mergeCell ref="F333:F336"/>
    <mergeCell ref="A316:B316"/>
    <mergeCell ref="C316:L316"/>
    <mergeCell ref="A317:B317"/>
    <mergeCell ref="C317:L317"/>
    <mergeCell ref="A318:B318"/>
    <mergeCell ref="D318:L318"/>
    <mergeCell ref="A319:B319"/>
    <mergeCell ref="C319:C324"/>
    <mergeCell ref="G319:H319"/>
    <mergeCell ref="A320:A324"/>
    <mergeCell ref="B320:B324"/>
    <mergeCell ref="D320:D321"/>
    <mergeCell ref="E320:E321"/>
    <mergeCell ref="F320:F321"/>
    <mergeCell ref="G320:H320"/>
    <mergeCell ref="I320:I321"/>
    <mergeCell ref="J320:J321"/>
    <mergeCell ref="K320:K321"/>
    <mergeCell ref="L320:L321"/>
    <mergeCell ref="G321:H321"/>
    <mergeCell ref="D322:D323"/>
    <mergeCell ref="E322:E323"/>
    <mergeCell ref="F322:F323"/>
    <mergeCell ref="G322:H323"/>
    <mergeCell ref="G324:H324"/>
    <mergeCell ref="A304:C307"/>
    <mergeCell ref="D304:D307"/>
    <mergeCell ref="E304:E307"/>
    <mergeCell ref="F304:F307"/>
    <mergeCell ref="G304:H304"/>
    <mergeCell ref="G305:H305"/>
    <mergeCell ref="G306:H306"/>
    <mergeCell ref="G307:H307"/>
    <mergeCell ref="A308:L308"/>
    <mergeCell ref="A309:L309"/>
    <mergeCell ref="A312:B312"/>
    <mergeCell ref="C312:L312"/>
    <mergeCell ref="A313:B313"/>
    <mergeCell ref="C313:L313"/>
    <mergeCell ref="A314:B314"/>
    <mergeCell ref="C314:L314"/>
    <mergeCell ref="A315:B315"/>
    <mergeCell ref="C315:L315"/>
    <mergeCell ref="A292:A295"/>
    <mergeCell ref="B292:B295"/>
    <mergeCell ref="C292:C295"/>
    <mergeCell ref="D292:D295"/>
    <mergeCell ref="E292:E295"/>
    <mergeCell ref="F292:F295"/>
    <mergeCell ref="A296:A299"/>
    <mergeCell ref="B296:B299"/>
    <mergeCell ref="C296:C299"/>
    <mergeCell ref="D296:D299"/>
    <mergeCell ref="E296:E299"/>
    <mergeCell ref="F296:F299"/>
    <mergeCell ref="A300:A303"/>
    <mergeCell ref="B300:B303"/>
    <mergeCell ref="C300:C303"/>
    <mergeCell ref="D300:D303"/>
    <mergeCell ref="E300:E303"/>
    <mergeCell ref="F300:F303"/>
    <mergeCell ref="A280:A283"/>
    <mergeCell ref="B280:B283"/>
    <mergeCell ref="C280:C283"/>
    <mergeCell ref="D280:D283"/>
    <mergeCell ref="E280:E283"/>
    <mergeCell ref="F280:F283"/>
    <mergeCell ref="A284:A287"/>
    <mergeCell ref="B284:B287"/>
    <mergeCell ref="C284:C287"/>
    <mergeCell ref="D284:D287"/>
    <mergeCell ref="E284:E287"/>
    <mergeCell ref="F284:F287"/>
    <mergeCell ref="A288:A291"/>
    <mergeCell ref="B288:B291"/>
    <mergeCell ref="C288:C291"/>
    <mergeCell ref="D288:D291"/>
    <mergeCell ref="E288:E291"/>
    <mergeCell ref="F288:F291"/>
    <mergeCell ref="A271:B271"/>
    <mergeCell ref="C271:L271"/>
    <mergeCell ref="A272:B272"/>
    <mergeCell ref="C272:L272"/>
    <mergeCell ref="A273:B273"/>
    <mergeCell ref="D273:L273"/>
    <mergeCell ref="A274:B274"/>
    <mergeCell ref="C274:C279"/>
    <mergeCell ref="G274:H274"/>
    <mergeCell ref="A275:A279"/>
    <mergeCell ref="B275:B279"/>
    <mergeCell ref="D275:D276"/>
    <mergeCell ref="E275:E276"/>
    <mergeCell ref="F275:F276"/>
    <mergeCell ref="G275:H275"/>
    <mergeCell ref="I275:I276"/>
    <mergeCell ref="J275:J276"/>
    <mergeCell ref="K275:K276"/>
    <mergeCell ref="L275:L276"/>
    <mergeCell ref="G276:H276"/>
    <mergeCell ref="D277:D278"/>
    <mergeCell ref="E277:E278"/>
    <mergeCell ref="F277:F278"/>
    <mergeCell ref="G277:H278"/>
    <mergeCell ref="G279:H279"/>
    <mergeCell ref="A259:C262"/>
    <mergeCell ref="D259:D262"/>
    <mergeCell ref="E259:E262"/>
    <mergeCell ref="F259:F262"/>
    <mergeCell ref="G259:H259"/>
    <mergeCell ref="G260:H260"/>
    <mergeCell ref="G261:H261"/>
    <mergeCell ref="G262:H262"/>
    <mergeCell ref="A263:L263"/>
    <mergeCell ref="A264:L264"/>
    <mergeCell ref="A267:B267"/>
    <mergeCell ref="C267:L267"/>
    <mergeCell ref="A268:B268"/>
    <mergeCell ref="C268:L268"/>
    <mergeCell ref="A269:B269"/>
    <mergeCell ref="C269:L269"/>
    <mergeCell ref="A270:B270"/>
    <mergeCell ref="C270:L270"/>
    <mergeCell ref="A247:A250"/>
    <mergeCell ref="B247:B250"/>
    <mergeCell ref="C247:C250"/>
    <mergeCell ref="D247:D250"/>
    <mergeCell ref="E247:E250"/>
    <mergeCell ref="F247:F250"/>
    <mergeCell ref="A251:A254"/>
    <mergeCell ref="B251:B254"/>
    <mergeCell ref="C251:C254"/>
    <mergeCell ref="D251:D254"/>
    <mergeCell ref="E251:E254"/>
    <mergeCell ref="F251:F254"/>
    <mergeCell ref="A255:A258"/>
    <mergeCell ref="B255:B258"/>
    <mergeCell ref="C255:C258"/>
    <mergeCell ref="D255:D258"/>
    <mergeCell ref="E255:E258"/>
    <mergeCell ref="F255:F258"/>
    <mergeCell ref="A235:A238"/>
    <mergeCell ref="B235:B238"/>
    <mergeCell ref="C235:C238"/>
    <mergeCell ref="D235:D238"/>
    <mergeCell ref="E235:E238"/>
    <mergeCell ref="F235:F238"/>
    <mergeCell ref="A239:A242"/>
    <mergeCell ref="B239:B242"/>
    <mergeCell ref="C239:C242"/>
    <mergeCell ref="D239:D242"/>
    <mergeCell ref="E239:E242"/>
    <mergeCell ref="F239:F242"/>
    <mergeCell ref="A243:A246"/>
    <mergeCell ref="B243:B246"/>
    <mergeCell ref="C243:C246"/>
    <mergeCell ref="D243:D246"/>
    <mergeCell ref="E243:E246"/>
    <mergeCell ref="F243:F246"/>
    <mergeCell ref="A226:B226"/>
    <mergeCell ref="C226:L226"/>
    <mergeCell ref="A227:B227"/>
    <mergeCell ref="C227:L227"/>
    <mergeCell ref="A228:B228"/>
    <mergeCell ref="D228:L228"/>
    <mergeCell ref="A229:B229"/>
    <mergeCell ref="C229:C234"/>
    <mergeCell ref="G229:H229"/>
    <mergeCell ref="A230:A234"/>
    <mergeCell ref="B230:B234"/>
    <mergeCell ref="D230:D231"/>
    <mergeCell ref="E230:E231"/>
    <mergeCell ref="F230:F231"/>
    <mergeCell ref="G230:H230"/>
    <mergeCell ref="I230:I231"/>
    <mergeCell ref="J230:J231"/>
    <mergeCell ref="K230:K231"/>
    <mergeCell ref="L230:L231"/>
    <mergeCell ref="G231:H231"/>
    <mergeCell ref="D232:D233"/>
    <mergeCell ref="E232:E233"/>
    <mergeCell ref="F232:F233"/>
    <mergeCell ref="G232:H233"/>
    <mergeCell ref="G234:H234"/>
    <mergeCell ref="A214:C217"/>
    <mergeCell ref="D214:D217"/>
    <mergeCell ref="E214:E217"/>
    <mergeCell ref="F214:F217"/>
    <mergeCell ref="G214:H214"/>
    <mergeCell ref="G215:H215"/>
    <mergeCell ref="G216:H216"/>
    <mergeCell ref="G217:H217"/>
    <mergeCell ref="A218:L218"/>
    <mergeCell ref="A219:L219"/>
    <mergeCell ref="A222:B222"/>
    <mergeCell ref="C222:L222"/>
    <mergeCell ref="A223:B223"/>
    <mergeCell ref="C223:L223"/>
    <mergeCell ref="A224:B224"/>
    <mergeCell ref="C224:L224"/>
    <mergeCell ref="A225:B225"/>
    <mergeCell ref="C225:L225"/>
    <mergeCell ref="A202:A205"/>
    <mergeCell ref="B202:B205"/>
    <mergeCell ref="C202:C205"/>
    <mergeCell ref="D202:D205"/>
    <mergeCell ref="E202:E205"/>
    <mergeCell ref="F202:F205"/>
    <mergeCell ref="A206:A209"/>
    <mergeCell ref="B206:B209"/>
    <mergeCell ref="C206:C209"/>
    <mergeCell ref="D206:D209"/>
    <mergeCell ref="E206:E209"/>
    <mergeCell ref="F206:F209"/>
    <mergeCell ref="A210:A213"/>
    <mergeCell ref="B210:B213"/>
    <mergeCell ref="C210:C213"/>
    <mergeCell ref="D210:D213"/>
    <mergeCell ref="E210:E213"/>
    <mergeCell ref="F210:F213"/>
    <mergeCell ref="A190:A193"/>
    <mergeCell ref="B190:B193"/>
    <mergeCell ref="C190:C193"/>
    <mergeCell ref="D190:D193"/>
    <mergeCell ref="E190:E193"/>
    <mergeCell ref="F190:F193"/>
    <mergeCell ref="A194:A197"/>
    <mergeCell ref="B194:B197"/>
    <mergeCell ref="C194:C197"/>
    <mergeCell ref="D194:D197"/>
    <mergeCell ref="E194:E197"/>
    <mergeCell ref="F194:F197"/>
    <mergeCell ref="A198:A201"/>
    <mergeCell ref="B198:B201"/>
    <mergeCell ref="C198:C201"/>
    <mergeCell ref="D198:D201"/>
    <mergeCell ref="E198:E201"/>
    <mergeCell ref="F198:F201"/>
    <mergeCell ref="A181:B181"/>
    <mergeCell ref="C181:L181"/>
    <mergeCell ref="A182:B182"/>
    <mergeCell ref="C182:L182"/>
    <mergeCell ref="A183:B183"/>
    <mergeCell ref="D183:L183"/>
    <mergeCell ref="A184:B184"/>
    <mergeCell ref="C184:C189"/>
    <mergeCell ref="G184:H184"/>
    <mergeCell ref="A185:A189"/>
    <mergeCell ref="B185:B189"/>
    <mergeCell ref="D185:D186"/>
    <mergeCell ref="E185:E186"/>
    <mergeCell ref="F185:F186"/>
    <mergeCell ref="G185:H185"/>
    <mergeCell ref="I185:I186"/>
    <mergeCell ref="J185:J186"/>
    <mergeCell ref="K185:K186"/>
    <mergeCell ref="L185:L186"/>
    <mergeCell ref="G186:H186"/>
    <mergeCell ref="D187:D188"/>
    <mergeCell ref="E187:E188"/>
    <mergeCell ref="F187:F188"/>
    <mergeCell ref="G187:H188"/>
    <mergeCell ref="G189:H189"/>
    <mergeCell ref="A169:C172"/>
    <mergeCell ref="D169:D172"/>
    <mergeCell ref="E169:E172"/>
    <mergeCell ref="F169:F172"/>
    <mergeCell ref="G169:H169"/>
    <mergeCell ref="G170:H170"/>
    <mergeCell ref="G171:H171"/>
    <mergeCell ref="G172:H172"/>
    <mergeCell ref="A173:L173"/>
    <mergeCell ref="A174:L174"/>
    <mergeCell ref="A177:B177"/>
    <mergeCell ref="C177:L177"/>
    <mergeCell ref="A178:B178"/>
    <mergeCell ref="C178:L178"/>
    <mergeCell ref="A179:B179"/>
    <mergeCell ref="C179:L179"/>
    <mergeCell ref="A180:B180"/>
    <mergeCell ref="C180:L180"/>
    <mergeCell ref="A157:A160"/>
    <mergeCell ref="B157:B160"/>
    <mergeCell ref="C157:C160"/>
    <mergeCell ref="D157:D160"/>
    <mergeCell ref="E157:E160"/>
    <mergeCell ref="F157:F160"/>
    <mergeCell ref="A161:A164"/>
    <mergeCell ref="B161:B164"/>
    <mergeCell ref="C161:C164"/>
    <mergeCell ref="D161:D164"/>
    <mergeCell ref="E161:E164"/>
    <mergeCell ref="F161:F164"/>
    <mergeCell ref="A165:A168"/>
    <mergeCell ref="B165:B168"/>
    <mergeCell ref="C165:C168"/>
    <mergeCell ref="D165:D168"/>
    <mergeCell ref="E165:E168"/>
    <mergeCell ref="F165:F168"/>
    <mergeCell ref="A145:A148"/>
    <mergeCell ref="B145:B148"/>
    <mergeCell ref="C145:C148"/>
    <mergeCell ref="D145:D148"/>
    <mergeCell ref="E145:E148"/>
    <mergeCell ref="F145:F148"/>
    <mergeCell ref="A149:A152"/>
    <mergeCell ref="B149:B152"/>
    <mergeCell ref="C149:C152"/>
    <mergeCell ref="D149:D152"/>
    <mergeCell ref="E149:E152"/>
    <mergeCell ref="F149:F152"/>
    <mergeCell ref="A153:A156"/>
    <mergeCell ref="B153:B156"/>
    <mergeCell ref="C153:C156"/>
    <mergeCell ref="D153:D156"/>
    <mergeCell ref="E153:E156"/>
    <mergeCell ref="F153:F156"/>
    <mergeCell ref="A136:B136"/>
    <mergeCell ref="C136:L136"/>
    <mergeCell ref="A137:B137"/>
    <mergeCell ref="C137:L137"/>
    <mergeCell ref="A138:B138"/>
    <mergeCell ref="D138:L138"/>
    <mergeCell ref="A139:B139"/>
    <mergeCell ref="C139:C144"/>
    <mergeCell ref="G139:H139"/>
    <mergeCell ref="A140:A144"/>
    <mergeCell ref="B140:B144"/>
    <mergeCell ref="D140:D141"/>
    <mergeCell ref="E140:E141"/>
    <mergeCell ref="F140:F141"/>
    <mergeCell ref="G140:H140"/>
    <mergeCell ref="I140:I141"/>
    <mergeCell ref="J140:J141"/>
    <mergeCell ref="K140:K141"/>
    <mergeCell ref="L140:L141"/>
    <mergeCell ref="G141:H141"/>
    <mergeCell ref="D142:D143"/>
    <mergeCell ref="E142:E143"/>
    <mergeCell ref="F142:F143"/>
    <mergeCell ref="G142:H143"/>
    <mergeCell ref="G144:H144"/>
    <mergeCell ref="A124:C127"/>
    <mergeCell ref="D124:D127"/>
    <mergeCell ref="E124:E127"/>
    <mergeCell ref="F124:F127"/>
    <mergeCell ref="G124:H124"/>
    <mergeCell ref="G125:H125"/>
    <mergeCell ref="G126:H126"/>
    <mergeCell ref="G127:H127"/>
    <mergeCell ref="A128:L128"/>
    <mergeCell ref="A129:L129"/>
    <mergeCell ref="A132:B132"/>
    <mergeCell ref="C132:L132"/>
    <mergeCell ref="A133:B133"/>
    <mergeCell ref="C133:L133"/>
    <mergeCell ref="A134:B134"/>
    <mergeCell ref="C134:L134"/>
    <mergeCell ref="A135:B135"/>
    <mergeCell ref="C135:L135"/>
    <mergeCell ref="A112:A115"/>
    <mergeCell ref="B112:B115"/>
    <mergeCell ref="C112:C115"/>
    <mergeCell ref="D112:D115"/>
    <mergeCell ref="E112:E115"/>
    <mergeCell ref="F112:F115"/>
    <mergeCell ref="A116:A119"/>
    <mergeCell ref="B116:B119"/>
    <mergeCell ref="C116:C119"/>
    <mergeCell ref="D116:D119"/>
    <mergeCell ref="E116:E119"/>
    <mergeCell ref="F116:F119"/>
    <mergeCell ref="A120:A123"/>
    <mergeCell ref="B120:B123"/>
    <mergeCell ref="C120:C123"/>
    <mergeCell ref="D120:D123"/>
    <mergeCell ref="E120:E123"/>
    <mergeCell ref="F120:F123"/>
    <mergeCell ref="A100:A103"/>
    <mergeCell ref="B100:B103"/>
    <mergeCell ref="C100:C103"/>
    <mergeCell ref="D100:D103"/>
    <mergeCell ref="E100:E103"/>
    <mergeCell ref="F100:F103"/>
    <mergeCell ref="A104:A107"/>
    <mergeCell ref="B104:B107"/>
    <mergeCell ref="C104:C107"/>
    <mergeCell ref="D104:D107"/>
    <mergeCell ref="E104:E107"/>
    <mergeCell ref="F104:F107"/>
    <mergeCell ref="A108:A111"/>
    <mergeCell ref="B108:B111"/>
    <mergeCell ref="C108:C111"/>
    <mergeCell ref="D108:D111"/>
    <mergeCell ref="E108:E111"/>
    <mergeCell ref="F108:F111"/>
    <mergeCell ref="A92:B92"/>
    <mergeCell ref="C92:L92"/>
    <mergeCell ref="A93:B93"/>
    <mergeCell ref="D93:L93"/>
    <mergeCell ref="A94:B94"/>
    <mergeCell ref="C94:C99"/>
    <mergeCell ref="G94:H94"/>
    <mergeCell ref="A95:A99"/>
    <mergeCell ref="B95:B99"/>
    <mergeCell ref="D95:D96"/>
    <mergeCell ref="E95:E96"/>
    <mergeCell ref="F95:F96"/>
    <mergeCell ref="G95:H95"/>
    <mergeCell ref="I95:I96"/>
    <mergeCell ref="J95:J96"/>
    <mergeCell ref="K95:K96"/>
    <mergeCell ref="L95:L96"/>
    <mergeCell ref="G96:H96"/>
    <mergeCell ref="D97:D98"/>
    <mergeCell ref="E97:E98"/>
    <mergeCell ref="F97:F98"/>
    <mergeCell ref="G97:H98"/>
    <mergeCell ref="G99:H99"/>
    <mergeCell ref="A81:C84"/>
    <mergeCell ref="D81:D84"/>
    <mergeCell ref="E81:E84"/>
    <mergeCell ref="F81:F84"/>
    <mergeCell ref="G81:H81"/>
    <mergeCell ref="G82:H82"/>
    <mergeCell ref="G83:H83"/>
    <mergeCell ref="G84:H84"/>
    <mergeCell ref="A87:B87"/>
    <mergeCell ref="C87:L87"/>
    <mergeCell ref="A88:B88"/>
    <mergeCell ref="C88:L88"/>
    <mergeCell ref="A89:B89"/>
    <mergeCell ref="C89:L89"/>
    <mergeCell ref="A90:B90"/>
    <mergeCell ref="C90:L90"/>
    <mergeCell ref="A91:B91"/>
    <mergeCell ref="C91:L91"/>
    <mergeCell ref="A69:A72"/>
    <mergeCell ref="B69:B72"/>
    <mergeCell ref="C69:C72"/>
    <mergeCell ref="D69:D72"/>
    <mergeCell ref="E69:E72"/>
    <mergeCell ref="F69:F72"/>
    <mergeCell ref="A73:A76"/>
    <mergeCell ref="B73:B76"/>
    <mergeCell ref="C73:C76"/>
    <mergeCell ref="D73:D76"/>
    <mergeCell ref="E73:E76"/>
    <mergeCell ref="F73:F76"/>
    <mergeCell ref="A77:A80"/>
    <mergeCell ref="B77:B80"/>
    <mergeCell ref="C77:C80"/>
    <mergeCell ref="D77:D80"/>
    <mergeCell ref="E77:E80"/>
    <mergeCell ref="F77:F80"/>
    <mergeCell ref="A57:A60"/>
    <mergeCell ref="B57:B60"/>
    <mergeCell ref="C57:C60"/>
    <mergeCell ref="D57:D60"/>
    <mergeCell ref="E57:E60"/>
    <mergeCell ref="F57:F60"/>
    <mergeCell ref="A61:A64"/>
    <mergeCell ref="B61:B64"/>
    <mergeCell ref="C61:C64"/>
    <mergeCell ref="D61:D64"/>
    <mergeCell ref="E61:E64"/>
    <mergeCell ref="F61:F64"/>
    <mergeCell ref="A65:A68"/>
    <mergeCell ref="B65:B68"/>
    <mergeCell ref="C65:C68"/>
    <mergeCell ref="D65:D68"/>
    <mergeCell ref="E65:E68"/>
    <mergeCell ref="F65:F68"/>
    <mergeCell ref="A49:B49"/>
    <mergeCell ref="C49:L49"/>
    <mergeCell ref="A50:B50"/>
    <mergeCell ref="D50:L50"/>
    <mergeCell ref="A51:B51"/>
    <mergeCell ref="C51:C56"/>
    <mergeCell ref="G51:H51"/>
    <mergeCell ref="A52:A56"/>
    <mergeCell ref="B52:B56"/>
    <mergeCell ref="D52:D53"/>
    <mergeCell ref="E52:E53"/>
    <mergeCell ref="F52:F53"/>
    <mergeCell ref="G52:H52"/>
    <mergeCell ref="I52:I53"/>
    <mergeCell ref="J52:J53"/>
    <mergeCell ref="K52:K53"/>
    <mergeCell ref="L52:L53"/>
    <mergeCell ref="G53:H53"/>
    <mergeCell ref="D54:D55"/>
    <mergeCell ref="E54:E55"/>
    <mergeCell ref="F54:F55"/>
    <mergeCell ref="G54:H55"/>
    <mergeCell ref="G56:H56"/>
    <mergeCell ref="A38:C41"/>
    <mergeCell ref="D38:D41"/>
    <mergeCell ref="E38:E41"/>
    <mergeCell ref="F38:F41"/>
    <mergeCell ref="G38:H38"/>
    <mergeCell ref="G39:H39"/>
    <mergeCell ref="G40:H40"/>
    <mergeCell ref="G41:H41"/>
    <mergeCell ref="A44:B44"/>
    <mergeCell ref="C44:L44"/>
    <mergeCell ref="A45:B45"/>
    <mergeCell ref="C45:L45"/>
    <mergeCell ref="A46:B46"/>
    <mergeCell ref="C46:L46"/>
    <mergeCell ref="A47:B47"/>
    <mergeCell ref="C47:L47"/>
    <mergeCell ref="A48:B48"/>
    <mergeCell ref="C48:L48"/>
    <mergeCell ref="A26:A29"/>
    <mergeCell ref="B26:B29"/>
    <mergeCell ref="C26:C29"/>
    <mergeCell ref="D26:D29"/>
    <mergeCell ref="E26:E29"/>
    <mergeCell ref="F26:F29"/>
    <mergeCell ref="A30:A33"/>
    <mergeCell ref="B30:B33"/>
    <mergeCell ref="C30:C33"/>
    <mergeCell ref="D30:D33"/>
    <mergeCell ref="E30:E33"/>
    <mergeCell ref="F30:F33"/>
    <mergeCell ref="A34:A37"/>
    <mergeCell ref="B34:B37"/>
    <mergeCell ref="C34:C37"/>
    <mergeCell ref="D34:D37"/>
    <mergeCell ref="E34:E37"/>
    <mergeCell ref="F34:F37"/>
    <mergeCell ref="G13:H13"/>
    <mergeCell ref="A14:A17"/>
    <mergeCell ref="B14:B17"/>
    <mergeCell ref="C14:C17"/>
    <mergeCell ref="D14:D17"/>
    <mergeCell ref="E14:E17"/>
    <mergeCell ref="F14:F17"/>
    <mergeCell ref="A18:A21"/>
    <mergeCell ref="B18:B21"/>
    <mergeCell ref="C18:C21"/>
    <mergeCell ref="D18:D21"/>
    <mergeCell ref="E18:E21"/>
    <mergeCell ref="F18:F21"/>
    <mergeCell ref="A22:A25"/>
    <mergeCell ref="B22:B25"/>
    <mergeCell ref="C22:C25"/>
    <mergeCell ref="D22:D25"/>
    <mergeCell ref="E22:E25"/>
    <mergeCell ref="F22:F25"/>
    <mergeCell ref="A1:B1"/>
    <mergeCell ref="C1:L1"/>
    <mergeCell ref="A2:B2"/>
    <mergeCell ref="C2:L2"/>
    <mergeCell ref="A3:B3"/>
    <mergeCell ref="C3:L3"/>
    <mergeCell ref="A4:B4"/>
    <mergeCell ref="C4:L4"/>
    <mergeCell ref="A5:B5"/>
    <mergeCell ref="C5:L5"/>
    <mergeCell ref="A6:B6"/>
    <mergeCell ref="C6:L6"/>
    <mergeCell ref="A7:B7"/>
    <mergeCell ref="D7:L7"/>
    <mergeCell ref="A8:B8"/>
    <mergeCell ref="C8:C13"/>
    <mergeCell ref="G8:H8"/>
    <mergeCell ref="A9:A13"/>
    <mergeCell ref="B9:B13"/>
    <mergeCell ref="D9:D10"/>
    <mergeCell ref="E9:E10"/>
    <mergeCell ref="F9:F10"/>
    <mergeCell ref="G9:H9"/>
    <mergeCell ref="I9:I10"/>
    <mergeCell ref="J9:J10"/>
    <mergeCell ref="K9:K10"/>
    <mergeCell ref="L9:L10"/>
    <mergeCell ref="G10:H10"/>
    <mergeCell ref="D11:D12"/>
    <mergeCell ref="E11:E12"/>
    <mergeCell ref="F11:F12"/>
    <mergeCell ref="G11:H12"/>
  </mergeCells>
  <pageMargins left="0.7" right="0.7" top="0.75" bottom="0.75" header="0.511811023622047" footer="0.511811023622047"/>
  <pageSetup orientation="portrait" horizontalDpi="300" verticalDpi="30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D7E4BD"/>
  </sheetPr>
  <dimension ref="A1:AMJ1398"/>
  <sheetViews>
    <sheetView topLeftCell="A1155" zoomScaleNormal="100" workbookViewId="0">
      <selection activeCell="J1170" sqref="J1170"/>
    </sheetView>
  </sheetViews>
  <sheetFormatPr baseColWidth="10" defaultColWidth="9.1796875" defaultRowHeight="12.5" x14ac:dyDescent="0.25"/>
  <cols>
    <col min="1" max="2" width="16.7265625" style="292" customWidth="1"/>
    <col min="3" max="3" width="21" style="292" customWidth="1"/>
    <col min="4" max="4" width="21.81640625" style="293" customWidth="1"/>
    <col min="5" max="5" width="20.1796875" style="293" customWidth="1"/>
    <col min="6" max="8" width="16.7265625" style="293" customWidth="1"/>
    <col min="9" max="9" width="20.1796875" style="294" customWidth="1"/>
    <col min="10" max="10" width="23.54296875" style="294" customWidth="1"/>
    <col min="11" max="13" width="9.1796875" style="292"/>
    <col min="14" max="14" width="11.08984375" style="292" customWidth="1"/>
    <col min="15" max="1024" width="9.1796875" style="292"/>
  </cols>
  <sheetData>
    <row r="1" spans="1:14" x14ac:dyDescent="0.25">
      <c r="A1" s="774" t="s">
        <v>23</v>
      </c>
      <c r="B1" s="774"/>
      <c r="C1" s="775">
        <f>Presentación!$C$3</f>
        <v>1990</v>
      </c>
      <c r="D1" s="775"/>
      <c r="E1" s="775"/>
      <c r="F1" s="775"/>
      <c r="G1" s="775"/>
      <c r="H1" s="775"/>
      <c r="I1" s="775"/>
      <c r="J1" s="775"/>
    </row>
    <row r="2" spans="1:14" ht="12.75" customHeight="1" x14ac:dyDescent="0.25">
      <c r="A2" s="776" t="s">
        <v>24</v>
      </c>
      <c r="B2" s="776"/>
      <c r="C2" s="777" t="s">
        <v>25</v>
      </c>
      <c r="D2" s="777"/>
      <c r="E2" s="777"/>
      <c r="F2" s="777"/>
      <c r="G2" s="777"/>
      <c r="H2" s="777"/>
      <c r="I2" s="777"/>
      <c r="J2" s="777"/>
      <c r="L2" s="292">
        <v>100</v>
      </c>
      <c r="M2" s="292">
        <v>1</v>
      </c>
    </row>
    <row r="3" spans="1:14" ht="12.75" customHeight="1" x14ac:dyDescent="0.25">
      <c r="A3" s="776" t="s">
        <v>187</v>
      </c>
      <c r="B3" s="776"/>
      <c r="C3" s="778" t="s">
        <v>26</v>
      </c>
      <c r="D3" s="778"/>
      <c r="E3" s="778"/>
      <c r="F3" s="778"/>
      <c r="G3" s="778"/>
      <c r="H3" s="778"/>
      <c r="I3" s="778"/>
      <c r="J3" s="778"/>
      <c r="M3" s="292">
        <v>2</v>
      </c>
    </row>
    <row r="4" spans="1:14" ht="12.75" customHeight="1" x14ac:dyDescent="0.25">
      <c r="A4" s="776" t="s">
        <v>27</v>
      </c>
      <c r="B4" s="776"/>
      <c r="C4" s="778" t="s">
        <v>368</v>
      </c>
      <c r="D4" s="778"/>
      <c r="E4" s="778"/>
      <c r="F4" s="778"/>
      <c r="G4" s="778"/>
      <c r="H4" s="778"/>
      <c r="I4" s="778"/>
      <c r="J4" s="778"/>
      <c r="M4" s="292">
        <v>3</v>
      </c>
    </row>
    <row r="5" spans="1:14" ht="12.75" customHeight="1" x14ac:dyDescent="0.25">
      <c r="A5" s="776" t="s">
        <v>190</v>
      </c>
      <c r="B5" s="776"/>
      <c r="C5" s="778" t="s">
        <v>191</v>
      </c>
      <c r="D5" s="778"/>
      <c r="E5" s="778"/>
      <c r="F5" s="778"/>
      <c r="G5" s="778"/>
      <c r="H5" s="778"/>
      <c r="I5" s="778"/>
      <c r="J5" s="778"/>
      <c r="M5" s="292">
        <v>4</v>
      </c>
    </row>
    <row r="6" spans="1:14" ht="17.25" customHeight="1" x14ac:dyDescent="0.25">
      <c r="A6" s="779" t="s">
        <v>33</v>
      </c>
      <c r="B6" s="779"/>
      <c r="C6" s="295"/>
      <c r="D6" s="296" t="s">
        <v>35</v>
      </c>
      <c r="E6" s="780" t="s">
        <v>36</v>
      </c>
      <c r="F6" s="780"/>
      <c r="G6" s="780"/>
      <c r="H6" s="780" t="s">
        <v>35</v>
      </c>
      <c r="I6" s="780"/>
      <c r="J6" s="780"/>
      <c r="M6" s="292">
        <v>5</v>
      </c>
    </row>
    <row r="7" spans="1:14" ht="54.75" customHeight="1" x14ac:dyDescent="0.25">
      <c r="A7" s="781" t="s">
        <v>37</v>
      </c>
      <c r="B7" s="781"/>
      <c r="C7" s="782" t="s">
        <v>38</v>
      </c>
      <c r="D7" s="298" t="s">
        <v>192</v>
      </c>
      <c r="E7" s="299" t="s">
        <v>193</v>
      </c>
      <c r="F7" s="298" t="s">
        <v>194</v>
      </c>
      <c r="G7" s="298" t="s">
        <v>195</v>
      </c>
      <c r="H7" s="298" t="s">
        <v>43</v>
      </c>
      <c r="I7" s="299" t="s">
        <v>196</v>
      </c>
      <c r="J7" s="299" t="s">
        <v>196</v>
      </c>
    </row>
    <row r="8" spans="1:14" ht="24.75" customHeight="1" x14ac:dyDescent="0.25">
      <c r="A8" s="782" t="s">
        <v>197</v>
      </c>
      <c r="B8" s="782" t="s">
        <v>47</v>
      </c>
      <c r="C8" s="782"/>
      <c r="D8" s="298" t="s">
        <v>48</v>
      </c>
      <c r="E8" s="300" t="s">
        <v>198</v>
      </c>
      <c r="F8" s="298" t="s">
        <v>199</v>
      </c>
      <c r="G8" s="298" t="s">
        <v>200</v>
      </c>
      <c r="H8" s="298" t="s">
        <v>51</v>
      </c>
      <c r="I8" s="299" t="s">
        <v>201</v>
      </c>
      <c r="J8" s="299" t="s">
        <v>202</v>
      </c>
    </row>
    <row r="9" spans="1:14" ht="47.25" customHeight="1" x14ac:dyDescent="0.25">
      <c r="A9" s="782"/>
      <c r="B9" s="782"/>
      <c r="C9" s="782"/>
      <c r="D9" s="301" t="s">
        <v>54</v>
      </c>
      <c r="E9" s="301" t="s">
        <v>55</v>
      </c>
      <c r="F9" s="298" t="s">
        <v>203</v>
      </c>
      <c r="G9" s="302" t="s">
        <v>204</v>
      </c>
      <c r="H9" s="298" t="s">
        <v>205</v>
      </c>
      <c r="I9" s="303" t="s">
        <v>206</v>
      </c>
      <c r="J9" s="299" t="s">
        <v>207</v>
      </c>
    </row>
    <row r="10" spans="1:14" x14ac:dyDescent="0.25">
      <c r="A10" s="782"/>
      <c r="B10" s="782"/>
      <c r="C10" s="782"/>
      <c r="D10" s="304" t="s">
        <v>61</v>
      </c>
      <c r="E10" s="305" t="s">
        <v>208</v>
      </c>
      <c r="F10" s="305" t="s">
        <v>63</v>
      </c>
      <c r="G10" s="304" t="s">
        <v>209</v>
      </c>
      <c r="H10" s="304" t="s">
        <v>65</v>
      </c>
      <c r="I10" s="306" t="s">
        <v>210</v>
      </c>
      <c r="J10" s="306" t="s">
        <v>210</v>
      </c>
    </row>
    <row r="11" spans="1:14" ht="12" customHeight="1" x14ac:dyDescent="0.25">
      <c r="A11" s="783" t="s">
        <v>310</v>
      </c>
      <c r="B11" s="784" t="s">
        <v>68</v>
      </c>
      <c r="C11" s="307" t="s">
        <v>214</v>
      </c>
      <c r="D11" s="308">
        <f>SUM(D12:D13)</f>
        <v>0</v>
      </c>
      <c r="E11" s="308"/>
      <c r="F11" s="308"/>
      <c r="G11" s="308"/>
      <c r="H11" s="308"/>
      <c r="I11" s="308">
        <f>SUM(I12:I13)</f>
        <v>0</v>
      </c>
      <c r="J11" s="308">
        <f>SUM(J12:J13)</f>
        <v>0</v>
      </c>
    </row>
    <row r="12" spans="1:14" ht="12" customHeight="1" x14ac:dyDescent="0.25">
      <c r="A12" s="783"/>
      <c r="B12" s="784"/>
      <c r="C12" s="309" t="s">
        <v>214</v>
      </c>
      <c r="D12" s="310">
        <f>VLOOKUP(M12,'[2]Tierrastransicion  a BN_Biomasa'!$A$3:$AJ$105,$C$1-1986,0)</f>
        <v>0</v>
      </c>
      <c r="E12" s="311"/>
      <c r="F12" s="312"/>
      <c r="G12" s="313">
        <f>E12*(1+F12)</f>
        <v>0</v>
      </c>
      <c r="H12" s="312"/>
      <c r="I12" s="314">
        <f>D12*G12*H12</f>
        <v>0</v>
      </c>
      <c r="J12" s="315"/>
      <c r="L12" s="292">
        <v>6</v>
      </c>
      <c r="M12" s="292">
        <f>$L$2*100+L12+$M$2*100000</f>
        <v>110006</v>
      </c>
    </row>
    <row r="13" spans="1:14" ht="12" customHeight="1" x14ac:dyDescent="0.25">
      <c r="A13" s="783"/>
      <c r="B13" s="784"/>
      <c r="C13" s="316"/>
      <c r="D13" s="317"/>
      <c r="E13" s="311"/>
      <c r="F13" s="318"/>
      <c r="G13" s="313"/>
      <c r="H13" s="312"/>
      <c r="I13" s="314"/>
      <c r="J13" s="315"/>
    </row>
    <row r="14" spans="1:14" ht="12" customHeight="1" x14ac:dyDescent="0.25">
      <c r="A14" s="783"/>
      <c r="B14" s="784"/>
      <c r="C14" s="307" t="s">
        <v>215</v>
      </c>
      <c r="D14" s="319">
        <f>SUM(D15:D19)</f>
        <v>0</v>
      </c>
      <c r="E14" s="320"/>
      <c r="F14" s="321"/>
      <c r="G14" s="321"/>
      <c r="H14" s="321"/>
      <c r="I14" s="322" t="e">
        <f>SUM(I15:I19)</f>
        <v>#DIV/0!</v>
      </c>
      <c r="J14" s="322">
        <f>SUM(J15:J19)</f>
        <v>0</v>
      </c>
    </row>
    <row r="15" spans="1:14" ht="12" customHeight="1" x14ac:dyDescent="0.25">
      <c r="A15" s="783"/>
      <c r="B15" s="784"/>
      <c r="C15" s="316" t="s">
        <v>86</v>
      </c>
      <c r="D15" s="310"/>
      <c r="E15" s="311" t="e">
        <f>(E200*D200+E262*D262+E324*D324+E386*D386+E448*D448+E510*D510+E572*D572+E634*D634+E696*D696+E758*D758+E820*D820+E882*D882+E944*D944+E1006*D1006+E1068*D1068+E1130*D1130)/D15</f>
        <v>#DIV/0!</v>
      </c>
      <c r="F15" s="312"/>
      <c r="G15" s="313" t="e">
        <f>E15*(1+F15)</f>
        <v>#DIV/0!</v>
      </c>
      <c r="H15" s="312"/>
      <c r="I15" s="314" t="e">
        <f>D15*G15*H15</f>
        <v>#DIV/0!</v>
      </c>
      <c r="J15" s="315"/>
      <c r="L15" s="292">
        <v>1</v>
      </c>
      <c r="M15" s="292">
        <f>$L$2*100+L15+$M$2*100000</f>
        <v>110001</v>
      </c>
      <c r="N15" s="115">
        <f>$L$2*100+L15</f>
        <v>10001</v>
      </c>
    </row>
    <row r="16" spans="1:14" ht="12" customHeight="1" x14ac:dyDescent="0.25">
      <c r="A16" s="783"/>
      <c r="B16" s="784"/>
      <c r="C16" s="316" t="s">
        <v>369</v>
      </c>
      <c r="D16" s="310"/>
      <c r="E16" s="311" t="e">
        <f>(E201*D201+E263*D263+E325*D325+E387*D387+E449*D449+E511*D511+E573*D573+E635*D635+E697*D697+E759*D759+E821*D821+E883*D883+E945*D945+E1007*D1007+E1069*D1069+E1131*D1131)/D16</f>
        <v>#DIV/0!</v>
      </c>
      <c r="F16" s="318"/>
      <c r="G16" s="313" t="e">
        <f>E16*(1+F16)</f>
        <v>#DIV/0!</v>
      </c>
      <c r="H16" s="312"/>
      <c r="I16" s="314" t="e">
        <f>D16*G16*H16</f>
        <v>#DIV/0!</v>
      </c>
      <c r="J16" s="315"/>
      <c r="L16" s="292">
        <v>2</v>
      </c>
      <c r="M16" s="292">
        <f>$L$2*100+L16+$M$2*100000</f>
        <v>110002</v>
      </c>
      <c r="N16" s="115">
        <f>$L$2*100+L16</f>
        <v>10002</v>
      </c>
    </row>
    <row r="17" spans="1:14" ht="12" customHeight="1" x14ac:dyDescent="0.25">
      <c r="A17" s="783"/>
      <c r="B17" s="784"/>
      <c r="C17" s="316" t="s">
        <v>88</v>
      </c>
      <c r="D17" s="310"/>
      <c r="E17" s="311" t="e">
        <f>(E202*D202+E264*D264+E326*D326+E388*D388+E450*D450+E512*D512+E574*D574+E636*D636+E698*D698+E760*D760+E822*D822+E884*D884+E946*D946+E1008*D1008+E1070*D1070+E1132*D1132)/D17</f>
        <v>#DIV/0!</v>
      </c>
      <c r="F17" s="318"/>
      <c r="G17" s="313" t="e">
        <f>E17*(1+F17)</f>
        <v>#DIV/0!</v>
      </c>
      <c r="H17" s="312"/>
      <c r="I17" s="314" t="e">
        <f>D17*G17*H17</f>
        <v>#DIV/0!</v>
      </c>
      <c r="J17" s="315"/>
      <c r="L17" s="292">
        <v>3</v>
      </c>
      <c r="M17" s="292">
        <f>$L$2*100+L17+$M$2*100000</f>
        <v>110003</v>
      </c>
      <c r="N17" s="115">
        <f>$L$2*100+L17</f>
        <v>10003</v>
      </c>
    </row>
    <row r="18" spans="1:14" ht="12" customHeight="1" x14ac:dyDescent="0.25">
      <c r="A18" s="783"/>
      <c r="B18" s="784"/>
      <c r="C18" s="316" t="s">
        <v>89</v>
      </c>
      <c r="D18" s="310"/>
      <c r="E18" s="311" t="e">
        <f>(E203*D203+E265*D265+E327*D327+E389*D389+E451*D451+E513*D513+E575*D575+E637*D637+E699*D699+E761*D761+E823*D823+E885*D885+E947*D947+E1009*D1009+E1071*D1071+E1133*D1133)/D18</f>
        <v>#DIV/0!</v>
      </c>
      <c r="F18" s="323"/>
      <c r="G18" s="313" t="e">
        <f>E18*(1+F18)</f>
        <v>#DIV/0!</v>
      </c>
      <c r="H18" s="312"/>
      <c r="I18" s="314" t="e">
        <f>D18*G18*H18</f>
        <v>#DIV/0!</v>
      </c>
      <c r="J18" s="315"/>
      <c r="L18" s="292">
        <v>4</v>
      </c>
      <c r="M18" s="292">
        <f>$L$2*100+L18+$M$2*100000</f>
        <v>110004</v>
      </c>
      <c r="N18" s="115">
        <f>$L$2*100+L18</f>
        <v>10004</v>
      </c>
    </row>
    <row r="19" spans="1:14" ht="12" customHeight="1" x14ac:dyDescent="0.25">
      <c r="A19" s="783"/>
      <c r="B19" s="784"/>
      <c r="C19" s="316" t="s">
        <v>370</v>
      </c>
      <c r="D19" s="310"/>
      <c r="E19" s="311"/>
      <c r="F19" s="323"/>
      <c r="G19" s="313"/>
      <c r="H19" s="312"/>
      <c r="I19" s="314"/>
      <c r="J19" s="315"/>
      <c r="L19" s="292">
        <v>5</v>
      </c>
      <c r="M19" s="292">
        <f>$L$2*100+L19+$M$2*100000</f>
        <v>110005</v>
      </c>
      <c r="N19" s="115">
        <f>$L$2*100+L19</f>
        <v>10005</v>
      </c>
    </row>
    <row r="20" spans="1:14" x14ac:dyDescent="0.25">
      <c r="A20" s="783"/>
      <c r="B20" s="784"/>
      <c r="C20" s="307" t="s">
        <v>371</v>
      </c>
      <c r="D20" s="319">
        <f>D11+D14</f>
        <v>0</v>
      </c>
      <c r="E20" s="320"/>
      <c r="F20" s="321"/>
      <c r="G20" s="321"/>
      <c r="H20" s="321"/>
      <c r="I20" s="308" t="e">
        <f>I11+I14</f>
        <v>#DIV/0!</v>
      </c>
      <c r="J20" s="308">
        <f>J11+J14</f>
        <v>0</v>
      </c>
    </row>
    <row r="21" spans="1:14" ht="12" customHeight="1" x14ac:dyDescent="0.25">
      <c r="A21" s="785" t="s">
        <v>313</v>
      </c>
      <c r="B21" s="786" t="s">
        <v>68</v>
      </c>
      <c r="C21" s="307" t="s">
        <v>214</v>
      </c>
      <c r="D21" s="308">
        <f>SUM(D22:D23)</f>
        <v>0</v>
      </c>
      <c r="E21" s="308"/>
      <c r="F21" s="308"/>
      <c r="G21" s="308"/>
      <c r="H21" s="308"/>
      <c r="I21" s="308">
        <f>SUM(I22:I23)</f>
        <v>0</v>
      </c>
      <c r="J21" s="324">
        <f>SUM(J22:J23)</f>
        <v>0</v>
      </c>
    </row>
    <row r="22" spans="1:14" x14ac:dyDescent="0.25">
      <c r="A22" s="785"/>
      <c r="B22" s="786"/>
      <c r="C22" s="309" t="s">
        <v>214</v>
      </c>
      <c r="D22" s="310">
        <f>VLOOKUP(M22,'[2]Tierrastransicion  a BN_Biomasa'!$A$3:$AJ$105,$C$1-1986,0)</f>
        <v>0</v>
      </c>
      <c r="E22" s="311"/>
      <c r="F22" s="312"/>
      <c r="G22" s="313">
        <f>E22*(1+F22)</f>
        <v>0</v>
      </c>
      <c r="H22" s="312"/>
      <c r="I22" s="314">
        <f>D22*G22*H22</f>
        <v>0</v>
      </c>
      <c r="J22" s="315"/>
      <c r="L22" s="292">
        <v>6</v>
      </c>
      <c r="M22" s="292">
        <f>$L$2*100+L22+$M$3*100000</f>
        <v>210006</v>
      </c>
    </row>
    <row r="23" spans="1:14" x14ac:dyDescent="0.25">
      <c r="A23" s="785"/>
      <c r="B23" s="786"/>
      <c r="C23" s="316"/>
      <c r="D23" s="317"/>
      <c r="E23" s="311"/>
      <c r="F23" s="318"/>
      <c r="G23" s="313"/>
      <c r="H23" s="312"/>
      <c r="I23" s="314"/>
      <c r="J23" s="315"/>
    </row>
    <row r="24" spans="1:14" x14ac:dyDescent="0.25">
      <c r="A24" s="785"/>
      <c r="B24" s="786"/>
      <c r="C24" s="307" t="s">
        <v>215</v>
      </c>
      <c r="D24" s="322">
        <f>SUM(D25:D29)</f>
        <v>0</v>
      </c>
      <c r="E24" s="320"/>
      <c r="F24" s="321"/>
      <c r="G24" s="321"/>
      <c r="H24" s="321"/>
      <c r="I24" s="322" t="e">
        <f>SUM(I25:I29)</f>
        <v>#DIV/0!</v>
      </c>
      <c r="J24" s="322">
        <f>SUM(J25:J29)</f>
        <v>0</v>
      </c>
    </row>
    <row r="25" spans="1:14" ht="12" customHeight="1" x14ac:dyDescent="0.25">
      <c r="A25" s="785"/>
      <c r="B25" s="786"/>
      <c r="C25" s="309" t="s">
        <v>86</v>
      </c>
      <c r="D25" s="310"/>
      <c r="E25" s="311" t="e">
        <f>(E210*D210+E272*D272+E334*D334+E396*D396+E458*D458+E520*D520+E582*D582+E644*D644+E706*D706+E768*D768+E830*D830+E892*D892+E954*D954+E1016*D1016+E1078*D1078+E1140*D1140)/D25</f>
        <v>#DIV/0!</v>
      </c>
      <c r="F25" s="312"/>
      <c r="G25" s="325" t="e">
        <f>E25*(1+F25)</f>
        <v>#DIV/0!</v>
      </c>
      <c r="H25" s="312"/>
      <c r="I25" s="315" t="e">
        <f>D25*G25*H25</f>
        <v>#DIV/0!</v>
      </c>
      <c r="J25" s="315"/>
      <c r="L25" s="292">
        <v>1</v>
      </c>
      <c r="M25" s="292">
        <f>$L$2*100+L25+$M$3*100000</f>
        <v>210001</v>
      </c>
      <c r="N25" s="115">
        <f>$L$2*100+L25</f>
        <v>10001</v>
      </c>
    </row>
    <row r="26" spans="1:14" ht="12" customHeight="1" x14ac:dyDescent="0.25">
      <c r="A26" s="785"/>
      <c r="B26" s="786"/>
      <c r="C26" s="316" t="s">
        <v>369</v>
      </c>
      <c r="D26" s="310"/>
      <c r="E26" s="311" t="e">
        <f>(E211*D211+E273*D273+E335*D335+E397*D397+E459*D459+E521*D521+E583*D583+E645*D645+E707*D707+E769*D769+E831*D831+E893*D893+E955*D955+E1017*D1017+E1079*D1079+E1141*D1141)/D26</f>
        <v>#DIV/0!</v>
      </c>
      <c r="F26" s="318"/>
      <c r="G26" s="313" t="e">
        <f>E26*(1+F26)</f>
        <v>#DIV/0!</v>
      </c>
      <c r="H26" s="312"/>
      <c r="I26" s="314" t="e">
        <f>D26*G26*H26</f>
        <v>#DIV/0!</v>
      </c>
      <c r="J26" s="315"/>
      <c r="L26" s="292">
        <v>2</v>
      </c>
      <c r="M26" s="292">
        <f>$L$2*100+L26+$M$3*100000</f>
        <v>210002</v>
      </c>
      <c r="N26" s="115">
        <f>$L$2*100+L26</f>
        <v>10002</v>
      </c>
    </row>
    <row r="27" spans="1:14" ht="12" customHeight="1" x14ac:dyDescent="0.25">
      <c r="A27" s="785"/>
      <c r="B27" s="786"/>
      <c r="C27" s="316" t="s">
        <v>88</v>
      </c>
      <c r="D27" s="310"/>
      <c r="E27" s="311" t="e">
        <f>(E212*D212+E274*D274+E336*D336+E398*D398+E460*D460+E522*D522+E584*D584+E646*D646+E708*D708+E770*D770+E832*D832+E894*D894+E956*D956+E1018*D1018+E1080*D1080+E1142*D1142)/D27</f>
        <v>#DIV/0!</v>
      </c>
      <c r="F27" s="318"/>
      <c r="G27" s="313" t="e">
        <f>E27*(1+F27)</f>
        <v>#DIV/0!</v>
      </c>
      <c r="H27" s="312"/>
      <c r="I27" s="314" t="e">
        <f>D27*G27*H27</f>
        <v>#DIV/0!</v>
      </c>
      <c r="J27" s="315"/>
      <c r="L27" s="292">
        <v>3</v>
      </c>
      <c r="M27" s="292">
        <f>$L$2*100+L27+$M$3*100000</f>
        <v>210003</v>
      </c>
      <c r="N27" s="115">
        <f>$L$2*100+L27</f>
        <v>10003</v>
      </c>
    </row>
    <row r="28" spans="1:14" ht="12" customHeight="1" x14ac:dyDescent="0.25">
      <c r="A28" s="785"/>
      <c r="B28" s="786"/>
      <c r="C28" s="316" t="s">
        <v>89</v>
      </c>
      <c r="D28" s="310"/>
      <c r="E28" s="311" t="e">
        <f>(E213*D213+E275*D275+E337*D337+E399*D399+E461*D461+E523*D523+E585*D585+E647*D647+E709*D709+E771*D771+E833*D833+E895*D895+E957*D957+E1019*D1019+E1081*D1081+E1143*D1143)/D28</f>
        <v>#DIV/0!</v>
      </c>
      <c r="F28" s="323"/>
      <c r="G28" s="313" t="e">
        <f>E28*(1+F28)</f>
        <v>#DIV/0!</v>
      </c>
      <c r="H28" s="312"/>
      <c r="I28" s="314" t="e">
        <f>D28*G28*H28</f>
        <v>#DIV/0!</v>
      </c>
      <c r="J28" s="315"/>
      <c r="L28" s="292">
        <v>4</v>
      </c>
      <c r="M28" s="292">
        <f>$L$2*100+L28+$M$3*100000</f>
        <v>210004</v>
      </c>
      <c r="N28" s="115">
        <f>$L$2*100+L28</f>
        <v>10004</v>
      </c>
    </row>
    <row r="29" spans="1:14" ht="12" customHeight="1" x14ac:dyDescent="0.25">
      <c r="A29" s="785"/>
      <c r="B29" s="786"/>
      <c r="C29" s="316" t="s">
        <v>370</v>
      </c>
      <c r="D29" s="310"/>
      <c r="E29" s="311"/>
      <c r="F29" s="323"/>
      <c r="G29" s="313">
        <f>E29*(1+F29)</f>
        <v>0</v>
      </c>
      <c r="H29" s="312"/>
      <c r="I29" s="314">
        <f>D29*G29*H29</f>
        <v>0</v>
      </c>
      <c r="J29" s="315"/>
      <c r="L29" s="292">
        <v>5</v>
      </c>
      <c r="M29" s="292">
        <f>$L$2*100+L29+$M$3*100000</f>
        <v>210005</v>
      </c>
      <c r="N29" s="115">
        <f>$L$2*100+L29</f>
        <v>10005</v>
      </c>
    </row>
    <row r="30" spans="1:14" x14ac:dyDescent="0.25">
      <c r="A30" s="785"/>
      <c r="B30" s="786"/>
      <c r="C30" s="307" t="s">
        <v>371</v>
      </c>
      <c r="D30" s="322">
        <f>D21+D24</f>
        <v>0</v>
      </c>
      <c r="E30" s="320"/>
      <c r="F30" s="321"/>
      <c r="G30" s="321"/>
      <c r="H30" s="321"/>
      <c r="I30" s="308" t="e">
        <f>SUM(I25:I29)</f>
        <v>#DIV/0!</v>
      </c>
      <c r="J30" s="308">
        <f>J21+J24</f>
        <v>0</v>
      </c>
    </row>
    <row r="31" spans="1:14" ht="12" customHeight="1" x14ac:dyDescent="0.25">
      <c r="A31" s="785" t="s">
        <v>314</v>
      </c>
      <c r="B31" s="786" t="s">
        <v>68</v>
      </c>
      <c r="C31" s="307" t="s">
        <v>214</v>
      </c>
      <c r="D31" s="308">
        <f>SUM(D32:D33)</f>
        <v>0</v>
      </c>
      <c r="E31" s="308"/>
      <c r="F31" s="308"/>
      <c r="G31" s="308"/>
      <c r="H31" s="308"/>
      <c r="I31" s="308">
        <f>SUM(I32:I33)</f>
        <v>0</v>
      </c>
      <c r="J31" s="308">
        <f>SUM(J32:J33)</f>
        <v>0</v>
      </c>
    </row>
    <row r="32" spans="1:14" x14ac:dyDescent="0.25">
      <c r="A32" s="785"/>
      <c r="B32" s="786"/>
      <c r="C32" s="309" t="s">
        <v>214</v>
      </c>
      <c r="D32" s="310">
        <f>VLOOKUP(M32,'[2]Tierrastransicion  a BN_Biomasa'!$A$3:$AJ$105,$C$1-1986,0)</f>
        <v>0</v>
      </c>
      <c r="E32" s="311"/>
      <c r="F32" s="312"/>
      <c r="G32" s="313">
        <f>E32*(1+F32)</f>
        <v>0</v>
      </c>
      <c r="H32" s="312"/>
      <c r="I32" s="314">
        <f>D32*G32*H32</f>
        <v>0</v>
      </c>
      <c r="J32" s="315"/>
      <c r="L32" s="292">
        <v>6</v>
      </c>
      <c r="M32" s="292">
        <f>$L$2*100+L32+$M$4*100000</f>
        <v>310006</v>
      </c>
    </row>
    <row r="33" spans="1:14" x14ac:dyDescent="0.25">
      <c r="A33" s="785"/>
      <c r="B33" s="786"/>
      <c r="C33" s="316"/>
      <c r="D33" s="317"/>
      <c r="E33" s="311"/>
      <c r="F33" s="318"/>
      <c r="G33" s="313"/>
      <c r="H33" s="312"/>
      <c r="I33" s="314"/>
      <c r="J33" s="315"/>
    </row>
    <row r="34" spans="1:14" x14ac:dyDescent="0.25">
      <c r="A34" s="785"/>
      <c r="B34" s="786"/>
      <c r="C34" s="307" t="s">
        <v>215</v>
      </c>
      <c r="D34" s="322">
        <f>SUM(D35:D39)</f>
        <v>0</v>
      </c>
      <c r="E34" s="320"/>
      <c r="F34" s="321"/>
      <c r="G34" s="321"/>
      <c r="H34" s="321"/>
      <c r="I34" s="322" t="e">
        <f>SUM(I35:I39)</f>
        <v>#DIV/0!</v>
      </c>
      <c r="J34" s="322">
        <f>SUM(J35:J39)</f>
        <v>0</v>
      </c>
    </row>
    <row r="35" spans="1:14" ht="12" customHeight="1" x14ac:dyDescent="0.25">
      <c r="A35" s="785"/>
      <c r="B35" s="786"/>
      <c r="C35" s="309" t="s">
        <v>86</v>
      </c>
      <c r="D35" s="310"/>
      <c r="E35" s="311" t="e">
        <f>(E220*D220+E282*D282+E344*D344+E406*D406+E468*D468+E530*D530+E592*D592+E654*D654+E716*D716+E778*D778+E840*D840+E902*D902+E964*D964+E1026*D1026+E1088*D1088+E1150*D1150)/D35</f>
        <v>#DIV/0!</v>
      </c>
      <c r="F35" s="312"/>
      <c r="G35" s="325" t="e">
        <f>E35*(1+F35)</f>
        <v>#DIV/0!</v>
      </c>
      <c r="H35" s="312"/>
      <c r="I35" s="315" t="e">
        <f>D35*G35*H35</f>
        <v>#DIV/0!</v>
      </c>
      <c r="J35" s="315"/>
      <c r="L35" s="292">
        <v>1</v>
      </c>
      <c r="M35" s="292">
        <f>$L$2*100+L35+$M$4*100000</f>
        <v>310001</v>
      </c>
      <c r="N35" s="115">
        <f>$L$2*100+L35</f>
        <v>10001</v>
      </c>
    </row>
    <row r="36" spans="1:14" ht="12" customHeight="1" x14ac:dyDescent="0.25">
      <c r="A36" s="785"/>
      <c r="B36" s="786"/>
      <c r="C36" s="316" t="s">
        <v>369</v>
      </c>
      <c r="D36" s="310"/>
      <c r="E36" s="311" t="e">
        <f>(E221*D221+E283*D283+E345*D345+E407*D407+E469*D469+E531*D531+E593*D593+E655*D655+E717*D717+E779*D779+E841*D841+E903*D903+E965*D965+E1027*D1027+E1089*D1089+E1151*D1151)/D36</f>
        <v>#DIV/0!</v>
      </c>
      <c r="F36" s="318"/>
      <c r="G36" s="313" t="e">
        <f>E36*(1+F36)</f>
        <v>#DIV/0!</v>
      </c>
      <c r="H36" s="312"/>
      <c r="I36" s="314" t="e">
        <f>D36*G36*H36</f>
        <v>#DIV/0!</v>
      </c>
      <c r="J36" s="315"/>
      <c r="L36" s="292">
        <v>2</v>
      </c>
      <c r="M36" s="292">
        <f>$L$2*100+L36+$M$4*100000</f>
        <v>310002</v>
      </c>
      <c r="N36" s="115">
        <f>$L$2*100+L36</f>
        <v>10002</v>
      </c>
    </row>
    <row r="37" spans="1:14" ht="12" customHeight="1" x14ac:dyDescent="0.25">
      <c r="A37" s="785"/>
      <c r="B37" s="786"/>
      <c r="C37" s="316" t="s">
        <v>88</v>
      </c>
      <c r="D37" s="310"/>
      <c r="E37" s="311" t="e">
        <f>(E222*D222+E284*D284+E346*D346+E408*D408+E470*D470+E532*D532+E594*D594+E656*D656+E718*D718+E780*D780+E842*D842+E904*D904+E966*D966+E1028*D1028+E1090*D1090+E1152*D1152)/D37</f>
        <v>#DIV/0!</v>
      </c>
      <c r="F37" s="318"/>
      <c r="G37" s="313" t="e">
        <f>E37*(1+F37)</f>
        <v>#DIV/0!</v>
      </c>
      <c r="H37" s="312"/>
      <c r="I37" s="314" t="e">
        <f>D37*G37*H37</f>
        <v>#DIV/0!</v>
      </c>
      <c r="J37" s="315"/>
      <c r="L37" s="292">
        <v>3</v>
      </c>
      <c r="M37" s="292">
        <f>$L$2*100+L37+$M$4*100000</f>
        <v>310003</v>
      </c>
      <c r="N37" s="115">
        <f>$L$2*100+L37</f>
        <v>10003</v>
      </c>
    </row>
    <row r="38" spans="1:14" ht="12" customHeight="1" x14ac:dyDescent="0.25">
      <c r="A38" s="785"/>
      <c r="B38" s="786"/>
      <c r="C38" s="316" t="s">
        <v>89</v>
      </c>
      <c r="D38" s="310"/>
      <c r="E38" s="311" t="e">
        <f>(E223*D223+E285*D285+E347*D347+E409*D409+E471*D471+E533*D533+E595*D595+E657*D657+E719*D719+E781*D781+E843*D843+E905*D905+E967*D967+E1029*D1029+E1091*D1091+E1153*D1153)/D38</f>
        <v>#DIV/0!</v>
      </c>
      <c r="F38" s="323"/>
      <c r="G38" s="313" t="e">
        <f>E38*(1+F38)</f>
        <v>#DIV/0!</v>
      </c>
      <c r="H38" s="312"/>
      <c r="I38" s="314" t="e">
        <f>D38*G38*H38</f>
        <v>#DIV/0!</v>
      </c>
      <c r="J38" s="315"/>
      <c r="L38" s="292">
        <v>4</v>
      </c>
      <c r="M38" s="292">
        <f>$L$2*100+L38+$M$4*100000</f>
        <v>310004</v>
      </c>
      <c r="N38" s="115">
        <f>$L$2*100+L38</f>
        <v>10004</v>
      </c>
    </row>
    <row r="39" spans="1:14" ht="12" customHeight="1" x14ac:dyDescent="0.25">
      <c r="A39" s="785"/>
      <c r="B39" s="786"/>
      <c r="C39" s="316" t="s">
        <v>370</v>
      </c>
      <c r="D39" s="310"/>
      <c r="E39" s="311"/>
      <c r="F39" s="323"/>
      <c r="G39" s="313"/>
      <c r="H39" s="312"/>
      <c r="I39" s="314"/>
      <c r="J39" s="315"/>
      <c r="L39" s="292">
        <v>5</v>
      </c>
      <c r="M39" s="292">
        <f>$L$2*100+L39+$M$4*100000</f>
        <v>310005</v>
      </c>
      <c r="N39" s="115">
        <f>$L$2*100+L39</f>
        <v>10005</v>
      </c>
    </row>
    <row r="40" spans="1:14" x14ac:dyDescent="0.25">
      <c r="A40" s="785"/>
      <c r="B40" s="786"/>
      <c r="C40" s="307" t="s">
        <v>371</v>
      </c>
      <c r="D40" s="322">
        <f>D31+D34</f>
        <v>0</v>
      </c>
      <c r="E40" s="320"/>
      <c r="F40" s="321"/>
      <c r="G40" s="321"/>
      <c r="H40" s="321"/>
      <c r="I40" s="308" t="e">
        <f>SUM(I35:I39)</f>
        <v>#DIV/0!</v>
      </c>
      <c r="J40" s="324">
        <f>J31+J34</f>
        <v>0</v>
      </c>
    </row>
    <row r="41" spans="1:14" ht="12" customHeight="1" x14ac:dyDescent="0.25">
      <c r="A41" s="785" t="s">
        <v>315</v>
      </c>
      <c r="B41" s="786" t="s">
        <v>68</v>
      </c>
      <c r="C41" s="307" t="s">
        <v>214</v>
      </c>
      <c r="D41" s="308">
        <f>SUM(D42:D43)</f>
        <v>0</v>
      </c>
      <c r="E41" s="308"/>
      <c r="F41" s="308"/>
      <c r="G41" s="308"/>
      <c r="H41" s="308"/>
      <c r="I41" s="308">
        <f>SUM(I42:I43)</f>
        <v>0</v>
      </c>
      <c r="J41" s="308">
        <f>SUM(J42:J43)</f>
        <v>0</v>
      </c>
    </row>
    <row r="42" spans="1:14" x14ac:dyDescent="0.25">
      <c r="A42" s="785"/>
      <c r="B42" s="786"/>
      <c r="C42" s="309" t="s">
        <v>214</v>
      </c>
      <c r="D42" s="310"/>
      <c r="E42" s="311"/>
      <c r="F42" s="312"/>
      <c r="G42" s="325">
        <f>E42*(1+F42)</f>
        <v>0</v>
      </c>
      <c r="H42" s="312"/>
      <c r="I42" s="315">
        <f>D42*G42*H42</f>
        <v>0</v>
      </c>
      <c r="J42" s="315">
        <f>(I42*'[1]Factores emisión'!$B$12)/1000</f>
        <v>0</v>
      </c>
      <c r="L42" s="292">
        <v>6</v>
      </c>
      <c r="M42" s="292">
        <f>$L$2*100+L42+$M$5*100000</f>
        <v>410006</v>
      </c>
    </row>
    <row r="43" spans="1:14" x14ac:dyDescent="0.25">
      <c r="A43" s="785"/>
      <c r="B43" s="786"/>
      <c r="C43" s="316"/>
      <c r="D43" s="317"/>
      <c r="E43" s="311"/>
      <c r="F43" s="318"/>
      <c r="G43" s="313"/>
      <c r="H43" s="312"/>
      <c r="I43" s="314"/>
      <c r="J43" s="315"/>
    </row>
    <row r="44" spans="1:14" x14ac:dyDescent="0.25">
      <c r="A44" s="785"/>
      <c r="B44" s="786"/>
      <c r="C44" s="307" t="s">
        <v>215</v>
      </c>
      <c r="D44" s="322">
        <f>SUM(D45:D49)</f>
        <v>0</v>
      </c>
      <c r="E44" s="320"/>
      <c r="F44" s="321"/>
      <c r="G44" s="321"/>
      <c r="H44" s="321"/>
      <c r="I44" s="322">
        <f>SUM(I45:I49)</f>
        <v>0</v>
      </c>
      <c r="J44" s="322">
        <f>SUM(J45:J49)</f>
        <v>0</v>
      </c>
    </row>
    <row r="45" spans="1:14" ht="12" customHeight="1" x14ac:dyDescent="0.25">
      <c r="A45" s="785"/>
      <c r="B45" s="786"/>
      <c r="C45" s="309" t="s">
        <v>86</v>
      </c>
      <c r="D45" s="310"/>
      <c r="E45" s="311"/>
      <c r="F45" s="312"/>
      <c r="G45" s="325">
        <f>E45*(1+F45)</f>
        <v>0</v>
      </c>
      <c r="H45" s="312"/>
      <c r="I45" s="315">
        <f>D45*G45*H45</f>
        <v>0</v>
      </c>
      <c r="J45" s="315"/>
      <c r="L45" s="292">
        <v>1</v>
      </c>
      <c r="M45" s="292">
        <f>$L$2*100+L45+$M$5*100000</f>
        <v>410001</v>
      </c>
      <c r="N45" s="115">
        <f>$L$2*100+L45</f>
        <v>10001</v>
      </c>
    </row>
    <row r="46" spans="1:14" ht="12" customHeight="1" x14ac:dyDescent="0.25">
      <c r="A46" s="785"/>
      <c r="B46" s="786"/>
      <c r="C46" s="316" t="s">
        <v>369</v>
      </c>
      <c r="D46" s="310"/>
      <c r="E46" s="311"/>
      <c r="F46" s="318"/>
      <c r="G46" s="313">
        <f>E46*(1+F46)</f>
        <v>0</v>
      </c>
      <c r="H46" s="312"/>
      <c r="I46" s="314">
        <f>D46*G46*H46</f>
        <v>0</v>
      </c>
      <c r="J46" s="315"/>
      <c r="L46" s="292">
        <v>2</v>
      </c>
      <c r="M46" s="292">
        <f>$L$2*100+L46+$M$5*100000</f>
        <v>410002</v>
      </c>
      <c r="N46" s="115">
        <f>$L$2*100+L46</f>
        <v>10002</v>
      </c>
    </row>
    <row r="47" spans="1:14" ht="12" customHeight="1" x14ac:dyDescent="0.25">
      <c r="A47" s="785"/>
      <c r="B47" s="786"/>
      <c r="C47" s="316" t="s">
        <v>88</v>
      </c>
      <c r="D47" s="310"/>
      <c r="E47" s="311"/>
      <c r="F47" s="318"/>
      <c r="G47" s="313">
        <f>E47*(1+F47)</f>
        <v>0</v>
      </c>
      <c r="H47" s="312"/>
      <c r="I47" s="314">
        <f>D47*G47*H47</f>
        <v>0</v>
      </c>
      <c r="J47" s="315"/>
      <c r="L47" s="292">
        <v>3</v>
      </c>
      <c r="M47" s="292">
        <f>$L$2*100+L47+$M$5*100000</f>
        <v>410003</v>
      </c>
      <c r="N47" s="115">
        <f>$L$2*100+L47</f>
        <v>10003</v>
      </c>
    </row>
    <row r="48" spans="1:14" ht="12" customHeight="1" x14ac:dyDescent="0.25">
      <c r="A48" s="785"/>
      <c r="B48" s="786"/>
      <c r="C48" s="316" t="s">
        <v>89</v>
      </c>
      <c r="D48" s="310"/>
      <c r="E48" s="311"/>
      <c r="F48" s="323"/>
      <c r="G48" s="313">
        <f>E48*(1+F48)</f>
        <v>0</v>
      </c>
      <c r="H48" s="312"/>
      <c r="I48" s="314">
        <f>D48*G48*H48</f>
        <v>0</v>
      </c>
      <c r="J48" s="315"/>
      <c r="L48" s="292">
        <v>4</v>
      </c>
      <c r="M48" s="292">
        <f>$L$2*100+L48+$M$5*100000</f>
        <v>410004</v>
      </c>
      <c r="N48" s="115">
        <f>$L$2*100+L48</f>
        <v>10004</v>
      </c>
    </row>
    <row r="49" spans="1:14" ht="12" customHeight="1" x14ac:dyDescent="0.25">
      <c r="A49" s="785"/>
      <c r="B49" s="786"/>
      <c r="C49" s="316" t="s">
        <v>370</v>
      </c>
      <c r="D49" s="310"/>
      <c r="E49" s="311"/>
      <c r="F49" s="323"/>
      <c r="G49" s="313">
        <f>E49*(1+F49)</f>
        <v>0</v>
      </c>
      <c r="H49" s="312"/>
      <c r="I49" s="314">
        <f>D49*G49*H49</f>
        <v>0</v>
      </c>
      <c r="J49" s="315"/>
      <c r="L49" s="292">
        <v>5</v>
      </c>
      <c r="M49" s="292">
        <f>$L$2*100+L49+$M$5*100000</f>
        <v>410005</v>
      </c>
      <c r="N49" s="115">
        <f>$L$2*100+L49</f>
        <v>10005</v>
      </c>
    </row>
    <row r="50" spans="1:14" x14ac:dyDescent="0.25">
      <c r="A50" s="785"/>
      <c r="B50" s="786"/>
      <c r="C50" s="307" t="s">
        <v>371</v>
      </c>
      <c r="D50" s="322">
        <f>D41+D44</f>
        <v>0</v>
      </c>
      <c r="E50" s="320"/>
      <c r="F50" s="321"/>
      <c r="G50" s="321"/>
      <c r="H50" s="321"/>
      <c r="I50" s="308">
        <f>SUM(I45:I49)</f>
        <v>0</v>
      </c>
      <c r="J50" s="324">
        <f>J41+J44</f>
        <v>0</v>
      </c>
    </row>
    <row r="51" spans="1:14" ht="12" customHeight="1" x14ac:dyDescent="0.25">
      <c r="A51" s="785" t="s">
        <v>316</v>
      </c>
      <c r="B51" s="786" t="s">
        <v>68</v>
      </c>
      <c r="C51" s="307" t="s">
        <v>214</v>
      </c>
      <c r="D51" s="308">
        <f>SUM(D52:D53)</f>
        <v>0</v>
      </c>
      <c r="E51" s="308"/>
      <c r="F51" s="308"/>
      <c r="G51" s="308"/>
      <c r="H51" s="308"/>
      <c r="I51" s="308">
        <f>SUM(I52:I53)</f>
        <v>0</v>
      </c>
      <c r="J51" s="308">
        <f>SUM(J52:J53)</f>
        <v>0</v>
      </c>
    </row>
    <row r="52" spans="1:14" x14ac:dyDescent="0.25">
      <c r="A52" s="785"/>
      <c r="B52" s="786"/>
      <c r="C52" s="309" t="s">
        <v>214</v>
      </c>
      <c r="D52" s="310"/>
      <c r="E52" s="326"/>
      <c r="F52" s="312"/>
      <c r="G52" s="313">
        <f>E52*(1+F52)</f>
        <v>0</v>
      </c>
      <c r="H52" s="312"/>
      <c r="I52" s="314">
        <f>D52*G52*H52</f>
        <v>0</v>
      </c>
      <c r="J52" s="315"/>
      <c r="L52" s="292">
        <v>6</v>
      </c>
      <c r="M52" s="292">
        <f>$L$2*100+L52+$M$6*100000</f>
        <v>510006</v>
      </c>
    </row>
    <row r="53" spans="1:14" x14ac:dyDescent="0.25">
      <c r="A53" s="785"/>
      <c r="B53" s="786"/>
      <c r="C53" s="316"/>
      <c r="D53" s="317"/>
      <c r="E53" s="311"/>
      <c r="F53" s="318"/>
      <c r="G53" s="313"/>
      <c r="H53" s="312"/>
      <c r="I53" s="314"/>
      <c r="J53" s="315"/>
    </row>
    <row r="54" spans="1:14" x14ac:dyDescent="0.25">
      <c r="A54" s="785"/>
      <c r="B54" s="786"/>
      <c r="C54" s="307" t="s">
        <v>215</v>
      </c>
      <c r="D54" s="322">
        <f>SUM(D55:D59)</f>
        <v>0</v>
      </c>
      <c r="E54" s="320"/>
      <c r="F54" s="321"/>
      <c r="G54" s="321"/>
      <c r="H54" s="321"/>
      <c r="I54" s="322" t="e">
        <f>SUM(I55:I59)</f>
        <v>#DIV/0!</v>
      </c>
      <c r="J54" s="322">
        <f>SUM(J55:J59)</f>
        <v>0</v>
      </c>
    </row>
    <row r="55" spans="1:14" ht="12.75" customHeight="1" x14ac:dyDescent="0.25">
      <c r="A55" s="785"/>
      <c r="B55" s="786"/>
      <c r="C55" s="309" t="s">
        <v>86</v>
      </c>
      <c r="D55" s="310"/>
      <c r="E55" s="311" t="e">
        <f>(E240*D240+E302*D302+E364*D364+E426*D426+E488*D488+E550*D550+E612*D612+E674*D674+E736*D736+E798*D798+E860*D860+E922*D922+E984*D984+E1046*D1046+E1108*D1108+E1170*D1170)/D55</f>
        <v>#DIV/0!</v>
      </c>
      <c r="F55" s="312"/>
      <c r="G55" s="325" t="e">
        <f>E55*(1+F55)</f>
        <v>#DIV/0!</v>
      </c>
      <c r="H55" s="312"/>
      <c r="I55" s="315" t="e">
        <f>D55*G55*H55</f>
        <v>#DIV/0!</v>
      </c>
      <c r="J55" s="315"/>
      <c r="L55" s="292">
        <v>1</v>
      </c>
      <c r="M55" s="292">
        <f>$L$2*100+L55+$M$6*100000</f>
        <v>510001</v>
      </c>
      <c r="N55" s="115">
        <f>$L$2*100+L55</f>
        <v>10001</v>
      </c>
    </row>
    <row r="56" spans="1:14" x14ac:dyDescent="0.25">
      <c r="A56" s="785"/>
      <c r="B56" s="786"/>
      <c r="C56" s="316" t="s">
        <v>369</v>
      </c>
      <c r="D56" s="310"/>
      <c r="E56" s="311" t="e">
        <f>(E241*D241+E303*D303+E365*D365+E427*D427+E489*D489+E551*D551+E613*D613+E675*D675+E737*F740+E799*D799+E861*D861+E923*D923+E985*D985+E1047*D1047+E1109*D1109+E1171*D1171)/D56</f>
        <v>#DIV/0!</v>
      </c>
      <c r="F56" s="318"/>
      <c r="G56" s="313" t="e">
        <f>E56*(1+F56)</f>
        <v>#DIV/0!</v>
      </c>
      <c r="H56" s="312"/>
      <c r="I56" s="314" t="e">
        <f>D56*G56*H56</f>
        <v>#DIV/0!</v>
      </c>
      <c r="J56" s="315"/>
      <c r="L56" s="292">
        <v>2</v>
      </c>
      <c r="M56" s="292">
        <f>$L$2*100+L56+$M$6*100000</f>
        <v>510002</v>
      </c>
      <c r="N56" s="115">
        <f>$L$2*100+L56</f>
        <v>10002</v>
      </c>
    </row>
    <row r="57" spans="1:14" x14ac:dyDescent="0.25">
      <c r="A57" s="785"/>
      <c r="B57" s="786"/>
      <c r="C57" s="316" t="s">
        <v>88</v>
      </c>
      <c r="D57" s="310"/>
      <c r="E57" s="311" t="e">
        <f>(E242*D242+E304*D304+E366*D366+E428*D428+E490*D490+E552*D552+E614*D614+E676*D676+E738*D738+E800*D800+E862*D862+E924*D924+E986*D986+E1048*D1048+E1110*D1110+E1172*D1172)/D57</f>
        <v>#DIV/0!</v>
      </c>
      <c r="F57" s="318"/>
      <c r="G57" s="313" t="e">
        <f>E57*(1+F57)</f>
        <v>#DIV/0!</v>
      </c>
      <c r="H57" s="312"/>
      <c r="I57" s="314" t="e">
        <f>D57*G57*H57</f>
        <v>#DIV/0!</v>
      </c>
      <c r="J57" s="315"/>
      <c r="L57" s="292">
        <v>3</v>
      </c>
      <c r="M57" s="292">
        <f>$L$2*100+L57+$M$6*100000</f>
        <v>510003</v>
      </c>
      <c r="N57" s="115">
        <f>$L$2*100+L57</f>
        <v>10003</v>
      </c>
    </row>
    <row r="58" spans="1:14" x14ac:dyDescent="0.25">
      <c r="A58" s="785"/>
      <c r="B58" s="786"/>
      <c r="C58" s="316" t="s">
        <v>89</v>
      </c>
      <c r="D58" s="310"/>
      <c r="E58" s="311" t="e">
        <f>(E243*D243+E305*D305+E367*D367+E429*D429+E491*D491+E553*D553+E615*D615+E677*D677+E739*D739+E801*D801+E863*D863+E925*D925+E987*D987+E1049*D1049+E1111*D1111+E1173*D1173)/D58</f>
        <v>#DIV/0!</v>
      </c>
      <c r="F58" s="323"/>
      <c r="G58" s="313" t="e">
        <f>E58*(1+F58)</f>
        <v>#DIV/0!</v>
      </c>
      <c r="H58" s="312"/>
      <c r="I58" s="314" t="e">
        <f>D58*G58*H58</f>
        <v>#DIV/0!</v>
      </c>
      <c r="J58" s="315"/>
      <c r="L58" s="292">
        <v>4</v>
      </c>
      <c r="M58" s="292">
        <f>$L$2*100+L58+$M$6*100000</f>
        <v>510004</v>
      </c>
      <c r="N58" s="115">
        <f>$L$2*100+L58</f>
        <v>10004</v>
      </c>
    </row>
    <row r="59" spans="1:14" x14ac:dyDescent="0.25">
      <c r="A59" s="785"/>
      <c r="B59" s="786"/>
      <c r="C59" s="316" t="s">
        <v>370</v>
      </c>
      <c r="D59" s="310"/>
      <c r="E59" s="311"/>
      <c r="F59" s="323"/>
      <c r="G59" s="313">
        <f>E59*(1+F59)</f>
        <v>0</v>
      </c>
      <c r="H59" s="312"/>
      <c r="I59" s="314">
        <f>D59*G59*H59</f>
        <v>0</v>
      </c>
      <c r="J59" s="315"/>
      <c r="L59" s="292">
        <v>5</v>
      </c>
      <c r="M59" s="292">
        <f>$L$2*100+L59+$M$6*100000</f>
        <v>510005</v>
      </c>
      <c r="N59" s="115">
        <f>$L$2*100+L59</f>
        <v>10005</v>
      </c>
    </row>
    <row r="60" spans="1:14" x14ac:dyDescent="0.25">
      <c r="A60" s="785"/>
      <c r="B60" s="786"/>
      <c r="C60" s="307" t="s">
        <v>371</v>
      </c>
      <c r="D60" s="322">
        <f>D51+D54</f>
        <v>0</v>
      </c>
      <c r="E60" s="327"/>
      <c r="F60" s="321"/>
      <c r="G60" s="321"/>
      <c r="H60" s="321"/>
      <c r="I60" s="328" t="e">
        <f>SUM(I55:I59)</f>
        <v>#DIV/0!</v>
      </c>
      <c r="J60" s="324">
        <f>J51+J54</f>
        <v>0</v>
      </c>
    </row>
    <row r="61" spans="1:14" x14ac:dyDescent="0.25">
      <c r="A61" s="329" t="s">
        <v>91</v>
      </c>
      <c r="B61" s="330"/>
      <c r="C61" s="331"/>
      <c r="D61" s="319">
        <f>D20+D30+D40+D50+D60</f>
        <v>0</v>
      </c>
      <c r="E61" s="332"/>
      <c r="F61" s="333"/>
      <c r="G61" s="333"/>
      <c r="H61" s="333"/>
      <c r="I61" s="324" t="e">
        <f>I20+I30+I40+I50+I60</f>
        <v>#DIV/0!</v>
      </c>
      <c r="J61" s="328">
        <f>J20+J30+J40+J50+J60</f>
        <v>0</v>
      </c>
      <c r="M61" s="294"/>
    </row>
    <row r="62" spans="1:14" x14ac:dyDescent="0.25">
      <c r="A62" s="292" t="s">
        <v>216</v>
      </c>
      <c r="D62" s="334"/>
      <c r="E62" s="334"/>
    </row>
    <row r="63" spans="1:14" x14ac:dyDescent="0.25">
      <c r="A63" s="774" t="s">
        <v>23</v>
      </c>
      <c r="B63" s="774"/>
      <c r="C63" s="775">
        <f>Presentación!$C$3</f>
        <v>1990</v>
      </c>
      <c r="D63" s="775"/>
      <c r="E63" s="775"/>
      <c r="F63" s="775"/>
      <c r="G63" s="775"/>
      <c r="H63" s="775"/>
      <c r="I63" s="775"/>
      <c r="J63" s="775"/>
      <c r="M63" s="294"/>
    </row>
    <row r="64" spans="1:14" ht="12.75" customHeight="1" x14ac:dyDescent="0.25">
      <c r="A64" s="776" t="s">
        <v>24</v>
      </c>
      <c r="B64" s="776"/>
      <c r="C64" s="777" t="s">
        <v>92</v>
      </c>
      <c r="D64" s="777"/>
      <c r="E64" s="777"/>
      <c r="F64" s="777"/>
      <c r="G64" s="777"/>
      <c r="H64" s="777"/>
      <c r="I64" s="777"/>
      <c r="J64" s="777"/>
      <c r="M64" s="294"/>
    </row>
    <row r="65" spans="1:10" ht="12.75" customHeight="1" x14ac:dyDescent="0.25">
      <c r="A65" s="776" t="s">
        <v>187</v>
      </c>
      <c r="B65" s="776"/>
      <c r="C65" s="778" t="s">
        <v>26</v>
      </c>
      <c r="D65" s="778"/>
      <c r="E65" s="778"/>
      <c r="F65" s="778"/>
      <c r="G65" s="778"/>
      <c r="H65" s="778"/>
      <c r="I65" s="778"/>
      <c r="J65" s="778"/>
    </row>
    <row r="66" spans="1:10" ht="12.75" customHeight="1" x14ac:dyDescent="0.25">
      <c r="A66" s="776" t="s">
        <v>27</v>
      </c>
      <c r="B66" s="776"/>
      <c r="C66" s="778" t="s">
        <v>368</v>
      </c>
      <c r="D66" s="778"/>
      <c r="E66" s="778"/>
      <c r="F66" s="778"/>
      <c r="G66" s="778"/>
      <c r="H66" s="778"/>
      <c r="I66" s="778"/>
      <c r="J66" s="778"/>
    </row>
    <row r="67" spans="1:10" ht="12.75" customHeight="1" x14ac:dyDescent="0.25">
      <c r="A67" s="776" t="s">
        <v>190</v>
      </c>
      <c r="B67" s="776"/>
      <c r="C67" s="778" t="s">
        <v>191</v>
      </c>
      <c r="D67" s="778"/>
      <c r="E67" s="778"/>
      <c r="F67" s="778"/>
      <c r="G67" s="778"/>
      <c r="H67" s="778"/>
      <c r="I67" s="778"/>
      <c r="J67" s="778"/>
    </row>
    <row r="68" spans="1:10" ht="17.25" customHeight="1" x14ac:dyDescent="0.25">
      <c r="A68" s="779" t="s">
        <v>33</v>
      </c>
      <c r="B68" s="779"/>
      <c r="C68" s="295"/>
      <c r="D68" s="296" t="s">
        <v>35</v>
      </c>
      <c r="E68" s="780" t="s">
        <v>36</v>
      </c>
      <c r="F68" s="780"/>
      <c r="G68" s="780"/>
      <c r="H68" s="780" t="s">
        <v>35</v>
      </c>
      <c r="I68" s="780"/>
      <c r="J68" s="780"/>
    </row>
    <row r="69" spans="1:10" ht="54.75" customHeight="1" x14ac:dyDescent="0.25">
      <c r="A69" s="781" t="s">
        <v>37</v>
      </c>
      <c r="B69" s="781"/>
      <c r="C69" s="781" t="s">
        <v>38</v>
      </c>
      <c r="D69" s="335" t="s">
        <v>192</v>
      </c>
      <c r="E69" s="336" t="s">
        <v>193</v>
      </c>
      <c r="F69" s="335" t="s">
        <v>194</v>
      </c>
      <c r="G69" s="335" t="s">
        <v>195</v>
      </c>
      <c r="H69" s="335" t="s">
        <v>43</v>
      </c>
      <c r="I69" s="299" t="s">
        <v>196</v>
      </c>
      <c r="J69" s="299" t="s">
        <v>196</v>
      </c>
    </row>
    <row r="70" spans="1:10" ht="27" customHeight="1" x14ac:dyDescent="0.25">
      <c r="A70" s="781" t="s">
        <v>197</v>
      </c>
      <c r="B70" s="781" t="s">
        <v>47</v>
      </c>
      <c r="C70" s="781"/>
      <c r="D70" s="298" t="s">
        <v>48</v>
      </c>
      <c r="E70" s="300" t="s">
        <v>198</v>
      </c>
      <c r="F70" s="298" t="s">
        <v>199</v>
      </c>
      <c r="G70" s="298" t="s">
        <v>200</v>
      </c>
      <c r="H70" s="298" t="s">
        <v>51</v>
      </c>
      <c r="I70" s="299" t="s">
        <v>201</v>
      </c>
      <c r="J70" s="299" t="s">
        <v>202</v>
      </c>
    </row>
    <row r="71" spans="1:10" ht="47.25" customHeight="1" x14ac:dyDescent="0.25">
      <c r="A71" s="781"/>
      <c r="B71" s="781"/>
      <c r="C71" s="781"/>
      <c r="D71" s="301" t="s">
        <v>54</v>
      </c>
      <c r="E71" s="301" t="s">
        <v>55</v>
      </c>
      <c r="F71" s="298" t="s">
        <v>203</v>
      </c>
      <c r="G71" s="302" t="s">
        <v>204</v>
      </c>
      <c r="H71" s="298" t="s">
        <v>205</v>
      </c>
      <c r="I71" s="303" t="s">
        <v>206</v>
      </c>
      <c r="J71" s="299" t="s">
        <v>207</v>
      </c>
    </row>
    <row r="72" spans="1:10" x14ac:dyDescent="0.25">
      <c r="A72" s="781"/>
      <c r="B72" s="781"/>
      <c r="C72" s="781"/>
      <c r="D72" s="337" t="s">
        <v>61</v>
      </c>
      <c r="E72" s="338" t="s">
        <v>208</v>
      </c>
      <c r="F72" s="338" t="s">
        <v>63</v>
      </c>
      <c r="G72" s="337" t="s">
        <v>209</v>
      </c>
      <c r="H72" s="337" t="s">
        <v>65</v>
      </c>
      <c r="I72" s="339" t="s">
        <v>210</v>
      </c>
      <c r="J72" s="339" t="s">
        <v>210</v>
      </c>
    </row>
    <row r="73" spans="1:10" ht="12" customHeight="1" x14ac:dyDescent="0.25">
      <c r="A73" s="783" t="s">
        <v>310</v>
      </c>
      <c r="B73" s="784" t="s">
        <v>68</v>
      </c>
      <c r="C73" s="307" t="s">
        <v>214</v>
      </c>
      <c r="D73" s="308">
        <f>SUM(D74:D75)</f>
        <v>0</v>
      </c>
      <c r="E73" s="308"/>
      <c r="F73" s="308"/>
      <c r="G73" s="308"/>
      <c r="H73" s="308"/>
      <c r="I73" s="308">
        <f>SUM(I74:I75)</f>
        <v>0</v>
      </c>
      <c r="J73" s="308">
        <f>SUM(J74:J75)</f>
        <v>0</v>
      </c>
    </row>
    <row r="74" spans="1:10" x14ac:dyDescent="0.25">
      <c r="A74" s="783"/>
      <c r="B74" s="784"/>
      <c r="C74" s="309" t="s">
        <v>214</v>
      </c>
      <c r="D74" s="340">
        <f>D197+D259+D321+D383+D445+D507+D569+D631+D693+D755+D817+D879+D941+D1003+D1065+D1127</f>
        <v>0</v>
      </c>
      <c r="E74" s="340" t="e">
        <f>(E197*D197+E259*D259+E321*D321+E383*D383+E445*D445+E507*D507+E569*D569+E631*D631+E693*D693+E755*D755+E817*D817+E879*D879+E941*D941+E1003*D1003+E1065*D1065+E1127*D1127)/D74</f>
        <v>#DIV/0!</v>
      </c>
      <c r="F74" s="312">
        <f>'[1]Factores expansión_bosques'!$C$21</f>
        <v>0.28689999999999999</v>
      </c>
      <c r="G74" s="325" t="e">
        <f>E74*(1+F74)</f>
        <v>#DIV/0!</v>
      </c>
      <c r="H74" s="312">
        <f>'[1]Factores emisión'!$B$5</f>
        <v>0.47</v>
      </c>
      <c r="I74" s="340">
        <f>I197+I259+I321+I383+I445+I507+I569+I631+I693+I755+I817+I879+I941+I1003+I1065+I1127</f>
        <v>0</v>
      </c>
      <c r="J74" s="340">
        <f>J197+J259+J321+J383+J445+J507+J569+J631+J693+J755+J817+J879+J941+J1003+J1065+J1127</f>
        <v>0</v>
      </c>
    </row>
    <row r="75" spans="1:10" x14ac:dyDescent="0.25">
      <c r="A75" s="783"/>
      <c r="B75" s="784"/>
      <c r="C75" s="316"/>
      <c r="D75" s="317"/>
      <c r="E75" s="311"/>
      <c r="F75" s="318"/>
      <c r="G75" s="313"/>
      <c r="H75" s="312"/>
      <c r="I75" s="314"/>
      <c r="J75" s="315"/>
    </row>
    <row r="76" spans="1:10" x14ac:dyDescent="0.25">
      <c r="A76" s="783"/>
      <c r="B76" s="784"/>
      <c r="C76" s="307" t="s">
        <v>215</v>
      </c>
      <c r="D76" s="322">
        <f>SUM(D77:D81)</f>
        <v>0</v>
      </c>
      <c r="E76" s="320"/>
      <c r="F76" s="321"/>
      <c r="G76" s="321"/>
      <c r="H76" s="321"/>
      <c r="I76" s="322">
        <f>SUM(I77:I81)</f>
        <v>0</v>
      </c>
      <c r="J76" s="322">
        <f>SUM(J77:J81)</f>
        <v>0</v>
      </c>
    </row>
    <row r="77" spans="1:10" x14ac:dyDescent="0.25">
      <c r="A77" s="783"/>
      <c r="B77" s="784"/>
      <c r="C77" s="309" t="s">
        <v>86</v>
      </c>
      <c r="D77" s="340">
        <f>D200+D262+D324+D386+D448+D510+D572+D634+D696+D758+D820+D882+D944+D1006+D1068+D1130</f>
        <v>0</v>
      </c>
      <c r="E77" s="340" t="e">
        <f>(E200*D200+E262*D262+E324*D324+E386*D386+E448*D448+E510*D510+E572*D572+E634*D634+E696*D696+E758*D758+E820*D820+E882*D882+E944*D944+E1006*D1006+E1068*D1068+E1130*D1130)/D77</f>
        <v>#DIV/0!</v>
      </c>
      <c r="F77" s="312">
        <f>'[1]Factores expansión_bosques'!$C$22</f>
        <v>0.25430000000000003</v>
      </c>
      <c r="G77" s="325" t="e">
        <f>E77*(1+F77)</f>
        <v>#DIV/0!</v>
      </c>
      <c r="H77" s="312">
        <f>'[1]Factores emisión'!$B$5</f>
        <v>0.47</v>
      </c>
      <c r="I77" s="340">
        <f t="shared" ref="I77:J81" si="0">I200+I262+I324+I386+I448+I510+I572+I634+I696+I758+I820+I882+I944+I1006+I1068+I1130</f>
        <v>0</v>
      </c>
      <c r="J77" s="340">
        <f t="shared" si="0"/>
        <v>0</v>
      </c>
    </row>
    <row r="78" spans="1:10" x14ac:dyDescent="0.25">
      <c r="A78" s="783"/>
      <c r="B78" s="784"/>
      <c r="C78" s="316" t="s">
        <v>369</v>
      </c>
      <c r="D78" s="340">
        <f>D201+D263+D325+D387+D449+D511+D573+D635+D697+D759+D821+D883+D945+D1007+D1069+D1131</f>
        <v>0</v>
      </c>
      <c r="E78" s="340" t="e">
        <f>(E201*D201+E263*D263+E325*D325+E387*D387+E449*D449+E511*D511+E573*D573+E635*D635+E697*D697+E759*D759+E821*D821+E883*D883+E945*D945+E1007*D1007+E1069*D1069+E1131*D1131)/D78</f>
        <v>#DIV/0!</v>
      </c>
      <c r="F78" s="318">
        <f>'[1]Factores expansión_bosques'!$C$23</f>
        <v>0.21590000000000001</v>
      </c>
      <c r="G78" s="313" t="e">
        <f>E78*(1+F78)</f>
        <v>#DIV/0!</v>
      </c>
      <c r="H78" s="312">
        <f>'[1]Factores emisión'!$B$5</f>
        <v>0.47</v>
      </c>
      <c r="I78" s="340">
        <f t="shared" si="0"/>
        <v>0</v>
      </c>
      <c r="J78" s="340">
        <f t="shared" si="0"/>
        <v>0</v>
      </c>
    </row>
    <row r="79" spans="1:10" x14ac:dyDescent="0.25">
      <c r="A79" s="783"/>
      <c r="B79" s="784"/>
      <c r="C79" s="316" t="s">
        <v>88</v>
      </c>
      <c r="D79" s="340">
        <f>D202+D264+D326+D388+D450+D512+D574+D636+D698+D760+D822+D884+D946+D1008+D1070+D1132</f>
        <v>0</v>
      </c>
      <c r="E79" s="340" t="e">
        <f>(E202*D202+E264*D264+E326*D326+E388*D388+E450*D450+E512*D512+E574*D574+E636*D636+E698*D698+E760*D760+E822*D822+E884*D884+E946*D946+E1008*D1008+E1070*D1070+E1132*D1132)/D79</f>
        <v>#DIV/0!</v>
      </c>
      <c r="F79" s="318">
        <f>'[1]Factores expansión_bosques'!$C$25</f>
        <v>0.24966666666666701</v>
      </c>
      <c r="G79" s="313" t="e">
        <f>E79*(1+F79)</f>
        <v>#DIV/0!</v>
      </c>
      <c r="H79" s="312">
        <f>'[1]Factores emisión'!$B$5</f>
        <v>0.47</v>
      </c>
      <c r="I79" s="340">
        <f t="shared" si="0"/>
        <v>0</v>
      </c>
      <c r="J79" s="340">
        <f t="shared" si="0"/>
        <v>0</v>
      </c>
    </row>
    <row r="80" spans="1:10" x14ac:dyDescent="0.25">
      <c r="A80" s="783"/>
      <c r="B80" s="784"/>
      <c r="C80" s="316" t="s">
        <v>89</v>
      </c>
      <c r="D80" s="340">
        <f>D203+D265+D327+D389+D451+D513+D575+D637+D699+D761+D823+D885+D947+D1009+D1071+D1133</f>
        <v>0</v>
      </c>
      <c r="E80" s="340" t="e">
        <f>(E203*D203+E265*D265+E327*D327+E389*D389+E451*D451+E513*D513+E575*D575+E637*D637+E699*D699+E761*D761+E823*D823+E885*D885+E947*D947+E1009*D1009+E1071*D1071+E1133*D1133)/D80</f>
        <v>#DIV/0!</v>
      </c>
      <c r="F80" s="323">
        <f>'[1]Factores expansión_bosques'!$C$21</f>
        <v>0.28689999999999999</v>
      </c>
      <c r="G80" s="313" t="e">
        <f>E80*(1+F80)</f>
        <v>#DIV/0!</v>
      </c>
      <c r="H80" s="312">
        <f>'[1]Factores emisión'!$B$5</f>
        <v>0.47</v>
      </c>
      <c r="I80" s="340">
        <f t="shared" si="0"/>
        <v>0</v>
      </c>
      <c r="J80" s="340">
        <f t="shared" si="0"/>
        <v>0</v>
      </c>
    </row>
    <row r="81" spans="1:10" x14ac:dyDescent="0.25">
      <c r="A81" s="783"/>
      <c r="B81" s="784"/>
      <c r="C81" s="316" t="s">
        <v>370</v>
      </c>
      <c r="D81" s="340">
        <f>D204+D266+D328+D390+D452+D514+D576+D638+D700+D762+D824+D886+D948+D1010+D1072+D1134</f>
        <v>0</v>
      </c>
      <c r="E81" s="340"/>
      <c r="F81" s="323"/>
      <c r="G81" s="313">
        <f>E81*(1+F81)</f>
        <v>0</v>
      </c>
      <c r="H81" s="312">
        <f>'[1]Factores emisión'!$B$5</f>
        <v>0.47</v>
      </c>
      <c r="I81" s="340">
        <f t="shared" si="0"/>
        <v>0</v>
      </c>
      <c r="J81" s="340">
        <f t="shared" si="0"/>
        <v>0</v>
      </c>
    </row>
    <row r="82" spans="1:10" x14ac:dyDescent="0.25">
      <c r="A82" s="783"/>
      <c r="B82" s="784"/>
      <c r="C82" s="307" t="s">
        <v>371</v>
      </c>
      <c r="D82" s="322">
        <f>D73+D76</f>
        <v>0</v>
      </c>
      <c r="E82" s="320"/>
      <c r="F82" s="321"/>
      <c r="G82" s="321"/>
      <c r="H82" s="321"/>
      <c r="I82" s="308">
        <f>I73+I76</f>
        <v>0</v>
      </c>
      <c r="J82" s="308">
        <f>J73+J76</f>
        <v>0</v>
      </c>
    </row>
    <row r="83" spans="1:10" ht="12" customHeight="1" x14ac:dyDescent="0.25">
      <c r="A83" s="785" t="s">
        <v>313</v>
      </c>
      <c r="B83" s="786" t="s">
        <v>68</v>
      </c>
      <c r="C83" s="307" t="s">
        <v>214</v>
      </c>
      <c r="D83" s="308">
        <f>SUM(D84:D85)</f>
        <v>0</v>
      </c>
      <c r="E83" s="308"/>
      <c r="F83" s="308"/>
      <c r="G83" s="308"/>
      <c r="H83" s="308"/>
      <c r="I83" s="308">
        <f>SUM(I84:I85)</f>
        <v>0</v>
      </c>
      <c r="J83" s="308">
        <f>SUM(J84:J85)</f>
        <v>0</v>
      </c>
    </row>
    <row r="84" spans="1:10" x14ac:dyDescent="0.25">
      <c r="A84" s="785"/>
      <c r="B84" s="786"/>
      <c r="C84" s="309" t="s">
        <v>214</v>
      </c>
      <c r="D84" s="340">
        <f>D207+D269+D331+D393+D455+D517+D579+D641+D703+D765+D827+D889+D951+D1013+D1075+D1137</f>
        <v>0</v>
      </c>
      <c r="E84" s="326"/>
      <c r="F84" s="312">
        <f>'[1]Factores expansión_bosques'!$C$21</f>
        <v>0.28689999999999999</v>
      </c>
      <c r="G84" s="325"/>
      <c r="H84" s="312"/>
      <c r="I84" s="340">
        <f>I207+I269+I331+I393+I455+I517+I579+I641+I703+I765+I827+I889+I951+I1013+I1075+I1137</f>
        <v>0</v>
      </c>
      <c r="J84" s="340">
        <f>J207+J269+J331+J393+J455+J517+J579+J641+J703+J765+J827+J889+J951+J1013+J1075+J1137</f>
        <v>0</v>
      </c>
    </row>
    <row r="85" spans="1:10" x14ac:dyDescent="0.25">
      <c r="A85" s="785"/>
      <c r="B85" s="786"/>
      <c r="C85" s="316"/>
      <c r="D85" s="317"/>
      <c r="E85" s="311"/>
      <c r="F85" s="318"/>
      <c r="G85" s="313"/>
      <c r="H85" s="312"/>
      <c r="I85" s="314"/>
      <c r="J85" s="315"/>
    </row>
    <row r="86" spans="1:10" x14ac:dyDescent="0.25">
      <c r="A86" s="785"/>
      <c r="B86" s="786"/>
      <c r="C86" s="307" t="s">
        <v>215</v>
      </c>
      <c r="D86" s="322">
        <f>SUM(D87:D91)</f>
        <v>0</v>
      </c>
      <c r="E86" s="320"/>
      <c r="F86" s="321"/>
      <c r="G86" s="321"/>
      <c r="H86" s="321"/>
      <c r="I86" s="322">
        <f>SUM(I87:I91)</f>
        <v>0</v>
      </c>
      <c r="J86" s="322" t="e">
        <f>SUM(J87:J91)</f>
        <v>#VALUE!</v>
      </c>
    </row>
    <row r="87" spans="1:10" x14ac:dyDescent="0.25">
      <c r="A87" s="785"/>
      <c r="B87" s="786"/>
      <c r="C87" s="309" t="s">
        <v>86</v>
      </c>
      <c r="D87" s="340">
        <f>D210+D272+D334+D396+D458+D520+D582+D644+D706+D768+D830+D892+D954+D1016+D1078+D1140</f>
        <v>0</v>
      </c>
      <c r="E87" s="340" t="e">
        <f>(E210*D210+E272*D272+E334*D334+E396*D396+E458*D458+E520*D520+E582*D582+E644*D644+E706*D706+E768*D768+E830*D830+E892*D892+E954*D954+E1016*D1016+E1078*D1078+E1140*D1140)/D87</f>
        <v>#DIV/0!</v>
      </c>
      <c r="F87" s="312">
        <f>'[1]Factores expansión_bosques'!$C$22</f>
        <v>0.25430000000000003</v>
      </c>
      <c r="G87" s="325" t="e">
        <f>E87*(1+F87)</f>
        <v>#DIV/0!</v>
      </c>
      <c r="H87" s="312">
        <f>'[1]Factores emisión'!$B$5</f>
        <v>0.47</v>
      </c>
      <c r="I87" s="340">
        <f t="shared" ref="I87:J91" si="1">I210+I272+I334+I396+I458+I520+I582+I644+I706+I768+I830+I892+I954+I1016+I1078+I1140</f>
        <v>0</v>
      </c>
      <c r="J87" s="340" t="e">
        <f t="shared" si="1"/>
        <v>#VALUE!</v>
      </c>
    </row>
    <row r="88" spans="1:10" x14ac:dyDescent="0.25">
      <c r="A88" s="785"/>
      <c r="B88" s="786"/>
      <c r="C88" s="316" t="s">
        <v>369</v>
      </c>
      <c r="D88" s="340">
        <f>D211+D273+D335+D397+D459+D521+D583+D645+D707+D769+D831+D893+D955+D1017+D1079+D1141</f>
        <v>0</v>
      </c>
      <c r="E88" s="340" t="e">
        <f>(E211*D211+E273*D273+E335*D335+E397*D397+E459*D459+E521*D521+E583*D583+E645*D645+E707*D707+E769*D769+E831*D831+E893*D893+E955*D955+E1017*D1017+E1079*D1079+E1141*D1141)/D88</f>
        <v>#DIV/0!</v>
      </c>
      <c r="F88" s="318">
        <f>'[1]Factores expansión_bosques'!$C$23</f>
        <v>0.21590000000000001</v>
      </c>
      <c r="G88" s="313" t="e">
        <f>E88*(1+F88)</f>
        <v>#DIV/0!</v>
      </c>
      <c r="H88" s="312">
        <f>'[1]Factores emisión'!$B$5</f>
        <v>0.47</v>
      </c>
      <c r="I88" s="340">
        <f t="shared" si="1"/>
        <v>0</v>
      </c>
      <c r="J88" s="340">
        <f t="shared" si="1"/>
        <v>0</v>
      </c>
    </row>
    <row r="89" spans="1:10" x14ac:dyDescent="0.25">
      <c r="A89" s="785"/>
      <c r="B89" s="786"/>
      <c r="C89" s="316" t="s">
        <v>88</v>
      </c>
      <c r="D89" s="340">
        <f>D212+D274+D336+D398+D460+D522+D584+D646+D708+D770+D832+D894+D956+D1018+D1080+D1142</f>
        <v>0</v>
      </c>
      <c r="E89" s="340" t="e">
        <f>(E212*D212+E274*D274+E336*D336+E398*D398+E460*D460+E522*D522+E584*D584+E646*D646+E708*D708+E770*D770+E832*D832+E894*D894+E956*D956+E1018*D1018+E1080*D1080+E1142*D1142)/D89</f>
        <v>#DIV/0!</v>
      </c>
      <c r="F89" s="318">
        <f>'[1]Factores expansión_bosques'!$C$25</f>
        <v>0.24966666666666701</v>
      </c>
      <c r="G89" s="313" t="e">
        <f>E89*(1+F89)</f>
        <v>#DIV/0!</v>
      </c>
      <c r="H89" s="312">
        <f>'[1]Factores emisión'!$B$5</f>
        <v>0.47</v>
      </c>
      <c r="I89" s="340">
        <f t="shared" si="1"/>
        <v>0</v>
      </c>
      <c r="J89" s="340">
        <f t="shared" si="1"/>
        <v>0</v>
      </c>
    </row>
    <row r="90" spans="1:10" x14ac:dyDescent="0.25">
      <c r="A90" s="785"/>
      <c r="B90" s="786"/>
      <c r="C90" s="316" t="s">
        <v>89</v>
      </c>
      <c r="D90" s="340">
        <f>D213+D275+D337+D399+D461+D523+D585+D647+D709+D771+D833+D895+D957+D1019+D1081+D1143</f>
        <v>0</v>
      </c>
      <c r="E90" s="340" t="e">
        <f>(E213*D213+E275*D275+E337*D337+E399*D399+E461*D461+E523*D523+E585*D585+E647*D647+E709*D709+E771*D771+E833*D833+E895*D895+E957*D957+E1019*D1019+E1081*D1081+E1143*D1143)/D90</f>
        <v>#DIV/0!</v>
      </c>
      <c r="F90" s="323">
        <f>'[1]Factores expansión_bosques'!$C$21</f>
        <v>0.28689999999999999</v>
      </c>
      <c r="G90" s="313" t="e">
        <f>E90*(1+F90)</f>
        <v>#DIV/0!</v>
      </c>
      <c r="H90" s="312">
        <f>'[1]Factores emisión'!$B$5</f>
        <v>0.47</v>
      </c>
      <c r="I90" s="340">
        <f t="shared" si="1"/>
        <v>0</v>
      </c>
      <c r="J90" s="340">
        <f t="shared" si="1"/>
        <v>0</v>
      </c>
    </row>
    <row r="91" spans="1:10" x14ac:dyDescent="0.25">
      <c r="A91" s="785"/>
      <c r="B91" s="786"/>
      <c r="C91" s="316" t="s">
        <v>370</v>
      </c>
      <c r="D91" s="340">
        <f>D214+D276+D338+D400+D462+D524+D586+D648+D710+D772+D834+D896+D958+D1020+D1082+D1144</f>
        <v>0</v>
      </c>
      <c r="E91" s="340"/>
      <c r="F91" s="323"/>
      <c r="G91" s="313">
        <f>E91*(1+F91)</f>
        <v>0</v>
      </c>
      <c r="H91" s="312">
        <f>'[1]Factores emisión'!$B$5</f>
        <v>0.47</v>
      </c>
      <c r="I91" s="340">
        <f t="shared" si="1"/>
        <v>0</v>
      </c>
      <c r="J91" s="340">
        <f t="shared" si="1"/>
        <v>0</v>
      </c>
    </row>
    <row r="92" spans="1:10" x14ac:dyDescent="0.25">
      <c r="A92" s="785"/>
      <c r="B92" s="786"/>
      <c r="C92" s="307" t="s">
        <v>371</v>
      </c>
      <c r="D92" s="322">
        <f>D83+D86</f>
        <v>0</v>
      </c>
      <c r="E92" s="320"/>
      <c r="F92" s="321"/>
      <c r="G92" s="321"/>
      <c r="H92" s="321"/>
      <c r="I92" s="308">
        <f>SUM(I87:I91)</f>
        <v>0</v>
      </c>
      <c r="J92" s="308" t="e">
        <f>J83+J86</f>
        <v>#VALUE!</v>
      </c>
    </row>
    <row r="93" spans="1:10" ht="12" customHeight="1" x14ac:dyDescent="0.25">
      <c r="A93" s="785" t="s">
        <v>314</v>
      </c>
      <c r="B93" s="786" t="s">
        <v>68</v>
      </c>
      <c r="C93" s="307" t="s">
        <v>214</v>
      </c>
      <c r="D93" s="308">
        <f>SUM(D94:D95)</f>
        <v>0</v>
      </c>
      <c r="E93" s="308"/>
      <c r="F93" s="308"/>
      <c r="G93" s="308"/>
      <c r="H93" s="308"/>
      <c r="I93" s="308">
        <f>SUM(I94:I95)</f>
        <v>0</v>
      </c>
      <c r="J93" s="308">
        <f>SUM(J94:J95)</f>
        <v>0</v>
      </c>
    </row>
    <row r="94" spans="1:10" x14ac:dyDescent="0.25">
      <c r="A94" s="785"/>
      <c r="B94" s="786"/>
      <c r="C94" s="309" t="s">
        <v>214</v>
      </c>
      <c r="D94" s="340">
        <f>D217+D279+D341+D403+D465+D527+D589+D651+D713+D775+D837+D899+D961+D1023+D1085+D1147</f>
        <v>0</v>
      </c>
      <c r="E94" s="326"/>
      <c r="F94" s="312">
        <f>'[1]Factores expansión_bosques'!$C$21</f>
        <v>0.28689999999999999</v>
      </c>
      <c r="G94" s="325"/>
      <c r="H94" s="312"/>
      <c r="I94" s="340">
        <f>I217+I279+I341+I403+I465+I527+I589+I651+I713+I837+I899+I961+I1023+I1085+I1147</f>
        <v>0</v>
      </c>
      <c r="J94" s="340">
        <f>J217+J279+J341+J403+J465+J527+J589+J651+J713+J837+J899+J961+J1023+J1085+J1147</f>
        <v>0</v>
      </c>
    </row>
    <row r="95" spans="1:10" x14ac:dyDescent="0.25">
      <c r="A95" s="785"/>
      <c r="B95" s="786"/>
      <c r="C95" s="316"/>
      <c r="D95" s="317"/>
      <c r="E95" s="311"/>
      <c r="F95" s="318"/>
      <c r="G95" s="313"/>
      <c r="H95" s="312"/>
      <c r="I95" s="314"/>
      <c r="J95" s="315"/>
    </row>
    <row r="96" spans="1:10" x14ac:dyDescent="0.25">
      <c r="A96" s="785"/>
      <c r="B96" s="786"/>
      <c r="C96" s="307" t="s">
        <v>215</v>
      </c>
      <c r="D96" s="322">
        <f>SUM(D97:D101)</f>
        <v>0</v>
      </c>
      <c r="E96" s="320"/>
      <c r="F96" s="321"/>
      <c r="G96" s="321"/>
      <c r="H96" s="321"/>
      <c r="I96" s="322">
        <f>SUM(I97:I101)</f>
        <v>0</v>
      </c>
      <c r="J96" s="322">
        <f>SUM(J97:J101)</f>
        <v>0</v>
      </c>
    </row>
    <row r="97" spans="1:10" x14ac:dyDescent="0.25">
      <c r="A97" s="785"/>
      <c r="B97" s="786"/>
      <c r="C97" s="309" t="s">
        <v>86</v>
      </c>
      <c r="D97" s="340">
        <f>D220+D282+D344+D406+D468+D530+D592+D654+D716+D778+D840+D902+D964+D1026+D1088+D1150</f>
        <v>0</v>
      </c>
      <c r="E97" s="340" t="e">
        <f>(E220*D220+E282*D282+E344*D344+E406*D406+E468*D468+E530*D530+E592*D592+E654*D654+E716*D716+E778*D778+E840*D840+E902*D902+E964*D964+E1026*D1026+E1088*D1088+E1150*D1150)/D97</f>
        <v>#DIV/0!</v>
      </c>
      <c r="F97" s="312">
        <f>'[1]Factores expansión_bosques'!$C$22</f>
        <v>0.25430000000000003</v>
      </c>
      <c r="G97" s="325" t="e">
        <f>E97*(1+F97)</f>
        <v>#DIV/0!</v>
      </c>
      <c r="H97" s="312">
        <f>'[1]Factores emisión'!$B$5</f>
        <v>0.47</v>
      </c>
      <c r="I97" s="340">
        <f t="shared" ref="I97:J101" si="2">I220+I282+I344+I406+I468+I530+I592+I654+I716+I778+I840+I902+I964+I1026+I1088+I1150</f>
        <v>0</v>
      </c>
      <c r="J97" s="340">
        <f t="shared" si="2"/>
        <v>0</v>
      </c>
    </row>
    <row r="98" spans="1:10" x14ac:dyDescent="0.25">
      <c r="A98" s="785"/>
      <c r="B98" s="786"/>
      <c r="C98" s="316" t="s">
        <v>369</v>
      </c>
      <c r="D98" s="340">
        <f>D221+D283+D345+D407+D469+D531+D593+D655+D717+D779+D841+D903+D965+D1027+D1089+D1151</f>
        <v>0</v>
      </c>
      <c r="E98" s="340" t="e">
        <f>(E221*D221+E283*D283+E345*D345+E407*D407+E469*D469+E531*D531+E593*D593+E655*D655+E717*D717+E779*D779+E841*D841+E903*D903+E965*D965+E1027*D1027+E1089*D1089+E1151*D1151)/D98</f>
        <v>#DIV/0!</v>
      </c>
      <c r="F98" s="318">
        <f>'[1]Factores expansión_bosques'!$C$23</f>
        <v>0.21590000000000001</v>
      </c>
      <c r="G98" s="313" t="e">
        <f>E98*(1+F98)</f>
        <v>#DIV/0!</v>
      </c>
      <c r="H98" s="312">
        <f>'[1]Factores emisión'!$B$5</f>
        <v>0.47</v>
      </c>
      <c r="I98" s="340">
        <f t="shared" si="2"/>
        <v>0</v>
      </c>
      <c r="J98" s="340">
        <f t="shared" si="2"/>
        <v>0</v>
      </c>
    </row>
    <row r="99" spans="1:10" x14ac:dyDescent="0.25">
      <c r="A99" s="785"/>
      <c r="B99" s="786"/>
      <c r="C99" s="316" t="s">
        <v>88</v>
      </c>
      <c r="D99" s="340">
        <f>D222+D284+D346+D408+D470+D532+D594+D656+D718+D780+D842+D904+D966+D1028+D1090+D1152</f>
        <v>0</v>
      </c>
      <c r="E99" s="340" t="e">
        <f>(E222*D222+E284*D284+E346*D346+E408*D408+E470*D470+E532*D532+E594*D594+E656*D656+E718*D718+E780*D780+E842*D842+E904*D904+E966*D966+E1028*D1028+E1090*D1090+E1152*D1152)/D99</f>
        <v>#DIV/0!</v>
      </c>
      <c r="F99" s="318">
        <f>'[1]Factores expansión_bosques'!$C$25</f>
        <v>0.24966666666666701</v>
      </c>
      <c r="G99" s="313" t="e">
        <f>E99*(1+F99)</f>
        <v>#DIV/0!</v>
      </c>
      <c r="H99" s="312">
        <f>'[1]Factores emisión'!$B$5</f>
        <v>0.47</v>
      </c>
      <c r="I99" s="340">
        <f t="shared" si="2"/>
        <v>0</v>
      </c>
      <c r="J99" s="340">
        <f t="shared" si="2"/>
        <v>0</v>
      </c>
    </row>
    <row r="100" spans="1:10" x14ac:dyDescent="0.25">
      <c r="A100" s="785"/>
      <c r="B100" s="786"/>
      <c r="C100" s="316" t="s">
        <v>89</v>
      </c>
      <c r="D100" s="340">
        <f>D223+D285+D347+D409+D471+D533+D595+D657+D719+D781+D843+D905+D967+D1029+D1091+D1153</f>
        <v>0</v>
      </c>
      <c r="E100" s="340" t="e">
        <f>(E223*D223+E285*D285+E347*D347+E409*D409+E471*D471+E533*D533+E595*D595+E657*D657+E719*D719+E781*D781+E843*D843+E905*D905+E967*D967+E1029*D1029+E1091*D1091+E1153*D1153)/D100</f>
        <v>#DIV/0!</v>
      </c>
      <c r="F100" s="323">
        <f>'[1]Factores expansión_bosques'!$C$21</f>
        <v>0.28689999999999999</v>
      </c>
      <c r="G100" s="313" t="e">
        <f>E100*(1+F100)</f>
        <v>#DIV/0!</v>
      </c>
      <c r="H100" s="312">
        <f>'[1]Factores emisión'!$B$5</f>
        <v>0.47</v>
      </c>
      <c r="I100" s="340">
        <f t="shared" si="2"/>
        <v>0</v>
      </c>
      <c r="J100" s="340">
        <f t="shared" si="2"/>
        <v>0</v>
      </c>
    </row>
    <row r="101" spans="1:10" x14ac:dyDescent="0.25">
      <c r="A101" s="785"/>
      <c r="B101" s="786"/>
      <c r="C101" s="316" t="s">
        <v>370</v>
      </c>
      <c r="D101" s="340">
        <f>D224+D286+D348+D410+D472+D534+D596+D658+D720+D782+D844+D906+D968+D1030+D1092+D1154</f>
        <v>0</v>
      </c>
      <c r="E101" s="340"/>
      <c r="F101" s="323"/>
      <c r="G101" s="313">
        <f>E101*(1+F101)</f>
        <v>0</v>
      </c>
      <c r="H101" s="312">
        <f>'[1]Factores emisión'!$B$5</f>
        <v>0.47</v>
      </c>
      <c r="I101" s="340">
        <f t="shared" si="2"/>
        <v>0</v>
      </c>
      <c r="J101" s="340">
        <f t="shared" si="2"/>
        <v>0</v>
      </c>
    </row>
    <row r="102" spans="1:10" x14ac:dyDescent="0.25">
      <c r="A102" s="785"/>
      <c r="B102" s="786"/>
      <c r="C102" s="307" t="s">
        <v>371</v>
      </c>
      <c r="D102" s="322">
        <f>D93+D96</f>
        <v>0</v>
      </c>
      <c r="E102" s="320"/>
      <c r="F102" s="321"/>
      <c r="G102" s="321"/>
      <c r="H102" s="321"/>
      <c r="I102" s="308">
        <f>SUM(I97:I101)</f>
        <v>0</v>
      </c>
      <c r="J102" s="324">
        <f>SUM(J97:J101)</f>
        <v>0</v>
      </c>
    </row>
    <row r="103" spans="1:10" ht="12" customHeight="1" x14ac:dyDescent="0.25">
      <c r="A103" s="785" t="s">
        <v>315</v>
      </c>
      <c r="B103" s="786" t="s">
        <v>68</v>
      </c>
      <c r="C103" s="307" t="s">
        <v>214</v>
      </c>
      <c r="D103" s="308">
        <f>SUM(D104:D105)</f>
        <v>0</v>
      </c>
      <c r="E103" s="308"/>
      <c r="F103" s="308"/>
      <c r="G103" s="308"/>
      <c r="H103" s="308"/>
      <c r="I103" s="308">
        <f>SUM(I104:I105)</f>
        <v>0</v>
      </c>
      <c r="J103" s="308">
        <f>SUM(J104:J105)</f>
        <v>0</v>
      </c>
    </row>
    <row r="104" spans="1:10" x14ac:dyDescent="0.25">
      <c r="A104" s="785"/>
      <c r="B104" s="786"/>
      <c r="C104" s="309" t="s">
        <v>214</v>
      </c>
      <c r="D104" s="340">
        <f>D227+D289+D351+D413+D475+D537+D599+D661+D723+D785+D847+D909+D971+D1033+D1095+D1157</f>
        <v>0</v>
      </c>
      <c r="E104" s="326"/>
      <c r="F104" s="312">
        <f>'[1]Factores expansión_bosques'!$C$21</f>
        <v>0.28689999999999999</v>
      </c>
      <c r="G104" s="325"/>
      <c r="H104" s="312"/>
      <c r="I104" s="340">
        <f>I227+I289+I351+I413+I475+I537+I599+I661+I723+I847+I909+I971+I1033+I1095+I1157</f>
        <v>0</v>
      </c>
      <c r="J104" s="340">
        <f>J227+J289+J351+J413+J475+J537+J599+J661+J723+J847+J909+J971+J1033+J1095+J1157</f>
        <v>0</v>
      </c>
    </row>
    <row r="105" spans="1:10" x14ac:dyDescent="0.25">
      <c r="A105" s="785"/>
      <c r="B105" s="786"/>
      <c r="C105" s="316"/>
      <c r="D105" s="317"/>
      <c r="E105" s="311"/>
      <c r="F105" s="318"/>
      <c r="G105" s="313"/>
      <c r="H105" s="312"/>
      <c r="I105" s="314"/>
      <c r="J105" s="315"/>
    </row>
    <row r="106" spans="1:10" x14ac:dyDescent="0.25">
      <c r="A106" s="785"/>
      <c r="B106" s="786"/>
      <c r="C106" s="307" t="s">
        <v>215</v>
      </c>
      <c r="D106" s="322">
        <f>SUM(D107:D111)</f>
        <v>0</v>
      </c>
      <c r="E106" s="320"/>
      <c r="F106" s="321"/>
      <c r="G106" s="321"/>
      <c r="H106" s="321"/>
      <c r="I106" s="322">
        <f>SUM(I107:I111)</f>
        <v>0</v>
      </c>
      <c r="J106" s="322">
        <f>SUM(J107:J111)</f>
        <v>0</v>
      </c>
    </row>
    <row r="107" spans="1:10" x14ac:dyDescent="0.25">
      <c r="A107" s="785"/>
      <c r="B107" s="786"/>
      <c r="C107" s="309" t="s">
        <v>86</v>
      </c>
      <c r="D107" s="340">
        <f>D230+D292+D354+D416+D478+D540+D602+D664+D726+D788+D850+D912+D974+D1036+D1098+D1160</f>
        <v>0</v>
      </c>
      <c r="E107" s="340" t="e">
        <f>(E230*D230+E292*D292+E354*D354+E416*D416+E478*D478+E540*D540+E602*D602+E664*D664+E726*D726+E788*D788+E850*D850+E912*D912+E974*D974+E1036*D1036+E1098*D1098+E1160*D1160)/D107</f>
        <v>#DIV/0!</v>
      </c>
      <c r="F107" s="312">
        <f>'[1]Factores expansión_bosques'!$C$22</f>
        <v>0.25430000000000003</v>
      </c>
      <c r="G107" s="325" t="e">
        <f>E107*(1+F107)</f>
        <v>#DIV/0!</v>
      </c>
      <c r="H107" s="312">
        <f>'[1]Factores emisión'!$B$5</f>
        <v>0.47</v>
      </c>
      <c r="I107" s="340">
        <f t="shared" ref="I107:J111" si="3">I230+I292+I354+I416+I478+I540+I602+I664+I726+I788+I850+I912+I974+I1036+I1098+I1160</f>
        <v>0</v>
      </c>
      <c r="J107" s="340">
        <f t="shared" si="3"/>
        <v>0</v>
      </c>
    </row>
    <row r="108" spans="1:10" x14ac:dyDescent="0.25">
      <c r="A108" s="785"/>
      <c r="B108" s="786"/>
      <c r="C108" s="316" t="s">
        <v>369</v>
      </c>
      <c r="D108" s="340">
        <f>D231+D293+D355+D417+D479+D541+D603+D665+D727+D789+D851+D913+D975+D1037+D1099+D1161</f>
        <v>0</v>
      </c>
      <c r="E108" s="340" t="e">
        <f>(E231*D231+E293*D293+E355*D355+E417*D417+E479*D479+E541*D541+E603*D603+E665*D665+E727*D727+E789*D789+E851*D851+E913*D913+E975*D975+E1037*D1037+E1099*D1099+E1161*D1161)/D108</f>
        <v>#DIV/0!</v>
      </c>
      <c r="F108" s="318">
        <f>'[1]Factores expansión_bosques'!$C$23</f>
        <v>0.21590000000000001</v>
      </c>
      <c r="G108" s="313" t="e">
        <f>E108*(1+F108)</f>
        <v>#DIV/0!</v>
      </c>
      <c r="H108" s="312">
        <f>'[1]Factores emisión'!$B$5</f>
        <v>0.47</v>
      </c>
      <c r="I108" s="340">
        <f t="shared" si="3"/>
        <v>0</v>
      </c>
      <c r="J108" s="340">
        <f t="shared" si="3"/>
        <v>0</v>
      </c>
    </row>
    <row r="109" spans="1:10" x14ac:dyDescent="0.25">
      <c r="A109" s="785"/>
      <c r="B109" s="786"/>
      <c r="C109" s="316" t="s">
        <v>88</v>
      </c>
      <c r="D109" s="340">
        <f>D232+D294+D356+D418+D480+D542+D604+D666+D728+D790+D852+D914+D976+D1038+D1100+D1162</f>
        <v>0</v>
      </c>
      <c r="E109" s="340" t="e">
        <f>(E232*D232+E294*D294+E356*D356+E418*D418+E480*D480+E542*D542+E604*D604+E666*D666+E728*D728+E790*D790+E852*D852+E914*D914+E976*D976+E1038*D1038+E1100*D1100+E1162*D1162)/D109</f>
        <v>#DIV/0!</v>
      </c>
      <c r="F109" s="318">
        <f>'[1]Factores expansión_bosques'!$C$25</f>
        <v>0.24966666666666701</v>
      </c>
      <c r="G109" s="313" t="e">
        <f>E109*(1+F109)</f>
        <v>#DIV/0!</v>
      </c>
      <c r="H109" s="312">
        <f>'[1]Factores emisión'!$B$5</f>
        <v>0.47</v>
      </c>
      <c r="I109" s="340">
        <f t="shared" si="3"/>
        <v>0</v>
      </c>
      <c r="J109" s="340">
        <f t="shared" si="3"/>
        <v>0</v>
      </c>
    </row>
    <row r="110" spans="1:10" x14ac:dyDescent="0.25">
      <c r="A110" s="785"/>
      <c r="B110" s="786"/>
      <c r="C110" s="316" t="s">
        <v>89</v>
      </c>
      <c r="D110" s="340">
        <f>D233+D295+D357+D419+D481+D543+D605+D667+D729+D791+D853+D915+D977+D1039+D1101+D1163</f>
        <v>0</v>
      </c>
      <c r="E110" s="340" t="e">
        <f>(E233*D233+E295*D295+E357*D357+E419*D419+E481*D481+E543*D543+E605*D605+E667*D667+E729*D729+E791*D791+E853*D853+E915*D915+E977*D977+E1039*D1039+E1101*D1101+E1163*D1163)/D110</f>
        <v>#DIV/0!</v>
      </c>
      <c r="F110" s="323">
        <f>'[1]Factores expansión_bosques'!$C$21</f>
        <v>0.28689999999999999</v>
      </c>
      <c r="G110" s="313" t="e">
        <f>E110*(1+F110)</f>
        <v>#DIV/0!</v>
      </c>
      <c r="H110" s="312">
        <f>'[1]Factores emisión'!$B$5</f>
        <v>0.47</v>
      </c>
      <c r="I110" s="340">
        <f t="shared" si="3"/>
        <v>0</v>
      </c>
      <c r="J110" s="340">
        <f t="shared" si="3"/>
        <v>0</v>
      </c>
    </row>
    <row r="111" spans="1:10" x14ac:dyDescent="0.25">
      <c r="A111" s="785"/>
      <c r="B111" s="786"/>
      <c r="C111" s="316" t="s">
        <v>370</v>
      </c>
      <c r="D111" s="340">
        <f>D234+D296+D358+D420+D482+D544+D606+D668+D730+D792+D854+D916+D978+D1040+D1102+D1164</f>
        <v>0</v>
      </c>
      <c r="E111" s="340"/>
      <c r="F111" s="323"/>
      <c r="G111" s="313">
        <f>E111*(1+F111)</f>
        <v>0</v>
      </c>
      <c r="H111" s="312">
        <f>'[1]Factores emisión'!$B$5</f>
        <v>0.47</v>
      </c>
      <c r="I111" s="340">
        <f t="shared" si="3"/>
        <v>0</v>
      </c>
      <c r="J111" s="340">
        <f t="shared" si="3"/>
        <v>0</v>
      </c>
    </row>
    <row r="112" spans="1:10" x14ac:dyDescent="0.25">
      <c r="A112" s="785"/>
      <c r="B112" s="786"/>
      <c r="C112" s="307" t="s">
        <v>371</v>
      </c>
      <c r="D112" s="322">
        <f>D103+D106</f>
        <v>0</v>
      </c>
      <c r="E112" s="320"/>
      <c r="F112" s="321"/>
      <c r="G112" s="321"/>
      <c r="H112" s="321"/>
      <c r="I112" s="308">
        <f>SUM(I107:I111)</f>
        <v>0</v>
      </c>
      <c r="J112" s="308">
        <f>J103+J106</f>
        <v>0</v>
      </c>
    </row>
    <row r="113" spans="1:10" ht="12" customHeight="1" x14ac:dyDescent="0.25">
      <c r="A113" s="785" t="s">
        <v>316</v>
      </c>
      <c r="B113" s="786" t="s">
        <v>68</v>
      </c>
      <c r="C113" s="307" t="s">
        <v>214</v>
      </c>
      <c r="D113" s="308">
        <f>SUM(D114:D115)</f>
        <v>0</v>
      </c>
      <c r="E113" s="308"/>
      <c r="F113" s="308"/>
      <c r="G113" s="308"/>
      <c r="H113" s="308"/>
      <c r="I113" s="308">
        <f>SUM(I114:I115)</f>
        <v>0</v>
      </c>
      <c r="J113" s="308">
        <f>SUM(J114:J115)</f>
        <v>0</v>
      </c>
    </row>
    <row r="114" spans="1:10" x14ac:dyDescent="0.25">
      <c r="A114" s="785"/>
      <c r="B114" s="786"/>
      <c r="C114" s="309" t="s">
        <v>214</v>
      </c>
      <c r="D114" s="340">
        <f>D237+D299+D361+D423+D485+D547+D609+D671+D733+D857+D919+D981+D1043+D1105+D1167</f>
        <v>0</v>
      </c>
      <c r="E114" s="326"/>
      <c r="F114" s="312">
        <f>'[1]Factores expansión_bosques'!$C$21</f>
        <v>0.28689999999999999</v>
      </c>
      <c r="G114" s="325"/>
      <c r="H114" s="312"/>
      <c r="I114" s="340">
        <f>I237+I299+I361+I423+I485+I547+I609+I671+I733+I857+I919+I981+I1043+I1105+I1167</f>
        <v>0</v>
      </c>
      <c r="J114" s="340">
        <f>J237+J299+J361+J423+J485+J547+J609+J671+J733+J857+J919+J981+J1043+J1105+J1167</f>
        <v>0</v>
      </c>
    </row>
    <row r="115" spans="1:10" x14ac:dyDescent="0.25">
      <c r="A115" s="785"/>
      <c r="B115" s="786"/>
      <c r="C115" s="316"/>
      <c r="D115" s="317"/>
      <c r="E115" s="311"/>
      <c r="F115" s="318"/>
      <c r="G115" s="313"/>
      <c r="H115" s="312"/>
      <c r="I115" s="314"/>
      <c r="J115" s="315"/>
    </row>
    <row r="116" spans="1:10" x14ac:dyDescent="0.25">
      <c r="A116" s="785"/>
      <c r="B116" s="786"/>
      <c r="C116" s="307" t="s">
        <v>215</v>
      </c>
      <c r="D116" s="322">
        <f>SUM(D117:D121)</f>
        <v>0</v>
      </c>
      <c r="E116" s="320"/>
      <c r="F116" s="321"/>
      <c r="G116" s="321"/>
      <c r="H116" s="321"/>
      <c r="I116" s="322">
        <f>SUM(I117:I121)</f>
        <v>0</v>
      </c>
      <c r="J116" s="322">
        <f>SUM(J117:J121)</f>
        <v>0</v>
      </c>
    </row>
    <row r="117" spans="1:10" ht="12.75" customHeight="1" x14ac:dyDescent="0.25">
      <c r="A117" s="785"/>
      <c r="B117" s="786"/>
      <c r="C117" s="316" t="s">
        <v>86</v>
      </c>
      <c r="D117" s="340">
        <f>D240+D302+D364+D426+D488+D550+D612+D674+D736+D798+D860+D922+D984+D1046+D1108+D1170</f>
        <v>0</v>
      </c>
      <c r="E117" s="340" t="e">
        <f>(E240*D240+E302*D302+E364*D364+E426*D426+E488*D488+E550*D550+E612*D612+E674*D674+E736*D736+E798*D798+E860*D860+E922*D922+E984*D984+E1046*D1046+E1108*D1108+E1170*D1170)/D117</f>
        <v>#DIV/0!</v>
      </c>
      <c r="F117" s="312">
        <f>'[1]Factores expansión_bosques'!$C$22</f>
        <v>0.25430000000000003</v>
      </c>
      <c r="G117" s="325" t="e">
        <f>E117*(1+F117)</f>
        <v>#DIV/0!</v>
      </c>
      <c r="H117" s="312">
        <f>'[1]Factores emisión'!$B$5</f>
        <v>0.47</v>
      </c>
      <c r="I117" s="340">
        <f t="shared" ref="I117:J121" si="4">I240+I302+I364+I426+I488+I550+I612+I674+I736+I798+I860+I922+I984+I1046+I1108+I1170</f>
        <v>0</v>
      </c>
      <c r="J117" s="340">
        <f t="shared" si="4"/>
        <v>0</v>
      </c>
    </row>
    <row r="118" spans="1:10" x14ac:dyDescent="0.25">
      <c r="A118" s="785"/>
      <c r="B118" s="786"/>
      <c r="C118" s="316" t="s">
        <v>369</v>
      </c>
      <c r="D118" s="340">
        <f>D241+D303+D365+D427+D489+D551+D613+D675+F740+D799+D861+D923+D985+D1047+D1109+D1171</f>
        <v>0</v>
      </c>
      <c r="E118" s="340" t="e">
        <f>(E241*D241+E303*D303+E365*D365+E427*D427+E489*D489+E551*D551+E613*D613+E675*D675+E737*F740+E799*D799+E861*D861+E923*D923+E985*D985+E1047*D1047+E1109*D1109+E1171*D1171)/D118</f>
        <v>#DIV/0!</v>
      </c>
      <c r="F118" s="318">
        <f>'[1]Factores expansión_bosques'!$C$23</f>
        <v>0.21590000000000001</v>
      </c>
      <c r="G118" s="313" t="e">
        <f>E118*(1+F118)</f>
        <v>#DIV/0!</v>
      </c>
      <c r="H118" s="312">
        <f>'[1]Factores emisión'!$B$5</f>
        <v>0.47</v>
      </c>
      <c r="I118" s="340">
        <f t="shared" si="4"/>
        <v>0</v>
      </c>
      <c r="J118" s="340">
        <f t="shared" si="4"/>
        <v>0</v>
      </c>
    </row>
    <row r="119" spans="1:10" x14ac:dyDescent="0.25">
      <c r="A119" s="785"/>
      <c r="B119" s="786"/>
      <c r="C119" s="316" t="s">
        <v>88</v>
      </c>
      <c r="D119" s="340">
        <f>D242+D304+D366+D428+D490+D552+D614+D676+D738+D800+D862+D924+D986+D1048+D1110+D1172</f>
        <v>0</v>
      </c>
      <c r="E119" s="340" t="e">
        <f>(E242*D242+E304*D304+E366*D366+E428*D428+E490*D490+E552*D552+E614*D614+E676*D676+E738*D738+E800*D800+E862*D862+E924*D924+E986*D986+E1048*D1048+E1110*D1110+E1172*D1172)/D119</f>
        <v>#DIV/0!</v>
      </c>
      <c r="F119" s="318">
        <f>'[1]Factores expansión_bosques'!$C$25</f>
        <v>0.24966666666666701</v>
      </c>
      <c r="G119" s="313" t="e">
        <f>E119*(1+F119)</f>
        <v>#DIV/0!</v>
      </c>
      <c r="H119" s="312">
        <f>'[1]Factores emisión'!$B$5</f>
        <v>0.47</v>
      </c>
      <c r="I119" s="340">
        <f t="shared" si="4"/>
        <v>0</v>
      </c>
      <c r="J119" s="340">
        <f t="shared" si="4"/>
        <v>0</v>
      </c>
    </row>
    <row r="120" spans="1:10" x14ac:dyDescent="0.25">
      <c r="A120" s="785"/>
      <c r="B120" s="786"/>
      <c r="C120" s="316" t="s">
        <v>89</v>
      </c>
      <c r="D120" s="340">
        <f>D243+D305+D367+D429+D491+D553+D615+D677+D739+D801+D863+D925+D987+D1049+D1111+D1173</f>
        <v>0</v>
      </c>
      <c r="E120" s="340" t="e">
        <f>(E243*D243+E305*D305+E367*D367+E429*D429+E491*D491+E553*D553+E615*D615+E677*D677+E739*D739+E801*D801+E863*D863+E925*D925+E987*D987+E1049*D1049+E1111*D1111+E1173*D1173)/D120</f>
        <v>#DIV/0!</v>
      </c>
      <c r="F120" s="323">
        <f>'[1]Factores expansión_bosques'!$C$21</f>
        <v>0.28689999999999999</v>
      </c>
      <c r="G120" s="313" t="e">
        <f>E120*(1+F120)</f>
        <v>#DIV/0!</v>
      </c>
      <c r="H120" s="312">
        <f>'[1]Factores emisión'!$B$5</f>
        <v>0.47</v>
      </c>
      <c r="I120" s="340">
        <f t="shared" si="4"/>
        <v>0</v>
      </c>
      <c r="J120" s="340">
        <f t="shared" si="4"/>
        <v>0</v>
      </c>
    </row>
    <row r="121" spans="1:10" x14ac:dyDescent="0.25">
      <c r="A121" s="785"/>
      <c r="B121" s="786"/>
      <c r="C121" s="316" t="s">
        <v>370</v>
      </c>
      <c r="D121" s="340">
        <f>D244+D306+D368+D430+D492+D554+D616+D678+D740+D802+D864+D926+D988+D1050+D1112+D1174</f>
        <v>0</v>
      </c>
      <c r="E121" s="340"/>
      <c r="F121" s="323"/>
      <c r="G121" s="313">
        <f>E121*(1+F121)</f>
        <v>0</v>
      </c>
      <c r="H121" s="312">
        <f>'[1]Factores emisión'!$B$5</f>
        <v>0.47</v>
      </c>
      <c r="I121" s="340">
        <f t="shared" si="4"/>
        <v>0</v>
      </c>
      <c r="J121" s="340">
        <f t="shared" si="4"/>
        <v>0</v>
      </c>
    </row>
    <row r="122" spans="1:10" x14ac:dyDescent="0.25">
      <c r="A122" s="785"/>
      <c r="B122" s="786"/>
      <c r="C122" s="307" t="s">
        <v>371</v>
      </c>
      <c r="D122" s="322">
        <f>D113+D116</f>
        <v>0</v>
      </c>
      <c r="E122" s="327"/>
      <c r="F122" s="341"/>
      <c r="G122" s="342"/>
      <c r="H122" s="342"/>
      <c r="I122" s="343">
        <f>SUM(I117:I121)</f>
        <v>0</v>
      </c>
      <c r="J122" s="308">
        <f>J113+J116</f>
        <v>0</v>
      </c>
    </row>
    <row r="123" spans="1:10" x14ac:dyDescent="0.25">
      <c r="A123" s="329" t="s">
        <v>91</v>
      </c>
      <c r="B123" s="330"/>
      <c r="C123" s="331"/>
      <c r="D123" s="324">
        <f>D82+D92+D102+D112+D122</f>
        <v>0</v>
      </c>
      <c r="E123" s="332"/>
      <c r="F123" s="333"/>
      <c r="G123" s="333"/>
      <c r="H123" s="333"/>
      <c r="I123" s="324">
        <f>I82+I92+I102+I112+I122</f>
        <v>0</v>
      </c>
      <c r="J123" s="328" t="e">
        <f>J82+J92+J102+J112+J122</f>
        <v>#VALUE!</v>
      </c>
    </row>
    <row r="124" spans="1:10" x14ac:dyDescent="0.25">
      <c r="A124" s="292" t="s">
        <v>216</v>
      </c>
      <c r="D124" s="334"/>
      <c r="E124" s="334"/>
    </row>
    <row r="125" spans="1:10" x14ac:dyDescent="0.25">
      <c r="A125" s="774" t="s">
        <v>23</v>
      </c>
      <c r="B125" s="774"/>
      <c r="C125" s="775">
        <f>Presentación!$C$3</f>
        <v>1990</v>
      </c>
      <c r="D125" s="775"/>
      <c r="E125" s="775"/>
      <c r="F125" s="775"/>
      <c r="G125" s="775"/>
      <c r="H125" s="775"/>
      <c r="I125" s="775"/>
      <c r="J125" s="775"/>
    </row>
    <row r="126" spans="1:10" ht="12.75" customHeight="1" x14ac:dyDescent="0.25">
      <c r="A126" s="776" t="s">
        <v>24</v>
      </c>
      <c r="B126" s="776"/>
      <c r="C126" s="777" t="s">
        <v>93</v>
      </c>
      <c r="D126" s="777"/>
      <c r="E126" s="777"/>
      <c r="F126" s="777"/>
      <c r="G126" s="777"/>
      <c r="H126" s="777"/>
      <c r="I126" s="777"/>
      <c r="J126" s="777"/>
    </row>
    <row r="127" spans="1:10" ht="12.75" customHeight="1" x14ac:dyDescent="0.25">
      <c r="A127" s="776" t="s">
        <v>187</v>
      </c>
      <c r="B127" s="776"/>
      <c r="C127" s="778" t="s">
        <v>26</v>
      </c>
      <c r="D127" s="778"/>
      <c r="E127" s="778"/>
      <c r="F127" s="778"/>
      <c r="G127" s="778"/>
      <c r="H127" s="778"/>
      <c r="I127" s="778"/>
      <c r="J127" s="778"/>
    </row>
    <row r="128" spans="1:10" ht="12.75" customHeight="1" x14ac:dyDescent="0.25">
      <c r="A128" s="776" t="s">
        <v>27</v>
      </c>
      <c r="B128" s="776"/>
      <c r="C128" s="778" t="s">
        <v>368</v>
      </c>
      <c r="D128" s="778"/>
      <c r="E128" s="778"/>
      <c r="F128" s="778"/>
      <c r="G128" s="778"/>
      <c r="H128" s="778"/>
      <c r="I128" s="778"/>
      <c r="J128" s="778"/>
    </row>
    <row r="129" spans="1:10" ht="12.75" customHeight="1" x14ac:dyDescent="0.25">
      <c r="A129" s="776" t="s">
        <v>190</v>
      </c>
      <c r="B129" s="776"/>
      <c r="C129" s="778" t="s">
        <v>191</v>
      </c>
      <c r="D129" s="778"/>
      <c r="E129" s="778"/>
      <c r="F129" s="778"/>
      <c r="G129" s="778"/>
      <c r="H129" s="778"/>
      <c r="I129" s="778"/>
      <c r="J129" s="778"/>
    </row>
    <row r="130" spans="1:10" ht="18" customHeight="1" x14ac:dyDescent="0.25">
      <c r="A130" s="779" t="s">
        <v>33</v>
      </c>
      <c r="B130" s="779"/>
      <c r="C130" s="295"/>
      <c r="D130" s="296" t="s">
        <v>35</v>
      </c>
      <c r="E130" s="780" t="s">
        <v>36</v>
      </c>
      <c r="F130" s="780"/>
      <c r="G130" s="780"/>
      <c r="H130" s="780" t="s">
        <v>35</v>
      </c>
      <c r="I130" s="780"/>
      <c r="J130" s="780"/>
    </row>
    <row r="131" spans="1:10" ht="54.75" customHeight="1" x14ac:dyDescent="0.25">
      <c r="A131" s="781" t="s">
        <v>37</v>
      </c>
      <c r="B131" s="781"/>
      <c r="C131" s="782" t="s">
        <v>38</v>
      </c>
      <c r="D131" s="298" t="s">
        <v>192</v>
      </c>
      <c r="E131" s="299" t="s">
        <v>193</v>
      </c>
      <c r="F131" s="298" t="s">
        <v>194</v>
      </c>
      <c r="G131" s="298" t="s">
        <v>195</v>
      </c>
      <c r="H131" s="298" t="s">
        <v>43</v>
      </c>
      <c r="I131" s="299" t="s">
        <v>196</v>
      </c>
      <c r="J131" s="299" t="s">
        <v>196</v>
      </c>
    </row>
    <row r="132" spans="1:10" ht="21" customHeight="1" x14ac:dyDescent="0.25">
      <c r="A132" s="782" t="s">
        <v>197</v>
      </c>
      <c r="B132" s="782" t="s">
        <v>47</v>
      </c>
      <c r="C132" s="782"/>
      <c r="D132" s="298" t="s">
        <v>48</v>
      </c>
      <c r="E132" s="300" t="s">
        <v>198</v>
      </c>
      <c r="F132" s="298" t="s">
        <v>199</v>
      </c>
      <c r="G132" s="298" t="s">
        <v>200</v>
      </c>
      <c r="H132" s="298" t="s">
        <v>51</v>
      </c>
      <c r="I132" s="299" t="s">
        <v>201</v>
      </c>
      <c r="J132" s="299" t="s">
        <v>202</v>
      </c>
    </row>
    <row r="133" spans="1:10" ht="47.25" customHeight="1" x14ac:dyDescent="0.25">
      <c r="A133" s="782"/>
      <c r="B133" s="782"/>
      <c r="C133" s="782"/>
      <c r="D133" s="301" t="s">
        <v>54</v>
      </c>
      <c r="E133" s="301" t="s">
        <v>55</v>
      </c>
      <c r="F133" s="298" t="s">
        <v>203</v>
      </c>
      <c r="G133" s="302" t="s">
        <v>204</v>
      </c>
      <c r="H133" s="298" t="s">
        <v>205</v>
      </c>
      <c r="I133" s="303" t="s">
        <v>206</v>
      </c>
      <c r="J133" s="299" t="s">
        <v>207</v>
      </c>
    </row>
    <row r="134" spans="1:10" x14ac:dyDescent="0.25">
      <c r="A134" s="782"/>
      <c r="B134" s="782"/>
      <c r="C134" s="782"/>
      <c r="D134" s="304" t="s">
        <v>61</v>
      </c>
      <c r="E134" s="305" t="s">
        <v>208</v>
      </c>
      <c r="F134" s="305" t="s">
        <v>63</v>
      </c>
      <c r="G134" s="304" t="s">
        <v>209</v>
      </c>
      <c r="H134" s="304" t="s">
        <v>65</v>
      </c>
      <c r="I134" s="306" t="s">
        <v>210</v>
      </c>
      <c r="J134" s="306" t="s">
        <v>210</v>
      </c>
    </row>
    <row r="135" spans="1:10" ht="12.75" customHeight="1" x14ac:dyDescent="0.25">
      <c r="A135" s="783" t="s">
        <v>310</v>
      </c>
      <c r="B135" s="784" t="s">
        <v>68</v>
      </c>
      <c r="C135" s="307" t="s">
        <v>214</v>
      </c>
      <c r="D135" s="308">
        <f>SUM(D136:D137)</f>
        <v>0</v>
      </c>
      <c r="E135" s="308"/>
      <c r="F135" s="308"/>
      <c r="G135" s="308"/>
      <c r="H135" s="308"/>
      <c r="I135" s="308">
        <f>SUM(I136:I137)</f>
        <v>0</v>
      </c>
      <c r="J135" s="308">
        <f>SUM(J136:J137)</f>
        <v>0</v>
      </c>
    </row>
    <row r="136" spans="1:10" x14ac:dyDescent="0.25">
      <c r="A136" s="783"/>
      <c r="B136" s="784"/>
      <c r="C136" s="309" t="s">
        <v>214</v>
      </c>
      <c r="D136" s="317">
        <f>D12-D74</f>
        <v>0</v>
      </c>
      <c r="E136" s="326"/>
      <c r="F136" s="312"/>
      <c r="G136" s="325"/>
      <c r="H136" s="312"/>
      <c r="I136" s="315"/>
      <c r="J136" s="315"/>
    </row>
    <row r="137" spans="1:10" x14ac:dyDescent="0.25">
      <c r="A137" s="783"/>
      <c r="B137" s="784"/>
      <c r="C137" s="316"/>
      <c r="D137" s="317"/>
      <c r="E137" s="311"/>
      <c r="F137" s="318"/>
      <c r="G137" s="313"/>
      <c r="H137" s="312"/>
      <c r="I137" s="314"/>
      <c r="J137" s="315"/>
    </row>
    <row r="138" spans="1:10" x14ac:dyDescent="0.25">
      <c r="A138" s="783"/>
      <c r="B138" s="784"/>
      <c r="C138" s="307" t="s">
        <v>215</v>
      </c>
      <c r="D138" s="322">
        <f>SUM(D139:D143)</f>
        <v>0</v>
      </c>
      <c r="E138" s="320"/>
      <c r="F138" s="321"/>
      <c r="G138" s="321"/>
      <c r="H138" s="321"/>
      <c r="I138" s="322" t="e">
        <f>SUM(I139:I143)</f>
        <v>#DIV/0!</v>
      </c>
      <c r="J138" s="322">
        <f>SUM(J139:J143)</f>
        <v>0</v>
      </c>
    </row>
    <row r="139" spans="1:10" x14ac:dyDescent="0.25">
      <c r="A139" s="783"/>
      <c r="B139" s="784"/>
      <c r="C139" s="309" t="s">
        <v>86</v>
      </c>
      <c r="D139" s="317">
        <f>D15-D77</f>
        <v>0</v>
      </c>
      <c r="E139" s="325"/>
      <c r="F139" s="325"/>
      <c r="G139" s="325"/>
      <c r="H139" s="325"/>
      <c r="I139" s="317" t="e">
        <f t="shared" ref="I139:J143" si="5">I15-I77</f>
        <v>#DIV/0!</v>
      </c>
      <c r="J139" s="317">
        <f t="shared" si="5"/>
        <v>0</v>
      </c>
    </row>
    <row r="140" spans="1:10" x14ac:dyDescent="0.25">
      <c r="A140" s="783"/>
      <c r="B140" s="784"/>
      <c r="C140" s="316" t="s">
        <v>369</v>
      </c>
      <c r="D140" s="317">
        <f>D16-D78</f>
        <v>0</v>
      </c>
      <c r="E140" s="313"/>
      <c r="F140" s="313"/>
      <c r="G140" s="313"/>
      <c r="H140" s="313"/>
      <c r="I140" s="317" t="e">
        <f t="shared" si="5"/>
        <v>#DIV/0!</v>
      </c>
      <c r="J140" s="317">
        <f t="shared" si="5"/>
        <v>0</v>
      </c>
    </row>
    <row r="141" spans="1:10" x14ac:dyDescent="0.25">
      <c r="A141" s="783"/>
      <c r="B141" s="784"/>
      <c r="C141" s="316" t="s">
        <v>88</v>
      </c>
      <c r="D141" s="317">
        <f>D17-D79</f>
        <v>0</v>
      </c>
      <c r="E141" s="313"/>
      <c r="F141" s="313"/>
      <c r="G141" s="313"/>
      <c r="H141" s="313"/>
      <c r="I141" s="317" t="e">
        <f t="shared" si="5"/>
        <v>#DIV/0!</v>
      </c>
      <c r="J141" s="317">
        <f t="shared" si="5"/>
        <v>0</v>
      </c>
    </row>
    <row r="142" spans="1:10" x14ac:dyDescent="0.25">
      <c r="A142" s="783"/>
      <c r="B142" s="784"/>
      <c r="C142" s="316" t="s">
        <v>89</v>
      </c>
      <c r="D142" s="317">
        <f>D18-D80</f>
        <v>0</v>
      </c>
      <c r="E142" s="313"/>
      <c r="F142" s="313"/>
      <c r="G142" s="313"/>
      <c r="H142" s="313"/>
      <c r="I142" s="317" t="e">
        <f t="shared" si="5"/>
        <v>#DIV/0!</v>
      </c>
      <c r="J142" s="317">
        <f t="shared" si="5"/>
        <v>0</v>
      </c>
    </row>
    <row r="143" spans="1:10" x14ac:dyDescent="0.25">
      <c r="A143" s="783"/>
      <c r="B143" s="784"/>
      <c r="C143" s="316" t="s">
        <v>370</v>
      </c>
      <c r="D143" s="317">
        <f>D19-D81</f>
        <v>0</v>
      </c>
      <c r="E143" s="313"/>
      <c r="F143" s="313"/>
      <c r="G143" s="313"/>
      <c r="H143" s="313"/>
      <c r="I143" s="317">
        <f t="shared" si="5"/>
        <v>0</v>
      </c>
      <c r="J143" s="317">
        <f t="shared" si="5"/>
        <v>0</v>
      </c>
    </row>
    <row r="144" spans="1:10" x14ac:dyDescent="0.25">
      <c r="A144" s="783"/>
      <c r="B144" s="784"/>
      <c r="C144" s="307" t="s">
        <v>371</v>
      </c>
      <c r="D144" s="322">
        <f>D135+D138</f>
        <v>0</v>
      </c>
      <c r="E144" s="320"/>
      <c r="F144" s="321"/>
      <c r="G144" s="321"/>
      <c r="H144" s="321"/>
      <c r="I144" s="308" t="e">
        <f>I135+I138</f>
        <v>#DIV/0!</v>
      </c>
      <c r="J144" s="308">
        <f>J135+J138</f>
        <v>0</v>
      </c>
    </row>
    <row r="145" spans="1:10" ht="12" customHeight="1" x14ac:dyDescent="0.25">
      <c r="A145" s="785" t="s">
        <v>313</v>
      </c>
      <c r="B145" s="786" t="s">
        <v>68</v>
      </c>
      <c r="C145" s="307" t="s">
        <v>214</v>
      </c>
      <c r="D145" s="308">
        <f>SUM(D146:D147)</f>
        <v>0</v>
      </c>
      <c r="E145" s="308"/>
      <c r="F145" s="308"/>
      <c r="G145" s="308"/>
      <c r="H145" s="308"/>
      <c r="I145" s="308">
        <f>SUM(I146:I147)</f>
        <v>0</v>
      </c>
      <c r="J145" s="308">
        <f>SUM(J146:J147)</f>
        <v>0</v>
      </c>
    </row>
    <row r="146" spans="1:10" x14ac:dyDescent="0.25">
      <c r="A146" s="785"/>
      <c r="B146" s="786"/>
      <c r="C146" s="309" t="s">
        <v>214</v>
      </c>
      <c r="D146" s="317">
        <f>D22-D84</f>
        <v>0</v>
      </c>
      <c r="E146" s="326"/>
      <c r="F146" s="312"/>
      <c r="G146" s="325"/>
      <c r="H146" s="312"/>
      <c r="I146" s="315"/>
      <c r="J146" s="315"/>
    </row>
    <row r="147" spans="1:10" x14ac:dyDescent="0.25">
      <c r="A147" s="785"/>
      <c r="B147" s="786"/>
      <c r="C147" s="316"/>
      <c r="D147" s="317"/>
      <c r="E147" s="311"/>
      <c r="F147" s="318"/>
      <c r="G147" s="313"/>
      <c r="H147" s="312"/>
      <c r="I147" s="314"/>
      <c r="J147" s="315"/>
    </row>
    <row r="148" spans="1:10" x14ac:dyDescent="0.25">
      <c r="A148" s="785"/>
      <c r="B148" s="786"/>
      <c r="C148" s="307" t="s">
        <v>215</v>
      </c>
      <c r="D148" s="322">
        <f>SUM(D149:D153)</f>
        <v>0</v>
      </c>
      <c r="E148" s="320"/>
      <c r="F148" s="321"/>
      <c r="G148" s="321"/>
      <c r="H148" s="321"/>
      <c r="I148" s="322" t="e">
        <f>SUM(I149:I153)</f>
        <v>#DIV/0!</v>
      </c>
      <c r="J148" s="322" t="e">
        <f>SUM(J149:J153)</f>
        <v>#VALUE!</v>
      </c>
    </row>
    <row r="149" spans="1:10" x14ac:dyDescent="0.25">
      <c r="A149" s="785"/>
      <c r="B149" s="786"/>
      <c r="C149" s="309" t="s">
        <v>86</v>
      </c>
      <c r="D149" s="317">
        <f>D25-D87</f>
        <v>0</v>
      </c>
      <c r="E149" s="325"/>
      <c r="F149" s="325"/>
      <c r="G149" s="325"/>
      <c r="H149" s="325"/>
      <c r="I149" s="317" t="e">
        <f t="shared" ref="I149:J153" si="6">I25-I87</f>
        <v>#DIV/0!</v>
      </c>
      <c r="J149" s="317" t="e">
        <f t="shared" si="6"/>
        <v>#VALUE!</v>
      </c>
    </row>
    <row r="150" spans="1:10" x14ac:dyDescent="0.25">
      <c r="A150" s="785"/>
      <c r="B150" s="786"/>
      <c r="C150" s="316" t="s">
        <v>369</v>
      </c>
      <c r="D150" s="317">
        <f>D26-D88</f>
        <v>0</v>
      </c>
      <c r="E150" s="313"/>
      <c r="F150" s="313"/>
      <c r="G150" s="313"/>
      <c r="H150" s="313"/>
      <c r="I150" s="317" t="e">
        <f t="shared" si="6"/>
        <v>#DIV/0!</v>
      </c>
      <c r="J150" s="317">
        <f t="shared" si="6"/>
        <v>0</v>
      </c>
    </row>
    <row r="151" spans="1:10" x14ac:dyDescent="0.25">
      <c r="A151" s="785"/>
      <c r="B151" s="786"/>
      <c r="C151" s="316" t="s">
        <v>88</v>
      </c>
      <c r="D151" s="317">
        <f>D27-D89</f>
        <v>0</v>
      </c>
      <c r="E151" s="313"/>
      <c r="F151" s="313"/>
      <c r="G151" s="313"/>
      <c r="H151" s="313"/>
      <c r="I151" s="317" t="e">
        <f t="shared" si="6"/>
        <v>#DIV/0!</v>
      </c>
      <c r="J151" s="317">
        <f t="shared" si="6"/>
        <v>0</v>
      </c>
    </row>
    <row r="152" spans="1:10" x14ac:dyDescent="0.25">
      <c r="A152" s="785"/>
      <c r="B152" s="786"/>
      <c r="C152" s="316" t="s">
        <v>89</v>
      </c>
      <c r="D152" s="317">
        <f>D28-D90</f>
        <v>0</v>
      </c>
      <c r="E152" s="313"/>
      <c r="F152" s="313"/>
      <c r="G152" s="313"/>
      <c r="H152" s="313"/>
      <c r="I152" s="317" t="e">
        <f t="shared" si="6"/>
        <v>#DIV/0!</v>
      </c>
      <c r="J152" s="317">
        <f t="shared" si="6"/>
        <v>0</v>
      </c>
    </row>
    <row r="153" spans="1:10" x14ac:dyDescent="0.25">
      <c r="A153" s="785"/>
      <c r="B153" s="786"/>
      <c r="C153" s="316" t="s">
        <v>370</v>
      </c>
      <c r="D153" s="317">
        <f>D29-D91</f>
        <v>0</v>
      </c>
      <c r="E153" s="313"/>
      <c r="F153" s="313"/>
      <c r="G153" s="313"/>
      <c r="H153" s="313"/>
      <c r="I153" s="317">
        <f t="shared" si="6"/>
        <v>0</v>
      </c>
      <c r="J153" s="317">
        <f t="shared" si="6"/>
        <v>0</v>
      </c>
    </row>
    <row r="154" spans="1:10" x14ac:dyDescent="0.25">
      <c r="A154" s="785"/>
      <c r="B154" s="786"/>
      <c r="C154" s="307" t="s">
        <v>371</v>
      </c>
      <c r="D154" s="322">
        <f>SUM(D149:D153)</f>
        <v>0</v>
      </c>
      <c r="E154" s="320"/>
      <c r="F154" s="321"/>
      <c r="G154" s="321"/>
      <c r="H154" s="321"/>
      <c r="I154" s="308" t="e">
        <f>SUM(I149:I153)</f>
        <v>#DIV/0!</v>
      </c>
      <c r="J154" s="324" t="e">
        <f>SUM(J149:J153)</f>
        <v>#VALUE!</v>
      </c>
    </row>
    <row r="155" spans="1:10" ht="12" customHeight="1" x14ac:dyDescent="0.25">
      <c r="A155" s="785" t="s">
        <v>314</v>
      </c>
      <c r="B155" s="786" t="s">
        <v>68</v>
      </c>
      <c r="C155" s="307" t="s">
        <v>214</v>
      </c>
      <c r="D155" s="308">
        <f>SUM(D156:D157)</f>
        <v>0</v>
      </c>
      <c r="E155" s="308"/>
      <c r="F155" s="308"/>
      <c r="G155" s="308"/>
      <c r="H155" s="308"/>
      <c r="I155" s="308">
        <f>SUM(I156:I157)</f>
        <v>0</v>
      </c>
      <c r="J155" s="308">
        <f>SUM(J156:J157)</f>
        <v>0</v>
      </c>
    </row>
    <row r="156" spans="1:10" x14ac:dyDescent="0.25">
      <c r="A156" s="785"/>
      <c r="B156" s="786"/>
      <c r="C156" s="309" t="s">
        <v>214</v>
      </c>
      <c r="D156" s="317">
        <f>D32-D94</f>
        <v>0</v>
      </c>
      <c r="E156" s="326"/>
      <c r="F156" s="312"/>
      <c r="G156" s="325"/>
      <c r="H156" s="312"/>
      <c r="I156" s="315"/>
      <c r="J156" s="315"/>
    </row>
    <row r="157" spans="1:10" x14ac:dyDescent="0.25">
      <c r="A157" s="785"/>
      <c r="B157" s="786"/>
      <c r="C157" s="316"/>
      <c r="D157" s="317"/>
      <c r="E157" s="311"/>
      <c r="F157" s="318"/>
      <c r="G157" s="313"/>
      <c r="H157" s="312"/>
      <c r="I157" s="314"/>
      <c r="J157" s="315"/>
    </row>
    <row r="158" spans="1:10" x14ac:dyDescent="0.25">
      <c r="A158" s="785"/>
      <c r="B158" s="786"/>
      <c r="C158" s="307" t="s">
        <v>215</v>
      </c>
      <c r="D158" s="322">
        <f>SUM(D159:D163)</f>
        <v>0</v>
      </c>
      <c r="E158" s="320"/>
      <c r="F158" s="321"/>
      <c r="G158" s="321"/>
      <c r="H158" s="321"/>
      <c r="I158" s="322" t="e">
        <f>SUM(I159:I163)</f>
        <v>#DIV/0!</v>
      </c>
      <c r="J158" s="322">
        <f>SUM(J159:J163)</f>
        <v>0</v>
      </c>
    </row>
    <row r="159" spans="1:10" x14ac:dyDescent="0.25">
      <c r="A159" s="785"/>
      <c r="B159" s="786"/>
      <c r="C159" s="309" t="s">
        <v>86</v>
      </c>
      <c r="D159" s="317">
        <f>D35-D97</f>
        <v>0</v>
      </c>
      <c r="E159" s="325"/>
      <c r="F159" s="325"/>
      <c r="G159" s="325"/>
      <c r="H159" s="325"/>
      <c r="I159" s="317" t="e">
        <f t="shared" ref="I159:J163" si="7">I35-I97</f>
        <v>#DIV/0!</v>
      </c>
      <c r="J159" s="317">
        <f t="shared" si="7"/>
        <v>0</v>
      </c>
    </row>
    <row r="160" spans="1:10" x14ac:dyDescent="0.25">
      <c r="A160" s="785"/>
      <c r="B160" s="786"/>
      <c r="C160" s="316" t="s">
        <v>369</v>
      </c>
      <c r="D160" s="317">
        <f>D36-D98</f>
        <v>0</v>
      </c>
      <c r="E160" s="313"/>
      <c r="F160" s="313"/>
      <c r="G160" s="313"/>
      <c r="H160" s="313"/>
      <c r="I160" s="317" t="e">
        <f t="shared" si="7"/>
        <v>#DIV/0!</v>
      </c>
      <c r="J160" s="317">
        <f t="shared" si="7"/>
        <v>0</v>
      </c>
    </row>
    <row r="161" spans="1:10" x14ac:dyDescent="0.25">
      <c r="A161" s="785"/>
      <c r="B161" s="786"/>
      <c r="C161" s="316" t="s">
        <v>88</v>
      </c>
      <c r="D161" s="317">
        <f>D37-D99</f>
        <v>0</v>
      </c>
      <c r="E161" s="313"/>
      <c r="F161" s="313"/>
      <c r="G161" s="313"/>
      <c r="H161" s="313"/>
      <c r="I161" s="317" t="e">
        <f t="shared" si="7"/>
        <v>#DIV/0!</v>
      </c>
      <c r="J161" s="317">
        <f t="shared" si="7"/>
        <v>0</v>
      </c>
    </row>
    <row r="162" spans="1:10" x14ac:dyDescent="0.25">
      <c r="A162" s="785"/>
      <c r="B162" s="786"/>
      <c r="C162" s="316" t="s">
        <v>89</v>
      </c>
      <c r="D162" s="317">
        <f>D38-D100</f>
        <v>0</v>
      </c>
      <c r="E162" s="313"/>
      <c r="F162" s="313"/>
      <c r="G162" s="313"/>
      <c r="H162" s="313"/>
      <c r="I162" s="317" t="e">
        <f t="shared" si="7"/>
        <v>#DIV/0!</v>
      </c>
      <c r="J162" s="317">
        <f t="shared" si="7"/>
        <v>0</v>
      </c>
    </row>
    <row r="163" spans="1:10" x14ac:dyDescent="0.25">
      <c r="A163" s="785"/>
      <c r="B163" s="786"/>
      <c r="C163" s="316" t="s">
        <v>370</v>
      </c>
      <c r="D163" s="317">
        <f>D39-D101</f>
        <v>0</v>
      </c>
      <c r="E163" s="313"/>
      <c r="F163" s="313"/>
      <c r="G163" s="313"/>
      <c r="H163" s="313"/>
      <c r="I163" s="317">
        <f t="shared" si="7"/>
        <v>0</v>
      </c>
      <c r="J163" s="317">
        <f t="shared" si="7"/>
        <v>0</v>
      </c>
    </row>
    <row r="164" spans="1:10" x14ac:dyDescent="0.25">
      <c r="A164" s="785"/>
      <c r="B164" s="786"/>
      <c r="C164" s="307" t="s">
        <v>371</v>
      </c>
      <c r="D164" s="322">
        <f>SUM(D159:D163)</f>
        <v>0</v>
      </c>
      <c r="E164" s="320"/>
      <c r="F164" s="321"/>
      <c r="G164" s="321"/>
      <c r="H164" s="321"/>
      <c r="I164" s="308" t="e">
        <f>SUM(I159:I163)</f>
        <v>#DIV/0!</v>
      </c>
      <c r="J164" s="324">
        <f>SUM(J159:J163)</f>
        <v>0</v>
      </c>
    </row>
    <row r="165" spans="1:10" ht="12" customHeight="1" x14ac:dyDescent="0.25">
      <c r="A165" s="785" t="s">
        <v>315</v>
      </c>
      <c r="B165" s="786" t="s">
        <v>68</v>
      </c>
      <c r="C165" s="307" t="s">
        <v>214</v>
      </c>
      <c r="D165" s="308">
        <f>SUM(D166:D167)</f>
        <v>0</v>
      </c>
      <c r="E165" s="308"/>
      <c r="F165" s="308"/>
      <c r="G165" s="308"/>
      <c r="H165" s="308"/>
      <c r="I165" s="308">
        <f>SUM(I166:I167)</f>
        <v>0</v>
      </c>
      <c r="J165" s="308">
        <f>SUM(J166:J167)</f>
        <v>0</v>
      </c>
    </row>
    <row r="166" spans="1:10" x14ac:dyDescent="0.25">
      <c r="A166" s="785"/>
      <c r="B166" s="786"/>
      <c r="C166" s="309" t="s">
        <v>214</v>
      </c>
      <c r="D166" s="317">
        <f>D42-D104</f>
        <v>0</v>
      </c>
      <c r="E166" s="326"/>
      <c r="F166" s="312"/>
      <c r="G166" s="325"/>
      <c r="H166" s="312"/>
      <c r="I166" s="315"/>
      <c r="J166" s="315"/>
    </row>
    <row r="167" spans="1:10" x14ac:dyDescent="0.25">
      <c r="A167" s="785"/>
      <c r="B167" s="786"/>
      <c r="C167" s="316"/>
      <c r="D167" s="317"/>
      <c r="E167" s="311"/>
      <c r="F167" s="318"/>
      <c r="G167" s="313"/>
      <c r="H167" s="312"/>
      <c r="I167" s="314"/>
      <c r="J167" s="315"/>
    </row>
    <row r="168" spans="1:10" x14ac:dyDescent="0.25">
      <c r="A168" s="785"/>
      <c r="B168" s="786"/>
      <c r="C168" s="307" t="s">
        <v>215</v>
      </c>
      <c r="D168" s="322">
        <f>SUM(D169:D173)</f>
        <v>0</v>
      </c>
      <c r="E168" s="320"/>
      <c r="F168" s="321"/>
      <c r="G168" s="321"/>
      <c r="H168" s="321"/>
      <c r="I168" s="322">
        <f>SUM(I169:I173)</f>
        <v>0</v>
      </c>
      <c r="J168" s="322">
        <f>SUM(J169:J173)</f>
        <v>0</v>
      </c>
    </row>
    <row r="169" spans="1:10" x14ac:dyDescent="0.25">
      <c r="A169" s="785"/>
      <c r="B169" s="786"/>
      <c r="C169" s="309" t="s">
        <v>86</v>
      </c>
      <c r="D169" s="317">
        <f>D45-D107</f>
        <v>0</v>
      </c>
      <c r="E169" s="325"/>
      <c r="F169" s="325"/>
      <c r="G169" s="325"/>
      <c r="H169" s="325"/>
      <c r="I169" s="317">
        <f t="shared" ref="I169:J173" si="8">I45-I107</f>
        <v>0</v>
      </c>
      <c r="J169" s="317">
        <f t="shared" si="8"/>
        <v>0</v>
      </c>
    </row>
    <row r="170" spans="1:10" x14ac:dyDescent="0.25">
      <c r="A170" s="785"/>
      <c r="B170" s="786"/>
      <c r="C170" s="316" t="s">
        <v>369</v>
      </c>
      <c r="D170" s="317">
        <f>D46-D108</f>
        <v>0</v>
      </c>
      <c r="E170" s="313"/>
      <c r="F170" s="313"/>
      <c r="G170" s="313"/>
      <c r="H170" s="313"/>
      <c r="I170" s="317">
        <f t="shared" si="8"/>
        <v>0</v>
      </c>
      <c r="J170" s="317">
        <f t="shared" si="8"/>
        <v>0</v>
      </c>
    </row>
    <row r="171" spans="1:10" x14ac:dyDescent="0.25">
      <c r="A171" s="785"/>
      <c r="B171" s="786"/>
      <c r="C171" s="316" t="s">
        <v>88</v>
      </c>
      <c r="D171" s="317">
        <f>D47-D109</f>
        <v>0</v>
      </c>
      <c r="E171" s="313"/>
      <c r="F171" s="313"/>
      <c r="G171" s="313"/>
      <c r="H171" s="313"/>
      <c r="I171" s="317">
        <f t="shared" si="8"/>
        <v>0</v>
      </c>
      <c r="J171" s="317">
        <f t="shared" si="8"/>
        <v>0</v>
      </c>
    </row>
    <row r="172" spans="1:10" x14ac:dyDescent="0.25">
      <c r="A172" s="785"/>
      <c r="B172" s="786"/>
      <c r="C172" s="316" t="s">
        <v>89</v>
      </c>
      <c r="D172" s="317">
        <f>D48-D110</f>
        <v>0</v>
      </c>
      <c r="E172" s="313"/>
      <c r="F172" s="313"/>
      <c r="G172" s="313"/>
      <c r="H172" s="313"/>
      <c r="I172" s="317">
        <f t="shared" si="8"/>
        <v>0</v>
      </c>
      <c r="J172" s="317">
        <f t="shared" si="8"/>
        <v>0</v>
      </c>
    </row>
    <row r="173" spans="1:10" x14ac:dyDescent="0.25">
      <c r="A173" s="785"/>
      <c r="B173" s="786"/>
      <c r="C173" s="316" t="s">
        <v>370</v>
      </c>
      <c r="D173" s="317">
        <f>D49-D111</f>
        <v>0</v>
      </c>
      <c r="E173" s="313"/>
      <c r="F173" s="313"/>
      <c r="G173" s="313"/>
      <c r="H173" s="313"/>
      <c r="I173" s="317">
        <f t="shared" si="8"/>
        <v>0</v>
      </c>
      <c r="J173" s="317">
        <f t="shared" si="8"/>
        <v>0</v>
      </c>
    </row>
    <row r="174" spans="1:10" x14ac:dyDescent="0.25">
      <c r="A174" s="785"/>
      <c r="B174" s="786"/>
      <c r="C174" s="307" t="s">
        <v>371</v>
      </c>
      <c r="D174" s="322">
        <f>SUM(D169:D173)</f>
        <v>0</v>
      </c>
      <c r="E174" s="320"/>
      <c r="F174" s="321"/>
      <c r="G174" s="321"/>
      <c r="H174" s="321"/>
      <c r="I174" s="308">
        <f>SUM(I169:I173)</f>
        <v>0</v>
      </c>
      <c r="J174" s="308">
        <f>SUM(J169:J173)</f>
        <v>0</v>
      </c>
    </row>
    <row r="175" spans="1:10" ht="12" customHeight="1" x14ac:dyDescent="0.25">
      <c r="A175" s="785" t="s">
        <v>316</v>
      </c>
      <c r="B175" s="786" t="s">
        <v>68</v>
      </c>
      <c r="C175" s="307" t="s">
        <v>214</v>
      </c>
      <c r="D175" s="308">
        <f>SUM(D176:D177)</f>
        <v>0</v>
      </c>
      <c r="E175" s="308"/>
      <c r="F175" s="308"/>
      <c r="G175" s="308"/>
      <c r="H175" s="308"/>
      <c r="I175" s="308">
        <f>SUM(I176:I177)</f>
        <v>0</v>
      </c>
      <c r="J175" s="308">
        <f>SUM(J176:J177)</f>
        <v>0</v>
      </c>
    </row>
    <row r="176" spans="1:10" x14ac:dyDescent="0.25">
      <c r="A176" s="785"/>
      <c r="B176" s="786"/>
      <c r="C176" s="309" t="s">
        <v>214</v>
      </c>
      <c r="D176" s="317">
        <f>D52-D114</f>
        <v>0</v>
      </c>
      <c r="E176" s="326"/>
      <c r="F176" s="312"/>
      <c r="G176" s="325"/>
      <c r="H176" s="312"/>
      <c r="I176" s="315"/>
      <c r="J176" s="315"/>
    </row>
    <row r="177" spans="1:13" x14ac:dyDescent="0.25">
      <c r="A177" s="785"/>
      <c r="B177" s="786"/>
      <c r="C177" s="316"/>
      <c r="D177" s="317"/>
      <c r="E177" s="311"/>
      <c r="F177" s="318"/>
      <c r="G177" s="313"/>
      <c r="H177" s="312"/>
      <c r="I177" s="314"/>
      <c r="J177" s="315"/>
    </row>
    <row r="178" spans="1:13" x14ac:dyDescent="0.25">
      <c r="A178" s="785"/>
      <c r="B178" s="786"/>
      <c r="C178" s="307" t="s">
        <v>215</v>
      </c>
      <c r="D178" s="322">
        <f>SUM(D179:D183)</f>
        <v>0</v>
      </c>
      <c r="E178" s="320"/>
      <c r="F178" s="321"/>
      <c r="G178" s="321"/>
      <c r="H178" s="321"/>
      <c r="I178" s="322" t="e">
        <f>SUM(I179:I183)</f>
        <v>#DIV/0!</v>
      </c>
      <c r="J178" s="322">
        <f>SUM(J179:J183)</f>
        <v>0</v>
      </c>
    </row>
    <row r="179" spans="1:13" ht="12.75" customHeight="1" x14ac:dyDescent="0.25">
      <c r="A179" s="785"/>
      <c r="B179" s="786"/>
      <c r="C179" s="309" t="s">
        <v>86</v>
      </c>
      <c r="D179" s="317">
        <f>D55-D117</f>
        <v>0</v>
      </c>
      <c r="E179" s="325"/>
      <c r="F179" s="325"/>
      <c r="G179" s="325"/>
      <c r="H179" s="325"/>
      <c r="I179" s="325" t="e">
        <f t="shared" ref="I179:J183" si="9">I55-I117</f>
        <v>#DIV/0!</v>
      </c>
      <c r="J179" s="325">
        <f t="shared" si="9"/>
        <v>0</v>
      </c>
    </row>
    <row r="180" spans="1:13" x14ac:dyDescent="0.25">
      <c r="A180" s="785"/>
      <c r="B180" s="786"/>
      <c r="C180" s="316" t="s">
        <v>369</v>
      </c>
      <c r="D180" s="317">
        <f>D56-D118</f>
        <v>0</v>
      </c>
      <c r="E180" s="313"/>
      <c r="F180" s="313"/>
      <c r="G180" s="313"/>
      <c r="H180" s="313"/>
      <c r="I180" s="313" t="e">
        <f t="shared" si="9"/>
        <v>#DIV/0!</v>
      </c>
      <c r="J180" s="313">
        <f t="shared" si="9"/>
        <v>0</v>
      </c>
    </row>
    <row r="181" spans="1:13" x14ac:dyDescent="0.25">
      <c r="A181" s="785"/>
      <c r="B181" s="786"/>
      <c r="C181" s="316" t="s">
        <v>88</v>
      </c>
      <c r="D181" s="317">
        <f>D57-D119</f>
        <v>0</v>
      </c>
      <c r="E181" s="313"/>
      <c r="F181" s="313"/>
      <c r="G181" s="313"/>
      <c r="H181" s="313"/>
      <c r="I181" s="313" t="e">
        <f t="shared" si="9"/>
        <v>#DIV/0!</v>
      </c>
      <c r="J181" s="313">
        <f t="shared" si="9"/>
        <v>0</v>
      </c>
    </row>
    <row r="182" spans="1:13" x14ac:dyDescent="0.25">
      <c r="A182" s="785"/>
      <c r="B182" s="786"/>
      <c r="C182" s="316" t="s">
        <v>89</v>
      </c>
      <c r="D182" s="317">
        <f>D58-D120</f>
        <v>0</v>
      </c>
      <c r="E182" s="313"/>
      <c r="F182" s="313"/>
      <c r="G182" s="313"/>
      <c r="H182" s="313"/>
      <c r="I182" s="313" t="e">
        <f t="shared" si="9"/>
        <v>#DIV/0!</v>
      </c>
      <c r="J182" s="313">
        <f t="shared" si="9"/>
        <v>0</v>
      </c>
    </row>
    <row r="183" spans="1:13" x14ac:dyDescent="0.25">
      <c r="A183" s="785"/>
      <c r="B183" s="786"/>
      <c r="C183" s="316" t="s">
        <v>370</v>
      </c>
      <c r="D183" s="317">
        <f>D59-D121</f>
        <v>0</v>
      </c>
      <c r="E183" s="313"/>
      <c r="F183" s="313"/>
      <c r="G183" s="313"/>
      <c r="H183" s="313"/>
      <c r="I183" s="313">
        <f t="shared" si="9"/>
        <v>0</v>
      </c>
      <c r="J183" s="313">
        <f t="shared" si="9"/>
        <v>0</v>
      </c>
    </row>
    <row r="184" spans="1:13" x14ac:dyDescent="0.25">
      <c r="A184" s="785"/>
      <c r="B184" s="786"/>
      <c r="C184" s="307" t="s">
        <v>371</v>
      </c>
      <c r="D184" s="322">
        <f>SUM(D179:D183)</f>
        <v>0</v>
      </c>
      <c r="E184" s="320"/>
      <c r="F184" s="321"/>
      <c r="G184" s="321"/>
      <c r="H184" s="321"/>
      <c r="I184" s="308" t="e">
        <f>SUM(I179:I183)</f>
        <v>#DIV/0!</v>
      </c>
      <c r="J184" s="308">
        <f>SUM(J179:J183)</f>
        <v>0</v>
      </c>
    </row>
    <row r="185" spans="1:13" x14ac:dyDescent="0.25">
      <c r="A185" s="329" t="s">
        <v>91</v>
      </c>
      <c r="B185" s="330"/>
      <c r="C185" s="331"/>
      <c r="D185" s="324">
        <f>D144+D154+D164+D174+D184</f>
        <v>0</v>
      </c>
      <c r="E185" s="332"/>
      <c r="F185" s="333"/>
      <c r="G185" s="333"/>
      <c r="H185" s="333"/>
      <c r="I185" s="324" t="e">
        <f>I144+I154+I164+I174+I184</f>
        <v>#DIV/0!</v>
      </c>
      <c r="J185" s="328" t="e">
        <f>J144+J154+J164+J174+J184</f>
        <v>#VALUE!</v>
      </c>
    </row>
    <row r="186" spans="1:13" x14ac:dyDescent="0.25">
      <c r="A186" s="774" t="s">
        <v>23</v>
      </c>
      <c r="B186" s="774"/>
      <c r="C186" s="775">
        <f>Presentación!$C$3</f>
        <v>1990</v>
      </c>
      <c r="D186" s="775"/>
      <c r="E186" s="775"/>
      <c r="F186" s="775"/>
      <c r="G186" s="775"/>
      <c r="H186" s="775"/>
      <c r="I186" s="775"/>
      <c r="J186" s="775"/>
    </row>
    <row r="187" spans="1:13" ht="12.75" customHeight="1" x14ac:dyDescent="0.25">
      <c r="A187" s="776" t="s">
        <v>24</v>
      </c>
      <c r="B187" s="776"/>
      <c r="C187" s="787" t="s">
        <v>94</v>
      </c>
      <c r="D187" s="787"/>
      <c r="E187" s="787"/>
      <c r="F187" s="787"/>
      <c r="G187" s="787"/>
      <c r="H187" s="787"/>
      <c r="I187" s="787"/>
      <c r="J187" s="787"/>
      <c r="L187" s="292">
        <v>15</v>
      </c>
      <c r="M187" s="292">
        <v>1</v>
      </c>
    </row>
    <row r="188" spans="1:13" ht="12.75" customHeight="1" x14ac:dyDescent="0.25">
      <c r="A188" s="788" t="s">
        <v>187</v>
      </c>
      <c r="B188" s="788"/>
      <c r="C188" s="778" t="s">
        <v>26</v>
      </c>
      <c r="D188" s="778"/>
      <c r="E188" s="778"/>
      <c r="F188" s="778"/>
      <c r="G188" s="778"/>
      <c r="H188" s="778"/>
      <c r="I188" s="778"/>
      <c r="J188" s="778"/>
      <c r="K188" s="344"/>
      <c r="M188" s="292">
        <v>2</v>
      </c>
    </row>
    <row r="189" spans="1:13" ht="12.75" customHeight="1" x14ac:dyDescent="0.25">
      <c r="A189" s="776" t="s">
        <v>27</v>
      </c>
      <c r="B189" s="776"/>
      <c r="C189" s="778" t="s">
        <v>368</v>
      </c>
      <c r="D189" s="778"/>
      <c r="E189" s="778"/>
      <c r="F189" s="778"/>
      <c r="G189" s="778"/>
      <c r="H189" s="778"/>
      <c r="I189" s="778"/>
      <c r="J189" s="778"/>
      <c r="M189" s="292">
        <v>3</v>
      </c>
    </row>
    <row r="190" spans="1:13" ht="12.75" customHeight="1" x14ac:dyDescent="0.25">
      <c r="A190" s="776" t="s">
        <v>190</v>
      </c>
      <c r="B190" s="776"/>
      <c r="C190" s="778" t="s">
        <v>191</v>
      </c>
      <c r="D190" s="778"/>
      <c r="E190" s="778"/>
      <c r="F190" s="778"/>
      <c r="G190" s="778"/>
      <c r="H190" s="778"/>
      <c r="I190" s="778"/>
      <c r="J190" s="778"/>
      <c r="M190" s="292">
        <v>4</v>
      </c>
    </row>
    <row r="191" spans="1:13" ht="17.25" customHeight="1" x14ac:dyDescent="0.25">
      <c r="A191" s="779" t="s">
        <v>33</v>
      </c>
      <c r="B191" s="779"/>
      <c r="C191" s="295"/>
      <c r="D191" s="296" t="s">
        <v>35</v>
      </c>
      <c r="E191" s="780" t="s">
        <v>36</v>
      </c>
      <c r="F191" s="780"/>
      <c r="G191" s="780"/>
      <c r="H191" s="780" t="s">
        <v>35</v>
      </c>
      <c r="I191" s="780"/>
      <c r="J191" s="780"/>
      <c r="M191" s="292">
        <v>5</v>
      </c>
    </row>
    <row r="192" spans="1:13" ht="45.75" customHeight="1" x14ac:dyDescent="0.25">
      <c r="A192" s="781" t="s">
        <v>37</v>
      </c>
      <c r="B192" s="781"/>
      <c r="C192" s="782" t="s">
        <v>38</v>
      </c>
      <c r="D192" s="298" t="s">
        <v>192</v>
      </c>
      <c r="E192" s="299" t="s">
        <v>193</v>
      </c>
      <c r="F192" s="298" t="s">
        <v>194</v>
      </c>
      <c r="G192" s="298" t="s">
        <v>195</v>
      </c>
      <c r="H192" s="298" t="s">
        <v>43</v>
      </c>
      <c r="I192" s="299" t="s">
        <v>196</v>
      </c>
      <c r="J192" s="299" t="s">
        <v>196</v>
      </c>
    </row>
    <row r="193" spans="1:14" ht="22.5" customHeight="1" x14ac:dyDescent="0.25">
      <c r="A193" s="782" t="s">
        <v>197</v>
      </c>
      <c r="B193" s="782" t="s">
        <v>47</v>
      </c>
      <c r="C193" s="782"/>
      <c r="D193" s="298" t="s">
        <v>48</v>
      </c>
      <c r="E193" s="300" t="s">
        <v>198</v>
      </c>
      <c r="F193" s="298" t="s">
        <v>199</v>
      </c>
      <c r="G193" s="298" t="s">
        <v>200</v>
      </c>
      <c r="H193" s="298" t="s">
        <v>51</v>
      </c>
      <c r="I193" s="299" t="s">
        <v>201</v>
      </c>
      <c r="J193" s="299" t="s">
        <v>202</v>
      </c>
    </row>
    <row r="194" spans="1:14" ht="47.25" customHeight="1" x14ac:dyDescent="0.25">
      <c r="A194" s="782"/>
      <c r="B194" s="782"/>
      <c r="C194" s="782"/>
      <c r="D194" s="301" t="s">
        <v>54</v>
      </c>
      <c r="E194" s="301" t="s">
        <v>55</v>
      </c>
      <c r="F194" s="298" t="s">
        <v>203</v>
      </c>
      <c r="G194" s="302" t="s">
        <v>204</v>
      </c>
      <c r="H194" s="298" t="s">
        <v>205</v>
      </c>
      <c r="I194" s="303" t="s">
        <v>206</v>
      </c>
      <c r="J194" s="299" t="s">
        <v>207</v>
      </c>
    </row>
    <row r="195" spans="1:14" x14ac:dyDescent="0.25">
      <c r="A195" s="782"/>
      <c r="B195" s="782"/>
      <c r="C195" s="782"/>
      <c r="D195" s="304" t="s">
        <v>61</v>
      </c>
      <c r="E195" s="305" t="s">
        <v>208</v>
      </c>
      <c r="F195" s="305" t="s">
        <v>63</v>
      </c>
      <c r="G195" s="304" t="s">
        <v>209</v>
      </c>
      <c r="H195" s="304" t="s">
        <v>65</v>
      </c>
      <c r="I195" s="306" t="s">
        <v>210</v>
      </c>
      <c r="J195" s="306" t="s">
        <v>210</v>
      </c>
    </row>
    <row r="196" spans="1:14" ht="12.75" customHeight="1" x14ac:dyDescent="0.25">
      <c r="A196" s="783" t="s">
        <v>310</v>
      </c>
      <c r="B196" s="784" t="s">
        <v>68</v>
      </c>
      <c r="C196" s="307" t="s">
        <v>214</v>
      </c>
      <c r="D196" s="308">
        <f>SUM(D197:D198)</f>
        <v>0</v>
      </c>
      <c r="E196" s="308"/>
      <c r="F196" s="308"/>
      <c r="G196" s="308"/>
      <c r="H196" s="308"/>
      <c r="I196" s="308">
        <f>SUM(I197:I198)</f>
        <v>0</v>
      </c>
      <c r="J196" s="308">
        <f>SUM(J197:J198)</f>
        <v>0</v>
      </c>
    </row>
    <row r="197" spans="1:14" x14ac:dyDescent="0.25">
      <c r="A197" s="783"/>
      <c r="B197" s="784"/>
      <c r="C197" s="309" t="s">
        <v>214</v>
      </c>
      <c r="D197" s="310"/>
      <c r="E197" s="326"/>
      <c r="F197" s="312"/>
      <c r="G197" s="325">
        <f>E197*(1+F197)</f>
        <v>0</v>
      </c>
      <c r="H197" s="312"/>
      <c r="I197" s="315">
        <f>D197*G197*H197</f>
        <v>0</v>
      </c>
      <c r="J197" s="315"/>
      <c r="L197" s="292">
        <v>6</v>
      </c>
      <c r="M197" s="292">
        <f>$L$187*100+L197+$M$187*10000</f>
        <v>11506</v>
      </c>
    </row>
    <row r="198" spans="1:14" x14ac:dyDescent="0.25">
      <c r="A198" s="783"/>
      <c r="B198" s="784"/>
      <c r="C198" s="316"/>
      <c r="D198" s="317"/>
      <c r="E198" s="311"/>
      <c r="F198" s="318"/>
      <c r="G198" s="313"/>
      <c r="H198" s="312"/>
      <c r="I198" s="314"/>
      <c r="J198" s="315"/>
    </row>
    <row r="199" spans="1:14" x14ac:dyDescent="0.25">
      <c r="A199" s="783"/>
      <c r="B199" s="784"/>
      <c r="C199" s="307" t="s">
        <v>215</v>
      </c>
      <c r="D199" s="322">
        <f>SUM(D200:D204)</f>
        <v>0</v>
      </c>
      <c r="E199" s="320"/>
      <c r="F199" s="321"/>
      <c r="G199" s="321"/>
      <c r="H199" s="321"/>
      <c r="I199" s="322">
        <f>SUM(I200:I204)</f>
        <v>0</v>
      </c>
      <c r="J199" s="322">
        <f>SUM(J200:J204)</f>
        <v>0</v>
      </c>
    </row>
    <row r="200" spans="1:14" x14ac:dyDescent="0.25">
      <c r="A200" s="783"/>
      <c r="B200" s="784"/>
      <c r="C200" s="309" t="s">
        <v>86</v>
      </c>
      <c r="D200" s="310"/>
      <c r="E200" s="164"/>
      <c r="F200" s="312"/>
      <c r="G200" s="325">
        <f>E200*(1+F200)</f>
        <v>0</v>
      </c>
      <c r="H200" s="312"/>
      <c r="I200" s="315">
        <f>D200*G200*H200</f>
        <v>0</v>
      </c>
      <c r="J200" s="315"/>
      <c r="L200" s="292">
        <v>1</v>
      </c>
      <c r="M200" s="292">
        <f>$L$187*100+L200+$M$187*10000</f>
        <v>11501</v>
      </c>
      <c r="N200" s="115">
        <f>$L$187*100+L200</f>
        <v>1501</v>
      </c>
    </row>
    <row r="201" spans="1:14" x14ac:dyDescent="0.25">
      <c r="A201" s="783"/>
      <c r="B201" s="784"/>
      <c r="C201" s="316" t="s">
        <v>369</v>
      </c>
      <c r="D201" s="310"/>
      <c r="E201" s="164"/>
      <c r="F201" s="318"/>
      <c r="G201" s="313">
        <f>E201*(1+F201)</f>
        <v>0</v>
      </c>
      <c r="H201" s="312"/>
      <c r="I201" s="314">
        <f>D201*G201*H201</f>
        <v>0</v>
      </c>
      <c r="J201" s="315"/>
      <c r="L201" s="292">
        <v>2</v>
      </c>
      <c r="M201" s="292">
        <f>$L$187*100+L201+$M$187*10000</f>
        <v>11502</v>
      </c>
      <c r="N201" s="115">
        <f>$L$187*100+L201</f>
        <v>1502</v>
      </c>
    </row>
    <row r="202" spans="1:14" x14ac:dyDescent="0.25">
      <c r="A202" s="783"/>
      <c r="B202" s="784"/>
      <c r="C202" s="316" t="s">
        <v>88</v>
      </c>
      <c r="D202" s="310"/>
      <c r="E202" s="164"/>
      <c r="F202" s="318"/>
      <c r="G202" s="313">
        <f>E202*(1+F202)</f>
        <v>0</v>
      </c>
      <c r="H202" s="312"/>
      <c r="I202" s="314">
        <f>D202*G202*H202</f>
        <v>0</v>
      </c>
      <c r="J202" s="315"/>
      <c r="L202" s="292">
        <v>3</v>
      </c>
      <c r="M202" s="292">
        <f>$L$187*100+L202+$M$187*10000</f>
        <v>11503</v>
      </c>
      <c r="N202" s="115">
        <f>$L$187*100+L202</f>
        <v>1503</v>
      </c>
    </row>
    <row r="203" spans="1:14" x14ac:dyDescent="0.25">
      <c r="A203" s="783"/>
      <c r="B203" s="784"/>
      <c r="C203" s="316" t="s">
        <v>89</v>
      </c>
      <c r="D203" s="310"/>
      <c r="E203" s="164"/>
      <c r="F203" s="323"/>
      <c r="G203" s="313">
        <f>E203*(1+F203)</f>
        <v>0</v>
      </c>
      <c r="H203" s="312"/>
      <c r="I203" s="314">
        <f>D203*G203*H203</f>
        <v>0</v>
      </c>
      <c r="J203" s="315"/>
      <c r="L203" s="292">
        <v>4</v>
      </c>
      <c r="M203" s="292">
        <f>$L$187*100+L203+$M$187*10000</f>
        <v>11504</v>
      </c>
      <c r="N203" s="115">
        <f>$L$187*100+L203</f>
        <v>1504</v>
      </c>
    </row>
    <row r="204" spans="1:14" x14ac:dyDescent="0.25">
      <c r="A204" s="783"/>
      <c r="B204" s="784"/>
      <c r="C204" s="316" t="s">
        <v>370</v>
      </c>
      <c r="D204" s="310"/>
      <c r="E204" s="164"/>
      <c r="F204" s="323"/>
      <c r="G204" s="313"/>
      <c r="H204" s="312"/>
      <c r="I204" s="314">
        <f>D204*G204*H204</f>
        <v>0</v>
      </c>
      <c r="J204" s="315"/>
      <c r="L204" s="292">
        <v>5</v>
      </c>
      <c r="M204" s="292">
        <f>$L$187*100+L204+$M$187*10000</f>
        <v>11505</v>
      </c>
      <c r="N204" s="115">
        <f>$L$187*100+L204</f>
        <v>1505</v>
      </c>
    </row>
    <row r="205" spans="1:14" x14ac:dyDescent="0.25">
      <c r="A205" s="783"/>
      <c r="B205" s="784"/>
      <c r="C205" s="307" t="s">
        <v>371</v>
      </c>
      <c r="D205" s="322">
        <f>D196+D199</f>
        <v>0</v>
      </c>
      <c r="E205" s="320"/>
      <c r="F205" s="321"/>
      <c r="G205" s="321"/>
      <c r="H205" s="321"/>
      <c r="I205" s="322">
        <f>I196+I199</f>
        <v>0</v>
      </c>
      <c r="J205" s="322">
        <f>J196+J199</f>
        <v>0</v>
      </c>
    </row>
    <row r="206" spans="1:14" ht="12" customHeight="1" x14ac:dyDescent="0.25">
      <c r="A206" s="785" t="s">
        <v>313</v>
      </c>
      <c r="B206" s="786" t="s">
        <v>68</v>
      </c>
      <c r="C206" s="307" t="s">
        <v>214</v>
      </c>
      <c r="D206" s="308">
        <f>SUM(D207:D208)</f>
        <v>0</v>
      </c>
      <c r="E206" s="308"/>
      <c r="F206" s="308"/>
      <c r="G206" s="308"/>
      <c r="H206" s="308"/>
      <c r="I206" s="308">
        <f>SUM(I207:I208)</f>
        <v>0</v>
      </c>
      <c r="J206" s="308">
        <f>SUM(J207:J208)</f>
        <v>0</v>
      </c>
    </row>
    <row r="207" spans="1:14" x14ac:dyDescent="0.25">
      <c r="A207" s="785"/>
      <c r="B207" s="786"/>
      <c r="C207" s="309" t="s">
        <v>214</v>
      </c>
      <c r="D207" s="310"/>
      <c r="E207" s="326"/>
      <c r="F207" s="312"/>
      <c r="G207" s="325">
        <f>E207*(1+F207)</f>
        <v>0</v>
      </c>
      <c r="H207" s="312"/>
      <c r="I207" s="315">
        <f>D207*G207*H207</f>
        <v>0</v>
      </c>
      <c r="J207" s="315"/>
      <c r="L207" s="292">
        <v>6</v>
      </c>
      <c r="M207" s="292">
        <f>$L$187*100+L207+$M$3*10000</f>
        <v>21506</v>
      </c>
    </row>
    <row r="208" spans="1:14" x14ac:dyDescent="0.25">
      <c r="A208" s="785"/>
      <c r="B208" s="786"/>
      <c r="C208" s="316"/>
      <c r="D208" s="317"/>
      <c r="E208" s="311"/>
      <c r="F208" s="318"/>
      <c r="G208" s="313"/>
      <c r="H208" s="312"/>
      <c r="I208" s="314"/>
      <c r="J208" s="315"/>
    </row>
    <row r="209" spans="1:14" x14ac:dyDescent="0.25">
      <c r="A209" s="785"/>
      <c r="B209" s="786"/>
      <c r="C209" s="307" t="s">
        <v>215</v>
      </c>
      <c r="D209" s="322">
        <f>SUM(D210:D214)</f>
        <v>0</v>
      </c>
      <c r="E209" s="320"/>
      <c r="F209" s="321"/>
      <c r="G209" s="321"/>
      <c r="H209" s="321"/>
      <c r="I209" s="322">
        <f>SUM(I210:I214)</f>
        <v>0</v>
      </c>
      <c r="J209" s="322">
        <f>SUM(J210:J214)</f>
        <v>0</v>
      </c>
    </row>
    <row r="210" spans="1:14" x14ac:dyDescent="0.25">
      <c r="A210" s="785"/>
      <c r="B210" s="786"/>
      <c r="C210" s="309" t="s">
        <v>86</v>
      </c>
      <c r="D210" s="310"/>
      <c r="E210" s="164"/>
      <c r="F210" s="312"/>
      <c r="G210" s="325">
        <f>E210*(1+F210)</f>
        <v>0</v>
      </c>
      <c r="H210" s="312"/>
      <c r="I210" s="315">
        <f>D210*G210*H210</f>
        <v>0</v>
      </c>
      <c r="J210" s="315"/>
      <c r="L210" s="292">
        <v>1</v>
      </c>
      <c r="M210" s="292">
        <f>$L$187*100+L210+$M$3*10000</f>
        <v>21501</v>
      </c>
      <c r="N210" s="115">
        <f>$L$187*100+L210</f>
        <v>1501</v>
      </c>
    </row>
    <row r="211" spans="1:14" x14ac:dyDescent="0.25">
      <c r="A211" s="785"/>
      <c r="B211" s="786"/>
      <c r="C211" s="316" t="s">
        <v>369</v>
      </c>
      <c r="D211" s="310"/>
      <c r="E211" s="164"/>
      <c r="F211" s="318"/>
      <c r="G211" s="313">
        <f>E211*(1+F211)</f>
        <v>0</v>
      </c>
      <c r="H211" s="312"/>
      <c r="I211" s="314">
        <f>D211*G211*H211</f>
        <v>0</v>
      </c>
      <c r="J211" s="315"/>
      <c r="L211" s="292">
        <v>2</v>
      </c>
      <c r="M211" s="292">
        <f>$L$187*100+L211+$M$3*10000</f>
        <v>21502</v>
      </c>
      <c r="N211" s="115">
        <f>$L$187*100+L211</f>
        <v>1502</v>
      </c>
    </row>
    <row r="212" spans="1:14" x14ac:dyDescent="0.25">
      <c r="A212" s="785"/>
      <c r="B212" s="786"/>
      <c r="C212" s="316" t="s">
        <v>88</v>
      </c>
      <c r="D212" s="310"/>
      <c r="E212" s="164"/>
      <c r="F212" s="318"/>
      <c r="G212" s="313">
        <f>E212*(1+F212)</f>
        <v>0</v>
      </c>
      <c r="H212" s="312"/>
      <c r="I212" s="314">
        <f>D212*G212*H212</f>
        <v>0</v>
      </c>
      <c r="J212" s="315"/>
      <c r="L212" s="292">
        <v>3</v>
      </c>
      <c r="M212" s="292">
        <f>$L$187*100+L212+$M$3*10000</f>
        <v>21503</v>
      </c>
      <c r="N212" s="115">
        <f>$L$187*100+L212</f>
        <v>1503</v>
      </c>
    </row>
    <row r="213" spans="1:14" x14ac:dyDescent="0.25">
      <c r="A213" s="785"/>
      <c r="B213" s="786"/>
      <c r="C213" s="316" t="s">
        <v>89</v>
      </c>
      <c r="D213" s="310"/>
      <c r="E213" s="164"/>
      <c r="F213" s="323"/>
      <c r="G213" s="313">
        <f>E213*(1+F213)</f>
        <v>0</v>
      </c>
      <c r="H213" s="312"/>
      <c r="I213" s="314">
        <f>D213*G213*H213</f>
        <v>0</v>
      </c>
      <c r="J213" s="315"/>
      <c r="L213" s="292">
        <v>4</v>
      </c>
      <c r="M213" s="292">
        <f>$L$187*100+L213+$M$3*10000</f>
        <v>21504</v>
      </c>
      <c r="N213" s="115">
        <f>$L$187*100+L213</f>
        <v>1504</v>
      </c>
    </row>
    <row r="214" spans="1:14" x14ac:dyDescent="0.25">
      <c r="A214" s="785"/>
      <c r="B214" s="786"/>
      <c r="C214" s="316" t="s">
        <v>370</v>
      </c>
      <c r="D214" s="310"/>
      <c r="E214" s="164"/>
      <c r="F214" s="323"/>
      <c r="G214" s="313"/>
      <c r="H214" s="312"/>
      <c r="I214" s="314">
        <f>D214*G214*H214</f>
        <v>0</v>
      </c>
      <c r="J214" s="315"/>
      <c r="L214" s="292">
        <v>5</v>
      </c>
      <c r="M214" s="292">
        <f>$L$187*100+L214+$M$3*10000</f>
        <v>21505</v>
      </c>
      <c r="N214" s="115">
        <f>$L$187*100+L214</f>
        <v>1505</v>
      </c>
    </row>
    <row r="215" spans="1:14" x14ac:dyDescent="0.25">
      <c r="A215" s="785"/>
      <c r="B215" s="786"/>
      <c r="C215" s="307" t="s">
        <v>371</v>
      </c>
      <c r="D215" s="322">
        <f>D206+D209</f>
        <v>0</v>
      </c>
      <c r="E215" s="320"/>
      <c r="F215" s="321"/>
      <c r="G215" s="321"/>
      <c r="H215" s="321"/>
      <c r="I215" s="322">
        <f>I206+I209</f>
        <v>0</v>
      </c>
      <c r="J215" s="322">
        <f>J206+J209</f>
        <v>0</v>
      </c>
    </row>
    <row r="216" spans="1:14" ht="12" customHeight="1" x14ac:dyDescent="0.25">
      <c r="A216" s="785" t="s">
        <v>314</v>
      </c>
      <c r="B216" s="786" t="s">
        <v>68</v>
      </c>
      <c r="C216" s="307" t="s">
        <v>214</v>
      </c>
      <c r="D216" s="308">
        <f>SUM(D217:D218)</f>
        <v>0</v>
      </c>
      <c r="E216" s="308"/>
      <c r="F216" s="308"/>
      <c r="G216" s="308"/>
      <c r="H216" s="308"/>
      <c r="I216" s="308">
        <f>SUM(I217:I218)</f>
        <v>0</v>
      </c>
      <c r="J216" s="308">
        <f>SUM(J217:J218)</f>
        <v>0</v>
      </c>
    </row>
    <row r="217" spans="1:14" x14ac:dyDescent="0.25">
      <c r="A217" s="785"/>
      <c r="B217" s="786"/>
      <c r="C217" s="309" t="s">
        <v>214</v>
      </c>
      <c r="D217" s="310"/>
      <c r="E217" s="326"/>
      <c r="F217" s="312"/>
      <c r="G217" s="325">
        <f>E217*(1+F217)</f>
        <v>0</v>
      </c>
      <c r="H217" s="312"/>
      <c r="I217" s="315">
        <f>D217*G217*H217</f>
        <v>0</v>
      </c>
      <c r="J217" s="315"/>
      <c r="L217" s="292">
        <v>6</v>
      </c>
      <c r="M217" s="292">
        <f>$L$187*100+L217+$M$4*10000</f>
        <v>31506</v>
      </c>
    </row>
    <row r="218" spans="1:14" x14ac:dyDescent="0.25">
      <c r="A218" s="785"/>
      <c r="B218" s="786"/>
      <c r="C218" s="316"/>
      <c r="D218" s="317"/>
      <c r="E218" s="311"/>
      <c r="F218" s="318"/>
      <c r="G218" s="313"/>
      <c r="H218" s="312"/>
      <c r="I218" s="314"/>
      <c r="J218" s="315"/>
    </row>
    <row r="219" spans="1:14" x14ac:dyDescent="0.25">
      <c r="A219" s="785"/>
      <c r="B219" s="786"/>
      <c r="C219" s="307" t="s">
        <v>215</v>
      </c>
      <c r="D219" s="322">
        <f>SUM(D220:D224)</f>
        <v>0</v>
      </c>
      <c r="E219" s="320"/>
      <c r="F219" s="321"/>
      <c r="G219" s="321"/>
      <c r="H219" s="321"/>
      <c r="I219" s="322">
        <f>SUM(I220:I224)</f>
        <v>0</v>
      </c>
      <c r="J219" s="322">
        <f>SUM(J220:J224)</f>
        <v>0</v>
      </c>
    </row>
    <row r="220" spans="1:14" x14ac:dyDescent="0.25">
      <c r="A220" s="785"/>
      <c r="B220" s="786"/>
      <c r="C220" s="309" t="s">
        <v>86</v>
      </c>
      <c r="D220" s="310"/>
      <c r="E220" s="164"/>
      <c r="F220" s="312"/>
      <c r="G220" s="325">
        <f>E220*(1+F220)</f>
        <v>0</v>
      </c>
      <c r="H220" s="312"/>
      <c r="I220" s="315">
        <f>D220*G220*H220</f>
        <v>0</v>
      </c>
      <c r="J220" s="315"/>
      <c r="L220" s="292">
        <v>1</v>
      </c>
      <c r="M220" s="292">
        <f>$L$187*100+L220+$M$4*10000</f>
        <v>31501</v>
      </c>
      <c r="N220" s="115">
        <f>$L$187*100+L220</f>
        <v>1501</v>
      </c>
    </row>
    <row r="221" spans="1:14" x14ac:dyDescent="0.25">
      <c r="A221" s="785"/>
      <c r="B221" s="786"/>
      <c r="C221" s="316" t="s">
        <v>369</v>
      </c>
      <c r="D221" s="310"/>
      <c r="E221" s="164"/>
      <c r="F221" s="318"/>
      <c r="G221" s="313">
        <f>E221*(1+F221)</f>
        <v>0</v>
      </c>
      <c r="H221" s="312"/>
      <c r="I221" s="314">
        <f>D221*G221*H221</f>
        <v>0</v>
      </c>
      <c r="J221" s="315"/>
      <c r="L221" s="292">
        <v>2</v>
      </c>
      <c r="M221" s="292">
        <f>$L$187*100+L221+$M$4*10000</f>
        <v>31502</v>
      </c>
      <c r="N221" s="115">
        <f>$L$187*100+L221</f>
        <v>1502</v>
      </c>
    </row>
    <row r="222" spans="1:14" x14ac:dyDescent="0.25">
      <c r="A222" s="785"/>
      <c r="B222" s="786"/>
      <c r="C222" s="316" t="s">
        <v>88</v>
      </c>
      <c r="D222" s="310"/>
      <c r="E222" s="164"/>
      <c r="F222" s="318"/>
      <c r="G222" s="313">
        <f>E222*(1+F222)</f>
        <v>0</v>
      </c>
      <c r="H222" s="312"/>
      <c r="I222" s="314">
        <f>D222*G222*H222</f>
        <v>0</v>
      </c>
      <c r="J222" s="315"/>
      <c r="L222" s="292">
        <v>3</v>
      </c>
      <c r="M222" s="292">
        <f>$L$187*100+L222+$M$4*10000</f>
        <v>31503</v>
      </c>
      <c r="N222" s="115">
        <f>$L$187*100+L222</f>
        <v>1503</v>
      </c>
    </row>
    <row r="223" spans="1:14" x14ac:dyDescent="0.25">
      <c r="A223" s="785"/>
      <c r="B223" s="786"/>
      <c r="C223" s="316" t="s">
        <v>89</v>
      </c>
      <c r="D223" s="310"/>
      <c r="E223" s="164"/>
      <c r="F223" s="323"/>
      <c r="G223" s="313">
        <f>E223*(1+F223)</f>
        <v>0</v>
      </c>
      <c r="H223" s="312"/>
      <c r="I223" s="314">
        <f>D223*G223*H223</f>
        <v>0</v>
      </c>
      <c r="J223" s="315"/>
      <c r="L223" s="292">
        <v>4</v>
      </c>
      <c r="M223" s="292">
        <f>$L$187*100+L223+$M$4*10000</f>
        <v>31504</v>
      </c>
      <c r="N223" s="115">
        <f>$L$187*100+L223</f>
        <v>1504</v>
      </c>
    </row>
    <row r="224" spans="1:14" x14ac:dyDescent="0.25">
      <c r="A224" s="785"/>
      <c r="B224" s="786"/>
      <c r="C224" s="316" t="s">
        <v>370</v>
      </c>
      <c r="D224" s="310"/>
      <c r="E224" s="164"/>
      <c r="F224" s="323"/>
      <c r="G224" s="313"/>
      <c r="H224" s="312"/>
      <c r="I224" s="314">
        <f>D224*G224*H224</f>
        <v>0</v>
      </c>
      <c r="J224" s="315"/>
      <c r="L224" s="292">
        <v>5</v>
      </c>
      <c r="M224" s="292">
        <f>$L$187*100+L224+$M$4*10000</f>
        <v>31505</v>
      </c>
      <c r="N224" s="115">
        <f>$L$187*100+L224</f>
        <v>1505</v>
      </c>
    </row>
    <row r="225" spans="1:14" x14ac:dyDescent="0.25">
      <c r="A225" s="785"/>
      <c r="B225" s="786"/>
      <c r="C225" s="307" t="s">
        <v>371</v>
      </c>
      <c r="D225" s="322">
        <f>D216+D219</f>
        <v>0</v>
      </c>
      <c r="E225" s="320"/>
      <c r="F225" s="321"/>
      <c r="G225" s="321"/>
      <c r="H225" s="321"/>
      <c r="I225" s="322">
        <f>I216+I219</f>
        <v>0</v>
      </c>
      <c r="J225" s="322">
        <f>J216+J219</f>
        <v>0</v>
      </c>
    </row>
    <row r="226" spans="1:14" ht="12" customHeight="1" x14ac:dyDescent="0.25">
      <c r="A226" s="785" t="s">
        <v>315</v>
      </c>
      <c r="B226" s="786" t="s">
        <v>68</v>
      </c>
      <c r="C226" s="307" t="s">
        <v>214</v>
      </c>
      <c r="D226" s="308">
        <f>SUM(D227:D228)</f>
        <v>0</v>
      </c>
      <c r="E226" s="308"/>
      <c r="F226" s="308"/>
      <c r="G226" s="308"/>
      <c r="H226" s="308"/>
      <c r="I226" s="308">
        <f>SUM(I227:I228)</f>
        <v>0</v>
      </c>
      <c r="J226" s="308">
        <f>SUM(J227:J228)</f>
        <v>0</v>
      </c>
    </row>
    <row r="227" spans="1:14" x14ac:dyDescent="0.25">
      <c r="A227" s="785"/>
      <c r="B227" s="786"/>
      <c r="C227" s="309" t="s">
        <v>214</v>
      </c>
      <c r="D227" s="310"/>
      <c r="E227" s="326"/>
      <c r="F227" s="312"/>
      <c r="G227" s="325">
        <f>E227*(1+F227)</f>
        <v>0</v>
      </c>
      <c r="H227" s="312"/>
      <c r="I227" s="315">
        <f>D227*G227*H227</f>
        <v>0</v>
      </c>
      <c r="J227" s="315"/>
      <c r="L227" s="292">
        <v>6</v>
      </c>
      <c r="M227" s="292">
        <f>$L$187*100+L227+$M$5*10000</f>
        <v>41506</v>
      </c>
    </row>
    <row r="228" spans="1:14" x14ac:dyDescent="0.25">
      <c r="A228" s="785"/>
      <c r="B228" s="786"/>
      <c r="C228" s="316"/>
      <c r="D228" s="317"/>
      <c r="E228" s="311"/>
      <c r="F228" s="318"/>
      <c r="G228" s="313"/>
      <c r="H228" s="312"/>
      <c r="I228" s="314"/>
      <c r="J228" s="315"/>
    </row>
    <row r="229" spans="1:14" x14ac:dyDescent="0.25">
      <c r="A229" s="785"/>
      <c r="B229" s="786"/>
      <c r="C229" s="307" t="s">
        <v>215</v>
      </c>
      <c r="D229" s="322">
        <f>SUM(D230:D234)</f>
        <v>0</v>
      </c>
      <c r="E229" s="320"/>
      <c r="F229" s="321"/>
      <c r="G229" s="321"/>
      <c r="H229" s="321"/>
      <c r="I229" s="322">
        <f>SUM(I230:I234)</f>
        <v>0</v>
      </c>
      <c r="J229" s="322">
        <f>SUM(J230:J234)</f>
        <v>0</v>
      </c>
    </row>
    <row r="230" spans="1:14" x14ac:dyDescent="0.25">
      <c r="A230" s="785"/>
      <c r="B230" s="786"/>
      <c r="C230" s="309" t="s">
        <v>86</v>
      </c>
      <c r="D230" s="310"/>
      <c r="E230" s="164"/>
      <c r="F230" s="312"/>
      <c r="G230" s="325">
        <f>E230*(1+F230)</f>
        <v>0</v>
      </c>
      <c r="H230" s="312"/>
      <c r="I230" s="315">
        <f>D230*G230*H230</f>
        <v>0</v>
      </c>
      <c r="J230" s="315"/>
      <c r="L230" s="292">
        <v>1</v>
      </c>
      <c r="M230" s="292">
        <f>$L$187*100+L230+$M$5*10000</f>
        <v>41501</v>
      </c>
      <c r="N230" s="115">
        <f>$L$187*100+L230</f>
        <v>1501</v>
      </c>
    </row>
    <row r="231" spans="1:14" x14ac:dyDescent="0.25">
      <c r="A231" s="785"/>
      <c r="B231" s="786"/>
      <c r="C231" s="316" t="s">
        <v>369</v>
      </c>
      <c r="D231" s="310"/>
      <c r="E231" s="164"/>
      <c r="F231" s="318"/>
      <c r="G231" s="313">
        <f>E231*(1+F231)</f>
        <v>0</v>
      </c>
      <c r="H231" s="312"/>
      <c r="I231" s="314">
        <f>D231*G231*H231</f>
        <v>0</v>
      </c>
      <c r="J231" s="315"/>
      <c r="L231" s="292">
        <v>2</v>
      </c>
      <c r="M231" s="292">
        <f>$L$187*100+L231+$M$5*10000</f>
        <v>41502</v>
      </c>
      <c r="N231" s="115">
        <f>$L$187*100+L231</f>
        <v>1502</v>
      </c>
    </row>
    <row r="232" spans="1:14" x14ac:dyDescent="0.25">
      <c r="A232" s="785"/>
      <c r="B232" s="786"/>
      <c r="C232" s="316" t="s">
        <v>88</v>
      </c>
      <c r="D232" s="310"/>
      <c r="E232" s="164"/>
      <c r="F232" s="318"/>
      <c r="G232" s="313">
        <f>E232*(1+F232)</f>
        <v>0</v>
      </c>
      <c r="H232" s="312"/>
      <c r="I232" s="314">
        <f>D232*G232*H232</f>
        <v>0</v>
      </c>
      <c r="J232" s="315"/>
      <c r="L232" s="292">
        <v>3</v>
      </c>
      <c r="M232" s="292">
        <f>$L$187*100+L232+$M$5*10000</f>
        <v>41503</v>
      </c>
      <c r="N232" s="115">
        <f>$L$187*100+L232</f>
        <v>1503</v>
      </c>
    </row>
    <row r="233" spans="1:14" x14ac:dyDescent="0.25">
      <c r="A233" s="785"/>
      <c r="B233" s="786"/>
      <c r="C233" s="316" t="s">
        <v>89</v>
      </c>
      <c r="D233" s="310"/>
      <c r="E233" s="164"/>
      <c r="F233" s="323"/>
      <c r="G233" s="313">
        <f>E233*(1+F233)</f>
        <v>0</v>
      </c>
      <c r="H233" s="312"/>
      <c r="I233" s="314">
        <f>D233*G233*H233</f>
        <v>0</v>
      </c>
      <c r="J233" s="315"/>
      <c r="L233" s="292">
        <v>4</v>
      </c>
      <c r="M233" s="292">
        <f>$L$187*100+L233+$M$5*10000</f>
        <v>41504</v>
      </c>
      <c r="N233" s="115">
        <f>$L$187*100+L233</f>
        <v>1504</v>
      </c>
    </row>
    <row r="234" spans="1:14" x14ac:dyDescent="0.25">
      <c r="A234" s="785"/>
      <c r="B234" s="786"/>
      <c r="C234" s="316" t="s">
        <v>370</v>
      </c>
      <c r="D234" s="310"/>
      <c r="E234" s="164"/>
      <c r="F234" s="323"/>
      <c r="G234" s="313"/>
      <c r="H234" s="312"/>
      <c r="I234" s="314">
        <f>D234*G234*H234</f>
        <v>0</v>
      </c>
      <c r="J234" s="315"/>
      <c r="L234" s="292">
        <v>5</v>
      </c>
      <c r="M234" s="292">
        <f>$L$187*100+L234+$M$5*10000</f>
        <v>41505</v>
      </c>
      <c r="N234" s="115">
        <f>$L$187*100+L234</f>
        <v>1505</v>
      </c>
    </row>
    <row r="235" spans="1:14" x14ac:dyDescent="0.25">
      <c r="A235" s="785"/>
      <c r="B235" s="786"/>
      <c r="C235" s="307" t="s">
        <v>371</v>
      </c>
      <c r="D235" s="322">
        <f>D226+D229</f>
        <v>0</v>
      </c>
      <c r="E235" s="320"/>
      <c r="F235" s="321"/>
      <c r="G235" s="321"/>
      <c r="H235" s="321"/>
      <c r="I235" s="322">
        <f>I226+I229</f>
        <v>0</v>
      </c>
      <c r="J235" s="322">
        <f>J226+J229</f>
        <v>0</v>
      </c>
    </row>
    <row r="236" spans="1:14" ht="12" customHeight="1" x14ac:dyDescent="0.25">
      <c r="A236" s="785" t="s">
        <v>316</v>
      </c>
      <c r="B236" s="786" t="s">
        <v>68</v>
      </c>
      <c r="C236" s="307" t="s">
        <v>214</v>
      </c>
      <c r="D236" s="308">
        <f>SUM(D237:D238)</f>
        <v>0</v>
      </c>
      <c r="E236" s="308"/>
      <c r="F236" s="308"/>
      <c r="G236" s="308"/>
      <c r="H236" s="308"/>
      <c r="I236" s="308">
        <f>SUM(I237:I238)</f>
        <v>0</v>
      </c>
      <c r="J236" s="308">
        <f>SUM(J237:J238)</f>
        <v>0</v>
      </c>
    </row>
    <row r="237" spans="1:14" x14ac:dyDescent="0.25">
      <c r="A237" s="785"/>
      <c r="B237" s="786"/>
      <c r="C237" s="309" t="s">
        <v>214</v>
      </c>
      <c r="D237" s="310"/>
      <c r="E237" s="326"/>
      <c r="F237" s="312"/>
      <c r="G237" s="325">
        <f>E237*(1+F237)</f>
        <v>0</v>
      </c>
      <c r="H237" s="312"/>
      <c r="I237" s="315">
        <f>D237*G237*H237</f>
        <v>0</v>
      </c>
      <c r="J237" s="315"/>
      <c r="L237" s="292">
        <v>6</v>
      </c>
      <c r="M237" s="292">
        <f>$L$187*100+L237+$M$6*10000</f>
        <v>51506</v>
      </c>
    </row>
    <row r="238" spans="1:14" x14ac:dyDescent="0.25">
      <c r="A238" s="785"/>
      <c r="B238" s="786"/>
      <c r="C238" s="316"/>
      <c r="D238" s="317"/>
      <c r="E238" s="311"/>
      <c r="F238" s="318"/>
      <c r="G238" s="313"/>
      <c r="H238" s="312"/>
      <c r="I238" s="314"/>
      <c r="J238" s="315"/>
    </row>
    <row r="239" spans="1:14" x14ac:dyDescent="0.25">
      <c r="A239" s="785"/>
      <c r="B239" s="786"/>
      <c r="C239" s="307" t="s">
        <v>215</v>
      </c>
      <c r="D239" s="322">
        <f>SUM(D240:D244)</f>
        <v>0</v>
      </c>
      <c r="E239" s="320"/>
      <c r="F239" s="321"/>
      <c r="G239" s="321"/>
      <c r="H239" s="321"/>
      <c r="I239" s="322">
        <f>SUM(I240:I244)</f>
        <v>0</v>
      </c>
      <c r="J239" s="322">
        <f>SUM(J240:J244)</f>
        <v>0</v>
      </c>
    </row>
    <row r="240" spans="1:14" x14ac:dyDescent="0.25">
      <c r="A240" s="785"/>
      <c r="B240" s="786"/>
      <c r="C240" s="309" t="s">
        <v>86</v>
      </c>
      <c r="D240" s="310"/>
      <c r="E240" s="164"/>
      <c r="F240" s="312"/>
      <c r="G240" s="325">
        <f>E240*(1+F240)</f>
        <v>0</v>
      </c>
      <c r="H240" s="312"/>
      <c r="I240" s="315">
        <f>D240*G240*H240</f>
        <v>0</v>
      </c>
      <c r="J240" s="315"/>
      <c r="L240" s="292">
        <v>1</v>
      </c>
      <c r="M240" s="292">
        <f>$L$187*100+L240+$M$6*10000</f>
        <v>51501</v>
      </c>
      <c r="N240" s="115">
        <f>$L$187*100+L240</f>
        <v>1501</v>
      </c>
    </row>
    <row r="241" spans="1:14" x14ac:dyDescent="0.25">
      <c r="A241" s="785"/>
      <c r="B241" s="786"/>
      <c r="C241" s="316" t="s">
        <v>369</v>
      </c>
      <c r="D241" s="310"/>
      <c r="E241" s="164"/>
      <c r="F241" s="318"/>
      <c r="G241" s="313">
        <f>E241*(1+F241)</f>
        <v>0</v>
      </c>
      <c r="H241" s="312"/>
      <c r="I241" s="314">
        <f>D241*G241*H241</f>
        <v>0</v>
      </c>
      <c r="J241" s="315"/>
      <c r="L241" s="292">
        <v>2</v>
      </c>
      <c r="M241" s="292">
        <f>$L$187*100+L241+$M$6*10000</f>
        <v>51502</v>
      </c>
      <c r="N241" s="115">
        <f>$L$187*100+L241</f>
        <v>1502</v>
      </c>
    </row>
    <row r="242" spans="1:14" x14ac:dyDescent="0.25">
      <c r="A242" s="785"/>
      <c r="B242" s="786"/>
      <c r="C242" s="316" t="s">
        <v>88</v>
      </c>
      <c r="D242" s="310"/>
      <c r="E242" s="164"/>
      <c r="F242" s="318"/>
      <c r="G242" s="313">
        <f>E242*(1+F242)</f>
        <v>0</v>
      </c>
      <c r="H242" s="312"/>
      <c r="I242" s="314">
        <f>D242*G242*H242</f>
        <v>0</v>
      </c>
      <c r="J242" s="315"/>
      <c r="L242" s="292">
        <v>3</v>
      </c>
      <c r="M242" s="292">
        <f>$L$187*100+L242+$M$6*10000</f>
        <v>51503</v>
      </c>
      <c r="N242" s="115">
        <f>$L$187*100+L242</f>
        <v>1503</v>
      </c>
    </row>
    <row r="243" spans="1:14" x14ac:dyDescent="0.25">
      <c r="A243" s="785"/>
      <c r="B243" s="786"/>
      <c r="C243" s="316" t="s">
        <v>89</v>
      </c>
      <c r="D243" s="310"/>
      <c r="E243" s="164"/>
      <c r="F243" s="323"/>
      <c r="G243" s="313">
        <f>E243*(1+F243)</f>
        <v>0</v>
      </c>
      <c r="H243" s="312"/>
      <c r="I243" s="314">
        <f>D243*G243*H243</f>
        <v>0</v>
      </c>
      <c r="J243" s="315"/>
      <c r="L243" s="292">
        <v>4</v>
      </c>
      <c r="M243" s="292">
        <f>$L$187*100+L243+$M$6*10000</f>
        <v>51504</v>
      </c>
      <c r="N243" s="115">
        <f>$L$187*100+L243</f>
        <v>1504</v>
      </c>
    </row>
    <row r="244" spans="1:14" x14ac:dyDescent="0.25">
      <c r="A244" s="785"/>
      <c r="B244" s="786"/>
      <c r="C244" s="316" t="s">
        <v>370</v>
      </c>
      <c r="D244" s="310"/>
      <c r="E244" s="164"/>
      <c r="F244" s="323"/>
      <c r="G244" s="313"/>
      <c r="H244" s="312"/>
      <c r="I244" s="314">
        <f>D244*G244*H244</f>
        <v>0</v>
      </c>
      <c r="J244" s="315"/>
      <c r="L244" s="292">
        <v>5</v>
      </c>
      <c r="M244" s="292">
        <f>$L$187*100+L244+$M$6*10000</f>
        <v>51505</v>
      </c>
      <c r="N244" s="115">
        <f>$L$187*100+L244</f>
        <v>1505</v>
      </c>
    </row>
    <row r="245" spans="1:14" x14ac:dyDescent="0.25">
      <c r="A245" s="785"/>
      <c r="B245" s="786"/>
      <c r="C245" s="307" t="s">
        <v>371</v>
      </c>
      <c r="D245" s="322">
        <f>D236+D239</f>
        <v>0</v>
      </c>
      <c r="E245" s="320"/>
      <c r="F245" s="321"/>
      <c r="G245" s="321"/>
      <c r="H245" s="321"/>
      <c r="I245" s="322">
        <f>I236+I239</f>
        <v>0</v>
      </c>
      <c r="J245" s="322">
        <f>J236+J239</f>
        <v>0</v>
      </c>
    </row>
    <row r="246" spans="1:14" x14ac:dyDescent="0.25">
      <c r="A246" s="329" t="s">
        <v>91</v>
      </c>
      <c r="B246" s="330"/>
      <c r="C246" s="331"/>
      <c r="D246" s="322">
        <f>D205+D215+D225+D235+D245</f>
        <v>0</v>
      </c>
      <c r="E246" s="345"/>
      <c r="F246" s="346"/>
      <c r="G246" s="346"/>
      <c r="H246" s="346"/>
      <c r="I246" s="322">
        <f>I205+I215+I225+I235+I245</f>
        <v>0</v>
      </c>
      <c r="J246" s="322">
        <f>J205+J215+J225+J235+J245</f>
        <v>0</v>
      </c>
    </row>
    <row r="247" spans="1:14" x14ac:dyDescent="0.25">
      <c r="A247" s="292" t="s">
        <v>216</v>
      </c>
      <c r="D247" s="334"/>
      <c r="E247" s="334"/>
    </row>
    <row r="248" spans="1:14" x14ac:dyDescent="0.25">
      <c r="A248" s="774" t="s">
        <v>23</v>
      </c>
      <c r="B248" s="774"/>
      <c r="C248" s="775">
        <f>Presentación!$C$3</f>
        <v>1990</v>
      </c>
      <c r="D248" s="775"/>
      <c r="E248" s="775"/>
      <c r="F248" s="775"/>
      <c r="G248" s="775"/>
      <c r="H248" s="775"/>
      <c r="I248" s="775"/>
      <c r="J248" s="775"/>
    </row>
    <row r="249" spans="1:14" ht="12.75" customHeight="1" x14ac:dyDescent="0.25">
      <c r="A249" s="776" t="s">
        <v>24</v>
      </c>
      <c r="B249" s="776"/>
      <c r="C249" s="777" t="s">
        <v>95</v>
      </c>
      <c r="D249" s="777"/>
      <c r="E249" s="777"/>
      <c r="F249" s="777"/>
      <c r="G249" s="777"/>
      <c r="H249" s="777"/>
      <c r="I249" s="777"/>
      <c r="J249" s="777"/>
      <c r="L249" s="292">
        <v>1</v>
      </c>
      <c r="M249" s="292">
        <v>1</v>
      </c>
    </row>
    <row r="250" spans="1:14" ht="12.75" customHeight="1" x14ac:dyDescent="0.25">
      <c r="A250" s="776" t="s">
        <v>187</v>
      </c>
      <c r="B250" s="776"/>
      <c r="C250" s="778" t="s">
        <v>26</v>
      </c>
      <c r="D250" s="778"/>
      <c r="E250" s="778"/>
      <c r="F250" s="778"/>
      <c r="G250" s="778"/>
      <c r="H250" s="778"/>
      <c r="I250" s="778"/>
      <c r="J250" s="778"/>
      <c r="M250" s="292">
        <v>2</v>
      </c>
    </row>
    <row r="251" spans="1:14" ht="12.75" customHeight="1" x14ac:dyDescent="0.25">
      <c r="A251" s="776" t="s">
        <v>27</v>
      </c>
      <c r="B251" s="776"/>
      <c r="C251" s="778" t="s">
        <v>368</v>
      </c>
      <c r="D251" s="778"/>
      <c r="E251" s="778"/>
      <c r="F251" s="778"/>
      <c r="G251" s="778"/>
      <c r="H251" s="778"/>
      <c r="I251" s="778"/>
      <c r="J251" s="778"/>
      <c r="M251" s="292">
        <v>3</v>
      </c>
    </row>
    <row r="252" spans="1:14" ht="12.75" customHeight="1" x14ac:dyDescent="0.25">
      <c r="A252" s="776" t="s">
        <v>190</v>
      </c>
      <c r="B252" s="776"/>
      <c r="C252" s="778" t="s">
        <v>191</v>
      </c>
      <c r="D252" s="778"/>
      <c r="E252" s="778"/>
      <c r="F252" s="778"/>
      <c r="G252" s="778"/>
      <c r="H252" s="778"/>
      <c r="I252" s="778"/>
      <c r="J252" s="778"/>
      <c r="M252" s="292">
        <v>4</v>
      </c>
    </row>
    <row r="253" spans="1:14" ht="18" customHeight="1" x14ac:dyDescent="0.25">
      <c r="A253" s="779" t="s">
        <v>33</v>
      </c>
      <c r="B253" s="779"/>
      <c r="C253" s="295"/>
      <c r="D253" s="296" t="s">
        <v>35</v>
      </c>
      <c r="E253" s="780" t="s">
        <v>36</v>
      </c>
      <c r="F253" s="780"/>
      <c r="G253" s="780"/>
      <c r="H253" s="780" t="s">
        <v>35</v>
      </c>
      <c r="I253" s="780"/>
      <c r="J253" s="780"/>
      <c r="M253" s="292">
        <v>5</v>
      </c>
    </row>
    <row r="254" spans="1:14" ht="54.75" customHeight="1" x14ac:dyDescent="0.25">
      <c r="A254" s="781" t="s">
        <v>37</v>
      </c>
      <c r="B254" s="781"/>
      <c r="C254" s="782" t="s">
        <v>38</v>
      </c>
      <c r="D254" s="298" t="s">
        <v>192</v>
      </c>
      <c r="E254" s="299" t="s">
        <v>193</v>
      </c>
      <c r="F254" s="298" t="s">
        <v>194</v>
      </c>
      <c r="G254" s="298" t="s">
        <v>195</v>
      </c>
      <c r="H254" s="298" t="s">
        <v>43</v>
      </c>
      <c r="I254" s="299" t="s">
        <v>196</v>
      </c>
      <c r="J254" s="299" t="s">
        <v>196</v>
      </c>
    </row>
    <row r="255" spans="1:14" ht="23.25" customHeight="1" x14ac:dyDescent="0.25">
      <c r="A255" s="782" t="s">
        <v>197</v>
      </c>
      <c r="B255" s="782" t="s">
        <v>47</v>
      </c>
      <c r="C255" s="782"/>
      <c r="D255" s="298" t="s">
        <v>48</v>
      </c>
      <c r="E255" s="300" t="s">
        <v>198</v>
      </c>
      <c r="F255" s="298" t="s">
        <v>199</v>
      </c>
      <c r="G255" s="298" t="s">
        <v>200</v>
      </c>
      <c r="H255" s="298" t="s">
        <v>51</v>
      </c>
      <c r="I255" s="299" t="s">
        <v>201</v>
      </c>
      <c r="J255" s="299" t="s">
        <v>202</v>
      </c>
    </row>
    <row r="256" spans="1:14" ht="47.25" customHeight="1" x14ac:dyDescent="0.25">
      <c r="A256" s="782"/>
      <c r="B256" s="782"/>
      <c r="C256" s="782"/>
      <c r="D256" s="301" t="s">
        <v>54</v>
      </c>
      <c r="E256" s="301" t="s">
        <v>55</v>
      </c>
      <c r="F256" s="298" t="s">
        <v>203</v>
      </c>
      <c r="G256" s="302" t="s">
        <v>204</v>
      </c>
      <c r="H256" s="298" t="s">
        <v>205</v>
      </c>
      <c r="I256" s="303" t="s">
        <v>206</v>
      </c>
      <c r="J256" s="299" t="s">
        <v>207</v>
      </c>
    </row>
    <row r="257" spans="1:14" x14ac:dyDescent="0.25">
      <c r="A257" s="782"/>
      <c r="B257" s="782"/>
      <c r="C257" s="782"/>
      <c r="D257" s="304" t="s">
        <v>61</v>
      </c>
      <c r="E257" s="305" t="s">
        <v>208</v>
      </c>
      <c r="F257" s="305" t="s">
        <v>63</v>
      </c>
      <c r="G257" s="304" t="s">
        <v>209</v>
      </c>
      <c r="H257" s="304" t="s">
        <v>65</v>
      </c>
      <c r="I257" s="306" t="s">
        <v>210</v>
      </c>
      <c r="J257" s="306" t="s">
        <v>210</v>
      </c>
    </row>
    <row r="258" spans="1:14" ht="12.75" customHeight="1" x14ac:dyDescent="0.25">
      <c r="A258" s="783" t="s">
        <v>310</v>
      </c>
      <c r="B258" s="784" t="s">
        <v>68</v>
      </c>
      <c r="C258" s="307" t="s">
        <v>214</v>
      </c>
      <c r="D258" s="308">
        <f>SUM(D259:D260)</f>
        <v>0</v>
      </c>
      <c r="E258" s="308"/>
      <c r="F258" s="308"/>
      <c r="G258" s="308"/>
      <c r="H258" s="308"/>
      <c r="I258" s="308">
        <f>SUM(I259:I260)</f>
        <v>0</v>
      </c>
      <c r="J258" s="308">
        <f>SUM(J259:J260)</f>
        <v>0</v>
      </c>
    </row>
    <row r="259" spans="1:14" x14ac:dyDescent="0.25">
      <c r="A259" s="783"/>
      <c r="B259" s="784"/>
      <c r="C259" s="309" t="s">
        <v>214</v>
      </c>
      <c r="D259" s="310"/>
      <c r="E259" s="326"/>
      <c r="F259" s="312"/>
      <c r="G259" s="325">
        <f>E259*(1+F259)</f>
        <v>0</v>
      </c>
      <c r="H259" s="312"/>
      <c r="I259" s="315">
        <f>D259*G259*H259</f>
        <v>0</v>
      </c>
      <c r="J259" s="315"/>
      <c r="L259" s="292">
        <v>6</v>
      </c>
      <c r="M259" s="292">
        <f>$L$249*100+L259+$M$249*10000</f>
        <v>10106</v>
      </c>
    </row>
    <row r="260" spans="1:14" x14ac:dyDescent="0.25">
      <c r="A260" s="783"/>
      <c r="B260" s="784"/>
      <c r="C260" s="316"/>
      <c r="D260" s="317"/>
      <c r="E260" s="311"/>
      <c r="F260" s="318"/>
      <c r="G260" s="313"/>
      <c r="H260" s="312"/>
      <c r="I260" s="314"/>
      <c r="J260" s="315"/>
    </row>
    <row r="261" spans="1:14" x14ac:dyDescent="0.25">
      <c r="A261" s="783"/>
      <c r="B261" s="784"/>
      <c r="C261" s="307" t="s">
        <v>215</v>
      </c>
      <c r="D261" s="322">
        <f>SUM(D262:D266)</f>
        <v>0</v>
      </c>
      <c r="E261" s="320"/>
      <c r="F261" s="321"/>
      <c r="G261" s="321"/>
      <c r="H261" s="321"/>
      <c r="I261" s="322">
        <f>SUM(I262:I266)</f>
        <v>0</v>
      </c>
      <c r="J261" s="322">
        <f>SUM(J262:J266)</f>
        <v>0</v>
      </c>
    </row>
    <row r="262" spans="1:14" x14ac:dyDescent="0.25">
      <c r="A262" s="783"/>
      <c r="B262" s="784"/>
      <c r="C262" s="309" t="s">
        <v>86</v>
      </c>
      <c r="D262" s="310"/>
      <c r="E262" s="164"/>
      <c r="F262" s="312"/>
      <c r="G262" s="325">
        <f>E262*(1+F262)</f>
        <v>0</v>
      </c>
      <c r="H262" s="312"/>
      <c r="I262" s="315">
        <f>D262*G262*H262</f>
        <v>0</v>
      </c>
      <c r="J262" s="315"/>
      <c r="L262" s="292">
        <v>1</v>
      </c>
      <c r="M262" s="292">
        <f>$L$249*100+L262+$M$249*10000</f>
        <v>10101</v>
      </c>
      <c r="N262" s="115">
        <f>$L$249*100+L262</f>
        <v>101</v>
      </c>
    </row>
    <row r="263" spans="1:14" x14ac:dyDescent="0.25">
      <c r="A263" s="783"/>
      <c r="B263" s="784"/>
      <c r="C263" s="316" t="s">
        <v>369</v>
      </c>
      <c r="D263" s="310"/>
      <c r="E263" s="164"/>
      <c r="F263" s="318"/>
      <c r="G263" s="313">
        <f>E263*(1+F263)</f>
        <v>0</v>
      </c>
      <c r="H263" s="312"/>
      <c r="I263" s="314">
        <f>D263*G263*H263</f>
        <v>0</v>
      </c>
      <c r="J263" s="315"/>
      <c r="L263" s="292">
        <v>2</v>
      </c>
      <c r="M263" s="292">
        <f>$L$249*100+L263+$M$249*10000</f>
        <v>10102</v>
      </c>
      <c r="N263" s="115">
        <f>$L$249*100+L263</f>
        <v>102</v>
      </c>
    </row>
    <row r="264" spans="1:14" x14ac:dyDescent="0.25">
      <c r="A264" s="783"/>
      <c r="B264" s="784"/>
      <c r="C264" s="316" t="s">
        <v>88</v>
      </c>
      <c r="D264" s="310"/>
      <c r="E264" s="164"/>
      <c r="F264" s="318"/>
      <c r="G264" s="313">
        <f>E264*(1+F264)</f>
        <v>0</v>
      </c>
      <c r="H264" s="312"/>
      <c r="I264" s="314">
        <f>D264*G264*H264</f>
        <v>0</v>
      </c>
      <c r="J264" s="315"/>
      <c r="L264" s="292">
        <v>3</v>
      </c>
      <c r="M264" s="292">
        <f>$L$249*100+L264+$M$249*10000</f>
        <v>10103</v>
      </c>
      <c r="N264" s="115">
        <f>$L$249*100+L264</f>
        <v>103</v>
      </c>
    </row>
    <row r="265" spans="1:14" x14ac:dyDescent="0.25">
      <c r="A265" s="783"/>
      <c r="B265" s="784"/>
      <c r="C265" s="316" t="s">
        <v>89</v>
      </c>
      <c r="D265" s="310"/>
      <c r="E265" s="164"/>
      <c r="F265" s="323"/>
      <c r="G265" s="313">
        <f>E265*(1+F265)</f>
        <v>0</v>
      </c>
      <c r="H265" s="312"/>
      <c r="I265" s="314">
        <f>D265*G265*H265</f>
        <v>0</v>
      </c>
      <c r="J265" s="315"/>
      <c r="L265" s="292">
        <v>4</v>
      </c>
      <c r="M265" s="292">
        <f>$L$249*100+L265+$M$249*10000</f>
        <v>10104</v>
      </c>
      <c r="N265" s="115">
        <f>$L$249*100+L265</f>
        <v>104</v>
      </c>
    </row>
    <row r="266" spans="1:14" x14ac:dyDescent="0.25">
      <c r="A266" s="783"/>
      <c r="B266" s="784"/>
      <c r="C266" s="316" t="s">
        <v>370</v>
      </c>
      <c r="D266" s="310"/>
      <c r="E266" s="164"/>
      <c r="F266" s="323"/>
      <c r="G266" s="313"/>
      <c r="H266" s="312"/>
      <c r="I266" s="314">
        <f>D266*G266*H266</f>
        <v>0</v>
      </c>
      <c r="J266" s="315"/>
      <c r="L266" s="292">
        <v>5</v>
      </c>
      <c r="M266" s="292">
        <f>$L$249*100+L266+$M$249*10000</f>
        <v>10105</v>
      </c>
      <c r="N266" s="115">
        <f>$L$249*100+L266</f>
        <v>105</v>
      </c>
    </row>
    <row r="267" spans="1:14" x14ac:dyDescent="0.25">
      <c r="A267" s="783"/>
      <c r="B267" s="784"/>
      <c r="C267" s="307" t="s">
        <v>371</v>
      </c>
      <c r="D267" s="322">
        <f>D258+D261</f>
        <v>0</v>
      </c>
      <c r="E267" s="320"/>
      <c r="F267" s="321"/>
      <c r="G267" s="321"/>
      <c r="H267" s="321"/>
      <c r="I267" s="322">
        <f>I258+I261</f>
        <v>0</v>
      </c>
      <c r="J267" s="322">
        <f>J258+J261</f>
        <v>0</v>
      </c>
    </row>
    <row r="268" spans="1:14" ht="12" customHeight="1" x14ac:dyDescent="0.25">
      <c r="A268" s="785" t="s">
        <v>313</v>
      </c>
      <c r="B268" s="786" t="s">
        <v>68</v>
      </c>
      <c r="C268" s="307" t="s">
        <v>214</v>
      </c>
      <c r="D268" s="308">
        <f>SUM(D269:D270)</f>
        <v>0</v>
      </c>
      <c r="E268" s="308"/>
      <c r="F268" s="308"/>
      <c r="G268" s="308"/>
      <c r="H268" s="308"/>
      <c r="I268" s="308">
        <f>SUM(I269:I270)</f>
        <v>0</v>
      </c>
      <c r="J268" s="308">
        <f>SUM(J269:J270)</f>
        <v>0</v>
      </c>
    </row>
    <row r="269" spans="1:14" x14ac:dyDescent="0.25">
      <c r="A269" s="785"/>
      <c r="B269" s="786"/>
      <c r="C269" s="309" t="s">
        <v>214</v>
      </c>
      <c r="D269" s="310"/>
      <c r="E269" s="326"/>
      <c r="F269" s="312"/>
      <c r="G269" s="325">
        <f>E269*(1+F269)</f>
        <v>0</v>
      </c>
      <c r="H269" s="312"/>
      <c r="I269" s="315">
        <f>D269*G269*H269</f>
        <v>0</v>
      </c>
      <c r="J269" s="315"/>
      <c r="L269" s="292">
        <v>6</v>
      </c>
      <c r="M269" s="292">
        <f>$L$249*100+L269+$M$3*10000</f>
        <v>20106</v>
      </c>
    </row>
    <row r="270" spans="1:14" x14ac:dyDescent="0.25">
      <c r="A270" s="785"/>
      <c r="B270" s="786"/>
      <c r="C270" s="316"/>
      <c r="D270" s="317"/>
      <c r="E270" s="311"/>
      <c r="F270" s="318"/>
      <c r="G270" s="313"/>
      <c r="H270" s="312"/>
      <c r="I270" s="314"/>
      <c r="J270" s="315"/>
    </row>
    <row r="271" spans="1:14" x14ac:dyDescent="0.25">
      <c r="A271" s="785"/>
      <c r="B271" s="786"/>
      <c r="C271" s="307" t="s">
        <v>215</v>
      </c>
      <c r="D271" s="322">
        <f>SUM(D272:D276)</f>
        <v>0</v>
      </c>
      <c r="E271" s="320"/>
      <c r="F271" s="321"/>
      <c r="G271" s="321"/>
      <c r="H271" s="321"/>
      <c r="I271" s="322">
        <f>SUM(I272:I276)</f>
        <v>0</v>
      </c>
      <c r="J271" s="322">
        <f>SUM(J272:J276)</f>
        <v>0</v>
      </c>
    </row>
    <row r="272" spans="1:14" x14ac:dyDescent="0.25">
      <c r="A272" s="785"/>
      <c r="B272" s="786"/>
      <c r="C272" s="309" t="s">
        <v>86</v>
      </c>
      <c r="D272" s="310"/>
      <c r="E272" s="164"/>
      <c r="F272" s="312"/>
      <c r="G272" s="325">
        <f>E272*(1+F272)</f>
        <v>0</v>
      </c>
      <c r="H272" s="312"/>
      <c r="I272" s="315">
        <f>D272*G272*H272</f>
        <v>0</v>
      </c>
      <c r="J272" s="315"/>
      <c r="L272" s="292">
        <v>1</v>
      </c>
      <c r="M272" s="292">
        <f>$L$249*100+L272+$M$3*10000</f>
        <v>20101</v>
      </c>
      <c r="N272" s="115">
        <f>$L$249*100+L272</f>
        <v>101</v>
      </c>
    </row>
    <row r="273" spans="1:14" x14ac:dyDescent="0.25">
      <c r="A273" s="785"/>
      <c r="B273" s="786"/>
      <c r="C273" s="316" t="s">
        <v>369</v>
      </c>
      <c r="D273" s="310"/>
      <c r="E273" s="164"/>
      <c r="F273" s="318"/>
      <c r="G273" s="313">
        <f>E273*(1+F273)</f>
        <v>0</v>
      </c>
      <c r="H273" s="312"/>
      <c r="I273" s="314">
        <f>D273*G273*H273</f>
        <v>0</v>
      </c>
      <c r="J273" s="315"/>
      <c r="L273" s="292">
        <v>2</v>
      </c>
      <c r="M273" s="292">
        <f>$L$249*100+L273+$M$3*10000</f>
        <v>20102</v>
      </c>
      <c r="N273" s="115">
        <f>$L$249*100+L273</f>
        <v>102</v>
      </c>
    </row>
    <row r="274" spans="1:14" x14ac:dyDescent="0.25">
      <c r="A274" s="785"/>
      <c r="B274" s="786"/>
      <c r="C274" s="316" t="s">
        <v>88</v>
      </c>
      <c r="D274" s="310"/>
      <c r="E274" s="164"/>
      <c r="F274" s="318"/>
      <c r="G274" s="313">
        <f>E274*(1+F274)</f>
        <v>0</v>
      </c>
      <c r="H274" s="312"/>
      <c r="I274" s="314">
        <f>D274*G274*H274</f>
        <v>0</v>
      </c>
      <c r="J274" s="315"/>
      <c r="L274" s="292">
        <v>3</v>
      </c>
      <c r="M274" s="292">
        <f>$L$249*100+L274+$M$3*10000</f>
        <v>20103</v>
      </c>
      <c r="N274" s="115">
        <f>$L$249*100+L274</f>
        <v>103</v>
      </c>
    </row>
    <row r="275" spans="1:14" x14ac:dyDescent="0.25">
      <c r="A275" s="785"/>
      <c r="B275" s="786"/>
      <c r="C275" s="316" t="s">
        <v>89</v>
      </c>
      <c r="D275" s="310"/>
      <c r="E275" s="164"/>
      <c r="F275" s="323"/>
      <c r="G275" s="313">
        <f>E275*(1+F275)</f>
        <v>0</v>
      </c>
      <c r="H275" s="312"/>
      <c r="I275" s="314">
        <f>D275*G275*H275</f>
        <v>0</v>
      </c>
      <c r="J275" s="315"/>
      <c r="L275" s="292">
        <v>4</v>
      </c>
      <c r="M275" s="292">
        <f>$L$249*100+L275+$M$3*10000</f>
        <v>20104</v>
      </c>
      <c r="N275" s="115">
        <f>$L$249*100+L275</f>
        <v>104</v>
      </c>
    </row>
    <row r="276" spans="1:14" x14ac:dyDescent="0.25">
      <c r="A276" s="785"/>
      <c r="B276" s="786"/>
      <c r="C276" s="316" t="s">
        <v>370</v>
      </c>
      <c r="D276" s="310"/>
      <c r="E276" s="164"/>
      <c r="F276" s="323"/>
      <c r="G276" s="313"/>
      <c r="H276" s="312"/>
      <c r="I276" s="314">
        <f>D276*G276*H276</f>
        <v>0</v>
      </c>
      <c r="J276" s="315"/>
      <c r="L276" s="292">
        <v>5</v>
      </c>
      <c r="M276" s="292">
        <f>$L$249*100+L276+$M$3*10000</f>
        <v>20105</v>
      </c>
      <c r="N276" s="115">
        <f>$L$249*100+L276</f>
        <v>105</v>
      </c>
    </row>
    <row r="277" spans="1:14" x14ac:dyDescent="0.25">
      <c r="A277" s="785"/>
      <c r="B277" s="786"/>
      <c r="C277" s="307" t="s">
        <v>371</v>
      </c>
      <c r="D277" s="322">
        <f>D268+D271</f>
        <v>0</v>
      </c>
      <c r="E277" s="320"/>
      <c r="F277" s="321"/>
      <c r="G277" s="321"/>
      <c r="H277" s="321"/>
      <c r="I277" s="322">
        <f>I268+I271</f>
        <v>0</v>
      </c>
      <c r="J277" s="322">
        <f>J268+J271</f>
        <v>0</v>
      </c>
    </row>
    <row r="278" spans="1:14" ht="12" customHeight="1" x14ac:dyDescent="0.25">
      <c r="A278" s="785" t="s">
        <v>314</v>
      </c>
      <c r="B278" s="786" t="s">
        <v>68</v>
      </c>
      <c r="C278" s="307" t="s">
        <v>214</v>
      </c>
      <c r="D278" s="308">
        <f>SUM(D279:D280)</f>
        <v>0</v>
      </c>
      <c r="E278" s="308"/>
      <c r="F278" s="308"/>
      <c r="G278" s="308"/>
      <c r="H278" s="308"/>
      <c r="I278" s="308">
        <f>SUM(I279:I280)</f>
        <v>0</v>
      </c>
      <c r="J278" s="308">
        <f>SUM(J279:J280)</f>
        <v>0</v>
      </c>
    </row>
    <row r="279" spans="1:14" ht="12" customHeight="1" x14ac:dyDescent="0.25">
      <c r="A279" s="785"/>
      <c r="B279" s="786"/>
      <c r="C279" s="309" t="s">
        <v>214</v>
      </c>
      <c r="D279" s="310"/>
      <c r="E279" s="326"/>
      <c r="F279" s="312"/>
      <c r="G279" s="325">
        <f>E279*(1+F279)</f>
        <v>0</v>
      </c>
      <c r="H279" s="312"/>
      <c r="I279" s="315">
        <f>D279*G279*H279</f>
        <v>0</v>
      </c>
      <c r="J279" s="315">
        <f>(I279*'[1]Factores emisión'!$B$12)/1000</f>
        <v>0</v>
      </c>
      <c r="L279" s="292">
        <v>6</v>
      </c>
      <c r="M279" s="292">
        <f>$L$249*100+L279+$M$4*10000</f>
        <v>30106</v>
      </c>
    </row>
    <row r="280" spans="1:14" x14ac:dyDescent="0.25">
      <c r="A280" s="785"/>
      <c r="B280" s="786"/>
      <c r="C280" s="316"/>
      <c r="D280" s="317"/>
      <c r="E280" s="311"/>
      <c r="F280" s="318"/>
      <c r="G280" s="313"/>
      <c r="H280" s="312"/>
      <c r="I280" s="314"/>
      <c r="J280" s="315"/>
    </row>
    <row r="281" spans="1:14" x14ac:dyDescent="0.25">
      <c r="A281" s="785"/>
      <c r="B281" s="786"/>
      <c r="C281" s="307" t="s">
        <v>215</v>
      </c>
      <c r="D281" s="322">
        <f>SUM(D282:D286)</f>
        <v>0</v>
      </c>
      <c r="E281" s="320"/>
      <c r="F281" s="321"/>
      <c r="G281" s="321"/>
      <c r="H281" s="321"/>
      <c r="I281" s="322">
        <f>SUM(I282:I286)</f>
        <v>0</v>
      </c>
      <c r="J281" s="322">
        <f>SUM(J282:J286)</f>
        <v>0</v>
      </c>
    </row>
    <row r="282" spans="1:14" x14ac:dyDescent="0.25">
      <c r="A282" s="785"/>
      <c r="B282" s="786"/>
      <c r="C282" s="309" t="s">
        <v>86</v>
      </c>
      <c r="D282" s="310"/>
      <c r="E282" s="164"/>
      <c r="F282" s="312"/>
      <c r="G282" s="325">
        <f>E282*(1+F282)</f>
        <v>0</v>
      </c>
      <c r="H282" s="312"/>
      <c r="I282" s="315">
        <f>D282*G282*H282</f>
        <v>0</v>
      </c>
      <c r="J282" s="315">
        <f>(I282*'[1]Factores emisión'!$B$12)/1000</f>
        <v>0</v>
      </c>
      <c r="L282" s="292">
        <v>1</v>
      </c>
      <c r="M282" s="292">
        <f>$L$249*100+L282+$M$4*10000</f>
        <v>30101</v>
      </c>
      <c r="N282" s="115">
        <f>$L$249*100+L282</f>
        <v>101</v>
      </c>
    </row>
    <row r="283" spans="1:14" x14ac:dyDescent="0.25">
      <c r="A283" s="785"/>
      <c r="B283" s="786"/>
      <c r="C283" s="316" t="s">
        <v>369</v>
      </c>
      <c r="D283" s="310"/>
      <c r="E283" s="164"/>
      <c r="F283" s="318"/>
      <c r="G283" s="313">
        <f>E283*(1+F283)</f>
        <v>0</v>
      </c>
      <c r="H283" s="312"/>
      <c r="I283" s="314">
        <f>D283*G283*H283</f>
        <v>0</v>
      </c>
      <c r="J283" s="315">
        <f>(I283*'[1]Factores emisión'!$B$12)/1000</f>
        <v>0</v>
      </c>
      <c r="L283" s="292">
        <v>2</v>
      </c>
      <c r="M283" s="292">
        <f>$L$249*100+L283+$M$4*10000</f>
        <v>30102</v>
      </c>
      <c r="N283" s="115">
        <f>$L$249*100+L283</f>
        <v>102</v>
      </c>
    </row>
    <row r="284" spans="1:14" x14ac:dyDescent="0.25">
      <c r="A284" s="785"/>
      <c r="B284" s="786"/>
      <c r="C284" s="316" t="s">
        <v>88</v>
      </c>
      <c r="D284" s="310"/>
      <c r="E284" s="164"/>
      <c r="F284" s="318"/>
      <c r="G284" s="313">
        <f>E284*(1+F284)</f>
        <v>0</v>
      </c>
      <c r="H284" s="312"/>
      <c r="I284" s="314">
        <f>D284*G284*H284</f>
        <v>0</v>
      </c>
      <c r="J284" s="315">
        <f>(I284*'[1]Factores emisión'!$B$12)/1000</f>
        <v>0</v>
      </c>
      <c r="L284" s="292">
        <v>3</v>
      </c>
      <c r="M284" s="292">
        <f>$L$249*100+L284+$M$4*10000</f>
        <v>30103</v>
      </c>
      <c r="N284" s="115">
        <f>$L$249*100+L284</f>
        <v>103</v>
      </c>
    </row>
    <row r="285" spans="1:14" x14ac:dyDescent="0.25">
      <c r="A285" s="785"/>
      <c r="B285" s="786"/>
      <c r="C285" s="316" t="s">
        <v>89</v>
      </c>
      <c r="D285" s="310"/>
      <c r="E285" s="164"/>
      <c r="F285" s="323"/>
      <c r="G285" s="313">
        <f>E285*(1+F285)</f>
        <v>0</v>
      </c>
      <c r="H285" s="312"/>
      <c r="I285" s="314">
        <f>D285*G285*H285</f>
        <v>0</v>
      </c>
      <c r="J285" s="315">
        <f>(I285*'[1]Factores emisión'!$B$12)/1000</f>
        <v>0</v>
      </c>
      <c r="L285" s="292">
        <v>4</v>
      </c>
      <c r="M285" s="292">
        <f>$L$249*100+L285+$M$4*10000</f>
        <v>30104</v>
      </c>
      <c r="N285" s="115">
        <f>$L$249*100+L285</f>
        <v>104</v>
      </c>
    </row>
    <row r="286" spans="1:14" x14ac:dyDescent="0.25">
      <c r="A286" s="785"/>
      <c r="B286" s="786"/>
      <c r="C286" s="316" t="s">
        <v>370</v>
      </c>
      <c r="D286" s="310"/>
      <c r="E286" s="164"/>
      <c r="F286" s="323"/>
      <c r="G286" s="313"/>
      <c r="H286" s="312"/>
      <c r="I286" s="314">
        <f>D286*G286*H286</f>
        <v>0</v>
      </c>
      <c r="J286" s="315">
        <f>(I286*'[1]Factores emisión'!$B$12)/1000</f>
        <v>0</v>
      </c>
      <c r="L286" s="292">
        <v>5</v>
      </c>
      <c r="M286" s="292">
        <f>$L$249*100+L286+$M$4*10000</f>
        <v>30105</v>
      </c>
      <c r="N286" s="115">
        <f>$L$249*100+L286</f>
        <v>105</v>
      </c>
    </row>
    <row r="287" spans="1:14" x14ac:dyDescent="0.25">
      <c r="A287" s="785"/>
      <c r="B287" s="786"/>
      <c r="C287" s="307" t="s">
        <v>371</v>
      </c>
      <c r="D287" s="322">
        <f>D278+D281</f>
        <v>0</v>
      </c>
      <c r="E287" s="320"/>
      <c r="F287" s="321"/>
      <c r="G287" s="321"/>
      <c r="H287" s="321"/>
      <c r="I287" s="322">
        <f>I278+I281</f>
        <v>0</v>
      </c>
      <c r="J287" s="322">
        <f>J278+J281</f>
        <v>0</v>
      </c>
    </row>
    <row r="288" spans="1:14" ht="12" customHeight="1" x14ac:dyDescent="0.25">
      <c r="A288" s="785" t="s">
        <v>315</v>
      </c>
      <c r="B288" s="786" t="s">
        <v>68</v>
      </c>
      <c r="C288" s="307" t="s">
        <v>214</v>
      </c>
      <c r="D288" s="308">
        <f>SUM(D289:D290)</f>
        <v>0</v>
      </c>
      <c r="E288" s="308"/>
      <c r="F288" s="308"/>
      <c r="G288" s="308"/>
      <c r="H288" s="308"/>
      <c r="I288" s="308">
        <f>SUM(I289:I290)</f>
        <v>0</v>
      </c>
      <c r="J288" s="308">
        <f>SUM(J289:J290)</f>
        <v>0</v>
      </c>
    </row>
    <row r="289" spans="1:14" x14ac:dyDescent="0.25">
      <c r="A289" s="785"/>
      <c r="B289" s="786"/>
      <c r="C289" s="309" t="s">
        <v>214</v>
      </c>
      <c r="D289" s="310"/>
      <c r="E289" s="326"/>
      <c r="F289" s="312"/>
      <c r="G289" s="325">
        <f>E289*(1+F289)</f>
        <v>0</v>
      </c>
      <c r="H289" s="312"/>
      <c r="I289" s="315">
        <f>D289*G289*H289</f>
        <v>0</v>
      </c>
      <c r="J289" s="315">
        <f>(I289*'[1]Factores emisión'!$B$12)/1000</f>
        <v>0</v>
      </c>
      <c r="L289" s="292">
        <v>6</v>
      </c>
      <c r="M289" s="292">
        <f>$L$249*100+L289+$M$5*10000</f>
        <v>40106</v>
      </c>
    </row>
    <row r="290" spans="1:14" x14ac:dyDescent="0.25">
      <c r="A290" s="785"/>
      <c r="B290" s="786"/>
      <c r="C290" s="316"/>
      <c r="D290" s="317"/>
      <c r="E290" s="311"/>
      <c r="F290" s="318"/>
      <c r="G290" s="313"/>
      <c r="H290" s="312"/>
      <c r="I290" s="314"/>
      <c r="J290" s="315"/>
    </row>
    <row r="291" spans="1:14" x14ac:dyDescent="0.25">
      <c r="A291" s="785"/>
      <c r="B291" s="786"/>
      <c r="C291" s="307" t="s">
        <v>215</v>
      </c>
      <c r="D291" s="322">
        <f>SUM(D292:D296)</f>
        <v>0</v>
      </c>
      <c r="E291" s="320"/>
      <c r="F291" s="321"/>
      <c r="G291" s="321"/>
      <c r="H291" s="321"/>
      <c r="I291" s="322">
        <f>SUM(I292:I296)</f>
        <v>0</v>
      </c>
      <c r="J291" s="322">
        <f>SUM(J292:J296)</f>
        <v>0</v>
      </c>
    </row>
    <row r="292" spans="1:14" x14ac:dyDescent="0.25">
      <c r="A292" s="785"/>
      <c r="B292" s="786"/>
      <c r="C292" s="309" t="s">
        <v>86</v>
      </c>
      <c r="D292" s="310"/>
      <c r="E292" s="164"/>
      <c r="F292" s="312"/>
      <c r="G292" s="325">
        <f>E292*(1+F292)</f>
        <v>0</v>
      </c>
      <c r="H292" s="312"/>
      <c r="I292" s="315">
        <f>D292*G292*H292</f>
        <v>0</v>
      </c>
      <c r="J292" s="315">
        <f>(I292*'[1]Factores emisión'!$B$12)/1000</f>
        <v>0</v>
      </c>
      <c r="L292" s="292">
        <v>1</v>
      </c>
      <c r="M292" s="292">
        <f>$L$249*100+L292+$M$5*10000</f>
        <v>40101</v>
      </c>
      <c r="N292" s="115">
        <f>$L$249*100+L292</f>
        <v>101</v>
      </c>
    </row>
    <row r="293" spans="1:14" x14ac:dyDescent="0.25">
      <c r="A293" s="785"/>
      <c r="B293" s="786"/>
      <c r="C293" s="316" t="s">
        <v>369</v>
      </c>
      <c r="D293" s="310"/>
      <c r="E293" s="164"/>
      <c r="F293" s="318"/>
      <c r="G293" s="313">
        <f>E293*(1+F293)</f>
        <v>0</v>
      </c>
      <c r="H293" s="312"/>
      <c r="I293" s="314">
        <f>D293*G293*H293</f>
        <v>0</v>
      </c>
      <c r="J293" s="315">
        <f>(I293*'[1]Factores emisión'!$B$12)/1000</f>
        <v>0</v>
      </c>
      <c r="L293" s="292">
        <v>2</v>
      </c>
      <c r="M293" s="292">
        <f>$L$249*100+L293+$M$5*10000</f>
        <v>40102</v>
      </c>
      <c r="N293" s="115">
        <f>$L$249*100+L293</f>
        <v>102</v>
      </c>
    </row>
    <row r="294" spans="1:14" x14ac:dyDescent="0.25">
      <c r="A294" s="785"/>
      <c r="B294" s="786"/>
      <c r="C294" s="316" t="s">
        <v>88</v>
      </c>
      <c r="D294" s="310"/>
      <c r="E294" s="164"/>
      <c r="F294" s="318"/>
      <c r="G294" s="313">
        <f>E294*(1+F294)</f>
        <v>0</v>
      </c>
      <c r="H294" s="312"/>
      <c r="I294" s="314">
        <f>D294*G294*H294</f>
        <v>0</v>
      </c>
      <c r="J294" s="315">
        <f>(I294*'[1]Factores emisión'!$B$12)/1000</f>
        <v>0</v>
      </c>
      <c r="L294" s="292">
        <v>3</v>
      </c>
      <c r="M294" s="292">
        <f>$L$249*100+L294+$M$5*10000</f>
        <v>40103</v>
      </c>
      <c r="N294" s="115">
        <f>$L$249*100+L294</f>
        <v>103</v>
      </c>
    </row>
    <row r="295" spans="1:14" x14ac:dyDescent="0.25">
      <c r="A295" s="785"/>
      <c r="B295" s="786"/>
      <c r="C295" s="316" t="s">
        <v>89</v>
      </c>
      <c r="D295" s="310"/>
      <c r="E295" s="164"/>
      <c r="F295" s="323"/>
      <c r="G295" s="313">
        <f>E295*(1+F295)</f>
        <v>0</v>
      </c>
      <c r="H295" s="312"/>
      <c r="I295" s="314">
        <f>D295*G295*H295</f>
        <v>0</v>
      </c>
      <c r="J295" s="315">
        <f>(I295*'[1]Factores emisión'!$B$12)/1000</f>
        <v>0</v>
      </c>
      <c r="L295" s="292">
        <v>4</v>
      </c>
      <c r="M295" s="292">
        <f>$L$249*100+L295+$M$5*10000</f>
        <v>40104</v>
      </c>
      <c r="N295" s="115">
        <f>$L$249*100+L295</f>
        <v>104</v>
      </c>
    </row>
    <row r="296" spans="1:14" x14ac:dyDescent="0.25">
      <c r="A296" s="785"/>
      <c r="B296" s="786"/>
      <c r="C296" s="316" t="s">
        <v>370</v>
      </c>
      <c r="D296" s="310"/>
      <c r="E296" s="164"/>
      <c r="F296" s="323"/>
      <c r="G296" s="313"/>
      <c r="H296" s="312"/>
      <c r="I296" s="314">
        <f>D296*G296*H296</f>
        <v>0</v>
      </c>
      <c r="J296" s="315">
        <f>(I296*'[1]Factores emisión'!$B$12)/1000</f>
        <v>0</v>
      </c>
      <c r="L296" s="292">
        <v>5</v>
      </c>
      <c r="M296" s="292">
        <f>$L$249*100+L296+$M$5*10000</f>
        <v>40105</v>
      </c>
      <c r="N296" s="115">
        <f>$L$249*100+L296</f>
        <v>105</v>
      </c>
    </row>
    <row r="297" spans="1:14" x14ac:dyDescent="0.25">
      <c r="A297" s="785"/>
      <c r="B297" s="786"/>
      <c r="C297" s="307" t="s">
        <v>371</v>
      </c>
      <c r="D297" s="322">
        <f>D288+D291</f>
        <v>0</v>
      </c>
      <c r="E297" s="320"/>
      <c r="F297" s="321"/>
      <c r="G297" s="321"/>
      <c r="H297" s="321"/>
      <c r="I297" s="322">
        <f>I288+I291</f>
        <v>0</v>
      </c>
      <c r="J297" s="322">
        <f>J288+J291</f>
        <v>0</v>
      </c>
    </row>
    <row r="298" spans="1:14" ht="12" customHeight="1" x14ac:dyDescent="0.25">
      <c r="A298" s="785" t="s">
        <v>316</v>
      </c>
      <c r="B298" s="786" t="s">
        <v>68</v>
      </c>
      <c r="C298" s="307" t="s">
        <v>214</v>
      </c>
      <c r="D298" s="308">
        <f>SUM(D299:D300)</f>
        <v>0</v>
      </c>
      <c r="E298" s="308"/>
      <c r="F298" s="308"/>
      <c r="G298" s="308"/>
      <c r="H298" s="308"/>
      <c r="I298" s="308">
        <f>SUM(I299:I300)</f>
        <v>0</v>
      </c>
      <c r="J298" s="308">
        <f>SUM(J299:J300)</f>
        <v>0</v>
      </c>
    </row>
    <row r="299" spans="1:14" x14ac:dyDescent="0.25">
      <c r="A299" s="785"/>
      <c r="B299" s="786"/>
      <c r="C299" s="309" t="s">
        <v>214</v>
      </c>
      <c r="D299" s="310"/>
      <c r="E299" s="326"/>
      <c r="F299" s="312"/>
      <c r="G299" s="325">
        <f>E299*(1+F299)</f>
        <v>0</v>
      </c>
      <c r="H299" s="312"/>
      <c r="I299" s="315">
        <f>D299*G299*H299</f>
        <v>0</v>
      </c>
      <c r="J299" s="315">
        <f>(I299*'[1]Factores emisión'!$B$12)/1000</f>
        <v>0</v>
      </c>
      <c r="L299" s="292">
        <v>6</v>
      </c>
      <c r="M299" s="292">
        <f>$L$249*100+L299+$M$6*10000</f>
        <v>50106</v>
      </c>
    </row>
    <row r="300" spans="1:14" x14ac:dyDescent="0.25">
      <c r="A300" s="785"/>
      <c r="B300" s="786"/>
      <c r="C300" s="316"/>
      <c r="D300" s="317"/>
      <c r="E300" s="311"/>
      <c r="F300" s="318"/>
      <c r="G300" s="313"/>
      <c r="H300" s="312"/>
      <c r="I300" s="314"/>
      <c r="J300" s="315"/>
    </row>
    <row r="301" spans="1:14" x14ac:dyDescent="0.25">
      <c r="A301" s="785"/>
      <c r="B301" s="786"/>
      <c r="C301" s="307" t="s">
        <v>215</v>
      </c>
      <c r="D301" s="322">
        <f>SUM(D302:D306)</f>
        <v>0</v>
      </c>
      <c r="E301" s="320"/>
      <c r="F301" s="321"/>
      <c r="G301" s="321"/>
      <c r="H301" s="321"/>
      <c r="I301" s="322">
        <f>SUM(I302:I306)</f>
        <v>0</v>
      </c>
      <c r="J301" s="322">
        <f>SUM(J302:J306)</f>
        <v>0</v>
      </c>
    </row>
    <row r="302" spans="1:14" ht="12.75" customHeight="1" x14ac:dyDescent="0.25">
      <c r="A302" s="785"/>
      <c r="B302" s="786"/>
      <c r="C302" s="309" t="s">
        <v>86</v>
      </c>
      <c r="D302" s="310"/>
      <c r="E302" s="164"/>
      <c r="F302" s="312"/>
      <c r="G302" s="325">
        <f>E302*(1+F302)</f>
        <v>0</v>
      </c>
      <c r="H302" s="312"/>
      <c r="I302" s="315">
        <f>D302*G302*H302</f>
        <v>0</v>
      </c>
      <c r="J302" s="315">
        <f>(I302*'[1]Factores emisión'!$B$12)/1000</f>
        <v>0</v>
      </c>
      <c r="L302" s="292">
        <v>1</v>
      </c>
      <c r="M302" s="292">
        <f>$L$249*100+L302+$M$6*10000</f>
        <v>50101</v>
      </c>
      <c r="N302" s="115">
        <f>$L$249*100+L302</f>
        <v>101</v>
      </c>
    </row>
    <row r="303" spans="1:14" x14ac:dyDescent="0.25">
      <c r="A303" s="785"/>
      <c r="B303" s="786"/>
      <c r="C303" s="316" t="s">
        <v>369</v>
      </c>
      <c r="D303" s="310"/>
      <c r="E303" s="164"/>
      <c r="F303" s="318"/>
      <c r="G303" s="313">
        <f>E303*(1+F303)</f>
        <v>0</v>
      </c>
      <c r="H303" s="312"/>
      <c r="I303" s="314">
        <f>D303*G303*H303</f>
        <v>0</v>
      </c>
      <c r="J303" s="315">
        <f>(I303*'[1]Factores emisión'!$B$12)/1000</f>
        <v>0</v>
      </c>
      <c r="L303" s="292">
        <v>2</v>
      </c>
      <c r="M303" s="292">
        <f>$L$249*100+L303+$M$6*10000</f>
        <v>50102</v>
      </c>
      <c r="N303" s="115">
        <f>$L$249*100+L303</f>
        <v>102</v>
      </c>
    </row>
    <row r="304" spans="1:14" x14ac:dyDescent="0.25">
      <c r="A304" s="785"/>
      <c r="B304" s="786"/>
      <c r="C304" s="316" t="s">
        <v>88</v>
      </c>
      <c r="D304" s="310"/>
      <c r="E304" s="164"/>
      <c r="F304" s="318"/>
      <c r="G304" s="313">
        <f>E304*(1+F304)</f>
        <v>0</v>
      </c>
      <c r="H304" s="312"/>
      <c r="I304" s="314">
        <f>D304*G304*H304</f>
        <v>0</v>
      </c>
      <c r="J304" s="315">
        <f>(I304*'[1]Factores emisión'!$B$12)/1000</f>
        <v>0</v>
      </c>
      <c r="L304" s="292">
        <v>3</v>
      </c>
      <c r="M304" s="292">
        <f>$L$249*100+L304+$M$6*10000</f>
        <v>50103</v>
      </c>
      <c r="N304" s="115">
        <f>$L$249*100+L304</f>
        <v>103</v>
      </c>
    </row>
    <row r="305" spans="1:14" x14ac:dyDescent="0.25">
      <c r="A305" s="785"/>
      <c r="B305" s="786"/>
      <c r="C305" s="316" t="s">
        <v>89</v>
      </c>
      <c r="D305" s="310"/>
      <c r="E305" s="164"/>
      <c r="F305" s="323"/>
      <c r="G305" s="313">
        <f>E305*(1+F305)</f>
        <v>0</v>
      </c>
      <c r="H305" s="312"/>
      <c r="I305" s="314">
        <f>D305*G305*H305</f>
        <v>0</v>
      </c>
      <c r="J305" s="315">
        <f>(I305*'[1]Factores emisión'!$B$12)/1000</f>
        <v>0</v>
      </c>
      <c r="L305" s="292">
        <v>4</v>
      </c>
      <c r="M305" s="292">
        <f>$L$249*100+L305+$M$6*10000</f>
        <v>50104</v>
      </c>
      <c r="N305" s="115">
        <f>$L$249*100+L305</f>
        <v>104</v>
      </c>
    </row>
    <row r="306" spans="1:14" x14ac:dyDescent="0.25">
      <c r="A306" s="785"/>
      <c r="B306" s="786"/>
      <c r="C306" s="316" t="s">
        <v>370</v>
      </c>
      <c r="D306" s="310"/>
      <c r="E306" s="164"/>
      <c r="F306" s="323"/>
      <c r="G306" s="313"/>
      <c r="H306" s="312"/>
      <c r="I306" s="314">
        <f>D306*G306*H306</f>
        <v>0</v>
      </c>
      <c r="J306" s="315">
        <f>(I306*'[1]Factores emisión'!$B$12)/1000</f>
        <v>0</v>
      </c>
      <c r="L306" s="292">
        <v>5</v>
      </c>
      <c r="M306" s="292">
        <f>$L$249*100+L306+$M$6*10000</f>
        <v>50105</v>
      </c>
      <c r="N306" s="115">
        <f>$L$249*100+L306</f>
        <v>105</v>
      </c>
    </row>
    <row r="307" spans="1:14" x14ac:dyDescent="0.25">
      <c r="A307" s="785"/>
      <c r="B307" s="786"/>
      <c r="C307" s="307" t="s">
        <v>371</v>
      </c>
      <c r="D307" s="322">
        <f>D298+D301</f>
        <v>0</v>
      </c>
      <c r="E307" s="320"/>
      <c r="F307" s="321"/>
      <c r="G307" s="321"/>
      <c r="H307" s="321"/>
      <c r="I307" s="322">
        <f>I298+I301</f>
        <v>0</v>
      </c>
      <c r="J307" s="322">
        <f>J298+J301</f>
        <v>0</v>
      </c>
    </row>
    <row r="308" spans="1:14" x14ac:dyDescent="0.25">
      <c r="A308" s="329" t="s">
        <v>91</v>
      </c>
      <c r="B308" s="330"/>
      <c r="C308" s="331"/>
      <c r="D308" s="322">
        <f>D267+D277+D287+D297+D307</f>
        <v>0</v>
      </c>
      <c r="E308" s="345"/>
      <c r="F308" s="346"/>
      <c r="G308" s="346"/>
      <c r="H308" s="346"/>
      <c r="I308" s="322">
        <f>I267+I277+I287+I297+I307</f>
        <v>0</v>
      </c>
      <c r="J308" s="322">
        <f>J267+J277+J287+J297+J307</f>
        <v>0</v>
      </c>
    </row>
    <row r="309" spans="1:14" x14ac:dyDescent="0.25">
      <c r="A309" s="292" t="s">
        <v>216</v>
      </c>
      <c r="D309" s="334"/>
      <c r="E309" s="334"/>
    </row>
    <row r="310" spans="1:14" x14ac:dyDescent="0.25">
      <c r="A310" s="774" t="s">
        <v>23</v>
      </c>
      <c r="B310" s="774"/>
      <c r="C310" s="775">
        <f>Presentación!$C$3</f>
        <v>1990</v>
      </c>
      <c r="D310" s="775"/>
      <c r="E310" s="775"/>
      <c r="F310" s="775"/>
      <c r="G310" s="775"/>
      <c r="H310" s="775"/>
      <c r="I310" s="775"/>
      <c r="J310" s="775"/>
    </row>
    <row r="311" spans="1:14" ht="12.75" customHeight="1" x14ac:dyDescent="0.25">
      <c r="A311" s="776" t="s">
        <v>24</v>
      </c>
      <c r="B311" s="776"/>
      <c r="C311" s="777" t="s">
        <v>96</v>
      </c>
      <c r="D311" s="777"/>
      <c r="E311" s="777"/>
      <c r="F311" s="777"/>
      <c r="G311" s="777"/>
      <c r="H311" s="777"/>
      <c r="I311" s="777"/>
      <c r="J311" s="777"/>
      <c r="L311" s="292">
        <v>2</v>
      </c>
      <c r="M311" s="292">
        <v>1</v>
      </c>
    </row>
    <row r="312" spans="1:14" ht="12.75" customHeight="1" x14ac:dyDescent="0.25">
      <c r="A312" s="776" t="s">
        <v>187</v>
      </c>
      <c r="B312" s="776"/>
      <c r="C312" s="778" t="s">
        <v>26</v>
      </c>
      <c r="D312" s="778"/>
      <c r="E312" s="778"/>
      <c r="F312" s="778"/>
      <c r="G312" s="778"/>
      <c r="H312" s="778"/>
      <c r="I312" s="778"/>
      <c r="J312" s="778"/>
      <c r="M312" s="292">
        <v>2</v>
      </c>
    </row>
    <row r="313" spans="1:14" ht="12.75" customHeight="1" x14ac:dyDescent="0.25">
      <c r="A313" s="776" t="s">
        <v>27</v>
      </c>
      <c r="B313" s="776"/>
      <c r="C313" s="778" t="s">
        <v>368</v>
      </c>
      <c r="D313" s="778"/>
      <c r="E313" s="778"/>
      <c r="F313" s="778"/>
      <c r="G313" s="778"/>
      <c r="H313" s="778"/>
      <c r="I313" s="778"/>
      <c r="J313" s="778"/>
      <c r="M313" s="292">
        <v>3</v>
      </c>
    </row>
    <row r="314" spans="1:14" ht="12.75" customHeight="1" x14ac:dyDescent="0.25">
      <c r="A314" s="776" t="s">
        <v>190</v>
      </c>
      <c r="B314" s="776"/>
      <c r="C314" s="778" t="s">
        <v>191</v>
      </c>
      <c r="D314" s="778"/>
      <c r="E314" s="778"/>
      <c r="F314" s="778"/>
      <c r="G314" s="778"/>
      <c r="H314" s="778"/>
      <c r="I314" s="778"/>
      <c r="J314" s="778"/>
      <c r="M314" s="292">
        <v>4</v>
      </c>
    </row>
    <row r="315" spans="1:14" ht="18" customHeight="1" x14ac:dyDescent="0.25">
      <c r="A315" s="779" t="s">
        <v>33</v>
      </c>
      <c r="B315" s="779"/>
      <c r="C315" s="295"/>
      <c r="D315" s="296" t="s">
        <v>35</v>
      </c>
      <c r="E315" s="780" t="s">
        <v>36</v>
      </c>
      <c r="F315" s="780"/>
      <c r="G315" s="780"/>
      <c r="H315" s="780" t="s">
        <v>35</v>
      </c>
      <c r="I315" s="780"/>
      <c r="J315" s="780"/>
      <c r="M315" s="292">
        <v>5</v>
      </c>
    </row>
    <row r="316" spans="1:14" ht="54.75" customHeight="1" x14ac:dyDescent="0.25">
      <c r="A316" s="781" t="s">
        <v>37</v>
      </c>
      <c r="B316" s="781"/>
      <c r="C316" s="782" t="s">
        <v>38</v>
      </c>
      <c r="D316" s="298" t="s">
        <v>192</v>
      </c>
      <c r="E316" s="299" t="s">
        <v>193</v>
      </c>
      <c r="F316" s="298" t="s">
        <v>194</v>
      </c>
      <c r="G316" s="298" t="s">
        <v>195</v>
      </c>
      <c r="H316" s="298" t="s">
        <v>43</v>
      </c>
      <c r="I316" s="299" t="s">
        <v>196</v>
      </c>
      <c r="J316" s="299" t="s">
        <v>196</v>
      </c>
    </row>
    <row r="317" spans="1:14" ht="22.5" customHeight="1" x14ac:dyDescent="0.25">
      <c r="A317" s="782" t="s">
        <v>197</v>
      </c>
      <c r="B317" s="782" t="s">
        <v>47</v>
      </c>
      <c r="C317" s="782"/>
      <c r="D317" s="298" t="s">
        <v>48</v>
      </c>
      <c r="E317" s="300" t="s">
        <v>198</v>
      </c>
      <c r="F317" s="298" t="s">
        <v>199</v>
      </c>
      <c r="G317" s="298" t="s">
        <v>200</v>
      </c>
      <c r="H317" s="298" t="s">
        <v>51</v>
      </c>
      <c r="I317" s="299" t="s">
        <v>201</v>
      </c>
      <c r="J317" s="299" t="s">
        <v>202</v>
      </c>
    </row>
    <row r="318" spans="1:14" ht="47.25" customHeight="1" x14ac:dyDescent="0.25">
      <c r="A318" s="782"/>
      <c r="B318" s="782"/>
      <c r="C318" s="782"/>
      <c r="D318" s="301" t="s">
        <v>54</v>
      </c>
      <c r="E318" s="301" t="s">
        <v>55</v>
      </c>
      <c r="F318" s="298" t="s">
        <v>203</v>
      </c>
      <c r="G318" s="302" t="s">
        <v>204</v>
      </c>
      <c r="H318" s="298" t="s">
        <v>205</v>
      </c>
      <c r="I318" s="303" t="s">
        <v>206</v>
      </c>
      <c r="J318" s="299" t="s">
        <v>207</v>
      </c>
    </row>
    <row r="319" spans="1:14" x14ac:dyDescent="0.25">
      <c r="A319" s="782"/>
      <c r="B319" s="782"/>
      <c r="C319" s="782"/>
      <c r="D319" s="304" t="s">
        <v>61</v>
      </c>
      <c r="E319" s="305" t="s">
        <v>208</v>
      </c>
      <c r="F319" s="305" t="s">
        <v>63</v>
      </c>
      <c r="G319" s="304" t="s">
        <v>209</v>
      </c>
      <c r="H319" s="304" t="s">
        <v>65</v>
      </c>
      <c r="I319" s="306" t="s">
        <v>210</v>
      </c>
      <c r="J319" s="306" t="s">
        <v>210</v>
      </c>
    </row>
    <row r="320" spans="1:14" ht="12.75" customHeight="1" x14ac:dyDescent="0.25">
      <c r="A320" s="783" t="s">
        <v>310</v>
      </c>
      <c r="B320" s="784" t="s">
        <v>68</v>
      </c>
      <c r="C320" s="307" t="s">
        <v>214</v>
      </c>
      <c r="D320" s="308">
        <f>SUM(D321:D322)</f>
        <v>0</v>
      </c>
      <c r="E320" s="308"/>
      <c r="F320" s="308"/>
      <c r="G320" s="308"/>
      <c r="H320" s="308"/>
      <c r="I320" s="308">
        <f>SUM(I321:I322)</f>
        <v>0</v>
      </c>
      <c r="J320" s="308">
        <f>SUM(J321:J322)</f>
        <v>0</v>
      </c>
    </row>
    <row r="321" spans="1:14" x14ac:dyDescent="0.25">
      <c r="A321" s="783"/>
      <c r="B321" s="784"/>
      <c r="C321" s="309" t="s">
        <v>214</v>
      </c>
      <c r="D321" s="310"/>
      <c r="E321" s="326"/>
      <c r="F321" s="312"/>
      <c r="G321" s="325">
        <f>E321*(1+F321)</f>
        <v>0</v>
      </c>
      <c r="H321" s="312"/>
      <c r="I321" s="315">
        <f>D321*G321*H321</f>
        <v>0</v>
      </c>
      <c r="J321" s="315"/>
      <c r="L321" s="292">
        <v>6</v>
      </c>
      <c r="M321" s="292">
        <f>$L$311*100+L321+$M$311*10000</f>
        <v>10206</v>
      </c>
    </row>
    <row r="322" spans="1:14" x14ac:dyDescent="0.25">
      <c r="A322" s="783"/>
      <c r="B322" s="784"/>
      <c r="C322" s="316"/>
      <c r="D322" s="317"/>
      <c r="E322" s="311"/>
      <c r="F322" s="318"/>
      <c r="G322" s="313"/>
      <c r="H322" s="312"/>
      <c r="I322" s="314"/>
      <c r="J322" s="315"/>
    </row>
    <row r="323" spans="1:14" x14ac:dyDescent="0.25">
      <c r="A323" s="783"/>
      <c r="B323" s="784"/>
      <c r="C323" s="307" t="s">
        <v>215</v>
      </c>
      <c r="D323" s="322">
        <f>SUM(D324:D328)</f>
        <v>0</v>
      </c>
      <c r="E323" s="320"/>
      <c r="F323" s="321"/>
      <c r="G323" s="321"/>
      <c r="H323" s="321"/>
      <c r="I323" s="322">
        <f>SUM(I324:I328)</f>
        <v>0</v>
      </c>
      <c r="J323" s="322">
        <f>SUM(J324:J328)</f>
        <v>0</v>
      </c>
    </row>
    <row r="324" spans="1:14" x14ac:dyDescent="0.25">
      <c r="A324" s="783"/>
      <c r="B324" s="784"/>
      <c r="C324" s="309" t="s">
        <v>86</v>
      </c>
      <c r="D324" s="310"/>
      <c r="E324" s="164"/>
      <c r="F324" s="312"/>
      <c r="G324" s="325">
        <f>E324*(1+F324)</f>
        <v>0</v>
      </c>
      <c r="H324" s="312"/>
      <c r="I324" s="315">
        <f>D324*G324*H324</f>
        <v>0</v>
      </c>
      <c r="J324" s="315"/>
      <c r="L324" s="292">
        <v>1</v>
      </c>
      <c r="M324" s="292">
        <f>$L$311*100+L324+$M$311*10000</f>
        <v>10201</v>
      </c>
      <c r="N324" s="115">
        <f>$L$311*100+L324</f>
        <v>201</v>
      </c>
    </row>
    <row r="325" spans="1:14" x14ac:dyDescent="0.25">
      <c r="A325" s="783"/>
      <c r="B325" s="784"/>
      <c r="C325" s="316" t="s">
        <v>369</v>
      </c>
      <c r="D325" s="310"/>
      <c r="E325" s="164"/>
      <c r="F325" s="318"/>
      <c r="G325" s="313">
        <f>E325*(1+F325)</f>
        <v>0</v>
      </c>
      <c r="H325" s="312"/>
      <c r="I325" s="314">
        <f>D325*G325*H325</f>
        <v>0</v>
      </c>
      <c r="J325" s="315"/>
      <c r="L325" s="292">
        <v>2</v>
      </c>
      <c r="M325" s="292">
        <f>$L$311*100+L325+$M$311*10000</f>
        <v>10202</v>
      </c>
      <c r="N325" s="115">
        <f>$L$311*100+L325</f>
        <v>202</v>
      </c>
    </row>
    <row r="326" spans="1:14" x14ac:dyDescent="0.25">
      <c r="A326" s="783"/>
      <c r="B326" s="784"/>
      <c r="C326" s="316" t="s">
        <v>88</v>
      </c>
      <c r="D326" s="310"/>
      <c r="E326" s="164"/>
      <c r="F326" s="318"/>
      <c r="G326" s="313">
        <f>E326*(1+F326)</f>
        <v>0</v>
      </c>
      <c r="H326" s="312"/>
      <c r="I326" s="314">
        <f>D326*G326*H326</f>
        <v>0</v>
      </c>
      <c r="J326" s="315"/>
      <c r="L326" s="292">
        <v>3</v>
      </c>
      <c r="M326" s="292">
        <f>$L$311*100+L326+$M$311*10000</f>
        <v>10203</v>
      </c>
      <c r="N326" s="115">
        <f>$L$311*100+L326</f>
        <v>203</v>
      </c>
    </row>
    <row r="327" spans="1:14" x14ac:dyDescent="0.25">
      <c r="A327" s="783"/>
      <c r="B327" s="784"/>
      <c r="C327" s="316" t="s">
        <v>89</v>
      </c>
      <c r="D327" s="310"/>
      <c r="E327" s="164"/>
      <c r="F327" s="323"/>
      <c r="G327" s="313">
        <f>E327*(1+F327)</f>
        <v>0</v>
      </c>
      <c r="H327" s="312"/>
      <c r="I327" s="314">
        <f>D327*G327*H327</f>
        <v>0</v>
      </c>
      <c r="J327" s="315"/>
      <c r="L327" s="292">
        <v>4</v>
      </c>
      <c r="M327" s="292">
        <f>$L$311*100+L327+$M$311*10000</f>
        <v>10204</v>
      </c>
      <c r="N327" s="115">
        <f>$L$311*100+L327</f>
        <v>204</v>
      </c>
    </row>
    <row r="328" spans="1:14" x14ac:dyDescent="0.25">
      <c r="A328" s="783"/>
      <c r="B328" s="784"/>
      <c r="C328" s="316" t="s">
        <v>370</v>
      </c>
      <c r="D328" s="310"/>
      <c r="E328" s="164"/>
      <c r="F328" s="323"/>
      <c r="G328" s="313"/>
      <c r="H328" s="312"/>
      <c r="I328" s="314">
        <f>D328*G328*H328</f>
        <v>0</v>
      </c>
      <c r="J328" s="315"/>
      <c r="L328" s="292">
        <v>5</v>
      </c>
      <c r="M328" s="292">
        <f>$L$311*100+L328+$M$311*10000</f>
        <v>10205</v>
      </c>
      <c r="N328" s="115">
        <f>$L$311*100+L328</f>
        <v>205</v>
      </c>
    </row>
    <row r="329" spans="1:14" x14ac:dyDescent="0.25">
      <c r="A329" s="783"/>
      <c r="B329" s="784"/>
      <c r="C329" s="307" t="s">
        <v>371</v>
      </c>
      <c r="D329" s="322">
        <f>D320+D323</f>
        <v>0</v>
      </c>
      <c r="E329" s="320"/>
      <c r="F329" s="321"/>
      <c r="G329" s="321"/>
      <c r="H329" s="321"/>
      <c r="I329" s="322">
        <f>I320+I323</f>
        <v>0</v>
      </c>
      <c r="J329" s="322">
        <f>J320+J323</f>
        <v>0</v>
      </c>
    </row>
    <row r="330" spans="1:14" ht="12" customHeight="1" x14ac:dyDescent="0.25">
      <c r="A330" s="785" t="s">
        <v>313</v>
      </c>
      <c r="B330" s="786" t="s">
        <v>68</v>
      </c>
      <c r="C330" s="307" t="s">
        <v>214</v>
      </c>
      <c r="D330" s="308">
        <f>SUM(D331:D332)</f>
        <v>0</v>
      </c>
      <c r="E330" s="308"/>
      <c r="F330" s="308"/>
      <c r="G330" s="308"/>
      <c r="H330" s="308"/>
      <c r="I330" s="308">
        <f>SUM(I331:I332)</f>
        <v>0</v>
      </c>
      <c r="J330" s="308">
        <f>SUM(J331:J332)</f>
        <v>0</v>
      </c>
    </row>
    <row r="331" spans="1:14" x14ac:dyDescent="0.25">
      <c r="A331" s="785"/>
      <c r="B331" s="786"/>
      <c r="C331" s="309" t="s">
        <v>214</v>
      </c>
      <c r="D331" s="310"/>
      <c r="E331" s="326"/>
      <c r="F331" s="312"/>
      <c r="G331" s="325">
        <f>E331*(1+F331)</f>
        <v>0</v>
      </c>
      <c r="H331" s="312"/>
      <c r="I331" s="315">
        <f>D331*G331*H331</f>
        <v>0</v>
      </c>
      <c r="J331" s="315"/>
      <c r="L331" s="292">
        <v>6</v>
      </c>
      <c r="M331" s="292">
        <f>$L$311*100+L331+$M$3*10000</f>
        <v>20206</v>
      </c>
    </row>
    <row r="332" spans="1:14" x14ac:dyDescent="0.25">
      <c r="A332" s="785"/>
      <c r="B332" s="786"/>
      <c r="C332" s="316"/>
      <c r="D332" s="317"/>
      <c r="E332" s="311"/>
      <c r="F332" s="318"/>
      <c r="G332" s="313"/>
      <c r="H332" s="312"/>
      <c r="I332" s="314"/>
      <c r="J332" s="315"/>
    </row>
    <row r="333" spans="1:14" x14ac:dyDescent="0.25">
      <c r="A333" s="785"/>
      <c r="B333" s="786"/>
      <c r="C333" s="307" t="s">
        <v>215</v>
      </c>
      <c r="D333" s="322">
        <f>SUM(D334:D338)</f>
        <v>0</v>
      </c>
      <c r="E333" s="320"/>
      <c r="F333" s="321"/>
      <c r="G333" s="321"/>
      <c r="H333" s="321"/>
      <c r="I333" s="322">
        <f>SUM(I334:I338)</f>
        <v>0</v>
      </c>
      <c r="J333" s="322">
        <f>SUM(J334:J338)</f>
        <v>0</v>
      </c>
    </row>
    <row r="334" spans="1:14" x14ac:dyDescent="0.25">
      <c r="A334" s="785"/>
      <c r="B334" s="786"/>
      <c r="C334" s="309" t="s">
        <v>86</v>
      </c>
      <c r="D334" s="310"/>
      <c r="E334" s="164"/>
      <c r="F334" s="312"/>
      <c r="G334" s="325">
        <f>E334*(1+F334)</f>
        <v>0</v>
      </c>
      <c r="H334" s="312"/>
      <c r="I334" s="315">
        <f>D334*G334*H334</f>
        <v>0</v>
      </c>
      <c r="J334" s="315"/>
      <c r="L334" s="292">
        <v>1</v>
      </c>
      <c r="M334" s="292">
        <f>$L$311*100+L334+$M$3*10000</f>
        <v>20201</v>
      </c>
      <c r="N334" s="115">
        <f>$L$311*100+L334</f>
        <v>201</v>
      </c>
    </row>
    <row r="335" spans="1:14" x14ac:dyDescent="0.25">
      <c r="A335" s="785"/>
      <c r="B335" s="786"/>
      <c r="C335" s="316" t="s">
        <v>369</v>
      </c>
      <c r="D335" s="310"/>
      <c r="E335" s="164"/>
      <c r="F335" s="318"/>
      <c r="G335" s="313">
        <f>E335*(1+F335)</f>
        <v>0</v>
      </c>
      <c r="H335" s="312"/>
      <c r="I335" s="314">
        <f>D335*G335*H335</f>
        <v>0</v>
      </c>
      <c r="J335" s="315"/>
      <c r="L335" s="292">
        <v>2</v>
      </c>
      <c r="M335" s="292">
        <f>$L$311*100+L335+$M$3*10000</f>
        <v>20202</v>
      </c>
      <c r="N335" s="115">
        <f>$L$311*100+L335</f>
        <v>202</v>
      </c>
    </row>
    <row r="336" spans="1:14" x14ac:dyDescent="0.25">
      <c r="A336" s="785"/>
      <c r="B336" s="786"/>
      <c r="C336" s="316" t="s">
        <v>88</v>
      </c>
      <c r="D336" s="310"/>
      <c r="E336" s="164"/>
      <c r="F336" s="318"/>
      <c r="G336" s="313">
        <f>E336*(1+F336)</f>
        <v>0</v>
      </c>
      <c r="H336" s="312"/>
      <c r="I336" s="314">
        <f>D336*G336*H336</f>
        <v>0</v>
      </c>
      <c r="J336" s="315"/>
      <c r="L336" s="292">
        <v>3</v>
      </c>
      <c r="M336" s="292">
        <f>$L$311*100+L336+$M$3*10000</f>
        <v>20203</v>
      </c>
      <c r="N336" s="115">
        <f>$L$311*100+L336</f>
        <v>203</v>
      </c>
    </row>
    <row r="337" spans="1:14" x14ac:dyDescent="0.25">
      <c r="A337" s="785"/>
      <c r="B337" s="786"/>
      <c r="C337" s="316" t="s">
        <v>89</v>
      </c>
      <c r="D337" s="310"/>
      <c r="E337" s="164"/>
      <c r="F337" s="323"/>
      <c r="G337" s="313">
        <f>E337*(1+F337)</f>
        <v>0</v>
      </c>
      <c r="H337" s="312"/>
      <c r="I337" s="314">
        <f>D337*G337*H337</f>
        <v>0</v>
      </c>
      <c r="J337" s="315"/>
      <c r="L337" s="292">
        <v>4</v>
      </c>
      <c r="M337" s="292">
        <f>$L$311*100+L337+$M$3*10000</f>
        <v>20204</v>
      </c>
      <c r="N337" s="115">
        <f>$L$311*100+L337</f>
        <v>204</v>
      </c>
    </row>
    <row r="338" spans="1:14" x14ac:dyDescent="0.25">
      <c r="A338" s="785"/>
      <c r="B338" s="786"/>
      <c r="C338" s="316" t="s">
        <v>370</v>
      </c>
      <c r="D338" s="310"/>
      <c r="E338" s="164"/>
      <c r="F338" s="323"/>
      <c r="G338" s="313"/>
      <c r="H338" s="312"/>
      <c r="I338" s="314">
        <f>D338*G338*H338</f>
        <v>0</v>
      </c>
      <c r="J338" s="315"/>
      <c r="L338" s="292">
        <v>5</v>
      </c>
      <c r="M338" s="292">
        <f>$L$311*100+L338+$M$3*10000</f>
        <v>20205</v>
      </c>
      <c r="N338" s="115">
        <f>$L$311*100+L338</f>
        <v>205</v>
      </c>
    </row>
    <row r="339" spans="1:14" x14ac:dyDescent="0.25">
      <c r="A339" s="785"/>
      <c r="B339" s="786"/>
      <c r="C339" s="307" t="s">
        <v>371</v>
      </c>
      <c r="D339" s="322">
        <f>D330+D333</f>
        <v>0</v>
      </c>
      <c r="E339" s="320"/>
      <c r="F339" s="321"/>
      <c r="G339" s="321"/>
      <c r="H339" s="321"/>
      <c r="I339" s="322">
        <f>I330+I333</f>
        <v>0</v>
      </c>
      <c r="J339" s="322">
        <f>J330+J333</f>
        <v>0</v>
      </c>
    </row>
    <row r="340" spans="1:14" ht="12" customHeight="1" x14ac:dyDescent="0.25">
      <c r="A340" s="785" t="s">
        <v>314</v>
      </c>
      <c r="B340" s="786" t="s">
        <v>68</v>
      </c>
      <c r="C340" s="307" t="s">
        <v>214</v>
      </c>
      <c r="D340" s="308">
        <f>SUM(D341:D342)</f>
        <v>0</v>
      </c>
      <c r="E340" s="308"/>
      <c r="F340" s="308"/>
      <c r="G340" s="308"/>
      <c r="H340" s="308"/>
      <c r="I340" s="308">
        <f>SUM(I341:I342)</f>
        <v>0</v>
      </c>
      <c r="J340" s="308">
        <f>SUM(J341:J342)</f>
        <v>0</v>
      </c>
    </row>
    <row r="341" spans="1:14" x14ac:dyDescent="0.25">
      <c r="A341" s="785"/>
      <c r="B341" s="786"/>
      <c r="C341" s="309" t="s">
        <v>214</v>
      </c>
      <c r="D341" s="310"/>
      <c r="E341" s="326"/>
      <c r="F341" s="312"/>
      <c r="G341" s="325">
        <f>E341*(1+F341)</f>
        <v>0</v>
      </c>
      <c r="H341" s="312"/>
      <c r="I341" s="315">
        <f>D341*G341*H341</f>
        <v>0</v>
      </c>
      <c r="J341" s="315"/>
      <c r="L341" s="292">
        <v>6</v>
      </c>
      <c r="M341" s="292">
        <f>$L$311*100+L341+$M$4*10000</f>
        <v>30206</v>
      </c>
    </row>
    <row r="342" spans="1:14" x14ac:dyDescent="0.25">
      <c r="A342" s="785"/>
      <c r="B342" s="786"/>
      <c r="C342" s="316"/>
      <c r="D342" s="317"/>
      <c r="E342" s="311"/>
      <c r="F342" s="318"/>
      <c r="G342" s="313"/>
      <c r="H342" s="312"/>
      <c r="I342" s="314"/>
      <c r="J342" s="315"/>
    </row>
    <row r="343" spans="1:14" x14ac:dyDescent="0.25">
      <c r="A343" s="785"/>
      <c r="B343" s="786"/>
      <c r="C343" s="307" t="s">
        <v>215</v>
      </c>
      <c r="D343" s="322">
        <f>SUM(D344:D348)</f>
        <v>0</v>
      </c>
      <c r="E343" s="320"/>
      <c r="F343" s="321"/>
      <c r="G343" s="321"/>
      <c r="H343" s="321"/>
      <c r="I343" s="322">
        <f>SUM(I344:I348)</f>
        <v>0</v>
      </c>
      <c r="J343" s="322">
        <f>SUM(J344:J348)</f>
        <v>0</v>
      </c>
    </row>
    <row r="344" spans="1:14" x14ac:dyDescent="0.25">
      <c r="A344" s="785"/>
      <c r="B344" s="786"/>
      <c r="C344" s="309" t="s">
        <v>86</v>
      </c>
      <c r="D344" s="310"/>
      <c r="E344" s="164"/>
      <c r="F344" s="312"/>
      <c r="G344" s="325">
        <f>E344*(1+F344)</f>
        <v>0</v>
      </c>
      <c r="H344" s="312"/>
      <c r="I344" s="315">
        <f>D344*G344*H344</f>
        <v>0</v>
      </c>
      <c r="J344" s="315"/>
      <c r="L344" s="292">
        <v>1</v>
      </c>
      <c r="M344" s="292">
        <f>$L$311*100+L344+$M$4*10000</f>
        <v>30201</v>
      </c>
      <c r="N344" s="115">
        <f>$L$311*100+L344</f>
        <v>201</v>
      </c>
    </row>
    <row r="345" spans="1:14" x14ac:dyDescent="0.25">
      <c r="A345" s="785"/>
      <c r="B345" s="786"/>
      <c r="C345" s="316" t="s">
        <v>369</v>
      </c>
      <c r="D345" s="310"/>
      <c r="E345" s="164"/>
      <c r="F345" s="318"/>
      <c r="G345" s="313">
        <f>E345*(1+F345)</f>
        <v>0</v>
      </c>
      <c r="H345" s="312"/>
      <c r="I345" s="314">
        <f>D345*G345*H345</f>
        <v>0</v>
      </c>
      <c r="J345" s="315"/>
      <c r="L345" s="292">
        <v>2</v>
      </c>
      <c r="M345" s="292">
        <f>$L$311*100+L345+$M$4*10000</f>
        <v>30202</v>
      </c>
      <c r="N345" s="115">
        <f>$L$311*100+L345</f>
        <v>202</v>
      </c>
    </row>
    <row r="346" spans="1:14" x14ac:dyDescent="0.25">
      <c r="A346" s="785"/>
      <c r="B346" s="786"/>
      <c r="C346" s="316" t="s">
        <v>88</v>
      </c>
      <c r="D346" s="310"/>
      <c r="E346" s="164"/>
      <c r="F346" s="318"/>
      <c r="G346" s="313">
        <f>E346*(1+F346)</f>
        <v>0</v>
      </c>
      <c r="H346" s="312"/>
      <c r="I346" s="314">
        <f>D346*G346*H346</f>
        <v>0</v>
      </c>
      <c r="J346" s="315"/>
      <c r="L346" s="292">
        <v>3</v>
      </c>
      <c r="M346" s="292">
        <f>$L$311*100+L346+$M$4*10000</f>
        <v>30203</v>
      </c>
      <c r="N346" s="115">
        <f>$L$311*100+L346</f>
        <v>203</v>
      </c>
    </row>
    <row r="347" spans="1:14" x14ac:dyDescent="0.25">
      <c r="A347" s="785"/>
      <c r="B347" s="786"/>
      <c r="C347" s="316" t="s">
        <v>89</v>
      </c>
      <c r="D347" s="310"/>
      <c r="E347" s="164"/>
      <c r="F347" s="323"/>
      <c r="G347" s="313">
        <f>E347*(1+F347)</f>
        <v>0</v>
      </c>
      <c r="H347" s="312"/>
      <c r="I347" s="314">
        <f>D347*G347*H347</f>
        <v>0</v>
      </c>
      <c r="J347" s="315"/>
      <c r="L347" s="292">
        <v>4</v>
      </c>
      <c r="M347" s="292">
        <f>$L$311*100+L347+$M$4*10000</f>
        <v>30204</v>
      </c>
      <c r="N347" s="115">
        <f>$L$311*100+L347</f>
        <v>204</v>
      </c>
    </row>
    <row r="348" spans="1:14" x14ac:dyDescent="0.25">
      <c r="A348" s="785"/>
      <c r="B348" s="786"/>
      <c r="C348" s="316" t="s">
        <v>370</v>
      </c>
      <c r="D348" s="310"/>
      <c r="E348" s="164"/>
      <c r="F348" s="323"/>
      <c r="G348" s="313"/>
      <c r="H348" s="312"/>
      <c r="I348" s="314">
        <f>D348*G348*H348</f>
        <v>0</v>
      </c>
      <c r="J348" s="315"/>
      <c r="L348" s="292">
        <v>5</v>
      </c>
      <c r="M348" s="292">
        <f>$L$311*100+L348+$M$4*10000</f>
        <v>30205</v>
      </c>
      <c r="N348" s="115">
        <f>$L$311*100+L348</f>
        <v>205</v>
      </c>
    </row>
    <row r="349" spans="1:14" x14ac:dyDescent="0.25">
      <c r="A349" s="785"/>
      <c r="B349" s="786"/>
      <c r="C349" s="307" t="s">
        <v>371</v>
      </c>
      <c r="D349" s="322">
        <f>D340+D343</f>
        <v>0</v>
      </c>
      <c r="E349" s="320"/>
      <c r="F349" s="321"/>
      <c r="G349" s="321"/>
      <c r="H349" s="321"/>
      <c r="I349" s="322">
        <f>I340+I343</f>
        <v>0</v>
      </c>
      <c r="J349" s="322">
        <f>J340+J343</f>
        <v>0</v>
      </c>
    </row>
    <row r="350" spans="1:14" ht="12" customHeight="1" x14ac:dyDescent="0.25">
      <c r="A350" s="785" t="s">
        <v>315</v>
      </c>
      <c r="B350" s="786" t="s">
        <v>68</v>
      </c>
      <c r="C350" s="307" t="s">
        <v>214</v>
      </c>
      <c r="D350" s="308">
        <f>SUM(D351:D352)</f>
        <v>0</v>
      </c>
      <c r="E350" s="308"/>
      <c r="F350" s="308"/>
      <c r="G350" s="308"/>
      <c r="H350" s="308"/>
      <c r="I350" s="308">
        <f>SUM(I351:I352)</f>
        <v>0</v>
      </c>
      <c r="J350" s="308">
        <f>SUM(J351:J352)</f>
        <v>0</v>
      </c>
    </row>
    <row r="351" spans="1:14" x14ac:dyDescent="0.25">
      <c r="A351" s="785"/>
      <c r="B351" s="786"/>
      <c r="C351" s="309" t="s">
        <v>214</v>
      </c>
      <c r="D351" s="310"/>
      <c r="E351" s="326"/>
      <c r="F351" s="312"/>
      <c r="G351" s="325">
        <f>E351*(1+F351)</f>
        <v>0</v>
      </c>
      <c r="H351" s="312"/>
      <c r="I351" s="315">
        <f>D351*G351*H351</f>
        <v>0</v>
      </c>
      <c r="J351" s="315"/>
      <c r="L351" s="292">
        <v>6</v>
      </c>
      <c r="M351" s="292">
        <f>$L$311*100+L351+$M$5*10000</f>
        <v>40206</v>
      </c>
    </row>
    <row r="352" spans="1:14" x14ac:dyDescent="0.25">
      <c r="A352" s="785"/>
      <c r="B352" s="786"/>
      <c r="C352" s="316"/>
      <c r="D352" s="317"/>
      <c r="E352" s="311"/>
      <c r="F352" s="318"/>
      <c r="G352" s="313"/>
      <c r="H352" s="312"/>
      <c r="I352" s="314"/>
      <c r="J352" s="315"/>
    </row>
    <row r="353" spans="1:14" x14ac:dyDescent="0.25">
      <c r="A353" s="785"/>
      <c r="B353" s="786"/>
      <c r="C353" s="307" t="s">
        <v>215</v>
      </c>
      <c r="D353" s="322">
        <f>SUM(D354:D358)</f>
        <v>0</v>
      </c>
      <c r="E353" s="320"/>
      <c r="F353" s="321"/>
      <c r="G353" s="321"/>
      <c r="H353" s="321"/>
      <c r="I353" s="322">
        <f>SUM(I354:I358)</f>
        <v>0</v>
      </c>
      <c r="J353" s="322">
        <f>SUM(J354:J358)</f>
        <v>0</v>
      </c>
    </row>
    <row r="354" spans="1:14" x14ac:dyDescent="0.25">
      <c r="A354" s="785"/>
      <c r="B354" s="786"/>
      <c r="C354" s="309" t="s">
        <v>86</v>
      </c>
      <c r="D354" s="310"/>
      <c r="E354" s="164"/>
      <c r="F354" s="312"/>
      <c r="G354" s="325">
        <f>E354*(1+F354)</f>
        <v>0</v>
      </c>
      <c r="H354" s="312"/>
      <c r="I354" s="315">
        <f>D354*G354*H354</f>
        <v>0</v>
      </c>
      <c r="J354" s="315"/>
      <c r="L354" s="292">
        <v>1</v>
      </c>
      <c r="M354" s="292">
        <f>$L$311*100+L354+$M$5*10000</f>
        <v>40201</v>
      </c>
      <c r="N354" s="115">
        <f>$L$311*100+L354</f>
        <v>201</v>
      </c>
    </row>
    <row r="355" spans="1:14" x14ac:dyDescent="0.25">
      <c r="A355" s="785"/>
      <c r="B355" s="786"/>
      <c r="C355" s="316" t="s">
        <v>369</v>
      </c>
      <c r="D355" s="310"/>
      <c r="E355" s="164"/>
      <c r="F355" s="318"/>
      <c r="G355" s="313">
        <f>E355*(1+F355)</f>
        <v>0</v>
      </c>
      <c r="H355" s="312"/>
      <c r="I355" s="314">
        <f>D355*G355*H355</f>
        <v>0</v>
      </c>
      <c r="J355" s="315"/>
      <c r="L355" s="292">
        <v>2</v>
      </c>
      <c r="M355" s="292">
        <f>$L$311*100+L355+$M$5*10000</f>
        <v>40202</v>
      </c>
      <c r="N355" s="115">
        <f>$L$311*100+L355</f>
        <v>202</v>
      </c>
    </row>
    <row r="356" spans="1:14" x14ac:dyDescent="0.25">
      <c r="A356" s="785"/>
      <c r="B356" s="786"/>
      <c r="C356" s="316" t="s">
        <v>88</v>
      </c>
      <c r="D356" s="310"/>
      <c r="E356" s="164"/>
      <c r="F356" s="318"/>
      <c r="G356" s="313">
        <f>E356*(1+F356)</f>
        <v>0</v>
      </c>
      <c r="H356" s="312"/>
      <c r="I356" s="314">
        <f>D356*G356*H356</f>
        <v>0</v>
      </c>
      <c r="J356" s="315"/>
      <c r="L356" s="292">
        <v>3</v>
      </c>
      <c r="M356" s="292">
        <f>$L$311*100+L356+$M$5*10000</f>
        <v>40203</v>
      </c>
      <c r="N356" s="115">
        <f>$L$311*100+L356</f>
        <v>203</v>
      </c>
    </row>
    <row r="357" spans="1:14" x14ac:dyDescent="0.25">
      <c r="A357" s="785"/>
      <c r="B357" s="786"/>
      <c r="C357" s="316" t="s">
        <v>89</v>
      </c>
      <c r="D357" s="310"/>
      <c r="E357" s="164"/>
      <c r="F357" s="323"/>
      <c r="G357" s="313">
        <f>E357*(1+F357)</f>
        <v>0</v>
      </c>
      <c r="H357" s="312"/>
      <c r="I357" s="314">
        <f>D357*G357*H357</f>
        <v>0</v>
      </c>
      <c r="J357" s="315"/>
      <c r="L357" s="292">
        <v>4</v>
      </c>
      <c r="M357" s="292">
        <f>$L$311*100+L357+$M$5*10000</f>
        <v>40204</v>
      </c>
      <c r="N357" s="115">
        <f>$L$311*100+L357</f>
        <v>204</v>
      </c>
    </row>
    <row r="358" spans="1:14" x14ac:dyDescent="0.25">
      <c r="A358" s="785"/>
      <c r="B358" s="786"/>
      <c r="C358" s="316" t="s">
        <v>370</v>
      </c>
      <c r="D358" s="310"/>
      <c r="E358" s="164"/>
      <c r="F358" s="323"/>
      <c r="G358" s="313"/>
      <c r="H358" s="312"/>
      <c r="I358" s="314">
        <f>D358*G358*H358</f>
        <v>0</v>
      </c>
      <c r="J358" s="315"/>
      <c r="L358" s="292">
        <v>5</v>
      </c>
      <c r="M358" s="292">
        <f>$L$311*100+L358+$M$5*10000</f>
        <v>40205</v>
      </c>
      <c r="N358" s="115">
        <f>$L$311*100+L358</f>
        <v>205</v>
      </c>
    </row>
    <row r="359" spans="1:14" x14ac:dyDescent="0.25">
      <c r="A359" s="785"/>
      <c r="B359" s="786"/>
      <c r="C359" s="307" t="s">
        <v>371</v>
      </c>
      <c r="D359" s="322">
        <f>D350+D353</f>
        <v>0</v>
      </c>
      <c r="E359" s="320"/>
      <c r="F359" s="321"/>
      <c r="G359" s="321"/>
      <c r="H359" s="321"/>
      <c r="I359" s="322">
        <f>I350+I353</f>
        <v>0</v>
      </c>
      <c r="J359" s="322"/>
    </row>
    <row r="360" spans="1:14" ht="12" customHeight="1" x14ac:dyDescent="0.25">
      <c r="A360" s="785" t="s">
        <v>316</v>
      </c>
      <c r="B360" s="786" t="s">
        <v>68</v>
      </c>
      <c r="C360" s="307" t="s">
        <v>214</v>
      </c>
      <c r="D360" s="308">
        <f>SUM(D361:D362)</f>
        <v>0</v>
      </c>
      <c r="E360" s="308"/>
      <c r="F360" s="308"/>
      <c r="G360" s="308"/>
      <c r="H360" s="308"/>
      <c r="I360" s="308">
        <f>SUM(I361:I362)</f>
        <v>0</v>
      </c>
      <c r="J360" s="308">
        <f>SUM(J361:J362)</f>
        <v>0</v>
      </c>
    </row>
    <row r="361" spans="1:14" x14ac:dyDescent="0.25">
      <c r="A361" s="785"/>
      <c r="B361" s="786"/>
      <c r="C361" s="309" t="s">
        <v>214</v>
      </c>
      <c r="D361" s="310"/>
      <c r="E361" s="326"/>
      <c r="F361" s="312"/>
      <c r="G361" s="325">
        <f>E361*(1+F361)</f>
        <v>0</v>
      </c>
      <c r="H361" s="312"/>
      <c r="I361" s="315">
        <f>D361*G361*H361</f>
        <v>0</v>
      </c>
      <c r="J361" s="315"/>
      <c r="L361" s="292">
        <v>6</v>
      </c>
      <c r="M361" s="292">
        <f>$L$311*100+L361+$M$6*10000</f>
        <v>50206</v>
      </c>
    </row>
    <row r="362" spans="1:14" x14ac:dyDescent="0.25">
      <c r="A362" s="785"/>
      <c r="B362" s="786"/>
      <c r="C362" s="316"/>
      <c r="D362" s="317"/>
      <c r="E362" s="311"/>
      <c r="F362" s="318"/>
      <c r="G362" s="313"/>
      <c r="H362" s="312"/>
      <c r="I362" s="314"/>
      <c r="J362" s="315"/>
    </row>
    <row r="363" spans="1:14" x14ac:dyDescent="0.25">
      <c r="A363" s="785"/>
      <c r="B363" s="786"/>
      <c r="C363" s="307" t="s">
        <v>215</v>
      </c>
      <c r="D363" s="322">
        <f>SUM(D364:D368)</f>
        <v>0</v>
      </c>
      <c r="E363" s="320"/>
      <c r="F363" s="321"/>
      <c r="G363" s="321"/>
      <c r="H363" s="321"/>
      <c r="I363" s="322">
        <f>SUM(I364:I368)</f>
        <v>0</v>
      </c>
      <c r="J363" s="322">
        <f>SUM(J364:J368)</f>
        <v>0</v>
      </c>
    </row>
    <row r="364" spans="1:14" ht="12.75" customHeight="1" x14ac:dyDescent="0.25">
      <c r="A364" s="785"/>
      <c r="B364" s="786"/>
      <c r="C364" s="309" t="s">
        <v>86</v>
      </c>
      <c r="D364" s="310"/>
      <c r="E364" s="164"/>
      <c r="F364" s="312"/>
      <c r="G364" s="325">
        <f>E364*(1+F364)</f>
        <v>0</v>
      </c>
      <c r="H364" s="312"/>
      <c r="I364" s="315">
        <f>D364*G364*H364</f>
        <v>0</v>
      </c>
      <c r="J364" s="315"/>
      <c r="L364" s="292">
        <v>1</v>
      </c>
      <c r="M364" s="292">
        <f>$L$311*100+L364+$M$6*10000</f>
        <v>50201</v>
      </c>
      <c r="N364" s="115">
        <f>$L$311*100+L364</f>
        <v>201</v>
      </c>
    </row>
    <row r="365" spans="1:14" ht="11.25" customHeight="1" x14ac:dyDescent="0.25">
      <c r="A365" s="785"/>
      <c r="B365" s="786"/>
      <c r="C365" s="316" t="s">
        <v>369</v>
      </c>
      <c r="D365" s="310"/>
      <c r="E365" s="164"/>
      <c r="F365" s="318"/>
      <c r="G365" s="313">
        <f>E365*(1+F365)</f>
        <v>0</v>
      </c>
      <c r="H365" s="312"/>
      <c r="I365" s="314">
        <f>D365*G365*H365</f>
        <v>0</v>
      </c>
      <c r="J365" s="315"/>
      <c r="L365" s="292">
        <v>2</v>
      </c>
      <c r="M365" s="292">
        <f>$L$311*100+L365+$M$6*10000</f>
        <v>50202</v>
      </c>
      <c r="N365" s="115">
        <f>$L$311*100+L365</f>
        <v>202</v>
      </c>
    </row>
    <row r="366" spans="1:14" ht="11.25" customHeight="1" x14ac:dyDescent="0.25">
      <c r="A366" s="785"/>
      <c r="B366" s="786"/>
      <c r="C366" s="316" t="s">
        <v>88</v>
      </c>
      <c r="D366" s="310"/>
      <c r="E366" s="164"/>
      <c r="F366" s="318"/>
      <c r="G366" s="313">
        <f>E366*(1+F366)</f>
        <v>0</v>
      </c>
      <c r="H366" s="312"/>
      <c r="I366" s="314">
        <f>D366*G366*H366</f>
        <v>0</v>
      </c>
      <c r="J366" s="315"/>
      <c r="L366" s="292">
        <v>3</v>
      </c>
      <c r="M366" s="292">
        <f>$L$311*100+L366+$M$6*10000</f>
        <v>50203</v>
      </c>
      <c r="N366" s="115">
        <f>$L$311*100+L366</f>
        <v>203</v>
      </c>
    </row>
    <row r="367" spans="1:14" ht="11.25" customHeight="1" x14ac:dyDescent="0.25">
      <c r="A367" s="785"/>
      <c r="B367" s="786"/>
      <c r="C367" s="316" t="s">
        <v>89</v>
      </c>
      <c r="D367" s="310"/>
      <c r="E367" s="164"/>
      <c r="F367" s="323"/>
      <c r="G367" s="313">
        <f>E367*(1+F367)</f>
        <v>0</v>
      </c>
      <c r="H367" s="312"/>
      <c r="I367" s="314">
        <f>D367*G367*H367</f>
        <v>0</v>
      </c>
      <c r="J367" s="315"/>
      <c r="L367" s="292">
        <v>4</v>
      </c>
      <c r="M367" s="292">
        <f>$L$311*100+L367+$M$6*10000</f>
        <v>50204</v>
      </c>
      <c r="N367" s="115">
        <f>$L$311*100+L367</f>
        <v>204</v>
      </c>
    </row>
    <row r="368" spans="1:14" ht="11.25" customHeight="1" x14ac:dyDescent="0.25">
      <c r="A368" s="785"/>
      <c r="B368" s="786"/>
      <c r="C368" s="316" t="s">
        <v>370</v>
      </c>
      <c r="D368" s="310"/>
      <c r="E368" s="164"/>
      <c r="F368" s="323"/>
      <c r="G368" s="313"/>
      <c r="H368" s="312"/>
      <c r="I368" s="314">
        <f>D368*G368*H368</f>
        <v>0</v>
      </c>
      <c r="J368" s="315"/>
      <c r="L368" s="292">
        <v>5</v>
      </c>
      <c r="M368" s="292">
        <f>$L$311*100+L368+$M$6*10000</f>
        <v>50205</v>
      </c>
      <c r="N368" s="115">
        <f>$L$311*100+L368</f>
        <v>205</v>
      </c>
    </row>
    <row r="369" spans="1:13" x14ac:dyDescent="0.25">
      <c r="A369" s="785"/>
      <c r="B369" s="786"/>
      <c r="C369" s="307" t="s">
        <v>371</v>
      </c>
      <c r="D369" s="322">
        <f>D360+D363</f>
        <v>0</v>
      </c>
      <c r="E369" s="320"/>
      <c r="F369" s="321"/>
      <c r="G369" s="321"/>
      <c r="H369" s="321"/>
      <c r="I369" s="322">
        <f>I360+I363</f>
        <v>0</v>
      </c>
      <c r="J369" s="322">
        <f>J360+J363</f>
        <v>0</v>
      </c>
    </row>
    <row r="370" spans="1:13" x14ac:dyDescent="0.25">
      <c r="A370" s="329" t="s">
        <v>91</v>
      </c>
      <c r="B370" s="330"/>
      <c r="C370" s="331"/>
      <c r="D370" s="322">
        <f>D329+D339+D349+D359+D369</f>
        <v>0</v>
      </c>
      <c r="E370" s="345"/>
      <c r="F370" s="346"/>
      <c r="G370" s="346"/>
      <c r="H370" s="346"/>
      <c r="I370" s="322">
        <f>I329+I339+I349+I359+I369</f>
        <v>0</v>
      </c>
      <c r="J370" s="322">
        <f>J329+J339+J349+J359+J369</f>
        <v>0</v>
      </c>
    </row>
    <row r="371" spans="1:13" x14ac:dyDescent="0.25">
      <c r="A371" s="292" t="s">
        <v>216</v>
      </c>
      <c r="D371" s="334"/>
      <c r="E371" s="334"/>
    </row>
    <row r="372" spans="1:13" x14ac:dyDescent="0.25">
      <c r="A372" s="774" t="s">
        <v>23</v>
      </c>
      <c r="B372" s="774"/>
      <c r="C372" s="775">
        <f>Presentación!$C$3</f>
        <v>1990</v>
      </c>
      <c r="D372" s="775"/>
      <c r="E372" s="775"/>
      <c r="F372" s="775"/>
      <c r="G372" s="775"/>
      <c r="H372" s="775"/>
      <c r="I372" s="775"/>
      <c r="J372" s="775"/>
    </row>
    <row r="373" spans="1:13" ht="12.75" customHeight="1" x14ac:dyDescent="0.25">
      <c r="A373" s="776" t="s">
        <v>24</v>
      </c>
      <c r="B373" s="776"/>
      <c r="C373" s="777" t="s">
        <v>97</v>
      </c>
      <c r="D373" s="777"/>
      <c r="E373" s="777"/>
      <c r="F373" s="777"/>
      <c r="G373" s="777"/>
      <c r="H373" s="777"/>
      <c r="I373" s="777"/>
      <c r="J373" s="777"/>
      <c r="L373" s="292">
        <v>3</v>
      </c>
      <c r="M373" s="292">
        <v>1</v>
      </c>
    </row>
    <row r="374" spans="1:13" ht="12.75" customHeight="1" x14ac:dyDescent="0.25">
      <c r="A374" s="776" t="s">
        <v>187</v>
      </c>
      <c r="B374" s="776"/>
      <c r="C374" s="778" t="s">
        <v>26</v>
      </c>
      <c r="D374" s="778"/>
      <c r="E374" s="778"/>
      <c r="F374" s="778"/>
      <c r="G374" s="778"/>
      <c r="H374" s="778"/>
      <c r="I374" s="778"/>
      <c r="J374" s="778"/>
      <c r="M374" s="292">
        <v>2</v>
      </c>
    </row>
    <row r="375" spans="1:13" ht="12.75" customHeight="1" x14ac:dyDescent="0.25">
      <c r="A375" s="776" t="s">
        <v>27</v>
      </c>
      <c r="B375" s="776"/>
      <c r="C375" s="778" t="s">
        <v>368</v>
      </c>
      <c r="D375" s="778"/>
      <c r="E375" s="778"/>
      <c r="F375" s="778"/>
      <c r="G375" s="778"/>
      <c r="H375" s="778"/>
      <c r="I375" s="778"/>
      <c r="J375" s="778"/>
      <c r="M375" s="292">
        <v>3</v>
      </c>
    </row>
    <row r="376" spans="1:13" ht="12.75" customHeight="1" x14ac:dyDescent="0.25">
      <c r="A376" s="776" t="s">
        <v>190</v>
      </c>
      <c r="B376" s="776"/>
      <c r="C376" s="778" t="s">
        <v>191</v>
      </c>
      <c r="D376" s="778"/>
      <c r="E376" s="778"/>
      <c r="F376" s="778"/>
      <c r="G376" s="778"/>
      <c r="H376" s="778"/>
      <c r="I376" s="778"/>
      <c r="J376" s="778"/>
      <c r="M376" s="292">
        <v>4</v>
      </c>
    </row>
    <row r="377" spans="1:13" ht="17.25" customHeight="1" x14ac:dyDescent="0.25">
      <c r="A377" s="779" t="s">
        <v>33</v>
      </c>
      <c r="B377" s="779"/>
      <c r="C377" s="295"/>
      <c r="D377" s="296" t="s">
        <v>35</v>
      </c>
      <c r="E377" s="780" t="s">
        <v>36</v>
      </c>
      <c r="F377" s="780"/>
      <c r="G377" s="780"/>
      <c r="H377" s="780" t="s">
        <v>35</v>
      </c>
      <c r="I377" s="780"/>
      <c r="J377" s="780"/>
      <c r="M377" s="292">
        <v>5</v>
      </c>
    </row>
    <row r="378" spans="1:13" ht="54.75" customHeight="1" x14ac:dyDescent="0.25">
      <c r="A378" s="781" t="s">
        <v>37</v>
      </c>
      <c r="B378" s="781"/>
      <c r="C378" s="782" t="s">
        <v>38</v>
      </c>
      <c r="D378" s="298" t="s">
        <v>192</v>
      </c>
      <c r="E378" s="299" t="s">
        <v>193</v>
      </c>
      <c r="F378" s="298" t="s">
        <v>194</v>
      </c>
      <c r="G378" s="298" t="s">
        <v>195</v>
      </c>
      <c r="H378" s="298" t="s">
        <v>43</v>
      </c>
      <c r="I378" s="299" t="s">
        <v>196</v>
      </c>
      <c r="J378" s="299" t="s">
        <v>196</v>
      </c>
    </row>
    <row r="379" spans="1:13" ht="21" customHeight="1" x14ac:dyDescent="0.25">
      <c r="A379" s="782" t="s">
        <v>197</v>
      </c>
      <c r="B379" s="782" t="s">
        <v>47</v>
      </c>
      <c r="C379" s="782"/>
      <c r="D379" s="298" t="s">
        <v>48</v>
      </c>
      <c r="E379" s="300" t="s">
        <v>198</v>
      </c>
      <c r="F379" s="298" t="s">
        <v>199</v>
      </c>
      <c r="G379" s="298" t="s">
        <v>200</v>
      </c>
      <c r="H379" s="298" t="s">
        <v>51</v>
      </c>
      <c r="I379" s="299" t="s">
        <v>201</v>
      </c>
      <c r="J379" s="299" t="s">
        <v>202</v>
      </c>
    </row>
    <row r="380" spans="1:13" ht="47.25" customHeight="1" x14ac:dyDescent="0.25">
      <c r="A380" s="782"/>
      <c r="B380" s="782"/>
      <c r="C380" s="782"/>
      <c r="D380" s="301" t="s">
        <v>54</v>
      </c>
      <c r="E380" s="301" t="s">
        <v>55</v>
      </c>
      <c r="F380" s="298" t="s">
        <v>203</v>
      </c>
      <c r="G380" s="302" t="s">
        <v>204</v>
      </c>
      <c r="H380" s="298" t="s">
        <v>205</v>
      </c>
      <c r="I380" s="303" t="s">
        <v>206</v>
      </c>
      <c r="J380" s="299" t="s">
        <v>207</v>
      </c>
    </row>
    <row r="381" spans="1:13" x14ac:dyDescent="0.25">
      <c r="A381" s="782"/>
      <c r="B381" s="782"/>
      <c r="C381" s="782"/>
      <c r="D381" s="304" t="s">
        <v>61</v>
      </c>
      <c r="E381" s="305" t="s">
        <v>208</v>
      </c>
      <c r="F381" s="305" t="s">
        <v>63</v>
      </c>
      <c r="G381" s="304" t="s">
        <v>209</v>
      </c>
      <c r="H381" s="304" t="s">
        <v>65</v>
      </c>
      <c r="I381" s="306" t="s">
        <v>210</v>
      </c>
      <c r="J381" s="306" t="s">
        <v>210</v>
      </c>
    </row>
    <row r="382" spans="1:13" ht="12.75" customHeight="1" x14ac:dyDescent="0.25">
      <c r="A382" s="783" t="s">
        <v>310</v>
      </c>
      <c r="B382" s="784" t="s">
        <v>68</v>
      </c>
      <c r="C382" s="307" t="s">
        <v>214</v>
      </c>
      <c r="D382" s="308">
        <f>SUM(D383:D384)</f>
        <v>0</v>
      </c>
      <c r="E382" s="308"/>
      <c r="F382" s="308"/>
      <c r="G382" s="308"/>
      <c r="H382" s="308"/>
      <c r="I382" s="308">
        <f>SUM(I383:I384)</f>
        <v>0</v>
      </c>
      <c r="J382" s="308">
        <f>SUM(J383:J384)</f>
        <v>0</v>
      </c>
    </row>
    <row r="383" spans="1:13" x14ac:dyDescent="0.25">
      <c r="A383" s="783"/>
      <c r="B383" s="784"/>
      <c r="C383" s="309" t="s">
        <v>214</v>
      </c>
      <c r="D383" s="310"/>
      <c r="E383" s="326"/>
      <c r="F383" s="312"/>
      <c r="G383" s="325">
        <f>E383*(1+F383)</f>
        <v>0</v>
      </c>
      <c r="H383" s="312"/>
      <c r="I383" s="315">
        <f>D383*G383*H383</f>
        <v>0</v>
      </c>
      <c r="J383" s="315"/>
      <c r="L383" s="292">
        <v>6</v>
      </c>
      <c r="M383" s="292">
        <f>$L$373*100+L383+$M$373*10000</f>
        <v>10306</v>
      </c>
    </row>
    <row r="384" spans="1:13" x14ac:dyDescent="0.25">
      <c r="A384" s="783"/>
      <c r="B384" s="784"/>
      <c r="C384" s="316"/>
      <c r="D384" s="317"/>
      <c r="E384" s="311"/>
      <c r="F384" s="318"/>
      <c r="G384" s="313"/>
      <c r="H384" s="312"/>
      <c r="I384" s="314"/>
      <c r="J384" s="315"/>
    </row>
    <row r="385" spans="1:14" x14ac:dyDescent="0.25">
      <c r="A385" s="783"/>
      <c r="B385" s="784"/>
      <c r="C385" s="307" t="s">
        <v>215</v>
      </c>
      <c r="D385" s="322">
        <f>SUM(D386:D390)</f>
        <v>0</v>
      </c>
      <c r="E385" s="320"/>
      <c r="F385" s="321"/>
      <c r="G385" s="321"/>
      <c r="H385" s="321"/>
      <c r="I385" s="322">
        <f>SUM(I386:I390)</f>
        <v>0</v>
      </c>
      <c r="J385" s="322">
        <f>SUM(J386:J390)</f>
        <v>0</v>
      </c>
    </row>
    <row r="386" spans="1:14" x14ac:dyDescent="0.25">
      <c r="A386" s="783"/>
      <c r="B386" s="784"/>
      <c r="C386" s="309" t="s">
        <v>86</v>
      </c>
      <c r="D386" s="310"/>
      <c r="E386" s="164"/>
      <c r="F386" s="312"/>
      <c r="G386" s="325">
        <f>E386*(1+F386)</f>
        <v>0</v>
      </c>
      <c r="H386" s="312"/>
      <c r="I386" s="315">
        <f>D386*G386*H386</f>
        <v>0</v>
      </c>
      <c r="J386" s="315"/>
      <c r="L386" s="292">
        <v>1</v>
      </c>
      <c r="M386" s="292">
        <f>$L$373*100+L386+$M$373*10000</f>
        <v>10301</v>
      </c>
      <c r="N386" s="115">
        <f>$L$373*100+L386</f>
        <v>301</v>
      </c>
    </row>
    <row r="387" spans="1:14" x14ac:dyDescent="0.25">
      <c r="A387" s="783"/>
      <c r="B387" s="784"/>
      <c r="C387" s="316" t="s">
        <v>369</v>
      </c>
      <c r="D387" s="310"/>
      <c r="E387" s="164"/>
      <c r="F387" s="318"/>
      <c r="G387" s="313">
        <f>E387*(1+F387)</f>
        <v>0</v>
      </c>
      <c r="H387" s="312"/>
      <c r="I387" s="314">
        <f>D387*G387*H387</f>
        <v>0</v>
      </c>
      <c r="J387" s="315"/>
      <c r="L387" s="292">
        <v>2</v>
      </c>
      <c r="M387" s="292">
        <f>$L$373*100+L387+$M$373*10000</f>
        <v>10302</v>
      </c>
      <c r="N387" s="115">
        <f>$L$373*100+L387</f>
        <v>302</v>
      </c>
    </row>
    <row r="388" spans="1:14" x14ac:dyDescent="0.25">
      <c r="A388" s="783"/>
      <c r="B388" s="784"/>
      <c r="C388" s="316" t="s">
        <v>88</v>
      </c>
      <c r="D388" s="310"/>
      <c r="E388" s="164"/>
      <c r="F388" s="318"/>
      <c r="G388" s="313">
        <f>E388*(1+F388)</f>
        <v>0</v>
      </c>
      <c r="H388" s="312"/>
      <c r="I388" s="314">
        <f>D388*G388*H388</f>
        <v>0</v>
      </c>
      <c r="J388" s="315"/>
      <c r="L388" s="292">
        <v>3</v>
      </c>
      <c r="M388" s="292">
        <f>$L$373*100+L388+$M$373*10000</f>
        <v>10303</v>
      </c>
      <c r="N388" s="115">
        <f>$L$373*100+L388</f>
        <v>303</v>
      </c>
    </row>
    <row r="389" spans="1:14" x14ac:dyDescent="0.25">
      <c r="A389" s="783"/>
      <c r="B389" s="784"/>
      <c r="C389" s="316" t="s">
        <v>89</v>
      </c>
      <c r="D389" s="310"/>
      <c r="E389" s="164"/>
      <c r="F389" s="323"/>
      <c r="G389" s="313">
        <f>E389*(1+F389)</f>
        <v>0</v>
      </c>
      <c r="H389" s="312"/>
      <c r="I389" s="314">
        <f>D389*G389*H389</f>
        <v>0</v>
      </c>
      <c r="J389" s="315"/>
      <c r="L389" s="292">
        <v>4</v>
      </c>
      <c r="M389" s="292">
        <f>$L$373*100+L389+$M$373*10000</f>
        <v>10304</v>
      </c>
      <c r="N389" s="115">
        <f>$L$373*100+L389</f>
        <v>304</v>
      </c>
    </row>
    <row r="390" spans="1:14" x14ac:dyDescent="0.25">
      <c r="A390" s="783"/>
      <c r="B390" s="784"/>
      <c r="C390" s="316" t="s">
        <v>370</v>
      </c>
      <c r="D390" s="310"/>
      <c r="E390" s="164"/>
      <c r="F390" s="323"/>
      <c r="G390" s="313"/>
      <c r="H390" s="312"/>
      <c r="I390" s="314">
        <f>D390*G390*H390</f>
        <v>0</v>
      </c>
      <c r="J390" s="315"/>
      <c r="L390" s="292">
        <v>5</v>
      </c>
      <c r="M390" s="292">
        <f>$L$373*100+L390+$M$373*10000</f>
        <v>10305</v>
      </c>
      <c r="N390" s="115">
        <f>$L$373*100+L390</f>
        <v>305</v>
      </c>
    </row>
    <row r="391" spans="1:14" x14ac:dyDescent="0.25">
      <c r="A391" s="783"/>
      <c r="B391" s="784"/>
      <c r="C391" s="307" t="s">
        <v>371</v>
      </c>
      <c r="D391" s="322">
        <f>D382+D385</f>
        <v>0</v>
      </c>
      <c r="E391" s="320"/>
      <c r="F391" s="321"/>
      <c r="G391" s="321"/>
      <c r="H391" s="321"/>
      <c r="I391" s="322">
        <f>I382+I385</f>
        <v>0</v>
      </c>
      <c r="J391" s="322">
        <f>J382+J385</f>
        <v>0</v>
      </c>
    </row>
    <row r="392" spans="1:14" ht="12" customHeight="1" x14ac:dyDescent="0.25">
      <c r="A392" s="785" t="s">
        <v>313</v>
      </c>
      <c r="B392" s="786" t="s">
        <v>68</v>
      </c>
      <c r="C392" s="307" t="s">
        <v>214</v>
      </c>
      <c r="D392" s="308">
        <f>SUM(D393:D394)</f>
        <v>0</v>
      </c>
      <c r="E392" s="308"/>
      <c r="F392" s="308"/>
      <c r="G392" s="308"/>
      <c r="H392" s="308"/>
      <c r="I392" s="308">
        <f>SUM(I393:I394)</f>
        <v>0</v>
      </c>
      <c r="J392" s="308">
        <f>SUM(J393:J394)</f>
        <v>0</v>
      </c>
    </row>
    <row r="393" spans="1:14" x14ac:dyDescent="0.25">
      <c r="A393" s="785"/>
      <c r="B393" s="786"/>
      <c r="C393" s="309" t="s">
        <v>214</v>
      </c>
      <c r="D393" s="310"/>
      <c r="E393" s="326"/>
      <c r="F393" s="312"/>
      <c r="G393" s="325">
        <f>E393*(1+F393)</f>
        <v>0</v>
      </c>
      <c r="H393" s="312"/>
      <c r="I393" s="315">
        <f>D393*G393*H393</f>
        <v>0</v>
      </c>
      <c r="J393" s="315"/>
      <c r="L393" s="292">
        <v>6</v>
      </c>
      <c r="M393" s="292">
        <f>$L$373*100+L393+$M$3*10000</f>
        <v>20306</v>
      </c>
    </row>
    <row r="394" spans="1:14" x14ac:dyDescent="0.25">
      <c r="A394" s="785"/>
      <c r="B394" s="786"/>
      <c r="C394" s="316"/>
      <c r="D394" s="317"/>
      <c r="E394" s="311"/>
      <c r="F394" s="318"/>
      <c r="G394" s="313"/>
      <c r="H394" s="312"/>
      <c r="I394" s="314"/>
      <c r="J394" s="315"/>
    </row>
    <row r="395" spans="1:14" x14ac:dyDescent="0.25">
      <c r="A395" s="785"/>
      <c r="B395" s="786"/>
      <c r="C395" s="307" t="s">
        <v>215</v>
      </c>
      <c r="D395" s="322">
        <f>SUM(D396:D400)</f>
        <v>0</v>
      </c>
      <c r="E395" s="320"/>
      <c r="F395" s="321"/>
      <c r="G395" s="321"/>
      <c r="H395" s="321"/>
      <c r="I395" s="322">
        <f>SUM(I396:I400)</f>
        <v>0</v>
      </c>
      <c r="J395" s="322">
        <f>SUM(J396:J400)</f>
        <v>0</v>
      </c>
    </row>
    <row r="396" spans="1:14" x14ac:dyDescent="0.25">
      <c r="A396" s="785"/>
      <c r="B396" s="786"/>
      <c r="C396" s="309" t="s">
        <v>86</v>
      </c>
      <c r="D396" s="310"/>
      <c r="E396" s="164"/>
      <c r="F396" s="312"/>
      <c r="G396" s="325">
        <f>E396*(1+F396)</f>
        <v>0</v>
      </c>
      <c r="H396" s="312"/>
      <c r="I396" s="315">
        <f>D396*G396*H396</f>
        <v>0</v>
      </c>
      <c r="J396" s="315"/>
      <c r="L396" s="292">
        <v>1</v>
      </c>
      <c r="M396" s="292">
        <f>$L$373*100+L396+$M$3*10000</f>
        <v>20301</v>
      </c>
      <c r="N396" s="115">
        <f>$L$373*100+L396</f>
        <v>301</v>
      </c>
    </row>
    <row r="397" spans="1:14" x14ac:dyDescent="0.25">
      <c r="A397" s="785"/>
      <c r="B397" s="786"/>
      <c r="C397" s="316" t="s">
        <v>369</v>
      </c>
      <c r="D397" s="310"/>
      <c r="E397" s="164"/>
      <c r="F397" s="318"/>
      <c r="G397" s="313">
        <f>E397*(1+F397)</f>
        <v>0</v>
      </c>
      <c r="H397" s="312"/>
      <c r="I397" s="314">
        <f>D397*G397*H397</f>
        <v>0</v>
      </c>
      <c r="J397" s="315"/>
      <c r="L397" s="292">
        <v>2</v>
      </c>
      <c r="M397" s="292">
        <f>$L$373*100+L397+$M$3*10000</f>
        <v>20302</v>
      </c>
      <c r="N397" s="115">
        <f>$L$373*100+L397</f>
        <v>302</v>
      </c>
    </row>
    <row r="398" spans="1:14" x14ac:dyDescent="0.25">
      <c r="A398" s="785"/>
      <c r="B398" s="786"/>
      <c r="C398" s="316" t="s">
        <v>88</v>
      </c>
      <c r="D398" s="310"/>
      <c r="E398" s="164"/>
      <c r="F398" s="318"/>
      <c r="G398" s="313">
        <f>E398*(1+F398)</f>
        <v>0</v>
      </c>
      <c r="H398" s="312"/>
      <c r="I398" s="314">
        <f>D398*G398*H398</f>
        <v>0</v>
      </c>
      <c r="J398" s="315"/>
      <c r="L398" s="292">
        <v>3</v>
      </c>
      <c r="M398" s="292">
        <f>$L$373*100+L398+$M$3*10000</f>
        <v>20303</v>
      </c>
      <c r="N398" s="115">
        <f>$L$373*100+L398</f>
        <v>303</v>
      </c>
    </row>
    <row r="399" spans="1:14" x14ac:dyDescent="0.25">
      <c r="A399" s="785"/>
      <c r="B399" s="786"/>
      <c r="C399" s="316" t="s">
        <v>89</v>
      </c>
      <c r="D399" s="310"/>
      <c r="E399" s="164"/>
      <c r="F399" s="323"/>
      <c r="G399" s="313">
        <f>E399*(1+F399)</f>
        <v>0</v>
      </c>
      <c r="H399" s="312"/>
      <c r="I399" s="314">
        <f>D399*G399*H399</f>
        <v>0</v>
      </c>
      <c r="J399" s="315"/>
      <c r="L399" s="292">
        <v>4</v>
      </c>
      <c r="M399" s="292">
        <f>$L$373*100+L399+$M$3*10000</f>
        <v>20304</v>
      </c>
      <c r="N399" s="115">
        <f>$L$373*100+L399</f>
        <v>304</v>
      </c>
    </row>
    <row r="400" spans="1:14" x14ac:dyDescent="0.25">
      <c r="A400" s="785"/>
      <c r="B400" s="786"/>
      <c r="C400" s="316" t="s">
        <v>370</v>
      </c>
      <c r="D400" s="310"/>
      <c r="E400" s="164"/>
      <c r="F400" s="323"/>
      <c r="G400" s="313"/>
      <c r="H400" s="312"/>
      <c r="I400" s="314">
        <f>D400*G400*H400</f>
        <v>0</v>
      </c>
      <c r="J400" s="315"/>
      <c r="L400" s="292">
        <v>5</v>
      </c>
      <c r="M400" s="292">
        <f>$L$373*100+L400+$M$3*10000</f>
        <v>20305</v>
      </c>
      <c r="N400" s="115">
        <f>$L$373*100+L400</f>
        <v>305</v>
      </c>
    </row>
    <row r="401" spans="1:14" x14ac:dyDescent="0.25">
      <c r="A401" s="785"/>
      <c r="B401" s="786"/>
      <c r="C401" s="307" t="s">
        <v>371</v>
      </c>
      <c r="D401" s="322">
        <f>D392+D395</f>
        <v>0</v>
      </c>
      <c r="E401" s="320"/>
      <c r="F401" s="321"/>
      <c r="G401" s="321"/>
      <c r="H401" s="321"/>
      <c r="I401" s="322">
        <f>I392+I395</f>
        <v>0</v>
      </c>
      <c r="J401" s="322">
        <f>J392+J395</f>
        <v>0</v>
      </c>
    </row>
    <row r="402" spans="1:14" ht="12" customHeight="1" x14ac:dyDescent="0.25">
      <c r="A402" s="785" t="s">
        <v>314</v>
      </c>
      <c r="B402" s="786" t="s">
        <v>68</v>
      </c>
      <c r="C402" s="307" t="s">
        <v>214</v>
      </c>
      <c r="D402" s="308">
        <f>SUM(D403:D404)</f>
        <v>0</v>
      </c>
      <c r="E402" s="308"/>
      <c r="F402" s="308"/>
      <c r="G402" s="308"/>
      <c r="H402" s="308"/>
      <c r="I402" s="308">
        <f>SUM(I403:I404)</f>
        <v>0</v>
      </c>
      <c r="J402" s="308">
        <f>SUM(J403:J404)</f>
        <v>0</v>
      </c>
    </row>
    <row r="403" spans="1:14" x14ac:dyDescent="0.25">
      <c r="A403" s="785"/>
      <c r="B403" s="786"/>
      <c r="C403" s="309" t="s">
        <v>214</v>
      </c>
      <c r="D403" s="310"/>
      <c r="E403" s="326"/>
      <c r="F403" s="312"/>
      <c r="G403" s="325">
        <f>E403*(1+F403)</f>
        <v>0</v>
      </c>
      <c r="H403" s="312"/>
      <c r="I403" s="315">
        <f>D403*G403*H403</f>
        <v>0</v>
      </c>
      <c r="J403" s="315"/>
      <c r="L403" s="292">
        <v>6</v>
      </c>
      <c r="M403" s="292">
        <f>$L$373*100+L403+$M$4*10000</f>
        <v>30306</v>
      </c>
    </row>
    <row r="404" spans="1:14" x14ac:dyDescent="0.25">
      <c r="A404" s="785"/>
      <c r="B404" s="786"/>
      <c r="C404" s="316"/>
      <c r="D404" s="317"/>
      <c r="E404" s="311"/>
      <c r="F404" s="318"/>
      <c r="G404" s="313"/>
      <c r="H404" s="312"/>
      <c r="I404" s="314"/>
      <c r="J404" s="315"/>
    </row>
    <row r="405" spans="1:14" x14ac:dyDescent="0.25">
      <c r="A405" s="785"/>
      <c r="B405" s="786"/>
      <c r="C405" s="307" t="s">
        <v>215</v>
      </c>
      <c r="D405" s="322">
        <f>SUM(D406:D410)</f>
        <v>0</v>
      </c>
      <c r="E405" s="320"/>
      <c r="F405" s="321"/>
      <c r="G405" s="321"/>
      <c r="H405" s="321"/>
      <c r="I405" s="322">
        <f>SUM(I406:I410)</f>
        <v>0</v>
      </c>
      <c r="J405" s="322">
        <f>SUM(J406:J410)</f>
        <v>0</v>
      </c>
    </row>
    <row r="406" spans="1:14" x14ac:dyDescent="0.25">
      <c r="A406" s="785"/>
      <c r="B406" s="786"/>
      <c r="C406" s="309" t="s">
        <v>86</v>
      </c>
      <c r="D406" s="310"/>
      <c r="E406" s="164"/>
      <c r="F406" s="312"/>
      <c r="G406" s="325">
        <f>E406*(1+F406)</f>
        <v>0</v>
      </c>
      <c r="H406" s="312"/>
      <c r="I406" s="315">
        <f>D406*G406*H406</f>
        <v>0</v>
      </c>
      <c r="J406" s="315"/>
      <c r="L406" s="292">
        <v>1</v>
      </c>
      <c r="M406" s="292">
        <f>$L$373*100+L406+$M$4*10000</f>
        <v>30301</v>
      </c>
      <c r="N406" s="115">
        <f>$L$373*100+L406</f>
        <v>301</v>
      </c>
    </row>
    <row r="407" spans="1:14" x14ac:dyDescent="0.25">
      <c r="A407" s="785"/>
      <c r="B407" s="786"/>
      <c r="C407" s="316" t="s">
        <v>369</v>
      </c>
      <c r="D407" s="310"/>
      <c r="E407" s="164"/>
      <c r="F407" s="318"/>
      <c r="G407" s="313">
        <f>E407*(1+F407)</f>
        <v>0</v>
      </c>
      <c r="H407" s="312"/>
      <c r="I407" s="314">
        <f>D407*G407*H407</f>
        <v>0</v>
      </c>
      <c r="J407" s="315"/>
      <c r="L407" s="292">
        <v>2</v>
      </c>
      <c r="M407" s="292">
        <f>$L$373*100+L407+$M$4*10000</f>
        <v>30302</v>
      </c>
      <c r="N407" s="115">
        <f>$L$373*100+L407</f>
        <v>302</v>
      </c>
    </row>
    <row r="408" spans="1:14" x14ac:dyDescent="0.25">
      <c r="A408" s="785"/>
      <c r="B408" s="786"/>
      <c r="C408" s="316" t="s">
        <v>88</v>
      </c>
      <c r="D408" s="310"/>
      <c r="E408" s="164"/>
      <c r="F408" s="318"/>
      <c r="G408" s="313">
        <f>E408*(1+F408)</f>
        <v>0</v>
      </c>
      <c r="H408" s="312"/>
      <c r="I408" s="314">
        <f>D408*G408*H408</f>
        <v>0</v>
      </c>
      <c r="J408" s="315"/>
      <c r="L408" s="292">
        <v>3</v>
      </c>
      <c r="M408" s="292">
        <f>$L$373*100+L408+$M$4*10000</f>
        <v>30303</v>
      </c>
      <c r="N408" s="115">
        <f>$L$373*100+L408</f>
        <v>303</v>
      </c>
    </row>
    <row r="409" spans="1:14" x14ac:dyDescent="0.25">
      <c r="A409" s="785"/>
      <c r="B409" s="786"/>
      <c r="C409" s="316" t="s">
        <v>89</v>
      </c>
      <c r="D409" s="310"/>
      <c r="E409" s="164"/>
      <c r="F409" s="323"/>
      <c r="G409" s="313">
        <f>E409*(1+F409)</f>
        <v>0</v>
      </c>
      <c r="H409" s="312"/>
      <c r="I409" s="314">
        <f>D409*G409*H409</f>
        <v>0</v>
      </c>
      <c r="J409" s="315"/>
      <c r="L409" s="292">
        <v>4</v>
      </c>
      <c r="M409" s="292">
        <f>$L$373*100+L409+$M$4*10000</f>
        <v>30304</v>
      </c>
      <c r="N409" s="115">
        <f>$L$373*100+L409</f>
        <v>304</v>
      </c>
    </row>
    <row r="410" spans="1:14" x14ac:dyDescent="0.25">
      <c r="A410" s="785"/>
      <c r="B410" s="786"/>
      <c r="C410" s="316" t="s">
        <v>370</v>
      </c>
      <c r="D410" s="310">
        <f>VLOOKUP(M410,[2]Tierras_transición_PF!$A$2:$AO$512,$C$1-1981,0)</f>
        <v>0</v>
      </c>
      <c r="E410" s="164"/>
      <c r="F410" s="323"/>
      <c r="G410" s="313"/>
      <c r="H410" s="312"/>
      <c r="I410" s="314">
        <f>D410*G410*H410</f>
        <v>0</v>
      </c>
      <c r="J410" s="315"/>
      <c r="L410" s="292">
        <v>5</v>
      </c>
      <c r="M410" s="292">
        <f>$L$373*100+L410+$M$4*10000</f>
        <v>30305</v>
      </c>
      <c r="N410" s="115">
        <f>$L$373*100+L410</f>
        <v>305</v>
      </c>
    </row>
    <row r="411" spans="1:14" x14ac:dyDescent="0.25">
      <c r="A411" s="785"/>
      <c r="B411" s="786"/>
      <c r="C411" s="307" t="s">
        <v>371</v>
      </c>
      <c r="D411" s="322">
        <f>D402+D405</f>
        <v>0</v>
      </c>
      <c r="E411" s="320"/>
      <c r="F411" s="321"/>
      <c r="G411" s="321"/>
      <c r="H411" s="321"/>
      <c r="I411" s="322">
        <f>I402+I405</f>
        <v>0</v>
      </c>
      <c r="J411" s="322">
        <f>J402+J405</f>
        <v>0</v>
      </c>
    </row>
    <row r="412" spans="1:14" ht="12" customHeight="1" x14ac:dyDescent="0.25">
      <c r="A412" s="785" t="s">
        <v>315</v>
      </c>
      <c r="B412" s="786" t="s">
        <v>68</v>
      </c>
      <c r="C412" s="307" t="s">
        <v>214</v>
      </c>
      <c r="D412" s="308">
        <f>SUM(D413:D414)</f>
        <v>0</v>
      </c>
      <c r="E412" s="308"/>
      <c r="F412" s="308"/>
      <c r="G412" s="308"/>
      <c r="H412" s="308"/>
      <c r="I412" s="308">
        <f>SUM(I413:I414)</f>
        <v>0</v>
      </c>
      <c r="J412" s="308">
        <f>SUM(J413:J414)</f>
        <v>0</v>
      </c>
    </row>
    <row r="413" spans="1:14" x14ac:dyDescent="0.25">
      <c r="A413" s="785"/>
      <c r="B413" s="786"/>
      <c r="C413" s="309" t="s">
        <v>214</v>
      </c>
      <c r="D413" s="310"/>
      <c r="E413" s="326"/>
      <c r="F413" s="312"/>
      <c r="G413" s="325">
        <f>E413*(1+F413)</f>
        <v>0</v>
      </c>
      <c r="H413" s="312"/>
      <c r="I413" s="315">
        <f>D413*G413*H413</f>
        <v>0</v>
      </c>
      <c r="J413" s="315"/>
      <c r="L413" s="292">
        <v>6</v>
      </c>
      <c r="M413" s="292">
        <f>$L$373*100+L413+$M$5*10000</f>
        <v>40306</v>
      </c>
    </row>
    <row r="414" spans="1:14" x14ac:dyDescent="0.25">
      <c r="A414" s="785"/>
      <c r="B414" s="786"/>
      <c r="C414" s="316"/>
      <c r="D414" s="317"/>
      <c r="E414" s="311"/>
      <c r="F414" s="318"/>
      <c r="G414" s="313"/>
      <c r="H414" s="312"/>
      <c r="I414" s="314"/>
      <c r="J414" s="315"/>
    </row>
    <row r="415" spans="1:14" x14ac:dyDescent="0.25">
      <c r="A415" s="785"/>
      <c r="B415" s="786"/>
      <c r="C415" s="307" t="s">
        <v>215</v>
      </c>
      <c r="D415" s="322">
        <f>SUM(D416:D420)</f>
        <v>0</v>
      </c>
      <c r="E415" s="320"/>
      <c r="F415" s="321"/>
      <c r="G415" s="321"/>
      <c r="H415" s="321"/>
      <c r="I415" s="322">
        <f>SUM(I416:I420)</f>
        <v>0</v>
      </c>
      <c r="J415" s="322">
        <f>SUM(J416:J420)</f>
        <v>0</v>
      </c>
    </row>
    <row r="416" spans="1:14" x14ac:dyDescent="0.25">
      <c r="A416" s="785"/>
      <c r="B416" s="786"/>
      <c r="C416" s="309" t="s">
        <v>86</v>
      </c>
      <c r="D416" s="310"/>
      <c r="E416" s="164"/>
      <c r="F416" s="312"/>
      <c r="G416" s="325">
        <f>E416*(1+F416)</f>
        <v>0</v>
      </c>
      <c r="H416" s="312"/>
      <c r="I416" s="315">
        <f>D416*G416*H416</f>
        <v>0</v>
      </c>
      <c r="J416" s="315"/>
      <c r="L416" s="292">
        <v>1</v>
      </c>
      <c r="M416" s="292">
        <f>$L$373*100+L416+$M$5*10000</f>
        <v>40301</v>
      </c>
      <c r="N416" s="115">
        <f>$L$373*100+L416</f>
        <v>301</v>
      </c>
    </row>
    <row r="417" spans="1:14" x14ac:dyDescent="0.25">
      <c r="A417" s="785"/>
      <c r="B417" s="786"/>
      <c r="C417" s="316" t="s">
        <v>369</v>
      </c>
      <c r="D417" s="310"/>
      <c r="E417" s="164"/>
      <c r="F417" s="318"/>
      <c r="G417" s="313">
        <f>E417*(1+F417)</f>
        <v>0</v>
      </c>
      <c r="H417" s="312"/>
      <c r="I417" s="314">
        <f>D417*G417*H417</f>
        <v>0</v>
      </c>
      <c r="J417" s="315"/>
      <c r="L417" s="292">
        <v>2</v>
      </c>
      <c r="M417" s="292">
        <f>$L$373*100+L417+$M$5*10000</f>
        <v>40302</v>
      </c>
      <c r="N417" s="115">
        <f>$L$373*100+L417</f>
        <v>302</v>
      </c>
    </row>
    <row r="418" spans="1:14" x14ac:dyDescent="0.25">
      <c r="A418" s="785"/>
      <c r="B418" s="786"/>
      <c r="C418" s="316" t="s">
        <v>88</v>
      </c>
      <c r="D418" s="310"/>
      <c r="E418" s="164"/>
      <c r="F418" s="318"/>
      <c r="G418" s="313">
        <f>E418*(1+F418)</f>
        <v>0</v>
      </c>
      <c r="H418" s="312"/>
      <c r="I418" s="314">
        <f>D418*G418*H418</f>
        <v>0</v>
      </c>
      <c r="J418" s="315"/>
      <c r="L418" s="292">
        <v>3</v>
      </c>
      <c r="M418" s="292">
        <f>$L$373*100+L418+$M$5*10000</f>
        <v>40303</v>
      </c>
      <c r="N418" s="115">
        <f>$L$373*100+L418</f>
        <v>303</v>
      </c>
    </row>
    <row r="419" spans="1:14" x14ac:dyDescent="0.25">
      <c r="A419" s="785"/>
      <c r="B419" s="786"/>
      <c r="C419" s="316" t="s">
        <v>89</v>
      </c>
      <c r="D419" s="310"/>
      <c r="E419" s="164"/>
      <c r="F419" s="323"/>
      <c r="G419" s="313">
        <f>E419*(1+F419)</f>
        <v>0</v>
      </c>
      <c r="H419" s="312"/>
      <c r="I419" s="314">
        <f>D419*G419*H419</f>
        <v>0</v>
      </c>
      <c r="J419" s="315"/>
      <c r="L419" s="292">
        <v>4</v>
      </c>
      <c r="M419" s="292">
        <f>$L$373*100+L419+$M$5*10000</f>
        <v>40304</v>
      </c>
      <c r="N419" s="115">
        <f>$L$373*100+L419</f>
        <v>304</v>
      </c>
    </row>
    <row r="420" spans="1:14" x14ac:dyDescent="0.25">
      <c r="A420" s="785"/>
      <c r="B420" s="786"/>
      <c r="C420" s="316" t="s">
        <v>370</v>
      </c>
      <c r="D420" s="310"/>
      <c r="E420" s="164"/>
      <c r="F420" s="323"/>
      <c r="G420" s="313"/>
      <c r="H420" s="312"/>
      <c r="I420" s="314">
        <f>D420*G420*H420</f>
        <v>0</v>
      </c>
      <c r="J420" s="315"/>
      <c r="L420" s="292">
        <v>5</v>
      </c>
      <c r="M420" s="292">
        <f>$L$373*100+L420+$M$5*10000</f>
        <v>40305</v>
      </c>
      <c r="N420" s="115">
        <f>$L$373*100+L420</f>
        <v>305</v>
      </c>
    </row>
    <row r="421" spans="1:14" x14ac:dyDescent="0.25">
      <c r="A421" s="785"/>
      <c r="B421" s="786"/>
      <c r="C421" s="307" t="s">
        <v>371</v>
      </c>
      <c r="D421" s="322">
        <f>D412+D415</f>
        <v>0</v>
      </c>
      <c r="E421" s="320"/>
      <c r="F421" s="321"/>
      <c r="G421" s="321"/>
      <c r="H421" s="321"/>
      <c r="I421" s="322">
        <f>I412+I415</f>
        <v>0</v>
      </c>
      <c r="J421" s="322">
        <f>J412+J415</f>
        <v>0</v>
      </c>
    </row>
    <row r="422" spans="1:14" ht="12" customHeight="1" x14ac:dyDescent="0.25">
      <c r="A422" s="785" t="s">
        <v>316</v>
      </c>
      <c r="B422" s="786" t="s">
        <v>68</v>
      </c>
      <c r="C422" s="307" t="s">
        <v>214</v>
      </c>
      <c r="D422" s="308">
        <f>SUM(D423:D424)</f>
        <v>0</v>
      </c>
      <c r="E422" s="308"/>
      <c r="F422" s="308"/>
      <c r="G422" s="308"/>
      <c r="H422" s="308"/>
      <c r="I422" s="308">
        <f>SUM(I423:I424)</f>
        <v>0</v>
      </c>
      <c r="J422" s="308">
        <f>SUM(J423:J424)</f>
        <v>0</v>
      </c>
    </row>
    <row r="423" spans="1:14" x14ac:dyDescent="0.25">
      <c r="A423" s="785"/>
      <c r="B423" s="786"/>
      <c r="C423" s="309" t="s">
        <v>214</v>
      </c>
      <c r="D423" s="310"/>
      <c r="E423" s="326"/>
      <c r="F423" s="312"/>
      <c r="G423" s="325">
        <f>E423*(1+F423)</f>
        <v>0</v>
      </c>
      <c r="H423" s="312"/>
      <c r="I423" s="315">
        <f>D423*G423*H423</f>
        <v>0</v>
      </c>
      <c r="J423" s="315"/>
      <c r="L423" s="292">
        <v>6</v>
      </c>
      <c r="M423" s="292">
        <f>$L$373*100+L423+$M$6*10000</f>
        <v>50306</v>
      </c>
    </row>
    <row r="424" spans="1:14" x14ac:dyDescent="0.25">
      <c r="A424" s="785"/>
      <c r="B424" s="786"/>
      <c r="C424" s="316"/>
      <c r="D424" s="317"/>
      <c r="E424" s="311"/>
      <c r="F424" s="318"/>
      <c r="G424" s="313"/>
      <c r="H424" s="312"/>
      <c r="I424" s="314"/>
      <c r="J424" s="315"/>
    </row>
    <row r="425" spans="1:14" x14ac:dyDescent="0.25">
      <c r="A425" s="785"/>
      <c r="B425" s="786"/>
      <c r="C425" s="307" t="s">
        <v>215</v>
      </c>
      <c r="D425" s="322">
        <f>SUM(D426:D430)</f>
        <v>0</v>
      </c>
      <c r="E425" s="320"/>
      <c r="F425" s="321"/>
      <c r="G425" s="321"/>
      <c r="H425" s="321"/>
      <c r="I425" s="322">
        <f>SUM(I426:I430)</f>
        <v>0</v>
      </c>
      <c r="J425" s="322">
        <f>SUM(J426:J430)</f>
        <v>0</v>
      </c>
    </row>
    <row r="426" spans="1:14" ht="12.75" customHeight="1" x14ac:dyDescent="0.25">
      <c r="A426" s="785"/>
      <c r="B426" s="786"/>
      <c r="C426" s="309" t="s">
        <v>86</v>
      </c>
      <c r="D426" s="310"/>
      <c r="E426" s="164"/>
      <c r="F426" s="312"/>
      <c r="G426" s="325">
        <f>E426*(1+F426)</f>
        <v>0</v>
      </c>
      <c r="H426" s="312"/>
      <c r="I426" s="315">
        <f>D426*G426*H426</f>
        <v>0</v>
      </c>
      <c r="J426" s="315"/>
      <c r="L426" s="292">
        <v>1</v>
      </c>
      <c r="M426" s="292">
        <f>$L$373*100+L426+$M$6*10000</f>
        <v>50301</v>
      </c>
      <c r="N426" s="115">
        <f>$L$373*100+L426</f>
        <v>301</v>
      </c>
    </row>
    <row r="427" spans="1:14" x14ac:dyDescent="0.25">
      <c r="A427" s="785"/>
      <c r="B427" s="786"/>
      <c r="C427" s="316" t="s">
        <v>369</v>
      </c>
      <c r="D427" s="310"/>
      <c r="E427" s="164"/>
      <c r="F427" s="318"/>
      <c r="G427" s="313">
        <f>E427*(1+F427)</f>
        <v>0</v>
      </c>
      <c r="H427" s="312"/>
      <c r="I427" s="314">
        <f>D427*G427*H427</f>
        <v>0</v>
      </c>
      <c r="J427" s="315"/>
      <c r="L427" s="292">
        <v>2</v>
      </c>
      <c r="M427" s="292">
        <f>$L$373*100+L427+$M$6*10000</f>
        <v>50302</v>
      </c>
      <c r="N427" s="115">
        <f>$L$373*100+L427</f>
        <v>302</v>
      </c>
    </row>
    <row r="428" spans="1:14" x14ac:dyDescent="0.25">
      <c r="A428" s="785"/>
      <c r="B428" s="786"/>
      <c r="C428" s="316" t="s">
        <v>88</v>
      </c>
      <c r="D428" s="310"/>
      <c r="E428" s="164"/>
      <c r="F428" s="318"/>
      <c r="G428" s="313">
        <f>E428*(1+F428)</f>
        <v>0</v>
      </c>
      <c r="H428" s="312"/>
      <c r="I428" s="314">
        <f>D428*G428*H428</f>
        <v>0</v>
      </c>
      <c r="J428" s="315"/>
      <c r="L428" s="292">
        <v>3</v>
      </c>
      <c r="M428" s="292">
        <f>$L$373*100+L428+$M$6*10000</f>
        <v>50303</v>
      </c>
      <c r="N428" s="115">
        <f>$L$373*100+L428</f>
        <v>303</v>
      </c>
    </row>
    <row r="429" spans="1:14" x14ac:dyDescent="0.25">
      <c r="A429" s="785"/>
      <c r="B429" s="786"/>
      <c r="C429" s="316" t="s">
        <v>89</v>
      </c>
      <c r="D429" s="310"/>
      <c r="E429" s="164"/>
      <c r="F429" s="323"/>
      <c r="G429" s="313">
        <f>E429*(1+F429)</f>
        <v>0</v>
      </c>
      <c r="H429" s="312"/>
      <c r="I429" s="314">
        <f>D429*G429*H429</f>
        <v>0</v>
      </c>
      <c r="J429" s="315"/>
      <c r="L429" s="292">
        <v>4</v>
      </c>
      <c r="M429" s="292">
        <f>$L$373*100+L429+$M$6*10000</f>
        <v>50304</v>
      </c>
      <c r="N429" s="115">
        <f>$L$373*100+L429</f>
        <v>304</v>
      </c>
    </row>
    <row r="430" spans="1:14" x14ac:dyDescent="0.25">
      <c r="A430" s="785"/>
      <c r="B430" s="786"/>
      <c r="C430" s="316" t="s">
        <v>370</v>
      </c>
      <c r="D430" s="310"/>
      <c r="E430" s="164"/>
      <c r="F430" s="323"/>
      <c r="G430" s="313"/>
      <c r="H430" s="312"/>
      <c r="I430" s="314">
        <f>D430*G430*H430</f>
        <v>0</v>
      </c>
      <c r="J430" s="315"/>
      <c r="L430" s="292">
        <v>5</v>
      </c>
      <c r="M430" s="292">
        <f>$L$373*100+L430+$M$6*10000</f>
        <v>50305</v>
      </c>
      <c r="N430" s="115">
        <f>$L$373*100+L430</f>
        <v>305</v>
      </c>
    </row>
    <row r="431" spans="1:14" x14ac:dyDescent="0.25">
      <c r="A431" s="785"/>
      <c r="B431" s="786"/>
      <c r="C431" s="307" t="s">
        <v>371</v>
      </c>
      <c r="D431" s="322">
        <f>D422+D425</f>
        <v>0</v>
      </c>
      <c r="E431" s="320"/>
      <c r="F431" s="321"/>
      <c r="G431" s="321"/>
      <c r="H431" s="321"/>
      <c r="I431" s="322">
        <f>I422+I425</f>
        <v>0</v>
      </c>
      <c r="J431" s="322">
        <f>J422+J425</f>
        <v>0</v>
      </c>
    </row>
    <row r="432" spans="1:14" x14ac:dyDescent="0.25">
      <c r="A432" s="329" t="s">
        <v>91</v>
      </c>
      <c r="B432" s="330"/>
      <c r="C432" s="331"/>
      <c r="D432" s="322">
        <f>D391+D401+D411+D421+D431</f>
        <v>0</v>
      </c>
      <c r="E432" s="345"/>
      <c r="F432" s="346"/>
      <c r="G432" s="346"/>
      <c r="H432" s="346"/>
      <c r="I432" s="322">
        <f>I391+I401+I411+I421+I431</f>
        <v>0</v>
      </c>
      <c r="J432" s="322">
        <f>J391+J401+J411+J421+J431</f>
        <v>0</v>
      </c>
    </row>
    <row r="433" spans="1:14" x14ac:dyDescent="0.25">
      <c r="A433" s="292" t="s">
        <v>216</v>
      </c>
      <c r="D433" s="334"/>
      <c r="E433" s="334"/>
    </row>
    <row r="434" spans="1:14" x14ac:dyDescent="0.25">
      <c r="A434" s="774" t="s">
        <v>23</v>
      </c>
      <c r="B434" s="774"/>
      <c r="C434" s="775">
        <f>Presentación!$C$3</f>
        <v>1990</v>
      </c>
      <c r="D434" s="775"/>
      <c r="E434" s="775"/>
      <c r="F434" s="775"/>
      <c r="G434" s="775"/>
      <c r="H434" s="775"/>
      <c r="I434" s="775"/>
      <c r="J434" s="775"/>
    </row>
    <row r="435" spans="1:14" ht="12.75" customHeight="1" x14ac:dyDescent="0.25">
      <c r="A435" s="776" t="s">
        <v>24</v>
      </c>
      <c r="B435" s="776"/>
      <c r="C435" s="777" t="s">
        <v>98</v>
      </c>
      <c r="D435" s="777"/>
      <c r="E435" s="777"/>
      <c r="F435" s="777"/>
      <c r="G435" s="777"/>
      <c r="H435" s="777"/>
      <c r="I435" s="777"/>
      <c r="J435" s="777"/>
      <c r="L435" s="292">
        <v>4</v>
      </c>
      <c r="M435" s="292">
        <v>1</v>
      </c>
    </row>
    <row r="436" spans="1:14" ht="12.75" customHeight="1" x14ac:dyDescent="0.25">
      <c r="A436" s="776" t="s">
        <v>187</v>
      </c>
      <c r="B436" s="776"/>
      <c r="C436" s="778" t="s">
        <v>26</v>
      </c>
      <c r="D436" s="778"/>
      <c r="E436" s="778"/>
      <c r="F436" s="778"/>
      <c r="G436" s="778"/>
      <c r="H436" s="778"/>
      <c r="I436" s="778"/>
      <c r="J436" s="778"/>
      <c r="M436" s="292">
        <v>2</v>
      </c>
    </row>
    <row r="437" spans="1:14" ht="12.75" customHeight="1" x14ac:dyDescent="0.25">
      <c r="A437" s="776" t="s">
        <v>27</v>
      </c>
      <c r="B437" s="776"/>
      <c r="C437" s="778" t="s">
        <v>368</v>
      </c>
      <c r="D437" s="778"/>
      <c r="E437" s="778"/>
      <c r="F437" s="778"/>
      <c r="G437" s="778"/>
      <c r="H437" s="778"/>
      <c r="I437" s="778"/>
      <c r="J437" s="778"/>
      <c r="M437" s="292">
        <v>3</v>
      </c>
    </row>
    <row r="438" spans="1:14" ht="12.75" customHeight="1" x14ac:dyDescent="0.25">
      <c r="A438" s="776" t="s">
        <v>190</v>
      </c>
      <c r="B438" s="776"/>
      <c r="C438" s="778" t="s">
        <v>191</v>
      </c>
      <c r="D438" s="778"/>
      <c r="E438" s="778"/>
      <c r="F438" s="778"/>
      <c r="G438" s="778"/>
      <c r="H438" s="778"/>
      <c r="I438" s="778"/>
      <c r="J438" s="778"/>
      <c r="M438" s="292">
        <v>4</v>
      </c>
    </row>
    <row r="439" spans="1:14" ht="42" customHeight="1" x14ac:dyDescent="0.25">
      <c r="A439" s="779" t="s">
        <v>33</v>
      </c>
      <c r="B439" s="779"/>
      <c r="C439" s="295"/>
      <c r="D439" s="296" t="s">
        <v>35</v>
      </c>
      <c r="E439" s="780" t="s">
        <v>36</v>
      </c>
      <c r="F439" s="780"/>
      <c r="G439" s="780"/>
      <c r="H439" s="780" t="s">
        <v>35</v>
      </c>
      <c r="I439" s="780"/>
      <c r="J439" s="780"/>
      <c r="M439" s="292">
        <v>5</v>
      </c>
    </row>
    <row r="440" spans="1:14" ht="54.75" customHeight="1" x14ac:dyDescent="0.25">
      <c r="A440" s="781" t="s">
        <v>37</v>
      </c>
      <c r="B440" s="781"/>
      <c r="C440" s="782" t="s">
        <v>38</v>
      </c>
      <c r="D440" s="298" t="s">
        <v>192</v>
      </c>
      <c r="E440" s="299" t="s">
        <v>193</v>
      </c>
      <c r="F440" s="298" t="s">
        <v>194</v>
      </c>
      <c r="G440" s="298" t="s">
        <v>195</v>
      </c>
      <c r="H440" s="298" t="s">
        <v>43</v>
      </c>
      <c r="I440" s="299" t="s">
        <v>196</v>
      </c>
      <c r="J440" s="299" t="s">
        <v>196</v>
      </c>
    </row>
    <row r="441" spans="1:14" ht="21" customHeight="1" x14ac:dyDescent="0.25">
      <c r="A441" s="782" t="s">
        <v>197</v>
      </c>
      <c r="B441" s="782" t="s">
        <v>47</v>
      </c>
      <c r="C441" s="782"/>
      <c r="D441" s="298" t="s">
        <v>48</v>
      </c>
      <c r="E441" s="300" t="s">
        <v>198</v>
      </c>
      <c r="F441" s="298" t="s">
        <v>199</v>
      </c>
      <c r="G441" s="298" t="s">
        <v>200</v>
      </c>
      <c r="H441" s="298" t="s">
        <v>51</v>
      </c>
      <c r="I441" s="299" t="s">
        <v>201</v>
      </c>
      <c r="J441" s="299" t="s">
        <v>202</v>
      </c>
    </row>
    <row r="442" spans="1:14" ht="47.25" customHeight="1" x14ac:dyDescent="0.25">
      <c r="A442" s="782"/>
      <c r="B442" s="782"/>
      <c r="C442" s="782"/>
      <c r="D442" s="301" t="s">
        <v>54</v>
      </c>
      <c r="E442" s="301" t="s">
        <v>55</v>
      </c>
      <c r="F442" s="298" t="s">
        <v>203</v>
      </c>
      <c r="G442" s="302" t="s">
        <v>204</v>
      </c>
      <c r="H442" s="298" t="s">
        <v>205</v>
      </c>
      <c r="I442" s="303" t="s">
        <v>206</v>
      </c>
      <c r="J442" s="299" t="s">
        <v>207</v>
      </c>
    </row>
    <row r="443" spans="1:14" x14ac:dyDescent="0.25">
      <c r="A443" s="782"/>
      <c r="B443" s="782"/>
      <c r="C443" s="782"/>
      <c r="D443" s="304" t="s">
        <v>61</v>
      </c>
      <c r="E443" s="305" t="s">
        <v>208</v>
      </c>
      <c r="F443" s="305" t="s">
        <v>63</v>
      </c>
      <c r="G443" s="347" t="s">
        <v>209</v>
      </c>
      <c r="H443" s="347" t="s">
        <v>65</v>
      </c>
      <c r="I443" s="348" t="s">
        <v>210</v>
      </c>
      <c r="J443" s="348" t="s">
        <v>210</v>
      </c>
    </row>
    <row r="444" spans="1:14" ht="12.75" customHeight="1" x14ac:dyDescent="0.25">
      <c r="A444" s="783" t="s">
        <v>310</v>
      </c>
      <c r="B444" s="784" t="s">
        <v>68</v>
      </c>
      <c r="C444" s="307" t="s">
        <v>214</v>
      </c>
      <c r="D444" s="308">
        <f>SUM(D445:D446)</f>
        <v>0</v>
      </c>
      <c r="E444" s="308"/>
      <c r="F444" s="308"/>
      <c r="G444" s="308"/>
      <c r="H444" s="308"/>
      <c r="I444" s="308">
        <f>SUM(I445:I446)</f>
        <v>0</v>
      </c>
      <c r="J444" s="308">
        <f>SUM(J445:J446)</f>
        <v>0</v>
      </c>
    </row>
    <row r="445" spans="1:14" x14ac:dyDescent="0.25">
      <c r="A445" s="783"/>
      <c r="B445" s="784"/>
      <c r="C445" s="309" t="s">
        <v>214</v>
      </c>
      <c r="D445" s="310"/>
      <c r="E445" s="326"/>
      <c r="F445" s="312"/>
      <c r="G445" s="325">
        <f>E445*(1+F445)</f>
        <v>0</v>
      </c>
      <c r="H445" s="312"/>
      <c r="I445" s="315">
        <f>D445*G445*H445</f>
        <v>0</v>
      </c>
      <c r="J445" s="315"/>
      <c r="L445" s="292">
        <v>6</v>
      </c>
      <c r="M445" s="292">
        <f>$L$435*100+L445+$M$435*10000</f>
        <v>10406</v>
      </c>
    </row>
    <row r="446" spans="1:14" x14ac:dyDescent="0.25">
      <c r="A446" s="783"/>
      <c r="B446" s="784"/>
      <c r="C446" s="316"/>
      <c r="D446" s="317"/>
      <c r="E446" s="311"/>
      <c r="F446" s="318"/>
      <c r="G446" s="313"/>
      <c r="H446" s="312"/>
      <c r="I446" s="314"/>
      <c r="J446" s="315"/>
    </row>
    <row r="447" spans="1:14" x14ac:dyDescent="0.25">
      <c r="A447" s="783"/>
      <c r="B447" s="784"/>
      <c r="C447" s="307" t="s">
        <v>215</v>
      </c>
      <c r="D447" s="322">
        <f>SUM(D448:D452)</f>
        <v>0</v>
      </c>
      <c r="E447" s="320"/>
      <c r="F447" s="321"/>
      <c r="G447" s="321"/>
      <c r="H447" s="321"/>
      <c r="I447" s="322">
        <f>SUM(I448:I452)</f>
        <v>0</v>
      </c>
      <c r="J447" s="322">
        <f>SUM(J448:J452)</f>
        <v>0</v>
      </c>
    </row>
    <row r="448" spans="1:14" x14ac:dyDescent="0.25">
      <c r="A448" s="783"/>
      <c r="B448" s="784"/>
      <c r="C448" s="309" t="s">
        <v>86</v>
      </c>
      <c r="D448" s="310"/>
      <c r="E448" s="164"/>
      <c r="F448" s="312"/>
      <c r="G448" s="325">
        <f>E448*(1+F448)</f>
        <v>0</v>
      </c>
      <c r="H448" s="312"/>
      <c r="I448" s="315">
        <f>D448*G448*H448</f>
        <v>0</v>
      </c>
      <c r="J448" s="315"/>
      <c r="L448" s="292">
        <v>1</v>
      </c>
      <c r="M448" s="292">
        <f>$L$435*100+L448+$M$435*10000</f>
        <v>10401</v>
      </c>
      <c r="N448" s="115">
        <f>$L$435*100+L448</f>
        <v>401</v>
      </c>
    </row>
    <row r="449" spans="1:14" x14ac:dyDescent="0.25">
      <c r="A449" s="783"/>
      <c r="B449" s="784"/>
      <c r="C449" s="316" t="s">
        <v>369</v>
      </c>
      <c r="D449" s="310"/>
      <c r="E449" s="164"/>
      <c r="F449" s="318"/>
      <c r="G449" s="313">
        <f>E449*(1+F449)</f>
        <v>0</v>
      </c>
      <c r="H449" s="312"/>
      <c r="I449" s="314">
        <f>D449*G449*H449</f>
        <v>0</v>
      </c>
      <c r="J449" s="315"/>
      <c r="L449" s="292">
        <v>2</v>
      </c>
      <c r="M449" s="292">
        <f>$L$435*100+L449+$M$435*10000</f>
        <v>10402</v>
      </c>
      <c r="N449" s="115">
        <f>$L$435*100+L449</f>
        <v>402</v>
      </c>
    </row>
    <row r="450" spans="1:14" x14ac:dyDescent="0.25">
      <c r="A450" s="783"/>
      <c r="B450" s="784"/>
      <c r="C450" s="316" t="s">
        <v>88</v>
      </c>
      <c r="D450" s="310"/>
      <c r="E450" s="164"/>
      <c r="F450" s="318"/>
      <c r="G450" s="313">
        <f>E450*(1+F450)</f>
        <v>0</v>
      </c>
      <c r="H450" s="312"/>
      <c r="I450" s="314">
        <f>D450*G450*H450</f>
        <v>0</v>
      </c>
      <c r="J450" s="315"/>
      <c r="L450" s="292">
        <v>3</v>
      </c>
      <c r="M450" s="292">
        <f>$L$435*100+L450+$M$435*10000</f>
        <v>10403</v>
      </c>
      <c r="N450" s="115">
        <f>$L$435*100+L450</f>
        <v>403</v>
      </c>
    </row>
    <row r="451" spans="1:14" x14ac:dyDescent="0.25">
      <c r="A451" s="783"/>
      <c r="B451" s="784"/>
      <c r="C451" s="316" t="s">
        <v>89</v>
      </c>
      <c r="D451" s="310"/>
      <c r="E451" s="164"/>
      <c r="F451" s="323"/>
      <c r="G451" s="313">
        <f>E451*(1+F451)</f>
        <v>0</v>
      </c>
      <c r="H451" s="312"/>
      <c r="I451" s="314">
        <f>D451*G451*H451</f>
        <v>0</v>
      </c>
      <c r="J451" s="315"/>
      <c r="L451" s="292">
        <v>4</v>
      </c>
      <c r="M451" s="292">
        <f>$L$435*100+L451+$M$435*10000</f>
        <v>10404</v>
      </c>
      <c r="N451" s="115">
        <f>$L$435*100+L451</f>
        <v>404</v>
      </c>
    </row>
    <row r="452" spans="1:14" x14ac:dyDescent="0.25">
      <c r="A452" s="783"/>
      <c r="B452" s="784"/>
      <c r="C452" s="316" t="s">
        <v>370</v>
      </c>
      <c r="D452" s="310"/>
      <c r="E452" s="164"/>
      <c r="F452" s="323"/>
      <c r="G452" s="313"/>
      <c r="H452" s="312"/>
      <c r="I452" s="314">
        <f>D452*G452*H452</f>
        <v>0</v>
      </c>
      <c r="J452" s="315"/>
      <c r="L452" s="292">
        <v>5</v>
      </c>
      <c r="M452" s="292">
        <f>$L$435*100+L452+$M$435*10000</f>
        <v>10405</v>
      </c>
      <c r="N452" s="115">
        <f>$L$435*100+L452</f>
        <v>405</v>
      </c>
    </row>
    <row r="453" spans="1:14" x14ac:dyDescent="0.25">
      <c r="A453" s="783"/>
      <c r="B453" s="784"/>
      <c r="C453" s="307" t="s">
        <v>371</v>
      </c>
      <c r="D453" s="322">
        <f>D444+D447</f>
        <v>0</v>
      </c>
      <c r="E453" s="320"/>
      <c r="F453" s="321"/>
      <c r="G453" s="321"/>
      <c r="H453" s="321"/>
      <c r="I453" s="322">
        <f>I444+I447</f>
        <v>0</v>
      </c>
      <c r="J453" s="322">
        <f>J444+J447</f>
        <v>0</v>
      </c>
    </row>
    <row r="454" spans="1:14" ht="12" customHeight="1" x14ac:dyDescent="0.25">
      <c r="A454" s="785" t="s">
        <v>313</v>
      </c>
      <c r="B454" s="786" t="s">
        <v>68</v>
      </c>
      <c r="C454" s="307" t="s">
        <v>214</v>
      </c>
      <c r="D454" s="308">
        <f>SUM(D455:D456)</f>
        <v>0</v>
      </c>
      <c r="E454" s="308"/>
      <c r="F454" s="308"/>
      <c r="G454" s="308"/>
      <c r="H454" s="308"/>
      <c r="I454" s="308">
        <f>SUM(I455:I456)</f>
        <v>0</v>
      </c>
      <c r="J454" s="308">
        <f>SUM(J455:J456)</f>
        <v>0</v>
      </c>
    </row>
    <row r="455" spans="1:14" x14ac:dyDescent="0.25">
      <c r="A455" s="785"/>
      <c r="B455" s="786"/>
      <c r="C455" s="309" t="s">
        <v>214</v>
      </c>
      <c r="D455" s="310"/>
      <c r="E455" s="326"/>
      <c r="F455" s="312"/>
      <c r="G455" s="325">
        <f>E455*(1+F455)</f>
        <v>0</v>
      </c>
      <c r="H455" s="312"/>
      <c r="I455" s="315">
        <f>D455*G455*H455</f>
        <v>0</v>
      </c>
      <c r="J455" s="315"/>
      <c r="L455" s="292">
        <v>6</v>
      </c>
      <c r="M455" s="292">
        <f>$L$435*100+L455+$M$3*10000</f>
        <v>20406</v>
      </c>
    </row>
    <row r="456" spans="1:14" x14ac:dyDescent="0.25">
      <c r="A456" s="785"/>
      <c r="B456" s="786"/>
      <c r="C456" s="316"/>
      <c r="D456" s="317"/>
      <c r="E456" s="311"/>
      <c r="F456" s="318"/>
      <c r="G456" s="313"/>
      <c r="H456" s="312"/>
      <c r="I456" s="314"/>
      <c r="J456" s="315"/>
    </row>
    <row r="457" spans="1:14" x14ac:dyDescent="0.25">
      <c r="A457" s="785"/>
      <c r="B457" s="786"/>
      <c r="C457" s="307" t="s">
        <v>215</v>
      </c>
      <c r="D457" s="322">
        <f>SUM(D458:D462)</f>
        <v>0</v>
      </c>
      <c r="E457" s="320"/>
      <c r="F457" s="321"/>
      <c r="G457" s="321"/>
      <c r="H457" s="321"/>
      <c r="I457" s="322">
        <f>SUM(I458:I462)</f>
        <v>0</v>
      </c>
      <c r="J457" s="322">
        <f>SUM(J458:J462)</f>
        <v>0</v>
      </c>
    </row>
    <row r="458" spans="1:14" x14ac:dyDescent="0.25">
      <c r="A458" s="785"/>
      <c r="B458" s="786"/>
      <c r="C458" s="309" t="s">
        <v>86</v>
      </c>
      <c r="D458" s="310"/>
      <c r="E458" s="164"/>
      <c r="F458" s="312"/>
      <c r="G458" s="325">
        <f>E458*(1+F458)</f>
        <v>0</v>
      </c>
      <c r="H458" s="312"/>
      <c r="I458" s="315">
        <f>D458*G458*H458</f>
        <v>0</v>
      </c>
      <c r="J458" s="315"/>
      <c r="L458" s="292">
        <v>1</v>
      </c>
      <c r="M458" s="292">
        <f>$L$435*100+L458+$M$3*10000</f>
        <v>20401</v>
      </c>
      <c r="N458" s="115">
        <f>$L$435*100+L458</f>
        <v>401</v>
      </c>
    </row>
    <row r="459" spans="1:14" x14ac:dyDescent="0.25">
      <c r="A459" s="785"/>
      <c r="B459" s="786"/>
      <c r="C459" s="316" t="s">
        <v>369</v>
      </c>
      <c r="D459" s="310"/>
      <c r="E459" s="164"/>
      <c r="F459" s="318"/>
      <c r="G459" s="313">
        <f>E459*(1+F459)</f>
        <v>0</v>
      </c>
      <c r="H459" s="312"/>
      <c r="I459" s="314">
        <f>D459*G459*H459</f>
        <v>0</v>
      </c>
      <c r="J459" s="315"/>
      <c r="L459" s="292">
        <v>2</v>
      </c>
      <c r="M459" s="292">
        <f>$L$435*100+L459+$M$3*10000</f>
        <v>20402</v>
      </c>
      <c r="N459" s="115">
        <f>$L$435*100+L459</f>
        <v>402</v>
      </c>
    </row>
    <row r="460" spans="1:14" x14ac:dyDescent="0.25">
      <c r="A460" s="785"/>
      <c r="B460" s="786"/>
      <c r="C460" s="316" t="s">
        <v>88</v>
      </c>
      <c r="D460" s="310"/>
      <c r="E460" s="164"/>
      <c r="F460" s="318"/>
      <c r="G460" s="313">
        <f>E460*(1+F460)</f>
        <v>0</v>
      </c>
      <c r="H460" s="312"/>
      <c r="I460" s="314">
        <f>D460*G460*H460</f>
        <v>0</v>
      </c>
      <c r="J460" s="315"/>
      <c r="L460" s="292">
        <v>3</v>
      </c>
      <c r="M460" s="292">
        <f>$L$435*100+L460+$M$3*10000</f>
        <v>20403</v>
      </c>
      <c r="N460" s="115">
        <f>$L$435*100+L460</f>
        <v>403</v>
      </c>
    </row>
    <row r="461" spans="1:14" x14ac:dyDescent="0.25">
      <c r="A461" s="785"/>
      <c r="B461" s="786"/>
      <c r="C461" s="316" t="s">
        <v>89</v>
      </c>
      <c r="D461" s="310"/>
      <c r="E461" s="164"/>
      <c r="F461" s="323"/>
      <c r="G461" s="313">
        <f>E461*(1+F461)</f>
        <v>0</v>
      </c>
      <c r="H461" s="312"/>
      <c r="I461" s="314">
        <f>D461*G461*H461</f>
        <v>0</v>
      </c>
      <c r="J461" s="315"/>
      <c r="L461" s="292">
        <v>4</v>
      </c>
      <c r="M461" s="292">
        <f>$L$435*100+L461+$M$3*10000</f>
        <v>20404</v>
      </c>
      <c r="N461" s="115">
        <f>$L$435*100+L461</f>
        <v>404</v>
      </c>
    </row>
    <row r="462" spans="1:14" x14ac:dyDescent="0.25">
      <c r="A462" s="785"/>
      <c r="B462" s="786"/>
      <c r="C462" s="316" t="s">
        <v>370</v>
      </c>
      <c r="D462" s="310"/>
      <c r="E462" s="164"/>
      <c r="F462" s="323"/>
      <c r="G462" s="313"/>
      <c r="H462" s="312"/>
      <c r="I462" s="314">
        <f>D462*G462*H462</f>
        <v>0</v>
      </c>
      <c r="J462" s="315"/>
      <c r="L462" s="292">
        <v>5</v>
      </c>
      <c r="M462" s="292">
        <f>$L$435*100+L462+$M$3*10000</f>
        <v>20405</v>
      </c>
      <c r="N462" s="115">
        <f>$L$435*100+L462</f>
        <v>405</v>
      </c>
    </row>
    <row r="463" spans="1:14" x14ac:dyDescent="0.25">
      <c r="A463" s="785"/>
      <c r="B463" s="786"/>
      <c r="C463" s="307" t="s">
        <v>371</v>
      </c>
      <c r="D463" s="322"/>
      <c r="E463" s="320"/>
      <c r="F463" s="321"/>
      <c r="G463" s="321"/>
      <c r="H463" s="321"/>
      <c r="I463" s="322">
        <f>I454+I457</f>
        <v>0</v>
      </c>
      <c r="J463" s="322">
        <f>J454+J457</f>
        <v>0</v>
      </c>
    </row>
    <row r="464" spans="1:14" ht="12" customHeight="1" x14ac:dyDescent="0.25">
      <c r="A464" s="785" t="s">
        <v>314</v>
      </c>
      <c r="B464" s="786" t="s">
        <v>68</v>
      </c>
      <c r="C464" s="307" t="s">
        <v>214</v>
      </c>
      <c r="D464" s="308">
        <f>SUM(D465:D466)</f>
        <v>0</v>
      </c>
      <c r="E464" s="308"/>
      <c r="F464" s="308"/>
      <c r="G464" s="308"/>
      <c r="H464" s="308"/>
      <c r="I464" s="308">
        <f>SUM(I465:I466)</f>
        <v>0</v>
      </c>
      <c r="J464" s="308">
        <f>SUM(J465:J466)</f>
        <v>0</v>
      </c>
    </row>
    <row r="465" spans="1:14" x14ac:dyDescent="0.25">
      <c r="A465" s="785"/>
      <c r="B465" s="786"/>
      <c r="C465" s="309" t="s">
        <v>214</v>
      </c>
      <c r="D465" s="310"/>
      <c r="E465" s="326"/>
      <c r="F465" s="312"/>
      <c r="G465" s="325">
        <f>E465*(1+F465)</f>
        <v>0</v>
      </c>
      <c r="H465" s="312"/>
      <c r="I465" s="315">
        <f>D465*G465*H465</f>
        <v>0</v>
      </c>
      <c r="J465" s="315"/>
      <c r="L465" s="292">
        <v>6</v>
      </c>
      <c r="M465" s="292">
        <f>$L$435*100+L465+$M$4*10000</f>
        <v>30406</v>
      </c>
    </row>
    <row r="466" spans="1:14" x14ac:dyDescent="0.25">
      <c r="A466" s="785"/>
      <c r="B466" s="786"/>
      <c r="C466" s="316"/>
      <c r="D466" s="317"/>
      <c r="E466" s="311"/>
      <c r="F466" s="318"/>
      <c r="G466" s="313"/>
      <c r="H466" s="312"/>
      <c r="I466" s="314"/>
      <c r="J466" s="315"/>
    </row>
    <row r="467" spans="1:14" x14ac:dyDescent="0.25">
      <c r="A467" s="785"/>
      <c r="B467" s="786"/>
      <c r="C467" s="307" t="s">
        <v>215</v>
      </c>
      <c r="D467" s="322">
        <f>SUM(D468:D472)</f>
        <v>0</v>
      </c>
      <c r="E467" s="320"/>
      <c r="F467" s="321"/>
      <c r="G467" s="321"/>
      <c r="H467" s="321"/>
      <c r="I467" s="322">
        <f>SUM(I468:I472)</f>
        <v>0</v>
      </c>
      <c r="J467" s="322">
        <f>SUM(J468:J472)</f>
        <v>0</v>
      </c>
    </row>
    <row r="468" spans="1:14" x14ac:dyDescent="0.25">
      <c r="A468" s="785"/>
      <c r="B468" s="786"/>
      <c r="C468" s="309" t="s">
        <v>86</v>
      </c>
      <c r="D468" s="310"/>
      <c r="E468" s="164"/>
      <c r="F468" s="312"/>
      <c r="G468" s="325">
        <f>E468*(1+F468)</f>
        <v>0</v>
      </c>
      <c r="H468" s="312"/>
      <c r="I468" s="315">
        <f>D468*G468*H468</f>
        <v>0</v>
      </c>
      <c r="J468" s="315"/>
      <c r="L468" s="292">
        <v>1</v>
      </c>
      <c r="M468" s="292">
        <f>$L$435*100+L468+$M$4*10000</f>
        <v>30401</v>
      </c>
      <c r="N468" s="115">
        <f>$L$435*100+L468</f>
        <v>401</v>
      </c>
    </row>
    <row r="469" spans="1:14" x14ac:dyDescent="0.25">
      <c r="A469" s="785"/>
      <c r="B469" s="786"/>
      <c r="C469" s="316" t="s">
        <v>369</v>
      </c>
      <c r="D469" s="310"/>
      <c r="E469" s="164"/>
      <c r="F469" s="318"/>
      <c r="G469" s="313">
        <f>E469*(1+F469)</f>
        <v>0</v>
      </c>
      <c r="H469" s="312"/>
      <c r="I469" s="314">
        <f>D469*G469*H469</f>
        <v>0</v>
      </c>
      <c r="J469" s="315"/>
      <c r="L469" s="292">
        <v>2</v>
      </c>
      <c r="M469" s="292">
        <f>$L$435*100+L469+$M$4*10000</f>
        <v>30402</v>
      </c>
      <c r="N469" s="115">
        <f>$L$435*100+L469</f>
        <v>402</v>
      </c>
    </row>
    <row r="470" spans="1:14" x14ac:dyDescent="0.25">
      <c r="A470" s="785"/>
      <c r="B470" s="786"/>
      <c r="C470" s="316" t="s">
        <v>88</v>
      </c>
      <c r="D470" s="310"/>
      <c r="E470" s="164"/>
      <c r="F470" s="318"/>
      <c r="G470" s="313">
        <f>E470*(1+F470)</f>
        <v>0</v>
      </c>
      <c r="H470" s="312"/>
      <c r="I470" s="314">
        <f>D470*G470*H470</f>
        <v>0</v>
      </c>
      <c r="J470" s="315"/>
      <c r="L470" s="292">
        <v>3</v>
      </c>
      <c r="M470" s="292">
        <f>$L$435*100+L470+$M$4*10000</f>
        <v>30403</v>
      </c>
      <c r="N470" s="115">
        <f>$L$435*100+L470</f>
        <v>403</v>
      </c>
    </row>
    <row r="471" spans="1:14" x14ac:dyDescent="0.25">
      <c r="A471" s="785"/>
      <c r="B471" s="786"/>
      <c r="C471" s="316" t="s">
        <v>89</v>
      </c>
      <c r="D471" s="310"/>
      <c r="E471" s="164"/>
      <c r="F471" s="323"/>
      <c r="G471" s="313">
        <f>E471*(1+F471)</f>
        <v>0</v>
      </c>
      <c r="H471" s="312"/>
      <c r="I471" s="314">
        <f>D471*G471*H471</f>
        <v>0</v>
      </c>
      <c r="J471" s="315"/>
      <c r="L471" s="292">
        <v>4</v>
      </c>
      <c r="M471" s="292">
        <f>$L$435*100+L471+$M$4*10000</f>
        <v>30404</v>
      </c>
      <c r="N471" s="115">
        <f>$L$435*100+L471</f>
        <v>404</v>
      </c>
    </row>
    <row r="472" spans="1:14" x14ac:dyDescent="0.25">
      <c r="A472" s="785"/>
      <c r="B472" s="786"/>
      <c r="C472" s="316" t="s">
        <v>370</v>
      </c>
      <c r="D472" s="310"/>
      <c r="E472" s="164"/>
      <c r="F472" s="323"/>
      <c r="G472" s="313"/>
      <c r="H472" s="312"/>
      <c r="I472" s="314">
        <f>D472*G472*H472</f>
        <v>0</v>
      </c>
      <c r="J472" s="315"/>
      <c r="L472" s="292">
        <v>5</v>
      </c>
      <c r="M472" s="292">
        <f>$L$435*100+L472+$M$4*10000</f>
        <v>30405</v>
      </c>
      <c r="N472" s="115">
        <f>$L$435*100+L472</f>
        <v>405</v>
      </c>
    </row>
    <row r="473" spans="1:14" x14ac:dyDescent="0.25">
      <c r="A473" s="785"/>
      <c r="B473" s="786"/>
      <c r="C473" s="307" t="s">
        <v>371</v>
      </c>
      <c r="D473" s="322">
        <f>D464+D467</f>
        <v>0</v>
      </c>
      <c r="E473" s="320"/>
      <c r="F473" s="321"/>
      <c r="G473" s="321"/>
      <c r="H473" s="321"/>
      <c r="I473" s="322">
        <f>I464+I467</f>
        <v>0</v>
      </c>
      <c r="J473" s="322">
        <f>J464+J467</f>
        <v>0</v>
      </c>
    </row>
    <row r="474" spans="1:14" ht="12" customHeight="1" x14ac:dyDescent="0.25">
      <c r="A474" s="785" t="s">
        <v>315</v>
      </c>
      <c r="B474" s="786" t="s">
        <v>68</v>
      </c>
      <c r="C474" s="307" t="s">
        <v>214</v>
      </c>
      <c r="D474" s="308">
        <f>SUM(D475:D476)</f>
        <v>0</v>
      </c>
      <c r="E474" s="308"/>
      <c r="F474" s="308"/>
      <c r="G474" s="308"/>
      <c r="H474" s="308"/>
      <c r="I474" s="308">
        <f>SUM(I475:I476)</f>
        <v>0</v>
      </c>
      <c r="J474" s="308">
        <f>SUM(J475:J476)</f>
        <v>0</v>
      </c>
    </row>
    <row r="475" spans="1:14" x14ac:dyDescent="0.25">
      <c r="A475" s="785"/>
      <c r="B475" s="786"/>
      <c r="C475" s="309" t="s">
        <v>214</v>
      </c>
      <c r="D475" s="310"/>
      <c r="E475" s="326"/>
      <c r="F475" s="312"/>
      <c r="G475" s="325">
        <f>E475*(1+F475)</f>
        <v>0</v>
      </c>
      <c r="H475" s="312"/>
      <c r="I475" s="315">
        <f>D475*G475*H475</f>
        <v>0</v>
      </c>
      <c r="J475" s="315"/>
      <c r="L475" s="292">
        <v>6</v>
      </c>
      <c r="M475" s="292">
        <f>$L$435*100+L475+$M$5*10000</f>
        <v>40406</v>
      </c>
    </row>
    <row r="476" spans="1:14" x14ac:dyDescent="0.25">
      <c r="A476" s="785"/>
      <c r="B476" s="786"/>
      <c r="C476" s="316"/>
      <c r="D476" s="317"/>
      <c r="E476" s="311"/>
      <c r="F476" s="318"/>
      <c r="G476" s="313"/>
      <c r="H476" s="312"/>
      <c r="I476" s="314"/>
      <c r="J476" s="315"/>
    </row>
    <row r="477" spans="1:14" x14ac:dyDescent="0.25">
      <c r="A477" s="785"/>
      <c r="B477" s="786"/>
      <c r="C477" s="307" t="s">
        <v>215</v>
      </c>
      <c r="D477" s="322">
        <f>SUM(D478:D482)</f>
        <v>0</v>
      </c>
      <c r="E477" s="320"/>
      <c r="F477" s="321"/>
      <c r="G477" s="321"/>
      <c r="H477" s="321"/>
      <c r="I477" s="322">
        <f>SUM(I478:I482)</f>
        <v>0</v>
      </c>
      <c r="J477" s="322">
        <f>SUM(J478:J482)</f>
        <v>0</v>
      </c>
    </row>
    <row r="478" spans="1:14" x14ac:dyDescent="0.25">
      <c r="A478" s="785"/>
      <c r="B478" s="786"/>
      <c r="C478" s="309" t="s">
        <v>86</v>
      </c>
      <c r="D478" s="310"/>
      <c r="E478" s="164"/>
      <c r="F478" s="312"/>
      <c r="G478" s="325">
        <f>E478*(1+F478)</f>
        <v>0</v>
      </c>
      <c r="H478" s="312"/>
      <c r="I478" s="315">
        <f>D478*G478*H478</f>
        <v>0</v>
      </c>
      <c r="J478" s="315"/>
      <c r="L478" s="292">
        <v>1</v>
      </c>
      <c r="M478" s="292">
        <f>$L$435*100+L478+$M$5*10000</f>
        <v>40401</v>
      </c>
      <c r="N478" s="115">
        <f>$L$435*100+L478</f>
        <v>401</v>
      </c>
    </row>
    <row r="479" spans="1:14" x14ac:dyDescent="0.25">
      <c r="A479" s="785"/>
      <c r="B479" s="786"/>
      <c r="C479" s="316" t="s">
        <v>369</v>
      </c>
      <c r="D479" s="310"/>
      <c r="E479" s="164"/>
      <c r="F479" s="318"/>
      <c r="G479" s="313">
        <f>E479*(1+F479)</f>
        <v>0</v>
      </c>
      <c r="H479" s="312"/>
      <c r="I479" s="314">
        <f>D479*G479*H479</f>
        <v>0</v>
      </c>
      <c r="J479" s="315"/>
      <c r="L479" s="292">
        <v>2</v>
      </c>
      <c r="M479" s="292">
        <f>$L$435*100+L479+$M$5*10000</f>
        <v>40402</v>
      </c>
      <c r="N479" s="115">
        <f>$L$435*100+L479</f>
        <v>402</v>
      </c>
    </row>
    <row r="480" spans="1:14" x14ac:dyDescent="0.25">
      <c r="A480" s="785"/>
      <c r="B480" s="786"/>
      <c r="C480" s="316" t="s">
        <v>88</v>
      </c>
      <c r="D480" s="310"/>
      <c r="E480" s="164"/>
      <c r="F480" s="318"/>
      <c r="G480" s="313">
        <f>E480*(1+F480)</f>
        <v>0</v>
      </c>
      <c r="H480" s="312"/>
      <c r="I480" s="314">
        <f>D480*G480*H480</f>
        <v>0</v>
      </c>
      <c r="J480" s="315"/>
      <c r="L480" s="292">
        <v>3</v>
      </c>
      <c r="M480" s="292">
        <f>$L$435*100+L480+$M$5*10000</f>
        <v>40403</v>
      </c>
      <c r="N480" s="115">
        <f>$L$435*100+L480</f>
        <v>403</v>
      </c>
    </row>
    <row r="481" spans="1:14" x14ac:dyDescent="0.25">
      <c r="A481" s="785"/>
      <c r="B481" s="786"/>
      <c r="C481" s="316" t="s">
        <v>89</v>
      </c>
      <c r="D481" s="310"/>
      <c r="E481" s="164"/>
      <c r="F481" s="323"/>
      <c r="G481" s="313">
        <f>E481*(1+F481)</f>
        <v>0</v>
      </c>
      <c r="H481" s="312"/>
      <c r="I481" s="314">
        <f>D481*G481*H481</f>
        <v>0</v>
      </c>
      <c r="J481" s="315"/>
      <c r="L481" s="292">
        <v>4</v>
      </c>
      <c r="M481" s="292">
        <f>$L$435*100+L481+$M$5*10000</f>
        <v>40404</v>
      </c>
      <c r="N481" s="115">
        <f>$L$435*100+L481</f>
        <v>404</v>
      </c>
    </row>
    <row r="482" spans="1:14" x14ac:dyDescent="0.25">
      <c r="A482" s="785"/>
      <c r="B482" s="786"/>
      <c r="C482" s="316" t="s">
        <v>370</v>
      </c>
      <c r="D482" s="310"/>
      <c r="E482" s="164"/>
      <c r="F482" s="323"/>
      <c r="G482" s="313"/>
      <c r="H482" s="312"/>
      <c r="I482" s="314">
        <f>D482*G482*H482</f>
        <v>0</v>
      </c>
      <c r="J482" s="315"/>
      <c r="L482" s="292">
        <v>5</v>
      </c>
      <c r="M482" s="292">
        <f>$L$435*100+L482+$M$5*10000</f>
        <v>40405</v>
      </c>
      <c r="N482" s="115">
        <f>$L$435*100+L482</f>
        <v>405</v>
      </c>
    </row>
    <row r="483" spans="1:14" x14ac:dyDescent="0.25">
      <c r="A483" s="785"/>
      <c r="B483" s="786"/>
      <c r="C483" s="307" t="s">
        <v>371</v>
      </c>
      <c r="D483" s="322">
        <f>D474+D477</f>
        <v>0</v>
      </c>
      <c r="E483" s="320"/>
      <c r="F483" s="321"/>
      <c r="G483" s="321"/>
      <c r="H483" s="321"/>
      <c r="I483" s="322">
        <f>I474+I477</f>
        <v>0</v>
      </c>
      <c r="J483" s="322">
        <f>J474+J477</f>
        <v>0</v>
      </c>
    </row>
    <row r="484" spans="1:14" ht="12" customHeight="1" x14ac:dyDescent="0.25">
      <c r="A484" s="785" t="s">
        <v>316</v>
      </c>
      <c r="B484" s="786" t="s">
        <v>68</v>
      </c>
      <c r="C484" s="307" t="s">
        <v>214</v>
      </c>
      <c r="D484" s="308">
        <f>SUM(D485:D486)</f>
        <v>0</v>
      </c>
      <c r="E484" s="308"/>
      <c r="F484" s="308"/>
      <c r="G484" s="308"/>
      <c r="H484" s="308"/>
      <c r="I484" s="308">
        <f>SUM(I485:I486)</f>
        <v>0</v>
      </c>
      <c r="J484" s="308">
        <f>SUM(J485:J486)</f>
        <v>0</v>
      </c>
    </row>
    <row r="485" spans="1:14" x14ac:dyDescent="0.25">
      <c r="A485" s="785"/>
      <c r="B485" s="786"/>
      <c r="C485" s="309" t="s">
        <v>214</v>
      </c>
      <c r="D485" s="310"/>
      <c r="E485" s="326"/>
      <c r="F485" s="312"/>
      <c r="G485" s="325">
        <f>E485*(1+F485)</f>
        <v>0</v>
      </c>
      <c r="H485" s="312"/>
      <c r="I485" s="315">
        <f>D485*G485*H485</f>
        <v>0</v>
      </c>
      <c r="J485" s="315"/>
      <c r="L485" s="292">
        <v>6</v>
      </c>
      <c r="M485" s="292">
        <f>$L$435*100+L485+$M$6*10000</f>
        <v>50406</v>
      </c>
    </row>
    <row r="486" spans="1:14" x14ac:dyDescent="0.25">
      <c r="A486" s="785"/>
      <c r="B486" s="786"/>
      <c r="C486" s="316"/>
      <c r="D486" s="317"/>
      <c r="E486" s="311"/>
      <c r="F486" s="318"/>
      <c r="G486" s="313"/>
      <c r="H486" s="312"/>
      <c r="I486" s="314"/>
      <c r="J486" s="315"/>
    </row>
    <row r="487" spans="1:14" x14ac:dyDescent="0.25">
      <c r="A487" s="785"/>
      <c r="B487" s="786"/>
      <c r="C487" s="307" t="s">
        <v>215</v>
      </c>
      <c r="D487" s="322">
        <f>SUM(D488:D492)</f>
        <v>0</v>
      </c>
      <c r="E487" s="320"/>
      <c r="F487" s="321"/>
      <c r="G487" s="321"/>
      <c r="H487" s="321"/>
      <c r="I487" s="322">
        <f>SUM(I488:I492)</f>
        <v>0</v>
      </c>
      <c r="J487" s="322">
        <f>SUM(J488:J492)</f>
        <v>0</v>
      </c>
    </row>
    <row r="488" spans="1:14" ht="12.75" customHeight="1" x14ac:dyDescent="0.25">
      <c r="A488" s="785"/>
      <c r="B488" s="786"/>
      <c r="C488" s="309" t="s">
        <v>86</v>
      </c>
      <c r="D488" s="310"/>
      <c r="E488" s="164"/>
      <c r="F488" s="312"/>
      <c r="G488" s="325">
        <f>E488*(1+F488)</f>
        <v>0</v>
      </c>
      <c r="H488" s="312"/>
      <c r="I488" s="315">
        <f>D488*G488*H488</f>
        <v>0</v>
      </c>
      <c r="J488" s="315"/>
      <c r="L488" s="292">
        <v>1</v>
      </c>
      <c r="M488" s="292">
        <f>$L$435*100+L488+$M$6*10000</f>
        <v>50401</v>
      </c>
      <c r="N488" s="115">
        <f>$L$435*100+L488</f>
        <v>401</v>
      </c>
    </row>
    <row r="489" spans="1:14" x14ac:dyDescent="0.25">
      <c r="A489" s="785"/>
      <c r="B489" s="786"/>
      <c r="C489" s="316" t="s">
        <v>369</v>
      </c>
      <c r="D489" s="310"/>
      <c r="E489" s="164"/>
      <c r="F489" s="318"/>
      <c r="G489" s="313">
        <f>E489*(1+F489)</f>
        <v>0</v>
      </c>
      <c r="H489" s="312"/>
      <c r="I489" s="314">
        <f>D489*G489*H489</f>
        <v>0</v>
      </c>
      <c r="J489" s="315"/>
      <c r="L489" s="292">
        <v>2</v>
      </c>
      <c r="M489" s="292">
        <f>$L$435*100+L489+$M$6*10000</f>
        <v>50402</v>
      </c>
      <c r="N489" s="115">
        <f>$L$435*100+L489</f>
        <v>402</v>
      </c>
    </row>
    <row r="490" spans="1:14" x14ac:dyDescent="0.25">
      <c r="A490" s="785"/>
      <c r="B490" s="786"/>
      <c r="C490" s="316" t="s">
        <v>88</v>
      </c>
      <c r="D490" s="310"/>
      <c r="E490" s="164"/>
      <c r="F490" s="318"/>
      <c r="G490" s="313">
        <f>E490*(1+F490)</f>
        <v>0</v>
      </c>
      <c r="H490" s="312"/>
      <c r="I490" s="314">
        <f>D490*G490*H490</f>
        <v>0</v>
      </c>
      <c r="J490" s="315"/>
      <c r="L490" s="292">
        <v>3</v>
      </c>
      <c r="M490" s="292">
        <f>$L$435*100+L490+$M$6*10000</f>
        <v>50403</v>
      </c>
      <c r="N490" s="115">
        <f>$L$435*100+L490</f>
        <v>403</v>
      </c>
    </row>
    <row r="491" spans="1:14" x14ac:dyDescent="0.25">
      <c r="A491" s="785"/>
      <c r="B491" s="786"/>
      <c r="C491" s="316" t="s">
        <v>89</v>
      </c>
      <c r="D491" s="310"/>
      <c r="E491" s="164"/>
      <c r="F491" s="323"/>
      <c r="G491" s="313">
        <f>E491*(1+F491)</f>
        <v>0</v>
      </c>
      <c r="H491" s="312"/>
      <c r="I491" s="314">
        <f>D491*G491*H491</f>
        <v>0</v>
      </c>
      <c r="J491" s="315"/>
      <c r="L491" s="292">
        <v>4</v>
      </c>
      <c r="M491" s="292">
        <f>$L$435*100+L491+$M$6*10000</f>
        <v>50404</v>
      </c>
      <c r="N491" s="115">
        <f>$L$435*100+L491</f>
        <v>404</v>
      </c>
    </row>
    <row r="492" spans="1:14" x14ac:dyDescent="0.25">
      <c r="A492" s="785"/>
      <c r="B492" s="786"/>
      <c r="C492" s="316" t="s">
        <v>370</v>
      </c>
      <c r="D492" s="310"/>
      <c r="E492" s="164"/>
      <c r="F492" s="323"/>
      <c r="G492" s="313"/>
      <c r="H492" s="312"/>
      <c r="I492" s="314">
        <f>D492*G492*H492</f>
        <v>0</v>
      </c>
      <c r="J492" s="315"/>
      <c r="L492" s="292">
        <v>5</v>
      </c>
      <c r="M492" s="292">
        <f>$L$435*100+L492+$M$6*10000</f>
        <v>50405</v>
      </c>
      <c r="N492" s="115">
        <f>$L$435*100+L492</f>
        <v>405</v>
      </c>
    </row>
    <row r="493" spans="1:14" x14ac:dyDescent="0.25">
      <c r="A493" s="785"/>
      <c r="B493" s="786"/>
      <c r="C493" s="307" t="s">
        <v>371</v>
      </c>
      <c r="D493" s="322">
        <f>D484+D487</f>
        <v>0</v>
      </c>
      <c r="E493" s="320"/>
      <c r="F493" s="321"/>
      <c r="G493" s="321"/>
      <c r="H493" s="321"/>
      <c r="I493" s="322">
        <f>I484+I487</f>
        <v>0</v>
      </c>
      <c r="J493" s="322">
        <f>J484+J487</f>
        <v>0</v>
      </c>
    </row>
    <row r="494" spans="1:14" x14ac:dyDescent="0.25">
      <c r="A494" s="329" t="s">
        <v>91</v>
      </c>
      <c r="B494" s="330"/>
      <c r="C494" s="331"/>
      <c r="D494" s="322">
        <f>D453+D463+D473+D483+D493</f>
        <v>0</v>
      </c>
      <c r="E494" s="345"/>
      <c r="F494" s="346"/>
      <c r="G494" s="346"/>
      <c r="H494" s="346"/>
      <c r="I494" s="322">
        <f>I453+I463+I473+I483+I493</f>
        <v>0</v>
      </c>
      <c r="J494" s="322">
        <f>J453+J463+J473+J483+J493</f>
        <v>0</v>
      </c>
    </row>
    <row r="495" spans="1:14" x14ac:dyDescent="0.25">
      <c r="A495" s="292" t="s">
        <v>216</v>
      </c>
      <c r="D495" s="334"/>
      <c r="E495" s="334"/>
    </row>
    <row r="496" spans="1:14" x14ac:dyDescent="0.25">
      <c r="A496" s="774" t="s">
        <v>23</v>
      </c>
      <c r="B496" s="774"/>
      <c r="C496" s="775">
        <f>Presentación!$C$3</f>
        <v>1990</v>
      </c>
      <c r="D496" s="775"/>
      <c r="E496" s="775"/>
      <c r="F496" s="775"/>
      <c r="G496" s="775"/>
      <c r="H496" s="775"/>
      <c r="I496" s="775"/>
      <c r="J496" s="775"/>
    </row>
    <row r="497" spans="1:14" ht="12.75" customHeight="1" x14ac:dyDescent="0.25">
      <c r="A497" s="776" t="s">
        <v>24</v>
      </c>
      <c r="B497" s="776"/>
      <c r="C497" s="777" t="s">
        <v>99</v>
      </c>
      <c r="D497" s="777"/>
      <c r="E497" s="777"/>
      <c r="F497" s="777"/>
      <c r="G497" s="777"/>
      <c r="H497" s="777"/>
      <c r="I497" s="777"/>
      <c r="J497" s="777"/>
      <c r="L497" s="292">
        <v>5</v>
      </c>
      <c r="M497" s="292">
        <v>1</v>
      </c>
    </row>
    <row r="498" spans="1:14" ht="12.75" customHeight="1" x14ac:dyDescent="0.25">
      <c r="A498" s="776" t="s">
        <v>187</v>
      </c>
      <c r="B498" s="776"/>
      <c r="C498" s="778" t="s">
        <v>26</v>
      </c>
      <c r="D498" s="778"/>
      <c r="E498" s="778"/>
      <c r="F498" s="778"/>
      <c r="G498" s="778"/>
      <c r="H498" s="778"/>
      <c r="I498" s="778"/>
      <c r="J498" s="778"/>
      <c r="M498" s="292">
        <v>2</v>
      </c>
    </row>
    <row r="499" spans="1:14" ht="12.75" customHeight="1" x14ac:dyDescent="0.25">
      <c r="A499" s="776" t="s">
        <v>27</v>
      </c>
      <c r="B499" s="776"/>
      <c r="C499" s="778" t="s">
        <v>368</v>
      </c>
      <c r="D499" s="778"/>
      <c r="E499" s="778"/>
      <c r="F499" s="778"/>
      <c r="G499" s="778"/>
      <c r="H499" s="778"/>
      <c r="I499" s="778"/>
      <c r="J499" s="778"/>
      <c r="M499" s="292">
        <v>3</v>
      </c>
    </row>
    <row r="500" spans="1:14" ht="12.75" customHeight="1" x14ac:dyDescent="0.25">
      <c r="A500" s="776" t="s">
        <v>190</v>
      </c>
      <c r="B500" s="776"/>
      <c r="C500" s="778" t="s">
        <v>191</v>
      </c>
      <c r="D500" s="778"/>
      <c r="E500" s="778"/>
      <c r="F500" s="778"/>
      <c r="G500" s="778"/>
      <c r="H500" s="778"/>
      <c r="I500" s="778"/>
      <c r="J500" s="778"/>
      <c r="M500" s="292">
        <v>4</v>
      </c>
    </row>
    <row r="501" spans="1:14" ht="42" customHeight="1" x14ac:dyDescent="0.25">
      <c r="A501" s="779" t="s">
        <v>33</v>
      </c>
      <c r="B501" s="779"/>
      <c r="C501" s="295"/>
      <c r="D501" s="296" t="s">
        <v>35</v>
      </c>
      <c r="E501" s="780" t="s">
        <v>36</v>
      </c>
      <c r="F501" s="780"/>
      <c r="G501" s="780"/>
      <c r="H501" s="780" t="s">
        <v>35</v>
      </c>
      <c r="I501" s="780"/>
      <c r="J501" s="780"/>
      <c r="M501" s="292">
        <v>5</v>
      </c>
    </row>
    <row r="502" spans="1:14" ht="54.75" customHeight="1" x14ac:dyDescent="0.25">
      <c r="A502" s="781" t="s">
        <v>37</v>
      </c>
      <c r="B502" s="781"/>
      <c r="C502" s="782" t="s">
        <v>38</v>
      </c>
      <c r="D502" s="298" t="s">
        <v>192</v>
      </c>
      <c r="E502" s="299" t="s">
        <v>193</v>
      </c>
      <c r="F502" s="298" t="s">
        <v>194</v>
      </c>
      <c r="G502" s="298" t="s">
        <v>195</v>
      </c>
      <c r="H502" s="298" t="s">
        <v>43</v>
      </c>
      <c r="I502" s="299" t="s">
        <v>196</v>
      </c>
      <c r="J502" s="299" t="s">
        <v>196</v>
      </c>
    </row>
    <row r="503" spans="1:14" ht="18" customHeight="1" x14ac:dyDescent="0.25">
      <c r="A503" s="782" t="s">
        <v>197</v>
      </c>
      <c r="B503" s="782" t="s">
        <v>47</v>
      </c>
      <c r="C503" s="782"/>
      <c r="D503" s="298" t="s">
        <v>48</v>
      </c>
      <c r="E503" s="300" t="s">
        <v>198</v>
      </c>
      <c r="F503" s="298" t="s">
        <v>199</v>
      </c>
      <c r="G503" s="298" t="s">
        <v>200</v>
      </c>
      <c r="H503" s="298" t="s">
        <v>51</v>
      </c>
      <c r="I503" s="299" t="s">
        <v>201</v>
      </c>
      <c r="J503" s="299" t="s">
        <v>202</v>
      </c>
    </row>
    <row r="504" spans="1:14" ht="47.25" customHeight="1" x14ac:dyDescent="0.25">
      <c r="A504" s="782"/>
      <c r="B504" s="782"/>
      <c r="C504" s="782"/>
      <c r="D504" s="301" t="s">
        <v>54</v>
      </c>
      <c r="E504" s="301" t="s">
        <v>55</v>
      </c>
      <c r="F504" s="298" t="s">
        <v>203</v>
      </c>
      <c r="G504" s="302" t="s">
        <v>204</v>
      </c>
      <c r="H504" s="298" t="s">
        <v>205</v>
      </c>
      <c r="I504" s="303" t="s">
        <v>206</v>
      </c>
      <c r="J504" s="299" t="s">
        <v>207</v>
      </c>
    </row>
    <row r="505" spans="1:14" x14ac:dyDescent="0.25">
      <c r="A505" s="782"/>
      <c r="B505" s="782"/>
      <c r="C505" s="782"/>
      <c r="D505" s="304" t="s">
        <v>61</v>
      </c>
      <c r="E505" s="305" t="s">
        <v>208</v>
      </c>
      <c r="F505" s="305" t="s">
        <v>63</v>
      </c>
      <c r="G505" s="304" t="s">
        <v>209</v>
      </c>
      <c r="H505" s="304" t="s">
        <v>65</v>
      </c>
      <c r="I505" s="306" t="s">
        <v>210</v>
      </c>
      <c r="J505" s="306" t="s">
        <v>210</v>
      </c>
    </row>
    <row r="506" spans="1:14" ht="12.75" customHeight="1" x14ac:dyDescent="0.25">
      <c r="A506" s="783" t="s">
        <v>310</v>
      </c>
      <c r="B506" s="784" t="s">
        <v>68</v>
      </c>
      <c r="C506" s="307" t="s">
        <v>214</v>
      </c>
      <c r="D506" s="308">
        <f>SUM(D507:D508)</f>
        <v>0</v>
      </c>
      <c r="E506" s="308"/>
      <c r="F506" s="308"/>
      <c r="G506" s="308"/>
      <c r="H506" s="308"/>
      <c r="I506" s="308">
        <f>SUM(I507:I508)</f>
        <v>0</v>
      </c>
      <c r="J506" s="308">
        <f>SUM(J507:J508)</f>
        <v>0</v>
      </c>
    </row>
    <row r="507" spans="1:14" x14ac:dyDescent="0.25">
      <c r="A507" s="783"/>
      <c r="B507" s="784"/>
      <c r="C507" s="309" t="s">
        <v>214</v>
      </c>
      <c r="D507" s="310"/>
      <c r="E507" s="326"/>
      <c r="F507" s="312"/>
      <c r="G507" s="325">
        <f>E507*(1+F507)</f>
        <v>0</v>
      </c>
      <c r="H507" s="312">
        <f>'[1]Factores emisión'!$B$5</f>
        <v>0.47</v>
      </c>
      <c r="I507" s="315">
        <f>D507*G507*H507</f>
        <v>0</v>
      </c>
      <c r="J507" s="315"/>
      <c r="L507" s="292">
        <v>6</v>
      </c>
      <c r="M507" s="292">
        <f>$L$497*100+L507+$M$497*10000</f>
        <v>10506</v>
      </c>
    </row>
    <row r="508" spans="1:14" x14ac:dyDescent="0.25">
      <c r="A508" s="783"/>
      <c r="B508" s="784"/>
      <c r="C508" s="316"/>
      <c r="D508" s="317"/>
      <c r="E508" s="311"/>
      <c r="F508" s="318"/>
      <c r="G508" s="313"/>
      <c r="H508" s="312"/>
      <c r="I508" s="314"/>
      <c r="J508" s="315"/>
    </row>
    <row r="509" spans="1:14" x14ac:dyDescent="0.25">
      <c r="A509" s="783"/>
      <c r="B509" s="784"/>
      <c r="C509" s="307" t="s">
        <v>215</v>
      </c>
      <c r="D509" s="322">
        <f>SUM(D510:D514)</f>
        <v>0</v>
      </c>
      <c r="E509" s="320"/>
      <c r="F509" s="321"/>
      <c r="G509" s="321"/>
      <c r="H509" s="321"/>
      <c r="I509" s="322">
        <f>SUM(I510:I514)</f>
        <v>0</v>
      </c>
      <c r="J509" s="322">
        <f>SUM(J510:J514)</f>
        <v>0</v>
      </c>
    </row>
    <row r="510" spans="1:14" x14ac:dyDescent="0.25">
      <c r="A510" s="783"/>
      <c r="B510" s="784"/>
      <c r="C510" s="309" t="s">
        <v>86</v>
      </c>
      <c r="D510" s="310"/>
      <c r="E510" s="164"/>
      <c r="F510" s="312"/>
      <c r="G510" s="325">
        <f>E510*(1+F510)</f>
        <v>0</v>
      </c>
      <c r="H510" s="312">
        <f>'[1]Factores emisión'!$B$5</f>
        <v>0.47</v>
      </c>
      <c r="I510" s="315">
        <f>D510*G510*H510</f>
        <v>0</v>
      </c>
      <c r="J510" s="315"/>
      <c r="L510" s="292">
        <v>1</v>
      </c>
      <c r="M510" s="292">
        <f>$L$497*100+L510+$M$497*10000</f>
        <v>10501</v>
      </c>
      <c r="N510" s="115">
        <f>$L$497*100+L510</f>
        <v>501</v>
      </c>
    </row>
    <row r="511" spans="1:14" x14ac:dyDescent="0.25">
      <c r="A511" s="783"/>
      <c r="B511" s="784"/>
      <c r="C511" s="316" t="s">
        <v>369</v>
      </c>
      <c r="D511" s="310"/>
      <c r="E511" s="164"/>
      <c r="F511" s="318"/>
      <c r="G511" s="313">
        <f>E511*(1+F511)</f>
        <v>0</v>
      </c>
      <c r="H511" s="312">
        <f>'[1]Factores emisión'!$B$5</f>
        <v>0.47</v>
      </c>
      <c r="I511" s="314">
        <f>D511*G511*H511</f>
        <v>0</v>
      </c>
      <c r="J511" s="315"/>
      <c r="L511" s="292">
        <v>2</v>
      </c>
      <c r="M511" s="292">
        <f>$L$497*100+L511+$M$497*10000</f>
        <v>10502</v>
      </c>
      <c r="N511" s="115">
        <f>$L$497*100+L511</f>
        <v>502</v>
      </c>
    </row>
    <row r="512" spans="1:14" x14ac:dyDescent="0.25">
      <c r="A512" s="783"/>
      <c r="B512" s="784"/>
      <c r="C512" s="316" t="s">
        <v>88</v>
      </c>
      <c r="D512" s="310"/>
      <c r="E512" s="164"/>
      <c r="F512" s="318"/>
      <c r="G512" s="313">
        <f>E512*(1+F512)</f>
        <v>0</v>
      </c>
      <c r="H512" s="312">
        <f>'[1]Factores emisión'!$B$5</f>
        <v>0.47</v>
      </c>
      <c r="I512" s="314">
        <f>D512*G512*H512</f>
        <v>0</v>
      </c>
      <c r="J512" s="315"/>
      <c r="L512" s="292">
        <v>3</v>
      </c>
      <c r="M512" s="292">
        <f>$L$497*100+L512+$M$497*10000</f>
        <v>10503</v>
      </c>
      <c r="N512" s="115">
        <f>$L$497*100+L512</f>
        <v>503</v>
      </c>
    </row>
    <row r="513" spans="1:14" x14ac:dyDescent="0.25">
      <c r="A513" s="783"/>
      <c r="B513" s="784"/>
      <c r="C513" s="316" t="s">
        <v>89</v>
      </c>
      <c r="D513" s="310"/>
      <c r="E513" s="164"/>
      <c r="F513" s="323"/>
      <c r="G513" s="313">
        <f>E513*(1+F513)</f>
        <v>0</v>
      </c>
      <c r="H513" s="312">
        <f>'[1]Factores emisión'!$B$5</f>
        <v>0.47</v>
      </c>
      <c r="I513" s="314">
        <f>D513*G513*H513</f>
        <v>0</v>
      </c>
      <c r="J513" s="315"/>
      <c r="L513" s="292">
        <v>4</v>
      </c>
      <c r="M513" s="292">
        <f>$L$497*100+L513+$M$497*10000</f>
        <v>10504</v>
      </c>
      <c r="N513" s="115">
        <f>$L$497*100+L513</f>
        <v>504</v>
      </c>
    </row>
    <row r="514" spans="1:14" x14ac:dyDescent="0.25">
      <c r="A514" s="783"/>
      <c r="B514" s="784"/>
      <c r="C514" s="316" t="s">
        <v>370</v>
      </c>
      <c r="D514" s="310"/>
      <c r="E514" s="164"/>
      <c r="F514" s="323"/>
      <c r="G514" s="313"/>
      <c r="H514" s="312"/>
      <c r="I514" s="314">
        <f>D514*G514*H514</f>
        <v>0</v>
      </c>
      <c r="J514" s="315"/>
      <c r="L514" s="292">
        <v>5</v>
      </c>
      <c r="M514" s="292">
        <f>$L$497*100+L514+$M$497*10000</f>
        <v>10505</v>
      </c>
      <c r="N514" s="115">
        <f>$L$497*100+L514</f>
        <v>505</v>
      </c>
    </row>
    <row r="515" spans="1:14" x14ac:dyDescent="0.25">
      <c r="A515" s="783"/>
      <c r="B515" s="784"/>
      <c r="C515" s="307" t="s">
        <v>371</v>
      </c>
      <c r="D515" s="322">
        <f>D506+D509</f>
        <v>0</v>
      </c>
      <c r="E515" s="320"/>
      <c r="F515" s="321"/>
      <c r="G515" s="321"/>
      <c r="H515" s="321"/>
      <c r="I515" s="322">
        <f>I506+I509</f>
        <v>0</v>
      </c>
      <c r="J515" s="322">
        <f>J506+J509</f>
        <v>0</v>
      </c>
    </row>
    <row r="516" spans="1:14" ht="12" customHeight="1" x14ac:dyDescent="0.25">
      <c r="A516" s="785" t="s">
        <v>313</v>
      </c>
      <c r="B516" s="786" t="s">
        <v>68</v>
      </c>
      <c r="C516" s="307" t="s">
        <v>214</v>
      </c>
      <c r="D516" s="308">
        <f>SUM(D517:D518)</f>
        <v>0</v>
      </c>
      <c r="E516" s="308"/>
      <c r="F516" s="308"/>
      <c r="G516" s="308"/>
      <c r="H516" s="308"/>
      <c r="I516" s="308">
        <f>SUM(I517:I518)</f>
        <v>0</v>
      </c>
      <c r="J516" s="308">
        <f>SUM(J517:J518)</f>
        <v>0</v>
      </c>
    </row>
    <row r="517" spans="1:14" x14ac:dyDescent="0.25">
      <c r="A517" s="785"/>
      <c r="B517" s="786"/>
      <c r="C517" s="309" t="s">
        <v>214</v>
      </c>
      <c r="D517" s="310"/>
      <c r="E517" s="326"/>
      <c r="F517" s="312"/>
      <c r="G517" s="325">
        <f>E517*(1+F517)</f>
        <v>0</v>
      </c>
      <c r="H517" s="312">
        <f>'[1]Factores emisión'!$B$5</f>
        <v>0.47</v>
      </c>
      <c r="I517" s="315">
        <f>D517*G517*H517</f>
        <v>0</v>
      </c>
      <c r="J517" s="315"/>
      <c r="L517" s="292">
        <v>6</v>
      </c>
      <c r="M517" s="292">
        <f>$L$497*100+L517+$M$3*10000</f>
        <v>20506</v>
      </c>
    </row>
    <row r="518" spans="1:14" x14ac:dyDescent="0.25">
      <c r="A518" s="785"/>
      <c r="B518" s="786"/>
      <c r="C518" s="316"/>
      <c r="D518" s="317"/>
      <c r="E518" s="311"/>
      <c r="F518" s="318"/>
      <c r="G518" s="313"/>
      <c r="H518" s="312"/>
      <c r="I518" s="314"/>
      <c r="J518" s="315"/>
    </row>
    <row r="519" spans="1:14" x14ac:dyDescent="0.25">
      <c r="A519" s="785"/>
      <c r="B519" s="786"/>
      <c r="C519" s="307" t="s">
        <v>215</v>
      </c>
      <c r="D519" s="319">
        <f>SUM(D520:D524)</f>
        <v>0</v>
      </c>
      <c r="E519" s="320"/>
      <c r="F519" s="321"/>
      <c r="G519" s="321"/>
      <c r="H519" s="321"/>
      <c r="I519" s="322">
        <f>SUM(I520:I524)</f>
        <v>0</v>
      </c>
      <c r="J519" s="322">
        <f>SUM(J520:J524)</f>
        <v>0</v>
      </c>
    </row>
    <row r="520" spans="1:14" x14ac:dyDescent="0.25">
      <c r="A520" s="785"/>
      <c r="B520" s="786"/>
      <c r="C520" s="309" t="s">
        <v>86</v>
      </c>
      <c r="D520" s="310"/>
      <c r="E520" s="164"/>
      <c r="F520" s="312"/>
      <c r="G520" s="325">
        <f>E520*(1+F520)</f>
        <v>0</v>
      </c>
      <c r="H520" s="312">
        <f>'[1]Factores emisión'!$B$5</f>
        <v>0.47</v>
      </c>
      <c r="I520" s="315">
        <f>D520*G520*H520</f>
        <v>0</v>
      </c>
      <c r="J520" s="315"/>
      <c r="L520" s="292">
        <v>1</v>
      </c>
      <c r="M520" s="292">
        <f>$L$497*100+L520+$M$3*10000</f>
        <v>20501</v>
      </c>
      <c r="N520" s="115">
        <f>$L$497*100+L520</f>
        <v>501</v>
      </c>
    </row>
    <row r="521" spans="1:14" x14ac:dyDescent="0.25">
      <c r="A521" s="785"/>
      <c r="B521" s="786"/>
      <c r="C521" s="316" t="s">
        <v>369</v>
      </c>
      <c r="D521" s="310"/>
      <c r="E521" s="164"/>
      <c r="F521" s="318"/>
      <c r="G521" s="313">
        <f>E521*(1+F521)</f>
        <v>0</v>
      </c>
      <c r="H521" s="312">
        <f>'[1]Factores emisión'!$B$5</f>
        <v>0.47</v>
      </c>
      <c r="I521" s="314">
        <f>D521*G521*H521</f>
        <v>0</v>
      </c>
      <c r="J521" s="315"/>
      <c r="L521" s="292">
        <v>2</v>
      </c>
      <c r="M521" s="292">
        <f>$L$497*100+L521+$M$3*10000</f>
        <v>20502</v>
      </c>
      <c r="N521" s="115">
        <f>$L$497*100+L521</f>
        <v>502</v>
      </c>
    </row>
    <row r="522" spans="1:14" x14ac:dyDescent="0.25">
      <c r="A522" s="785"/>
      <c r="B522" s="786"/>
      <c r="C522" s="316" t="s">
        <v>88</v>
      </c>
      <c r="D522" s="310"/>
      <c r="E522" s="164"/>
      <c r="F522" s="318"/>
      <c r="G522" s="313">
        <f>E522*(1+F522)</f>
        <v>0</v>
      </c>
      <c r="H522" s="312">
        <f>'[1]Factores emisión'!$B$5</f>
        <v>0.47</v>
      </c>
      <c r="I522" s="314">
        <f>D522*G522*H522</f>
        <v>0</v>
      </c>
      <c r="J522" s="315"/>
      <c r="L522" s="292">
        <v>3</v>
      </c>
      <c r="M522" s="292">
        <f>$L$497*100+L522+$M$3*10000</f>
        <v>20503</v>
      </c>
      <c r="N522" s="115">
        <f>$L$497*100+L522</f>
        <v>503</v>
      </c>
    </row>
    <row r="523" spans="1:14" x14ac:dyDescent="0.25">
      <c r="A523" s="785"/>
      <c r="B523" s="786"/>
      <c r="C523" s="316" t="s">
        <v>89</v>
      </c>
      <c r="D523" s="310"/>
      <c r="E523" s="164"/>
      <c r="F523" s="323"/>
      <c r="G523" s="313">
        <f>E523*(1+F523)</f>
        <v>0</v>
      </c>
      <c r="H523" s="312">
        <f>'[1]Factores emisión'!$B$5</f>
        <v>0.47</v>
      </c>
      <c r="I523" s="314">
        <f>D523*G523*H523</f>
        <v>0</v>
      </c>
      <c r="J523" s="315"/>
      <c r="L523" s="292">
        <v>4</v>
      </c>
      <c r="M523" s="292">
        <f>$L$497*100+L523+$M$3*10000</f>
        <v>20504</v>
      </c>
      <c r="N523" s="115">
        <f>$L$497*100+L523</f>
        <v>504</v>
      </c>
    </row>
    <row r="524" spans="1:14" x14ac:dyDescent="0.25">
      <c r="A524" s="785"/>
      <c r="B524" s="786"/>
      <c r="C524" s="316" t="s">
        <v>370</v>
      </c>
      <c r="D524" s="310"/>
      <c r="E524" s="164"/>
      <c r="F524" s="323"/>
      <c r="G524" s="313"/>
      <c r="H524" s="312"/>
      <c r="I524" s="314">
        <f>D524*G524*H524</f>
        <v>0</v>
      </c>
      <c r="J524" s="315"/>
      <c r="L524" s="292">
        <v>5</v>
      </c>
      <c r="M524" s="292">
        <f>$L$497*100+L524+$M$3*10000</f>
        <v>20505</v>
      </c>
      <c r="N524" s="115">
        <f>$L$497*100+L524</f>
        <v>505</v>
      </c>
    </row>
    <row r="525" spans="1:14" x14ac:dyDescent="0.25">
      <c r="A525" s="785"/>
      <c r="B525" s="786"/>
      <c r="C525" s="307" t="s">
        <v>371</v>
      </c>
      <c r="D525" s="319">
        <f>D516+D519</f>
        <v>0</v>
      </c>
      <c r="E525" s="320"/>
      <c r="F525" s="321"/>
      <c r="G525" s="321"/>
      <c r="H525" s="321"/>
      <c r="I525" s="322">
        <f>I516+I519</f>
        <v>0</v>
      </c>
      <c r="J525" s="322">
        <f>J516+J519</f>
        <v>0</v>
      </c>
    </row>
    <row r="526" spans="1:14" ht="12" customHeight="1" x14ac:dyDescent="0.25">
      <c r="A526" s="785" t="s">
        <v>314</v>
      </c>
      <c r="B526" s="786" t="s">
        <v>68</v>
      </c>
      <c r="C526" s="307" t="s">
        <v>214</v>
      </c>
      <c r="D526" s="308">
        <f>SUM(D527:D528)</f>
        <v>0</v>
      </c>
      <c r="E526" s="308"/>
      <c r="F526" s="308"/>
      <c r="G526" s="308"/>
      <c r="H526" s="308"/>
      <c r="I526" s="308">
        <f>SUM(I527:I528)</f>
        <v>0</v>
      </c>
      <c r="J526" s="308">
        <f>SUM(J527:J528)</f>
        <v>0</v>
      </c>
    </row>
    <row r="527" spans="1:14" x14ac:dyDescent="0.25">
      <c r="A527" s="785"/>
      <c r="B527" s="786"/>
      <c r="C527" s="309" t="s">
        <v>214</v>
      </c>
      <c r="D527" s="310"/>
      <c r="E527" s="326"/>
      <c r="F527" s="312"/>
      <c r="G527" s="325">
        <f>E527*(1+F527)</f>
        <v>0</v>
      </c>
      <c r="H527" s="312">
        <f>'[1]Factores emisión'!$B$5</f>
        <v>0.47</v>
      </c>
      <c r="I527" s="315">
        <f>D527*G527*H527</f>
        <v>0</v>
      </c>
      <c r="J527" s="315"/>
      <c r="L527" s="292">
        <v>6</v>
      </c>
      <c r="M527" s="292">
        <f>$L$497*100+L527+$M$4*10000</f>
        <v>30506</v>
      </c>
    </row>
    <row r="528" spans="1:14" x14ac:dyDescent="0.25">
      <c r="A528" s="785"/>
      <c r="B528" s="786"/>
      <c r="C528" s="316"/>
      <c r="D528" s="317"/>
      <c r="E528" s="311"/>
      <c r="F528" s="318"/>
      <c r="G528" s="313"/>
      <c r="H528" s="312"/>
      <c r="I528" s="314"/>
      <c r="J528" s="315"/>
    </row>
    <row r="529" spans="1:14" x14ac:dyDescent="0.25">
      <c r="A529" s="785"/>
      <c r="B529" s="786"/>
      <c r="C529" s="307" t="s">
        <v>215</v>
      </c>
      <c r="D529" s="322">
        <f>SUM(D530:D534)</f>
        <v>0</v>
      </c>
      <c r="E529" s="320"/>
      <c r="F529" s="321"/>
      <c r="G529" s="321"/>
      <c r="H529" s="321"/>
      <c r="I529" s="322">
        <f>SUM(I530:I534)</f>
        <v>0</v>
      </c>
      <c r="J529" s="322">
        <f>SUM(J530:J534)</f>
        <v>0</v>
      </c>
    </row>
    <row r="530" spans="1:14" x14ac:dyDescent="0.25">
      <c r="A530" s="785"/>
      <c r="B530" s="786"/>
      <c r="C530" s="309" t="s">
        <v>86</v>
      </c>
      <c r="D530" s="310"/>
      <c r="E530" s="164"/>
      <c r="F530" s="312"/>
      <c r="G530" s="325">
        <f>E530*(1+F530)</f>
        <v>0</v>
      </c>
      <c r="H530" s="312">
        <f>'[1]Factores emisión'!$B$5</f>
        <v>0.47</v>
      </c>
      <c r="I530" s="315">
        <f>D530*G530*H530</f>
        <v>0</v>
      </c>
      <c r="J530" s="315"/>
      <c r="L530" s="292">
        <v>1</v>
      </c>
      <c r="M530" s="292">
        <f>$L$497*100+L530+$M$4*10000</f>
        <v>30501</v>
      </c>
      <c r="N530" s="115">
        <f>$L$497*100+L530</f>
        <v>501</v>
      </c>
    </row>
    <row r="531" spans="1:14" x14ac:dyDescent="0.25">
      <c r="A531" s="785"/>
      <c r="B531" s="786"/>
      <c r="C531" s="316" t="s">
        <v>369</v>
      </c>
      <c r="D531" s="310"/>
      <c r="E531" s="164"/>
      <c r="F531" s="318"/>
      <c r="G531" s="313">
        <f>E531*(1+F531)</f>
        <v>0</v>
      </c>
      <c r="H531" s="312">
        <f>'[1]Factores emisión'!$B$5</f>
        <v>0.47</v>
      </c>
      <c r="I531" s="314">
        <f>D531*G531*H531</f>
        <v>0</v>
      </c>
      <c r="J531" s="315"/>
      <c r="L531" s="292">
        <v>2</v>
      </c>
      <c r="M531" s="292">
        <f>$L$497*100+L531+$M$4*10000</f>
        <v>30502</v>
      </c>
      <c r="N531" s="115">
        <f>$L$497*100+L531</f>
        <v>502</v>
      </c>
    </row>
    <row r="532" spans="1:14" x14ac:dyDescent="0.25">
      <c r="A532" s="785"/>
      <c r="B532" s="786"/>
      <c r="C532" s="316" t="s">
        <v>88</v>
      </c>
      <c r="D532" s="310"/>
      <c r="E532" s="164"/>
      <c r="F532" s="318"/>
      <c r="G532" s="313">
        <f>E532*(1+F532)</f>
        <v>0</v>
      </c>
      <c r="H532" s="312">
        <f>'[1]Factores emisión'!$B$5</f>
        <v>0.47</v>
      </c>
      <c r="I532" s="314">
        <f>D532*G532*H532</f>
        <v>0</v>
      </c>
      <c r="J532" s="315"/>
      <c r="L532" s="292">
        <v>3</v>
      </c>
      <c r="M532" s="292">
        <f>$L$497*100+L532+$M$4*10000</f>
        <v>30503</v>
      </c>
      <c r="N532" s="115">
        <f>$L$497*100+L532</f>
        <v>503</v>
      </c>
    </row>
    <row r="533" spans="1:14" x14ac:dyDescent="0.25">
      <c r="A533" s="785"/>
      <c r="B533" s="786"/>
      <c r="C533" s="316" t="s">
        <v>89</v>
      </c>
      <c r="D533" s="310"/>
      <c r="E533" s="164"/>
      <c r="F533" s="323"/>
      <c r="G533" s="313">
        <f>E533*(1+F533)</f>
        <v>0</v>
      </c>
      <c r="H533" s="312">
        <f>'[1]Factores emisión'!$B$5</f>
        <v>0.47</v>
      </c>
      <c r="I533" s="314">
        <f>D533*G533*H533</f>
        <v>0</v>
      </c>
      <c r="J533" s="315"/>
      <c r="L533" s="292">
        <v>4</v>
      </c>
      <c r="M533" s="292">
        <f>$L$497*100+L533+$M$4*10000</f>
        <v>30504</v>
      </c>
      <c r="N533" s="115">
        <f>$L$497*100+L533</f>
        <v>504</v>
      </c>
    </row>
    <row r="534" spans="1:14" x14ac:dyDescent="0.25">
      <c r="A534" s="785"/>
      <c r="B534" s="786"/>
      <c r="C534" s="316" t="s">
        <v>370</v>
      </c>
      <c r="D534" s="310"/>
      <c r="E534" s="164"/>
      <c r="F534" s="323"/>
      <c r="G534" s="313"/>
      <c r="H534" s="312"/>
      <c r="I534" s="314">
        <f>D534*G534*H534</f>
        <v>0</v>
      </c>
      <c r="J534" s="315"/>
      <c r="L534" s="292">
        <v>5</v>
      </c>
      <c r="M534" s="292">
        <f>$L$497*100+L534+$M$4*10000</f>
        <v>30505</v>
      </c>
      <c r="N534" s="115">
        <f>$L$497*100+L534</f>
        <v>505</v>
      </c>
    </row>
    <row r="535" spans="1:14" x14ac:dyDescent="0.25">
      <c r="A535" s="785"/>
      <c r="B535" s="786"/>
      <c r="C535" s="307" t="s">
        <v>371</v>
      </c>
      <c r="D535" s="322">
        <f>D526+D529</f>
        <v>0</v>
      </c>
      <c r="E535" s="320"/>
      <c r="F535" s="321"/>
      <c r="G535" s="321"/>
      <c r="H535" s="321"/>
      <c r="I535" s="322">
        <f>I526+I529</f>
        <v>0</v>
      </c>
      <c r="J535" s="322">
        <f>J526+J529</f>
        <v>0</v>
      </c>
    </row>
    <row r="536" spans="1:14" ht="12" customHeight="1" x14ac:dyDescent="0.25">
      <c r="A536" s="785" t="s">
        <v>315</v>
      </c>
      <c r="B536" s="786" t="s">
        <v>68</v>
      </c>
      <c r="C536" s="307" t="s">
        <v>214</v>
      </c>
      <c r="D536" s="308">
        <f>SUM(D537:D538)</f>
        <v>0</v>
      </c>
      <c r="E536" s="308"/>
      <c r="F536" s="308"/>
      <c r="G536" s="308"/>
      <c r="H536" s="308"/>
      <c r="I536" s="308">
        <f>SUM(I537:I538)</f>
        <v>0</v>
      </c>
      <c r="J536" s="308">
        <f>SUM(J537:J538)</f>
        <v>0</v>
      </c>
    </row>
    <row r="537" spans="1:14" x14ac:dyDescent="0.25">
      <c r="A537" s="785"/>
      <c r="B537" s="786"/>
      <c r="C537" s="309" t="s">
        <v>214</v>
      </c>
      <c r="D537" s="310"/>
      <c r="E537" s="326"/>
      <c r="F537" s="312"/>
      <c r="G537" s="325">
        <f>E537*(1+F537)</f>
        <v>0</v>
      </c>
      <c r="H537" s="312">
        <f>'[1]Factores emisión'!$B$5</f>
        <v>0.47</v>
      </c>
      <c r="I537" s="315">
        <f>D537*G537*H537</f>
        <v>0</v>
      </c>
      <c r="J537" s="315"/>
      <c r="L537" s="292">
        <v>6</v>
      </c>
      <c r="M537" s="292">
        <f>$L$497*100+L537+$M$5*10000</f>
        <v>40506</v>
      </c>
    </row>
    <row r="538" spans="1:14" x14ac:dyDescent="0.25">
      <c r="A538" s="785"/>
      <c r="B538" s="786"/>
      <c r="C538" s="316"/>
      <c r="D538" s="317"/>
      <c r="E538" s="311"/>
      <c r="F538" s="318"/>
      <c r="G538" s="313"/>
      <c r="H538" s="312"/>
      <c r="I538" s="314"/>
      <c r="J538" s="315"/>
    </row>
    <row r="539" spans="1:14" x14ac:dyDescent="0.25">
      <c r="A539" s="785"/>
      <c r="B539" s="786"/>
      <c r="C539" s="307" t="s">
        <v>215</v>
      </c>
      <c r="D539" s="322">
        <f>SUM(D540:D544)</f>
        <v>0</v>
      </c>
      <c r="E539" s="320"/>
      <c r="F539" s="321"/>
      <c r="G539" s="321"/>
      <c r="H539" s="321"/>
      <c r="I539" s="322">
        <f>SUM(I540:I544)</f>
        <v>0</v>
      </c>
      <c r="J539" s="322">
        <f>SUM(J540:J544)</f>
        <v>0</v>
      </c>
    </row>
    <row r="540" spans="1:14" x14ac:dyDescent="0.25">
      <c r="A540" s="785"/>
      <c r="B540" s="786"/>
      <c r="C540" s="309" t="s">
        <v>86</v>
      </c>
      <c r="D540" s="310"/>
      <c r="E540" s="164"/>
      <c r="F540" s="312"/>
      <c r="G540" s="325">
        <f>E540*(1+F540)</f>
        <v>0</v>
      </c>
      <c r="H540" s="312">
        <f>'[1]Factores emisión'!$B$5</f>
        <v>0.47</v>
      </c>
      <c r="I540" s="315">
        <f>D540*G540*H540</f>
        <v>0</v>
      </c>
      <c r="J540" s="315"/>
      <c r="L540" s="292">
        <v>1</v>
      </c>
      <c r="M540" s="292">
        <f>$L$497*100+L540+$M$5*10000</f>
        <v>40501</v>
      </c>
      <c r="N540" s="115">
        <f>$L$497*100+L540</f>
        <v>501</v>
      </c>
    </row>
    <row r="541" spans="1:14" x14ac:dyDescent="0.25">
      <c r="A541" s="785"/>
      <c r="B541" s="786"/>
      <c r="C541" s="316" t="s">
        <v>369</v>
      </c>
      <c r="D541" s="310"/>
      <c r="E541" s="164"/>
      <c r="F541" s="318"/>
      <c r="G541" s="313">
        <f>E541*(1+F541)</f>
        <v>0</v>
      </c>
      <c r="H541" s="312">
        <f>'[1]Factores emisión'!$B$5</f>
        <v>0.47</v>
      </c>
      <c r="I541" s="314">
        <f>D541*G541*H541</f>
        <v>0</v>
      </c>
      <c r="J541" s="315"/>
      <c r="L541" s="292">
        <v>2</v>
      </c>
      <c r="M541" s="292">
        <f>$L$497*100+L541+$M$5*10000</f>
        <v>40502</v>
      </c>
      <c r="N541" s="115">
        <f>$L$497*100+L541</f>
        <v>502</v>
      </c>
    </row>
    <row r="542" spans="1:14" x14ac:dyDescent="0.25">
      <c r="A542" s="785"/>
      <c r="B542" s="786"/>
      <c r="C542" s="316" t="s">
        <v>88</v>
      </c>
      <c r="D542" s="310"/>
      <c r="E542" s="164"/>
      <c r="F542" s="318"/>
      <c r="G542" s="313">
        <f>E542*(1+F542)</f>
        <v>0</v>
      </c>
      <c r="H542" s="312">
        <f>'[1]Factores emisión'!$B$5</f>
        <v>0.47</v>
      </c>
      <c r="I542" s="314">
        <f>D542*G542*H542</f>
        <v>0</v>
      </c>
      <c r="J542" s="315"/>
      <c r="L542" s="292">
        <v>3</v>
      </c>
      <c r="M542" s="292">
        <f>$L$497*100+L542+$M$5*10000</f>
        <v>40503</v>
      </c>
      <c r="N542" s="115">
        <f>$L$497*100+L542</f>
        <v>503</v>
      </c>
    </row>
    <row r="543" spans="1:14" x14ac:dyDescent="0.25">
      <c r="A543" s="785"/>
      <c r="B543" s="786"/>
      <c r="C543" s="316" t="s">
        <v>89</v>
      </c>
      <c r="D543" s="310"/>
      <c r="E543" s="164"/>
      <c r="F543" s="323"/>
      <c r="G543" s="313">
        <f>E543*(1+F543)</f>
        <v>0</v>
      </c>
      <c r="H543" s="312">
        <f>'[1]Factores emisión'!$B$5</f>
        <v>0.47</v>
      </c>
      <c r="I543" s="314">
        <f>D543*G543*H543</f>
        <v>0</v>
      </c>
      <c r="J543" s="315"/>
      <c r="L543" s="292">
        <v>4</v>
      </c>
      <c r="M543" s="292">
        <f>$L$497*100+L543+$M$5*10000</f>
        <v>40504</v>
      </c>
      <c r="N543" s="115">
        <f>$L$497*100+L543</f>
        <v>504</v>
      </c>
    </row>
    <row r="544" spans="1:14" x14ac:dyDescent="0.25">
      <c r="A544" s="785"/>
      <c r="B544" s="786"/>
      <c r="C544" s="316" t="s">
        <v>370</v>
      </c>
      <c r="D544" s="310"/>
      <c r="E544" s="164"/>
      <c r="F544" s="323"/>
      <c r="G544" s="313"/>
      <c r="H544" s="312"/>
      <c r="I544" s="314">
        <f>D544*G544*H544</f>
        <v>0</v>
      </c>
      <c r="J544" s="315"/>
      <c r="L544" s="292">
        <v>5</v>
      </c>
      <c r="M544" s="292">
        <f>$L$497*100+L544+$M$5*10000</f>
        <v>40505</v>
      </c>
      <c r="N544" s="115">
        <f>$L$497*100+L544</f>
        <v>505</v>
      </c>
    </row>
    <row r="545" spans="1:14" x14ac:dyDescent="0.25">
      <c r="A545" s="785"/>
      <c r="B545" s="786"/>
      <c r="C545" s="307" t="s">
        <v>371</v>
      </c>
      <c r="D545" s="322">
        <f>D536+D539</f>
        <v>0</v>
      </c>
      <c r="E545" s="320"/>
      <c r="F545" s="321"/>
      <c r="G545" s="321"/>
      <c r="H545" s="321"/>
      <c r="I545" s="322">
        <f>I536+I539</f>
        <v>0</v>
      </c>
      <c r="J545" s="322">
        <f>J536+J539</f>
        <v>0</v>
      </c>
    </row>
    <row r="546" spans="1:14" ht="12" customHeight="1" x14ac:dyDescent="0.25">
      <c r="A546" s="785" t="s">
        <v>316</v>
      </c>
      <c r="B546" s="786" t="s">
        <v>68</v>
      </c>
      <c r="C546" s="307" t="s">
        <v>214</v>
      </c>
      <c r="D546" s="308">
        <f>SUM(D547:D548)</f>
        <v>0</v>
      </c>
      <c r="E546" s="308"/>
      <c r="F546" s="308"/>
      <c r="G546" s="308"/>
      <c r="H546" s="308"/>
      <c r="I546" s="308">
        <f>SUM(I547:I548)</f>
        <v>0</v>
      </c>
      <c r="J546" s="308">
        <f>SUM(J547:J548)</f>
        <v>0</v>
      </c>
    </row>
    <row r="547" spans="1:14" x14ac:dyDescent="0.25">
      <c r="A547" s="785"/>
      <c r="B547" s="786"/>
      <c r="C547" s="309" t="s">
        <v>214</v>
      </c>
      <c r="D547" s="310"/>
      <c r="E547" s="326"/>
      <c r="F547" s="312"/>
      <c r="G547" s="325">
        <f>E547*(1+F547)</f>
        <v>0</v>
      </c>
      <c r="H547" s="312">
        <f>'[1]Factores emisión'!$B$5</f>
        <v>0.47</v>
      </c>
      <c r="I547" s="315">
        <f>D547*G547*H547</f>
        <v>0</v>
      </c>
      <c r="J547" s="315"/>
      <c r="L547" s="292">
        <v>6</v>
      </c>
      <c r="M547" s="292">
        <f>$L$497*100+L547+$M$6*10000</f>
        <v>50506</v>
      </c>
    </row>
    <row r="548" spans="1:14" x14ac:dyDescent="0.25">
      <c r="A548" s="785"/>
      <c r="B548" s="786"/>
      <c r="C548" s="316"/>
      <c r="D548" s="317"/>
      <c r="E548" s="311"/>
      <c r="F548" s="318"/>
      <c r="G548" s="313"/>
      <c r="H548" s="312"/>
      <c r="I548" s="314"/>
      <c r="J548" s="315"/>
    </row>
    <row r="549" spans="1:14" x14ac:dyDescent="0.25">
      <c r="A549" s="785"/>
      <c r="B549" s="786"/>
      <c r="C549" s="307" t="s">
        <v>215</v>
      </c>
      <c r="D549" s="322">
        <f>SUM(D550:D554)</f>
        <v>0</v>
      </c>
      <c r="E549" s="320"/>
      <c r="F549" s="321"/>
      <c r="G549" s="321"/>
      <c r="H549" s="321"/>
      <c r="I549" s="322">
        <f>SUM(I550:I554)</f>
        <v>0</v>
      </c>
      <c r="J549" s="322">
        <f>SUM(J550:J554)</f>
        <v>0</v>
      </c>
    </row>
    <row r="550" spans="1:14" ht="12.75" customHeight="1" x14ac:dyDescent="0.25">
      <c r="A550" s="785"/>
      <c r="B550" s="786"/>
      <c r="C550" s="309" t="s">
        <v>86</v>
      </c>
      <c r="D550" s="310">
        <f>VLOOKUP(M550,[2]Tierras_transición_PF!$A$2:$AO$512,$C$1-1981,0)</f>
        <v>0</v>
      </c>
      <c r="E550" s="164">
        <f>VLOOKUP(N550,[1]IMA_PF_ponderado!$A$2:$AM$82,$C$1-1983,0)</f>
        <v>5.7676457224769102</v>
      </c>
      <c r="F550" s="312">
        <f>'[1]Factores expansión_bosques'!$C$22</f>
        <v>0.25430000000000003</v>
      </c>
      <c r="G550" s="325">
        <f>E550*(1+F550)</f>
        <v>7.2343580297027881</v>
      </c>
      <c r="H550" s="312">
        <f>'[1]Factores emisión'!$B$5</f>
        <v>0.47</v>
      </c>
      <c r="I550" s="315">
        <f>D550*G550*H550</f>
        <v>0</v>
      </c>
      <c r="J550" s="315"/>
      <c r="L550" s="292">
        <v>1</v>
      </c>
      <c r="M550" s="292">
        <f>$L$497*100+L550+$M$6*10000</f>
        <v>50501</v>
      </c>
      <c r="N550" s="115">
        <f>$L$497*100+L550</f>
        <v>501</v>
      </c>
    </row>
    <row r="551" spans="1:14" ht="11.25" customHeight="1" x14ac:dyDescent="0.25">
      <c r="A551" s="785"/>
      <c r="B551" s="786"/>
      <c r="C551" s="316" t="s">
        <v>369</v>
      </c>
      <c r="D551" s="310">
        <f>VLOOKUP(M551,[2]Tierras_transición_PF!$A$2:$AO$512,$C$1-1981,0)</f>
        <v>0</v>
      </c>
      <c r="E551" s="164">
        <f>VLOOKUP(N551,[1]IMA_PF_ponderado!$A$2:$AM$82,$C$1-1983,0)</f>
        <v>3.0538255995454602</v>
      </c>
      <c r="F551" s="318">
        <f>'[1]Factores expansión_bosques'!$C$23</f>
        <v>0.21590000000000001</v>
      </c>
      <c r="G551" s="313">
        <f>E551*(1+F551)</f>
        <v>3.7131465464873248</v>
      </c>
      <c r="H551" s="312">
        <f>'[1]Factores emisión'!$B$5</f>
        <v>0.47</v>
      </c>
      <c r="I551" s="314">
        <f>D551*G551*H551</f>
        <v>0</v>
      </c>
      <c r="J551" s="315"/>
      <c r="L551" s="292">
        <v>2</v>
      </c>
      <c r="M551" s="292">
        <f>$L$497*100+L551+$M$6*10000</f>
        <v>50502</v>
      </c>
      <c r="N551" s="115">
        <f>$L$497*100+L551</f>
        <v>502</v>
      </c>
    </row>
    <row r="552" spans="1:14" ht="11.25" customHeight="1" x14ac:dyDescent="0.25">
      <c r="A552" s="785"/>
      <c r="B552" s="786"/>
      <c r="C552" s="316" t="s">
        <v>88</v>
      </c>
      <c r="D552" s="310">
        <f>VLOOKUP(M552,[2]Tierras_transición_PF!$A$2:$AO$512,$C$1-1981,0)</f>
        <v>0</v>
      </c>
      <c r="E552" s="164">
        <f>VLOOKUP(N552,[1]IMA_PF_ponderado!$A$2:$AM$82,$C$1-1983,0)</f>
        <v>7.1623067182367404</v>
      </c>
      <c r="F552" s="318">
        <f>'[1]Factores expansión_bosques'!$C$25</f>
        <v>0.24966666666666701</v>
      </c>
      <c r="G552" s="313">
        <f>E552*(1+F552)</f>
        <v>8.9504959622231812</v>
      </c>
      <c r="H552" s="312">
        <f>'[1]Factores emisión'!$B$5</f>
        <v>0.47</v>
      </c>
      <c r="I552" s="314">
        <f>D552*G552*H552</f>
        <v>0</v>
      </c>
      <c r="J552" s="315"/>
      <c r="L552" s="292">
        <v>3</v>
      </c>
      <c r="M552" s="292">
        <f>$L$497*100+L552+$M$6*10000</f>
        <v>50503</v>
      </c>
      <c r="N552" s="115">
        <f>$L$497*100+L552</f>
        <v>503</v>
      </c>
    </row>
    <row r="553" spans="1:14" ht="11.25" customHeight="1" x14ac:dyDescent="0.25">
      <c r="A553" s="785"/>
      <c r="B553" s="786"/>
      <c r="C553" s="316" t="s">
        <v>89</v>
      </c>
      <c r="D553" s="310">
        <f>VLOOKUP(M553,[2]Tierras_transición_PF!$A$2:$AO$512,$C$1-1981,0)</f>
        <v>0</v>
      </c>
      <c r="E553" s="164">
        <f>VLOOKUP(N553,[1]IMA_PF_ponderado!$A$2:$AM$82,$C$1-1983,0)</f>
        <v>1.18557898312539</v>
      </c>
      <c r="F553" s="323">
        <f>'[1]Factores expansión_bosques'!$C$21</f>
        <v>0.28689999999999999</v>
      </c>
      <c r="G553" s="313">
        <f>E553*(1+F553)</f>
        <v>1.5257215933840642</v>
      </c>
      <c r="H553" s="312">
        <f>'[1]Factores emisión'!$B$5</f>
        <v>0.47</v>
      </c>
      <c r="I553" s="314">
        <f>D553*G553*H553</f>
        <v>0</v>
      </c>
      <c r="J553" s="315"/>
      <c r="L553" s="292">
        <v>4</v>
      </c>
      <c r="M553" s="292">
        <f>$L$497*100+L553+$M$6*10000</f>
        <v>50504</v>
      </c>
      <c r="N553" s="115">
        <f>$L$497*100+L553</f>
        <v>504</v>
      </c>
    </row>
    <row r="554" spans="1:14" ht="11.25" customHeight="1" x14ac:dyDescent="0.25">
      <c r="A554" s="785"/>
      <c r="B554" s="786"/>
      <c r="C554" s="316" t="s">
        <v>370</v>
      </c>
      <c r="D554" s="310">
        <f>VLOOKUP(M554,[2]Tierras_transición_PF!$A$2:$AO$512,$C$1-1981,0)</f>
        <v>0</v>
      </c>
      <c r="E554" s="164"/>
      <c r="F554" s="323"/>
      <c r="G554" s="313"/>
      <c r="H554" s="312">
        <f>'[1]Factores emisión'!$B$5</f>
        <v>0.47</v>
      </c>
      <c r="I554" s="314">
        <f>D554*G554*H554</f>
        <v>0</v>
      </c>
      <c r="J554" s="315"/>
      <c r="L554" s="292">
        <v>5</v>
      </c>
      <c r="M554" s="292">
        <f>$L$497*100+L554+$M$6*10000</f>
        <v>50505</v>
      </c>
      <c r="N554" s="115">
        <f>$L$497*100+L554</f>
        <v>505</v>
      </c>
    </row>
    <row r="555" spans="1:14" x14ac:dyDescent="0.25">
      <c r="A555" s="785"/>
      <c r="B555" s="786"/>
      <c r="C555" s="307" t="s">
        <v>371</v>
      </c>
      <c r="D555" s="322">
        <f>D546+D549</f>
        <v>0</v>
      </c>
      <c r="E555" s="320"/>
      <c r="F555" s="321"/>
      <c r="G555" s="321"/>
      <c r="H555" s="321"/>
      <c r="I555" s="322">
        <f>I546+I549</f>
        <v>0</v>
      </c>
      <c r="J555" s="322">
        <f>J546+J549</f>
        <v>0</v>
      </c>
    </row>
    <row r="556" spans="1:14" x14ac:dyDescent="0.25">
      <c r="A556" s="329" t="s">
        <v>91</v>
      </c>
      <c r="B556" s="330"/>
      <c r="C556" s="331"/>
      <c r="D556" s="319">
        <f>D515+D525+D535+D545+D555</f>
        <v>0</v>
      </c>
      <c r="E556" s="345"/>
      <c r="F556" s="346"/>
      <c r="G556" s="346"/>
      <c r="H556" s="346"/>
      <c r="I556" s="319">
        <f>I515+I525+I535+I545+I555</f>
        <v>0</v>
      </c>
      <c r="J556" s="349">
        <f>J515+J525+J535+J545+J555</f>
        <v>0</v>
      </c>
    </row>
    <row r="557" spans="1:14" x14ac:dyDescent="0.25">
      <c r="A557" s="292" t="s">
        <v>216</v>
      </c>
      <c r="D557" s="334"/>
      <c r="E557" s="334"/>
    </row>
    <row r="558" spans="1:14" x14ac:dyDescent="0.25">
      <c r="A558" s="774" t="s">
        <v>23</v>
      </c>
      <c r="B558" s="774"/>
      <c r="C558" s="775">
        <f>Presentación!$C$3</f>
        <v>1990</v>
      </c>
      <c r="D558" s="775"/>
      <c r="E558" s="775"/>
      <c r="F558" s="775"/>
      <c r="G558" s="775"/>
      <c r="H558" s="775"/>
      <c r="I558" s="775"/>
      <c r="J558" s="775"/>
    </row>
    <row r="559" spans="1:14" ht="12.75" customHeight="1" x14ac:dyDescent="0.25">
      <c r="A559" s="776" t="s">
        <v>24</v>
      </c>
      <c r="B559" s="776"/>
      <c r="C559" s="777" t="s">
        <v>100</v>
      </c>
      <c r="D559" s="777"/>
      <c r="E559" s="777"/>
      <c r="F559" s="777"/>
      <c r="G559" s="777"/>
      <c r="H559" s="777"/>
      <c r="I559" s="777"/>
      <c r="J559" s="777"/>
      <c r="L559" s="292">
        <v>13</v>
      </c>
      <c r="M559" s="292">
        <v>1</v>
      </c>
    </row>
    <row r="560" spans="1:14" ht="12.75" customHeight="1" x14ac:dyDescent="0.25">
      <c r="A560" s="776" t="s">
        <v>187</v>
      </c>
      <c r="B560" s="776"/>
      <c r="C560" s="778" t="s">
        <v>26</v>
      </c>
      <c r="D560" s="778"/>
      <c r="E560" s="778"/>
      <c r="F560" s="778"/>
      <c r="G560" s="778"/>
      <c r="H560" s="778"/>
      <c r="I560" s="778"/>
      <c r="J560" s="778"/>
      <c r="M560" s="292">
        <v>2</v>
      </c>
    </row>
    <row r="561" spans="1:14" ht="12.75" customHeight="1" x14ac:dyDescent="0.25">
      <c r="A561" s="776" t="s">
        <v>27</v>
      </c>
      <c r="B561" s="776"/>
      <c r="C561" s="778" t="s">
        <v>368</v>
      </c>
      <c r="D561" s="778"/>
      <c r="E561" s="778"/>
      <c r="F561" s="778"/>
      <c r="G561" s="778"/>
      <c r="H561" s="778"/>
      <c r="I561" s="778"/>
      <c r="J561" s="778"/>
      <c r="M561" s="292">
        <v>3</v>
      </c>
    </row>
    <row r="562" spans="1:14" ht="12.75" customHeight="1" x14ac:dyDescent="0.25">
      <c r="A562" s="776" t="s">
        <v>190</v>
      </c>
      <c r="B562" s="776"/>
      <c r="C562" s="778" t="s">
        <v>191</v>
      </c>
      <c r="D562" s="778"/>
      <c r="E562" s="778"/>
      <c r="F562" s="778"/>
      <c r="G562" s="778"/>
      <c r="H562" s="778"/>
      <c r="I562" s="778"/>
      <c r="J562" s="778"/>
      <c r="M562" s="292">
        <v>4</v>
      </c>
    </row>
    <row r="563" spans="1:14" ht="42" customHeight="1" x14ac:dyDescent="0.25">
      <c r="A563" s="779" t="s">
        <v>33</v>
      </c>
      <c r="B563" s="779"/>
      <c r="C563" s="295"/>
      <c r="D563" s="296" t="s">
        <v>35</v>
      </c>
      <c r="E563" s="780" t="s">
        <v>36</v>
      </c>
      <c r="F563" s="780"/>
      <c r="G563" s="780"/>
      <c r="H563" s="780" t="s">
        <v>35</v>
      </c>
      <c r="I563" s="780"/>
      <c r="J563" s="780"/>
      <c r="M563" s="292">
        <v>5</v>
      </c>
    </row>
    <row r="564" spans="1:14" ht="54.75" customHeight="1" x14ac:dyDescent="0.25">
      <c r="A564" s="781" t="s">
        <v>37</v>
      </c>
      <c r="B564" s="781"/>
      <c r="C564" s="782" t="s">
        <v>38</v>
      </c>
      <c r="D564" s="298" t="s">
        <v>192</v>
      </c>
      <c r="E564" s="299" t="s">
        <v>193</v>
      </c>
      <c r="F564" s="298" t="s">
        <v>194</v>
      </c>
      <c r="G564" s="298" t="s">
        <v>195</v>
      </c>
      <c r="H564" s="298" t="s">
        <v>43</v>
      </c>
      <c r="I564" s="299" t="s">
        <v>196</v>
      </c>
      <c r="J564" s="299" t="s">
        <v>196</v>
      </c>
    </row>
    <row r="565" spans="1:14" ht="12.75" customHeight="1" x14ac:dyDescent="0.25">
      <c r="A565" s="782" t="s">
        <v>197</v>
      </c>
      <c r="B565" s="782" t="s">
        <v>47</v>
      </c>
      <c r="C565" s="782"/>
      <c r="D565" s="298" t="s">
        <v>48</v>
      </c>
      <c r="E565" s="300" t="s">
        <v>198</v>
      </c>
      <c r="F565" s="298" t="s">
        <v>199</v>
      </c>
      <c r="G565" s="298" t="s">
        <v>200</v>
      </c>
      <c r="H565" s="298" t="s">
        <v>51</v>
      </c>
      <c r="I565" s="299" t="s">
        <v>201</v>
      </c>
      <c r="J565" s="299" t="s">
        <v>202</v>
      </c>
    </row>
    <row r="566" spans="1:14" ht="47.25" customHeight="1" x14ac:dyDescent="0.25">
      <c r="A566" s="782"/>
      <c r="B566" s="782"/>
      <c r="C566" s="782"/>
      <c r="D566" s="301" t="s">
        <v>54</v>
      </c>
      <c r="E566" s="301" t="s">
        <v>55</v>
      </c>
      <c r="F566" s="298" t="s">
        <v>203</v>
      </c>
      <c r="G566" s="302" t="s">
        <v>204</v>
      </c>
      <c r="H566" s="298" t="s">
        <v>205</v>
      </c>
      <c r="I566" s="303" t="s">
        <v>206</v>
      </c>
      <c r="J566" s="299" t="s">
        <v>207</v>
      </c>
    </row>
    <row r="567" spans="1:14" x14ac:dyDescent="0.25">
      <c r="A567" s="782"/>
      <c r="B567" s="782"/>
      <c r="C567" s="782"/>
      <c r="D567" s="304" t="s">
        <v>61</v>
      </c>
      <c r="E567" s="305" t="s">
        <v>208</v>
      </c>
      <c r="F567" s="305" t="s">
        <v>63</v>
      </c>
      <c r="G567" s="304" t="s">
        <v>209</v>
      </c>
      <c r="H567" s="304" t="s">
        <v>65</v>
      </c>
      <c r="I567" s="306" t="s">
        <v>210</v>
      </c>
      <c r="J567" s="306" t="s">
        <v>210</v>
      </c>
    </row>
    <row r="568" spans="1:14" ht="12.75" customHeight="1" x14ac:dyDescent="0.25">
      <c r="A568" s="783" t="s">
        <v>310</v>
      </c>
      <c r="B568" s="784" t="s">
        <v>68</v>
      </c>
      <c r="C568" s="307" t="s">
        <v>214</v>
      </c>
      <c r="D568" s="308">
        <f>SUM(D569:D570)</f>
        <v>0</v>
      </c>
      <c r="E568" s="308"/>
      <c r="F568" s="308"/>
      <c r="G568" s="308"/>
      <c r="H568" s="308"/>
      <c r="I568" s="308">
        <f>SUM(I569:I570)</f>
        <v>0</v>
      </c>
      <c r="J568" s="308">
        <f>SUM(J569:J570)</f>
        <v>0</v>
      </c>
    </row>
    <row r="569" spans="1:14" x14ac:dyDescent="0.25">
      <c r="A569" s="783"/>
      <c r="B569" s="784"/>
      <c r="C569" s="309" t="s">
        <v>214</v>
      </c>
      <c r="D569" s="310"/>
      <c r="E569" s="326"/>
      <c r="F569" s="312"/>
      <c r="G569" s="325">
        <f>E569*(1+F569)</f>
        <v>0</v>
      </c>
      <c r="H569" s="312"/>
      <c r="I569" s="315">
        <f>D569*G569*H569</f>
        <v>0</v>
      </c>
      <c r="J569" s="315"/>
      <c r="L569" s="292">
        <v>6</v>
      </c>
      <c r="M569" s="292">
        <f>$L$559*100+L569+$M$559*10000</f>
        <v>11306</v>
      </c>
    </row>
    <row r="570" spans="1:14" x14ac:dyDescent="0.25">
      <c r="A570" s="783"/>
      <c r="B570" s="784"/>
      <c r="C570" s="316"/>
      <c r="D570" s="317"/>
      <c r="E570" s="311"/>
      <c r="F570" s="318"/>
      <c r="G570" s="313"/>
      <c r="H570" s="312"/>
      <c r="I570" s="314"/>
      <c r="J570" s="315"/>
    </row>
    <row r="571" spans="1:14" x14ac:dyDescent="0.25">
      <c r="A571" s="783"/>
      <c r="B571" s="784"/>
      <c r="C571" s="307" t="s">
        <v>215</v>
      </c>
      <c r="D571" s="322">
        <f>SUM(D572:D576)</f>
        <v>0</v>
      </c>
      <c r="E571" s="320"/>
      <c r="F571" s="321"/>
      <c r="G571" s="321"/>
      <c r="H571" s="321"/>
      <c r="I571" s="322">
        <f>SUM(I572:I576)</f>
        <v>0</v>
      </c>
      <c r="J571" s="322">
        <f>SUM(J572:J576)</f>
        <v>0</v>
      </c>
    </row>
    <row r="572" spans="1:14" ht="12" customHeight="1" x14ac:dyDescent="0.25">
      <c r="A572" s="783"/>
      <c r="B572" s="784"/>
      <c r="C572" s="309" t="s">
        <v>86</v>
      </c>
      <c r="D572" s="310"/>
      <c r="E572" s="164"/>
      <c r="F572" s="312"/>
      <c r="G572" s="325">
        <f>E572*(1+F572)</f>
        <v>0</v>
      </c>
      <c r="H572" s="312"/>
      <c r="I572" s="315">
        <f>D572*G572*H572</f>
        <v>0</v>
      </c>
      <c r="J572" s="315"/>
      <c r="L572" s="292">
        <v>1</v>
      </c>
      <c r="M572" s="292">
        <f>$L$559*100+L572+$M$559*10000</f>
        <v>11301</v>
      </c>
      <c r="N572" s="115">
        <f>$L$559*100+L572</f>
        <v>1301</v>
      </c>
    </row>
    <row r="573" spans="1:14" ht="11.25" customHeight="1" x14ac:dyDescent="0.25">
      <c r="A573" s="783"/>
      <c r="B573" s="784"/>
      <c r="C573" s="316" t="s">
        <v>369</v>
      </c>
      <c r="D573" s="310"/>
      <c r="E573" s="164"/>
      <c r="F573" s="318"/>
      <c r="G573" s="313">
        <f>E573*(1+F573)</f>
        <v>0</v>
      </c>
      <c r="H573" s="312"/>
      <c r="I573" s="314">
        <f>D573*G573*H573</f>
        <v>0</v>
      </c>
      <c r="J573" s="315"/>
      <c r="L573" s="292">
        <v>2</v>
      </c>
      <c r="M573" s="292">
        <f>$L$559*100+L573+$M$559*10000</f>
        <v>11302</v>
      </c>
      <c r="N573" s="115">
        <f>$L$559*100+L573</f>
        <v>1302</v>
      </c>
    </row>
    <row r="574" spans="1:14" ht="11.25" customHeight="1" x14ac:dyDescent="0.25">
      <c r="A574" s="783"/>
      <c r="B574" s="784"/>
      <c r="C574" s="316" t="s">
        <v>88</v>
      </c>
      <c r="D574" s="310"/>
      <c r="E574" s="164"/>
      <c r="F574" s="318"/>
      <c r="G574" s="313">
        <f>E574*(1+F574)</f>
        <v>0</v>
      </c>
      <c r="H574" s="312"/>
      <c r="I574" s="314">
        <f>D574*G574*H574</f>
        <v>0</v>
      </c>
      <c r="J574" s="315"/>
      <c r="L574" s="292">
        <v>3</v>
      </c>
      <c r="M574" s="292">
        <f>$L$559*100+L574+$M$559*10000</f>
        <v>11303</v>
      </c>
      <c r="N574" s="115">
        <f>$L$559*100+L574</f>
        <v>1303</v>
      </c>
    </row>
    <row r="575" spans="1:14" ht="11.25" customHeight="1" x14ac:dyDescent="0.25">
      <c r="A575" s="783"/>
      <c r="B575" s="784"/>
      <c r="C575" s="316" t="s">
        <v>89</v>
      </c>
      <c r="D575" s="310"/>
      <c r="E575" s="164"/>
      <c r="F575" s="323"/>
      <c r="G575" s="313">
        <f>E575*(1+F575)</f>
        <v>0</v>
      </c>
      <c r="H575" s="312"/>
      <c r="I575" s="314">
        <f>D575*G575*H575</f>
        <v>0</v>
      </c>
      <c r="J575" s="315"/>
      <c r="L575" s="292">
        <v>4</v>
      </c>
      <c r="M575" s="292">
        <f>$L$559*100+L575+$M$559*10000</f>
        <v>11304</v>
      </c>
      <c r="N575" s="115">
        <f>$L$559*100+L575</f>
        <v>1304</v>
      </c>
    </row>
    <row r="576" spans="1:14" ht="11.25" customHeight="1" x14ac:dyDescent="0.25">
      <c r="A576" s="783"/>
      <c r="B576" s="784"/>
      <c r="C576" s="316" t="s">
        <v>370</v>
      </c>
      <c r="D576" s="310"/>
      <c r="E576" s="164"/>
      <c r="F576" s="323"/>
      <c r="G576" s="313"/>
      <c r="H576" s="312"/>
      <c r="I576" s="314">
        <f>D576*G576*H576</f>
        <v>0</v>
      </c>
      <c r="J576" s="315"/>
      <c r="L576" s="292">
        <v>5</v>
      </c>
      <c r="M576" s="292">
        <f>$L$559*100+L576+$M$559*10000</f>
        <v>11305</v>
      </c>
      <c r="N576" s="115">
        <f>$L$559*100+L576</f>
        <v>1305</v>
      </c>
    </row>
    <row r="577" spans="1:14" x14ac:dyDescent="0.25">
      <c r="A577" s="783"/>
      <c r="B577" s="784"/>
      <c r="C577" s="307" t="s">
        <v>371</v>
      </c>
      <c r="D577" s="322">
        <f>D568+D571</f>
        <v>0</v>
      </c>
      <c r="E577" s="320"/>
      <c r="F577" s="321"/>
      <c r="G577" s="321"/>
      <c r="H577" s="321"/>
      <c r="I577" s="322">
        <f>I568+I571</f>
        <v>0</v>
      </c>
      <c r="J577" s="322">
        <f>J568+J571</f>
        <v>0</v>
      </c>
    </row>
    <row r="578" spans="1:14" ht="12" customHeight="1" x14ac:dyDescent="0.25">
      <c r="A578" s="785" t="s">
        <v>313</v>
      </c>
      <c r="B578" s="786" t="s">
        <v>68</v>
      </c>
      <c r="C578" s="307" t="s">
        <v>214</v>
      </c>
      <c r="D578" s="308">
        <f>SUM(D579:D580)</f>
        <v>0</v>
      </c>
      <c r="E578" s="308"/>
      <c r="F578" s="308"/>
      <c r="G578" s="308"/>
      <c r="H578" s="308"/>
      <c r="I578" s="308">
        <f>SUM(I579:I580)</f>
        <v>0</v>
      </c>
      <c r="J578" s="308">
        <f>SUM(J579:J580)</f>
        <v>0</v>
      </c>
    </row>
    <row r="579" spans="1:14" x14ac:dyDescent="0.25">
      <c r="A579" s="785"/>
      <c r="B579" s="786"/>
      <c r="C579" s="309" t="s">
        <v>214</v>
      </c>
      <c r="D579" s="310"/>
      <c r="E579" s="326"/>
      <c r="F579" s="312"/>
      <c r="G579" s="325">
        <f>E579*(1+F579)</f>
        <v>0</v>
      </c>
      <c r="H579" s="312"/>
      <c r="I579" s="315">
        <f>D579*G579*H579</f>
        <v>0</v>
      </c>
      <c r="J579" s="315"/>
      <c r="L579" s="292">
        <v>6</v>
      </c>
      <c r="M579" s="292">
        <f>$L$559*100+L579+$M$3*10000</f>
        <v>21306</v>
      </c>
    </row>
    <row r="580" spans="1:14" x14ac:dyDescent="0.25">
      <c r="A580" s="785"/>
      <c r="B580" s="786"/>
      <c r="C580" s="316"/>
      <c r="D580" s="317"/>
      <c r="E580" s="311"/>
      <c r="F580" s="318"/>
      <c r="G580" s="313"/>
      <c r="H580" s="312"/>
      <c r="I580" s="314"/>
      <c r="J580" s="315"/>
    </row>
    <row r="581" spans="1:14" x14ac:dyDescent="0.25">
      <c r="A581" s="785"/>
      <c r="B581" s="786"/>
      <c r="C581" s="307" t="s">
        <v>215</v>
      </c>
      <c r="D581" s="319">
        <f>SUM(D582:D586)</f>
        <v>0</v>
      </c>
      <c r="E581" s="320"/>
      <c r="F581" s="321"/>
      <c r="G581" s="321"/>
      <c r="H581" s="321"/>
      <c r="I581" s="322">
        <f>SUM(I582:I586)</f>
        <v>0</v>
      </c>
      <c r="J581" s="322">
        <f>SUM(J582:J586)</f>
        <v>0</v>
      </c>
    </row>
    <row r="582" spans="1:14" ht="11.25" customHeight="1" x14ac:dyDescent="0.25">
      <c r="A582" s="785"/>
      <c r="B582" s="786"/>
      <c r="C582" s="309" t="s">
        <v>86</v>
      </c>
      <c r="D582" s="310"/>
      <c r="E582" s="164"/>
      <c r="F582" s="312"/>
      <c r="G582" s="325">
        <f>E582*(1+F582)</f>
        <v>0</v>
      </c>
      <c r="H582" s="312"/>
      <c r="I582" s="315">
        <f>D582*G582*H582</f>
        <v>0</v>
      </c>
      <c r="J582" s="315"/>
      <c r="L582" s="292">
        <v>1</v>
      </c>
      <c r="M582" s="292">
        <f>$L$559*100+L582+$M$3*10000</f>
        <v>21301</v>
      </c>
      <c r="N582" s="115">
        <f>$L$559*100+L582</f>
        <v>1301</v>
      </c>
    </row>
    <row r="583" spans="1:14" ht="11.25" customHeight="1" x14ac:dyDescent="0.25">
      <c r="A583" s="785"/>
      <c r="B583" s="786"/>
      <c r="C583" s="316" t="s">
        <v>369</v>
      </c>
      <c r="D583" s="310"/>
      <c r="E583" s="164"/>
      <c r="F583" s="318"/>
      <c r="G583" s="313">
        <f>E583*(1+F583)</f>
        <v>0</v>
      </c>
      <c r="H583" s="312"/>
      <c r="I583" s="314">
        <f>D583*G583*H583</f>
        <v>0</v>
      </c>
      <c r="J583" s="315"/>
      <c r="L583" s="292">
        <v>2</v>
      </c>
      <c r="M583" s="292">
        <f>$L$559*100+L583+$M$3*10000</f>
        <v>21302</v>
      </c>
      <c r="N583" s="115">
        <f>$L$559*100+L583</f>
        <v>1302</v>
      </c>
    </row>
    <row r="584" spans="1:14" ht="11.25" customHeight="1" x14ac:dyDescent="0.25">
      <c r="A584" s="785"/>
      <c r="B584" s="786"/>
      <c r="C584" s="316" t="s">
        <v>88</v>
      </c>
      <c r="D584" s="310"/>
      <c r="E584" s="164"/>
      <c r="F584" s="318"/>
      <c r="G584" s="313">
        <f>E584*(1+F584)</f>
        <v>0</v>
      </c>
      <c r="H584" s="312"/>
      <c r="I584" s="314">
        <f>D584*G584*H584</f>
        <v>0</v>
      </c>
      <c r="J584" s="315"/>
      <c r="L584" s="292">
        <v>3</v>
      </c>
      <c r="M584" s="292">
        <f>$L$559*100+L584+$M$3*10000</f>
        <v>21303</v>
      </c>
      <c r="N584" s="115">
        <f>$L$559*100+L584</f>
        <v>1303</v>
      </c>
    </row>
    <row r="585" spans="1:14" ht="11.25" customHeight="1" x14ac:dyDescent="0.25">
      <c r="A585" s="785"/>
      <c r="B585" s="786"/>
      <c r="C585" s="316" t="s">
        <v>89</v>
      </c>
      <c r="D585" s="310"/>
      <c r="E585" s="164"/>
      <c r="F585" s="323"/>
      <c r="G585" s="313">
        <f>E585*(1+F585)</f>
        <v>0</v>
      </c>
      <c r="H585" s="312"/>
      <c r="I585" s="314">
        <f>D585*G585*H585</f>
        <v>0</v>
      </c>
      <c r="J585" s="315"/>
      <c r="L585" s="292">
        <v>4</v>
      </c>
      <c r="M585" s="292">
        <f>$L$559*100+L585+$M$3*10000</f>
        <v>21304</v>
      </c>
      <c r="N585" s="115">
        <f>$L$559*100+L585</f>
        <v>1304</v>
      </c>
    </row>
    <row r="586" spans="1:14" ht="11.25" customHeight="1" x14ac:dyDescent="0.25">
      <c r="A586" s="785"/>
      <c r="B586" s="786"/>
      <c r="C586" s="316" t="s">
        <v>370</v>
      </c>
      <c r="D586" s="310"/>
      <c r="E586" s="164"/>
      <c r="F586" s="323"/>
      <c r="G586" s="313"/>
      <c r="H586" s="312"/>
      <c r="I586" s="314">
        <f>D586*G586*H586</f>
        <v>0</v>
      </c>
      <c r="J586" s="315"/>
      <c r="L586" s="292">
        <v>5</v>
      </c>
      <c r="M586" s="292">
        <f>$L$559*100+L586+$M$3*10000</f>
        <v>21305</v>
      </c>
      <c r="N586" s="115">
        <f>$L$559*100+L586</f>
        <v>1305</v>
      </c>
    </row>
    <row r="587" spans="1:14" x14ac:dyDescent="0.25">
      <c r="A587" s="785"/>
      <c r="B587" s="786"/>
      <c r="C587" s="307" t="s">
        <v>371</v>
      </c>
      <c r="D587" s="319">
        <f>D578+D581</f>
        <v>0</v>
      </c>
      <c r="E587" s="320"/>
      <c r="F587" s="321"/>
      <c r="G587" s="321"/>
      <c r="H587" s="321"/>
      <c r="I587" s="322">
        <f>I578+I581</f>
        <v>0</v>
      </c>
      <c r="J587" s="322">
        <f>J578+J581</f>
        <v>0</v>
      </c>
    </row>
    <row r="588" spans="1:14" ht="12" customHeight="1" x14ac:dyDescent="0.25">
      <c r="A588" s="785" t="s">
        <v>314</v>
      </c>
      <c r="B588" s="786" t="s">
        <v>68</v>
      </c>
      <c r="C588" s="307" t="s">
        <v>214</v>
      </c>
      <c r="D588" s="308">
        <f>SUM(D589:D590)</f>
        <v>0</v>
      </c>
      <c r="E588" s="308"/>
      <c r="F588" s="308"/>
      <c r="G588" s="308"/>
      <c r="H588" s="308"/>
      <c r="I588" s="308">
        <f>SUM(I589:I590)</f>
        <v>0</v>
      </c>
      <c r="J588" s="308">
        <f>SUM(J589:J590)</f>
        <v>0</v>
      </c>
    </row>
    <row r="589" spans="1:14" x14ac:dyDescent="0.25">
      <c r="A589" s="785"/>
      <c r="B589" s="786"/>
      <c r="C589" s="309" t="s">
        <v>214</v>
      </c>
      <c r="D589" s="310"/>
      <c r="E589" s="326"/>
      <c r="F589" s="312"/>
      <c r="G589" s="325">
        <f>E589*(1+F589)</f>
        <v>0</v>
      </c>
      <c r="H589" s="312"/>
      <c r="I589" s="315">
        <f>D589*G589*H589</f>
        <v>0</v>
      </c>
      <c r="J589" s="315"/>
      <c r="L589" s="292">
        <v>6</v>
      </c>
      <c r="M589" s="292">
        <f>$L$559*100+L589+$M$4*10000</f>
        <v>31306</v>
      </c>
    </row>
    <row r="590" spans="1:14" x14ac:dyDescent="0.25">
      <c r="A590" s="785"/>
      <c r="B590" s="786"/>
      <c r="C590" s="316"/>
      <c r="D590" s="317"/>
      <c r="E590" s="311"/>
      <c r="F590" s="318"/>
      <c r="G590" s="313"/>
      <c r="H590" s="312"/>
      <c r="I590" s="314"/>
      <c r="J590" s="315"/>
    </row>
    <row r="591" spans="1:14" x14ac:dyDescent="0.25">
      <c r="A591" s="785"/>
      <c r="B591" s="786"/>
      <c r="C591" s="307" t="s">
        <v>215</v>
      </c>
      <c r="D591" s="322">
        <f>SUM(D592:D596)</f>
        <v>0</v>
      </c>
      <c r="E591" s="320"/>
      <c r="F591" s="321"/>
      <c r="G591" s="321"/>
      <c r="H591" s="321"/>
      <c r="I591" s="322">
        <f>SUM(I592:I596)</f>
        <v>0</v>
      </c>
      <c r="J591" s="322">
        <f>SUM(J592:J596)</f>
        <v>0</v>
      </c>
    </row>
    <row r="592" spans="1:14" ht="11.25" customHeight="1" x14ac:dyDescent="0.25">
      <c r="A592" s="785"/>
      <c r="B592" s="786"/>
      <c r="C592" s="309" t="s">
        <v>86</v>
      </c>
      <c r="D592" s="310"/>
      <c r="E592" s="164"/>
      <c r="F592" s="312"/>
      <c r="G592" s="325">
        <f>E592*(1+F592)</f>
        <v>0</v>
      </c>
      <c r="H592" s="312"/>
      <c r="I592" s="315">
        <f>D592*G592*H592</f>
        <v>0</v>
      </c>
      <c r="J592" s="315"/>
      <c r="L592" s="292">
        <v>1</v>
      </c>
      <c r="M592" s="292">
        <f>$L$559*100+L592+$M$4*10000</f>
        <v>31301</v>
      </c>
      <c r="N592" s="115">
        <f>$L$559*100+L592</f>
        <v>1301</v>
      </c>
    </row>
    <row r="593" spans="1:14" ht="11.25" customHeight="1" x14ac:dyDescent="0.25">
      <c r="A593" s="785"/>
      <c r="B593" s="786"/>
      <c r="C593" s="316" t="s">
        <v>369</v>
      </c>
      <c r="D593" s="310"/>
      <c r="E593" s="164"/>
      <c r="F593" s="318"/>
      <c r="G593" s="313">
        <f>E593*(1+F593)</f>
        <v>0</v>
      </c>
      <c r="H593" s="312"/>
      <c r="I593" s="314">
        <f>D593*G593*H593</f>
        <v>0</v>
      </c>
      <c r="J593" s="315"/>
      <c r="L593" s="292">
        <v>2</v>
      </c>
      <c r="M593" s="292">
        <f>$L$559*100+L593+$M$4*10000</f>
        <v>31302</v>
      </c>
      <c r="N593" s="115">
        <f>$L$559*100+L593</f>
        <v>1302</v>
      </c>
    </row>
    <row r="594" spans="1:14" ht="11.25" customHeight="1" x14ac:dyDescent="0.25">
      <c r="A594" s="785"/>
      <c r="B594" s="786"/>
      <c r="C594" s="316" t="s">
        <v>88</v>
      </c>
      <c r="D594" s="310"/>
      <c r="E594" s="164"/>
      <c r="F594" s="318"/>
      <c r="G594" s="313">
        <f>E594*(1+F594)</f>
        <v>0</v>
      </c>
      <c r="H594" s="312"/>
      <c r="I594" s="314">
        <f>D594*G594*H594</f>
        <v>0</v>
      </c>
      <c r="J594" s="315"/>
      <c r="L594" s="292">
        <v>3</v>
      </c>
      <c r="M594" s="292">
        <f>$L$559*100+L594+$M$4*10000</f>
        <v>31303</v>
      </c>
      <c r="N594" s="115">
        <f>$L$559*100+L594</f>
        <v>1303</v>
      </c>
    </row>
    <row r="595" spans="1:14" ht="11.25" customHeight="1" x14ac:dyDescent="0.25">
      <c r="A595" s="785"/>
      <c r="B595" s="786"/>
      <c r="C595" s="316" t="s">
        <v>89</v>
      </c>
      <c r="D595" s="310"/>
      <c r="E595" s="164"/>
      <c r="F595" s="323"/>
      <c r="G595" s="313">
        <f>E595*(1+F595)</f>
        <v>0</v>
      </c>
      <c r="H595" s="312"/>
      <c r="I595" s="314">
        <f>D595*G595*H595</f>
        <v>0</v>
      </c>
      <c r="J595" s="315"/>
      <c r="L595" s="292">
        <v>4</v>
      </c>
      <c r="M595" s="292">
        <f>$L$559*100+L595+$M$4*10000</f>
        <v>31304</v>
      </c>
      <c r="N595" s="115">
        <f>$L$559*100+L595</f>
        <v>1304</v>
      </c>
    </row>
    <row r="596" spans="1:14" ht="11.25" customHeight="1" x14ac:dyDescent="0.25">
      <c r="A596" s="785"/>
      <c r="B596" s="786"/>
      <c r="C596" s="316" t="s">
        <v>370</v>
      </c>
      <c r="D596" s="310"/>
      <c r="E596" s="164"/>
      <c r="F596" s="323"/>
      <c r="G596" s="313"/>
      <c r="H596" s="312"/>
      <c r="I596" s="314">
        <f>D596*G596*H596</f>
        <v>0</v>
      </c>
      <c r="J596" s="315"/>
      <c r="L596" s="292">
        <v>5</v>
      </c>
      <c r="M596" s="292">
        <f>$L$559*100+L596+$M$4*10000</f>
        <v>31305</v>
      </c>
      <c r="N596" s="115">
        <f>$L$559*100+L596</f>
        <v>1305</v>
      </c>
    </row>
    <row r="597" spans="1:14" x14ac:dyDescent="0.25">
      <c r="A597" s="785"/>
      <c r="B597" s="786"/>
      <c r="C597" s="307" t="s">
        <v>371</v>
      </c>
      <c r="D597" s="322">
        <f>D588+D591</f>
        <v>0</v>
      </c>
      <c r="E597" s="320"/>
      <c r="F597" s="321"/>
      <c r="G597" s="321"/>
      <c r="H597" s="321"/>
      <c r="I597" s="322">
        <f>I588+I591</f>
        <v>0</v>
      </c>
      <c r="J597" s="322">
        <f>J588+J591</f>
        <v>0</v>
      </c>
    </row>
    <row r="598" spans="1:14" ht="12" customHeight="1" x14ac:dyDescent="0.25">
      <c r="A598" s="785" t="s">
        <v>315</v>
      </c>
      <c r="B598" s="786" t="s">
        <v>68</v>
      </c>
      <c r="C598" s="307" t="s">
        <v>214</v>
      </c>
      <c r="D598" s="308">
        <f>SUM(D599:D600)</f>
        <v>0</v>
      </c>
      <c r="E598" s="308"/>
      <c r="F598" s="308"/>
      <c r="G598" s="308"/>
      <c r="H598" s="308"/>
      <c r="I598" s="308">
        <f>SUM(I599:I600)</f>
        <v>0</v>
      </c>
      <c r="J598" s="308">
        <f>SUM(J599:J600)</f>
        <v>0</v>
      </c>
    </row>
    <row r="599" spans="1:14" x14ac:dyDescent="0.25">
      <c r="A599" s="785"/>
      <c r="B599" s="786"/>
      <c r="C599" s="309" t="s">
        <v>214</v>
      </c>
      <c r="D599" s="310"/>
      <c r="E599" s="326"/>
      <c r="F599" s="312"/>
      <c r="G599" s="325">
        <f>E599*(1+F599)</f>
        <v>0</v>
      </c>
      <c r="H599" s="312"/>
      <c r="I599" s="315">
        <f>D599*G599*H599</f>
        <v>0</v>
      </c>
      <c r="J599" s="315"/>
      <c r="L599" s="292">
        <v>6</v>
      </c>
      <c r="M599" s="292">
        <f>$L$559*100+L599+$M$5*10000</f>
        <v>41306</v>
      </c>
    </row>
    <row r="600" spans="1:14" x14ac:dyDescent="0.25">
      <c r="A600" s="785"/>
      <c r="B600" s="786"/>
      <c r="C600" s="316"/>
      <c r="D600" s="317"/>
      <c r="E600" s="311"/>
      <c r="F600" s="318"/>
      <c r="G600" s="313"/>
      <c r="H600" s="312"/>
      <c r="I600" s="314"/>
      <c r="J600" s="315"/>
    </row>
    <row r="601" spans="1:14" x14ac:dyDescent="0.25">
      <c r="A601" s="785"/>
      <c r="B601" s="786"/>
      <c r="C601" s="307" t="s">
        <v>215</v>
      </c>
      <c r="D601" s="322">
        <f>SUM(D602:D606)</f>
        <v>0</v>
      </c>
      <c r="E601" s="320"/>
      <c r="F601" s="321"/>
      <c r="G601" s="321"/>
      <c r="H601" s="321"/>
      <c r="I601" s="322">
        <f>SUM(I602:I606)</f>
        <v>0</v>
      </c>
      <c r="J601" s="322">
        <f>SUM(J602:J606)</f>
        <v>0</v>
      </c>
    </row>
    <row r="602" spans="1:14" ht="11.25" customHeight="1" x14ac:dyDescent="0.25">
      <c r="A602" s="785"/>
      <c r="B602" s="786"/>
      <c r="C602" s="309" t="s">
        <v>86</v>
      </c>
      <c r="D602" s="310"/>
      <c r="E602" s="164"/>
      <c r="F602" s="312"/>
      <c r="G602" s="325">
        <f>E602*(1+F602)</f>
        <v>0</v>
      </c>
      <c r="H602" s="312"/>
      <c r="I602" s="315">
        <f>D602*G602*H602</f>
        <v>0</v>
      </c>
      <c r="J602" s="315"/>
      <c r="L602" s="292">
        <v>1</v>
      </c>
      <c r="M602" s="292">
        <f>$L$559*100+L602+$M$5*10000</f>
        <v>41301</v>
      </c>
      <c r="N602" s="115">
        <f>$L$559*100+L602</f>
        <v>1301</v>
      </c>
    </row>
    <row r="603" spans="1:14" ht="11.25" customHeight="1" x14ac:dyDescent="0.25">
      <c r="A603" s="785"/>
      <c r="B603" s="786"/>
      <c r="C603" s="316" t="s">
        <v>369</v>
      </c>
      <c r="D603" s="310"/>
      <c r="E603" s="164"/>
      <c r="F603" s="318"/>
      <c r="G603" s="313">
        <f>E603*(1+F603)</f>
        <v>0</v>
      </c>
      <c r="H603" s="312"/>
      <c r="I603" s="314">
        <f>D603*G603*H603</f>
        <v>0</v>
      </c>
      <c r="J603" s="315"/>
      <c r="L603" s="292">
        <v>2</v>
      </c>
      <c r="M603" s="292">
        <f>$L$559*100+L603+$M$5*10000</f>
        <v>41302</v>
      </c>
      <c r="N603" s="115">
        <f>$L$559*100+L603</f>
        <v>1302</v>
      </c>
    </row>
    <row r="604" spans="1:14" ht="11.25" customHeight="1" x14ac:dyDescent="0.25">
      <c r="A604" s="785"/>
      <c r="B604" s="786"/>
      <c r="C604" s="316" t="s">
        <v>88</v>
      </c>
      <c r="D604" s="310"/>
      <c r="E604" s="164"/>
      <c r="F604" s="318"/>
      <c r="G604" s="313">
        <f>E604*(1+F604)</f>
        <v>0</v>
      </c>
      <c r="H604" s="312"/>
      <c r="I604" s="314">
        <f>D604*G604*H604</f>
        <v>0</v>
      </c>
      <c r="J604" s="315"/>
      <c r="L604" s="292">
        <v>3</v>
      </c>
      <c r="M604" s="292">
        <f>$L$559*100+L604+$M$5*10000</f>
        <v>41303</v>
      </c>
      <c r="N604" s="115">
        <f>$L$559*100+L604</f>
        <v>1303</v>
      </c>
    </row>
    <row r="605" spans="1:14" ht="11.25" customHeight="1" x14ac:dyDescent="0.25">
      <c r="A605" s="785"/>
      <c r="B605" s="786"/>
      <c r="C605" s="316" t="s">
        <v>89</v>
      </c>
      <c r="D605" s="310"/>
      <c r="E605" s="164"/>
      <c r="F605" s="323"/>
      <c r="G605" s="313">
        <f>E605*(1+F605)</f>
        <v>0</v>
      </c>
      <c r="H605" s="312"/>
      <c r="I605" s="314">
        <f>D605*G605*H605</f>
        <v>0</v>
      </c>
      <c r="J605" s="315"/>
      <c r="L605" s="292">
        <v>4</v>
      </c>
      <c r="M605" s="292">
        <f>$L$559*100+L605+$M$5*10000</f>
        <v>41304</v>
      </c>
      <c r="N605" s="115">
        <f>$L$559*100+L605</f>
        <v>1304</v>
      </c>
    </row>
    <row r="606" spans="1:14" ht="11.25" customHeight="1" x14ac:dyDescent="0.25">
      <c r="A606" s="785"/>
      <c r="B606" s="786"/>
      <c r="C606" s="316" t="s">
        <v>370</v>
      </c>
      <c r="D606" s="310"/>
      <c r="E606" s="164"/>
      <c r="F606" s="323"/>
      <c r="G606" s="313"/>
      <c r="H606" s="312"/>
      <c r="I606" s="314">
        <f>D606*G606*H606</f>
        <v>0</v>
      </c>
      <c r="J606" s="315"/>
      <c r="L606" s="292">
        <v>5</v>
      </c>
      <c r="M606" s="292">
        <f>$L$559*100+L606+$M$5*10000</f>
        <v>41305</v>
      </c>
      <c r="N606" s="115">
        <f>$L$559*100+L606</f>
        <v>1305</v>
      </c>
    </row>
    <row r="607" spans="1:14" x14ac:dyDescent="0.25">
      <c r="A607" s="785"/>
      <c r="B607" s="786"/>
      <c r="C607" s="307" t="s">
        <v>371</v>
      </c>
      <c r="D607" s="322">
        <f>D598+D601</f>
        <v>0</v>
      </c>
      <c r="E607" s="320"/>
      <c r="F607" s="321"/>
      <c r="G607" s="321"/>
      <c r="H607" s="321"/>
      <c r="I607" s="322">
        <f>I598+I601</f>
        <v>0</v>
      </c>
      <c r="J607" s="322">
        <f>J598+J601</f>
        <v>0</v>
      </c>
    </row>
    <row r="608" spans="1:14" ht="12" customHeight="1" x14ac:dyDescent="0.25">
      <c r="A608" s="785" t="s">
        <v>316</v>
      </c>
      <c r="B608" s="786" t="s">
        <v>68</v>
      </c>
      <c r="C608" s="307" t="s">
        <v>214</v>
      </c>
      <c r="D608" s="308">
        <f>SUM(D609:D610)</f>
        <v>0</v>
      </c>
      <c r="E608" s="308"/>
      <c r="F608" s="308"/>
      <c r="G608" s="308"/>
      <c r="H608" s="308"/>
      <c r="I608" s="308">
        <f>SUM(I609:I610)</f>
        <v>0</v>
      </c>
      <c r="J608" s="308">
        <f>SUM(J609:J610)</f>
        <v>0</v>
      </c>
    </row>
    <row r="609" spans="1:14" x14ac:dyDescent="0.25">
      <c r="A609" s="785"/>
      <c r="B609" s="786"/>
      <c r="C609" s="309" t="s">
        <v>214</v>
      </c>
      <c r="D609" s="310"/>
      <c r="E609" s="326"/>
      <c r="F609" s="312"/>
      <c r="G609" s="325">
        <f>E609*(1+F609)</f>
        <v>0</v>
      </c>
      <c r="H609" s="312"/>
      <c r="I609" s="315">
        <f>D609*G609*H609</f>
        <v>0</v>
      </c>
      <c r="J609" s="315"/>
      <c r="L609" s="292">
        <v>6</v>
      </c>
      <c r="M609" s="292">
        <f>$L$559*100+L609+$M$6*10000</f>
        <v>51306</v>
      </c>
    </row>
    <row r="610" spans="1:14" x14ac:dyDescent="0.25">
      <c r="A610" s="785"/>
      <c r="B610" s="786"/>
      <c r="C610" s="316"/>
      <c r="D610" s="317"/>
      <c r="E610" s="311"/>
      <c r="F610" s="318"/>
      <c r="G610" s="313"/>
      <c r="H610" s="312"/>
      <c r="I610" s="314"/>
      <c r="J610" s="315"/>
    </row>
    <row r="611" spans="1:14" x14ac:dyDescent="0.25">
      <c r="A611" s="785"/>
      <c r="B611" s="786"/>
      <c r="C611" s="307" t="s">
        <v>215</v>
      </c>
      <c r="D611" s="322">
        <f>SUM(D612:D616)</f>
        <v>0</v>
      </c>
      <c r="E611" s="320"/>
      <c r="F611" s="321"/>
      <c r="G611" s="321"/>
      <c r="H611" s="321"/>
      <c r="I611" s="322">
        <f>SUM(I612:I616)</f>
        <v>0</v>
      </c>
      <c r="J611" s="322">
        <f>SUM(J612:J616)</f>
        <v>0</v>
      </c>
    </row>
    <row r="612" spans="1:14" ht="12.75" customHeight="1" x14ac:dyDescent="0.25">
      <c r="A612" s="785"/>
      <c r="B612" s="786"/>
      <c r="C612" s="309" t="s">
        <v>86</v>
      </c>
      <c r="D612" s="310"/>
      <c r="E612" s="164"/>
      <c r="F612" s="312"/>
      <c r="G612" s="325">
        <f>E612*(1+F612)</f>
        <v>0</v>
      </c>
      <c r="H612" s="312"/>
      <c r="I612" s="315">
        <f>D612*G612*H612</f>
        <v>0</v>
      </c>
      <c r="J612" s="315"/>
      <c r="L612" s="292">
        <v>1</v>
      </c>
      <c r="M612" s="292">
        <f>$L$559*100+L612+$M$6*10000</f>
        <v>51301</v>
      </c>
      <c r="N612" s="115">
        <f>$L$559*100+L612</f>
        <v>1301</v>
      </c>
    </row>
    <row r="613" spans="1:14" x14ac:dyDescent="0.25">
      <c r="A613" s="785"/>
      <c r="B613" s="786"/>
      <c r="C613" s="316" t="s">
        <v>369</v>
      </c>
      <c r="D613" s="310"/>
      <c r="E613" s="164"/>
      <c r="F613" s="318"/>
      <c r="G613" s="313">
        <f>E613*(1+F613)</f>
        <v>0</v>
      </c>
      <c r="H613" s="312"/>
      <c r="I613" s="314">
        <f>D613*G613*H613</f>
        <v>0</v>
      </c>
      <c r="J613" s="315"/>
      <c r="L613" s="292">
        <v>2</v>
      </c>
      <c r="M613" s="292">
        <f>$L$559*100+L613+$M$6*10000</f>
        <v>51302</v>
      </c>
      <c r="N613" s="115">
        <f>$L$559*100+L613</f>
        <v>1302</v>
      </c>
    </row>
    <row r="614" spans="1:14" x14ac:dyDescent="0.25">
      <c r="A614" s="785"/>
      <c r="B614" s="786"/>
      <c r="C614" s="316" t="s">
        <v>88</v>
      </c>
      <c r="D614" s="310"/>
      <c r="E614" s="164"/>
      <c r="F614" s="318"/>
      <c r="G614" s="313">
        <f>E614*(1+F614)</f>
        <v>0</v>
      </c>
      <c r="H614" s="312"/>
      <c r="I614" s="314">
        <f>D614*G614*H614</f>
        <v>0</v>
      </c>
      <c r="J614" s="315"/>
      <c r="L614" s="292">
        <v>3</v>
      </c>
      <c r="M614" s="292">
        <f>$L$559*100+L614+$M$6*10000</f>
        <v>51303</v>
      </c>
      <c r="N614" s="115">
        <f>$L$559*100+L614</f>
        <v>1303</v>
      </c>
    </row>
    <row r="615" spans="1:14" x14ac:dyDescent="0.25">
      <c r="A615" s="785"/>
      <c r="B615" s="786"/>
      <c r="C615" s="316" t="s">
        <v>89</v>
      </c>
      <c r="D615" s="310"/>
      <c r="E615" s="164"/>
      <c r="F615" s="323"/>
      <c r="G615" s="313">
        <f>E615*(1+F615)</f>
        <v>0</v>
      </c>
      <c r="H615" s="312"/>
      <c r="I615" s="314">
        <f>D615*G615*H615</f>
        <v>0</v>
      </c>
      <c r="J615" s="315"/>
      <c r="L615" s="292">
        <v>4</v>
      </c>
      <c r="M615" s="292">
        <f>$L$559*100+L615+$M$6*10000</f>
        <v>51304</v>
      </c>
      <c r="N615" s="115">
        <f>$L$559*100+L615</f>
        <v>1304</v>
      </c>
    </row>
    <row r="616" spans="1:14" x14ac:dyDescent="0.25">
      <c r="A616" s="785"/>
      <c r="B616" s="786"/>
      <c r="C616" s="316" t="s">
        <v>370</v>
      </c>
      <c r="D616" s="310"/>
      <c r="E616" s="164"/>
      <c r="F616" s="323"/>
      <c r="G616" s="313"/>
      <c r="H616" s="312"/>
      <c r="I616" s="314">
        <f>D616*G616*H616</f>
        <v>0</v>
      </c>
      <c r="J616" s="315"/>
      <c r="L616" s="292">
        <v>5</v>
      </c>
      <c r="M616" s="292">
        <f>$L$559*100+L616+$M$6*10000</f>
        <v>51305</v>
      </c>
      <c r="N616" s="115">
        <f>$L$559*100+L616</f>
        <v>1305</v>
      </c>
    </row>
    <row r="617" spans="1:14" x14ac:dyDescent="0.25">
      <c r="A617" s="785"/>
      <c r="B617" s="786"/>
      <c r="C617" s="307" t="s">
        <v>371</v>
      </c>
      <c r="D617" s="322">
        <f>D608+D611</f>
        <v>0</v>
      </c>
      <c r="E617" s="320"/>
      <c r="F617" s="321"/>
      <c r="G617" s="321"/>
      <c r="H617" s="321"/>
      <c r="I617" s="322">
        <f>I608+I611</f>
        <v>0</v>
      </c>
      <c r="J617" s="322">
        <f>J608+J611</f>
        <v>0</v>
      </c>
    </row>
    <row r="618" spans="1:14" x14ac:dyDescent="0.25">
      <c r="A618" s="329" t="s">
        <v>91</v>
      </c>
      <c r="B618" s="330"/>
      <c r="C618" s="331"/>
      <c r="D618" s="319">
        <f>D577+D587+D597+D607+D617</f>
        <v>0</v>
      </c>
      <c r="E618" s="345"/>
      <c r="F618" s="346"/>
      <c r="G618" s="346"/>
      <c r="H618" s="346"/>
      <c r="I618" s="319">
        <f>I577+I587+I597+I607+I617</f>
        <v>0</v>
      </c>
      <c r="J618" s="349">
        <f>J577+J587+J597+J607+J617</f>
        <v>0</v>
      </c>
    </row>
    <row r="619" spans="1:14" x14ac:dyDescent="0.25">
      <c r="A619" s="292" t="s">
        <v>216</v>
      </c>
      <c r="D619" s="334"/>
      <c r="E619" s="334"/>
    </row>
    <row r="620" spans="1:14" x14ac:dyDescent="0.25">
      <c r="A620" s="774" t="s">
        <v>23</v>
      </c>
      <c r="B620" s="774"/>
      <c r="C620" s="775">
        <f>Presentación!$C$3</f>
        <v>1990</v>
      </c>
      <c r="D620" s="775"/>
      <c r="E620" s="775"/>
      <c r="F620" s="775"/>
      <c r="G620" s="775"/>
      <c r="H620" s="775"/>
      <c r="I620" s="775"/>
      <c r="J620" s="775"/>
    </row>
    <row r="621" spans="1:14" ht="12.75" customHeight="1" x14ac:dyDescent="0.25">
      <c r="A621" s="776" t="s">
        <v>24</v>
      </c>
      <c r="B621" s="776"/>
      <c r="C621" s="777" t="s">
        <v>101</v>
      </c>
      <c r="D621" s="777"/>
      <c r="E621" s="777"/>
      <c r="F621" s="777"/>
      <c r="G621" s="777"/>
      <c r="H621" s="777"/>
      <c r="I621" s="777"/>
      <c r="J621" s="777"/>
      <c r="L621" s="292">
        <v>6</v>
      </c>
      <c r="M621" s="292">
        <v>1</v>
      </c>
    </row>
    <row r="622" spans="1:14" ht="12.75" customHeight="1" x14ac:dyDescent="0.25">
      <c r="A622" s="776" t="s">
        <v>187</v>
      </c>
      <c r="B622" s="776"/>
      <c r="C622" s="778" t="s">
        <v>26</v>
      </c>
      <c r="D622" s="778"/>
      <c r="E622" s="778"/>
      <c r="F622" s="778"/>
      <c r="G622" s="778"/>
      <c r="H622" s="778"/>
      <c r="I622" s="778"/>
      <c r="J622" s="778"/>
      <c r="M622" s="292">
        <v>2</v>
      </c>
    </row>
    <row r="623" spans="1:14" ht="12.75" customHeight="1" x14ac:dyDescent="0.25">
      <c r="A623" s="776" t="s">
        <v>27</v>
      </c>
      <c r="B623" s="776"/>
      <c r="C623" s="778" t="s">
        <v>368</v>
      </c>
      <c r="D623" s="778"/>
      <c r="E623" s="778"/>
      <c r="F623" s="778"/>
      <c r="G623" s="778"/>
      <c r="H623" s="778"/>
      <c r="I623" s="778"/>
      <c r="J623" s="778"/>
      <c r="M623" s="292">
        <v>3</v>
      </c>
    </row>
    <row r="624" spans="1:14" ht="12.75" customHeight="1" x14ac:dyDescent="0.25">
      <c r="A624" s="776" t="s">
        <v>190</v>
      </c>
      <c r="B624" s="776"/>
      <c r="C624" s="778" t="s">
        <v>191</v>
      </c>
      <c r="D624" s="778"/>
      <c r="E624" s="778"/>
      <c r="F624" s="778"/>
      <c r="G624" s="778"/>
      <c r="H624" s="778"/>
      <c r="I624" s="778"/>
      <c r="J624" s="778"/>
      <c r="M624" s="292">
        <v>4</v>
      </c>
    </row>
    <row r="625" spans="1:14" ht="42" customHeight="1" x14ac:dyDescent="0.25">
      <c r="A625" s="779" t="s">
        <v>33</v>
      </c>
      <c r="B625" s="779"/>
      <c r="C625" s="295"/>
      <c r="D625" s="296" t="s">
        <v>35</v>
      </c>
      <c r="E625" s="780" t="s">
        <v>36</v>
      </c>
      <c r="F625" s="780"/>
      <c r="G625" s="780"/>
      <c r="H625" s="780" t="s">
        <v>35</v>
      </c>
      <c r="I625" s="780"/>
      <c r="J625" s="780"/>
      <c r="M625" s="292">
        <v>5</v>
      </c>
    </row>
    <row r="626" spans="1:14" ht="54.75" customHeight="1" x14ac:dyDescent="0.25">
      <c r="A626" s="781" t="s">
        <v>37</v>
      </c>
      <c r="B626" s="781"/>
      <c r="C626" s="782" t="s">
        <v>38</v>
      </c>
      <c r="D626" s="298" t="s">
        <v>192</v>
      </c>
      <c r="E626" s="299" t="s">
        <v>193</v>
      </c>
      <c r="F626" s="298" t="s">
        <v>194</v>
      </c>
      <c r="G626" s="298" t="s">
        <v>195</v>
      </c>
      <c r="H626" s="298" t="s">
        <v>43</v>
      </c>
      <c r="I626" s="299" t="s">
        <v>196</v>
      </c>
      <c r="J626" s="299" t="s">
        <v>196</v>
      </c>
    </row>
    <row r="627" spans="1:14" ht="23.25" customHeight="1" x14ac:dyDescent="0.25">
      <c r="A627" s="782" t="s">
        <v>197</v>
      </c>
      <c r="B627" s="782" t="s">
        <v>47</v>
      </c>
      <c r="C627" s="782"/>
      <c r="D627" s="298" t="s">
        <v>48</v>
      </c>
      <c r="E627" s="300" t="s">
        <v>198</v>
      </c>
      <c r="F627" s="298" t="s">
        <v>199</v>
      </c>
      <c r="G627" s="298" t="s">
        <v>200</v>
      </c>
      <c r="H627" s="298" t="s">
        <v>51</v>
      </c>
      <c r="I627" s="299" t="s">
        <v>201</v>
      </c>
      <c r="J627" s="299" t="s">
        <v>202</v>
      </c>
    </row>
    <row r="628" spans="1:14" ht="47.25" customHeight="1" x14ac:dyDescent="0.25">
      <c r="A628" s="782"/>
      <c r="B628" s="782"/>
      <c r="C628" s="782"/>
      <c r="D628" s="301" t="s">
        <v>54</v>
      </c>
      <c r="E628" s="301" t="s">
        <v>55</v>
      </c>
      <c r="F628" s="298" t="s">
        <v>203</v>
      </c>
      <c r="G628" s="302" t="s">
        <v>204</v>
      </c>
      <c r="H628" s="298" t="s">
        <v>205</v>
      </c>
      <c r="I628" s="303" t="s">
        <v>206</v>
      </c>
      <c r="J628" s="299" t="s">
        <v>207</v>
      </c>
    </row>
    <row r="629" spans="1:14" x14ac:dyDescent="0.25">
      <c r="A629" s="782"/>
      <c r="B629" s="782"/>
      <c r="C629" s="782"/>
      <c r="D629" s="304" t="s">
        <v>61</v>
      </c>
      <c r="E629" s="305" t="s">
        <v>208</v>
      </c>
      <c r="F629" s="305" t="s">
        <v>63</v>
      </c>
      <c r="G629" s="304" t="s">
        <v>209</v>
      </c>
      <c r="H629" s="304" t="s">
        <v>65</v>
      </c>
      <c r="I629" s="306" t="s">
        <v>210</v>
      </c>
      <c r="J629" s="306" t="s">
        <v>210</v>
      </c>
    </row>
    <row r="630" spans="1:14" ht="12.75" customHeight="1" x14ac:dyDescent="0.25">
      <c r="A630" s="783" t="s">
        <v>310</v>
      </c>
      <c r="B630" s="784" t="s">
        <v>68</v>
      </c>
      <c r="C630" s="307" t="s">
        <v>214</v>
      </c>
      <c r="D630" s="308">
        <f>SUM(D631:D632)</f>
        <v>0</v>
      </c>
      <c r="E630" s="308"/>
      <c r="F630" s="308"/>
      <c r="G630" s="308"/>
      <c r="H630" s="308"/>
      <c r="I630" s="308">
        <f>SUM(I631:I632)</f>
        <v>0</v>
      </c>
      <c r="J630" s="308">
        <f>SUM(J631:J632)</f>
        <v>0</v>
      </c>
    </row>
    <row r="631" spans="1:14" x14ac:dyDescent="0.25">
      <c r="A631" s="783"/>
      <c r="B631" s="784"/>
      <c r="C631" s="309" t="s">
        <v>214</v>
      </c>
      <c r="D631" s="310"/>
      <c r="E631" s="326"/>
      <c r="F631" s="312"/>
      <c r="G631" s="325">
        <f>E631*(1+F631)</f>
        <v>0</v>
      </c>
      <c r="H631" s="312"/>
      <c r="I631" s="315">
        <f>D631*G631*H631</f>
        <v>0</v>
      </c>
      <c r="J631" s="315"/>
      <c r="L631" s="292">
        <v>6</v>
      </c>
      <c r="M631" s="292">
        <f>$L$621*100+L631+$M$621*10000</f>
        <v>10606</v>
      </c>
    </row>
    <row r="632" spans="1:14" x14ac:dyDescent="0.25">
      <c r="A632" s="783"/>
      <c r="B632" s="784"/>
      <c r="C632" s="316"/>
      <c r="D632" s="317"/>
      <c r="E632" s="311"/>
      <c r="F632" s="318"/>
      <c r="G632" s="313"/>
      <c r="H632" s="312"/>
      <c r="I632" s="314"/>
      <c r="J632" s="315"/>
    </row>
    <row r="633" spans="1:14" x14ac:dyDescent="0.25">
      <c r="A633" s="783"/>
      <c r="B633" s="784"/>
      <c r="C633" s="307" t="s">
        <v>215</v>
      </c>
      <c r="D633" s="322">
        <f>SUM(D634:D638)</f>
        <v>0</v>
      </c>
      <c r="E633" s="320"/>
      <c r="F633" s="321"/>
      <c r="G633" s="321"/>
      <c r="H633" s="321"/>
      <c r="I633" s="322">
        <f>SUM(I634:I638)</f>
        <v>0</v>
      </c>
      <c r="J633" s="322">
        <f>SUM(J634:J638)</f>
        <v>0</v>
      </c>
    </row>
    <row r="634" spans="1:14" x14ac:dyDescent="0.25">
      <c r="A634" s="783"/>
      <c r="B634" s="784"/>
      <c r="C634" s="309" t="s">
        <v>86</v>
      </c>
      <c r="D634" s="310"/>
      <c r="E634" s="164"/>
      <c r="F634" s="312"/>
      <c r="G634" s="325">
        <f>E634*(1+F634)</f>
        <v>0</v>
      </c>
      <c r="H634" s="312"/>
      <c r="I634" s="315">
        <f>D634*G634*H634</f>
        <v>0</v>
      </c>
      <c r="J634" s="315"/>
      <c r="L634" s="292">
        <v>1</v>
      </c>
      <c r="M634" s="292">
        <f>$L$621*100+L634+$M$621*10000</f>
        <v>10601</v>
      </c>
      <c r="N634" s="115">
        <f>$L$621*100+L634</f>
        <v>601</v>
      </c>
    </row>
    <row r="635" spans="1:14" x14ac:dyDescent="0.25">
      <c r="A635" s="783"/>
      <c r="B635" s="784"/>
      <c r="C635" s="316" t="s">
        <v>369</v>
      </c>
      <c r="D635" s="310"/>
      <c r="E635" s="164"/>
      <c r="F635" s="318"/>
      <c r="G635" s="313">
        <f>E635*(1+F635)</f>
        <v>0</v>
      </c>
      <c r="H635" s="312"/>
      <c r="I635" s="314">
        <f>D635*G635*H635</f>
        <v>0</v>
      </c>
      <c r="J635" s="315"/>
      <c r="L635" s="292">
        <v>2</v>
      </c>
      <c r="M635" s="292">
        <f>$L$621*100+L635+$M$621*10000</f>
        <v>10602</v>
      </c>
      <c r="N635" s="115">
        <f>$L$621*100+L635</f>
        <v>602</v>
      </c>
    </row>
    <row r="636" spans="1:14" x14ac:dyDescent="0.25">
      <c r="A636" s="783"/>
      <c r="B636" s="784"/>
      <c r="C636" s="316" t="s">
        <v>88</v>
      </c>
      <c r="D636" s="310"/>
      <c r="E636" s="164"/>
      <c r="F636" s="318"/>
      <c r="G636" s="313">
        <f>E636*(1+F636)</f>
        <v>0</v>
      </c>
      <c r="H636" s="312"/>
      <c r="I636" s="314">
        <f>D636*G636*H636</f>
        <v>0</v>
      </c>
      <c r="J636" s="315"/>
      <c r="L636" s="292">
        <v>3</v>
      </c>
      <c r="M636" s="292">
        <f>$L$621*100+L636+$M$621*10000</f>
        <v>10603</v>
      </c>
      <c r="N636" s="115">
        <f>$L$621*100+L636</f>
        <v>603</v>
      </c>
    </row>
    <row r="637" spans="1:14" x14ac:dyDescent="0.25">
      <c r="A637" s="783"/>
      <c r="B637" s="784"/>
      <c r="C637" s="316" t="s">
        <v>89</v>
      </c>
      <c r="D637" s="310"/>
      <c r="E637" s="164"/>
      <c r="F637" s="323"/>
      <c r="G637" s="313">
        <f>E637*(1+F637)</f>
        <v>0</v>
      </c>
      <c r="H637" s="312"/>
      <c r="I637" s="314">
        <f>D637*G637*H637</f>
        <v>0</v>
      </c>
      <c r="J637" s="315"/>
      <c r="L637" s="292">
        <v>4</v>
      </c>
      <c r="M637" s="292">
        <f>$L$621*100+L637+$M$621*10000</f>
        <v>10604</v>
      </c>
      <c r="N637" s="115">
        <f>$L$621*100+L637</f>
        <v>604</v>
      </c>
    </row>
    <row r="638" spans="1:14" x14ac:dyDescent="0.25">
      <c r="A638" s="783"/>
      <c r="B638" s="784"/>
      <c r="C638" s="316" t="s">
        <v>370</v>
      </c>
      <c r="D638" s="310"/>
      <c r="E638" s="164"/>
      <c r="F638" s="323"/>
      <c r="G638" s="313"/>
      <c r="H638" s="312"/>
      <c r="I638" s="314">
        <f>D638*G638*H638</f>
        <v>0</v>
      </c>
      <c r="J638" s="315"/>
      <c r="L638" s="292">
        <v>5</v>
      </c>
      <c r="M638" s="292">
        <f>$L$621*100+L638+$M$621*10000</f>
        <v>10605</v>
      </c>
      <c r="N638" s="115">
        <f>$L$621*100+L638</f>
        <v>605</v>
      </c>
    </row>
    <row r="639" spans="1:14" x14ac:dyDescent="0.25">
      <c r="A639" s="783"/>
      <c r="B639" s="784"/>
      <c r="C639" s="307" t="s">
        <v>371</v>
      </c>
      <c r="D639" s="322">
        <f>D630+D633</f>
        <v>0</v>
      </c>
      <c r="E639" s="320"/>
      <c r="F639" s="321"/>
      <c r="G639" s="321"/>
      <c r="H639" s="321"/>
      <c r="I639" s="322">
        <f>I630+I633</f>
        <v>0</v>
      </c>
      <c r="J639" s="322">
        <f>J630+J633</f>
        <v>0</v>
      </c>
    </row>
    <row r="640" spans="1:14" ht="12" customHeight="1" x14ac:dyDescent="0.25">
      <c r="A640" s="785" t="s">
        <v>313</v>
      </c>
      <c r="B640" s="786" t="s">
        <v>68</v>
      </c>
      <c r="C640" s="307" t="s">
        <v>214</v>
      </c>
      <c r="D640" s="308">
        <f>SUM(D641:D642)</f>
        <v>0</v>
      </c>
      <c r="E640" s="308"/>
      <c r="F640" s="308"/>
      <c r="G640" s="308"/>
      <c r="H640" s="308"/>
      <c r="I640" s="308">
        <f>SUM(I641:I642)</f>
        <v>0</v>
      </c>
      <c r="J640" s="308">
        <f>SUM(J641:J642)</f>
        <v>0</v>
      </c>
    </row>
    <row r="641" spans="1:14" x14ac:dyDescent="0.25">
      <c r="A641" s="785"/>
      <c r="B641" s="786"/>
      <c r="C641" s="309" t="s">
        <v>214</v>
      </c>
      <c r="D641" s="310"/>
      <c r="E641" s="326"/>
      <c r="F641" s="312"/>
      <c r="G641" s="325">
        <f>E641*(1+F641)</f>
        <v>0</v>
      </c>
      <c r="H641" s="312"/>
      <c r="I641" s="315">
        <f>D641*G641*H641</f>
        <v>0</v>
      </c>
      <c r="J641" s="315"/>
      <c r="L641" s="292">
        <v>6</v>
      </c>
      <c r="M641" s="292">
        <f>$L$621*100+L641+$M$3*10000</f>
        <v>20606</v>
      </c>
    </row>
    <row r="642" spans="1:14" x14ac:dyDescent="0.25">
      <c r="A642" s="785"/>
      <c r="B642" s="786"/>
      <c r="C642" s="316"/>
      <c r="D642" s="317"/>
      <c r="E642" s="311"/>
      <c r="F642" s="318"/>
      <c r="G642" s="313"/>
      <c r="H642" s="312"/>
      <c r="I642" s="314"/>
      <c r="J642" s="315"/>
    </row>
    <row r="643" spans="1:14" x14ac:dyDescent="0.25">
      <c r="A643" s="785"/>
      <c r="B643" s="786"/>
      <c r="C643" s="307" t="s">
        <v>215</v>
      </c>
      <c r="D643" s="319">
        <f>SUM(D644:D648)</f>
        <v>0</v>
      </c>
      <c r="E643" s="320"/>
      <c r="F643" s="321"/>
      <c r="G643" s="321"/>
      <c r="H643" s="321"/>
      <c r="I643" s="322">
        <f>SUM(I644:I648)</f>
        <v>0</v>
      </c>
      <c r="J643" s="322">
        <f>SUM(J644:J648)</f>
        <v>0</v>
      </c>
    </row>
    <row r="644" spans="1:14" x14ac:dyDescent="0.25">
      <c r="A644" s="785"/>
      <c r="B644" s="786"/>
      <c r="C644" s="309" t="s">
        <v>86</v>
      </c>
      <c r="D644" s="310"/>
      <c r="E644" s="164"/>
      <c r="F644" s="312"/>
      <c r="G644" s="325">
        <f>E644*(1+F644)</f>
        <v>0</v>
      </c>
      <c r="H644" s="312"/>
      <c r="I644" s="315">
        <f>D644*G644*H644</f>
        <v>0</v>
      </c>
      <c r="J644" s="315"/>
      <c r="L644" s="292">
        <v>1</v>
      </c>
      <c r="M644" s="292">
        <f>$L$621*100+L644+$M$3*10000</f>
        <v>20601</v>
      </c>
      <c r="N644" s="115">
        <f>$L$621*100+L644</f>
        <v>601</v>
      </c>
    </row>
    <row r="645" spans="1:14" x14ac:dyDescent="0.25">
      <c r="A645" s="785"/>
      <c r="B645" s="786"/>
      <c r="C645" s="316" t="s">
        <v>369</v>
      </c>
      <c r="D645" s="310"/>
      <c r="E645" s="164"/>
      <c r="F645" s="318"/>
      <c r="G645" s="313">
        <f>E645*(1+F645)</f>
        <v>0</v>
      </c>
      <c r="H645" s="312"/>
      <c r="I645" s="314">
        <f>D645*G645*H645</f>
        <v>0</v>
      </c>
      <c r="J645" s="315"/>
      <c r="L645" s="292">
        <v>2</v>
      </c>
      <c r="M645" s="292">
        <f>$L$621*100+L645+$M$3*10000</f>
        <v>20602</v>
      </c>
      <c r="N645" s="115">
        <f>$L$621*100+L645</f>
        <v>602</v>
      </c>
    </row>
    <row r="646" spans="1:14" x14ac:dyDescent="0.25">
      <c r="A646" s="785"/>
      <c r="B646" s="786"/>
      <c r="C646" s="316" t="s">
        <v>88</v>
      </c>
      <c r="D646" s="310"/>
      <c r="E646" s="164"/>
      <c r="F646" s="318"/>
      <c r="G646" s="313">
        <f>E646*(1+F646)</f>
        <v>0</v>
      </c>
      <c r="H646" s="312"/>
      <c r="I646" s="314">
        <f>D646*G646*H646</f>
        <v>0</v>
      </c>
      <c r="J646" s="315"/>
      <c r="L646" s="292">
        <v>3</v>
      </c>
      <c r="M646" s="292">
        <f>$L$621*100+L646+$M$3*10000</f>
        <v>20603</v>
      </c>
      <c r="N646" s="115">
        <f>$L$621*100+L646</f>
        <v>603</v>
      </c>
    </row>
    <row r="647" spans="1:14" x14ac:dyDescent="0.25">
      <c r="A647" s="785"/>
      <c r="B647" s="786"/>
      <c r="C647" s="316" t="s">
        <v>89</v>
      </c>
      <c r="D647" s="310"/>
      <c r="E647" s="164"/>
      <c r="F647" s="323"/>
      <c r="G647" s="313">
        <f>E647*(1+F647)</f>
        <v>0</v>
      </c>
      <c r="H647" s="312"/>
      <c r="I647" s="314">
        <f>D647*G647*H647</f>
        <v>0</v>
      </c>
      <c r="J647" s="315"/>
      <c r="L647" s="292">
        <v>4</v>
      </c>
      <c r="M647" s="292">
        <f>$L$621*100+L647+$M$3*10000</f>
        <v>20604</v>
      </c>
      <c r="N647" s="115">
        <f>$L$621*100+L647</f>
        <v>604</v>
      </c>
    </row>
    <row r="648" spans="1:14" x14ac:dyDescent="0.25">
      <c r="A648" s="785"/>
      <c r="B648" s="786"/>
      <c r="C648" s="316" t="s">
        <v>370</v>
      </c>
      <c r="D648" s="310"/>
      <c r="E648" s="164"/>
      <c r="F648" s="323"/>
      <c r="G648" s="313"/>
      <c r="H648" s="312"/>
      <c r="I648" s="314">
        <f>D648*G648*H648</f>
        <v>0</v>
      </c>
      <c r="J648" s="315"/>
      <c r="L648" s="292">
        <v>5</v>
      </c>
      <c r="M648" s="292">
        <f>$L$621*100+L648+$M$3*10000</f>
        <v>20605</v>
      </c>
      <c r="N648" s="115">
        <f>$L$621*100+L648</f>
        <v>605</v>
      </c>
    </row>
    <row r="649" spans="1:14" x14ac:dyDescent="0.25">
      <c r="A649" s="785"/>
      <c r="B649" s="786"/>
      <c r="C649" s="307" t="s">
        <v>371</v>
      </c>
      <c r="D649" s="319">
        <f>D640+D643</f>
        <v>0</v>
      </c>
      <c r="E649" s="320"/>
      <c r="F649" s="321"/>
      <c r="G649" s="321"/>
      <c r="H649" s="321"/>
      <c r="I649" s="322">
        <f>I640+I643</f>
        <v>0</v>
      </c>
      <c r="J649" s="322">
        <f>J640+J643</f>
        <v>0</v>
      </c>
    </row>
    <row r="650" spans="1:14" ht="12" customHeight="1" x14ac:dyDescent="0.25">
      <c r="A650" s="785" t="s">
        <v>314</v>
      </c>
      <c r="B650" s="786" t="s">
        <v>68</v>
      </c>
      <c r="C650" s="307" t="s">
        <v>214</v>
      </c>
      <c r="D650" s="308">
        <f>SUM(D651:D652)</f>
        <v>0</v>
      </c>
      <c r="E650" s="308"/>
      <c r="F650" s="308"/>
      <c r="G650" s="308"/>
      <c r="H650" s="308"/>
      <c r="I650" s="308">
        <f>SUM(I651:I652)</f>
        <v>0</v>
      </c>
      <c r="J650" s="308">
        <f>SUM(J651:J652)</f>
        <v>0</v>
      </c>
    </row>
    <row r="651" spans="1:14" x14ac:dyDescent="0.25">
      <c r="A651" s="785"/>
      <c r="B651" s="786"/>
      <c r="C651" s="309" t="s">
        <v>214</v>
      </c>
      <c r="D651" s="310"/>
      <c r="E651" s="326"/>
      <c r="F651" s="312"/>
      <c r="G651" s="325">
        <f>E651*(1+F651)</f>
        <v>0</v>
      </c>
      <c r="H651" s="312"/>
      <c r="I651" s="315">
        <f>D651*G651*H651</f>
        <v>0</v>
      </c>
      <c r="J651" s="315"/>
      <c r="L651" s="292">
        <v>6</v>
      </c>
      <c r="M651" s="292">
        <f>$L$621*100+L651+$M$4*10000</f>
        <v>30606</v>
      </c>
    </row>
    <row r="652" spans="1:14" x14ac:dyDescent="0.25">
      <c r="A652" s="785"/>
      <c r="B652" s="786"/>
      <c r="C652" s="316"/>
      <c r="D652" s="317"/>
      <c r="E652" s="311"/>
      <c r="F652" s="318"/>
      <c r="G652" s="313"/>
      <c r="H652" s="312"/>
      <c r="I652" s="314"/>
      <c r="J652" s="315"/>
    </row>
    <row r="653" spans="1:14" x14ac:dyDescent="0.25">
      <c r="A653" s="785"/>
      <c r="B653" s="786"/>
      <c r="C653" s="307" t="s">
        <v>215</v>
      </c>
      <c r="D653" s="322">
        <f>SUM(D654:D658)</f>
        <v>0</v>
      </c>
      <c r="E653" s="320"/>
      <c r="F653" s="321"/>
      <c r="G653" s="321"/>
      <c r="H653" s="321"/>
      <c r="I653" s="322">
        <f>SUM(I654:I658)</f>
        <v>0</v>
      </c>
      <c r="J653" s="322">
        <f>SUM(J654:J658)</f>
        <v>0</v>
      </c>
    </row>
    <row r="654" spans="1:14" x14ac:dyDescent="0.25">
      <c r="A654" s="785"/>
      <c r="B654" s="786"/>
      <c r="C654" s="309" t="s">
        <v>86</v>
      </c>
      <c r="D654" s="310"/>
      <c r="E654" s="164"/>
      <c r="F654" s="312"/>
      <c r="G654" s="325">
        <f>E654*(1+F654)</f>
        <v>0</v>
      </c>
      <c r="H654" s="312"/>
      <c r="I654" s="315">
        <f>D654*G654*H654</f>
        <v>0</v>
      </c>
      <c r="J654" s="315"/>
      <c r="L654" s="292">
        <v>1</v>
      </c>
      <c r="M654" s="292">
        <f>$L$621*100+L654+$M$4*10000</f>
        <v>30601</v>
      </c>
      <c r="N654" s="115">
        <f>$L$621*100+L654</f>
        <v>601</v>
      </c>
    </row>
    <row r="655" spans="1:14" x14ac:dyDescent="0.25">
      <c r="A655" s="785"/>
      <c r="B655" s="786"/>
      <c r="C655" s="316" t="s">
        <v>369</v>
      </c>
      <c r="D655" s="310"/>
      <c r="E655" s="164"/>
      <c r="F655" s="318"/>
      <c r="G655" s="313">
        <f>E655*(1+F655)</f>
        <v>0</v>
      </c>
      <c r="H655" s="312"/>
      <c r="I655" s="314">
        <f>D655*G655*H655</f>
        <v>0</v>
      </c>
      <c r="J655" s="315"/>
      <c r="L655" s="292">
        <v>2</v>
      </c>
      <c r="M655" s="292">
        <f>$L$621*100+L655+$M$4*10000</f>
        <v>30602</v>
      </c>
      <c r="N655" s="115">
        <f>$L$621*100+L655</f>
        <v>602</v>
      </c>
    </row>
    <row r="656" spans="1:14" x14ac:dyDescent="0.25">
      <c r="A656" s="785"/>
      <c r="B656" s="786"/>
      <c r="C656" s="316" t="s">
        <v>88</v>
      </c>
      <c r="D656" s="310"/>
      <c r="E656" s="164"/>
      <c r="F656" s="318"/>
      <c r="G656" s="313">
        <f>E656*(1+F656)</f>
        <v>0</v>
      </c>
      <c r="H656" s="312"/>
      <c r="I656" s="314">
        <f>D656*G656*H656</f>
        <v>0</v>
      </c>
      <c r="J656" s="315"/>
      <c r="L656" s="292">
        <v>3</v>
      </c>
      <c r="M656" s="292">
        <f>$L$621*100+L656+$M$4*10000</f>
        <v>30603</v>
      </c>
      <c r="N656" s="115">
        <f>$L$621*100+L656</f>
        <v>603</v>
      </c>
    </row>
    <row r="657" spans="1:14" x14ac:dyDescent="0.25">
      <c r="A657" s="785"/>
      <c r="B657" s="786"/>
      <c r="C657" s="316" t="s">
        <v>89</v>
      </c>
      <c r="D657" s="310"/>
      <c r="E657" s="164"/>
      <c r="F657" s="323"/>
      <c r="G657" s="313">
        <f>E657*(1+F657)</f>
        <v>0</v>
      </c>
      <c r="H657" s="312"/>
      <c r="I657" s="314">
        <f>D657*G657*H657</f>
        <v>0</v>
      </c>
      <c r="J657" s="315"/>
      <c r="L657" s="292">
        <v>4</v>
      </c>
      <c r="M657" s="292">
        <f>$L$621*100+L657+$M$4*10000</f>
        <v>30604</v>
      </c>
      <c r="N657" s="115">
        <f>$L$621*100+L657</f>
        <v>604</v>
      </c>
    </row>
    <row r="658" spans="1:14" x14ac:dyDescent="0.25">
      <c r="A658" s="785"/>
      <c r="B658" s="786"/>
      <c r="C658" s="316" t="s">
        <v>370</v>
      </c>
      <c r="D658" s="310"/>
      <c r="E658" s="164"/>
      <c r="F658" s="323"/>
      <c r="G658" s="313"/>
      <c r="H658" s="312"/>
      <c r="I658" s="314">
        <f>D658*G658*H658</f>
        <v>0</v>
      </c>
      <c r="J658" s="315"/>
      <c r="L658" s="292">
        <v>5</v>
      </c>
      <c r="M658" s="292">
        <f>$L$621*100+L658+$M$4*10000</f>
        <v>30605</v>
      </c>
      <c r="N658" s="115">
        <f>$L$621*100+L658</f>
        <v>605</v>
      </c>
    </row>
    <row r="659" spans="1:14" x14ac:dyDescent="0.25">
      <c r="A659" s="785"/>
      <c r="B659" s="786"/>
      <c r="C659" s="307" t="s">
        <v>371</v>
      </c>
      <c r="D659" s="322">
        <f>D650+D653</f>
        <v>0</v>
      </c>
      <c r="E659" s="320"/>
      <c r="F659" s="321"/>
      <c r="G659" s="321"/>
      <c r="H659" s="321"/>
      <c r="I659" s="322">
        <f>I650+I653</f>
        <v>0</v>
      </c>
      <c r="J659" s="322"/>
    </row>
    <row r="660" spans="1:14" ht="12" customHeight="1" x14ac:dyDescent="0.25">
      <c r="A660" s="785" t="s">
        <v>315</v>
      </c>
      <c r="B660" s="786" t="s">
        <v>68</v>
      </c>
      <c r="C660" s="307" t="s">
        <v>214</v>
      </c>
      <c r="D660" s="308">
        <f>SUM(D661:D662)</f>
        <v>0</v>
      </c>
      <c r="E660" s="308"/>
      <c r="F660" s="308"/>
      <c r="G660" s="308"/>
      <c r="H660" s="308"/>
      <c r="I660" s="308">
        <f>SUM(I661:I662)</f>
        <v>0</v>
      </c>
      <c r="J660" s="308">
        <f>SUM(J661:J662)</f>
        <v>0</v>
      </c>
    </row>
    <row r="661" spans="1:14" x14ac:dyDescent="0.25">
      <c r="A661" s="785"/>
      <c r="B661" s="786"/>
      <c r="C661" s="309" t="s">
        <v>214</v>
      </c>
      <c r="D661" s="310"/>
      <c r="E661" s="326"/>
      <c r="F661" s="312"/>
      <c r="G661" s="325">
        <f>E661*(1+F661)</f>
        <v>0</v>
      </c>
      <c r="H661" s="312"/>
      <c r="I661" s="315">
        <f>D661*G661*H661</f>
        <v>0</v>
      </c>
      <c r="J661" s="315"/>
      <c r="L661" s="292">
        <v>6</v>
      </c>
      <c r="M661" s="292">
        <f>$L$621*100+L661+$M$5*10000</f>
        <v>40606</v>
      </c>
    </row>
    <row r="662" spans="1:14" x14ac:dyDescent="0.25">
      <c r="A662" s="785"/>
      <c r="B662" s="786"/>
      <c r="C662" s="316"/>
      <c r="D662" s="317"/>
      <c r="E662" s="311"/>
      <c r="F662" s="318"/>
      <c r="G662" s="313"/>
      <c r="H662" s="312"/>
      <c r="I662" s="314"/>
      <c r="J662" s="315"/>
    </row>
    <row r="663" spans="1:14" x14ac:dyDescent="0.25">
      <c r="A663" s="785"/>
      <c r="B663" s="786"/>
      <c r="C663" s="307" t="s">
        <v>215</v>
      </c>
      <c r="D663" s="322">
        <f>SUM(D664:D668)</f>
        <v>0</v>
      </c>
      <c r="E663" s="320"/>
      <c r="F663" s="321"/>
      <c r="G663" s="321"/>
      <c r="H663" s="321"/>
      <c r="I663" s="322">
        <f>SUM(I664:I668)</f>
        <v>0</v>
      </c>
      <c r="J663" s="322">
        <f>SUM(J664:J668)</f>
        <v>0</v>
      </c>
    </row>
    <row r="664" spans="1:14" x14ac:dyDescent="0.25">
      <c r="A664" s="785"/>
      <c r="B664" s="786"/>
      <c r="C664" s="309" t="s">
        <v>86</v>
      </c>
      <c r="D664" s="310"/>
      <c r="E664" s="164"/>
      <c r="F664" s="312"/>
      <c r="G664" s="325">
        <f>E664*(1+F664)</f>
        <v>0</v>
      </c>
      <c r="H664" s="312"/>
      <c r="I664" s="315">
        <f>D664*G664*H664</f>
        <v>0</v>
      </c>
      <c r="J664" s="315"/>
      <c r="L664" s="292">
        <v>1</v>
      </c>
      <c r="M664" s="292">
        <f>$L$621*100+L664+$M$5*10000</f>
        <v>40601</v>
      </c>
      <c r="N664" s="115">
        <f>$L$621*100+L664</f>
        <v>601</v>
      </c>
    </row>
    <row r="665" spans="1:14" x14ac:dyDescent="0.25">
      <c r="A665" s="785"/>
      <c r="B665" s="786"/>
      <c r="C665" s="316" t="s">
        <v>369</v>
      </c>
      <c r="D665" s="310"/>
      <c r="E665" s="164"/>
      <c r="F665" s="318"/>
      <c r="G665" s="313">
        <f>E665*(1+F665)</f>
        <v>0</v>
      </c>
      <c r="H665" s="312"/>
      <c r="I665" s="314">
        <f>D665*G665*H665</f>
        <v>0</v>
      </c>
      <c r="J665" s="315"/>
      <c r="L665" s="292">
        <v>2</v>
      </c>
      <c r="M665" s="292">
        <f>$L$621*100+L665+$M$5*10000</f>
        <v>40602</v>
      </c>
      <c r="N665" s="115">
        <f>$L$621*100+L665</f>
        <v>602</v>
      </c>
    </row>
    <row r="666" spans="1:14" x14ac:dyDescent="0.25">
      <c r="A666" s="785"/>
      <c r="B666" s="786"/>
      <c r="C666" s="316" t="s">
        <v>88</v>
      </c>
      <c r="D666" s="310"/>
      <c r="E666" s="164"/>
      <c r="F666" s="318"/>
      <c r="G666" s="313">
        <f>E666*(1+F666)</f>
        <v>0</v>
      </c>
      <c r="H666" s="312"/>
      <c r="I666" s="314">
        <f>D666*G666*H666</f>
        <v>0</v>
      </c>
      <c r="J666" s="315"/>
      <c r="L666" s="292">
        <v>3</v>
      </c>
      <c r="M666" s="292">
        <f>$L$621*100+L666+$M$5*10000</f>
        <v>40603</v>
      </c>
      <c r="N666" s="115">
        <f>$L$621*100+L666</f>
        <v>603</v>
      </c>
    </row>
    <row r="667" spans="1:14" x14ac:dyDescent="0.25">
      <c r="A667" s="785"/>
      <c r="B667" s="786"/>
      <c r="C667" s="316" t="s">
        <v>89</v>
      </c>
      <c r="D667" s="310"/>
      <c r="E667" s="164"/>
      <c r="F667" s="323"/>
      <c r="G667" s="313">
        <f>E667*(1+F667)</f>
        <v>0</v>
      </c>
      <c r="H667" s="312"/>
      <c r="I667" s="314">
        <f>D667*G667*H667</f>
        <v>0</v>
      </c>
      <c r="J667" s="315"/>
      <c r="L667" s="292">
        <v>4</v>
      </c>
      <c r="M667" s="292">
        <f>$L$621*100+L667+$M$5*10000</f>
        <v>40604</v>
      </c>
      <c r="N667" s="115">
        <f>$L$621*100+L667</f>
        <v>604</v>
      </c>
    </row>
    <row r="668" spans="1:14" x14ac:dyDescent="0.25">
      <c r="A668" s="785"/>
      <c r="B668" s="786"/>
      <c r="C668" s="316" t="s">
        <v>370</v>
      </c>
      <c r="D668" s="310"/>
      <c r="E668" s="164"/>
      <c r="F668" s="323"/>
      <c r="G668" s="313"/>
      <c r="H668" s="312"/>
      <c r="I668" s="314">
        <f>D668*G668*H668</f>
        <v>0</v>
      </c>
      <c r="J668" s="315"/>
      <c r="L668" s="292">
        <v>5</v>
      </c>
      <c r="M668" s="292">
        <f>$L$621*100+L668+$M$5*10000</f>
        <v>40605</v>
      </c>
      <c r="N668" s="115">
        <f>$L$621*100+L668</f>
        <v>605</v>
      </c>
    </row>
    <row r="669" spans="1:14" x14ac:dyDescent="0.25">
      <c r="A669" s="785"/>
      <c r="B669" s="786"/>
      <c r="C669" s="307" t="s">
        <v>371</v>
      </c>
      <c r="D669" s="322">
        <f>D660+D663</f>
        <v>0</v>
      </c>
      <c r="E669" s="320"/>
      <c r="F669" s="321"/>
      <c r="G669" s="321"/>
      <c r="H669" s="321"/>
      <c r="I669" s="322">
        <f>I660+I663</f>
        <v>0</v>
      </c>
      <c r="J669" s="322">
        <f>J660+J663</f>
        <v>0</v>
      </c>
    </row>
    <row r="670" spans="1:14" ht="12" customHeight="1" x14ac:dyDescent="0.25">
      <c r="A670" s="785" t="s">
        <v>316</v>
      </c>
      <c r="B670" s="786" t="s">
        <v>68</v>
      </c>
      <c r="C670" s="307" t="s">
        <v>214</v>
      </c>
      <c r="D670" s="308">
        <f>SUM(D671:D672)</f>
        <v>0</v>
      </c>
      <c r="E670" s="308"/>
      <c r="F670" s="308"/>
      <c r="G670" s="308"/>
      <c r="H670" s="308"/>
      <c r="I670" s="308">
        <f>SUM(I671:I672)</f>
        <v>0</v>
      </c>
      <c r="J670" s="308">
        <f>SUM(J671:J672)</f>
        <v>0</v>
      </c>
    </row>
    <row r="671" spans="1:14" x14ac:dyDescent="0.25">
      <c r="A671" s="785"/>
      <c r="B671" s="786"/>
      <c r="C671" s="309" t="s">
        <v>214</v>
      </c>
      <c r="D671" s="310"/>
      <c r="E671" s="326"/>
      <c r="F671" s="312"/>
      <c r="G671" s="325">
        <f>E671*(1+F671)</f>
        <v>0</v>
      </c>
      <c r="H671" s="312"/>
      <c r="I671" s="315">
        <f>D671*G671*H671</f>
        <v>0</v>
      </c>
      <c r="J671" s="315"/>
      <c r="L671" s="292">
        <v>6</v>
      </c>
      <c r="M671" s="292">
        <f>$L$621*100+L671+$M$6*10000</f>
        <v>50606</v>
      </c>
    </row>
    <row r="672" spans="1:14" x14ac:dyDescent="0.25">
      <c r="A672" s="785"/>
      <c r="B672" s="786"/>
      <c r="C672" s="316"/>
      <c r="D672" s="317"/>
      <c r="E672" s="311"/>
      <c r="F672" s="318"/>
      <c r="G672" s="313"/>
      <c r="H672" s="312"/>
      <c r="I672" s="314"/>
      <c r="J672" s="315"/>
    </row>
    <row r="673" spans="1:14" x14ac:dyDescent="0.25">
      <c r="A673" s="785"/>
      <c r="B673" s="786"/>
      <c r="C673" s="307" t="s">
        <v>215</v>
      </c>
      <c r="D673" s="322">
        <f>SUM(D674:D678)</f>
        <v>0</v>
      </c>
      <c r="E673" s="320"/>
      <c r="F673" s="321"/>
      <c r="G673" s="321"/>
      <c r="H673" s="321"/>
      <c r="I673" s="322">
        <f>SUM(I674:I678)</f>
        <v>0</v>
      </c>
      <c r="J673" s="322">
        <f>SUM(J674:J678)</f>
        <v>0</v>
      </c>
    </row>
    <row r="674" spans="1:14" ht="12.75" customHeight="1" x14ac:dyDescent="0.25">
      <c r="A674" s="785"/>
      <c r="B674" s="786"/>
      <c r="C674" s="309" t="s">
        <v>86</v>
      </c>
      <c r="D674" s="310"/>
      <c r="E674" s="164"/>
      <c r="F674" s="312"/>
      <c r="G674" s="325">
        <f>E674*(1+F674)</f>
        <v>0</v>
      </c>
      <c r="H674" s="312"/>
      <c r="I674" s="315">
        <f>D674*G674*H674</f>
        <v>0</v>
      </c>
      <c r="J674" s="315"/>
      <c r="L674" s="292">
        <v>1</v>
      </c>
      <c r="M674" s="292">
        <f>$L$621*100+L674+$M$6*10000</f>
        <v>50601</v>
      </c>
      <c r="N674" s="115">
        <f>$L$621*100+L674</f>
        <v>601</v>
      </c>
    </row>
    <row r="675" spans="1:14" x14ac:dyDescent="0.25">
      <c r="A675" s="785"/>
      <c r="B675" s="786"/>
      <c r="C675" s="316" t="s">
        <v>369</v>
      </c>
      <c r="D675" s="310"/>
      <c r="E675" s="164"/>
      <c r="F675" s="318"/>
      <c r="G675" s="313">
        <f>E675*(1+F675)</f>
        <v>0</v>
      </c>
      <c r="H675" s="312"/>
      <c r="I675" s="314">
        <f>D675*G675*H675</f>
        <v>0</v>
      </c>
      <c r="J675" s="315"/>
      <c r="L675" s="292">
        <v>2</v>
      </c>
      <c r="M675" s="292">
        <f>$L$621*100+L675+$M$6*10000</f>
        <v>50602</v>
      </c>
      <c r="N675" s="115">
        <f>$L$621*100+L675</f>
        <v>602</v>
      </c>
    </row>
    <row r="676" spans="1:14" x14ac:dyDescent="0.25">
      <c r="A676" s="785"/>
      <c r="B676" s="786"/>
      <c r="C676" s="316" t="s">
        <v>88</v>
      </c>
      <c r="D676" s="310"/>
      <c r="E676" s="164"/>
      <c r="F676" s="318"/>
      <c r="G676" s="313">
        <f>E676*(1+F676)</f>
        <v>0</v>
      </c>
      <c r="H676" s="312"/>
      <c r="I676" s="314">
        <f>D676*G676*H676</f>
        <v>0</v>
      </c>
      <c r="J676" s="315"/>
      <c r="L676" s="292">
        <v>3</v>
      </c>
      <c r="M676" s="292">
        <f>$L$621*100+L676+$M$6*10000</f>
        <v>50603</v>
      </c>
      <c r="N676" s="115">
        <f>$L$621*100+L676</f>
        <v>603</v>
      </c>
    </row>
    <row r="677" spans="1:14" x14ac:dyDescent="0.25">
      <c r="A677" s="785"/>
      <c r="B677" s="786"/>
      <c r="C677" s="316" t="s">
        <v>89</v>
      </c>
      <c r="D677" s="310"/>
      <c r="E677" s="164"/>
      <c r="F677" s="323"/>
      <c r="G677" s="313">
        <f>E677*(1+F677)</f>
        <v>0</v>
      </c>
      <c r="H677" s="312"/>
      <c r="I677" s="314">
        <f>D677*G677*H677</f>
        <v>0</v>
      </c>
      <c r="J677" s="315"/>
      <c r="L677" s="292">
        <v>4</v>
      </c>
      <c r="M677" s="292">
        <f>$L$621*100+L677+$M$6*10000</f>
        <v>50604</v>
      </c>
      <c r="N677" s="115">
        <f>$L$621*100+L677</f>
        <v>604</v>
      </c>
    </row>
    <row r="678" spans="1:14" x14ac:dyDescent="0.25">
      <c r="A678" s="785"/>
      <c r="B678" s="786"/>
      <c r="C678" s="316" t="s">
        <v>370</v>
      </c>
      <c r="D678" s="310"/>
      <c r="E678" s="164"/>
      <c r="F678" s="323"/>
      <c r="G678" s="313"/>
      <c r="H678" s="312"/>
      <c r="I678" s="314">
        <f>D678*G678*H678</f>
        <v>0</v>
      </c>
      <c r="J678" s="315"/>
      <c r="L678" s="292">
        <v>5</v>
      </c>
      <c r="M678" s="292">
        <f>$L$621*100+L678+$M$6*10000</f>
        <v>50605</v>
      </c>
      <c r="N678" s="115">
        <f>$L$621*100+L678</f>
        <v>605</v>
      </c>
    </row>
    <row r="679" spans="1:14" x14ac:dyDescent="0.25">
      <c r="A679" s="785"/>
      <c r="B679" s="786"/>
      <c r="C679" s="307" t="s">
        <v>371</v>
      </c>
      <c r="D679" s="322">
        <f>D670+D673</f>
        <v>0</v>
      </c>
      <c r="E679" s="320"/>
      <c r="F679" s="321"/>
      <c r="G679" s="321"/>
      <c r="H679" s="321"/>
      <c r="I679" s="322">
        <f>I670+I673</f>
        <v>0</v>
      </c>
      <c r="J679" s="322">
        <f>J670+J673</f>
        <v>0</v>
      </c>
    </row>
    <row r="680" spans="1:14" x14ac:dyDescent="0.25">
      <c r="A680" s="329" t="s">
        <v>91</v>
      </c>
      <c r="B680" s="330"/>
      <c r="C680" s="331"/>
      <c r="D680" s="319">
        <f>D639+D649+D659+D669+D679</f>
        <v>0</v>
      </c>
      <c r="E680" s="345"/>
      <c r="F680" s="346"/>
      <c r="G680" s="346"/>
      <c r="H680" s="346"/>
      <c r="I680" s="319">
        <f>I639+I649+I659+I669+I679</f>
        <v>0</v>
      </c>
      <c r="J680" s="349">
        <f>J639+J649+J659+J669+J679</f>
        <v>0</v>
      </c>
    </row>
    <row r="681" spans="1:14" x14ac:dyDescent="0.25">
      <c r="A681" s="292" t="s">
        <v>216</v>
      </c>
      <c r="D681" s="334"/>
      <c r="E681" s="334"/>
    </row>
    <row r="682" spans="1:14" x14ac:dyDescent="0.25">
      <c r="A682" s="774" t="s">
        <v>23</v>
      </c>
      <c r="B682" s="774"/>
      <c r="C682" s="775">
        <f>Presentación!$C$3</f>
        <v>1990</v>
      </c>
      <c r="D682" s="775"/>
      <c r="E682" s="775"/>
      <c r="F682" s="775"/>
      <c r="G682" s="775"/>
      <c r="H682" s="775"/>
      <c r="I682" s="775"/>
      <c r="J682" s="775"/>
    </row>
    <row r="683" spans="1:14" ht="12.75" customHeight="1" x14ac:dyDescent="0.25">
      <c r="A683" s="776" t="s">
        <v>24</v>
      </c>
      <c r="B683" s="776"/>
      <c r="C683" s="777" t="s">
        <v>102</v>
      </c>
      <c r="D683" s="777"/>
      <c r="E683" s="777"/>
      <c r="F683" s="777"/>
      <c r="G683" s="777"/>
      <c r="H683" s="777"/>
      <c r="I683" s="777"/>
      <c r="J683" s="777"/>
      <c r="L683" s="292">
        <v>7</v>
      </c>
      <c r="M683" s="292">
        <v>1</v>
      </c>
    </row>
    <row r="684" spans="1:14" ht="12.75" customHeight="1" x14ac:dyDescent="0.25">
      <c r="A684" s="776" t="s">
        <v>187</v>
      </c>
      <c r="B684" s="776"/>
      <c r="C684" s="778" t="s">
        <v>26</v>
      </c>
      <c r="D684" s="778"/>
      <c r="E684" s="778"/>
      <c r="F684" s="778"/>
      <c r="G684" s="778"/>
      <c r="H684" s="778"/>
      <c r="I684" s="778"/>
      <c r="J684" s="778"/>
      <c r="M684" s="292">
        <v>2</v>
      </c>
    </row>
    <row r="685" spans="1:14" ht="12.75" customHeight="1" x14ac:dyDescent="0.25">
      <c r="A685" s="776" t="s">
        <v>27</v>
      </c>
      <c r="B685" s="776"/>
      <c r="C685" s="778" t="s">
        <v>368</v>
      </c>
      <c r="D685" s="778"/>
      <c r="E685" s="778"/>
      <c r="F685" s="778"/>
      <c r="G685" s="778"/>
      <c r="H685" s="778"/>
      <c r="I685" s="778"/>
      <c r="J685" s="778"/>
      <c r="M685" s="292">
        <v>3</v>
      </c>
    </row>
    <row r="686" spans="1:14" ht="12.75" customHeight="1" x14ac:dyDescent="0.25">
      <c r="A686" s="776" t="s">
        <v>190</v>
      </c>
      <c r="B686" s="776"/>
      <c r="C686" s="778" t="s">
        <v>191</v>
      </c>
      <c r="D686" s="778"/>
      <c r="E686" s="778"/>
      <c r="F686" s="778"/>
      <c r="G686" s="778"/>
      <c r="H686" s="778"/>
      <c r="I686" s="778"/>
      <c r="J686" s="778"/>
      <c r="M686" s="292">
        <v>4</v>
      </c>
    </row>
    <row r="687" spans="1:14" ht="42" customHeight="1" x14ac:dyDescent="0.25">
      <c r="A687" s="779" t="s">
        <v>33</v>
      </c>
      <c r="B687" s="779"/>
      <c r="C687" s="295"/>
      <c r="D687" s="296" t="s">
        <v>35</v>
      </c>
      <c r="E687" s="780" t="s">
        <v>36</v>
      </c>
      <c r="F687" s="780"/>
      <c r="G687" s="780"/>
      <c r="H687" s="780" t="s">
        <v>35</v>
      </c>
      <c r="I687" s="780"/>
      <c r="J687" s="780"/>
      <c r="M687" s="292">
        <v>5</v>
      </c>
    </row>
    <row r="688" spans="1:14" ht="54.75" customHeight="1" x14ac:dyDescent="0.25">
      <c r="A688" s="781" t="s">
        <v>37</v>
      </c>
      <c r="B688" s="781"/>
      <c r="C688" s="782" t="s">
        <v>38</v>
      </c>
      <c r="D688" s="298" t="s">
        <v>192</v>
      </c>
      <c r="E688" s="299" t="s">
        <v>193</v>
      </c>
      <c r="F688" s="298" t="s">
        <v>194</v>
      </c>
      <c r="G688" s="298" t="s">
        <v>195</v>
      </c>
      <c r="H688" s="298" t="s">
        <v>43</v>
      </c>
      <c r="I688" s="299" t="s">
        <v>196</v>
      </c>
      <c r="J688" s="299" t="s">
        <v>196</v>
      </c>
    </row>
    <row r="689" spans="1:14" ht="22.5" customHeight="1" x14ac:dyDescent="0.25">
      <c r="A689" s="782" t="s">
        <v>197</v>
      </c>
      <c r="B689" s="782" t="s">
        <v>47</v>
      </c>
      <c r="C689" s="782"/>
      <c r="D689" s="298" t="s">
        <v>48</v>
      </c>
      <c r="E689" s="300" t="s">
        <v>198</v>
      </c>
      <c r="F689" s="298" t="s">
        <v>199</v>
      </c>
      <c r="G689" s="298" t="s">
        <v>200</v>
      </c>
      <c r="H689" s="298" t="s">
        <v>51</v>
      </c>
      <c r="I689" s="299" t="s">
        <v>201</v>
      </c>
      <c r="J689" s="299" t="s">
        <v>202</v>
      </c>
    </row>
    <row r="690" spans="1:14" ht="47.25" customHeight="1" x14ac:dyDescent="0.25">
      <c r="A690" s="782"/>
      <c r="B690" s="782"/>
      <c r="C690" s="782"/>
      <c r="D690" s="301" t="s">
        <v>54</v>
      </c>
      <c r="E690" s="301" t="s">
        <v>55</v>
      </c>
      <c r="F690" s="298" t="s">
        <v>203</v>
      </c>
      <c r="G690" s="302" t="s">
        <v>204</v>
      </c>
      <c r="H690" s="298" t="s">
        <v>205</v>
      </c>
      <c r="I690" s="303" t="s">
        <v>206</v>
      </c>
      <c r="J690" s="299" t="s">
        <v>207</v>
      </c>
    </row>
    <row r="691" spans="1:14" x14ac:dyDescent="0.25">
      <c r="A691" s="782"/>
      <c r="B691" s="782"/>
      <c r="C691" s="782"/>
      <c r="D691" s="304" t="s">
        <v>61</v>
      </c>
      <c r="E691" s="305" t="s">
        <v>208</v>
      </c>
      <c r="F691" s="305" t="s">
        <v>63</v>
      </c>
      <c r="G691" s="304" t="s">
        <v>209</v>
      </c>
      <c r="H691" s="304" t="s">
        <v>65</v>
      </c>
      <c r="I691" s="306" t="s">
        <v>210</v>
      </c>
      <c r="J691" s="306" t="s">
        <v>210</v>
      </c>
    </row>
    <row r="692" spans="1:14" ht="12.75" customHeight="1" x14ac:dyDescent="0.25">
      <c r="A692" s="783" t="s">
        <v>310</v>
      </c>
      <c r="B692" s="784" t="s">
        <v>68</v>
      </c>
      <c r="C692" s="307" t="s">
        <v>214</v>
      </c>
      <c r="D692" s="308">
        <f>SUM(D693:D694)</f>
        <v>0</v>
      </c>
      <c r="E692" s="308"/>
      <c r="F692" s="308"/>
      <c r="G692" s="308"/>
      <c r="H692" s="308"/>
      <c r="I692" s="308">
        <f>SUM(I693:I694)</f>
        <v>0</v>
      </c>
      <c r="J692" s="308">
        <f>SUM(J693:J694)</f>
        <v>0</v>
      </c>
    </row>
    <row r="693" spans="1:14" x14ac:dyDescent="0.25">
      <c r="A693" s="783"/>
      <c r="B693" s="784"/>
      <c r="C693" s="309" t="s">
        <v>214</v>
      </c>
      <c r="D693" s="310"/>
      <c r="E693" s="326"/>
      <c r="F693" s="312"/>
      <c r="G693" s="325">
        <f>E693*(1+F693)</f>
        <v>0</v>
      </c>
      <c r="H693" s="312"/>
      <c r="I693" s="315">
        <f>D693*G693*H693</f>
        <v>0</v>
      </c>
      <c r="J693" s="315"/>
      <c r="L693" s="292">
        <v>6</v>
      </c>
      <c r="M693" s="292">
        <f>$L$683*100+L693+$M$683*10000</f>
        <v>10706</v>
      </c>
    </row>
    <row r="694" spans="1:14" x14ac:dyDescent="0.25">
      <c r="A694" s="783"/>
      <c r="B694" s="784"/>
      <c r="C694" s="316"/>
      <c r="D694" s="317"/>
      <c r="E694" s="311"/>
      <c r="F694" s="318"/>
      <c r="G694" s="313"/>
      <c r="H694" s="312"/>
      <c r="I694" s="314"/>
      <c r="J694" s="315"/>
    </row>
    <row r="695" spans="1:14" x14ac:dyDescent="0.25">
      <c r="A695" s="783"/>
      <c r="B695" s="784"/>
      <c r="C695" s="307" t="s">
        <v>215</v>
      </c>
      <c r="D695" s="322">
        <f>SUM(D696:D700)</f>
        <v>0</v>
      </c>
      <c r="E695" s="320"/>
      <c r="F695" s="321"/>
      <c r="G695" s="321"/>
      <c r="H695" s="321"/>
      <c r="I695" s="322">
        <f>SUM(I696:I700)</f>
        <v>0</v>
      </c>
      <c r="J695" s="322">
        <f>SUM(J696:J700)</f>
        <v>0</v>
      </c>
    </row>
    <row r="696" spans="1:14" x14ac:dyDescent="0.25">
      <c r="A696" s="783"/>
      <c r="B696" s="784"/>
      <c r="C696" s="309" t="s">
        <v>86</v>
      </c>
      <c r="D696" s="310"/>
      <c r="E696" s="164"/>
      <c r="F696" s="312"/>
      <c r="G696" s="325">
        <f>E696*(1+F696)</f>
        <v>0</v>
      </c>
      <c r="H696" s="312"/>
      <c r="I696" s="315">
        <f>D696*G696*H696</f>
        <v>0</v>
      </c>
      <c r="J696" s="315"/>
      <c r="L696" s="292">
        <v>1</v>
      </c>
      <c r="M696" s="292">
        <f>$L$683*100+L696+$M$683*10000</f>
        <v>10701</v>
      </c>
      <c r="N696" s="115">
        <f>$L$683*100+L696</f>
        <v>701</v>
      </c>
    </row>
    <row r="697" spans="1:14" x14ac:dyDescent="0.25">
      <c r="A697" s="783"/>
      <c r="B697" s="784"/>
      <c r="C697" s="316" t="s">
        <v>369</v>
      </c>
      <c r="D697" s="310"/>
      <c r="E697" s="164"/>
      <c r="F697" s="318"/>
      <c r="G697" s="313">
        <f>E697*(1+F697)</f>
        <v>0</v>
      </c>
      <c r="H697" s="312"/>
      <c r="I697" s="314">
        <f>D697*G697*H697</f>
        <v>0</v>
      </c>
      <c r="J697" s="315"/>
      <c r="L697" s="292">
        <v>2</v>
      </c>
      <c r="M697" s="292">
        <f>$L$683*100+L697+$M$683*10000</f>
        <v>10702</v>
      </c>
      <c r="N697" s="115">
        <f>$L$683*100+L697</f>
        <v>702</v>
      </c>
    </row>
    <row r="698" spans="1:14" x14ac:dyDescent="0.25">
      <c r="A698" s="783"/>
      <c r="B698" s="784"/>
      <c r="C698" s="316" t="s">
        <v>88</v>
      </c>
      <c r="D698" s="310"/>
      <c r="E698" s="164"/>
      <c r="F698" s="318"/>
      <c r="G698" s="313">
        <f>E698*(1+F698)</f>
        <v>0</v>
      </c>
      <c r="H698" s="312"/>
      <c r="I698" s="314">
        <f>D698*G698*H698</f>
        <v>0</v>
      </c>
      <c r="J698" s="315"/>
      <c r="L698" s="292">
        <v>3</v>
      </c>
      <c r="M698" s="292">
        <f>$L$683*100+L698+$M$683*10000</f>
        <v>10703</v>
      </c>
      <c r="N698" s="115">
        <f>$L$683*100+L698</f>
        <v>703</v>
      </c>
    </row>
    <row r="699" spans="1:14" x14ac:dyDescent="0.25">
      <c r="A699" s="783"/>
      <c r="B699" s="784"/>
      <c r="C699" s="316" t="s">
        <v>89</v>
      </c>
      <c r="D699" s="310"/>
      <c r="E699" s="164"/>
      <c r="F699" s="323"/>
      <c r="G699" s="313">
        <f>E699*(1+F699)</f>
        <v>0</v>
      </c>
      <c r="H699" s="312"/>
      <c r="I699" s="314">
        <f>D699*G699*H699</f>
        <v>0</v>
      </c>
      <c r="J699" s="315"/>
      <c r="L699" s="292">
        <v>4</v>
      </c>
      <c r="M699" s="292">
        <f>$L$683*100+L699+$M$683*10000</f>
        <v>10704</v>
      </c>
      <c r="N699" s="115">
        <f>$L$683*100+L699</f>
        <v>704</v>
      </c>
    </row>
    <row r="700" spans="1:14" x14ac:dyDescent="0.25">
      <c r="A700" s="783"/>
      <c r="B700" s="784"/>
      <c r="C700" s="316" t="s">
        <v>370</v>
      </c>
      <c r="D700" s="310"/>
      <c r="E700" s="164"/>
      <c r="F700" s="323"/>
      <c r="G700" s="313"/>
      <c r="H700" s="312"/>
      <c r="I700" s="314">
        <f>D700*G700*H700</f>
        <v>0</v>
      </c>
      <c r="J700" s="315"/>
      <c r="L700" s="292">
        <v>5</v>
      </c>
      <c r="M700" s="292">
        <f>$L$683*100+L700+$M$683*10000</f>
        <v>10705</v>
      </c>
      <c r="N700" s="115">
        <f>$L$683*100+L700</f>
        <v>705</v>
      </c>
    </row>
    <row r="701" spans="1:14" x14ac:dyDescent="0.25">
      <c r="A701" s="783"/>
      <c r="B701" s="784"/>
      <c r="C701" s="307" t="s">
        <v>371</v>
      </c>
      <c r="D701" s="322">
        <f>D692+D695</f>
        <v>0</v>
      </c>
      <c r="E701" s="320"/>
      <c r="F701" s="321"/>
      <c r="G701" s="321"/>
      <c r="H701" s="321"/>
      <c r="I701" s="322">
        <f>I692+I695</f>
        <v>0</v>
      </c>
      <c r="J701" s="322">
        <f>J692+J695</f>
        <v>0</v>
      </c>
    </row>
    <row r="702" spans="1:14" ht="12" customHeight="1" x14ac:dyDescent="0.25">
      <c r="A702" s="785" t="s">
        <v>313</v>
      </c>
      <c r="B702" s="786" t="s">
        <v>68</v>
      </c>
      <c r="C702" s="307" t="s">
        <v>214</v>
      </c>
      <c r="D702" s="308">
        <f>SUM(D703:D704)</f>
        <v>0</v>
      </c>
      <c r="E702" s="308"/>
      <c r="F702" s="308"/>
      <c r="G702" s="308"/>
      <c r="H702" s="308"/>
      <c r="I702" s="308">
        <f>SUM(I703:I704)</f>
        <v>0</v>
      </c>
      <c r="J702" s="308">
        <f>SUM(J703:J704)</f>
        <v>0</v>
      </c>
    </row>
    <row r="703" spans="1:14" x14ac:dyDescent="0.25">
      <c r="A703" s="785"/>
      <c r="B703" s="786"/>
      <c r="C703" s="309" t="s">
        <v>214</v>
      </c>
      <c r="D703" s="310"/>
      <c r="E703" s="326"/>
      <c r="F703" s="312"/>
      <c r="G703" s="325">
        <f>E703*(1+F703)</f>
        <v>0</v>
      </c>
      <c r="H703" s="312"/>
      <c r="I703" s="315">
        <f>D703*G703*H703</f>
        <v>0</v>
      </c>
      <c r="J703" s="315"/>
      <c r="L703" s="292">
        <v>6</v>
      </c>
      <c r="M703" s="292">
        <f>$L$683*100+L703+$M$3*10000</f>
        <v>20706</v>
      </c>
    </row>
    <row r="704" spans="1:14" x14ac:dyDescent="0.25">
      <c r="A704" s="785"/>
      <c r="B704" s="786"/>
      <c r="C704" s="316"/>
      <c r="D704" s="317"/>
      <c r="E704" s="311"/>
      <c r="F704" s="318"/>
      <c r="G704" s="313"/>
      <c r="H704" s="312"/>
      <c r="I704" s="314"/>
      <c r="J704" s="315"/>
    </row>
    <row r="705" spans="1:14" x14ac:dyDescent="0.25">
      <c r="A705" s="785"/>
      <c r="B705" s="786"/>
      <c r="C705" s="307" t="s">
        <v>215</v>
      </c>
      <c r="D705" s="319">
        <f>SUM(D706:D710)</f>
        <v>0</v>
      </c>
      <c r="E705" s="320"/>
      <c r="F705" s="321"/>
      <c r="G705" s="321"/>
      <c r="H705" s="321"/>
      <c r="I705" s="322">
        <f>SUM(I706:I710)</f>
        <v>0</v>
      </c>
      <c r="J705" s="322">
        <f>SUM(J706:J710)</f>
        <v>0</v>
      </c>
    </row>
    <row r="706" spans="1:14" x14ac:dyDescent="0.25">
      <c r="A706" s="785"/>
      <c r="B706" s="786"/>
      <c r="C706" s="309" t="s">
        <v>86</v>
      </c>
      <c r="D706" s="310"/>
      <c r="E706" s="164"/>
      <c r="F706" s="312"/>
      <c r="G706" s="325">
        <f>E706*(1+F706)</f>
        <v>0</v>
      </c>
      <c r="H706" s="312"/>
      <c r="I706" s="315">
        <f>D706*G706*H706</f>
        <v>0</v>
      </c>
      <c r="J706" s="315"/>
      <c r="L706" s="292">
        <v>1</v>
      </c>
      <c r="M706" s="292">
        <f>$L$683*100+L706+$M$3*10000</f>
        <v>20701</v>
      </c>
      <c r="N706" s="115">
        <f>$L$683*100+L706</f>
        <v>701</v>
      </c>
    </row>
    <row r="707" spans="1:14" x14ac:dyDescent="0.25">
      <c r="A707" s="785"/>
      <c r="B707" s="786"/>
      <c r="C707" s="316" t="s">
        <v>369</v>
      </c>
      <c r="D707" s="310"/>
      <c r="E707" s="164"/>
      <c r="F707" s="318"/>
      <c r="G707" s="313">
        <f>E707*(1+F707)</f>
        <v>0</v>
      </c>
      <c r="H707" s="312"/>
      <c r="I707" s="314">
        <f>D707*G707*H707</f>
        <v>0</v>
      </c>
      <c r="J707" s="315"/>
      <c r="L707" s="292">
        <v>2</v>
      </c>
      <c r="M707" s="292">
        <f>$L$683*100+L707+$M$3*10000</f>
        <v>20702</v>
      </c>
      <c r="N707" s="115">
        <f>$L$683*100+L707</f>
        <v>702</v>
      </c>
    </row>
    <row r="708" spans="1:14" x14ac:dyDescent="0.25">
      <c r="A708" s="785"/>
      <c r="B708" s="786"/>
      <c r="C708" s="316" t="s">
        <v>88</v>
      </c>
      <c r="D708" s="310"/>
      <c r="E708" s="164"/>
      <c r="F708" s="318"/>
      <c r="G708" s="313">
        <f>E708*(1+F708)</f>
        <v>0</v>
      </c>
      <c r="H708" s="312"/>
      <c r="I708" s="314">
        <f>D708*G708*H708</f>
        <v>0</v>
      </c>
      <c r="J708" s="315"/>
      <c r="L708" s="292">
        <v>3</v>
      </c>
      <c r="M708" s="292">
        <f>$L$683*100+L708+$M$3*10000</f>
        <v>20703</v>
      </c>
      <c r="N708" s="115">
        <f>$L$683*100+L708</f>
        <v>703</v>
      </c>
    </row>
    <row r="709" spans="1:14" x14ac:dyDescent="0.25">
      <c r="A709" s="785"/>
      <c r="B709" s="786"/>
      <c r="C709" s="316" t="s">
        <v>89</v>
      </c>
      <c r="D709" s="310"/>
      <c r="E709" s="164"/>
      <c r="F709" s="323"/>
      <c r="G709" s="313">
        <f>E709*(1+F709)</f>
        <v>0</v>
      </c>
      <c r="H709" s="312"/>
      <c r="I709" s="314">
        <f>D709*G709*H709</f>
        <v>0</v>
      </c>
      <c r="J709" s="315"/>
      <c r="L709" s="292">
        <v>4</v>
      </c>
      <c r="M709" s="292">
        <f>$L$683*100+L709+$M$3*10000</f>
        <v>20704</v>
      </c>
      <c r="N709" s="115">
        <f>$L$683*100+L709</f>
        <v>704</v>
      </c>
    </row>
    <row r="710" spans="1:14" x14ac:dyDescent="0.25">
      <c r="A710" s="785"/>
      <c r="B710" s="786"/>
      <c r="C710" s="316" t="s">
        <v>370</v>
      </c>
      <c r="D710" s="310"/>
      <c r="E710" s="164"/>
      <c r="F710" s="323"/>
      <c r="G710" s="313"/>
      <c r="H710" s="312"/>
      <c r="I710" s="314">
        <f>D710*G710*H710</f>
        <v>0</v>
      </c>
      <c r="J710" s="315"/>
      <c r="L710" s="292">
        <v>5</v>
      </c>
      <c r="M710" s="292">
        <f>$L$683*100+L710+$M$3*10000</f>
        <v>20705</v>
      </c>
      <c r="N710" s="115">
        <f>$L$683*100+L710</f>
        <v>705</v>
      </c>
    </row>
    <row r="711" spans="1:14" x14ac:dyDescent="0.25">
      <c r="A711" s="785"/>
      <c r="B711" s="786"/>
      <c r="C711" s="307" t="s">
        <v>371</v>
      </c>
      <c r="D711" s="319">
        <f>D702+D705</f>
        <v>0</v>
      </c>
      <c r="E711" s="320"/>
      <c r="F711" s="321"/>
      <c r="G711" s="321"/>
      <c r="H711" s="321"/>
      <c r="I711" s="322">
        <f>I702+I705</f>
        <v>0</v>
      </c>
      <c r="J711" s="322">
        <f>J702+J705</f>
        <v>0</v>
      </c>
    </row>
    <row r="712" spans="1:14" ht="12" customHeight="1" x14ac:dyDescent="0.25">
      <c r="A712" s="785" t="s">
        <v>314</v>
      </c>
      <c r="B712" s="786" t="s">
        <v>68</v>
      </c>
      <c r="C712" s="307" t="s">
        <v>214</v>
      </c>
      <c r="D712" s="308">
        <f>SUM(D713:D714)</f>
        <v>0</v>
      </c>
      <c r="E712" s="308"/>
      <c r="F712" s="308"/>
      <c r="G712" s="308"/>
      <c r="H712" s="308"/>
      <c r="I712" s="308">
        <f>SUM(I713:I714)</f>
        <v>0</v>
      </c>
      <c r="J712" s="308">
        <f>SUM(J713:J714)</f>
        <v>0</v>
      </c>
    </row>
    <row r="713" spans="1:14" x14ac:dyDescent="0.25">
      <c r="A713" s="785"/>
      <c r="B713" s="786"/>
      <c r="C713" s="309" t="s">
        <v>214</v>
      </c>
      <c r="D713" s="310"/>
      <c r="E713" s="326"/>
      <c r="F713" s="312"/>
      <c r="G713" s="325">
        <f>E713*(1+F713)</f>
        <v>0</v>
      </c>
      <c r="H713" s="312"/>
      <c r="I713" s="315">
        <f>D713*G713*H713</f>
        <v>0</v>
      </c>
      <c r="J713" s="315"/>
      <c r="L713" s="292">
        <v>6</v>
      </c>
      <c r="M713" s="292">
        <f>$L$683*100+L713+$M$4*10000</f>
        <v>30706</v>
      </c>
    </row>
    <row r="714" spans="1:14" x14ac:dyDescent="0.25">
      <c r="A714" s="785"/>
      <c r="B714" s="786"/>
      <c r="C714" s="316"/>
      <c r="D714" s="317"/>
      <c r="E714" s="311"/>
      <c r="F714" s="318"/>
      <c r="G714" s="313"/>
      <c r="H714" s="312"/>
      <c r="I714" s="314"/>
      <c r="J714" s="315"/>
    </row>
    <row r="715" spans="1:14" x14ac:dyDescent="0.25">
      <c r="A715" s="785"/>
      <c r="B715" s="786"/>
      <c r="C715" s="307" t="s">
        <v>215</v>
      </c>
      <c r="D715" s="322">
        <f>SUM(D716:D720)</f>
        <v>0</v>
      </c>
      <c r="E715" s="320"/>
      <c r="F715" s="321"/>
      <c r="G715" s="321"/>
      <c r="H715" s="321"/>
      <c r="I715" s="322">
        <f>SUM(I716:I720)</f>
        <v>0</v>
      </c>
      <c r="J715" s="322">
        <f>SUM(J716:J720)</f>
        <v>0</v>
      </c>
    </row>
    <row r="716" spans="1:14" x14ac:dyDescent="0.25">
      <c r="A716" s="785"/>
      <c r="B716" s="786"/>
      <c r="C716" s="309" t="s">
        <v>86</v>
      </c>
      <c r="D716" s="310"/>
      <c r="E716" s="164"/>
      <c r="F716" s="312"/>
      <c r="G716" s="325">
        <f>E716*(1+F716)</f>
        <v>0</v>
      </c>
      <c r="H716" s="312"/>
      <c r="I716" s="315">
        <f>D716*G716*H716</f>
        <v>0</v>
      </c>
      <c r="J716" s="315"/>
      <c r="L716" s="292">
        <v>1</v>
      </c>
      <c r="M716" s="292">
        <f>$L$683*100+L716+$M$4*10000</f>
        <v>30701</v>
      </c>
      <c r="N716" s="115">
        <f>$L$683*100+L716</f>
        <v>701</v>
      </c>
    </row>
    <row r="717" spans="1:14" x14ac:dyDescent="0.25">
      <c r="A717" s="785"/>
      <c r="B717" s="786"/>
      <c r="C717" s="316" t="s">
        <v>369</v>
      </c>
      <c r="D717" s="310"/>
      <c r="E717" s="164"/>
      <c r="F717" s="318"/>
      <c r="G717" s="313">
        <f>E717*(1+F717)</f>
        <v>0</v>
      </c>
      <c r="H717" s="312"/>
      <c r="I717" s="314">
        <f>D717*G717*H717</f>
        <v>0</v>
      </c>
      <c r="J717" s="315"/>
      <c r="L717" s="292">
        <v>2</v>
      </c>
      <c r="M717" s="292">
        <f>$L$683*100+L717+$M$4*10000</f>
        <v>30702</v>
      </c>
      <c r="N717" s="115">
        <f>$L$683*100+L717</f>
        <v>702</v>
      </c>
    </row>
    <row r="718" spans="1:14" x14ac:dyDescent="0.25">
      <c r="A718" s="785"/>
      <c r="B718" s="786"/>
      <c r="C718" s="316" t="s">
        <v>88</v>
      </c>
      <c r="D718" s="310"/>
      <c r="E718" s="164"/>
      <c r="F718" s="318"/>
      <c r="G718" s="313">
        <f>E718*(1+F718)</f>
        <v>0</v>
      </c>
      <c r="H718" s="312"/>
      <c r="I718" s="314">
        <f>D718*G718*H718</f>
        <v>0</v>
      </c>
      <c r="J718" s="315"/>
      <c r="L718" s="292">
        <v>3</v>
      </c>
      <c r="M718" s="292">
        <f>$L$683*100+L718+$M$4*10000</f>
        <v>30703</v>
      </c>
      <c r="N718" s="115">
        <f>$L$683*100+L718</f>
        <v>703</v>
      </c>
    </row>
    <row r="719" spans="1:14" x14ac:dyDescent="0.25">
      <c r="A719" s="785"/>
      <c r="B719" s="786"/>
      <c r="C719" s="316" t="s">
        <v>89</v>
      </c>
      <c r="D719" s="310"/>
      <c r="E719" s="164"/>
      <c r="F719" s="323"/>
      <c r="G719" s="313">
        <f>E719*(1+F719)</f>
        <v>0</v>
      </c>
      <c r="H719" s="312"/>
      <c r="I719" s="314">
        <f>D719*G719*H719</f>
        <v>0</v>
      </c>
      <c r="J719" s="315"/>
      <c r="L719" s="292">
        <v>4</v>
      </c>
      <c r="M719" s="292">
        <f>$L$683*100+L719+$M$4*10000</f>
        <v>30704</v>
      </c>
      <c r="N719" s="115">
        <f>$L$683*100+L719</f>
        <v>704</v>
      </c>
    </row>
    <row r="720" spans="1:14" x14ac:dyDescent="0.25">
      <c r="A720" s="785"/>
      <c r="B720" s="786"/>
      <c r="C720" s="316" t="s">
        <v>370</v>
      </c>
      <c r="D720" s="310"/>
      <c r="E720" s="164"/>
      <c r="F720" s="323"/>
      <c r="G720" s="313"/>
      <c r="H720" s="312"/>
      <c r="I720" s="314">
        <f>D720*G720*H720</f>
        <v>0</v>
      </c>
      <c r="J720" s="315"/>
      <c r="L720" s="292">
        <v>5</v>
      </c>
      <c r="M720" s="292">
        <f>$L$683*100+L720+$M$4*10000</f>
        <v>30705</v>
      </c>
      <c r="N720" s="115">
        <f>$L$683*100+L720</f>
        <v>705</v>
      </c>
    </row>
    <row r="721" spans="1:14" x14ac:dyDescent="0.25">
      <c r="A721" s="785"/>
      <c r="B721" s="786"/>
      <c r="C721" s="307" t="s">
        <v>371</v>
      </c>
      <c r="D721" s="322">
        <f>D712+D715</f>
        <v>0</v>
      </c>
      <c r="E721" s="320"/>
      <c r="F721" s="321"/>
      <c r="G721" s="321"/>
      <c r="H721" s="321"/>
      <c r="I721" s="322">
        <f>I712+I715</f>
        <v>0</v>
      </c>
      <c r="J721" s="322">
        <f>J712+J715</f>
        <v>0</v>
      </c>
    </row>
    <row r="722" spans="1:14" ht="12" customHeight="1" x14ac:dyDescent="0.25">
      <c r="A722" s="785" t="s">
        <v>315</v>
      </c>
      <c r="B722" s="786" t="s">
        <v>68</v>
      </c>
      <c r="C722" s="307" t="s">
        <v>214</v>
      </c>
      <c r="D722" s="308">
        <f>SUM(D723:D724)</f>
        <v>0</v>
      </c>
      <c r="E722" s="308"/>
      <c r="F722" s="308"/>
      <c r="G722" s="308"/>
      <c r="H722" s="308"/>
      <c r="I722" s="308">
        <f>SUM(I723:I724)</f>
        <v>0</v>
      </c>
      <c r="J722" s="308">
        <f>SUM(J723:J724)</f>
        <v>0</v>
      </c>
    </row>
    <row r="723" spans="1:14" x14ac:dyDescent="0.25">
      <c r="A723" s="785"/>
      <c r="B723" s="786"/>
      <c r="C723" s="309" t="s">
        <v>214</v>
      </c>
      <c r="D723" s="310"/>
      <c r="E723" s="326"/>
      <c r="F723" s="312"/>
      <c r="G723" s="325">
        <f>E723*(1+F723)</f>
        <v>0</v>
      </c>
      <c r="H723" s="312"/>
      <c r="I723" s="315">
        <f>D723*G723*H723</f>
        <v>0</v>
      </c>
      <c r="J723" s="315"/>
      <c r="L723" s="292">
        <v>6</v>
      </c>
      <c r="M723" s="292">
        <f>$L$683*100+L723+$M$5*10000</f>
        <v>40706</v>
      </c>
    </row>
    <row r="724" spans="1:14" x14ac:dyDescent="0.25">
      <c r="A724" s="785"/>
      <c r="B724" s="786"/>
      <c r="C724" s="316"/>
      <c r="D724" s="317"/>
      <c r="E724" s="311"/>
      <c r="F724" s="318"/>
      <c r="G724" s="313"/>
      <c r="H724" s="312"/>
      <c r="I724" s="314"/>
      <c r="J724" s="315"/>
    </row>
    <row r="725" spans="1:14" x14ac:dyDescent="0.25">
      <c r="A725" s="785"/>
      <c r="B725" s="786"/>
      <c r="C725" s="307" t="s">
        <v>215</v>
      </c>
      <c r="D725" s="322">
        <f>SUM(D726:D730)</f>
        <v>0</v>
      </c>
      <c r="E725" s="320"/>
      <c r="F725" s="321"/>
      <c r="G725" s="321"/>
      <c r="H725" s="321"/>
      <c r="I725" s="322">
        <f>SUM(I726:I730)</f>
        <v>0</v>
      </c>
      <c r="J725" s="322">
        <f>SUM(J726:J730)</f>
        <v>0</v>
      </c>
    </row>
    <row r="726" spans="1:14" x14ac:dyDescent="0.25">
      <c r="A726" s="785"/>
      <c r="B726" s="786"/>
      <c r="C726" s="309" t="s">
        <v>86</v>
      </c>
      <c r="D726" s="310"/>
      <c r="E726" s="164"/>
      <c r="F726" s="312"/>
      <c r="G726" s="325">
        <f>E726*(1+F726)</f>
        <v>0</v>
      </c>
      <c r="H726" s="312"/>
      <c r="I726" s="315">
        <f>D726*G726*H726</f>
        <v>0</v>
      </c>
      <c r="J726" s="315"/>
      <c r="L726" s="292">
        <v>1</v>
      </c>
      <c r="M726" s="292">
        <f>$L$683*100+L726+$M$5*10000</f>
        <v>40701</v>
      </c>
      <c r="N726" s="115">
        <f>$L$683*100+L726</f>
        <v>701</v>
      </c>
    </row>
    <row r="727" spans="1:14" x14ac:dyDescent="0.25">
      <c r="A727" s="785"/>
      <c r="B727" s="786"/>
      <c r="C727" s="316" t="s">
        <v>369</v>
      </c>
      <c r="D727" s="310"/>
      <c r="E727" s="164"/>
      <c r="F727" s="318"/>
      <c r="G727" s="313">
        <f>E727*(1+F727)</f>
        <v>0</v>
      </c>
      <c r="H727" s="312"/>
      <c r="I727" s="314">
        <f>D727*G727*H727</f>
        <v>0</v>
      </c>
      <c r="J727" s="315"/>
      <c r="L727" s="292">
        <v>2</v>
      </c>
      <c r="M727" s="292">
        <f>$L$683*100+L727+$M$5*10000</f>
        <v>40702</v>
      </c>
      <c r="N727" s="115">
        <f>$L$683*100+L727</f>
        <v>702</v>
      </c>
    </row>
    <row r="728" spans="1:14" x14ac:dyDescent="0.25">
      <c r="A728" s="785"/>
      <c r="B728" s="786"/>
      <c r="C728" s="316" t="s">
        <v>88</v>
      </c>
      <c r="D728" s="310"/>
      <c r="E728" s="164"/>
      <c r="F728" s="318"/>
      <c r="G728" s="313">
        <f>E728*(1+F728)</f>
        <v>0</v>
      </c>
      <c r="H728" s="312"/>
      <c r="I728" s="314">
        <f>D728*G728*H728</f>
        <v>0</v>
      </c>
      <c r="J728" s="315"/>
      <c r="L728" s="292">
        <v>3</v>
      </c>
      <c r="M728" s="292">
        <f>$L$683*100+L728+$M$5*10000</f>
        <v>40703</v>
      </c>
      <c r="N728" s="115">
        <f>$L$683*100+L728</f>
        <v>703</v>
      </c>
    </row>
    <row r="729" spans="1:14" x14ac:dyDescent="0.25">
      <c r="A729" s="785"/>
      <c r="B729" s="786"/>
      <c r="C729" s="316" t="s">
        <v>89</v>
      </c>
      <c r="D729" s="310"/>
      <c r="E729" s="164"/>
      <c r="F729" s="323"/>
      <c r="G729" s="313">
        <f>E729*(1+F729)</f>
        <v>0</v>
      </c>
      <c r="H729" s="312"/>
      <c r="I729" s="314">
        <f>D729*G729*H729</f>
        <v>0</v>
      </c>
      <c r="J729" s="315"/>
      <c r="L729" s="292">
        <v>4</v>
      </c>
      <c r="M729" s="292">
        <f>$L$683*100+L729+$M$5*10000</f>
        <v>40704</v>
      </c>
      <c r="N729" s="115">
        <f>$L$683*100+L729</f>
        <v>704</v>
      </c>
    </row>
    <row r="730" spans="1:14" x14ac:dyDescent="0.25">
      <c r="A730" s="785"/>
      <c r="B730" s="786"/>
      <c r="C730" s="316" t="s">
        <v>370</v>
      </c>
      <c r="D730" s="310"/>
      <c r="E730" s="164"/>
      <c r="F730" s="323"/>
      <c r="G730" s="313"/>
      <c r="H730" s="312"/>
      <c r="I730" s="314">
        <f>D730*G730*H730</f>
        <v>0</v>
      </c>
      <c r="J730" s="315"/>
      <c r="L730" s="292">
        <v>5</v>
      </c>
      <c r="M730" s="292">
        <f>$L$683*100+L730+$M$5*10000</f>
        <v>40705</v>
      </c>
      <c r="N730" s="115">
        <f>$L$683*100+L730</f>
        <v>705</v>
      </c>
    </row>
    <row r="731" spans="1:14" x14ac:dyDescent="0.25">
      <c r="A731" s="785"/>
      <c r="B731" s="786"/>
      <c r="C731" s="307" t="s">
        <v>371</v>
      </c>
      <c r="D731" s="322">
        <f>D722+D725</f>
        <v>0</v>
      </c>
      <c r="E731" s="320"/>
      <c r="F731" s="321"/>
      <c r="G731" s="321"/>
      <c r="H731" s="321"/>
      <c r="I731" s="322">
        <f>I722+I725</f>
        <v>0</v>
      </c>
      <c r="J731" s="322">
        <f>J722+J725</f>
        <v>0</v>
      </c>
    </row>
    <row r="732" spans="1:14" ht="11.25" customHeight="1" x14ac:dyDescent="0.25">
      <c r="A732" s="789" t="s">
        <v>316</v>
      </c>
      <c r="B732" s="790" t="s">
        <v>68</v>
      </c>
      <c r="C732" s="307" t="s">
        <v>214</v>
      </c>
      <c r="D732" s="308">
        <f>SUM(D733:D734)</f>
        <v>0</v>
      </c>
      <c r="E732" s="308"/>
      <c r="F732" s="308"/>
      <c r="G732" s="308"/>
      <c r="H732" s="308"/>
      <c r="I732" s="308">
        <f>SUM(I733:I734)</f>
        <v>0</v>
      </c>
      <c r="J732" s="308">
        <f>SUM(J733:J734)</f>
        <v>0</v>
      </c>
    </row>
    <row r="733" spans="1:14" x14ac:dyDescent="0.25">
      <c r="A733" s="789"/>
      <c r="B733" s="790"/>
      <c r="C733" s="309" t="s">
        <v>214</v>
      </c>
      <c r="D733" s="310"/>
      <c r="E733" s="326"/>
      <c r="F733" s="312"/>
      <c r="G733" s="325">
        <f>E733*(1+F733)</f>
        <v>0</v>
      </c>
      <c r="H733" s="312"/>
      <c r="I733" s="315">
        <f>D733*G733*H733</f>
        <v>0</v>
      </c>
      <c r="J733" s="315"/>
      <c r="L733" s="292">
        <v>6</v>
      </c>
      <c r="M733" s="292">
        <f>$L$683*100+L733+$M$6*10000</f>
        <v>50706</v>
      </c>
    </row>
    <row r="734" spans="1:14" x14ac:dyDescent="0.25">
      <c r="A734" s="789"/>
      <c r="B734" s="790"/>
      <c r="C734" s="316"/>
      <c r="D734" s="317"/>
      <c r="E734" s="311"/>
      <c r="F734" s="318"/>
      <c r="G734" s="313"/>
      <c r="H734" s="312"/>
      <c r="I734" s="314"/>
      <c r="J734" s="315"/>
    </row>
    <row r="735" spans="1:14" x14ac:dyDescent="0.25">
      <c r="A735" s="789"/>
      <c r="B735" s="790"/>
      <c r="C735" s="307" t="s">
        <v>215</v>
      </c>
      <c r="D735" s="322">
        <f>SUM(D736:D740)</f>
        <v>0</v>
      </c>
      <c r="E735" s="320"/>
      <c r="F735" s="321"/>
      <c r="G735" s="321"/>
      <c r="H735" s="321"/>
      <c r="I735" s="322">
        <f>SUM(I736:I740)</f>
        <v>0</v>
      </c>
      <c r="J735" s="322">
        <f>SUM(J736:J740)</f>
        <v>0</v>
      </c>
    </row>
    <row r="736" spans="1:14" ht="12.75" customHeight="1" x14ac:dyDescent="0.25">
      <c r="A736" s="789"/>
      <c r="B736" s="790"/>
      <c r="C736" s="309" t="s">
        <v>86</v>
      </c>
      <c r="D736" s="310"/>
      <c r="E736" s="164"/>
      <c r="F736" s="312"/>
      <c r="G736" s="325">
        <f>E736*(1+F736)</f>
        <v>0</v>
      </c>
      <c r="H736" s="312"/>
      <c r="I736" s="315">
        <f>D736*G736*H736</f>
        <v>0</v>
      </c>
      <c r="J736" s="315"/>
      <c r="L736" s="292">
        <v>1</v>
      </c>
      <c r="M736" s="292">
        <f>$L$683*100+L736+$M$6*10000</f>
        <v>50701</v>
      </c>
      <c r="N736" s="115">
        <f>$L$683*100+L736</f>
        <v>701</v>
      </c>
    </row>
    <row r="737" spans="1:14" x14ac:dyDescent="0.25">
      <c r="A737" s="789"/>
      <c r="B737" s="790"/>
      <c r="C737" s="316" t="s">
        <v>369</v>
      </c>
      <c r="E737" s="164"/>
      <c r="F737" s="318"/>
      <c r="G737" s="313">
        <f>E737*(1+F737)</f>
        <v>0</v>
      </c>
      <c r="H737" s="312"/>
      <c r="I737" s="314">
        <f>F740*G737*H737</f>
        <v>0</v>
      </c>
      <c r="J737" s="315"/>
      <c r="L737" s="292">
        <v>2</v>
      </c>
      <c r="M737" s="292">
        <f>$L$683*100+L737+$M$6*10000</f>
        <v>50702</v>
      </c>
      <c r="N737" s="115">
        <f>$L$683*100+L737</f>
        <v>702</v>
      </c>
    </row>
    <row r="738" spans="1:14" x14ac:dyDescent="0.25">
      <c r="A738" s="789"/>
      <c r="B738" s="790"/>
      <c r="C738" s="316" t="s">
        <v>88</v>
      </c>
      <c r="D738" s="310"/>
      <c r="E738" s="164"/>
      <c r="F738" s="318"/>
      <c r="G738" s="313">
        <f>E738*(1+F738)</f>
        <v>0</v>
      </c>
      <c r="H738" s="312"/>
      <c r="I738" s="314">
        <f>D738*G738*H738</f>
        <v>0</v>
      </c>
      <c r="J738" s="315"/>
      <c r="L738" s="292">
        <v>3</v>
      </c>
      <c r="M738" s="292">
        <f>$L$683*100+L738+$M$6*10000</f>
        <v>50703</v>
      </c>
      <c r="N738" s="115">
        <f>$L$683*100+L738</f>
        <v>703</v>
      </c>
    </row>
    <row r="739" spans="1:14" x14ac:dyDescent="0.25">
      <c r="A739" s="789"/>
      <c r="B739" s="790"/>
      <c r="C739" s="316" t="s">
        <v>89</v>
      </c>
      <c r="D739" s="310"/>
      <c r="E739" s="164"/>
      <c r="F739" s="323"/>
      <c r="G739" s="313">
        <f>E739*(1+F739)</f>
        <v>0</v>
      </c>
      <c r="H739" s="312"/>
      <c r="I739" s="314">
        <f>D739*G739*H739</f>
        <v>0</v>
      </c>
      <c r="J739" s="315"/>
      <c r="L739" s="292">
        <v>4</v>
      </c>
      <c r="M739" s="292">
        <f>$L$683*100+L739+$M$6*10000</f>
        <v>50704</v>
      </c>
      <c r="N739" s="115">
        <f>$L$683*100+L739</f>
        <v>704</v>
      </c>
    </row>
    <row r="740" spans="1:14" x14ac:dyDescent="0.25">
      <c r="A740" s="789"/>
      <c r="B740" s="790"/>
      <c r="C740" s="316" t="s">
        <v>370</v>
      </c>
      <c r="D740" s="310"/>
      <c r="E740" s="164"/>
      <c r="F740" s="310"/>
      <c r="G740" s="313"/>
      <c r="H740" s="312"/>
      <c r="I740" s="314">
        <f>D740*G740*H740</f>
        <v>0</v>
      </c>
      <c r="J740" s="315"/>
      <c r="L740" s="292">
        <v>5</v>
      </c>
      <c r="M740" s="292">
        <f>$L$683*100+L740+$M$6*10000</f>
        <v>50705</v>
      </c>
      <c r="N740" s="115">
        <f>$L$683*100+L740</f>
        <v>705</v>
      </c>
    </row>
    <row r="741" spans="1:14" x14ac:dyDescent="0.25">
      <c r="A741" s="789"/>
      <c r="B741" s="790"/>
      <c r="C741" s="307" t="s">
        <v>371</v>
      </c>
      <c r="D741" s="322">
        <f>D732+D735</f>
        <v>0</v>
      </c>
      <c r="E741" s="320"/>
      <c r="F741" s="321"/>
      <c r="G741" s="321"/>
      <c r="H741" s="321"/>
      <c r="I741" s="322">
        <f>I732+I735</f>
        <v>0</v>
      </c>
      <c r="J741" s="322">
        <f>J732+J735</f>
        <v>0</v>
      </c>
    </row>
    <row r="742" spans="1:14" x14ac:dyDescent="0.25">
      <c r="A742" s="329" t="s">
        <v>91</v>
      </c>
      <c r="B742" s="330"/>
      <c r="C742" s="331"/>
      <c r="D742" s="319">
        <f>D701+D711+D721+D731+D741</f>
        <v>0</v>
      </c>
      <c r="E742" s="345"/>
      <c r="F742" s="346"/>
      <c r="G742" s="346"/>
      <c r="H742" s="346"/>
      <c r="I742" s="319">
        <f>I701+I711+I721+I731+I741</f>
        <v>0</v>
      </c>
      <c r="J742" s="349">
        <f>J701+J711+J721+J731+J741</f>
        <v>0</v>
      </c>
    </row>
    <row r="743" spans="1:14" x14ac:dyDescent="0.25">
      <c r="A743" s="292" t="s">
        <v>216</v>
      </c>
      <c r="D743" s="334"/>
      <c r="E743" s="334"/>
    </row>
    <row r="744" spans="1:14" x14ac:dyDescent="0.25">
      <c r="A744" s="774" t="s">
        <v>23</v>
      </c>
      <c r="B744" s="774"/>
      <c r="C744" s="775">
        <f>Presentación!$C$3</f>
        <v>1990</v>
      </c>
      <c r="D744" s="775"/>
      <c r="E744" s="775"/>
      <c r="F744" s="775"/>
      <c r="G744" s="775"/>
      <c r="H744" s="775"/>
      <c r="I744" s="775"/>
      <c r="J744" s="775"/>
    </row>
    <row r="745" spans="1:14" ht="12.75" customHeight="1" x14ac:dyDescent="0.25">
      <c r="A745" s="776" t="s">
        <v>24</v>
      </c>
      <c r="B745" s="776"/>
      <c r="C745" s="777" t="s">
        <v>138</v>
      </c>
      <c r="D745" s="777"/>
      <c r="E745" s="777"/>
      <c r="F745" s="777"/>
      <c r="G745" s="777"/>
      <c r="H745" s="777"/>
      <c r="I745" s="777"/>
      <c r="J745" s="777"/>
      <c r="L745" s="292">
        <v>16</v>
      </c>
      <c r="M745" s="292">
        <v>1</v>
      </c>
    </row>
    <row r="746" spans="1:14" ht="12.75" customHeight="1" x14ac:dyDescent="0.25">
      <c r="A746" s="776" t="s">
        <v>187</v>
      </c>
      <c r="B746" s="776"/>
      <c r="C746" s="778" t="s">
        <v>26</v>
      </c>
      <c r="D746" s="778"/>
      <c r="E746" s="778"/>
      <c r="F746" s="778"/>
      <c r="G746" s="778"/>
      <c r="H746" s="778"/>
      <c r="I746" s="778"/>
      <c r="J746" s="778"/>
      <c r="M746" s="292">
        <v>2</v>
      </c>
    </row>
    <row r="747" spans="1:14" ht="12.75" customHeight="1" x14ac:dyDescent="0.25">
      <c r="A747" s="776" t="s">
        <v>27</v>
      </c>
      <c r="B747" s="776"/>
      <c r="C747" s="778" t="s">
        <v>368</v>
      </c>
      <c r="D747" s="778"/>
      <c r="E747" s="778"/>
      <c r="F747" s="778"/>
      <c r="G747" s="778"/>
      <c r="H747" s="778"/>
      <c r="I747" s="778"/>
      <c r="J747" s="778"/>
      <c r="M747" s="292">
        <v>3</v>
      </c>
    </row>
    <row r="748" spans="1:14" ht="12.75" customHeight="1" x14ac:dyDescent="0.25">
      <c r="A748" s="776" t="s">
        <v>190</v>
      </c>
      <c r="B748" s="776"/>
      <c r="C748" s="778" t="s">
        <v>191</v>
      </c>
      <c r="D748" s="778"/>
      <c r="E748" s="778"/>
      <c r="F748" s="778"/>
      <c r="G748" s="778"/>
      <c r="H748" s="778"/>
      <c r="I748" s="778"/>
      <c r="J748" s="778"/>
      <c r="M748" s="292">
        <v>4</v>
      </c>
    </row>
    <row r="749" spans="1:14" ht="15.75" customHeight="1" x14ac:dyDescent="0.25">
      <c r="A749" s="779" t="s">
        <v>33</v>
      </c>
      <c r="B749" s="779"/>
      <c r="C749" s="295"/>
      <c r="D749" s="296" t="s">
        <v>35</v>
      </c>
      <c r="E749" s="780" t="s">
        <v>36</v>
      </c>
      <c r="F749" s="780"/>
      <c r="G749" s="780"/>
      <c r="H749" s="780" t="s">
        <v>35</v>
      </c>
      <c r="I749" s="780"/>
      <c r="J749" s="780"/>
      <c r="M749" s="292">
        <v>5</v>
      </c>
    </row>
    <row r="750" spans="1:14" ht="54.75" customHeight="1" x14ac:dyDescent="0.25">
      <c r="A750" s="781" t="s">
        <v>37</v>
      </c>
      <c r="B750" s="781"/>
      <c r="C750" s="782" t="s">
        <v>38</v>
      </c>
      <c r="D750" s="298" t="s">
        <v>192</v>
      </c>
      <c r="E750" s="299" t="s">
        <v>193</v>
      </c>
      <c r="F750" s="298" t="s">
        <v>194</v>
      </c>
      <c r="G750" s="298" t="s">
        <v>195</v>
      </c>
      <c r="H750" s="298" t="s">
        <v>43</v>
      </c>
      <c r="I750" s="299" t="s">
        <v>196</v>
      </c>
      <c r="J750" s="299" t="s">
        <v>196</v>
      </c>
    </row>
    <row r="751" spans="1:14" ht="12.75" customHeight="1" x14ac:dyDescent="0.25">
      <c r="A751" s="782" t="s">
        <v>197</v>
      </c>
      <c r="B751" s="782" t="s">
        <v>47</v>
      </c>
      <c r="C751" s="782"/>
      <c r="D751" s="298" t="s">
        <v>48</v>
      </c>
      <c r="E751" s="300" t="s">
        <v>198</v>
      </c>
      <c r="F751" s="298" t="s">
        <v>199</v>
      </c>
      <c r="G751" s="298" t="s">
        <v>200</v>
      </c>
      <c r="H751" s="298" t="s">
        <v>51</v>
      </c>
      <c r="I751" s="299" t="s">
        <v>201</v>
      </c>
      <c r="J751" s="299" t="s">
        <v>202</v>
      </c>
    </row>
    <row r="752" spans="1:14" ht="47.25" customHeight="1" x14ac:dyDescent="0.25">
      <c r="A752" s="782"/>
      <c r="B752" s="782"/>
      <c r="C752" s="782"/>
      <c r="D752" s="301" t="s">
        <v>54</v>
      </c>
      <c r="E752" s="301" t="s">
        <v>55</v>
      </c>
      <c r="F752" s="298" t="s">
        <v>203</v>
      </c>
      <c r="G752" s="302" t="s">
        <v>204</v>
      </c>
      <c r="H752" s="298" t="s">
        <v>205</v>
      </c>
      <c r="I752" s="303" t="s">
        <v>206</v>
      </c>
      <c r="J752" s="299" t="s">
        <v>207</v>
      </c>
    </row>
    <row r="753" spans="1:14" x14ac:dyDescent="0.25">
      <c r="A753" s="782"/>
      <c r="B753" s="782"/>
      <c r="C753" s="782"/>
      <c r="D753" s="304" t="s">
        <v>61</v>
      </c>
      <c r="E753" s="305" t="s">
        <v>208</v>
      </c>
      <c r="F753" s="305" t="s">
        <v>63</v>
      </c>
      <c r="G753" s="304" t="s">
        <v>209</v>
      </c>
      <c r="H753" s="304" t="s">
        <v>65</v>
      </c>
      <c r="I753" s="306" t="s">
        <v>210</v>
      </c>
      <c r="J753" s="306" t="s">
        <v>210</v>
      </c>
    </row>
    <row r="754" spans="1:14" ht="12.75" customHeight="1" x14ac:dyDescent="0.25">
      <c r="A754" s="783" t="s">
        <v>310</v>
      </c>
      <c r="B754" s="784" t="s">
        <v>68</v>
      </c>
      <c r="C754" s="307" t="s">
        <v>214</v>
      </c>
      <c r="D754" s="308">
        <f>SUM(D755:D756)</f>
        <v>0</v>
      </c>
      <c r="E754" s="308"/>
      <c r="F754" s="308"/>
      <c r="G754" s="308"/>
      <c r="H754" s="308"/>
      <c r="I754" s="308">
        <f>SUM(I755:I756)</f>
        <v>0</v>
      </c>
      <c r="J754" s="308">
        <f>SUM(J755:J756)</f>
        <v>0</v>
      </c>
    </row>
    <row r="755" spans="1:14" x14ac:dyDescent="0.25">
      <c r="A755" s="783"/>
      <c r="B755" s="784"/>
      <c r="C755" s="309" t="s">
        <v>214</v>
      </c>
      <c r="D755" s="310"/>
      <c r="E755" s="326"/>
      <c r="F755" s="312"/>
      <c r="G755" s="325">
        <f>E755*(1+F755)</f>
        <v>0</v>
      </c>
      <c r="H755" s="312"/>
      <c r="I755" s="315">
        <f>D755*G755*H755</f>
        <v>0</v>
      </c>
      <c r="J755" s="315"/>
      <c r="L755" s="292">
        <v>6</v>
      </c>
      <c r="M755" s="292">
        <f>$L$745*100+L755+$M$745*10000</f>
        <v>11606</v>
      </c>
    </row>
    <row r="756" spans="1:14" x14ac:dyDescent="0.25">
      <c r="A756" s="783"/>
      <c r="B756" s="784"/>
      <c r="C756" s="316"/>
      <c r="D756" s="317"/>
      <c r="E756" s="311"/>
      <c r="F756" s="318"/>
      <c r="G756" s="313"/>
      <c r="H756" s="312"/>
      <c r="I756" s="314"/>
      <c r="J756" s="315"/>
    </row>
    <row r="757" spans="1:14" x14ac:dyDescent="0.25">
      <c r="A757" s="783"/>
      <c r="B757" s="784"/>
      <c r="C757" s="307" t="s">
        <v>215</v>
      </c>
      <c r="D757" s="322">
        <f>SUM(D758:D762)</f>
        <v>0</v>
      </c>
      <c r="E757" s="320"/>
      <c r="F757" s="321"/>
      <c r="G757" s="321"/>
      <c r="H757" s="321"/>
      <c r="I757" s="322">
        <f>SUM(I758:I762)</f>
        <v>0</v>
      </c>
      <c r="J757" s="322">
        <f>SUM(J758:J762)</f>
        <v>0</v>
      </c>
    </row>
    <row r="758" spans="1:14" x14ac:dyDescent="0.25">
      <c r="A758" s="783"/>
      <c r="B758" s="784"/>
      <c r="C758" s="309" t="s">
        <v>86</v>
      </c>
      <c r="D758" s="310"/>
      <c r="E758" s="164"/>
      <c r="F758" s="312"/>
      <c r="G758" s="325">
        <f>E758*(1+F758)</f>
        <v>0</v>
      </c>
      <c r="H758" s="312"/>
      <c r="I758" s="315">
        <f>D758*G758*H758</f>
        <v>0</v>
      </c>
      <c r="J758" s="315"/>
      <c r="L758" s="292">
        <v>1</v>
      </c>
      <c r="M758" s="292">
        <f>$L$745*100+L758+$M$745*10000</f>
        <v>11601</v>
      </c>
      <c r="N758" s="115">
        <f>$L$745*100+L758</f>
        <v>1601</v>
      </c>
    </row>
    <row r="759" spans="1:14" x14ac:dyDescent="0.25">
      <c r="A759" s="783"/>
      <c r="B759" s="784"/>
      <c r="C759" s="316" t="s">
        <v>369</v>
      </c>
      <c r="D759" s="310"/>
      <c r="E759" s="164"/>
      <c r="F759" s="318"/>
      <c r="G759" s="313">
        <f>E759*(1+F759)</f>
        <v>0</v>
      </c>
      <c r="H759" s="312"/>
      <c r="I759" s="314">
        <f>D759*G759*H759</f>
        <v>0</v>
      </c>
      <c r="J759" s="315"/>
      <c r="L759" s="292">
        <v>2</v>
      </c>
      <c r="M759" s="292">
        <f>$L$745*100+L759+$M$745*10000</f>
        <v>11602</v>
      </c>
      <c r="N759" s="115">
        <f>$L$745*100+L759</f>
        <v>1602</v>
      </c>
    </row>
    <row r="760" spans="1:14" x14ac:dyDescent="0.25">
      <c r="A760" s="783"/>
      <c r="B760" s="784"/>
      <c r="C760" s="316" t="s">
        <v>88</v>
      </c>
      <c r="D760" s="310"/>
      <c r="E760" s="164"/>
      <c r="F760" s="318"/>
      <c r="G760" s="313">
        <f>E760*(1+F760)</f>
        <v>0</v>
      </c>
      <c r="H760" s="312"/>
      <c r="I760" s="314">
        <f>D760*G760*H760</f>
        <v>0</v>
      </c>
      <c r="J760" s="315"/>
      <c r="L760" s="292">
        <v>3</v>
      </c>
      <c r="M760" s="292">
        <f>$L$745*100+L760+$M$745*10000</f>
        <v>11603</v>
      </c>
      <c r="N760" s="115">
        <f>$L$745*100+L760</f>
        <v>1603</v>
      </c>
    </row>
    <row r="761" spans="1:14" x14ac:dyDescent="0.25">
      <c r="A761" s="783"/>
      <c r="B761" s="784"/>
      <c r="C761" s="316" t="s">
        <v>89</v>
      </c>
      <c r="D761" s="310"/>
      <c r="E761" s="164"/>
      <c r="F761" s="323"/>
      <c r="G761" s="313">
        <f>E761*(1+F761)</f>
        <v>0</v>
      </c>
      <c r="H761" s="312"/>
      <c r="I761" s="314">
        <f>D761*G761*H761</f>
        <v>0</v>
      </c>
      <c r="J761" s="315"/>
      <c r="L761" s="292">
        <v>4</v>
      </c>
      <c r="M761" s="292">
        <f>$L$745*100+L761+$M$745*10000</f>
        <v>11604</v>
      </c>
      <c r="N761" s="115">
        <f>$L$745*100+L761</f>
        <v>1604</v>
      </c>
    </row>
    <row r="762" spans="1:14" x14ac:dyDescent="0.25">
      <c r="A762" s="783"/>
      <c r="B762" s="784"/>
      <c r="C762" s="316" t="s">
        <v>370</v>
      </c>
      <c r="D762" s="310"/>
      <c r="E762" s="164"/>
      <c r="F762" s="323"/>
      <c r="G762" s="313"/>
      <c r="H762" s="312"/>
      <c r="I762" s="314">
        <f>D762*G762*H762</f>
        <v>0</v>
      </c>
      <c r="J762" s="315"/>
      <c r="L762" s="292">
        <v>5</v>
      </c>
      <c r="M762" s="292">
        <f>$L$745*100+L762+$M$745*10000</f>
        <v>11605</v>
      </c>
      <c r="N762" s="115">
        <f>$L$745*100+L762</f>
        <v>1605</v>
      </c>
    </row>
    <row r="763" spans="1:14" x14ac:dyDescent="0.25">
      <c r="A763" s="783"/>
      <c r="B763" s="784"/>
      <c r="C763" s="307" t="s">
        <v>371</v>
      </c>
      <c r="D763" s="322">
        <f>D754+D757</f>
        <v>0</v>
      </c>
      <c r="E763" s="320"/>
      <c r="F763" s="321"/>
      <c r="G763" s="321"/>
      <c r="H763" s="321"/>
      <c r="I763" s="322">
        <f>I754+I757</f>
        <v>0</v>
      </c>
      <c r="J763" s="322">
        <f>J754+J757</f>
        <v>0</v>
      </c>
    </row>
    <row r="764" spans="1:14" ht="12" customHeight="1" x14ac:dyDescent="0.25">
      <c r="A764" s="785" t="s">
        <v>313</v>
      </c>
      <c r="B764" s="786" t="s">
        <v>68</v>
      </c>
      <c r="C764" s="307" t="s">
        <v>214</v>
      </c>
      <c r="D764" s="308">
        <f>SUM(D765:D766)</f>
        <v>0</v>
      </c>
      <c r="E764" s="308"/>
      <c r="F764" s="308"/>
      <c r="G764" s="308"/>
      <c r="H764" s="308"/>
      <c r="I764" s="308">
        <f>SUM(I765:I766)</f>
        <v>0</v>
      </c>
      <c r="J764" s="308">
        <f>SUM(J765:J766)</f>
        <v>0</v>
      </c>
    </row>
    <row r="765" spans="1:14" x14ac:dyDescent="0.25">
      <c r="A765" s="785"/>
      <c r="B765" s="786"/>
      <c r="C765" s="309" t="s">
        <v>214</v>
      </c>
      <c r="D765" s="310"/>
      <c r="E765" s="326"/>
      <c r="F765" s="312"/>
      <c r="G765" s="325">
        <f>E765*(1+F765)</f>
        <v>0</v>
      </c>
      <c r="H765" s="312"/>
      <c r="I765" s="315">
        <f>D765*G765*H765</f>
        <v>0</v>
      </c>
      <c r="J765" s="315"/>
      <c r="L765" s="292">
        <v>6</v>
      </c>
      <c r="M765" s="292">
        <f>$L$745*100+L765+$M$3*10000</f>
        <v>21606</v>
      </c>
    </row>
    <row r="766" spans="1:14" x14ac:dyDescent="0.25">
      <c r="A766" s="785"/>
      <c r="B766" s="786"/>
      <c r="C766" s="316"/>
      <c r="D766" s="317"/>
      <c r="E766" s="311"/>
      <c r="F766" s="318"/>
      <c r="G766" s="313"/>
      <c r="H766" s="312"/>
      <c r="I766" s="314"/>
      <c r="J766" s="315"/>
    </row>
    <row r="767" spans="1:14" x14ac:dyDescent="0.25">
      <c r="A767" s="785"/>
      <c r="B767" s="786"/>
      <c r="C767" s="307" t="s">
        <v>215</v>
      </c>
      <c r="D767" s="319">
        <f>SUM(D768:D772)</f>
        <v>0</v>
      </c>
      <c r="E767" s="320"/>
      <c r="F767" s="321"/>
      <c r="G767" s="321"/>
      <c r="H767" s="321"/>
      <c r="I767" s="322">
        <f>SUM(I768:I772)</f>
        <v>0</v>
      </c>
      <c r="J767" s="322">
        <f>SUM(J768:J772)</f>
        <v>0</v>
      </c>
    </row>
    <row r="768" spans="1:14" x14ac:dyDescent="0.25">
      <c r="A768" s="785"/>
      <c r="B768" s="786"/>
      <c r="C768" s="309" t="s">
        <v>86</v>
      </c>
      <c r="D768" s="310"/>
      <c r="E768" s="164"/>
      <c r="F768" s="312"/>
      <c r="G768" s="325">
        <f>E768*(1+F768)</f>
        <v>0</v>
      </c>
      <c r="H768" s="312"/>
      <c r="I768" s="315">
        <f>D768*G768*H768</f>
        <v>0</v>
      </c>
      <c r="J768" s="315" t="s">
        <v>372</v>
      </c>
      <c r="L768" s="292">
        <v>1</v>
      </c>
      <c r="M768" s="292">
        <f>$L$745*100+L768+$M$3*10000</f>
        <v>21601</v>
      </c>
      <c r="N768" s="115">
        <f>$L$745*100+L768</f>
        <v>1601</v>
      </c>
    </row>
    <row r="769" spans="1:14" x14ac:dyDescent="0.25">
      <c r="A769" s="785"/>
      <c r="B769" s="786"/>
      <c r="C769" s="316" t="s">
        <v>369</v>
      </c>
      <c r="D769" s="310"/>
      <c r="E769" s="164"/>
      <c r="F769" s="318"/>
      <c r="G769" s="313">
        <f>E769*(1+F769)</f>
        <v>0</v>
      </c>
      <c r="H769" s="312"/>
      <c r="I769" s="314">
        <f>D769*G769*H769</f>
        <v>0</v>
      </c>
      <c r="J769" s="315"/>
      <c r="L769" s="292">
        <v>2</v>
      </c>
      <c r="M769" s="292">
        <f>$L$745*100+L769+$M$3*10000</f>
        <v>21602</v>
      </c>
      <c r="N769" s="115">
        <f>$L$745*100+L769</f>
        <v>1602</v>
      </c>
    </row>
    <row r="770" spans="1:14" x14ac:dyDescent="0.25">
      <c r="A770" s="785"/>
      <c r="B770" s="786"/>
      <c r="C770" s="316" t="s">
        <v>88</v>
      </c>
      <c r="D770" s="310"/>
      <c r="E770" s="164"/>
      <c r="F770" s="318"/>
      <c r="G770" s="313">
        <f>E770*(1+F770)</f>
        <v>0</v>
      </c>
      <c r="H770" s="312"/>
      <c r="I770" s="314">
        <f>D770*G770*H770</f>
        <v>0</v>
      </c>
      <c r="J770" s="315"/>
      <c r="L770" s="292">
        <v>3</v>
      </c>
      <c r="M770" s="292">
        <f>$L$745*100+L770+$M$3*10000</f>
        <v>21603</v>
      </c>
      <c r="N770" s="115">
        <f>$L$745*100+L770</f>
        <v>1603</v>
      </c>
    </row>
    <row r="771" spans="1:14" x14ac:dyDescent="0.25">
      <c r="A771" s="785"/>
      <c r="B771" s="786"/>
      <c r="C771" s="316" t="s">
        <v>89</v>
      </c>
      <c r="D771" s="310"/>
      <c r="E771" s="164"/>
      <c r="F771" s="323"/>
      <c r="G771" s="313">
        <f>E771*(1+F771)</f>
        <v>0</v>
      </c>
      <c r="H771" s="312"/>
      <c r="I771" s="314">
        <f>D771*G771*H771</f>
        <v>0</v>
      </c>
      <c r="J771" s="315"/>
      <c r="L771" s="292">
        <v>4</v>
      </c>
      <c r="M771" s="292">
        <f>$L$745*100+L771+$M$3*10000</f>
        <v>21604</v>
      </c>
      <c r="N771" s="115">
        <f>$L$745*100+L771</f>
        <v>1604</v>
      </c>
    </row>
    <row r="772" spans="1:14" x14ac:dyDescent="0.25">
      <c r="A772" s="785"/>
      <c r="B772" s="786"/>
      <c r="C772" s="316" t="s">
        <v>370</v>
      </c>
      <c r="D772" s="310"/>
      <c r="E772" s="164"/>
      <c r="F772" s="323"/>
      <c r="G772" s="313"/>
      <c r="H772" s="312"/>
      <c r="I772" s="314">
        <f>D772*G772*H772</f>
        <v>0</v>
      </c>
      <c r="J772" s="315"/>
      <c r="L772" s="292">
        <v>5</v>
      </c>
      <c r="M772" s="292">
        <f>$L$745*100+L772+$M$3*10000</f>
        <v>21605</v>
      </c>
      <c r="N772" s="115">
        <f>$L$745*100+L772</f>
        <v>1605</v>
      </c>
    </row>
    <row r="773" spans="1:14" x14ac:dyDescent="0.25">
      <c r="A773" s="785"/>
      <c r="B773" s="786"/>
      <c r="C773" s="307" t="s">
        <v>371</v>
      </c>
      <c r="D773" s="319">
        <f>D764+D767</f>
        <v>0</v>
      </c>
      <c r="E773" s="320"/>
      <c r="F773" s="321"/>
      <c r="G773" s="321"/>
      <c r="H773" s="321"/>
      <c r="I773" s="322">
        <f>I764+I767</f>
        <v>0</v>
      </c>
      <c r="J773" s="322">
        <f>J764+J767</f>
        <v>0</v>
      </c>
    </row>
    <row r="774" spans="1:14" ht="12" customHeight="1" x14ac:dyDescent="0.25">
      <c r="A774" s="785" t="s">
        <v>314</v>
      </c>
      <c r="B774" s="786" t="s">
        <v>68</v>
      </c>
      <c r="C774" s="307" t="s">
        <v>214</v>
      </c>
      <c r="D774" s="308">
        <f>SUM(D775:D776)</f>
        <v>0</v>
      </c>
      <c r="E774" s="308"/>
      <c r="F774" s="308"/>
      <c r="G774" s="308"/>
      <c r="H774" s="308"/>
      <c r="I774" s="308">
        <f>SUM(I775:I776)</f>
        <v>0</v>
      </c>
      <c r="J774" s="308">
        <f>SUM(J775:J776)</f>
        <v>0</v>
      </c>
    </row>
    <row r="775" spans="1:14" x14ac:dyDescent="0.25">
      <c r="A775" s="785"/>
      <c r="B775" s="786"/>
      <c r="C775" s="309" t="s">
        <v>214</v>
      </c>
      <c r="D775" s="310"/>
      <c r="E775" s="326"/>
      <c r="F775" s="312"/>
      <c r="G775" s="325">
        <f>E775*(1+F775)</f>
        <v>0</v>
      </c>
      <c r="H775" s="312"/>
      <c r="I775" s="315">
        <f>D775*G775*H775</f>
        <v>0</v>
      </c>
      <c r="J775" s="315"/>
      <c r="L775" s="292">
        <v>6</v>
      </c>
      <c r="M775" s="292">
        <f>$L$745*100+L775+$M$4*10000</f>
        <v>31606</v>
      </c>
    </row>
    <row r="776" spans="1:14" x14ac:dyDescent="0.25">
      <c r="A776" s="785"/>
      <c r="B776" s="786"/>
      <c r="C776" s="316"/>
      <c r="D776" s="317"/>
      <c r="E776" s="311"/>
      <c r="F776" s="318"/>
      <c r="G776" s="313"/>
      <c r="H776" s="312"/>
      <c r="I776" s="314"/>
      <c r="J776" s="315"/>
    </row>
    <row r="777" spans="1:14" x14ac:dyDescent="0.25">
      <c r="A777" s="785"/>
      <c r="B777" s="786"/>
      <c r="C777" s="307" t="s">
        <v>215</v>
      </c>
      <c r="D777" s="322">
        <f>SUM(D778:D782)</f>
        <v>0</v>
      </c>
      <c r="E777" s="320"/>
      <c r="F777" s="321"/>
      <c r="G777" s="321"/>
      <c r="H777" s="321"/>
      <c r="I777" s="322">
        <f>SUM(I778:I782)</f>
        <v>0</v>
      </c>
      <c r="J777" s="322">
        <f>SUM(J778:J782)</f>
        <v>0</v>
      </c>
    </row>
    <row r="778" spans="1:14" x14ac:dyDescent="0.25">
      <c r="A778" s="785"/>
      <c r="B778" s="786"/>
      <c r="C778" s="309" t="s">
        <v>86</v>
      </c>
      <c r="D778" s="310"/>
      <c r="E778" s="164"/>
      <c r="F778" s="312"/>
      <c r="G778" s="325">
        <f>E778*(1+F778)</f>
        <v>0</v>
      </c>
      <c r="H778" s="312"/>
      <c r="I778" s="315">
        <f>D778*G778*H778</f>
        <v>0</v>
      </c>
      <c r="J778" s="315"/>
      <c r="L778" s="292">
        <v>1</v>
      </c>
      <c r="M778" s="292">
        <f>$L$745*100+L778+$M$4*10000</f>
        <v>31601</v>
      </c>
      <c r="N778" s="115">
        <f>$L$745*100+L778</f>
        <v>1601</v>
      </c>
    </row>
    <row r="779" spans="1:14" x14ac:dyDescent="0.25">
      <c r="A779" s="785"/>
      <c r="B779" s="786"/>
      <c r="C779" s="316" t="s">
        <v>369</v>
      </c>
      <c r="D779" s="310"/>
      <c r="E779" s="164"/>
      <c r="F779" s="318"/>
      <c r="G779" s="313">
        <f>E779*(1+F779)</f>
        <v>0</v>
      </c>
      <c r="H779" s="312"/>
      <c r="I779" s="314">
        <f>D779*G779*H779</f>
        <v>0</v>
      </c>
      <c r="J779" s="315"/>
      <c r="L779" s="292">
        <v>2</v>
      </c>
      <c r="M779" s="292">
        <f>$L$745*100+L779+$M$4*10000</f>
        <v>31602</v>
      </c>
      <c r="N779" s="115">
        <f>$L$745*100+L779</f>
        <v>1602</v>
      </c>
    </row>
    <row r="780" spans="1:14" x14ac:dyDescent="0.25">
      <c r="A780" s="785"/>
      <c r="B780" s="786"/>
      <c r="C780" s="316" t="s">
        <v>88</v>
      </c>
      <c r="D780" s="310"/>
      <c r="E780" s="164"/>
      <c r="F780" s="318"/>
      <c r="G780" s="313">
        <f>E780*(1+F780)</f>
        <v>0</v>
      </c>
      <c r="H780" s="312"/>
      <c r="I780" s="314">
        <f>D780*G780*H780</f>
        <v>0</v>
      </c>
      <c r="J780" s="315"/>
      <c r="L780" s="292">
        <v>3</v>
      </c>
      <c r="M780" s="292">
        <f>$L$745*100+L780+$M$4*10000</f>
        <v>31603</v>
      </c>
      <c r="N780" s="115">
        <f>$L$745*100+L780</f>
        <v>1603</v>
      </c>
    </row>
    <row r="781" spans="1:14" x14ac:dyDescent="0.25">
      <c r="A781" s="785"/>
      <c r="B781" s="786"/>
      <c r="C781" s="316" t="s">
        <v>89</v>
      </c>
      <c r="D781" s="310"/>
      <c r="E781" s="164"/>
      <c r="F781" s="323"/>
      <c r="G781" s="313">
        <f>E781*(1+F781)</f>
        <v>0</v>
      </c>
      <c r="H781" s="312"/>
      <c r="I781" s="314">
        <f>D781*G781*H781</f>
        <v>0</v>
      </c>
      <c r="J781" s="315"/>
      <c r="L781" s="292">
        <v>4</v>
      </c>
      <c r="M781" s="292">
        <f>$L$745*100+L781+$M$4*10000</f>
        <v>31604</v>
      </c>
      <c r="N781" s="115">
        <f>$L$745*100+L781</f>
        <v>1604</v>
      </c>
    </row>
    <row r="782" spans="1:14" x14ac:dyDescent="0.25">
      <c r="A782" s="785"/>
      <c r="B782" s="786"/>
      <c r="C782" s="316" t="s">
        <v>370</v>
      </c>
      <c r="D782" s="310"/>
      <c r="E782" s="164"/>
      <c r="F782" s="323"/>
      <c r="G782" s="313"/>
      <c r="H782" s="312"/>
      <c r="I782" s="314">
        <f>D782*G782*H782</f>
        <v>0</v>
      </c>
      <c r="J782" s="315"/>
      <c r="L782" s="292">
        <v>5</v>
      </c>
      <c r="M782" s="292">
        <f>$L$745*100+L782+$M$4*10000</f>
        <v>31605</v>
      </c>
      <c r="N782" s="115">
        <f>$L$745*100+L782</f>
        <v>1605</v>
      </c>
    </row>
    <row r="783" spans="1:14" x14ac:dyDescent="0.25">
      <c r="A783" s="785"/>
      <c r="B783" s="786"/>
      <c r="C783" s="307" t="s">
        <v>371</v>
      </c>
      <c r="D783" s="322">
        <f>D774+D777</f>
        <v>0</v>
      </c>
      <c r="E783" s="320"/>
      <c r="F783" s="321"/>
      <c r="G783" s="321"/>
      <c r="H783" s="321"/>
      <c r="I783" s="322">
        <f>I774+I777</f>
        <v>0</v>
      </c>
      <c r="J783" s="322">
        <f>J774+J777</f>
        <v>0</v>
      </c>
    </row>
    <row r="784" spans="1:14" ht="12" customHeight="1" x14ac:dyDescent="0.25">
      <c r="A784" s="785" t="s">
        <v>315</v>
      </c>
      <c r="B784" s="786" t="s">
        <v>68</v>
      </c>
      <c r="C784" s="307" t="s">
        <v>214</v>
      </c>
      <c r="D784" s="308">
        <f>SUM(D785:D786)</f>
        <v>0</v>
      </c>
      <c r="E784" s="308"/>
      <c r="F784" s="308"/>
      <c r="G784" s="308"/>
      <c r="H784" s="308"/>
      <c r="I784" s="308">
        <f>SUM(I785:I786)</f>
        <v>0</v>
      </c>
      <c r="J784" s="308">
        <f>SUM(J785:J786)</f>
        <v>0</v>
      </c>
    </row>
    <row r="785" spans="1:14" x14ac:dyDescent="0.25">
      <c r="A785" s="785"/>
      <c r="B785" s="786"/>
      <c r="C785" s="309" t="s">
        <v>214</v>
      </c>
      <c r="D785" s="310"/>
      <c r="E785" s="326"/>
      <c r="F785" s="312"/>
      <c r="G785" s="325">
        <f>E785*(1+F785)</f>
        <v>0</v>
      </c>
      <c r="H785" s="312"/>
      <c r="I785" s="315">
        <f>D785*G785*H785</f>
        <v>0</v>
      </c>
      <c r="J785" s="315"/>
      <c r="L785" s="292">
        <v>6</v>
      </c>
      <c r="M785" s="292">
        <f>$L$745*100+L785+$M$5*10000</f>
        <v>41606</v>
      </c>
    </row>
    <row r="786" spans="1:14" x14ac:dyDescent="0.25">
      <c r="A786" s="785"/>
      <c r="B786" s="786"/>
      <c r="C786" s="316"/>
      <c r="D786" s="317"/>
      <c r="E786" s="311"/>
      <c r="F786" s="318"/>
      <c r="G786" s="313"/>
      <c r="H786" s="312"/>
      <c r="I786" s="314"/>
      <c r="J786" s="315"/>
    </row>
    <row r="787" spans="1:14" x14ac:dyDescent="0.25">
      <c r="A787" s="785"/>
      <c r="B787" s="786"/>
      <c r="C787" s="307" t="s">
        <v>215</v>
      </c>
      <c r="D787" s="322">
        <f>SUM(D788:D792)</f>
        <v>0</v>
      </c>
      <c r="E787" s="320"/>
      <c r="F787" s="321"/>
      <c r="G787" s="321"/>
      <c r="H787" s="321"/>
      <c r="I787" s="322">
        <f>SUM(I788:I792)</f>
        <v>0</v>
      </c>
      <c r="J787" s="322">
        <f>SUM(J788:J792)</f>
        <v>0</v>
      </c>
    </row>
    <row r="788" spans="1:14" x14ac:dyDescent="0.25">
      <c r="A788" s="785"/>
      <c r="B788" s="786"/>
      <c r="C788" s="309" t="s">
        <v>86</v>
      </c>
      <c r="D788" s="310"/>
      <c r="E788" s="164"/>
      <c r="F788" s="312"/>
      <c r="G788" s="325">
        <f>E788*(1+F788)</f>
        <v>0</v>
      </c>
      <c r="H788" s="312"/>
      <c r="I788" s="315">
        <f>D788*G788*H788</f>
        <v>0</v>
      </c>
      <c r="J788" s="315"/>
      <c r="L788" s="292">
        <v>1</v>
      </c>
      <c r="M788" s="292">
        <f>$L$745*100+L788+$M$5*10000</f>
        <v>41601</v>
      </c>
      <c r="N788" s="115">
        <f>$L$745*100+L788</f>
        <v>1601</v>
      </c>
    </row>
    <row r="789" spans="1:14" x14ac:dyDescent="0.25">
      <c r="A789" s="785"/>
      <c r="B789" s="786"/>
      <c r="C789" s="316" t="s">
        <v>369</v>
      </c>
      <c r="D789" s="310"/>
      <c r="E789" s="164"/>
      <c r="F789" s="318"/>
      <c r="G789" s="313">
        <f>E789*(1+F789)</f>
        <v>0</v>
      </c>
      <c r="H789" s="312"/>
      <c r="I789" s="314">
        <f>D789*G789*H789</f>
        <v>0</v>
      </c>
      <c r="J789" s="315"/>
      <c r="L789" s="292">
        <v>2</v>
      </c>
      <c r="M789" s="292">
        <f>$L$745*100+L789+$M$5*10000</f>
        <v>41602</v>
      </c>
      <c r="N789" s="115">
        <f>$L$745*100+L789</f>
        <v>1602</v>
      </c>
    </row>
    <row r="790" spans="1:14" x14ac:dyDescent="0.25">
      <c r="A790" s="785"/>
      <c r="B790" s="786"/>
      <c r="C790" s="316" t="s">
        <v>88</v>
      </c>
      <c r="D790" s="310"/>
      <c r="E790" s="164"/>
      <c r="F790" s="318"/>
      <c r="G790" s="313">
        <f>E790*(1+F790)</f>
        <v>0</v>
      </c>
      <c r="H790" s="312"/>
      <c r="I790" s="314">
        <f>D790*G790*H790</f>
        <v>0</v>
      </c>
      <c r="J790" s="315"/>
      <c r="L790" s="292">
        <v>3</v>
      </c>
      <c r="M790" s="292">
        <f>$L$745*100+L790+$M$5*10000</f>
        <v>41603</v>
      </c>
      <c r="N790" s="115">
        <f>$L$745*100+L790</f>
        <v>1603</v>
      </c>
    </row>
    <row r="791" spans="1:14" x14ac:dyDescent="0.25">
      <c r="A791" s="785"/>
      <c r="B791" s="786"/>
      <c r="C791" s="316" t="s">
        <v>89</v>
      </c>
      <c r="D791" s="310"/>
      <c r="E791" s="164"/>
      <c r="F791" s="323"/>
      <c r="G791" s="313">
        <f>E791*(1+F791)</f>
        <v>0</v>
      </c>
      <c r="H791" s="312"/>
      <c r="I791" s="314">
        <f>D791*G791*H791</f>
        <v>0</v>
      </c>
      <c r="J791" s="315"/>
      <c r="L791" s="292">
        <v>4</v>
      </c>
      <c r="M791" s="292">
        <f>$L$745*100+L791+$M$5*10000</f>
        <v>41604</v>
      </c>
      <c r="N791" s="115">
        <f>$L$745*100+L791</f>
        <v>1604</v>
      </c>
    </row>
    <row r="792" spans="1:14" x14ac:dyDescent="0.25">
      <c r="A792" s="785"/>
      <c r="B792" s="786"/>
      <c r="C792" s="316" t="s">
        <v>370</v>
      </c>
      <c r="D792" s="310"/>
      <c r="E792" s="164"/>
      <c r="F792" s="323"/>
      <c r="G792" s="313"/>
      <c r="H792" s="312"/>
      <c r="I792" s="314">
        <f>D792*G792*H792</f>
        <v>0</v>
      </c>
      <c r="J792" s="315"/>
      <c r="L792" s="292">
        <v>5</v>
      </c>
      <c r="M792" s="292">
        <f>$L$745*100+L792+$M$5*10000</f>
        <v>41605</v>
      </c>
      <c r="N792" s="115">
        <f>$L$745*100+L792</f>
        <v>1605</v>
      </c>
    </row>
    <row r="793" spans="1:14" x14ac:dyDescent="0.25">
      <c r="A793" s="785"/>
      <c r="B793" s="786"/>
      <c r="C793" s="307" t="s">
        <v>371</v>
      </c>
      <c r="D793" s="322">
        <f>D784+D787</f>
        <v>0</v>
      </c>
      <c r="E793" s="320"/>
      <c r="F793" s="321"/>
      <c r="G793" s="321"/>
      <c r="H793" s="321"/>
      <c r="I793" s="322">
        <f>I784+I787</f>
        <v>0</v>
      </c>
      <c r="J793" s="322">
        <f>J784+J787</f>
        <v>0</v>
      </c>
    </row>
    <row r="794" spans="1:14" ht="12" customHeight="1" x14ac:dyDescent="0.25">
      <c r="A794" s="785" t="s">
        <v>316</v>
      </c>
      <c r="B794" s="786" t="s">
        <v>68</v>
      </c>
      <c r="C794" s="307" t="s">
        <v>214</v>
      </c>
      <c r="D794" s="308">
        <f>SUM(D795:D796)</f>
        <v>0</v>
      </c>
      <c r="E794" s="308"/>
      <c r="F794" s="308"/>
      <c r="G794" s="308"/>
      <c r="H794" s="308"/>
      <c r="I794" s="308">
        <f>SUM(I795:I796)</f>
        <v>0</v>
      </c>
      <c r="J794" s="308">
        <f>SUM(J795:J796)</f>
        <v>0</v>
      </c>
    </row>
    <row r="795" spans="1:14" x14ac:dyDescent="0.25">
      <c r="A795" s="785"/>
      <c r="B795" s="786"/>
      <c r="C795" s="309" t="s">
        <v>214</v>
      </c>
      <c r="D795" s="310"/>
      <c r="E795" s="326"/>
      <c r="F795" s="312"/>
      <c r="G795" s="325">
        <f>E795*(1+F795)</f>
        <v>0</v>
      </c>
      <c r="H795" s="312"/>
      <c r="I795" s="315">
        <f>D795*G795*H795</f>
        <v>0</v>
      </c>
      <c r="J795" s="315"/>
      <c r="L795" s="292">
        <v>6</v>
      </c>
      <c r="M795" s="292">
        <f>$L$745*100+L795+$M$6*10000</f>
        <v>51606</v>
      </c>
    </row>
    <row r="796" spans="1:14" x14ac:dyDescent="0.25">
      <c r="A796" s="785"/>
      <c r="B796" s="786"/>
      <c r="C796" s="316"/>
      <c r="D796" s="317"/>
      <c r="E796" s="311"/>
      <c r="F796" s="318"/>
      <c r="G796" s="313"/>
      <c r="H796" s="312"/>
      <c r="I796" s="314"/>
      <c r="J796" s="315"/>
    </row>
    <row r="797" spans="1:14" x14ac:dyDescent="0.25">
      <c r="A797" s="785"/>
      <c r="B797" s="786"/>
      <c r="C797" s="307" t="s">
        <v>215</v>
      </c>
      <c r="D797" s="322">
        <f>SUM(D798:D802)</f>
        <v>0</v>
      </c>
      <c r="E797" s="320"/>
      <c r="F797" s="321"/>
      <c r="G797" s="321"/>
      <c r="H797" s="321"/>
      <c r="I797" s="322">
        <f>SUM(I798:I802)</f>
        <v>0</v>
      </c>
      <c r="J797" s="322">
        <f>SUM(J798:J802)</f>
        <v>0</v>
      </c>
    </row>
    <row r="798" spans="1:14" ht="12.75" customHeight="1" x14ac:dyDescent="0.25">
      <c r="A798" s="785"/>
      <c r="B798" s="786"/>
      <c r="C798" s="309" t="s">
        <v>86</v>
      </c>
      <c r="D798" s="310"/>
      <c r="E798" s="164"/>
      <c r="F798" s="312"/>
      <c r="G798" s="325">
        <f>E798*(1+F798)</f>
        <v>0</v>
      </c>
      <c r="H798" s="312"/>
      <c r="I798" s="315">
        <f>D798*G798*H798</f>
        <v>0</v>
      </c>
      <c r="J798" s="315"/>
      <c r="L798" s="292">
        <v>1</v>
      </c>
      <c r="M798" s="292">
        <f>$L$745*100+L798+$M$6*10000</f>
        <v>51601</v>
      </c>
      <c r="N798" s="115">
        <f>$L$745*100+L798</f>
        <v>1601</v>
      </c>
    </row>
    <row r="799" spans="1:14" ht="11.25" customHeight="1" x14ac:dyDescent="0.25">
      <c r="A799" s="785"/>
      <c r="B799" s="786"/>
      <c r="C799" s="316" t="s">
        <v>369</v>
      </c>
      <c r="D799" s="310"/>
      <c r="E799" s="164"/>
      <c r="F799" s="318"/>
      <c r="G799" s="313">
        <f>E799*(1+F799)</f>
        <v>0</v>
      </c>
      <c r="H799" s="312"/>
      <c r="I799" s="314">
        <f>D799*G799*H799</f>
        <v>0</v>
      </c>
      <c r="J799" s="315"/>
      <c r="L799" s="292">
        <v>2</v>
      </c>
      <c r="M799" s="292">
        <f>$L$745*100+L799+$M$6*10000</f>
        <v>51602</v>
      </c>
      <c r="N799" s="115">
        <f>$L$745*100+L799</f>
        <v>1602</v>
      </c>
    </row>
    <row r="800" spans="1:14" ht="11.25" customHeight="1" x14ac:dyDescent="0.25">
      <c r="A800" s="785"/>
      <c r="B800" s="786"/>
      <c r="C800" s="316" t="s">
        <v>88</v>
      </c>
      <c r="D800" s="310"/>
      <c r="E800" s="164"/>
      <c r="F800" s="318"/>
      <c r="G800" s="313">
        <f>E800*(1+F800)</f>
        <v>0</v>
      </c>
      <c r="H800" s="312"/>
      <c r="I800" s="314">
        <f>D800*G800*H800</f>
        <v>0</v>
      </c>
      <c r="J800" s="315"/>
      <c r="L800" s="292">
        <v>3</v>
      </c>
      <c r="M800" s="292">
        <f>$L$745*100+L800+$M$6*10000</f>
        <v>51603</v>
      </c>
      <c r="N800" s="115">
        <f>$L$745*100+L800</f>
        <v>1603</v>
      </c>
    </row>
    <row r="801" spans="1:14" ht="11.25" customHeight="1" x14ac:dyDescent="0.25">
      <c r="A801" s="785"/>
      <c r="B801" s="786"/>
      <c r="C801" s="316" t="s">
        <v>89</v>
      </c>
      <c r="D801" s="310"/>
      <c r="E801" s="164"/>
      <c r="F801" s="323"/>
      <c r="G801" s="313">
        <f>E801*(1+F801)</f>
        <v>0</v>
      </c>
      <c r="H801" s="312"/>
      <c r="I801" s="314">
        <f>D801*G801*H801</f>
        <v>0</v>
      </c>
      <c r="J801" s="315"/>
      <c r="L801" s="292">
        <v>4</v>
      </c>
      <c r="M801" s="292">
        <f>$L$745*100+L801+$M$6*10000</f>
        <v>51604</v>
      </c>
      <c r="N801" s="115">
        <f>$L$745*100+L801</f>
        <v>1604</v>
      </c>
    </row>
    <row r="802" spans="1:14" ht="11.25" customHeight="1" x14ac:dyDescent="0.25">
      <c r="A802" s="785"/>
      <c r="B802" s="786"/>
      <c r="C802" s="316" t="s">
        <v>370</v>
      </c>
      <c r="D802" s="310"/>
      <c r="E802" s="164"/>
      <c r="F802" s="323"/>
      <c r="G802" s="313"/>
      <c r="H802" s="312"/>
      <c r="I802" s="314">
        <f>D802*G802*H802</f>
        <v>0</v>
      </c>
      <c r="J802" s="315"/>
      <c r="L802" s="292">
        <v>5</v>
      </c>
      <c r="M802" s="292">
        <f>$L$745*100+L802+$M$6*10000</f>
        <v>51605</v>
      </c>
      <c r="N802" s="115">
        <f>$L$745*100+L802</f>
        <v>1605</v>
      </c>
    </row>
    <row r="803" spans="1:14" x14ac:dyDescent="0.25">
      <c r="A803" s="785"/>
      <c r="B803" s="786"/>
      <c r="C803" s="307" t="s">
        <v>371</v>
      </c>
      <c r="D803" s="322">
        <f>D794+D797</f>
        <v>0</v>
      </c>
      <c r="E803" s="320"/>
      <c r="F803" s="321"/>
      <c r="G803" s="321"/>
      <c r="H803" s="321"/>
      <c r="I803" s="322">
        <f>I794+I797</f>
        <v>0</v>
      </c>
      <c r="J803" s="322">
        <f>J794+J797</f>
        <v>0</v>
      </c>
    </row>
    <row r="804" spans="1:14" x14ac:dyDescent="0.25">
      <c r="A804" s="329" t="s">
        <v>91</v>
      </c>
      <c r="B804" s="330"/>
      <c r="C804" s="331"/>
      <c r="D804" s="319">
        <f>D763+D773+D783+D793+D803</f>
        <v>0</v>
      </c>
      <c r="E804" s="345"/>
      <c r="F804" s="346"/>
      <c r="G804" s="346"/>
      <c r="H804" s="346"/>
      <c r="I804" s="319">
        <f>I763+I773+I783+I793+I803</f>
        <v>0</v>
      </c>
      <c r="J804" s="349">
        <f>J763+J773+J783+J793+J803</f>
        <v>0</v>
      </c>
    </row>
    <row r="805" spans="1:14" x14ac:dyDescent="0.25">
      <c r="A805" s="292" t="s">
        <v>216</v>
      </c>
      <c r="D805" s="334"/>
      <c r="E805" s="334"/>
    </row>
    <row r="806" spans="1:14" x14ac:dyDescent="0.25">
      <c r="A806" s="774" t="s">
        <v>23</v>
      </c>
      <c r="B806" s="774"/>
      <c r="C806" s="775">
        <f>Presentación!$C$3</f>
        <v>1990</v>
      </c>
      <c r="D806" s="775"/>
      <c r="E806" s="775"/>
      <c r="F806" s="775"/>
      <c r="G806" s="775"/>
      <c r="H806" s="775"/>
      <c r="I806" s="775"/>
      <c r="J806" s="775"/>
    </row>
    <row r="807" spans="1:14" ht="12.75" customHeight="1" x14ac:dyDescent="0.25">
      <c r="A807" s="776" t="s">
        <v>24</v>
      </c>
      <c r="B807" s="776"/>
      <c r="C807" s="777" t="s">
        <v>295</v>
      </c>
      <c r="D807" s="777"/>
      <c r="E807" s="777"/>
      <c r="F807" s="777"/>
      <c r="G807" s="777"/>
      <c r="H807" s="777"/>
      <c r="I807" s="777"/>
      <c r="J807" s="777"/>
      <c r="L807" s="292">
        <v>8</v>
      </c>
      <c r="M807" s="292">
        <v>1</v>
      </c>
    </row>
    <row r="808" spans="1:14" ht="12.75" customHeight="1" x14ac:dyDescent="0.25">
      <c r="A808" s="776" t="s">
        <v>187</v>
      </c>
      <c r="B808" s="776"/>
      <c r="C808" s="778" t="s">
        <v>26</v>
      </c>
      <c r="D808" s="778"/>
      <c r="E808" s="778"/>
      <c r="F808" s="778"/>
      <c r="G808" s="778"/>
      <c r="H808" s="778"/>
      <c r="I808" s="778"/>
      <c r="J808" s="778"/>
      <c r="M808" s="292">
        <v>2</v>
      </c>
    </row>
    <row r="809" spans="1:14" ht="12.75" customHeight="1" x14ac:dyDescent="0.25">
      <c r="A809" s="776" t="s">
        <v>27</v>
      </c>
      <c r="B809" s="776"/>
      <c r="C809" s="778" t="s">
        <v>368</v>
      </c>
      <c r="D809" s="778"/>
      <c r="E809" s="778"/>
      <c r="F809" s="778"/>
      <c r="G809" s="778"/>
      <c r="H809" s="778"/>
      <c r="I809" s="778"/>
      <c r="J809" s="778"/>
      <c r="M809" s="292">
        <v>3</v>
      </c>
    </row>
    <row r="810" spans="1:14" ht="12.75" customHeight="1" x14ac:dyDescent="0.25">
      <c r="A810" s="776" t="s">
        <v>190</v>
      </c>
      <c r="B810" s="776"/>
      <c r="C810" s="778" t="s">
        <v>191</v>
      </c>
      <c r="D810" s="778"/>
      <c r="E810" s="778"/>
      <c r="F810" s="778"/>
      <c r="G810" s="778"/>
      <c r="H810" s="778"/>
      <c r="I810" s="778"/>
      <c r="J810" s="778"/>
      <c r="M810" s="292">
        <v>4</v>
      </c>
    </row>
    <row r="811" spans="1:14" ht="15.75" customHeight="1" x14ac:dyDescent="0.25">
      <c r="A811" s="779" t="s">
        <v>33</v>
      </c>
      <c r="B811" s="779"/>
      <c r="C811" s="295"/>
      <c r="D811" s="296" t="s">
        <v>35</v>
      </c>
      <c r="E811" s="780" t="s">
        <v>36</v>
      </c>
      <c r="F811" s="780"/>
      <c r="G811" s="780"/>
      <c r="H811" s="780" t="s">
        <v>35</v>
      </c>
      <c r="I811" s="780"/>
      <c r="J811" s="780"/>
      <c r="M811" s="292">
        <v>5</v>
      </c>
    </row>
    <row r="812" spans="1:14" ht="54.75" customHeight="1" x14ac:dyDescent="0.25">
      <c r="A812" s="781" t="s">
        <v>37</v>
      </c>
      <c r="B812" s="781"/>
      <c r="C812" s="782" t="s">
        <v>38</v>
      </c>
      <c r="D812" s="298" t="s">
        <v>192</v>
      </c>
      <c r="E812" s="299" t="s">
        <v>193</v>
      </c>
      <c r="F812" s="298" t="s">
        <v>194</v>
      </c>
      <c r="G812" s="298" t="s">
        <v>195</v>
      </c>
      <c r="H812" s="298" t="s">
        <v>43</v>
      </c>
      <c r="I812" s="299" t="s">
        <v>196</v>
      </c>
      <c r="J812" s="299" t="s">
        <v>196</v>
      </c>
    </row>
    <row r="813" spans="1:14" ht="12.75" customHeight="1" x14ac:dyDescent="0.25">
      <c r="A813" s="782" t="s">
        <v>197</v>
      </c>
      <c r="B813" s="782" t="s">
        <v>47</v>
      </c>
      <c r="C813" s="782"/>
      <c r="D813" s="298" t="s">
        <v>48</v>
      </c>
      <c r="E813" s="300" t="s">
        <v>198</v>
      </c>
      <c r="F813" s="298" t="s">
        <v>199</v>
      </c>
      <c r="G813" s="298" t="s">
        <v>200</v>
      </c>
      <c r="H813" s="298" t="s">
        <v>51</v>
      </c>
      <c r="I813" s="299" t="s">
        <v>201</v>
      </c>
      <c r="J813" s="299" t="s">
        <v>202</v>
      </c>
    </row>
    <row r="814" spans="1:14" ht="47.25" customHeight="1" x14ac:dyDescent="0.25">
      <c r="A814" s="782"/>
      <c r="B814" s="782"/>
      <c r="C814" s="782"/>
      <c r="D814" s="301" t="s">
        <v>54</v>
      </c>
      <c r="E814" s="301" t="s">
        <v>55</v>
      </c>
      <c r="F814" s="298" t="s">
        <v>203</v>
      </c>
      <c r="G814" s="302" t="s">
        <v>204</v>
      </c>
      <c r="H814" s="298" t="s">
        <v>205</v>
      </c>
      <c r="I814" s="303" t="s">
        <v>206</v>
      </c>
      <c r="J814" s="299" t="s">
        <v>207</v>
      </c>
    </row>
    <row r="815" spans="1:14" x14ac:dyDescent="0.25">
      <c r="A815" s="782"/>
      <c r="B815" s="782"/>
      <c r="C815" s="782"/>
      <c r="D815" s="304" t="s">
        <v>61</v>
      </c>
      <c r="E815" s="305" t="s">
        <v>208</v>
      </c>
      <c r="F815" s="305" t="s">
        <v>63</v>
      </c>
      <c r="G815" s="304" t="s">
        <v>209</v>
      </c>
      <c r="H815" s="304" t="s">
        <v>65</v>
      </c>
      <c r="I815" s="306" t="s">
        <v>210</v>
      </c>
      <c r="J815" s="306" t="s">
        <v>210</v>
      </c>
    </row>
    <row r="816" spans="1:14" ht="12.75" customHeight="1" x14ac:dyDescent="0.25">
      <c r="A816" s="783" t="s">
        <v>310</v>
      </c>
      <c r="B816" s="784" t="s">
        <v>68</v>
      </c>
      <c r="C816" s="307" t="s">
        <v>214</v>
      </c>
      <c r="D816" s="308">
        <f>SUM(D817:D818)</f>
        <v>0</v>
      </c>
      <c r="E816" s="308"/>
      <c r="F816" s="308"/>
      <c r="G816" s="308"/>
      <c r="H816" s="308"/>
      <c r="I816" s="308">
        <f>SUM(I817:I818)</f>
        <v>0</v>
      </c>
      <c r="J816" s="308">
        <f>SUM(J817:J818)</f>
        <v>0</v>
      </c>
    </row>
    <row r="817" spans="1:14" x14ac:dyDescent="0.25">
      <c r="A817" s="783"/>
      <c r="B817" s="784"/>
      <c r="C817" s="309" t="s">
        <v>214</v>
      </c>
      <c r="D817" s="310"/>
      <c r="E817" s="326"/>
      <c r="F817" s="312"/>
      <c r="G817" s="325">
        <f>E817*(1+F817)</f>
        <v>0</v>
      </c>
      <c r="H817" s="312"/>
      <c r="I817" s="315">
        <f>D817*G817*H817</f>
        <v>0</v>
      </c>
      <c r="J817" s="315"/>
      <c r="L817" s="292">
        <v>6</v>
      </c>
      <c r="M817" s="292">
        <f>$L$807*100+L817+$M$807*10000</f>
        <v>10806</v>
      </c>
    </row>
    <row r="818" spans="1:14" x14ac:dyDescent="0.25">
      <c r="A818" s="783"/>
      <c r="B818" s="784"/>
      <c r="C818" s="316"/>
      <c r="D818" s="317"/>
      <c r="E818" s="311"/>
      <c r="F818" s="318"/>
      <c r="G818" s="313"/>
      <c r="H818" s="312"/>
      <c r="I818" s="314"/>
      <c r="J818" s="315"/>
    </row>
    <row r="819" spans="1:14" x14ac:dyDescent="0.25">
      <c r="A819" s="783"/>
      <c r="B819" s="784"/>
      <c r="C819" s="307" t="s">
        <v>215</v>
      </c>
      <c r="D819" s="322">
        <f>SUM(D820:D824)</f>
        <v>0</v>
      </c>
      <c r="E819" s="320"/>
      <c r="F819" s="321"/>
      <c r="G819" s="321"/>
      <c r="H819" s="321"/>
      <c r="I819" s="322">
        <f>SUM(I820:I824)</f>
        <v>0</v>
      </c>
      <c r="J819" s="322">
        <f>SUM(J820:J824)</f>
        <v>0</v>
      </c>
    </row>
    <row r="820" spans="1:14" x14ac:dyDescent="0.25">
      <c r="A820" s="783"/>
      <c r="B820" s="784"/>
      <c r="C820" s="309" t="s">
        <v>86</v>
      </c>
      <c r="D820" s="310"/>
      <c r="E820" s="164"/>
      <c r="F820" s="312"/>
      <c r="G820" s="325">
        <f>E820*(1+F820)</f>
        <v>0</v>
      </c>
      <c r="H820" s="312"/>
      <c r="I820" s="315">
        <f>D820*G820*H820</f>
        <v>0</v>
      </c>
      <c r="J820" s="315"/>
      <c r="L820" s="292">
        <v>1</v>
      </c>
      <c r="M820" s="292">
        <f>$L$807*100+L820+$M$807*10000</f>
        <v>10801</v>
      </c>
      <c r="N820" s="115">
        <f>$L$807*100+L820</f>
        <v>801</v>
      </c>
    </row>
    <row r="821" spans="1:14" x14ac:dyDescent="0.25">
      <c r="A821" s="783"/>
      <c r="B821" s="784"/>
      <c r="C821" s="316" t="s">
        <v>369</v>
      </c>
      <c r="D821" s="310"/>
      <c r="E821" s="164"/>
      <c r="F821" s="318"/>
      <c r="G821" s="313">
        <f>E821*(1+F821)</f>
        <v>0</v>
      </c>
      <c r="H821" s="312"/>
      <c r="I821" s="314">
        <f>D821*G821*H821</f>
        <v>0</v>
      </c>
      <c r="J821" s="315"/>
      <c r="L821" s="292">
        <v>2</v>
      </c>
      <c r="M821" s="292">
        <f>$L$807*100+L821+$M$807*10000</f>
        <v>10802</v>
      </c>
      <c r="N821" s="115">
        <f>$L$807*100+L821</f>
        <v>802</v>
      </c>
    </row>
    <row r="822" spans="1:14" x14ac:dyDescent="0.25">
      <c r="A822" s="783"/>
      <c r="B822" s="784"/>
      <c r="C822" s="316" t="s">
        <v>88</v>
      </c>
      <c r="D822" s="310"/>
      <c r="E822" s="164"/>
      <c r="F822" s="318"/>
      <c r="G822" s="313">
        <f>E822*(1+F822)</f>
        <v>0</v>
      </c>
      <c r="H822" s="312"/>
      <c r="I822" s="314">
        <f>D822*G822*H822</f>
        <v>0</v>
      </c>
      <c r="J822" s="315"/>
      <c r="L822" s="292">
        <v>3</v>
      </c>
      <c r="M822" s="292">
        <f>$L$807*100+L822+$M$807*10000</f>
        <v>10803</v>
      </c>
      <c r="N822" s="115">
        <f>$L$807*100+L822</f>
        <v>803</v>
      </c>
    </row>
    <row r="823" spans="1:14" x14ac:dyDescent="0.25">
      <c r="A823" s="783"/>
      <c r="B823" s="784"/>
      <c r="C823" s="316" t="s">
        <v>89</v>
      </c>
      <c r="D823" s="310"/>
      <c r="E823" s="164"/>
      <c r="F823" s="323"/>
      <c r="G823" s="313">
        <f>E823*(1+F823)</f>
        <v>0</v>
      </c>
      <c r="H823" s="312"/>
      <c r="I823" s="314">
        <f>D823*G823*H823</f>
        <v>0</v>
      </c>
      <c r="J823" s="315"/>
      <c r="L823" s="292">
        <v>4</v>
      </c>
      <c r="M823" s="292">
        <f>$L$807*100+L823+$M$807*10000</f>
        <v>10804</v>
      </c>
      <c r="N823" s="115">
        <f>$L$807*100+L823</f>
        <v>804</v>
      </c>
    </row>
    <row r="824" spans="1:14" x14ac:dyDescent="0.25">
      <c r="A824" s="783"/>
      <c r="B824" s="784"/>
      <c r="C824" s="316" t="s">
        <v>370</v>
      </c>
      <c r="D824" s="310"/>
      <c r="E824" s="164"/>
      <c r="F824" s="323"/>
      <c r="G824" s="313"/>
      <c r="H824" s="312"/>
      <c r="I824" s="314">
        <f>D824*G824*H824</f>
        <v>0</v>
      </c>
      <c r="J824" s="315"/>
      <c r="L824" s="292">
        <v>5</v>
      </c>
      <c r="M824" s="292">
        <f>$L$807*100+L824+$M$807*10000</f>
        <v>10805</v>
      </c>
      <c r="N824" s="115">
        <f>$L$807*100+L824</f>
        <v>805</v>
      </c>
    </row>
    <row r="825" spans="1:14" x14ac:dyDescent="0.25">
      <c r="A825" s="783"/>
      <c r="B825" s="784"/>
      <c r="C825" s="307" t="s">
        <v>371</v>
      </c>
      <c r="D825" s="322">
        <f>D816+D819</f>
        <v>0</v>
      </c>
      <c r="E825" s="320"/>
      <c r="F825" s="321"/>
      <c r="G825" s="321"/>
      <c r="H825" s="321"/>
      <c r="I825" s="322">
        <f>I816+I819</f>
        <v>0</v>
      </c>
      <c r="J825" s="322">
        <f>J816+J819</f>
        <v>0</v>
      </c>
    </row>
    <row r="826" spans="1:14" ht="12" customHeight="1" x14ac:dyDescent="0.25">
      <c r="A826" s="785" t="s">
        <v>313</v>
      </c>
      <c r="B826" s="786" t="s">
        <v>68</v>
      </c>
      <c r="C826" s="307" t="s">
        <v>214</v>
      </c>
      <c r="D826" s="308">
        <f>SUM(D827:D828)</f>
        <v>0</v>
      </c>
      <c r="E826" s="308"/>
      <c r="F826" s="308"/>
      <c r="G826" s="308"/>
      <c r="H826" s="308"/>
      <c r="I826" s="308">
        <f>SUM(I827:I828)</f>
        <v>0</v>
      </c>
      <c r="J826" s="308">
        <f>SUM(J827:J828)</f>
        <v>0</v>
      </c>
    </row>
    <row r="827" spans="1:14" x14ac:dyDescent="0.25">
      <c r="A827" s="785"/>
      <c r="B827" s="786"/>
      <c r="C827" s="309" t="s">
        <v>214</v>
      </c>
      <c r="D827" s="310"/>
      <c r="E827" s="326"/>
      <c r="F827" s="312"/>
      <c r="G827" s="325">
        <f>E827*(1+F827)</f>
        <v>0</v>
      </c>
      <c r="H827" s="312"/>
      <c r="I827" s="315">
        <f>D827*G827*H827</f>
        <v>0</v>
      </c>
      <c r="J827" s="315"/>
      <c r="L827" s="292">
        <v>6</v>
      </c>
      <c r="M827" s="292">
        <f>$L$807*100+L827+$M$3*10000</f>
        <v>20806</v>
      </c>
    </row>
    <row r="828" spans="1:14" x14ac:dyDescent="0.25">
      <c r="A828" s="785"/>
      <c r="B828" s="786"/>
      <c r="C828" s="316"/>
      <c r="D828" s="317"/>
      <c r="E828" s="311"/>
      <c r="F828" s="318"/>
      <c r="G828" s="313"/>
      <c r="H828" s="312"/>
      <c r="I828" s="314"/>
      <c r="J828" s="315"/>
    </row>
    <row r="829" spans="1:14" x14ac:dyDescent="0.25">
      <c r="A829" s="785"/>
      <c r="B829" s="786"/>
      <c r="C829" s="307" t="s">
        <v>215</v>
      </c>
      <c r="D829" s="319">
        <f>SUM(D830:D834)</f>
        <v>0</v>
      </c>
      <c r="E829" s="320"/>
      <c r="F829" s="321"/>
      <c r="G829" s="321"/>
      <c r="H829" s="321"/>
      <c r="I829" s="322">
        <f>SUM(I830:I834)</f>
        <v>0</v>
      </c>
      <c r="J829" s="322">
        <f>SUM(J830:J834)</f>
        <v>0</v>
      </c>
    </row>
    <row r="830" spans="1:14" x14ac:dyDescent="0.25">
      <c r="A830" s="785"/>
      <c r="B830" s="786"/>
      <c r="C830" s="309" t="s">
        <v>86</v>
      </c>
      <c r="D830" s="310"/>
      <c r="E830" s="164"/>
      <c r="F830" s="312"/>
      <c r="G830" s="325">
        <f>E830*(1+F830)</f>
        <v>0</v>
      </c>
      <c r="H830" s="312"/>
      <c r="I830" s="315">
        <f>D830*G830*H830</f>
        <v>0</v>
      </c>
      <c r="J830" s="315"/>
      <c r="L830" s="292">
        <v>1</v>
      </c>
      <c r="M830" s="292">
        <f>$L$807*100+L830+$M$3*10000</f>
        <v>20801</v>
      </c>
      <c r="N830" s="115">
        <f>$L$807*100+L830</f>
        <v>801</v>
      </c>
    </row>
    <row r="831" spans="1:14" x14ac:dyDescent="0.25">
      <c r="A831" s="785"/>
      <c r="B831" s="786"/>
      <c r="C831" s="316" t="s">
        <v>369</v>
      </c>
      <c r="D831" s="310"/>
      <c r="E831" s="164"/>
      <c r="F831" s="318"/>
      <c r="G831" s="313">
        <f>E831*(1+F831)</f>
        <v>0</v>
      </c>
      <c r="H831" s="312"/>
      <c r="I831" s="314">
        <f>D831*G831*H831</f>
        <v>0</v>
      </c>
      <c r="J831" s="315"/>
      <c r="L831" s="292">
        <v>2</v>
      </c>
      <c r="M831" s="292">
        <f>$L$807*100+L831+$M$3*10000</f>
        <v>20802</v>
      </c>
      <c r="N831" s="115">
        <f>$L$807*100+L831</f>
        <v>802</v>
      </c>
    </row>
    <row r="832" spans="1:14" x14ac:dyDescent="0.25">
      <c r="A832" s="785"/>
      <c r="B832" s="786"/>
      <c r="C832" s="316" t="s">
        <v>88</v>
      </c>
      <c r="D832" s="310"/>
      <c r="E832" s="164"/>
      <c r="F832" s="318"/>
      <c r="G832" s="313">
        <f>E832*(1+F832)</f>
        <v>0</v>
      </c>
      <c r="H832" s="312"/>
      <c r="I832" s="314">
        <f>D832*G832*H832</f>
        <v>0</v>
      </c>
      <c r="J832" s="315"/>
      <c r="L832" s="292">
        <v>3</v>
      </c>
      <c r="M832" s="292">
        <f>$L$807*100+L832+$M$3*10000</f>
        <v>20803</v>
      </c>
      <c r="N832" s="115">
        <f>$L$807*100+L832</f>
        <v>803</v>
      </c>
    </row>
    <row r="833" spans="1:14" x14ac:dyDescent="0.25">
      <c r="A833" s="785"/>
      <c r="B833" s="786"/>
      <c r="C833" s="316" t="s">
        <v>89</v>
      </c>
      <c r="D833" s="310"/>
      <c r="E833" s="164"/>
      <c r="F833" s="323"/>
      <c r="G833" s="313">
        <f>E833*(1+F833)</f>
        <v>0</v>
      </c>
      <c r="H833" s="312"/>
      <c r="I833" s="314">
        <f>D833*G833*H833</f>
        <v>0</v>
      </c>
      <c r="J833" s="315"/>
      <c r="L833" s="292">
        <v>4</v>
      </c>
      <c r="M833" s="292">
        <f>$L$807*100+L833+$M$3*10000</f>
        <v>20804</v>
      </c>
      <c r="N833" s="115">
        <f>$L$807*100+L833</f>
        <v>804</v>
      </c>
    </row>
    <row r="834" spans="1:14" x14ac:dyDescent="0.25">
      <c r="A834" s="785"/>
      <c r="B834" s="786"/>
      <c r="C834" s="316" t="s">
        <v>370</v>
      </c>
      <c r="D834" s="310"/>
      <c r="E834" s="164"/>
      <c r="F834" s="323"/>
      <c r="G834" s="313"/>
      <c r="H834" s="312"/>
      <c r="I834" s="314">
        <f>D834*G834*H834</f>
        <v>0</v>
      </c>
      <c r="J834" s="315"/>
      <c r="L834" s="292">
        <v>5</v>
      </c>
      <c r="M834" s="292">
        <f>$L$807*100+L834+$M$3*10000</f>
        <v>20805</v>
      </c>
      <c r="N834" s="115">
        <f>$L$807*100+L834</f>
        <v>805</v>
      </c>
    </row>
    <row r="835" spans="1:14" x14ac:dyDescent="0.25">
      <c r="A835" s="785"/>
      <c r="B835" s="786"/>
      <c r="C835" s="307" t="s">
        <v>371</v>
      </c>
      <c r="D835" s="319">
        <f>D826+D829</f>
        <v>0</v>
      </c>
      <c r="E835" s="320"/>
      <c r="F835" s="321"/>
      <c r="G835" s="321"/>
      <c r="H835" s="321"/>
      <c r="I835" s="322">
        <f>I826+I829</f>
        <v>0</v>
      </c>
      <c r="J835" s="322"/>
    </row>
    <row r="836" spans="1:14" ht="12" customHeight="1" x14ac:dyDescent="0.25">
      <c r="A836" s="785" t="s">
        <v>314</v>
      </c>
      <c r="B836" s="786" t="s">
        <v>68</v>
      </c>
      <c r="C836" s="307" t="s">
        <v>214</v>
      </c>
      <c r="D836" s="308">
        <f>SUM(D837:D838)</f>
        <v>0</v>
      </c>
      <c r="E836" s="308"/>
      <c r="F836" s="308"/>
      <c r="G836" s="308"/>
      <c r="H836" s="308"/>
      <c r="I836" s="308">
        <f>SUM(I837:I838)</f>
        <v>0</v>
      </c>
      <c r="J836" s="308">
        <f>SUM(J837:J838)</f>
        <v>0</v>
      </c>
    </row>
    <row r="837" spans="1:14" x14ac:dyDescent="0.25">
      <c r="A837" s="785"/>
      <c r="B837" s="786"/>
      <c r="C837" s="309" t="s">
        <v>214</v>
      </c>
      <c r="D837" s="310"/>
      <c r="E837" s="326"/>
      <c r="F837" s="312"/>
      <c r="G837" s="325">
        <f>E837*(1+F837)</f>
        <v>0</v>
      </c>
      <c r="H837" s="312"/>
      <c r="I837" s="315">
        <f>D837*G837*H837</f>
        <v>0</v>
      </c>
      <c r="J837" s="315"/>
      <c r="L837" s="292">
        <v>6</v>
      </c>
      <c r="M837" s="292">
        <f>$L$807*100+L837+$M$4*10000</f>
        <v>30806</v>
      </c>
    </row>
    <row r="838" spans="1:14" x14ac:dyDescent="0.25">
      <c r="A838" s="785"/>
      <c r="B838" s="786"/>
      <c r="C838" s="316"/>
      <c r="D838" s="317"/>
      <c r="E838" s="311"/>
      <c r="F838" s="318"/>
      <c r="G838" s="313"/>
      <c r="H838" s="312"/>
      <c r="I838" s="314"/>
      <c r="J838" s="315"/>
    </row>
    <row r="839" spans="1:14" x14ac:dyDescent="0.25">
      <c r="A839" s="785"/>
      <c r="B839" s="786"/>
      <c r="C839" s="307" t="s">
        <v>215</v>
      </c>
      <c r="D839" s="322">
        <f>SUM(D840:D844)</f>
        <v>0</v>
      </c>
      <c r="E839" s="320"/>
      <c r="F839" s="321"/>
      <c r="G839" s="321"/>
      <c r="H839" s="321"/>
      <c r="I839" s="322">
        <f>SUM(I840:I844)</f>
        <v>0</v>
      </c>
      <c r="J839" s="322">
        <f>SUM(J840:J844)</f>
        <v>0</v>
      </c>
    </row>
    <row r="840" spans="1:14" x14ac:dyDescent="0.25">
      <c r="A840" s="785"/>
      <c r="B840" s="786"/>
      <c r="C840" s="309" t="s">
        <v>86</v>
      </c>
      <c r="D840" s="310"/>
      <c r="E840" s="164"/>
      <c r="F840" s="312"/>
      <c r="G840" s="325">
        <f>E840*(1+F840)</f>
        <v>0</v>
      </c>
      <c r="H840" s="312"/>
      <c r="I840" s="315">
        <f>D840*G840*H840</f>
        <v>0</v>
      </c>
      <c r="J840" s="315"/>
      <c r="L840" s="292">
        <v>1</v>
      </c>
      <c r="M840" s="292">
        <f>$L$807*100+L840+$M$4*10000</f>
        <v>30801</v>
      </c>
      <c r="N840" s="115">
        <f>$L$807*100+L840</f>
        <v>801</v>
      </c>
    </row>
    <row r="841" spans="1:14" x14ac:dyDescent="0.25">
      <c r="A841" s="785"/>
      <c r="B841" s="786"/>
      <c r="C841" s="316" t="s">
        <v>369</v>
      </c>
      <c r="D841" s="310"/>
      <c r="E841" s="164"/>
      <c r="F841" s="318"/>
      <c r="G841" s="313">
        <f>E841*(1+F841)</f>
        <v>0</v>
      </c>
      <c r="H841" s="312"/>
      <c r="I841" s="314">
        <f>D841*G841*H841</f>
        <v>0</v>
      </c>
      <c r="J841" s="315"/>
      <c r="L841" s="292">
        <v>2</v>
      </c>
      <c r="M841" s="292">
        <f>$L$807*100+L841+$M$4*10000</f>
        <v>30802</v>
      </c>
      <c r="N841" s="115">
        <f>$L$807*100+L841</f>
        <v>802</v>
      </c>
    </row>
    <row r="842" spans="1:14" x14ac:dyDescent="0.25">
      <c r="A842" s="785"/>
      <c r="B842" s="786"/>
      <c r="C842" s="316" t="s">
        <v>88</v>
      </c>
      <c r="D842" s="310"/>
      <c r="E842" s="164"/>
      <c r="F842" s="318"/>
      <c r="G842" s="313">
        <f>E842*(1+F842)</f>
        <v>0</v>
      </c>
      <c r="H842" s="312"/>
      <c r="I842" s="314">
        <f>D842*G842*H842</f>
        <v>0</v>
      </c>
      <c r="J842" s="315"/>
      <c r="L842" s="292">
        <v>3</v>
      </c>
      <c r="M842" s="292">
        <f>$L$807*100+L842+$M$4*10000</f>
        <v>30803</v>
      </c>
      <c r="N842" s="115">
        <f>$L$807*100+L842</f>
        <v>803</v>
      </c>
    </row>
    <row r="843" spans="1:14" x14ac:dyDescent="0.25">
      <c r="A843" s="785"/>
      <c r="B843" s="786"/>
      <c r="C843" s="316" t="s">
        <v>89</v>
      </c>
      <c r="D843" s="310"/>
      <c r="E843" s="164"/>
      <c r="F843" s="323"/>
      <c r="G843" s="313">
        <f>E843*(1+F843)</f>
        <v>0</v>
      </c>
      <c r="H843" s="312"/>
      <c r="I843" s="314">
        <f>D843*G843*H843</f>
        <v>0</v>
      </c>
      <c r="J843" s="315"/>
      <c r="L843" s="292">
        <v>4</v>
      </c>
      <c r="M843" s="292">
        <f>$L$807*100+L843+$M$4*10000</f>
        <v>30804</v>
      </c>
      <c r="N843" s="115">
        <f>$L$807*100+L843</f>
        <v>804</v>
      </c>
    </row>
    <row r="844" spans="1:14" x14ac:dyDescent="0.25">
      <c r="A844" s="785"/>
      <c r="B844" s="786"/>
      <c r="C844" s="316" t="s">
        <v>370</v>
      </c>
      <c r="D844" s="310"/>
      <c r="E844" s="164"/>
      <c r="F844" s="323"/>
      <c r="G844" s="313"/>
      <c r="H844" s="312"/>
      <c r="I844" s="314">
        <f>D844*G844*H844</f>
        <v>0</v>
      </c>
      <c r="J844" s="315"/>
      <c r="L844" s="292">
        <v>5</v>
      </c>
      <c r="M844" s="292">
        <f>$L$807*100+L844+$M$4*10000</f>
        <v>30805</v>
      </c>
      <c r="N844" s="115">
        <f>$L$807*100+L844</f>
        <v>805</v>
      </c>
    </row>
    <row r="845" spans="1:14" x14ac:dyDescent="0.25">
      <c r="A845" s="785"/>
      <c r="B845" s="786"/>
      <c r="C845" s="307" t="s">
        <v>371</v>
      </c>
      <c r="D845" s="322">
        <f>D836+D839</f>
        <v>0</v>
      </c>
      <c r="E845" s="320"/>
      <c r="F845" s="321"/>
      <c r="G845" s="321"/>
      <c r="H845" s="321"/>
      <c r="I845" s="322">
        <f>I836+I839</f>
        <v>0</v>
      </c>
      <c r="J845" s="322">
        <f>J836+J839</f>
        <v>0</v>
      </c>
    </row>
    <row r="846" spans="1:14" ht="12" customHeight="1" x14ac:dyDescent="0.25">
      <c r="A846" s="785" t="s">
        <v>315</v>
      </c>
      <c r="B846" s="786" t="s">
        <v>68</v>
      </c>
      <c r="C846" s="307" t="s">
        <v>214</v>
      </c>
      <c r="D846" s="308">
        <f>SUM(D847:D848)</f>
        <v>0</v>
      </c>
      <c r="E846" s="308"/>
      <c r="F846" s="308"/>
      <c r="G846" s="308"/>
      <c r="H846" s="308"/>
      <c r="I846" s="308">
        <f>SUM(I847:I848)</f>
        <v>0</v>
      </c>
      <c r="J846" s="308">
        <f>SUM(J847:J848)</f>
        <v>0</v>
      </c>
    </row>
    <row r="847" spans="1:14" x14ac:dyDescent="0.25">
      <c r="A847" s="785"/>
      <c r="B847" s="786"/>
      <c r="C847" s="309" t="s">
        <v>214</v>
      </c>
      <c r="D847" s="310"/>
      <c r="E847" s="326"/>
      <c r="F847" s="312"/>
      <c r="G847" s="325">
        <f>E847*(1+F847)</f>
        <v>0</v>
      </c>
      <c r="H847" s="312"/>
      <c r="I847" s="315">
        <f>D847*G847*H847</f>
        <v>0</v>
      </c>
      <c r="J847" s="315"/>
      <c r="L847" s="292">
        <v>6</v>
      </c>
      <c r="M847" s="292">
        <f>$L$807*100+L847+$M$5*10000</f>
        <v>40806</v>
      </c>
    </row>
    <row r="848" spans="1:14" x14ac:dyDescent="0.25">
      <c r="A848" s="785"/>
      <c r="B848" s="786"/>
      <c r="C848" s="316"/>
      <c r="D848" s="317"/>
      <c r="E848" s="311"/>
      <c r="F848" s="318"/>
      <c r="G848" s="313"/>
      <c r="H848" s="312"/>
      <c r="I848" s="314"/>
      <c r="J848" s="315"/>
    </row>
    <row r="849" spans="1:14" x14ac:dyDescent="0.25">
      <c r="A849" s="785"/>
      <c r="B849" s="786"/>
      <c r="C849" s="307" t="s">
        <v>215</v>
      </c>
      <c r="D849" s="322">
        <f>SUM(D850:D854)</f>
        <v>0</v>
      </c>
      <c r="E849" s="320"/>
      <c r="F849" s="321"/>
      <c r="G849" s="321"/>
      <c r="H849" s="321"/>
      <c r="I849" s="322">
        <f>SUM(I850:I854)</f>
        <v>0</v>
      </c>
      <c r="J849" s="322">
        <f>SUM(J850:J854)</f>
        <v>0</v>
      </c>
    </row>
    <row r="850" spans="1:14" x14ac:dyDescent="0.25">
      <c r="A850" s="785"/>
      <c r="B850" s="786"/>
      <c r="C850" s="309" t="s">
        <v>86</v>
      </c>
      <c r="D850" s="310"/>
      <c r="E850" s="164"/>
      <c r="F850" s="312"/>
      <c r="G850" s="325">
        <f>E850*(1+F850)</f>
        <v>0</v>
      </c>
      <c r="H850" s="312"/>
      <c r="I850" s="315">
        <f>D850*G850*H850</f>
        <v>0</v>
      </c>
      <c r="J850" s="315"/>
      <c r="L850" s="292">
        <v>1</v>
      </c>
      <c r="M850" s="292">
        <f>$L$807*100+L850+$M$5*10000</f>
        <v>40801</v>
      </c>
      <c r="N850" s="115">
        <f>$L$807*100+L850</f>
        <v>801</v>
      </c>
    </row>
    <row r="851" spans="1:14" x14ac:dyDescent="0.25">
      <c r="A851" s="785"/>
      <c r="B851" s="786"/>
      <c r="C851" s="316" t="s">
        <v>369</v>
      </c>
      <c r="D851" s="310"/>
      <c r="E851" s="164"/>
      <c r="F851" s="318"/>
      <c r="G851" s="313">
        <f>E851*(1+F851)</f>
        <v>0</v>
      </c>
      <c r="H851" s="312"/>
      <c r="I851" s="314">
        <f>D851*G851*H851</f>
        <v>0</v>
      </c>
      <c r="J851" s="315"/>
      <c r="L851" s="292">
        <v>2</v>
      </c>
      <c r="M851" s="292">
        <f>$L$807*100+L851+$M$5*10000</f>
        <v>40802</v>
      </c>
      <c r="N851" s="115">
        <f>$L$807*100+L851</f>
        <v>802</v>
      </c>
    </row>
    <row r="852" spans="1:14" x14ac:dyDescent="0.25">
      <c r="A852" s="785"/>
      <c r="B852" s="786"/>
      <c r="C852" s="316" t="s">
        <v>88</v>
      </c>
      <c r="D852" s="310"/>
      <c r="E852" s="164"/>
      <c r="F852" s="318"/>
      <c r="G852" s="313">
        <f>E852*(1+F852)</f>
        <v>0</v>
      </c>
      <c r="H852" s="312"/>
      <c r="I852" s="314">
        <f>D852*G852*H852</f>
        <v>0</v>
      </c>
      <c r="J852" s="315"/>
      <c r="L852" s="292">
        <v>3</v>
      </c>
      <c r="M852" s="292">
        <f>$L$807*100+L852+$M$5*10000</f>
        <v>40803</v>
      </c>
      <c r="N852" s="115">
        <f>$L$807*100+L852</f>
        <v>803</v>
      </c>
    </row>
    <row r="853" spans="1:14" x14ac:dyDescent="0.25">
      <c r="A853" s="785"/>
      <c r="B853" s="786"/>
      <c r="C853" s="316" t="s">
        <v>89</v>
      </c>
      <c r="D853" s="310"/>
      <c r="E853" s="164"/>
      <c r="F853" s="323"/>
      <c r="G853" s="313">
        <f>E853*(1+F853)</f>
        <v>0</v>
      </c>
      <c r="H853" s="312"/>
      <c r="I853" s="314">
        <f>D853*G853*H853</f>
        <v>0</v>
      </c>
      <c r="J853" s="315"/>
      <c r="L853" s="292">
        <v>4</v>
      </c>
      <c r="M853" s="292">
        <f>$L$807*100+L853+$M$5*10000</f>
        <v>40804</v>
      </c>
      <c r="N853" s="115">
        <f>$L$807*100+L853</f>
        <v>804</v>
      </c>
    </row>
    <row r="854" spans="1:14" x14ac:dyDescent="0.25">
      <c r="A854" s="785"/>
      <c r="B854" s="786"/>
      <c r="C854" s="316" t="s">
        <v>370</v>
      </c>
      <c r="D854" s="310"/>
      <c r="E854" s="164"/>
      <c r="F854" s="323"/>
      <c r="G854" s="313"/>
      <c r="H854" s="312"/>
      <c r="I854" s="314">
        <f>D854*G854*H854</f>
        <v>0</v>
      </c>
      <c r="J854" s="315"/>
      <c r="L854" s="292">
        <v>5</v>
      </c>
      <c r="M854" s="292">
        <f>$L$807*100+L854+$M$5*10000</f>
        <v>40805</v>
      </c>
      <c r="N854" s="115">
        <f>$L$807*100+L854</f>
        <v>805</v>
      </c>
    </row>
    <row r="855" spans="1:14" x14ac:dyDescent="0.25">
      <c r="A855" s="785"/>
      <c r="B855" s="786"/>
      <c r="C855" s="307" t="s">
        <v>371</v>
      </c>
      <c r="D855" s="322">
        <f>D846+D849</f>
        <v>0</v>
      </c>
      <c r="E855" s="320"/>
      <c r="F855" s="321"/>
      <c r="G855" s="321"/>
      <c r="H855" s="321"/>
      <c r="I855" s="322">
        <f>I846+I849</f>
        <v>0</v>
      </c>
      <c r="J855" s="322">
        <f>J846+J849</f>
        <v>0</v>
      </c>
    </row>
    <row r="856" spans="1:14" ht="12" customHeight="1" x14ac:dyDescent="0.25">
      <c r="A856" s="785" t="s">
        <v>316</v>
      </c>
      <c r="B856" s="786" t="s">
        <v>68</v>
      </c>
      <c r="C856" s="307" t="s">
        <v>214</v>
      </c>
      <c r="D856" s="308">
        <f>SUM(D857:D858)</f>
        <v>0</v>
      </c>
      <c r="E856" s="308"/>
      <c r="F856" s="308"/>
      <c r="G856" s="308"/>
      <c r="H856" s="308"/>
      <c r="I856" s="308">
        <f>SUM(I857:I858)</f>
        <v>0</v>
      </c>
      <c r="J856" s="308">
        <f>SUM(J857:J858)</f>
        <v>0</v>
      </c>
    </row>
    <row r="857" spans="1:14" x14ac:dyDescent="0.25">
      <c r="A857" s="785"/>
      <c r="B857" s="786"/>
      <c r="C857" s="309" t="s">
        <v>214</v>
      </c>
      <c r="D857" s="310"/>
      <c r="E857" s="326"/>
      <c r="F857" s="312"/>
      <c r="G857" s="325">
        <f>E857*(1+F857)</f>
        <v>0</v>
      </c>
      <c r="H857" s="312"/>
      <c r="I857" s="315">
        <f>D857*G857*H857</f>
        <v>0</v>
      </c>
      <c r="J857" s="315"/>
      <c r="L857" s="292">
        <v>6</v>
      </c>
      <c r="M857" s="292">
        <f>$L$807*100+L857+$M$6*10000</f>
        <v>50806</v>
      </c>
    </row>
    <row r="858" spans="1:14" x14ac:dyDescent="0.25">
      <c r="A858" s="785"/>
      <c r="B858" s="786"/>
      <c r="C858" s="316"/>
      <c r="D858" s="317"/>
      <c r="E858" s="311"/>
      <c r="F858" s="318"/>
      <c r="G858" s="313"/>
      <c r="H858" s="312"/>
      <c r="I858" s="314"/>
      <c r="J858" s="315"/>
    </row>
    <row r="859" spans="1:14" x14ac:dyDescent="0.25">
      <c r="A859" s="785"/>
      <c r="B859" s="786"/>
      <c r="C859" s="307" t="s">
        <v>215</v>
      </c>
      <c r="D859" s="322">
        <f>SUM(D860:D864)</f>
        <v>0</v>
      </c>
      <c r="E859" s="320"/>
      <c r="F859" s="321"/>
      <c r="G859" s="321"/>
      <c r="H859" s="321"/>
      <c r="I859" s="322">
        <f>SUM(I860:I864)</f>
        <v>0</v>
      </c>
      <c r="J859" s="322">
        <f>SUM(J860:J864)</f>
        <v>0</v>
      </c>
    </row>
    <row r="860" spans="1:14" ht="12.75" customHeight="1" x14ac:dyDescent="0.25">
      <c r="A860" s="785"/>
      <c r="B860" s="786"/>
      <c r="C860" s="309" t="s">
        <v>86</v>
      </c>
      <c r="D860" s="310"/>
      <c r="E860" s="164"/>
      <c r="F860" s="312"/>
      <c r="G860" s="325">
        <f>E860*(1+F860)</f>
        <v>0</v>
      </c>
      <c r="H860" s="312"/>
      <c r="I860" s="315">
        <f>D860*G860*H860</f>
        <v>0</v>
      </c>
      <c r="J860" s="315"/>
      <c r="L860" s="292">
        <v>1</v>
      </c>
      <c r="M860" s="292">
        <f>$L$807*100+L860+$M$6*10000</f>
        <v>50801</v>
      </c>
      <c r="N860" s="115">
        <f>$L$807*100+L860</f>
        <v>801</v>
      </c>
    </row>
    <row r="861" spans="1:14" ht="11.25" customHeight="1" x14ac:dyDescent="0.25">
      <c r="A861" s="785"/>
      <c r="B861" s="786"/>
      <c r="C861" s="316" t="s">
        <v>369</v>
      </c>
      <c r="D861" s="310"/>
      <c r="E861" s="164"/>
      <c r="F861" s="318"/>
      <c r="G861" s="313">
        <f>E861*(1+F861)</f>
        <v>0</v>
      </c>
      <c r="H861" s="312"/>
      <c r="I861" s="314">
        <f>D861*G861*H861</f>
        <v>0</v>
      </c>
      <c r="J861" s="315"/>
      <c r="L861" s="292">
        <v>2</v>
      </c>
      <c r="M861" s="292">
        <f>$L$807*100+L861+$M$6*10000</f>
        <v>50802</v>
      </c>
      <c r="N861" s="115">
        <f>$L$807*100+L861</f>
        <v>802</v>
      </c>
    </row>
    <row r="862" spans="1:14" ht="11.25" customHeight="1" x14ac:dyDescent="0.25">
      <c r="A862" s="785"/>
      <c r="B862" s="786"/>
      <c r="C862" s="316" t="s">
        <v>88</v>
      </c>
      <c r="D862" s="310"/>
      <c r="E862" s="164"/>
      <c r="F862" s="318"/>
      <c r="G862" s="313">
        <f>E862*(1+F862)</f>
        <v>0</v>
      </c>
      <c r="H862" s="312"/>
      <c r="I862" s="314">
        <f>D862*G862*H862</f>
        <v>0</v>
      </c>
      <c r="J862" s="315"/>
      <c r="L862" s="292">
        <v>3</v>
      </c>
      <c r="M862" s="292">
        <f>$L$807*100+L862+$M$6*10000</f>
        <v>50803</v>
      </c>
      <c r="N862" s="115">
        <f>$L$807*100+L862</f>
        <v>803</v>
      </c>
    </row>
    <row r="863" spans="1:14" ht="11.25" customHeight="1" x14ac:dyDescent="0.25">
      <c r="A863" s="785"/>
      <c r="B863" s="786"/>
      <c r="C863" s="316" t="s">
        <v>89</v>
      </c>
      <c r="D863" s="310"/>
      <c r="E863" s="164"/>
      <c r="F863" s="323"/>
      <c r="G863" s="313">
        <f>E863*(1+F863)</f>
        <v>0</v>
      </c>
      <c r="H863" s="312"/>
      <c r="I863" s="314">
        <f>D863*G863*H863</f>
        <v>0</v>
      </c>
      <c r="J863" s="315"/>
      <c r="L863" s="292">
        <v>4</v>
      </c>
      <c r="M863" s="292">
        <f>$L$807*100+L863+$M$6*10000</f>
        <v>50804</v>
      </c>
      <c r="N863" s="115">
        <f>$L$807*100+L863</f>
        <v>804</v>
      </c>
    </row>
    <row r="864" spans="1:14" ht="11.25" customHeight="1" x14ac:dyDescent="0.25">
      <c r="A864" s="785"/>
      <c r="B864" s="786"/>
      <c r="C864" s="316" t="s">
        <v>370</v>
      </c>
      <c r="D864" s="310"/>
      <c r="E864" s="164"/>
      <c r="F864" s="323"/>
      <c r="G864" s="313"/>
      <c r="H864" s="312"/>
      <c r="I864" s="314">
        <f>D864*G864*H864</f>
        <v>0</v>
      </c>
      <c r="J864" s="315"/>
      <c r="L864" s="292">
        <v>5</v>
      </c>
      <c r="M864" s="292">
        <f>$L$807*100+L864+$M$6*10000</f>
        <v>50805</v>
      </c>
      <c r="N864" s="115">
        <f>$L$807*100+L864</f>
        <v>805</v>
      </c>
    </row>
    <row r="865" spans="1:13" x14ac:dyDescent="0.25">
      <c r="A865" s="785"/>
      <c r="B865" s="786"/>
      <c r="C865" s="307" t="s">
        <v>371</v>
      </c>
      <c r="D865" s="322">
        <f>D856+D859</f>
        <v>0</v>
      </c>
      <c r="E865" s="320"/>
      <c r="F865" s="321"/>
      <c r="G865" s="321"/>
      <c r="H865" s="321"/>
      <c r="I865" s="322">
        <f>I856+I859</f>
        <v>0</v>
      </c>
      <c r="J865" s="322">
        <f>J856+J859</f>
        <v>0</v>
      </c>
    </row>
    <row r="866" spans="1:13" x14ac:dyDescent="0.25">
      <c r="A866" s="329" t="s">
        <v>91</v>
      </c>
      <c r="B866" s="330"/>
      <c r="C866" s="331"/>
      <c r="D866" s="319">
        <f>D825+D835+D845+D855+D865</f>
        <v>0</v>
      </c>
      <c r="E866" s="345"/>
      <c r="F866" s="346"/>
      <c r="G866" s="346"/>
      <c r="H866" s="346"/>
      <c r="I866" s="319">
        <f>I825+I835+I845+I855+I865</f>
        <v>0</v>
      </c>
      <c r="J866" s="349">
        <f>J825+J835+J845+J855+J865</f>
        <v>0</v>
      </c>
    </row>
    <row r="867" spans="1:13" x14ac:dyDescent="0.25">
      <c r="A867" s="292" t="s">
        <v>216</v>
      </c>
      <c r="D867" s="334"/>
      <c r="E867" s="334"/>
    </row>
    <row r="868" spans="1:13" x14ac:dyDescent="0.25">
      <c r="A868" s="774" t="s">
        <v>23</v>
      </c>
      <c r="B868" s="774"/>
      <c r="C868" s="775">
        <f>Presentación!$C$3</f>
        <v>1990</v>
      </c>
      <c r="D868" s="775"/>
      <c r="E868" s="775"/>
      <c r="F868" s="775"/>
      <c r="G868" s="775"/>
      <c r="H868" s="775"/>
      <c r="I868" s="775"/>
      <c r="J868" s="775"/>
    </row>
    <row r="869" spans="1:13" ht="12.75" customHeight="1" x14ac:dyDescent="0.25">
      <c r="A869" s="776" t="s">
        <v>24</v>
      </c>
      <c r="B869" s="776"/>
      <c r="C869" s="777" t="s">
        <v>105</v>
      </c>
      <c r="D869" s="777"/>
      <c r="E869" s="777"/>
      <c r="F869" s="777"/>
      <c r="G869" s="777"/>
      <c r="H869" s="777"/>
      <c r="I869" s="777"/>
      <c r="J869" s="777"/>
      <c r="L869" s="292">
        <v>9</v>
      </c>
      <c r="M869" s="292">
        <v>1</v>
      </c>
    </row>
    <row r="870" spans="1:13" ht="12.75" customHeight="1" x14ac:dyDescent="0.25">
      <c r="A870" s="776" t="s">
        <v>187</v>
      </c>
      <c r="B870" s="776"/>
      <c r="C870" s="778" t="s">
        <v>26</v>
      </c>
      <c r="D870" s="778"/>
      <c r="E870" s="778"/>
      <c r="F870" s="778"/>
      <c r="G870" s="778"/>
      <c r="H870" s="778"/>
      <c r="I870" s="778"/>
      <c r="J870" s="778"/>
      <c r="M870" s="292">
        <v>2</v>
      </c>
    </row>
    <row r="871" spans="1:13" ht="12.75" customHeight="1" x14ac:dyDescent="0.25">
      <c r="A871" s="776" t="s">
        <v>27</v>
      </c>
      <c r="B871" s="776"/>
      <c r="C871" s="778" t="s">
        <v>368</v>
      </c>
      <c r="D871" s="778"/>
      <c r="E871" s="778"/>
      <c r="F871" s="778"/>
      <c r="G871" s="778"/>
      <c r="H871" s="778"/>
      <c r="I871" s="778"/>
      <c r="J871" s="778"/>
      <c r="M871" s="292">
        <v>3</v>
      </c>
    </row>
    <row r="872" spans="1:13" ht="12.75" customHeight="1" x14ac:dyDescent="0.25">
      <c r="A872" s="776" t="s">
        <v>190</v>
      </c>
      <c r="B872" s="776"/>
      <c r="C872" s="778" t="s">
        <v>191</v>
      </c>
      <c r="D872" s="778"/>
      <c r="E872" s="778"/>
      <c r="F872" s="778"/>
      <c r="G872" s="778"/>
      <c r="H872" s="778"/>
      <c r="I872" s="778"/>
      <c r="J872" s="778"/>
      <c r="M872" s="292">
        <v>4</v>
      </c>
    </row>
    <row r="873" spans="1:13" ht="18" customHeight="1" x14ac:dyDescent="0.25">
      <c r="A873" s="779" t="s">
        <v>33</v>
      </c>
      <c r="B873" s="779"/>
      <c r="C873" s="295"/>
      <c r="D873" s="296" t="s">
        <v>35</v>
      </c>
      <c r="E873" s="780" t="s">
        <v>36</v>
      </c>
      <c r="F873" s="780"/>
      <c r="G873" s="780"/>
      <c r="H873" s="780" t="s">
        <v>35</v>
      </c>
      <c r="I873" s="780"/>
      <c r="J873" s="780"/>
      <c r="M873" s="292">
        <v>5</v>
      </c>
    </row>
    <row r="874" spans="1:13" ht="54.75" customHeight="1" x14ac:dyDescent="0.25">
      <c r="A874" s="781" t="s">
        <v>37</v>
      </c>
      <c r="B874" s="781"/>
      <c r="C874" s="782" t="s">
        <v>38</v>
      </c>
      <c r="D874" s="298" t="s">
        <v>192</v>
      </c>
      <c r="E874" s="299" t="s">
        <v>193</v>
      </c>
      <c r="F874" s="298" t="s">
        <v>194</v>
      </c>
      <c r="G874" s="298" t="s">
        <v>195</v>
      </c>
      <c r="H874" s="298" t="s">
        <v>43</v>
      </c>
      <c r="I874" s="299" t="s">
        <v>196</v>
      </c>
      <c r="J874" s="299" t="s">
        <v>196</v>
      </c>
    </row>
    <row r="875" spans="1:13" ht="24" customHeight="1" x14ac:dyDescent="0.25">
      <c r="A875" s="782" t="s">
        <v>197</v>
      </c>
      <c r="B875" s="782" t="s">
        <v>47</v>
      </c>
      <c r="C875" s="782"/>
      <c r="D875" s="298" t="s">
        <v>48</v>
      </c>
      <c r="E875" s="300" t="s">
        <v>198</v>
      </c>
      <c r="F875" s="298" t="s">
        <v>199</v>
      </c>
      <c r="G875" s="298" t="s">
        <v>200</v>
      </c>
      <c r="H875" s="298" t="s">
        <v>51</v>
      </c>
      <c r="I875" s="299" t="s">
        <v>201</v>
      </c>
      <c r="J875" s="299" t="s">
        <v>202</v>
      </c>
    </row>
    <row r="876" spans="1:13" ht="47.25" customHeight="1" x14ac:dyDescent="0.25">
      <c r="A876" s="782"/>
      <c r="B876" s="782"/>
      <c r="C876" s="782"/>
      <c r="D876" s="301" t="s">
        <v>54</v>
      </c>
      <c r="E876" s="301" t="s">
        <v>55</v>
      </c>
      <c r="F876" s="298" t="s">
        <v>203</v>
      </c>
      <c r="G876" s="302" t="s">
        <v>204</v>
      </c>
      <c r="H876" s="298" t="s">
        <v>205</v>
      </c>
      <c r="I876" s="303" t="s">
        <v>206</v>
      </c>
      <c r="J876" s="299" t="s">
        <v>207</v>
      </c>
    </row>
    <row r="877" spans="1:13" x14ac:dyDescent="0.25">
      <c r="A877" s="782"/>
      <c r="B877" s="782"/>
      <c r="C877" s="782"/>
      <c r="D877" s="304" t="s">
        <v>61</v>
      </c>
      <c r="E877" s="305" t="s">
        <v>208</v>
      </c>
      <c r="F877" s="305" t="s">
        <v>63</v>
      </c>
      <c r="G877" s="304" t="s">
        <v>209</v>
      </c>
      <c r="H877" s="304" t="s">
        <v>65</v>
      </c>
      <c r="I877" s="306" t="s">
        <v>210</v>
      </c>
      <c r="J877" s="306" t="s">
        <v>210</v>
      </c>
    </row>
    <row r="878" spans="1:13" ht="12.75" customHeight="1" x14ac:dyDescent="0.25">
      <c r="A878" s="783" t="s">
        <v>310</v>
      </c>
      <c r="B878" s="784" t="s">
        <v>68</v>
      </c>
      <c r="C878" s="307" t="s">
        <v>214</v>
      </c>
      <c r="D878" s="308">
        <f>SUM(D879:D880)</f>
        <v>0</v>
      </c>
      <c r="E878" s="308"/>
      <c r="F878" s="308"/>
      <c r="G878" s="308"/>
      <c r="H878" s="308"/>
      <c r="I878" s="308">
        <f>SUM(I879:I880)</f>
        <v>0</v>
      </c>
      <c r="J878" s="308">
        <f>SUM(J879:J880)</f>
        <v>0</v>
      </c>
    </row>
    <row r="879" spans="1:13" x14ac:dyDescent="0.25">
      <c r="A879" s="783"/>
      <c r="B879" s="784"/>
      <c r="C879" s="309" t="s">
        <v>214</v>
      </c>
      <c r="D879" s="310"/>
      <c r="E879" s="326"/>
      <c r="F879" s="312"/>
      <c r="G879" s="325">
        <f>E879*(1+F879)</f>
        <v>0</v>
      </c>
      <c r="H879" s="312"/>
      <c r="I879" s="315">
        <f>D879*G879*H879</f>
        <v>0</v>
      </c>
      <c r="J879" s="315"/>
      <c r="L879" s="292">
        <v>6</v>
      </c>
      <c r="M879" s="292">
        <f>$L$869*100+L879+$M$869*10000</f>
        <v>10906</v>
      </c>
    </row>
    <row r="880" spans="1:13" x14ac:dyDescent="0.25">
      <c r="A880" s="783"/>
      <c r="B880" s="784"/>
      <c r="C880" s="316"/>
      <c r="D880" s="317"/>
      <c r="E880" s="311"/>
      <c r="F880" s="318"/>
      <c r="G880" s="313"/>
      <c r="H880" s="312"/>
      <c r="I880" s="314"/>
      <c r="J880" s="315"/>
    </row>
    <row r="881" spans="1:14" x14ac:dyDescent="0.25">
      <c r="A881" s="783"/>
      <c r="B881" s="784"/>
      <c r="C881" s="307" t="s">
        <v>215</v>
      </c>
      <c r="D881" s="322">
        <f>SUM(D882:D886)</f>
        <v>0</v>
      </c>
      <c r="E881" s="320"/>
      <c r="F881" s="321"/>
      <c r="G881" s="321"/>
      <c r="H881" s="321"/>
      <c r="I881" s="322">
        <f>SUM(I882:I886)</f>
        <v>0</v>
      </c>
      <c r="J881" s="322">
        <f>SUM(J882:J886)</f>
        <v>0</v>
      </c>
    </row>
    <row r="882" spans="1:14" x14ac:dyDescent="0.25">
      <c r="A882" s="783"/>
      <c r="B882" s="784"/>
      <c r="C882" s="309" t="s">
        <v>86</v>
      </c>
      <c r="D882" s="310"/>
      <c r="E882" s="164"/>
      <c r="F882" s="312"/>
      <c r="G882" s="325">
        <f>E882*(1+F882)</f>
        <v>0</v>
      </c>
      <c r="H882" s="312"/>
      <c r="I882" s="315">
        <f>D882*G882*H882</f>
        <v>0</v>
      </c>
      <c r="J882" s="315"/>
      <c r="L882" s="292">
        <v>1</v>
      </c>
      <c r="M882" s="292">
        <f>$L$869*100+L882+$M$869*10000</f>
        <v>10901</v>
      </c>
      <c r="N882" s="115">
        <f>$L$869*100+L882</f>
        <v>901</v>
      </c>
    </row>
    <row r="883" spans="1:14" x14ac:dyDescent="0.25">
      <c r="A883" s="783"/>
      <c r="B883" s="784"/>
      <c r="C883" s="316" t="s">
        <v>369</v>
      </c>
      <c r="D883" s="310"/>
      <c r="E883" s="164"/>
      <c r="F883" s="318"/>
      <c r="G883" s="313">
        <f>E883*(1+F883)</f>
        <v>0</v>
      </c>
      <c r="H883" s="312"/>
      <c r="I883" s="314">
        <f>D883*G883*H883</f>
        <v>0</v>
      </c>
      <c r="J883" s="315"/>
      <c r="L883" s="292">
        <v>2</v>
      </c>
      <c r="M883" s="292">
        <f>$L$869*100+L883+$M$869*10000</f>
        <v>10902</v>
      </c>
      <c r="N883" s="115">
        <f>$L$869*100+L883</f>
        <v>902</v>
      </c>
    </row>
    <row r="884" spans="1:14" x14ac:dyDescent="0.25">
      <c r="A884" s="783"/>
      <c r="B884" s="784"/>
      <c r="C884" s="316" t="s">
        <v>88</v>
      </c>
      <c r="D884" s="310"/>
      <c r="E884" s="164"/>
      <c r="F884" s="318"/>
      <c r="G884" s="313">
        <f>E884*(1+F884)</f>
        <v>0</v>
      </c>
      <c r="H884" s="312"/>
      <c r="I884" s="314">
        <f>D884*G884*H884</f>
        <v>0</v>
      </c>
      <c r="J884" s="315"/>
      <c r="L884" s="292">
        <v>3</v>
      </c>
      <c r="M884" s="292">
        <f>$L$869*100+L884+$M$869*10000</f>
        <v>10903</v>
      </c>
      <c r="N884" s="115">
        <f>$L$869*100+L884</f>
        <v>903</v>
      </c>
    </row>
    <row r="885" spans="1:14" x14ac:dyDescent="0.25">
      <c r="A885" s="783"/>
      <c r="B885" s="784"/>
      <c r="C885" s="316" t="s">
        <v>89</v>
      </c>
      <c r="D885" s="310"/>
      <c r="E885" s="164"/>
      <c r="F885" s="323"/>
      <c r="G885" s="313">
        <f>E885*(1+F885)</f>
        <v>0</v>
      </c>
      <c r="H885" s="312"/>
      <c r="I885" s="314">
        <f>D885*G885*H885</f>
        <v>0</v>
      </c>
      <c r="J885" s="315"/>
      <c r="L885" s="292">
        <v>4</v>
      </c>
      <c r="M885" s="292">
        <f>$L$869*100+L885+$M$869*10000</f>
        <v>10904</v>
      </c>
      <c r="N885" s="115">
        <f>$L$869*100+L885</f>
        <v>904</v>
      </c>
    </row>
    <row r="886" spans="1:14" x14ac:dyDescent="0.25">
      <c r="A886" s="783"/>
      <c r="B886" s="784"/>
      <c r="C886" s="316" t="s">
        <v>370</v>
      </c>
      <c r="D886" s="310"/>
      <c r="E886" s="164"/>
      <c r="F886" s="323"/>
      <c r="G886" s="313"/>
      <c r="H886" s="312"/>
      <c r="I886" s="314">
        <f>D886*G886*H886</f>
        <v>0</v>
      </c>
      <c r="J886" s="315"/>
      <c r="L886" s="292">
        <v>5</v>
      </c>
      <c r="M886" s="292">
        <f>$L$869*100+L886+$M$869*10000</f>
        <v>10905</v>
      </c>
      <c r="N886" s="115">
        <f>$L$869*100+L886</f>
        <v>905</v>
      </c>
    </row>
    <row r="887" spans="1:14" x14ac:dyDescent="0.25">
      <c r="A887" s="783"/>
      <c r="B887" s="784"/>
      <c r="C887" s="307" t="s">
        <v>371</v>
      </c>
      <c r="D887" s="322">
        <f>D878+D881</f>
        <v>0</v>
      </c>
      <c r="E887" s="320"/>
      <c r="F887" s="321"/>
      <c r="G887" s="321"/>
      <c r="H887" s="321"/>
      <c r="I887" s="322">
        <f>I878+I881</f>
        <v>0</v>
      </c>
      <c r="J887" s="322">
        <f>J878+J881</f>
        <v>0</v>
      </c>
    </row>
    <row r="888" spans="1:14" ht="12" customHeight="1" x14ac:dyDescent="0.25">
      <c r="A888" s="785" t="s">
        <v>313</v>
      </c>
      <c r="B888" s="786" t="s">
        <v>68</v>
      </c>
      <c r="C888" s="307" t="s">
        <v>214</v>
      </c>
      <c r="D888" s="308">
        <f>SUM(D889:D890)</f>
        <v>0</v>
      </c>
      <c r="E888" s="308"/>
      <c r="F888" s="308"/>
      <c r="G888" s="308"/>
      <c r="H888" s="308"/>
      <c r="I888" s="308">
        <f>SUM(I889:I890)</f>
        <v>0</v>
      </c>
      <c r="J888" s="308">
        <f>SUM(J889:J890)</f>
        <v>0</v>
      </c>
    </row>
    <row r="889" spans="1:14" x14ac:dyDescent="0.25">
      <c r="A889" s="785"/>
      <c r="B889" s="786"/>
      <c r="C889" s="309" t="s">
        <v>214</v>
      </c>
      <c r="D889" s="310"/>
      <c r="E889" s="326"/>
      <c r="F889" s="312"/>
      <c r="G889" s="325">
        <f>E889*(1+F889)</f>
        <v>0</v>
      </c>
      <c r="H889" s="312"/>
      <c r="I889" s="315">
        <f>D889*G889*H889</f>
        <v>0</v>
      </c>
      <c r="J889" s="315"/>
      <c r="L889" s="292">
        <v>6</v>
      </c>
      <c r="M889" s="292">
        <f>$L$869*100+L889+$M$3*10000</f>
        <v>20906</v>
      </c>
    </row>
    <row r="890" spans="1:14" x14ac:dyDescent="0.25">
      <c r="A890" s="785"/>
      <c r="B890" s="786"/>
      <c r="C890" s="316"/>
      <c r="D890" s="317"/>
      <c r="E890" s="311"/>
      <c r="F890" s="318"/>
      <c r="G890" s="313"/>
      <c r="H890" s="312"/>
      <c r="I890" s="314"/>
      <c r="J890" s="315"/>
    </row>
    <row r="891" spans="1:14" x14ac:dyDescent="0.25">
      <c r="A891" s="785"/>
      <c r="B891" s="786"/>
      <c r="C891" s="307" t="s">
        <v>215</v>
      </c>
      <c r="D891" s="319">
        <f>SUM(D892:D896)</f>
        <v>0</v>
      </c>
      <c r="E891" s="320"/>
      <c r="F891" s="321"/>
      <c r="G891" s="321"/>
      <c r="H891" s="321"/>
      <c r="I891" s="322">
        <f>SUM(I892:I896)</f>
        <v>0</v>
      </c>
      <c r="J891" s="322">
        <f>SUM(J892:J896)</f>
        <v>0</v>
      </c>
    </row>
    <row r="892" spans="1:14" x14ac:dyDescent="0.25">
      <c r="A892" s="785"/>
      <c r="B892" s="786"/>
      <c r="C892" s="309" t="s">
        <v>86</v>
      </c>
      <c r="D892" s="310"/>
      <c r="E892" s="164"/>
      <c r="F892" s="312"/>
      <c r="G892" s="325">
        <f>E892*(1+F892)</f>
        <v>0</v>
      </c>
      <c r="H892" s="312"/>
      <c r="I892" s="315">
        <f>D892*G892*H892</f>
        <v>0</v>
      </c>
      <c r="J892" s="315"/>
      <c r="L892" s="292">
        <v>1</v>
      </c>
      <c r="M892" s="292">
        <f>$L$869*100+L892+$M$3*10000</f>
        <v>20901</v>
      </c>
      <c r="N892" s="115">
        <f>$L$869*100+L892</f>
        <v>901</v>
      </c>
    </row>
    <row r="893" spans="1:14" x14ac:dyDescent="0.25">
      <c r="A893" s="785"/>
      <c r="B893" s="786"/>
      <c r="C893" s="316" t="s">
        <v>369</v>
      </c>
      <c r="D893" s="310"/>
      <c r="E893" s="164"/>
      <c r="F893" s="318"/>
      <c r="G893" s="313">
        <f>E893*(1+F893)</f>
        <v>0</v>
      </c>
      <c r="H893" s="312"/>
      <c r="I893" s="314">
        <f>D893*G893*H893</f>
        <v>0</v>
      </c>
      <c r="J893" s="315"/>
      <c r="L893" s="292">
        <v>2</v>
      </c>
      <c r="M893" s="292">
        <f>$L$869*100+L893+$M$3*10000</f>
        <v>20902</v>
      </c>
      <c r="N893" s="115">
        <f>$L$869*100+L893</f>
        <v>902</v>
      </c>
    </row>
    <row r="894" spans="1:14" x14ac:dyDescent="0.25">
      <c r="A894" s="785"/>
      <c r="B894" s="786"/>
      <c r="C894" s="316" t="s">
        <v>88</v>
      </c>
      <c r="D894" s="310"/>
      <c r="E894" s="164"/>
      <c r="F894" s="318"/>
      <c r="G894" s="313">
        <f>E894*(1+F894)</f>
        <v>0</v>
      </c>
      <c r="H894" s="312"/>
      <c r="I894" s="314">
        <f>D894*G894*H894</f>
        <v>0</v>
      </c>
      <c r="J894" s="315"/>
      <c r="L894" s="292">
        <v>3</v>
      </c>
      <c r="M894" s="292">
        <f>$L$869*100+L894+$M$3*10000</f>
        <v>20903</v>
      </c>
      <c r="N894" s="115">
        <f>$L$869*100+L894</f>
        <v>903</v>
      </c>
    </row>
    <row r="895" spans="1:14" x14ac:dyDescent="0.25">
      <c r="A895" s="785"/>
      <c r="B895" s="786"/>
      <c r="C895" s="316" t="s">
        <v>89</v>
      </c>
      <c r="D895" s="310"/>
      <c r="E895" s="164"/>
      <c r="F895" s="323"/>
      <c r="G895" s="313">
        <f>E895*(1+F895)</f>
        <v>0</v>
      </c>
      <c r="H895" s="312"/>
      <c r="I895" s="314">
        <f>D895*G895*H895</f>
        <v>0</v>
      </c>
      <c r="J895" s="315"/>
      <c r="L895" s="292">
        <v>4</v>
      </c>
      <c r="M895" s="292">
        <f>$L$869*100+L895+$M$3*10000</f>
        <v>20904</v>
      </c>
      <c r="N895" s="115">
        <f>$L$869*100+L895</f>
        <v>904</v>
      </c>
    </row>
    <row r="896" spans="1:14" x14ac:dyDescent="0.25">
      <c r="A896" s="785"/>
      <c r="B896" s="786"/>
      <c r="C896" s="316" t="s">
        <v>370</v>
      </c>
      <c r="D896" s="310"/>
      <c r="E896" s="164"/>
      <c r="F896" s="323"/>
      <c r="G896" s="313"/>
      <c r="H896" s="312"/>
      <c r="I896" s="314">
        <f>D896*G896*H896</f>
        <v>0</v>
      </c>
      <c r="J896" s="315"/>
      <c r="L896" s="292">
        <v>5</v>
      </c>
      <c r="M896" s="292">
        <f>$L$869*100+L896+$M$3*10000</f>
        <v>20905</v>
      </c>
      <c r="N896" s="115">
        <f>$L$869*100+L896</f>
        <v>905</v>
      </c>
    </row>
    <row r="897" spans="1:14" x14ac:dyDescent="0.25">
      <c r="A897" s="785"/>
      <c r="B897" s="786"/>
      <c r="C897" s="307" t="s">
        <v>371</v>
      </c>
      <c r="D897" s="319">
        <f>D888+D891</f>
        <v>0</v>
      </c>
      <c r="E897" s="320"/>
      <c r="F897" s="321"/>
      <c r="G897" s="321"/>
      <c r="H897" s="321"/>
      <c r="I897" s="322">
        <f>I888+I891</f>
        <v>0</v>
      </c>
      <c r="J897" s="322">
        <f>J888+J891</f>
        <v>0</v>
      </c>
    </row>
    <row r="898" spans="1:14" ht="12" customHeight="1" x14ac:dyDescent="0.25">
      <c r="A898" s="785" t="s">
        <v>314</v>
      </c>
      <c r="B898" s="786" t="s">
        <v>68</v>
      </c>
      <c r="C898" s="307" t="s">
        <v>214</v>
      </c>
      <c r="D898" s="308">
        <f>SUM(D899:D900)</f>
        <v>0</v>
      </c>
      <c r="E898" s="308"/>
      <c r="F898" s="308"/>
      <c r="G898" s="308"/>
      <c r="H898" s="308"/>
      <c r="I898" s="308">
        <f>SUM(I899:I900)</f>
        <v>0</v>
      </c>
      <c r="J898" s="308">
        <f>SUM(J899:J900)</f>
        <v>0</v>
      </c>
    </row>
    <row r="899" spans="1:14" x14ac:dyDescent="0.25">
      <c r="A899" s="785"/>
      <c r="B899" s="786"/>
      <c r="C899" s="309" t="s">
        <v>214</v>
      </c>
      <c r="D899" s="310"/>
      <c r="E899" s="326"/>
      <c r="F899" s="312"/>
      <c r="G899" s="325">
        <f>E899*(1+F899)</f>
        <v>0</v>
      </c>
      <c r="H899" s="312"/>
      <c r="I899" s="315">
        <f>D899*G899*H899</f>
        <v>0</v>
      </c>
      <c r="J899" s="315"/>
      <c r="L899" s="292">
        <v>6</v>
      </c>
      <c r="M899" s="292">
        <f>$L$869*100+L899+$M$4*10000</f>
        <v>30906</v>
      </c>
    </row>
    <row r="900" spans="1:14" x14ac:dyDescent="0.25">
      <c r="A900" s="785"/>
      <c r="B900" s="786"/>
      <c r="C900" s="316"/>
      <c r="D900" s="317"/>
      <c r="E900" s="311"/>
      <c r="F900" s="318"/>
      <c r="G900" s="313"/>
      <c r="H900" s="312"/>
      <c r="I900" s="314"/>
      <c r="J900" s="315"/>
    </row>
    <row r="901" spans="1:14" x14ac:dyDescent="0.25">
      <c r="A901" s="785"/>
      <c r="B901" s="786"/>
      <c r="C901" s="307" t="s">
        <v>215</v>
      </c>
      <c r="D901" s="322">
        <f>SUM(D902:D906)</f>
        <v>0</v>
      </c>
      <c r="E901" s="320"/>
      <c r="F901" s="321"/>
      <c r="G901" s="321"/>
      <c r="H901" s="321"/>
      <c r="I901" s="322">
        <f>SUM(I902:I906)</f>
        <v>0</v>
      </c>
      <c r="J901" s="322">
        <f>SUM(J902:J906)</f>
        <v>0</v>
      </c>
    </row>
    <row r="902" spans="1:14" x14ac:dyDescent="0.25">
      <c r="A902" s="785"/>
      <c r="B902" s="786"/>
      <c r="C902" s="309" t="s">
        <v>86</v>
      </c>
      <c r="D902" s="310"/>
      <c r="E902" s="164"/>
      <c r="F902" s="312"/>
      <c r="G902" s="325">
        <f>E902*(1+F902)</f>
        <v>0</v>
      </c>
      <c r="H902" s="312"/>
      <c r="I902" s="315">
        <f>D902*G902*H902</f>
        <v>0</v>
      </c>
      <c r="J902" s="315"/>
      <c r="L902" s="292">
        <v>1</v>
      </c>
      <c r="M902" s="292">
        <f>$L$869*100+L902+$M$4*10000</f>
        <v>30901</v>
      </c>
      <c r="N902" s="115">
        <f>$L$869*100+L902</f>
        <v>901</v>
      </c>
    </row>
    <row r="903" spans="1:14" x14ac:dyDescent="0.25">
      <c r="A903" s="785"/>
      <c r="B903" s="786"/>
      <c r="C903" s="316" t="s">
        <v>369</v>
      </c>
      <c r="D903" s="310"/>
      <c r="E903" s="164"/>
      <c r="F903" s="318"/>
      <c r="G903" s="313">
        <f>E903*(1+F903)</f>
        <v>0</v>
      </c>
      <c r="H903" s="312"/>
      <c r="I903" s="314">
        <f>D903*G903*H903</f>
        <v>0</v>
      </c>
      <c r="J903" s="315"/>
      <c r="L903" s="292">
        <v>2</v>
      </c>
      <c r="M903" s="292">
        <f>$L$869*100+L903+$M$4*10000</f>
        <v>30902</v>
      </c>
      <c r="N903" s="115">
        <f>$L$869*100+L903</f>
        <v>902</v>
      </c>
    </row>
    <row r="904" spans="1:14" x14ac:dyDescent="0.25">
      <c r="A904" s="785"/>
      <c r="B904" s="786"/>
      <c r="C904" s="316" t="s">
        <v>88</v>
      </c>
      <c r="D904" s="310"/>
      <c r="E904" s="164"/>
      <c r="F904" s="318"/>
      <c r="G904" s="313">
        <f>E904*(1+F904)</f>
        <v>0</v>
      </c>
      <c r="H904" s="312"/>
      <c r="I904" s="314">
        <f>D904*G904*H904</f>
        <v>0</v>
      </c>
      <c r="J904" s="315"/>
      <c r="L904" s="292">
        <v>3</v>
      </c>
      <c r="M904" s="292">
        <f>$L$869*100+L904+$M$4*10000</f>
        <v>30903</v>
      </c>
      <c r="N904" s="115">
        <f>$L$869*100+L904</f>
        <v>903</v>
      </c>
    </row>
    <row r="905" spans="1:14" x14ac:dyDescent="0.25">
      <c r="A905" s="785"/>
      <c r="B905" s="786"/>
      <c r="C905" s="316" t="s">
        <v>89</v>
      </c>
      <c r="D905" s="310"/>
      <c r="E905" s="164"/>
      <c r="F905" s="323"/>
      <c r="G905" s="313">
        <f>E905*(1+F905)</f>
        <v>0</v>
      </c>
      <c r="H905" s="312"/>
      <c r="I905" s="314">
        <f>D905*G905*H905</f>
        <v>0</v>
      </c>
      <c r="J905" s="315"/>
      <c r="L905" s="292">
        <v>4</v>
      </c>
      <c r="M905" s="292">
        <f>$L$869*100+L905+$M$4*10000</f>
        <v>30904</v>
      </c>
      <c r="N905" s="115">
        <f>$L$869*100+L905</f>
        <v>904</v>
      </c>
    </row>
    <row r="906" spans="1:14" x14ac:dyDescent="0.25">
      <c r="A906" s="785"/>
      <c r="B906" s="786"/>
      <c r="C906" s="316" t="s">
        <v>370</v>
      </c>
      <c r="D906" s="310"/>
      <c r="E906" s="164"/>
      <c r="F906" s="323"/>
      <c r="G906" s="313"/>
      <c r="H906" s="312"/>
      <c r="I906" s="314">
        <f>D906*G906*H906</f>
        <v>0</v>
      </c>
      <c r="J906" s="315"/>
      <c r="L906" s="292">
        <v>5</v>
      </c>
      <c r="M906" s="292">
        <f>$L$869*100+L906+$M$4*10000</f>
        <v>30905</v>
      </c>
      <c r="N906" s="115">
        <f>$L$869*100+L906</f>
        <v>905</v>
      </c>
    </row>
    <row r="907" spans="1:14" x14ac:dyDescent="0.25">
      <c r="A907" s="785"/>
      <c r="B907" s="786"/>
      <c r="C907" s="307" t="s">
        <v>371</v>
      </c>
      <c r="D907" s="322">
        <f>D898+D901</f>
        <v>0</v>
      </c>
      <c r="E907" s="320"/>
      <c r="F907" s="321"/>
      <c r="G907" s="321"/>
      <c r="H907" s="321"/>
      <c r="I907" s="322">
        <f>I898+I901</f>
        <v>0</v>
      </c>
      <c r="J907" s="322">
        <f>J898+J901</f>
        <v>0</v>
      </c>
    </row>
    <row r="908" spans="1:14" ht="12" customHeight="1" x14ac:dyDescent="0.25">
      <c r="A908" s="785" t="s">
        <v>315</v>
      </c>
      <c r="B908" s="786" t="s">
        <v>68</v>
      </c>
      <c r="C908" s="307" t="s">
        <v>214</v>
      </c>
      <c r="D908" s="308">
        <f>SUM(D909:D910)</f>
        <v>0</v>
      </c>
      <c r="E908" s="308"/>
      <c r="F908" s="308"/>
      <c r="G908" s="308"/>
      <c r="H908" s="308"/>
      <c r="I908" s="308">
        <f>SUM(I909:I910)</f>
        <v>0</v>
      </c>
      <c r="J908" s="308">
        <f>SUM(J909:J910)</f>
        <v>0</v>
      </c>
    </row>
    <row r="909" spans="1:14" x14ac:dyDescent="0.25">
      <c r="A909" s="785"/>
      <c r="B909" s="786"/>
      <c r="C909" s="309" t="s">
        <v>214</v>
      </c>
      <c r="D909" s="310"/>
      <c r="E909" s="326"/>
      <c r="F909" s="312"/>
      <c r="G909" s="325">
        <f>E909*(1+F909)</f>
        <v>0</v>
      </c>
      <c r="H909" s="312"/>
      <c r="I909" s="315">
        <f>D909*G909*H909</f>
        <v>0</v>
      </c>
      <c r="J909" s="315"/>
      <c r="L909" s="292">
        <v>6</v>
      </c>
      <c r="M909" s="292">
        <f>$L$869*100+L909+$M$5*10000</f>
        <v>40906</v>
      </c>
    </row>
    <row r="910" spans="1:14" x14ac:dyDescent="0.25">
      <c r="A910" s="785"/>
      <c r="B910" s="786"/>
      <c r="C910" s="316"/>
      <c r="D910" s="317"/>
      <c r="E910" s="311"/>
      <c r="F910" s="318"/>
      <c r="G910" s="313"/>
      <c r="H910" s="312"/>
      <c r="I910" s="314"/>
      <c r="J910" s="315"/>
    </row>
    <row r="911" spans="1:14" x14ac:dyDescent="0.25">
      <c r="A911" s="785"/>
      <c r="B911" s="786"/>
      <c r="C911" s="307" t="s">
        <v>215</v>
      </c>
      <c r="D911" s="322">
        <f>SUM(D912:D916)</f>
        <v>0</v>
      </c>
      <c r="E911" s="320"/>
      <c r="F911" s="321"/>
      <c r="G911" s="321"/>
      <c r="H911" s="321"/>
      <c r="I911" s="322">
        <f>SUM(I912:I916)</f>
        <v>0</v>
      </c>
      <c r="J911" s="322">
        <f>SUM(J912:J916)</f>
        <v>0</v>
      </c>
    </row>
    <row r="912" spans="1:14" x14ac:dyDescent="0.25">
      <c r="A912" s="785"/>
      <c r="B912" s="786"/>
      <c r="C912" s="309" t="s">
        <v>86</v>
      </c>
      <c r="D912" s="310"/>
      <c r="E912" s="164"/>
      <c r="F912" s="312"/>
      <c r="G912" s="325">
        <f>E912*(1+F912)</f>
        <v>0</v>
      </c>
      <c r="H912" s="312"/>
      <c r="I912" s="315">
        <f>D912*G912*H912</f>
        <v>0</v>
      </c>
      <c r="J912" s="315"/>
      <c r="L912" s="292">
        <v>1</v>
      </c>
      <c r="M912" s="292">
        <f>$L$869*100+L912+$M$5*10000</f>
        <v>40901</v>
      </c>
      <c r="N912" s="115">
        <f>$L$869*100+L912</f>
        <v>901</v>
      </c>
    </row>
    <row r="913" spans="1:14" x14ac:dyDescent="0.25">
      <c r="A913" s="785"/>
      <c r="B913" s="786"/>
      <c r="C913" s="316" t="s">
        <v>369</v>
      </c>
      <c r="D913" s="310"/>
      <c r="E913" s="164"/>
      <c r="F913" s="318"/>
      <c r="G913" s="313">
        <f>E913*(1+F913)</f>
        <v>0</v>
      </c>
      <c r="H913" s="312"/>
      <c r="I913" s="314">
        <f>D913*G913*H913</f>
        <v>0</v>
      </c>
      <c r="J913" s="315"/>
      <c r="L913" s="292">
        <v>2</v>
      </c>
      <c r="M913" s="292">
        <f>$L$869*100+L913+$M$5*10000</f>
        <v>40902</v>
      </c>
      <c r="N913" s="115">
        <f>$L$869*100+L913</f>
        <v>902</v>
      </c>
    </row>
    <row r="914" spans="1:14" x14ac:dyDescent="0.25">
      <c r="A914" s="785"/>
      <c r="B914" s="786"/>
      <c r="C914" s="316" t="s">
        <v>88</v>
      </c>
      <c r="D914" s="310"/>
      <c r="E914" s="164"/>
      <c r="F914" s="318"/>
      <c r="G914" s="313">
        <f>E914*(1+F914)</f>
        <v>0</v>
      </c>
      <c r="H914" s="312"/>
      <c r="I914" s="314">
        <f>D914*G914*H914</f>
        <v>0</v>
      </c>
      <c r="J914" s="315"/>
      <c r="L914" s="292">
        <v>3</v>
      </c>
      <c r="M914" s="292">
        <f>$L$869*100+L914+$M$5*10000</f>
        <v>40903</v>
      </c>
      <c r="N914" s="115">
        <f>$L$869*100+L914</f>
        <v>903</v>
      </c>
    </row>
    <row r="915" spans="1:14" x14ac:dyDescent="0.25">
      <c r="A915" s="785"/>
      <c r="B915" s="786"/>
      <c r="C915" s="316" t="s">
        <v>89</v>
      </c>
      <c r="D915" s="310"/>
      <c r="E915" s="164"/>
      <c r="F915" s="323"/>
      <c r="G915" s="313">
        <f>E915*(1+F915)</f>
        <v>0</v>
      </c>
      <c r="H915" s="312"/>
      <c r="I915" s="314">
        <f>D915*G915*H915</f>
        <v>0</v>
      </c>
      <c r="J915" s="315"/>
      <c r="L915" s="292">
        <v>4</v>
      </c>
      <c r="M915" s="292">
        <f>$L$869*100+L915+$M$5*10000</f>
        <v>40904</v>
      </c>
      <c r="N915" s="115">
        <f>$L$869*100+L915</f>
        <v>904</v>
      </c>
    </row>
    <row r="916" spans="1:14" x14ac:dyDescent="0.25">
      <c r="A916" s="785"/>
      <c r="B916" s="786"/>
      <c r="C916" s="316" t="s">
        <v>370</v>
      </c>
      <c r="D916" s="310"/>
      <c r="E916" s="164"/>
      <c r="F916" s="323"/>
      <c r="G916" s="313"/>
      <c r="H916" s="312"/>
      <c r="I916" s="314">
        <f>D916*G916*H916</f>
        <v>0</v>
      </c>
      <c r="J916" s="315"/>
      <c r="L916" s="292">
        <v>5</v>
      </c>
      <c r="M916" s="292">
        <f>$L$869*100+L916+$M$5*10000</f>
        <v>40905</v>
      </c>
      <c r="N916" s="115">
        <f>$L$869*100+L916</f>
        <v>905</v>
      </c>
    </row>
    <row r="917" spans="1:14" x14ac:dyDescent="0.25">
      <c r="A917" s="785"/>
      <c r="B917" s="786"/>
      <c r="C917" s="307" t="s">
        <v>371</v>
      </c>
      <c r="D917" s="322">
        <f>D908+D911</f>
        <v>0</v>
      </c>
      <c r="E917" s="320"/>
      <c r="F917" s="321"/>
      <c r="G917" s="321"/>
      <c r="H917" s="321"/>
      <c r="I917" s="322">
        <f>I908+I911</f>
        <v>0</v>
      </c>
      <c r="J917" s="322">
        <f>J908+J911</f>
        <v>0</v>
      </c>
    </row>
    <row r="918" spans="1:14" ht="12" customHeight="1" x14ac:dyDescent="0.25">
      <c r="A918" s="785" t="s">
        <v>316</v>
      </c>
      <c r="B918" s="786" t="s">
        <v>68</v>
      </c>
      <c r="C918" s="307" t="s">
        <v>214</v>
      </c>
      <c r="D918" s="308">
        <f>SUM(D919:D920)</f>
        <v>0</v>
      </c>
      <c r="E918" s="308"/>
      <c r="F918" s="308"/>
      <c r="G918" s="308"/>
      <c r="H918" s="308"/>
      <c r="I918" s="308">
        <f>SUM(I919:I920)</f>
        <v>0</v>
      </c>
      <c r="J918" s="308">
        <f>SUM(J919:J920)</f>
        <v>0</v>
      </c>
    </row>
    <row r="919" spans="1:14" x14ac:dyDescent="0.25">
      <c r="A919" s="785"/>
      <c r="B919" s="786"/>
      <c r="C919" s="309" t="s">
        <v>214</v>
      </c>
      <c r="D919" s="310"/>
      <c r="E919" s="326"/>
      <c r="F919" s="312"/>
      <c r="G919" s="325">
        <f>E919*(1+F919)</f>
        <v>0</v>
      </c>
      <c r="H919" s="312"/>
      <c r="I919" s="315">
        <f>D919*G919*H919</f>
        <v>0</v>
      </c>
      <c r="J919" s="315"/>
      <c r="L919" s="292">
        <v>6</v>
      </c>
      <c r="M919" s="292">
        <f>$L$869*100+L919+$M$6*10000</f>
        <v>50906</v>
      </c>
    </row>
    <row r="920" spans="1:14" x14ac:dyDescent="0.25">
      <c r="A920" s="785"/>
      <c r="B920" s="786"/>
      <c r="C920" s="316"/>
      <c r="D920" s="317"/>
      <c r="E920" s="311"/>
      <c r="F920" s="318"/>
      <c r="G920" s="313"/>
      <c r="H920" s="312"/>
      <c r="I920" s="314"/>
      <c r="J920" s="315"/>
    </row>
    <row r="921" spans="1:14" x14ac:dyDescent="0.25">
      <c r="A921" s="785"/>
      <c r="B921" s="786"/>
      <c r="C921" s="307" t="s">
        <v>215</v>
      </c>
      <c r="D921" s="322">
        <f>SUM(D922:D926)</f>
        <v>0</v>
      </c>
      <c r="E921" s="320"/>
      <c r="F921" s="321"/>
      <c r="G921" s="321"/>
      <c r="H921" s="321"/>
      <c r="I921" s="322">
        <f>SUM(I922:I926)</f>
        <v>0</v>
      </c>
      <c r="J921" s="322">
        <f>SUM(J922:J926)</f>
        <v>0</v>
      </c>
    </row>
    <row r="922" spans="1:14" ht="12.75" customHeight="1" x14ac:dyDescent="0.25">
      <c r="A922" s="785"/>
      <c r="B922" s="786"/>
      <c r="C922" s="309" t="s">
        <v>86</v>
      </c>
      <c r="D922" s="310"/>
      <c r="E922" s="164"/>
      <c r="F922" s="312"/>
      <c r="G922" s="325">
        <f>E922*(1+F922)</f>
        <v>0</v>
      </c>
      <c r="H922" s="312"/>
      <c r="I922" s="315">
        <f>D922*G922*H922</f>
        <v>0</v>
      </c>
      <c r="J922" s="315"/>
      <c r="L922" s="292">
        <v>1</v>
      </c>
      <c r="M922" s="292">
        <f>$L$869*100+L922+$M$6*10000</f>
        <v>50901</v>
      </c>
      <c r="N922" s="115">
        <f>$L$869*100+L922</f>
        <v>901</v>
      </c>
    </row>
    <row r="923" spans="1:14" x14ac:dyDescent="0.25">
      <c r="A923" s="785"/>
      <c r="B923" s="786"/>
      <c r="C923" s="316" t="s">
        <v>369</v>
      </c>
      <c r="D923" s="310"/>
      <c r="E923" s="164"/>
      <c r="F923" s="318"/>
      <c r="G923" s="313">
        <f>E923*(1+F923)</f>
        <v>0</v>
      </c>
      <c r="H923" s="312"/>
      <c r="I923" s="314">
        <f>D923*G923*H923</f>
        <v>0</v>
      </c>
      <c r="J923" s="315"/>
      <c r="L923" s="292">
        <v>2</v>
      </c>
      <c r="M923" s="292">
        <f>$L$869*100+L923+$M$6*10000</f>
        <v>50902</v>
      </c>
      <c r="N923" s="115">
        <f>$L$869*100+L923</f>
        <v>902</v>
      </c>
    </row>
    <row r="924" spans="1:14" x14ac:dyDescent="0.25">
      <c r="A924" s="785"/>
      <c r="B924" s="786"/>
      <c r="C924" s="316" t="s">
        <v>88</v>
      </c>
      <c r="D924" s="310"/>
      <c r="E924" s="164"/>
      <c r="F924" s="318"/>
      <c r="G924" s="313">
        <f>E924*(1+F924)</f>
        <v>0</v>
      </c>
      <c r="H924" s="312"/>
      <c r="I924" s="314">
        <f>D924*G924*H924</f>
        <v>0</v>
      </c>
      <c r="J924" s="315"/>
      <c r="L924" s="292">
        <v>3</v>
      </c>
      <c r="M924" s="292">
        <f>$L$869*100+L924+$M$6*10000</f>
        <v>50903</v>
      </c>
      <c r="N924" s="115">
        <f>$L$869*100+L924</f>
        <v>903</v>
      </c>
    </row>
    <row r="925" spans="1:14" x14ac:dyDescent="0.25">
      <c r="A925" s="785"/>
      <c r="B925" s="786"/>
      <c r="C925" s="316" t="s">
        <v>89</v>
      </c>
      <c r="D925" s="310"/>
      <c r="E925" s="164"/>
      <c r="F925" s="323"/>
      <c r="G925" s="313">
        <f>E925*(1+F925)</f>
        <v>0</v>
      </c>
      <c r="H925" s="312"/>
      <c r="I925" s="314">
        <f>D925*G925*H925</f>
        <v>0</v>
      </c>
      <c r="J925" s="315"/>
      <c r="L925" s="292">
        <v>4</v>
      </c>
      <c r="M925" s="292">
        <f>$L$869*100+L925+$M$6*10000</f>
        <v>50904</v>
      </c>
      <c r="N925" s="115">
        <f>$L$869*100+L925</f>
        <v>904</v>
      </c>
    </row>
    <row r="926" spans="1:14" x14ac:dyDescent="0.25">
      <c r="A926" s="785"/>
      <c r="B926" s="786"/>
      <c r="C926" s="316" t="s">
        <v>370</v>
      </c>
      <c r="D926" s="310"/>
      <c r="E926" s="164"/>
      <c r="F926" s="323"/>
      <c r="G926" s="313"/>
      <c r="H926" s="312"/>
      <c r="I926" s="314">
        <f>D926*G926*H926</f>
        <v>0</v>
      </c>
      <c r="J926" s="315"/>
      <c r="L926" s="292">
        <v>5</v>
      </c>
      <c r="M926" s="292">
        <f>$L$869*100+L926+$M$6*10000</f>
        <v>50905</v>
      </c>
      <c r="N926" s="115">
        <f>$L$869*100+L926</f>
        <v>905</v>
      </c>
    </row>
    <row r="927" spans="1:14" x14ac:dyDescent="0.25">
      <c r="A927" s="785"/>
      <c r="B927" s="786"/>
      <c r="C927" s="307" t="s">
        <v>371</v>
      </c>
      <c r="D927" s="322">
        <f>D918+D921</f>
        <v>0</v>
      </c>
      <c r="E927" s="320"/>
      <c r="F927" s="321"/>
      <c r="G927" s="321"/>
      <c r="H927" s="321"/>
      <c r="I927" s="322">
        <f>I918+I921</f>
        <v>0</v>
      </c>
      <c r="J927" s="322">
        <f>J918+J921</f>
        <v>0</v>
      </c>
    </row>
    <row r="928" spans="1:14" x14ac:dyDescent="0.25">
      <c r="A928" s="329" t="s">
        <v>91</v>
      </c>
      <c r="B928" s="330"/>
      <c r="C928" s="331"/>
      <c r="D928" s="319">
        <f>D887+D897+D907+D917+D927</f>
        <v>0</v>
      </c>
      <c r="E928" s="345"/>
      <c r="F928" s="346"/>
      <c r="G928" s="346"/>
      <c r="H928" s="346"/>
      <c r="I928" s="319">
        <f>I887+I897+I907+I917+I927</f>
        <v>0</v>
      </c>
      <c r="J928" s="349">
        <f>J887+J897+J907+J917+J927</f>
        <v>0</v>
      </c>
    </row>
    <row r="929" spans="1:14" x14ac:dyDescent="0.25">
      <c r="A929" s="292" t="s">
        <v>216</v>
      </c>
      <c r="D929" s="334"/>
      <c r="E929" s="334"/>
    </row>
    <row r="930" spans="1:14" x14ac:dyDescent="0.25">
      <c r="A930" s="774" t="s">
        <v>23</v>
      </c>
      <c r="B930" s="774"/>
      <c r="C930" s="775">
        <f>Presentación!$C$3</f>
        <v>1990</v>
      </c>
      <c r="D930" s="775"/>
      <c r="E930" s="775"/>
      <c r="F930" s="775"/>
      <c r="G930" s="775"/>
      <c r="H930" s="775"/>
      <c r="I930" s="775"/>
      <c r="J930" s="775"/>
    </row>
    <row r="931" spans="1:14" ht="12.75" customHeight="1" x14ac:dyDescent="0.25">
      <c r="A931" s="776" t="s">
        <v>24</v>
      </c>
      <c r="B931" s="776"/>
      <c r="C931" s="777" t="s">
        <v>106</v>
      </c>
      <c r="D931" s="777"/>
      <c r="E931" s="777"/>
      <c r="F931" s="777"/>
      <c r="G931" s="777"/>
      <c r="H931" s="777"/>
      <c r="I931" s="777"/>
      <c r="J931" s="777"/>
      <c r="L931" s="292">
        <v>14</v>
      </c>
      <c r="M931" s="292">
        <v>1</v>
      </c>
    </row>
    <row r="932" spans="1:14" ht="12.75" customHeight="1" x14ac:dyDescent="0.25">
      <c r="A932" s="776" t="s">
        <v>187</v>
      </c>
      <c r="B932" s="776"/>
      <c r="C932" s="778" t="s">
        <v>26</v>
      </c>
      <c r="D932" s="778"/>
      <c r="E932" s="778"/>
      <c r="F932" s="778"/>
      <c r="G932" s="778"/>
      <c r="H932" s="778"/>
      <c r="I932" s="778"/>
      <c r="J932" s="778"/>
      <c r="M932" s="292">
        <v>2</v>
      </c>
    </row>
    <row r="933" spans="1:14" ht="12.75" customHeight="1" x14ac:dyDescent="0.25">
      <c r="A933" s="776" t="s">
        <v>27</v>
      </c>
      <c r="B933" s="776"/>
      <c r="C933" s="778" t="s">
        <v>368</v>
      </c>
      <c r="D933" s="778"/>
      <c r="E933" s="778"/>
      <c r="F933" s="778"/>
      <c r="G933" s="778"/>
      <c r="H933" s="778"/>
      <c r="I933" s="778"/>
      <c r="J933" s="778"/>
      <c r="M933" s="292">
        <v>3</v>
      </c>
    </row>
    <row r="934" spans="1:14" ht="12.75" customHeight="1" x14ac:dyDescent="0.25">
      <c r="A934" s="776" t="s">
        <v>190</v>
      </c>
      <c r="B934" s="776"/>
      <c r="C934" s="778" t="s">
        <v>191</v>
      </c>
      <c r="D934" s="778"/>
      <c r="E934" s="778"/>
      <c r="F934" s="778"/>
      <c r="G934" s="778"/>
      <c r="H934" s="778"/>
      <c r="I934" s="778"/>
      <c r="J934" s="778"/>
      <c r="M934" s="292">
        <v>4</v>
      </c>
    </row>
    <row r="935" spans="1:14" ht="15.75" customHeight="1" x14ac:dyDescent="0.25">
      <c r="A935" s="779" t="s">
        <v>33</v>
      </c>
      <c r="B935" s="779"/>
      <c r="C935" s="295"/>
      <c r="D935" s="296" t="s">
        <v>35</v>
      </c>
      <c r="E935" s="780" t="s">
        <v>36</v>
      </c>
      <c r="F935" s="780"/>
      <c r="G935" s="780"/>
      <c r="H935" s="780" t="s">
        <v>35</v>
      </c>
      <c r="I935" s="780"/>
      <c r="J935" s="780"/>
      <c r="M935" s="292">
        <v>5</v>
      </c>
    </row>
    <row r="936" spans="1:14" ht="54.75" customHeight="1" x14ac:dyDescent="0.25">
      <c r="A936" s="781" t="s">
        <v>37</v>
      </c>
      <c r="B936" s="781"/>
      <c r="C936" s="782" t="s">
        <v>38</v>
      </c>
      <c r="D936" s="298" t="s">
        <v>192</v>
      </c>
      <c r="E936" s="299" t="s">
        <v>193</v>
      </c>
      <c r="F936" s="298" t="s">
        <v>194</v>
      </c>
      <c r="G936" s="298" t="s">
        <v>195</v>
      </c>
      <c r="H936" s="298" t="s">
        <v>43</v>
      </c>
      <c r="I936" s="299" t="s">
        <v>196</v>
      </c>
      <c r="J936" s="299" t="s">
        <v>196</v>
      </c>
    </row>
    <row r="937" spans="1:14" ht="21" customHeight="1" x14ac:dyDescent="0.25">
      <c r="A937" s="782" t="s">
        <v>197</v>
      </c>
      <c r="B937" s="782" t="s">
        <v>47</v>
      </c>
      <c r="C937" s="782"/>
      <c r="D937" s="298" t="s">
        <v>48</v>
      </c>
      <c r="E937" s="300" t="s">
        <v>198</v>
      </c>
      <c r="F937" s="298" t="s">
        <v>199</v>
      </c>
      <c r="G937" s="298" t="s">
        <v>200</v>
      </c>
      <c r="H937" s="298" t="s">
        <v>51</v>
      </c>
      <c r="I937" s="299" t="s">
        <v>201</v>
      </c>
      <c r="J937" s="299" t="s">
        <v>202</v>
      </c>
    </row>
    <row r="938" spans="1:14" ht="47.25" customHeight="1" x14ac:dyDescent="0.25">
      <c r="A938" s="782"/>
      <c r="B938" s="782"/>
      <c r="C938" s="782"/>
      <c r="D938" s="301" t="s">
        <v>54</v>
      </c>
      <c r="E938" s="301" t="s">
        <v>55</v>
      </c>
      <c r="F938" s="298" t="s">
        <v>203</v>
      </c>
      <c r="G938" s="302" t="s">
        <v>204</v>
      </c>
      <c r="H938" s="298" t="s">
        <v>205</v>
      </c>
      <c r="I938" s="303" t="s">
        <v>206</v>
      </c>
      <c r="J938" s="299" t="s">
        <v>207</v>
      </c>
    </row>
    <row r="939" spans="1:14" x14ac:dyDescent="0.25">
      <c r="A939" s="782"/>
      <c r="B939" s="782"/>
      <c r="C939" s="782"/>
      <c r="D939" s="304" t="s">
        <v>61</v>
      </c>
      <c r="E939" s="305" t="s">
        <v>208</v>
      </c>
      <c r="F939" s="305" t="s">
        <v>63</v>
      </c>
      <c r="G939" s="304" t="s">
        <v>209</v>
      </c>
      <c r="H939" s="304" t="s">
        <v>65</v>
      </c>
      <c r="I939" s="306" t="s">
        <v>210</v>
      </c>
      <c r="J939" s="306" t="s">
        <v>210</v>
      </c>
    </row>
    <row r="940" spans="1:14" ht="12.75" customHeight="1" x14ac:dyDescent="0.25">
      <c r="A940" s="783" t="s">
        <v>310</v>
      </c>
      <c r="B940" s="784" t="s">
        <v>68</v>
      </c>
      <c r="C940" s="307" t="s">
        <v>214</v>
      </c>
      <c r="D940" s="308">
        <f>SUM(D941:D942)</f>
        <v>0</v>
      </c>
      <c r="E940" s="308"/>
      <c r="F940" s="308"/>
      <c r="G940" s="308"/>
      <c r="H940" s="308"/>
      <c r="I940" s="308">
        <f>SUM(I941:I942)</f>
        <v>0</v>
      </c>
      <c r="J940" s="308">
        <f>SUM(J941:J942)</f>
        <v>0</v>
      </c>
    </row>
    <row r="941" spans="1:14" x14ac:dyDescent="0.25">
      <c r="A941" s="783"/>
      <c r="B941" s="784"/>
      <c r="C941" s="309" t="s">
        <v>214</v>
      </c>
      <c r="D941" s="310"/>
      <c r="E941" s="326"/>
      <c r="F941" s="312"/>
      <c r="G941" s="325">
        <f>E941*(1+F941)</f>
        <v>0</v>
      </c>
      <c r="H941" s="312"/>
      <c r="I941" s="315">
        <f>D941*G941*H941</f>
        <v>0</v>
      </c>
      <c r="J941" s="315"/>
      <c r="L941" s="292">
        <v>6</v>
      </c>
      <c r="M941" s="292">
        <f>$L$931*100+L941+$M$931*10000</f>
        <v>11406</v>
      </c>
    </row>
    <row r="942" spans="1:14" x14ac:dyDescent="0.25">
      <c r="A942" s="783"/>
      <c r="B942" s="784"/>
      <c r="C942" s="316"/>
      <c r="D942" s="317"/>
      <c r="E942" s="311"/>
      <c r="F942" s="318"/>
      <c r="G942" s="313"/>
      <c r="H942" s="312"/>
      <c r="I942" s="314"/>
      <c r="J942" s="315"/>
    </row>
    <row r="943" spans="1:14" x14ac:dyDescent="0.25">
      <c r="A943" s="783"/>
      <c r="B943" s="784"/>
      <c r="C943" s="307" t="s">
        <v>215</v>
      </c>
      <c r="D943" s="322">
        <f>SUM(D944:D948)</f>
        <v>0</v>
      </c>
      <c r="E943" s="320"/>
      <c r="F943" s="321"/>
      <c r="G943" s="321"/>
      <c r="H943" s="321"/>
      <c r="I943" s="322">
        <f>SUM(I944:I948)</f>
        <v>0</v>
      </c>
      <c r="J943" s="322">
        <f>SUM(J944:J948)</f>
        <v>0</v>
      </c>
    </row>
    <row r="944" spans="1:14" x14ac:dyDescent="0.25">
      <c r="A944" s="783"/>
      <c r="B944" s="784"/>
      <c r="C944" s="309" t="s">
        <v>86</v>
      </c>
      <c r="D944" s="310"/>
      <c r="E944" s="164"/>
      <c r="F944" s="312"/>
      <c r="G944" s="325">
        <f>E944*(1+F944)</f>
        <v>0</v>
      </c>
      <c r="H944" s="312"/>
      <c r="I944" s="315">
        <f>D944*G944*H944</f>
        <v>0</v>
      </c>
      <c r="J944" s="315"/>
      <c r="L944" s="292">
        <v>1</v>
      </c>
      <c r="M944" s="292">
        <f>$L$931*100+L944+$M$931*10000</f>
        <v>11401</v>
      </c>
      <c r="N944" s="115">
        <f>$L$931*100+L944</f>
        <v>1401</v>
      </c>
    </row>
    <row r="945" spans="1:14" x14ac:dyDescent="0.25">
      <c r="A945" s="783"/>
      <c r="B945" s="784"/>
      <c r="C945" s="316" t="s">
        <v>369</v>
      </c>
      <c r="D945" s="310"/>
      <c r="E945" s="164"/>
      <c r="F945" s="318"/>
      <c r="G945" s="313">
        <f>E945*(1+F945)</f>
        <v>0</v>
      </c>
      <c r="H945" s="312"/>
      <c r="I945" s="314">
        <f>D945*G945*H945</f>
        <v>0</v>
      </c>
      <c r="J945" s="315"/>
      <c r="L945" s="292">
        <v>2</v>
      </c>
      <c r="M945" s="292">
        <f>$L$931*100+L945+$M$931*10000</f>
        <v>11402</v>
      </c>
      <c r="N945" s="115">
        <f>$L$931*100+L945</f>
        <v>1402</v>
      </c>
    </row>
    <row r="946" spans="1:14" x14ac:dyDescent="0.25">
      <c r="A946" s="783"/>
      <c r="B946" s="784"/>
      <c r="C946" s="316" t="s">
        <v>88</v>
      </c>
      <c r="D946" s="310"/>
      <c r="E946" s="164"/>
      <c r="F946" s="318"/>
      <c r="G946" s="313">
        <f>E946*(1+F946)</f>
        <v>0</v>
      </c>
      <c r="H946" s="312"/>
      <c r="I946" s="314">
        <f>D946*G946*H946</f>
        <v>0</v>
      </c>
      <c r="J946" s="315"/>
      <c r="L946" s="292">
        <v>3</v>
      </c>
      <c r="M946" s="292">
        <f>$L$931*100+L946+$M$931*10000</f>
        <v>11403</v>
      </c>
      <c r="N946" s="115">
        <f>$L$931*100+L946</f>
        <v>1403</v>
      </c>
    </row>
    <row r="947" spans="1:14" x14ac:dyDescent="0.25">
      <c r="A947" s="783"/>
      <c r="B947" s="784"/>
      <c r="C947" s="316" t="s">
        <v>89</v>
      </c>
      <c r="D947" s="310"/>
      <c r="E947" s="164"/>
      <c r="F947" s="323"/>
      <c r="G947" s="313">
        <f>E947*(1+F947)</f>
        <v>0</v>
      </c>
      <c r="H947" s="312"/>
      <c r="I947" s="314">
        <f>D947*G947*H947</f>
        <v>0</v>
      </c>
      <c r="J947" s="315"/>
      <c r="L947" s="292">
        <v>4</v>
      </c>
      <c r="M947" s="292">
        <f>$L$931*100+L947+$M$931*10000</f>
        <v>11404</v>
      </c>
      <c r="N947" s="115">
        <f>$L$931*100+L947</f>
        <v>1404</v>
      </c>
    </row>
    <row r="948" spans="1:14" x14ac:dyDescent="0.25">
      <c r="A948" s="783"/>
      <c r="B948" s="784"/>
      <c r="C948" s="316" t="s">
        <v>370</v>
      </c>
      <c r="D948" s="310"/>
      <c r="E948" s="164"/>
      <c r="F948" s="323"/>
      <c r="G948" s="313"/>
      <c r="H948" s="312"/>
      <c r="I948" s="314">
        <f>D948*G948*H948</f>
        <v>0</v>
      </c>
      <c r="J948" s="315"/>
      <c r="L948" s="292">
        <v>5</v>
      </c>
      <c r="M948" s="292">
        <f>$L$931*100+L948+$M$931*10000</f>
        <v>11405</v>
      </c>
      <c r="N948" s="115">
        <f>$L$931*100+L948</f>
        <v>1405</v>
      </c>
    </row>
    <row r="949" spans="1:14" x14ac:dyDescent="0.25">
      <c r="A949" s="783"/>
      <c r="B949" s="784"/>
      <c r="C949" s="307" t="s">
        <v>371</v>
      </c>
      <c r="D949" s="322">
        <f>D940+D943</f>
        <v>0</v>
      </c>
      <c r="E949" s="320"/>
      <c r="F949" s="321"/>
      <c r="G949" s="321"/>
      <c r="H949" s="321"/>
      <c r="I949" s="322">
        <f>I940+I943</f>
        <v>0</v>
      </c>
      <c r="J949" s="322">
        <f>J940+J943</f>
        <v>0</v>
      </c>
    </row>
    <row r="950" spans="1:14" ht="12" customHeight="1" x14ac:dyDescent="0.25">
      <c r="A950" s="785" t="s">
        <v>313</v>
      </c>
      <c r="B950" s="786" t="s">
        <v>68</v>
      </c>
      <c r="C950" s="307" t="s">
        <v>214</v>
      </c>
      <c r="D950" s="308">
        <f>SUM(D951:D952)</f>
        <v>0</v>
      </c>
      <c r="E950" s="308"/>
      <c r="F950" s="308"/>
      <c r="G950" s="308"/>
      <c r="H950" s="308"/>
      <c r="I950" s="308">
        <f>SUM(I951:I952)</f>
        <v>0</v>
      </c>
      <c r="J950" s="308">
        <f>SUM(J951:J952)</f>
        <v>0</v>
      </c>
    </row>
    <row r="951" spans="1:14" x14ac:dyDescent="0.25">
      <c r="A951" s="785"/>
      <c r="B951" s="786"/>
      <c r="C951" s="309" t="s">
        <v>214</v>
      </c>
      <c r="D951" s="310"/>
      <c r="E951" s="326"/>
      <c r="F951" s="312"/>
      <c r="G951" s="325">
        <f>E951*(1+F951)</f>
        <v>0</v>
      </c>
      <c r="H951" s="312"/>
      <c r="I951" s="315">
        <f>D951*G951*H951</f>
        <v>0</v>
      </c>
      <c r="J951" s="315"/>
      <c r="L951" s="292">
        <v>6</v>
      </c>
      <c r="M951" s="292">
        <f>$L$931*100+L951+$M$3*10000</f>
        <v>21406</v>
      </c>
    </row>
    <row r="952" spans="1:14" x14ac:dyDescent="0.25">
      <c r="A952" s="785"/>
      <c r="B952" s="786"/>
      <c r="C952" s="316"/>
      <c r="D952" s="317"/>
      <c r="E952" s="311"/>
      <c r="F952" s="318"/>
      <c r="G952" s="313"/>
      <c r="H952" s="312"/>
      <c r="I952" s="314"/>
      <c r="J952" s="315"/>
    </row>
    <row r="953" spans="1:14" x14ac:dyDescent="0.25">
      <c r="A953" s="785"/>
      <c r="B953" s="786"/>
      <c r="C953" s="307" t="s">
        <v>215</v>
      </c>
      <c r="D953" s="319">
        <f>SUM(D954:D958)</f>
        <v>0</v>
      </c>
      <c r="E953" s="320"/>
      <c r="F953" s="321"/>
      <c r="G953" s="321"/>
      <c r="H953" s="321"/>
      <c r="I953" s="322">
        <f>SUM(I954:I958)</f>
        <v>0</v>
      </c>
      <c r="J953" s="322">
        <f>SUM(J954:J958)</f>
        <v>0</v>
      </c>
    </row>
    <row r="954" spans="1:14" x14ac:dyDescent="0.25">
      <c r="A954" s="785"/>
      <c r="B954" s="786"/>
      <c r="C954" s="309" t="s">
        <v>86</v>
      </c>
      <c r="D954" s="310"/>
      <c r="E954" s="164"/>
      <c r="F954" s="312"/>
      <c r="G954" s="325">
        <f>E954*(1+F954)</f>
        <v>0</v>
      </c>
      <c r="H954" s="312"/>
      <c r="I954" s="315">
        <f>D954*G954*H954</f>
        <v>0</v>
      </c>
      <c r="J954" s="315"/>
      <c r="L954" s="292">
        <v>1</v>
      </c>
      <c r="M954" s="292">
        <f>$L$931*100+L954+$M$3*10000</f>
        <v>21401</v>
      </c>
      <c r="N954" s="115">
        <f>$L$931*100+L954</f>
        <v>1401</v>
      </c>
    </row>
    <row r="955" spans="1:14" x14ac:dyDescent="0.25">
      <c r="A955" s="785"/>
      <c r="B955" s="786"/>
      <c r="C955" s="316" t="s">
        <v>369</v>
      </c>
      <c r="D955" s="310"/>
      <c r="E955" s="164"/>
      <c r="F955" s="318"/>
      <c r="G955" s="313">
        <f>E955*(1+F955)</f>
        <v>0</v>
      </c>
      <c r="H955" s="312"/>
      <c r="I955" s="314">
        <f>D955*G955*H955</f>
        <v>0</v>
      </c>
      <c r="J955" s="315"/>
      <c r="L955" s="292">
        <v>2</v>
      </c>
      <c r="M955" s="292">
        <f>$L$931*100+L955+$M$3*10000</f>
        <v>21402</v>
      </c>
      <c r="N955" s="115">
        <f>$L$931*100+L955</f>
        <v>1402</v>
      </c>
    </row>
    <row r="956" spans="1:14" x14ac:dyDescent="0.25">
      <c r="A956" s="785"/>
      <c r="B956" s="786"/>
      <c r="C956" s="316" t="s">
        <v>88</v>
      </c>
      <c r="D956" s="310"/>
      <c r="E956" s="164"/>
      <c r="F956" s="318"/>
      <c r="G956" s="313">
        <f>E956*(1+F956)</f>
        <v>0</v>
      </c>
      <c r="H956" s="312"/>
      <c r="I956" s="314">
        <f>D956*G956*H956</f>
        <v>0</v>
      </c>
      <c r="J956" s="315"/>
      <c r="L956" s="292">
        <v>3</v>
      </c>
      <c r="M956" s="292">
        <f>$L$931*100+L956+$M$3*10000</f>
        <v>21403</v>
      </c>
      <c r="N956" s="115">
        <f>$L$931*100+L956</f>
        <v>1403</v>
      </c>
    </row>
    <row r="957" spans="1:14" x14ac:dyDescent="0.25">
      <c r="A957" s="785"/>
      <c r="B957" s="786"/>
      <c r="C957" s="316" t="s">
        <v>89</v>
      </c>
      <c r="D957" s="310"/>
      <c r="E957" s="164"/>
      <c r="F957" s="323"/>
      <c r="G957" s="313">
        <f>E957*(1+F957)</f>
        <v>0</v>
      </c>
      <c r="H957" s="312"/>
      <c r="I957" s="314">
        <f>D957*G957*H957</f>
        <v>0</v>
      </c>
      <c r="J957" s="315"/>
      <c r="L957" s="292">
        <v>4</v>
      </c>
      <c r="M957" s="292">
        <f>$L$931*100+L957+$M$3*10000</f>
        <v>21404</v>
      </c>
      <c r="N957" s="115">
        <f>$L$931*100+L957</f>
        <v>1404</v>
      </c>
    </row>
    <row r="958" spans="1:14" x14ac:dyDescent="0.25">
      <c r="A958" s="785"/>
      <c r="B958" s="786"/>
      <c r="C958" s="316" t="s">
        <v>370</v>
      </c>
      <c r="D958" s="310"/>
      <c r="E958" s="164"/>
      <c r="F958" s="323"/>
      <c r="G958" s="313"/>
      <c r="H958" s="312"/>
      <c r="I958" s="314">
        <f>D958*G958*H958</f>
        <v>0</v>
      </c>
      <c r="J958" s="315"/>
      <c r="L958" s="292">
        <v>5</v>
      </c>
      <c r="M958" s="292">
        <f>$L$931*100+L958+$M$3*10000</f>
        <v>21405</v>
      </c>
      <c r="N958" s="115">
        <f>$L$931*100+L958</f>
        <v>1405</v>
      </c>
    </row>
    <row r="959" spans="1:14" x14ac:dyDescent="0.25">
      <c r="A959" s="785"/>
      <c r="B959" s="786"/>
      <c r="C959" s="307" t="s">
        <v>371</v>
      </c>
      <c r="D959" s="319">
        <f>D950+D953</f>
        <v>0</v>
      </c>
      <c r="E959" s="320"/>
      <c r="F959" s="321"/>
      <c r="G959" s="321"/>
      <c r="H959" s="321"/>
      <c r="I959" s="322">
        <f>I950+I953</f>
        <v>0</v>
      </c>
      <c r="J959" s="322">
        <f>J950+J953</f>
        <v>0</v>
      </c>
    </row>
    <row r="960" spans="1:14" ht="12" customHeight="1" x14ac:dyDescent="0.25">
      <c r="A960" s="785" t="s">
        <v>314</v>
      </c>
      <c r="B960" s="786" t="s">
        <v>68</v>
      </c>
      <c r="C960" s="307" t="s">
        <v>214</v>
      </c>
      <c r="D960" s="308">
        <f>SUM(D961:D962)</f>
        <v>0</v>
      </c>
      <c r="E960" s="308"/>
      <c r="F960" s="308"/>
      <c r="G960" s="308"/>
      <c r="H960" s="308"/>
      <c r="I960" s="308">
        <f>SUM(I961:I962)</f>
        <v>0</v>
      </c>
      <c r="J960" s="308">
        <f>SUM(J961:J962)</f>
        <v>0</v>
      </c>
    </row>
    <row r="961" spans="1:14" x14ac:dyDescent="0.25">
      <c r="A961" s="785"/>
      <c r="B961" s="786"/>
      <c r="C961" s="309" t="s">
        <v>214</v>
      </c>
      <c r="D961" s="310"/>
      <c r="E961" s="326"/>
      <c r="F961" s="312"/>
      <c r="G961" s="325">
        <f>E961*(1+F961)</f>
        <v>0</v>
      </c>
      <c r="H961" s="312"/>
      <c r="I961" s="315">
        <f>D961*G961*H961</f>
        <v>0</v>
      </c>
      <c r="J961" s="315"/>
      <c r="L961" s="292">
        <v>6</v>
      </c>
      <c r="M961" s="292">
        <f>$L$931*100+L961+$M$4*10000</f>
        <v>31406</v>
      </c>
    </row>
    <row r="962" spans="1:14" x14ac:dyDescent="0.25">
      <c r="A962" s="785"/>
      <c r="B962" s="786"/>
      <c r="C962" s="316"/>
      <c r="D962" s="317"/>
      <c r="E962" s="311"/>
      <c r="F962" s="318"/>
      <c r="G962" s="313"/>
      <c r="H962" s="312"/>
      <c r="I962" s="314"/>
      <c r="J962" s="315"/>
    </row>
    <row r="963" spans="1:14" x14ac:dyDescent="0.25">
      <c r="A963" s="785"/>
      <c r="B963" s="786"/>
      <c r="C963" s="307" t="s">
        <v>215</v>
      </c>
      <c r="D963" s="322">
        <f>SUM(D964:D968)</f>
        <v>0</v>
      </c>
      <c r="E963" s="320"/>
      <c r="F963" s="321"/>
      <c r="G963" s="321"/>
      <c r="H963" s="321"/>
      <c r="I963" s="322">
        <f>SUM(I964:I968)</f>
        <v>0</v>
      </c>
      <c r="J963" s="322">
        <f>SUM(J964:J968)</f>
        <v>0</v>
      </c>
    </row>
    <row r="964" spans="1:14" x14ac:dyDescent="0.25">
      <c r="A964" s="785"/>
      <c r="B964" s="786"/>
      <c r="C964" s="309" t="s">
        <v>86</v>
      </c>
      <c r="D964" s="310"/>
      <c r="E964" s="164"/>
      <c r="F964" s="312"/>
      <c r="G964" s="325">
        <f>E964*(1+F964)</f>
        <v>0</v>
      </c>
      <c r="H964" s="312"/>
      <c r="I964" s="315">
        <f>D964*G964*H964</f>
        <v>0</v>
      </c>
      <c r="J964" s="315"/>
      <c r="L964" s="292">
        <v>1</v>
      </c>
      <c r="M964" s="292">
        <f>$L$931*100+L964+$M$4*10000</f>
        <v>31401</v>
      </c>
      <c r="N964" s="115">
        <f>$L$931*100+L964</f>
        <v>1401</v>
      </c>
    </row>
    <row r="965" spans="1:14" x14ac:dyDescent="0.25">
      <c r="A965" s="785"/>
      <c r="B965" s="786"/>
      <c r="C965" s="316" t="s">
        <v>369</v>
      </c>
      <c r="D965" s="310"/>
      <c r="E965" s="164"/>
      <c r="F965" s="318"/>
      <c r="G965" s="313">
        <f>E965*(1+F965)</f>
        <v>0</v>
      </c>
      <c r="H965" s="312"/>
      <c r="I965" s="314">
        <f>D965*G965*H965</f>
        <v>0</v>
      </c>
      <c r="J965" s="315"/>
      <c r="L965" s="292">
        <v>2</v>
      </c>
      <c r="M965" s="292">
        <f>$L$931*100+L965+$M$4*10000</f>
        <v>31402</v>
      </c>
      <c r="N965" s="115">
        <f>$L$931*100+L965</f>
        <v>1402</v>
      </c>
    </row>
    <row r="966" spans="1:14" x14ac:dyDescent="0.25">
      <c r="A966" s="785"/>
      <c r="B966" s="786"/>
      <c r="C966" s="316" t="s">
        <v>88</v>
      </c>
      <c r="D966" s="310"/>
      <c r="E966" s="164"/>
      <c r="F966" s="318"/>
      <c r="G966" s="313">
        <f>E966*(1+F966)</f>
        <v>0</v>
      </c>
      <c r="H966" s="312"/>
      <c r="I966" s="314">
        <f>D966*G966*H966</f>
        <v>0</v>
      </c>
      <c r="J966" s="315"/>
      <c r="L966" s="292">
        <v>3</v>
      </c>
      <c r="M966" s="292">
        <f>$L$931*100+L966+$M$4*10000</f>
        <v>31403</v>
      </c>
      <c r="N966" s="115">
        <f>$L$931*100+L966</f>
        <v>1403</v>
      </c>
    </row>
    <row r="967" spans="1:14" x14ac:dyDescent="0.25">
      <c r="A967" s="785"/>
      <c r="B967" s="786"/>
      <c r="C967" s="316" t="s">
        <v>89</v>
      </c>
      <c r="D967" s="310"/>
      <c r="E967" s="164"/>
      <c r="F967" s="323"/>
      <c r="G967" s="313">
        <f>E967*(1+F967)</f>
        <v>0</v>
      </c>
      <c r="H967" s="312"/>
      <c r="I967" s="314">
        <f>D967*G967*H967</f>
        <v>0</v>
      </c>
      <c r="J967" s="315"/>
      <c r="L967" s="292">
        <v>4</v>
      </c>
      <c r="M967" s="292">
        <f>$L$931*100+L967+$M$4*10000</f>
        <v>31404</v>
      </c>
      <c r="N967" s="115">
        <f>$L$931*100+L967</f>
        <v>1404</v>
      </c>
    </row>
    <row r="968" spans="1:14" x14ac:dyDescent="0.25">
      <c r="A968" s="785"/>
      <c r="B968" s="786"/>
      <c r="C968" s="316" t="s">
        <v>370</v>
      </c>
      <c r="D968" s="310"/>
      <c r="E968" s="164"/>
      <c r="F968" s="323"/>
      <c r="G968" s="313"/>
      <c r="H968" s="312"/>
      <c r="I968" s="314">
        <f>D968*G968*H968</f>
        <v>0</v>
      </c>
      <c r="J968" s="315"/>
      <c r="L968" s="292">
        <v>5</v>
      </c>
      <c r="M968" s="292">
        <f>$L$931*100+L968+$M$4*10000</f>
        <v>31405</v>
      </c>
      <c r="N968" s="115">
        <f>$L$931*100+L968</f>
        <v>1405</v>
      </c>
    </row>
    <row r="969" spans="1:14" x14ac:dyDescent="0.25">
      <c r="A969" s="785"/>
      <c r="B969" s="786"/>
      <c r="C969" s="307" t="s">
        <v>371</v>
      </c>
      <c r="D969" s="322">
        <f>D960+D963</f>
        <v>0</v>
      </c>
      <c r="E969" s="320"/>
      <c r="F969" s="321"/>
      <c r="G969" s="321"/>
      <c r="H969" s="321"/>
      <c r="I969" s="322">
        <f>I960+I963</f>
        <v>0</v>
      </c>
      <c r="J969" s="322">
        <f>J960+J963</f>
        <v>0</v>
      </c>
    </row>
    <row r="970" spans="1:14" ht="12" customHeight="1" x14ac:dyDescent="0.25">
      <c r="A970" s="785" t="s">
        <v>315</v>
      </c>
      <c r="B970" s="786" t="s">
        <v>68</v>
      </c>
      <c r="C970" s="307" t="s">
        <v>214</v>
      </c>
      <c r="D970" s="308">
        <f>SUM(D971:D972)</f>
        <v>0</v>
      </c>
      <c r="E970" s="308"/>
      <c r="F970" s="308"/>
      <c r="G970" s="308"/>
      <c r="H970" s="308"/>
      <c r="I970" s="308">
        <f>SUM(I971:I972)</f>
        <v>0</v>
      </c>
      <c r="J970" s="308">
        <f>SUM(J971:J972)</f>
        <v>0</v>
      </c>
    </row>
    <row r="971" spans="1:14" x14ac:dyDescent="0.25">
      <c r="A971" s="785"/>
      <c r="B971" s="786"/>
      <c r="C971" s="309" t="s">
        <v>214</v>
      </c>
      <c r="D971" s="310"/>
      <c r="E971" s="326"/>
      <c r="F971" s="312"/>
      <c r="G971" s="325">
        <f>E971*(1+F971)</f>
        <v>0</v>
      </c>
      <c r="H971" s="312"/>
      <c r="I971" s="315">
        <f>D971*G971*H971</f>
        <v>0</v>
      </c>
      <c r="J971" s="315"/>
      <c r="L971" s="292">
        <v>6</v>
      </c>
      <c r="M971" s="292">
        <f>$L$931*100+L971+$M$5*10000</f>
        <v>41406</v>
      </c>
    </row>
    <row r="972" spans="1:14" x14ac:dyDescent="0.25">
      <c r="A972" s="785"/>
      <c r="B972" s="786"/>
      <c r="C972" s="316"/>
      <c r="D972" s="317"/>
      <c r="E972" s="311"/>
      <c r="F972" s="318"/>
      <c r="G972" s="313"/>
      <c r="H972" s="312"/>
      <c r="I972" s="314"/>
      <c r="J972" s="315"/>
    </row>
    <row r="973" spans="1:14" x14ac:dyDescent="0.25">
      <c r="A973" s="785"/>
      <c r="B973" s="786"/>
      <c r="C973" s="307" t="s">
        <v>215</v>
      </c>
      <c r="D973" s="322">
        <f>SUM(D974:D978)</f>
        <v>0</v>
      </c>
      <c r="E973" s="320"/>
      <c r="F973" s="321"/>
      <c r="G973" s="321"/>
      <c r="H973" s="321"/>
      <c r="I973" s="322">
        <f>SUM(I974:I978)</f>
        <v>0</v>
      </c>
      <c r="J973" s="322">
        <f>SUM(J974:J978)</f>
        <v>0</v>
      </c>
    </row>
    <row r="974" spans="1:14" x14ac:dyDescent="0.25">
      <c r="A974" s="785"/>
      <c r="B974" s="786"/>
      <c r="C974" s="309" t="s">
        <v>86</v>
      </c>
      <c r="D974" s="310"/>
      <c r="E974" s="164"/>
      <c r="F974" s="312"/>
      <c r="G974" s="325">
        <f>E974*(1+F974)</f>
        <v>0</v>
      </c>
      <c r="H974" s="312"/>
      <c r="I974" s="315">
        <f>D974*G974*H974</f>
        <v>0</v>
      </c>
      <c r="J974" s="315"/>
      <c r="L974" s="292">
        <v>1</v>
      </c>
      <c r="M974" s="292">
        <f>$L$931*100+L974+$M$5*10000</f>
        <v>41401</v>
      </c>
      <c r="N974" s="115">
        <f>$L$931*100+L974</f>
        <v>1401</v>
      </c>
    </row>
    <row r="975" spans="1:14" x14ac:dyDescent="0.25">
      <c r="A975" s="785"/>
      <c r="B975" s="786"/>
      <c r="C975" s="316" t="s">
        <v>369</v>
      </c>
      <c r="D975" s="310"/>
      <c r="E975" s="164"/>
      <c r="F975" s="318"/>
      <c r="G975" s="313">
        <f>E975*(1+F975)</f>
        <v>0</v>
      </c>
      <c r="H975" s="312"/>
      <c r="I975" s="314">
        <f>D975*G975*H975</f>
        <v>0</v>
      </c>
      <c r="J975" s="315"/>
      <c r="L975" s="292">
        <v>2</v>
      </c>
      <c r="M975" s="292">
        <f>$L$931*100+L975+$M$5*10000</f>
        <v>41402</v>
      </c>
      <c r="N975" s="115">
        <f>$L$931*100+L975</f>
        <v>1402</v>
      </c>
    </row>
    <row r="976" spans="1:14" x14ac:dyDescent="0.25">
      <c r="A976" s="785"/>
      <c r="B976" s="786"/>
      <c r="C976" s="316" t="s">
        <v>88</v>
      </c>
      <c r="D976" s="310"/>
      <c r="E976" s="164"/>
      <c r="F976" s="318"/>
      <c r="G976" s="313">
        <f>E976*(1+F976)</f>
        <v>0</v>
      </c>
      <c r="H976" s="312"/>
      <c r="I976" s="314">
        <f>D976*G976*H976</f>
        <v>0</v>
      </c>
      <c r="J976" s="315"/>
      <c r="L976" s="292">
        <v>3</v>
      </c>
      <c r="M976" s="292">
        <f>$L$931*100+L976+$M$5*10000</f>
        <v>41403</v>
      </c>
      <c r="N976" s="115">
        <f>$L$931*100+L976</f>
        <v>1403</v>
      </c>
    </row>
    <row r="977" spans="1:14" x14ac:dyDescent="0.25">
      <c r="A977" s="785"/>
      <c r="B977" s="786"/>
      <c r="C977" s="316" t="s">
        <v>89</v>
      </c>
      <c r="D977" s="310"/>
      <c r="E977" s="164"/>
      <c r="F977" s="323"/>
      <c r="G977" s="313">
        <f>E977*(1+F977)</f>
        <v>0</v>
      </c>
      <c r="H977" s="312"/>
      <c r="I977" s="314">
        <f>D977*G977*H977</f>
        <v>0</v>
      </c>
      <c r="J977" s="315"/>
      <c r="L977" s="292">
        <v>4</v>
      </c>
      <c r="M977" s="292">
        <f>$L$931*100+L977+$M$5*10000</f>
        <v>41404</v>
      </c>
      <c r="N977" s="115">
        <f>$L$931*100+L977</f>
        <v>1404</v>
      </c>
    </row>
    <row r="978" spans="1:14" x14ac:dyDescent="0.25">
      <c r="A978" s="785"/>
      <c r="B978" s="786"/>
      <c r="C978" s="316" t="s">
        <v>370</v>
      </c>
      <c r="D978" s="310"/>
      <c r="E978" s="164"/>
      <c r="F978" s="323"/>
      <c r="G978" s="313"/>
      <c r="H978" s="312"/>
      <c r="I978" s="314">
        <f>D978*G978*H978</f>
        <v>0</v>
      </c>
      <c r="J978" s="315"/>
      <c r="L978" s="292">
        <v>5</v>
      </c>
      <c r="M978" s="292">
        <f>$L$931*100+L978+$M$5*10000</f>
        <v>41405</v>
      </c>
      <c r="N978" s="115">
        <f>$L$931*100+L978</f>
        <v>1405</v>
      </c>
    </row>
    <row r="979" spans="1:14" x14ac:dyDescent="0.25">
      <c r="A979" s="785"/>
      <c r="B979" s="786"/>
      <c r="C979" s="307" t="s">
        <v>371</v>
      </c>
      <c r="D979" s="322">
        <f>D970+D973</f>
        <v>0</v>
      </c>
      <c r="E979" s="320"/>
      <c r="F979" s="321"/>
      <c r="G979" s="321"/>
      <c r="H979" s="321"/>
      <c r="I979" s="322">
        <f>I970+I973</f>
        <v>0</v>
      </c>
      <c r="J979" s="322">
        <f>J970+J973</f>
        <v>0</v>
      </c>
    </row>
    <row r="980" spans="1:14" ht="12" customHeight="1" x14ac:dyDescent="0.25">
      <c r="A980" s="785" t="s">
        <v>316</v>
      </c>
      <c r="B980" s="786" t="s">
        <v>68</v>
      </c>
      <c r="C980" s="307" t="s">
        <v>214</v>
      </c>
      <c r="D980" s="308">
        <f>SUM(D981:D982)</f>
        <v>0</v>
      </c>
      <c r="E980" s="308"/>
      <c r="F980" s="308"/>
      <c r="G980" s="308"/>
      <c r="H980" s="308"/>
      <c r="I980" s="308">
        <f>SUM(I981:I982)</f>
        <v>0</v>
      </c>
      <c r="J980" s="308">
        <f>SUM(J981:J982)</f>
        <v>0</v>
      </c>
    </row>
    <row r="981" spans="1:14" x14ac:dyDescent="0.25">
      <c r="A981" s="785"/>
      <c r="B981" s="786"/>
      <c r="C981" s="309" t="s">
        <v>214</v>
      </c>
      <c r="D981" s="310"/>
      <c r="E981" s="326"/>
      <c r="F981" s="312"/>
      <c r="G981" s="325">
        <f>E981*(1+F981)</f>
        <v>0</v>
      </c>
      <c r="H981" s="312"/>
      <c r="I981" s="315">
        <f>D981*G981*H981</f>
        <v>0</v>
      </c>
      <c r="J981" s="315"/>
      <c r="L981" s="292">
        <v>6</v>
      </c>
      <c r="M981" s="292">
        <f>$L$931*100+L981+$M$6*10000</f>
        <v>51406</v>
      </c>
    </row>
    <row r="982" spans="1:14" x14ac:dyDescent="0.25">
      <c r="A982" s="785"/>
      <c r="B982" s="786"/>
      <c r="C982" s="316"/>
      <c r="D982" s="317"/>
      <c r="E982" s="311"/>
      <c r="F982" s="318"/>
      <c r="G982" s="313"/>
      <c r="H982" s="312"/>
      <c r="I982" s="314"/>
      <c r="J982" s="315"/>
    </row>
    <row r="983" spans="1:14" x14ac:dyDescent="0.25">
      <c r="A983" s="785"/>
      <c r="B983" s="786"/>
      <c r="C983" s="307" t="s">
        <v>215</v>
      </c>
      <c r="D983" s="322">
        <f>SUM(D984:D988)</f>
        <v>0</v>
      </c>
      <c r="E983" s="320"/>
      <c r="F983" s="321"/>
      <c r="G983" s="321"/>
      <c r="H983" s="321"/>
      <c r="I983" s="322">
        <f>SUM(I984:I988)</f>
        <v>0</v>
      </c>
      <c r="J983" s="322">
        <f>SUM(J984:J988)</f>
        <v>0</v>
      </c>
    </row>
    <row r="984" spans="1:14" ht="12.75" customHeight="1" x14ac:dyDescent="0.25">
      <c r="A984" s="785"/>
      <c r="B984" s="786"/>
      <c r="C984" s="309" t="s">
        <v>86</v>
      </c>
      <c r="D984" s="310"/>
      <c r="E984" s="164"/>
      <c r="F984" s="312"/>
      <c r="G984" s="325">
        <f>E984*(1+F984)</f>
        <v>0</v>
      </c>
      <c r="H984" s="312"/>
      <c r="I984" s="315">
        <f>D984*G984*H984</f>
        <v>0</v>
      </c>
      <c r="J984" s="315"/>
      <c r="L984" s="292">
        <v>1</v>
      </c>
      <c r="M984" s="292">
        <f>$L$931*100+L984+$M$6*10000</f>
        <v>51401</v>
      </c>
      <c r="N984" s="115">
        <f>$L$931*100+L984</f>
        <v>1401</v>
      </c>
    </row>
    <row r="985" spans="1:14" x14ac:dyDescent="0.25">
      <c r="A985" s="785"/>
      <c r="B985" s="786"/>
      <c r="C985" s="316" t="s">
        <v>369</v>
      </c>
      <c r="D985" s="310"/>
      <c r="E985" s="164"/>
      <c r="F985" s="318"/>
      <c r="G985" s="313">
        <f>E985*(1+F985)</f>
        <v>0</v>
      </c>
      <c r="H985" s="312"/>
      <c r="I985" s="314">
        <f>D985*G985*H985</f>
        <v>0</v>
      </c>
      <c r="J985" s="315"/>
      <c r="L985" s="292">
        <v>2</v>
      </c>
      <c r="M985" s="292">
        <f>$L$931*100+L985+$M$6*10000</f>
        <v>51402</v>
      </c>
      <c r="N985" s="115">
        <f>$L$931*100+L985</f>
        <v>1402</v>
      </c>
    </row>
    <row r="986" spans="1:14" x14ac:dyDescent="0.25">
      <c r="A986" s="785"/>
      <c r="B986" s="786"/>
      <c r="C986" s="316" t="s">
        <v>88</v>
      </c>
      <c r="D986" s="310"/>
      <c r="E986" s="164"/>
      <c r="F986" s="318"/>
      <c r="G986" s="313">
        <f>E986*(1+F986)</f>
        <v>0</v>
      </c>
      <c r="H986" s="312"/>
      <c r="I986" s="314">
        <f>D986*G986*H986</f>
        <v>0</v>
      </c>
      <c r="J986" s="315"/>
      <c r="L986" s="292">
        <v>3</v>
      </c>
      <c r="M986" s="292">
        <f>$L$931*100+L986+$M$6*10000</f>
        <v>51403</v>
      </c>
      <c r="N986" s="115">
        <f>$L$931*100+L986</f>
        <v>1403</v>
      </c>
    </row>
    <row r="987" spans="1:14" x14ac:dyDescent="0.25">
      <c r="A987" s="785"/>
      <c r="B987" s="786"/>
      <c r="C987" s="316" t="s">
        <v>89</v>
      </c>
      <c r="D987" s="310"/>
      <c r="E987" s="164"/>
      <c r="F987" s="323"/>
      <c r="G987" s="313">
        <f>E987*(1+F987)</f>
        <v>0</v>
      </c>
      <c r="H987" s="312"/>
      <c r="I987" s="314">
        <f>D987*G987*H987</f>
        <v>0</v>
      </c>
      <c r="J987" s="315"/>
      <c r="L987" s="292">
        <v>4</v>
      </c>
      <c r="M987" s="292">
        <f>$L$931*100+L987+$M$6*10000</f>
        <v>51404</v>
      </c>
      <c r="N987" s="115">
        <f>$L$931*100+L987</f>
        <v>1404</v>
      </c>
    </row>
    <row r="988" spans="1:14" x14ac:dyDescent="0.25">
      <c r="A988" s="785"/>
      <c r="B988" s="786"/>
      <c r="C988" s="316" t="s">
        <v>370</v>
      </c>
      <c r="D988" s="310"/>
      <c r="E988" s="164"/>
      <c r="F988" s="323"/>
      <c r="G988" s="313"/>
      <c r="H988" s="312"/>
      <c r="I988" s="314">
        <f>D988*G988*H988</f>
        <v>0</v>
      </c>
      <c r="J988" s="315"/>
      <c r="L988" s="292">
        <v>5</v>
      </c>
      <c r="M988" s="292">
        <f>$L$931*100+L988+$M$6*10000</f>
        <v>51405</v>
      </c>
      <c r="N988" s="115">
        <f>$L$931*100+L988</f>
        <v>1405</v>
      </c>
    </row>
    <row r="989" spans="1:14" x14ac:dyDescent="0.25">
      <c r="A989" s="785"/>
      <c r="B989" s="786"/>
      <c r="C989" s="307" t="s">
        <v>371</v>
      </c>
      <c r="D989" s="322">
        <f>D980+D983</f>
        <v>0</v>
      </c>
      <c r="E989" s="320"/>
      <c r="F989" s="321"/>
      <c r="G989" s="321"/>
      <c r="H989" s="321"/>
      <c r="I989" s="322">
        <f>I980+I983</f>
        <v>0</v>
      </c>
      <c r="J989" s="322">
        <f>J980+J983</f>
        <v>0</v>
      </c>
    </row>
    <row r="990" spans="1:14" x14ac:dyDescent="0.25">
      <c r="A990" s="329" t="s">
        <v>91</v>
      </c>
      <c r="B990" s="330"/>
      <c r="C990" s="331"/>
      <c r="D990" s="319">
        <f>D949+D959+D969+D979+D989</f>
        <v>0</v>
      </c>
      <c r="E990" s="345"/>
      <c r="F990" s="346"/>
      <c r="G990" s="346"/>
      <c r="H990" s="346"/>
      <c r="I990" s="319">
        <f>I949+I959+I969+I979+I989</f>
        <v>0</v>
      </c>
      <c r="J990" s="349">
        <f>J949+J959+J969+J979+J989</f>
        <v>0</v>
      </c>
    </row>
    <row r="991" spans="1:14" x14ac:dyDescent="0.25">
      <c r="A991" s="292" t="s">
        <v>216</v>
      </c>
      <c r="D991" s="334"/>
      <c r="E991" s="334"/>
    </row>
    <row r="992" spans="1:14" x14ac:dyDescent="0.25">
      <c r="A992" s="774" t="s">
        <v>23</v>
      </c>
      <c r="B992" s="774"/>
      <c r="C992" s="775">
        <f>Presentación!$C$3</f>
        <v>1990</v>
      </c>
      <c r="D992" s="775"/>
      <c r="E992" s="775"/>
      <c r="F992" s="775"/>
      <c r="G992" s="775"/>
      <c r="H992" s="775"/>
      <c r="I992" s="775"/>
      <c r="J992" s="775"/>
    </row>
    <row r="993" spans="1:14" ht="12.75" customHeight="1" x14ac:dyDescent="0.25">
      <c r="A993" s="776" t="s">
        <v>24</v>
      </c>
      <c r="B993" s="776"/>
      <c r="C993" s="777" t="s">
        <v>107</v>
      </c>
      <c r="D993" s="777"/>
      <c r="E993" s="777"/>
      <c r="F993" s="777"/>
      <c r="G993" s="777"/>
      <c r="H993" s="777"/>
      <c r="I993" s="777"/>
      <c r="J993" s="777"/>
      <c r="L993" s="292">
        <v>10</v>
      </c>
      <c r="M993" s="292">
        <v>1</v>
      </c>
    </row>
    <row r="994" spans="1:14" ht="12.75" customHeight="1" x14ac:dyDescent="0.25">
      <c r="A994" s="776" t="s">
        <v>187</v>
      </c>
      <c r="B994" s="776"/>
      <c r="C994" s="778" t="s">
        <v>26</v>
      </c>
      <c r="D994" s="778"/>
      <c r="E994" s="778"/>
      <c r="F994" s="778"/>
      <c r="G994" s="778"/>
      <c r="H994" s="778"/>
      <c r="I994" s="778"/>
      <c r="J994" s="778"/>
      <c r="M994" s="292">
        <v>2</v>
      </c>
    </row>
    <row r="995" spans="1:14" ht="12.75" customHeight="1" x14ac:dyDescent="0.25">
      <c r="A995" s="776" t="s">
        <v>27</v>
      </c>
      <c r="B995" s="776"/>
      <c r="C995" s="778" t="s">
        <v>368</v>
      </c>
      <c r="D995" s="778"/>
      <c r="E995" s="778"/>
      <c r="F995" s="778"/>
      <c r="G995" s="778"/>
      <c r="H995" s="778"/>
      <c r="I995" s="778"/>
      <c r="J995" s="778"/>
      <c r="M995" s="292">
        <v>3</v>
      </c>
    </row>
    <row r="996" spans="1:14" ht="12.75" customHeight="1" x14ac:dyDescent="0.25">
      <c r="A996" s="776" t="s">
        <v>190</v>
      </c>
      <c r="B996" s="776"/>
      <c r="C996" s="778" t="s">
        <v>191</v>
      </c>
      <c r="D996" s="778"/>
      <c r="E996" s="778"/>
      <c r="F996" s="778"/>
      <c r="G996" s="778"/>
      <c r="H996" s="778"/>
      <c r="I996" s="778"/>
      <c r="J996" s="778"/>
      <c r="M996" s="292">
        <v>4</v>
      </c>
    </row>
    <row r="997" spans="1:14" ht="18" customHeight="1" x14ac:dyDescent="0.25">
      <c r="A997" s="779" t="s">
        <v>33</v>
      </c>
      <c r="B997" s="779"/>
      <c r="C997" s="295"/>
      <c r="D997" s="296" t="s">
        <v>35</v>
      </c>
      <c r="E997" s="780" t="s">
        <v>36</v>
      </c>
      <c r="F997" s="780"/>
      <c r="G997" s="780"/>
      <c r="H997" s="780" t="s">
        <v>35</v>
      </c>
      <c r="I997" s="780"/>
      <c r="J997" s="780"/>
      <c r="M997" s="292">
        <v>5</v>
      </c>
    </row>
    <row r="998" spans="1:14" ht="54.75" customHeight="1" x14ac:dyDescent="0.25">
      <c r="A998" s="781" t="s">
        <v>37</v>
      </c>
      <c r="B998" s="781"/>
      <c r="C998" s="782" t="s">
        <v>38</v>
      </c>
      <c r="D998" s="298" t="s">
        <v>192</v>
      </c>
      <c r="E998" s="299" t="s">
        <v>193</v>
      </c>
      <c r="F998" s="298" t="s">
        <v>194</v>
      </c>
      <c r="G998" s="298" t="s">
        <v>195</v>
      </c>
      <c r="H998" s="298" t="s">
        <v>43</v>
      </c>
      <c r="I998" s="299" t="s">
        <v>196</v>
      </c>
      <c r="J998" s="299" t="s">
        <v>196</v>
      </c>
    </row>
    <row r="999" spans="1:14" ht="12.75" customHeight="1" x14ac:dyDescent="0.25">
      <c r="A999" s="782" t="s">
        <v>197</v>
      </c>
      <c r="B999" s="782" t="s">
        <v>47</v>
      </c>
      <c r="C999" s="782"/>
      <c r="D999" s="298" t="s">
        <v>48</v>
      </c>
      <c r="E999" s="300" t="s">
        <v>198</v>
      </c>
      <c r="F999" s="298" t="s">
        <v>199</v>
      </c>
      <c r="G999" s="298" t="s">
        <v>200</v>
      </c>
      <c r="H999" s="298" t="s">
        <v>51</v>
      </c>
      <c r="I999" s="299" t="s">
        <v>201</v>
      </c>
      <c r="J999" s="299" t="s">
        <v>202</v>
      </c>
    </row>
    <row r="1000" spans="1:14" ht="47.25" customHeight="1" x14ac:dyDescent="0.25">
      <c r="A1000" s="782"/>
      <c r="B1000" s="782"/>
      <c r="C1000" s="782"/>
      <c r="D1000" s="301" t="s">
        <v>54</v>
      </c>
      <c r="E1000" s="301" t="s">
        <v>55</v>
      </c>
      <c r="F1000" s="298" t="s">
        <v>203</v>
      </c>
      <c r="G1000" s="302" t="s">
        <v>204</v>
      </c>
      <c r="H1000" s="298" t="s">
        <v>205</v>
      </c>
      <c r="I1000" s="303" t="s">
        <v>206</v>
      </c>
      <c r="J1000" s="299" t="s">
        <v>207</v>
      </c>
    </row>
    <row r="1001" spans="1:14" x14ac:dyDescent="0.25">
      <c r="A1001" s="782"/>
      <c r="B1001" s="782"/>
      <c r="C1001" s="782"/>
      <c r="D1001" s="304" t="s">
        <v>61</v>
      </c>
      <c r="E1001" s="305" t="s">
        <v>208</v>
      </c>
      <c r="F1001" s="305" t="s">
        <v>63</v>
      </c>
      <c r="G1001" s="304" t="s">
        <v>209</v>
      </c>
      <c r="H1001" s="304" t="s">
        <v>65</v>
      </c>
      <c r="I1001" s="306" t="s">
        <v>210</v>
      </c>
      <c r="J1001" s="306" t="s">
        <v>210</v>
      </c>
    </row>
    <row r="1002" spans="1:14" ht="12.75" customHeight="1" x14ac:dyDescent="0.25">
      <c r="A1002" s="783" t="s">
        <v>310</v>
      </c>
      <c r="B1002" s="784" t="s">
        <v>68</v>
      </c>
      <c r="C1002" s="307" t="s">
        <v>214</v>
      </c>
      <c r="D1002" s="308">
        <f>SUM(D1003:D1004)</f>
        <v>0</v>
      </c>
      <c r="E1002" s="308"/>
      <c r="F1002" s="308"/>
      <c r="G1002" s="308"/>
      <c r="H1002" s="308"/>
      <c r="I1002" s="308">
        <f>SUM(I1003:I1004)</f>
        <v>0</v>
      </c>
      <c r="J1002" s="308">
        <f>SUM(J1003:J1004)</f>
        <v>0</v>
      </c>
    </row>
    <row r="1003" spans="1:14" x14ac:dyDescent="0.25">
      <c r="A1003" s="783"/>
      <c r="B1003" s="784"/>
      <c r="C1003" s="309" t="s">
        <v>214</v>
      </c>
      <c r="D1003" s="310"/>
      <c r="E1003" s="326"/>
      <c r="F1003" s="312"/>
      <c r="G1003" s="325">
        <f>E1003*(1+F1003)</f>
        <v>0</v>
      </c>
      <c r="H1003" s="312"/>
      <c r="I1003" s="315">
        <f>D1003*G1003*H1003</f>
        <v>0</v>
      </c>
      <c r="J1003" s="315"/>
      <c r="L1003" s="292">
        <v>6</v>
      </c>
      <c r="M1003" s="292">
        <f>$L$993*100+L1003+$M$993*10000</f>
        <v>11006</v>
      </c>
    </row>
    <row r="1004" spans="1:14" x14ac:dyDescent="0.25">
      <c r="A1004" s="783"/>
      <c r="B1004" s="784"/>
      <c r="C1004" s="316"/>
      <c r="D1004" s="317"/>
      <c r="E1004" s="311"/>
      <c r="F1004" s="318"/>
      <c r="G1004" s="313"/>
      <c r="H1004" s="312"/>
      <c r="I1004" s="314"/>
      <c r="J1004" s="315"/>
    </row>
    <row r="1005" spans="1:14" x14ac:dyDescent="0.25">
      <c r="A1005" s="783"/>
      <c r="B1005" s="784"/>
      <c r="C1005" s="307" t="s">
        <v>215</v>
      </c>
      <c r="D1005" s="322">
        <f>SUM(D1006:D1010)</f>
        <v>0</v>
      </c>
      <c r="E1005" s="320"/>
      <c r="F1005" s="321"/>
      <c r="G1005" s="321"/>
      <c r="H1005" s="321"/>
      <c r="I1005" s="322">
        <f>SUM(I1006:I1010)</f>
        <v>0</v>
      </c>
      <c r="J1005" s="322">
        <f>SUM(J1006:J1010)</f>
        <v>0</v>
      </c>
    </row>
    <row r="1006" spans="1:14" x14ac:dyDescent="0.25">
      <c r="A1006" s="783"/>
      <c r="B1006" s="784"/>
      <c r="C1006" s="309" t="s">
        <v>86</v>
      </c>
      <c r="D1006" s="310"/>
      <c r="E1006" s="164"/>
      <c r="F1006" s="312"/>
      <c r="G1006" s="325">
        <f>E1006*(1+F1006)</f>
        <v>0</v>
      </c>
      <c r="H1006" s="312"/>
      <c r="I1006" s="315">
        <f>D1006*G1006*H1006</f>
        <v>0</v>
      </c>
      <c r="J1006" s="315"/>
      <c r="L1006" s="292">
        <v>1</v>
      </c>
      <c r="M1006" s="292">
        <f>$L$993*100+L1006+$M$993*10000</f>
        <v>11001</v>
      </c>
      <c r="N1006" s="115">
        <f>$L$993*100+L1006</f>
        <v>1001</v>
      </c>
    </row>
    <row r="1007" spans="1:14" x14ac:dyDescent="0.25">
      <c r="A1007" s="783"/>
      <c r="B1007" s="784"/>
      <c r="C1007" s="316" t="s">
        <v>369</v>
      </c>
      <c r="D1007" s="310"/>
      <c r="E1007" s="164"/>
      <c r="F1007" s="318"/>
      <c r="G1007" s="313">
        <f>E1007*(1+F1007)</f>
        <v>0</v>
      </c>
      <c r="H1007" s="312"/>
      <c r="I1007" s="314">
        <f>D1007*G1007*H1007</f>
        <v>0</v>
      </c>
      <c r="J1007" s="315"/>
      <c r="L1007" s="292">
        <v>2</v>
      </c>
      <c r="M1007" s="292">
        <f>$L$993*100+L1007+$M$993*10000</f>
        <v>11002</v>
      </c>
      <c r="N1007" s="115">
        <f>$L$993*100+L1007</f>
        <v>1002</v>
      </c>
    </row>
    <row r="1008" spans="1:14" x14ac:dyDescent="0.25">
      <c r="A1008" s="783"/>
      <c r="B1008" s="784"/>
      <c r="C1008" s="316" t="s">
        <v>88</v>
      </c>
      <c r="D1008" s="310"/>
      <c r="E1008" s="164"/>
      <c r="F1008" s="318"/>
      <c r="G1008" s="313">
        <f>E1008*(1+F1008)</f>
        <v>0</v>
      </c>
      <c r="H1008" s="312"/>
      <c r="I1008" s="314">
        <f>D1008*G1008*H1008</f>
        <v>0</v>
      </c>
      <c r="J1008" s="315"/>
      <c r="L1008" s="292">
        <v>3</v>
      </c>
      <c r="M1008" s="292">
        <f>$L$993*100+L1008+$M$993*10000</f>
        <v>11003</v>
      </c>
      <c r="N1008" s="115">
        <f>$L$993*100+L1008</f>
        <v>1003</v>
      </c>
    </row>
    <row r="1009" spans="1:14" x14ac:dyDescent="0.25">
      <c r="A1009" s="783"/>
      <c r="B1009" s="784"/>
      <c r="C1009" s="316" t="s">
        <v>89</v>
      </c>
      <c r="D1009" s="310"/>
      <c r="E1009" s="164"/>
      <c r="F1009" s="323"/>
      <c r="G1009" s="313">
        <f>E1009*(1+F1009)</f>
        <v>0</v>
      </c>
      <c r="H1009" s="312"/>
      <c r="I1009" s="314">
        <f>D1009*G1009*H1009</f>
        <v>0</v>
      </c>
      <c r="J1009" s="315"/>
      <c r="L1009" s="292">
        <v>4</v>
      </c>
      <c r="M1009" s="292">
        <f>$L$993*100+L1009+$M$993*10000</f>
        <v>11004</v>
      </c>
      <c r="N1009" s="115">
        <f>$L$993*100+L1009</f>
        <v>1004</v>
      </c>
    </row>
    <row r="1010" spans="1:14" x14ac:dyDescent="0.25">
      <c r="A1010" s="783"/>
      <c r="B1010" s="784"/>
      <c r="C1010" s="316" t="s">
        <v>370</v>
      </c>
      <c r="D1010" s="310"/>
      <c r="E1010" s="164"/>
      <c r="F1010" s="323"/>
      <c r="G1010" s="313"/>
      <c r="H1010" s="312"/>
      <c r="I1010" s="314">
        <f>D1010*G1010*H1010</f>
        <v>0</v>
      </c>
      <c r="J1010" s="315"/>
      <c r="L1010" s="292">
        <v>5</v>
      </c>
      <c r="M1010" s="292">
        <f>$L$993*100+L1010+$M$993*10000</f>
        <v>11005</v>
      </c>
      <c r="N1010" s="115">
        <f>$L$993*100+L1010</f>
        <v>1005</v>
      </c>
    </row>
    <row r="1011" spans="1:14" x14ac:dyDescent="0.25">
      <c r="A1011" s="783"/>
      <c r="B1011" s="784"/>
      <c r="C1011" s="307" t="s">
        <v>371</v>
      </c>
      <c r="D1011" s="322">
        <f>D1002+D1005</f>
        <v>0</v>
      </c>
      <c r="E1011" s="320"/>
      <c r="F1011" s="321"/>
      <c r="G1011" s="321"/>
      <c r="H1011" s="321"/>
      <c r="I1011" s="322">
        <f>I1002+I1005</f>
        <v>0</v>
      </c>
      <c r="J1011" s="322">
        <f>J1002+J1005</f>
        <v>0</v>
      </c>
    </row>
    <row r="1012" spans="1:14" ht="12" customHeight="1" x14ac:dyDescent="0.25">
      <c r="A1012" s="785" t="s">
        <v>313</v>
      </c>
      <c r="B1012" s="786" t="s">
        <v>68</v>
      </c>
      <c r="C1012" s="307" t="s">
        <v>214</v>
      </c>
      <c r="D1012" s="308">
        <f>SUM(D1013:D1014)</f>
        <v>0</v>
      </c>
      <c r="E1012" s="308"/>
      <c r="F1012" s="308"/>
      <c r="G1012" s="308"/>
      <c r="H1012" s="308"/>
      <c r="I1012" s="308">
        <f>SUM(I1013:I1014)</f>
        <v>0</v>
      </c>
      <c r="J1012" s="308">
        <f>SUM(J1013:J1014)</f>
        <v>0</v>
      </c>
    </row>
    <row r="1013" spans="1:14" x14ac:dyDescent="0.25">
      <c r="A1013" s="785"/>
      <c r="B1013" s="786"/>
      <c r="C1013" s="309" t="s">
        <v>214</v>
      </c>
      <c r="D1013" s="310"/>
      <c r="E1013" s="326"/>
      <c r="F1013" s="312"/>
      <c r="G1013" s="325">
        <f>E1013*(1+F1013)</f>
        <v>0</v>
      </c>
      <c r="H1013" s="312"/>
      <c r="I1013" s="315">
        <f>D1013*G1013*H1013</f>
        <v>0</v>
      </c>
      <c r="J1013" s="315"/>
      <c r="L1013" s="292">
        <v>6</v>
      </c>
      <c r="M1013" s="292">
        <f>$L$993*100+L1013+$M$3*10000</f>
        <v>21006</v>
      </c>
    </row>
    <row r="1014" spans="1:14" x14ac:dyDescent="0.25">
      <c r="A1014" s="785"/>
      <c r="B1014" s="786"/>
      <c r="C1014" s="316"/>
      <c r="D1014" s="317"/>
      <c r="E1014" s="311"/>
      <c r="F1014" s="318"/>
      <c r="G1014" s="313"/>
      <c r="H1014" s="312"/>
      <c r="I1014" s="314"/>
      <c r="J1014" s="315"/>
    </row>
    <row r="1015" spans="1:14" x14ac:dyDescent="0.25">
      <c r="A1015" s="785"/>
      <c r="B1015" s="786"/>
      <c r="C1015" s="307" t="s">
        <v>215</v>
      </c>
      <c r="D1015" s="319">
        <f>SUM(D1016:D1020)</f>
        <v>0</v>
      </c>
      <c r="E1015" s="320"/>
      <c r="F1015" s="321"/>
      <c r="G1015" s="321"/>
      <c r="H1015" s="321"/>
      <c r="I1015" s="322">
        <f>SUM(I1016:I1020)</f>
        <v>0</v>
      </c>
      <c r="J1015" s="322">
        <f>SUM(J1016:J1020)</f>
        <v>0</v>
      </c>
    </row>
    <row r="1016" spans="1:14" x14ac:dyDescent="0.25">
      <c r="A1016" s="785"/>
      <c r="B1016" s="786"/>
      <c r="C1016" s="309" t="s">
        <v>86</v>
      </c>
      <c r="D1016" s="310"/>
      <c r="E1016" s="164"/>
      <c r="F1016" s="312"/>
      <c r="G1016" s="325">
        <f>E1016*(1+F1016)</f>
        <v>0</v>
      </c>
      <c r="H1016" s="312"/>
      <c r="I1016" s="315">
        <f>D1016*G1016*H1016</f>
        <v>0</v>
      </c>
      <c r="J1016" s="315"/>
      <c r="L1016" s="292">
        <v>1</v>
      </c>
      <c r="M1016" s="292">
        <f>$L$993*100+L1016+$M$3*10000</f>
        <v>21001</v>
      </c>
      <c r="N1016" s="115">
        <f>$L$993*100+L1016</f>
        <v>1001</v>
      </c>
    </row>
    <row r="1017" spans="1:14" x14ac:dyDescent="0.25">
      <c r="A1017" s="785"/>
      <c r="B1017" s="786"/>
      <c r="C1017" s="316" t="s">
        <v>369</v>
      </c>
      <c r="D1017" s="310"/>
      <c r="E1017" s="164"/>
      <c r="F1017" s="318"/>
      <c r="G1017" s="313">
        <f>E1017*(1+F1017)</f>
        <v>0</v>
      </c>
      <c r="H1017" s="312"/>
      <c r="I1017" s="314">
        <f>D1017*G1017*H1017</f>
        <v>0</v>
      </c>
      <c r="J1017" s="315"/>
      <c r="L1017" s="292">
        <v>2</v>
      </c>
      <c r="M1017" s="292">
        <f>$L$993*100+L1017+$M$3*10000</f>
        <v>21002</v>
      </c>
      <c r="N1017" s="115">
        <f>$L$993*100+L1017</f>
        <v>1002</v>
      </c>
    </row>
    <row r="1018" spans="1:14" x14ac:dyDescent="0.25">
      <c r="A1018" s="785"/>
      <c r="B1018" s="786"/>
      <c r="C1018" s="316" t="s">
        <v>88</v>
      </c>
      <c r="D1018" s="310"/>
      <c r="E1018" s="164"/>
      <c r="F1018" s="318"/>
      <c r="G1018" s="313">
        <f>E1018*(1+F1018)</f>
        <v>0</v>
      </c>
      <c r="H1018" s="312"/>
      <c r="I1018" s="314">
        <f>D1018*G1018*H1018</f>
        <v>0</v>
      </c>
      <c r="J1018" s="315"/>
      <c r="L1018" s="292">
        <v>3</v>
      </c>
      <c r="M1018" s="292">
        <f>$L$993*100+L1018+$M$3*10000</f>
        <v>21003</v>
      </c>
      <c r="N1018" s="115">
        <f>$L$993*100+L1018</f>
        <v>1003</v>
      </c>
    </row>
    <row r="1019" spans="1:14" x14ac:dyDescent="0.25">
      <c r="A1019" s="785"/>
      <c r="B1019" s="786"/>
      <c r="C1019" s="316" t="s">
        <v>89</v>
      </c>
      <c r="D1019" s="310"/>
      <c r="E1019" s="164"/>
      <c r="F1019" s="323"/>
      <c r="G1019" s="313">
        <f>E1019*(1+F1019)</f>
        <v>0</v>
      </c>
      <c r="H1019" s="312"/>
      <c r="I1019" s="314">
        <f>D1019*G1019*H1019</f>
        <v>0</v>
      </c>
      <c r="J1019" s="315"/>
      <c r="L1019" s="292">
        <v>4</v>
      </c>
      <c r="M1019" s="292">
        <f>$L$993*100+L1019+$M$3*10000</f>
        <v>21004</v>
      </c>
      <c r="N1019" s="115">
        <f>$L$993*100+L1019</f>
        <v>1004</v>
      </c>
    </row>
    <row r="1020" spans="1:14" x14ac:dyDescent="0.25">
      <c r="A1020" s="785"/>
      <c r="B1020" s="786"/>
      <c r="C1020" s="316" t="s">
        <v>370</v>
      </c>
      <c r="D1020" s="310"/>
      <c r="E1020" s="164"/>
      <c r="F1020" s="323"/>
      <c r="G1020" s="313"/>
      <c r="H1020" s="312"/>
      <c r="I1020" s="314">
        <f>D1020*G1020*H1020</f>
        <v>0</v>
      </c>
      <c r="J1020" s="315"/>
      <c r="L1020" s="292">
        <v>5</v>
      </c>
      <c r="M1020" s="292">
        <f>$L$993*100+L1020+$M$3*10000</f>
        <v>21005</v>
      </c>
      <c r="N1020" s="115">
        <f>$L$993*100+L1020</f>
        <v>1005</v>
      </c>
    </row>
    <row r="1021" spans="1:14" x14ac:dyDescent="0.25">
      <c r="A1021" s="785"/>
      <c r="B1021" s="786"/>
      <c r="C1021" s="307" t="s">
        <v>371</v>
      </c>
      <c r="D1021" s="319">
        <f>D1012+D1015</f>
        <v>0</v>
      </c>
      <c r="E1021" s="320"/>
      <c r="F1021" s="321"/>
      <c r="G1021" s="321"/>
      <c r="H1021" s="321"/>
      <c r="I1021" s="322">
        <f>I1012+I1015</f>
        <v>0</v>
      </c>
      <c r="J1021" s="322">
        <f>J1012+J1015</f>
        <v>0</v>
      </c>
    </row>
    <row r="1022" spans="1:14" ht="12" customHeight="1" x14ac:dyDescent="0.25">
      <c r="A1022" s="785" t="s">
        <v>314</v>
      </c>
      <c r="B1022" s="786" t="s">
        <v>68</v>
      </c>
      <c r="C1022" s="307" t="s">
        <v>214</v>
      </c>
      <c r="D1022" s="308">
        <f>SUM(D1023:D1024)</f>
        <v>0</v>
      </c>
      <c r="E1022" s="308"/>
      <c r="F1022" s="308"/>
      <c r="G1022" s="308"/>
      <c r="H1022" s="308"/>
      <c r="I1022" s="308">
        <f>SUM(I1023:I1024)</f>
        <v>0</v>
      </c>
      <c r="J1022" s="308">
        <f>SUM(J1023:J1024)</f>
        <v>0</v>
      </c>
    </row>
    <row r="1023" spans="1:14" x14ac:dyDescent="0.25">
      <c r="A1023" s="785"/>
      <c r="B1023" s="786"/>
      <c r="C1023" s="309" t="s">
        <v>214</v>
      </c>
      <c r="D1023" s="310"/>
      <c r="E1023" s="326"/>
      <c r="F1023" s="312"/>
      <c r="G1023" s="325">
        <f>E1023*(1+F1023)</f>
        <v>0</v>
      </c>
      <c r="H1023" s="312"/>
      <c r="I1023" s="315">
        <f>D1023*G1023*H1023</f>
        <v>0</v>
      </c>
      <c r="J1023" s="315"/>
      <c r="L1023" s="292">
        <v>6</v>
      </c>
      <c r="M1023" s="292">
        <f>$L$993*100+L1023+$M$4*10000</f>
        <v>31006</v>
      </c>
    </row>
    <row r="1024" spans="1:14" x14ac:dyDescent="0.25">
      <c r="A1024" s="785"/>
      <c r="B1024" s="786"/>
      <c r="C1024" s="316"/>
      <c r="D1024" s="317"/>
      <c r="E1024" s="311"/>
      <c r="F1024" s="318"/>
      <c r="G1024" s="313"/>
      <c r="H1024" s="312"/>
      <c r="I1024" s="314"/>
      <c r="J1024" s="315"/>
    </row>
    <row r="1025" spans="1:14" x14ac:dyDescent="0.25">
      <c r="A1025" s="785"/>
      <c r="B1025" s="786"/>
      <c r="C1025" s="307" t="s">
        <v>215</v>
      </c>
      <c r="D1025" s="322">
        <f>SUM(D1026:D1030)</f>
        <v>0</v>
      </c>
      <c r="E1025" s="320"/>
      <c r="F1025" s="321"/>
      <c r="G1025" s="321"/>
      <c r="H1025" s="321"/>
      <c r="I1025" s="322">
        <f>SUM(I1026:I1030)</f>
        <v>0</v>
      </c>
      <c r="J1025" s="322">
        <f>SUM(J1026:J1030)</f>
        <v>0</v>
      </c>
    </row>
    <row r="1026" spans="1:14" x14ac:dyDescent="0.25">
      <c r="A1026" s="785"/>
      <c r="B1026" s="786"/>
      <c r="C1026" s="309" t="s">
        <v>86</v>
      </c>
      <c r="D1026" s="310"/>
      <c r="E1026" s="164"/>
      <c r="F1026" s="312"/>
      <c r="G1026" s="325">
        <f>E1026*(1+F1026)</f>
        <v>0</v>
      </c>
      <c r="H1026" s="312"/>
      <c r="I1026" s="315">
        <f>D1026*G1026*H1026</f>
        <v>0</v>
      </c>
      <c r="J1026" s="315"/>
      <c r="L1026" s="292">
        <v>1</v>
      </c>
      <c r="M1026" s="292">
        <f>$L$993*100+L1026+$M$4*10000</f>
        <v>31001</v>
      </c>
      <c r="N1026" s="115">
        <f>$L$993*100+L1026</f>
        <v>1001</v>
      </c>
    </row>
    <row r="1027" spans="1:14" x14ac:dyDescent="0.25">
      <c r="A1027" s="785"/>
      <c r="B1027" s="786"/>
      <c r="C1027" s="316" t="s">
        <v>369</v>
      </c>
      <c r="D1027" s="310"/>
      <c r="E1027" s="164"/>
      <c r="F1027" s="318"/>
      <c r="G1027" s="313">
        <f>E1027*(1+F1027)</f>
        <v>0</v>
      </c>
      <c r="H1027" s="312"/>
      <c r="I1027" s="314">
        <f>D1027*G1027*H1027</f>
        <v>0</v>
      </c>
      <c r="J1027" s="315"/>
      <c r="L1027" s="292">
        <v>2</v>
      </c>
      <c r="M1027" s="292">
        <f>$L$993*100+L1027+$M$4*10000</f>
        <v>31002</v>
      </c>
      <c r="N1027" s="115">
        <f>$L$993*100+L1027</f>
        <v>1002</v>
      </c>
    </row>
    <row r="1028" spans="1:14" x14ac:dyDescent="0.25">
      <c r="A1028" s="785"/>
      <c r="B1028" s="786"/>
      <c r="C1028" s="316" t="s">
        <v>88</v>
      </c>
      <c r="D1028" s="310"/>
      <c r="E1028" s="164"/>
      <c r="F1028" s="318"/>
      <c r="G1028" s="313">
        <f>E1028*(1+F1028)</f>
        <v>0</v>
      </c>
      <c r="H1028" s="312"/>
      <c r="I1028" s="314">
        <f>D1028*G1028*H1028</f>
        <v>0</v>
      </c>
      <c r="J1028" s="315"/>
      <c r="L1028" s="292">
        <v>3</v>
      </c>
      <c r="M1028" s="292">
        <f>$L$993*100+L1028+$M$4*10000</f>
        <v>31003</v>
      </c>
      <c r="N1028" s="115">
        <f>$L$993*100+L1028</f>
        <v>1003</v>
      </c>
    </row>
    <row r="1029" spans="1:14" x14ac:dyDescent="0.25">
      <c r="A1029" s="785"/>
      <c r="B1029" s="786"/>
      <c r="C1029" s="316" t="s">
        <v>89</v>
      </c>
      <c r="D1029" s="310"/>
      <c r="E1029" s="164"/>
      <c r="F1029" s="323"/>
      <c r="G1029" s="313">
        <f>E1029*(1+F1029)</f>
        <v>0</v>
      </c>
      <c r="H1029" s="312"/>
      <c r="I1029" s="314">
        <f>D1029*G1029*H1029</f>
        <v>0</v>
      </c>
      <c r="J1029" s="315"/>
      <c r="L1029" s="292">
        <v>4</v>
      </c>
      <c r="M1029" s="292">
        <f>$L$993*100+L1029+$M$4*10000</f>
        <v>31004</v>
      </c>
      <c r="N1029" s="115">
        <f>$L$993*100+L1029</f>
        <v>1004</v>
      </c>
    </row>
    <row r="1030" spans="1:14" x14ac:dyDescent="0.25">
      <c r="A1030" s="785"/>
      <c r="B1030" s="786"/>
      <c r="C1030" s="316" t="s">
        <v>370</v>
      </c>
      <c r="D1030" s="310"/>
      <c r="E1030" s="164"/>
      <c r="F1030" s="323"/>
      <c r="G1030" s="313"/>
      <c r="H1030" s="312"/>
      <c r="I1030" s="314">
        <f>D1030*G1030*H1030</f>
        <v>0</v>
      </c>
      <c r="J1030" s="315"/>
      <c r="L1030" s="292">
        <v>5</v>
      </c>
      <c r="M1030" s="292">
        <f>$L$993*100+L1030+$M$4*10000</f>
        <v>31005</v>
      </c>
      <c r="N1030" s="115">
        <f>$L$993*100+L1030</f>
        <v>1005</v>
      </c>
    </row>
    <row r="1031" spans="1:14" x14ac:dyDescent="0.25">
      <c r="A1031" s="785"/>
      <c r="B1031" s="786"/>
      <c r="C1031" s="307" t="s">
        <v>371</v>
      </c>
      <c r="D1031" s="322">
        <f>D1022+D1025</f>
        <v>0</v>
      </c>
      <c r="E1031" s="320"/>
      <c r="F1031" s="321"/>
      <c r="G1031" s="321"/>
      <c r="H1031" s="321"/>
      <c r="I1031" s="322">
        <f>I1022+I1025</f>
        <v>0</v>
      </c>
      <c r="J1031" s="322">
        <f>J1022+J1025</f>
        <v>0</v>
      </c>
    </row>
    <row r="1032" spans="1:14" ht="12" customHeight="1" x14ac:dyDescent="0.25">
      <c r="A1032" s="785" t="s">
        <v>315</v>
      </c>
      <c r="B1032" s="786" t="s">
        <v>68</v>
      </c>
      <c r="C1032" s="307" t="s">
        <v>214</v>
      </c>
      <c r="D1032" s="308">
        <f>SUM(D1033:D1034)</f>
        <v>0</v>
      </c>
      <c r="E1032" s="308"/>
      <c r="F1032" s="308"/>
      <c r="G1032" s="308"/>
      <c r="H1032" s="308"/>
      <c r="I1032" s="308">
        <f>SUM(I1033:I1034)</f>
        <v>0</v>
      </c>
      <c r="J1032" s="308">
        <f>SUM(J1033:J1034)</f>
        <v>0</v>
      </c>
    </row>
    <row r="1033" spans="1:14" x14ac:dyDescent="0.25">
      <c r="A1033" s="785"/>
      <c r="B1033" s="786"/>
      <c r="C1033" s="309" t="s">
        <v>214</v>
      </c>
      <c r="D1033" s="310"/>
      <c r="E1033" s="326"/>
      <c r="F1033" s="312"/>
      <c r="G1033" s="325">
        <f>E1033*(1+F1033)</f>
        <v>0</v>
      </c>
      <c r="H1033" s="312"/>
      <c r="I1033" s="315">
        <f>D1033*G1033*H1033</f>
        <v>0</v>
      </c>
      <c r="J1033" s="315"/>
      <c r="L1033" s="292">
        <v>6</v>
      </c>
      <c r="M1033" s="292">
        <f>$L$993*100+L1033+$M$5*10000</f>
        <v>41006</v>
      </c>
    </row>
    <row r="1034" spans="1:14" x14ac:dyDescent="0.25">
      <c r="A1034" s="785"/>
      <c r="B1034" s="786"/>
      <c r="C1034" s="316"/>
      <c r="D1034" s="317"/>
      <c r="E1034" s="311"/>
      <c r="F1034" s="318"/>
      <c r="G1034" s="313"/>
      <c r="H1034" s="312"/>
      <c r="I1034" s="314"/>
      <c r="J1034" s="315"/>
    </row>
    <row r="1035" spans="1:14" x14ac:dyDescent="0.25">
      <c r="A1035" s="785"/>
      <c r="B1035" s="786"/>
      <c r="C1035" s="307" t="s">
        <v>215</v>
      </c>
      <c r="D1035" s="322">
        <f>SUM(D1036:D1040)</f>
        <v>0</v>
      </c>
      <c r="E1035" s="320"/>
      <c r="F1035" s="321"/>
      <c r="G1035" s="321"/>
      <c r="H1035" s="321"/>
      <c r="I1035" s="322">
        <f>SUM(I1036:I1040)</f>
        <v>0</v>
      </c>
      <c r="J1035" s="322">
        <f>SUM(J1036:J1040)</f>
        <v>0</v>
      </c>
    </row>
    <row r="1036" spans="1:14" x14ac:dyDescent="0.25">
      <c r="A1036" s="785"/>
      <c r="B1036" s="786"/>
      <c r="C1036" s="309" t="s">
        <v>86</v>
      </c>
      <c r="D1036" s="310"/>
      <c r="E1036" s="164"/>
      <c r="F1036" s="312"/>
      <c r="G1036" s="325">
        <f>E1036*(1+F1036)</f>
        <v>0</v>
      </c>
      <c r="H1036" s="312"/>
      <c r="I1036" s="315">
        <f>D1036*G1036*H1036</f>
        <v>0</v>
      </c>
      <c r="J1036" s="315"/>
      <c r="L1036" s="292">
        <v>1</v>
      </c>
      <c r="M1036" s="292">
        <f>$L$993*100+L1036+$M$5*10000</f>
        <v>41001</v>
      </c>
      <c r="N1036" s="115">
        <f>$L$993*100+L1036</f>
        <v>1001</v>
      </c>
    </row>
    <row r="1037" spans="1:14" x14ac:dyDescent="0.25">
      <c r="A1037" s="785"/>
      <c r="B1037" s="786"/>
      <c r="C1037" s="316" t="s">
        <v>369</v>
      </c>
      <c r="D1037" s="310"/>
      <c r="E1037" s="164"/>
      <c r="F1037" s="318"/>
      <c r="G1037" s="313">
        <f>E1037*(1+F1037)</f>
        <v>0</v>
      </c>
      <c r="H1037" s="312"/>
      <c r="I1037" s="314">
        <f>D1037*G1037*H1037</f>
        <v>0</v>
      </c>
      <c r="J1037" s="315"/>
      <c r="L1037" s="292">
        <v>2</v>
      </c>
      <c r="M1037" s="292">
        <f>$L$993*100+L1037+$M$5*10000</f>
        <v>41002</v>
      </c>
      <c r="N1037" s="115">
        <f>$L$993*100+L1037</f>
        <v>1002</v>
      </c>
    </row>
    <row r="1038" spans="1:14" x14ac:dyDescent="0.25">
      <c r="A1038" s="785"/>
      <c r="B1038" s="786"/>
      <c r="C1038" s="316" t="s">
        <v>88</v>
      </c>
      <c r="D1038" s="310"/>
      <c r="E1038" s="164"/>
      <c r="F1038" s="318"/>
      <c r="G1038" s="313">
        <f>E1038*(1+F1038)</f>
        <v>0</v>
      </c>
      <c r="H1038" s="312"/>
      <c r="I1038" s="314">
        <f>D1038*G1038*H1038</f>
        <v>0</v>
      </c>
      <c r="J1038" s="315"/>
      <c r="L1038" s="292">
        <v>3</v>
      </c>
      <c r="M1038" s="292">
        <f>$L$993*100+L1038+$M$5*10000</f>
        <v>41003</v>
      </c>
      <c r="N1038" s="115">
        <f>$L$993*100+L1038</f>
        <v>1003</v>
      </c>
    </row>
    <row r="1039" spans="1:14" x14ac:dyDescent="0.25">
      <c r="A1039" s="785"/>
      <c r="B1039" s="786"/>
      <c r="C1039" s="316" t="s">
        <v>89</v>
      </c>
      <c r="D1039" s="310"/>
      <c r="E1039" s="164"/>
      <c r="F1039" s="323"/>
      <c r="G1039" s="313">
        <f>E1039*(1+F1039)</f>
        <v>0</v>
      </c>
      <c r="H1039" s="312"/>
      <c r="I1039" s="314">
        <f>D1039*G1039*H1039</f>
        <v>0</v>
      </c>
      <c r="J1039" s="315"/>
      <c r="L1039" s="292">
        <v>4</v>
      </c>
      <c r="M1039" s="292">
        <f>$L$993*100+L1039+$M$5*10000</f>
        <v>41004</v>
      </c>
      <c r="N1039" s="115">
        <f>$L$993*100+L1039</f>
        <v>1004</v>
      </c>
    </row>
    <row r="1040" spans="1:14" x14ac:dyDescent="0.25">
      <c r="A1040" s="785"/>
      <c r="B1040" s="786"/>
      <c r="C1040" s="316" t="s">
        <v>370</v>
      </c>
      <c r="D1040" s="310"/>
      <c r="E1040" s="164"/>
      <c r="F1040" s="323"/>
      <c r="G1040" s="313"/>
      <c r="H1040" s="312"/>
      <c r="I1040" s="314">
        <f>D1040*G1040*H1040</f>
        <v>0</v>
      </c>
      <c r="J1040" s="315"/>
      <c r="L1040" s="292">
        <v>5</v>
      </c>
      <c r="M1040" s="292">
        <f>$L$993*100+L1040+$M$5*10000</f>
        <v>41005</v>
      </c>
      <c r="N1040" s="115">
        <f>$L$993*100+L1040</f>
        <v>1005</v>
      </c>
    </row>
    <row r="1041" spans="1:14" x14ac:dyDescent="0.25">
      <c r="A1041" s="785"/>
      <c r="B1041" s="786"/>
      <c r="C1041" s="307" t="s">
        <v>371</v>
      </c>
      <c r="D1041" s="322">
        <f>D1032+D1035</f>
        <v>0</v>
      </c>
      <c r="E1041" s="320"/>
      <c r="F1041" s="321"/>
      <c r="G1041" s="321"/>
      <c r="H1041" s="321"/>
      <c r="I1041" s="322">
        <f>I1032+I1035</f>
        <v>0</v>
      </c>
      <c r="J1041" s="322">
        <f>J1032+J1035</f>
        <v>0</v>
      </c>
    </row>
    <row r="1042" spans="1:14" ht="12" customHeight="1" x14ac:dyDescent="0.25">
      <c r="A1042" s="785" t="s">
        <v>316</v>
      </c>
      <c r="B1042" s="786" t="s">
        <v>68</v>
      </c>
      <c r="C1042" s="307" t="s">
        <v>214</v>
      </c>
      <c r="D1042" s="308">
        <f>SUM(D1043:D1044)</f>
        <v>0</v>
      </c>
      <c r="E1042" s="308"/>
      <c r="F1042" s="308"/>
      <c r="G1042" s="308"/>
      <c r="H1042" s="308"/>
      <c r="I1042" s="308">
        <f>SUM(I1043:I1044)</f>
        <v>0</v>
      </c>
      <c r="J1042" s="308">
        <f>SUM(J1043:J1044)</f>
        <v>0</v>
      </c>
    </row>
    <row r="1043" spans="1:14" x14ac:dyDescent="0.25">
      <c r="A1043" s="785"/>
      <c r="B1043" s="786"/>
      <c r="C1043" s="309" t="s">
        <v>214</v>
      </c>
      <c r="D1043" s="310"/>
      <c r="E1043" s="326"/>
      <c r="F1043" s="312"/>
      <c r="G1043" s="325">
        <f>E1043*(1+F1043)</f>
        <v>0</v>
      </c>
      <c r="H1043" s="312"/>
      <c r="I1043" s="315">
        <f>D1043*G1043*H1043</f>
        <v>0</v>
      </c>
      <c r="J1043" s="315"/>
      <c r="L1043" s="292">
        <v>6</v>
      </c>
      <c r="M1043" s="292">
        <f>$L$993*100+L1043+$M$6*10000</f>
        <v>51006</v>
      </c>
    </row>
    <row r="1044" spans="1:14" x14ac:dyDescent="0.25">
      <c r="A1044" s="785"/>
      <c r="B1044" s="786"/>
      <c r="C1044" s="316"/>
      <c r="D1044" s="317"/>
      <c r="E1044" s="311"/>
      <c r="F1044" s="318"/>
      <c r="G1044" s="313"/>
      <c r="H1044" s="312"/>
      <c r="I1044" s="314"/>
      <c r="J1044" s="315"/>
    </row>
    <row r="1045" spans="1:14" x14ac:dyDescent="0.25">
      <c r="A1045" s="785"/>
      <c r="B1045" s="786"/>
      <c r="C1045" s="307" t="s">
        <v>215</v>
      </c>
      <c r="D1045" s="322">
        <f>SUM(D1046:D1050)</f>
        <v>0</v>
      </c>
      <c r="E1045" s="320"/>
      <c r="F1045" s="321"/>
      <c r="G1045" s="321"/>
      <c r="H1045" s="321"/>
      <c r="I1045" s="322">
        <f>SUM(I1046:I1050)</f>
        <v>0</v>
      </c>
      <c r="J1045" s="322">
        <f>SUM(J1046:J1050)</f>
        <v>0</v>
      </c>
    </row>
    <row r="1046" spans="1:14" ht="12.75" customHeight="1" x14ac:dyDescent="0.25">
      <c r="A1046" s="785"/>
      <c r="B1046" s="786"/>
      <c r="C1046" s="309" t="s">
        <v>86</v>
      </c>
      <c r="D1046" s="310"/>
      <c r="E1046" s="164"/>
      <c r="F1046" s="312"/>
      <c r="G1046" s="325">
        <f>E1046*(1+F1046)</f>
        <v>0</v>
      </c>
      <c r="H1046" s="312"/>
      <c r="I1046" s="315">
        <f>D1046*G1046*H1046</f>
        <v>0</v>
      </c>
      <c r="J1046" s="315"/>
      <c r="L1046" s="292">
        <v>1</v>
      </c>
      <c r="M1046" s="292">
        <f>$L$993*100+L1046+$M$6*10000</f>
        <v>51001</v>
      </c>
      <c r="N1046" s="115">
        <f>$L$993*100+L1046</f>
        <v>1001</v>
      </c>
    </row>
    <row r="1047" spans="1:14" x14ac:dyDescent="0.25">
      <c r="A1047" s="785"/>
      <c r="B1047" s="786"/>
      <c r="C1047" s="316" t="s">
        <v>369</v>
      </c>
      <c r="D1047" s="310"/>
      <c r="E1047" s="164"/>
      <c r="F1047" s="318"/>
      <c r="G1047" s="313">
        <f>E1047*(1+F1047)</f>
        <v>0</v>
      </c>
      <c r="H1047" s="312"/>
      <c r="I1047" s="314">
        <f>D1047*G1047*H1047</f>
        <v>0</v>
      </c>
      <c r="J1047" s="315"/>
      <c r="L1047" s="292">
        <v>2</v>
      </c>
      <c r="M1047" s="292">
        <f>$L$993*100+L1047+$M$6*10000</f>
        <v>51002</v>
      </c>
      <c r="N1047" s="115">
        <f>$L$993*100+L1047</f>
        <v>1002</v>
      </c>
    </row>
    <row r="1048" spans="1:14" x14ac:dyDescent="0.25">
      <c r="A1048" s="785"/>
      <c r="B1048" s="786"/>
      <c r="C1048" s="316" t="s">
        <v>88</v>
      </c>
      <c r="D1048" s="310"/>
      <c r="E1048" s="164"/>
      <c r="F1048" s="318"/>
      <c r="G1048" s="313">
        <f>E1048*(1+F1048)</f>
        <v>0</v>
      </c>
      <c r="H1048" s="312"/>
      <c r="I1048" s="314">
        <f>D1048*G1048*H1048</f>
        <v>0</v>
      </c>
      <c r="J1048" s="315"/>
      <c r="L1048" s="292">
        <v>3</v>
      </c>
      <c r="M1048" s="292">
        <f>$L$993*100+L1048+$M$6*10000</f>
        <v>51003</v>
      </c>
      <c r="N1048" s="115">
        <f>$L$993*100+L1048</f>
        <v>1003</v>
      </c>
    </row>
    <row r="1049" spans="1:14" x14ac:dyDescent="0.25">
      <c r="A1049" s="785"/>
      <c r="B1049" s="786"/>
      <c r="C1049" s="316" t="s">
        <v>89</v>
      </c>
      <c r="D1049" s="310"/>
      <c r="E1049" s="164"/>
      <c r="F1049" s="323"/>
      <c r="G1049" s="313">
        <f>E1049*(1+F1049)</f>
        <v>0</v>
      </c>
      <c r="H1049" s="312"/>
      <c r="I1049" s="314">
        <f>D1049*G1049*H1049</f>
        <v>0</v>
      </c>
      <c r="J1049" s="315"/>
      <c r="L1049" s="292">
        <v>4</v>
      </c>
      <c r="M1049" s="292">
        <f>$L$993*100+L1049+$M$6*10000</f>
        <v>51004</v>
      </c>
      <c r="N1049" s="115">
        <f>$L$993*100+L1049</f>
        <v>1004</v>
      </c>
    </row>
    <row r="1050" spans="1:14" x14ac:dyDescent="0.25">
      <c r="A1050" s="785"/>
      <c r="B1050" s="786"/>
      <c r="C1050" s="316" t="s">
        <v>370</v>
      </c>
      <c r="D1050" s="310"/>
      <c r="E1050" s="164"/>
      <c r="F1050" s="323"/>
      <c r="G1050" s="313"/>
      <c r="H1050" s="312"/>
      <c r="I1050" s="314">
        <f>D1050*G1050*H1050</f>
        <v>0</v>
      </c>
      <c r="J1050" s="315"/>
      <c r="L1050" s="292">
        <v>5</v>
      </c>
      <c r="M1050" s="292">
        <f>$L$993*100+L1050+$M$6*10000</f>
        <v>51005</v>
      </c>
      <c r="N1050" s="115">
        <f>$L$993*100+L1050</f>
        <v>1005</v>
      </c>
    </row>
    <row r="1051" spans="1:14" x14ac:dyDescent="0.25">
      <c r="A1051" s="785"/>
      <c r="B1051" s="786"/>
      <c r="C1051" s="307" t="s">
        <v>371</v>
      </c>
      <c r="D1051" s="322">
        <f>D1042+D1045</f>
        <v>0</v>
      </c>
      <c r="E1051" s="320"/>
      <c r="F1051" s="321"/>
      <c r="G1051" s="321"/>
      <c r="H1051" s="321"/>
      <c r="I1051" s="322">
        <f>I1042+I1045</f>
        <v>0</v>
      </c>
      <c r="J1051" s="322">
        <f>J1042+J1045</f>
        <v>0</v>
      </c>
    </row>
    <row r="1052" spans="1:14" x14ac:dyDescent="0.25">
      <c r="A1052" s="329" t="s">
        <v>91</v>
      </c>
      <c r="B1052" s="330"/>
      <c r="C1052" s="331"/>
      <c r="D1052" s="319">
        <f>D1011+D1021+D1031+D1041+D1051</f>
        <v>0</v>
      </c>
      <c r="E1052" s="345"/>
      <c r="F1052" s="346"/>
      <c r="G1052" s="346"/>
      <c r="H1052" s="346"/>
      <c r="I1052" s="319">
        <f>I1011+I1021+I1031+I1041+I1051</f>
        <v>0</v>
      </c>
      <c r="J1052" s="349">
        <f>J1011+J1021+J1031+J1041+J1051</f>
        <v>0</v>
      </c>
    </row>
    <row r="1053" spans="1:14" x14ac:dyDescent="0.25">
      <c r="A1053" s="292" t="s">
        <v>216</v>
      </c>
      <c r="D1053" s="334"/>
      <c r="E1053" s="334"/>
    </row>
    <row r="1054" spans="1:14" x14ac:dyDescent="0.25">
      <c r="A1054" s="774" t="s">
        <v>23</v>
      </c>
      <c r="B1054" s="774"/>
      <c r="C1054" s="775">
        <f>Presentación!$C$3</f>
        <v>1990</v>
      </c>
      <c r="D1054" s="775"/>
      <c r="E1054" s="775"/>
      <c r="F1054" s="775"/>
      <c r="G1054" s="775"/>
      <c r="H1054" s="775"/>
      <c r="I1054" s="775"/>
      <c r="J1054" s="775"/>
    </row>
    <row r="1055" spans="1:14" ht="12.75" customHeight="1" x14ac:dyDescent="0.25">
      <c r="A1055" s="776" t="s">
        <v>24</v>
      </c>
      <c r="B1055" s="776"/>
      <c r="C1055" s="777" t="s">
        <v>108</v>
      </c>
      <c r="D1055" s="777"/>
      <c r="E1055" s="777"/>
      <c r="F1055" s="777"/>
      <c r="G1055" s="777"/>
      <c r="H1055" s="777"/>
      <c r="I1055" s="777"/>
      <c r="J1055" s="777"/>
      <c r="L1055" s="292">
        <v>11</v>
      </c>
      <c r="M1055" s="292">
        <v>1</v>
      </c>
    </row>
    <row r="1056" spans="1:14" ht="12.75" customHeight="1" x14ac:dyDescent="0.25">
      <c r="A1056" s="776" t="s">
        <v>187</v>
      </c>
      <c r="B1056" s="776"/>
      <c r="C1056" s="778" t="s">
        <v>26</v>
      </c>
      <c r="D1056" s="778"/>
      <c r="E1056" s="778"/>
      <c r="F1056" s="778"/>
      <c r="G1056" s="778"/>
      <c r="H1056" s="778"/>
      <c r="I1056" s="778"/>
      <c r="J1056" s="778"/>
      <c r="M1056" s="292">
        <v>2</v>
      </c>
    </row>
    <row r="1057" spans="1:14" ht="12.75" customHeight="1" x14ac:dyDescent="0.25">
      <c r="A1057" s="776" t="s">
        <v>27</v>
      </c>
      <c r="B1057" s="776"/>
      <c r="C1057" s="778" t="s">
        <v>368</v>
      </c>
      <c r="D1057" s="778"/>
      <c r="E1057" s="778"/>
      <c r="F1057" s="778"/>
      <c r="G1057" s="778"/>
      <c r="H1057" s="778"/>
      <c r="I1057" s="778"/>
      <c r="J1057" s="778"/>
      <c r="M1057" s="292">
        <v>3</v>
      </c>
    </row>
    <row r="1058" spans="1:14" ht="12.75" customHeight="1" x14ac:dyDescent="0.25">
      <c r="A1058" s="776" t="s">
        <v>190</v>
      </c>
      <c r="B1058" s="776"/>
      <c r="C1058" s="778" t="s">
        <v>191</v>
      </c>
      <c r="D1058" s="778"/>
      <c r="E1058" s="778"/>
      <c r="F1058" s="778"/>
      <c r="G1058" s="778"/>
      <c r="H1058" s="778"/>
      <c r="I1058" s="778"/>
      <c r="J1058" s="778"/>
      <c r="M1058" s="292">
        <v>4</v>
      </c>
    </row>
    <row r="1059" spans="1:14" ht="15.75" customHeight="1" x14ac:dyDescent="0.25">
      <c r="A1059" s="779" t="s">
        <v>33</v>
      </c>
      <c r="B1059" s="779"/>
      <c r="C1059" s="295"/>
      <c r="D1059" s="296" t="s">
        <v>35</v>
      </c>
      <c r="E1059" s="780" t="s">
        <v>36</v>
      </c>
      <c r="F1059" s="780"/>
      <c r="G1059" s="780"/>
      <c r="H1059" s="780" t="s">
        <v>35</v>
      </c>
      <c r="I1059" s="780"/>
      <c r="J1059" s="780"/>
      <c r="M1059" s="292">
        <v>5</v>
      </c>
    </row>
    <row r="1060" spans="1:14" ht="54.75" customHeight="1" x14ac:dyDescent="0.25">
      <c r="A1060" s="781" t="s">
        <v>37</v>
      </c>
      <c r="B1060" s="781"/>
      <c r="C1060" s="782" t="s">
        <v>38</v>
      </c>
      <c r="D1060" s="298" t="s">
        <v>192</v>
      </c>
      <c r="E1060" s="299" t="s">
        <v>193</v>
      </c>
      <c r="F1060" s="298" t="s">
        <v>194</v>
      </c>
      <c r="G1060" s="298" t="s">
        <v>195</v>
      </c>
      <c r="H1060" s="298" t="s">
        <v>43</v>
      </c>
      <c r="I1060" s="299" t="s">
        <v>196</v>
      </c>
      <c r="J1060" s="299" t="s">
        <v>196</v>
      </c>
    </row>
    <row r="1061" spans="1:14" ht="26.25" customHeight="1" x14ac:dyDescent="0.25">
      <c r="A1061" s="782" t="s">
        <v>197</v>
      </c>
      <c r="B1061" s="782" t="s">
        <v>47</v>
      </c>
      <c r="C1061" s="782"/>
      <c r="D1061" s="298" t="s">
        <v>48</v>
      </c>
      <c r="E1061" s="300" t="s">
        <v>198</v>
      </c>
      <c r="F1061" s="298" t="s">
        <v>199</v>
      </c>
      <c r="G1061" s="298" t="s">
        <v>200</v>
      </c>
      <c r="H1061" s="298" t="s">
        <v>51</v>
      </c>
      <c r="I1061" s="299" t="s">
        <v>201</v>
      </c>
      <c r="J1061" s="299" t="s">
        <v>202</v>
      </c>
    </row>
    <row r="1062" spans="1:14" ht="47.25" customHeight="1" x14ac:dyDescent="0.25">
      <c r="A1062" s="782"/>
      <c r="B1062" s="782"/>
      <c r="C1062" s="782"/>
      <c r="D1062" s="301" t="s">
        <v>54</v>
      </c>
      <c r="E1062" s="301" t="s">
        <v>55</v>
      </c>
      <c r="F1062" s="298" t="s">
        <v>203</v>
      </c>
      <c r="G1062" s="302" t="s">
        <v>204</v>
      </c>
      <c r="H1062" s="298" t="s">
        <v>205</v>
      </c>
      <c r="I1062" s="303" t="s">
        <v>206</v>
      </c>
      <c r="J1062" s="299" t="s">
        <v>207</v>
      </c>
    </row>
    <row r="1063" spans="1:14" x14ac:dyDescent="0.25">
      <c r="A1063" s="782"/>
      <c r="B1063" s="782"/>
      <c r="C1063" s="782"/>
      <c r="D1063" s="304" t="s">
        <v>61</v>
      </c>
      <c r="E1063" s="305" t="s">
        <v>208</v>
      </c>
      <c r="F1063" s="305" t="s">
        <v>63</v>
      </c>
      <c r="G1063" s="304" t="s">
        <v>209</v>
      </c>
      <c r="H1063" s="304" t="s">
        <v>65</v>
      </c>
      <c r="I1063" s="306" t="s">
        <v>210</v>
      </c>
      <c r="J1063" s="306" t="s">
        <v>210</v>
      </c>
    </row>
    <row r="1064" spans="1:14" ht="12.75" customHeight="1" x14ac:dyDescent="0.25">
      <c r="A1064" s="783" t="s">
        <v>310</v>
      </c>
      <c r="B1064" s="784" t="s">
        <v>68</v>
      </c>
      <c r="C1064" s="307" t="s">
        <v>214</v>
      </c>
      <c r="D1064" s="308">
        <f>SUM(D1065:D1066)</f>
        <v>0</v>
      </c>
      <c r="E1064" s="308"/>
      <c r="F1064" s="308"/>
      <c r="G1064" s="308"/>
      <c r="H1064" s="308"/>
      <c r="I1064" s="308">
        <f>SUM(I1065:I1066)</f>
        <v>0</v>
      </c>
      <c r="J1064" s="308">
        <f>SUM(J1065:J1066)</f>
        <v>0</v>
      </c>
    </row>
    <row r="1065" spans="1:14" x14ac:dyDescent="0.25">
      <c r="A1065" s="783"/>
      <c r="B1065" s="784"/>
      <c r="C1065" s="309" t="s">
        <v>214</v>
      </c>
      <c r="D1065" s="310"/>
      <c r="E1065" s="326"/>
      <c r="F1065" s="312"/>
      <c r="G1065" s="325">
        <f>E1065*(1+F1065)</f>
        <v>0</v>
      </c>
      <c r="H1065" s="312"/>
      <c r="I1065" s="315">
        <f>D1065*G1065*H1065</f>
        <v>0</v>
      </c>
      <c r="J1065" s="315"/>
      <c r="L1065" s="292">
        <v>6</v>
      </c>
      <c r="M1065" s="292">
        <f>$L$1055*100+L1065+$M$1055*10000</f>
        <v>11106</v>
      </c>
    </row>
    <row r="1066" spans="1:14" x14ac:dyDescent="0.25">
      <c r="A1066" s="783"/>
      <c r="B1066" s="784"/>
      <c r="C1066" s="316"/>
      <c r="D1066" s="317"/>
      <c r="E1066" s="311"/>
      <c r="F1066" s="318"/>
      <c r="G1066" s="313"/>
      <c r="H1066" s="312"/>
      <c r="I1066" s="314"/>
      <c r="J1066" s="315"/>
    </row>
    <row r="1067" spans="1:14" x14ac:dyDescent="0.25">
      <c r="A1067" s="783"/>
      <c r="B1067" s="784"/>
      <c r="C1067" s="307" t="s">
        <v>215</v>
      </c>
      <c r="D1067" s="322">
        <f>SUM(D1068:D1072)</f>
        <v>0</v>
      </c>
      <c r="E1067" s="320"/>
      <c r="F1067" s="321"/>
      <c r="G1067" s="321"/>
      <c r="H1067" s="321"/>
      <c r="I1067" s="322">
        <f>SUM(I1068:I1072)</f>
        <v>0</v>
      </c>
      <c r="J1067" s="322">
        <f>SUM(J1068:J1072)</f>
        <v>0</v>
      </c>
    </row>
    <row r="1068" spans="1:14" x14ac:dyDescent="0.25">
      <c r="A1068" s="783"/>
      <c r="B1068" s="784"/>
      <c r="C1068" s="309" t="s">
        <v>86</v>
      </c>
      <c r="D1068" s="310"/>
      <c r="E1068" s="164"/>
      <c r="F1068" s="312"/>
      <c r="G1068" s="325">
        <f>E1068*(1+F1068)</f>
        <v>0</v>
      </c>
      <c r="H1068" s="312"/>
      <c r="I1068" s="315">
        <f>D1068*G1068*H1068</f>
        <v>0</v>
      </c>
      <c r="J1068" s="315"/>
      <c r="L1068" s="292">
        <v>1</v>
      </c>
      <c r="M1068" s="292">
        <f>$L$1055*100+L1068+$M$1055*10000</f>
        <v>11101</v>
      </c>
      <c r="N1068" s="115">
        <f>$L$1055*100+L1068</f>
        <v>1101</v>
      </c>
    </row>
    <row r="1069" spans="1:14" x14ac:dyDescent="0.25">
      <c r="A1069" s="783"/>
      <c r="B1069" s="784"/>
      <c r="C1069" s="316" t="s">
        <v>369</v>
      </c>
      <c r="D1069" s="310"/>
      <c r="E1069" s="164"/>
      <c r="F1069" s="318"/>
      <c r="G1069" s="313">
        <f>E1069*(1+F1069)</f>
        <v>0</v>
      </c>
      <c r="H1069" s="312"/>
      <c r="I1069" s="314">
        <f>D1069*G1069*H1069</f>
        <v>0</v>
      </c>
      <c r="J1069" s="315"/>
      <c r="L1069" s="292">
        <v>2</v>
      </c>
      <c r="M1069" s="292">
        <f>$L$1055*100+L1069+$M$1055*10000</f>
        <v>11102</v>
      </c>
      <c r="N1069" s="115">
        <f>$L$1055*100+L1069</f>
        <v>1102</v>
      </c>
    </row>
    <row r="1070" spans="1:14" x14ac:dyDescent="0.25">
      <c r="A1070" s="783"/>
      <c r="B1070" s="784"/>
      <c r="C1070" s="316" t="s">
        <v>88</v>
      </c>
      <c r="D1070" s="310"/>
      <c r="E1070" s="164"/>
      <c r="F1070" s="318"/>
      <c r="G1070" s="313">
        <f>E1070*(1+F1070)</f>
        <v>0</v>
      </c>
      <c r="H1070" s="312"/>
      <c r="I1070" s="314">
        <f>D1070*G1070*H1070</f>
        <v>0</v>
      </c>
      <c r="J1070" s="315"/>
      <c r="L1070" s="292">
        <v>3</v>
      </c>
      <c r="M1070" s="292">
        <f>$L$1055*100+L1070+$M$1055*10000</f>
        <v>11103</v>
      </c>
      <c r="N1070" s="115">
        <f>$L$1055*100+L1070</f>
        <v>1103</v>
      </c>
    </row>
    <row r="1071" spans="1:14" x14ac:dyDescent="0.25">
      <c r="A1071" s="783"/>
      <c r="B1071" s="784"/>
      <c r="C1071" s="316" t="s">
        <v>89</v>
      </c>
      <c r="D1071" s="310"/>
      <c r="E1071" s="164"/>
      <c r="F1071" s="323"/>
      <c r="G1071" s="313">
        <f>E1071*(1+F1071)</f>
        <v>0</v>
      </c>
      <c r="H1071" s="312"/>
      <c r="I1071" s="314">
        <f>D1071*G1071*H1071</f>
        <v>0</v>
      </c>
      <c r="J1071" s="315"/>
      <c r="L1071" s="292">
        <v>4</v>
      </c>
      <c r="M1071" s="292">
        <f>$L$1055*100+L1071+$M$1055*10000</f>
        <v>11104</v>
      </c>
      <c r="N1071" s="115">
        <f>$L$1055*100+L1071</f>
        <v>1104</v>
      </c>
    </row>
    <row r="1072" spans="1:14" x14ac:dyDescent="0.25">
      <c r="A1072" s="783"/>
      <c r="B1072" s="784"/>
      <c r="C1072" s="316" t="s">
        <v>370</v>
      </c>
      <c r="D1072" s="310"/>
      <c r="E1072" s="164"/>
      <c r="F1072" s="323"/>
      <c r="G1072" s="313"/>
      <c r="H1072" s="312"/>
      <c r="I1072" s="314">
        <f>D1072*G1072*H1072</f>
        <v>0</v>
      </c>
      <c r="J1072" s="315"/>
      <c r="L1072" s="292">
        <v>5</v>
      </c>
      <c r="M1072" s="292">
        <f>$L$1055*100+L1072+$M$1055*10000</f>
        <v>11105</v>
      </c>
      <c r="N1072" s="115">
        <f>$L$1055*100+L1072</f>
        <v>1105</v>
      </c>
    </row>
    <row r="1073" spans="1:14" x14ac:dyDescent="0.25">
      <c r="A1073" s="783"/>
      <c r="B1073" s="784"/>
      <c r="C1073" s="307" t="s">
        <v>371</v>
      </c>
      <c r="D1073" s="322">
        <f>D1064+D1067</f>
        <v>0</v>
      </c>
      <c r="E1073" s="320"/>
      <c r="F1073" s="321"/>
      <c r="G1073" s="321"/>
      <c r="H1073" s="321"/>
      <c r="I1073" s="322">
        <f>I1064+I1067</f>
        <v>0</v>
      </c>
      <c r="J1073" s="322">
        <f>J1064+J1067</f>
        <v>0</v>
      </c>
    </row>
    <row r="1074" spans="1:14" ht="12" customHeight="1" x14ac:dyDescent="0.25">
      <c r="A1074" s="785" t="s">
        <v>313</v>
      </c>
      <c r="B1074" s="786" t="s">
        <v>68</v>
      </c>
      <c r="C1074" s="307" t="s">
        <v>214</v>
      </c>
      <c r="D1074" s="308">
        <f>SUM(D1075:D1076)</f>
        <v>0</v>
      </c>
      <c r="E1074" s="308"/>
      <c r="F1074" s="308"/>
      <c r="G1074" s="308"/>
      <c r="H1074" s="308"/>
      <c r="I1074" s="308">
        <f>SUM(I1075:I1076)</f>
        <v>0</v>
      </c>
      <c r="J1074" s="308">
        <f>SUM(J1075:J1076)</f>
        <v>0</v>
      </c>
    </row>
    <row r="1075" spans="1:14" x14ac:dyDescent="0.25">
      <c r="A1075" s="785"/>
      <c r="B1075" s="786"/>
      <c r="C1075" s="309" t="s">
        <v>214</v>
      </c>
      <c r="D1075" s="310"/>
      <c r="E1075" s="326"/>
      <c r="F1075" s="312"/>
      <c r="G1075" s="325">
        <f>E1075*(1+F1075)</f>
        <v>0</v>
      </c>
      <c r="H1075" s="312"/>
      <c r="I1075" s="315">
        <f>D1075*G1075*H1075</f>
        <v>0</v>
      </c>
      <c r="J1075" s="315"/>
      <c r="L1075" s="292">
        <v>6</v>
      </c>
      <c r="M1075" s="292">
        <f>$L$1055*100+L1075+$M$3*10000</f>
        <v>21106</v>
      </c>
    </row>
    <row r="1076" spans="1:14" x14ac:dyDescent="0.25">
      <c r="A1076" s="785"/>
      <c r="B1076" s="786"/>
      <c r="C1076" s="316"/>
      <c r="D1076" s="317"/>
      <c r="E1076" s="311"/>
      <c r="F1076" s="318"/>
      <c r="G1076" s="313"/>
      <c r="H1076" s="312"/>
      <c r="I1076" s="314"/>
      <c r="J1076" s="315"/>
    </row>
    <row r="1077" spans="1:14" x14ac:dyDescent="0.25">
      <c r="A1077" s="785"/>
      <c r="B1077" s="786"/>
      <c r="C1077" s="307" t="s">
        <v>215</v>
      </c>
      <c r="D1077" s="319">
        <f>SUM(D1078:D1082)</f>
        <v>0</v>
      </c>
      <c r="E1077" s="320"/>
      <c r="F1077" s="321"/>
      <c r="G1077" s="321"/>
      <c r="H1077" s="321"/>
      <c r="I1077" s="322">
        <f>SUM(I1078:I1082)</f>
        <v>0</v>
      </c>
      <c r="J1077" s="322">
        <f>SUM(J1078:J1082)</f>
        <v>0</v>
      </c>
    </row>
    <row r="1078" spans="1:14" x14ac:dyDescent="0.25">
      <c r="A1078" s="785"/>
      <c r="B1078" s="786"/>
      <c r="C1078" s="309" t="s">
        <v>86</v>
      </c>
      <c r="D1078" s="310"/>
      <c r="E1078" s="164"/>
      <c r="F1078" s="312"/>
      <c r="G1078" s="325">
        <f>E1078*(1+F1078)</f>
        <v>0</v>
      </c>
      <c r="H1078" s="312"/>
      <c r="I1078" s="315">
        <f>D1078*G1078*H1078</f>
        <v>0</v>
      </c>
      <c r="J1078" s="315"/>
      <c r="L1078" s="292">
        <v>1</v>
      </c>
      <c r="M1078" s="292">
        <f>$L$1055*100+L1078+$M$3*10000</f>
        <v>21101</v>
      </c>
      <c r="N1078" s="115">
        <f>$L$1055*100+L1078</f>
        <v>1101</v>
      </c>
    </row>
    <row r="1079" spans="1:14" x14ac:dyDescent="0.25">
      <c r="A1079" s="785"/>
      <c r="B1079" s="786"/>
      <c r="C1079" s="316" t="s">
        <v>369</v>
      </c>
      <c r="D1079" s="310"/>
      <c r="E1079" s="164"/>
      <c r="F1079" s="318"/>
      <c r="G1079" s="313">
        <f>E1079*(1+F1079)</f>
        <v>0</v>
      </c>
      <c r="H1079" s="312"/>
      <c r="I1079" s="314">
        <f>D1079*G1079*H1079</f>
        <v>0</v>
      </c>
      <c r="J1079" s="315"/>
      <c r="L1079" s="292">
        <v>2</v>
      </c>
      <c r="M1079" s="292">
        <f>$L$1055*100+L1079+$M$3*10000</f>
        <v>21102</v>
      </c>
      <c r="N1079" s="115">
        <f>$L$1055*100+L1079</f>
        <v>1102</v>
      </c>
    </row>
    <row r="1080" spans="1:14" x14ac:dyDescent="0.25">
      <c r="A1080" s="785"/>
      <c r="B1080" s="786"/>
      <c r="C1080" s="316" t="s">
        <v>88</v>
      </c>
      <c r="D1080" s="310"/>
      <c r="E1080" s="164"/>
      <c r="F1080" s="318"/>
      <c r="G1080" s="313">
        <f>E1080*(1+F1080)</f>
        <v>0</v>
      </c>
      <c r="H1080" s="312"/>
      <c r="I1080" s="314">
        <f>D1080*G1080*H1080</f>
        <v>0</v>
      </c>
      <c r="J1080" s="315"/>
      <c r="L1080" s="292">
        <v>3</v>
      </c>
      <c r="M1080" s="292">
        <f>$L$1055*100+L1080+$M$3*10000</f>
        <v>21103</v>
      </c>
      <c r="N1080" s="115">
        <f>$L$1055*100+L1080</f>
        <v>1103</v>
      </c>
    </row>
    <row r="1081" spans="1:14" x14ac:dyDescent="0.25">
      <c r="A1081" s="785"/>
      <c r="B1081" s="786"/>
      <c r="C1081" s="316" t="s">
        <v>89</v>
      </c>
      <c r="D1081" s="310"/>
      <c r="E1081" s="164"/>
      <c r="F1081" s="323"/>
      <c r="G1081" s="313">
        <f>E1081*(1+F1081)</f>
        <v>0</v>
      </c>
      <c r="H1081" s="312"/>
      <c r="I1081" s="314">
        <f>D1081*G1081*H1081</f>
        <v>0</v>
      </c>
      <c r="J1081" s="315"/>
      <c r="L1081" s="292">
        <v>4</v>
      </c>
      <c r="M1081" s="292">
        <f>$L$1055*100+L1081+$M$3*10000</f>
        <v>21104</v>
      </c>
      <c r="N1081" s="115">
        <f>$L$1055*100+L1081</f>
        <v>1104</v>
      </c>
    </row>
    <row r="1082" spans="1:14" x14ac:dyDescent="0.25">
      <c r="A1082" s="785"/>
      <c r="B1082" s="786"/>
      <c r="C1082" s="316" t="s">
        <v>370</v>
      </c>
      <c r="D1082" s="310"/>
      <c r="E1082" s="164"/>
      <c r="F1082" s="323"/>
      <c r="G1082" s="313"/>
      <c r="H1082" s="312"/>
      <c r="I1082" s="314">
        <f>D1082*G1082*H1082</f>
        <v>0</v>
      </c>
      <c r="J1082" s="315"/>
      <c r="L1082" s="292">
        <v>5</v>
      </c>
      <c r="M1082" s="292">
        <f>$L$1055*100+L1082+$M$3*10000</f>
        <v>21105</v>
      </c>
      <c r="N1082" s="115">
        <f>$L$1055*100+L1082</f>
        <v>1105</v>
      </c>
    </row>
    <row r="1083" spans="1:14" x14ac:dyDescent="0.25">
      <c r="A1083" s="785"/>
      <c r="B1083" s="786"/>
      <c r="C1083" s="307" t="s">
        <v>371</v>
      </c>
      <c r="D1083" s="319">
        <f>D1074+D1077</f>
        <v>0</v>
      </c>
      <c r="E1083" s="320"/>
      <c r="F1083" s="321"/>
      <c r="G1083" s="321"/>
      <c r="H1083" s="321"/>
      <c r="I1083" s="322">
        <f>I1074+I1077</f>
        <v>0</v>
      </c>
      <c r="J1083" s="322">
        <f>J1074+J1077</f>
        <v>0</v>
      </c>
    </row>
    <row r="1084" spans="1:14" ht="12" customHeight="1" x14ac:dyDescent="0.25">
      <c r="A1084" s="785" t="s">
        <v>314</v>
      </c>
      <c r="B1084" s="786" t="s">
        <v>68</v>
      </c>
      <c r="C1084" s="307" t="s">
        <v>214</v>
      </c>
      <c r="D1084" s="308">
        <f>SUM(D1085:D1086)</f>
        <v>0</v>
      </c>
      <c r="E1084" s="308"/>
      <c r="F1084" s="308"/>
      <c r="G1084" s="308"/>
      <c r="H1084" s="308"/>
      <c r="I1084" s="308">
        <f>SUM(I1085:I1086)</f>
        <v>0</v>
      </c>
      <c r="J1084" s="308">
        <f>SUM(J1085:J1086)</f>
        <v>0</v>
      </c>
    </row>
    <row r="1085" spans="1:14" x14ac:dyDescent="0.25">
      <c r="A1085" s="785"/>
      <c r="B1085" s="786"/>
      <c r="C1085" s="309" t="s">
        <v>214</v>
      </c>
      <c r="D1085" s="310"/>
      <c r="E1085" s="326"/>
      <c r="F1085" s="312"/>
      <c r="G1085" s="325">
        <f>E1085*(1+F1085)</f>
        <v>0</v>
      </c>
      <c r="H1085" s="312"/>
      <c r="I1085" s="315">
        <f>D1085*G1085*H1085</f>
        <v>0</v>
      </c>
      <c r="J1085" s="315"/>
      <c r="L1085" s="292">
        <v>6</v>
      </c>
      <c r="M1085" s="292">
        <f>$L$1055*100+L1085+$M$4*10000</f>
        <v>31106</v>
      </c>
    </row>
    <row r="1086" spans="1:14" x14ac:dyDescent="0.25">
      <c r="A1086" s="785"/>
      <c r="B1086" s="786"/>
      <c r="C1086" s="316"/>
      <c r="D1086" s="317"/>
      <c r="E1086" s="311"/>
      <c r="F1086" s="318"/>
      <c r="G1086" s="313"/>
      <c r="H1086" s="312"/>
      <c r="I1086" s="314"/>
      <c r="J1086" s="315"/>
    </row>
    <row r="1087" spans="1:14" x14ac:dyDescent="0.25">
      <c r="A1087" s="785"/>
      <c r="B1087" s="786"/>
      <c r="C1087" s="307" t="s">
        <v>215</v>
      </c>
      <c r="D1087" s="322">
        <f>SUM(D1088:D1092)</f>
        <v>0</v>
      </c>
      <c r="E1087" s="320"/>
      <c r="F1087" s="321"/>
      <c r="G1087" s="321"/>
      <c r="H1087" s="321"/>
      <c r="I1087" s="322">
        <f>SUM(I1088:I1092)</f>
        <v>0</v>
      </c>
      <c r="J1087" s="322">
        <f>SUM(J1088:J1092)</f>
        <v>0</v>
      </c>
    </row>
    <row r="1088" spans="1:14" x14ac:dyDescent="0.25">
      <c r="A1088" s="785"/>
      <c r="B1088" s="786"/>
      <c r="C1088" s="309" t="s">
        <v>86</v>
      </c>
      <c r="D1088" s="310"/>
      <c r="E1088" s="164"/>
      <c r="F1088" s="312"/>
      <c r="G1088" s="325">
        <f>E1088*(1+F1088)</f>
        <v>0</v>
      </c>
      <c r="H1088" s="312"/>
      <c r="I1088" s="315">
        <f>D1088*G1088*H1088</f>
        <v>0</v>
      </c>
      <c r="J1088" s="315"/>
      <c r="L1088" s="292">
        <v>1</v>
      </c>
      <c r="M1088" s="292">
        <f>$L$1055*100+L1088+$M$4*10000</f>
        <v>31101</v>
      </c>
      <c r="N1088" s="115">
        <f>$L$1055*100+L1088</f>
        <v>1101</v>
      </c>
    </row>
    <row r="1089" spans="1:14" x14ac:dyDescent="0.25">
      <c r="A1089" s="785"/>
      <c r="B1089" s="786"/>
      <c r="C1089" s="316" t="s">
        <v>369</v>
      </c>
      <c r="D1089" s="310"/>
      <c r="E1089" s="164"/>
      <c r="F1089" s="318"/>
      <c r="G1089" s="313">
        <f>E1089*(1+F1089)</f>
        <v>0</v>
      </c>
      <c r="H1089" s="312"/>
      <c r="I1089" s="314">
        <f>D1089*G1089*H1089</f>
        <v>0</v>
      </c>
      <c r="J1089" s="315"/>
      <c r="L1089" s="292">
        <v>2</v>
      </c>
      <c r="M1089" s="292">
        <f>$L$1055*100+L1089+$M$4*10000</f>
        <v>31102</v>
      </c>
      <c r="N1089" s="115">
        <f>$L$1055*100+L1089</f>
        <v>1102</v>
      </c>
    </row>
    <row r="1090" spans="1:14" x14ac:dyDescent="0.25">
      <c r="A1090" s="785"/>
      <c r="B1090" s="786"/>
      <c r="C1090" s="316" t="s">
        <v>88</v>
      </c>
      <c r="D1090" s="310"/>
      <c r="E1090" s="164"/>
      <c r="F1090" s="318"/>
      <c r="G1090" s="313">
        <f>E1090*(1+F1090)</f>
        <v>0</v>
      </c>
      <c r="H1090" s="312"/>
      <c r="I1090" s="314">
        <f>D1090*G1090*H1090</f>
        <v>0</v>
      </c>
      <c r="J1090" s="315"/>
      <c r="L1090" s="292">
        <v>3</v>
      </c>
      <c r="M1090" s="292">
        <f>$L$1055*100+L1090+$M$4*10000</f>
        <v>31103</v>
      </c>
      <c r="N1090" s="115">
        <f>$L$1055*100+L1090</f>
        <v>1103</v>
      </c>
    </row>
    <row r="1091" spans="1:14" x14ac:dyDescent="0.25">
      <c r="A1091" s="785"/>
      <c r="B1091" s="786"/>
      <c r="C1091" s="316" t="s">
        <v>89</v>
      </c>
      <c r="D1091" s="310"/>
      <c r="E1091" s="164"/>
      <c r="F1091" s="323"/>
      <c r="G1091" s="313">
        <f>E1091*(1+F1091)</f>
        <v>0</v>
      </c>
      <c r="H1091" s="312"/>
      <c r="I1091" s="314">
        <f>D1091*G1091*H1091</f>
        <v>0</v>
      </c>
      <c r="J1091" s="315"/>
      <c r="L1091" s="292">
        <v>4</v>
      </c>
      <c r="M1091" s="292">
        <f>$L$1055*100+L1091+$M$4*10000</f>
        <v>31104</v>
      </c>
      <c r="N1091" s="115">
        <f>$L$1055*100+L1091</f>
        <v>1104</v>
      </c>
    </row>
    <row r="1092" spans="1:14" x14ac:dyDescent="0.25">
      <c r="A1092" s="785"/>
      <c r="B1092" s="786"/>
      <c r="C1092" s="316" t="s">
        <v>370</v>
      </c>
      <c r="D1092" s="310"/>
      <c r="E1092" s="164"/>
      <c r="F1092" s="323"/>
      <c r="G1092" s="313"/>
      <c r="H1092" s="312"/>
      <c r="I1092" s="314">
        <f>D1092*G1092*H1092</f>
        <v>0</v>
      </c>
      <c r="J1092" s="315"/>
      <c r="L1092" s="292">
        <v>5</v>
      </c>
      <c r="M1092" s="292">
        <f>$L$1055*100+L1092+$M$4*10000</f>
        <v>31105</v>
      </c>
      <c r="N1092" s="115">
        <f>$L$1055*100+L1092</f>
        <v>1105</v>
      </c>
    </row>
    <row r="1093" spans="1:14" x14ac:dyDescent="0.25">
      <c r="A1093" s="785"/>
      <c r="B1093" s="786"/>
      <c r="C1093" s="307" t="s">
        <v>371</v>
      </c>
      <c r="D1093" s="322">
        <f>D1084+D1087</f>
        <v>0</v>
      </c>
      <c r="E1093" s="320"/>
      <c r="F1093" s="321"/>
      <c r="G1093" s="321"/>
      <c r="H1093" s="321"/>
      <c r="I1093" s="322">
        <f>I1084+I1087</f>
        <v>0</v>
      </c>
      <c r="J1093" s="322">
        <f>J1084+J1087</f>
        <v>0</v>
      </c>
    </row>
    <row r="1094" spans="1:14" ht="12" customHeight="1" x14ac:dyDescent="0.25">
      <c r="A1094" s="785" t="s">
        <v>315</v>
      </c>
      <c r="B1094" s="786" t="s">
        <v>68</v>
      </c>
      <c r="C1094" s="307" t="s">
        <v>214</v>
      </c>
      <c r="D1094" s="308">
        <f>SUM(D1095:D1096)</f>
        <v>0</v>
      </c>
      <c r="E1094" s="308"/>
      <c r="F1094" s="308"/>
      <c r="G1094" s="308"/>
      <c r="H1094" s="308"/>
      <c r="I1094" s="308">
        <f>SUM(I1095:I1096)</f>
        <v>0</v>
      </c>
      <c r="J1094" s="308">
        <f>SUM(J1095:J1096)</f>
        <v>0</v>
      </c>
    </row>
    <row r="1095" spans="1:14" x14ac:dyDescent="0.25">
      <c r="A1095" s="785"/>
      <c r="B1095" s="786"/>
      <c r="C1095" s="309" t="s">
        <v>214</v>
      </c>
      <c r="D1095" s="310"/>
      <c r="E1095" s="326"/>
      <c r="F1095" s="312"/>
      <c r="G1095" s="325">
        <f>E1095*(1+F1095)</f>
        <v>0</v>
      </c>
      <c r="H1095" s="312"/>
      <c r="I1095" s="315">
        <f>D1095*G1095*H1095</f>
        <v>0</v>
      </c>
      <c r="J1095" s="315"/>
      <c r="L1095" s="292">
        <v>6</v>
      </c>
      <c r="M1095" s="292">
        <f>$L$1055*100+L1095+$M$5*10000</f>
        <v>41106</v>
      </c>
    </row>
    <row r="1096" spans="1:14" x14ac:dyDescent="0.25">
      <c r="A1096" s="785"/>
      <c r="B1096" s="786"/>
      <c r="C1096" s="316"/>
      <c r="D1096" s="317"/>
      <c r="E1096" s="311"/>
      <c r="F1096" s="318"/>
      <c r="G1096" s="313"/>
      <c r="H1096" s="312"/>
      <c r="I1096" s="314"/>
      <c r="J1096" s="315"/>
    </row>
    <row r="1097" spans="1:14" x14ac:dyDescent="0.25">
      <c r="A1097" s="785"/>
      <c r="B1097" s="786"/>
      <c r="C1097" s="307" t="s">
        <v>215</v>
      </c>
      <c r="D1097" s="322">
        <f>SUM(D1098:D1102)</f>
        <v>0</v>
      </c>
      <c r="E1097" s="320"/>
      <c r="F1097" s="321"/>
      <c r="G1097" s="321"/>
      <c r="H1097" s="321"/>
      <c r="I1097" s="322">
        <f>SUM(I1098:I1102)</f>
        <v>0</v>
      </c>
      <c r="J1097" s="322">
        <f>SUM(J1098:J1102)</f>
        <v>0</v>
      </c>
    </row>
    <row r="1098" spans="1:14" x14ac:dyDescent="0.25">
      <c r="A1098" s="785"/>
      <c r="B1098" s="786"/>
      <c r="C1098" s="309" t="s">
        <v>86</v>
      </c>
      <c r="D1098" s="310"/>
      <c r="E1098" s="164"/>
      <c r="F1098" s="312"/>
      <c r="G1098" s="325">
        <f>E1098*(1+F1098)</f>
        <v>0</v>
      </c>
      <c r="H1098" s="312"/>
      <c r="I1098" s="315">
        <f>D1098*G1098*H1098</f>
        <v>0</v>
      </c>
      <c r="J1098" s="315"/>
      <c r="L1098" s="292">
        <v>1</v>
      </c>
      <c r="M1098" s="292">
        <f>$L$1055*100+L1098+$M$5*10000</f>
        <v>41101</v>
      </c>
      <c r="N1098" s="115">
        <f>$L$1055*100+L1098</f>
        <v>1101</v>
      </c>
    </row>
    <row r="1099" spans="1:14" x14ac:dyDescent="0.25">
      <c r="A1099" s="785"/>
      <c r="B1099" s="786"/>
      <c r="C1099" s="316" t="s">
        <v>369</v>
      </c>
      <c r="D1099" s="310"/>
      <c r="E1099" s="164"/>
      <c r="F1099" s="318"/>
      <c r="G1099" s="313">
        <f>E1099*(1+F1099)</f>
        <v>0</v>
      </c>
      <c r="H1099" s="312"/>
      <c r="I1099" s="314">
        <f>D1099*G1099*H1099</f>
        <v>0</v>
      </c>
      <c r="J1099" s="315"/>
      <c r="L1099" s="292">
        <v>2</v>
      </c>
      <c r="M1099" s="292">
        <f>$L$1055*100+L1099+$M$5*10000</f>
        <v>41102</v>
      </c>
      <c r="N1099" s="115">
        <f>$L$1055*100+L1099</f>
        <v>1102</v>
      </c>
    </row>
    <row r="1100" spans="1:14" x14ac:dyDescent="0.25">
      <c r="A1100" s="785"/>
      <c r="B1100" s="786"/>
      <c r="C1100" s="316" t="s">
        <v>88</v>
      </c>
      <c r="D1100" s="310"/>
      <c r="E1100" s="164"/>
      <c r="F1100" s="318"/>
      <c r="G1100" s="313">
        <f>E1100*(1+F1100)</f>
        <v>0</v>
      </c>
      <c r="H1100" s="312"/>
      <c r="I1100" s="314">
        <f>D1100*G1100*H1100</f>
        <v>0</v>
      </c>
      <c r="J1100" s="315"/>
      <c r="L1100" s="292">
        <v>3</v>
      </c>
      <c r="M1100" s="292">
        <f>$L$1055*100+L1100+$M$5*10000</f>
        <v>41103</v>
      </c>
      <c r="N1100" s="115">
        <f>$L$1055*100+L1100</f>
        <v>1103</v>
      </c>
    </row>
    <row r="1101" spans="1:14" x14ac:dyDescent="0.25">
      <c r="A1101" s="785"/>
      <c r="B1101" s="786"/>
      <c r="C1101" s="316" t="s">
        <v>89</v>
      </c>
      <c r="D1101" s="310"/>
      <c r="E1101" s="164"/>
      <c r="F1101" s="323"/>
      <c r="G1101" s="313">
        <f>E1101*(1+F1101)</f>
        <v>0</v>
      </c>
      <c r="H1101" s="312"/>
      <c r="I1101" s="314">
        <f>D1101*G1101*H1101</f>
        <v>0</v>
      </c>
      <c r="J1101" s="315"/>
      <c r="L1101" s="292">
        <v>4</v>
      </c>
      <c r="M1101" s="292">
        <f>$L$1055*100+L1101+$M$5*10000</f>
        <v>41104</v>
      </c>
      <c r="N1101" s="115">
        <f>$L$1055*100+L1101</f>
        <v>1104</v>
      </c>
    </row>
    <row r="1102" spans="1:14" x14ac:dyDescent="0.25">
      <c r="A1102" s="785"/>
      <c r="B1102" s="786"/>
      <c r="C1102" s="316" t="s">
        <v>370</v>
      </c>
      <c r="D1102" s="310"/>
      <c r="E1102" s="164"/>
      <c r="F1102" s="323"/>
      <c r="G1102" s="313"/>
      <c r="H1102" s="312"/>
      <c r="I1102" s="314">
        <f>D1102*G1102*H1102</f>
        <v>0</v>
      </c>
      <c r="J1102" s="315"/>
      <c r="L1102" s="292">
        <v>5</v>
      </c>
      <c r="M1102" s="292">
        <f>$L$1055*100+L1102+$M$5*10000</f>
        <v>41105</v>
      </c>
      <c r="N1102" s="115">
        <f>$L$1055*100+L1102</f>
        <v>1105</v>
      </c>
    </row>
    <row r="1103" spans="1:14" x14ac:dyDescent="0.25">
      <c r="A1103" s="785"/>
      <c r="B1103" s="786"/>
      <c r="C1103" s="307" t="s">
        <v>371</v>
      </c>
      <c r="D1103" s="322">
        <f>D1094+D1097</f>
        <v>0</v>
      </c>
      <c r="E1103" s="320"/>
      <c r="F1103" s="321"/>
      <c r="G1103" s="321"/>
      <c r="H1103" s="321"/>
      <c r="I1103" s="322">
        <f>I1094+I1097</f>
        <v>0</v>
      </c>
      <c r="J1103" s="322">
        <f>J1094+J1097</f>
        <v>0</v>
      </c>
    </row>
    <row r="1104" spans="1:14" ht="12" customHeight="1" x14ac:dyDescent="0.25">
      <c r="A1104" s="785" t="s">
        <v>316</v>
      </c>
      <c r="B1104" s="786" t="s">
        <v>68</v>
      </c>
      <c r="C1104" s="307" t="s">
        <v>214</v>
      </c>
      <c r="D1104" s="308">
        <f>SUM(D1105:D1106)</f>
        <v>0</v>
      </c>
      <c r="E1104" s="308"/>
      <c r="F1104" s="308"/>
      <c r="G1104" s="308"/>
      <c r="H1104" s="308"/>
      <c r="I1104" s="308">
        <f>SUM(I1105:I1106)</f>
        <v>0</v>
      </c>
      <c r="J1104" s="308">
        <f>SUM(J1105:J1106)</f>
        <v>0</v>
      </c>
    </row>
    <row r="1105" spans="1:14" x14ac:dyDescent="0.25">
      <c r="A1105" s="785"/>
      <c r="B1105" s="786"/>
      <c r="C1105" s="309" t="s">
        <v>214</v>
      </c>
      <c r="D1105" s="310"/>
      <c r="E1105" s="326"/>
      <c r="F1105" s="312"/>
      <c r="G1105" s="325">
        <f>E1105*(1+F1105)</f>
        <v>0</v>
      </c>
      <c r="H1105" s="312"/>
      <c r="I1105" s="315">
        <f>D1105*G1105*H1105</f>
        <v>0</v>
      </c>
      <c r="J1105" s="315"/>
      <c r="L1105" s="292">
        <v>6</v>
      </c>
      <c r="M1105" s="292">
        <f>$L$1055*100+L1105+$M$6*10000</f>
        <v>51106</v>
      </c>
    </row>
    <row r="1106" spans="1:14" x14ac:dyDescent="0.25">
      <c r="A1106" s="785"/>
      <c r="B1106" s="786"/>
      <c r="C1106" s="316"/>
      <c r="D1106" s="317"/>
      <c r="E1106" s="311"/>
      <c r="F1106" s="318"/>
      <c r="G1106" s="313"/>
      <c r="H1106" s="312"/>
      <c r="I1106" s="314"/>
      <c r="J1106" s="315"/>
    </row>
    <row r="1107" spans="1:14" x14ac:dyDescent="0.25">
      <c r="A1107" s="785"/>
      <c r="B1107" s="786"/>
      <c r="C1107" s="307" t="s">
        <v>215</v>
      </c>
      <c r="D1107" s="322">
        <f>SUM(D1108:D1112)</f>
        <v>0</v>
      </c>
      <c r="E1107" s="320"/>
      <c r="F1107" s="321"/>
      <c r="G1107" s="321"/>
      <c r="H1107" s="321"/>
      <c r="I1107" s="322">
        <f>SUM(I1108:I1112)</f>
        <v>0</v>
      </c>
      <c r="J1107" s="322">
        <f>SUM(J1108:J1112)</f>
        <v>0</v>
      </c>
    </row>
    <row r="1108" spans="1:14" ht="12.75" customHeight="1" x14ac:dyDescent="0.25">
      <c r="A1108" s="785"/>
      <c r="B1108" s="786"/>
      <c r="C1108" s="309" t="s">
        <v>86</v>
      </c>
      <c r="D1108" s="310"/>
      <c r="E1108" s="164"/>
      <c r="F1108" s="312"/>
      <c r="G1108" s="325">
        <f>E1108*(1+F1108)</f>
        <v>0</v>
      </c>
      <c r="H1108" s="312"/>
      <c r="I1108" s="315">
        <f>D1108*G1108*H1108</f>
        <v>0</v>
      </c>
      <c r="J1108" s="315"/>
      <c r="L1108" s="292">
        <v>1</v>
      </c>
      <c r="M1108" s="292">
        <f>$L$1055*100+L1108+$M$6*10000</f>
        <v>51101</v>
      </c>
      <c r="N1108" s="115">
        <f>$L$1055*100+L1108</f>
        <v>1101</v>
      </c>
    </row>
    <row r="1109" spans="1:14" x14ac:dyDescent="0.25">
      <c r="A1109" s="785"/>
      <c r="B1109" s="786"/>
      <c r="C1109" s="316" t="s">
        <v>369</v>
      </c>
      <c r="D1109" s="310"/>
      <c r="E1109" s="164"/>
      <c r="F1109" s="318"/>
      <c r="G1109" s="313">
        <f>E1109*(1+F1109)</f>
        <v>0</v>
      </c>
      <c r="H1109" s="312"/>
      <c r="I1109" s="314">
        <f>D1109*G1109*H1109</f>
        <v>0</v>
      </c>
      <c r="J1109" s="315"/>
      <c r="L1109" s="292">
        <v>2</v>
      </c>
      <c r="M1109" s="292">
        <f>$L$1055*100+L1109+$M$6*10000</f>
        <v>51102</v>
      </c>
      <c r="N1109" s="115">
        <f>$L$1055*100+L1109</f>
        <v>1102</v>
      </c>
    </row>
    <row r="1110" spans="1:14" x14ac:dyDescent="0.25">
      <c r="A1110" s="785"/>
      <c r="B1110" s="786"/>
      <c r="C1110" s="316" t="s">
        <v>88</v>
      </c>
      <c r="D1110" s="310"/>
      <c r="E1110" s="164"/>
      <c r="F1110" s="318"/>
      <c r="G1110" s="313">
        <f>E1110*(1+F1110)</f>
        <v>0</v>
      </c>
      <c r="H1110" s="312"/>
      <c r="I1110" s="314">
        <f>D1110*G1110*H1110</f>
        <v>0</v>
      </c>
      <c r="J1110" s="315"/>
      <c r="L1110" s="292">
        <v>3</v>
      </c>
      <c r="M1110" s="292">
        <f>$L$1055*100+L1110+$M$6*10000</f>
        <v>51103</v>
      </c>
      <c r="N1110" s="115">
        <f>$L$1055*100+L1110</f>
        <v>1103</v>
      </c>
    </row>
    <row r="1111" spans="1:14" x14ac:dyDescent="0.25">
      <c r="A1111" s="785"/>
      <c r="B1111" s="786"/>
      <c r="C1111" s="316" t="s">
        <v>89</v>
      </c>
      <c r="D1111" s="310"/>
      <c r="E1111" s="164"/>
      <c r="F1111" s="323"/>
      <c r="G1111" s="313">
        <f>E1111*(1+F1111)</f>
        <v>0</v>
      </c>
      <c r="H1111" s="312"/>
      <c r="I1111" s="314">
        <f>D1111*G1111*H1111</f>
        <v>0</v>
      </c>
      <c r="J1111" s="315"/>
      <c r="L1111" s="292">
        <v>4</v>
      </c>
      <c r="M1111" s="292">
        <f>$L$1055*100+L1111+$M$6*10000</f>
        <v>51104</v>
      </c>
      <c r="N1111" s="115">
        <f>$L$1055*100+L1111</f>
        <v>1104</v>
      </c>
    </row>
    <row r="1112" spans="1:14" x14ac:dyDescent="0.25">
      <c r="A1112" s="785"/>
      <c r="B1112" s="786"/>
      <c r="C1112" s="316" t="s">
        <v>370</v>
      </c>
      <c r="D1112" s="310"/>
      <c r="E1112" s="164"/>
      <c r="F1112" s="323"/>
      <c r="G1112" s="313"/>
      <c r="H1112" s="312"/>
      <c r="I1112" s="314">
        <f>D1112*G1112*H1112</f>
        <v>0</v>
      </c>
      <c r="J1112" s="315"/>
      <c r="L1112" s="292">
        <v>5</v>
      </c>
      <c r="M1112" s="292">
        <f>$L$1055*100+L1112+$M$6*10000</f>
        <v>51105</v>
      </c>
      <c r="N1112" s="115">
        <f>$L$1055*100+L1112</f>
        <v>1105</v>
      </c>
    </row>
    <row r="1113" spans="1:14" x14ac:dyDescent="0.25">
      <c r="A1113" s="785"/>
      <c r="B1113" s="786"/>
      <c r="C1113" s="307" t="s">
        <v>371</v>
      </c>
      <c r="D1113" s="322">
        <f>D1104+D1107</f>
        <v>0</v>
      </c>
      <c r="E1113" s="320"/>
      <c r="F1113" s="321"/>
      <c r="G1113" s="321"/>
      <c r="H1113" s="321"/>
      <c r="I1113" s="322">
        <f>I1104+I1107</f>
        <v>0</v>
      </c>
      <c r="J1113" s="322">
        <f>J1104+J1107</f>
        <v>0</v>
      </c>
    </row>
    <row r="1114" spans="1:14" x14ac:dyDescent="0.25">
      <c r="A1114" s="329" t="s">
        <v>91</v>
      </c>
      <c r="B1114" s="330"/>
      <c r="C1114" s="331"/>
      <c r="D1114" s="319">
        <f>D1073+D1083+D1093+D1103+D1113</f>
        <v>0</v>
      </c>
      <c r="E1114" s="345"/>
      <c r="F1114" s="346"/>
      <c r="G1114" s="346"/>
      <c r="H1114" s="346"/>
      <c r="I1114" s="319">
        <f>I1073+I1083+I1093+I1103+I1113</f>
        <v>0</v>
      </c>
      <c r="J1114" s="349">
        <f>J1073+J1083+J1093+J1103+J1113</f>
        <v>0</v>
      </c>
    </row>
    <row r="1115" spans="1:14" x14ac:dyDescent="0.25">
      <c r="A1115" s="292" t="s">
        <v>216</v>
      </c>
      <c r="D1115" s="334"/>
      <c r="E1115" s="334"/>
    </row>
    <row r="1116" spans="1:14" x14ac:dyDescent="0.25">
      <c r="A1116" s="774" t="s">
        <v>23</v>
      </c>
      <c r="B1116" s="774"/>
      <c r="C1116" s="775">
        <f>Presentación!$C$3</f>
        <v>1990</v>
      </c>
      <c r="D1116" s="775"/>
      <c r="E1116" s="775"/>
      <c r="F1116" s="775"/>
      <c r="G1116" s="775"/>
      <c r="H1116" s="775"/>
      <c r="I1116" s="775"/>
      <c r="J1116" s="775"/>
    </row>
    <row r="1117" spans="1:14" ht="12.75" customHeight="1" x14ac:dyDescent="0.25">
      <c r="A1117" s="776" t="s">
        <v>24</v>
      </c>
      <c r="B1117" s="776"/>
      <c r="C1117" s="777" t="s">
        <v>109</v>
      </c>
      <c r="D1117" s="777"/>
      <c r="E1117" s="777"/>
      <c r="F1117" s="777"/>
      <c r="G1117" s="777"/>
      <c r="H1117" s="777"/>
      <c r="I1117" s="777"/>
      <c r="J1117" s="777"/>
      <c r="L1117" s="292">
        <v>12</v>
      </c>
      <c r="M1117" s="292">
        <v>1</v>
      </c>
    </row>
    <row r="1118" spans="1:14" ht="12.75" customHeight="1" x14ac:dyDescent="0.25">
      <c r="A1118" s="776" t="s">
        <v>187</v>
      </c>
      <c r="B1118" s="776"/>
      <c r="C1118" s="778" t="s">
        <v>26</v>
      </c>
      <c r="D1118" s="778"/>
      <c r="E1118" s="778"/>
      <c r="F1118" s="778"/>
      <c r="G1118" s="778"/>
      <c r="H1118" s="778"/>
      <c r="I1118" s="778"/>
      <c r="J1118" s="778"/>
      <c r="M1118" s="292">
        <v>2</v>
      </c>
    </row>
    <row r="1119" spans="1:14" ht="12.75" customHeight="1" x14ac:dyDescent="0.25">
      <c r="A1119" s="776" t="s">
        <v>27</v>
      </c>
      <c r="B1119" s="776"/>
      <c r="C1119" s="778" t="s">
        <v>368</v>
      </c>
      <c r="D1119" s="778"/>
      <c r="E1119" s="778"/>
      <c r="F1119" s="778"/>
      <c r="G1119" s="778"/>
      <c r="H1119" s="778"/>
      <c r="I1119" s="778"/>
      <c r="J1119" s="778"/>
      <c r="M1119" s="292">
        <v>3</v>
      </c>
    </row>
    <row r="1120" spans="1:14" ht="12.75" customHeight="1" x14ac:dyDescent="0.25">
      <c r="A1120" s="776" t="s">
        <v>190</v>
      </c>
      <c r="B1120" s="776"/>
      <c r="C1120" s="778" t="s">
        <v>191</v>
      </c>
      <c r="D1120" s="778"/>
      <c r="E1120" s="778"/>
      <c r="F1120" s="778"/>
      <c r="G1120" s="778"/>
      <c r="H1120" s="778"/>
      <c r="I1120" s="778"/>
      <c r="J1120" s="778"/>
      <c r="M1120" s="292">
        <v>4</v>
      </c>
    </row>
    <row r="1121" spans="1:14" ht="18" customHeight="1" x14ac:dyDescent="0.25">
      <c r="A1121" s="779" t="s">
        <v>33</v>
      </c>
      <c r="B1121" s="779"/>
      <c r="C1121" s="295"/>
      <c r="D1121" s="296" t="s">
        <v>35</v>
      </c>
      <c r="E1121" s="780" t="s">
        <v>36</v>
      </c>
      <c r="F1121" s="780"/>
      <c r="G1121" s="780"/>
      <c r="H1121" s="780" t="s">
        <v>35</v>
      </c>
      <c r="I1121" s="780"/>
      <c r="J1121" s="780"/>
      <c r="M1121" s="292">
        <v>5</v>
      </c>
    </row>
    <row r="1122" spans="1:14" ht="54.75" customHeight="1" x14ac:dyDescent="0.25">
      <c r="A1122" s="781" t="s">
        <v>37</v>
      </c>
      <c r="B1122" s="781"/>
      <c r="C1122" s="782" t="s">
        <v>38</v>
      </c>
      <c r="D1122" s="298" t="s">
        <v>192</v>
      </c>
      <c r="E1122" s="299" t="s">
        <v>193</v>
      </c>
      <c r="F1122" s="298" t="s">
        <v>194</v>
      </c>
      <c r="G1122" s="298" t="s">
        <v>195</v>
      </c>
      <c r="H1122" s="298" t="s">
        <v>43</v>
      </c>
      <c r="I1122" s="299" t="s">
        <v>196</v>
      </c>
      <c r="J1122" s="299" t="s">
        <v>196</v>
      </c>
    </row>
    <row r="1123" spans="1:14" ht="23.25" customHeight="1" x14ac:dyDescent="0.25">
      <c r="A1123" s="782" t="s">
        <v>197</v>
      </c>
      <c r="B1123" s="782" t="s">
        <v>47</v>
      </c>
      <c r="C1123" s="782"/>
      <c r="D1123" s="298" t="s">
        <v>48</v>
      </c>
      <c r="E1123" s="300" t="s">
        <v>198</v>
      </c>
      <c r="F1123" s="298" t="s">
        <v>199</v>
      </c>
      <c r="G1123" s="298" t="s">
        <v>200</v>
      </c>
      <c r="H1123" s="298" t="s">
        <v>51</v>
      </c>
      <c r="I1123" s="299" t="s">
        <v>201</v>
      </c>
      <c r="J1123" s="299" t="s">
        <v>202</v>
      </c>
    </row>
    <row r="1124" spans="1:14" ht="47.25" customHeight="1" x14ac:dyDescent="0.25">
      <c r="A1124" s="782"/>
      <c r="B1124" s="782"/>
      <c r="C1124" s="782"/>
      <c r="D1124" s="301" t="s">
        <v>54</v>
      </c>
      <c r="E1124" s="301" t="s">
        <v>55</v>
      </c>
      <c r="F1124" s="298" t="s">
        <v>203</v>
      </c>
      <c r="G1124" s="302" t="s">
        <v>204</v>
      </c>
      <c r="H1124" s="298" t="s">
        <v>205</v>
      </c>
      <c r="I1124" s="303" t="s">
        <v>206</v>
      </c>
      <c r="J1124" s="299" t="s">
        <v>207</v>
      </c>
    </row>
    <row r="1125" spans="1:14" x14ac:dyDescent="0.25">
      <c r="A1125" s="782"/>
      <c r="B1125" s="782"/>
      <c r="C1125" s="782"/>
      <c r="D1125" s="304" t="s">
        <v>61</v>
      </c>
      <c r="E1125" s="305" t="s">
        <v>208</v>
      </c>
      <c r="F1125" s="305" t="s">
        <v>63</v>
      </c>
      <c r="G1125" s="304" t="s">
        <v>209</v>
      </c>
      <c r="H1125" s="304" t="s">
        <v>65</v>
      </c>
      <c r="I1125" s="306" t="s">
        <v>210</v>
      </c>
      <c r="J1125" s="306" t="s">
        <v>210</v>
      </c>
    </row>
    <row r="1126" spans="1:14" ht="12.75" customHeight="1" x14ac:dyDescent="0.25">
      <c r="A1126" s="783" t="s">
        <v>310</v>
      </c>
      <c r="B1126" s="784" t="s">
        <v>68</v>
      </c>
      <c r="C1126" s="307" t="s">
        <v>214</v>
      </c>
      <c r="D1126" s="308">
        <f>SUM(D1127:D1128)</f>
        <v>0</v>
      </c>
      <c r="E1126" s="308"/>
      <c r="F1126" s="308"/>
      <c r="G1126" s="308"/>
      <c r="H1126" s="308"/>
      <c r="I1126" s="308">
        <f>SUM(I1127:I1128)</f>
        <v>0</v>
      </c>
      <c r="J1126" s="308">
        <f>SUM(J1127:J1128)</f>
        <v>0</v>
      </c>
    </row>
    <row r="1127" spans="1:14" x14ac:dyDescent="0.25">
      <c r="A1127" s="783"/>
      <c r="B1127" s="784"/>
      <c r="C1127" s="309" t="s">
        <v>214</v>
      </c>
      <c r="D1127" s="310"/>
      <c r="E1127" s="326"/>
      <c r="F1127" s="312"/>
      <c r="G1127" s="325">
        <f>E1127*(1+F1127)</f>
        <v>0</v>
      </c>
      <c r="H1127" s="312"/>
      <c r="I1127" s="315">
        <f>D1127*G1127*H1127</f>
        <v>0</v>
      </c>
      <c r="J1127" s="315"/>
      <c r="L1127" s="292">
        <v>6</v>
      </c>
      <c r="M1127" s="292">
        <f>$L$1117*100+L1127+$M$1117*10000</f>
        <v>11206</v>
      </c>
    </row>
    <row r="1128" spans="1:14" x14ac:dyDescent="0.25">
      <c r="A1128" s="783"/>
      <c r="B1128" s="784"/>
      <c r="C1128" s="316"/>
      <c r="D1128" s="317"/>
      <c r="E1128" s="311"/>
      <c r="F1128" s="318"/>
      <c r="G1128" s="313"/>
      <c r="H1128" s="312"/>
      <c r="I1128" s="314"/>
      <c r="J1128" s="315"/>
    </row>
    <row r="1129" spans="1:14" x14ac:dyDescent="0.25">
      <c r="A1129" s="783"/>
      <c r="B1129" s="784"/>
      <c r="C1129" s="307" t="s">
        <v>215</v>
      </c>
      <c r="D1129" s="322">
        <f>SUM(D1130:D1134)</f>
        <v>0</v>
      </c>
      <c r="E1129" s="320"/>
      <c r="F1129" s="321"/>
      <c r="G1129" s="321"/>
      <c r="H1129" s="321"/>
      <c r="I1129" s="322">
        <f>SUM(I1130:I1134)</f>
        <v>0</v>
      </c>
      <c r="J1129" s="322">
        <f>SUM(J1130:J1134)</f>
        <v>0</v>
      </c>
    </row>
    <row r="1130" spans="1:14" ht="12" customHeight="1" x14ac:dyDescent="0.25">
      <c r="A1130" s="783"/>
      <c r="B1130" s="784"/>
      <c r="C1130" s="309" t="s">
        <v>86</v>
      </c>
      <c r="D1130" s="310"/>
      <c r="E1130" s="164"/>
      <c r="F1130" s="312"/>
      <c r="G1130" s="325">
        <f>E1130*(1+F1130)</f>
        <v>0</v>
      </c>
      <c r="H1130" s="312"/>
      <c r="I1130" s="315">
        <f>D1130*G1130*H1130</f>
        <v>0</v>
      </c>
      <c r="J1130" s="315"/>
      <c r="L1130" s="292">
        <v>1</v>
      </c>
      <c r="M1130" s="292">
        <f>$L$1117*100+L1130+$M$1117*10000</f>
        <v>11201</v>
      </c>
      <c r="N1130" s="115">
        <f>$L$1117*100+L1130</f>
        <v>1201</v>
      </c>
    </row>
    <row r="1131" spans="1:14" ht="11.25" customHeight="1" x14ac:dyDescent="0.25">
      <c r="A1131" s="783"/>
      <c r="B1131" s="784"/>
      <c r="C1131" s="316" t="s">
        <v>369</v>
      </c>
      <c r="D1131" s="310"/>
      <c r="E1131" s="164"/>
      <c r="F1131" s="318"/>
      <c r="G1131" s="313">
        <f>E1131*(1+F1131)</f>
        <v>0</v>
      </c>
      <c r="H1131" s="312"/>
      <c r="I1131" s="314">
        <f>D1131*G1131*H1131</f>
        <v>0</v>
      </c>
      <c r="J1131" s="315"/>
      <c r="L1131" s="292">
        <v>2</v>
      </c>
      <c r="M1131" s="292">
        <f>$L$1117*100+L1131+$M$1117*10000</f>
        <v>11202</v>
      </c>
      <c r="N1131" s="115">
        <f>$L$1117*100+L1131</f>
        <v>1202</v>
      </c>
    </row>
    <row r="1132" spans="1:14" ht="11.25" customHeight="1" x14ac:dyDescent="0.25">
      <c r="A1132" s="783"/>
      <c r="B1132" s="784"/>
      <c r="C1132" s="316" t="s">
        <v>88</v>
      </c>
      <c r="D1132" s="310"/>
      <c r="E1132" s="164"/>
      <c r="F1132" s="318"/>
      <c r="G1132" s="313">
        <f>E1132*(1+F1132)</f>
        <v>0</v>
      </c>
      <c r="H1132" s="312"/>
      <c r="I1132" s="314">
        <f>D1132*G1132*H1132</f>
        <v>0</v>
      </c>
      <c r="J1132" s="315"/>
      <c r="L1132" s="292">
        <v>3</v>
      </c>
      <c r="M1132" s="292">
        <f>$L$1117*100+L1132+$M$1117*10000</f>
        <v>11203</v>
      </c>
      <c r="N1132" s="115">
        <f>$L$1117*100+L1132</f>
        <v>1203</v>
      </c>
    </row>
    <row r="1133" spans="1:14" ht="11.25" customHeight="1" x14ac:dyDescent="0.25">
      <c r="A1133" s="783"/>
      <c r="B1133" s="784"/>
      <c r="C1133" s="316" t="s">
        <v>89</v>
      </c>
      <c r="D1133" s="310"/>
      <c r="E1133" s="164"/>
      <c r="F1133" s="323"/>
      <c r="G1133" s="313">
        <f>E1133*(1+F1133)</f>
        <v>0</v>
      </c>
      <c r="H1133" s="312"/>
      <c r="I1133" s="314">
        <f>D1133*G1133*H1133</f>
        <v>0</v>
      </c>
      <c r="J1133" s="315"/>
      <c r="L1133" s="292">
        <v>4</v>
      </c>
      <c r="M1133" s="292">
        <f>$L$1117*100+L1133+$M$1117*10000</f>
        <v>11204</v>
      </c>
      <c r="N1133" s="115">
        <f>$L$1117*100+L1133</f>
        <v>1204</v>
      </c>
    </row>
    <row r="1134" spans="1:14" ht="11.25" customHeight="1" x14ac:dyDescent="0.25">
      <c r="A1134" s="783"/>
      <c r="B1134" s="784"/>
      <c r="C1134" s="316" t="s">
        <v>370</v>
      </c>
      <c r="D1134" s="310"/>
      <c r="E1134" s="164"/>
      <c r="F1134" s="323"/>
      <c r="G1134" s="313"/>
      <c r="H1134" s="312"/>
      <c r="I1134" s="314">
        <f>D1134*G1134*H1134</f>
        <v>0</v>
      </c>
      <c r="J1134" s="315"/>
      <c r="L1134" s="292">
        <v>5</v>
      </c>
      <c r="M1134" s="292">
        <f>$L$1117*100+L1134+$M$1117*10000</f>
        <v>11205</v>
      </c>
      <c r="N1134" s="115">
        <f>$L$1117*100+L1134</f>
        <v>1205</v>
      </c>
    </row>
    <row r="1135" spans="1:14" x14ac:dyDescent="0.25">
      <c r="A1135" s="783"/>
      <c r="B1135" s="784"/>
      <c r="C1135" s="307" t="s">
        <v>371</v>
      </c>
      <c r="D1135" s="322">
        <f>D1126+D1129</f>
        <v>0</v>
      </c>
      <c r="E1135" s="320"/>
      <c r="F1135" s="321"/>
      <c r="G1135" s="321"/>
      <c r="H1135" s="321"/>
      <c r="I1135" s="322">
        <f>I1126+I1129</f>
        <v>0</v>
      </c>
      <c r="J1135" s="322">
        <f>J1126+J1129</f>
        <v>0</v>
      </c>
    </row>
    <row r="1136" spans="1:14" ht="12" customHeight="1" x14ac:dyDescent="0.25">
      <c r="A1136" s="785" t="s">
        <v>313</v>
      </c>
      <c r="B1136" s="786" t="s">
        <v>68</v>
      </c>
      <c r="C1136" s="307" t="s">
        <v>214</v>
      </c>
      <c r="D1136" s="308">
        <f>SUM(D1137:D1138)</f>
        <v>0</v>
      </c>
      <c r="E1136" s="308"/>
      <c r="F1136" s="308"/>
      <c r="G1136" s="308"/>
      <c r="H1136" s="308"/>
      <c r="I1136" s="308">
        <f>SUM(I1137:I1138)</f>
        <v>0</v>
      </c>
      <c r="J1136" s="308">
        <f>SUM(J1137:J1138)</f>
        <v>0</v>
      </c>
    </row>
    <row r="1137" spans="1:14" x14ac:dyDescent="0.25">
      <c r="A1137" s="785"/>
      <c r="B1137" s="786"/>
      <c r="C1137" s="309" t="s">
        <v>214</v>
      </c>
      <c r="D1137" s="310"/>
      <c r="E1137" s="326"/>
      <c r="F1137" s="312"/>
      <c r="G1137" s="325">
        <f>E1137*(1+F1137)</f>
        <v>0</v>
      </c>
      <c r="H1137" s="312"/>
      <c r="I1137" s="315">
        <f>D1137*G1137*H1137</f>
        <v>0</v>
      </c>
      <c r="J1137" s="315"/>
      <c r="L1137" s="292">
        <v>6</v>
      </c>
      <c r="M1137" s="292">
        <f>$L$1117*100+L1137+$M$3*10000</f>
        <v>21206</v>
      </c>
    </row>
    <row r="1138" spans="1:14" x14ac:dyDescent="0.25">
      <c r="A1138" s="785"/>
      <c r="B1138" s="786"/>
      <c r="C1138" s="316"/>
      <c r="D1138" s="317"/>
      <c r="E1138" s="311"/>
      <c r="F1138" s="318"/>
      <c r="G1138" s="313"/>
      <c r="H1138" s="312"/>
      <c r="I1138" s="314"/>
      <c r="J1138" s="315"/>
    </row>
    <row r="1139" spans="1:14" x14ac:dyDescent="0.25">
      <c r="A1139" s="785"/>
      <c r="B1139" s="786"/>
      <c r="C1139" s="307" t="s">
        <v>215</v>
      </c>
      <c r="D1139" s="319">
        <f>SUM(D1140:D1144)</f>
        <v>0</v>
      </c>
      <c r="E1139" s="320"/>
      <c r="F1139" s="321"/>
      <c r="G1139" s="321"/>
      <c r="H1139" s="321"/>
      <c r="I1139" s="322">
        <f>SUM(I1140:I1144)</f>
        <v>0</v>
      </c>
      <c r="J1139" s="322">
        <f>SUM(J1140:J1144)</f>
        <v>0</v>
      </c>
    </row>
    <row r="1140" spans="1:14" ht="11.25" customHeight="1" x14ac:dyDescent="0.25">
      <c r="A1140" s="785"/>
      <c r="B1140" s="786"/>
      <c r="C1140" s="309" t="s">
        <v>86</v>
      </c>
      <c r="D1140" s="310"/>
      <c r="E1140" s="164"/>
      <c r="F1140" s="312"/>
      <c r="G1140" s="325">
        <f>E1140*(1+F1140)</f>
        <v>0</v>
      </c>
      <c r="H1140" s="312"/>
      <c r="I1140" s="315">
        <f>D1140*G1140*H1140</f>
        <v>0</v>
      </c>
      <c r="J1140" s="315"/>
      <c r="L1140" s="292">
        <v>1</v>
      </c>
      <c r="M1140" s="292">
        <f>$L$1117*100+L1140+$M$3*10000</f>
        <v>21201</v>
      </c>
      <c r="N1140" s="115">
        <f>$L$1117*100+L1140</f>
        <v>1201</v>
      </c>
    </row>
    <row r="1141" spans="1:14" ht="11.25" customHeight="1" x14ac:dyDescent="0.25">
      <c r="A1141" s="785"/>
      <c r="B1141" s="786"/>
      <c r="C1141" s="316" t="s">
        <v>369</v>
      </c>
      <c r="D1141" s="310"/>
      <c r="E1141" s="164"/>
      <c r="F1141" s="318"/>
      <c r="G1141" s="313">
        <f>E1141*(1+F1141)</f>
        <v>0</v>
      </c>
      <c r="H1141" s="312"/>
      <c r="I1141" s="314">
        <f>D1141*G1141*H1141</f>
        <v>0</v>
      </c>
      <c r="J1141" s="315"/>
      <c r="L1141" s="292">
        <v>2</v>
      </c>
      <c r="M1141" s="292">
        <f>$L$1117*100+L1141+$M$3*10000</f>
        <v>21202</v>
      </c>
      <c r="N1141" s="115">
        <f>$L$1117*100+L1141</f>
        <v>1202</v>
      </c>
    </row>
    <row r="1142" spans="1:14" ht="11.25" customHeight="1" x14ac:dyDescent="0.25">
      <c r="A1142" s="785"/>
      <c r="B1142" s="786"/>
      <c r="C1142" s="316" t="s">
        <v>88</v>
      </c>
      <c r="D1142" s="310"/>
      <c r="E1142" s="164"/>
      <c r="F1142" s="318"/>
      <c r="G1142" s="313">
        <f>E1142*(1+F1142)</f>
        <v>0</v>
      </c>
      <c r="H1142" s="312"/>
      <c r="I1142" s="314">
        <f>D1142*G1142*H1142</f>
        <v>0</v>
      </c>
      <c r="J1142" s="315"/>
      <c r="L1142" s="292">
        <v>3</v>
      </c>
      <c r="M1142" s="292">
        <f>$L$1117*100+L1142+$M$3*10000</f>
        <v>21203</v>
      </c>
      <c r="N1142" s="115">
        <f>$L$1117*100+L1142</f>
        <v>1203</v>
      </c>
    </row>
    <row r="1143" spans="1:14" ht="11.25" customHeight="1" x14ac:dyDescent="0.25">
      <c r="A1143" s="785"/>
      <c r="B1143" s="786"/>
      <c r="C1143" s="316" t="s">
        <v>89</v>
      </c>
      <c r="D1143" s="310"/>
      <c r="E1143" s="164"/>
      <c r="F1143" s="323"/>
      <c r="G1143" s="313">
        <f>E1143*(1+F1143)</f>
        <v>0</v>
      </c>
      <c r="H1143" s="312"/>
      <c r="I1143" s="314">
        <f>D1143*G1143*H1143</f>
        <v>0</v>
      </c>
      <c r="J1143" s="315"/>
      <c r="L1143" s="292">
        <v>4</v>
      </c>
      <c r="M1143" s="292">
        <f>$L$1117*100+L1143+$M$3*10000</f>
        <v>21204</v>
      </c>
      <c r="N1143" s="115">
        <f>$L$1117*100+L1143</f>
        <v>1204</v>
      </c>
    </row>
    <row r="1144" spans="1:14" ht="11.25" customHeight="1" x14ac:dyDescent="0.25">
      <c r="A1144" s="785"/>
      <c r="B1144" s="786"/>
      <c r="C1144" s="316" t="s">
        <v>370</v>
      </c>
      <c r="D1144" s="310"/>
      <c r="E1144" s="164"/>
      <c r="F1144" s="323"/>
      <c r="G1144" s="313"/>
      <c r="H1144" s="312"/>
      <c r="I1144" s="314">
        <f>D1144*G1144*H1144</f>
        <v>0</v>
      </c>
      <c r="J1144" s="315"/>
      <c r="L1144" s="292">
        <v>5</v>
      </c>
      <c r="M1144" s="292">
        <f>$L$1117*100+L1144+$M$3*10000</f>
        <v>21205</v>
      </c>
      <c r="N1144" s="115">
        <f>$L$1117*100+L1144</f>
        <v>1205</v>
      </c>
    </row>
    <row r="1145" spans="1:14" x14ac:dyDescent="0.25">
      <c r="A1145" s="785"/>
      <c r="B1145" s="786"/>
      <c r="C1145" s="307" t="s">
        <v>371</v>
      </c>
      <c r="D1145" s="319">
        <f>D1136+D1139</f>
        <v>0</v>
      </c>
      <c r="E1145" s="320"/>
      <c r="F1145" s="321"/>
      <c r="G1145" s="321"/>
      <c r="H1145" s="321"/>
      <c r="I1145" s="322">
        <f>I1136+I1139</f>
        <v>0</v>
      </c>
      <c r="J1145" s="322">
        <f>J1136+J1139</f>
        <v>0</v>
      </c>
    </row>
    <row r="1146" spans="1:14" ht="12" customHeight="1" x14ac:dyDescent="0.25">
      <c r="A1146" s="785" t="s">
        <v>314</v>
      </c>
      <c r="B1146" s="786" t="s">
        <v>211</v>
      </c>
      <c r="C1146" s="307" t="s">
        <v>214</v>
      </c>
      <c r="D1146" s="308">
        <f>SUM(D1147:D1148)</f>
        <v>0</v>
      </c>
      <c r="E1146" s="308"/>
      <c r="F1146" s="308"/>
      <c r="G1146" s="308"/>
      <c r="H1146" s="308"/>
      <c r="I1146" s="308">
        <f>SUM(I1147:I1148)</f>
        <v>0</v>
      </c>
      <c r="J1146" s="308">
        <f>SUM(J1147:J1148)</f>
        <v>0</v>
      </c>
    </row>
    <row r="1147" spans="1:14" x14ac:dyDescent="0.25">
      <c r="A1147" s="785"/>
      <c r="B1147" s="786"/>
      <c r="C1147" s="309" t="s">
        <v>214</v>
      </c>
      <c r="D1147" s="310"/>
      <c r="E1147" s="326"/>
      <c r="F1147" s="312"/>
      <c r="G1147" s="325">
        <f>E1147*(1+F1147)</f>
        <v>0</v>
      </c>
      <c r="H1147" s="312"/>
      <c r="I1147" s="315">
        <f>D1147*G1147*H1147</f>
        <v>0</v>
      </c>
      <c r="J1147" s="315"/>
      <c r="L1147" s="292">
        <v>6</v>
      </c>
      <c r="M1147" s="292">
        <f>$L$1117*100+L1147+$M$4*10000</f>
        <v>31206</v>
      </c>
    </row>
    <row r="1148" spans="1:14" x14ac:dyDescent="0.25">
      <c r="A1148" s="785"/>
      <c r="B1148" s="786"/>
      <c r="C1148" s="316"/>
      <c r="D1148" s="317"/>
      <c r="E1148" s="311"/>
      <c r="F1148" s="318"/>
      <c r="G1148" s="313"/>
      <c r="H1148" s="312"/>
      <c r="I1148" s="314"/>
      <c r="J1148" s="315"/>
    </row>
    <row r="1149" spans="1:14" x14ac:dyDescent="0.25">
      <c r="A1149" s="785"/>
      <c r="B1149" s="786"/>
      <c r="C1149" s="307" t="s">
        <v>215</v>
      </c>
      <c r="D1149" s="322">
        <f>SUM(D1150:D1154)</f>
        <v>0</v>
      </c>
      <c r="E1149" s="320"/>
      <c r="F1149" s="321"/>
      <c r="G1149" s="321"/>
      <c r="H1149" s="321"/>
      <c r="I1149" s="322">
        <f>SUM(I1150:I1154)</f>
        <v>0</v>
      </c>
      <c r="J1149" s="322">
        <f>SUM(J1150:J1154)</f>
        <v>0</v>
      </c>
    </row>
    <row r="1150" spans="1:14" ht="11.25" customHeight="1" x14ac:dyDescent="0.25">
      <c r="A1150" s="785"/>
      <c r="B1150" s="786"/>
      <c r="C1150" s="309" t="s">
        <v>86</v>
      </c>
      <c r="D1150" s="310"/>
      <c r="E1150" s="164"/>
      <c r="F1150" s="312"/>
      <c r="G1150" s="325">
        <f>E1150*(1+F1150)</f>
        <v>0</v>
      </c>
      <c r="H1150" s="312"/>
      <c r="I1150" s="315">
        <f>D1150*G1150*H1150</f>
        <v>0</v>
      </c>
      <c r="J1150" s="315"/>
      <c r="L1150" s="292">
        <v>1</v>
      </c>
      <c r="M1150" s="292">
        <f>$L$1117*100+L1150+$M$4*10000</f>
        <v>31201</v>
      </c>
      <c r="N1150" s="115">
        <f>$L$1117*100+L1150</f>
        <v>1201</v>
      </c>
    </row>
    <row r="1151" spans="1:14" ht="11.25" customHeight="1" x14ac:dyDescent="0.25">
      <c r="A1151" s="785"/>
      <c r="B1151" s="786"/>
      <c r="C1151" s="316" t="s">
        <v>369</v>
      </c>
      <c r="D1151" s="310"/>
      <c r="E1151" s="164"/>
      <c r="F1151" s="318"/>
      <c r="G1151" s="313">
        <f>E1151*(1+F1151)</f>
        <v>0</v>
      </c>
      <c r="H1151" s="312"/>
      <c r="I1151" s="314">
        <f>D1151*G1151*H1151</f>
        <v>0</v>
      </c>
      <c r="J1151" s="315"/>
      <c r="L1151" s="292">
        <v>2</v>
      </c>
      <c r="M1151" s="292">
        <f>$L$1117*100+L1151+$M$4*10000</f>
        <v>31202</v>
      </c>
      <c r="N1151" s="115">
        <f>$L$1117*100+L1151</f>
        <v>1202</v>
      </c>
    </row>
    <row r="1152" spans="1:14" ht="11.25" customHeight="1" x14ac:dyDescent="0.25">
      <c r="A1152" s="785"/>
      <c r="B1152" s="786"/>
      <c r="C1152" s="316" t="s">
        <v>88</v>
      </c>
      <c r="D1152" s="310"/>
      <c r="E1152" s="164"/>
      <c r="F1152" s="318"/>
      <c r="G1152" s="313">
        <f>E1152*(1+F1152)</f>
        <v>0</v>
      </c>
      <c r="H1152" s="312"/>
      <c r="I1152" s="314">
        <f>D1152*G1152*H1152</f>
        <v>0</v>
      </c>
      <c r="J1152" s="315"/>
      <c r="L1152" s="292">
        <v>3</v>
      </c>
      <c r="M1152" s="292">
        <f>$L$1117*100+L1152+$M$4*10000</f>
        <v>31203</v>
      </c>
      <c r="N1152" s="115">
        <f>$L$1117*100+L1152</f>
        <v>1203</v>
      </c>
    </row>
    <row r="1153" spans="1:14" ht="11.25" customHeight="1" x14ac:dyDescent="0.25">
      <c r="A1153" s="785"/>
      <c r="B1153" s="786"/>
      <c r="C1153" s="316" t="s">
        <v>89</v>
      </c>
      <c r="D1153" s="310"/>
      <c r="E1153" s="164"/>
      <c r="F1153" s="323"/>
      <c r="G1153" s="313">
        <f>E1153*(1+F1153)</f>
        <v>0</v>
      </c>
      <c r="H1153" s="312"/>
      <c r="I1153" s="314">
        <f>D1153*G1153*H1153</f>
        <v>0</v>
      </c>
      <c r="J1153" s="315"/>
      <c r="L1153" s="292">
        <v>4</v>
      </c>
      <c r="M1153" s="292">
        <f>$L$1117*100+L1153+$M$4*10000</f>
        <v>31204</v>
      </c>
      <c r="N1153" s="115">
        <f>$L$1117*100+L1153</f>
        <v>1204</v>
      </c>
    </row>
    <row r="1154" spans="1:14" ht="11.25" customHeight="1" x14ac:dyDescent="0.25">
      <c r="A1154" s="785"/>
      <c r="B1154" s="786"/>
      <c r="C1154" s="316" t="s">
        <v>370</v>
      </c>
      <c r="D1154" s="310"/>
      <c r="E1154" s="164"/>
      <c r="F1154" s="323"/>
      <c r="G1154" s="313"/>
      <c r="H1154" s="312"/>
      <c r="I1154" s="314">
        <f>D1154*G1154*H1154</f>
        <v>0</v>
      </c>
      <c r="J1154" s="315"/>
      <c r="L1154" s="292">
        <v>5</v>
      </c>
      <c r="M1154" s="292">
        <f>$L$1117*100+L1154+$M$4*10000</f>
        <v>31205</v>
      </c>
      <c r="N1154" s="115">
        <f>$L$1117*100+L1154</f>
        <v>1205</v>
      </c>
    </row>
    <row r="1155" spans="1:14" x14ac:dyDescent="0.25">
      <c r="A1155" s="785"/>
      <c r="B1155" s="786"/>
      <c r="C1155" s="307" t="s">
        <v>371</v>
      </c>
      <c r="D1155" s="322">
        <f>D1146+D1149</f>
        <v>0</v>
      </c>
      <c r="E1155" s="320"/>
      <c r="F1155" s="321"/>
      <c r="G1155" s="321"/>
      <c r="H1155" s="321"/>
      <c r="I1155" s="322">
        <f>I1146+I1149</f>
        <v>0</v>
      </c>
      <c r="J1155" s="322">
        <f>J1146+J1149</f>
        <v>0</v>
      </c>
    </row>
    <row r="1156" spans="1:14" ht="12" customHeight="1" x14ac:dyDescent="0.25">
      <c r="A1156" s="785" t="s">
        <v>315</v>
      </c>
      <c r="B1156" s="786" t="s">
        <v>211</v>
      </c>
      <c r="C1156" s="307" t="s">
        <v>214</v>
      </c>
      <c r="D1156" s="308">
        <f>SUM(D1157:D1158)</f>
        <v>0</v>
      </c>
      <c r="E1156" s="308"/>
      <c r="F1156" s="308"/>
      <c r="G1156" s="308"/>
      <c r="H1156" s="308"/>
      <c r="I1156" s="308">
        <f>SUM(I1157:I1158)</f>
        <v>0</v>
      </c>
      <c r="J1156" s="308">
        <f>SUM(J1157:J1158)</f>
        <v>0</v>
      </c>
    </row>
    <row r="1157" spans="1:14" x14ac:dyDescent="0.25">
      <c r="A1157" s="785"/>
      <c r="B1157" s="786"/>
      <c r="C1157" s="309" t="s">
        <v>214</v>
      </c>
      <c r="D1157" s="310"/>
      <c r="E1157" s="326"/>
      <c r="F1157" s="312"/>
      <c r="G1157" s="325">
        <f>E1157*(1+F1157)</f>
        <v>0</v>
      </c>
      <c r="H1157" s="312"/>
      <c r="I1157" s="315">
        <f>D1157*G1157*H1157</f>
        <v>0</v>
      </c>
      <c r="J1157" s="315"/>
      <c r="L1157" s="292">
        <v>6</v>
      </c>
      <c r="M1157" s="292">
        <f>$L$1117*100+L1157+$M$5*10000</f>
        <v>41206</v>
      </c>
    </row>
    <row r="1158" spans="1:14" x14ac:dyDescent="0.25">
      <c r="A1158" s="785"/>
      <c r="B1158" s="786"/>
      <c r="C1158" s="316"/>
      <c r="D1158" s="317"/>
      <c r="E1158" s="311"/>
      <c r="F1158" s="318"/>
      <c r="G1158" s="313"/>
      <c r="H1158" s="312"/>
      <c r="I1158" s="314"/>
      <c r="J1158" s="315"/>
    </row>
    <row r="1159" spans="1:14" x14ac:dyDescent="0.25">
      <c r="A1159" s="785"/>
      <c r="B1159" s="786"/>
      <c r="C1159" s="307" t="s">
        <v>215</v>
      </c>
      <c r="D1159" s="322">
        <f>SUM(D1160:D1164)</f>
        <v>0</v>
      </c>
      <c r="E1159" s="320"/>
      <c r="F1159" s="321"/>
      <c r="G1159" s="321"/>
      <c r="H1159" s="321"/>
      <c r="I1159" s="322">
        <f>SUM(I1160:I1164)</f>
        <v>0</v>
      </c>
      <c r="J1159" s="322">
        <f>SUM(J1160:J1164)</f>
        <v>0</v>
      </c>
    </row>
    <row r="1160" spans="1:14" ht="11.25" customHeight="1" x14ac:dyDescent="0.25">
      <c r="A1160" s="785"/>
      <c r="B1160" s="786"/>
      <c r="C1160" s="309" t="s">
        <v>86</v>
      </c>
      <c r="D1160" s="310"/>
      <c r="E1160" s="164"/>
      <c r="F1160" s="312"/>
      <c r="G1160" s="325">
        <f>E1160*(1+F1160)</f>
        <v>0</v>
      </c>
      <c r="H1160" s="312"/>
      <c r="I1160" s="315">
        <f>D1160*G1160*H1160</f>
        <v>0</v>
      </c>
      <c r="J1160" s="315"/>
      <c r="L1160" s="292">
        <v>1</v>
      </c>
      <c r="M1160" s="292">
        <f>$L$1117*100+L1160+$M$5*10000</f>
        <v>41201</v>
      </c>
      <c r="N1160" s="115">
        <f>$L$1117*100+L1160</f>
        <v>1201</v>
      </c>
    </row>
    <row r="1161" spans="1:14" ht="11.25" customHeight="1" x14ac:dyDescent="0.25">
      <c r="A1161" s="785"/>
      <c r="B1161" s="786"/>
      <c r="C1161" s="316" t="s">
        <v>369</v>
      </c>
      <c r="D1161" s="310"/>
      <c r="E1161" s="164"/>
      <c r="F1161" s="318"/>
      <c r="G1161" s="313">
        <f>E1161*(1+F1161)</f>
        <v>0</v>
      </c>
      <c r="H1161" s="312"/>
      <c r="I1161" s="314">
        <f>D1161*G1161*H1161</f>
        <v>0</v>
      </c>
      <c r="J1161" s="315"/>
      <c r="L1161" s="292">
        <v>2</v>
      </c>
      <c r="M1161" s="292">
        <f>$L$1117*100+L1161+$M$5*10000</f>
        <v>41202</v>
      </c>
      <c r="N1161" s="115">
        <f>$L$1117*100+L1161</f>
        <v>1202</v>
      </c>
    </row>
    <row r="1162" spans="1:14" ht="11.25" customHeight="1" x14ac:dyDescent="0.25">
      <c r="A1162" s="785"/>
      <c r="B1162" s="786"/>
      <c r="C1162" s="316" t="s">
        <v>88</v>
      </c>
      <c r="D1162" s="310"/>
      <c r="E1162" s="164"/>
      <c r="F1162" s="318"/>
      <c r="G1162" s="313">
        <f>E1162*(1+F1162)</f>
        <v>0</v>
      </c>
      <c r="H1162" s="312"/>
      <c r="I1162" s="314">
        <f>D1162*G1162*H1162</f>
        <v>0</v>
      </c>
      <c r="J1162" s="315"/>
      <c r="L1162" s="292">
        <v>3</v>
      </c>
      <c r="M1162" s="292">
        <f>$L$1117*100+L1162+$M$5*10000</f>
        <v>41203</v>
      </c>
      <c r="N1162" s="115">
        <f>$L$1117*100+L1162</f>
        <v>1203</v>
      </c>
    </row>
    <row r="1163" spans="1:14" ht="11.25" customHeight="1" x14ac:dyDescent="0.25">
      <c r="A1163" s="785"/>
      <c r="B1163" s="786"/>
      <c r="C1163" s="316" t="s">
        <v>89</v>
      </c>
      <c r="D1163" s="310"/>
      <c r="E1163" s="164"/>
      <c r="F1163" s="323"/>
      <c r="G1163" s="313">
        <f>E1163*(1+F1163)</f>
        <v>0</v>
      </c>
      <c r="H1163" s="312"/>
      <c r="I1163" s="314">
        <f>D1163*G1163*H1163</f>
        <v>0</v>
      </c>
      <c r="J1163" s="315"/>
      <c r="L1163" s="292">
        <v>4</v>
      </c>
      <c r="M1163" s="292">
        <f>$L$1117*100+L1163+$M$5*10000</f>
        <v>41204</v>
      </c>
      <c r="N1163" s="115">
        <f>$L$1117*100+L1163</f>
        <v>1204</v>
      </c>
    </row>
    <row r="1164" spans="1:14" ht="11.25" customHeight="1" x14ac:dyDescent="0.25">
      <c r="A1164" s="785"/>
      <c r="B1164" s="786"/>
      <c r="C1164" s="316" t="s">
        <v>370</v>
      </c>
      <c r="D1164" s="310"/>
      <c r="E1164" s="164"/>
      <c r="F1164" s="323"/>
      <c r="G1164" s="313"/>
      <c r="H1164" s="312"/>
      <c r="I1164" s="314">
        <f>D1164*G1164*H1164</f>
        <v>0</v>
      </c>
      <c r="J1164" s="315"/>
      <c r="L1164" s="292">
        <v>5</v>
      </c>
      <c r="M1164" s="292">
        <f>$L$1117*100+L1164+$M$5*10000</f>
        <v>41205</v>
      </c>
      <c r="N1164" s="115">
        <f>$L$1117*100+L1164</f>
        <v>1205</v>
      </c>
    </row>
    <row r="1165" spans="1:14" x14ac:dyDescent="0.25">
      <c r="A1165" s="785"/>
      <c r="B1165" s="786"/>
      <c r="C1165" s="307" t="s">
        <v>371</v>
      </c>
      <c r="D1165" s="322">
        <f>D1156+D1159</f>
        <v>0</v>
      </c>
      <c r="E1165" s="320"/>
      <c r="F1165" s="321"/>
      <c r="G1165" s="321"/>
      <c r="H1165" s="321"/>
      <c r="I1165" s="322">
        <f>I1156+I1159</f>
        <v>0</v>
      </c>
      <c r="J1165" s="322">
        <f>J1156+J1159</f>
        <v>0</v>
      </c>
    </row>
    <row r="1166" spans="1:14" ht="12" customHeight="1" x14ac:dyDescent="0.25">
      <c r="A1166" s="785" t="s">
        <v>316</v>
      </c>
      <c r="B1166" s="786" t="s">
        <v>211</v>
      </c>
      <c r="C1166" s="307" t="s">
        <v>214</v>
      </c>
      <c r="D1166" s="308">
        <f>SUM(D1167:D1168)</f>
        <v>0</v>
      </c>
      <c r="E1166" s="308"/>
      <c r="F1166" s="308"/>
      <c r="G1166" s="308"/>
      <c r="H1166" s="308"/>
      <c r="I1166" s="308">
        <f>SUM(I1167:I1168)</f>
        <v>0</v>
      </c>
      <c r="J1166" s="308">
        <f>SUM(J1167:J1168)</f>
        <v>0</v>
      </c>
    </row>
    <row r="1167" spans="1:14" x14ac:dyDescent="0.25">
      <c r="A1167" s="785"/>
      <c r="B1167" s="786"/>
      <c r="C1167" s="309" t="s">
        <v>214</v>
      </c>
      <c r="D1167" s="310"/>
      <c r="E1167" s="326"/>
      <c r="F1167" s="312"/>
      <c r="G1167" s="325">
        <f>E1167*(1+F1167)</f>
        <v>0</v>
      </c>
      <c r="H1167" s="312"/>
      <c r="I1167" s="315">
        <f>D1167*G1167*H1167</f>
        <v>0</v>
      </c>
      <c r="J1167" s="315"/>
      <c r="L1167" s="292">
        <v>6</v>
      </c>
      <c r="M1167" s="292">
        <f>$L$1117*100+L1167+$M$6*10000</f>
        <v>51206</v>
      </c>
    </row>
    <row r="1168" spans="1:14" x14ac:dyDescent="0.25">
      <c r="A1168" s="785"/>
      <c r="B1168" s="786"/>
      <c r="C1168" s="316"/>
      <c r="D1168" s="317"/>
      <c r="E1168" s="311"/>
      <c r="F1168" s="318"/>
      <c r="G1168" s="313"/>
      <c r="H1168" s="312"/>
      <c r="I1168" s="314"/>
      <c r="J1168" s="315"/>
    </row>
    <row r="1169" spans="1:14" x14ac:dyDescent="0.25">
      <c r="A1169" s="785"/>
      <c r="B1169" s="786"/>
      <c r="C1169" s="307" t="s">
        <v>215</v>
      </c>
      <c r="D1169" s="322">
        <f>SUM(D1170:D1174)</f>
        <v>0</v>
      </c>
      <c r="E1169" s="320"/>
      <c r="F1169" s="321"/>
      <c r="G1169" s="321"/>
      <c r="H1169" s="321"/>
      <c r="I1169" s="322">
        <f>SUM(I1170:I1174)</f>
        <v>0</v>
      </c>
      <c r="J1169" s="322">
        <f>SUM(J1170:J1174)</f>
        <v>0</v>
      </c>
    </row>
    <row r="1170" spans="1:14" ht="12.75" customHeight="1" x14ac:dyDescent="0.25">
      <c r="A1170" s="785"/>
      <c r="B1170" s="786"/>
      <c r="C1170" s="309" t="s">
        <v>86</v>
      </c>
      <c r="D1170" s="310"/>
      <c r="E1170" s="164"/>
      <c r="F1170" s="312"/>
      <c r="G1170" s="325">
        <f>E1170*(1+F1170)</f>
        <v>0</v>
      </c>
      <c r="H1170" s="312"/>
      <c r="I1170" s="315">
        <f>D1170*G1170*H1170</f>
        <v>0</v>
      </c>
      <c r="J1170" s="315"/>
      <c r="L1170" s="292">
        <v>1</v>
      </c>
      <c r="M1170" s="292">
        <f>$L$1117*100+L1170+$M$6*10000</f>
        <v>51201</v>
      </c>
      <c r="N1170" s="115">
        <f>$L$1117*100+L1170</f>
        <v>1201</v>
      </c>
    </row>
    <row r="1171" spans="1:14" x14ac:dyDescent="0.25">
      <c r="A1171" s="785"/>
      <c r="B1171" s="786"/>
      <c r="C1171" s="316" t="s">
        <v>369</v>
      </c>
      <c r="D1171" s="310"/>
      <c r="E1171" s="164"/>
      <c r="F1171" s="318"/>
      <c r="G1171" s="313">
        <f>E1171*(1+F1171)</f>
        <v>0</v>
      </c>
      <c r="H1171" s="312"/>
      <c r="I1171" s="314">
        <f>D1171*G1171*H1171</f>
        <v>0</v>
      </c>
      <c r="J1171" s="315"/>
      <c r="L1171" s="292">
        <v>2</v>
      </c>
      <c r="M1171" s="292">
        <f>$L$1117*100+L1171+$M$6*10000</f>
        <v>51202</v>
      </c>
      <c r="N1171" s="115">
        <f>$L$1117*100+L1171</f>
        <v>1202</v>
      </c>
    </row>
    <row r="1172" spans="1:14" x14ac:dyDescent="0.25">
      <c r="A1172" s="785"/>
      <c r="B1172" s="786"/>
      <c r="C1172" s="316" t="s">
        <v>88</v>
      </c>
      <c r="D1172" s="310"/>
      <c r="E1172" s="164"/>
      <c r="F1172" s="318"/>
      <c r="G1172" s="313">
        <f>E1172*(1+F1172)</f>
        <v>0</v>
      </c>
      <c r="H1172" s="312"/>
      <c r="I1172" s="314">
        <f>D1172*G1172*H1172</f>
        <v>0</v>
      </c>
      <c r="J1172" s="315"/>
      <c r="L1172" s="292">
        <v>3</v>
      </c>
      <c r="M1172" s="292">
        <f>$L$1117*100+L1172+$M$6*10000</f>
        <v>51203</v>
      </c>
      <c r="N1172" s="115">
        <f>$L$1117*100+L1172</f>
        <v>1203</v>
      </c>
    </row>
    <row r="1173" spans="1:14" x14ac:dyDescent="0.25">
      <c r="A1173" s="785"/>
      <c r="B1173" s="786"/>
      <c r="C1173" s="316" t="s">
        <v>89</v>
      </c>
      <c r="D1173" s="310"/>
      <c r="E1173" s="164"/>
      <c r="F1173" s="323"/>
      <c r="G1173" s="313">
        <f>E1173*(1+F1173)</f>
        <v>0</v>
      </c>
      <c r="H1173" s="312"/>
      <c r="I1173" s="314">
        <f>D1173*G1173*H1173</f>
        <v>0</v>
      </c>
      <c r="J1173" s="315"/>
      <c r="L1173" s="292">
        <v>4</v>
      </c>
      <c r="M1173" s="292">
        <f>$L$1117*100+L1173+$M$6*10000</f>
        <v>51204</v>
      </c>
      <c r="N1173" s="115">
        <f>$L$1117*100+L1173</f>
        <v>1204</v>
      </c>
    </row>
    <row r="1174" spans="1:14" x14ac:dyDescent="0.25">
      <c r="A1174" s="785"/>
      <c r="B1174" s="786"/>
      <c r="C1174" s="316" t="s">
        <v>370</v>
      </c>
      <c r="D1174" s="310"/>
      <c r="E1174" s="164"/>
      <c r="F1174" s="323"/>
      <c r="G1174" s="313"/>
      <c r="H1174" s="312"/>
      <c r="I1174" s="314">
        <f>D1174*G1174*H1174</f>
        <v>0</v>
      </c>
      <c r="J1174" s="315"/>
      <c r="L1174" s="292">
        <v>5</v>
      </c>
      <c r="M1174" s="292">
        <f>$L$1117*100+L1174+$M$6*10000</f>
        <v>51205</v>
      </c>
      <c r="N1174" s="115">
        <f>$L$1117*100+L1174</f>
        <v>1205</v>
      </c>
    </row>
    <row r="1175" spans="1:14" x14ac:dyDescent="0.25">
      <c r="A1175" s="785"/>
      <c r="B1175" s="786"/>
      <c r="C1175" s="307" t="s">
        <v>371</v>
      </c>
      <c r="D1175" s="322">
        <f>D1166+D1169</f>
        <v>0</v>
      </c>
      <c r="E1175" s="320"/>
      <c r="F1175" s="321"/>
      <c r="G1175" s="321"/>
      <c r="H1175" s="321"/>
      <c r="I1175" s="322">
        <f>I1166+I1169</f>
        <v>0</v>
      </c>
      <c r="J1175" s="322">
        <f>J1166+J1169</f>
        <v>0</v>
      </c>
    </row>
    <row r="1176" spans="1:14" x14ac:dyDescent="0.25">
      <c r="A1176" s="329" t="s">
        <v>91</v>
      </c>
      <c r="B1176" s="330"/>
      <c r="C1176" s="331"/>
      <c r="D1176" s="319">
        <f>D1135+D1145+D1155+D1165+D1175</f>
        <v>0</v>
      </c>
      <c r="E1176" s="345"/>
      <c r="F1176" s="346"/>
      <c r="G1176" s="346"/>
      <c r="H1176" s="346"/>
      <c r="I1176" s="319">
        <f>I1135+I1145+I1155+I1165+I1175</f>
        <v>0</v>
      </c>
      <c r="J1176" s="349">
        <f>J1135+J1145+J1155+J1165+J1175</f>
        <v>0</v>
      </c>
    </row>
    <row r="1177" spans="1:14" x14ac:dyDescent="0.25">
      <c r="A1177" s="292" t="s">
        <v>216</v>
      </c>
      <c r="D1177" s="334"/>
      <c r="E1177" s="334"/>
    </row>
    <row r="1178" spans="1:14" x14ac:dyDescent="0.25">
      <c r="D1178" s="334"/>
      <c r="E1178" s="334"/>
    </row>
    <row r="1179" spans="1:14" x14ac:dyDescent="0.25">
      <c r="D1179" s="334"/>
      <c r="E1179" s="334"/>
    </row>
    <row r="1180" spans="1:14" x14ac:dyDescent="0.25">
      <c r="D1180" s="334"/>
      <c r="E1180" s="334"/>
    </row>
    <row r="1181" spans="1:14" x14ac:dyDescent="0.25">
      <c r="D1181" s="334"/>
      <c r="E1181" s="334"/>
    </row>
    <row r="1182" spans="1:14" x14ac:dyDescent="0.25">
      <c r="D1182" s="334"/>
      <c r="E1182" s="334"/>
    </row>
    <row r="1183" spans="1:14" x14ac:dyDescent="0.25">
      <c r="D1183" s="334"/>
      <c r="E1183" s="334"/>
    </row>
    <row r="1184" spans="1:14" x14ac:dyDescent="0.25">
      <c r="D1184" s="334"/>
      <c r="E1184" s="334"/>
    </row>
    <row r="1185" spans="4:5" x14ac:dyDescent="0.25">
      <c r="D1185" s="334"/>
      <c r="E1185" s="334"/>
    </row>
    <row r="1186" spans="4:5" x14ac:dyDescent="0.25">
      <c r="D1186" s="334"/>
      <c r="E1186" s="334"/>
    </row>
    <row r="1187" spans="4:5" x14ac:dyDescent="0.25">
      <c r="D1187" s="334"/>
      <c r="E1187" s="334"/>
    </row>
    <row r="1188" spans="4:5" x14ac:dyDescent="0.25">
      <c r="D1188" s="334"/>
      <c r="E1188" s="334"/>
    </row>
    <row r="1366" spans="1:10" x14ac:dyDescent="0.25">
      <c r="D1366" s="334"/>
      <c r="E1366" s="334"/>
    </row>
    <row r="1367" spans="1:10" x14ac:dyDescent="0.25">
      <c r="D1367" s="334"/>
      <c r="E1367" s="334"/>
    </row>
    <row r="1368" spans="1:10" x14ac:dyDescent="0.25">
      <c r="D1368" s="334"/>
      <c r="E1368" s="334"/>
    </row>
    <row r="1369" spans="1:10" x14ac:dyDescent="0.25">
      <c r="D1369" s="334"/>
      <c r="E1369" s="334"/>
    </row>
    <row r="1370" spans="1:10" x14ac:dyDescent="0.25">
      <c r="D1370" s="334"/>
      <c r="E1370" s="334"/>
    </row>
    <row r="1371" spans="1:10" x14ac:dyDescent="0.25">
      <c r="D1371" s="334"/>
      <c r="E1371" s="334"/>
    </row>
    <row r="1372" spans="1:10" x14ac:dyDescent="0.25">
      <c r="A1372" s="350"/>
      <c r="B1372" s="350"/>
      <c r="C1372" s="350"/>
      <c r="D1372" s="351"/>
      <c r="E1372" s="351"/>
      <c r="F1372" s="351"/>
      <c r="G1372" s="351"/>
      <c r="H1372" s="351"/>
      <c r="I1372" s="352"/>
      <c r="J1372" s="352"/>
    </row>
    <row r="1373" spans="1:10" x14ac:dyDescent="0.25">
      <c r="A1373" s="350"/>
      <c r="B1373" s="350"/>
      <c r="C1373" s="353"/>
      <c r="D1373" s="354"/>
      <c r="E1373" s="354"/>
      <c r="F1373" s="354"/>
      <c r="G1373" s="354"/>
      <c r="H1373" s="354"/>
      <c r="I1373" s="355"/>
      <c r="J1373" s="355"/>
    </row>
    <row r="1374" spans="1:10" x14ac:dyDescent="0.25">
      <c r="A1374" s="350"/>
      <c r="B1374" s="350"/>
      <c r="C1374" s="350"/>
      <c r="D1374" s="354"/>
      <c r="E1374" s="354"/>
      <c r="F1374" s="354"/>
      <c r="G1374" s="354"/>
      <c r="H1374" s="354"/>
      <c r="I1374" s="355"/>
      <c r="J1374" s="355"/>
    </row>
    <row r="1375" spans="1:10" x14ac:dyDescent="0.25">
      <c r="A1375" s="350"/>
      <c r="B1375" s="350"/>
      <c r="C1375" s="350"/>
      <c r="D1375" s="351"/>
      <c r="E1375" s="351"/>
      <c r="F1375" s="354"/>
      <c r="G1375" s="354"/>
      <c r="H1375" s="354"/>
      <c r="I1375" s="352"/>
      <c r="J1375" s="352"/>
    </row>
    <row r="1376" spans="1:10" x14ac:dyDescent="0.25">
      <c r="A1376" s="350"/>
      <c r="B1376" s="350"/>
      <c r="C1376" s="350"/>
      <c r="D1376" s="351"/>
      <c r="E1376" s="351"/>
      <c r="F1376" s="354"/>
      <c r="G1376" s="354"/>
      <c r="H1376" s="354"/>
      <c r="I1376" s="352"/>
      <c r="J1376" s="352"/>
    </row>
    <row r="1377" spans="1:10" x14ac:dyDescent="0.25">
      <c r="A1377" s="350"/>
      <c r="B1377" s="350"/>
      <c r="C1377" s="350"/>
      <c r="D1377" s="354"/>
      <c r="E1377" s="354"/>
      <c r="F1377" s="354"/>
      <c r="G1377" s="351"/>
      <c r="H1377" s="354"/>
      <c r="I1377" s="356"/>
      <c r="J1377" s="356"/>
    </row>
    <row r="1378" spans="1:10" x14ac:dyDescent="0.25">
      <c r="A1378" s="350"/>
      <c r="B1378" s="350"/>
      <c r="C1378" s="350"/>
      <c r="D1378" s="357"/>
      <c r="E1378" s="357"/>
      <c r="F1378" s="354"/>
      <c r="G1378" s="357"/>
      <c r="H1378" s="357"/>
    </row>
    <row r="1379" spans="1:10" x14ac:dyDescent="0.25">
      <c r="A1379" s="350"/>
      <c r="B1379" s="350"/>
      <c r="C1379" s="358"/>
      <c r="D1379" s="354"/>
      <c r="E1379" s="354"/>
      <c r="F1379" s="354"/>
      <c r="G1379" s="354"/>
      <c r="H1379" s="354"/>
      <c r="I1379" s="356"/>
      <c r="J1379" s="356"/>
    </row>
    <row r="1380" spans="1:10" x14ac:dyDescent="0.25">
      <c r="A1380" s="350"/>
      <c r="B1380" s="350"/>
      <c r="C1380" s="358"/>
      <c r="D1380" s="354"/>
      <c r="E1380" s="354"/>
      <c r="F1380" s="354"/>
      <c r="G1380" s="354"/>
      <c r="H1380" s="354"/>
      <c r="I1380" s="356"/>
      <c r="J1380" s="356"/>
    </row>
    <row r="1381" spans="1:10" x14ac:dyDescent="0.25">
      <c r="D1381" s="357"/>
      <c r="E1381" s="357"/>
      <c r="F1381" s="357"/>
      <c r="G1381" s="357"/>
      <c r="H1381" s="357"/>
      <c r="I1381" s="356"/>
      <c r="J1381" s="356"/>
    </row>
    <row r="1382" spans="1:10" x14ac:dyDescent="0.25">
      <c r="A1382" s="350"/>
      <c r="B1382" s="350"/>
      <c r="C1382" s="358"/>
      <c r="D1382" s="354"/>
      <c r="E1382" s="354"/>
      <c r="F1382" s="354"/>
      <c r="G1382" s="354"/>
      <c r="H1382" s="354"/>
      <c r="I1382" s="356"/>
      <c r="J1382" s="356"/>
    </row>
    <row r="1383" spans="1:10" x14ac:dyDescent="0.25">
      <c r="A1383" s="350"/>
      <c r="B1383" s="350"/>
      <c r="C1383" s="358"/>
      <c r="D1383" s="354"/>
      <c r="E1383" s="354"/>
      <c r="F1383" s="354"/>
      <c r="G1383" s="354"/>
      <c r="H1383" s="357"/>
      <c r="I1383" s="356"/>
      <c r="J1383" s="356"/>
    </row>
    <row r="1384" spans="1:10" x14ac:dyDescent="0.25">
      <c r="D1384" s="357"/>
      <c r="E1384" s="357"/>
      <c r="F1384" s="357"/>
      <c r="G1384" s="357"/>
      <c r="H1384" s="357"/>
      <c r="I1384" s="356"/>
      <c r="J1384" s="356"/>
    </row>
    <row r="1385" spans="1:10" x14ac:dyDescent="0.25">
      <c r="A1385" s="350"/>
      <c r="B1385" s="350"/>
      <c r="C1385" s="358"/>
      <c r="D1385" s="354"/>
      <c r="E1385" s="354"/>
      <c r="F1385" s="354"/>
      <c r="G1385" s="354"/>
      <c r="H1385" s="354"/>
      <c r="I1385" s="356"/>
      <c r="J1385" s="356"/>
    </row>
    <row r="1386" spans="1:10" x14ac:dyDescent="0.25">
      <c r="A1386" s="350"/>
      <c r="B1386" s="350"/>
      <c r="C1386" s="358"/>
      <c r="D1386" s="354"/>
      <c r="E1386" s="354"/>
      <c r="F1386" s="354"/>
      <c r="G1386" s="354"/>
      <c r="H1386" s="354"/>
      <c r="I1386" s="356"/>
      <c r="J1386" s="356"/>
    </row>
    <row r="1387" spans="1:10" x14ac:dyDescent="0.25">
      <c r="D1387" s="357"/>
      <c r="E1387" s="357"/>
      <c r="F1387" s="357"/>
      <c r="G1387" s="357"/>
      <c r="H1387" s="357"/>
      <c r="I1387" s="356"/>
      <c r="J1387" s="356"/>
    </row>
    <row r="1388" spans="1:10" x14ac:dyDescent="0.25">
      <c r="A1388" s="350"/>
      <c r="B1388" s="350"/>
      <c r="C1388" s="358"/>
      <c r="D1388" s="354"/>
      <c r="E1388" s="354"/>
      <c r="F1388" s="354"/>
      <c r="G1388" s="354"/>
      <c r="H1388" s="354"/>
      <c r="I1388" s="356"/>
      <c r="J1388" s="356"/>
    </row>
    <row r="1389" spans="1:10" x14ac:dyDescent="0.25">
      <c r="A1389" s="350"/>
      <c r="B1389" s="350"/>
      <c r="C1389" s="358"/>
      <c r="D1389" s="354"/>
      <c r="E1389" s="354"/>
      <c r="F1389" s="354"/>
      <c r="G1389" s="354"/>
      <c r="H1389" s="354"/>
      <c r="I1389" s="356"/>
      <c r="J1389" s="356"/>
    </row>
    <row r="1390" spans="1:10" x14ac:dyDescent="0.25">
      <c r="D1390" s="357"/>
      <c r="E1390" s="357"/>
      <c r="F1390" s="357"/>
      <c r="G1390" s="357"/>
      <c r="H1390" s="357"/>
      <c r="I1390" s="356"/>
      <c r="J1390" s="356"/>
    </row>
    <row r="1391" spans="1:10" x14ac:dyDescent="0.25">
      <c r="A1391" s="350"/>
      <c r="B1391" s="350"/>
      <c r="C1391" s="358"/>
      <c r="D1391" s="357"/>
      <c r="E1391" s="357"/>
      <c r="F1391" s="357"/>
      <c r="G1391" s="354"/>
      <c r="H1391" s="357"/>
      <c r="I1391" s="356"/>
      <c r="J1391" s="356"/>
    </row>
    <row r="1392" spans="1:10" x14ac:dyDescent="0.25">
      <c r="A1392" s="350"/>
      <c r="B1392" s="350"/>
      <c r="C1392" s="358"/>
      <c r="D1392" s="354"/>
      <c r="E1392" s="354"/>
      <c r="F1392" s="354"/>
      <c r="G1392" s="354"/>
      <c r="H1392" s="354"/>
      <c r="I1392" s="356"/>
      <c r="J1392" s="356"/>
    </row>
    <row r="1393" spans="1:10" x14ac:dyDescent="0.25">
      <c r="D1393" s="357"/>
      <c r="E1393" s="357"/>
      <c r="F1393" s="357"/>
      <c r="G1393" s="357"/>
      <c r="H1393" s="354"/>
      <c r="I1393" s="356"/>
      <c r="J1393" s="356"/>
    </row>
    <row r="1394" spans="1:10" x14ac:dyDescent="0.25">
      <c r="A1394" s="359"/>
      <c r="B1394" s="359"/>
      <c r="C1394" s="359"/>
      <c r="D1394" s="357"/>
      <c r="E1394" s="357"/>
      <c r="F1394" s="354"/>
      <c r="G1394" s="354"/>
      <c r="H1394" s="354"/>
      <c r="I1394" s="356"/>
      <c r="J1394" s="356"/>
    </row>
    <row r="1395" spans="1:10" x14ac:dyDescent="0.25">
      <c r="A1395" s="359"/>
      <c r="B1395" s="359"/>
      <c r="C1395" s="359"/>
      <c r="D1395" s="357"/>
      <c r="E1395" s="357"/>
      <c r="F1395" s="354"/>
      <c r="G1395" s="354"/>
      <c r="H1395" s="354"/>
      <c r="I1395" s="356"/>
      <c r="J1395" s="356"/>
    </row>
    <row r="1396" spans="1:10" x14ac:dyDescent="0.25">
      <c r="D1396" s="357"/>
      <c r="E1396" s="357"/>
      <c r="F1396" s="357"/>
      <c r="G1396" s="357"/>
      <c r="H1396" s="357"/>
      <c r="I1396" s="356"/>
      <c r="J1396" s="356"/>
    </row>
    <row r="1398" spans="1:10" x14ac:dyDescent="0.25">
      <c r="D1398" s="357"/>
      <c r="E1398" s="357"/>
    </row>
  </sheetData>
  <autoFilter ref="A1:M1177" xr:uid="{00000000-0009-0000-0000-00000B000000}"/>
  <mergeCells count="513">
    <mergeCell ref="A1136:A1145"/>
    <mergeCell ref="B1136:B1145"/>
    <mergeCell ref="A1146:A1155"/>
    <mergeCell ref="B1146:B1155"/>
    <mergeCell ref="A1156:A1165"/>
    <mergeCell ref="B1156:B1165"/>
    <mergeCell ref="A1166:A1175"/>
    <mergeCell ref="B1166:B1175"/>
    <mergeCell ref="A1121:B1121"/>
    <mergeCell ref="E1121:G1121"/>
    <mergeCell ref="H1121:J1121"/>
    <mergeCell ref="A1122:B1122"/>
    <mergeCell ref="C1122:C1125"/>
    <mergeCell ref="A1123:A1125"/>
    <mergeCell ref="B1123:B1125"/>
    <mergeCell ref="A1126:A1135"/>
    <mergeCell ref="B1126:B1135"/>
    <mergeCell ref="C1116:J1116"/>
    <mergeCell ref="A1117:B1117"/>
    <mergeCell ref="C1117:J1117"/>
    <mergeCell ref="A1118:B1118"/>
    <mergeCell ref="C1118:J1118"/>
    <mergeCell ref="A1119:B1119"/>
    <mergeCell ref="C1119:J1119"/>
    <mergeCell ref="A1120:B1120"/>
    <mergeCell ref="C1120:J1120"/>
    <mergeCell ref="A1074:A1083"/>
    <mergeCell ref="B1074:B1083"/>
    <mergeCell ref="A1084:A1093"/>
    <mergeCell ref="B1084:B1093"/>
    <mergeCell ref="A1094:A1103"/>
    <mergeCell ref="B1094:B1103"/>
    <mergeCell ref="A1104:A1113"/>
    <mergeCell ref="B1104:B1113"/>
    <mergeCell ref="A1116:B1116"/>
    <mergeCell ref="A1059:B1059"/>
    <mergeCell ref="E1059:G1059"/>
    <mergeCell ref="H1059:J1059"/>
    <mergeCell ref="A1060:B1060"/>
    <mergeCell ref="C1060:C1063"/>
    <mergeCell ref="A1061:A1063"/>
    <mergeCell ref="B1061:B1063"/>
    <mergeCell ref="A1064:A1073"/>
    <mergeCell ref="B1064:B1073"/>
    <mergeCell ref="C1054:J1054"/>
    <mergeCell ref="A1055:B1055"/>
    <mergeCell ref="C1055:J1055"/>
    <mergeCell ref="A1056:B1056"/>
    <mergeCell ref="C1056:J1056"/>
    <mergeCell ref="A1057:B1057"/>
    <mergeCell ref="C1057:J1057"/>
    <mergeCell ref="A1058:B1058"/>
    <mergeCell ref="C1058:J1058"/>
    <mergeCell ref="A1012:A1021"/>
    <mergeCell ref="B1012:B1021"/>
    <mergeCell ref="A1022:A1031"/>
    <mergeCell ref="B1022:B1031"/>
    <mergeCell ref="A1032:A1041"/>
    <mergeCell ref="B1032:B1041"/>
    <mergeCell ref="A1042:A1051"/>
    <mergeCell ref="B1042:B1051"/>
    <mergeCell ref="A1054:B1054"/>
    <mergeCell ref="A997:B997"/>
    <mergeCell ref="E997:G997"/>
    <mergeCell ref="H997:J997"/>
    <mergeCell ref="A998:B998"/>
    <mergeCell ref="C998:C1001"/>
    <mergeCell ref="A999:A1001"/>
    <mergeCell ref="B999:B1001"/>
    <mergeCell ref="A1002:A1011"/>
    <mergeCell ref="B1002:B1011"/>
    <mergeCell ref="C992:J992"/>
    <mergeCell ref="A993:B993"/>
    <mergeCell ref="C993:J993"/>
    <mergeCell ref="A994:B994"/>
    <mergeCell ref="C994:J994"/>
    <mergeCell ref="A995:B995"/>
    <mergeCell ref="C995:J995"/>
    <mergeCell ref="A996:B996"/>
    <mergeCell ref="C996:J996"/>
    <mergeCell ref="A950:A959"/>
    <mergeCell ref="B950:B959"/>
    <mergeCell ref="A960:A969"/>
    <mergeCell ref="B960:B969"/>
    <mergeCell ref="A970:A979"/>
    <mergeCell ref="B970:B979"/>
    <mergeCell ref="A980:A989"/>
    <mergeCell ref="B980:B989"/>
    <mergeCell ref="A992:B992"/>
    <mergeCell ref="A935:B935"/>
    <mergeCell ref="E935:G935"/>
    <mergeCell ref="H935:J935"/>
    <mergeCell ref="A936:B936"/>
    <mergeCell ref="C936:C939"/>
    <mergeCell ref="A937:A939"/>
    <mergeCell ref="B937:B939"/>
    <mergeCell ref="A940:A949"/>
    <mergeCell ref="B940:B949"/>
    <mergeCell ref="C930:J930"/>
    <mergeCell ref="A931:B931"/>
    <mergeCell ref="C931:J931"/>
    <mergeCell ref="A932:B932"/>
    <mergeCell ref="C932:J932"/>
    <mergeCell ref="A933:B933"/>
    <mergeCell ref="C933:J933"/>
    <mergeCell ref="A934:B934"/>
    <mergeCell ref="C934:J934"/>
    <mergeCell ref="A888:A897"/>
    <mergeCell ref="B888:B897"/>
    <mergeCell ref="A898:A907"/>
    <mergeCell ref="B898:B907"/>
    <mergeCell ref="A908:A917"/>
    <mergeCell ref="B908:B917"/>
    <mergeCell ref="A918:A927"/>
    <mergeCell ref="B918:B927"/>
    <mergeCell ref="A930:B930"/>
    <mergeCell ref="A873:B873"/>
    <mergeCell ref="E873:G873"/>
    <mergeCell ref="H873:J873"/>
    <mergeCell ref="A874:B874"/>
    <mergeCell ref="C874:C877"/>
    <mergeCell ref="A875:A877"/>
    <mergeCell ref="B875:B877"/>
    <mergeCell ref="A878:A887"/>
    <mergeCell ref="B878:B887"/>
    <mergeCell ref="C868:J868"/>
    <mergeCell ref="A869:B869"/>
    <mergeCell ref="C869:J869"/>
    <mergeCell ref="A870:B870"/>
    <mergeCell ref="C870:J870"/>
    <mergeCell ref="A871:B871"/>
    <mergeCell ref="C871:J871"/>
    <mergeCell ref="A872:B872"/>
    <mergeCell ref="C872:J872"/>
    <mergeCell ref="A826:A835"/>
    <mergeCell ref="B826:B835"/>
    <mergeCell ref="A836:A845"/>
    <mergeCell ref="B836:B845"/>
    <mergeCell ref="A846:A855"/>
    <mergeCell ref="B846:B855"/>
    <mergeCell ref="A856:A865"/>
    <mergeCell ref="B856:B865"/>
    <mergeCell ref="A868:B868"/>
    <mergeCell ref="A811:B811"/>
    <mergeCell ref="E811:G811"/>
    <mergeCell ref="H811:J811"/>
    <mergeCell ref="A812:B812"/>
    <mergeCell ref="C812:C815"/>
    <mergeCell ref="A813:A815"/>
    <mergeCell ref="B813:B815"/>
    <mergeCell ref="A816:A825"/>
    <mergeCell ref="B816:B825"/>
    <mergeCell ref="C806:J806"/>
    <mergeCell ref="A807:B807"/>
    <mergeCell ref="C807:J807"/>
    <mergeCell ref="A808:B808"/>
    <mergeCell ref="C808:J808"/>
    <mergeCell ref="A809:B809"/>
    <mergeCell ref="C809:J809"/>
    <mergeCell ref="A810:B810"/>
    <mergeCell ref="C810:J810"/>
    <mergeCell ref="A764:A773"/>
    <mergeCell ref="B764:B773"/>
    <mergeCell ref="A774:A783"/>
    <mergeCell ref="B774:B783"/>
    <mergeCell ref="A784:A793"/>
    <mergeCell ref="B784:B793"/>
    <mergeCell ref="A794:A803"/>
    <mergeCell ref="B794:B803"/>
    <mergeCell ref="A806:B806"/>
    <mergeCell ref="A749:B749"/>
    <mergeCell ref="E749:G749"/>
    <mergeCell ref="H749:J749"/>
    <mergeCell ref="A750:B750"/>
    <mergeCell ref="C750:C753"/>
    <mergeCell ref="A751:A753"/>
    <mergeCell ref="B751:B753"/>
    <mergeCell ref="A754:A763"/>
    <mergeCell ref="B754:B763"/>
    <mergeCell ref="C744:J744"/>
    <mergeCell ref="A745:B745"/>
    <mergeCell ref="C745:J745"/>
    <mergeCell ref="A746:B746"/>
    <mergeCell ref="C746:J746"/>
    <mergeCell ref="A747:B747"/>
    <mergeCell ref="C747:J747"/>
    <mergeCell ref="A748:B748"/>
    <mergeCell ref="C748:J748"/>
    <mergeCell ref="A702:A711"/>
    <mergeCell ref="B702:B711"/>
    <mergeCell ref="A712:A721"/>
    <mergeCell ref="B712:B721"/>
    <mergeCell ref="A722:A731"/>
    <mergeCell ref="B722:B731"/>
    <mergeCell ref="A732:A741"/>
    <mergeCell ref="B732:B741"/>
    <mergeCell ref="A744:B744"/>
    <mergeCell ref="A687:B687"/>
    <mergeCell ref="E687:G687"/>
    <mergeCell ref="H687:J687"/>
    <mergeCell ref="A688:B688"/>
    <mergeCell ref="C688:C691"/>
    <mergeCell ref="A689:A691"/>
    <mergeCell ref="B689:B691"/>
    <mergeCell ref="A692:A701"/>
    <mergeCell ref="B692:B701"/>
    <mergeCell ref="C682:J682"/>
    <mergeCell ref="A683:B683"/>
    <mergeCell ref="C683:J683"/>
    <mergeCell ref="A684:B684"/>
    <mergeCell ref="C684:J684"/>
    <mergeCell ref="A685:B685"/>
    <mergeCell ref="C685:J685"/>
    <mergeCell ref="A686:B686"/>
    <mergeCell ref="C686:J686"/>
    <mergeCell ref="A640:A649"/>
    <mergeCell ref="B640:B649"/>
    <mergeCell ref="A650:A659"/>
    <mergeCell ref="B650:B659"/>
    <mergeCell ref="A660:A669"/>
    <mergeCell ref="B660:B669"/>
    <mergeCell ref="A670:A679"/>
    <mergeCell ref="B670:B679"/>
    <mergeCell ref="A682:B682"/>
    <mergeCell ref="A625:B625"/>
    <mergeCell ref="E625:G625"/>
    <mergeCell ref="H625:J625"/>
    <mergeCell ref="A626:B626"/>
    <mergeCell ref="C626:C629"/>
    <mergeCell ref="A627:A629"/>
    <mergeCell ref="B627:B629"/>
    <mergeCell ref="A630:A639"/>
    <mergeCell ref="B630:B639"/>
    <mergeCell ref="C620:J620"/>
    <mergeCell ref="A621:B621"/>
    <mergeCell ref="C621:J621"/>
    <mergeCell ref="A622:B622"/>
    <mergeCell ref="C622:J622"/>
    <mergeCell ref="A623:B623"/>
    <mergeCell ref="C623:J623"/>
    <mergeCell ref="A624:B624"/>
    <mergeCell ref="C624:J624"/>
    <mergeCell ref="A578:A587"/>
    <mergeCell ref="B578:B587"/>
    <mergeCell ref="A588:A597"/>
    <mergeCell ref="B588:B597"/>
    <mergeCell ref="A598:A607"/>
    <mergeCell ref="B598:B607"/>
    <mergeCell ref="A608:A617"/>
    <mergeCell ref="B608:B617"/>
    <mergeCell ref="A620:B620"/>
    <mergeCell ref="A563:B563"/>
    <mergeCell ref="E563:G563"/>
    <mergeCell ref="H563:J563"/>
    <mergeCell ref="A564:B564"/>
    <mergeCell ref="C564:C567"/>
    <mergeCell ref="A565:A567"/>
    <mergeCell ref="B565:B567"/>
    <mergeCell ref="A568:A577"/>
    <mergeCell ref="B568:B577"/>
    <mergeCell ref="C558:J558"/>
    <mergeCell ref="A559:B559"/>
    <mergeCell ref="C559:J559"/>
    <mergeCell ref="A560:B560"/>
    <mergeCell ref="C560:J560"/>
    <mergeCell ref="A561:B561"/>
    <mergeCell ref="C561:J561"/>
    <mergeCell ref="A562:B562"/>
    <mergeCell ref="C562:J562"/>
    <mergeCell ref="A516:A525"/>
    <mergeCell ref="B516:B525"/>
    <mergeCell ref="A526:A535"/>
    <mergeCell ref="B526:B535"/>
    <mergeCell ref="A536:A545"/>
    <mergeCell ref="B536:B545"/>
    <mergeCell ref="A546:A555"/>
    <mergeCell ref="B546:B555"/>
    <mergeCell ref="A558:B558"/>
    <mergeCell ref="A501:B501"/>
    <mergeCell ref="E501:G501"/>
    <mergeCell ref="H501:J501"/>
    <mergeCell ref="A502:B502"/>
    <mergeCell ref="C502:C505"/>
    <mergeCell ref="A503:A505"/>
    <mergeCell ref="B503:B505"/>
    <mergeCell ref="A506:A515"/>
    <mergeCell ref="B506:B515"/>
    <mergeCell ref="C496:J496"/>
    <mergeCell ref="A497:B497"/>
    <mergeCell ref="C497:J497"/>
    <mergeCell ref="A498:B498"/>
    <mergeCell ref="C498:J498"/>
    <mergeCell ref="A499:B499"/>
    <mergeCell ref="C499:J499"/>
    <mergeCell ref="A500:B500"/>
    <mergeCell ref="C500:J500"/>
    <mergeCell ref="A454:A463"/>
    <mergeCell ref="B454:B463"/>
    <mergeCell ref="A464:A473"/>
    <mergeCell ref="B464:B473"/>
    <mergeCell ref="A474:A483"/>
    <mergeCell ref="B474:B483"/>
    <mergeCell ref="A484:A493"/>
    <mergeCell ref="B484:B493"/>
    <mergeCell ref="A496:B496"/>
    <mergeCell ref="A439:B439"/>
    <mergeCell ref="E439:G439"/>
    <mergeCell ref="H439:J439"/>
    <mergeCell ref="A440:B440"/>
    <mergeCell ref="C440:C443"/>
    <mergeCell ref="A441:A443"/>
    <mergeCell ref="B441:B443"/>
    <mergeCell ref="A444:A453"/>
    <mergeCell ref="B444:B453"/>
    <mergeCell ref="C434:J434"/>
    <mergeCell ref="A435:B435"/>
    <mergeCell ref="C435:J435"/>
    <mergeCell ref="A436:B436"/>
    <mergeCell ref="C436:J436"/>
    <mergeCell ref="A437:B437"/>
    <mergeCell ref="C437:J437"/>
    <mergeCell ref="A438:B438"/>
    <mergeCell ref="C438:J438"/>
    <mergeCell ref="A392:A401"/>
    <mergeCell ref="B392:B401"/>
    <mergeCell ref="A402:A411"/>
    <mergeCell ref="B402:B411"/>
    <mergeCell ref="A412:A421"/>
    <mergeCell ref="B412:B421"/>
    <mergeCell ref="A422:A431"/>
    <mergeCell ref="B422:B431"/>
    <mergeCell ref="A434:B434"/>
    <mergeCell ref="A377:B377"/>
    <mergeCell ref="E377:G377"/>
    <mergeCell ref="H377:J377"/>
    <mergeCell ref="A378:B378"/>
    <mergeCell ref="C378:C381"/>
    <mergeCell ref="A379:A381"/>
    <mergeCell ref="B379:B381"/>
    <mergeCell ref="A382:A391"/>
    <mergeCell ref="B382:B391"/>
    <mergeCell ref="C372:J372"/>
    <mergeCell ref="A373:B373"/>
    <mergeCell ref="C373:J373"/>
    <mergeCell ref="A374:B374"/>
    <mergeCell ref="C374:J374"/>
    <mergeCell ref="A375:B375"/>
    <mergeCell ref="C375:J375"/>
    <mergeCell ref="A376:B376"/>
    <mergeCell ref="C376:J376"/>
    <mergeCell ref="A330:A339"/>
    <mergeCell ref="B330:B339"/>
    <mergeCell ref="A340:A349"/>
    <mergeCell ref="B340:B349"/>
    <mergeCell ref="A350:A359"/>
    <mergeCell ref="B350:B359"/>
    <mergeCell ref="A360:A369"/>
    <mergeCell ref="B360:B369"/>
    <mergeCell ref="A372:B372"/>
    <mergeCell ref="A315:B315"/>
    <mergeCell ref="E315:G315"/>
    <mergeCell ref="H315:J315"/>
    <mergeCell ref="A316:B316"/>
    <mergeCell ref="C316:C319"/>
    <mergeCell ref="A317:A319"/>
    <mergeCell ref="B317:B319"/>
    <mergeCell ref="A320:A329"/>
    <mergeCell ref="B320:B329"/>
    <mergeCell ref="C310:J310"/>
    <mergeCell ref="A311:B311"/>
    <mergeCell ref="C311:J311"/>
    <mergeCell ref="A312:B312"/>
    <mergeCell ref="C312:J312"/>
    <mergeCell ref="A313:B313"/>
    <mergeCell ref="C313:J313"/>
    <mergeCell ref="A314:B314"/>
    <mergeCell ref="C314:J314"/>
    <mergeCell ref="A268:A277"/>
    <mergeCell ref="B268:B277"/>
    <mergeCell ref="A278:A287"/>
    <mergeCell ref="B278:B287"/>
    <mergeCell ref="A288:A297"/>
    <mergeCell ref="B288:B297"/>
    <mergeCell ref="A298:A307"/>
    <mergeCell ref="B298:B307"/>
    <mergeCell ref="A310:B310"/>
    <mergeCell ref="A253:B253"/>
    <mergeCell ref="E253:G253"/>
    <mergeCell ref="H253:J253"/>
    <mergeCell ref="A254:B254"/>
    <mergeCell ref="C254:C257"/>
    <mergeCell ref="A255:A257"/>
    <mergeCell ref="B255:B257"/>
    <mergeCell ref="A258:A267"/>
    <mergeCell ref="B258:B267"/>
    <mergeCell ref="C248:J248"/>
    <mergeCell ref="A249:B249"/>
    <mergeCell ref="C249:J249"/>
    <mergeCell ref="A250:B250"/>
    <mergeCell ref="C250:J250"/>
    <mergeCell ref="A251:B251"/>
    <mergeCell ref="C251:J251"/>
    <mergeCell ref="A252:B252"/>
    <mergeCell ref="C252:J252"/>
    <mergeCell ref="A206:A215"/>
    <mergeCell ref="B206:B215"/>
    <mergeCell ref="A216:A225"/>
    <mergeCell ref="B216:B225"/>
    <mergeCell ref="A226:A235"/>
    <mergeCell ref="B226:B235"/>
    <mergeCell ref="A236:A245"/>
    <mergeCell ref="B236:B245"/>
    <mergeCell ref="A248:B248"/>
    <mergeCell ref="A191:B191"/>
    <mergeCell ref="E191:G191"/>
    <mergeCell ref="H191:J191"/>
    <mergeCell ref="A192:B192"/>
    <mergeCell ref="C192:C195"/>
    <mergeCell ref="A193:A195"/>
    <mergeCell ref="B193:B195"/>
    <mergeCell ref="A196:A205"/>
    <mergeCell ref="B196:B205"/>
    <mergeCell ref="C186:J186"/>
    <mergeCell ref="A187:B187"/>
    <mergeCell ref="C187:J187"/>
    <mergeCell ref="A188:B188"/>
    <mergeCell ref="C188:J188"/>
    <mergeCell ref="A189:B189"/>
    <mergeCell ref="C189:J189"/>
    <mergeCell ref="A190:B190"/>
    <mergeCell ref="C190:J190"/>
    <mergeCell ref="A145:A154"/>
    <mergeCell ref="B145:B154"/>
    <mergeCell ref="A155:A164"/>
    <mergeCell ref="B155:B164"/>
    <mergeCell ref="A165:A174"/>
    <mergeCell ref="B165:B174"/>
    <mergeCell ref="A175:A184"/>
    <mergeCell ref="B175:B184"/>
    <mergeCell ref="A186:B186"/>
    <mergeCell ref="A130:B130"/>
    <mergeCell ref="E130:G130"/>
    <mergeCell ref="H130:J130"/>
    <mergeCell ref="A131:B131"/>
    <mergeCell ref="C131:C134"/>
    <mergeCell ref="A132:A134"/>
    <mergeCell ref="B132:B134"/>
    <mergeCell ref="A135:A144"/>
    <mergeCell ref="B135:B144"/>
    <mergeCell ref="C125:J125"/>
    <mergeCell ref="A126:B126"/>
    <mergeCell ref="C126:J126"/>
    <mergeCell ref="A127:B127"/>
    <mergeCell ref="C127:J127"/>
    <mergeCell ref="A128:B128"/>
    <mergeCell ref="C128:J128"/>
    <mergeCell ref="A129:B129"/>
    <mergeCell ref="C129:J129"/>
    <mergeCell ref="A83:A92"/>
    <mergeCell ref="B83:B92"/>
    <mergeCell ref="A93:A102"/>
    <mergeCell ref="B93:B102"/>
    <mergeCell ref="A103:A112"/>
    <mergeCell ref="B103:B112"/>
    <mergeCell ref="A113:A122"/>
    <mergeCell ref="B113:B122"/>
    <mergeCell ref="A125:B125"/>
    <mergeCell ref="A68:B68"/>
    <mergeCell ref="E68:G68"/>
    <mergeCell ref="H68:J68"/>
    <mergeCell ref="A69:B69"/>
    <mergeCell ref="C69:C72"/>
    <mergeCell ref="A70:A72"/>
    <mergeCell ref="B70:B72"/>
    <mergeCell ref="A73:A82"/>
    <mergeCell ref="B73:B82"/>
    <mergeCell ref="C63:J63"/>
    <mergeCell ref="A64:B64"/>
    <mergeCell ref="C64:J64"/>
    <mergeCell ref="A65:B65"/>
    <mergeCell ref="C65:J65"/>
    <mergeCell ref="A66:B66"/>
    <mergeCell ref="C66:J66"/>
    <mergeCell ref="A67:B67"/>
    <mergeCell ref="C67:J67"/>
    <mergeCell ref="A21:A30"/>
    <mergeCell ref="B21:B30"/>
    <mergeCell ref="A31:A40"/>
    <mergeCell ref="B31:B40"/>
    <mergeCell ref="A41:A50"/>
    <mergeCell ref="B41:B50"/>
    <mergeCell ref="A51:A60"/>
    <mergeCell ref="B51:B60"/>
    <mergeCell ref="A63:B63"/>
    <mergeCell ref="A6:B6"/>
    <mergeCell ref="E6:G6"/>
    <mergeCell ref="H6:J6"/>
    <mergeCell ref="A7:B7"/>
    <mergeCell ref="C7:C10"/>
    <mergeCell ref="A8:A10"/>
    <mergeCell ref="B8:B10"/>
    <mergeCell ref="A11:A20"/>
    <mergeCell ref="B11:B20"/>
    <mergeCell ref="A1:B1"/>
    <mergeCell ref="C1:J1"/>
    <mergeCell ref="A2:B2"/>
    <mergeCell ref="C2:J2"/>
    <mergeCell ref="A3:B3"/>
    <mergeCell ref="C3:J3"/>
    <mergeCell ref="A4:B4"/>
    <mergeCell ref="C4:J4"/>
    <mergeCell ref="A5:B5"/>
    <mergeCell ref="C5:J5"/>
  </mergeCells>
  <pageMargins left="0.7" right="0.7" top="0.75" bottom="0.75" header="0.511811023622047" footer="0.511811023622047"/>
  <pageSetup orientation="portrait" horizontalDpi="300" verticalDpi="30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rgb="FFD7E4BD"/>
  </sheetPr>
  <dimension ref="A1:AMJ750"/>
  <sheetViews>
    <sheetView topLeftCell="A726" zoomScaleNormal="100" workbookViewId="0">
      <selection activeCell="I745" sqref="I745"/>
    </sheetView>
  </sheetViews>
  <sheetFormatPr baseColWidth="10" defaultColWidth="9.08984375" defaultRowHeight="12.5" x14ac:dyDescent="0.25"/>
  <cols>
    <col min="1" max="2" width="16.6328125" style="21" customWidth="1"/>
    <col min="3" max="3" width="16.6328125" style="360" customWidth="1"/>
    <col min="4" max="4" width="16.6328125" style="21" customWidth="1"/>
    <col min="5" max="5" width="19.6328125" style="21" customWidth="1"/>
    <col min="6" max="6" width="21" style="21" customWidth="1"/>
    <col min="7" max="7" width="16.6328125" style="21" customWidth="1"/>
    <col min="8" max="9" width="23.6328125" style="21" customWidth="1"/>
    <col min="10" max="1024" width="9.08984375" style="21"/>
  </cols>
  <sheetData>
    <row r="1" spans="1:13" x14ac:dyDescent="0.25">
      <c r="A1" s="13" t="s">
        <v>23</v>
      </c>
      <c r="B1" s="13"/>
      <c r="C1" s="791">
        <f>Presentación!$C$3</f>
        <v>1990</v>
      </c>
      <c r="D1" s="791"/>
      <c r="E1" s="791"/>
      <c r="F1" s="791"/>
      <c r="G1" s="791"/>
      <c r="H1" s="791"/>
      <c r="I1" s="791"/>
    </row>
    <row r="2" spans="1:13" ht="11.25" customHeight="1" x14ac:dyDescent="0.25">
      <c r="A2" s="702" t="s">
        <v>24</v>
      </c>
      <c r="B2" s="702"/>
      <c r="C2" s="792" t="s">
        <v>25</v>
      </c>
      <c r="D2" s="792"/>
      <c r="E2" s="792"/>
      <c r="F2" s="792"/>
      <c r="G2" s="792"/>
      <c r="H2" s="792"/>
      <c r="I2" s="792"/>
      <c r="J2" s="361"/>
      <c r="L2" s="21">
        <v>100</v>
      </c>
      <c r="M2" s="21">
        <v>1</v>
      </c>
    </row>
    <row r="3" spans="1:13" ht="11.25" customHeight="1" x14ac:dyDescent="0.25">
      <c r="A3" s="702" t="s">
        <v>187</v>
      </c>
      <c r="B3" s="702"/>
      <c r="C3" s="690" t="s">
        <v>26</v>
      </c>
      <c r="D3" s="690"/>
      <c r="E3" s="690"/>
      <c r="F3" s="690"/>
      <c r="G3" s="690"/>
      <c r="H3" s="690"/>
      <c r="I3" s="690"/>
      <c r="M3" s="21">
        <v>2</v>
      </c>
    </row>
    <row r="4" spans="1:13" ht="13.5" customHeight="1" x14ac:dyDescent="0.25">
      <c r="A4" s="793" t="s">
        <v>27</v>
      </c>
      <c r="B4" s="793"/>
      <c r="C4" s="690" t="s">
        <v>218</v>
      </c>
      <c r="D4" s="690"/>
      <c r="E4" s="690"/>
      <c r="F4" s="690"/>
      <c r="G4" s="690"/>
      <c r="H4" s="690"/>
      <c r="I4" s="690"/>
      <c r="M4" s="21">
        <v>3</v>
      </c>
    </row>
    <row r="5" spans="1:13" ht="11.25" customHeight="1" x14ac:dyDescent="0.25">
      <c r="A5" s="793" t="s">
        <v>190</v>
      </c>
      <c r="B5" s="793"/>
      <c r="C5" s="690" t="s">
        <v>191</v>
      </c>
      <c r="D5" s="690"/>
      <c r="E5" s="690"/>
      <c r="F5" s="690"/>
      <c r="G5" s="690"/>
      <c r="H5" s="690"/>
      <c r="I5" s="690"/>
      <c r="M5" s="21">
        <v>4</v>
      </c>
    </row>
    <row r="6" spans="1:13" ht="11.25" customHeight="1" x14ac:dyDescent="0.25">
      <c r="A6" s="696" t="s">
        <v>33</v>
      </c>
      <c r="B6" s="696"/>
      <c r="C6" s="24"/>
      <c r="D6" s="8" t="s">
        <v>219</v>
      </c>
      <c r="E6" s="8"/>
      <c r="F6" s="8"/>
      <c r="G6" s="8"/>
      <c r="H6" s="8"/>
      <c r="I6" s="8"/>
      <c r="M6" s="21">
        <v>5</v>
      </c>
    </row>
    <row r="7" spans="1:13" ht="34.5" customHeight="1" x14ac:dyDescent="0.25">
      <c r="A7" s="7" t="s">
        <v>37</v>
      </c>
      <c r="B7" s="7"/>
      <c r="C7" s="794" t="s">
        <v>38</v>
      </c>
      <c r="D7" s="204" t="s">
        <v>220</v>
      </c>
      <c r="E7" s="25" t="s">
        <v>221</v>
      </c>
      <c r="F7" s="25" t="s">
        <v>222</v>
      </c>
      <c r="G7" s="110" t="s">
        <v>43</v>
      </c>
      <c r="H7" s="25" t="s">
        <v>223</v>
      </c>
      <c r="I7" s="25" t="s">
        <v>223</v>
      </c>
      <c r="L7" s="362"/>
      <c r="M7" s="362"/>
    </row>
    <row r="8" spans="1:13" ht="12.75" customHeight="1" x14ac:dyDescent="0.25">
      <c r="A8" s="6" t="s">
        <v>224</v>
      </c>
      <c r="B8" s="6" t="s">
        <v>47</v>
      </c>
      <c r="C8" s="794"/>
      <c r="D8" s="795" t="s">
        <v>48</v>
      </c>
      <c r="E8" s="7" t="s">
        <v>49</v>
      </c>
      <c r="F8" s="796" t="s">
        <v>49</v>
      </c>
      <c r="G8" s="110" t="s">
        <v>120</v>
      </c>
      <c r="H8" s="797" t="s">
        <v>52</v>
      </c>
      <c r="I8" s="7" t="s">
        <v>225</v>
      </c>
      <c r="L8" s="362"/>
      <c r="M8" s="362"/>
    </row>
    <row r="9" spans="1:13" ht="13.5" x14ac:dyDescent="0.25">
      <c r="A9" s="6"/>
      <c r="B9" s="6"/>
      <c r="C9" s="794"/>
      <c r="D9" s="795"/>
      <c r="E9" s="7"/>
      <c r="F9" s="796"/>
      <c r="G9" s="51" t="s">
        <v>123</v>
      </c>
      <c r="H9" s="797"/>
      <c r="I9" s="7"/>
      <c r="L9" s="362"/>
      <c r="M9" s="362"/>
    </row>
    <row r="10" spans="1:13" ht="12.75" customHeight="1" x14ac:dyDescent="0.25">
      <c r="A10" s="6"/>
      <c r="B10" s="6"/>
      <c r="C10" s="794"/>
      <c r="D10" s="795" t="s">
        <v>226</v>
      </c>
      <c r="E10" s="7"/>
      <c r="F10" s="796"/>
      <c r="G10" s="110" t="s">
        <v>126</v>
      </c>
      <c r="H10" s="797" t="s">
        <v>227</v>
      </c>
      <c r="I10" s="7" t="s">
        <v>228</v>
      </c>
      <c r="L10" s="362"/>
      <c r="M10" s="362"/>
    </row>
    <row r="11" spans="1:13" x14ac:dyDescent="0.25">
      <c r="A11" s="6"/>
      <c r="B11" s="6"/>
      <c r="C11" s="794"/>
      <c r="D11" s="795"/>
      <c r="E11" s="7"/>
      <c r="F11" s="796"/>
      <c r="G11" s="71" t="s">
        <v>130</v>
      </c>
      <c r="H11" s="797"/>
      <c r="I11" s="7"/>
    </row>
    <row r="12" spans="1:13" x14ac:dyDescent="0.25">
      <c r="A12" s="6"/>
      <c r="B12" s="6"/>
      <c r="C12" s="794"/>
      <c r="D12" s="26" t="s">
        <v>229</v>
      </c>
      <c r="E12" s="26" t="s">
        <v>230</v>
      </c>
      <c r="F12" s="26" t="s">
        <v>231</v>
      </c>
      <c r="G12" s="363" t="s">
        <v>65</v>
      </c>
      <c r="H12" s="26" t="s">
        <v>232</v>
      </c>
      <c r="I12" s="26" t="s">
        <v>232</v>
      </c>
    </row>
    <row r="13" spans="1:13" ht="12" customHeight="1" x14ac:dyDescent="0.25">
      <c r="A13" s="689" t="s">
        <v>310</v>
      </c>
      <c r="B13" s="689" t="s">
        <v>68</v>
      </c>
      <c r="C13" s="78" t="s">
        <v>214</v>
      </c>
      <c r="D13" s="364">
        <f>D133+D173+D213+D253+D293+D333+D373+D413+D453+D493+D533+D573+D613+D653+D693+D733</f>
        <v>0</v>
      </c>
      <c r="E13" s="365">
        <v>0</v>
      </c>
      <c r="F13" s="366" t="e">
        <f>(F133*D133+F173*D173+F213*D213+F253*D253+F293*D293+F333*D333+F373*D373+F413*D413+F453*D453+F493*D493+F533*D533+F573*D573+F613*D613+F653*D653+F693*D693+F733*D733)/D13</f>
        <v>#DIV/0!</v>
      </c>
      <c r="G13" s="367"/>
      <c r="H13" s="79" t="e">
        <f>(E13-F13)*D13*G13</f>
        <v>#DIV/0!</v>
      </c>
      <c r="I13" s="368"/>
      <c r="L13" s="21">
        <v>6</v>
      </c>
      <c r="M13" s="21">
        <f>$L2*100+L13+$M$2*100000</f>
        <v>110006</v>
      </c>
    </row>
    <row r="14" spans="1:13" x14ac:dyDescent="0.25">
      <c r="A14" s="689"/>
      <c r="B14" s="689"/>
      <c r="C14" s="80" t="s">
        <v>215</v>
      </c>
      <c r="D14" s="364">
        <f>D134+D174+D214+D254+D294+D334+D374+D414+D454+D494+D534+D574+D614+D654+D694+D734</f>
        <v>0</v>
      </c>
      <c r="E14" s="369"/>
      <c r="F14" s="366" t="e">
        <f>(F134*D134+F174*D174+F214*D214+F254*D254+F294*D294+F334*D334+F374*D374+F414*D414+F454*D454+F494*D494+F534*D534+F574*D574+F614*D614+F654*D654+F694*D694+F734*D734)/D14</f>
        <v>#DIV/0!</v>
      </c>
      <c r="G14" s="367"/>
      <c r="H14" s="79" t="e">
        <f>(E14-F14)*D14*G14</f>
        <v>#DIV/0!</v>
      </c>
      <c r="I14" s="368"/>
      <c r="L14" s="21">
        <v>7</v>
      </c>
      <c r="M14" s="21">
        <f>$L2*100+L14+$M$2*100000</f>
        <v>110007</v>
      </c>
    </row>
    <row r="15" spans="1:13" x14ac:dyDescent="0.25">
      <c r="A15" s="798" t="s">
        <v>292</v>
      </c>
      <c r="B15" s="798"/>
      <c r="C15" s="798"/>
      <c r="D15" s="370">
        <f>SUM(D13:D14)</f>
        <v>0</v>
      </c>
      <c r="E15" s="371"/>
      <c r="F15" s="372"/>
      <c r="G15" s="372"/>
      <c r="H15" s="92" t="e">
        <f>SUM(H13:H14)</f>
        <v>#DIV/0!</v>
      </c>
      <c r="I15" s="62">
        <f>SUM(I13:I14)</f>
        <v>0</v>
      </c>
    </row>
    <row r="16" spans="1:13" ht="11.25" customHeight="1" x14ac:dyDescent="0.25">
      <c r="A16" s="7" t="s">
        <v>313</v>
      </c>
      <c r="B16" s="7" t="s">
        <v>68</v>
      </c>
      <c r="C16" s="80" t="s">
        <v>214</v>
      </c>
      <c r="D16" s="364">
        <f>D136+D176+D216+D256+D296+D336+D376+D416+D456+D496+D536+D576+D616+D656+D696+D736</f>
        <v>0</v>
      </c>
      <c r="E16" s="369">
        <v>0</v>
      </c>
      <c r="F16" s="366" t="e">
        <f>(F136*D136+F176*D176+F216*D216+F256*D256+F296*D296+F336*D336+F376*D376+F416*D416+F456*D456+F496*D496+F536*D536+F576*D576+F616*D616+F656*D656+F696*D696+F736*D736)/D16</f>
        <v>#DIV/0!</v>
      </c>
      <c r="G16" s="373"/>
      <c r="H16" s="34" t="e">
        <f>(E16-F16)*D16*G16</f>
        <v>#DIV/0!</v>
      </c>
      <c r="I16" s="368"/>
      <c r="L16" s="21">
        <v>6</v>
      </c>
      <c r="M16" s="21">
        <f>$L2*100+L16+$M$3*100000</f>
        <v>210006</v>
      </c>
    </row>
    <row r="17" spans="1:13" x14ac:dyDescent="0.25">
      <c r="A17" s="7"/>
      <c r="B17" s="7"/>
      <c r="C17" s="80" t="s">
        <v>215</v>
      </c>
      <c r="D17" s="364">
        <f>D137+D177+D217+D257+D297+D337+D377+D417+D457+D497+D537+D577+D617+D657+D697+D737</f>
        <v>0</v>
      </c>
      <c r="E17" s="369"/>
      <c r="F17" s="366" t="e">
        <f>(F137*D137+F177*D177+F217*D217+F257*D257+F297*D297+F337*D337+F377*D377+F417*D417+F457*D457+F497*D497+F537*D537+F577*D577+F617*D617+F657*D657+F697*D697+F737*D737)/D17</f>
        <v>#DIV/0!</v>
      </c>
      <c r="G17" s="373"/>
      <c r="H17" s="34" t="e">
        <f>(E17-F17)*D17*G17</f>
        <v>#DIV/0!</v>
      </c>
      <c r="I17" s="368"/>
      <c r="L17" s="21">
        <v>7</v>
      </c>
      <c r="M17" s="21">
        <f>$L2*100+L17+$M$3*100000</f>
        <v>210007</v>
      </c>
    </row>
    <row r="18" spans="1:13" x14ac:dyDescent="0.25">
      <c r="A18" s="798" t="s">
        <v>292</v>
      </c>
      <c r="B18" s="798"/>
      <c r="C18" s="798"/>
      <c r="D18" s="370">
        <f>SUM(D16:D17)</f>
        <v>0</v>
      </c>
      <c r="E18" s="371"/>
      <c r="F18" s="372"/>
      <c r="G18" s="372"/>
      <c r="H18" s="92" t="e">
        <f>SUM(H16:H17)</f>
        <v>#DIV/0!</v>
      </c>
      <c r="I18" s="62">
        <f>SUM(I16:I17)</f>
        <v>0</v>
      </c>
    </row>
    <row r="19" spans="1:13" ht="11.25" customHeight="1" x14ac:dyDescent="0.25">
      <c r="A19" s="7" t="s">
        <v>314</v>
      </c>
      <c r="B19" s="7" t="s">
        <v>68</v>
      </c>
      <c r="C19" s="80" t="s">
        <v>214</v>
      </c>
      <c r="D19" s="364">
        <f>D139+D179+D219+D259+D299+D339+D379+D419+D459+D499+D539+D579+D619+D659+D699+D739</f>
        <v>0</v>
      </c>
      <c r="E19" s="369">
        <v>0</v>
      </c>
      <c r="F19" s="366"/>
      <c r="G19" s="373"/>
      <c r="H19" s="34">
        <f>(E19-F19)*D19*G19</f>
        <v>0</v>
      </c>
      <c r="I19" s="368"/>
      <c r="L19" s="21">
        <v>6</v>
      </c>
      <c r="M19" s="21">
        <f>$L2*100+L19+$M$4*100000</f>
        <v>310006</v>
      </c>
    </row>
    <row r="20" spans="1:13" x14ac:dyDescent="0.25">
      <c r="A20" s="7"/>
      <c r="B20" s="7"/>
      <c r="C20" s="80" t="s">
        <v>215</v>
      </c>
      <c r="D20" s="364">
        <f>D140+D180+D220+D260+D300+D340+D380+D420+D460+D500+D540+D580+D620+D660+D700+D740</f>
        <v>0</v>
      </c>
      <c r="E20" s="369"/>
      <c r="F20" s="366" t="e">
        <f>(F140*D140+F180*D180+F220*D220+F260*D260+F300*D300+F340*D340+F380*D380+F420*D420+F460*D460+F500*D500+F540*D540+F580*D580+F620*D620+F660*D660+F700*D700+F740*D740)/D20</f>
        <v>#DIV/0!</v>
      </c>
      <c r="G20" s="373"/>
      <c r="H20" s="34" t="e">
        <f>(E20-F20)*D20*G20</f>
        <v>#DIV/0!</v>
      </c>
      <c r="I20" s="368"/>
      <c r="L20" s="21">
        <v>7</v>
      </c>
      <c r="M20" s="21">
        <f>$L2*100+L20+$M$4*100000</f>
        <v>310007</v>
      </c>
    </row>
    <row r="21" spans="1:13" x14ac:dyDescent="0.25">
      <c r="A21" s="798" t="s">
        <v>292</v>
      </c>
      <c r="B21" s="798"/>
      <c r="C21" s="798"/>
      <c r="D21" s="370">
        <f>SUM(D19:D20)</f>
        <v>0</v>
      </c>
      <c r="E21" s="371"/>
      <c r="F21" s="372"/>
      <c r="G21" s="372"/>
      <c r="H21" s="92" t="e">
        <f>SUM(H19:H20)</f>
        <v>#DIV/0!</v>
      </c>
      <c r="I21" s="62">
        <f>SUM(I19:I20)</f>
        <v>0</v>
      </c>
    </row>
    <row r="22" spans="1:13" ht="11.25" customHeight="1" x14ac:dyDescent="0.25">
      <c r="A22" s="7" t="s">
        <v>315</v>
      </c>
      <c r="B22" s="7" t="s">
        <v>68</v>
      </c>
      <c r="C22" s="80" t="s">
        <v>214</v>
      </c>
      <c r="D22" s="364">
        <f>D142+D182+D222+D262+D302+D342+D382+D422+D462+D502+D542+D582+D622+D662+D702+D742</f>
        <v>0</v>
      </c>
      <c r="E22" s="369">
        <v>0</v>
      </c>
      <c r="F22" s="366"/>
      <c r="G22" s="373"/>
      <c r="H22" s="34">
        <f>(E22-F22)*D22*G22</f>
        <v>0</v>
      </c>
      <c r="I22" s="368"/>
      <c r="L22" s="21">
        <v>6</v>
      </c>
      <c r="M22" s="21">
        <f>$L2*100+L22+$M$5*100000</f>
        <v>410006</v>
      </c>
    </row>
    <row r="23" spans="1:13" x14ac:dyDescent="0.25">
      <c r="A23" s="7"/>
      <c r="B23" s="7"/>
      <c r="C23" s="80" t="s">
        <v>215</v>
      </c>
      <c r="D23" s="364">
        <f>D143+D183+D223+D263+D303+D343+D383+D423+D463+D503+D543+D583+D623+D663+D703+D743</f>
        <v>0</v>
      </c>
      <c r="E23" s="369"/>
      <c r="F23" s="366"/>
      <c r="G23" s="373"/>
      <c r="H23" s="34">
        <f>(E23-F23)*D23*G23</f>
        <v>0</v>
      </c>
      <c r="I23" s="368"/>
      <c r="L23" s="21">
        <v>7</v>
      </c>
      <c r="M23" s="21">
        <f>$L2*100+L23+$M$5*100000</f>
        <v>410007</v>
      </c>
    </row>
    <row r="24" spans="1:13" x14ac:dyDescent="0.25">
      <c r="A24" s="798" t="s">
        <v>292</v>
      </c>
      <c r="B24" s="798"/>
      <c r="C24" s="798"/>
      <c r="D24" s="370">
        <f>SUM(D22:D23)</f>
        <v>0</v>
      </c>
      <c r="E24" s="371"/>
      <c r="F24" s="372"/>
      <c r="G24" s="372"/>
      <c r="H24" s="92">
        <f>SUM(H22:H23)</f>
        <v>0</v>
      </c>
      <c r="I24" s="62">
        <f>SUM(I22:I23)</f>
        <v>0</v>
      </c>
    </row>
    <row r="25" spans="1:13" ht="11.25" customHeight="1" x14ac:dyDescent="0.25">
      <c r="A25" s="7" t="s">
        <v>316</v>
      </c>
      <c r="B25" s="7" t="s">
        <v>68</v>
      </c>
      <c r="C25" s="80" t="s">
        <v>214</v>
      </c>
      <c r="D25" s="364">
        <f>D145+D185+D225+D265+D305+D345+D385+D425+D465+D505+D545+D585+D625+D665+D705+D745</f>
        <v>0</v>
      </c>
      <c r="E25" s="369">
        <v>0</v>
      </c>
      <c r="F25" s="366"/>
      <c r="G25" s="373"/>
      <c r="H25" s="34">
        <f>(E25-F25)*D25*G25</f>
        <v>0</v>
      </c>
      <c r="I25" s="368"/>
      <c r="L25" s="21">
        <v>6</v>
      </c>
      <c r="M25" s="21">
        <f>$L2*100+L25+$M$6*100000</f>
        <v>510006</v>
      </c>
    </row>
    <row r="26" spans="1:13" x14ac:dyDescent="0.25">
      <c r="A26" s="7"/>
      <c r="B26" s="7"/>
      <c r="C26" s="80" t="s">
        <v>215</v>
      </c>
      <c r="D26" s="364">
        <f>D146+D186+D226+D266+D306+D346+D386+D426+D466+D506+D546+D586+D626+D666+D706+D746</f>
        <v>5.0289673148583298E-2</v>
      </c>
      <c r="E26" s="87"/>
      <c r="F26" s="366">
        <f>(F146*D146+F186*D186+F226*D226+F266*D266+F306*D306+F346*D346+F386*D386+F426*D426+F466*D466+F506*D506+F546*D546+F586*D586+F626*D626+F666*D666+F706*D706+F746*D746)/D26</f>
        <v>0</v>
      </c>
      <c r="G26" s="373"/>
      <c r="H26" s="34">
        <f>(E26-F26)*D26*G26</f>
        <v>0</v>
      </c>
      <c r="I26" s="368"/>
      <c r="L26" s="21">
        <v>7</v>
      </c>
      <c r="M26" s="21">
        <f>$L2*100+L26+$M$6*100000</f>
        <v>510007</v>
      </c>
    </row>
    <row r="27" spans="1:13" x14ac:dyDescent="0.25">
      <c r="A27" s="798" t="s">
        <v>292</v>
      </c>
      <c r="B27" s="798"/>
      <c r="C27" s="798"/>
      <c r="D27" s="370">
        <f>SUM(D25:D26)</f>
        <v>5.0289673148583298E-2</v>
      </c>
      <c r="E27" s="374"/>
      <c r="F27" s="374"/>
      <c r="G27" s="374"/>
      <c r="H27" s="92">
        <f>SUM(H25:H26)</f>
        <v>0</v>
      </c>
      <c r="I27" s="62">
        <f>SUM(I25:I26)</f>
        <v>0</v>
      </c>
    </row>
    <row r="28" spans="1:13" x14ac:dyDescent="0.25">
      <c r="A28" s="701" t="s">
        <v>91</v>
      </c>
      <c r="B28" s="701"/>
      <c r="C28" s="701"/>
      <c r="D28" s="375">
        <f>SUM(D27,D24,D21,D18,D15)</f>
        <v>5.0289673148583298E-2</v>
      </c>
      <c r="E28" s="93"/>
      <c r="F28" s="93"/>
      <c r="G28" s="93"/>
      <c r="H28" s="92" t="e">
        <f>H15+H18+H21+H24+H27</f>
        <v>#DIV/0!</v>
      </c>
      <c r="I28" s="62">
        <f>I15+I18+I21+I24+I27</f>
        <v>0</v>
      </c>
    </row>
    <row r="29" spans="1:13" x14ac:dyDescent="0.25">
      <c r="A29" s="21" t="s">
        <v>373</v>
      </c>
    </row>
    <row r="30" spans="1:13" x14ac:dyDescent="0.25">
      <c r="A30" s="21" t="s">
        <v>374</v>
      </c>
    </row>
    <row r="40" spans="1:9" x14ac:dyDescent="0.25">
      <c r="A40" s="13" t="s">
        <v>23</v>
      </c>
      <c r="B40" s="13"/>
      <c r="C40" s="791">
        <f>Presentación!C$3</f>
        <v>1990</v>
      </c>
      <c r="D40" s="791"/>
      <c r="E40" s="791"/>
      <c r="F40" s="791"/>
      <c r="G40" s="791"/>
      <c r="H40" s="791"/>
      <c r="I40" s="791"/>
    </row>
    <row r="41" spans="1:9" ht="11.25" customHeight="1" x14ac:dyDescent="0.25">
      <c r="A41" s="702" t="s">
        <v>24</v>
      </c>
      <c r="B41" s="702"/>
      <c r="C41" s="799" t="s">
        <v>92</v>
      </c>
      <c r="D41" s="799"/>
      <c r="E41" s="799"/>
      <c r="F41" s="799"/>
      <c r="G41" s="799"/>
      <c r="H41" s="799"/>
      <c r="I41" s="799"/>
    </row>
    <row r="42" spans="1:9" ht="11.25" customHeight="1" x14ac:dyDescent="0.25">
      <c r="A42" s="702" t="s">
        <v>187</v>
      </c>
      <c r="B42" s="702"/>
      <c r="C42" s="690" t="s">
        <v>26</v>
      </c>
      <c r="D42" s="690"/>
      <c r="E42" s="690"/>
      <c r="F42" s="690"/>
      <c r="G42" s="690"/>
      <c r="H42" s="690"/>
      <c r="I42" s="690"/>
    </row>
    <row r="43" spans="1:9" ht="13.5" customHeight="1" x14ac:dyDescent="0.25">
      <c r="A43" s="793" t="s">
        <v>27</v>
      </c>
      <c r="B43" s="793"/>
      <c r="C43" s="690" t="s">
        <v>218</v>
      </c>
      <c r="D43" s="690"/>
      <c r="E43" s="690"/>
      <c r="F43" s="690"/>
      <c r="G43" s="690"/>
      <c r="H43" s="690"/>
      <c r="I43" s="690"/>
    </row>
    <row r="44" spans="1:9" ht="11.25" customHeight="1" x14ac:dyDescent="0.25">
      <c r="A44" s="793" t="s">
        <v>190</v>
      </c>
      <c r="B44" s="793"/>
      <c r="C44" s="690" t="s">
        <v>191</v>
      </c>
      <c r="D44" s="690"/>
      <c r="E44" s="690"/>
      <c r="F44" s="690"/>
      <c r="G44" s="690"/>
      <c r="H44" s="690"/>
      <c r="I44" s="690"/>
    </row>
    <row r="45" spans="1:9" ht="11.25" customHeight="1" x14ac:dyDescent="0.25">
      <c r="A45" s="696" t="s">
        <v>33</v>
      </c>
      <c r="B45" s="696"/>
      <c r="C45" s="24"/>
      <c r="D45" s="8" t="s">
        <v>219</v>
      </c>
      <c r="E45" s="8"/>
      <c r="F45" s="8"/>
      <c r="G45" s="8"/>
      <c r="H45" s="8"/>
      <c r="I45" s="8"/>
    </row>
    <row r="46" spans="1:9" ht="34.5" customHeight="1" x14ac:dyDescent="0.25">
      <c r="A46" s="7" t="s">
        <v>37</v>
      </c>
      <c r="B46" s="7"/>
      <c r="C46" s="800" t="s">
        <v>38</v>
      </c>
      <c r="D46" s="204" t="s">
        <v>220</v>
      </c>
      <c r="E46" s="25" t="s">
        <v>221</v>
      </c>
      <c r="F46" s="25" t="s">
        <v>222</v>
      </c>
      <c r="G46" s="110" t="s">
        <v>43</v>
      </c>
      <c r="H46" s="25" t="s">
        <v>223</v>
      </c>
      <c r="I46" s="25" t="s">
        <v>223</v>
      </c>
    </row>
    <row r="47" spans="1:9" ht="12.75" customHeight="1" x14ac:dyDescent="0.25">
      <c r="A47" s="7" t="s">
        <v>224</v>
      </c>
      <c r="B47" s="7" t="s">
        <v>47</v>
      </c>
      <c r="C47" s="800"/>
      <c r="D47" s="795" t="s">
        <v>48</v>
      </c>
      <c r="E47" s="7" t="s">
        <v>49</v>
      </c>
      <c r="F47" s="796" t="s">
        <v>49</v>
      </c>
      <c r="G47" s="110" t="s">
        <v>120</v>
      </c>
      <c r="H47" s="797" t="s">
        <v>52</v>
      </c>
      <c r="I47" s="7" t="s">
        <v>225</v>
      </c>
    </row>
    <row r="48" spans="1:9" ht="13.5" x14ac:dyDescent="0.25">
      <c r="A48" s="7"/>
      <c r="B48" s="7"/>
      <c r="C48" s="800"/>
      <c r="D48" s="795"/>
      <c r="E48" s="7"/>
      <c r="F48" s="796"/>
      <c r="G48" s="51" t="s">
        <v>123</v>
      </c>
      <c r="H48" s="797"/>
      <c r="I48" s="7"/>
    </row>
    <row r="49" spans="1:9" ht="15" customHeight="1" x14ac:dyDescent="0.25">
      <c r="A49" s="7"/>
      <c r="B49" s="7"/>
      <c r="C49" s="800"/>
      <c r="D49" s="795" t="s">
        <v>226</v>
      </c>
      <c r="E49" s="7"/>
      <c r="F49" s="796"/>
      <c r="G49" s="110" t="s">
        <v>126</v>
      </c>
      <c r="H49" s="797" t="s">
        <v>227</v>
      </c>
      <c r="I49" s="7" t="s">
        <v>228</v>
      </c>
    </row>
    <row r="50" spans="1:9" x14ac:dyDescent="0.25">
      <c r="A50" s="7"/>
      <c r="B50" s="7"/>
      <c r="C50" s="800"/>
      <c r="D50" s="795"/>
      <c r="E50" s="7"/>
      <c r="F50" s="796"/>
      <c r="G50" s="71" t="s">
        <v>130</v>
      </c>
      <c r="H50" s="797"/>
      <c r="I50" s="7"/>
    </row>
    <row r="51" spans="1:9" x14ac:dyDescent="0.25">
      <c r="A51" s="7"/>
      <c r="B51" s="7"/>
      <c r="C51" s="800"/>
      <c r="D51" s="72" t="s">
        <v>229</v>
      </c>
      <c r="E51" s="72" t="s">
        <v>230</v>
      </c>
      <c r="F51" s="72" t="s">
        <v>231</v>
      </c>
      <c r="G51" s="376" t="s">
        <v>65</v>
      </c>
      <c r="H51" s="72" t="s">
        <v>232</v>
      </c>
      <c r="I51" s="72" t="s">
        <v>232</v>
      </c>
    </row>
    <row r="52" spans="1:9" ht="11.25" customHeight="1" x14ac:dyDescent="0.25">
      <c r="A52" s="689" t="s">
        <v>310</v>
      </c>
      <c r="B52" s="689" t="s">
        <v>68</v>
      </c>
      <c r="C52" s="78" t="s">
        <v>214</v>
      </c>
      <c r="D52" s="368">
        <f>D133+D173+D213+D253+D293+D333+D373+D413+D453+D493+D533+D573+D613+D653+D693+D733</f>
        <v>0</v>
      </c>
      <c r="E52" s="365"/>
      <c r="F52" s="366"/>
      <c r="G52" s="367"/>
      <c r="H52" s="368">
        <f>H133+H173+H213+H253+H293+H333+H373+H413+H453+H493+H533+H573+H613+H653+H693+H733</f>
        <v>0</v>
      </c>
      <c r="I52" s="368">
        <f>I133+I173+I213+I253+I293+I333+I373+I413+I453+I493+I533+I573+I613+I653+I693+I733</f>
        <v>0</v>
      </c>
    </row>
    <row r="53" spans="1:9" x14ac:dyDescent="0.25">
      <c r="A53" s="689"/>
      <c r="B53" s="689"/>
      <c r="C53" s="80" t="s">
        <v>215</v>
      </c>
      <c r="D53" s="368">
        <f>D134+D174+D214+D254+D294+D334+D374+D414+D454+D494+D534+D574+D614+D654+D694+D734</f>
        <v>0</v>
      </c>
      <c r="E53" s="369"/>
      <c r="F53" s="34"/>
      <c r="G53" s="34"/>
      <c r="H53" s="368">
        <f>H134+H174+H214+H254+H294+H334+H374+H414+H454+H494+H534+H574+H614+H654+H694+H734</f>
        <v>0</v>
      </c>
      <c r="I53" s="368">
        <f>I134+I174+I214+I254+I294+I334+I374+I414+I454+I494+I534+I574+I614+I654+I694+I734</f>
        <v>0</v>
      </c>
    </row>
    <row r="54" spans="1:9" x14ac:dyDescent="0.25">
      <c r="A54" s="798" t="s">
        <v>292</v>
      </c>
      <c r="B54" s="798"/>
      <c r="C54" s="798"/>
      <c r="D54" s="370">
        <f>SUM(D52:D53)</f>
        <v>0</v>
      </c>
      <c r="E54" s="371"/>
      <c r="F54" s="372"/>
      <c r="G54" s="372"/>
      <c r="H54" s="370">
        <f>SUM(H52:H53)</f>
        <v>0</v>
      </c>
      <c r="I54" s="370">
        <f>SUM(I52:I53)</f>
        <v>0</v>
      </c>
    </row>
    <row r="55" spans="1:9" ht="11.25" customHeight="1" x14ac:dyDescent="0.25">
      <c r="A55" s="7" t="s">
        <v>313</v>
      </c>
      <c r="B55" s="7" t="s">
        <v>68</v>
      </c>
      <c r="C55" s="80" t="s">
        <v>214</v>
      </c>
      <c r="D55" s="368">
        <f>D136+D176+D216+D256+D296+D336+D376+D416+D456+D496+D536+D576+D616+D656+D696+D736</f>
        <v>0</v>
      </c>
      <c r="E55" s="369"/>
      <c r="F55" s="136"/>
      <c r="G55" s="373"/>
      <c r="H55" s="368">
        <f>H136+H176+H216+H256+H296+H336+H376+H416+H456+H496+H536+H576+H616+H656+H696+H736</f>
        <v>0</v>
      </c>
      <c r="I55" s="368">
        <f>I136+I176+I216+I256+I296+I336+I376+I416+I456+I496+I536+I576+I616+I656+I696+I736</f>
        <v>0</v>
      </c>
    </row>
    <row r="56" spans="1:9" x14ac:dyDescent="0.25">
      <c r="A56" s="7"/>
      <c r="B56" s="7"/>
      <c r="C56" s="80" t="s">
        <v>215</v>
      </c>
      <c r="D56" s="368">
        <f>D137+D177+D217+D257+D297+D337+D377+D417+D457+D497+D537+D577+D617+D657+D697+D737</f>
        <v>0</v>
      </c>
      <c r="E56" s="369"/>
      <c r="F56" s="34"/>
      <c r="G56" s="34"/>
      <c r="H56" s="368">
        <f>H137+H177+H217+H257+H297+H337+H377+H417+H457+H497+H537+H577+H617+H657+H697+H737</f>
        <v>0</v>
      </c>
      <c r="I56" s="368">
        <f>I137+I177+I217+I257+I297+I337+I377+I417+I457+I497+I537+I577+I617+I657+I697+I737</f>
        <v>0</v>
      </c>
    </row>
    <row r="57" spans="1:9" x14ac:dyDescent="0.25">
      <c r="A57" s="798" t="s">
        <v>292</v>
      </c>
      <c r="B57" s="798"/>
      <c r="C57" s="798"/>
      <c r="D57" s="370">
        <f>SUM(D55:D56)</f>
        <v>0</v>
      </c>
      <c r="E57" s="371"/>
      <c r="F57" s="372"/>
      <c r="G57" s="372"/>
      <c r="H57" s="370">
        <f>SUM(H55:H56)</f>
        <v>0</v>
      </c>
      <c r="I57" s="370">
        <f>SUM(I55:I56)</f>
        <v>0</v>
      </c>
    </row>
    <row r="58" spans="1:9" ht="11.25" customHeight="1" x14ac:dyDescent="0.25">
      <c r="A58" s="7" t="s">
        <v>314</v>
      </c>
      <c r="B58" s="7" t="s">
        <v>68</v>
      </c>
      <c r="C58" s="80" t="s">
        <v>214</v>
      </c>
      <c r="D58" s="368">
        <f>D139+D179+D219+D259+D299+D339+D379+D419+D459+D499+D539+D579+D619+D659+D699+D739</f>
        <v>0</v>
      </c>
      <c r="E58" s="369"/>
      <c r="F58" s="136"/>
      <c r="G58" s="373"/>
      <c r="H58" s="368">
        <f>H139+H179+H219+H259+H299+H339+H379+H419+H459+H499+H539+H579+H619+H659+H699+H739</f>
        <v>0</v>
      </c>
      <c r="I58" s="368">
        <f>I139+I179+I219+I259+I299+I339+I379+I419+I459+I499+I539+I579+I619+I659+I699+I739</f>
        <v>0</v>
      </c>
    </row>
    <row r="59" spans="1:9" x14ac:dyDescent="0.25">
      <c r="A59" s="7"/>
      <c r="B59" s="7"/>
      <c r="C59" s="80" t="s">
        <v>215</v>
      </c>
      <c r="D59" s="368">
        <f>D140+D180+D220+D260+D300+D340+D380+D420+D460+D500+D540+D580+D620+D660+D700+D740</f>
        <v>0</v>
      </c>
      <c r="E59" s="369"/>
      <c r="F59" s="34"/>
      <c r="G59" s="34"/>
      <c r="H59" s="368">
        <f>H140+H180+H220+H260+H300+H340+H380+H420+H460+H500+H540+H580+H620+H660+H700+H740</f>
        <v>0</v>
      </c>
      <c r="I59" s="368">
        <f>I140+I180+I220+I260+I300+I340+I380+I420+I460+I500+I540+I580+I620+I660+I700+I740</f>
        <v>0</v>
      </c>
    </row>
    <row r="60" spans="1:9" x14ac:dyDescent="0.25">
      <c r="A60" s="798" t="s">
        <v>292</v>
      </c>
      <c r="B60" s="798"/>
      <c r="C60" s="798"/>
      <c r="D60" s="370">
        <f>SUM(D58:D59)</f>
        <v>0</v>
      </c>
      <c r="E60" s="371"/>
      <c r="F60" s="372"/>
      <c r="G60" s="372"/>
      <c r="H60" s="370">
        <f>SUM(H58:H59)</f>
        <v>0</v>
      </c>
      <c r="I60" s="370">
        <f>SUM(I58:I59)</f>
        <v>0</v>
      </c>
    </row>
    <row r="61" spans="1:9" ht="11.25" customHeight="1" x14ac:dyDescent="0.25">
      <c r="A61" s="7" t="s">
        <v>315</v>
      </c>
      <c r="B61" s="7" t="s">
        <v>68</v>
      </c>
      <c r="C61" s="80" t="s">
        <v>214</v>
      </c>
      <c r="D61" s="368">
        <f>D142+D182+D222+D262+D302+D342+D382+D422+D462+D502+D542+D582+D622+D662+D702+D742</f>
        <v>0</v>
      </c>
      <c r="E61" s="369"/>
      <c r="F61" s="136"/>
      <c r="G61" s="373"/>
      <c r="H61" s="368">
        <f>H142+H182+H222+H262+H302+H342+H382+H422+H462+H502+H542+H582+H622+H662+H702+H742</f>
        <v>0</v>
      </c>
      <c r="I61" s="368">
        <f>I142+I182+I222+I262+I302+I342+I382+I422+I462+I502+I542+I582+I622+I662+I702+I742</f>
        <v>0</v>
      </c>
    </row>
    <row r="62" spans="1:9" x14ac:dyDescent="0.25">
      <c r="A62" s="7"/>
      <c r="B62" s="7"/>
      <c r="C62" s="80" t="s">
        <v>215</v>
      </c>
      <c r="D62" s="368">
        <f>D143+D183+D223+D263+D303+D343+D383+D423+D463+D503+D543+D583+D623+D663+D703+D743</f>
        <v>0</v>
      </c>
      <c r="E62" s="369"/>
      <c r="F62" s="34"/>
      <c r="G62" s="34"/>
      <c r="H62" s="368">
        <f>H143+H183+H223+H263+H303+H343+H383+H423+H463+H503+H543+H583+H623+H663+H703+H743</f>
        <v>0</v>
      </c>
      <c r="I62" s="368">
        <f>I143+I183+I223+I263+I303+I343+I383+I423+I463+I503+I543+I583+I623+I663+I703+I743</f>
        <v>0</v>
      </c>
    </row>
    <row r="63" spans="1:9" x14ac:dyDescent="0.25">
      <c r="A63" s="798" t="s">
        <v>292</v>
      </c>
      <c r="B63" s="798"/>
      <c r="C63" s="798"/>
      <c r="D63" s="370">
        <f>SUM(D61:D62)</f>
        <v>0</v>
      </c>
      <c r="E63" s="371"/>
      <c r="F63" s="372"/>
      <c r="G63" s="372"/>
      <c r="H63" s="370">
        <f>SUM(H61:H62)</f>
        <v>0</v>
      </c>
      <c r="I63" s="370">
        <f>SUM(I61:I62)</f>
        <v>0</v>
      </c>
    </row>
    <row r="64" spans="1:9" ht="11.25" customHeight="1" x14ac:dyDescent="0.25">
      <c r="A64" s="7" t="s">
        <v>316</v>
      </c>
      <c r="B64" s="7" t="s">
        <v>68</v>
      </c>
      <c r="C64" s="80" t="s">
        <v>214</v>
      </c>
      <c r="D64" s="368">
        <f>D145+D185+D225+D265+D305+D345+D385+D425+D465+D505+D545+D585+D625+D665+D705+D745</f>
        <v>0</v>
      </c>
      <c r="E64" s="369"/>
      <c r="F64" s="136"/>
      <c r="G64" s="373"/>
      <c r="H64" s="368">
        <f>H145+H185+H225+H265+H305+H345+H385+H425+H465+H505+H545+H585+H625+H665+H705+H745</f>
        <v>0</v>
      </c>
      <c r="I64" s="368">
        <f>I145+I185+I225+I265+I305+I345+I385+I425+I465+I505+I545+I585+I625+I665+I705+I745</f>
        <v>0</v>
      </c>
    </row>
    <row r="65" spans="1:9" x14ac:dyDescent="0.25">
      <c r="A65" s="7"/>
      <c r="B65" s="7"/>
      <c r="C65" s="80" t="s">
        <v>215</v>
      </c>
      <c r="D65" s="368">
        <f>D146+D186+D226+D266+D306+D346+D386+D426+D466+D506+D546+D586+D626+D666+D706+D746</f>
        <v>5.0289673148583298E-2</v>
      </c>
      <c r="E65" s="87"/>
      <c r="F65" s="87"/>
      <c r="G65" s="87"/>
      <c r="H65" s="368">
        <f>H146+H186+H226+H266+H306+H346+H386+H426+H466+H506+H546+H586+H626+H666+H706+H746</f>
        <v>0</v>
      </c>
      <c r="I65" s="368">
        <f>I146+I186+I226+I266+I306+I346+I386+I426+I466+I506+I546+I586+I626+I666+I706+I746</f>
        <v>0</v>
      </c>
    </row>
    <row r="66" spans="1:9" x14ac:dyDescent="0.25">
      <c r="A66" s="798" t="s">
        <v>292</v>
      </c>
      <c r="B66" s="798"/>
      <c r="C66" s="798"/>
      <c r="D66" s="370">
        <f>SUM(D64:D65)</f>
        <v>5.0289673148583298E-2</v>
      </c>
      <c r="E66" s="374"/>
      <c r="F66" s="374"/>
      <c r="G66" s="374"/>
      <c r="H66" s="370">
        <f>SUM(H64:H65)</f>
        <v>0</v>
      </c>
      <c r="I66" s="370">
        <f>SUM(I64:I65)</f>
        <v>0</v>
      </c>
    </row>
    <row r="67" spans="1:9" x14ac:dyDescent="0.25">
      <c r="A67" s="701" t="s">
        <v>91</v>
      </c>
      <c r="B67" s="701"/>
      <c r="C67" s="701"/>
      <c r="D67" s="375">
        <f>D54+D57+D60+D63+D66</f>
        <v>5.0289673148583298E-2</v>
      </c>
      <c r="E67" s="93"/>
      <c r="F67" s="93"/>
      <c r="G67" s="93"/>
      <c r="H67" s="375">
        <f>H54+H57+H60+H63+H66</f>
        <v>0</v>
      </c>
      <c r="I67" s="375">
        <f>I54+I57+I60+I63+I66</f>
        <v>0</v>
      </c>
    </row>
    <row r="68" spans="1:9" x14ac:dyDescent="0.25">
      <c r="A68" s="21" t="s">
        <v>373</v>
      </c>
    </row>
    <row r="69" spans="1:9" x14ac:dyDescent="0.25">
      <c r="A69" s="21" t="s">
        <v>374</v>
      </c>
    </row>
    <row r="79" spans="1:9" x14ac:dyDescent="0.25">
      <c r="A79" s="13" t="s">
        <v>23</v>
      </c>
      <c r="B79" s="13"/>
      <c r="C79" s="791">
        <f>Presentación!C$3</f>
        <v>1990</v>
      </c>
      <c r="D79" s="791"/>
      <c r="E79" s="791"/>
      <c r="F79" s="791"/>
      <c r="G79" s="791"/>
      <c r="H79" s="791"/>
      <c r="I79" s="791"/>
    </row>
    <row r="80" spans="1:9" ht="11.25" customHeight="1" x14ac:dyDescent="0.25">
      <c r="A80" s="702" t="s">
        <v>24</v>
      </c>
      <c r="B80" s="702"/>
      <c r="C80" s="799" t="s">
        <v>93</v>
      </c>
      <c r="D80" s="799"/>
      <c r="E80" s="799"/>
      <c r="F80" s="799"/>
      <c r="G80" s="799"/>
      <c r="H80" s="799"/>
      <c r="I80" s="799"/>
    </row>
    <row r="81" spans="1:9" ht="11.25" customHeight="1" x14ac:dyDescent="0.25">
      <c r="A81" s="702" t="s">
        <v>187</v>
      </c>
      <c r="B81" s="702"/>
      <c r="C81" s="690" t="s">
        <v>26</v>
      </c>
      <c r="D81" s="690"/>
      <c r="E81" s="690"/>
      <c r="F81" s="690"/>
      <c r="G81" s="690"/>
      <c r="H81" s="690"/>
      <c r="I81" s="690"/>
    </row>
    <row r="82" spans="1:9" ht="13.5" customHeight="1" x14ac:dyDescent="0.25">
      <c r="A82" s="793" t="s">
        <v>27</v>
      </c>
      <c r="B82" s="793"/>
      <c r="C82" s="690" t="s">
        <v>218</v>
      </c>
      <c r="D82" s="690"/>
      <c r="E82" s="690"/>
      <c r="F82" s="690"/>
      <c r="G82" s="690"/>
      <c r="H82" s="690"/>
      <c r="I82" s="690"/>
    </row>
    <row r="83" spans="1:9" ht="11.25" customHeight="1" x14ac:dyDescent="0.25">
      <c r="A83" s="793" t="s">
        <v>190</v>
      </c>
      <c r="B83" s="793"/>
      <c r="C83" s="690" t="s">
        <v>191</v>
      </c>
      <c r="D83" s="690"/>
      <c r="E83" s="690"/>
      <c r="F83" s="690"/>
      <c r="G83" s="690"/>
      <c r="H83" s="690"/>
      <c r="I83" s="690"/>
    </row>
    <row r="84" spans="1:9" ht="11.25" customHeight="1" x14ac:dyDescent="0.25">
      <c r="A84" s="696" t="s">
        <v>33</v>
      </c>
      <c r="B84" s="696"/>
      <c r="C84" s="24"/>
      <c r="D84" s="8" t="s">
        <v>219</v>
      </c>
      <c r="E84" s="8"/>
      <c r="F84" s="8"/>
      <c r="G84" s="8"/>
      <c r="H84" s="8"/>
      <c r="I84" s="8"/>
    </row>
    <row r="85" spans="1:9" ht="34.5" customHeight="1" x14ac:dyDescent="0.25">
      <c r="A85" s="7" t="s">
        <v>37</v>
      </c>
      <c r="B85" s="7"/>
      <c r="C85" s="794" t="s">
        <v>38</v>
      </c>
      <c r="D85" s="204" t="s">
        <v>220</v>
      </c>
      <c r="E85" s="25" t="s">
        <v>221</v>
      </c>
      <c r="F85" s="25" t="s">
        <v>222</v>
      </c>
      <c r="G85" s="110" t="s">
        <v>43</v>
      </c>
      <c r="H85" s="25" t="s">
        <v>223</v>
      </c>
      <c r="I85" s="25" t="s">
        <v>223</v>
      </c>
    </row>
    <row r="86" spans="1:9" ht="12.75" customHeight="1" x14ac:dyDescent="0.25">
      <c r="A86" s="6" t="s">
        <v>224</v>
      </c>
      <c r="B86" s="6" t="s">
        <v>47</v>
      </c>
      <c r="C86" s="794"/>
      <c r="D86" s="795" t="s">
        <v>48</v>
      </c>
      <c r="E86" s="7" t="s">
        <v>49</v>
      </c>
      <c r="F86" s="796" t="s">
        <v>49</v>
      </c>
      <c r="G86" s="110" t="s">
        <v>120</v>
      </c>
      <c r="H86" s="797" t="s">
        <v>52</v>
      </c>
      <c r="I86" s="7" t="s">
        <v>225</v>
      </c>
    </row>
    <row r="87" spans="1:9" ht="13.5" x14ac:dyDescent="0.25">
      <c r="A87" s="6"/>
      <c r="B87" s="6"/>
      <c r="C87" s="794"/>
      <c r="D87" s="795"/>
      <c r="E87" s="7"/>
      <c r="F87" s="796"/>
      <c r="G87" s="51" t="s">
        <v>123</v>
      </c>
      <c r="H87" s="797"/>
      <c r="I87" s="7"/>
    </row>
    <row r="88" spans="1:9" ht="15" customHeight="1" x14ac:dyDescent="0.25">
      <c r="A88" s="6"/>
      <c r="B88" s="6"/>
      <c r="C88" s="794"/>
      <c r="D88" s="795" t="s">
        <v>226</v>
      </c>
      <c r="E88" s="7"/>
      <c r="F88" s="796"/>
      <c r="G88" s="110" t="s">
        <v>126</v>
      </c>
      <c r="H88" s="797" t="s">
        <v>227</v>
      </c>
      <c r="I88" s="7" t="s">
        <v>228</v>
      </c>
    </row>
    <row r="89" spans="1:9" x14ac:dyDescent="0.25">
      <c r="A89" s="6"/>
      <c r="B89" s="6"/>
      <c r="C89" s="794"/>
      <c r="D89" s="795"/>
      <c r="E89" s="7"/>
      <c r="F89" s="796"/>
      <c r="G89" s="71" t="s">
        <v>130</v>
      </c>
      <c r="H89" s="797"/>
      <c r="I89" s="7"/>
    </row>
    <row r="90" spans="1:9" x14ac:dyDescent="0.25">
      <c r="A90" s="6"/>
      <c r="B90" s="6"/>
      <c r="C90" s="794"/>
      <c r="D90" s="26" t="s">
        <v>229</v>
      </c>
      <c r="E90" s="26" t="s">
        <v>230</v>
      </c>
      <c r="F90" s="26" t="s">
        <v>231</v>
      </c>
      <c r="G90" s="363" t="s">
        <v>65</v>
      </c>
      <c r="H90" s="26" t="s">
        <v>232</v>
      </c>
      <c r="I90" s="26" t="s">
        <v>232</v>
      </c>
    </row>
    <row r="91" spans="1:9" ht="12" customHeight="1" x14ac:dyDescent="0.25">
      <c r="A91" s="689" t="s">
        <v>310</v>
      </c>
      <c r="B91" s="689" t="s">
        <v>68</v>
      </c>
      <c r="C91" s="78" t="s">
        <v>214</v>
      </c>
      <c r="D91" s="79">
        <f t="shared" ref="D91:I91" si="0">D13-D52</f>
        <v>0</v>
      </c>
      <c r="E91" s="79">
        <f t="shared" si="0"/>
        <v>0</v>
      </c>
      <c r="F91" s="79" t="e">
        <f t="shared" si="0"/>
        <v>#DIV/0!</v>
      </c>
      <c r="G91" s="79">
        <f t="shared" si="0"/>
        <v>0</v>
      </c>
      <c r="H91" s="79" t="e">
        <f t="shared" si="0"/>
        <v>#DIV/0!</v>
      </c>
      <c r="I91" s="79">
        <f t="shared" si="0"/>
        <v>0</v>
      </c>
    </row>
    <row r="92" spans="1:9" x14ac:dyDescent="0.25">
      <c r="A92" s="689"/>
      <c r="B92" s="689"/>
      <c r="C92" s="80" t="s">
        <v>215</v>
      </c>
      <c r="D92" s="79">
        <f>D14-D53</f>
        <v>0</v>
      </c>
      <c r="E92" s="34"/>
      <c r="F92" s="34"/>
      <c r="G92" s="34"/>
      <c r="H92" s="79" t="e">
        <f>H14-H53</f>
        <v>#DIV/0!</v>
      </c>
      <c r="I92" s="79">
        <f>I14-I53</f>
        <v>0</v>
      </c>
    </row>
    <row r="93" spans="1:9" x14ac:dyDescent="0.25">
      <c r="A93" s="798" t="s">
        <v>292</v>
      </c>
      <c r="B93" s="798"/>
      <c r="C93" s="798"/>
      <c r="D93" s="372"/>
      <c r="E93" s="372"/>
      <c r="F93" s="372"/>
      <c r="G93" s="372"/>
      <c r="H93" s="372"/>
      <c r="I93" s="372"/>
    </row>
    <row r="94" spans="1:9" ht="11.25" customHeight="1" x14ac:dyDescent="0.25">
      <c r="A94" s="7" t="s">
        <v>313</v>
      </c>
      <c r="B94" s="7" t="s">
        <v>68</v>
      </c>
      <c r="C94" s="80" t="s">
        <v>214</v>
      </c>
      <c r="D94" s="79">
        <f t="shared" ref="D94:I94" si="1">D16-D55</f>
        <v>0</v>
      </c>
      <c r="E94" s="34">
        <f t="shared" si="1"/>
        <v>0</v>
      </c>
      <c r="F94" s="34" t="e">
        <f t="shared" si="1"/>
        <v>#DIV/0!</v>
      </c>
      <c r="G94" s="34">
        <f t="shared" si="1"/>
        <v>0</v>
      </c>
      <c r="H94" s="79" t="e">
        <f t="shared" si="1"/>
        <v>#DIV/0!</v>
      </c>
      <c r="I94" s="79">
        <f t="shared" si="1"/>
        <v>0</v>
      </c>
    </row>
    <row r="95" spans="1:9" x14ac:dyDescent="0.25">
      <c r="A95" s="7"/>
      <c r="B95" s="7"/>
      <c r="C95" s="80" t="s">
        <v>215</v>
      </c>
      <c r="D95" s="79">
        <f>D17-D56</f>
        <v>0</v>
      </c>
      <c r="E95" s="34"/>
      <c r="F95" s="34"/>
      <c r="G95" s="34"/>
      <c r="H95" s="79" t="e">
        <f>H17-H56</f>
        <v>#DIV/0!</v>
      </c>
      <c r="I95" s="79">
        <f>I17-I56</f>
        <v>0</v>
      </c>
    </row>
    <row r="96" spans="1:9" x14ac:dyDescent="0.25">
      <c r="A96" s="798" t="s">
        <v>292</v>
      </c>
      <c r="B96" s="798"/>
      <c r="C96" s="798"/>
      <c r="D96" s="372"/>
      <c r="E96" s="372"/>
      <c r="F96" s="372"/>
      <c r="G96" s="372"/>
      <c r="H96" s="372"/>
      <c r="I96" s="372"/>
    </row>
    <row r="97" spans="1:9" ht="11.25" customHeight="1" x14ac:dyDescent="0.25">
      <c r="A97" s="7" t="s">
        <v>314</v>
      </c>
      <c r="B97" s="7" t="s">
        <v>68</v>
      </c>
      <c r="C97" s="80" t="s">
        <v>214</v>
      </c>
      <c r="D97" s="79">
        <f t="shared" ref="D97:I97" si="2">D19-D58</f>
        <v>0</v>
      </c>
      <c r="E97" s="34">
        <f t="shared" si="2"/>
        <v>0</v>
      </c>
      <c r="F97" s="34">
        <f t="shared" si="2"/>
        <v>0</v>
      </c>
      <c r="G97" s="34">
        <f t="shared" si="2"/>
        <v>0</v>
      </c>
      <c r="H97" s="79">
        <f t="shared" si="2"/>
        <v>0</v>
      </c>
      <c r="I97" s="79">
        <f t="shared" si="2"/>
        <v>0</v>
      </c>
    </row>
    <row r="98" spans="1:9" x14ac:dyDescent="0.25">
      <c r="A98" s="7"/>
      <c r="B98" s="7"/>
      <c r="C98" s="80" t="s">
        <v>215</v>
      </c>
      <c r="D98" s="79">
        <f>D20-D59</f>
        <v>0</v>
      </c>
      <c r="E98" s="34"/>
      <c r="F98" s="34"/>
      <c r="G98" s="34"/>
      <c r="H98" s="79" t="e">
        <f>H20-H59</f>
        <v>#DIV/0!</v>
      </c>
      <c r="I98" s="79">
        <f>I20-I59</f>
        <v>0</v>
      </c>
    </row>
    <row r="99" spans="1:9" x14ac:dyDescent="0.25">
      <c r="A99" s="798" t="s">
        <v>292</v>
      </c>
      <c r="B99" s="798"/>
      <c r="C99" s="798"/>
      <c r="D99" s="372"/>
      <c r="E99" s="372"/>
      <c r="F99" s="372"/>
      <c r="G99" s="372"/>
      <c r="H99" s="372"/>
      <c r="I99" s="372"/>
    </row>
    <row r="100" spans="1:9" ht="11.25" customHeight="1" x14ac:dyDescent="0.25">
      <c r="A100" s="7" t="s">
        <v>315</v>
      </c>
      <c r="B100" s="7" t="s">
        <v>68</v>
      </c>
      <c r="C100" s="80" t="s">
        <v>214</v>
      </c>
      <c r="D100" s="79">
        <f t="shared" ref="D100:I100" si="3">D22-D61</f>
        <v>0</v>
      </c>
      <c r="E100" s="34">
        <f t="shared" si="3"/>
        <v>0</v>
      </c>
      <c r="F100" s="34">
        <f t="shared" si="3"/>
        <v>0</v>
      </c>
      <c r="G100" s="34">
        <f t="shared" si="3"/>
        <v>0</v>
      </c>
      <c r="H100" s="79">
        <f t="shared" si="3"/>
        <v>0</v>
      </c>
      <c r="I100" s="79">
        <f t="shared" si="3"/>
        <v>0</v>
      </c>
    </row>
    <row r="101" spans="1:9" x14ac:dyDescent="0.25">
      <c r="A101" s="7"/>
      <c r="B101" s="7"/>
      <c r="C101" s="80" t="s">
        <v>215</v>
      </c>
      <c r="D101" s="79">
        <f>D23-D62</f>
        <v>0</v>
      </c>
      <c r="E101" s="34"/>
      <c r="F101" s="34"/>
      <c r="G101" s="34"/>
      <c r="H101" s="79">
        <f>H23-H62</f>
        <v>0</v>
      </c>
      <c r="I101" s="79">
        <f>I23-I62</f>
        <v>0</v>
      </c>
    </row>
    <row r="102" spans="1:9" x14ac:dyDescent="0.25">
      <c r="A102" s="798" t="s">
        <v>292</v>
      </c>
      <c r="B102" s="798"/>
      <c r="C102" s="798"/>
      <c r="D102" s="372"/>
      <c r="E102" s="372"/>
      <c r="F102" s="372"/>
      <c r="G102" s="372"/>
      <c r="H102" s="372"/>
      <c r="I102" s="372"/>
    </row>
    <row r="103" spans="1:9" ht="11.25" customHeight="1" x14ac:dyDescent="0.25">
      <c r="A103" s="7" t="s">
        <v>316</v>
      </c>
      <c r="B103" s="7" t="s">
        <v>68</v>
      </c>
      <c r="C103" s="80" t="s">
        <v>214</v>
      </c>
      <c r="D103" s="79">
        <f t="shared" ref="D103:I103" si="4">D25-D64</f>
        <v>0</v>
      </c>
      <c r="E103" s="34">
        <f t="shared" si="4"/>
        <v>0</v>
      </c>
      <c r="F103" s="34">
        <f t="shared" si="4"/>
        <v>0</v>
      </c>
      <c r="G103" s="34">
        <f t="shared" si="4"/>
        <v>0</v>
      </c>
      <c r="H103" s="79">
        <f t="shared" si="4"/>
        <v>0</v>
      </c>
      <c r="I103" s="79">
        <f t="shared" si="4"/>
        <v>0</v>
      </c>
    </row>
    <row r="104" spans="1:9" x14ac:dyDescent="0.25">
      <c r="A104" s="7"/>
      <c r="B104" s="7"/>
      <c r="C104" s="80" t="s">
        <v>215</v>
      </c>
      <c r="D104" s="79">
        <f>D26-D65</f>
        <v>0</v>
      </c>
      <c r="E104" s="34"/>
      <c r="F104" s="34"/>
      <c r="G104" s="34"/>
      <c r="H104" s="79">
        <f>H26-H65</f>
        <v>0</v>
      </c>
      <c r="I104" s="79">
        <f>I26-I65</f>
        <v>0</v>
      </c>
    </row>
    <row r="105" spans="1:9" x14ac:dyDescent="0.25">
      <c r="A105" s="798" t="s">
        <v>292</v>
      </c>
      <c r="B105" s="798"/>
      <c r="C105" s="798"/>
      <c r="D105" s="374"/>
      <c r="E105" s="374"/>
      <c r="F105" s="374"/>
      <c r="G105" s="374"/>
      <c r="H105" s="92">
        <f>SUM(H103:H104)</f>
        <v>0</v>
      </c>
      <c r="I105" s="92">
        <f>SUM(I103:I104)</f>
        <v>0</v>
      </c>
    </row>
    <row r="106" spans="1:9" x14ac:dyDescent="0.25">
      <c r="A106" s="701" t="s">
        <v>91</v>
      </c>
      <c r="B106" s="701"/>
      <c r="C106" s="701"/>
      <c r="D106" s="93"/>
      <c r="E106" s="93"/>
      <c r="F106" s="93"/>
      <c r="G106" s="93"/>
      <c r="H106" s="92">
        <f>H93+H96+H99+H102+H105</f>
        <v>0</v>
      </c>
      <c r="I106" s="92">
        <f>I93+I96+I99+I102+I105</f>
        <v>0</v>
      </c>
    </row>
    <row r="107" spans="1:9" x14ac:dyDescent="0.25">
      <c r="A107" s="21" t="s">
        <v>373</v>
      </c>
      <c r="H107" s="377"/>
      <c r="I107" s="377"/>
    </row>
    <row r="108" spans="1:9" x14ac:dyDescent="0.25">
      <c r="A108" s="21" t="s">
        <v>374</v>
      </c>
    </row>
    <row r="121" spans="1:19" x14ac:dyDescent="0.25">
      <c r="A121" s="13" t="s">
        <v>23</v>
      </c>
      <c r="B121" s="13"/>
      <c r="C121" s="791">
        <f>Presentación!C$3</f>
        <v>1990</v>
      </c>
      <c r="D121" s="791"/>
      <c r="E121" s="791"/>
      <c r="F121" s="791"/>
      <c r="G121" s="791"/>
      <c r="H121" s="791"/>
      <c r="I121" s="791"/>
      <c r="J121" s="378"/>
      <c r="K121" s="378"/>
      <c r="L121" s="378"/>
      <c r="M121" s="378"/>
      <c r="N121" s="378"/>
      <c r="O121" s="378"/>
      <c r="P121" s="378"/>
      <c r="Q121" s="378"/>
      <c r="R121" s="378"/>
      <c r="S121" s="49"/>
    </row>
    <row r="122" spans="1:19" ht="11.25" customHeight="1" x14ac:dyDescent="0.25">
      <c r="A122" s="702" t="s">
        <v>24</v>
      </c>
      <c r="B122" s="702"/>
      <c r="C122" s="799" t="s">
        <v>375</v>
      </c>
      <c r="D122" s="799"/>
      <c r="E122" s="799"/>
      <c r="F122" s="799"/>
      <c r="G122" s="799"/>
      <c r="H122" s="799"/>
      <c r="I122" s="799"/>
      <c r="L122" s="21">
        <v>15</v>
      </c>
      <c r="M122" s="21">
        <v>1</v>
      </c>
    </row>
    <row r="123" spans="1:19" ht="11.25" customHeight="1" x14ac:dyDescent="0.25">
      <c r="A123" s="702" t="s">
        <v>5</v>
      </c>
      <c r="B123" s="702"/>
      <c r="C123" s="690" t="s">
        <v>26</v>
      </c>
      <c r="D123" s="690"/>
      <c r="E123" s="690"/>
      <c r="F123" s="690"/>
      <c r="G123" s="690"/>
      <c r="H123" s="690"/>
      <c r="I123" s="690"/>
      <c r="M123" s="21">
        <v>2</v>
      </c>
    </row>
    <row r="124" spans="1:19" ht="14.25" customHeight="1" x14ac:dyDescent="0.25">
      <c r="A124" s="793" t="s">
        <v>27</v>
      </c>
      <c r="B124" s="793"/>
      <c r="C124" s="690" t="s">
        <v>218</v>
      </c>
      <c r="D124" s="690"/>
      <c r="E124" s="690"/>
      <c r="F124" s="690"/>
      <c r="G124" s="690"/>
      <c r="H124" s="690"/>
      <c r="I124" s="690"/>
      <c r="M124" s="21">
        <v>3</v>
      </c>
    </row>
    <row r="125" spans="1:19" ht="11.25" customHeight="1" x14ac:dyDescent="0.25">
      <c r="A125" s="793" t="s">
        <v>190</v>
      </c>
      <c r="B125" s="793"/>
      <c r="C125" s="690" t="s">
        <v>191</v>
      </c>
      <c r="D125" s="690"/>
      <c r="E125" s="690"/>
      <c r="F125" s="690"/>
      <c r="G125" s="690"/>
      <c r="H125" s="690"/>
      <c r="I125" s="690"/>
      <c r="M125" s="21">
        <v>4</v>
      </c>
    </row>
    <row r="126" spans="1:19" ht="11.25" customHeight="1" x14ac:dyDescent="0.25">
      <c r="A126" s="696" t="s">
        <v>33</v>
      </c>
      <c r="B126" s="696"/>
      <c r="C126" s="24"/>
      <c r="D126" s="8" t="s">
        <v>219</v>
      </c>
      <c r="E126" s="8"/>
      <c r="F126" s="8"/>
      <c r="G126" s="8"/>
      <c r="H126" s="8"/>
      <c r="I126" s="8"/>
      <c r="M126" s="21">
        <v>5</v>
      </c>
    </row>
    <row r="127" spans="1:19" ht="35.25" customHeight="1" x14ac:dyDescent="0.25">
      <c r="A127" s="7" t="s">
        <v>37</v>
      </c>
      <c r="B127" s="7"/>
      <c r="C127" s="794" t="s">
        <v>38</v>
      </c>
      <c r="D127" s="204" t="s">
        <v>220</v>
      </c>
      <c r="E127" s="25" t="s">
        <v>221</v>
      </c>
      <c r="F127" s="25" t="s">
        <v>222</v>
      </c>
      <c r="G127" s="25" t="s">
        <v>43</v>
      </c>
      <c r="H127" s="25" t="s">
        <v>223</v>
      </c>
      <c r="I127" s="25" t="s">
        <v>223</v>
      </c>
      <c r="L127" s="362"/>
      <c r="M127" s="362"/>
    </row>
    <row r="128" spans="1:19" ht="33.75" customHeight="1" x14ac:dyDescent="0.25">
      <c r="A128" s="6" t="s">
        <v>224</v>
      </c>
      <c r="B128" s="6" t="s">
        <v>47</v>
      </c>
      <c r="C128" s="794"/>
      <c r="D128" s="795" t="s">
        <v>48</v>
      </c>
      <c r="E128" s="7" t="s">
        <v>49</v>
      </c>
      <c r="F128" s="7" t="s">
        <v>49</v>
      </c>
      <c r="G128" s="25" t="s">
        <v>120</v>
      </c>
      <c r="H128" s="7" t="s">
        <v>52</v>
      </c>
      <c r="I128" s="7" t="s">
        <v>225</v>
      </c>
      <c r="L128" s="362"/>
      <c r="M128" s="362"/>
    </row>
    <row r="129" spans="1:13" ht="13.5" x14ac:dyDescent="0.25">
      <c r="A129" s="6"/>
      <c r="B129" s="6"/>
      <c r="C129" s="794"/>
      <c r="D129" s="795"/>
      <c r="E129" s="7"/>
      <c r="F129" s="7"/>
      <c r="G129" s="25" t="s">
        <v>123</v>
      </c>
      <c r="H129" s="7"/>
      <c r="I129" s="7"/>
      <c r="L129" s="362"/>
      <c r="M129" s="362"/>
    </row>
    <row r="130" spans="1:13" ht="18" customHeight="1" x14ac:dyDescent="0.25">
      <c r="A130" s="6"/>
      <c r="B130" s="6"/>
      <c r="C130" s="794"/>
      <c r="D130" s="795" t="s">
        <v>226</v>
      </c>
      <c r="E130" s="7"/>
      <c r="F130" s="7"/>
      <c r="G130" s="25" t="s">
        <v>126</v>
      </c>
      <c r="H130" s="7" t="s">
        <v>227</v>
      </c>
      <c r="I130" s="7" t="s">
        <v>228</v>
      </c>
      <c r="L130" s="362"/>
      <c r="M130" s="362"/>
    </row>
    <row r="131" spans="1:13" ht="11.25" customHeight="1" x14ac:dyDescent="0.25">
      <c r="A131" s="6"/>
      <c r="B131" s="6"/>
      <c r="C131" s="794"/>
      <c r="D131" s="795"/>
      <c r="E131" s="7"/>
      <c r="F131" s="7"/>
      <c r="G131" s="25" t="s">
        <v>130</v>
      </c>
      <c r="H131" s="7"/>
      <c r="I131" s="7"/>
    </row>
    <row r="132" spans="1:13" x14ac:dyDescent="0.25">
      <c r="A132" s="6"/>
      <c r="B132" s="6"/>
      <c r="C132" s="794"/>
      <c r="D132" s="26" t="s">
        <v>229</v>
      </c>
      <c r="E132" s="26" t="s">
        <v>230</v>
      </c>
      <c r="F132" s="26" t="s">
        <v>231</v>
      </c>
      <c r="G132" s="26" t="s">
        <v>65</v>
      </c>
      <c r="H132" s="26" t="s">
        <v>232</v>
      </c>
      <c r="I132" s="26" t="s">
        <v>232</v>
      </c>
    </row>
    <row r="133" spans="1:13" ht="12" customHeight="1" x14ac:dyDescent="0.25">
      <c r="A133" s="689" t="s">
        <v>310</v>
      </c>
      <c r="B133" s="689" t="s">
        <v>68</v>
      </c>
      <c r="C133" s="78" t="s">
        <v>214</v>
      </c>
      <c r="D133" s="366"/>
      <c r="E133" s="365">
        <v>0</v>
      </c>
      <c r="F133" s="366"/>
      <c r="G133" s="367"/>
      <c r="H133" s="79">
        <f>(E133-F133)*D133*G133</f>
        <v>0</v>
      </c>
      <c r="I133" s="79"/>
      <c r="L133" s="21">
        <v>6</v>
      </c>
      <c r="M133" s="21">
        <f>$L122*100+L133+$M$2*10000</f>
        <v>11506</v>
      </c>
    </row>
    <row r="134" spans="1:13" x14ac:dyDescent="0.25">
      <c r="A134" s="689"/>
      <c r="B134" s="689"/>
      <c r="C134" s="80" t="s">
        <v>215</v>
      </c>
      <c r="D134" s="33"/>
      <c r="E134" s="365">
        <v>0</v>
      </c>
      <c r="F134" s="366"/>
      <c r="G134" s="367"/>
      <c r="H134" s="79">
        <f>(E134-F134)*D134*G134</f>
        <v>0</v>
      </c>
      <c r="I134" s="79"/>
      <c r="L134" s="21">
        <v>7</v>
      </c>
      <c r="M134" s="21">
        <f>$L122*100+L134+$M$2*10000</f>
        <v>11507</v>
      </c>
    </row>
    <row r="135" spans="1:13" x14ac:dyDescent="0.25">
      <c r="A135" s="798" t="s">
        <v>292</v>
      </c>
      <c r="B135" s="798"/>
      <c r="C135" s="798"/>
      <c r="D135" s="372">
        <f>SUM(D133:D134)</f>
        <v>0</v>
      </c>
      <c r="E135" s="371"/>
      <c r="F135" s="372"/>
      <c r="G135" s="372"/>
      <c r="H135" s="92">
        <f>SUM(H133:H134)</f>
        <v>0</v>
      </c>
      <c r="I135" s="92">
        <f>SUM(I133:I134)</f>
        <v>0</v>
      </c>
    </row>
    <row r="136" spans="1:13" ht="11.25" customHeight="1" x14ac:dyDescent="0.25">
      <c r="A136" s="7" t="s">
        <v>313</v>
      </c>
      <c r="B136" s="7" t="s">
        <v>68</v>
      </c>
      <c r="C136" s="80" t="s">
        <v>214</v>
      </c>
      <c r="D136" s="366"/>
      <c r="E136" s="365">
        <v>0</v>
      </c>
      <c r="F136" s="136"/>
      <c r="G136" s="367"/>
      <c r="H136" s="34">
        <f>(E136-F136)*D136*G136</f>
        <v>0</v>
      </c>
      <c r="I136" s="79"/>
      <c r="L136" s="21">
        <v>6</v>
      </c>
      <c r="M136" s="21">
        <f>$L122*100+L136+$M$3*10000</f>
        <v>21506</v>
      </c>
    </row>
    <row r="137" spans="1:13" x14ac:dyDescent="0.25">
      <c r="A137" s="7"/>
      <c r="B137" s="7"/>
      <c r="C137" s="80" t="s">
        <v>215</v>
      </c>
      <c r="D137" s="33"/>
      <c r="E137" s="365">
        <v>0</v>
      </c>
      <c r="F137" s="136"/>
      <c r="G137" s="367"/>
      <c r="H137" s="79">
        <f>(E137-F137)*D137*G137</f>
        <v>0</v>
      </c>
      <c r="I137" s="79"/>
      <c r="L137" s="21">
        <v>7</v>
      </c>
      <c r="M137" s="21">
        <f>$L122*100+L137+$M$3*10000</f>
        <v>21507</v>
      </c>
    </row>
    <row r="138" spans="1:13" x14ac:dyDescent="0.25">
      <c r="A138" s="798" t="s">
        <v>292</v>
      </c>
      <c r="B138" s="798"/>
      <c r="C138" s="798"/>
      <c r="D138" s="372">
        <f>SUM(D136:D137)</f>
        <v>0</v>
      </c>
      <c r="E138" s="371"/>
      <c r="F138" s="372"/>
      <c r="G138" s="372"/>
      <c r="H138" s="92">
        <f>SUM(H136:H137)</f>
        <v>0</v>
      </c>
      <c r="I138" s="92">
        <f>SUM(I136:I137)</f>
        <v>0</v>
      </c>
    </row>
    <row r="139" spans="1:13" ht="11.25" customHeight="1" x14ac:dyDescent="0.25">
      <c r="A139" s="7" t="s">
        <v>314</v>
      </c>
      <c r="B139" s="7" t="s">
        <v>68</v>
      </c>
      <c r="C139" s="80" t="s">
        <v>214</v>
      </c>
      <c r="D139" s="366"/>
      <c r="E139" s="365">
        <v>0</v>
      </c>
      <c r="F139" s="33"/>
      <c r="G139" s="367"/>
      <c r="H139" s="34">
        <f>(E139-F139)*D139*G139</f>
        <v>0</v>
      </c>
      <c r="I139" s="79"/>
      <c r="L139" s="21">
        <v>6</v>
      </c>
      <c r="M139" s="21">
        <f>$L122*100+L139+$M$4*10000</f>
        <v>31506</v>
      </c>
    </row>
    <row r="140" spans="1:13" x14ac:dyDescent="0.25">
      <c r="A140" s="7"/>
      <c r="B140" s="7"/>
      <c r="C140" s="80" t="s">
        <v>215</v>
      </c>
      <c r="D140" s="33"/>
      <c r="E140" s="365">
        <v>0</v>
      </c>
      <c r="F140" s="33"/>
      <c r="G140" s="367"/>
      <c r="H140" s="79">
        <f>(E140-F140)*D140*G140</f>
        <v>0</v>
      </c>
      <c r="I140" s="79"/>
      <c r="L140" s="21">
        <v>7</v>
      </c>
      <c r="M140" s="21">
        <f>$L122*100+L140+$M$4*10000</f>
        <v>31507</v>
      </c>
    </row>
    <row r="141" spans="1:13" x14ac:dyDescent="0.25">
      <c r="A141" s="798" t="s">
        <v>292</v>
      </c>
      <c r="B141" s="798"/>
      <c r="C141" s="798"/>
      <c r="D141" s="372">
        <f>SUM(D139:D140)</f>
        <v>0</v>
      </c>
      <c r="E141" s="371"/>
      <c r="F141" s="372"/>
      <c r="G141" s="372"/>
      <c r="H141" s="92">
        <f>SUM(H139:H140)</f>
        <v>0</v>
      </c>
      <c r="I141" s="92">
        <f>SUM(I139:I140)</f>
        <v>0</v>
      </c>
    </row>
    <row r="142" spans="1:13" ht="11.25" customHeight="1" x14ac:dyDescent="0.25">
      <c r="A142" s="7" t="s">
        <v>315</v>
      </c>
      <c r="B142" s="7" t="s">
        <v>68</v>
      </c>
      <c r="C142" s="80" t="s">
        <v>214</v>
      </c>
      <c r="D142" s="366"/>
      <c r="E142" s="365">
        <v>0</v>
      </c>
      <c r="F142" s="136"/>
      <c r="G142" s="367"/>
      <c r="H142" s="34">
        <f>(E142-F142)*D142*G142</f>
        <v>0</v>
      </c>
      <c r="I142" s="79"/>
      <c r="L142" s="21">
        <v>6</v>
      </c>
      <c r="M142" s="21">
        <f>$L122*100+L142+$M$5*10000</f>
        <v>41506</v>
      </c>
    </row>
    <row r="143" spans="1:13" x14ac:dyDescent="0.25">
      <c r="A143" s="7"/>
      <c r="B143" s="7"/>
      <c r="C143" s="80" t="s">
        <v>215</v>
      </c>
      <c r="D143" s="33"/>
      <c r="E143" s="365">
        <v>0</v>
      </c>
      <c r="F143" s="136"/>
      <c r="G143" s="367"/>
      <c r="H143" s="79">
        <f>(E143-F143)*D143*G143</f>
        <v>0</v>
      </c>
      <c r="I143" s="79"/>
      <c r="L143" s="21">
        <v>7</v>
      </c>
      <c r="M143" s="21">
        <f>$L122*100+L143+$M$5*10000</f>
        <v>41507</v>
      </c>
    </row>
    <row r="144" spans="1:13" x14ac:dyDescent="0.25">
      <c r="A144" s="798" t="s">
        <v>292</v>
      </c>
      <c r="B144" s="798"/>
      <c r="C144" s="798"/>
      <c r="D144" s="372">
        <f>SUM(D142:D143)</f>
        <v>0</v>
      </c>
      <c r="E144" s="371"/>
      <c r="F144" s="372"/>
      <c r="G144" s="372"/>
      <c r="H144" s="92">
        <f>SUM(H142:H143)</f>
        <v>0</v>
      </c>
      <c r="I144" s="92">
        <f>SUM(I142:I143)</f>
        <v>0</v>
      </c>
    </row>
    <row r="145" spans="1:13" ht="11.25" customHeight="1" x14ac:dyDescent="0.25">
      <c r="A145" s="7" t="s">
        <v>316</v>
      </c>
      <c r="B145" s="7" t="s">
        <v>68</v>
      </c>
      <c r="C145" s="80" t="s">
        <v>214</v>
      </c>
      <c r="D145" s="366"/>
      <c r="E145" s="365">
        <v>0</v>
      </c>
      <c r="F145" s="33"/>
      <c r="G145" s="367"/>
      <c r="H145" s="34">
        <f>(E145-F145)*D145*G145</f>
        <v>0</v>
      </c>
      <c r="I145" s="79"/>
      <c r="L145" s="21">
        <v>6</v>
      </c>
      <c r="M145" s="21">
        <f>$L122*100+L145+$M$6*10000</f>
        <v>51506</v>
      </c>
    </row>
    <row r="146" spans="1:13" x14ac:dyDescent="0.25">
      <c r="A146" s="7"/>
      <c r="B146" s="7"/>
      <c r="C146" s="80" t="s">
        <v>215</v>
      </c>
      <c r="D146" s="33"/>
      <c r="E146" s="365">
        <v>0</v>
      </c>
      <c r="F146" s="33"/>
      <c r="G146" s="367"/>
      <c r="H146" s="79">
        <f>(E146-F146)*D146*G146</f>
        <v>0</v>
      </c>
      <c r="I146" s="79"/>
      <c r="L146" s="21">
        <v>7</v>
      </c>
      <c r="M146" s="21">
        <f>$L122*100+L146+$M$6*10000</f>
        <v>51507</v>
      </c>
    </row>
    <row r="147" spans="1:13" x14ac:dyDescent="0.25">
      <c r="A147" s="798" t="s">
        <v>292</v>
      </c>
      <c r="B147" s="798"/>
      <c r="C147" s="798"/>
      <c r="D147" s="372">
        <f>SUM(D145:D146)</f>
        <v>0</v>
      </c>
      <c r="E147" s="374"/>
      <c r="F147" s="374"/>
      <c r="G147" s="374"/>
      <c r="H147" s="92">
        <f>SUM(H145:H146)</f>
        <v>0</v>
      </c>
      <c r="I147" s="92">
        <f>SUM(I145:I146)</f>
        <v>0</v>
      </c>
    </row>
    <row r="148" spans="1:13" x14ac:dyDescent="0.25">
      <c r="A148" s="701" t="s">
        <v>91</v>
      </c>
      <c r="B148" s="701"/>
      <c r="C148" s="701"/>
      <c r="D148" s="90">
        <f>D135+D138+D141+D144+D147</f>
        <v>0</v>
      </c>
      <c r="E148" s="93"/>
      <c r="F148" s="93"/>
      <c r="G148" s="93"/>
      <c r="H148" s="92">
        <f>H135+H138+H141+H144+H147</f>
        <v>0</v>
      </c>
      <c r="I148" s="92">
        <f>I135+I138+I141+I144+I147</f>
        <v>0</v>
      </c>
    </row>
    <row r="149" spans="1:13" x14ac:dyDescent="0.25">
      <c r="A149" s="21" t="s">
        <v>373</v>
      </c>
    </row>
    <row r="150" spans="1:13" x14ac:dyDescent="0.25">
      <c r="A150" s="21" t="s">
        <v>374</v>
      </c>
    </row>
    <row r="161" spans="1:19" x14ac:dyDescent="0.25">
      <c r="A161" s="13" t="s">
        <v>23</v>
      </c>
      <c r="B161" s="13"/>
      <c r="C161" s="791">
        <f>Presentación!C$3</f>
        <v>1990</v>
      </c>
      <c r="D161" s="791"/>
      <c r="E161" s="791"/>
      <c r="F161" s="791"/>
      <c r="G161" s="791"/>
      <c r="H161" s="791"/>
      <c r="I161" s="791"/>
      <c r="J161" s="378"/>
      <c r="K161" s="378"/>
      <c r="L161" s="378"/>
      <c r="M161" s="378"/>
      <c r="N161" s="378"/>
      <c r="O161" s="378"/>
      <c r="P161" s="378"/>
      <c r="Q161" s="378"/>
      <c r="R161" s="378"/>
      <c r="S161" s="49"/>
    </row>
    <row r="162" spans="1:19" ht="11.25" customHeight="1" x14ac:dyDescent="0.25">
      <c r="A162" s="702" t="s">
        <v>24</v>
      </c>
      <c r="B162" s="702"/>
      <c r="C162" s="799" t="s">
        <v>376</v>
      </c>
      <c r="D162" s="799"/>
      <c r="E162" s="799"/>
      <c r="F162" s="799"/>
      <c r="G162" s="799"/>
      <c r="H162" s="799"/>
      <c r="I162" s="799"/>
      <c r="L162" s="21">
        <v>1</v>
      </c>
      <c r="M162" s="21">
        <v>1</v>
      </c>
    </row>
    <row r="163" spans="1:19" ht="11.25" customHeight="1" x14ac:dyDescent="0.25">
      <c r="A163" s="702" t="s">
        <v>187</v>
      </c>
      <c r="B163" s="702"/>
      <c r="C163" s="690" t="s">
        <v>26</v>
      </c>
      <c r="D163" s="690"/>
      <c r="E163" s="690"/>
      <c r="F163" s="690"/>
      <c r="G163" s="690"/>
      <c r="H163" s="690"/>
      <c r="I163" s="690"/>
      <c r="M163" s="21">
        <v>2</v>
      </c>
    </row>
    <row r="164" spans="1:19" ht="13.5" customHeight="1" x14ac:dyDescent="0.25">
      <c r="A164" s="793" t="s">
        <v>27</v>
      </c>
      <c r="B164" s="793"/>
      <c r="C164" s="690" t="s">
        <v>218</v>
      </c>
      <c r="D164" s="690"/>
      <c r="E164" s="690"/>
      <c r="F164" s="690"/>
      <c r="G164" s="690"/>
      <c r="H164" s="690"/>
      <c r="I164" s="690"/>
      <c r="M164" s="21">
        <v>3</v>
      </c>
    </row>
    <row r="165" spans="1:19" ht="11.25" customHeight="1" x14ac:dyDescent="0.25">
      <c r="A165" s="793" t="s">
        <v>190</v>
      </c>
      <c r="B165" s="793"/>
      <c r="C165" s="690" t="s">
        <v>191</v>
      </c>
      <c r="D165" s="690"/>
      <c r="E165" s="690"/>
      <c r="F165" s="690"/>
      <c r="G165" s="690"/>
      <c r="H165" s="690"/>
      <c r="I165" s="690"/>
      <c r="M165" s="21">
        <v>4</v>
      </c>
    </row>
    <row r="166" spans="1:19" ht="11.25" customHeight="1" x14ac:dyDescent="0.25">
      <c r="A166" s="696" t="s">
        <v>33</v>
      </c>
      <c r="B166" s="696"/>
      <c r="C166" s="24"/>
      <c r="D166" s="8" t="s">
        <v>219</v>
      </c>
      <c r="E166" s="8"/>
      <c r="F166" s="8"/>
      <c r="G166" s="8"/>
      <c r="H166" s="8"/>
      <c r="I166" s="8"/>
      <c r="M166" s="21">
        <v>5</v>
      </c>
    </row>
    <row r="167" spans="1:19" ht="34.5" customHeight="1" x14ac:dyDescent="0.25">
      <c r="A167" s="7" t="s">
        <v>37</v>
      </c>
      <c r="B167" s="7"/>
      <c r="C167" s="794" t="s">
        <v>38</v>
      </c>
      <c r="D167" s="204" t="s">
        <v>220</v>
      </c>
      <c r="E167" s="25" t="s">
        <v>221</v>
      </c>
      <c r="F167" s="25" t="s">
        <v>222</v>
      </c>
      <c r="G167" s="25" t="s">
        <v>43</v>
      </c>
      <c r="H167" s="25" t="s">
        <v>223</v>
      </c>
      <c r="I167" s="25" t="s">
        <v>223</v>
      </c>
      <c r="L167" s="362"/>
      <c r="M167" s="362"/>
    </row>
    <row r="168" spans="1:19" ht="12.75" customHeight="1" x14ac:dyDescent="0.25">
      <c r="A168" s="6" t="s">
        <v>224</v>
      </c>
      <c r="B168" s="6" t="s">
        <v>47</v>
      </c>
      <c r="C168" s="794"/>
      <c r="D168" s="795" t="s">
        <v>48</v>
      </c>
      <c r="E168" s="7" t="s">
        <v>49</v>
      </c>
      <c r="F168" s="7" t="s">
        <v>49</v>
      </c>
      <c r="G168" s="25" t="s">
        <v>120</v>
      </c>
      <c r="H168" s="7" t="s">
        <v>52</v>
      </c>
      <c r="I168" s="7" t="s">
        <v>225</v>
      </c>
      <c r="L168" s="362"/>
      <c r="M168" s="362"/>
    </row>
    <row r="169" spans="1:19" ht="13.5" x14ac:dyDescent="0.25">
      <c r="A169" s="6"/>
      <c r="B169" s="6"/>
      <c r="C169" s="794"/>
      <c r="D169" s="795"/>
      <c r="E169" s="7"/>
      <c r="F169" s="7"/>
      <c r="G169" s="25" t="s">
        <v>123</v>
      </c>
      <c r="H169" s="7"/>
      <c r="I169" s="7"/>
      <c r="L169" s="362"/>
      <c r="M169" s="362"/>
    </row>
    <row r="170" spans="1:19" ht="15" customHeight="1" x14ac:dyDescent="0.25">
      <c r="A170" s="6"/>
      <c r="B170" s="6"/>
      <c r="C170" s="794"/>
      <c r="D170" s="795" t="s">
        <v>226</v>
      </c>
      <c r="E170" s="7"/>
      <c r="F170" s="7"/>
      <c r="G170" s="25" t="s">
        <v>126</v>
      </c>
      <c r="H170" s="7" t="s">
        <v>227</v>
      </c>
      <c r="I170" s="7" t="s">
        <v>228</v>
      </c>
      <c r="L170" s="362"/>
      <c r="M170" s="362"/>
    </row>
    <row r="171" spans="1:19" x14ac:dyDescent="0.25">
      <c r="A171" s="6"/>
      <c r="B171" s="6"/>
      <c r="C171" s="794"/>
      <c r="D171" s="795"/>
      <c r="E171" s="7"/>
      <c r="F171" s="7"/>
      <c r="G171" s="25" t="s">
        <v>130</v>
      </c>
      <c r="H171" s="7"/>
      <c r="I171" s="7"/>
    </row>
    <row r="172" spans="1:19" x14ac:dyDescent="0.25">
      <c r="A172" s="6"/>
      <c r="B172" s="6"/>
      <c r="C172" s="794"/>
      <c r="D172" s="26" t="s">
        <v>229</v>
      </c>
      <c r="E172" s="26" t="s">
        <v>230</v>
      </c>
      <c r="F172" s="26" t="s">
        <v>231</v>
      </c>
      <c r="G172" s="26" t="s">
        <v>65</v>
      </c>
      <c r="H172" s="26" t="s">
        <v>232</v>
      </c>
      <c r="I172" s="26" t="s">
        <v>232</v>
      </c>
    </row>
    <row r="173" spans="1:19" ht="12" customHeight="1" x14ac:dyDescent="0.25">
      <c r="A173" s="689" t="s">
        <v>310</v>
      </c>
      <c r="B173" s="689" t="s">
        <v>68</v>
      </c>
      <c r="C173" s="78" t="s">
        <v>214</v>
      </c>
      <c r="D173" s="366"/>
      <c r="E173" s="365">
        <v>0</v>
      </c>
      <c r="F173" s="366"/>
      <c r="G173" s="367"/>
      <c r="H173" s="79">
        <f>(E173-F173)*D173*G173</f>
        <v>0</v>
      </c>
      <c r="I173" s="79"/>
      <c r="L173" s="21">
        <v>6</v>
      </c>
      <c r="M173" s="21">
        <f>$L162*100+L173+$M$2*10000</f>
        <v>10106</v>
      </c>
    </row>
    <row r="174" spans="1:19" x14ac:dyDescent="0.25">
      <c r="A174" s="689"/>
      <c r="B174" s="689"/>
      <c r="C174" s="80" t="s">
        <v>215</v>
      </c>
      <c r="D174" s="33"/>
      <c r="E174" s="365">
        <v>0</v>
      </c>
      <c r="F174" s="366"/>
      <c r="G174" s="367"/>
      <c r="H174" s="79">
        <f>(E174-F174)*D174*G174</f>
        <v>0</v>
      </c>
      <c r="I174" s="79"/>
      <c r="L174" s="21">
        <v>7</v>
      </c>
      <c r="M174" s="21">
        <f>$L162*100+L174+$M$2*10000</f>
        <v>10107</v>
      </c>
    </row>
    <row r="175" spans="1:19" x14ac:dyDescent="0.25">
      <c r="A175" s="798" t="s">
        <v>292</v>
      </c>
      <c r="B175" s="798"/>
      <c r="C175" s="798"/>
      <c r="D175" s="372">
        <f>SUM(D173:D174)</f>
        <v>0</v>
      </c>
      <c r="E175" s="371"/>
      <c r="F175" s="372"/>
      <c r="G175" s="372"/>
      <c r="H175" s="92">
        <f>SUM(H173:H174)</f>
        <v>0</v>
      </c>
      <c r="I175" s="92">
        <f>SUM(I173:I174)</f>
        <v>0</v>
      </c>
    </row>
    <row r="176" spans="1:19" ht="11.25" customHeight="1" x14ac:dyDescent="0.25">
      <c r="A176" s="7" t="s">
        <v>313</v>
      </c>
      <c r="B176" s="7" t="s">
        <v>68</v>
      </c>
      <c r="C176" s="80" t="s">
        <v>214</v>
      </c>
      <c r="D176" s="366"/>
      <c r="E176" s="365">
        <v>0</v>
      </c>
      <c r="F176" s="136"/>
      <c r="G176" s="367"/>
      <c r="H176" s="34">
        <f>(E176-F176)*D176*G176</f>
        <v>0</v>
      </c>
      <c r="I176" s="79"/>
      <c r="L176" s="21">
        <v>6</v>
      </c>
      <c r="M176" s="21">
        <f>$L162*100+L176+$M$3*10000</f>
        <v>20106</v>
      </c>
    </row>
    <row r="177" spans="1:13" x14ac:dyDescent="0.25">
      <c r="A177" s="7"/>
      <c r="B177" s="7"/>
      <c r="C177" s="80" t="s">
        <v>215</v>
      </c>
      <c r="D177" s="33"/>
      <c r="E177" s="365">
        <v>0</v>
      </c>
      <c r="F177" s="136"/>
      <c r="G177" s="367"/>
      <c r="H177" s="79">
        <f>(E177-F177)*D177*G177</f>
        <v>0</v>
      </c>
      <c r="I177" s="79"/>
      <c r="L177" s="21">
        <v>7</v>
      </c>
      <c r="M177" s="21">
        <f>$L162*100+L177+$M$3*10000</f>
        <v>20107</v>
      </c>
    </row>
    <row r="178" spans="1:13" x14ac:dyDescent="0.25">
      <c r="A178" s="798" t="s">
        <v>292</v>
      </c>
      <c r="B178" s="798"/>
      <c r="C178" s="798"/>
      <c r="D178" s="372">
        <f>SUM(D176:D177)</f>
        <v>0</v>
      </c>
      <c r="E178" s="371"/>
      <c r="F178" s="372"/>
      <c r="G178" s="372"/>
      <c r="H178" s="92">
        <f>SUM(H176:H177)</f>
        <v>0</v>
      </c>
      <c r="I178" s="92">
        <f>SUM(I176:I177)</f>
        <v>0</v>
      </c>
    </row>
    <row r="179" spans="1:13" ht="11.25" customHeight="1" x14ac:dyDescent="0.25">
      <c r="A179" s="7" t="s">
        <v>314</v>
      </c>
      <c r="B179" s="7" t="s">
        <v>68</v>
      </c>
      <c r="C179" s="80" t="s">
        <v>214</v>
      </c>
      <c r="D179" s="366"/>
      <c r="E179" s="365">
        <v>0</v>
      </c>
      <c r="F179" s="33"/>
      <c r="G179" s="367"/>
      <c r="H179" s="34">
        <f>(E179-F179)*D179*G179</f>
        <v>0</v>
      </c>
      <c r="I179" s="79"/>
      <c r="L179" s="21">
        <v>6</v>
      </c>
      <c r="M179" s="21">
        <f>$L162*100+L179+$M$4*10000</f>
        <v>30106</v>
      </c>
    </row>
    <row r="180" spans="1:13" x14ac:dyDescent="0.25">
      <c r="A180" s="7"/>
      <c r="B180" s="7"/>
      <c r="C180" s="80" t="s">
        <v>215</v>
      </c>
      <c r="D180" s="33"/>
      <c r="E180" s="365">
        <v>0</v>
      </c>
      <c r="F180" s="33"/>
      <c r="G180" s="367"/>
      <c r="H180" s="79">
        <f>(E180-F180)*D180*G180</f>
        <v>0</v>
      </c>
      <c r="I180" s="79"/>
      <c r="L180" s="21">
        <v>7</v>
      </c>
      <c r="M180" s="21">
        <f>$L162*100+L180+$M$4*10000</f>
        <v>30107</v>
      </c>
    </row>
    <row r="181" spans="1:13" x14ac:dyDescent="0.25">
      <c r="A181" s="798" t="s">
        <v>292</v>
      </c>
      <c r="B181" s="798"/>
      <c r="C181" s="798"/>
      <c r="D181" s="372">
        <f>SUM(D179:D180)</f>
        <v>0</v>
      </c>
      <c r="E181" s="371"/>
      <c r="F181" s="372"/>
      <c r="G181" s="372"/>
      <c r="H181" s="92">
        <f>SUM(H179:H180)</f>
        <v>0</v>
      </c>
      <c r="I181" s="92">
        <f>SUM(I179:I180)</f>
        <v>0</v>
      </c>
    </row>
    <row r="182" spans="1:13" ht="11.25" customHeight="1" x14ac:dyDescent="0.25">
      <c r="A182" s="7" t="s">
        <v>315</v>
      </c>
      <c r="B182" s="7" t="s">
        <v>68</v>
      </c>
      <c r="C182" s="80" t="s">
        <v>214</v>
      </c>
      <c r="D182" s="366"/>
      <c r="E182" s="365">
        <v>0</v>
      </c>
      <c r="F182" s="136"/>
      <c r="G182" s="367"/>
      <c r="H182" s="34">
        <f>(E182-F182)*D182*G182</f>
        <v>0</v>
      </c>
      <c r="I182" s="79"/>
      <c r="L182" s="21">
        <v>6</v>
      </c>
      <c r="M182" s="21">
        <f>$L162*100+L182+$M$5*10000</f>
        <v>40106</v>
      </c>
    </row>
    <row r="183" spans="1:13" x14ac:dyDescent="0.25">
      <c r="A183" s="7"/>
      <c r="B183" s="7"/>
      <c r="C183" s="80" t="s">
        <v>215</v>
      </c>
      <c r="D183" s="33"/>
      <c r="E183" s="365">
        <v>0</v>
      </c>
      <c r="F183" s="136"/>
      <c r="G183" s="367"/>
      <c r="H183" s="79">
        <f>(E183-F183)*D183*G183</f>
        <v>0</v>
      </c>
      <c r="I183" s="79"/>
      <c r="L183" s="21">
        <v>7</v>
      </c>
      <c r="M183" s="21">
        <f>$L162*100+L183+$M$5*10000</f>
        <v>40107</v>
      </c>
    </row>
    <row r="184" spans="1:13" x14ac:dyDescent="0.25">
      <c r="A184" s="798" t="s">
        <v>292</v>
      </c>
      <c r="B184" s="798"/>
      <c r="C184" s="798"/>
      <c r="D184" s="372">
        <f>SUM(D182:D183)</f>
        <v>0</v>
      </c>
      <c r="E184" s="371"/>
      <c r="F184" s="372"/>
      <c r="G184" s="372"/>
      <c r="H184" s="92">
        <f>SUM(H182:H183)</f>
        <v>0</v>
      </c>
      <c r="I184" s="92">
        <f>SUM(I182:I183)</f>
        <v>0</v>
      </c>
    </row>
    <row r="185" spans="1:13" ht="11.25" customHeight="1" x14ac:dyDescent="0.25">
      <c r="A185" s="7" t="s">
        <v>316</v>
      </c>
      <c r="B185" s="7" t="s">
        <v>68</v>
      </c>
      <c r="C185" s="80" t="s">
        <v>214</v>
      </c>
      <c r="D185" s="366"/>
      <c r="E185" s="365">
        <v>0</v>
      </c>
      <c r="F185" s="33"/>
      <c r="G185" s="367"/>
      <c r="H185" s="34">
        <f>(E185-F185)*D185*G185</f>
        <v>0</v>
      </c>
      <c r="I185" s="79"/>
      <c r="L185" s="21">
        <v>6</v>
      </c>
      <c r="M185" s="21">
        <f>$L162*100+L185+$M$6*10000</f>
        <v>50106</v>
      </c>
    </row>
    <row r="186" spans="1:13" x14ac:dyDescent="0.25">
      <c r="A186" s="7"/>
      <c r="B186" s="7"/>
      <c r="C186" s="80" t="s">
        <v>215</v>
      </c>
      <c r="D186" s="33"/>
      <c r="E186" s="365">
        <v>0</v>
      </c>
      <c r="F186" s="33"/>
      <c r="G186" s="367"/>
      <c r="H186" s="79">
        <f>(E186-F186)*D186*G186</f>
        <v>0</v>
      </c>
      <c r="I186" s="79"/>
      <c r="L186" s="21">
        <v>7</v>
      </c>
      <c r="M186" s="21">
        <f>$L162*100+L186+$M$6*10000</f>
        <v>50107</v>
      </c>
    </row>
    <row r="187" spans="1:13" x14ac:dyDescent="0.25">
      <c r="A187" s="798" t="s">
        <v>292</v>
      </c>
      <c r="B187" s="798"/>
      <c r="C187" s="798"/>
      <c r="D187" s="372">
        <f>SUM(D185:D186)</f>
        <v>0</v>
      </c>
      <c r="E187" s="374"/>
      <c r="F187" s="374"/>
      <c r="G187" s="374"/>
      <c r="H187" s="92">
        <f>SUM(H185:H186)</f>
        <v>0</v>
      </c>
      <c r="I187" s="92">
        <f>SUM(I185:I186)</f>
        <v>0</v>
      </c>
    </row>
    <row r="188" spans="1:13" x14ac:dyDescent="0.25">
      <c r="A188" s="701" t="s">
        <v>91</v>
      </c>
      <c r="B188" s="701"/>
      <c r="C188" s="701"/>
      <c r="D188" s="90">
        <f>D175+D178+D181+D184+D187</f>
        <v>0</v>
      </c>
      <c r="E188" s="93"/>
      <c r="F188" s="93"/>
      <c r="G188" s="93"/>
      <c r="H188" s="92">
        <f>H175+H178+H181+H184+H187</f>
        <v>0</v>
      </c>
      <c r="I188" s="92">
        <f>I175+I178+I181+I184+I187</f>
        <v>0</v>
      </c>
    </row>
    <row r="189" spans="1:13" x14ac:dyDescent="0.25">
      <c r="A189" s="21" t="s">
        <v>373</v>
      </c>
    </row>
    <row r="190" spans="1:13" x14ac:dyDescent="0.25">
      <c r="A190" s="21" t="s">
        <v>374</v>
      </c>
    </row>
    <row r="201" spans="1:13" x14ac:dyDescent="0.25">
      <c r="A201" s="13" t="s">
        <v>23</v>
      </c>
      <c r="B201" s="13"/>
      <c r="C201" s="791">
        <f>Presentación!C$3</f>
        <v>1990</v>
      </c>
      <c r="D201" s="791"/>
      <c r="E201" s="791"/>
      <c r="F201" s="791"/>
      <c r="G201" s="791"/>
      <c r="H201" s="791"/>
      <c r="I201" s="791"/>
    </row>
    <row r="202" spans="1:13" ht="11.25" customHeight="1" x14ac:dyDescent="0.25">
      <c r="A202" s="702" t="s">
        <v>24</v>
      </c>
      <c r="B202" s="702"/>
      <c r="C202" s="799" t="s">
        <v>377</v>
      </c>
      <c r="D202" s="799"/>
      <c r="E202" s="799"/>
      <c r="F202" s="799"/>
      <c r="G202" s="799"/>
      <c r="H202" s="799"/>
      <c r="I202" s="799"/>
      <c r="L202" s="21">
        <v>2</v>
      </c>
      <c r="M202" s="21">
        <v>1</v>
      </c>
    </row>
    <row r="203" spans="1:13" ht="11.25" customHeight="1" x14ac:dyDescent="0.25">
      <c r="A203" s="702" t="s">
        <v>187</v>
      </c>
      <c r="B203" s="702"/>
      <c r="C203" s="690" t="s">
        <v>26</v>
      </c>
      <c r="D203" s="690"/>
      <c r="E203" s="690"/>
      <c r="F203" s="690"/>
      <c r="G203" s="690"/>
      <c r="H203" s="690"/>
      <c r="I203" s="690"/>
      <c r="M203" s="21">
        <v>2</v>
      </c>
    </row>
    <row r="204" spans="1:13" ht="13.5" customHeight="1" x14ac:dyDescent="0.25">
      <c r="A204" s="793" t="s">
        <v>27</v>
      </c>
      <c r="B204" s="793"/>
      <c r="C204" s="690" t="s">
        <v>218</v>
      </c>
      <c r="D204" s="690"/>
      <c r="E204" s="690"/>
      <c r="F204" s="690"/>
      <c r="G204" s="690"/>
      <c r="H204" s="690"/>
      <c r="I204" s="690"/>
      <c r="M204" s="21">
        <v>3</v>
      </c>
    </row>
    <row r="205" spans="1:13" ht="11.25" customHeight="1" x14ac:dyDescent="0.25">
      <c r="A205" s="793" t="s">
        <v>190</v>
      </c>
      <c r="B205" s="793"/>
      <c r="C205" s="690" t="s">
        <v>191</v>
      </c>
      <c r="D205" s="690"/>
      <c r="E205" s="690"/>
      <c r="F205" s="690"/>
      <c r="G205" s="690"/>
      <c r="H205" s="690"/>
      <c r="I205" s="690"/>
      <c r="M205" s="21">
        <v>4</v>
      </c>
    </row>
    <row r="206" spans="1:13" ht="11.25" customHeight="1" x14ac:dyDescent="0.25">
      <c r="A206" s="696" t="s">
        <v>33</v>
      </c>
      <c r="B206" s="696"/>
      <c r="C206" s="24"/>
      <c r="D206" s="8" t="s">
        <v>219</v>
      </c>
      <c r="E206" s="8"/>
      <c r="F206" s="8"/>
      <c r="G206" s="8"/>
      <c r="H206" s="8"/>
      <c r="I206" s="8"/>
      <c r="M206" s="21">
        <v>5</v>
      </c>
    </row>
    <row r="207" spans="1:13" ht="34.5" customHeight="1" x14ac:dyDescent="0.25">
      <c r="A207" s="7" t="s">
        <v>37</v>
      </c>
      <c r="B207" s="7"/>
      <c r="C207" s="794" t="s">
        <v>38</v>
      </c>
      <c r="D207" s="204" t="s">
        <v>220</v>
      </c>
      <c r="E207" s="25" t="s">
        <v>221</v>
      </c>
      <c r="F207" s="25" t="s">
        <v>222</v>
      </c>
      <c r="G207" s="110" t="s">
        <v>43</v>
      </c>
      <c r="H207" s="25" t="s">
        <v>223</v>
      </c>
      <c r="I207" s="25" t="s">
        <v>223</v>
      </c>
      <c r="L207" s="362"/>
      <c r="M207" s="362"/>
    </row>
    <row r="208" spans="1:13" ht="12.75" customHeight="1" x14ac:dyDescent="0.25">
      <c r="A208" s="6" t="s">
        <v>224</v>
      </c>
      <c r="B208" s="6" t="s">
        <v>47</v>
      </c>
      <c r="C208" s="794"/>
      <c r="D208" s="795" t="s">
        <v>48</v>
      </c>
      <c r="E208" s="7" t="s">
        <v>49</v>
      </c>
      <c r="F208" s="796" t="s">
        <v>49</v>
      </c>
      <c r="G208" s="110" t="s">
        <v>120</v>
      </c>
      <c r="H208" s="797" t="s">
        <v>52</v>
      </c>
      <c r="I208" s="7" t="s">
        <v>225</v>
      </c>
      <c r="L208" s="362"/>
      <c r="M208" s="362"/>
    </row>
    <row r="209" spans="1:13" ht="13.5" x14ac:dyDescent="0.25">
      <c r="A209" s="6"/>
      <c r="B209" s="6"/>
      <c r="C209" s="794"/>
      <c r="D209" s="795"/>
      <c r="E209" s="7"/>
      <c r="F209" s="796"/>
      <c r="G209" s="51" t="s">
        <v>123</v>
      </c>
      <c r="H209" s="797"/>
      <c r="I209" s="7"/>
      <c r="L209" s="362"/>
      <c r="M209" s="362"/>
    </row>
    <row r="210" spans="1:13" ht="15" customHeight="1" x14ac:dyDescent="0.25">
      <c r="A210" s="6"/>
      <c r="B210" s="6"/>
      <c r="C210" s="794"/>
      <c r="D210" s="795" t="s">
        <v>226</v>
      </c>
      <c r="E210" s="7"/>
      <c r="F210" s="796"/>
      <c r="G210" s="110" t="s">
        <v>126</v>
      </c>
      <c r="H210" s="797" t="s">
        <v>227</v>
      </c>
      <c r="I210" s="7" t="s">
        <v>228</v>
      </c>
      <c r="L210" s="362"/>
      <c r="M210" s="362"/>
    </row>
    <row r="211" spans="1:13" x14ac:dyDescent="0.25">
      <c r="A211" s="6"/>
      <c r="B211" s="6"/>
      <c r="C211" s="794"/>
      <c r="D211" s="795"/>
      <c r="E211" s="7"/>
      <c r="F211" s="796"/>
      <c r="G211" s="71" t="s">
        <v>130</v>
      </c>
      <c r="H211" s="797"/>
      <c r="I211" s="7"/>
    </row>
    <row r="212" spans="1:13" x14ac:dyDescent="0.25">
      <c r="A212" s="6"/>
      <c r="B212" s="6"/>
      <c r="C212" s="794"/>
      <c r="D212" s="26" t="s">
        <v>229</v>
      </c>
      <c r="E212" s="26" t="s">
        <v>230</v>
      </c>
      <c r="F212" s="26" t="s">
        <v>231</v>
      </c>
      <c r="G212" s="363" t="s">
        <v>65</v>
      </c>
      <c r="H212" s="26" t="s">
        <v>232</v>
      </c>
      <c r="I212" s="26" t="s">
        <v>232</v>
      </c>
    </row>
    <row r="213" spans="1:13" ht="12" customHeight="1" x14ac:dyDescent="0.25">
      <c r="A213" s="689" t="s">
        <v>310</v>
      </c>
      <c r="B213" s="689" t="s">
        <v>68</v>
      </c>
      <c r="C213" s="78" t="s">
        <v>214</v>
      </c>
      <c r="D213" s="366"/>
      <c r="E213" s="365">
        <v>0</v>
      </c>
      <c r="F213" s="366"/>
      <c r="G213" s="367"/>
      <c r="H213" s="79">
        <f>(E213-F213)*D213*G213</f>
        <v>0</v>
      </c>
      <c r="I213" s="79"/>
      <c r="L213" s="21">
        <v>6</v>
      </c>
      <c r="M213" s="21">
        <f>$L202*100+L213+$M$2*10000</f>
        <v>10206</v>
      </c>
    </row>
    <row r="214" spans="1:13" x14ac:dyDescent="0.25">
      <c r="A214" s="689"/>
      <c r="B214" s="689"/>
      <c r="C214" s="80" t="s">
        <v>215</v>
      </c>
      <c r="D214" s="33"/>
      <c r="E214" s="365">
        <v>0</v>
      </c>
      <c r="F214" s="366"/>
      <c r="G214" s="367"/>
      <c r="H214" s="79">
        <f>(E214-F214)*D214*G214</f>
        <v>0</v>
      </c>
      <c r="I214" s="79"/>
      <c r="L214" s="21">
        <v>7</v>
      </c>
      <c r="M214" s="21">
        <f>$L202*100+L214+$M$2*10000</f>
        <v>10207</v>
      </c>
    </row>
    <row r="215" spans="1:13" x14ac:dyDescent="0.25">
      <c r="A215" s="798" t="s">
        <v>292</v>
      </c>
      <c r="B215" s="798"/>
      <c r="C215" s="798"/>
      <c r="D215" s="372">
        <f>SUM(D213:D214)</f>
        <v>0</v>
      </c>
      <c r="E215" s="371"/>
      <c r="F215" s="372"/>
      <c r="G215" s="372"/>
      <c r="H215" s="92">
        <f>SUM(H213:H214)</f>
        <v>0</v>
      </c>
      <c r="I215" s="92">
        <f>SUM(I213:I214)</f>
        <v>0</v>
      </c>
    </row>
    <row r="216" spans="1:13" ht="11.25" customHeight="1" x14ac:dyDescent="0.25">
      <c r="A216" s="7" t="s">
        <v>313</v>
      </c>
      <c r="B216" s="7" t="s">
        <v>68</v>
      </c>
      <c r="C216" s="80" t="s">
        <v>214</v>
      </c>
      <c r="D216" s="366"/>
      <c r="E216" s="365">
        <v>0</v>
      </c>
      <c r="F216" s="136"/>
      <c r="G216" s="367"/>
      <c r="H216" s="34">
        <f>(E216-F216)*D216*G216</f>
        <v>0</v>
      </c>
      <c r="I216" s="79"/>
      <c r="L216" s="21">
        <v>6</v>
      </c>
      <c r="M216" s="21">
        <f>$L202*100+L216+$M$3*10000</f>
        <v>20206</v>
      </c>
    </row>
    <row r="217" spans="1:13" x14ac:dyDescent="0.25">
      <c r="A217" s="7"/>
      <c r="B217" s="7"/>
      <c r="C217" s="80" t="s">
        <v>215</v>
      </c>
      <c r="D217" s="33"/>
      <c r="E217" s="365">
        <v>0</v>
      </c>
      <c r="F217" s="136"/>
      <c r="G217" s="367"/>
      <c r="H217" s="79">
        <f>(E217-F217)*D217*G217</f>
        <v>0</v>
      </c>
      <c r="I217" s="79"/>
      <c r="L217" s="21">
        <v>7</v>
      </c>
      <c r="M217" s="21">
        <f>$L202*100+L217+$M$3*10000</f>
        <v>20207</v>
      </c>
    </row>
    <row r="218" spans="1:13" x14ac:dyDescent="0.25">
      <c r="A218" s="798" t="s">
        <v>292</v>
      </c>
      <c r="B218" s="798"/>
      <c r="C218" s="798"/>
      <c r="D218" s="372">
        <f>SUM(D216:D217)</f>
        <v>0</v>
      </c>
      <c r="E218" s="371"/>
      <c r="F218" s="372"/>
      <c r="G218" s="372"/>
      <c r="H218" s="92">
        <f>SUM(H216:H217)</f>
        <v>0</v>
      </c>
      <c r="I218" s="92">
        <f>SUM(I216:I217)</f>
        <v>0</v>
      </c>
    </row>
    <row r="219" spans="1:13" ht="11.25" customHeight="1" x14ac:dyDescent="0.25">
      <c r="A219" s="7" t="s">
        <v>314</v>
      </c>
      <c r="B219" s="7" t="s">
        <v>68</v>
      </c>
      <c r="C219" s="80" t="s">
        <v>214</v>
      </c>
      <c r="D219" s="366"/>
      <c r="E219" s="365">
        <v>0</v>
      </c>
      <c r="F219" s="33"/>
      <c r="G219" s="367"/>
      <c r="H219" s="34">
        <f>(E219-F219)*D219*G219</f>
        <v>0</v>
      </c>
      <c r="I219" s="79"/>
      <c r="L219" s="21">
        <v>6</v>
      </c>
      <c r="M219" s="21">
        <f>$L202*100+L219+$M$4*10000</f>
        <v>30206</v>
      </c>
    </row>
    <row r="220" spans="1:13" x14ac:dyDescent="0.25">
      <c r="A220" s="7"/>
      <c r="B220" s="7"/>
      <c r="C220" s="80" t="s">
        <v>215</v>
      </c>
      <c r="D220" s="33"/>
      <c r="E220" s="365">
        <v>0</v>
      </c>
      <c r="F220" s="33"/>
      <c r="G220" s="367"/>
      <c r="H220" s="79">
        <f>(E220-F220)*D220*G220</f>
        <v>0</v>
      </c>
      <c r="I220" s="79"/>
      <c r="L220" s="21">
        <v>7</v>
      </c>
      <c r="M220" s="21">
        <f>$L202*100+L220+$M$4*10000</f>
        <v>30207</v>
      </c>
    </row>
    <row r="221" spans="1:13" x14ac:dyDescent="0.25">
      <c r="A221" s="798" t="s">
        <v>292</v>
      </c>
      <c r="B221" s="798"/>
      <c r="C221" s="798"/>
      <c r="D221" s="372">
        <f>SUM(D219:D220)</f>
        <v>0</v>
      </c>
      <c r="E221" s="371"/>
      <c r="F221" s="372"/>
      <c r="G221" s="372"/>
      <c r="H221" s="92">
        <f>SUM(H219:H220)</f>
        <v>0</v>
      </c>
      <c r="I221" s="92">
        <f>SUM(I219:I220)</f>
        <v>0</v>
      </c>
    </row>
    <row r="222" spans="1:13" ht="11.25" customHeight="1" x14ac:dyDescent="0.25">
      <c r="A222" s="7" t="s">
        <v>315</v>
      </c>
      <c r="B222" s="7" t="s">
        <v>68</v>
      </c>
      <c r="C222" s="80" t="s">
        <v>214</v>
      </c>
      <c r="D222" s="366"/>
      <c r="E222" s="365">
        <v>0</v>
      </c>
      <c r="F222" s="136"/>
      <c r="G222" s="367"/>
      <c r="H222" s="34">
        <f>(E222-F222)*D222*G222</f>
        <v>0</v>
      </c>
      <c r="I222" s="79"/>
      <c r="L222" s="21">
        <v>6</v>
      </c>
      <c r="M222" s="21">
        <f>$L202*100+L222+$M$5*10000</f>
        <v>40206</v>
      </c>
    </row>
    <row r="223" spans="1:13" x14ac:dyDescent="0.25">
      <c r="A223" s="7"/>
      <c r="B223" s="7"/>
      <c r="C223" s="80" t="s">
        <v>215</v>
      </c>
      <c r="D223" s="33"/>
      <c r="E223" s="365">
        <v>0</v>
      </c>
      <c r="F223" s="136"/>
      <c r="G223" s="367"/>
      <c r="H223" s="79">
        <f>(E223-F223)*D223*G223</f>
        <v>0</v>
      </c>
      <c r="I223" s="79"/>
      <c r="L223" s="21">
        <v>7</v>
      </c>
      <c r="M223" s="21">
        <f>$L202*100+L223+$M$5*10000</f>
        <v>40207</v>
      </c>
    </row>
    <row r="224" spans="1:13" x14ac:dyDescent="0.25">
      <c r="A224" s="798" t="s">
        <v>292</v>
      </c>
      <c r="B224" s="798"/>
      <c r="C224" s="798"/>
      <c r="D224" s="372">
        <f>SUM(D222:D223)</f>
        <v>0</v>
      </c>
      <c r="E224" s="371"/>
      <c r="F224" s="372"/>
      <c r="G224" s="372"/>
      <c r="H224" s="92">
        <f>SUM(H222:H223)</f>
        <v>0</v>
      </c>
      <c r="I224" s="92">
        <f>SUM(I222:I223)</f>
        <v>0</v>
      </c>
    </row>
    <row r="225" spans="1:13" ht="11.25" customHeight="1" x14ac:dyDescent="0.25">
      <c r="A225" s="7" t="s">
        <v>316</v>
      </c>
      <c r="B225" s="7" t="s">
        <v>68</v>
      </c>
      <c r="C225" s="80" t="s">
        <v>214</v>
      </c>
      <c r="D225" s="366"/>
      <c r="E225" s="365">
        <v>0</v>
      </c>
      <c r="F225" s="33"/>
      <c r="G225" s="367"/>
      <c r="H225" s="34">
        <f>(E225-F225)*D225*G225</f>
        <v>0</v>
      </c>
      <c r="I225" s="79"/>
      <c r="L225" s="21">
        <v>6</v>
      </c>
      <c r="M225" s="21">
        <f>$L202*100+L225+$M$6*10000</f>
        <v>50206</v>
      </c>
    </row>
    <row r="226" spans="1:13" x14ac:dyDescent="0.25">
      <c r="A226" s="7"/>
      <c r="B226" s="7"/>
      <c r="C226" s="80" t="s">
        <v>215</v>
      </c>
      <c r="D226" s="33"/>
      <c r="E226" s="365">
        <v>0</v>
      </c>
      <c r="F226" s="33"/>
      <c r="G226" s="367"/>
      <c r="H226" s="79">
        <f>(E226-F226)*D226*G226</f>
        <v>0</v>
      </c>
      <c r="I226" s="79"/>
      <c r="L226" s="21">
        <v>7</v>
      </c>
      <c r="M226" s="21">
        <f>$L202*100+L226+$M$6*10000</f>
        <v>50207</v>
      </c>
    </row>
    <row r="227" spans="1:13" x14ac:dyDescent="0.25">
      <c r="A227" s="798" t="s">
        <v>292</v>
      </c>
      <c r="B227" s="798"/>
      <c r="C227" s="798"/>
      <c r="D227" s="372">
        <f>SUM(D225:D226)</f>
        <v>0</v>
      </c>
      <c r="E227" s="374"/>
      <c r="F227" s="374"/>
      <c r="G227" s="374"/>
      <c r="H227" s="92">
        <f>SUM(H225:H226)</f>
        <v>0</v>
      </c>
      <c r="I227" s="92">
        <f>SUM(I225:I226)</f>
        <v>0</v>
      </c>
    </row>
    <row r="228" spans="1:13" x14ac:dyDescent="0.25">
      <c r="A228" s="701" t="s">
        <v>91</v>
      </c>
      <c r="B228" s="701"/>
      <c r="C228" s="701"/>
      <c r="D228" s="90">
        <f>D215+D218+D221+D224+D227</f>
        <v>0</v>
      </c>
      <c r="E228" s="93"/>
      <c r="F228" s="93"/>
      <c r="G228" s="93"/>
      <c r="H228" s="92">
        <f>H215+H218+H221+H224+H227</f>
        <v>0</v>
      </c>
      <c r="I228" s="92">
        <f>I215+I218+I221+I224+I227</f>
        <v>0</v>
      </c>
    </row>
    <row r="229" spans="1:13" x14ac:dyDescent="0.25">
      <c r="A229" s="21" t="s">
        <v>373</v>
      </c>
    </row>
    <row r="230" spans="1:13" x14ac:dyDescent="0.25">
      <c r="A230" s="21" t="s">
        <v>374</v>
      </c>
    </row>
    <row r="241" spans="1:13" x14ac:dyDescent="0.25">
      <c r="A241" s="13" t="s">
        <v>23</v>
      </c>
      <c r="B241" s="13"/>
      <c r="C241" s="791">
        <f>Presentación!C$3</f>
        <v>1990</v>
      </c>
      <c r="D241" s="791"/>
      <c r="E241" s="791"/>
      <c r="F241" s="791"/>
      <c r="G241" s="791"/>
      <c r="H241" s="791"/>
      <c r="I241" s="791"/>
    </row>
    <row r="242" spans="1:13" ht="11.25" customHeight="1" x14ac:dyDescent="0.25">
      <c r="A242" s="702" t="s">
        <v>24</v>
      </c>
      <c r="B242" s="702"/>
      <c r="C242" s="799" t="s">
        <v>378</v>
      </c>
      <c r="D242" s="799"/>
      <c r="E242" s="799"/>
      <c r="F242" s="799"/>
      <c r="G242" s="799"/>
      <c r="H242" s="799"/>
      <c r="I242" s="799"/>
      <c r="L242" s="21">
        <v>3</v>
      </c>
      <c r="M242" s="21">
        <v>1</v>
      </c>
    </row>
    <row r="243" spans="1:13" ht="11.25" customHeight="1" x14ac:dyDescent="0.25">
      <c r="A243" s="702" t="s">
        <v>187</v>
      </c>
      <c r="B243" s="702"/>
      <c r="C243" s="690" t="s">
        <v>26</v>
      </c>
      <c r="D243" s="690"/>
      <c r="E243" s="690"/>
      <c r="F243" s="690"/>
      <c r="G243" s="690"/>
      <c r="H243" s="690"/>
      <c r="I243" s="690"/>
      <c r="M243" s="21">
        <v>2</v>
      </c>
    </row>
    <row r="244" spans="1:13" ht="13.5" customHeight="1" x14ac:dyDescent="0.25">
      <c r="A244" s="793" t="s">
        <v>27</v>
      </c>
      <c r="B244" s="793"/>
      <c r="C244" s="690" t="s">
        <v>218</v>
      </c>
      <c r="D244" s="690"/>
      <c r="E244" s="690"/>
      <c r="F244" s="690"/>
      <c r="G244" s="690"/>
      <c r="H244" s="690"/>
      <c r="I244" s="690"/>
      <c r="M244" s="21">
        <v>3</v>
      </c>
    </row>
    <row r="245" spans="1:13" ht="11.25" customHeight="1" x14ac:dyDescent="0.25">
      <c r="A245" s="793" t="s">
        <v>190</v>
      </c>
      <c r="B245" s="793"/>
      <c r="C245" s="690" t="s">
        <v>191</v>
      </c>
      <c r="D245" s="690"/>
      <c r="E245" s="690"/>
      <c r="F245" s="690"/>
      <c r="G245" s="690"/>
      <c r="H245" s="690"/>
      <c r="I245" s="690"/>
      <c r="M245" s="21">
        <v>4</v>
      </c>
    </row>
    <row r="246" spans="1:13" ht="11.25" customHeight="1" x14ac:dyDescent="0.25">
      <c r="A246" s="696" t="s">
        <v>33</v>
      </c>
      <c r="B246" s="696"/>
      <c r="C246" s="24"/>
      <c r="D246" s="8" t="s">
        <v>219</v>
      </c>
      <c r="E246" s="8"/>
      <c r="F246" s="8"/>
      <c r="G246" s="8"/>
      <c r="H246" s="8"/>
      <c r="I246" s="8"/>
      <c r="M246" s="21">
        <v>5</v>
      </c>
    </row>
    <row r="247" spans="1:13" ht="34.5" customHeight="1" x14ac:dyDescent="0.25">
      <c r="A247" s="7" t="s">
        <v>37</v>
      </c>
      <c r="B247" s="7"/>
      <c r="C247" s="794" t="s">
        <v>38</v>
      </c>
      <c r="D247" s="204" t="s">
        <v>220</v>
      </c>
      <c r="E247" s="25" t="s">
        <v>221</v>
      </c>
      <c r="F247" s="25" t="s">
        <v>222</v>
      </c>
      <c r="G247" s="110" t="s">
        <v>43</v>
      </c>
      <c r="H247" s="25" t="s">
        <v>223</v>
      </c>
      <c r="I247" s="25" t="s">
        <v>223</v>
      </c>
      <c r="L247" s="362"/>
      <c r="M247" s="362"/>
    </row>
    <row r="248" spans="1:13" ht="12.75" customHeight="1" x14ac:dyDescent="0.25">
      <c r="A248" s="6" t="s">
        <v>224</v>
      </c>
      <c r="B248" s="6" t="s">
        <v>47</v>
      </c>
      <c r="C248" s="794"/>
      <c r="D248" s="795" t="s">
        <v>48</v>
      </c>
      <c r="E248" s="7" t="s">
        <v>49</v>
      </c>
      <c r="F248" s="796" t="s">
        <v>49</v>
      </c>
      <c r="G248" s="110" t="s">
        <v>120</v>
      </c>
      <c r="H248" s="797" t="s">
        <v>52</v>
      </c>
      <c r="I248" s="7" t="s">
        <v>225</v>
      </c>
      <c r="L248" s="362"/>
      <c r="M248" s="362"/>
    </row>
    <row r="249" spans="1:13" ht="13.5" x14ac:dyDescent="0.25">
      <c r="A249" s="6"/>
      <c r="B249" s="6"/>
      <c r="C249" s="794"/>
      <c r="D249" s="795"/>
      <c r="E249" s="7"/>
      <c r="F249" s="796"/>
      <c r="G249" s="51" t="s">
        <v>123</v>
      </c>
      <c r="H249" s="797"/>
      <c r="I249" s="7"/>
      <c r="L249" s="362"/>
      <c r="M249" s="362"/>
    </row>
    <row r="250" spans="1:13" ht="15" customHeight="1" x14ac:dyDescent="0.25">
      <c r="A250" s="6"/>
      <c r="B250" s="6"/>
      <c r="C250" s="794"/>
      <c r="D250" s="795" t="s">
        <v>226</v>
      </c>
      <c r="E250" s="7"/>
      <c r="F250" s="796"/>
      <c r="G250" s="110" t="s">
        <v>126</v>
      </c>
      <c r="H250" s="797" t="s">
        <v>227</v>
      </c>
      <c r="I250" s="7" t="s">
        <v>228</v>
      </c>
      <c r="L250" s="362"/>
      <c r="M250" s="362"/>
    </row>
    <row r="251" spans="1:13" x14ac:dyDescent="0.25">
      <c r="A251" s="6"/>
      <c r="B251" s="6"/>
      <c r="C251" s="794"/>
      <c r="D251" s="795"/>
      <c r="E251" s="7"/>
      <c r="F251" s="796"/>
      <c r="G251" s="71" t="s">
        <v>130</v>
      </c>
      <c r="H251" s="797"/>
      <c r="I251" s="7"/>
    </row>
    <row r="252" spans="1:13" x14ac:dyDescent="0.25">
      <c r="A252" s="6"/>
      <c r="B252" s="6"/>
      <c r="C252" s="794"/>
      <c r="D252" s="26" t="s">
        <v>229</v>
      </c>
      <c r="E252" s="26" t="s">
        <v>230</v>
      </c>
      <c r="F252" s="26" t="s">
        <v>231</v>
      </c>
      <c r="G252" s="363" t="s">
        <v>65</v>
      </c>
      <c r="H252" s="26" t="s">
        <v>232</v>
      </c>
      <c r="I252" s="26" t="s">
        <v>232</v>
      </c>
    </row>
    <row r="253" spans="1:13" ht="12" customHeight="1" x14ac:dyDescent="0.25">
      <c r="A253" s="689" t="s">
        <v>310</v>
      </c>
      <c r="B253" s="689" t="s">
        <v>68</v>
      </c>
      <c r="C253" s="78" t="s">
        <v>214</v>
      </c>
      <c r="D253" s="366"/>
      <c r="E253" s="365">
        <v>0</v>
      </c>
      <c r="F253" s="366"/>
      <c r="G253" s="367"/>
      <c r="H253" s="79">
        <f>(E253-F253)*D253*G253</f>
        <v>0</v>
      </c>
      <c r="I253" s="79"/>
      <c r="L253" s="21">
        <v>6</v>
      </c>
      <c r="M253" s="21">
        <f>$L242*100+L253+$M$2*10000</f>
        <v>10306</v>
      </c>
    </row>
    <row r="254" spans="1:13" ht="12.75" customHeight="1" x14ac:dyDescent="0.25">
      <c r="A254" s="689"/>
      <c r="B254" s="689"/>
      <c r="C254" s="80" t="s">
        <v>215</v>
      </c>
      <c r="D254" s="33"/>
      <c r="E254" s="365">
        <v>0</v>
      </c>
      <c r="F254" s="366"/>
      <c r="G254" s="367"/>
      <c r="H254" s="79">
        <f>(E254-F254)*D254*G254</f>
        <v>0</v>
      </c>
      <c r="I254" s="79"/>
      <c r="L254" s="21">
        <v>7</v>
      </c>
      <c r="M254" s="21">
        <f>$L242*100+L254+$M$2*10000</f>
        <v>10307</v>
      </c>
    </row>
    <row r="255" spans="1:13" x14ac:dyDescent="0.25">
      <c r="A255" s="798" t="s">
        <v>292</v>
      </c>
      <c r="B255" s="798"/>
      <c r="C255" s="798"/>
      <c r="D255" s="372">
        <f>SUM(D253:D254)</f>
        <v>0</v>
      </c>
      <c r="E255" s="371"/>
      <c r="F255" s="372"/>
      <c r="G255" s="372"/>
      <c r="H255" s="92">
        <f>SUM(H253:H254)</f>
        <v>0</v>
      </c>
      <c r="I255" s="92">
        <f>SUM(I253:I254)</f>
        <v>0</v>
      </c>
    </row>
    <row r="256" spans="1:13" ht="12.75" customHeight="1" x14ac:dyDescent="0.25">
      <c r="A256" s="7" t="s">
        <v>313</v>
      </c>
      <c r="B256" s="7" t="s">
        <v>68</v>
      </c>
      <c r="C256" s="80" t="s">
        <v>214</v>
      </c>
      <c r="D256" s="366"/>
      <c r="E256" s="365">
        <v>0</v>
      </c>
      <c r="F256" s="136"/>
      <c r="G256" s="367"/>
      <c r="H256" s="34">
        <f>(E256-F256)*D256*G256</f>
        <v>0</v>
      </c>
      <c r="I256" s="79"/>
      <c r="L256" s="21">
        <v>6</v>
      </c>
      <c r="M256" s="21">
        <f>$L242*100+L256+$M$3*10000</f>
        <v>20306</v>
      </c>
    </row>
    <row r="257" spans="1:13" x14ac:dyDescent="0.25">
      <c r="A257" s="7"/>
      <c r="B257" s="7"/>
      <c r="C257" s="80" t="s">
        <v>215</v>
      </c>
      <c r="D257" s="33"/>
      <c r="E257" s="365">
        <v>0</v>
      </c>
      <c r="F257" s="136"/>
      <c r="G257" s="367"/>
      <c r="H257" s="79">
        <f>(E257-F257)*D257*G257</f>
        <v>0</v>
      </c>
      <c r="I257" s="79"/>
      <c r="L257" s="21">
        <v>7</v>
      </c>
      <c r="M257" s="21">
        <f>$L242*100+L257+$M$3*10000</f>
        <v>20307</v>
      </c>
    </row>
    <row r="258" spans="1:13" x14ac:dyDescent="0.25">
      <c r="A258" s="798" t="s">
        <v>292</v>
      </c>
      <c r="B258" s="798"/>
      <c r="C258" s="798"/>
      <c r="D258" s="372">
        <f>SUM(D256:D257)</f>
        <v>0</v>
      </c>
      <c r="E258" s="371"/>
      <c r="F258" s="372"/>
      <c r="G258" s="372"/>
      <c r="H258" s="92">
        <f>SUM(H256:H257)</f>
        <v>0</v>
      </c>
      <c r="I258" s="92">
        <f>SUM(I256:I257)</f>
        <v>0</v>
      </c>
    </row>
    <row r="259" spans="1:13" ht="11.25" customHeight="1" x14ac:dyDescent="0.25">
      <c r="A259" s="7" t="s">
        <v>314</v>
      </c>
      <c r="B259" s="7" t="s">
        <v>68</v>
      </c>
      <c r="C259" s="80" t="s">
        <v>214</v>
      </c>
      <c r="D259" s="366"/>
      <c r="E259" s="365">
        <v>0</v>
      </c>
      <c r="F259" s="33"/>
      <c r="G259" s="367"/>
      <c r="H259" s="34">
        <f>(E259-F259)*D259*G259</f>
        <v>0</v>
      </c>
      <c r="I259" s="79"/>
      <c r="L259" s="21">
        <v>6</v>
      </c>
      <c r="M259" s="21">
        <f>$L242*100+L259+$M$4*10000</f>
        <v>30306</v>
      </c>
    </row>
    <row r="260" spans="1:13" x14ac:dyDescent="0.25">
      <c r="A260" s="7"/>
      <c r="B260" s="7"/>
      <c r="C260" s="80" t="s">
        <v>215</v>
      </c>
      <c r="D260" s="33"/>
      <c r="E260" s="365">
        <v>0</v>
      </c>
      <c r="F260" s="33"/>
      <c r="G260" s="367"/>
      <c r="H260" s="79">
        <f>(E260-F260)*D260*G260</f>
        <v>0</v>
      </c>
      <c r="I260" s="79"/>
      <c r="L260" s="21">
        <v>7</v>
      </c>
      <c r="M260" s="21">
        <f>$L242*100+L260+$M$4*10000</f>
        <v>30307</v>
      </c>
    </row>
    <row r="261" spans="1:13" x14ac:dyDescent="0.25">
      <c r="A261" s="798" t="s">
        <v>292</v>
      </c>
      <c r="B261" s="798"/>
      <c r="C261" s="798"/>
      <c r="D261" s="372">
        <f>SUM(D259:D260)</f>
        <v>0</v>
      </c>
      <c r="E261" s="371"/>
      <c r="F261" s="372"/>
      <c r="G261" s="372"/>
      <c r="H261" s="92">
        <f>SUM(H259:H260)</f>
        <v>0</v>
      </c>
      <c r="I261" s="92">
        <f>SUM(I259:I260)</f>
        <v>0</v>
      </c>
    </row>
    <row r="262" spans="1:13" ht="11.25" customHeight="1" x14ac:dyDescent="0.25">
      <c r="A262" s="7" t="s">
        <v>315</v>
      </c>
      <c r="B262" s="7" t="s">
        <v>68</v>
      </c>
      <c r="C262" s="80" t="s">
        <v>214</v>
      </c>
      <c r="D262" s="366"/>
      <c r="E262" s="365">
        <v>0</v>
      </c>
      <c r="F262" s="136"/>
      <c r="G262" s="367"/>
      <c r="H262" s="34">
        <f>(E262-F262)*D262*G262</f>
        <v>0</v>
      </c>
      <c r="I262" s="79"/>
      <c r="L262" s="21">
        <v>6</v>
      </c>
      <c r="M262" s="21">
        <f>$L242*100+L262+$M$5*10000</f>
        <v>40306</v>
      </c>
    </row>
    <row r="263" spans="1:13" x14ac:dyDescent="0.25">
      <c r="A263" s="7"/>
      <c r="B263" s="7"/>
      <c r="C263" s="80" t="s">
        <v>215</v>
      </c>
      <c r="D263" s="33"/>
      <c r="E263" s="365">
        <v>0</v>
      </c>
      <c r="F263" s="136"/>
      <c r="G263" s="367"/>
      <c r="H263" s="79">
        <f>(E263-F263)*D263*G263</f>
        <v>0</v>
      </c>
      <c r="I263" s="79"/>
      <c r="L263" s="21">
        <v>7</v>
      </c>
      <c r="M263" s="21">
        <f>$L242*100+L263+$M$5*10000</f>
        <v>40307</v>
      </c>
    </row>
    <row r="264" spans="1:13" x14ac:dyDescent="0.25">
      <c r="A264" s="798" t="s">
        <v>292</v>
      </c>
      <c r="B264" s="798"/>
      <c r="C264" s="798"/>
      <c r="D264" s="372">
        <f>SUM(D262:D263)</f>
        <v>0</v>
      </c>
      <c r="E264" s="371"/>
      <c r="F264" s="372"/>
      <c r="G264" s="372"/>
      <c r="H264" s="92">
        <f>SUM(H262:H263)</f>
        <v>0</v>
      </c>
      <c r="I264" s="92">
        <f>SUM(I262:I263)</f>
        <v>0</v>
      </c>
    </row>
    <row r="265" spans="1:13" ht="11.25" customHeight="1" x14ac:dyDescent="0.25">
      <c r="A265" s="7" t="s">
        <v>316</v>
      </c>
      <c r="B265" s="7" t="s">
        <v>68</v>
      </c>
      <c r="C265" s="80" t="s">
        <v>214</v>
      </c>
      <c r="D265" s="366"/>
      <c r="E265" s="365">
        <v>0</v>
      </c>
      <c r="F265" s="33"/>
      <c r="G265" s="367"/>
      <c r="H265" s="34">
        <f>(E265-F265)*D265*G265</f>
        <v>0</v>
      </c>
      <c r="I265" s="79"/>
      <c r="L265" s="21">
        <v>6</v>
      </c>
      <c r="M265" s="21">
        <f>$L242*100+L265+$M$6*10000</f>
        <v>50306</v>
      </c>
    </row>
    <row r="266" spans="1:13" x14ac:dyDescent="0.25">
      <c r="A266" s="7"/>
      <c r="B266" s="7"/>
      <c r="C266" s="80" t="s">
        <v>215</v>
      </c>
      <c r="D266" s="33"/>
      <c r="E266" s="365">
        <v>0</v>
      </c>
      <c r="F266" s="33"/>
      <c r="G266" s="367"/>
      <c r="H266" s="79">
        <f>(E266-F266)*D266*G266</f>
        <v>0</v>
      </c>
      <c r="I266" s="79"/>
      <c r="L266" s="21">
        <v>7</v>
      </c>
      <c r="M266" s="21">
        <f>$L242*100+L266+$M$6*10000</f>
        <v>50307</v>
      </c>
    </row>
    <row r="267" spans="1:13" x14ac:dyDescent="0.25">
      <c r="A267" s="798" t="s">
        <v>292</v>
      </c>
      <c r="B267" s="798"/>
      <c r="C267" s="798"/>
      <c r="D267" s="372">
        <f>SUM(D265:D266)</f>
        <v>0</v>
      </c>
      <c r="E267" s="374"/>
      <c r="F267" s="374"/>
      <c r="G267" s="374"/>
      <c r="H267" s="92">
        <f>SUM(H265:H266)</f>
        <v>0</v>
      </c>
      <c r="I267" s="92">
        <f>SUM(I265:I266)</f>
        <v>0</v>
      </c>
    </row>
    <row r="268" spans="1:13" x14ac:dyDescent="0.25">
      <c r="A268" s="701" t="s">
        <v>91</v>
      </c>
      <c r="B268" s="701"/>
      <c r="C268" s="701"/>
      <c r="D268" s="90">
        <f>D255+D258+D261+D264+D267</f>
        <v>0</v>
      </c>
      <c r="E268" s="93"/>
      <c r="F268" s="93"/>
      <c r="G268" s="93"/>
      <c r="H268" s="92">
        <f>H255+H258+H261+H264+H267</f>
        <v>0</v>
      </c>
      <c r="I268" s="92">
        <f>I255+I258+I261+I264+I267</f>
        <v>0</v>
      </c>
    </row>
    <row r="269" spans="1:13" x14ac:dyDescent="0.25">
      <c r="A269" s="21" t="s">
        <v>373</v>
      </c>
    </row>
    <row r="270" spans="1:13" x14ac:dyDescent="0.25">
      <c r="A270" s="21" t="s">
        <v>374</v>
      </c>
    </row>
    <row r="281" spans="1:13" x14ac:dyDescent="0.25">
      <c r="A281" s="13" t="s">
        <v>23</v>
      </c>
      <c r="B281" s="13"/>
      <c r="C281" s="791">
        <f>Presentación!C$3</f>
        <v>1990</v>
      </c>
      <c r="D281" s="791"/>
      <c r="E281" s="791"/>
      <c r="F281" s="791"/>
      <c r="G281" s="791"/>
      <c r="H281" s="791"/>
      <c r="I281" s="791"/>
    </row>
    <row r="282" spans="1:13" ht="11.25" customHeight="1" x14ac:dyDescent="0.25">
      <c r="A282" s="702" t="s">
        <v>24</v>
      </c>
      <c r="B282" s="702"/>
      <c r="C282" s="799" t="s">
        <v>379</v>
      </c>
      <c r="D282" s="799"/>
      <c r="E282" s="799"/>
      <c r="F282" s="799"/>
      <c r="G282" s="799"/>
      <c r="H282" s="799"/>
      <c r="I282" s="799"/>
      <c r="L282" s="21">
        <v>4</v>
      </c>
      <c r="M282" s="21">
        <v>1</v>
      </c>
    </row>
    <row r="283" spans="1:13" ht="11.25" customHeight="1" x14ac:dyDescent="0.25">
      <c r="A283" s="702" t="s">
        <v>187</v>
      </c>
      <c r="B283" s="702"/>
      <c r="C283" s="690" t="s">
        <v>26</v>
      </c>
      <c r="D283" s="690"/>
      <c r="E283" s="690"/>
      <c r="F283" s="690"/>
      <c r="G283" s="690"/>
      <c r="H283" s="690"/>
      <c r="I283" s="690"/>
      <c r="M283" s="21">
        <v>2</v>
      </c>
    </row>
    <row r="284" spans="1:13" ht="13.5" customHeight="1" x14ac:dyDescent="0.25">
      <c r="A284" s="793" t="s">
        <v>27</v>
      </c>
      <c r="B284" s="793"/>
      <c r="C284" s="690" t="s">
        <v>218</v>
      </c>
      <c r="D284" s="690"/>
      <c r="E284" s="690"/>
      <c r="F284" s="690"/>
      <c r="G284" s="690"/>
      <c r="H284" s="690"/>
      <c r="I284" s="690"/>
      <c r="M284" s="21">
        <v>3</v>
      </c>
    </row>
    <row r="285" spans="1:13" ht="11.25" customHeight="1" x14ac:dyDescent="0.25">
      <c r="A285" s="793" t="s">
        <v>190</v>
      </c>
      <c r="B285" s="793"/>
      <c r="C285" s="690" t="s">
        <v>191</v>
      </c>
      <c r="D285" s="690"/>
      <c r="E285" s="690"/>
      <c r="F285" s="690"/>
      <c r="G285" s="690"/>
      <c r="H285" s="690"/>
      <c r="I285" s="690"/>
      <c r="M285" s="21">
        <v>4</v>
      </c>
    </row>
    <row r="286" spans="1:13" ht="11.25" customHeight="1" x14ac:dyDescent="0.25">
      <c r="A286" s="696" t="s">
        <v>33</v>
      </c>
      <c r="B286" s="696"/>
      <c r="C286" s="24"/>
      <c r="D286" s="8" t="s">
        <v>219</v>
      </c>
      <c r="E286" s="8"/>
      <c r="F286" s="8"/>
      <c r="G286" s="8"/>
      <c r="H286" s="8"/>
      <c r="I286" s="8"/>
      <c r="M286" s="21">
        <v>5</v>
      </c>
    </row>
    <row r="287" spans="1:13" ht="34.5" customHeight="1" x14ac:dyDescent="0.25">
      <c r="A287" s="7" t="s">
        <v>37</v>
      </c>
      <c r="B287" s="7"/>
      <c r="C287" s="794" t="s">
        <v>38</v>
      </c>
      <c r="D287" s="204" t="s">
        <v>220</v>
      </c>
      <c r="E287" s="25" t="s">
        <v>221</v>
      </c>
      <c r="F287" s="25" t="s">
        <v>222</v>
      </c>
      <c r="G287" s="110" t="s">
        <v>43</v>
      </c>
      <c r="H287" s="25" t="s">
        <v>223</v>
      </c>
      <c r="I287" s="25" t="s">
        <v>223</v>
      </c>
      <c r="L287" s="362"/>
      <c r="M287" s="362"/>
    </row>
    <row r="288" spans="1:13" ht="12.75" customHeight="1" x14ac:dyDescent="0.25">
      <c r="A288" s="6" t="s">
        <v>224</v>
      </c>
      <c r="B288" s="6" t="s">
        <v>47</v>
      </c>
      <c r="C288" s="794"/>
      <c r="D288" s="795" t="s">
        <v>48</v>
      </c>
      <c r="E288" s="7" t="s">
        <v>49</v>
      </c>
      <c r="F288" s="796" t="s">
        <v>49</v>
      </c>
      <c r="G288" s="110" t="s">
        <v>120</v>
      </c>
      <c r="H288" s="797" t="s">
        <v>52</v>
      </c>
      <c r="I288" s="7" t="s">
        <v>225</v>
      </c>
      <c r="L288" s="362"/>
      <c r="M288" s="362"/>
    </row>
    <row r="289" spans="1:13" ht="13.5" x14ac:dyDescent="0.25">
      <c r="A289" s="6"/>
      <c r="B289" s="6"/>
      <c r="C289" s="794"/>
      <c r="D289" s="795"/>
      <c r="E289" s="7"/>
      <c r="F289" s="796"/>
      <c r="G289" s="71" t="s">
        <v>123</v>
      </c>
      <c r="H289" s="797"/>
      <c r="I289" s="7"/>
      <c r="L289" s="362"/>
      <c r="M289" s="362"/>
    </row>
    <row r="290" spans="1:13" ht="15" customHeight="1" x14ac:dyDescent="0.25">
      <c r="A290" s="6"/>
      <c r="B290" s="6"/>
      <c r="C290" s="794"/>
      <c r="D290" s="795" t="s">
        <v>226</v>
      </c>
      <c r="E290" s="7"/>
      <c r="F290" s="796"/>
      <c r="G290" s="51" t="s">
        <v>126</v>
      </c>
      <c r="H290" s="797" t="s">
        <v>227</v>
      </c>
      <c r="I290" s="7" t="s">
        <v>228</v>
      </c>
      <c r="L290" s="362"/>
      <c r="M290" s="362"/>
    </row>
    <row r="291" spans="1:13" x14ac:dyDescent="0.25">
      <c r="A291" s="6"/>
      <c r="B291" s="6"/>
      <c r="C291" s="794"/>
      <c r="D291" s="795"/>
      <c r="E291" s="7"/>
      <c r="F291" s="796"/>
      <c r="G291" s="71" t="s">
        <v>130</v>
      </c>
      <c r="H291" s="797"/>
      <c r="I291" s="7"/>
    </row>
    <row r="292" spans="1:13" x14ac:dyDescent="0.25">
      <c r="A292" s="6"/>
      <c r="B292" s="6"/>
      <c r="C292" s="794"/>
      <c r="D292" s="26" t="s">
        <v>229</v>
      </c>
      <c r="E292" s="26" t="s">
        <v>230</v>
      </c>
      <c r="F292" s="26" t="s">
        <v>231</v>
      </c>
      <c r="G292" s="363" t="s">
        <v>65</v>
      </c>
      <c r="H292" s="26" t="s">
        <v>232</v>
      </c>
      <c r="I292" s="26" t="s">
        <v>232</v>
      </c>
    </row>
    <row r="293" spans="1:13" ht="12" customHeight="1" x14ac:dyDescent="0.25">
      <c r="A293" s="689" t="s">
        <v>310</v>
      </c>
      <c r="B293" s="689" t="s">
        <v>68</v>
      </c>
      <c r="C293" s="78" t="s">
        <v>214</v>
      </c>
      <c r="D293" s="366"/>
      <c r="E293" s="365">
        <v>0</v>
      </c>
      <c r="F293" s="366"/>
      <c r="G293" s="367"/>
      <c r="H293" s="79">
        <f>(E293-F293)*D293*G293</f>
        <v>0</v>
      </c>
      <c r="I293" s="79"/>
      <c r="L293" s="21">
        <v>6</v>
      </c>
      <c r="M293" s="21">
        <f>$L282*100+L293+$M$2*10000</f>
        <v>10406</v>
      </c>
    </row>
    <row r="294" spans="1:13" x14ac:dyDescent="0.25">
      <c r="A294" s="689"/>
      <c r="B294" s="689"/>
      <c r="C294" s="80" t="s">
        <v>215</v>
      </c>
      <c r="D294" s="33"/>
      <c r="E294" s="365">
        <v>0</v>
      </c>
      <c r="F294" s="366"/>
      <c r="G294" s="367"/>
      <c r="H294" s="79">
        <f>(E294-F294)*D294*G294</f>
        <v>0</v>
      </c>
      <c r="I294" s="79"/>
      <c r="L294" s="21">
        <v>7</v>
      </c>
      <c r="M294" s="21">
        <f>$L282*100+L294+$M$2*10000</f>
        <v>10407</v>
      </c>
    </row>
    <row r="295" spans="1:13" x14ac:dyDescent="0.25">
      <c r="A295" s="798" t="s">
        <v>292</v>
      </c>
      <c r="B295" s="798"/>
      <c r="C295" s="798"/>
      <c r="D295" s="372">
        <f>SUM(D293:D294)</f>
        <v>0</v>
      </c>
      <c r="E295" s="371"/>
      <c r="F295" s="372"/>
      <c r="G295" s="372"/>
      <c r="H295" s="92">
        <f>SUM(H293:H294)</f>
        <v>0</v>
      </c>
      <c r="I295" s="92">
        <f>SUM(I293:I294)</f>
        <v>0</v>
      </c>
    </row>
    <row r="296" spans="1:13" ht="11.25" customHeight="1" x14ac:dyDescent="0.25">
      <c r="A296" s="7" t="s">
        <v>313</v>
      </c>
      <c r="B296" s="7" t="s">
        <v>68</v>
      </c>
      <c r="C296" s="80" t="s">
        <v>214</v>
      </c>
      <c r="D296" s="366"/>
      <c r="E296" s="365">
        <v>0</v>
      </c>
      <c r="F296" s="136"/>
      <c r="G296" s="367"/>
      <c r="H296" s="34">
        <f>(E296-F296)*D296*G296</f>
        <v>0</v>
      </c>
      <c r="I296" s="79"/>
      <c r="L296" s="21">
        <v>6</v>
      </c>
      <c r="M296" s="21">
        <f>$L282*100+L296+$M$3*10000</f>
        <v>20406</v>
      </c>
    </row>
    <row r="297" spans="1:13" x14ac:dyDescent="0.25">
      <c r="A297" s="7"/>
      <c r="B297" s="7"/>
      <c r="C297" s="80" t="s">
        <v>215</v>
      </c>
      <c r="D297" s="33"/>
      <c r="E297" s="365">
        <v>0</v>
      </c>
      <c r="F297" s="136"/>
      <c r="G297" s="367"/>
      <c r="H297" s="79">
        <f>(E297-F297)*D297*G297</f>
        <v>0</v>
      </c>
      <c r="I297" s="79"/>
      <c r="L297" s="21">
        <v>7</v>
      </c>
      <c r="M297" s="21">
        <f>$L282*100+L297+$M$3*10000</f>
        <v>20407</v>
      </c>
    </row>
    <row r="298" spans="1:13" x14ac:dyDescent="0.25">
      <c r="A298" s="798" t="s">
        <v>292</v>
      </c>
      <c r="B298" s="798"/>
      <c r="C298" s="798"/>
      <c r="D298" s="372">
        <f>SUM(D296:D297)</f>
        <v>0</v>
      </c>
      <c r="E298" s="371"/>
      <c r="F298" s="372"/>
      <c r="G298" s="372"/>
      <c r="H298" s="92">
        <f>SUM(H296:H297)</f>
        <v>0</v>
      </c>
      <c r="I298" s="92">
        <f>SUM(I296:I297)</f>
        <v>0</v>
      </c>
    </row>
    <row r="299" spans="1:13" ht="11.25" customHeight="1" x14ac:dyDescent="0.25">
      <c r="A299" s="7" t="s">
        <v>314</v>
      </c>
      <c r="B299" s="7" t="s">
        <v>68</v>
      </c>
      <c r="C299" s="80" t="s">
        <v>214</v>
      </c>
      <c r="D299" s="366"/>
      <c r="E299" s="365">
        <v>0</v>
      </c>
      <c r="F299" s="33"/>
      <c r="G299" s="367"/>
      <c r="H299" s="34">
        <f>(E299-F299)*D299*G299</f>
        <v>0</v>
      </c>
      <c r="I299" s="79"/>
      <c r="L299" s="21">
        <v>6</v>
      </c>
      <c r="M299" s="21">
        <f>$L282*100+L299+$M$4*10000</f>
        <v>30406</v>
      </c>
    </row>
    <row r="300" spans="1:13" x14ac:dyDescent="0.25">
      <c r="A300" s="7"/>
      <c r="B300" s="7"/>
      <c r="C300" s="80" t="s">
        <v>215</v>
      </c>
      <c r="D300" s="33"/>
      <c r="E300" s="365">
        <v>0</v>
      </c>
      <c r="F300" s="33"/>
      <c r="G300" s="367"/>
      <c r="H300" s="79">
        <f>(E300-F300)*D300*G300</f>
        <v>0</v>
      </c>
      <c r="I300" s="79"/>
      <c r="L300" s="21">
        <v>7</v>
      </c>
      <c r="M300" s="21">
        <f>$L282*100+L300+$M$4*10000</f>
        <v>30407</v>
      </c>
    </row>
    <row r="301" spans="1:13" x14ac:dyDescent="0.25">
      <c r="A301" s="801" t="s">
        <v>292</v>
      </c>
      <c r="B301" s="801"/>
      <c r="C301" s="801"/>
      <c r="D301" s="372">
        <f>SUM(D299:D300)</f>
        <v>0</v>
      </c>
      <c r="E301" s="371"/>
      <c r="F301" s="372"/>
      <c r="G301" s="372"/>
      <c r="H301" s="92">
        <f>SUM(H299:H300)</f>
        <v>0</v>
      </c>
      <c r="I301" s="92">
        <f>SUM(I299:I300)</f>
        <v>0</v>
      </c>
    </row>
    <row r="302" spans="1:13" ht="11.25" customHeight="1" x14ac:dyDescent="0.25">
      <c r="A302" s="7" t="s">
        <v>315</v>
      </c>
      <c r="B302" s="7" t="s">
        <v>68</v>
      </c>
      <c r="C302" s="80" t="s">
        <v>214</v>
      </c>
      <c r="D302" s="366"/>
      <c r="E302" s="365">
        <v>0</v>
      </c>
      <c r="F302" s="136"/>
      <c r="G302" s="367"/>
      <c r="H302" s="34">
        <f>(E302-F302)*D302*G302</f>
        <v>0</v>
      </c>
      <c r="I302" s="79"/>
      <c r="L302" s="21">
        <v>6</v>
      </c>
      <c r="M302" s="21">
        <f>$L282*100+L302+$M$5*10000</f>
        <v>40406</v>
      </c>
    </row>
    <row r="303" spans="1:13" x14ac:dyDescent="0.25">
      <c r="A303" s="7"/>
      <c r="B303" s="7"/>
      <c r="C303" s="80" t="s">
        <v>215</v>
      </c>
      <c r="D303" s="33"/>
      <c r="E303" s="365">
        <v>0</v>
      </c>
      <c r="F303" s="136"/>
      <c r="G303" s="367"/>
      <c r="H303" s="79">
        <f>(E303-F303)*D303*G303</f>
        <v>0</v>
      </c>
      <c r="I303" s="79"/>
      <c r="L303" s="21">
        <v>7</v>
      </c>
      <c r="M303" s="21">
        <f>$L282*100+L303+$M$5*10000</f>
        <v>40407</v>
      </c>
    </row>
    <row r="304" spans="1:13" x14ac:dyDescent="0.25">
      <c r="A304" s="798" t="s">
        <v>292</v>
      </c>
      <c r="B304" s="798"/>
      <c r="C304" s="798"/>
      <c r="D304" s="372">
        <f>SUM(D302:D303)</f>
        <v>0</v>
      </c>
      <c r="E304" s="371"/>
      <c r="F304" s="372"/>
      <c r="G304" s="372"/>
      <c r="H304" s="92">
        <f>SUM(H302:H303)</f>
        <v>0</v>
      </c>
      <c r="I304" s="92">
        <f>SUM(I302:I303)</f>
        <v>0</v>
      </c>
    </row>
    <row r="305" spans="1:13" ht="11.25" customHeight="1" x14ac:dyDescent="0.25">
      <c r="A305" s="7" t="s">
        <v>316</v>
      </c>
      <c r="B305" s="7" t="s">
        <v>68</v>
      </c>
      <c r="C305" s="80" t="s">
        <v>214</v>
      </c>
      <c r="D305" s="366"/>
      <c r="E305" s="365">
        <v>0</v>
      </c>
      <c r="F305" s="33"/>
      <c r="G305" s="367"/>
      <c r="H305" s="34">
        <f>(E305-F305)*D305*G305</f>
        <v>0</v>
      </c>
      <c r="I305" s="79"/>
      <c r="L305" s="21">
        <v>6</v>
      </c>
      <c r="M305" s="21">
        <f>$L282*100+L305+$M$6*10000</f>
        <v>50406</v>
      </c>
    </row>
    <row r="306" spans="1:13" x14ac:dyDescent="0.25">
      <c r="A306" s="7"/>
      <c r="B306" s="7"/>
      <c r="C306" s="80" t="s">
        <v>215</v>
      </c>
      <c r="D306" s="33"/>
      <c r="E306" s="365">
        <v>0</v>
      </c>
      <c r="F306" s="33"/>
      <c r="G306" s="367"/>
      <c r="H306" s="79">
        <f>(E306-F306)*D306*G306</f>
        <v>0</v>
      </c>
      <c r="I306" s="79"/>
      <c r="L306" s="21">
        <v>7</v>
      </c>
      <c r="M306" s="21">
        <f>$L282*100+L306+$M$6*10000</f>
        <v>50407</v>
      </c>
    </row>
    <row r="307" spans="1:13" x14ac:dyDescent="0.25">
      <c r="A307" s="798" t="s">
        <v>292</v>
      </c>
      <c r="B307" s="798"/>
      <c r="C307" s="798"/>
      <c r="D307" s="372">
        <f>SUM(D305:D306)</f>
        <v>0</v>
      </c>
      <c r="E307" s="374"/>
      <c r="F307" s="374"/>
      <c r="G307" s="374"/>
      <c r="H307" s="92">
        <f>SUM(H305:H306)</f>
        <v>0</v>
      </c>
      <c r="I307" s="92">
        <f>SUM(I305:I306)</f>
        <v>0</v>
      </c>
    </row>
    <row r="308" spans="1:13" x14ac:dyDescent="0.25">
      <c r="A308" s="701" t="s">
        <v>91</v>
      </c>
      <c r="B308" s="701"/>
      <c r="C308" s="701"/>
      <c r="D308" s="90">
        <f>D295+D298+D301+D304+D307</f>
        <v>0</v>
      </c>
      <c r="E308" s="93"/>
      <c r="F308" s="93"/>
      <c r="G308" s="93"/>
      <c r="H308" s="92">
        <f>H295+H298+H301+H304+H307</f>
        <v>0</v>
      </c>
      <c r="I308" s="92">
        <f>I295+I298+I301+I304+I307</f>
        <v>0</v>
      </c>
    </row>
    <row r="309" spans="1:13" x14ac:dyDescent="0.25">
      <c r="A309" s="21" t="s">
        <v>373</v>
      </c>
      <c r="C309" s="379"/>
    </row>
    <row r="310" spans="1:13" x14ac:dyDescent="0.25">
      <c r="A310" s="21" t="s">
        <v>374</v>
      </c>
    </row>
    <row r="321" spans="1:13" x14ac:dyDescent="0.25">
      <c r="A321" s="13" t="s">
        <v>23</v>
      </c>
      <c r="B321" s="13"/>
      <c r="C321" s="791">
        <f>Presentación!C$3</f>
        <v>1990</v>
      </c>
      <c r="D321" s="791"/>
      <c r="E321" s="791"/>
      <c r="F321" s="791"/>
      <c r="G321" s="791"/>
      <c r="H321" s="791"/>
      <c r="I321" s="791"/>
    </row>
    <row r="322" spans="1:13" ht="11.25" customHeight="1" x14ac:dyDescent="0.25">
      <c r="A322" s="702" t="s">
        <v>24</v>
      </c>
      <c r="B322" s="702"/>
      <c r="C322" s="799" t="s">
        <v>380</v>
      </c>
      <c r="D322" s="799"/>
      <c r="E322" s="799"/>
      <c r="F322" s="799"/>
      <c r="G322" s="799"/>
      <c r="H322" s="799"/>
      <c r="I322" s="799"/>
      <c r="L322" s="21">
        <v>5</v>
      </c>
      <c r="M322" s="21">
        <v>1</v>
      </c>
    </row>
    <row r="323" spans="1:13" ht="11.25" customHeight="1" x14ac:dyDescent="0.25">
      <c r="A323" s="702" t="s">
        <v>187</v>
      </c>
      <c r="B323" s="702"/>
      <c r="C323" s="690" t="s">
        <v>26</v>
      </c>
      <c r="D323" s="690"/>
      <c r="E323" s="690"/>
      <c r="F323" s="690"/>
      <c r="G323" s="690"/>
      <c r="H323" s="690"/>
      <c r="I323" s="690"/>
      <c r="M323" s="21">
        <v>2</v>
      </c>
    </row>
    <row r="324" spans="1:13" ht="13.5" customHeight="1" x14ac:dyDescent="0.25">
      <c r="A324" s="793" t="s">
        <v>27</v>
      </c>
      <c r="B324" s="793"/>
      <c r="C324" s="690" t="s">
        <v>218</v>
      </c>
      <c r="D324" s="690"/>
      <c r="E324" s="690"/>
      <c r="F324" s="690"/>
      <c r="G324" s="690"/>
      <c r="H324" s="690"/>
      <c r="I324" s="690"/>
      <c r="M324" s="21">
        <v>3</v>
      </c>
    </row>
    <row r="325" spans="1:13" ht="11.25" customHeight="1" x14ac:dyDescent="0.25">
      <c r="A325" s="793" t="s">
        <v>190</v>
      </c>
      <c r="B325" s="793"/>
      <c r="C325" s="690" t="s">
        <v>191</v>
      </c>
      <c r="D325" s="690"/>
      <c r="E325" s="690"/>
      <c r="F325" s="690"/>
      <c r="G325" s="690"/>
      <c r="H325" s="690"/>
      <c r="I325" s="690"/>
      <c r="M325" s="21">
        <v>4</v>
      </c>
    </row>
    <row r="326" spans="1:13" ht="11.25" customHeight="1" x14ac:dyDescent="0.25">
      <c r="A326" s="696" t="s">
        <v>33</v>
      </c>
      <c r="B326" s="696"/>
      <c r="C326" s="24"/>
      <c r="D326" s="8" t="s">
        <v>219</v>
      </c>
      <c r="E326" s="8"/>
      <c r="F326" s="8"/>
      <c r="G326" s="8"/>
      <c r="H326" s="8"/>
      <c r="I326" s="8"/>
      <c r="M326" s="21">
        <v>5</v>
      </c>
    </row>
    <row r="327" spans="1:13" ht="34.5" customHeight="1" x14ac:dyDescent="0.25">
      <c r="A327" s="7" t="s">
        <v>37</v>
      </c>
      <c r="B327" s="7"/>
      <c r="C327" s="800" t="s">
        <v>38</v>
      </c>
      <c r="D327" s="204" t="s">
        <v>220</v>
      </c>
      <c r="E327" s="25" t="s">
        <v>221</v>
      </c>
      <c r="F327" s="25" t="s">
        <v>222</v>
      </c>
      <c r="G327" s="110" t="s">
        <v>43</v>
      </c>
      <c r="H327" s="25" t="s">
        <v>223</v>
      </c>
      <c r="I327" s="25" t="s">
        <v>223</v>
      </c>
      <c r="L327" s="362"/>
      <c r="M327" s="362"/>
    </row>
    <row r="328" spans="1:13" ht="12.75" customHeight="1" x14ac:dyDescent="0.25">
      <c r="A328" s="7" t="s">
        <v>224</v>
      </c>
      <c r="B328" s="7" t="s">
        <v>47</v>
      </c>
      <c r="C328" s="800"/>
      <c r="D328" s="795" t="s">
        <v>48</v>
      </c>
      <c r="E328" s="7" t="s">
        <v>49</v>
      </c>
      <c r="F328" s="796" t="s">
        <v>49</v>
      </c>
      <c r="G328" s="110" t="s">
        <v>120</v>
      </c>
      <c r="H328" s="797" t="s">
        <v>52</v>
      </c>
      <c r="I328" s="7" t="s">
        <v>225</v>
      </c>
      <c r="L328" s="362"/>
      <c r="M328" s="362"/>
    </row>
    <row r="329" spans="1:13" ht="13.5" x14ac:dyDescent="0.25">
      <c r="A329" s="7"/>
      <c r="B329" s="7"/>
      <c r="C329" s="800"/>
      <c r="D329" s="795"/>
      <c r="E329" s="7"/>
      <c r="F329" s="796"/>
      <c r="G329" s="51" t="s">
        <v>123</v>
      </c>
      <c r="H329" s="797"/>
      <c r="I329" s="7"/>
      <c r="L329" s="362"/>
      <c r="M329" s="362"/>
    </row>
    <row r="330" spans="1:13" ht="15" customHeight="1" x14ac:dyDescent="0.25">
      <c r="A330" s="7"/>
      <c r="B330" s="7"/>
      <c r="C330" s="800"/>
      <c r="D330" s="795" t="s">
        <v>226</v>
      </c>
      <c r="E330" s="7"/>
      <c r="F330" s="796"/>
      <c r="G330" s="110" t="s">
        <v>126</v>
      </c>
      <c r="H330" s="797" t="s">
        <v>227</v>
      </c>
      <c r="I330" s="7" t="s">
        <v>228</v>
      </c>
      <c r="L330" s="362"/>
      <c r="M330" s="362"/>
    </row>
    <row r="331" spans="1:13" x14ac:dyDescent="0.25">
      <c r="A331" s="7"/>
      <c r="B331" s="7"/>
      <c r="C331" s="800"/>
      <c r="D331" s="795"/>
      <c r="E331" s="7"/>
      <c r="F331" s="796"/>
      <c r="G331" s="71" t="s">
        <v>130</v>
      </c>
      <c r="H331" s="797"/>
      <c r="I331" s="7"/>
    </row>
    <row r="332" spans="1:13" x14ac:dyDescent="0.25">
      <c r="A332" s="7"/>
      <c r="B332" s="7"/>
      <c r="C332" s="800"/>
      <c r="D332" s="72" t="s">
        <v>229</v>
      </c>
      <c r="E332" s="72" t="s">
        <v>230</v>
      </c>
      <c r="F332" s="72" t="s">
        <v>231</v>
      </c>
      <c r="G332" s="376" t="s">
        <v>65</v>
      </c>
      <c r="H332" s="72" t="s">
        <v>232</v>
      </c>
      <c r="I332" s="72" t="s">
        <v>232</v>
      </c>
    </row>
    <row r="333" spans="1:13" ht="11.25" customHeight="1" x14ac:dyDescent="0.25">
      <c r="A333" s="689" t="s">
        <v>310</v>
      </c>
      <c r="B333" s="689" t="s">
        <v>68</v>
      </c>
      <c r="C333" s="78" t="s">
        <v>214</v>
      </c>
      <c r="D333" s="366"/>
      <c r="E333" s="365">
        <v>0</v>
      </c>
      <c r="F333" s="366"/>
      <c r="G333" s="367"/>
      <c r="H333" s="79">
        <f>(E333-F333)*D333*G333</f>
        <v>0</v>
      </c>
      <c r="I333" s="79"/>
      <c r="L333" s="21">
        <v>6</v>
      </c>
      <c r="M333" s="21">
        <f>$L322*100+L333+$M$2*10000</f>
        <v>10506</v>
      </c>
    </row>
    <row r="334" spans="1:13" x14ac:dyDescent="0.25">
      <c r="A334" s="689"/>
      <c r="B334" s="689"/>
      <c r="C334" s="80" t="s">
        <v>215</v>
      </c>
      <c r="D334" s="33"/>
      <c r="E334" s="365">
        <v>0</v>
      </c>
      <c r="F334" s="366"/>
      <c r="G334" s="367"/>
      <c r="H334" s="79">
        <f>(E334-F334)*D334*G334</f>
        <v>0</v>
      </c>
      <c r="I334" s="79"/>
      <c r="L334" s="21">
        <v>7</v>
      </c>
      <c r="M334" s="21">
        <f>$L322*100+L334+$M$2*10000</f>
        <v>10507</v>
      </c>
    </row>
    <row r="335" spans="1:13" x14ac:dyDescent="0.25">
      <c r="A335" s="798" t="s">
        <v>292</v>
      </c>
      <c r="B335" s="798"/>
      <c r="C335" s="798"/>
      <c r="D335" s="372">
        <f>SUM(D333:D334)</f>
        <v>0</v>
      </c>
      <c r="E335" s="371"/>
      <c r="F335" s="372"/>
      <c r="G335" s="372"/>
      <c r="H335" s="92">
        <f>SUM(H333:H334)</f>
        <v>0</v>
      </c>
      <c r="I335" s="92">
        <f>SUM(I333:I334)</f>
        <v>0</v>
      </c>
    </row>
    <row r="336" spans="1:13" ht="11.25" customHeight="1" x14ac:dyDescent="0.25">
      <c r="A336" s="7" t="s">
        <v>313</v>
      </c>
      <c r="B336" s="7" t="s">
        <v>68</v>
      </c>
      <c r="C336" s="80" t="s">
        <v>214</v>
      </c>
      <c r="D336" s="366"/>
      <c r="E336" s="365">
        <v>0</v>
      </c>
      <c r="F336" s="136"/>
      <c r="G336" s="367"/>
      <c r="H336" s="34">
        <f>(E336-F336)*D336*G336</f>
        <v>0</v>
      </c>
      <c r="I336" s="79"/>
      <c r="L336" s="21">
        <v>6</v>
      </c>
      <c r="M336" s="21">
        <f>$L322*100+L336+$M$3*10000</f>
        <v>20506</v>
      </c>
    </row>
    <row r="337" spans="1:13" x14ac:dyDescent="0.25">
      <c r="A337" s="7"/>
      <c r="B337" s="7"/>
      <c r="C337" s="80" t="s">
        <v>215</v>
      </c>
      <c r="D337" s="33"/>
      <c r="E337" s="365">
        <v>0</v>
      </c>
      <c r="F337" s="136"/>
      <c r="G337" s="367"/>
      <c r="H337" s="79">
        <f>(E337-F337)*D337*G337</f>
        <v>0</v>
      </c>
      <c r="I337" s="79"/>
      <c r="L337" s="21">
        <v>7</v>
      </c>
      <c r="M337" s="21">
        <f>$L322*100+L337+$M$3*10000</f>
        <v>20507</v>
      </c>
    </row>
    <row r="338" spans="1:13" x14ac:dyDescent="0.25">
      <c r="A338" s="798" t="s">
        <v>292</v>
      </c>
      <c r="B338" s="798"/>
      <c r="C338" s="798"/>
      <c r="D338" s="372">
        <f>SUM(D336:D337)</f>
        <v>0</v>
      </c>
      <c r="E338" s="371"/>
      <c r="F338" s="372"/>
      <c r="G338" s="372"/>
      <c r="H338" s="92">
        <f>SUM(H336:H337)</f>
        <v>0</v>
      </c>
      <c r="I338" s="92">
        <f>SUM(I336:I337)</f>
        <v>0</v>
      </c>
    </row>
    <row r="339" spans="1:13" ht="11.25" customHeight="1" x14ac:dyDescent="0.25">
      <c r="A339" s="7" t="s">
        <v>314</v>
      </c>
      <c r="B339" s="7" t="s">
        <v>68</v>
      </c>
      <c r="C339" s="80" t="s">
        <v>214</v>
      </c>
      <c r="D339" s="366"/>
      <c r="E339" s="365">
        <v>0</v>
      </c>
      <c r="F339" s="33"/>
      <c r="G339" s="367"/>
      <c r="H339" s="34">
        <f>(E339-F339)*D339*G339</f>
        <v>0</v>
      </c>
      <c r="I339" s="79"/>
      <c r="L339" s="21">
        <v>6</v>
      </c>
      <c r="M339" s="21">
        <f>$L322*100+L339+$M$4*10000</f>
        <v>30506</v>
      </c>
    </row>
    <row r="340" spans="1:13" x14ac:dyDescent="0.25">
      <c r="A340" s="7"/>
      <c r="B340" s="7"/>
      <c r="C340" s="80" t="s">
        <v>215</v>
      </c>
      <c r="D340" s="33"/>
      <c r="E340" s="365">
        <v>0</v>
      </c>
      <c r="F340" s="33"/>
      <c r="G340" s="367"/>
      <c r="H340" s="79">
        <f>(E340-F340)*D340*G340</f>
        <v>0</v>
      </c>
      <c r="I340" s="79"/>
      <c r="L340" s="21">
        <v>7</v>
      </c>
      <c r="M340" s="21">
        <f>$L322*100+L340+$M$4*10000</f>
        <v>30507</v>
      </c>
    </row>
    <row r="341" spans="1:13" x14ac:dyDescent="0.25">
      <c r="A341" s="798" t="s">
        <v>292</v>
      </c>
      <c r="B341" s="798"/>
      <c r="C341" s="798"/>
      <c r="D341" s="372">
        <f>SUM(D339:D340)</f>
        <v>0</v>
      </c>
      <c r="E341" s="371"/>
      <c r="F341" s="372"/>
      <c r="G341" s="372"/>
      <c r="H341" s="92">
        <f>SUM(H339:H340)</f>
        <v>0</v>
      </c>
      <c r="I341" s="92">
        <f>SUM(I339:I340)</f>
        <v>0</v>
      </c>
    </row>
    <row r="342" spans="1:13" ht="11.25" customHeight="1" x14ac:dyDescent="0.25">
      <c r="A342" s="7" t="s">
        <v>315</v>
      </c>
      <c r="B342" s="7" t="s">
        <v>68</v>
      </c>
      <c r="C342" s="80" t="s">
        <v>214</v>
      </c>
      <c r="D342" s="366"/>
      <c r="E342" s="365">
        <v>0</v>
      </c>
      <c r="F342" s="136"/>
      <c r="G342" s="367"/>
      <c r="H342" s="34">
        <f>(E342-F342)*D342*G342</f>
        <v>0</v>
      </c>
      <c r="I342" s="79"/>
      <c r="L342" s="21">
        <v>6</v>
      </c>
      <c r="M342" s="21">
        <f>$L322*100+L342+$M$5*10000</f>
        <v>40506</v>
      </c>
    </row>
    <row r="343" spans="1:13" x14ac:dyDescent="0.25">
      <c r="A343" s="7"/>
      <c r="B343" s="7"/>
      <c r="C343" s="80" t="s">
        <v>215</v>
      </c>
      <c r="D343" s="33"/>
      <c r="E343" s="365">
        <v>0</v>
      </c>
      <c r="F343" s="136"/>
      <c r="G343" s="367"/>
      <c r="H343" s="79">
        <f>(E343-F343)*D343*G343</f>
        <v>0</v>
      </c>
      <c r="I343" s="79"/>
      <c r="L343" s="21">
        <v>7</v>
      </c>
      <c r="M343" s="21">
        <f>$L322*100+L343+$M$5*10000</f>
        <v>40507</v>
      </c>
    </row>
    <row r="344" spans="1:13" x14ac:dyDescent="0.25">
      <c r="A344" s="798" t="s">
        <v>292</v>
      </c>
      <c r="B344" s="798"/>
      <c r="C344" s="798"/>
      <c r="D344" s="372">
        <f>SUM(D342:D343)</f>
        <v>0</v>
      </c>
      <c r="E344" s="371"/>
      <c r="F344" s="372"/>
      <c r="G344" s="372"/>
      <c r="H344" s="92">
        <f>SUM(H342:H343)</f>
        <v>0</v>
      </c>
      <c r="I344" s="92">
        <f>SUM(I342:I343)</f>
        <v>0</v>
      </c>
    </row>
    <row r="345" spans="1:13" ht="11.25" customHeight="1" x14ac:dyDescent="0.25">
      <c r="A345" s="7" t="s">
        <v>316</v>
      </c>
      <c r="B345" s="7" t="s">
        <v>68</v>
      </c>
      <c r="C345" s="80" t="s">
        <v>214</v>
      </c>
      <c r="D345" s="366"/>
      <c r="E345" s="365">
        <v>0</v>
      </c>
      <c r="F345" s="33"/>
      <c r="G345" s="367"/>
      <c r="H345" s="34">
        <f>(E345-F345)*D345*G345</f>
        <v>0</v>
      </c>
      <c r="I345" s="79"/>
      <c r="L345" s="21">
        <v>6</v>
      </c>
      <c r="M345" s="21">
        <f>$L322*100+L345+$M$6*10000</f>
        <v>50506</v>
      </c>
    </row>
    <row r="346" spans="1:13" x14ac:dyDescent="0.25">
      <c r="A346" s="7"/>
      <c r="B346" s="7"/>
      <c r="C346" s="80" t="s">
        <v>215</v>
      </c>
      <c r="D346" s="33"/>
      <c r="E346" s="365">
        <v>0</v>
      </c>
      <c r="F346" s="33"/>
      <c r="G346" s="367"/>
      <c r="H346" s="79">
        <f>(E346-F346)*D346*G346</f>
        <v>0</v>
      </c>
      <c r="I346" s="79"/>
      <c r="L346" s="21">
        <v>7</v>
      </c>
      <c r="M346" s="21">
        <f>$L322*100+L346+$M$6*10000</f>
        <v>50507</v>
      </c>
    </row>
    <row r="347" spans="1:13" x14ac:dyDescent="0.25">
      <c r="A347" s="798" t="s">
        <v>292</v>
      </c>
      <c r="B347" s="798"/>
      <c r="C347" s="798"/>
      <c r="D347" s="372">
        <f>SUM(D345:D346)</f>
        <v>0</v>
      </c>
      <c r="E347" s="374"/>
      <c r="F347" s="374"/>
      <c r="G347" s="374"/>
      <c r="H347" s="92">
        <f>SUM(H345:H346)</f>
        <v>0</v>
      </c>
      <c r="I347" s="92">
        <f>SUM(I345:I346)</f>
        <v>0</v>
      </c>
    </row>
    <row r="348" spans="1:13" x14ac:dyDescent="0.25">
      <c r="A348" s="701" t="s">
        <v>91</v>
      </c>
      <c r="B348" s="701"/>
      <c r="C348" s="701"/>
      <c r="D348" s="90">
        <f>D335+D338+D341+D344+D347</f>
        <v>0</v>
      </c>
      <c r="E348" s="93"/>
      <c r="F348" s="93"/>
      <c r="G348" s="93"/>
      <c r="H348" s="92">
        <f>H335+H338+H341+H344+H347</f>
        <v>0</v>
      </c>
      <c r="I348" s="92">
        <f>I335+I338+I341+I344+I347</f>
        <v>0</v>
      </c>
    </row>
    <row r="349" spans="1:13" x14ac:dyDescent="0.25">
      <c r="A349" s="21" t="s">
        <v>373</v>
      </c>
    </row>
    <row r="350" spans="1:13" x14ac:dyDescent="0.25">
      <c r="A350" s="21" t="s">
        <v>374</v>
      </c>
    </row>
    <row r="361" spans="1:13" x14ac:dyDescent="0.25">
      <c r="A361" s="13" t="s">
        <v>23</v>
      </c>
      <c r="B361" s="13"/>
      <c r="C361" s="791">
        <f>Presentación!C$3</f>
        <v>1990</v>
      </c>
      <c r="D361" s="791"/>
      <c r="E361" s="791"/>
      <c r="F361" s="791"/>
      <c r="G361" s="791"/>
      <c r="H361" s="791"/>
      <c r="I361" s="791"/>
    </row>
    <row r="362" spans="1:13" ht="11.25" customHeight="1" x14ac:dyDescent="0.25">
      <c r="A362" s="702" t="s">
        <v>24</v>
      </c>
      <c r="B362" s="702"/>
      <c r="C362" s="799" t="s">
        <v>381</v>
      </c>
      <c r="D362" s="799"/>
      <c r="E362" s="799"/>
      <c r="F362" s="799"/>
      <c r="G362" s="799"/>
      <c r="H362" s="799"/>
      <c r="I362" s="799"/>
      <c r="L362" s="21">
        <v>13</v>
      </c>
      <c r="M362" s="21">
        <v>1</v>
      </c>
    </row>
    <row r="363" spans="1:13" ht="11.25" customHeight="1" x14ac:dyDescent="0.25">
      <c r="A363" s="702" t="s">
        <v>187</v>
      </c>
      <c r="B363" s="702"/>
      <c r="C363" s="690" t="s">
        <v>26</v>
      </c>
      <c r="D363" s="690"/>
      <c r="E363" s="690"/>
      <c r="F363" s="690"/>
      <c r="G363" s="690"/>
      <c r="H363" s="690"/>
      <c r="I363" s="690"/>
      <c r="M363" s="21">
        <v>2</v>
      </c>
    </row>
    <row r="364" spans="1:13" ht="13.5" customHeight="1" x14ac:dyDescent="0.25">
      <c r="A364" s="793" t="s">
        <v>27</v>
      </c>
      <c r="B364" s="793"/>
      <c r="C364" s="690" t="s">
        <v>218</v>
      </c>
      <c r="D364" s="690"/>
      <c r="E364" s="690"/>
      <c r="F364" s="690"/>
      <c r="G364" s="690"/>
      <c r="H364" s="690"/>
      <c r="I364" s="690"/>
      <c r="M364" s="21">
        <v>3</v>
      </c>
    </row>
    <row r="365" spans="1:13" ht="11.25" customHeight="1" x14ac:dyDescent="0.25">
      <c r="A365" s="793" t="s">
        <v>190</v>
      </c>
      <c r="B365" s="793"/>
      <c r="C365" s="690" t="s">
        <v>191</v>
      </c>
      <c r="D365" s="690"/>
      <c r="E365" s="690"/>
      <c r="F365" s="690"/>
      <c r="G365" s="690"/>
      <c r="H365" s="690"/>
      <c r="I365" s="690"/>
      <c r="M365" s="21">
        <v>4</v>
      </c>
    </row>
    <row r="366" spans="1:13" ht="11.25" customHeight="1" x14ac:dyDescent="0.25">
      <c r="A366" s="696" t="s">
        <v>33</v>
      </c>
      <c r="B366" s="696"/>
      <c r="C366" s="24"/>
      <c r="D366" s="8" t="s">
        <v>219</v>
      </c>
      <c r="E366" s="8"/>
      <c r="F366" s="8"/>
      <c r="G366" s="8"/>
      <c r="H366" s="8"/>
      <c r="I366" s="8"/>
      <c r="M366" s="21">
        <v>5</v>
      </c>
    </row>
    <row r="367" spans="1:13" ht="34.5" customHeight="1" x14ac:dyDescent="0.25">
      <c r="A367" s="7" t="s">
        <v>37</v>
      </c>
      <c r="B367" s="7"/>
      <c r="C367" s="794" t="s">
        <v>38</v>
      </c>
      <c r="D367" s="204" t="s">
        <v>220</v>
      </c>
      <c r="E367" s="25" t="s">
        <v>221</v>
      </c>
      <c r="F367" s="25" t="s">
        <v>222</v>
      </c>
      <c r="G367" s="110" t="s">
        <v>43</v>
      </c>
      <c r="H367" s="25" t="s">
        <v>223</v>
      </c>
      <c r="I367" s="25" t="s">
        <v>223</v>
      </c>
      <c r="L367" s="362"/>
      <c r="M367" s="362"/>
    </row>
    <row r="368" spans="1:13" ht="12.75" customHeight="1" x14ac:dyDescent="0.25">
      <c r="A368" s="6" t="s">
        <v>224</v>
      </c>
      <c r="B368" s="6" t="s">
        <v>47</v>
      </c>
      <c r="C368" s="794"/>
      <c r="D368" s="795" t="s">
        <v>48</v>
      </c>
      <c r="E368" s="7" t="s">
        <v>49</v>
      </c>
      <c r="F368" s="796" t="s">
        <v>49</v>
      </c>
      <c r="G368" s="110" t="s">
        <v>120</v>
      </c>
      <c r="H368" s="797" t="s">
        <v>52</v>
      </c>
      <c r="I368" s="7" t="s">
        <v>225</v>
      </c>
      <c r="L368" s="362"/>
      <c r="M368" s="362"/>
    </row>
    <row r="369" spans="1:13" ht="13.5" x14ac:dyDescent="0.25">
      <c r="A369" s="6"/>
      <c r="B369" s="6"/>
      <c r="C369" s="794"/>
      <c r="D369" s="795"/>
      <c r="E369" s="7"/>
      <c r="F369" s="796"/>
      <c r="G369" s="51" t="s">
        <v>123</v>
      </c>
      <c r="H369" s="797"/>
      <c r="I369" s="7"/>
      <c r="L369" s="362"/>
      <c r="M369" s="362"/>
    </row>
    <row r="370" spans="1:13" ht="15" customHeight="1" x14ac:dyDescent="0.25">
      <c r="A370" s="6"/>
      <c r="B370" s="6"/>
      <c r="C370" s="794"/>
      <c r="D370" s="795" t="s">
        <v>226</v>
      </c>
      <c r="E370" s="7"/>
      <c r="F370" s="796"/>
      <c r="G370" s="110" t="s">
        <v>126</v>
      </c>
      <c r="H370" s="797" t="s">
        <v>227</v>
      </c>
      <c r="I370" s="7" t="s">
        <v>228</v>
      </c>
      <c r="L370" s="362"/>
      <c r="M370" s="362"/>
    </row>
    <row r="371" spans="1:13" x14ac:dyDescent="0.25">
      <c r="A371" s="6"/>
      <c r="B371" s="6"/>
      <c r="C371" s="794"/>
      <c r="D371" s="795"/>
      <c r="E371" s="7"/>
      <c r="F371" s="796"/>
      <c r="G371" s="71" t="s">
        <v>130</v>
      </c>
      <c r="H371" s="797"/>
      <c r="I371" s="7"/>
    </row>
    <row r="372" spans="1:13" x14ac:dyDescent="0.25">
      <c r="A372" s="6"/>
      <c r="B372" s="6"/>
      <c r="C372" s="794"/>
      <c r="D372" s="26" t="s">
        <v>229</v>
      </c>
      <c r="E372" s="26" t="s">
        <v>230</v>
      </c>
      <c r="F372" s="26" t="s">
        <v>231</v>
      </c>
      <c r="G372" s="363" t="s">
        <v>65</v>
      </c>
      <c r="H372" s="26" t="s">
        <v>232</v>
      </c>
      <c r="I372" s="26" t="s">
        <v>232</v>
      </c>
    </row>
    <row r="373" spans="1:13" ht="12" customHeight="1" x14ac:dyDescent="0.25">
      <c r="A373" s="689" t="s">
        <v>310</v>
      </c>
      <c r="B373" s="689" t="s">
        <v>68</v>
      </c>
      <c r="C373" s="78" t="s">
        <v>214</v>
      </c>
      <c r="D373" s="366"/>
      <c r="E373" s="365">
        <v>0</v>
      </c>
      <c r="F373" s="366"/>
      <c r="G373" s="367"/>
      <c r="H373" s="79">
        <f>(E373-F373)*D373*G373</f>
        <v>0</v>
      </c>
      <c r="I373" s="79"/>
      <c r="L373" s="21">
        <v>6</v>
      </c>
      <c r="M373" s="21">
        <f>$L362*100+L373+$M$2*10000</f>
        <v>11306</v>
      </c>
    </row>
    <row r="374" spans="1:13" ht="12.75" customHeight="1" x14ac:dyDescent="0.25">
      <c r="A374" s="689"/>
      <c r="B374" s="689"/>
      <c r="C374" s="80" t="s">
        <v>215</v>
      </c>
      <c r="D374" s="33"/>
      <c r="E374" s="365">
        <v>0</v>
      </c>
      <c r="F374" s="366"/>
      <c r="G374" s="367"/>
      <c r="H374" s="79">
        <f>(E374-F374)*D374*G374</f>
        <v>0</v>
      </c>
      <c r="I374" s="79"/>
      <c r="L374" s="21">
        <v>7</v>
      </c>
      <c r="M374" s="21">
        <f>$L362*100+L374+$M$2*10000</f>
        <v>11307</v>
      </c>
    </row>
    <row r="375" spans="1:13" x14ac:dyDescent="0.25">
      <c r="A375" s="798" t="s">
        <v>292</v>
      </c>
      <c r="B375" s="798"/>
      <c r="C375" s="798"/>
      <c r="D375" s="372">
        <f>SUM(D373:D374)</f>
        <v>0</v>
      </c>
      <c r="E375" s="371"/>
      <c r="F375" s="372"/>
      <c r="G375" s="372"/>
      <c r="H375" s="92">
        <f>SUM(H373:H374)</f>
        <v>0</v>
      </c>
      <c r="I375" s="92">
        <f>SUM(I373:I374)</f>
        <v>0</v>
      </c>
    </row>
    <row r="376" spans="1:13" ht="12.75" customHeight="1" x14ac:dyDescent="0.25">
      <c r="A376" s="7" t="s">
        <v>313</v>
      </c>
      <c r="B376" s="7" t="s">
        <v>68</v>
      </c>
      <c r="C376" s="80" t="s">
        <v>214</v>
      </c>
      <c r="D376" s="366"/>
      <c r="E376" s="365">
        <v>0</v>
      </c>
      <c r="F376" s="136"/>
      <c r="G376" s="367"/>
      <c r="H376" s="34">
        <f>(E376-F376)*D376*G376</f>
        <v>0</v>
      </c>
      <c r="I376" s="79"/>
      <c r="L376" s="21">
        <v>6</v>
      </c>
      <c r="M376" s="21">
        <f>$L362*100+L376+$M$3*10000</f>
        <v>21306</v>
      </c>
    </row>
    <row r="377" spans="1:13" x14ac:dyDescent="0.25">
      <c r="A377" s="7"/>
      <c r="B377" s="7"/>
      <c r="C377" s="80" t="s">
        <v>215</v>
      </c>
      <c r="D377" s="33"/>
      <c r="E377" s="365">
        <v>0</v>
      </c>
      <c r="F377" s="136"/>
      <c r="G377" s="367"/>
      <c r="H377" s="79">
        <f>(E377-F377)*D377*G377</f>
        <v>0</v>
      </c>
      <c r="I377" s="79"/>
      <c r="L377" s="21">
        <v>7</v>
      </c>
      <c r="M377" s="21">
        <f>$L362*100+L377+$M$3*10000</f>
        <v>21307</v>
      </c>
    </row>
    <row r="378" spans="1:13" x14ac:dyDescent="0.25">
      <c r="A378" s="798" t="s">
        <v>292</v>
      </c>
      <c r="B378" s="798"/>
      <c r="C378" s="798"/>
      <c r="D378" s="372">
        <f>SUM(D376:D377)</f>
        <v>0</v>
      </c>
      <c r="E378" s="371"/>
      <c r="F378" s="372"/>
      <c r="G378" s="372"/>
      <c r="H378" s="92">
        <f>SUM(H376:H377)</f>
        <v>0</v>
      </c>
      <c r="I378" s="92">
        <f>SUM(I376:I377)</f>
        <v>0</v>
      </c>
    </row>
    <row r="379" spans="1:13" ht="11.25" customHeight="1" x14ac:dyDescent="0.25">
      <c r="A379" s="7" t="s">
        <v>314</v>
      </c>
      <c r="B379" s="7" t="s">
        <v>68</v>
      </c>
      <c r="C379" s="80" t="s">
        <v>214</v>
      </c>
      <c r="D379" s="366"/>
      <c r="E379" s="365">
        <v>0</v>
      </c>
      <c r="F379" s="33"/>
      <c r="G379" s="367"/>
      <c r="H379" s="34">
        <f>(E379-F379)*D379*G379</f>
        <v>0</v>
      </c>
      <c r="I379" s="79"/>
      <c r="L379" s="21">
        <v>6</v>
      </c>
      <c r="M379" s="21">
        <f>$L362*100+L379+$M$4*10000</f>
        <v>31306</v>
      </c>
    </row>
    <row r="380" spans="1:13" x14ac:dyDescent="0.25">
      <c r="A380" s="7"/>
      <c r="B380" s="7"/>
      <c r="C380" s="80" t="s">
        <v>215</v>
      </c>
      <c r="D380" s="33"/>
      <c r="E380" s="365">
        <v>0</v>
      </c>
      <c r="F380" s="33"/>
      <c r="G380" s="367"/>
      <c r="H380" s="79">
        <f>(E380-F380)*D380*G380</f>
        <v>0</v>
      </c>
      <c r="I380" s="79"/>
      <c r="L380" s="21">
        <v>7</v>
      </c>
      <c r="M380" s="21">
        <f>$L362*100+L380+$M$4*10000</f>
        <v>31307</v>
      </c>
    </row>
    <row r="381" spans="1:13" x14ac:dyDescent="0.25">
      <c r="A381" s="798" t="s">
        <v>292</v>
      </c>
      <c r="B381" s="798"/>
      <c r="C381" s="798"/>
      <c r="D381" s="372">
        <f>SUM(D379:D380)</f>
        <v>0</v>
      </c>
      <c r="E381" s="371"/>
      <c r="F381" s="372"/>
      <c r="G381" s="372"/>
      <c r="H381" s="92">
        <f>SUM(H379:H380)</f>
        <v>0</v>
      </c>
      <c r="I381" s="92">
        <f>SUM(I379:I380)</f>
        <v>0</v>
      </c>
    </row>
    <row r="382" spans="1:13" ht="11.25" customHeight="1" x14ac:dyDescent="0.25">
      <c r="A382" s="7" t="s">
        <v>315</v>
      </c>
      <c r="B382" s="7" t="s">
        <v>68</v>
      </c>
      <c r="C382" s="80" t="s">
        <v>214</v>
      </c>
      <c r="D382" s="366"/>
      <c r="E382" s="365">
        <v>0</v>
      </c>
      <c r="F382" s="136"/>
      <c r="G382" s="367"/>
      <c r="H382" s="34">
        <f>(E382-F382)*D382*G382</f>
        <v>0</v>
      </c>
      <c r="I382" s="79"/>
      <c r="L382" s="21">
        <v>6</v>
      </c>
      <c r="M382" s="21">
        <f>$L362*100+L382+$M$5*10000</f>
        <v>41306</v>
      </c>
    </row>
    <row r="383" spans="1:13" x14ac:dyDescent="0.25">
      <c r="A383" s="7"/>
      <c r="B383" s="7"/>
      <c r="C383" s="80" t="s">
        <v>215</v>
      </c>
      <c r="D383" s="33"/>
      <c r="E383" s="365">
        <v>0</v>
      </c>
      <c r="F383" s="136"/>
      <c r="G383" s="367"/>
      <c r="H383" s="79">
        <f>(E383-F383)*D383*G383</f>
        <v>0</v>
      </c>
      <c r="I383" s="79"/>
      <c r="L383" s="21">
        <v>7</v>
      </c>
      <c r="M383" s="21">
        <f>$L362*100+L383+$M$5*10000</f>
        <v>41307</v>
      </c>
    </row>
    <row r="384" spans="1:13" x14ac:dyDescent="0.25">
      <c r="A384" s="798" t="s">
        <v>292</v>
      </c>
      <c r="B384" s="798"/>
      <c r="C384" s="798"/>
      <c r="D384" s="372">
        <f>SUM(D382:D383)</f>
        <v>0</v>
      </c>
      <c r="E384" s="371"/>
      <c r="F384" s="372"/>
      <c r="G384" s="372"/>
      <c r="H384" s="92">
        <f>SUM(H382:H383)</f>
        <v>0</v>
      </c>
      <c r="I384" s="92">
        <f>SUM(I382:I383)</f>
        <v>0</v>
      </c>
    </row>
    <row r="385" spans="1:13" ht="11.25" customHeight="1" x14ac:dyDescent="0.25">
      <c r="A385" s="7" t="s">
        <v>316</v>
      </c>
      <c r="B385" s="7" t="s">
        <v>68</v>
      </c>
      <c r="C385" s="80" t="s">
        <v>214</v>
      </c>
      <c r="D385" s="366"/>
      <c r="E385" s="365">
        <v>0</v>
      </c>
      <c r="F385" s="33"/>
      <c r="G385" s="367"/>
      <c r="H385" s="34">
        <f>(E385-F385)*D385*G385</f>
        <v>0</v>
      </c>
      <c r="I385" s="79"/>
      <c r="L385" s="21">
        <v>6</v>
      </c>
      <c r="M385" s="21">
        <f>$L362*100+L385+$M$6*10000</f>
        <v>51306</v>
      </c>
    </row>
    <row r="386" spans="1:13" x14ac:dyDescent="0.25">
      <c r="A386" s="7"/>
      <c r="B386" s="7"/>
      <c r="C386" s="80" t="s">
        <v>215</v>
      </c>
      <c r="D386" s="33"/>
      <c r="E386" s="365">
        <v>0</v>
      </c>
      <c r="F386" s="33"/>
      <c r="G386" s="367"/>
      <c r="H386" s="79">
        <f>(E386-F386)*D386*G386</f>
        <v>0</v>
      </c>
      <c r="I386" s="79"/>
      <c r="L386" s="21">
        <v>7</v>
      </c>
      <c r="M386" s="21">
        <f>$L362*100+L386+$M$6*10000</f>
        <v>51307</v>
      </c>
    </row>
    <row r="387" spans="1:13" x14ac:dyDescent="0.25">
      <c r="A387" s="798" t="s">
        <v>292</v>
      </c>
      <c r="B387" s="798"/>
      <c r="C387" s="798"/>
      <c r="D387" s="372">
        <f>SUM(D385:D386)</f>
        <v>0</v>
      </c>
      <c r="E387" s="374"/>
      <c r="F387" s="374"/>
      <c r="G387" s="374"/>
      <c r="H387" s="92">
        <f>SUM(H385:H386)</f>
        <v>0</v>
      </c>
      <c r="I387" s="92">
        <f>SUM(I385:I386)</f>
        <v>0</v>
      </c>
    </row>
    <row r="388" spans="1:13" x14ac:dyDescent="0.25">
      <c r="A388" s="701" t="s">
        <v>91</v>
      </c>
      <c r="B388" s="701"/>
      <c r="C388" s="701"/>
      <c r="D388" s="90">
        <f>D375+D378+D381+D384+D387</f>
        <v>0</v>
      </c>
      <c r="E388" s="93"/>
      <c r="F388" s="93"/>
      <c r="G388" s="93"/>
      <c r="H388" s="92">
        <f>H375+H378+H381+H384+H387</f>
        <v>0</v>
      </c>
      <c r="I388" s="92">
        <f>I375+I378+I381+I384+I387</f>
        <v>0</v>
      </c>
    </row>
    <row r="389" spans="1:13" x14ac:dyDescent="0.25">
      <c r="A389" s="21" t="s">
        <v>373</v>
      </c>
    </row>
    <row r="390" spans="1:13" x14ac:dyDescent="0.25">
      <c r="A390" s="21" t="s">
        <v>374</v>
      </c>
    </row>
    <row r="401" spans="1:13" x14ac:dyDescent="0.25">
      <c r="A401" s="13" t="s">
        <v>23</v>
      </c>
      <c r="B401" s="13"/>
      <c r="C401" s="791">
        <f>Presentación!C$3</f>
        <v>1990</v>
      </c>
      <c r="D401" s="791"/>
      <c r="E401" s="791"/>
      <c r="F401" s="791"/>
      <c r="G401" s="791"/>
      <c r="H401" s="791"/>
      <c r="I401" s="791"/>
    </row>
    <row r="402" spans="1:13" ht="11.25" customHeight="1" x14ac:dyDescent="0.25">
      <c r="A402" s="702" t="s">
        <v>24</v>
      </c>
      <c r="B402" s="702"/>
      <c r="C402" s="799" t="s">
        <v>382</v>
      </c>
      <c r="D402" s="799"/>
      <c r="E402" s="799"/>
      <c r="F402" s="799"/>
      <c r="G402" s="799"/>
      <c r="H402" s="799"/>
      <c r="I402" s="799"/>
      <c r="L402" s="21">
        <v>6</v>
      </c>
      <c r="M402" s="21">
        <v>1</v>
      </c>
    </row>
    <row r="403" spans="1:13" ht="11.25" customHeight="1" x14ac:dyDescent="0.25">
      <c r="A403" s="702" t="s">
        <v>187</v>
      </c>
      <c r="B403" s="702"/>
      <c r="C403" s="690" t="s">
        <v>26</v>
      </c>
      <c r="D403" s="690"/>
      <c r="E403" s="690"/>
      <c r="F403" s="690"/>
      <c r="G403" s="690"/>
      <c r="H403" s="690"/>
      <c r="I403" s="690"/>
      <c r="M403" s="21">
        <v>2</v>
      </c>
    </row>
    <row r="404" spans="1:13" ht="13.5" customHeight="1" x14ac:dyDescent="0.25">
      <c r="A404" s="793" t="s">
        <v>27</v>
      </c>
      <c r="B404" s="793"/>
      <c r="C404" s="690" t="s">
        <v>218</v>
      </c>
      <c r="D404" s="690"/>
      <c r="E404" s="690"/>
      <c r="F404" s="690"/>
      <c r="G404" s="690"/>
      <c r="H404" s="690"/>
      <c r="I404" s="690"/>
      <c r="M404" s="21">
        <v>3</v>
      </c>
    </row>
    <row r="405" spans="1:13" ht="11.25" customHeight="1" x14ac:dyDescent="0.25">
      <c r="A405" s="793" t="s">
        <v>190</v>
      </c>
      <c r="B405" s="793"/>
      <c r="C405" s="690" t="s">
        <v>191</v>
      </c>
      <c r="D405" s="690"/>
      <c r="E405" s="690"/>
      <c r="F405" s="690"/>
      <c r="G405" s="690"/>
      <c r="H405" s="690"/>
      <c r="I405" s="690"/>
      <c r="M405" s="21">
        <v>4</v>
      </c>
    </row>
    <row r="406" spans="1:13" ht="11.25" customHeight="1" x14ac:dyDescent="0.25">
      <c r="A406" s="696" t="s">
        <v>33</v>
      </c>
      <c r="B406" s="696"/>
      <c r="C406" s="24"/>
      <c r="D406" s="8" t="s">
        <v>219</v>
      </c>
      <c r="E406" s="8"/>
      <c r="F406" s="8"/>
      <c r="G406" s="8"/>
      <c r="H406" s="8"/>
      <c r="I406" s="8"/>
      <c r="M406" s="21">
        <v>5</v>
      </c>
    </row>
    <row r="407" spans="1:13" ht="34.5" customHeight="1" x14ac:dyDescent="0.25">
      <c r="A407" s="7" t="s">
        <v>37</v>
      </c>
      <c r="B407" s="7"/>
      <c r="C407" s="794" t="s">
        <v>38</v>
      </c>
      <c r="D407" s="204" t="s">
        <v>220</v>
      </c>
      <c r="E407" s="25" t="s">
        <v>221</v>
      </c>
      <c r="F407" s="25" t="s">
        <v>222</v>
      </c>
      <c r="G407" s="25" t="s">
        <v>43</v>
      </c>
      <c r="H407" s="25" t="s">
        <v>223</v>
      </c>
      <c r="I407" s="25" t="s">
        <v>223</v>
      </c>
      <c r="L407" s="362"/>
      <c r="M407" s="362"/>
    </row>
    <row r="408" spans="1:13" ht="12.75" customHeight="1" x14ac:dyDescent="0.25">
      <c r="A408" s="6" t="s">
        <v>224</v>
      </c>
      <c r="B408" s="6" t="s">
        <v>47</v>
      </c>
      <c r="C408" s="794"/>
      <c r="D408" s="795" t="s">
        <v>48</v>
      </c>
      <c r="E408" s="7" t="s">
        <v>49</v>
      </c>
      <c r="F408" s="7" t="s">
        <v>49</v>
      </c>
      <c r="G408" s="25" t="s">
        <v>120</v>
      </c>
      <c r="H408" s="7" t="s">
        <v>52</v>
      </c>
      <c r="I408" s="7" t="s">
        <v>225</v>
      </c>
      <c r="L408" s="362"/>
      <c r="M408" s="362"/>
    </row>
    <row r="409" spans="1:13" ht="13.5" x14ac:dyDescent="0.25">
      <c r="A409" s="6"/>
      <c r="B409" s="6"/>
      <c r="C409" s="794"/>
      <c r="D409" s="795"/>
      <c r="E409" s="7"/>
      <c r="F409" s="7"/>
      <c r="G409" s="25" t="s">
        <v>123</v>
      </c>
      <c r="H409" s="7"/>
      <c r="I409" s="7"/>
      <c r="L409" s="362"/>
      <c r="M409" s="362"/>
    </row>
    <row r="410" spans="1:13" ht="15" customHeight="1" x14ac:dyDescent="0.25">
      <c r="A410" s="6"/>
      <c r="B410" s="6"/>
      <c r="C410" s="794"/>
      <c r="D410" s="795" t="s">
        <v>226</v>
      </c>
      <c r="E410" s="7"/>
      <c r="F410" s="7"/>
      <c r="G410" s="25" t="s">
        <v>126</v>
      </c>
      <c r="H410" s="7" t="s">
        <v>227</v>
      </c>
      <c r="I410" s="7" t="s">
        <v>228</v>
      </c>
      <c r="L410" s="362"/>
      <c r="M410" s="362"/>
    </row>
    <row r="411" spans="1:13" x14ac:dyDescent="0.25">
      <c r="A411" s="6"/>
      <c r="B411" s="6"/>
      <c r="C411" s="794"/>
      <c r="D411" s="795"/>
      <c r="E411" s="7"/>
      <c r="F411" s="7"/>
      <c r="G411" s="25" t="s">
        <v>130</v>
      </c>
      <c r="H411" s="7"/>
      <c r="I411" s="7"/>
    </row>
    <row r="412" spans="1:13" x14ac:dyDescent="0.25">
      <c r="A412" s="6"/>
      <c r="B412" s="6"/>
      <c r="C412" s="794"/>
      <c r="D412" s="26" t="s">
        <v>229</v>
      </c>
      <c r="E412" s="26" t="s">
        <v>230</v>
      </c>
      <c r="F412" s="26" t="s">
        <v>231</v>
      </c>
      <c r="G412" s="26" t="s">
        <v>65</v>
      </c>
      <c r="H412" s="26" t="s">
        <v>232</v>
      </c>
      <c r="I412" s="26" t="s">
        <v>232</v>
      </c>
    </row>
    <row r="413" spans="1:13" ht="12" customHeight="1" x14ac:dyDescent="0.25">
      <c r="A413" s="689" t="s">
        <v>310</v>
      </c>
      <c r="B413" s="689" t="s">
        <v>68</v>
      </c>
      <c r="C413" s="78" t="s">
        <v>214</v>
      </c>
      <c r="D413" s="366"/>
      <c r="E413" s="365">
        <v>0</v>
      </c>
      <c r="F413" s="366"/>
      <c r="G413" s="367"/>
      <c r="H413" s="79">
        <f>(E413-F413)*D413*G413</f>
        <v>0</v>
      </c>
      <c r="I413" s="79"/>
      <c r="L413" s="21">
        <v>6</v>
      </c>
      <c r="M413" s="21">
        <f>$L402*100+L413+$M$2*10000</f>
        <v>10606</v>
      </c>
    </row>
    <row r="414" spans="1:13" x14ac:dyDescent="0.25">
      <c r="A414" s="689"/>
      <c r="B414" s="689"/>
      <c r="C414" s="80" t="s">
        <v>215</v>
      </c>
      <c r="D414" s="33"/>
      <c r="E414" s="365">
        <v>0</v>
      </c>
      <c r="F414" s="366"/>
      <c r="G414" s="367"/>
      <c r="H414" s="79">
        <f>(E414-F414)*D414*G414</f>
        <v>0</v>
      </c>
      <c r="I414" s="79"/>
      <c r="L414" s="21">
        <v>7</v>
      </c>
      <c r="M414" s="21">
        <f>$L402*100+L414+$M$2*10000</f>
        <v>10607</v>
      </c>
    </row>
    <row r="415" spans="1:13" x14ac:dyDescent="0.25">
      <c r="A415" s="798" t="s">
        <v>292</v>
      </c>
      <c r="B415" s="798"/>
      <c r="C415" s="798"/>
      <c r="D415" s="372">
        <f>SUM(D413:D414)</f>
        <v>0</v>
      </c>
      <c r="E415" s="371"/>
      <c r="F415" s="372"/>
      <c r="G415" s="372"/>
      <c r="H415" s="92">
        <f>SUM(H413:H414)</f>
        <v>0</v>
      </c>
      <c r="I415" s="92">
        <f>SUM(I413:I414)</f>
        <v>0</v>
      </c>
    </row>
    <row r="416" spans="1:13" ht="11.25" customHeight="1" x14ac:dyDescent="0.25">
      <c r="A416" s="7" t="s">
        <v>313</v>
      </c>
      <c r="B416" s="7" t="s">
        <v>68</v>
      </c>
      <c r="C416" s="80" t="s">
        <v>214</v>
      </c>
      <c r="D416" s="366"/>
      <c r="E416" s="365">
        <v>0</v>
      </c>
      <c r="F416" s="136"/>
      <c r="G416" s="367"/>
      <c r="H416" s="34">
        <f>(E416-F416)*D416*G416</f>
        <v>0</v>
      </c>
      <c r="I416" s="79"/>
      <c r="L416" s="21">
        <v>6</v>
      </c>
      <c r="M416" s="21">
        <f>$L402*100+L416+$M$3*10000</f>
        <v>20606</v>
      </c>
    </row>
    <row r="417" spans="1:13" x14ac:dyDescent="0.25">
      <c r="A417" s="7"/>
      <c r="B417" s="7"/>
      <c r="C417" s="80" t="s">
        <v>215</v>
      </c>
      <c r="D417" s="33"/>
      <c r="E417" s="365">
        <v>0</v>
      </c>
      <c r="F417" s="136"/>
      <c r="G417" s="367"/>
      <c r="H417" s="79">
        <f>(E417-F417)*D417*G417</f>
        <v>0</v>
      </c>
      <c r="I417" s="79"/>
      <c r="L417" s="21">
        <v>7</v>
      </c>
      <c r="M417" s="21">
        <f>$L402*100+L417+$M$3*10000</f>
        <v>20607</v>
      </c>
    </row>
    <row r="418" spans="1:13" x14ac:dyDescent="0.25">
      <c r="A418" s="798" t="s">
        <v>292</v>
      </c>
      <c r="B418" s="798"/>
      <c r="C418" s="798"/>
      <c r="D418" s="372">
        <f>SUM(D416:D417)</f>
        <v>0</v>
      </c>
      <c r="E418" s="371"/>
      <c r="F418" s="372"/>
      <c r="G418" s="372"/>
      <c r="H418" s="92">
        <f>SUM(H416:H417)</f>
        <v>0</v>
      </c>
      <c r="I418" s="92">
        <f>SUM(I416:I417)</f>
        <v>0</v>
      </c>
    </row>
    <row r="419" spans="1:13" ht="11.25" customHeight="1" x14ac:dyDescent="0.25">
      <c r="A419" s="7" t="s">
        <v>314</v>
      </c>
      <c r="B419" s="7" t="s">
        <v>68</v>
      </c>
      <c r="C419" s="80" t="s">
        <v>214</v>
      </c>
      <c r="D419" s="366"/>
      <c r="E419" s="365">
        <v>0</v>
      </c>
      <c r="F419" s="33"/>
      <c r="G419" s="367"/>
      <c r="H419" s="34">
        <f>(E419-F419)*D419*G419</f>
        <v>0</v>
      </c>
      <c r="I419" s="79"/>
      <c r="L419" s="21">
        <v>6</v>
      </c>
      <c r="M419" s="21">
        <f>$L402*100+L419+$M$4*10000</f>
        <v>30606</v>
      </c>
    </row>
    <row r="420" spans="1:13" x14ac:dyDescent="0.25">
      <c r="A420" s="7"/>
      <c r="B420" s="7"/>
      <c r="C420" s="80" t="s">
        <v>215</v>
      </c>
      <c r="D420" s="33"/>
      <c r="E420" s="365">
        <v>0</v>
      </c>
      <c r="F420" s="33"/>
      <c r="G420" s="367"/>
      <c r="H420" s="79">
        <f>(E420-F420)*D420*G420</f>
        <v>0</v>
      </c>
      <c r="I420" s="79"/>
      <c r="L420" s="21">
        <v>7</v>
      </c>
      <c r="M420" s="21">
        <f>$L402*100+L420+$M$4*10000</f>
        <v>30607</v>
      </c>
    </row>
    <row r="421" spans="1:13" x14ac:dyDescent="0.25">
      <c r="A421" s="798" t="s">
        <v>292</v>
      </c>
      <c r="B421" s="798"/>
      <c r="C421" s="798"/>
      <c r="D421" s="372">
        <f>SUM(D419:D420)</f>
        <v>0</v>
      </c>
      <c r="E421" s="371"/>
      <c r="F421" s="372"/>
      <c r="G421" s="372"/>
      <c r="H421" s="92">
        <f>SUM(H419:H420)</f>
        <v>0</v>
      </c>
      <c r="I421" s="92">
        <f>SUM(I419:I420)</f>
        <v>0</v>
      </c>
    </row>
    <row r="422" spans="1:13" ht="11.25" customHeight="1" x14ac:dyDescent="0.25">
      <c r="A422" s="7" t="s">
        <v>315</v>
      </c>
      <c r="B422" s="7" t="s">
        <v>68</v>
      </c>
      <c r="C422" s="80" t="s">
        <v>214</v>
      </c>
      <c r="D422" s="366"/>
      <c r="E422" s="365">
        <v>0</v>
      </c>
      <c r="F422" s="136"/>
      <c r="G422" s="367"/>
      <c r="H422" s="34">
        <f>(E422-F422)*D422*G422</f>
        <v>0</v>
      </c>
      <c r="I422" s="79"/>
      <c r="L422" s="21">
        <v>6</v>
      </c>
      <c r="M422" s="21">
        <f>$L402*100+L422+$M$5*10000</f>
        <v>40606</v>
      </c>
    </row>
    <row r="423" spans="1:13" x14ac:dyDescent="0.25">
      <c r="A423" s="7"/>
      <c r="B423" s="7"/>
      <c r="C423" s="80" t="s">
        <v>215</v>
      </c>
      <c r="D423" s="33"/>
      <c r="E423" s="365">
        <v>0</v>
      </c>
      <c r="F423" s="136"/>
      <c r="G423" s="367"/>
      <c r="H423" s="79">
        <f>(E423-F423)*D423*G423</f>
        <v>0</v>
      </c>
      <c r="I423" s="79"/>
      <c r="L423" s="21">
        <v>7</v>
      </c>
      <c r="M423" s="21">
        <f>$L402*100+L423+$M$5*10000</f>
        <v>40607</v>
      </c>
    </row>
    <row r="424" spans="1:13" x14ac:dyDescent="0.25">
      <c r="A424" s="798" t="s">
        <v>292</v>
      </c>
      <c r="B424" s="798"/>
      <c r="C424" s="798"/>
      <c r="D424" s="372">
        <f>SUM(D422:D423)</f>
        <v>0</v>
      </c>
      <c r="E424" s="371"/>
      <c r="F424" s="372"/>
      <c r="G424" s="372"/>
      <c r="H424" s="92">
        <f>SUM(H422:H423)</f>
        <v>0</v>
      </c>
      <c r="I424" s="92">
        <f>SUM(I422:I423)</f>
        <v>0</v>
      </c>
    </row>
    <row r="425" spans="1:13" ht="11.25" customHeight="1" x14ac:dyDescent="0.25">
      <c r="A425" s="7" t="s">
        <v>316</v>
      </c>
      <c r="B425" s="7" t="s">
        <v>68</v>
      </c>
      <c r="C425" s="80" t="s">
        <v>214</v>
      </c>
      <c r="D425" s="366"/>
      <c r="E425" s="365">
        <v>0</v>
      </c>
      <c r="F425" s="33"/>
      <c r="G425" s="367"/>
      <c r="H425" s="34">
        <f>(E425-F425)*D425*G425</f>
        <v>0</v>
      </c>
      <c r="I425" s="79"/>
      <c r="L425" s="21">
        <v>6</v>
      </c>
      <c r="M425" s="21">
        <f>$L402*100+L425+$M$6*10000</f>
        <v>50606</v>
      </c>
    </row>
    <row r="426" spans="1:13" x14ac:dyDescent="0.25">
      <c r="A426" s="7"/>
      <c r="B426" s="7"/>
      <c r="C426" s="80" t="s">
        <v>215</v>
      </c>
      <c r="D426" s="33"/>
      <c r="E426" s="365">
        <v>0</v>
      </c>
      <c r="F426" s="33"/>
      <c r="G426" s="367"/>
      <c r="H426" s="79">
        <f>(E426-F426)*D426*G426</f>
        <v>0</v>
      </c>
      <c r="I426" s="79"/>
      <c r="L426" s="21">
        <v>7</v>
      </c>
      <c r="M426" s="21">
        <f>$L402*100+L426+$M$6*10000</f>
        <v>50607</v>
      </c>
    </row>
    <row r="427" spans="1:13" x14ac:dyDescent="0.25">
      <c r="A427" s="798" t="s">
        <v>292</v>
      </c>
      <c r="B427" s="798"/>
      <c r="C427" s="798"/>
      <c r="D427" s="372">
        <f>SUM(D425:D426)</f>
        <v>0</v>
      </c>
      <c r="E427" s="374"/>
      <c r="F427" s="374"/>
      <c r="G427" s="374"/>
      <c r="H427" s="92">
        <f>SUM(H425:H426)</f>
        <v>0</v>
      </c>
      <c r="I427" s="92">
        <f>SUM(I425:I426)</f>
        <v>0</v>
      </c>
    </row>
    <row r="428" spans="1:13" x14ac:dyDescent="0.25">
      <c r="A428" s="701" t="s">
        <v>91</v>
      </c>
      <c r="B428" s="701"/>
      <c r="C428" s="701"/>
      <c r="D428" s="90">
        <f>D415+D418+D421+D424+D427</f>
        <v>0</v>
      </c>
      <c r="E428" s="93"/>
      <c r="F428" s="93"/>
      <c r="G428" s="93"/>
      <c r="H428" s="92">
        <f>H415+H418+H421+H424+H427</f>
        <v>0</v>
      </c>
      <c r="I428" s="92">
        <f>I415+I418+I421+I424+I427</f>
        <v>0</v>
      </c>
    </row>
    <row r="429" spans="1:13" x14ac:dyDescent="0.25">
      <c r="A429" s="21" t="s">
        <v>373</v>
      </c>
    </row>
    <row r="430" spans="1:13" x14ac:dyDescent="0.25">
      <c r="A430" s="21" t="s">
        <v>374</v>
      </c>
    </row>
    <row r="441" spans="1:13" x14ac:dyDescent="0.25">
      <c r="A441" s="13" t="s">
        <v>23</v>
      </c>
      <c r="B441" s="13"/>
      <c r="C441" s="791">
        <f>Presentación!C$3</f>
        <v>1990</v>
      </c>
      <c r="D441" s="791"/>
      <c r="E441" s="791"/>
      <c r="F441" s="791"/>
      <c r="G441" s="791"/>
      <c r="H441" s="791"/>
      <c r="I441" s="791"/>
    </row>
    <row r="442" spans="1:13" ht="11.25" customHeight="1" x14ac:dyDescent="0.25">
      <c r="A442" s="702" t="s">
        <v>24</v>
      </c>
      <c r="B442" s="702"/>
      <c r="C442" s="799" t="s">
        <v>383</v>
      </c>
      <c r="D442" s="799"/>
      <c r="E442" s="799"/>
      <c r="F442" s="799"/>
      <c r="G442" s="799"/>
      <c r="H442" s="799"/>
      <c r="I442" s="799"/>
      <c r="L442" s="21">
        <v>7</v>
      </c>
      <c r="M442" s="21">
        <v>1</v>
      </c>
    </row>
    <row r="443" spans="1:13" ht="11.25" customHeight="1" x14ac:dyDescent="0.25">
      <c r="A443" s="702" t="s">
        <v>187</v>
      </c>
      <c r="B443" s="702"/>
      <c r="C443" s="690" t="s">
        <v>26</v>
      </c>
      <c r="D443" s="690"/>
      <c r="E443" s="690"/>
      <c r="F443" s="690"/>
      <c r="G443" s="690"/>
      <c r="H443" s="690"/>
      <c r="I443" s="690"/>
      <c r="M443" s="21">
        <v>2</v>
      </c>
    </row>
    <row r="444" spans="1:13" ht="13.5" customHeight="1" x14ac:dyDescent="0.25">
      <c r="A444" s="793" t="s">
        <v>27</v>
      </c>
      <c r="B444" s="793"/>
      <c r="C444" s="690" t="s">
        <v>218</v>
      </c>
      <c r="D444" s="690"/>
      <c r="E444" s="690"/>
      <c r="F444" s="690"/>
      <c r="G444" s="690"/>
      <c r="H444" s="690"/>
      <c r="I444" s="690"/>
      <c r="M444" s="21">
        <v>3</v>
      </c>
    </row>
    <row r="445" spans="1:13" ht="11.25" customHeight="1" x14ac:dyDescent="0.25">
      <c r="A445" s="793" t="s">
        <v>190</v>
      </c>
      <c r="B445" s="793"/>
      <c r="C445" s="690" t="s">
        <v>191</v>
      </c>
      <c r="D445" s="690"/>
      <c r="E445" s="690"/>
      <c r="F445" s="690"/>
      <c r="G445" s="690"/>
      <c r="H445" s="690"/>
      <c r="I445" s="690"/>
      <c r="M445" s="21">
        <v>4</v>
      </c>
    </row>
    <row r="446" spans="1:13" ht="11.25" customHeight="1" x14ac:dyDescent="0.25">
      <c r="A446" s="696" t="s">
        <v>33</v>
      </c>
      <c r="B446" s="696"/>
      <c r="C446" s="24"/>
      <c r="D446" s="8" t="s">
        <v>219</v>
      </c>
      <c r="E446" s="8"/>
      <c r="F446" s="8"/>
      <c r="G446" s="8"/>
      <c r="H446" s="8"/>
      <c r="I446" s="8"/>
      <c r="M446" s="21">
        <v>5</v>
      </c>
    </row>
    <row r="447" spans="1:13" ht="34.5" customHeight="1" x14ac:dyDescent="0.25">
      <c r="A447" s="7" t="s">
        <v>37</v>
      </c>
      <c r="B447" s="7"/>
      <c r="C447" s="794" t="s">
        <v>38</v>
      </c>
      <c r="D447" s="204" t="s">
        <v>220</v>
      </c>
      <c r="E447" s="25" t="s">
        <v>221</v>
      </c>
      <c r="F447" s="25" t="s">
        <v>222</v>
      </c>
      <c r="G447" s="110" t="s">
        <v>43</v>
      </c>
      <c r="H447" s="25" t="s">
        <v>223</v>
      </c>
      <c r="I447" s="25" t="s">
        <v>223</v>
      </c>
      <c r="L447" s="362"/>
      <c r="M447" s="362"/>
    </row>
    <row r="448" spans="1:13" ht="12.75" customHeight="1" x14ac:dyDescent="0.25">
      <c r="A448" s="6" t="s">
        <v>224</v>
      </c>
      <c r="B448" s="6" t="s">
        <v>47</v>
      </c>
      <c r="C448" s="794"/>
      <c r="D448" s="795" t="s">
        <v>48</v>
      </c>
      <c r="E448" s="7" t="s">
        <v>49</v>
      </c>
      <c r="F448" s="796" t="s">
        <v>49</v>
      </c>
      <c r="G448" s="110" t="s">
        <v>120</v>
      </c>
      <c r="H448" s="797" t="s">
        <v>52</v>
      </c>
      <c r="I448" s="7" t="s">
        <v>225</v>
      </c>
      <c r="L448" s="362"/>
      <c r="M448" s="362"/>
    </row>
    <row r="449" spans="1:13" ht="13.5" x14ac:dyDescent="0.25">
      <c r="A449" s="6"/>
      <c r="B449" s="6"/>
      <c r="C449" s="794"/>
      <c r="D449" s="795"/>
      <c r="E449" s="7"/>
      <c r="F449" s="796"/>
      <c r="G449" s="51" t="s">
        <v>123</v>
      </c>
      <c r="H449" s="797"/>
      <c r="I449" s="7"/>
      <c r="L449" s="362"/>
      <c r="M449" s="362"/>
    </row>
    <row r="450" spans="1:13" ht="15" customHeight="1" x14ac:dyDescent="0.25">
      <c r="A450" s="6"/>
      <c r="B450" s="6"/>
      <c r="C450" s="794"/>
      <c r="D450" s="795" t="s">
        <v>226</v>
      </c>
      <c r="E450" s="7"/>
      <c r="F450" s="796"/>
      <c r="G450" s="110" t="s">
        <v>126</v>
      </c>
      <c r="H450" s="797" t="s">
        <v>227</v>
      </c>
      <c r="I450" s="7" t="s">
        <v>228</v>
      </c>
      <c r="L450" s="362"/>
      <c r="M450" s="362"/>
    </row>
    <row r="451" spans="1:13" x14ac:dyDescent="0.25">
      <c r="A451" s="6"/>
      <c r="B451" s="6"/>
      <c r="C451" s="794"/>
      <c r="D451" s="795"/>
      <c r="E451" s="7"/>
      <c r="F451" s="796"/>
      <c r="G451" s="71" t="s">
        <v>130</v>
      </c>
      <c r="H451" s="797"/>
      <c r="I451" s="7"/>
    </row>
    <row r="452" spans="1:13" x14ac:dyDescent="0.25">
      <c r="A452" s="6"/>
      <c r="B452" s="6"/>
      <c r="C452" s="794"/>
      <c r="D452" s="26" t="s">
        <v>229</v>
      </c>
      <c r="E452" s="26" t="s">
        <v>230</v>
      </c>
      <c r="F452" s="26" t="s">
        <v>231</v>
      </c>
      <c r="G452" s="363" t="s">
        <v>65</v>
      </c>
      <c r="H452" s="26" t="s">
        <v>232</v>
      </c>
      <c r="I452" s="26" t="s">
        <v>232</v>
      </c>
    </row>
    <row r="453" spans="1:13" ht="12" customHeight="1" x14ac:dyDescent="0.25">
      <c r="A453" s="689" t="s">
        <v>310</v>
      </c>
      <c r="B453" s="689" t="s">
        <v>68</v>
      </c>
      <c r="C453" s="78" t="s">
        <v>214</v>
      </c>
      <c r="D453" s="366"/>
      <c r="E453" s="365">
        <v>0</v>
      </c>
      <c r="F453" s="366"/>
      <c r="G453" s="367"/>
      <c r="H453" s="79">
        <f>(E453-F453)*D453*G453</f>
        <v>0</v>
      </c>
      <c r="I453" s="79"/>
      <c r="L453" s="21">
        <v>6</v>
      </c>
      <c r="M453" s="21">
        <f>$L442*100+L453+$M$2*10000</f>
        <v>10706</v>
      </c>
    </row>
    <row r="454" spans="1:13" x14ac:dyDescent="0.25">
      <c r="A454" s="689"/>
      <c r="B454" s="689"/>
      <c r="C454" s="80" t="s">
        <v>215</v>
      </c>
      <c r="D454" s="33"/>
      <c r="E454" s="365">
        <v>0</v>
      </c>
      <c r="F454" s="366"/>
      <c r="G454" s="367"/>
      <c r="H454" s="79">
        <f>(E454-F454)*D454*G454</f>
        <v>0</v>
      </c>
      <c r="I454" s="79"/>
      <c r="L454" s="21">
        <v>7</v>
      </c>
      <c r="M454" s="21">
        <f>$L442*100+L454+$M$2*10000</f>
        <v>10707</v>
      </c>
    </row>
    <row r="455" spans="1:13" x14ac:dyDescent="0.25">
      <c r="A455" s="798" t="s">
        <v>292</v>
      </c>
      <c r="B455" s="798"/>
      <c r="C455" s="798"/>
      <c r="D455" s="372">
        <f>SUM(D453:D454)</f>
        <v>0</v>
      </c>
      <c r="E455" s="371"/>
      <c r="F455" s="372"/>
      <c r="G455" s="372"/>
      <c r="H455" s="92">
        <f>SUM(H453:H454)</f>
        <v>0</v>
      </c>
      <c r="I455" s="92">
        <f>SUM(I453:I454)</f>
        <v>0</v>
      </c>
    </row>
    <row r="456" spans="1:13" ht="11.25" customHeight="1" x14ac:dyDescent="0.25">
      <c r="A456" s="7" t="s">
        <v>313</v>
      </c>
      <c r="B456" s="7" t="s">
        <v>68</v>
      </c>
      <c r="C456" s="80" t="s">
        <v>214</v>
      </c>
      <c r="D456" s="366"/>
      <c r="E456" s="365">
        <v>0</v>
      </c>
      <c r="F456" s="136"/>
      <c r="G456" s="367"/>
      <c r="H456" s="34">
        <f>(E456-F456)*D456*G456</f>
        <v>0</v>
      </c>
      <c r="I456" s="79"/>
      <c r="L456" s="21">
        <v>6</v>
      </c>
      <c r="M456" s="21">
        <f>$L442*100+L456+$M$3*10000</f>
        <v>20706</v>
      </c>
    </row>
    <row r="457" spans="1:13" x14ac:dyDescent="0.25">
      <c r="A457" s="7"/>
      <c r="B457" s="7"/>
      <c r="C457" s="80" t="s">
        <v>215</v>
      </c>
      <c r="D457" s="33"/>
      <c r="E457" s="365">
        <v>0</v>
      </c>
      <c r="F457" s="136"/>
      <c r="G457" s="367"/>
      <c r="H457" s="79">
        <f>(E457-F457)*D457*G457</f>
        <v>0</v>
      </c>
      <c r="I457" s="79"/>
      <c r="L457" s="21">
        <v>7</v>
      </c>
      <c r="M457" s="21">
        <f>$L442*100+L457+$M$3*10000</f>
        <v>20707</v>
      </c>
    </row>
    <row r="458" spans="1:13" x14ac:dyDescent="0.25">
      <c r="A458" s="798" t="s">
        <v>292</v>
      </c>
      <c r="B458" s="798"/>
      <c r="C458" s="798"/>
      <c r="D458" s="372">
        <f>SUM(D456:D457)</f>
        <v>0</v>
      </c>
      <c r="E458" s="371"/>
      <c r="F458" s="372"/>
      <c r="G458" s="372"/>
      <c r="H458" s="92">
        <f>SUM(H456:H457)</f>
        <v>0</v>
      </c>
      <c r="I458" s="92">
        <f>SUM(I456:I457)</f>
        <v>0</v>
      </c>
    </row>
    <row r="459" spans="1:13" ht="11.25" customHeight="1" x14ac:dyDescent="0.25">
      <c r="A459" s="7" t="s">
        <v>314</v>
      </c>
      <c r="B459" s="7" t="s">
        <v>68</v>
      </c>
      <c r="C459" s="80" t="s">
        <v>214</v>
      </c>
      <c r="D459" s="366"/>
      <c r="E459" s="365">
        <v>0</v>
      </c>
      <c r="F459" s="33"/>
      <c r="G459" s="367"/>
      <c r="H459" s="34">
        <f>(E459-F459)*D459*G459</f>
        <v>0</v>
      </c>
      <c r="I459" s="79"/>
      <c r="L459" s="21">
        <v>6</v>
      </c>
      <c r="M459" s="21">
        <f>$L442*100+L459+$M$4*10000</f>
        <v>30706</v>
      </c>
    </row>
    <row r="460" spans="1:13" x14ac:dyDescent="0.25">
      <c r="A460" s="7"/>
      <c r="B460" s="7"/>
      <c r="C460" s="80" t="s">
        <v>215</v>
      </c>
      <c r="D460" s="33"/>
      <c r="E460" s="365">
        <v>0</v>
      </c>
      <c r="F460" s="33"/>
      <c r="G460" s="367"/>
      <c r="H460" s="79">
        <f>(E460-F460)*D460*G460</f>
        <v>0</v>
      </c>
      <c r="I460" s="79"/>
      <c r="L460" s="21">
        <v>7</v>
      </c>
      <c r="M460" s="21">
        <f>$L442*100+L460+$M$4*10000</f>
        <v>30707</v>
      </c>
    </row>
    <row r="461" spans="1:13" x14ac:dyDescent="0.25">
      <c r="A461" s="798" t="s">
        <v>292</v>
      </c>
      <c r="B461" s="798"/>
      <c r="C461" s="798"/>
      <c r="D461" s="372">
        <f>SUM(D459:D460)</f>
        <v>0</v>
      </c>
      <c r="E461" s="371"/>
      <c r="F461" s="372"/>
      <c r="G461" s="372"/>
      <c r="H461" s="92">
        <f>SUM(H459:H460)</f>
        <v>0</v>
      </c>
      <c r="I461" s="92">
        <f>SUM(I459:I460)</f>
        <v>0</v>
      </c>
    </row>
    <row r="462" spans="1:13" ht="11.25" customHeight="1" x14ac:dyDescent="0.25">
      <c r="A462" s="7" t="s">
        <v>315</v>
      </c>
      <c r="B462" s="7" t="s">
        <v>68</v>
      </c>
      <c r="C462" s="80" t="s">
        <v>214</v>
      </c>
      <c r="D462" s="366"/>
      <c r="E462" s="365">
        <v>0</v>
      </c>
      <c r="F462" s="136"/>
      <c r="G462" s="367"/>
      <c r="H462" s="34">
        <f>(E462-F462)*D462*G462</f>
        <v>0</v>
      </c>
      <c r="I462" s="79"/>
      <c r="L462" s="21">
        <v>6</v>
      </c>
      <c r="M462" s="21">
        <f>$L442*100+L462+$M$5*10000</f>
        <v>40706</v>
      </c>
    </row>
    <row r="463" spans="1:13" x14ac:dyDescent="0.25">
      <c r="A463" s="7"/>
      <c r="B463" s="7"/>
      <c r="C463" s="80" t="s">
        <v>215</v>
      </c>
      <c r="D463" s="33"/>
      <c r="E463" s="365">
        <v>0</v>
      </c>
      <c r="F463" s="136"/>
      <c r="G463" s="367"/>
      <c r="H463" s="79">
        <f>(E463-F463)*D463*G463</f>
        <v>0</v>
      </c>
      <c r="I463" s="79"/>
      <c r="L463" s="21">
        <v>7</v>
      </c>
      <c r="M463" s="21">
        <f>$L442*100+L463+$M$5*10000</f>
        <v>40707</v>
      </c>
    </row>
    <row r="464" spans="1:13" x14ac:dyDescent="0.25">
      <c r="A464" s="798" t="s">
        <v>292</v>
      </c>
      <c r="B464" s="798"/>
      <c r="C464" s="798"/>
      <c r="D464" s="372">
        <f>SUM(D462:D463)</f>
        <v>0</v>
      </c>
      <c r="E464" s="371"/>
      <c r="F464" s="372"/>
      <c r="G464" s="372"/>
      <c r="H464" s="92">
        <f>SUM(H462:H463)</f>
        <v>0</v>
      </c>
      <c r="I464" s="92">
        <f>SUM(I462:I463)</f>
        <v>0</v>
      </c>
    </row>
    <row r="465" spans="1:13" ht="11.25" customHeight="1" x14ac:dyDescent="0.25">
      <c r="A465" s="7" t="s">
        <v>316</v>
      </c>
      <c r="B465" s="7" t="s">
        <v>68</v>
      </c>
      <c r="C465" s="80" t="s">
        <v>214</v>
      </c>
      <c r="D465" s="366"/>
      <c r="E465" s="365">
        <v>0</v>
      </c>
      <c r="F465" s="33"/>
      <c r="G465" s="367"/>
      <c r="H465" s="34">
        <f>(E465-F465)*D465*G465</f>
        <v>0</v>
      </c>
      <c r="I465" s="79"/>
      <c r="L465" s="21">
        <v>6</v>
      </c>
      <c r="M465" s="21">
        <f>$L442*100+L465+$M$6*10000</f>
        <v>50706</v>
      </c>
    </row>
    <row r="466" spans="1:13" x14ac:dyDescent="0.25">
      <c r="A466" s="7"/>
      <c r="B466" s="7"/>
      <c r="C466" s="80" t="s">
        <v>215</v>
      </c>
      <c r="D466" s="33"/>
      <c r="E466" s="365">
        <v>0</v>
      </c>
      <c r="F466" s="33"/>
      <c r="G466" s="367"/>
      <c r="H466" s="79">
        <f>(E466-F466)*D466*G466</f>
        <v>0</v>
      </c>
      <c r="I466" s="79"/>
      <c r="L466" s="21">
        <v>7</v>
      </c>
      <c r="M466" s="21">
        <f>$L442*100+L466+$M$6*10000</f>
        <v>50707</v>
      </c>
    </row>
    <row r="467" spans="1:13" x14ac:dyDescent="0.25">
      <c r="A467" s="798" t="s">
        <v>292</v>
      </c>
      <c r="B467" s="798"/>
      <c r="C467" s="798"/>
      <c r="D467" s="372">
        <f>SUM(D465:D466)</f>
        <v>0</v>
      </c>
      <c r="E467" s="374"/>
      <c r="F467" s="374"/>
      <c r="G467" s="374"/>
      <c r="H467" s="92">
        <f>SUM(H465:H466)</f>
        <v>0</v>
      </c>
      <c r="I467" s="92">
        <f>SUM(I465:I466)</f>
        <v>0</v>
      </c>
    </row>
    <row r="468" spans="1:13" x14ac:dyDescent="0.25">
      <c r="A468" s="701" t="s">
        <v>91</v>
      </c>
      <c r="B468" s="701"/>
      <c r="C468" s="701"/>
      <c r="D468" s="90">
        <f>D455+D458+D461+D464+D467</f>
        <v>0</v>
      </c>
      <c r="E468" s="93"/>
      <c r="F468" s="93"/>
      <c r="G468" s="93"/>
      <c r="H468" s="92">
        <f>H455+H458+H461+H464+H467</f>
        <v>0</v>
      </c>
      <c r="I468" s="92">
        <f>I455+I458+I461+I464+I467</f>
        <v>0</v>
      </c>
    </row>
    <row r="469" spans="1:13" x14ac:dyDescent="0.25">
      <c r="A469" s="21" t="s">
        <v>373</v>
      </c>
    </row>
    <row r="470" spans="1:13" x14ac:dyDescent="0.25">
      <c r="A470" s="21" t="s">
        <v>374</v>
      </c>
    </row>
    <row r="481" spans="1:13" x14ac:dyDescent="0.25">
      <c r="A481" s="13" t="s">
        <v>23</v>
      </c>
      <c r="B481" s="13"/>
      <c r="C481" s="791">
        <f>Presentación!C$3</f>
        <v>1990</v>
      </c>
      <c r="D481" s="791"/>
      <c r="E481" s="791"/>
      <c r="F481" s="791"/>
      <c r="G481" s="791"/>
      <c r="H481" s="791"/>
      <c r="I481" s="791"/>
    </row>
    <row r="482" spans="1:13" ht="11.25" customHeight="1" x14ac:dyDescent="0.25">
      <c r="A482" s="702" t="s">
        <v>24</v>
      </c>
      <c r="B482" s="702"/>
      <c r="C482" s="799" t="s">
        <v>384</v>
      </c>
      <c r="D482" s="799"/>
      <c r="E482" s="799"/>
      <c r="F482" s="799"/>
      <c r="G482" s="799"/>
      <c r="H482" s="799"/>
      <c r="I482" s="799"/>
      <c r="L482" s="21">
        <v>16</v>
      </c>
      <c r="M482" s="21">
        <v>1</v>
      </c>
    </row>
    <row r="483" spans="1:13" ht="11.25" customHeight="1" x14ac:dyDescent="0.25">
      <c r="A483" s="702" t="s">
        <v>187</v>
      </c>
      <c r="B483" s="702"/>
      <c r="C483" s="690" t="s">
        <v>26</v>
      </c>
      <c r="D483" s="690"/>
      <c r="E483" s="690"/>
      <c r="F483" s="690"/>
      <c r="G483" s="690"/>
      <c r="H483" s="690"/>
      <c r="I483" s="690"/>
      <c r="M483" s="21">
        <v>2</v>
      </c>
    </row>
    <row r="484" spans="1:13" ht="13.5" customHeight="1" x14ac:dyDescent="0.25">
      <c r="A484" s="793" t="s">
        <v>27</v>
      </c>
      <c r="B484" s="793"/>
      <c r="C484" s="690" t="s">
        <v>218</v>
      </c>
      <c r="D484" s="690"/>
      <c r="E484" s="690"/>
      <c r="F484" s="690"/>
      <c r="G484" s="690"/>
      <c r="H484" s="690"/>
      <c r="I484" s="690"/>
      <c r="M484" s="21">
        <v>3</v>
      </c>
    </row>
    <row r="485" spans="1:13" ht="11.25" customHeight="1" x14ac:dyDescent="0.25">
      <c r="A485" s="793" t="s">
        <v>190</v>
      </c>
      <c r="B485" s="793"/>
      <c r="C485" s="690" t="s">
        <v>191</v>
      </c>
      <c r="D485" s="690"/>
      <c r="E485" s="690"/>
      <c r="F485" s="690"/>
      <c r="G485" s="690"/>
      <c r="H485" s="690"/>
      <c r="I485" s="690"/>
      <c r="M485" s="21">
        <v>4</v>
      </c>
    </row>
    <row r="486" spans="1:13" ht="11.25" customHeight="1" x14ac:dyDescent="0.25">
      <c r="A486" s="696" t="s">
        <v>33</v>
      </c>
      <c r="B486" s="696"/>
      <c r="C486" s="24"/>
      <c r="D486" s="8" t="s">
        <v>219</v>
      </c>
      <c r="E486" s="8"/>
      <c r="F486" s="8"/>
      <c r="G486" s="8"/>
      <c r="H486" s="8"/>
      <c r="I486" s="8"/>
      <c r="M486" s="21">
        <v>5</v>
      </c>
    </row>
    <row r="487" spans="1:13" ht="34.5" customHeight="1" x14ac:dyDescent="0.25">
      <c r="A487" s="7" t="s">
        <v>37</v>
      </c>
      <c r="B487" s="7"/>
      <c r="C487" s="794" t="s">
        <v>38</v>
      </c>
      <c r="D487" s="204" t="s">
        <v>220</v>
      </c>
      <c r="E487" s="25" t="s">
        <v>221</v>
      </c>
      <c r="F487" s="25" t="s">
        <v>222</v>
      </c>
      <c r="G487" s="110" t="s">
        <v>43</v>
      </c>
      <c r="H487" s="25" t="s">
        <v>223</v>
      </c>
      <c r="I487" s="25" t="s">
        <v>223</v>
      </c>
      <c r="L487" s="362"/>
      <c r="M487" s="362"/>
    </row>
    <row r="488" spans="1:13" ht="12.75" customHeight="1" x14ac:dyDescent="0.25">
      <c r="A488" s="6" t="s">
        <v>224</v>
      </c>
      <c r="B488" s="6" t="s">
        <v>47</v>
      </c>
      <c r="C488" s="794"/>
      <c r="D488" s="795" t="s">
        <v>48</v>
      </c>
      <c r="E488" s="7" t="s">
        <v>49</v>
      </c>
      <c r="F488" s="796" t="s">
        <v>49</v>
      </c>
      <c r="G488" s="110" t="s">
        <v>120</v>
      </c>
      <c r="H488" s="797" t="s">
        <v>52</v>
      </c>
      <c r="I488" s="7" t="s">
        <v>225</v>
      </c>
      <c r="L488" s="362"/>
      <c r="M488" s="362"/>
    </row>
    <row r="489" spans="1:13" ht="13.5" x14ac:dyDescent="0.25">
      <c r="A489" s="6"/>
      <c r="B489" s="6"/>
      <c r="C489" s="794"/>
      <c r="D489" s="795"/>
      <c r="E489" s="7"/>
      <c r="F489" s="796"/>
      <c r="G489" s="51" t="s">
        <v>123</v>
      </c>
      <c r="H489" s="797"/>
      <c r="I489" s="7"/>
      <c r="L489" s="362"/>
      <c r="M489" s="362"/>
    </row>
    <row r="490" spans="1:13" ht="15" customHeight="1" x14ac:dyDescent="0.25">
      <c r="A490" s="6"/>
      <c r="B490" s="6"/>
      <c r="C490" s="794"/>
      <c r="D490" s="795" t="s">
        <v>226</v>
      </c>
      <c r="E490" s="7"/>
      <c r="F490" s="796"/>
      <c r="G490" s="110" t="s">
        <v>126</v>
      </c>
      <c r="H490" s="797" t="s">
        <v>227</v>
      </c>
      <c r="I490" s="7" t="s">
        <v>228</v>
      </c>
      <c r="L490" s="362"/>
      <c r="M490" s="362"/>
    </row>
    <row r="491" spans="1:13" x14ac:dyDescent="0.25">
      <c r="A491" s="6"/>
      <c r="B491" s="6"/>
      <c r="C491" s="794"/>
      <c r="D491" s="795"/>
      <c r="E491" s="7"/>
      <c r="F491" s="796"/>
      <c r="G491" s="71" t="s">
        <v>130</v>
      </c>
      <c r="H491" s="797"/>
      <c r="I491" s="7"/>
    </row>
    <row r="492" spans="1:13" x14ac:dyDescent="0.25">
      <c r="A492" s="6"/>
      <c r="B492" s="6"/>
      <c r="C492" s="794"/>
      <c r="D492" s="26" t="s">
        <v>229</v>
      </c>
      <c r="E492" s="26" t="s">
        <v>230</v>
      </c>
      <c r="F492" s="26" t="s">
        <v>231</v>
      </c>
      <c r="G492" s="363" t="s">
        <v>65</v>
      </c>
      <c r="H492" s="26" t="s">
        <v>232</v>
      </c>
      <c r="I492" s="26" t="s">
        <v>232</v>
      </c>
    </row>
    <row r="493" spans="1:13" ht="12" customHeight="1" x14ac:dyDescent="0.25">
      <c r="A493" s="689" t="s">
        <v>310</v>
      </c>
      <c r="B493" s="689" t="s">
        <v>68</v>
      </c>
      <c r="C493" s="78" t="s">
        <v>214</v>
      </c>
      <c r="D493" s="366"/>
      <c r="E493" s="365">
        <v>0</v>
      </c>
      <c r="F493" s="366"/>
      <c r="G493" s="367"/>
      <c r="H493" s="79">
        <f>(E493-F493)*D493*G493</f>
        <v>0</v>
      </c>
      <c r="I493" s="79"/>
      <c r="L493" s="21">
        <v>6</v>
      </c>
      <c r="M493" s="21">
        <f>$L482*100+L493+$M$2*10000</f>
        <v>11606</v>
      </c>
    </row>
    <row r="494" spans="1:13" x14ac:dyDescent="0.25">
      <c r="A494" s="689"/>
      <c r="B494" s="689"/>
      <c r="C494" s="80" t="s">
        <v>215</v>
      </c>
      <c r="D494" s="33"/>
      <c r="E494" s="365">
        <v>0</v>
      </c>
      <c r="F494" s="366"/>
      <c r="G494" s="367"/>
      <c r="H494" s="79">
        <f>(E494-F494)*D494*G494</f>
        <v>0</v>
      </c>
      <c r="I494" s="79"/>
      <c r="L494" s="21">
        <v>7</v>
      </c>
      <c r="M494" s="21">
        <f>$L482*100+L494+$M$2*10000</f>
        <v>11607</v>
      </c>
    </row>
    <row r="495" spans="1:13" x14ac:dyDescent="0.25">
      <c r="A495" s="798" t="s">
        <v>292</v>
      </c>
      <c r="B495" s="798"/>
      <c r="C495" s="798"/>
      <c r="D495" s="372">
        <f>SUM(D493:D494)</f>
        <v>0</v>
      </c>
      <c r="E495" s="371"/>
      <c r="F495" s="372"/>
      <c r="G495" s="372"/>
      <c r="H495" s="92">
        <f>SUM(H493:H494)</f>
        <v>0</v>
      </c>
      <c r="I495" s="92">
        <f>SUM(I493:I494)</f>
        <v>0</v>
      </c>
    </row>
    <row r="496" spans="1:13" ht="11.25" customHeight="1" x14ac:dyDescent="0.25">
      <c r="A496" s="7" t="s">
        <v>313</v>
      </c>
      <c r="B496" s="7" t="s">
        <v>68</v>
      </c>
      <c r="C496" s="80" t="s">
        <v>214</v>
      </c>
      <c r="D496" s="366"/>
      <c r="E496" s="365">
        <v>0</v>
      </c>
      <c r="F496" s="136"/>
      <c r="G496" s="367"/>
      <c r="H496" s="34">
        <f>(E496-F496)*D496*G496</f>
        <v>0</v>
      </c>
      <c r="I496" s="79"/>
      <c r="L496" s="21">
        <v>6</v>
      </c>
      <c r="M496" s="21">
        <f>$L482*100+L496+$M$3*10000</f>
        <v>21606</v>
      </c>
    </row>
    <row r="497" spans="1:13" x14ac:dyDescent="0.25">
      <c r="A497" s="7"/>
      <c r="B497" s="7"/>
      <c r="C497" s="80" t="s">
        <v>215</v>
      </c>
      <c r="D497" s="33"/>
      <c r="E497" s="365">
        <v>0</v>
      </c>
      <c r="F497" s="136"/>
      <c r="G497" s="367"/>
      <c r="H497" s="79">
        <f>(E497-F497)*D497*G497</f>
        <v>0</v>
      </c>
      <c r="I497" s="79"/>
      <c r="L497" s="21">
        <v>7</v>
      </c>
      <c r="M497" s="21">
        <f>$L482*100+L497+$M$3*10000</f>
        <v>21607</v>
      </c>
    </row>
    <row r="498" spans="1:13" x14ac:dyDescent="0.25">
      <c r="A498" s="798" t="s">
        <v>292</v>
      </c>
      <c r="B498" s="798"/>
      <c r="C498" s="798"/>
      <c r="D498" s="372">
        <f>SUM(D496:D497)</f>
        <v>0</v>
      </c>
      <c r="E498" s="371"/>
      <c r="F498" s="372"/>
      <c r="G498" s="372"/>
      <c r="H498" s="92">
        <f>SUM(H496:H497)</f>
        <v>0</v>
      </c>
      <c r="I498" s="92">
        <f>SUM(I496:I497)</f>
        <v>0</v>
      </c>
    </row>
    <row r="499" spans="1:13" ht="11.25" customHeight="1" x14ac:dyDescent="0.25">
      <c r="A499" s="7" t="s">
        <v>314</v>
      </c>
      <c r="B499" s="7" t="s">
        <v>68</v>
      </c>
      <c r="C499" s="80" t="s">
        <v>214</v>
      </c>
      <c r="D499" s="366"/>
      <c r="E499" s="365">
        <v>0</v>
      </c>
      <c r="F499" s="33"/>
      <c r="G499" s="367"/>
      <c r="H499" s="34">
        <f>(E499-F499)*D499*G499</f>
        <v>0</v>
      </c>
      <c r="I499" s="79"/>
      <c r="L499" s="21">
        <v>6</v>
      </c>
      <c r="M499" s="21">
        <f>$L482*100+L499+$M$4*10000</f>
        <v>31606</v>
      </c>
    </row>
    <row r="500" spans="1:13" x14ac:dyDescent="0.25">
      <c r="A500" s="7"/>
      <c r="B500" s="7"/>
      <c r="C500" s="80" t="s">
        <v>215</v>
      </c>
      <c r="D500" s="33"/>
      <c r="E500" s="365">
        <v>0</v>
      </c>
      <c r="F500" s="33"/>
      <c r="G500" s="367"/>
      <c r="H500" s="79">
        <f>(E500-F500)*D500*G500</f>
        <v>0</v>
      </c>
      <c r="I500" s="79"/>
      <c r="L500" s="21">
        <v>7</v>
      </c>
      <c r="M500" s="21">
        <f>$L482*100+L500+$M$4*10000</f>
        <v>31607</v>
      </c>
    </row>
    <row r="501" spans="1:13" x14ac:dyDescent="0.25">
      <c r="A501" s="798" t="s">
        <v>292</v>
      </c>
      <c r="B501" s="798"/>
      <c r="C501" s="798"/>
      <c r="D501" s="372">
        <f>SUM(D499:D500)</f>
        <v>0</v>
      </c>
      <c r="E501" s="371"/>
      <c r="F501" s="372"/>
      <c r="G501" s="372"/>
      <c r="H501" s="92">
        <f>SUM(H499:H500)</f>
        <v>0</v>
      </c>
      <c r="I501" s="92">
        <f>SUM(I499:I500)</f>
        <v>0</v>
      </c>
    </row>
    <row r="502" spans="1:13" ht="11.25" customHeight="1" x14ac:dyDescent="0.25">
      <c r="A502" s="7" t="s">
        <v>315</v>
      </c>
      <c r="B502" s="7" t="s">
        <v>68</v>
      </c>
      <c r="C502" s="80" t="s">
        <v>214</v>
      </c>
      <c r="D502" s="366"/>
      <c r="E502" s="365">
        <v>0</v>
      </c>
      <c r="F502" s="136"/>
      <c r="G502" s="367"/>
      <c r="H502" s="34">
        <f>(E502-F502)*D502*G502</f>
        <v>0</v>
      </c>
      <c r="I502" s="79"/>
      <c r="L502" s="21">
        <v>6</v>
      </c>
      <c r="M502" s="21">
        <f>$L482*100+L502+$M$5*10000</f>
        <v>41606</v>
      </c>
    </row>
    <row r="503" spans="1:13" x14ac:dyDescent="0.25">
      <c r="A503" s="7"/>
      <c r="B503" s="7"/>
      <c r="C503" s="80" t="s">
        <v>215</v>
      </c>
      <c r="D503" s="33"/>
      <c r="E503" s="365">
        <v>0</v>
      </c>
      <c r="F503" s="136"/>
      <c r="G503" s="367"/>
      <c r="H503" s="79">
        <f>(E503-F503)*D503*G503</f>
        <v>0</v>
      </c>
      <c r="I503" s="79"/>
      <c r="L503" s="21">
        <v>7</v>
      </c>
      <c r="M503" s="21">
        <f>$L482*100+L503+$M$5*10000</f>
        <v>41607</v>
      </c>
    </row>
    <row r="504" spans="1:13" x14ac:dyDescent="0.25">
      <c r="A504" s="798" t="s">
        <v>292</v>
      </c>
      <c r="B504" s="798"/>
      <c r="C504" s="798"/>
      <c r="D504" s="372">
        <f>SUM(D502:D503)</f>
        <v>0</v>
      </c>
      <c r="E504" s="371"/>
      <c r="F504" s="372"/>
      <c r="G504" s="372"/>
      <c r="H504" s="92">
        <f>SUM(H502:H503)</f>
        <v>0</v>
      </c>
      <c r="I504" s="92">
        <f>SUM(I502:I503)</f>
        <v>0</v>
      </c>
    </row>
    <row r="505" spans="1:13" ht="11.25" customHeight="1" x14ac:dyDescent="0.25">
      <c r="A505" s="7" t="s">
        <v>316</v>
      </c>
      <c r="B505" s="7" t="s">
        <v>68</v>
      </c>
      <c r="C505" s="80" t="s">
        <v>214</v>
      </c>
      <c r="D505" s="366">
        <f>VLOOKUP(M505,'[2]Tierras convertidas_año a BN'!$A$4:$AJ$105,$C$1-1986,0)</f>
        <v>0</v>
      </c>
      <c r="E505" s="365">
        <v>0</v>
      </c>
      <c r="F505" s="33"/>
      <c r="G505" s="367"/>
      <c r="H505" s="34">
        <f>(E505-F505)*D505*G505</f>
        <v>0</v>
      </c>
      <c r="I505" s="79"/>
      <c r="L505" s="21">
        <v>6</v>
      </c>
      <c r="M505" s="21">
        <f>$L482*100+L505+$M$6*10000</f>
        <v>51606</v>
      </c>
    </row>
    <row r="506" spans="1:13" x14ac:dyDescent="0.25">
      <c r="A506" s="7"/>
      <c r="B506" s="7"/>
      <c r="C506" s="80" t="s">
        <v>215</v>
      </c>
      <c r="D506" s="33">
        <f>VLOOKUP(M506,'[2]Tierras convertidas a FP'!$A$5:$AM$107,$C$1-1983,0)</f>
        <v>5.0289673148583298E-2</v>
      </c>
      <c r="E506" s="365">
        <v>0</v>
      </c>
      <c r="F506" s="33"/>
      <c r="G506" s="367"/>
      <c r="H506" s="79">
        <f>(E506-F506)*D506*G506</f>
        <v>0</v>
      </c>
      <c r="I506" s="79"/>
      <c r="L506" s="21">
        <v>7</v>
      </c>
      <c r="M506" s="21">
        <f>$L482*100+L506+$M$6*10000</f>
        <v>51607</v>
      </c>
    </row>
    <row r="507" spans="1:13" x14ac:dyDescent="0.25">
      <c r="A507" s="798" t="s">
        <v>292</v>
      </c>
      <c r="B507" s="798"/>
      <c r="C507" s="798"/>
      <c r="D507" s="372">
        <f>SUM(D505:D506)</f>
        <v>5.0289673148583298E-2</v>
      </c>
      <c r="E507" s="374"/>
      <c r="F507" s="374"/>
      <c r="G507" s="374"/>
      <c r="H507" s="92">
        <f>SUM(H505:H506)</f>
        <v>0</v>
      </c>
      <c r="I507" s="92">
        <f>SUM(I505:I506)</f>
        <v>0</v>
      </c>
    </row>
    <row r="508" spans="1:13" x14ac:dyDescent="0.25">
      <c r="A508" s="701" t="s">
        <v>91</v>
      </c>
      <c r="B508" s="701"/>
      <c r="C508" s="701"/>
      <c r="D508" s="90">
        <f>D495+D498+D501+D504+D507</f>
        <v>5.0289673148583298E-2</v>
      </c>
      <c r="E508" s="93"/>
      <c r="F508" s="93"/>
      <c r="G508" s="93"/>
      <c r="H508" s="92">
        <f>H495+H498+H501+H504+H507</f>
        <v>0</v>
      </c>
      <c r="I508" s="92">
        <f>I495+I498+I501+I504+I507</f>
        <v>0</v>
      </c>
    </row>
    <row r="509" spans="1:13" x14ac:dyDescent="0.25">
      <c r="A509" s="21" t="s">
        <v>373</v>
      </c>
    </row>
    <row r="510" spans="1:13" x14ac:dyDescent="0.25">
      <c r="A510" s="21" t="s">
        <v>374</v>
      </c>
    </row>
    <row r="521" spans="1:13" x14ac:dyDescent="0.25">
      <c r="A521" s="13" t="s">
        <v>23</v>
      </c>
      <c r="B521" s="13"/>
      <c r="C521" s="791">
        <f>Presentación!C$3</f>
        <v>1990</v>
      </c>
      <c r="D521" s="791"/>
      <c r="E521" s="791"/>
      <c r="F521" s="791"/>
      <c r="G521" s="791"/>
      <c r="H521" s="791"/>
      <c r="I521" s="791"/>
    </row>
    <row r="522" spans="1:13" ht="11.25" customHeight="1" x14ac:dyDescent="0.25">
      <c r="A522" s="702" t="s">
        <v>24</v>
      </c>
      <c r="B522" s="702"/>
      <c r="C522" s="799" t="s">
        <v>385</v>
      </c>
      <c r="D522" s="799"/>
      <c r="E522" s="799"/>
      <c r="F522" s="799"/>
      <c r="G522" s="799"/>
      <c r="H522" s="799"/>
      <c r="I522" s="799"/>
      <c r="L522" s="21">
        <v>8</v>
      </c>
      <c r="M522" s="21">
        <v>1</v>
      </c>
    </row>
    <row r="523" spans="1:13" ht="11.25" customHeight="1" x14ac:dyDescent="0.25">
      <c r="A523" s="702" t="s">
        <v>187</v>
      </c>
      <c r="B523" s="702"/>
      <c r="C523" s="690" t="s">
        <v>26</v>
      </c>
      <c r="D523" s="690"/>
      <c r="E523" s="690"/>
      <c r="F523" s="690"/>
      <c r="G523" s="690"/>
      <c r="H523" s="690"/>
      <c r="I523" s="690"/>
      <c r="M523" s="21">
        <v>2</v>
      </c>
    </row>
    <row r="524" spans="1:13" ht="13.5" customHeight="1" x14ac:dyDescent="0.25">
      <c r="A524" s="793" t="s">
        <v>27</v>
      </c>
      <c r="B524" s="793"/>
      <c r="C524" s="690" t="s">
        <v>218</v>
      </c>
      <c r="D524" s="690"/>
      <c r="E524" s="690"/>
      <c r="F524" s="690"/>
      <c r="G524" s="690"/>
      <c r="H524" s="690"/>
      <c r="I524" s="690"/>
      <c r="M524" s="21">
        <v>3</v>
      </c>
    </row>
    <row r="525" spans="1:13" ht="11.25" customHeight="1" x14ac:dyDescent="0.25">
      <c r="A525" s="793" t="s">
        <v>190</v>
      </c>
      <c r="B525" s="793"/>
      <c r="C525" s="690" t="s">
        <v>191</v>
      </c>
      <c r="D525" s="690"/>
      <c r="E525" s="690"/>
      <c r="F525" s="690"/>
      <c r="G525" s="690"/>
      <c r="H525" s="690"/>
      <c r="I525" s="690"/>
      <c r="M525" s="21">
        <v>4</v>
      </c>
    </row>
    <row r="526" spans="1:13" ht="11.25" customHeight="1" x14ac:dyDescent="0.25">
      <c r="A526" s="696" t="s">
        <v>33</v>
      </c>
      <c r="B526" s="696"/>
      <c r="C526" s="24"/>
      <c r="D526" s="8" t="s">
        <v>219</v>
      </c>
      <c r="E526" s="8"/>
      <c r="F526" s="8"/>
      <c r="G526" s="8"/>
      <c r="H526" s="8"/>
      <c r="I526" s="8"/>
      <c r="M526" s="21">
        <v>5</v>
      </c>
    </row>
    <row r="527" spans="1:13" ht="34.5" customHeight="1" x14ac:dyDescent="0.25">
      <c r="A527" s="7" t="s">
        <v>37</v>
      </c>
      <c r="B527" s="7"/>
      <c r="C527" s="794" t="s">
        <v>38</v>
      </c>
      <c r="D527" s="204" t="s">
        <v>220</v>
      </c>
      <c r="E527" s="25" t="s">
        <v>221</v>
      </c>
      <c r="F527" s="25" t="s">
        <v>222</v>
      </c>
      <c r="G527" s="110" t="s">
        <v>43</v>
      </c>
      <c r="H527" s="25" t="s">
        <v>223</v>
      </c>
      <c r="I527" s="25" t="s">
        <v>223</v>
      </c>
      <c r="L527" s="362"/>
      <c r="M527" s="362"/>
    </row>
    <row r="528" spans="1:13" ht="12.75" customHeight="1" x14ac:dyDescent="0.25">
      <c r="A528" s="6" t="s">
        <v>224</v>
      </c>
      <c r="B528" s="6" t="s">
        <v>47</v>
      </c>
      <c r="C528" s="794"/>
      <c r="D528" s="795" t="s">
        <v>48</v>
      </c>
      <c r="E528" s="7" t="s">
        <v>49</v>
      </c>
      <c r="F528" s="796" t="s">
        <v>49</v>
      </c>
      <c r="G528" s="110" t="s">
        <v>120</v>
      </c>
      <c r="H528" s="797" t="s">
        <v>52</v>
      </c>
      <c r="I528" s="7" t="s">
        <v>225</v>
      </c>
      <c r="L528" s="362"/>
      <c r="M528" s="362"/>
    </row>
    <row r="529" spans="1:13" ht="13.5" x14ac:dyDescent="0.25">
      <c r="A529" s="6"/>
      <c r="B529" s="6"/>
      <c r="C529" s="794"/>
      <c r="D529" s="795"/>
      <c r="E529" s="7"/>
      <c r="F529" s="796"/>
      <c r="G529" s="51" t="s">
        <v>123</v>
      </c>
      <c r="H529" s="797"/>
      <c r="I529" s="7"/>
      <c r="L529" s="362"/>
      <c r="M529" s="362"/>
    </row>
    <row r="530" spans="1:13" ht="15" customHeight="1" x14ac:dyDescent="0.25">
      <c r="A530" s="6"/>
      <c r="B530" s="6"/>
      <c r="C530" s="794"/>
      <c r="D530" s="795" t="s">
        <v>226</v>
      </c>
      <c r="E530" s="7"/>
      <c r="F530" s="796"/>
      <c r="G530" s="110" t="s">
        <v>126</v>
      </c>
      <c r="H530" s="797" t="s">
        <v>227</v>
      </c>
      <c r="I530" s="7" t="s">
        <v>228</v>
      </c>
      <c r="L530" s="362"/>
      <c r="M530" s="362"/>
    </row>
    <row r="531" spans="1:13" x14ac:dyDescent="0.25">
      <c r="A531" s="6"/>
      <c r="B531" s="6"/>
      <c r="C531" s="794"/>
      <c r="D531" s="795"/>
      <c r="E531" s="7"/>
      <c r="F531" s="796"/>
      <c r="G531" s="71" t="s">
        <v>130</v>
      </c>
      <c r="H531" s="797"/>
      <c r="I531" s="7"/>
    </row>
    <row r="532" spans="1:13" x14ac:dyDescent="0.25">
      <c r="A532" s="6"/>
      <c r="B532" s="6"/>
      <c r="C532" s="794"/>
      <c r="D532" s="26" t="s">
        <v>229</v>
      </c>
      <c r="E532" s="26" t="s">
        <v>230</v>
      </c>
      <c r="F532" s="26" t="s">
        <v>231</v>
      </c>
      <c r="G532" s="363" t="s">
        <v>65</v>
      </c>
      <c r="H532" s="26" t="s">
        <v>232</v>
      </c>
      <c r="I532" s="26" t="s">
        <v>232</v>
      </c>
    </row>
    <row r="533" spans="1:13" ht="12" customHeight="1" x14ac:dyDescent="0.25">
      <c r="A533" s="689" t="s">
        <v>310</v>
      </c>
      <c r="B533" s="689" t="s">
        <v>68</v>
      </c>
      <c r="C533" s="78" t="s">
        <v>214</v>
      </c>
      <c r="D533" s="366"/>
      <c r="E533" s="365">
        <v>0</v>
      </c>
      <c r="F533" s="366"/>
      <c r="G533" s="367"/>
      <c r="H533" s="79">
        <f>(E533-F533)*D533*G533</f>
        <v>0</v>
      </c>
      <c r="I533" s="79"/>
      <c r="L533" s="21">
        <v>6</v>
      </c>
      <c r="M533" s="21">
        <f>$L522*100+L533+$M$2*10000</f>
        <v>10806</v>
      </c>
    </row>
    <row r="534" spans="1:13" x14ac:dyDescent="0.25">
      <c r="A534" s="689"/>
      <c r="B534" s="689"/>
      <c r="C534" s="80" t="s">
        <v>215</v>
      </c>
      <c r="D534" s="33"/>
      <c r="E534" s="365">
        <v>0</v>
      </c>
      <c r="F534" s="366"/>
      <c r="G534" s="367"/>
      <c r="H534" s="79">
        <f>(E534-F534)*D534*G534</f>
        <v>0</v>
      </c>
      <c r="I534" s="79"/>
      <c r="L534" s="21">
        <v>7</v>
      </c>
      <c r="M534" s="21">
        <f>$L522*100+L534+$M$2*10000</f>
        <v>10807</v>
      </c>
    </row>
    <row r="535" spans="1:13" x14ac:dyDescent="0.25">
      <c r="A535" s="798" t="s">
        <v>292</v>
      </c>
      <c r="B535" s="798"/>
      <c r="C535" s="798"/>
      <c r="D535" s="372">
        <f>SUM(D533:D534)</f>
        <v>0</v>
      </c>
      <c r="E535" s="371"/>
      <c r="F535" s="372"/>
      <c r="G535" s="372"/>
      <c r="H535" s="92">
        <f>SUM(H533:H534)</f>
        <v>0</v>
      </c>
      <c r="I535" s="92">
        <f>SUM(I533:I534)</f>
        <v>0</v>
      </c>
    </row>
    <row r="536" spans="1:13" ht="11.25" customHeight="1" x14ac:dyDescent="0.25">
      <c r="A536" s="7" t="s">
        <v>313</v>
      </c>
      <c r="B536" s="7" t="s">
        <v>68</v>
      </c>
      <c r="C536" s="80" t="s">
        <v>214</v>
      </c>
      <c r="D536" s="366"/>
      <c r="E536" s="365">
        <v>0</v>
      </c>
      <c r="F536" s="136"/>
      <c r="G536" s="367"/>
      <c r="H536" s="34">
        <f>(E536-F536)*D536*G536</f>
        <v>0</v>
      </c>
      <c r="I536" s="79"/>
      <c r="L536" s="21">
        <v>6</v>
      </c>
      <c r="M536" s="21">
        <f>$L522*100+L536+$M$3*10000</f>
        <v>20806</v>
      </c>
    </row>
    <row r="537" spans="1:13" x14ac:dyDescent="0.25">
      <c r="A537" s="7"/>
      <c r="B537" s="7"/>
      <c r="C537" s="80" t="s">
        <v>215</v>
      </c>
      <c r="D537" s="33"/>
      <c r="E537" s="365">
        <v>0</v>
      </c>
      <c r="F537" s="136"/>
      <c r="G537" s="367"/>
      <c r="H537" s="79">
        <f>(E537-F537)*D537*G537</f>
        <v>0</v>
      </c>
      <c r="I537" s="79"/>
      <c r="L537" s="21">
        <v>7</v>
      </c>
      <c r="M537" s="21">
        <f>$L522*100+L537+$M$3*10000</f>
        <v>20807</v>
      </c>
    </row>
    <row r="538" spans="1:13" x14ac:dyDescent="0.25">
      <c r="A538" s="798" t="s">
        <v>292</v>
      </c>
      <c r="B538" s="798"/>
      <c r="C538" s="798"/>
      <c r="D538" s="372">
        <f>SUM(D536:D537)</f>
        <v>0</v>
      </c>
      <c r="E538" s="371"/>
      <c r="F538" s="372"/>
      <c r="G538" s="372"/>
      <c r="H538" s="92">
        <f>SUM(H536:H537)</f>
        <v>0</v>
      </c>
      <c r="I538" s="92">
        <f>SUM(I536:I537)</f>
        <v>0</v>
      </c>
    </row>
    <row r="539" spans="1:13" ht="11.25" customHeight="1" x14ac:dyDescent="0.25">
      <c r="A539" s="7" t="s">
        <v>314</v>
      </c>
      <c r="B539" s="7" t="s">
        <v>68</v>
      </c>
      <c r="C539" s="80" t="s">
        <v>214</v>
      </c>
      <c r="D539" s="366"/>
      <c r="E539" s="365">
        <v>0</v>
      </c>
      <c r="F539" s="33"/>
      <c r="G539" s="367"/>
      <c r="H539" s="34">
        <f>(E539-F539)*D539*G539</f>
        <v>0</v>
      </c>
      <c r="I539" s="79"/>
      <c r="L539" s="21">
        <v>6</v>
      </c>
      <c r="M539" s="21">
        <f>$L522*100+L539+$M$4*10000</f>
        <v>30806</v>
      </c>
    </row>
    <row r="540" spans="1:13" x14ac:dyDescent="0.25">
      <c r="A540" s="7"/>
      <c r="B540" s="7"/>
      <c r="C540" s="80" t="s">
        <v>215</v>
      </c>
      <c r="D540" s="33"/>
      <c r="E540" s="365">
        <v>0</v>
      </c>
      <c r="F540" s="33"/>
      <c r="G540" s="367"/>
      <c r="H540" s="79">
        <f>(E540-F540)*D540*G540</f>
        <v>0</v>
      </c>
      <c r="I540" s="79"/>
      <c r="L540" s="21">
        <v>7</v>
      </c>
      <c r="M540" s="21">
        <f>$L522*100+L540+$M$4*10000</f>
        <v>30807</v>
      </c>
    </row>
    <row r="541" spans="1:13" x14ac:dyDescent="0.25">
      <c r="A541" s="798" t="s">
        <v>292</v>
      </c>
      <c r="B541" s="798"/>
      <c r="C541" s="798"/>
      <c r="D541" s="372">
        <f>SUM(D539:D540)</f>
        <v>0</v>
      </c>
      <c r="E541" s="371"/>
      <c r="F541" s="372"/>
      <c r="G541" s="372"/>
      <c r="H541" s="92">
        <f>SUM(H539:H540)</f>
        <v>0</v>
      </c>
      <c r="I541" s="92">
        <f>SUM(I539:I540)</f>
        <v>0</v>
      </c>
    </row>
    <row r="542" spans="1:13" ht="11.25" customHeight="1" x14ac:dyDescent="0.25">
      <c r="A542" s="7" t="s">
        <v>315</v>
      </c>
      <c r="B542" s="7" t="s">
        <v>68</v>
      </c>
      <c r="C542" s="80" t="s">
        <v>214</v>
      </c>
      <c r="D542" s="366"/>
      <c r="E542" s="365">
        <v>0</v>
      </c>
      <c r="F542" s="136"/>
      <c r="G542" s="367"/>
      <c r="H542" s="34">
        <f>(E542-F542)*D542*G542</f>
        <v>0</v>
      </c>
      <c r="I542" s="79"/>
      <c r="L542" s="21">
        <v>6</v>
      </c>
      <c r="M542" s="21">
        <f>$L522*100+L542+$M$5*10000</f>
        <v>40806</v>
      </c>
    </row>
    <row r="543" spans="1:13" x14ac:dyDescent="0.25">
      <c r="A543" s="7"/>
      <c r="B543" s="7"/>
      <c r="C543" s="80" t="s">
        <v>215</v>
      </c>
      <c r="D543" s="33"/>
      <c r="E543" s="365">
        <v>0</v>
      </c>
      <c r="F543" s="136"/>
      <c r="G543" s="367"/>
      <c r="H543" s="79">
        <f>(E543-F543)*D543*G543</f>
        <v>0</v>
      </c>
      <c r="I543" s="79"/>
      <c r="L543" s="21">
        <v>7</v>
      </c>
      <c r="M543" s="21">
        <f>$L522*100+L543+$M$5*10000</f>
        <v>40807</v>
      </c>
    </row>
    <row r="544" spans="1:13" x14ac:dyDescent="0.25">
      <c r="A544" s="798" t="s">
        <v>292</v>
      </c>
      <c r="B544" s="798"/>
      <c r="C544" s="798"/>
      <c r="D544" s="372">
        <f>SUM(D542:D543)</f>
        <v>0</v>
      </c>
      <c r="E544" s="371"/>
      <c r="F544" s="372"/>
      <c r="G544" s="372"/>
      <c r="H544" s="92">
        <f>SUM(H542:H543)</f>
        <v>0</v>
      </c>
      <c r="I544" s="92">
        <f>SUM(I542:I543)</f>
        <v>0</v>
      </c>
    </row>
    <row r="545" spans="1:13" ht="11.25" customHeight="1" x14ac:dyDescent="0.25">
      <c r="A545" s="7" t="s">
        <v>316</v>
      </c>
      <c r="B545" s="7" t="s">
        <v>68</v>
      </c>
      <c r="C545" s="80" t="s">
        <v>214</v>
      </c>
      <c r="D545" s="366"/>
      <c r="E545" s="365">
        <v>0</v>
      </c>
      <c r="F545" s="33"/>
      <c r="G545" s="367"/>
      <c r="H545" s="34">
        <f>(E545-F545)*D545*G545</f>
        <v>0</v>
      </c>
      <c r="I545" s="79"/>
      <c r="L545" s="21">
        <v>6</v>
      </c>
      <c r="M545" s="21">
        <f>$L522*100+L545+$M$6*10000</f>
        <v>50806</v>
      </c>
    </row>
    <row r="546" spans="1:13" x14ac:dyDescent="0.25">
      <c r="A546" s="7"/>
      <c r="B546" s="7"/>
      <c r="C546" s="80" t="s">
        <v>215</v>
      </c>
      <c r="D546" s="33"/>
      <c r="E546" s="365">
        <v>0</v>
      </c>
      <c r="F546" s="33"/>
      <c r="G546" s="367"/>
      <c r="H546" s="79">
        <f>(E546-F546)*D546*G546</f>
        <v>0</v>
      </c>
      <c r="I546" s="79"/>
      <c r="L546" s="21">
        <v>7</v>
      </c>
      <c r="M546" s="21">
        <f>$L522*100+L546+$M$6*10000</f>
        <v>50807</v>
      </c>
    </row>
    <row r="547" spans="1:13" x14ac:dyDescent="0.25">
      <c r="A547" s="798" t="s">
        <v>292</v>
      </c>
      <c r="B547" s="798"/>
      <c r="C547" s="798"/>
      <c r="D547" s="372">
        <f>SUM(D545:D546)</f>
        <v>0</v>
      </c>
      <c r="E547" s="374"/>
      <c r="F547" s="374"/>
      <c r="G547" s="374"/>
      <c r="H547" s="92">
        <f>SUM(H545:H546)</f>
        <v>0</v>
      </c>
      <c r="I547" s="92">
        <f>SUM(I545:I546)</f>
        <v>0</v>
      </c>
    </row>
    <row r="548" spans="1:13" x14ac:dyDescent="0.25">
      <c r="A548" s="701" t="s">
        <v>91</v>
      </c>
      <c r="B548" s="701"/>
      <c r="C548" s="701"/>
      <c r="D548" s="90">
        <f>D535+D538+D541+D544+D547</f>
        <v>0</v>
      </c>
      <c r="E548" s="93"/>
      <c r="F548" s="93"/>
      <c r="G548" s="93"/>
      <c r="H548" s="92">
        <f>H535+H538+H541+H544+H547</f>
        <v>0</v>
      </c>
      <c r="I548" s="92">
        <f>I535+I538+I541+I544+I547</f>
        <v>0</v>
      </c>
    </row>
    <row r="549" spans="1:13" x14ac:dyDescent="0.25">
      <c r="A549" s="21" t="s">
        <v>373</v>
      </c>
    </row>
    <row r="550" spans="1:13" x14ac:dyDescent="0.25">
      <c r="A550" s="21" t="s">
        <v>374</v>
      </c>
    </row>
    <row r="561" spans="1:13" x14ac:dyDescent="0.25">
      <c r="A561" s="13" t="s">
        <v>23</v>
      </c>
      <c r="B561" s="13"/>
      <c r="C561" s="791">
        <f>Presentación!C$3</f>
        <v>1990</v>
      </c>
      <c r="D561" s="791"/>
      <c r="E561" s="791"/>
      <c r="F561" s="791"/>
      <c r="G561" s="791"/>
      <c r="H561" s="791"/>
      <c r="I561" s="791"/>
    </row>
    <row r="562" spans="1:13" ht="11.25" customHeight="1" x14ac:dyDescent="0.25">
      <c r="A562" s="702" t="s">
        <v>24</v>
      </c>
      <c r="B562" s="702"/>
      <c r="C562" s="799" t="s">
        <v>386</v>
      </c>
      <c r="D562" s="799"/>
      <c r="E562" s="799"/>
      <c r="F562" s="799"/>
      <c r="G562" s="799"/>
      <c r="H562" s="799"/>
      <c r="I562" s="799"/>
      <c r="L562" s="21">
        <v>9</v>
      </c>
      <c r="M562" s="21">
        <v>1</v>
      </c>
    </row>
    <row r="563" spans="1:13" ht="11.25" customHeight="1" x14ac:dyDescent="0.25">
      <c r="A563" s="702" t="s">
        <v>187</v>
      </c>
      <c r="B563" s="702"/>
      <c r="C563" s="690" t="s">
        <v>26</v>
      </c>
      <c r="D563" s="690"/>
      <c r="E563" s="690"/>
      <c r="F563" s="690"/>
      <c r="G563" s="690"/>
      <c r="H563" s="690"/>
      <c r="I563" s="690"/>
      <c r="M563" s="21">
        <v>2</v>
      </c>
    </row>
    <row r="564" spans="1:13" ht="13.5" customHeight="1" x14ac:dyDescent="0.25">
      <c r="A564" s="793" t="s">
        <v>27</v>
      </c>
      <c r="B564" s="793"/>
      <c r="C564" s="690" t="s">
        <v>218</v>
      </c>
      <c r="D564" s="690"/>
      <c r="E564" s="690"/>
      <c r="F564" s="690"/>
      <c r="G564" s="690"/>
      <c r="H564" s="690"/>
      <c r="I564" s="690"/>
      <c r="M564" s="21">
        <v>3</v>
      </c>
    </row>
    <row r="565" spans="1:13" ht="11.25" customHeight="1" x14ac:dyDescent="0.25">
      <c r="A565" s="793" t="s">
        <v>190</v>
      </c>
      <c r="B565" s="793"/>
      <c r="C565" s="690" t="s">
        <v>191</v>
      </c>
      <c r="D565" s="690"/>
      <c r="E565" s="690"/>
      <c r="F565" s="690"/>
      <c r="G565" s="690"/>
      <c r="H565" s="690"/>
      <c r="I565" s="690"/>
      <c r="M565" s="21">
        <v>4</v>
      </c>
    </row>
    <row r="566" spans="1:13" ht="11.25" customHeight="1" x14ac:dyDescent="0.25">
      <c r="A566" s="696" t="s">
        <v>33</v>
      </c>
      <c r="B566" s="696"/>
      <c r="C566" s="24"/>
      <c r="D566" s="8" t="s">
        <v>219</v>
      </c>
      <c r="E566" s="8"/>
      <c r="F566" s="8"/>
      <c r="G566" s="8"/>
      <c r="H566" s="8"/>
      <c r="I566" s="8"/>
      <c r="M566" s="21">
        <v>5</v>
      </c>
    </row>
    <row r="567" spans="1:13" ht="34.5" customHeight="1" x14ac:dyDescent="0.25">
      <c r="A567" s="7" t="s">
        <v>37</v>
      </c>
      <c r="B567" s="7"/>
      <c r="C567" s="794" t="s">
        <v>38</v>
      </c>
      <c r="D567" s="204" t="s">
        <v>220</v>
      </c>
      <c r="E567" s="25" t="s">
        <v>221</v>
      </c>
      <c r="F567" s="25" t="s">
        <v>222</v>
      </c>
      <c r="G567" s="110" t="s">
        <v>43</v>
      </c>
      <c r="H567" s="25" t="s">
        <v>223</v>
      </c>
      <c r="I567" s="25" t="s">
        <v>223</v>
      </c>
      <c r="L567" s="362"/>
      <c r="M567" s="362"/>
    </row>
    <row r="568" spans="1:13" ht="12.75" customHeight="1" x14ac:dyDescent="0.25">
      <c r="A568" s="6" t="s">
        <v>224</v>
      </c>
      <c r="B568" s="6" t="s">
        <v>47</v>
      </c>
      <c r="C568" s="794"/>
      <c r="D568" s="795" t="s">
        <v>48</v>
      </c>
      <c r="E568" s="7" t="s">
        <v>49</v>
      </c>
      <c r="F568" s="796" t="s">
        <v>49</v>
      </c>
      <c r="G568" s="110" t="s">
        <v>120</v>
      </c>
      <c r="H568" s="797" t="s">
        <v>52</v>
      </c>
      <c r="I568" s="7" t="s">
        <v>225</v>
      </c>
      <c r="L568" s="362"/>
      <c r="M568" s="362"/>
    </row>
    <row r="569" spans="1:13" ht="13.5" x14ac:dyDescent="0.25">
      <c r="A569" s="6"/>
      <c r="B569" s="6"/>
      <c r="C569" s="794"/>
      <c r="D569" s="795"/>
      <c r="E569" s="7"/>
      <c r="F569" s="796"/>
      <c r="G569" s="51" t="s">
        <v>123</v>
      </c>
      <c r="H569" s="797"/>
      <c r="I569" s="7"/>
      <c r="L569" s="362"/>
      <c r="M569" s="362"/>
    </row>
    <row r="570" spans="1:13" ht="15" customHeight="1" x14ac:dyDescent="0.25">
      <c r="A570" s="6"/>
      <c r="B570" s="6"/>
      <c r="C570" s="794"/>
      <c r="D570" s="795" t="s">
        <v>226</v>
      </c>
      <c r="E570" s="7"/>
      <c r="F570" s="796"/>
      <c r="G570" s="110" t="s">
        <v>126</v>
      </c>
      <c r="H570" s="797" t="s">
        <v>227</v>
      </c>
      <c r="I570" s="7" t="s">
        <v>228</v>
      </c>
      <c r="L570" s="362"/>
      <c r="M570" s="362"/>
    </row>
    <row r="571" spans="1:13" x14ac:dyDescent="0.25">
      <c r="A571" s="6"/>
      <c r="B571" s="6"/>
      <c r="C571" s="794"/>
      <c r="D571" s="795"/>
      <c r="E571" s="7"/>
      <c r="F571" s="796"/>
      <c r="G571" s="71" t="s">
        <v>130</v>
      </c>
      <c r="H571" s="797"/>
      <c r="I571" s="7"/>
    </row>
    <row r="572" spans="1:13" x14ac:dyDescent="0.25">
      <c r="A572" s="6"/>
      <c r="B572" s="6"/>
      <c r="C572" s="794"/>
      <c r="D572" s="26" t="s">
        <v>229</v>
      </c>
      <c r="E572" s="26" t="s">
        <v>230</v>
      </c>
      <c r="F572" s="26" t="s">
        <v>231</v>
      </c>
      <c r="G572" s="363" t="s">
        <v>65</v>
      </c>
      <c r="H572" s="26" t="s">
        <v>232</v>
      </c>
      <c r="I572" s="26" t="s">
        <v>232</v>
      </c>
    </row>
    <row r="573" spans="1:13" ht="12" customHeight="1" x14ac:dyDescent="0.25">
      <c r="A573" s="689" t="s">
        <v>310</v>
      </c>
      <c r="B573" s="689" t="s">
        <v>68</v>
      </c>
      <c r="C573" s="78" t="s">
        <v>214</v>
      </c>
      <c r="D573" s="366"/>
      <c r="E573" s="365">
        <v>0</v>
      </c>
      <c r="F573" s="366"/>
      <c r="G573" s="367"/>
      <c r="H573" s="79">
        <f>(E573-F573)*D573*G573</f>
        <v>0</v>
      </c>
      <c r="I573" s="79"/>
      <c r="L573" s="21">
        <v>6</v>
      </c>
      <c r="M573" s="21">
        <f>$L562*100+L573+$M$2*10000</f>
        <v>10906</v>
      </c>
    </row>
    <row r="574" spans="1:13" x14ac:dyDescent="0.25">
      <c r="A574" s="689"/>
      <c r="B574" s="689"/>
      <c r="C574" s="80" t="s">
        <v>215</v>
      </c>
      <c r="D574" s="33"/>
      <c r="E574" s="365">
        <v>0</v>
      </c>
      <c r="F574" s="366"/>
      <c r="G574" s="367"/>
      <c r="H574" s="79">
        <f>(E574-F574)*D574*G574</f>
        <v>0</v>
      </c>
      <c r="I574" s="79"/>
      <c r="L574" s="21">
        <v>7</v>
      </c>
      <c r="M574" s="21">
        <f>$L562*100+L574+$M$2*10000</f>
        <v>10907</v>
      </c>
    </row>
    <row r="575" spans="1:13" x14ac:dyDescent="0.25">
      <c r="A575" s="798" t="s">
        <v>292</v>
      </c>
      <c r="B575" s="798"/>
      <c r="C575" s="798"/>
      <c r="D575" s="372">
        <f>SUM(D573:D574)</f>
        <v>0</v>
      </c>
      <c r="E575" s="371"/>
      <c r="F575" s="372"/>
      <c r="G575" s="372"/>
      <c r="H575" s="92">
        <f>SUM(H573:H574)</f>
        <v>0</v>
      </c>
      <c r="I575" s="92">
        <f>SUM(I573:I574)</f>
        <v>0</v>
      </c>
    </row>
    <row r="576" spans="1:13" ht="11.25" customHeight="1" x14ac:dyDescent="0.25">
      <c r="A576" s="7" t="s">
        <v>313</v>
      </c>
      <c r="B576" s="7" t="s">
        <v>68</v>
      </c>
      <c r="C576" s="80" t="s">
        <v>214</v>
      </c>
      <c r="D576" s="366"/>
      <c r="E576" s="365">
        <v>0</v>
      </c>
      <c r="F576" s="136"/>
      <c r="G576" s="367"/>
      <c r="H576" s="34">
        <f>(E576-F576)*D576*G576</f>
        <v>0</v>
      </c>
      <c r="I576" s="79"/>
      <c r="L576" s="21">
        <v>6</v>
      </c>
      <c r="M576" s="21">
        <f>$L562*100+L576+$M$3*10000</f>
        <v>20906</v>
      </c>
    </row>
    <row r="577" spans="1:13" x14ac:dyDescent="0.25">
      <c r="A577" s="7"/>
      <c r="B577" s="7"/>
      <c r="C577" s="80" t="s">
        <v>215</v>
      </c>
      <c r="D577" s="33"/>
      <c r="E577" s="365">
        <v>0</v>
      </c>
      <c r="F577" s="136"/>
      <c r="G577" s="367"/>
      <c r="H577" s="79">
        <f>(E577-F577)*D577*G577</f>
        <v>0</v>
      </c>
      <c r="I577" s="79"/>
      <c r="L577" s="21">
        <v>7</v>
      </c>
      <c r="M577" s="21">
        <f>$L562*100+L577+$M$3*10000</f>
        <v>20907</v>
      </c>
    </row>
    <row r="578" spans="1:13" x14ac:dyDescent="0.25">
      <c r="A578" s="798" t="s">
        <v>292</v>
      </c>
      <c r="B578" s="798"/>
      <c r="C578" s="798"/>
      <c r="D578" s="372">
        <f>SUM(D576:D577)</f>
        <v>0</v>
      </c>
      <c r="E578" s="371"/>
      <c r="F578" s="372"/>
      <c r="G578" s="372"/>
      <c r="H578" s="92">
        <f>SUM(H576:H577)</f>
        <v>0</v>
      </c>
      <c r="I578" s="92">
        <f>SUM(I576:I577)</f>
        <v>0</v>
      </c>
    </row>
    <row r="579" spans="1:13" ht="11.25" customHeight="1" x14ac:dyDescent="0.25">
      <c r="A579" s="7" t="s">
        <v>314</v>
      </c>
      <c r="B579" s="7" t="s">
        <v>68</v>
      </c>
      <c r="C579" s="80" t="s">
        <v>214</v>
      </c>
      <c r="D579" s="366"/>
      <c r="E579" s="365">
        <v>0</v>
      </c>
      <c r="F579" s="33"/>
      <c r="G579" s="367"/>
      <c r="H579" s="34">
        <f>(E579-F579)*D579*G579</f>
        <v>0</v>
      </c>
      <c r="I579" s="79"/>
      <c r="L579" s="21">
        <v>6</v>
      </c>
      <c r="M579" s="21">
        <f>$L562*100+L579+$M$4*10000</f>
        <v>30906</v>
      </c>
    </row>
    <row r="580" spans="1:13" x14ac:dyDescent="0.25">
      <c r="A580" s="7"/>
      <c r="B580" s="7"/>
      <c r="C580" s="80" t="s">
        <v>215</v>
      </c>
      <c r="D580" s="33"/>
      <c r="E580" s="365">
        <v>0</v>
      </c>
      <c r="F580" s="33"/>
      <c r="G580" s="367"/>
      <c r="H580" s="79">
        <f>(E580-F580)*D580*G580</f>
        <v>0</v>
      </c>
      <c r="I580" s="79"/>
      <c r="L580" s="21">
        <v>7</v>
      </c>
      <c r="M580" s="21">
        <f>$L562*100+L580+$M$4*10000</f>
        <v>30907</v>
      </c>
    </row>
    <row r="581" spans="1:13" x14ac:dyDescent="0.25">
      <c r="A581" s="798" t="s">
        <v>292</v>
      </c>
      <c r="B581" s="798"/>
      <c r="C581" s="798"/>
      <c r="D581" s="372">
        <f>SUM(D579:D580)</f>
        <v>0</v>
      </c>
      <c r="E581" s="371"/>
      <c r="F581" s="372"/>
      <c r="G581" s="372"/>
      <c r="H581" s="92">
        <f>SUM(H579:H580)</f>
        <v>0</v>
      </c>
      <c r="I581" s="92">
        <f>SUM(I579:I580)</f>
        <v>0</v>
      </c>
    </row>
    <row r="582" spans="1:13" ht="11.25" customHeight="1" x14ac:dyDescent="0.25">
      <c r="A582" s="7" t="s">
        <v>315</v>
      </c>
      <c r="B582" s="7" t="s">
        <v>68</v>
      </c>
      <c r="C582" s="80" t="s">
        <v>214</v>
      </c>
      <c r="D582" s="366"/>
      <c r="E582" s="365">
        <v>0</v>
      </c>
      <c r="F582" s="136"/>
      <c r="G582" s="367"/>
      <c r="H582" s="34">
        <f>(E582-F582)*D582*G582</f>
        <v>0</v>
      </c>
      <c r="I582" s="79"/>
      <c r="L582" s="21">
        <v>6</v>
      </c>
      <c r="M582" s="21">
        <f>$L562*100+L582+$M$5*10000</f>
        <v>40906</v>
      </c>
    </row>
    <row r="583" spans="1:13" x14ac:dyDescent="0.25">
      <c r="A583" s="7"/>
      <c r="B583" s="7"/>
      <c r="C583" s="80" t="s">
        <v>215</v>
      </c>
      <c r="D583" s="33"/>
      <c r="E583" s="365">
        <v>0</v>
      </c>
      <c r="F583" s="136"/>
      <c r="G583" s="367"/>
      <c r="H583" s="79">
        <f>(E583-F583)*D583*G583</f>
        <v>0</v>
      </c>
      <c r="I583" s="79"/>
      <c r="L583" s="21">
        <v>7</v>
      </c>
      <c r="M583" s="21">
        <f>$L562*100+L583+$M$5*10000</f>
        <v>40907</v>
      </c>
    </row>
    <row r="584" spans="1:13" x14ac:dyDescent="0.25">
      <c r="A584" s="798" t="s">
        <v>292</v>
      </c>
      <c r="B584" s="798"/>
      <c r="C584" s="798"/>
      <c r="D584" s="372">
        <f>SUM(D582:D583)</f>
        <v>0</v>
      </c>
      <c r="E584" s="371"/>
      <c r="F584" s="372"/>
      <c r="G584" s="372"/>
      <c r="H584" s="92">
        <f>SUM(H582:H583)</f>
        <v>0</v>
      </c>
      <c r="I584" s="92">
        <f>SUM(I582:I583)</f>
        <v>0</v>
      </c>
    </row>
    <row r="585" spans="1:13" ht="11.25" customHeight="1" x14ac:dyDescent="0.25">
      <c r="A585" s="7" t="s">
        <v>316</v>
      </c>
      <c r="B585" s="7" t="s">
        <v>68</v>
      </c>
      <c r="C585" s="80" t="s">
        <v>214</v>
      </c>
      <c r="D585" s="366"/>
      <c r="E585" s="365">
        <v>0</v>
      </c>
      <c r="F585" s="33"/>
      <c r="G585" s="367"/>
      <c r="H585" s="34">
        <f>(E585-F585)*D585*G585</f>
        <v>0</v>
      </c>
      <c r="I585" s="79"/>
      <c r="L585" s="21">
        <v>6</v>
      </c>
      <c r="M585" s="21">
        <f>$L562*100+L585+$M$6*10000</f>
        <v>50906</v>
      </c>
    </row>
    <row r="586" spans="1:13" x14ac:dyDescent="0.25">
      <c r="A586" s="7"/>
      <c r="B586" s="7"/>
      <c r="C586" s="80" t="s">
        <v>215</v>
      </c>
      <c r="D586" s="33"/>
      <c r="E586" s="365">
        <v>0</v>
      </c>
      <c r="F586" s="33"/>
      <c r="G586" s="367"/>
      <c r="H586" s="79">
        <f>(E586-F586)*D586*G586</f>
        <v>0</v>
      </c>
      <c r="I586" s="79"/>
      <c r="L586" s="21">
        <v>7</v>
      </c>
      <c r="M586" s="21">
        <f>$L562*100+L586+$M$6*10000</f>
        <v>50907</v>
      </c>
    </row>
    <row r="587" spans="1:13" x14ac:dyDescent="0.25">
      <c r="A587" s="798" t="s">
        <v>292</v>
      </c>
      <c r="B587" s="798"/>
      <c r="C587" s="798"/>
      <c r="D587" s="372">
        <f>SUM(D585:D586)</f>
        <v>0</v>
      </c>
      <c r="E587" s="374"/>
      <c r="F587" s="374"/>
      <c r="G587" s="374"/>
      <c r="H587" s="92">
        <f>SUM(H585:H586)</f>
        <v>0</v>
      </c>
      <c r="I587" s="92">
        <f>SUM(I585:I586)</f>
        <v>0</v>
      </c>
    </row>
    <row r="588" spans="1:13" x14ac:dyDescent="0.25">
      <c r="A588" s="701" t="s">
        <v>91</v>
      </c>
      <c r="B588" s="701"/>
      <c r="C588" s="701"/>
      <c r="D588" s="90">
        <f>D575+D578+D581+D584+D587</f>
        <v>0</v>
      </c>
      <c r="E588" s="93"/>
      <c r="F588" s="93"/>
      <c r="G588" s="93"/>
      <c r="H588" s="92">
        <f>H575+H578+H581+H584+H587</f>
        <v>0</v>
      </c>
      <c r="I588" s="92">
        <f>I575+I578+I581+I584+I587</f>
        <v>0</v>
      </c>
    </row>
    <row r="589" spans="1:13" x14ac:dyDescent="0.25">
      <c r="A589" s="21" t="s">
        <v>373</v>
      </c>
    </row>
    <row r="590" spans="1:13" x14ac:dyDescent="0.25">
      <c r="A590" s="21" t="s">
        <v>374</v>
      </c>
    </row>
    <row r="601" spans="1:13" x14ac:dyDescent="0.25">
      <c r="A601" s="13" t="s">
        <v>23</v>
      </c>
      <c r="B601" s="13"/>
      <c r="C601" s="791">
        <f>Presentación!C$3</f>
        <v>1990</v>
      </c>
      <c r="D601" s="791"/>
      <c r="E601" s="791"/>
      <c r="F601" s="791"/>
      <c r="G601" s="791"/>
      <c r="H601" s="791"/>
      <c r="I601" s="791"/>
    </row>
    <row r="602" spans="1:13" ht="11.25" customHeight="1" x14ac:dyDescent="0.25">
      <c r="A602" s="702" t="s">
        <v>24</v>
      </c>
      <c r="B602" s="702"/>
      <c r="C602" s="799" t="s">
        <v>387</v>
      </c>
      <c r="D602" s="799"/>
      <c r="E602" s="799"/>
      <c r="F602" s="799"/>
      <c r="G602" s="799"/>
      <c r="H602" s="799"/>
      <c r="I602" s="799"/>
      <c r="L602" s="21">
        <v>14</v>
      </c>
      <c r="M602" s="21">
        <v>1</v>
      </c>
    </row>
    <row r="603" spans="1:13" ht="11.25" customHeight="1" x14ac:dyDescent="0.25">
      <c r="A603" s="702" t="s">
        <v>187</v>
      </c>
      <c r="B603" s="702"/>
      <c r="C603" s="690" t="s">
        <v>26</v>
      </c>
      <c r="D603" s="690"/>
      <c r="E603" s="690"/>
      <c r="F603" s="690"/>
      <c r="G603" s="690"/>
      <c r="H603" s="690"/>
      <c r="I603" s="690"/>
      <c r="M603" s="21">
        <v>2</v>
      </c>
    </row>
    <row r="604" spans="1:13" ht="13.5" customHeight="1" x14ac:dyDescent="0.25">
      <c r="A604" s="793" t="s">
        <v>27</v>
      </c>
      <c r="B604" s="793"/>
      <c r="C604" s="690" t="s">
        <v>218</v>
      </c>
      <c r="D604" s="690"/>
      <c r="E604" s="690"/>
      <c r="F604" s="690"/>
      <c r="G604" s="690"/>
      <c r="H604" s="690"/>
      <c r="I604" s="690"/>
      <c r="M604" s="21">
        <v>3</v>
      </c>
    </row>
    <row r="605" spans="1:13" ht="11.25" customHeight="1" x14ac:dyDescent="0.25">
      <c r="A605" s="793" t="s">
        <v>190</v>
      </c>
      <c r="B605" s="793"/>
      <c r="C605" s="690" t="s">
        <v>191</v>
      </c>
      <c r="D605" s="690"/>
      <c r="E605" s="690"/>
      <c r="F605" s="690"/>
      <c r="G605" s="690"/>
      <c r="H605" s="690"/>
      <c r="I605" s="690"/>
      <c r="M605" s="21">
        <v>4</v>
      </c>
    </row>
    <row r="606" spans="1:13" ht="11.25" customHeight="1" x14ac:dyDescent="0.25">
      <c r="A606" s="696" t="s">
        <v>33</v>
      </c>
      <c r="B606" s="696"/>
      <c r="C606" s="24"/>
      <c r="D606" s="8" t="s">
        <v>219</v>
      </c>
      <c r="E606" s="8"/>
      <c r="F606" s="8"/>
      <c r="G606" s="8"/>
      <c r="H606" s="8"/>
      <c r="I606" s="8"/>
      <c r="M606" s="21">
        <v>5</v>
      </c>
    </row>
    <row r="607" spans="1:13" ht="34.5" customHeight="1" x14ac:dyDescent="0.25">
      <c r="A607" s="7" t="s">
        <v>37</v>
      </c>
      <c r="B607" s="7"/>
      <c r="C607" s="794" t="s">
        <v>38</v>
      </c>
      <c r="D607" s="204" t="s">
        <v>220</v>
      </c>
      <c r="E607" s="25" t="s">
        <v>221</v>
      </c>
      <c r="F607" s="25" t="s">
        <v>222</v>
      </c>
      <c r="G607" s="110" t="s">
        <v>43</v>
      </c>
      <c r="H607" s="25" t="s">
        <v>223</v>
      </c>
      <c r="I607" s="25" t="s">
        <v>223</v>
      </c>
      <c r="L607" s="362"/>
      <c r="M607" s="362"/>
    </row>
    <row r="608" spans="1:13" ht="12.75" customHeight="1" x14ac:dyDescent="0.25">
      <c r="A608" s="6" t="s">
        <v>224</v>
      </c>
      <c r="B608" s="6" t="s">
        <v>47</v>
      </c>
      <c r="C608" s="794"/>
      <c r="D608" s="795" t="s">
        <v>48</v>
      </c>
      <c r="E608" s="7" t="s">
        <v>49</v>
      </c>
      <c r="F608" s="796" t="s">
        <v>49</v>
      </c>
      <c r="G608" s="110" t="s">
        <v>120</v>
      </c>
      <c r="H608" s="797" t="s">
        <v>52</v>
      </c>
      <c r="I608" s="7" t="s">
        <v>225</v>
      </c>
      <c r="L608" s="362"/>
      <c r="M608" s="362"/>
    </row>
    <row r="609" spans="1:13" ht="13.5" x14ac:dyDescent="0.25">
      <c r="A609" s="6"/>
      <c r="B609" s="6"/>
      <c r="C609" s="794"/>
      <c r="D609" s="795"/>
      <c r="E609" s="7"/>
      <c r="F609" s="796"/>
      <c r="G609" s="51" t="s">
        <v>123</v>
      </c>
      <c r="H609" s="797"/>
      <c r="I609" s="7"/>
      <c r="L609" s="362"/>
      <c r="M609" s="362"/>
    </row>
    <row r="610" spans="1:13" ht="15" customHeight="1" x14ac:dyDescent="0.25">
      <c r="A610" s="6"/>
      <c r="B610" s="6"/>
      <c r="C610" s="794"/>
      <c r="D610" s="795" t="s">
        <v>226</v>
      </c>
      <c r="E610" s="7"/>
      <c r="F610" s="796"/>
      <c r="G610" s="110" t="s">
        <v>126</v>
      </c>
      <c r="H610" s="797" t="s">
        <v>227</v>
      </c>
      <c r="I610" s="7" t="s">
        <v>228</v>
      </c>
      <c r="L610" s="362"/>
      <c r="M610" s="362"/>
    </row>
    <row r="611" spans="1:13" x14ac:dyDescent="0.25">
      <c r="A611" s="6"/>
      <c r="B611" s="6"/>
      <c r="C611" s="794"/>
      <c r="D611" s="795"/>
      <c r="E611" s="7"/>
      <c r="F611" s="796"/>
      <c r="G611" s="71" t="s">
        <v>130</v>
      </c>
      <c r="H611" s="797"/>
      <c r="I611" s="7"/>
    </row>
    <row r="612" spans="1:13" x14ac:dyDescent="0.25">
      <c r="A612" s="6"/>
      <c r="B612" s="6"/>
      <c r="C612" s="794"/>
      <c r="D612" s="26" t="s">
        <v>229</v>
      </c>
      <c r="E612" s="26" t="s">
        <v>230</v>
      </c>
      <c r="F612" s="26" t="s">
        <v>231</v>
      </c>
      <c r="G612" s="363" t="s">
        <v>65</v>
      </c>
      <c r="H612" s="26" t="s">
        <v>232</v>
      </c>
      <c r="I612" s="26" t="s">
        <v>232</v>
      </c>
    </row>
    <row r="613" spans="1:13" ht="12" customHeight="1" x14ac:dyDescent="0.25">
      <c r="A613" s="689" t="s">
        <v>310</v>
      </c>
      <c r="B613" s="689" t="s">
        <v>68</v>
      </c>
      <c r="C613" s="78" t="s">
        <v>214</v>
      </c>
      <c r="D613" s="366"/>
      <c r="E613" s="365">
        <v>0</v>
      </c>
      <c r="F613" s="366"/>
      <c r="G613" s="367"/>
      <c r="H613" s="79">
        <f>(E613-F613)*D613*G613</f>
        <v>0</v>
      </c>
      <c r="I613" s="79"/>
      <c r="L613" s="21">
        <v>6</v>
      </c>
      <c r="M613" s="21">
        <f>$L602*100+L613+$M$2*10000</f>
        <v>11406</v>
      </c>
    </row>
    <row r="614" spans="1:13" x14ac:dyDescent="0.25">
      <c r="A614" s="689"/>
      <c r="B614" s="689"/>
      <c r="C614" s="80" t="s">
        <v>215</v>
      </c>
      <c r="D614" s="33"/>
      <c r="E614" s="365">
        <v>0</v>
      </c>
      <c r="F614" s="366"/>
      <c r="G614" s="367"/>
      <c r="H614" s="79">
        <f>(E614-F614)*D614*G614</f>
        <v>0</v>
      </c>
      <c r="I614" s="79"/>
      <c r="L614" s="21">
        <v>7</v>
      </c>
      <c r="M614" s="21">
        <f>$L602*100+L614+$M$2*10000</f>
        <v>11407</v>
      </c>
    </row>
    <row r="615" spans="1:13" x14ac:dyDescent="0.25">
      <c r="A615" s="798" t="s">
        <v>292</v>
      </c>
      <c r="B615" s="798"/>
      <c r="C615" s="798"/>
      <c r="D615" s="372">
        <f>SUM(D613:D614)</f>
        <v>0</v>
      </c>
      <c r="E615" s="371"/>
      <c r="F615" s="372"/>
      <c r="G615" s="372"/>
      <c r="H615" s="92">
        <f>SUM(H613:H614)</f>
        <v>0</v>
      </c>
      <c r="I615" s="92">
        <f>SUM(I613:I614)</f>
        <v>0</v>
      </c>
    </row>
    <row r="616" spans="1:13" ht="11.25" customHeight="1" x14ac:dyDescent="0.25">
      <c r="A616" s="7" t="s">
        <v>313</v>
      </c>
      <c r="B616" s="7" t="s">
        <v>68</v>
      </c>
      <c r="C616" s="80" t="s">
        <v>214</v>
      </c>
      <c r="D616" s="366"/>
      <c r="E616" s="365">
        <v>0</v>
      </c>
      <c r="F616" s="136"/>
      <c r="G616" s="367"/>
      <c r="H616" s="34">
        <f>(E616-F616)*D616*G616</f>
        <v>0</v>
      </c>
      <c r="I616" s="79"/>
      <c r="L616" s="21">
        <v>6</v>
      </c>
      <c r="M616" s="21">
        <f>$L602*100+L616+$M$3*10000</f>
        <v>21406</v>
      </c>
    </row>
    <row r="617" spans="1:13" x14ac:dyDescent="0.25">
      <c r="A617" s="7"/>
      <c r="B617" s="7"/>
      <c r="C617" s="80" t="s">
        <v>215</v>
      </c>
      <c r="D617" s="33"/>
      <c r="E617" s="365">
        <v>0</v>
      </c>
      <c r="F617" s="136"/>
      <c r="G617" s="367"/>
      <c r="H617" s="79">
        <f>(E617-F617)*D617*G617</f>
        <v>0</v>
      </c>
      <c r="I617" s="79"/>
      <c r="L617" s="21">
        <v>7</v>
      </c>
      <c r="M617" s="21">
        <f>$L602*100+L617+$M$3*10000</f>
        <v>21407</v>
      </c>
    </row>
    <row r="618" spans="1:13" x14ac:dyDescent="0.25">
      <c r="A618" s="798" t="s">
        <v>292</v>
      </c>
      <c r="B618" s="798"/>
      <c r="C618" s="798"/>
      <c r="D618" s="372">
        <f>SUM(D616:D617)</f>
        <v>0</v>
      </c>
      <c r="E618" s="371"/>
      <c r="F618" s="372"/>
      <c r="G618" s="372"/>
      <c r="H618" s="92">
        <f>SUM(H616:H617)</f>
        <v>0</v>
      </c>
      <c r="I618" s="92">
        <f>SUM(I616:I617)</f>
        <v>0</v>
      </c>
    </row>
    <row r="619" spans="1:13" ht="11.25" customHeight="1" x14ac:dyDescent="0.25">
      <c r="A619" s="7" t="s">
        <v>314</v>
      </c>
      <c r="B619" s="7" t="s">
        <v>68</v>
      </c>
      <c r="C619" s="80" t="s">
        <v>214</v>
      </c>
      <c r="D619" s="366"/>
      <c r="E619" s="365">
        <v>0</v>
      </c>
      <c r="F619" s="33"/>
      <c r="G619" s="367"/>
      <c r="H619" s="34">
        <f>(E619-F619)*D619*G619</f>
        <v>0</v>
      </c>
      <c r="I619" s="79"/>
      <c r="L619" s="21">
        <v>6</v>
      </c>
      <c r="M619" s="21">
        <f>$L602*100+L619+$M$4*10000</f>
        <v>31406</v>
      </c>
    </row>
    <row r="620" spans="1:13" x14ac:dyDescent="0.25">
      <c r="A620" s="7"/>
      <c r="B620" s="7"/>
      <c r="C620" s="80" t="s">
        <v>215</v>
      </c>
      <c r="D620" s="33"/>
      <c r="E620" s="365">
        <v>0</v>
      </c>
      <c r="F620" s="33"/>
      <c r="G620" s="367"/>
      <c r="H620" s="79">
        <f>(E620-F620)*D620*G620</f>
        <v>0</v>
      </c>
      <c r="I620" s="79"/>
      <c r="L620" s="21">
        <v>7</v>
      </c>
      <c r="M620" s="21">
        <f>$L602*100+L620+$M$4*10000</f>
        <v>31407</v>
      </c>
    </row>
    <row r="621" spans="1:13" x14ac:dyDescent="0.25">
      <c r="A621" s="798" t="s">
        <v>292</v>
      </c>
      <c r="B621" s="798"/>
      <c r="C621" s="798"/>
      <c r="D621" s="372">
        <f>SUM(D619:D620)</f>
        <v>0</v>
      </c>
      <c r="E621" s="371"/>
      <c r="F621" s="372"/>
      <c r="G621" s="372"/>
      <c r="H621" s="92">
        <f>SUM(H619:H620)</f>
        <v>0</v>
      </c>
      <c r="I621" s="92">
        <f>SUM(I619:I620)</f>
        <v>0</v>
      </c>
    </row>
    <row r="622" spans="1:13" ht="11.25" customHeight="1" x14ac:dyDescent="0.25">
      <c r="A622" s="7" t="s">
        <v>315</v>
      </c>
      <c r="B622" s="7" t="s">
        <v>68</v>
      </c>
      <c r="C622" s="80" t="s">
        <v>214</v>
      </c>
      <c r="D622" s="366"/>
      <c r="E622" s="365">
        <v>0</v>
      </c>
      <c r="F622" s="136"/>
      <c r="G622" s="367"/>
      <c r="H622" s="34">
        <f>(E622-F622)*D622*G622</f>
        <v>0</v>
      </c>
      <c r="I622" s="79"/>
      <c r="L622" s="21">
        <v>6</v>
      </c>
      <c r="M622" s="21">
        <f>$L602*100+L622+$M$5*10000</f>
        <v>41406</v>
      </c>
    </row>
    <row r="623" spans="1:13" x14ac:dyDescent="0.25">
      <c r="A623" s="7"/>
      <c r="B623" s="7"/>
      <c r="C623" s="80" t="s">
        <v>215</v>
      </c>
      <c r="D623" s="33"/>
      <c r="E623" s="365">
        <v>0</v>
      </c>
      <c r="F623" s="136"/>
      <c r="G623" s="367"/>
      <c r="H623" s="79">
        <f>(E623-F623)*D623*G623</f>
        <v>0</v>
      </c>
      <c r="I623" s="79"/>
      <c r="L623" s="21">
        <v>7</v>
      </c>
      <c r="M623" s="21">
        <f>$L602*100+L623+$M$5*10000</f>
        <v>41407</v>
      </c>
    </row>
    <row r="624" spans="1:13" x14ac:dyDescent="0.25">
      <c r="A624" s="798" t="s">
        <v>292</v>
      </c>
      <c r="B624" s="798"/>
      <c r="C624" s="798"/>
      <c r="D624" s="372">
        <f>SUM(D622:D623)</f>
        <v>0</v>
      </c>
      <c r="E624" s="371"/>
      <c r="F624" s="372"/>
      <c r="G624" s="372"/>
      <c r="H624" s="92">
        <f>SUM(H622:H623)</f>
        <v>0</v>
      </c>
      <c r="I624" s="92">
        <f>SUM(I622:I623)</f>
        <v>0</v>
      </c>
    </row>
    <row r="625" spans="1:13" ht="11.25" customHeight="1" x14ac:dyDescent="0.25">
      <c r="A625" s="7" t="s">
        <v>316</v>
      </c>
      <c r="B625" s="7" t="s">
        <v>68</v>
      </c>
      <c r="C625" s="80" t="s">
        <v>214</v>
      </c>
      <c r="D625" s="366"/>
      <c r="E625" s="365">
        <v>0</v>
      </c>
      <c r="F625" s="33"/>
      <c r="G625" s="367"/>
      <c r="H625" s="34">
        <f>(E625-F625)*D625*G625</f>
        <v>0</v>
      </c>
      <c r="I625" s="79"/>
      <c r="L625" s="21">
        <v>6</v>
      </c>
      <c r="M625" s="21">
        <f>$L602*100+L625+$M$6*10000</f>
        <v>51406</v>
      </c>
    </row>
    <row r="626" spans="1:13" x14ac:dyDescent="0.25">
      <c r="A626" s="7"/>
      <c r="B626" s="7"/>
      <c r="C626" s="80" t="s">
        <v>215</v>
      </c>
      <c r="D626" s="33"/>
      <c r="E626" s="365">
        <v>0</v>
      </c>
      <c r="F626" s="33"/>
      <c r="G626" s="367"/>
      <c r="H626" s="79">
        <f>(E626-F626)*D626*G626</f>
        <v>0</v>
      </c>
      <c r="I626" s="79"/>
      <c r="L626" s="21">
        <v>7</v>
      </c>
      <c r="M626" s="21">
        <f>$L602*100+L626+$M$6*10000</f>
        <v>51407</v>
      </c>
    </row>
    <row r="627" spans="1:13" x14ac:dyDescent="0.25">
      <c r="A627" s="798" t="s">
        <v>292</v>
      </c>
      <c r="B627" s="798"/>
      <c r="C627" s="798"/>
      <c r="D627" s="372">
        <f>SUM(D625:D626)</f>
        <v>0</v>
      </c>
      <c r="E627" s="374"/>
      <c r="F627" s="374"/>
      <c r="G627" s="374"/>
      <c r="H627" s="92">
        <f>SUM(H625:H626)</f>
        <v>0</v>
      </c>
      <c r="I627" s="92">
        <f>SUM(I625:I626)</f>
        <v>0</v>
      </c>
    </row>
    <row r="628" spans="1:13" x14ac:dyDescent="0.25">
      <c r="A628" s="701" t="s">
        <v>91</v>
      </c>
      <c r="B628" s="701"/>
      <c r="C628" s="701"/>
      <c r="D628" s="90">
        <f>D615+D618+D621+D624+D627</f>
        <v>0</v>
      </c>
      <c r="E628" s="93"/>
      <c r="F628" s="93"/>
      <c r="G628" s="93"/>
      <c r="H628" s="92">
        <f>H615+H618+H621+H624+H627</f>
        <v>0</v>
      </c>
      <c r="I628" s="92">
        <f>I615+I618+I621+I624+I627</f>
        <v>0</v>
      </c>
    </row>
    <row r="629" spans="1:13" x14ac:dyDescent="0.25">
      <c r="A629" s="21" t="s">
        <v>373</v>
      </c>
    </row>
    <row r="630" spans="1:13" x14ac:dyDescent="0.25">
      <c r="A630" s="21" t="s">
        <v>374</v>
      </c>
    </row>
    <row r="641" spans="1:13" x14ac:dyDescent="0.25">
      <c r="A641" s="13" t="s">
        <v>23</v>
      </c>
      <c r="B641" s="13"/>
      <c r="C641" s="791">
        <f>Presentación!C$3</f>
        <v>1990</v>
      </c>
      <c r="D641" s="791"/>
      <c r="E641" s="791"/>
      <c r="F641" s="791"/>
      <c r="G641" s="791"/>
      <c r="H641" s="791"/>
      <c r="I641" s="791"/>
    </row>
    <row r="642" spans="1:13" ht="11.25" customHeight="1" x14ac:dyDescent="0.25">
      <c r="A642" s="702" t="s">
        <v>24</v>
      </c>
      <c r="B642" s="702"/>
      <c r="C642" s="799" t="s">
        <v>388</v>
      </c>
      <c r="D642" s="799"/>
      <c r="E642" s="799"/>
      <c r="F642" s="799"/>
      <c r="G642" s="799"/>
      <c r="H642" s="799"/>
      <c r="I642" s="799"/>
      <c r="L642" s="21">
        <v>10</v>
      </c>
      <c r="M642" s="21">
        <v>1</v>
      </c>
    </row>
    <row r="643" spans="1:13" ht="11.25" customHeight="1" x14ac:dyDescent="0.25">
      <c r="A643" s="702" t="s">
        <v>187</v>
      </c>
      <c r="B643" s="702"/>
      <c r="C643" s="690" t="s">
        <v>26</v>
      </c>
      <c r="D643" s="690"/>
      <c r="E643" s="690"/>
      <c r="F643" s="690"/>
      <c r="G643" s="690"/>
      <c r="H643" s="690"/>
      <c r="I643" s="690"/>
      <c r="M643" s="21">
        <v>2</v>
      </c>
    </row>
    <row r="644" spans="1:13" ht="13.5" customHeight="1" x14ac:dyDescent="0.25">
      <c r="A644" s="793" t="s">
        <v>27</v>
      </c>
      <c r="B644" s="793"/>
      <c r="C644" s="690" t="s">
        <v>218</v>
      </c>
      <c r="D644" s="690"/>
      <c r="E644" s="690"/>
      <c r="F644" s="690"/>
      <c r="G644" s="690"/>
      <c r="H644" s="690"/>
      <c r="I644" s="690"/>
      <c r="M644" s="21">
        <v>3</v>
      </c>
    </row>
    <row r="645" spans="1:13" ht="11.25" customHeight="1" x14ac:dyDescent="0.25">
      <c r="A645" s="793" t="s">
        <v>190</v>
      </c>
      <c r="B645" s="793"/>
      <c r="C645" s="690" t="s">
        <v>191</v>
      </c>
      <c r="D645" s="690"/>
      <c r="E645" s="690"/>
      <c r="F645" s="690"/>
      <c r="G645" s="690"/>
      <c r="H645" s="690"/>
      <c r="I645" s="690"/>
      <c r="M645" s="21">
        <v>4</v>
      </c>
    </row>
    <row r="646" spans="1:13" ht="11.25" customHeight="1" x14ac:dyDescent="0.25">
      <c r="A646" s="696" t="s">
        <v>33</v>
      </c>
      <c r="B646" s="696"/>
      <c r="C646" s="24"/>
      <c r="D646" s="8" t="s">
        <v>219</v>
      </c>
      <c r="E646" s="8"/>
      <c r="F646" s="8"/>
      <c r="G646" s="8"/>
      <c r="H646" s="8"/>
      <c r="I646" s="8"/>
      <c r="M646" s="21">
        <v>5</v>
      </c>
    </row>
    <row r="647" spans="1:13" ht="34.5" customHeight="1" x14ac:dyDescent="0.25">
      <c r="A647" s="7" t="s">
        <v>37</v>
      </c>
      <c r="B647" s="7"/>
      <c r="C647" s="794" t="s">
        <v>38</v>
      </c>
      <c r="D647" s="204" t="s">
        <v>220</v>
      </c>
      <c r="E647" s="25" t="s">
        <v>221</v>
      </c>
      <c r="F647" s="25" t="s">
        <v>222</v>
      </c>
      <c r="G647" s="110" t="s">
        <v>43</v>
      </c>
      <c r="H647" s="25" t="s">
        <v>223</v>
      </c>
      <c r="I647" s="25" t="s">
        <v>223</v>
      </c>
      <c r="L647" s="362"/>
      <c r="M647" s="362"/>
    </row>
    <row r="648" spans="1:13" ht="12.75" customHeight="1" x14ac:dyDescent="0.25">
      <c r="A648" s="6" t="s">
        <v>224</v>
      </c>
      <c r="B648" s="6" t="s">
        <v>47</v>
      </c>
      <c r="C648" s="794"/>
      <c r="D648" s="795" t="s">
        <v>48</v>
      </c>
      <c r="E648" s="7" t="s">
        <v>49</v>
      </c>
      <c r="F648" s="796" t="s">
        <v>49</v>
      </c>
      <c r="G648" s="110" t="s">
        <v>120</v>
      </c>
      <c r="H648" s="797" t="s">
        <v>52</v>
      </c>
      <c r="I648" s="7" t="s">
        <v>225</v>
      </c>
      <c r="L648" s="362"/>
      <c r="M648" s="362"/>
    </row>
    <row r="649" spans="1:13" ht="13.5" x14ac:dyDescent="0.25">
      <c r="A649" s="6"/>
      <c r="B649" s="6"/>
      <c r="C649" s="794"/>
      <c r="D649" s="795"/>
      <c r="E649" s="7"/>
      <c r="F649" s="796"/>
      <c r="G649" s="51" t="s">
        <v>123</v>
      </c>
      <c r="H649" s="797"/>
      <c r="I649" s="7"/>
      <c r="L649" s="362"/>
      <c r="M649" s="362"/>
    </row>
    <row r="650" spans="1:13" ht="15" customHeight="1" x14ac:dyDescent="0.25">
      <c r="A650" s="6"/>
      <c r="B650" s="6"/>
      <c r="C650" s="794"/>
      <c r="D650" s="795" t="s">
        <v>226</v>
      </c>
      <c r="E650" s="7"/>
      <c r="F650" s="796"/>
      <c r="G650" s="110" t="s">
        <v>126</v>
      </c>
      <c r="H650" s="797" t="s">
        <v>227</v>
      </c>
      <c r="I650" s="7" t="s">
        <v>228</v>
      </c>
      <c r="L650" s="362"/>
      <c r="M650" s="362"/>
    </row>
    <row r="651" spans="1:13" x14ac:dyDescent="0.25">
      <c r="A651" s="6"/>
      <c r="B651" s="6"/>
      <c r="C651" s="794"/>
      <c r="D651" s="795"/>
      <c r="E651" s="7"/>
      <c r="F651" s="796"/>
      <c r="G651" s="71" t="s">
        <v>130</v>
      </c>
      <c r="H651" s="797"/>
      <c r="I651" s="7"/>
    </row>
    <row r="652" spans="1:13" x14ac:dyDescent="0.25">
      <c r="A652" s="6"/>
      <c r="B652" s="6"/>
      <c r="C652" s="794"/>
      <c r="D652" s="26" t="s">
        <v>229</v>
      </c>
      <c r="E652" s="26" t="s">
        <v>230</v>
      </c>
      <c r="F652" s="26" t="s">
        <v>231</v>
      </c>
      <c r="G652" s="363" t="s">
        <v>65</v>
      </c>
      <c r="H652" s="26" t="s">
        <v>232</v>
      </c>
      <c r="I652" s="26" t="s">
        <v>232</v>
      </c>
    </row>
    <row r="653" spans="1:13" ht="12" customHeight="1" x14ac:dyDescent="0.25">
      <c r="A653" s="689" t="s">
        <v>310</v>
      </c>
      <c r="B653" s="689" t="s">
        <v>68</v>
      </c>
      <c r="C653" s="78" t="s">
        <v>214</v>
      </c>
      <c r="D653" s="366"/>
      <c r="E653" s="365">
        <v>0</v>
      </c>
      <c r="F653" s="366"/>
      <c r="G653" s="367"/>
      <c r="H653" s="79">
        <f>(E653-F653)*D653*G653</f>
        <v>0</v>
      </c>
      <c r="I653" s="79"/>
      <c r="L653" s="21">
        <v>6</v>
      </c>
      <c r="M653" s="21">
        <f>$L642*100+L653+$M$2*10000</f>
        <v>11006</v>
      </c>
    </row>
    <row r="654" spans="1:13" x14ac:dyDescent="0.25">
      <c r="A654" s="689"/>
      <c r="B654" s="689"/>
      <c r="C654" s="80" t="s">
        <v>215</v>
      </c>
      <c r="D654" s="33"/>
      <c r="E654" s="365">
        <v>0</v>
      </c>
      <c r="F654" s="366"/>
      <c r="G654" s="367"/>
      <c r="H654" s="79">
        <f>(E654-F654)*D654*G654</f>
        <v>0</v>
      </c>
      <c r="I654" s="79"/>
      <c r="L654" s="21">
        <v>7</v>
      </c>
      <c r="M654" s="21">
        <f>$L642*100+L654+$M$2*10000</f>
        <v>11007</v>
      </c>
    </row>
    <row r="655" spans="1:13" x14ac:dyDescent="0.25">
      <c r="A655" s="798" t="s">
        <v>292</v>
      </c>
      <c r="B655" s="798"/>
      <c r="C655" s="798"/>
      <c r="D655" s="372">
        <f>SUM(D653:D654)</f>
        <v>0</v>
      </c>
      <c r="E655" s="371"/>
      <c r="F655" s="372"/>
      <c r="G655" s="372"/>
      <c r="H655" s="92">
        <f>SUM(H653:H654)</f>
        <v>0</v>
      </c>
      <c r="I655" s="92">
        <f>SUM(I653:I654)</f>
        <v>0</v>
      </c>
    </row>
    <row r="656" spans="1:13" ht="11.25" customHeight="1" x14ac:dyDescent="0.25">
      <c r="A656" s="7" t="s">
        <v>313</v>
      </c>
      <c r="B656" s="7" t="s">
        <v>68</v>
      </c>
      <c r="C656" s="80" t="s">
        <v>214</v>
      </c>
      <c r="D656" s="366"/>
      <c r="E656" s="365">
        <v>0</v>
      </c>
      <c r="F656" s="136"/>
      <c r="G656" s="367"/>
      <c r="H656" s="34">
        <f>(E656-F656)*D656*G656</f>
        <v>0</v>
      </c>
      <c r="I656" s="79"/>
      <c r="L656" s="21">
        <v>6</v>
      </c>
      <c r="M656" s="21">
        <f>$L642*100+L656+$M$3*10000</f>
        <v>21006</v>
      </c>
    </row>
    <row r="657" spans="1:13" x14ac:dyDescent="0.25">
      <c r="A657" s="7"/>
      <c r="B657" s="7"/>
      <c r="C657" s="80" t="s">
        <v>215</v>
      </c>
      <c r="D657" s="33"/>
      <c r="E657" s="365">
        <v>0</v>
      </c>
      <c r="F657" s="136"/>
      <c r="G657" s="367"/>
      <c r="H657" s="79">
        <f>(E657-F657)*D657*G657</f>
        <v>0</v>
      </c>
      <c r="I657" s="79"/>
      <c r="L657" s="21">
        <v>7</v>
      </c>
      <c r="M657" s="21">
        <f>$L642*100+L657+$M$3*10000</f>
        <v>21007</v>
      </c>
    </row>
    <row r="658" spans="1:13" x14ac:dyDescent="0.25">
      <c r="A658" s="798" t="s">
        <v>292</v>
      </c>
      <c r="B658" s="798"/>
      <c r="C658" s="798"/>
      <c r="D658" s="372">
        <f>SUM(D656:D657)</f>
        <v>0</v>
      </c>
      <c r="E658" s="371"/>
      <c r="F658" s="372"/>
      <c r="G658" s="372"/>
      <c r="H658" s="92">
        <f>SUM(H656:H657)</f>
        <v>0</v>
      </c>
      <c r="I658" s="92">
        <f>SUM(I656:I657)</f>
        <v>0</v>
      </c>
    </row>
    <row r="659" spans="1:13" ht="11.25" customHeight="1" x14ac:dyDescent="0.25">
      <c r="A659" s="7" t="s">
        <v>314</v>
      </c>
      <c r="B659" s="7" t="s">
        <v>68</v>
      </c>
      <c r="C659" s="80" t="s">
        <v>214</v>
      </c>
      <c r="D659" s="366"/>
      <c r="E659" s="365">
        <v>0</v>
      </c>
      <c r="F659" s="33"/>
      <c r="G659" s="367"/>
      <c r="H659" s="34">
        <f>(E659-F659)*D659*G659</f>
        <v>0</v>
      </c>
      <c r="I659" s="79"/>
      <c r="L659" s="21">
        <v>6</v>
      </c>
      <c r="M659" s="21">
        <f>$L642*100+L659+$M$4*10000</f>
        <v>31006</v>
      </c>
    </row>
    <row r="660" spans="1:13" x14ac:dyDescent="0.25">
      <c r="A660" s="7"/>
      <c r="B660" s="7"/>
      <c r="C660" s="80" t="s">
        <v>215</v>
      </c>
      <c r="D660" s="33"/>
      <c r="E660" s="365">
        <v>0</v>
      </c>
      <c r="F660" s="33"/>
      <c r="G660" s="367"/>
      <c r="H660" s="79">
        <f>(E660-F660)*D660*G660</f>
        <v>0</v>
      </c>
      <c r="I660" s="79"/>
      <c r="L660" s="21">
        <v>7</v>
      </c>
      <c r="M660" s="21">
        <f>$L642*100+L660+$M$4*10000</f>
        <v>31007</v>
      </c>
    </row>
    <row r="661" spans="1:13" x14ac:dyDescent="0.25">
      <c r="A661" s="798" t="s">
        <v>292</v>
      </c>
      <c r="B661" s="798"/>
      <c r="C661" s="798"/>
      <c r="D661" s="372">
        <f>SUM(D659:D660)</f>
        <v>0</v>
      </c>
      <c r="E661" s="371"/>
      <c r="F661" s="372"/>
      <c r="G661" s="372"/>
      <c r="H661" s="92">
        <f>SUM(H659:H660)</f>
        <v>0</v>
      </c>
      <c r="I661" s="92">
        <f>SUM(I659:I660)</f>
        <v>0</v>
      </c>
    </row>
    <row r="662" spans="1:13" ht="11.25" customHeight="1" x14ac:dyDescent="0.25">
      <c r="A662" s="7" t="s">
        <v>315</v>
      </c>
      <c r="B662" s="7" t="s">
        <v>68</v>
      </c>
      <c r="C662" s="80" t="s">
        <v>214</v>
      </c>
      <c r="D662" s="366"/>
      <c r="E662" s="365">
        <v>0</v>
      </c>
      <c r="F662" s="136"/>
      <c r="G662" s="367"/>
      <c r="H662" s="34">
        <f>(E662-F662)*D662*G662</f>
        <v>0</v>
      </c>
      <c r="I662" s="79"/>
      <c r="L662" s="21">
        <v>6</v>
      </c>
      <c r="M662" s="21">
        <f>$L642*100+L662+$M$5*10000</f>
        <v>41006</v>
      </c>
    </row>
    <row r="663" spans="1:13" x14ac:dyDescent="0.25">
      <c r="A663" s="7"/>
      <c r="B663" s="7"/>
      <c r="C663" s="80" t="s">
        <v>215</v>
      </c>
      <c r="D663" s="33"/>
      <c r="E663" s="365">
        <v>0</v>
      </c>
      <c r="F663" s="136"/>
      <c r="G663" s="367"/>
      <c r="H663" s="79">
        <f>(E663-F663)*D663*G663</f>
        <v>0</v>
      </c>
      <c r="I663" s="79"/>
      <c r="L663" s="21">
        <v>7</v>
      </c>
      <c r="M663" s="21">
        <f>$L642*100+L663+$M$5*10000</f>
        <v>41007</v>
      </c>
    </row>
    <row r="664" spans="1:13" x14ac:dyDescent="0.25">
      <c r="A664" s="798" t="s">
        <v>292</v>
      </c>
      <c r="B664" s="798"/>
      <c r="C664" s="798"/>
      <c r="D664" s="372">
        <f>SUM(D662:D663)</f>
        <v>0</v>
      </c>
      <c r="E664" s="371"/>
      <c r="F664" s="372"/>
      <c r="G664" s="372"/>
      <c r="H664" s="92">
        <f>SUM(H662:H663)</f>
        <v>0</v>
      </c>
      <c r="I664" s="92">
        <f>SUM(I662:I663)</f>
        <v>0</v>
      </c>
    </row>
    <row r="665" spans="1:13" ht="11.25" customHeight="1" x14ac:dyDescent="0.25">
      <c r="A665" s="7" t="s">
        <v>316</v>
      </c>
      <c r="B665" s="7" t="s">
        <v>68</v>
      </c>
      <c r="C665" s="80" t="s">
        <v>214</v>
      </c>
      <c r="D665" s="366"/>
      <c r="E665" s="365">
        <v>0</v>
      </c>
      <c r="F665" s="33"/>
      <c r="G665" s="367"/>
      <c r="H665" s="34">
        <f>(E665-F665)*D665*G665</f>
        <v>0</v>
      </c>
      <c r="I665" s="79"/>
      <c r="L665" s="21">
        <v>6</v>
      </c>
      <c r="M665" s="21">
        <f>$L642*100+L665+$M$6*10000</f>
        <v>51006</v>
      </c>
    </row>
    <row r="666" spans="1:13" x14ac:dyDescent="0.25">
      <c r="A666" s="7"/>
      <c r="B666" s="7"/>
      <c r="C666" s="80" t="s">
        <v>215</v>
      </c>
      <c r="D666" s="33"/>
      <c r="E666" s="365">
        <v>0</v>
      </c>
      <c r="F666" s="33"/>
      <c r="G666" s="367"/>
      <c r="H666" s="79">
        <f>(E666-F666)*D666*G666</f>
        <v>0</v>
      </c>
      <c r="I666" s="79"/>
      <c r="L666" s="21">
        <v>7</v>
      </c>
      <c r="M666" s="21">
        <f>$L642*100+L666+$M$6*10000</f>
        <v>51007</v>
      </c>
    </row>
    <row r="667" spans="1:13" x14ac:dyDescent="0.25">
      <c r="A667" s="798" t="s">
        <v>292</v>
      </c>
      <c r="B667" s="798"/>
      <c r="C667" s="798"/>
      <c r="D667" s="372">
        <f>SUM(D665:D666)</f>
        <v>0</v>
      </c>
      <c r="E667" s="374"/>
      <c r="F667" s="374"/>
      <c r="G667" s="374"/>
      <c r="H667" s="92">
        <f>SUM(H665:H666)</f>
        <v>0</v>
      </c>
      <c r="I667" s="92">
        <f>SUM(I665:I666)</f>
        <v>0</v>
      </c>
    </row>
    <row r="668" spans="1:13" x14ac:dyDescent="0.25">
      <c r="A668" s="701" t="s">
        <v>91</v>
      </c>
      <c r="B668" s="701"/>
      <c r="C668" s="701"/>
      <c r="D668" s="90">
        <f>D655+D658+D661+D664+D667</f>
        <v>0</v>
      </c>
      <c r="E668" s="93"/>
      <c r="F668" s="93"/>
      <c r="G668" s="93"/>
      <c r="H668" s="92">
        <f>H655+H658+H661+H664+H667</f>
        <v>0</v>
      </c>
      <c r="I668" s="92">
        <f>I655+I658+I661+I664+I667</f>
        <v>0</v>
      </c>
    </row>
    <row r="669" spans="1:13" x14ac:dyDescent="0.25">
      <c r="A669" s="21" t="s">
        <v>373</v>
      </c>
    </row>
    <row r="670" spans="1:13" x14ac:dyDescent="0.25">
      <c r="A670" s="21" t="s">
        <v>374</v>
      </c>
    </row>
    <row r="681" spans="1:13" x14ac:dyDescent="0.25">
      <c r="A681" s="13" t="s">
        <v>23</v>
      </c>
      <c r="B681" s="13"/>
      <c r="C681" s="791">
        <f>Presentación!C$3</f>
        <v>1990</v>
      </c>
      <c r="D681" s="791"/>
      <c r="E681" s="791"/>
      <c r="F681" s="791"/>
      <c r="G681" s="791"/>
      <c r="H681" s="791"/>
      <c r="I681" s="791"/>
    </row>
    <row r="682" spans="1:13" ht="11.25" customHeight="1" x14ac:dyDescent="0.25">
      <c r="A682" s="702" t="s">
        <v>24</v>
      </c>
      <c r="B682" s="702"/>
      <c r="C682" s="799" t="s">
        <v>389</v>
      </c>
      <c r="D682" s="799"/>
      <c r="E682" s="799"/>
      <c r="F682" s="799"/>
      <c r="G682" s="799"/>
      <c r="H682" s="799"/>
      <c r="I682" s="799"/>
      <c r="L682" s="21">
        <v>11</v>
      </c>
      <c r="M682" s="21">
        <v>1</v>
      </c>
    </row>
    <row r="683" spans="1:13" ht="11.25" customHeight="1" x14ac:dyDescent="0.25">
      <c r="A683" s="702" t="s">
        <v>187</v>
      </c>
      <c r="B683" s="702"/>
      <c r="C683" s="690" t="s">
        <v>26</v>
      </c>
      <c r="D683" s="690"/>
      <c r="E683" s="690"/>
      <c r="F683" s="690"/>
      <c r="G683" s="690"/>
      <c r="H683" s="690"/>
      <c r="I683" s="690"/>
      <c r="M683" s="21">
        <v>2</v>
      </c>
    </row>
    <row r="684" spans="1:13" ht="13.5" customHeight="1" x14ac:dyDescent="0.25">
      <c r="A684" s="793" t="s">
        <v>27</v>
      </c>
      <c r="B684" s="793"/>
      <c r="C684" s="690" t="s">
        <v>218</v>
      </c>
      <c r="D684" s="690"/>
      <c r="E684" s="690"/>
      <c r="F684" s="690"/>
      <c r="G684" s="690"/>
      <c r="H684" s="690"/>
      <c r="I684" s="690"/>
      <c r="M684" s="21">
        <v>3</v>
      </c>
    </row>
    <row r="685" spans="1:13" ht="11.25" customHeight="1" x14ac:dyDescent="0.25">
      <c r="A685" s="793" t="s">
        <v>190</v>
      </c>
      <c r="B685" s="793"/>
      <c r="C685" s="690" t="s">
        <v>191</v>
      </c>
      <c r="D685" s="690"/>
      <c r="E685" s="690"/>
      <c r="F685" s="690"/>
      <c r="G685" s="690"/>
      <c r="H685" s="690"/>
      <c r="I685" s="690"/>
      <c r="M685" s="21">
        <v>4</v>
      </c>
    </row>
    <row r="686" spans="1:13" ht="11.25" customHeight="1" x14ac:dyDescent="0.25">
      <c r="A686" s="696" t="s">
        <v>33</v>
      </c>
      <c r="B686" s="696"/>
      <c r="C686" s="24"/>
      <c r="D686" s="8" t="s">
        <v>219</v>
      </c>
      <c r="E686" s="8"/>
      <c r="F686" s="8"/>
      <c r="G686" s="8"/>
      <c r="H686" s="8"/>
      <c r="I686" s="8"/>
      <c r="M686" s="21">
        <v>5</v>
      </c>
    </row>
    <row r="687" spans="1:13" ht="34.5" customHeight="1" x14ac:dyDescent="0.25">
      <c r="A687" s="7" t="s">
        <v>37</v>
      </c>
      <c r="B687" s="7"/>
      <c r="C687" s="794" t="s">
        <v>38</v>
      </c>
      <c r="D687" s="204" t="s">
        <v>220</v>
      </c>
      <c r="E687" s="25" t="s">
        <v>221</v>
      </c>
      <c r="F687" s="25" t="s">
        <v>222</v>
      </c>
      <c r="G687" s="110" t="s">
        <v>43</v>
      </c>
      <c r="H687" s="25" t="s">
        <v>223</v>
      </c>
      <c r="I687" s="25" t="s">
        <v>223</v>
      </c>
      <c r="L687" s="362"/>
      <c r="M687" s="362"/>
    </row>
    <row r="688" spans="1:13" ht="12.75" customHeight="1" x14ac:dyDescent="0.25">
      <c r="A688" s="6" t="s">
        <v>224</v>
      </c>
      <c r="B688" s="6" t="s">
        <v>47</v>
      </c>
      <c r="C688" s="794"/>
      <c r="D688" s="795" t="s">
        <v>48</v>
      </c>
      <c r="E688" s="7" t="s">
        <v>49</v>
      </c>
      <c r="F688" s="796" t="s">
        <v>49</v>
      </c>
      <c r="G688" s="110" t="s">
        <v>120</v>
      </c>
      <c r="H688" s="797" t="s">
        <v>52</v>
      </c>
      <c r="I688" s="7" t="s">
        <v>225</v>
      </c>
      <c r="L688" s="362"/>
      <c r="M688" s="362"/>
    </row>
    <row r="689" spans="1:13" ht="13.5" x14ac:dyDescent="0.25">
      <c r="A689" s="6"/>
      <c r="B689" s="6"/>
      <c r="C689" s="794"/>
      <c r="D689" s="795"/>
      <c r="E689" s="7"/>
      <c r="F689" s="796"/>
      <c r="G689" s="51" t="s">
        <v>123</v>
      </c>
      <c r="H689" s="797"/>
      <c r="I689" s="7"/>
      <c r="L689" s="362"/>
      <c r="M689" s="362"/>
    </row>
    <row r="690" spans="1:13" ht="15" customHeight="1" x14ac:dyDescent="0.25">
      <c r="A690" s="6"/>
      <c r="B690" s="6"/>
      <c r="C690" s="794"/>
      <c r="D690" s="795" t="s">
        <v>226</v>
      </c>
      <c r="E690" s="7"/>
      <c r="F690" s="796"/>
      <c r="G690" s="110" t="s">
        <v>126</v>
      </c>
      <c r="H690" s="797" t="s">
        <v>227</v>
      </c>
      <c r="I690" s="7" t="s">
        <v>228</v>
      </c>
      <c r="L690" s="362"/>
      <c r="M690" s="362"/>
    </row>
    <row r="691" spans="1:13" x14ac:dyDescent="0.25">
      <c r="A691" s="6"/>
      <c r="B691" s="6"/>
      <c r="C691" s="794"/>
      <c r="D691" s="795"/>
      <c r="E691" s="7"/>
      <c r="F691" s="796"/>
      <c r="G691" s="71" t="s">
        <v>130</v>
      </c>
      <c r="H691" s="797"/>
      <c r="I691" s="7"/>
    </row>
    <row r="692" spans="1:13" x14ac:dyDescent="0.25">
      <c r="A692" s="6"/>
      <c r="B692" s="6"/>
      <c r="C692" s="794"/>
      <c r="D692" s="26" t="s">
        <v>229</v>
      </c>
      <c r="E692" s="26" t="s">
        <v>230</v>
      </c>
      <c r="F692" s="26" t="s">
        <v>231</v>
      </c>
      <c r="G692" s="363" t="s">
        <v>65</v>
      </c>
      <c r="H692" s="26" t="s">
        <v>232</v>
      </c>
      <c r="I692" s="26" t="s">
        <v>232</v>
      </c>
    </row>
    <row r="693" spans="1:13" ht="12" customHeight="1" x14ac:dyDescent="0.25">
      <c r="A693" s="689" t="s">
        <v>310</v>
      </c>
      <c r="B693" s="689" t="s">
        <v>68</v>
      </c>
      <c r="C693" s="78" t="s">
        <v>214</v>
      </c>
      <c r="D693" s="366"/>
      <c r="E693" s="365">
        <v>0</v>
      </c>
      <c r="F693" s="366"/>
      <c r="G693" s="367"/>
      <c r="H693" s="79">
        <f>(E693-F693)*D693*G693</f>
        <v>0</v>
      </c>
      <c r="I693" s="79"/>
      <c r="L693" s="21">
        <v>6</v>
      </c>
      <c r="M693" s="21">
        <f>$L682*100+L693+$M$2*10000</f>
        <v>11106</v>
      </c>
    </row>
    <row r="694" spans="1:13" x14ac:dyDescent="0.25">
      <c r="A694" s="689"/>
      <c r="B694" s="689"/>
      <c r="C694" s="80" t="s">
        <v>215</v>
      </c>
      <c r="D694" s="33"/>
      <c r="E694" s="365">
        <v>0</v>
      </c>
      <c r="F694" s="366"/>
      <c r="G694" s="367"/>
      <c r="H694" s="79">
        <f>(E694-F694)*D694*G694</f>
        <v>0</v>
      </c>
      <c r="I694" s="79"/>
      <c r="L694" s="21">
        <v>7</v>
      </c>
      <c r="M694" s="21">
        <f>$L682*100+L694+$M$2*10000</f>
        <v>11107</v>
      </c>
    </row>
    <row r="695" spans="1:13" x14ac:dyDescent="0.25">
      <c r="A695" s="798" t="s">
        <v>292</v>
      </c>
      <c r="B695" s="798"/>
      <c r="C695" s="798"/>
      <c r="D695" s="372">
        <f>SUM(D693:D694)</f>
        <v>0</v>
      </c>
      <c r="E695" s="371"/>
      <c r="F695" s="372"/>
      <c r="G695" s="372"/>
      <c r="H695" s="92">
        <f>SUM(H693:H694)</f>
        <v>0</v>
      </c>
      <c r="I695" s="92">
        <f>SUM(I693:I694)</f>
        <v>0</v>
      </c>
    </row>
    <row r="696" spans="1:13" ht="11.25" customHeight="1" x14ac:dyDescent="0.25">
      <c r="A696" s="7" t="s">
        <v>313</v>
      </c>
      <c r="B696" s="7" t="s">
        <v>68</v>
      </c>
      <c r="C696" s="80" t="s">
        <v>214</v>
      </c>
      <c r="D696" s="366"/>
      <c r="E696" s="365">
        <v>0</v>
      </c>
      <c r="F696" s="136"/>
      <c r="G696" s="367"/>
      <c r="H696" s="34">
        <f>(E696-F696)*D696*G696</f>
        <v>0</v>
      </c>
      <c r="I696" s="79"/>
      <c r="L696" s="21">
        <v>6</v>
      </c>
      <c r="M696" s="21">
        <f>$L682*100+L696+$M$3*10000</f>
        <v>21106</v>
      </c>
    </row>
    <row r="697" spans="1:13" x14ac:dyDescent="0.25">
      <c r="A697" s="7"/>
      <c r="B697" s="7"/>
      <c r="C697" s="80" t="s">
        <v>215</v>
      </c>
      <c r="D697" s="33"/>
      <c r="E697" s="365">
        <v>0</v>
      </c>
      <c r="F697" s="136"/>
      <c r="G697" s="367"/>
      <c r="H697" s="79">
        <f>(E697-F697)*D697*G697</f>
        <v>0</v>
      </c>
      <c r="I697" s="79"/>
      <c r="L697" s="21">
        <v>7</v>
      </c>
      <c r="M697" s="21">
        <f>$L682*100+L697+$M$3*10000</f>
        <v>21107</v>
      </c>
    </row>
    <row r="698" spans="1:13" x14ac:dyDescent="0.25">
      <c r="A698" s="798" t="s">
        <v>292</v>
      </c>
      <c r="B698" s="798"/>
      <c r="C698" s="798"/>
      <c r="D698" s="372">
        <f>SUM(D696:D697)</f>
        <v>0</v>
      </c>
      <c r="E698" s="371"/>
      <c r="F698" s="372"/>
      <c r="G698" s="372"/>
      <c r="H698" s="92">
        <f>SUM(H696:H697)</f>
        <v>0</v>
      </c>
      <c r="I698" s="92">
        <f>SUM(I696:I697)</f>
        <v>0</v>
      </c>
    </row>
    <row r="699" spans="1:13" ht="11.25" customHeight="1" x14ac:dyDescent="0.25">
      <c r="A699" s="7" t="s">
        <v>314</v>
      </c>
      <c r="B699" s="7" t="s">
        <v>68</v>
      </c>
      <c r="C699" s="80" t="s">
        <v>214</v>
      </c>
      <c r="D699" s="366"/>
      <c r="E699" s="365">
        <v>0</v>
      </c>
      <c r="F699" s="33"/>
      <c r="G699" s="367"/>
      <c r="H699" s="34">
        <f>(E699-F699)*D699*G699</f>
        <v>0</v>
      </c>
      <c r="I699" s="79"/>
      <c r="L699" s="21">
        <v>6</v>
      </c>
      <c r="M699" s="21">
        <f>$L682*100+L699+$M$4*10000</f>
        <v>31106</v>
      </c>
    </row>
    <row r="700" spans="1:13" x14ac:dyDescent="0.25">
      <c r="A700" s="7"/>
      <c r="B700" s="7"/>
      <c r="C700" s="80" t="s">
        <v>215</v>
      </c>
      <c r="D700" s="33"/>
      <c r="E700" s="365">
        <v>0</v>
      </c>
      <c r="F700" s="33"/>
      <c r="G700" s="367"/>
      <c r="H700" s="79">
        <f>(E700-F700)*D700*G700</f>
        <v>0</v>
      </c>
      <c r="I700" s="79"/>
      <c r="L700" s="21">
        <v>7</v>
      </c>
      <c r="M700" s="21">
        <f>$L682*100+L700+$M$4*10000</f>
        <v>31107</v>
      </c>
    </row>
    <row r="701" spans="1:13" x14ac:dyDescent="0.25">
      <c r="A701" s="798" t="s">
        <v>292</v>
      </c>
      <c r="B701" s="798"/>
      <c r="C701" s="798"/>
      <c r="D701" s="372">
        <f>SUM(D699:D700)</f>
        <v>0</v>
      </c>
      <c r="E701" s="371"/>
      <c r="F701" s="372"/>
      <c r="G701" s="372"/>
      <c r="H701" s="92">
        <f>SUM(H699:H700)</f>
        <v>0</v>
      </c>
      <c r="I701" s="92">
        <f>SUM(I699:I700)</f>
        <v>0</v>
      </c>
    </row>
    <row r="702" spans="1:13" ht="11.25" customHeight="1" x14ac:dyDescent="0.25">
      <c r="A702" s="7" t="s">
        <v>315</v>
      </c>
      <c r="B702" s="7" t="s">
        <v>68</v>
      </c>
      <c r="C702" s="80" t="s">
        <v>214</v>
      </c>
      <c r="D702" s="366"/>
      <c r="E702" s="365">
        <v>0</v>
      </c>
      <c r="F702" s="136"/>
      <c r="G702" s="367"/>
      <c r="H702" s="34">
        <f>(E702-F702)*D702*G702</f>
        <v>0</v>
      </c>
      <c r="I702" s="79"/>
      <c r="L702" s="21">
        <v>6</v>
      </c>
      <c r="M702" s="21">
        <f>$L682*100+L702+$M$5*10000</f>
        <v>41106</v>
      </c>
    </row>
    <row r="703" spans="1:13" x14ac:dyDescent="0.25">
      <c r="A703" s="7"/>
      <c r="B703" s="7"/>
      <c r="C703" s="80" t="s">
        <v>215</v>
      </c>
      <c r="D703" s="33"/>
      <c r="E703" s="365">
        <v>0</v>
      </c>
      <c r="F703" s="136"/>
      <c r="G703" s="367"/>
      <c r="H703" s="79">
        <f>(E703-F703)*D703*G703</f>
        <v>0</v>
      </c>
      <c r="I703" s="79"/>
      <c r="L703" s="21">
        <v>7</v>
      </c>
      <c r="M703" s="21">
        <f>$L682*100+L703+$M$5*10000</f>
        <v>41107</v>
      </c>
    </row>
    <row r="704" spans="1:13" x14ac:dyDescent="0.25">
      <c r="A704" s="798" t="s">
        <v>292</v>
      </c>
      <c r="B704" s="798"/>
      <c r="C704" s="798"/>
      <c r="D704" s="372">
        <f>SUM(D702:D703)</f>
        <v>0</v>
      </c>
      <c r="E704" s="371"/>
      <c r="F704" s="372"/>
      <c r="G704" s="372"/>
      <c r="H704" s="92">
        <f>SUM(H702:H703)</f>
        <v>0</v>
      </c>
      <c r="I704" s="92">
        <f>SUM(I702:I703)</f>
        <v>0</v>
      </c>
    </row>
    <row r="705" spans="1:13" ht="11.25" customHeight="1" x14ac:dyDescent="0.25">
      <c r="A705" s="7" t="s">
        <v>316</v>
      </c>
      <c r="B705" s="7" t="s">
        <v>68</v>
      </c>
      <c r="C705" s="80" t="s">
        <v>214</v>
      </c>
      <c r="D705" s="366"/>
      <c r="E705" s="365">
        <v>0</v>
      </c>
      <c r="F705" s="33"/>
      <c r="G705" s="367"/>
      <c r="H705" s="34">
        <f>(E705-F705)*D705*G705</f>
        <v>0</v>
      </c>
      <c r="I705" s="79"/>
      <c r="L705" s="21">
        <v>6</v>
      </c>
      <c r="M705" s="21">
        <f>$L682*100+L705+$M$6*10000</f>
        <v>51106</v>
      </c>
    </row>
    <row r="706" spans="1:13" x14ac:dyDescent="0.25">
      <c r="A706" s="7"/>
      <c r="B706" s="7"/>
      <c r="C706" s="80" t="s">
        <v>215</v>
      </c>
      <c r="D706" s="33"/>
      <c r="E706" s="365">
        <v>0</v>
      </c>
      <c r="F706" s="33">
        <f>'[1]Stock_Otras Tierras'!$P$30</f>
        <v>0</v>
      </c>
      <c r="G706" s="367">
        <f>'[1]Factores emisión'!$B$6</f>
        <v>0.5</v>
      </c>
      <c r="H706" s="79">
        <f>(E706-F706)*D706*G706</f>
        <v>0</v>
      </c>
      <c r="I706" s="79"/>
      <c r="L706" s="21">
        <v>7</v>
      </c>
      <c r="M706" s="21">
        <f>$L682*100+L706+$M$6*10000</f>
        <v>51107</v>
      </c>
    </row>
    <row r="707" spans="1:13" x14ac:dyDescent="0.25">
      <c r="A707" s="798" t="s">
        <v>292</v>
      </c>
      <c r="B707" s="798"/>
      <c r="C707" s="798"/>
      <c r="D707" s="372">
        <f>SUM(D705:D706)</f>
        <v>0</v>
      </c>
      <c r="E707" s="374"/>
      <c r="F707" s="374"/>
      <c r="G707" s="374"/>
      <c r="H707" s="92">
        <f>SUM(H705:H706)</f>
        <v>0</v>
      </c>
      <c r="I707" s="92">
        <f>SUM(I705:I706)</f>
        <v>0</v>
      </c>
    </row>
    <row r="708" spans="1:13" x14ac:dyDescent="0.25">
      <c r="A708" s="701" t="s">
        <v>91</v>
      </c>
      <c r="B708" s="701"/>
      <c r="C708" s="701"/>
      <c r="D708" s="90">
        <f>D695+D698+D701+D704+D707</f>
        <v>0</v>
      </c>
      <c r="E708" s="93"/>
      <c r="F708" s="93"/>
      <c r="G708" s="93"/>
      <c r="H708" s="92">
        <f>H695+H698+H701+H704+H707</f>
        <v>0</v>
      </c>
      <c r="I708" s="92">
        <f>I695+I698+I701+I704+I707</f>
        <v>0</v>
      </c>
    </row>
    <row r="709" spans="1:13" x14ac:dyDescent="0.25">
      <c r="A709" s="21" t="s">
        <v>373</v>
      </c>
    </row>
    <row r="710" spans="1:13" x14ac:dyDescent="0.25">
      <c r="A710" s="21" t="s">
        <v>374</v>
      </c>
    </row>
    <row r="721" spans="1:13" x14ac:dyDescent="0.25">
      <c r="A721" s="13" t="s">
        <v>23</v>
      </c>
      <c r="B721" s="13"/>
      <c r="C721" s="791">
        <f>Presentación!C$3</f>
        <v>1990</v>
      </c>
      <c r="D721" s="791"/>
      <c r="E721" s="791"/>
      <c r="F721" s="791"/>
      <c r="G721" s="791"/>
      <c r="H721" s="791"/>
      <c r="I721" s="791"/>
    </row>
    <row r="722" spans="1:13" ht="11.25" customHeight="1" x14ac:dyDescent="0.25">
      <c r="A722" s="702" t="s">
        <v>24</v>
      </c>
      <c r="B722" s="702"/>
      <c r="C722" s="799" t="s">
        <v>390</v>
      </c>
      <c r="D722" s="799"/>
      <c r="E722" s="799"/>
      <c r="F722" s="799"/>
      <c r="G722" s="799"/>
      <c r="H722" s="799"/>
      <c r="I722" s="799"/>
      <c r="L722" s="21">
        <v>12</v>
      </c>
      <c r="M722" s="21">
        <v>1</v>
      </c>
    </row>
    <row r="723" spans="1:13" ht="11.25" customHeight="1" x14ac:dyDescent="0.25">
      <c r="A723" s="702" t="s">
        <v>187</v>
      </c>
      <c r="B723" s="702"/>
      <c r="C723" s="690" t="s">
        <v>26</v>
      </c>
      <c r="D723" s="690"/>
      <c r="E723" s="690"/>
      <c r="F723" s="690"/>
      <c r="G723" s="690"/>
      <c r="H723" s="690"/>
      <c r="I723" s="690"/>
      <c r="M723" s="21">
        <v>2</v>
      </c>
    </row>
    <row r="724" spans="1:13" ht="13.5" customHeight="1" x14ac:dyDescent="0.25">
      <c r="A724" s="793" t="s">
        <v>27</v>
      </c>
      <c r="B724" s="793"/>
      <c r="C724" s="690" t="s">
        <v>218</v>
      </c>
      <c r="D724" s="690"/>
      <c r="E724" s="690"/>
      <c r="F724" s="690"/>
      <c r="G724" s="690"/>
      <c r="H724" s="690"/>
      <c r="I724" s="690"/>
      <c r="M724" s="21">
        <v>3</v>
      </c>
    </row>
    <row r="725" spans="1:13" ht="11.25" customHeight="1" x14ac:dyDescent="0.25">
      <c r="A725" s="793" t="s">
        <v>190</v>
      </c>
      <c r="B725" s="793"/>
      <c r="C725" s="690" t="s">
        <v>191</v>
      </c>
      <c r="D725" s="690"/>
      <c r="E725" s="690"/>
      <c r="F725" s="690"/>
      <c r="G725" s="690"/>
      <c r="H725" s="690"/>
      <c r="I725" s="690"/>
      <c r="M725" s="21">
        <v>4</v>
      </c>
    </row>
    <row r="726" spans="1:13" ht="11.25" customHeight="1" x14ac:dyDescent="0.25">
      <c r="A726" s="696" t="s">
        <v>33</v>
      </c>
      <c r="B726" s="696"/>
      <c r="C726" s="24"/>
      <c r="D726" s="8" t="s">
        <v>219</v>
      </c>
      <c r="E726" s="8"/>
      <c r="F726" s="8"/>
      <c r="G726" s="8"/>
      <c r="H726" s="8"/>
      <c r="I726" s="8"/>
      <c r="M726" s="21">
        <v>5</v>
      </c>
    </row>
    <row r="727" spans="1:13" ht="34.5" customHeight="1" x14ac:dyDescent="0.25">
      <c r="A727" s="7" t="s">
        <v>37</v>
      </c>
      <c r="B727" s="7"/>
      <c r="C727" s="794" t="s">
        <v>38</v>
      </c>
      <c r="D727" s="204" t="s">
        <v>220</v>
      </c>
      <c r="E727" s="25" t="s">
        <v>221</v>
      </c>
      <c r="F727" s="25" t="s">
        <v>222</v>
      </c>
      <c r="G727" s="110" t="s">
        <v>43</v>
      </c>
      <c r="H727" s="25" t="s">
        <v>223</v>
      </c>
      <c r="I727" s="25" t="s">
        <v>223</v>
      </c>
      <c r="L727" s="362"/>
      <c r="M727" s="362"/>
    </row>
    <row r="728" spans="1:13" ht="12.75" customHeight="1" x14ac:dyDescent="0.25">
      <c r="A728" s="6" t="s">
        <v>224</v>
      </c>
      <c r="B728" s="6" t="s">
        <v>47</v>
      </c>
      <c r="C728" s="794"/>
      <c r="D728" s="795" t="s">
        <v>48</v>
      </c>
      <c r="E728" s="7" t="s">
        <v>49</v>
      </c>
      <c r="F728" s="796" t="s">
        <v>49</v>
      </c>
      <c r="G728" s="110" t="s">
        <v>120</v>
      </c>
      <c r="H728" s="797" t="s">
        <v>52</v>
      </c>
      <c r="I728" s="7" t="s">
        <v>225</v>
      </c>
      <c r="L728" s="362"/>
      <c r="M728" s="362"/>
    </row>
    <row r="729" spans="1:13" ht="13.5" x14ac:dyDescent="0.25">
      <c r="A729" s="6"/>
      <c r="B729" s="6"/>
      <c r="C729" s="794"/>
      <c r="D729" s="795"/>
      <c r="E729" s="7"/>
      <c r="F729" s="796"/>
      <c r="G729" s="51" t="s">
        <v>123</v>
      </c>
      <c r="H729" s="797"/>
      <c r="I729" s="7"/>
      <c r="L729" s="362"/>
      <c r="M729" s="362"/>
    </row>
    <row r="730" spans="1:13" ht="15" customHeight="1" x14ac:dyDescent="0.25">
      <c r="A730" s="6"/>
      <c r="B730" s="6"/>
      <c r="C730" s="794"/>
      <c r="D730" s="795" t="s">
        <v>226</v>
      </c>
      <c r="E730" s="7"/>
      <c r="F730" s="796"/>
      <c r="G730" s="110" t="s">
        <v>126</v>
      </c>
      <c r="H730" s="797" t="s">
        <v>227</v>
      </c>
      <c r="I730" s="7" t="s">
        <v>228</v>
      </c>
      <c r="L730" s="362"/>
      <c r="M730" s="362"/>
    </row>
    <row r="731" spans="1:13" x14ac:dyDescent="0.25">
      <c r="A731" s="6"/>
      <c r="B731" s="6"/>
      <c r="C731" s="794"/>
      <c r="D731" s="795"/>
      <c r="E731" s="7"/>
      <c r="F731" s="796"/>
      <c r="G731" s="71" t="s">
        <v>130</v>
      </c>
      <c r="H731" s="797"/>
      <c r="I731" s="7"/>
    </row>
    <row r="732" spans="1:13" x14ac:dyDescent="0.25">
      <c r="A732" s="6"/>
      <c r="B732" s="6"/>
      <c r="C732" s="794"/>
      <c r="D732" s="26" t="s">
        <v>229</v>
      </c>
      <c r="E732" s="26" t="s">
        <v>230</v>
      </c>
      <c r="F732" s="26" t="s">
        <v>231</v>
      </c>
      <c r="G732" s="363" t="s">
        <v>65</v>
      </c>
      <c r="H732" s="26" t="s">
        <v>232</v>
      </c>
      <c r="I732" s="26" t="s">
        <v>232</v>
      </c>
    </row>
    <row r="733" spans="1:13" ht="12" customHeight="1" x14ac:dyDescent="0.25">
      <c r="A733" s="689" t="s">
        <v>310</v>
      </c>
      <c r="B733" s="689" t="s">
        <v>68</v>
      </c>
      <c r="C733" s="78" t="s">
        <v>214</v>
      </c>
      <c r="D733" s="366"/>
      <c r="E733" s="365">
        <v>0</v>
      </c>
      <c r="F733" s="366"/>
      <c r="G733" s="367"/>
      <c r="H733" s="79">
        <f>(E733-F733)*D733*G733</f>
        <v>0</v>
      </c>
      <c r="I733" s="79"/>
      <c r="L733" s="21">
        <v>6</v>
      </c>
      <c r="M733" s="21">
        <f>$L722*100+L733+$M$2*10000</f>
        <v>11206</v>
      </c>
    </row>
    <row r="734" spans="1:13" x14ac:dyDescent="0.25">
      <c r="A734" s="689"/>
      <c r="B734" s="689"/>
      <c r="C734" s="80" t="s">
        <v>215</v>
      </c>
      <c r="D734" s="33"/>
      <c r="E734" s="365">
        <v>0</v>
      </c>
      <c r="F734" s="366"/>
      <c r="G734" s="367"/>
      <c r="H734" s="79">
        <f>(E734-F734)*D734*G734</f>
        <v>0</v>
      </c>
      <c r="I734" s="79"/>
      <c r="L734" s="21">
        <v>7</v>
      </c>
      <c r="M734" s="21">
        <f>$L722*100+L734+$M$2*10000</f>
        <v>11207</v>
      </c>
    </row>
    <row r="735" spans="1:13" x14ac:dyDescent="0.25">
      <c r="A735" s="798" t="s">
        <v>292</v>
      </c>
      <c r="B735" s="798"/>
      <c r="C735" s="798"/>
      <c r="D735" s="372">
        <f>SUM(D733:D734)</f>
        <v>0</v>
      </c>
      <c r="E735" s="371"/>
      <c r="F735" s="372"/>
      <c r="G735" s="372"/>
      <c r="H735" s="92">
        <f>SUM(H733:H734)</f>
        <v>0</v>
      </c>
      <c r="I735" s="92">
        <f>SUM(I733:I734)</f>
        <v>0</v>
      </c>
    </row>
    <row r="736" spans="1:13" ht="11.25" customHeight="1" x14ac:dyDescent="0.25">
      <c r="A736" s="7" t="s">
        <v>313</v>
      </c>
      <c r="B736" s="7" t="s">
        <v>68</v>
      </c>
      <c r="C736" s="80" t="s">
        <v>214</v>
      </c>
      <c r="D736" s="366"/>
      <c r="E736" s="365">
        <v>0</v>
      </c>
      <c r="F736" s="136"/>
      <c r="G736" s="367"/>
      <c r="H736" s="34">
        <f>(E736-F736)*D736*G736</f>
        <v>0</v>
      </c>
      <c r="I736" s="79"/>
      <c r="L736" s="21">
        <v>6</v>
      </c>
      <c r="M736" s="21">
        <f>$L722*100+L736+$M$3*10000</f>
        <v>21206</v>
      </c>
    </row>
    <row r="737" spans="1:13" x14ac:dyDescent="0.25">
      <c r="A737" s="7"/>
      <c r="B737" s="7"/>
      <c r="C737" s="80" t="s">
        <v>215</v>
      </c>
      <c r="D737" s="33"/>
      <c r="E737" s="365">
        <v>0</v>
      </c>
      <c r="F737" s="136"/>
      <c r="G737" s="367"/>
      <c r="H737" s="79">
        <f>(E737-F737)*D737*G737</f>
        <v>0</v>
      </c>
      <c r="I737" s="79"/>
      <c r="L737" s="21">
        <v>7</v>
      </c>
      <c r="M737" s="21">
        <f>$L722*100+L737+$M$3*10000</f>
        <v>21207</v>
      </c>
    </row>
    <row r="738" spans="1:13" x14ac:dyDescent="0.25">
      <c r="A738" s="798" t="s">
        <v>292</v>
      </c>
      <c r="B738" s="798"/>
      <c r="C738" s="798"/>
      <c r="D738" s="372">
        <f>SUM(D736:D737)</f>
        <v>0</v>
      </c>
      <c r="E738" s="371"/>
      <c r="F738" s="372"/>
      <c r="G738" s="372"/>
      <c r="H738" s="92">
        <f>SUM(H736:H737)</f>
        <v>0</v>
      </c>
      <c r="I738" s="92">
        <f>SUM(I736:I737)</f>
        <v>0</v>
      </c>
    </row>
    <row r="739" spans="1:13" ht="11.25" customHeight="1" x14ac:dyDescent="0.25">
      <c r="A739" s="7" t="s">
        <v>314</v>
      </c>
      <c r="B739" s="7" t="s">
        <v>68</v>
      </c>
      <c r="C739" s="80" t="s">
        <v>214</v>
      </c>
      <c r="D739" s="366"/>
      <c r="E739" s="365">
        <v>0</v>
      </c>
      <c r="F739" s="33"/>
      <c r="G739" s="367"/>
      <c r="H739" s="34">
        <f>(E739-F739)*D739*G739</f>
        <v>0</v>
      </c>
      <c r="I739" s="79"/>
      <c r="L739" s="21">
        <v>6</v>
      </c>
      <c r="M739" s="21">
        <f>$L722*100+L739+$M$4*10000</f>
        <v>31206</v>
      </c>
    </row>
    <row r="740" spans="1:13" x14ac:dyDescent="0.25">
      <c r="A740" s="7"/>
      <c r="B740" s="7"/>
      <c r="C740" s="80" t="s">
        <v>215</v>
      </c>
      <c r="D740" s="33"/>
      <c r="E740" s="365">
        <v>0</v>
      </c>
      <c r="F740" s="33"/>
      <c r="G740" s="367"/>
      <c r="H740" s="79">
        <f>(E740-F740)*D740*G740</f>
        <v>0</v>
      </c>
      <c r="I740" s="79"/>
      <c r="L740" s="21">
        <v>7</v>
      </c>
      <c r="M740" s="21">
        <f>$L722*100+L740+$M$4*10000</f>
        <v>31207</v>
      </c>
    </row>
    <row r="741" spans="1:13" x14ac:dyDescent="0.25">
      <c r="A741" s="798" t="s">
        <v>292</v>
      </c>
      <c r="B741" s="798"/>
      <c r="C741" s="798"/>
      <c r="D741" s="372">
        <f>SUM(D739:D740)</f>
        <v>0</v>
      </c>
      <c r="E741" s="371"/>
      <c r="F741" s="372"/>
      <c r="G741" s="372"/>
      <c r="H741" s="92">
        <f>SUM(H739:H740)</f>
        <v>0</v>
      </c>
      <c r="I741" s="92">
        <f>SUM(I739:I740)</f>
        <v>0</v>
      </c>
    </row>
    <row r="742" spans="1:13" ht="11.25" customHeight="1" x14ac:dyDescent="0.25">
      <c r="A742" s="7" t="s">
        <v>315</v>
      </c>
      <c r="B742" s="7" t="s">
        <v>68</v>
      </c>
      <c r="C742" s="80" t="s">
        <v>214</v>
      </c>
      <c r="D742" s="366"/>
      <c r="E742" s="365">
        <v>0</v>
      </c>
      <c r="F742" s="136"/>
      <c r="G742" s="367"/>
      <c r="H742" s="34">
        <f>(E742-F742)*D742*G742</f>
        <v>0</v>
      </c>
      <c r="I742" s="79"/>
      <c r="L742" s="21">
        <v>6</v>
      </c>
      <c r="M742" s="21">
        <f>$L722*100+L742+$M$5*10000</f>
        <v>41206</v>
      </c>
    </row>
    <row r="743" spans="1:13" x14ac:dyDescent="0.25">
      <c r="A743" s="7"/>
      <c r="B743" s="7"/>
      <c r="C743" s="80" t="s">
        <v>215</v>
      </c>
      <c r="D743" s="33"/>
      <c r="E743" s="365">
        <v>0</v>
      </c>
      <c r="F743" s="136"/>
      <c r="G743" s="367"/>
      <c r="H743" s="79">
        <f>(E743-F743)*D743*G743</f>
        <v>0</v>
      </c>
      <c r="I743" s="79"/>
      <c r="L743" s="21">
        <v>7</v>
      </c>
      <c r="M743" s="21">
        <f>$L722*100+L743+$M$5*10000</f>
        <v>41207</v>
      </c>
    </row>
    <row r="744" spans="1:13" x14ac:dyDescent="0.25">
      <c r="A744" s="798" t="s">
        <v>292</v>
      </c>
      <c r="B744" s="798"/>
      <c r="C744" s="798"/>
      <c r="D744" s="372">
        <f>SUM(D742:D743)</f>
        <v>0</v>
      </c>
      <c r="E744" s="371"/>
      <c r="F744" s="372"/>
      <c r="G744" s="372"/>
      <c r="H744" s="92">
        <f>SUM(H742:H743)</f>
        <v>0</v>
      </c>
      <c r="I744" s="92">
        <f>SUM(I742:I743)</f>
        <v>0</v>
      </c>
    </row>
    <row r="745" spans="1:13" ht="11.25" customHeight="1" x14ac:dyDescent="0.25">
      <c r="A745" s="7" t="s">
        <v>316</v>
      </c>
      <c r="B745" s="7" t="s">
        <v>68</v>
      </c>
      <c r="C745" s="80" t="s">
        <v>214</v>
      </c>
      <c r="D745" s="366"/>
      <c r="E745" s="365">
        <v>0</v>
      </c>
      <c r="F745" s="33"/>
      <c r="G745" s="367"/>
      <c r="H745" s="34">
        <f>(E745-F745)*D745*G745</f>
        <v>0</v>
      </c>
      <c r="I745" s="79"/>
      <c r="L745" s="21">
        <v>6</v>
      </c>
      <c r="M745" s="21">
        <f>$L722*100+L745+$M$6*10000</f>
        <v>51206</v>
      </c>
    </row>
    <row r="746" spans="1:13" x14ac:dyDescent="0.25">
      <c r="A746" s="7"/>
      <c r="B746" s="7"/>
      <c r="C746" s="80" t="s">
        <v>215</v>
      </c>
      <c r="D746" s="33"/>
      <c r="E746" s="365">
        <v>0</v>
      </c>
      <c r="F746" s="33"/>
      <c r="G746" s="367"/>
      <c r="H746" s="79">
        <f>(E746-F746)*D746*G746</f>
        <v>0</v>
      </c>
      <c r="I746" s="79"/>
      <c r="L746" s="21">
        <v>7</v>
      </c>
      <c r="M746" s="21">
        <f>$L722*100+L746+$M$6*10000</f>
        <v>51207</v>
      </c>
    </row>
    <row r="747" spans="1:13" x14ac:dyDescent="0.25">
      <c r="A747" s="798" t="s">
        <v>292</v>
      </c>
      <c r="B747" s="798"/>
      <c r="C747" s="798"/>
      <c r="D747" s="372">
        <f>SUM(D745:D746)</f>
        <v>0</v>
      </c>
      <c r="E747" s="374"/>
      <c r="F747" s="374"/>
      <c r="G747" s="374"/>
      <c r="H747" s="92">
        <f>SUM(H745:H746)</f>
        <v>0</v>
      </c>
      <c r="I747" s="92">
        <f>SUM(I745:I746)</f>
        <v>0</v>
      </c>
    </row>
    <row r="748" spans="1:13" x14ac:dyDescent="0.25">
      <c r="A748" s="701" t="s">
        <v>91</v>
      </c>
      <c r="B748" s="701"/>
      <c r="C748" s="701"/>
      <c r="D748" s="90">
        <f>D735+D738+D741+D744+D747</f>
        <v>0</v>
      </c>
      <c r="E748" s="93"/>
      <c r="F748" s="93"/>
      <c r="G748" s="93"/>
      <c r="H748" s="92">
        <f>H735+H738+H741+H744+H747</f>
        <v>0</v>
      </c>
      <c r="I748" s="92">
        <f>I735+I738+I741+I744+I747</f>
        <v>0</v>
      </c>
    </row>
    <row r="749" spans="1:13" x14ac:dyDescent="0.25">
      <c r="A749" s="21" t="s">
        <v>373</v>
      </c>
    </row>
    <row r="750" spans="1:13" x14ac:dyDescent="0.25">
      <c r="A750" s="21" t="s">
        <v>374</v>
      </c>
    </row>
  </sheetData>
  <mergeCells count="798">
    <mergeCell ref="A742:A743"/>
    <mergeCell ref="B742:B743"/>
    <mergeCell ref="A744:C744"/>
    <mergeCell ref="A745:A746"/>
    <mergeCell ref="B745:B746"/>
    <mergeCell ref="A747:C747"/>
    <mergeCell ref="A748:C748"/>
    <mergeCell ref="A733:A734"/>
    <mergeCell ref="B733:B734"/>
    <mergeCell ref="A735:C735"/>
    <mergeCell ref="A736:A737"/>
    <mergeCell ref="B736:B737"/>
    <mergeCell ref="A738:C738"/>
    <mergeCell ref="A739:A740"/>
    <mergeCell ref="B739:B740"/>
    <mergeCell ref="A741:C741"/>
    <mergeCell ref="A727:B727"/>
    <mergeCell ref="C727:C732"/>
    <mergeCell ref="A728:A732"/>
    <mergeCell ref="B728:B732"/>
    <mergeCell ref="D728:D729"/>
    <mergeCell ref="E728:E729"/>
    <mergeCell ref="F728:F729"/>
    <mergeCell ref="H728:H729"/>
    <mergeCell ref="I728:I729"/>
    <mergeCell ref="D730:D731"/>
    <mergeCell ref="E730:E731"/>
    <mergeCell ref="F730:F731"/>
    <mergeCell ref="H730:H731"/>
    <mergeCell ref="I730:I731"/>
    <mergeCell ref="A722:B722"/>
    <mergeCell ref="C722:I722"/>
    <mergeCell ref="A723:B723"/>
    <mergeCell ref="C723:I723"/>
    <mergeCell ref="A724:B724"/>
    <mergeCell ref="C724:I724"/>
    <mergeCell ref="A725:B725"/>
    <mergeCell ref="C725:I725"/>
    <mergeCell ref="A726:B726"/>
    <mergeCell ref="D726:I726"/>
    <mergeCell ref="A702:A703"/>
    <mergeCell ref="B702:B703"/>
    <mergeCell ref="A704:C704"/>
    <mergeCell ref="A705:A706"/>
    <mergeCell ref="B705:B706"/>
    <mergeCell ref="A707:C707"/>
    <mergeCell ref="A708:C708"/>
    <mergeCell ref="A721:B721"/>
    <mergeCell ref="C721:I721"/>
    <mergeCell ref="A693:A694"/>
    <mergeCell ref="B693:B694"/>
    <mergeCell ref="A695:C695"/>
    <mergeCell ref="A696:A697"/>
    <mergeCell ref="B696:B697"/>
    <mergeCell ref="A698:C698"/>
    <mergeCell ref="A699:A700"/>
    <mergeCell ref="B699:B700"/>
    <mergeCell ref="A701:C701"/>
    <mergeCell ref="A687:B687"/>
    <mergeCell ref="C687:C692"/>
    <mergeCell ref="A688:A692"/>
    <mergeCell ref="B688:B692"/>
    <mergeCell ref="D688:D689"/>
    <mergeCell ref="E688:E689"/>
    <mergeCell ref="F688:F689"/>
    <mergeCell ref="H688:H689"/>
    <mergeCell ref="I688:I689"/>
    <mergeCell ref="D690:D691"/>
    <mergeCell ref="E690:E691"/>
    <mergeCell ref="F690:F691"/>
    <mergeCell ref="H690:H691"/>
    <mergeCell ref="I690:I691"/>
    <mergeCell ref="A682:B682"/>
    <mergeCell ref="C682:I682"/>
    <mergeCell ref="A683:B683"/>
    <mergeCell ref="C683:I683"/>
    <mergeCell ref="A684:B684"/>
    <mergeCell ref="C684:I684"/>
    <mergeCell ref="A685:B685"/>
    <mergeCell ref="C685:I685"/>
    <mergeCell ref="A686:B686"/>
    <mergeCell ref="D686:I686"/>
    <mergeCell ref="A662:A663"/>
    <mergeCell ref="B662:B663"/>
    <mergeCell ref="A664:C664"/>
    <mergeCell ref="A665:A666"/>
    <mergeCell ref="B665:B666"/>
    <mergeCell ref="A667:C667"/>
    <mergeCell ref="A668:C668"/>
    <mergeCell ref="A681:B681"/>
    <mergeCell ref="C681:I681"/>
    <mergeCell ref="A653:A654"/>
    <mergeCell ref="B653:B654"/>
    <mergeCell ref="A655:C655"/>
    <mergeCell ref="A656:A657"/>
    <mergeCell ref="B656:B657"/>
    <mergeCell ref="A658:C658"/>
    <mergeCell ref="A659:A660"/>
    <mergeCell ref="B659:B660"/>
    <mergeCell ref="A661:C661"/>
    <mergeCell ref="A647:B647"/>
    <mergeCell ref="C647:C652"/>
    <mergeCell ref="A648:A652"/>
    <mergeCell ref="B648:B652"/>
    <mergeCell ref="D648:D649"/>
    <mergeCell ref="E648:E649"/>
    <mergeCell ref="F648:F649"/>
    <mergeCell ref="H648:H649"/>
    <mergeCell ref="I648:I649"/>
    <mergeCell ref="D650:D651"/>
    <mergeCell ref="E650:E651"/>
    <mergeCell ref="F650:F651"/>
    <mergeCell ref="H650:H651"/>
    <mergeCell ref="I650:I651"/>
    <mergeCell ref="A642:B642"/>
    <mergeCell ref="C642:I642"/>
    <mergeCell ref="A643:B643"/>
    <mergeCell ref="C643:I643"/>
    <mergeCell ref="A644:B644"/>
    <mergeCell ref="C644:I644"/>
    <mergeCell ref="A645:B645"/>
    <mergeCell ref="C645:I645"/>
    <mergeCell ref="A646:B646"/>
    <mergeCell ref="D646:I646"/>
    <mergeCell ref="A622:A623"/>
    <mergeCell ref="B622:B623"/>
    <mergeCell ref="A624:C624"/>
    <mergeCell ref="A625:A626"/>
    <mergeCell ref="B625:B626"/>
    <mergeCell ref="A627:C627"/>
    <mergeCell ref="A628:C628"/>
    <mergeCell ref="A641:B641"/>
    <mergeCell ref="C641:I641"/>
    <mergeCell ref="A613:A614"/>
    <mergeCell ref="B613:B614"/>
    <mergeCell ref="A615:C615"/>
    <mergeCell ref="A616:A617"/>
    <mergeCell ref="B616:B617"/>
    <mergeCell ref="A618:C618"/>
    <mergeCell ref="A619:A620"/>
    <mergeCell ref="B619:B620"/>
    <mergeCell ref="A621:C621"/>
    <mergeCell ref="A607:B607"/>
    <mergeCell ref="C607:C612"/>
    <mergeCell ref="A608:A612"/>
    <mergeCell ref="B608:B612"/>
    <mergeCell ref="D608:D609"/>
    <mergeCell ref="E608:E609"/>
    <mergeCell ref="F608:F609"/>
    <mergeCell ref="H608:H609"/>
    <mergeCell ref="I608:I609"/>
    <mergeCell ref="D610:D611"/>
    <mergeCell ref="E610:E611"/>
    <mergeCell ref="F610:F611"/>
    <mergeCell ref="H610:H611"/>
    <mergeCell ref="I610:I611"/>
    <mergeCell ref="A602:B602"/>
    <mergeCell ref="C602:I602"/>
    <mergeCell ref="A603:B603"/>
    <mergeCell ref="C603:I603"/>
    <mergeCell ref="A604:B604"/>
    <mergeCell ref="C604:I604"/>
    <mergeCell ref="A605:B605"/>
    <mergeCell ref="C605:I605"/>
    <mergeCell ref="A606:B606"/>
    <mergeCell ref="D606:I606"/>
    <mergeCell ref="A582:A583"/>
    <mergeCell ref="B582:B583"/>
    <mergeCell ref="A584:C584"/>
    <mergeCell ref="A585:A586"/>
    <mergeCell ref="B585:B586"/>
    <mergeCell ref="A587:C587"/>
    <mergeCell ref="A588:C588"/>
    <mergeCell ref="A601:B601"/>
    <mergeCell ref="C601:I601"/>
    <mergeCell ref="A573:A574"/>
    <mergeCell ref="B573:B574"/>
    <mergeCell ref="A575:C575"/>
    <mergeCell ref="A576:A577"/>
    <mergeCell ref="B576:B577"/>
    <mergeCell ref="A578:C578"/>
    <mergeCell ref="A579:A580"/>
    <mergeCell ref="B579:B580"/>
    <mergeCell ref="A581:C581"/>
    <mergeCell ref="A567:B567"/>
    <mergeCell ref="C567:C572"/>
    <mergeCell ref="A568:A572"/>
    <mergeCell ref="B568:B572"/>
    <mergeCell ref="D568:D569"/>
    <mergeCell ref="E568:E569"/>
    <mergeCell ref="F568:F569"/>
    <mergeCell ref="H568:H569"/>
    <mergeCell ref="I568:I569"/>
    <mergeCell ref="D570:D571"/>
    <mergeCell ref="E570:E571"/>
    <mergeCell ref="F570:F571"/>
    <mergeCell ref="H570:H571"/>
    <mergeCell ref="I570:I571"/>
    <mergeCell ref="A562:B562"/>
    <mergeCell ref="C562:I562"/>
    <mergeCell ref="A563:B563"/>
    <mergeCell ref="C563:I563"/>
    <mergeCell ref="A564:B564"/>
    <mergeCell ref="C564:I564"/>
    <mergeCell ref="A565:B565"/>
    <mergeCell ref="C565:I565"/>
    <mergeCell ref="A566:B566"/>
    <mergeCell ref="D566:I566"/>
    <mergeCell ref="A542:A543"/>
    <mergeCell ref="B542:B543"/>
    <mergeCell ref="A544:C544"/>
    <mergeCell ref="A545:A546"/>
    <mergeCell ref="B545:B546"/>
    <mergeCell ref="A547:C547"/>
    <mergeCell ref="A548:C548"/>
    <mergeCell ref="A561:B561"/>
    <mergeCell ref="C561:I561"/>
    <mergeCell ref="A533:A534"/>
    <mergeCell ref="B533:B534"/>
    <mergeCell ref="A535:C535"/>
    <mergeCell ref="A536:A537"/>
    <mergeCell ref="B536:B537"/>
    <mergeCell ref="A538:C538"/>
    <mergeCell ref="A539:A540"/>
    <mergeCell ref="B539:B540"/>
    <mergeCell ref="A541:C541"/>
    <mergeCell ref="A527:B527"/>
    <mergeCell ref="C527:C532"/>
    <mergeCell ref="A528:A532"/>
    <mergeCell ref="B528:B532"/>
    <mergeCell ref="D528:D529"/>
    <mergeCell ref="E528:E529"/>
    <mergeCell ref="F528:F529"/>
    <mergeCell ref="H528:H529"/>
    <mergeCell ref="I528:I529"/>
    <mergeCell ref="D530:D531"/>
    <mergeCell ref="E530:E531"/>
    <mergeCell ref="F530:F531"/>
    <mergeCell ref="H530:H531"/>
    <mergeCell ref="I530:I531"/>
    <mergeCell ref="A522:B522"/>
    <mergeCell ref="C522:I522"/>
    <mergeCell ref="A523:B523"/>
    <mergeCell ref="C523:I523"/>
    <mergeCell ref="A524:B524"/>
    <mergeCell ref="C524:I524"/>
    <mergeCell ref="A525:B525"/>
    <mergeCell ref="C525:I525"/>
    <mergeCell ref="A526:B526"/>
    <mergeCell ref="D526:I526"/>
    <mergeCell ref="A502:A503"/>
    <mergeCell ref="B502:B503"/>
    <mergeCell ref="A504:C504"/>
    <mergeCell ref="A505:A506"/>
    <mergeCell ref="B505:B506"/>
    <mergeCell ref="A507:C507"/>
    <mergeCell ref="A508:C508"/>
    <mergeCell ref="A521:B521"/>
    <mergeCell ref="C521:I521"/>
    <mergeCell ref="A493:A494"/>
    <mergeCell ref="B493:B494"/>
    <mergeCell ref="A495:C495"/>
    <mergeCell ref="A496:A497"/>
    <mergeCell ref="B496:B497"/>
    <mergeCell ref="A498:C498"/>
    <mergeCell ref="A499:A500"/>
    <mergeCell ref="B499:B500"/>
    <mergeCell ref="A501:C501"/>
    <mergeCell ref="A487:B487"/>
    <mergeCell ref="C487:C492"/>
    <mergeCell ref="A488:A492"/>
    <mergeCell ref="B488:B492"/>
    <mergeCell ref="D488:D489"/>
    <mergeCell ref="E488:E489"/>
    <mergeCell ref="F488:F489"/>
    <mergeCell ref="H488:H489"/>
    <mergeCell ref="I488:I489"/>
    <mergeCell ref="D490:D491"/>
    <mergeCell ref="E490:E491"/>
    <mergeCell ref="F490:F491"/>
    <mergeCell ref="H490:H491"/>
    <mergeCell ref="I490:I491"/>
    <mergeCell ref="A482:B482"/>
    <mergeCell ref="C482:I482"/>
    <mergeCell ref="A483:B483"/>
    <mergeCell ref="C483:I483"/>
    <mergeCell ref="A484:B484"/>
    <mergeCell ref="C484:I484"/>
    <mergeCell ref="A485:B485"/>
    <mergeCell ref="C485:I485"/>
    <mergeCell ref="A486:B486"/>
    <mergeCell ref="D486:I486"/>
    <mergeCell ref="A462:A463"/>
    <mergeCell ref="B462:B463"/>
    <mergeCell ref="A464:C464"/>
    <mergeCell ref="A465:A466"/>
    <mergeCell ref="B465:B466"/>
    <mergeCell ref="A467:C467"/>
    <mergeCell ref="A468:C468"/>
    <mergeCell ref="A481:B481"/>
    <mergeCell ref="C481:I481"/>
    <mergeCell ref="A453:A454"/>
    <mergeCell ref="B453:B454"/>
    <mergeCell ref="A455:C455"/>
    <mergeCell ref="A456:A457"/>
    <mergeCell ref="B456:B457"/>
    <mergeCell ref="A458:C458"/>
    <mergeCell ref="A459:A460"/>
    <mergeCell ref="B459:B460"/>
    <mergeCell ref="A461:C461"/>
    <mergeCell ref="A447:B447"/>
    <mergeCell ref="C447:C452"/>
    <mergeCell ref="A448:A452"/>
    <mergeCell ref="B448:B452"/>
    <mergeCell ref="D448:D449"/>
    <mergeCell ref="E448:E449"/>
    <mergeCell ref="F448:F449"/>
    <mergeCell ref="H448:H449"/>
    <mergeCell ref="I448:I449"/>
    <mergeCell ref="D450:D451"/>
    <mergeCell ref="E450:E451"/>
    <mergeCell ref="F450:F451"/>
    <mergeCell ref="H450:H451"/>
    <mergeCell ref="I450:I451"/>
    <mergeCell ref="A442:B442"/>
    <mergeCell ref="C442:I442"/>
    <mergeCell ref="A443:B443"/>
    <mergeCell ref="C443:I443"/>
    <mergeCell ref="A444:B444"/>
    <mergeCell ref="C444:I444"/>
    <mergeCell ref="A445:B445"/>
    <mergeCell ref="C445:I445"/>
    <mergeCell ref="A446:B446"/>
    <mergeCell ref="D446:I446"/>
    <mergeCell ref="A422:A423"/>
    <mergeCell ref="B422:B423"/>
    <mergeCell ref="A424:C424"/>
    <mergeCell ref="A425:A426"/>
    <mergeCell ref="B425:B426"/>
    <mergeCell ref="A427:C427"/>
    <mergeCell ref="A428:C428"/>
    <mergeCell ref="A441:B441"/>
    <mergeCell ref="C441:I441"/>
    <mergeCell ref="A413:A414"/>
    <mergeCell ref="B413:B414"/>
    <mergeCell ref="A415:C415"/>
    <mergeCell ref="A416:A417"/>
    <mergeCell ref="B416:B417"/>
    <mergeCell ref="A418:C418"/>
    <mergeCell ref="A419:A420"/>
    <mergeCell ref="B419:B420"/>
    <mergeCell ref="A421:C421"/>
    <mergeCell ref="A407:B407"/>
    <mergeCell ref="C407:C412"/>
    <mergeCell ref="A408:A412"/>
    <mergeCell ref="B408:B412"/>
    <mergeCell ref="D408:D409"/>
    <mergeCell ref="E408:E409"/>
    <mergeCell ref="F408:F409"/>
    <mergeCell ref="H408:H409"/>
    <mergeCell ref="I408:I409"/>
    <mergeCell ref="D410:D411"/>
    <mergeCell ref="E410:E411"/>
    <mergeCell ref="F410:F411"/>
    <mergeCell ref="H410:H411"/>
    <mergeCell ref="I410:I411"/>
    <mergeCell ref="A402:B402"/>
    <mergeCell ref="C402:I402"/>
    <mergeCell ref="A403:B403"/>
    <mergeCell ref="C403:I403"/>
    <mergeCell ref="A404:B404"/>
    <mergeCell ref="C404:I404"/>
    <mergeCell ref="A405:B405"/>
    <mergeCell ref="C405:I405"/>
    <mergeCell ref="A406:B406"/>
    <mergeCell ref="D406:I406"/>
    <mergeCell ref="A382:A383"/>
    <mergeCell ref="B382:B383"/>
    <mergeCell ref="A384:C384"/>
    <mergeCell ref="A385:A386"/>
    <mergeCell ref="B385:B386"/>
    <mergeCell ref="A387:C387"/>
    <mergeCell ref="A388:C388"/>
    <mergeCell ref="A401:B401"/>
    <mergeCell ref="C401:I401"/>
    <mergeCell ref="A373:A374"/>
    <mergeCell ref="B373:B374"/>
    <mergeCell ref="A375:C375"/>
    <mergeCell ref="A376:A377"/>
    <mergeCell ref="B376:B377"/>
    <mergeCell ref="A378:C378"/>
    <mergeCell ref="A379:A380"/>
    <mergeCell ref="B379:B380"/>
    <mergeCell ref="A381:C381"/>
    <mergeCell ref="A367:B367"/>
    <mergeCell ref="C367:C372"/>
    <mergeCell ref="A368:A372"/>
    <mergeCell ref="B368:B372"/>
    <mergeCell ref="D368:D369"/>
    <mergeCell ref="E368:E369"/>
    <mergeCell ref="F368:F369"/>
    <mergeCell ref="H368:H369"/>
    <mergeCell ref="I368:I369"/>
    <mergeCell ref="D370:D371"/>
    <mergeCell ref="E370:E371"/>
    <mergeCell ref="F370:F371"/>
    <mergeCell ref="H370:H371"/>
    <mergeCell ref="I370:I371"/>
    <mergeCell ref="A362:B362"/>
    <mergeCell ref="C362:I362"/>
    <mergeCell ref="A363:B363"/>
    <mergeCell ref="C363:I363"/>
    <mergeCell ref="A364:B364"/>
    <mergeCell ref="C364:I364"/>
    <mergeCell ref="A365:B365"/>
    <mergeCell ref="C365:I365"/>
    <mergeCell ref="A366:B366"/>
    <mergeCell ref="D366:I366"/>
    <mergeCell ref="A342:A343"/>
    <mergeCell ref="B342:B343"/>
    <mergeCell ref="A344:C344"/>
    <mergeCell ref="A345:A346"/>
    <mergeCell ref="B345:B346"/>
    <mergeCell ref="A347:C347"/>
    <mergeCell ref="A348:C348"/>
    <mergeCell ref="A361:B361"/>
    <mergeCell ref="C361:I361"/>
    <mergeCell ref="A333:A334"/>
    <mergeCell ref="B333:B334"/>
    <mergeCell ref="A335:C335"/>
    <mergeCell ref="A336:A337"/>
    <mergeCell ref="B336:B337"/>
    <mergeCell ref="A338:C338"/>
    <mergeCell ref="A339:A340"/>
    <mergeCell ref="B339:B340"/>
    <mergeCell ref="A341:C341"/>
    <mergeCell ref="A327:B327"/>
    <mergeCell ref="C327:C332"/>
    <mergeCell ref="A328:A332"/>
    <mergeCell ref="B328:B332"/>
    <mergeCell ref="D328:D329"/>
    <mergeCell ref="E328:E329"/>
    <mergeCell ref="F328:F329"/>
    <mergeCell ref="H328:H329"/>
    <mergeCell ref="I328:I329"/>
    <mergeCell ref="D330:D331"/>
    <mergeCell ref="E330:E331"/>
    <mergeCell ref="F330:F331"/>
    <mergeCell ref="H330:H331"/>
    <mergeCell ref="I330:I331"/>
    <mergeCell ref="A322:B322"/>
    <mergeCell ref="C322:I322"/>
    <mergeCell ref="A323:B323"/>
    <mergeCell ref="C323:I323"/>
    <mergeCell ref="A324:B324"/>
    <mergeCell ref="C324:I324"/>
    <mergeCell ref="A325:B325"/>
    <mergeCell ref="C325:I325"/>
    <mergeCell ref="A326:B326"/>
    <mergeCell ref="D326:I326"/>
    <mergeCell ref="A302:A303"/>
    <mergeCell ref="B302:B303"/>
    <mergeCell ref="A304:C304"/>
    <mergeCell ref="A305:A306"/>
    <mergeCell ref="B305:B306"/>
    <mergeCell ref="A307:C307"/>
    <mergeCell ref="A308:C308"/>
    <mergeCell ref="A321:B321"/>
    <mergeCell ref="C321:I321"/>
    <mergeCell ref="A293:A294"/>
    <mergeCell ref="B293:B294"/>
    <mergeCell ref="A295:C295"/>
    <mergeCell ref="A296:A297"/>
    <mergeCell ref="B296:B297"/>
    <mergeCell ref="A298:C298"/>
    <mergeCell ref="A299:A300"/>
    <mergeCell ref="B299:B300"/>
    <mergeCell ref="A301:C301"/>
    <mergeCell ref="A287:B287"/>
    <mergeCell ref="C287:C292"/>
    <mergeCell ref="A288:A292"/>
    <mergeCell ref="B288:B292"/>
    <mergeCell ref="D288:D289"/>
    <mergeCell ref="E288:E289"/>
    <mergeCell ref="F288:F289"/>
    <mergeCell ref="H288:H289"/>
    <mergeCell ref="I288:I289"/>
    <mergeCell ref="D290:D291"/>
    <mergeCell ref="E290:E291"/>
    <mergeCell ref="F290:F291"/>
    <mergeCell ref="H290:H291"/>
    <mergeCell ref="I290:I291"/>
    <mergeCell ref="A282:B282"/>
    <mergeCell ref="C282:I282"/>
    <mergeCell ref="A283:B283"/>
    <mergeCell ref="C283:I283"/>
    <mergeCell ref="A284:B284"/>
    <mergeCell ref="C284:I284"/>
    <mergeCell ref="A285:B285"/>
    <mergeCell ref="C285:I285"/>
    <mergeCell ref="A286:B286"/>
    <mergeCell ref="D286:I286"/>
    <mergeCell ref="A262:A263"/>
    <mergeCell ref="B262:B263"/>
    <mergeCell ref="A264:C264"/>
    <mergeCell ref="A265:A266"/>
    <mergeCell ref="B265:B266"/>
    <mergeCell ref="A267:C267"/>
    <mergeCell ref="A268:C268"/>
    <mergeCell ref="A281:B281"/>
    <mergeCell ref="C281:I281"/>
    <mergeCell ref="A253:A254"/>
    <mergeCell ref="B253:B254"/>
    <mergeCell ref="A255:C255"/>
    <mergeCell ref="A256:A257"/>
    <mergeCell ref="B256:B257"/>
    <mergeCell ref="A258:C258"/>
    <mergeCell ref="A259:A260"/>
    <mergeCell ref="B259:B260"/>
    <mergeCell ref="A261:C261"/>
    <mergeCell ref="A247:B247"/>
    <mergeCell ref="C247:C252"/>
    <mergeCell ref="A248:A252"/>
    <mergeCell ref="B248:B252"/>
    <mergeCell ref="D248:D249"/>
    <mergeCell ref="E248:E249"/>
    <mergeCell ref="F248:F249"/>
    <mergeCell ref="H248:H249"/>
    <mergeCell ref="I248:I249"/>
    <mergeCell ref="D250:D251"/>
    <mergeCell ref="E250:E251"/>
    <mergeCell ref="F250:F251"/>
    <mergeCell ref="H250:H251"/>
    <mergeCell ref="I250:I251"/>
    <mergeCell ref="A242:B242"/>
    <mergeCell ref="C242:I242"/>
    <mergeCell ref="A243:B243"/>
    <mergeCell ref="C243:I243"/>
    <mergeCell ref="A244:B244"/>
    <mergeCell ref="C244:I244"/>
    <mergeCell ref="A245:B245"/>
    <mergeCell ref="C245:I245"/>
    <mergeCell ref="A246:B246"/>
    <mergeCell ref="D246:I246"/>
    <mergeCell ref="A222:A223"/>
    <mergeCell ref="B222:B223"/>
    <mergeCell ref="A224:C224"/>
    <mergeCell ref="A225:A226"/>
    <mergeCell ref="B225:B226"/>
    <mergeCell ref="A227:C227"/>
    <mergeCell ref="A228:C228"/>
    <mergeCell ref="A241:B241"/>
    <mergeCell ref="C241:I241"/>
    <mergeCell ref="A213:A214"/>
    <mergeCell ref="B213:B214"/>
    <mergeCell ref="A215:C215"/>
    <mergeCell ref="A216:A217"/>
    <mergeCell ref="B216:B217"/>
    <mergeCell ref="A218:C218"/>
    <mergeCell ref="A219:A220"/>
    <mergeCell ref="B219:B220"/>
    <mergeCell ref="A221:C221"/>
    <mergeCell ref="A207:B207"/>
    <mergeCell ref="C207:C212"/>
    <mergeCell ref="A208:A212"/>
    <mergeCell ref="B208:B212"/>
    <mergeCell ref="D208:D209"/>
    <mergeCell ref="E208:E209"/>
    <mergeCell ref="F208:F209"/>
    <mergeCell ref="H208:H209"/>
    <mergeCell ref="I208:I209"/>
    <mergeCell ref="D210:D211"/>
    <mergeCell ref="E210:E211"/>
    <mergeCell ref="F210:F211"/>
    <mergeCell ref="H210:H211"/>
    <mergeCell ref="I210:I211"/>
    <mergeCell ref="A202:B202"/>
    <mergeCell ref="C202:I202"/>
    <mergeCell ref="A203:B203"/>
    <mergeCell ref="C203:I203"/>
    <mergeCell ref="A204:B204"/>
    <mergeCell ref="C204:I204"/>
    <mergeCell ref="A205:B205"/>
    <mergeCell ref="C205:I205"/>
    <mergeCell ref="A206:B206"/>
    <mergeCell ref="D206:I206"/>
    <mergeCell ref="A182:A183"/>
    <mergeCell ref="B182:B183"/>
    <mergeCell ref="A184:C184"/>
    <mergeCell ref="A185:A186"/>
    <mergeCell ref="B185:B186"/>
    <mergeCell ref="A187:C187"/>
    <mergeCell ref="A188:C188"/>
    <mergeCell ref="A201:B201"/>
    <mergeCell ref="C201:I201"/>
    <mergeCell ref="A173:A174"/>
    <mergeCell ref="B173:B174"/>
    <mergeCell ref="A175:C175"/>
    <mergeCell ref="A176:A177"/>
    <mergeCell ref="B176:B177"/>
    <mergeCell ref="A178:C178"/>
    <mergeCell ref="A179:A180"/>
    <mergeCell ref="B179:B180"/>
    <mergeCell ref="A181:C181"/>
    <mergeCell ref="A167:B167"/>
    <mergeCell ref="C167:C172"/>
    <mergeCell ref="A168:A172"/>
    <mergeCell ref="B168:B172"/>
    <mergeCell ref="D168:D169"/>
    <mergeCell ref="E168:E169"/>
    <mergeCell ref="F168:F169"/>
    <mergeCell ref="H168:H169"/>
    <mergeCell ref="I168:I169"/>
    <mergeCell ref="D170:D171"/>
    <mergeCell ref="E170:E171"/>
    <mergeCell ref="F170:F171"/>
    <mergeCell ref="H170:H171"/>
    <mergeCell ref="I170:I171"/>
    <mergeCell ref="A162:B162"/>
    <mergeCell ref="C162:I162"/>
    <mergeCell ref="A163:B163"/>
    <mergeCell ref="C163:I163"/>
    <mergeCell ref="A164:B164"/>
    <mergeCell ref="C164:I164"/>
    <mergeCell ref="A165:B165"/>
    <mergeCell ref="C165:I165"/>
    <mergeCell ref="A166:B166"/>
    <mergeCell ref="D166:I166"/>
    <mergeCell ref="A142:A143"/>
    <mergeCell ref="B142:B143"/>
    <mergeCell ref="A144:C144"/>
    <mergeCell ref="A145:A146"/>
    <mergeCell ref="B145:B146"/>
    <mergeCell ref="A147:C147"/>
    <mergeCell ref="A148:C148"/>
    <mergeCell ref="A161:B161"/>
    <mergeCell ref="C161:I161"/>
    <mergeCell ref="A133:A134"/>
    <mergeCell ref="B133:B134"/>
    <mergeCell ref="A135:C135"/>
    <mergeCell ref="A136:A137"/>
    <mergeCell ref="B136:B137"/>
    <mergeCell ref="A138:C138"/>
    <mergeCell ref="A139:A140"/>
    <mergeCell ref="B139:B140"/>
    <mergeCell ref="A141:C141"/>
    <mergeCell ref="A127:B127"/>
    <mergeCell ref="C127:C132"/>
    <mergeCell ref="A128:A132"/>
    <mergeCell ref="B128:B132"/>
    <mergeCell ref="D128:D129"/>
    <mergeCell ref="E128:E129"/>
    <mergeCell ref="F128:F129"/>
    <mergeCell ref="H128:H129"/>
    <mergeCell ref="I128:I129"/>
    <mergeCell ref="D130:D131"/>
    <mergeCell ref="E130:E131"/>
    <mergeCell ref="F130:F131"/>
    <mergeCell ref="H130:H131"/>
    <mergeCell ref="I130:I131"/>
    <mergeCell ref="A122:B122"/>
    <mergeCell ref="C122:I122"/>
    <mergeCell ref="A123:B123"/>
    <mergeCell ref="C123:I123"/>
    <mergeCell ref="A124:B124"/>
    <mergeCell ref="C124:I124"/>
    <mergeCell ref="A125:B125"/>
    <mergeCell ref="C125:I125"/>
    <mergeCell ref="A126:B126"/>
    <mergeCell ref="D126:I126"/>
    <mergeCell ref="A100:A101"/>
    <mergeCell ref="B100:B101"/>
    <mergeCell ref="A102:C102"/>
    <mergeCell ref="A103:A104"/>
    <mergeCell ref="B103:B104"/>
    <mergeCell ref="A105:C105"/>
    <mergeCell ref="A106:C106"/>
    <mergeCell ref="A121:B121"/>
    <mergeCell ref="C121:I121"/>
    <mergeCell ref="A91:A92"/>
    <mergeCell ref="B91:B92"/>
    <mergeCell ref="A93:C93"/>
    <mergeCell ref="A94:A95"/>
    <mergeCell ref="B94:B95"/>
    <mergeCell ref="A96:C96"/>
    <mergeCell ref="A97:A98"/>
    <mergeCell ref="B97:B98"/>
    <mergeCell ref="A99:C99"/>
    <mergeCell ref="A85:B85"/>
    <mergeCell ref="C85:C90"/>
    <mergeCell ref="A86:A90"/>
    <mergeCell ref="B86:B90"/>
    <mergeCell ref="D86:D87"/>
    <mergeCell ref="E86:E87"/>
    <mergeCell ref="F86:F87"/>
    <mergeCell ref="H86:H87"/>
    <mergeCell ref="I86:I87"/>
    <mergeCell ref="D88:D89"/>
    <mergeCell ref="E88:E89"/>
    <mergeCell ref="F88:F89"/>
    <mergeCell ref="H88:H89"/>
    <mergeCell ref="I88:I89"/>
    <mergeCell ref="A80:B80"/>
    <mergeCell ref="C80:I80"/>
    <mergeCell ref="A81:B81"/>
    <mergeCell ref="C81:I81"/>
    <mergeCell ref="A82:B82"/>
    <mergeCell ref="C82:I82"/>
    <mergeCell ref="A83:B83"/>
    <mergeCell ref="C83:I83"/>
    <mergeCell ref="A84:B84"/>
    <mergeCell ref="D84:I84"/>
    <mergeCell ref="A61:A62"/>
    <mergeCell ref="B61:B62"/>
    <mergeCell ref="A63:C63"/>
    <mergeCell ref="A64:A65"/>
    <mergeCell ref="B64:B65"/>
    <mergeCell ref="A66:C66"/>
    <mergeCell ref="A67:C67"/>
    <mergeCell ref="A79:B79"/>
    <mergeCell ref="C79:I79"/>
    <mergeCell ref="A52:A53"/>
    <mergeCell ref="B52:B53"/>
    <mergeCell ref="A54:C54"/>
    <mergeCell ref="A55:A56"/>
    <mergeCell ref="B55:B56"/>
    <mergeCell ref="A57:C57"/>
    <mergeCell ref="A58:A59"/>
    <mergeCell ref="B58:B59"/>
    <mergeCell ref="A60:C60"/>
    <mergeCell ref="A46:B46"/>
    <mergeCell ref="C46:C51"/>
    <mergeCell ref="A47:A51"/>
    <mergeCell ref="B47:B51"/>
    <mergeCell ref="D47:D48"/>
    <mergeCell ref="E47:E48"/>
    <mergeCell ref="F47:F48"/>
    <mergeCell ref="H47:H48"/>
    <mergeCell ref="I47:I48"/>
    <mergeCell ref="D49:D50"/>
    <mergeCell ref="E49:E50"/>
    <mergeCell ref="F49:F50"/>
    <mergeCell ref="H49:H50"/>
    <mergeCell ref="I49:I50"/>
    <mergeCell ref="A41:B41"/>
    <mergeCell ref="C41:I41"/>
    <mergeCell ref="A42:B42"/>
    <mergeCell ref="C42:I42"/>
    <mergeCell ref="A43:B43"/>
    <mergeCell ref="C43:I43"/>
    <mergeCell ref="A44:B44"/>
    <mergeCell ref="C44:I44"/>
    <mergeCell ref="A45:B45"/>
    <mergeCell ref="D45:I45"/>
    <mergeCell ref="A22:A23"/>
    <mergeCell ref="B22:B23"/>
    <mergeCell ref="A24:C24"/>
    <mergeCell ref="A25:A26"/>
    <mergeCell ref="B25:B26"/>
    <mergeCell ref="A27:C27"/>
    <mergeCell ref="A28:C28"/>
    <mergeCell ref="A40:B40"/>
    <mergeCell ref="C40:I40"/>
    <mergeCell ref="A13:A14"/>
    <mergeCell ref="B13:B14"/>
    <mergeCell ref="A15:C15"/>
    <mergeCell ref="A16:A17"/>
    <mergeCell ref="B16:B17"/>
    <mergeCell ref="A18:C18"/>
    <mergeCell ref="A19:A20"/>
    <mergeCell ref="B19:B20"/>
    <mergeCell ref="A21:C21"/>
    <mergeCell ref="A6:B6"/>
    <mergeCell ref="D6:I6"/>
    <mergeCell ref="A7:B7"/>
    <mergeCell ref="C7:C12"/>
    <mergeCell ref="A8:A12"/>
    <mergeCell ref="B8:B12"/>
    <mergeCell ref="D8:D9"/>
    <mergeCell ref="E8:E9"/>
    <mergeCell ref="F8:F9"/>
    <mergeCell ref="H8:H9"/>
    <mergeCell ref="I8:I9"/>
    <mergeCell ref="D10:D11"/>
    <mergeCell ref="E10:E11"/>
    <mergeCell ref="F10:F11"/>
    <mergeCell ref="H10:H11"/>
    <mergeCell ref="I10:I11"/>
    <mergeCell ref="A1:B1"/>
    <mergeCell ref="C1:I1"/>
    <mergeCell ref="A2:B2"/>
    <mergeCell ref="C2:I2"/>
    <mergeCell ref="A3:B3"/>
    <mergeCell ref="C3:I3"/>
    <mergeCell ref="A4:B4"/>
    <mergeCell ref="C4:I4"/>
    <mergeCell ref="A5:B5"/>
    <mergeCell ref="C5:I5"/>
  </mergeCells>
  <pageMargins left="0.75" right="0.75" top="1" bottom="1" header="0.511811023622047" footer="0.511811023622047"/>
  <pageSetup orientation="portrait" horizontalDpi="300" verticalDpi="30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D7E4BD"/>
  </sheetPr>
  <dimension ref="A1:AMJ859"/>
  <sheetViews>
    <sheetView topLeftCell="A728" zoomScaleNormal="100" workbookViewId="0">
      <selection activeCell="I742" sqref="I742"/>
    </sheetView>
  </sheetViews>
  <sheetFormatPr baseColWidth="10" defaultColWidth="9.08984375" defaultRowHeight="12.5" x14ac:dyDescent="0.25"/>
  <cols>
    <col min="1" max="9" width="16.6328125" style="362" customWidth="1"/>
    <col min="10" max="1024" width="9.08984375" style="362"/>
  </cols>
  <sheetData>
    <row r="1" spans="1:13" x14ac:dyDescent="0.25">
      <c r="A1" s="802" t="s">
        <v>23</v>
      </c>
      <c r="B1" s="802"/>
      <c r="C1" s="803">
        <f>Presentación!$C$3</f>
        <v>1990</v>
      </c>
      <c r="D1" s="803"/>
      <c r="E1" s="803"/>
      <c r="F1" s="803"/>
      <c r="G1" s="803"/>
      <c r="H1" s="803"/>
      <c r="I1" s="803"/>
    </row>
    <row r="2" spans="1:13" ht="11.25" customHeight="1" x14ac:dyDescent="0.25">
      <c r="A2" s="757" t="s">
        <v>24</v>
      </c>
      <c r="B2" s="757"/>
      <c r="C2" s="804" t="s">
        <v>0</v>
      </c>
      <c r="D2" s="804"/>
      <c r="E2" s="804"/>
      <c r="F2" s="804"/>
      <c r="G2" s="804"/>
      <c r="H2" s="804"/>
      <c r="I2" s="804"/>
      <c r="L2" s="21">
        <v>100</v>
      </c>
      <c r="M2" s="21">
        <v>1</v>
      </c>
    </row>
    <row r="3" spans="1:13" ht="13.5" customHeight="1" x14ac:dyDescent="0.25">
      <c r="A3" s="805" t="s">
        <v>5</v>
      </c>
      <c r="B3" s="805"/>
      <c r="C3" s="806" t="s">
        <v>26</v>
      </c>
      <c r="D3" s="806"/>
      <c r="E3" s="806"/>
      <c r="F3" s="806"/>
      <c r="G3" s="806"/>
      <c r="H3" s="806"/>
      <c r="I3" s="806"/>
      <c r="L3" s="21"/>
      <c r="M3" s="21">
        <v>2</v>
      </c>
    </row>
    <row r="4" spans="1:13" ht="13.5" customHeight="1" x14ac:dyDescent="0.25">
      <c r="A4" s="805" t="s">
        <v>27</v>
      </c>
      <c r="B4" s="805"/>
      <c r="C4" s="806" t="s">
        <v>236</v>
      </c>
      <c r="D4" s="806"/>
      <c r="E4" s="806"/>
      <c r="F4" s="806"/>
      <c r="G4" s="806"/>
      <c r="H4" s="806"/>
      <c r="I4" s="806"/>
      <c r="L4" s="21"/>
      <c r="M4" s="21">
        <v>3</v>
      </c>
    </row>
    <row r="5" spans="1:13" ht="11.25" customHeight="1" x14ac:dyDescent="0.25">
      <c r="A5" s="805" t="s">
        <v>29</v>
      </c>
      <c r="B5" s="805"/>
      <c r="C5" s="806" t="s">
        <v>191</v>
      </c>
      <c r="D5" s="806"/>
      <c r="E5" s="806"/>
      <c r="F5" s="806"/>
      <c r="G5" s="806"/>
      <c r="H5" s="806"/>
      <c r="I5" s="806"/>
      <c r="L5" s="21"/>
      <c r="M5" s="21">
        <v>4</v>
      </c>
    </row>
    <row r="6" spans="1:13" ht="11.25" customHeight="1" x14ac:dyDescent="0.25">
      <c r="A6" s="807" t="s">
        <v>33</v>
      </c>
      <c r="B6" s="807"/>
      <c r="C6" s="278" t="s">
        <v>34</v>
      </c>
      <c r="D6" s="766" t="s">
        <v>237</v>
      </c>
      <c r="E6" s="766"/>
      <c r="F6" s="766"/>
      <c r="G6" s="766"/>
      <c r="H6" s="766"/>
      <c r="I6" s="766"/>
      <c r="L6" s="21"/>
      <c r="M6" s="21">
        <v>5</v>
      </c>
    </row>
    <row r="7" spans="1:13" ht="45.75" customHeight="1" x14ac:dyDescent="0.25">
      <c r="A7" s="761" t="s">
        <v>37</v>
      </c>
      <c r="B7" s="761"/>
      <c r="C7" s="808" t="s">
        <v>38</v>
      </c>
      <c r="D7" s="265" t="s">
        <v>238</v>
      </c>
      <c r="E7" s="265" t="s">
        <v>239</v>
      </c>
      <c r="F7" s="265" t="s">
        <v>240</v>
      </c>
      <c r="G7" s="265" t="s">
        <v>241</v>
      </c>
      <c r="H7" s="265" t="s">
        <v>242</v>
      </c>
      <c r="I7" s="265" t="s">
        <v>242</v>
      </c>
    </row>
    <row r="8" spans="1:13" ht="13.5" customHeight="1" x14ac:dyDescent="0.25">
      <c r="A8" s="808" t="s">
        <v>197</v>
      </c>
      <c r="B8" s="808" t="s">
        <v>47</v>
      </c>
      <c r="C8" s="808"/>
      <c r="D8" s="265" t="s">
        <v>48</v>
      </c>
      <c r="E8" s="265" t="s">
        <v>243</v>
      </c>
      <c r="F8" s="265" t="s">
        <v>243</v>
      </c>
      <c r="G8" s="265" t="s">
        <v>244</v>
      </c>
      <c r="H8" s="265" t="s">
        <v>52</v>
      </c>
      <c r="I8" s="761" t="s">
        <v>245</v>
      </c>
    </row>
    <row r="9" spans="1:13" ht="34.5" x14ac:dyDescent="0.25">
      <c r="A9" s="808"/>
      <c r="B9" s="808"/>
      <c r="C9" s="808"/>
      <c r="D9" s="265" t="s">
        <v>54</v>
      </c>
      <c r="E9" s="265" t="s">
        <v>246</v>
      </c>
      <c r="F9" s="265" t="s">
        <v>247</v>
      </c>
      <c r="G9" s="265" t="s">
        <v>248</v>
      </c>
      <c r="H9" s="380" t="s">
        <v>249</v>
      </c>
      <c r="I9" s="761"/>
    </row>
    <row r="10" spans="1:13" ht="13.5" x14ac:dyDescent="0.25">
      <c r="A10" s="808"/>
      <c r="B10" s="808"/>
      <c r="C10" s="808"/>
      <c r="D10" s="381" t="s">
        <v>61</v>
      </c>
      <c r="E10" s="381" t="s">
        <v>250</v>
      </c>
      <c r="F10" s="381" t="s">
        <v>251</v>
      </c>
      <c r="G10" s="381" t="s">
        <v>252</v>
      </c>
      <c r="H10" s="381" t="s">
        <v>253</v>
      </c>
      <c r="I10" s="381" t="s">
        <v>253</v>
      </c>
    </row>
    <row r="11" spans="1:13" ht="12" customHeight="1" x14ac:dyDescent="0.25">
      <c r="A11" s="809" t="s">
        <v>391</v>
      </c>
      <c r="B11" s="809" t="s">
        <v>68</v>
      </c>
      <c r="C11" s="382" t="s">
        <v>214</v>
      </c>
      <c r="D11" s="364">
        <f>D130+D170+D210+D250+D290+D330+D370+D410+D450+D490+D530+D570+D610+D650+D690+D730</f>
        <v>0</v>
      </c>
      <c r="E11" s="383" t="e">
        <f>(E130*D130+E170*D170+E210*D210+E250*D250+E290*D290+E330*D330+E370*D370+E410*D410+E450*D450+E490*D490+E530*D530+E570*D570+E610*D610+E650*D650+E690*D690+E730*D730)/D11</f>
        <v>#DIV/0!</v>
      </c>
      <c r="F11" s="148">
        <v>0</v>
      </c>
      <c r="G11" s="221">
        <v>20</v>
      </c>
      <c r="H11" s="148" t="e">
        <f>D11*(E11-F11)/G11</f>
        <v>#DIV/0!</v>
      </c>
      <c r="I11" s="148"/>
      <c r="L11" s="21">
        <v>6</v>
      </c>
      <c r="M11" s="21">
        <f>$L2*100+L11+$M$2*100000</f>
        <v>110006</v>
      </c>
    </row>
    <row r="12" spans="1:13" x14ac:dyDescent="0.25">
      <c r="A12" s="809"/>
      <c r="B12" s="809"/>
      <c r="C12" s="382" t="s">
        <v>215</v>
      </c>
      <c r="D12" s="364">
        <f>D131+D171+D211+D251+D291+D331+D371+D411+D451+D491+D531+D571+D611+D651+D691+D731</f>
        <v>0</v>
      </c>
      <c r="E12" s="383" t="e">
        <f>(E131*D131+E171*D171+E211*D211+E251*D251+E291*D291+E331*D331+E371*D371+E411*D411+E451*D451+E491*D491+E531*D531+E571*D571+E611*D611+E651*D651+E691*D691+E731*D731)/D12</f>
        <v>#DIV/0!</v>
      </c>
      <c r="F12" s="148">
        <v>0</v>
      </c>
      <c r="G12" s="221">
        <v>20</v>
      </c>
      <c r="H12" s="148" t="e">
        <f>D12*(E12-F12)/G12</f>
        <v>#DIV/0!</v>
      </c>
      <c r="I12" s="148"/>
      <c r="L12" s="21">
        <v>7</v>
      </c>
      <c r="M12" s="21">
        <f>$L2*100+L12+$M$2*100000</f>
        <v>110007</v>
      </c>
    </row>
    <row r="13" spans="1:13" x14ac:dyDescent="0.25">
      <c r="A13" s="810" t="s">
        <v>292</v>
      </c>
      <c r="B13" s="810"/>
      <c r="C13" s="810"/>
      <c r="D13" s="384">
        <f>SUM(D11:D12)</f>
        <v>0</v>
      </c>
      <c r="E13" s="194"/>
      <c r="F13" s="194"/>
      <c r="G13" s="244"/>
      <c r="H13" s="385" t="e">
        <f>SUM(H11:H12)</f>
        <v>#DIV/0!</v>
      </c>
      <c r="I13" s="385">
        <f>SUM(I11:I12)</f>
        <v>0</v>
      </c>
      <c r="L13" s="21"/>
      <c r="M13" s="21"/>
    </row>
    <row r="14" spans="1:13" ht="11.25" customHeight="1" x14ac:dyDescent="0.25">
      <c r="A14" s="761" t="s">
        <v>313</v>
      </c>
      <c r="B14" s="761" t="s">
        <v>68</v>
      </c>
      <c r="C14" s="382" t="s">
        <v>214</v>
      </c>
      <c r="D14" s="364">
        <f>D133+D173+D213+D253+D293+D333+D373+D413+D453+D493+D533+D573+D613+D653+D693+D733</f>
        <v>0</v>
      </c>
      <c r="E14" s="383" t="e">
        <f>(E133*D133+E173*D173+E213*D213+E253*D253+E293*D293+E333*D333+E373*D373+E413*D413+E453*D453+E493*D493+E533*D533+E573*D573+E613*D613+E653*D653+E693*D693+E733*D733)/D14</f>
        <v>#DIV/0!</v>
      </c>
      <c r="F14" s="148">
        <v>0</v>
      </c>
      <c r="G14" s="221">
        <v>20</v>
      </c>
      <c r="H14" s="148" t="e">
        <f>(D14*(E14-F14))/G14</f>
        <v>#DIV/0!</v>
      </c>
      <c r="I14" s="148"/>
      <c r="L14" s="21">
        <v>6</v>
      </c>
      <c r="M14" s="21">
        <f>$L2*100+L14+$M$3*100000</f>
        <v>210006</v>
      </c>
    </row>
    <row r="15" spans="1:13" x14ac:dyDescent="0.25">
      <c r="A15" s="761"/>
      <c r="B15" s="761"/>
      <c r="C15" s="382" t="s">
        <v>215</v>
      </c>
      <c r="D15" s="364">
        <f>D134+D174+D214+D254+D294+D334+D374+D414+D454+D494+D534+D574+D614+D654+D694+D734</f>
        <v>0</v>
      </c>
      <c r="E15" s="383" t="e">
        <f>(E134*D134+E174*D174+E214*D214+E254*D254+E294*D294+E334*D334+E374*D374+E414*D414+E454*D454+E494*D494+E534*D534+E574*D574+E614*D614+E654*D654+E694*D694+E734*D734)/D15</f>
        <v>#DIV/0!</v>
      </c>
      <c r="F15" s="148">
        <v>0</v>
      </c>
      <c r="G15" s="221">
        <v>20</v>
      </c>
      <c r="H15" s="148" t="e">
        <f>(D15*(E15-F15))/G15</f>
        <v>#DIV/0!</v>
      </c>
      <c r="I15" s="148"/>
      <c r="L15" s="21">
        <v>7</v>
      </c>
      <c r="M15" s="21">
        <f>$L2*100+L15+$M$3*100000</f>
        <v>210007</v>
      </c>
    </row>
    <row r="16" spans="1:13" x14ac:dyDescent="0.25">
      <c r="A16" s="810" t="s">
        <v>292</v>
      </c>
      <c r="B16" s="810"/>
      <c r="C16" s="810"/>
      <c r="D16" s="384">
        <f>SUM(D14:D15)</f>
        <v>0</v>
      </c>
      <c r="E16" s="194"/>
      <c r="F16" s="194"/>
      <c r="G16" s="244"/>
      <c r="H16" s="385" t="e">
        <f>SUM(H14:H15)</f>
        <v>#DIV/0!</v>
      </c>
      <c r="I16" s="385">
        <f>SUM(I14:I15)</f>
        <v>0</v>
      </c>
      <c r="L16" s="21"/>
      <c r="M16" s="21"/>
    </row>
    <row r="17" spans="1:13" ht="11.25" customHeight="1" x14ac:dyDescent="0.25">
      <c r="A17" s="761" t="s">
        <v>314</v>
      </c>
      <c r="B17" s="761" t="s">
        <v>68</v>
      </c>
      <c r="C17" s="382" t="s">
        <v>214</v>
      </c>
      <c r="D17" s="364">
        <f>D136+D176+D216+D256+D296+D336+D376+D416+D456+D496+D536+D576+D616+D656+D696+D736</f>
        <v>0</v>
      </c>
      <c r="E17" s="383"/>
      <c r="F17" s="148">
        <v>0</v>
      </c>
      <c r="G17" s="221">
        <v>20</v>
      </c>
      <c r="H17" s="148">
        <f>D17*(E17-F17)/G17</f>
        <v>0</v>
      </c>
      <c r="I17" s="148"/>
      <c r="L17" s="21">
        <v>6</v>
      </c>
      <c r="M17" s="21">
        <f>$L2*100+L17+$M$4*100000</f>
        <v>310006</v>
      </c>
    </row>
    <row r="18" spans="1:13" x14ac:dyDescent="0.25">
      <c r="A18" s="761"/>
      <c r="B18" s="761"/>
      <c r="C18" s="382" t="s">
        <v>215</v>
      </c>
      <c r="D18" s="364">
        <f>D137+D177+D217+D257+D297+D337+D377+D417+D457+D497+D537+D577+D617+D657+D697+D737</f>
        <v>0</v>
      </c>
      <c r="E18" s="383" t="e">
        <f>(E137*D137+E177*D177+E217*D217+E257*D257+E297*D297+E337*D337+E377*D377+E417*D417+E457*D457+E497*D497+E537*D537+E577*D577+E617*D617+E657*D657+E697*D697+E737*D737)/D18</f>
        <v>#DIV/0!</v>
      </c>
      <c r="F18" s="148">
        <v>0</v>
      </c>
      <c r="G18" s="221">
        <v>20</v>
      </c>
      <c r="H18" s="148" t="e">
        <f>D18*(E18-F18)/G18</f>
        <v>#DIV/0!</v>
      </c>
      <c r="I18" s="148"/>
      <c r="L18" s="21">
        <v>7</v>
      </c>
      <c r="M18" s="21">
        <f>$L2*100+L18+$M$4*100000</f>
        <v>310007</v>
      </c>
    </row>
    <row r="19" spans="1:13" x14ac:dyDescent="0.25">
      <c r="A19" s="810" t="s">
        <v>292</v>
      </c>
      <c r="B19" s="810"/>
      <c r="C19" s="810"/>
      <c r="D19" s="384">
        <f>SUM(D17:D18)</f>
        <v>0</v>
      </c>
      <c r="E19" s="194"/>
      <c r="F19" s="194"/>
      <c r="G19" s="244"/>
      <c r="H19" s="385" t="e">
        <f>SUM(H17:H18)</f>
        <v>#DIV/0!</v>
      </c>
      <c r="I19" s="385">
        <f>SUM(I17:I18)</f>
        <v>0</v>
      </c>
      <c r="L19" s="21"/>
      <c r="M19" s="21"/>
    </row>
    <row r="20" spans="1:13" ht="11.25" customHeight="1" x14ac:dyDescent="0.25">
      <c r="A20" s="761" t="s">
        <v>315</v>
      </c>
      <c r="B20" s="761" t="s">
        <v>68</v>
      </c>
      <c r="C20" s="382" t="s">
        <v>214</v>
      </c>
      <c r="D20" s="364">
        <f>D139+D179+D219+D259+D299+D339+D379+D419+D459+D499+D539+D579+D619+D659+D699+D739</f>
        <v>0</v>
      </c>
      <c r="E20" s="383"/>
      <c r="F20" s="148">
        <v>0</v>
      </c>
      <c r="G20" s="221">
        <v>20</v>
      </c>
      <c r="H20" s="148">
        <f>D20*(E20-F20)/G20</f>
        <v>0</v>
      </c>
      <c r="I20" s="148"/>
      <c r="L20" s="21">
        <v>6</v>
      </c>
      <c r="M20" s="21">
        <f>$L2*100+L20+$M$5*100000</f>
        <v>410006</v>
      </c>
    </row>
    <row r="21" spans="1:13" x14ac:dyDescent="0.25">
      <c r="A21" s="761"/>
      <c r="B21" s="761"/>
      <c r="C21" s="382" t="s">
        <v>215</v>
      </c>
      <c r="D21" s="364">
        <f>D140+D180+D220+D260+D300+D340+D380+D420+D460+D500+D540+D580+D620+D660+D700+D740</f>
        <v>0</v>
      </c>
      <c r="E21" s="383"/>
      <c r="F21" s="148">
        <v>0</v>
      </c>
      <c r="G21" s="221">
        <v>20</v>
      </c>
      <c r="H21" s="148">
        <f>D21*(E21-F21)/G21</f>
        <v>0</v>
      </c>
      <c r="I21" s="148"/>
      <c r="L21" s="21">
        <v>7</v>
      </c>
      <c r="M21" s="21">
        <f>$L2*100+L21+$M$5*100000</f>
        <v>410007</v>
      </c>
    </row>
    <row r="22" spans="1:13" x14ac:dyDescent="0.25">
      <c r="A22" s="810" t="s">
        <v>292</v>
      </c>
      <c r="B22" s="810"/>
      <c r="C22" s="810"/>
      <c r="D22" s="384">
        <f>SUM(D20:D21)</f>
        <v>0</v>
      </c>
      <c r="E22" s="194"/>
      <c r="F22" s="194"/>
      <c r="G22" s="244"/>
      <c r="H22" s="385">
        <f>SUM(H20:H21)</f>
        <v>0</v>
      </c>
      <c r="I22" s="385">
        <f>SUM(I20:I21)</f>
        <v>0</v>
      </c>
      <c r="L22" s="21"/>
      <c r="M22" s="21"/>
    </row>
    <row r="23" spans="1:13" ht="11.25" customHeight="1" x14ac:dyDescent="0.25">
      <c r="A23" s="811" t="s">
        <v>316</v>
      </c>
      <c r="B23" s="761" t="s">
        <v>68</v>
      </c>
      <c r="C23" s="382" t="s">
        <v>214</v>
      </c>
      <c r="D23" s="364">
        <f>D142+D182+D222+D262+D302+D342+D382+D422+D462+D502+D542+D582+D622+D662+D702+D742</f>
        <v>0</v>
      </c>
      <c r="E23" s="383"/>
      <c r="F23" s="148">
        <v>0</v>
      </c>
      <c r="G23" s="221">
        <v>20</v>
      </c>
      <c r="H23" s="148">
        <f>D23*(E23-F23)/G23</f>
        <v>0</v>
      </c>
      <c r="I23" s="148"/>
      <c r="L23" s="21">
        <v>6</v>
      </c>
      <c r="M23" s="21">
        <f>$L2*100+L23+$M$6*100000</f>
        <v>510006</v>
      </c>
    </row>
    <row r="24" spans="1:13" x14ac:dyDescent="0.25">
      <c r="A24" s="811"/>
      <c r="B24" s="761"/>
      <c r="C24" s="382" t="s">
        <v>215</v>
      </c>
      <c r="D24" s="364">
        <f>D143+D183+D223+D263+D303+D343+D383+D423+D463+D503+D543+D583+D623+D663+D703+D743</f>
        <v>0</v>
      </c>
      <c r="E24" s="383" t="e">
        <f>(E143*D143+E183*D183+E223*D223+E263*D263+E303*D303+E343*D343+E383*D383+E423*D423+E463*D463+E503*D503+E543*D543+E583*D583+E623*D623+E663*D663+E703*D703+E743*D743)/D24</f>
        <v>#DIV/0!</v>
      </c>
      <c r="F24" s="148">
        <v>0</v>
      </c>
      <c r="G24" s="221">
        <v>20</v>
      </c>
      <c r="H24" s="148" t="e">
        <f>D24*(E24-F24)/G24</f>
        <v>#DIV/0!</v>
      </c>
      <c r="I24" s="148"/>
      <c r="L24" s="21">
        <v>7</v>
      </c>
      <c r="M24" s="21">
        <f>$L2*100+L24+$M$6*100000</f>
        <v>510007</v>
      </c>
    </row>
    <row r="25" spans="1:13" x14ac:dyDescent="0.25">
      <c r="A25" s="810" t="s">
        <v>292</v>
      </c>
      <c r="B25" s="810"/>
      <c r="C25" s="810"/>
      <c r="D25" s="384">
        <f>SUM(D23:D24)</f>
        <v>0</v>
      </c>
      <c r="E25" s="194"/>
      <c r="F25" s="194"/>
      <c r="G25" s="244"/>
      <c r="H25" s="385" t="e">
        <f>SUM(H23:H24)</f>
        <v>#DIV/0!</v>
      </c>
      <c r="I25" s="385">
        <f>SUM(I23:I24)</f>
        <v>0</v>
      </c>
    </row>
    <row r="26" spans="1:13" x14ac:dyDescent="0.25">
      <c r="A26" s="812" t="s">
        <v>91</v>
      </c>
      <c r="B26" s="812"/>
      <c r="C26" s="812"/>
      <c r="D26" s="386">
        <f>SUM(D25,D22,D19,D16,D13)</f>
        <v>0</v>
      </c>
      <c r="E26" s="387"/>
      <c r="F26" s="387"/>
      <c r="G26" s="387"/>
      <c r="H26" s="388" t="e">
        <f>SUM(H25,H22,H19,H16,H13)</f>
        <v>#DIV/0!</v>
      </c>
      <c r="I26" s="388">
        <f>SUM(I25,I22,I19,I16,I13)</f>
        <v>0</v>
      </c>
    </row>
    <row r="27" spans="1:13" x14ac:dyDescent="0.25">
      <c r="A27" s="389"/>
      <c r="B27" s="389"/>
      <c r="C27" s="389"/>
      <c r="D27" s="390"/>
      <c r="E27" s="391"/>
      <c r="F27" s="391"/>
      <c r="G27" s="391"/>
      <c r="H27" s="392"/>
      <c r="I27" s="392"/>
    </row>
    <row r="28" spans="1:13" x14ac:dyDescent="0.25">
      <c r="A28" s="389"/>
      <c r="B28" s="389"/>
      <c r="C28" s="389"/>
      <c r="D28" s="390"/>
      <c r="E28" s="391"/>
      <c r="F28" s="391"/>
      <c r="G28" s="391"/>
      <c r="H28" s="392"/>
      <c r="I28" s="392"/>
    </row>
    <row r="29" spans="1:13" x14ac:dyDescent="0.25">
      <c r="A29" s="389"/>
      <c r="B29" s="389"/>
      <c r="C29" s="389"/>
      <c r="D29" s="390"/>
      <c r="E29" s="391"/>
      <c r="F29" s="391"/>
      <c r="G29" s="391"/>
      <c r="H29" s="392"/>
      <c r="I29" s="392"/>
    </row>
    <row r="30" spans="1:13" x14ac:dyDescent="0.25">
      <c r="A30" s="389"/>
      <c r="B30" s="389"/>
      <c r="C30" s="389"/>
      <c r="D30" s="390"/>
      <c r="E30" s="391"/>
      <c r="F30" s="391"/>
      <c r="G30" s="391"/>
      <c r="H30" s="392"/>
      <c r="I30" s="392"/>
    </row>
    <row r="31" spans="1:13" x14ac:dyDescent="0.25">
      <c r="A31" s="389"/>
      <c r="B31" s="389"/>
      <c r="C31" s="389"/>
      <c r="D31" s="390"/>
      <c r="E31" s="391"/>
      <c r="F31" s="391"/>
      <c r="G31" s="391"/>
      <c r="H31" s="392"/>
      <c r="I31" s="392"/>
    </row>
    <row r="32" spans="1:13" x14ac:dyDescent="0.25">
      <c r="A32" s="389"/>
      <c r="B32" s="389"/>
      <c r="C32" s="389"/>
      <c r="D32" s="390"/>
      <c r="E32" s="391"/>
      <c r="F32" s="391"/>
      <c r="G32" s="391"/>
      <c r="H32" s="392"/>
      <c r="I32" s="392"/>
    </row>
    <row r="33" spans="1:9" x14ac:dyDescent="0.25">
      <c r="A33" s="389"/>
      <c r="B33" s="389"/>
      <c r="C33" s="389"/>
      <c r="D33" s="390"/>
      <c r="E33" s="391"/>
      <c r="F33" s="391"/>
      <c r="G33" s="391"/>
      <c r="H33" s="392"/>
      <c r="I33" s="392"/>
    </row>
    <row r="34" spans="1:9" x14ac:dyDescent="0.25">
      <c r="A34" s="389"/>
      <c r="B34" s="389"/>
      <c r="C34" s="389"/>
      <c r="D34" s="390"/>
      <c r="E34" s="391"/>
      <c r="F34" s="391"/>
      <c r="G34" s="391"/>
      <c r="H34" s="392"/>
      <c r="I34" s="392"/>
    </row>
    <row r="35" spans="1:9" x14ac:dyDescent="0.25">
      <c r="A35" s="389"/>
      <c r="B35" s="389"/>
      <c r="C35" s="389"/>
      <c r="D35" s="390"/>
      <c r="E35" s="391"/>
      <c r="F35" s="391"/>
      <c r="G35" s="391"/>
      <c r="H35" s="392"/>
      <c r="I35" s="392"/>
    </row>
    <row r="36" spans="1:9" x14ac:dyDescent="0.25">
      <c r="A36" s="389"/>
      <c r="B36" s="389"/>
      <c r="C36" s="389"/>
      <c r="D36" s="390"/>
      <c r="E36" s="391"/>
      <c r="F36" s="391"/>
      <c r="G36" s="391"/>
      <c r="H36" s="392"/>
      <c r="I36" s="392"/>
    </row>
    <row r="37" spans="1:9" ht="12.75" customHeight="1" x14ac:dyDescent="0.25">
      <c r="A37" s="393"/>
      <c r="B37" s="393"/>
      <c r="C37" s="393"/>
      <c r="D37" s="394"/>
      <c r="E37" s="393"/>
      <c r="F37" s="393"/>
      <c r="G37" s="393"/>
      <c r="H37" s="393"/>
      <c r="I37" s="393"/>
    </row>
    <row r="38" spans="1:9" x14ac:dyDescent="0.25">
      <c r="A38" s="393"/>
      <c r="B38" s="393"/>
      <c r="C38" s="393"/>
      <c r="D38" s="393"/>
      <c r="E38" s="393"/>
      <c r="F38" s="393"/>
      <c r="G38" s="393"/>
      <c r="H38" s="393"/>
      <c r="I38" s="393"/>
    </row>
    <row r="39" spans="1:9" x14ac:dyDescent="0.25">
      <c r="A39" s="395"/>
      <c r="B39" s="395"/>
    </row>
    <row r="40" spans="1:9" x14ac:dyDescent="0.25">
      <c r="A40" s="802" t="s">
        <v>23</v>
      </c>
      <c r="B40" s="802"/>
      <c r="C40" s="803">
        <f>Presentación!C$3</f>
        <v>1990</v>
      </c>
      <c r="D40" s="803"/>
      <c r="E40" s="803"/>
      <c r="F40" s="803"/>
      <c r="G40" s="803"/>
      <c r="H40" s="803"/>
      <c r="I40" s="803"/>
    </row>
    <row r="41" spans="1:9" ht="11.25" customHeight="1" x14ac:dyDescent="0.25">
      <c r="A41" s="757" t="s">
        <v>24</v>
      </c>
      <c r="B41" s="757"/>
      <c r="C41" s="804" t="s">
        <v>92</v>
      </c>
      <c r="D41" s="804"/>
      <c r="E41" s="804"/>
      <c r="F41" s="804"/>
      <c r="G41" s="804"/>
      <c r="H41" s="804"/>
      <c r="I41" s="804"/>
    </row>
    <row r="42" spans="1:9" ht="13.5" customHeight="1" x14ac:dyDescent="0.25">
      <c r="A42" s="805" t="s">
        <v>5</v>
      </c>
      <c r="B42" s="805"/>
      <c r="C42" s="806" t="s">
        <v>26</v>
      </c>
      <c r="D42" s="806"/>
      <c r="E42" s="806"/>
      <c r="F42" s="806"/>
      <c r="G42" s="806"/>
      <c r="H42" s="806"/>
      <c r="I42" s="806"/>
    </row>
    <row r="43" spans="1:9" ht="13.5" customHeight="1" x14ac:dyDescent="0.25">
      <c r="A43" s="805" t="s">
        <v>27</v>
      </c>
      <c r="B43" s="805"/>
      <c r="C43" s="806" t="s">
        <v>236</v>
      </c>
      <c r="D43" s="806"/>
      <c r="E43" s="806"/>
      <c r="F43" s="806"/>
      <c r="G43" s="806"/>
      <c r="H43" s="806"/>
      <c r="I43" s="806"/>
    </row>
    <row r="44" spans="1:9" ht="11.25" customHeight="1" x14ac:dyDescent="0.25">
      <c r="A44" s="805" t="s">
        <v>29</v>
      </c>
      <c r="B44" s="805"/>
      <c r="C44" s="806" t="s">
        <v>191</v>
      </c>
      <c r="D44" s="806"/>
      <c r="E44" s="806"/>
      <c r="F44" s="806"/>
      <c r="G44" s="806"/>
      <c r="H44" s="806"/>
      <c r="I44" s="806"/>
    </row>
    <row r="45" spans="1:9" ht="11.25" customHeight="1" x14ac:dyDescent="0.25">
      <c r="A45" s="807" t="s">
        <v>33</v>
      </c>
      <c r="B45" s="807"/>
      <c r="C45" s="278" t="s">
        <v>34</v>
      </c>
      <c r="D45" s="766" t="s">
        <v>237</v>
      </c>
      <c r="E45" s="766"/>
      <c r="F45" s="766"/>
      <c r="G45" s="766"/>
      <c r="H45" s="766"/>
      <c r="I45" s="766"/>
    </row>
    <row r="46" spans="1:9" ht="45.75" customHeight="1" x14ac:dyDescent="0.25">
      <c r="A46" s="761" t="s">
        <v>37</v>
      </c>
      <c r="B46" s="761"/>
      <c r="C46" s="808" t="s">
        <v>38</v>
      </c>
      <c r="D46" s="265" t="s">
        <v>238</v>
      </c>
      <c r="E46" s="265" t="s">
        <v>239</v>
      </c>
      <c r="F46" s="265" t="s">
        <v>240</v>
      </c>
      <c r="G46" s="265" t="s">
        <v>241</v>
      </c>
      <c r="H46" s="265" t="s">
        <v>242</v>
      </c>
      <c r="I46" s="265" t="s">
        <v>242</v>
      </c>
    </row>
    <row r="47" spans="1:9" ht="13.5" customHeight="1" x14ac:dyDescent="0.25">
      <c r="A47" s="808" t="s">
        <v>197</v>
      </c>
      <c r="B47" s="808" t="s">
        <v>47</v>
      </c>
      <c r="C47" s="808"/>
      <c r="D47" s="265" t="s">
        <v>48</v>
      </c>
      <c r="E47" s="265" t="s">
        <v>243</v>
      </c>
      <c r="F47" s="265" t="s">
        <v>243</v>
      </c>
      <c r="G47" s="265" t="s">
        <v>244</v>
      </c>
      <c r="H47" s="265" t="s">
        <v>52</v>
      </c>
      <c r="I47" s="761" t="s">
        <v>245</v>
      </c>
    </row>
    <row r="48" spans="1:9" ht="34.5" x14ac:dyDescent="0.25">
      <c r="A48" s="808"/>
      <c r="B48" s="808"/>
      <c r="C48" s="808"/>
      <c r="D48" s="265" t="s">
        <v>54</v>
      </c>
      <c r="E48" s="265" t="s">
        <v>246</v>
      </c>
      <c r="F48" s="265" t="s">
        <v>247</v>
      </c>
      <c r="G48" s="265" t="s">
        <v>248</v>
      </c>
      <c r="H48" s="380" t="s">
        <v>249</v>
      </c>
      <c r="I48" s="761"/>
    </row>
    <row r="49" spans="1:9" ht="13.5" x14ac:dyDescent="0.25">
      <c r="A49" s="808"/>
      <c r="B49" s="808"/>
      <c r="C49" s="808"/>
      <c r="D49" s="381" t="s">
        <v>61</v>
      </c>
      <c r="E49" s="381" t="s">
        <v>250</v>
      </c>
      <c r="F49" s="381" t="s">
        <v>251</v>
      </c>
      <c r="G49" s="381" t="s">
        <v>252</v>
      </c>
      <c r="H49" s="381" t="s">
        <v>253</v>
      </c>
      <c r="I49" s="381" t="s">
        <v>253</v>
      </c>
    </row>
    <row r="50" spans="1:9" ht="12" customHeight="1" x14ac:dyDescent="0.25">
      <c r="A50" s="809" t="s">
        <v>391</v>
      </c>
      <c r="B50" s="809" t="s">
        <v>68</v>
      </c>
      <c r="C50" s="382" t="s">
        <v>214</v>
      </c>
      <c r="D50" s="396">
        <f>D130+D170+D210+D250+D290+D330+D370+D410+D450+D490+D530+D570+D610+D650+D690+D730</f>
        <v>0</v>
      </c>
      <c r="E50" s="383">
        <v>0</v>
      </c>
      <c r="F50" s="148">
        <v>0</v>
      </c>
      <c r="G50" s="221">
        <v>20</v>
      </c>
      <c r="H50" s="396">
        <f>H130+H170+H210+H250+H290+H330+H370+H410+H450+H490+H530+H570+H610+H650+H690+H730</f>
        <v>0</v>
      </c>
      <c r="I50" s="396">
        <f>I130+I170+I210+I250+I290+I330+I370+I410+I450+I490+I530+I570+I610+I650+I690+I730</f>
        <v>0</v>
      </c>
    </row>
    <row r="51" spans="1:9" x14ac:dyDescent="0.25">
      <c r="A51" s="809"/>
      <c r="B51" s="809"/>
      <c r="C51" s="382" t="s">
        <v>215</v>
      </c>
      <c r="D51" s="396">
        <f>D131+D171+D211+D251+D291+D331+D371+D411+D451+D491+D531+D571+D611+D651+D691+D731</f>
        <v>0</v>
      </c>
      <c r="E51" s="383"/>
      <c r="F51" s="151"/>
      <c r="G51" s="241"/>
      <c r="H51" s="396">
        <f>H131+H171+H211+H251+H291+H331+H371+H411+H451+H491+H531+H571+H611+H651+H691+H731</f>
        <v>0</v>
      </c>
      <c r="I51" s="396">
        <f>I131+I171+I211+I251+I291+I331+I371+I411+I451+I491+I531+I571+I611+I651+I691+I731</f>
        <v>0</v>
      </c>
    </row>
    <row r="52" spans="1:9" x14ac:dyDescent="0.25">
      <c r="A52" s="810" t="s">
        <v>292</v>
      </c>
      <c r="B52" s="810"/>
      <c r="C52" s="810"/>
      <c r="D52" s="384">
        <f>SUM(D50:D51)</f>
        <v>0</v>
      </c>
      <c r="E52" s="194"/>
      <c r="F52" s="194"/>
      <c r="G52" s="244"/>
      <c r="H52" s="384">
        <f>SUM(H50:H51)</f>
        <v>0</v>
      </c>
      <c r="I52" s="384">
        <f>SUM(I50:I51)</f>
        <v>0</v>
      </c>
    </row>
    <row r="53" spans="1:9" ht="11.25" customHeight="1" x14ac:dyDescent="0.25">
      <c r="A53" s="761" t="s">
        <v>313</v>
      </c>
      <c r="B53" s="761" t="s">
        <v>68</v>
      </c>
      <c r="C53" s="382" t="s">
        <v>214</v>
      </c>
      <c r="D53" s="396">
        <f>D133+D173+D213+D253+D293+D333+D373+D413+D453+D493+D533+D573+D613+D653+D693+D733</f>
        <v>0</v>
      </c>
      <c r="E53" s="383" t="e">
        <f>(E213*D213+E273*D273+E323*D323+E373*D373+E433*D433+E483*D483+E533*D533+E593*D593+E643*D643+E693*D693+E743*D743+E783*D783+E823*D823+E863*D863+E903*D903+E943*D943)/D53</f>
        <v>#DIV/0!</v>
      </c>
      <c r="F53" s="148">
        <v>0</v>
      </c>
      <c r="G53" s="221">
        <v>20</v>
      </c>
      <c r="H53" s="396">
        <f>H133+H173+H213+H253+H293+H333+H373+H413+H453+H493+H533+H573+H613+H653+H693+H733</f>
        <v>0</v>
      </c>
      <c r="I53" s="396">
        <f>I133+I173+I213+I253+I293+I333+I373+I413+I453+I493+I533+I573+I613+I653+I693+I733</f>
        <v>0</v>
      </c>
    </row>
    <row r="54" spans="1:9" x14ac:dyDescent="0.25">
      <c r="A54" s="761"/>
      <c r="B54" s="761"/>
      <c r="C54" s="382" t="s">
        <v>215</v>
      </c>
      <c r="D54" s="396">
        <f>D134+D174+D214+D254+D294+D334+D374+D414+D454+D494+D534+D574+D614+D654+D694+D734</f>
        <v>0</v>
      </c>
      <c r="E54" s="383"/>
      <c r="F54" s="151"/>
      <c r="G54" s="241"/>
      <c r="H54" s="396">
        <f>H134+H174+H214+H254+H294+H334+H374+H414+H454+H494+H534+H574+H614+H654+H694+H734</f>
        <v>0</v>
      </c>
      <c r="I54" s="396">
        <f>I134+I174+I214+I254+I294+I334+I374+I414+I454+I494+I534+I574+I614+I654+I694+I734</f>
        <v>0</v>
      </c>
    </row>
    <row r="55" spans="1:9" x14ac:dyDescent="0.25">
      <c r="A55" s="810" t="s">
        <v>292</v>
      </c>
      <c r="B55" s="810"/>
      <c r="C55" s="810"/>
      <c r="D55" s="384">
        <f>SUM(D53:D54)</f>
        <v>0</v>
      </c>
      <c r="E55" s="194"/>
      <c r="F55" s="194"/>
      <c r="G55" s="244"/>
      <c r="H55" s="384">
        <f>SUM(H53:H54)</f>
        <v>0</v>
      </c>
      <c r="I55" s="384">
        <f>SUM(I53:I54)</f>
        <v>0</v>
      </c>
    </row>
    <row r="56" spans="1:9" ht="11.25" customHeight="1" x14ac:dyDescent="0.25">
      <c r="A56" s="761" t="s">
        <v>314</v>
      </c>
      <c r="B56" s="761" t="s">
        <v>68</v>
      </c>
      <c r="C56" s="382" t="s">
        <v>214</v>
      </c>
      <c r="D56" s="396">
        <f>D136+D176+D216+D256+D296+D336+D376+D416+D456+D496+D536+D576+D616+D656+D696+D736</f>
        <v>0</v>
      </c>
      <c r="E56" s="383">
        <v>0</v>
      </c>
      <c r="F56" s="148">
        <v>0</v>
      </c>
      <c r="G56" s="221">
        <v>20</v>
      </c>
      <c r="H56" s="396">
        <f>H136+H176+H216+H256+H296+H336+H376+H416+H456+H496+H536+H576+H616+H656+H696+H736</f>
        <v>0</v>
      </c>
      <c r="I56" s="396">
        <f>I136+I176+I216+I256+I296+I336+I376+I416+I456+I496+I536+I576+I616+I656+I696+I736</f>
        <v>0</v>
      </c>
    </row>
    <row r="57" spans="1:9" x14ac:dyDescent="0.25">
      <c r="A57" s="761"/>
      <c r="B57" s="761"/>
      <c r="C57" s="382" t="s">
        <v>215</v>
      </c>
      <c r="D57" s="396">
        <f>D137+D177+D217+D257+D297+D337+D377+D417+D457+D497+D537+D577+D617+D657+D697+D737</f>
        <v>0</v>
      </c>
      <c r="E57" s="383">
        <v>0</v>
      </c>
      <c r="F57" s="151"/>
      <c r="G57" s="241"/>
      <c r="H57" s="396">
        <f>H137+H177+H217+H257+H297+H337+H377+H417+H457+H497+H537+H577+H617+H657+H697+H737</f>
        <v>0</v>
      </c>
      <c r="I57" s="396">
        <f>I137+I177+I217+I257+I297+I337+I377+I417+I457+I497+I537+I577+I617+I657+I697+I737</f>
        <v>0</v>
      </c>
    </row>
    <row r="58" spans="1:9" x14ac:dyDescent="0.25">
      <c r="A58" s="810" t="s">
        <v>292</v>
      </c>
      <c r="B58" s="810"/>
      <c r="C58" s="810"/>
      <c r="D58" s="384">
        <f>SUM(D56:D57)</f>
        <v>0</v>
      </c>
      <c r="E58" s="194"/>
      <c r="F58" s="194"/>
      <c r="G58" s="244"/>
      <c r="H58" s="384">
        <f>SUM(H56:H57)</f>
        <v>0</v>
      </c>
      <c r="I58" s="384">
        <f>SUM(I56:I57)</f>
        <v>0</v>
      </c>
    </row>
    <row r="59" spans="1:9" ht="11.25" customHeight="1" x14ac:dyDescent="0.25">
      <c r="A59" s="761" t="s">
        <v>315</v>
      </c>
      <c r="B59" s="761" t="s">
        <v>68</v>
      </c>
      <c r="C59" s="382" t="s">
        <v>214</v>
      </c>
      <c r="D59" s="396">
        <f>D139+D179+D219+D259+D299+D339+D379+D419+D459+D499+D539+D579+D619+D659+D699+D739</f>
        <v>0</v>
      </c>
      <c r="E59" s="383">
        <v>0</v>
      </c>
      <c r="F59" s="148">
        <v>0</v>
      </c>
      <c r="G59" s="221">
        <v>20</v>
      </c>
      <c r="H59" s="396">
        <f>H139+H179+H219+H259+H299+H339+H379+H419+H459+H499+H539+H579+H619+H659+H699+H739</f>
        <v>0</v>
      </c>
      <c r="I59" s="396">
        <f>I139+I179+I219+I259+I299+I339+I379+I419+I459+I499+I539+I579+I619+I659+I699+I739</f>
        <v>0</v>
      </c>
    </row>
    <row r="60" spans="1:9" x14ac:dyDescent="0.25">
      <c r="A60" s="761"/>
      <c r="B60" s="761"/>
      <c r="C60" s="382" t="s">
        <v>215</v>
      </c>
      <c r="D60" s="396">
        <f>D140+D180+D220+D260+D300+D340+D380+D420+D460+D500+D540+D580+D620+D660+D700+D740</f>
        <v>0</v>
      </c>
      <c r="E60" s="383">
        <v>0</v>
      </c>
      <c r="F60" s="151"/>
      <c r="G60" s="241"/>
      <c r="H60" s="396">
        <f>H140+H180+H220+H260+H300+H340+H380+H420+H460+H500+H540+H580+H620+H660+H700+H740</f>
        <v>0</v>
      </c>
      <c r="I60" s="396">
        <f>I140+I180+I220+I260+I300+I340+I380+I420+I460+I500+I540+I580+I620+I660+I700+I740</f>
        <v>0</v>
      </c>
    </row>
    <row r="61" spans="1:9" x14ac:dyDescent="0.25">
      <c r="A61" s="810" t="s">
        <v>292</v>
      </c>
      <c r="B61" s="810"/>
      <c r="C61" s="810"/>
      <c r="D61" s="384">
        <f>SUM(D59:D60)</f>
        <v>0</v>
      </c>
      <c r="E61" s="194"/>
      <c r="F61" s="194"/>
      <c r="G61" s="244"/>
      <c r="H61" s="384">
        <f>SUM(H59:H60)</f>
        <v>0</v>
      </c>
      <c r="I61" s="384">
        <f>SUM(I59:I60)</f>
        <v>0</v>
      </c>
    </row>
    <row r="62" spans="1:9" ht="11.25" customHeight="1" x14ac:dyDescent="0.25">
      <c r="A62" s="811" t="s">
        <v>316</v>
      </c>
      <c r="B62" s="761" t="s">
        <v>68</v>
      </c>
      <c r="C62" s="382" t="s">
        <v>214</v>
      </c>
      <c r="D62" s="396">
        <f>D142+D182+D222+D262+D302+D342+D382+D422+D462+D502+D542+D582+D622+D662+D702+D742</f>
        <v>0</v>
      </c>
      <c r="E62" s="383">
        <v>0</v>
      </c>
      <c r="F62" s="148">
        <v>0</v>
      </c>
      <c r="G62" s="221">
        <v>20</v>
      </c>
      <c r="H62" s="396">
        <f>H142+H182+H222+H262+H302+H342+H382+H422+H462+H502+H542+H582+H622+H662+H702+H742</f>
        <v>0</v>
      </c>
      <c r="I62" s="396">
        <f>I142+I182+I222+I262+I302+I342+I382+I422+I462+I502+I542+I582+I622+I662+I702+I742</f>
        <v>0</v>
      </c>
    </row>
    <row r="63" spans="1:9" x14ac:dyDescent="0.25">
      <c r="A63" s="811"/>
      <c r="B63" s="761"/>
      <c r="C63" s="382" t="s">
        <v>215</v>
      </c>
      <c r="D63" s="396">
        <f>D143+D183+D223+D263+D303+D343+D383+D423+D463+D503+D543+D583+D623+D663+D703+D743</f>
        <v>0</v>
      </c>
      <c r="E63" s="383">
        <v>0</v>
      </c>
      <c r="F63" s="151"/>
      <c r="G63" s="241"/>
      <c r="H63" s="396">
        <f>H143+H183+H223+H263+H303+H343+H383+H423+H463+H503+H543+H583+H623+H663+H703+H743</f>
        <v>0</v>
      </c>
      <c r="I63" s="396">
        <f>I143+I183+I223+I263+I303+I343+I383+I423+I463+I503+I543+I583+I623+I663+I703+I743</f>
        <v>0</v>
      </c>
    </row>
    <row r="64" spans="1:9" x14ac:dyDescent="0.25">
      <c r="A64" s="810" t="s">
        <v>292</v>
      </c>
      <c r="B64" s="810"/>
      <c r="C64" s="810"/>
      <c r="D64" s="384">
        <f>SUM(D62:D63)</f>
        <v>0</v>
      </c>
      <c r="E64" s="194"/>
      <c r="F64" s="194"/>
      <c r="G64" s="244"/>
      <c r="H64" s="385">
        <f>SUM(H62:H63)</f>
        <v>0</v>
      </c>
      <c r="I64" s="385">
        <f>SUM(I62:I63)</f>
        <v>0</v>
      </c>
    </row>
    <row r="65" spans="1:11" x14ac:dyDescent="0.25">
      <c r="A65" s="812" t="s">
        <v>91</v>
      </c>
      <c r="B65" s="812"/>
      <c r="C65" s="812"/>
      <c r="D65" s="386">
        <f>SUM(D64,D61,D58,D55,D52)</f>
        <v>0</v>
      </c>
      <c r="E65" s="387"/>
      <c r="F65" s="387"/>
      <c r="G65" s="387"/>
      <c r="H65" s="388">
        <f>SUM(H64,H61,H58,H55,H52)</f>
        <v>0</v>
      </c>
      <c r="I65" s="388">
        <f>SUM(I64,I61,I58,I55,I52)</f>
        <v>0</v>
      </c>
      <c r="K65" s="397"/>
    </row>
    <row r="66" spans="1:11" x14ac:dyDescent="0.25">
      <c r="A66" s="389"/>
      <c r="B66" s="389"/>
      <c r="C66" s="389"/>
      <c r="D66" s="398"/>
      <c r="E66" s="391"/>
      <c r="F66" s="391"/>
      <c r="G66" s="391"/>
      <c r="H66" s="392"/>
      <c r="I66" s="392"/>
    </row>
    <row r="67" spans="1:11" x14ac:dyDescent="0.25">
      <c r="A67" s="389"/>
      <c r="B67" s="389"/>
      <c r="C67" s="389"/>
      <c r="D67" s="398"/>
      <c r="E67" s="391"/>
      <c r="F67" s="391"/>
      <c r="G67" s="391"/>
      <c r="H67" s="392"/>
      <c r="I67" s="392"/>
    </row>
    <row r="68" spans="1:11" x14ac:dyDescent="0.25">
      <c r="A68" s="389"/>
      <c r="B68" s="389"/>
      <c r="C68" s="389"/>
      <c r="D68" s="398"/>
      <c r="E68" s="391"/>
      <c r="F68" s="391"/>
      <c r="G68" s="391"/>
      <c r="H68" s="392"/>
      <c r="I68" s="392"/>
    </row>
    <row r="69" spans="1:11" x14ac:dyDescent="0.25">
      <c r="A69" s="389"/>
      <c r="B69" s="389"/>
      <c r="C69" s="389"/>
      <c r="D69" s="398"/>
      <c r="E69" s="391"/>
      <c r="F69" s="391"/>
      <c r="G69" s="391"/>
      <c r="H69" s="392"/>
      <c r="I69" s="392"/>
    </row>
    <row r="70" spans="1:11" x14ac:dyDescent="0.25">
      <c r="A70" s="389"/>
      <c r="B70" s="389"/>
      <c r="C70" s="389"/>
      <c r="D70" s="398"/>
      <c r="E70" s="391"/>
      <c r="F70" s="391"/>
      <c r="G70" s="391"/>
      <c r="H70" s="392"/>
      <c r="I70" s="392"/>
    </row>
    <row r="71" spans="1:11" x14ac:dyDescent="0.25">
      <c r="A71" s="389"/>
      <c r="B71" s="389"/>
      <c r="C71" s="389"/>
      <c r="D71" s="398"/>
      <c r="E71" s="391"/>
      <c r="F71" s="391"/>
      <c r="G71" s="391"/>
      <c r="H71" s="392"/>
      <c r="I71" s="392"/>
    </row>
    <row r="72" spans="1:11" x14ac:dyDescent="0.25">
      <c r="A72" s="389"/>
      <c r="B72" s="389"/>
      <c r="C72" s="389"/>
      <c r="D72" s="398"/>
      <c r="E72" s="391"/>
      <c r="F72" s="391"/>
      <c r="G72" s="391"/>
      <c r="H72" s="392"/>
      <c r="I72" s="392"/>
    </row>
    <row r="73" spans="1:11" x14ac:dyDescent="0.25">
      <c r="A73" s="389"/>
      <c r="B73" s="389"/>
      <c r="C73" s="389"/>
      <c r="D73" s="398"/>
      <c r="E73" s="391"/>
      <c r="F73" s="391"/>
      <c r="G73" s="391"/>
      <c r="H73" s="392"/>
      <c r="I73" s="392"/>
    </row>
    <row r="74" spans="1:11" x14ac:dyDescent="0.25">
      <c r="A74" s="389"/>
      <c r="B74" s="389"/>
      <c r="C74" s="389"/>
      <c r="D74" s="398"/>
      <c r="E74" s="391"/>
      <c r="F74" s="391"/>
      <c r="G74" s="391"/>
      <c r="H74" s="392"/>
      <c r="I74" s="392"/>
    </row>
    <row r="75" spans="1:11" x14ac:dyDescent="0.25">
      <c r="A75" s="389"/>
      <c r="B75" s="389"/>
      <c r="C75" s="389"/>
      <c r="D75" s="398"/>
      <c r="E75" s="391"/>
      <c r="F75" s="391"/>
      <c r="G75" s="391"/>
      <c r="H75" s="392"/>
      <c r="I75" s="392"/>
    </row>
    <row r="76" spans="1:11" ht="12.75" customHeight="1" x14ac:dyDescent="0.25">
      <c r="A76" s="393"/>
      <c r="B76" s="393"/>
      <c r="C76" s="393"/>
      <c r="D76" s="393"/>
      <c r="E76" s="393"/>
      <c r="F76" s="393"/>
      <c r="G76" s="393"/>
      <c r="H76" s="393"/>
      <c r="I76" s="393"/>
    </row>
    <row r="77" spans="1:11" x14ac:dyDescent="0.25">
      <c r="A77" s="393"/>
      <c r="B77" s="393"/>
      <c r="C77" s="393"/>
      <c r="D77" s="393"/>
      <c r="E77" s="393"/>
      <c r="F77" s="393"/>
      <c r="G77" s="393"/>
      <c r="H77" s="393"/>
      <c r="I77" s="393"/>
    </row>
    <row r="78" spans="1:11" x14ac:dyDescent="0.25">
      <c r="A78" s="395"/>
      <c r="B78" s="395"/>
    </row>
    <row r="80" spans="1:11" x14ac:dyDescent="0.25">
      <c r="A80" s="802" t="s">
        <v>23</v>
      </c>
      <c r="B80" s="802"/>
      <c r="C80" s="803">
        <f>Presentación!C$3</f>
        <v>1990</v>
      </c>
      <c r="D80" s="803"/>
      <c r="E80" s="803"/>
      <c r="F80" s="803"/>
      <c r="G80" s="803"/>
      <c r="H80" s="803"/>
      <c r="I80" s="803"/>
    </row>
    <row r="81" spans="1:9" ht="11.25" customHeight="1" x14ac:dyDescent="0.25">
      <c r="A81" s="757" t="s">
        <v>24</v>
      </c>
      <c r="B81" s="757"/>
      <c r="C81" s="804" t="s">
        <v>93</v>
      </c>
      <c r="D81" s="804"/>
      <c r="E81" s="804"/>
      <c r="F81" s="804"/>
      <c r="G81" s="804"/>
      <c r="H81" s="804"/>
      <c r="I81" s="804"/>
    </row>
    <row r="82" spans="1:9" ht="13.5" customHeight="1" x14ac:dyDescent="0.25">
      <c r="A82" s="805" t="s">
        <v>5</v>
      </c>
      <c r="B82" s="805"/>
      <c r="C82" s="806" t="s">
        <v>26</v>
      </c>
      <c r="D82" s="806"/>
      <c r="E82" s="806"/>
      <c r="F82" s="806"/>
      <c r="G82" s="806"/>
      <c r="H82" s="806"/>
      <c r="I82" s="806"/>
    </row>
    <row r="83" spans="1:9" ht="13.5" customHeight="1" x14ac:dyDescent="0.25">
      <c r="A83" s="805" t="s">
        <v>27</v>
      </c>
      <c r="B83" s="805"/>
      <c r="C83" s="806" t="s">
        <v>236</v>
      </c>
      <c r="D83" s="806"/>
      <c r="E83" s="806"/>
      <c r="F83" s="806"/>
      <c r="G83" s="806"/>
      <c r="H83" s="806"/>
      <c r="I83" s="806"/>
    </row>
    <row r="84" spans="1:9" ht="11.25" customHeight="1" x14ac:dyDescent="0.25">
      <c r="A84" s="805" t="s">
        <v>29</v>
      </c>
      <c r="B84" s="805"/>
      <c r="C84" s="806" t="s">
        <v>191</v>
      </c>
      <c r="D84" s="806"/>
      <c r="E84" s="806"/>
      <c r="F84" s="806"/>
      <c r="G84" s="806"/>
      <c r="H84" s="806"/>
      <c r="I84" s="806"/>
    </row>
    <row r="85" spans="1:9" ht="11.25" customHeight="1" x14ac:dyDescent="0.25">
      <c r="A85" s="807" t="s">
        <v>33</v>
      </c>
      <c r="B85" s="807"/>
      <c r="C85" s="278" t="s">
        <v>34</v>
      </c>
      <c r="D85" s="766" t="s">
        <v>237</v>
      </c>
      <c r="E85" s="766"/>
      <c r="F85" s="766"/>
      <c r="G85" s="766"/>
      <c r="H85" s="766"/>
      <c r="I85" s="766"/>
    </row>
    <row r="86" spans="1:9" ht="45.75" customHeight="1" x14ac:dyDescent="0.25">
      <c r="A86" s="761" t="s">
        <v>37</v>
      </c>
      <c r="B86" s="761"/>
      <c r="C86" s="808" t="s">
        <v>38</v>
      </c>
      <c r="D86" s="265" t="s">
        <v>238</v>
      </c>
      <c r="E86" s="265" t="s">
        <v>239</v>
      </c>
      <c r="F86" s="265" t="s">
        <v>240</v>
      </c>
      <c r="G86" s="265" t="s">
        <v>241</v>
      </c>
      <c r="H86" s="265" t="s">
        <v>242</v>
      </c>
      <c r="I86" s="265" t="s">
        <v>242</v>
      </c>
    </row>
    <row r="87" spans="1:9" ht="13.5" customHeight="1" x14ac:dyDescent="0.25">
      <c r="A87" s="808" t="s">
        <v>197</v>
      </c>
      <c r="B87" s="808" t="s">
        <v>47</v>
      </c>
      <c r="C87" s="808"/>
      <c r="D87" s="265" t="s">
        <v>48</v>
      </c>
      <c r="E87" s="265" t="s">
        <v>243</v>
      </c>
      <c r="F87" s="265" t="s">
        <v>243</v>
      </c>
      <c r="G87" s="265" t="s">
        <v>244</v>
      </c>
      <c r="H87" s="265" t="s">
        <v>52</v>
      </c>
      <c r="I87" s="761" t="s">
        <v>245</v>
      </c>
    </row>
    <row r="88" spans="1:9" ht="34.5" x14ac:dyDescent="0.25">
      <c r="A88" s="808"/>
      <c r="B88" s="808"/>
      <c r="C88" s="808"/>
      <c r="D88" s="265" t="s">
        <v>54</v>
      </c>
      <c r="E88" s="265" t="s">
        <v>246</v>
      </c>
      <c r="F88" s="265" t="s">
        <v>247</v>
      </c>
      <c r="G88" s="265" t="s">
        <v>248</v>
      </c>
      <c r="H88" s="380" t="s">
        <v>249</v>
      </c>
      <c r="I88" s="761"/>
    </row>
    <row r="89" spans="1:9" ht="13.5" x14ac:dyDescent="0.25">
      <c r="A89" s="808"/>
      <c r="B89" s="808"/>
      <c r="C89" s="808"/>
      <c r="D89" s="381" t="s">
        <v>61</v>
      </c>
      <c r="E89" s="381" t="s">
        <v>250</v>
      </c>
      <c r="F89" s="381" t="s">
        <v>251</v>
      </c>
      <c r="G89" s="381" t="s">
        <v>252</v>
      </c>
      <c r="H89" s="381" t="s">
        <v>253</v>
      </c>
      <c r="I89" s="381" t="s">
        <v>253</v>
      </c>
    </row>
    <row r="90" spans="1:9" ht="12" customHeight="1" x14ac:dyDescent="0.25">
      <c r="A90" s="809" t="s">
        <v>391</v>
      </c>
      <c r="B90" s="809" t="s">
        <v>68</v>
      </c>
      <c r="C90" s="382" t="s">
        <v>214</v>
      </c>
      <c r="D90" s="383">
        <f>D11-D50</f>
        <v>0</v>
      </c>
      <c r="E90" s="383"/>
      <c r="F90" s="148">
        <v>0</v>
      </c>
      <c r="G90" s="221">
        <v>20</v>
      </c>
      <c r="H90" s="383" t="e">
        <f>H11-H50</f>
        <v>#DIV/0!</v>
      </c>
      <c r="I90" s="383">
        <f>I11-I50</f>
        <v>0</v>
      </c>
    </row>
    <row r="91" spans="1:9" x14ac:dyDescent="0.25">
      <c r="A91" s="809"/>
      <c r="B91" s="809"/>
      <c r="C91" s="382" t="s">
        <v>215</v>
      </c>
      <c r="D91" s="383">
        <f>D12-D51</f>
        <v>0</v>
      </c>
      <c r="E91" s="383"/>
      <c r="F91" s="151"/>
      <c r="G91" s="241"/>
      <c r="H91" s="383" t="e">
        <f>H12-H51</f>
        <v>#DIV/0!</v>
      </c>
      <c r="I91" s="383">
        <f>I12-I51</f>
        <v>0</v>
      </c>
    </row>
    <row r="92" spans="1:9" x14ac:dyDescent="0.25">
      <c r="A92" s="810" t="s">
        <v>292</v>
      </c>
      <c r="B92" s="810"/>
      <c r="C92" s="810"/>
      <c r="D92" s="384">
        <f>SUM(D90:D91)</f>
        <v>0</v>
      </c>
      <c r="E92" s="194"/>
      <c r="F92" s="194"/>
      <c r="G92" s="244"/>
      <c r="H92" s="384" t="e">
        <f>SUM(H90:H91)</f>
        <v>#DIV/0!</v>
      </c>
      <c r="I92" s="385">
        <f>SUM(I90:I91)</f>
        <v>0</v>
      </c>
    </row>
    <row r="93" spans="1:9" ht="11.25" customHeight="1" x14ac:dyDescent="0.25">
      <c r="A93" s="761" t="s">
        <v>313</v>
      </c>
      <c r="B93" s="761" t="s">
        <v>68</v>
      </c>
      <c r="C93" s="382" t="s">
        <v>214</v>
      </c>
      <c r="D93" s="383">
        <f>D14-D53</f>
        <v>0</v>
      </c>
      <c r="E93" s="383"/>
      <c r="F93" s="148">
        <v>0</v>
      </c>
      <c r="G93" s="221">
        <v>20</v>
      </c>
      <c r="H93" s="383" t="e">
        <f>H14-H53</f>
        <v>#DIV/0!</v>
      </c>
      <c r="I93" s="383">
        <f>I14-I53</f>
        <v>0</v>
      </c>
    </row>
    <row r="94" spans="1:9" x14ac:dyDescent="0.25">
      <c r="A94" s="761"/>
      <c r="B94" s="761"/>
      <c r="C94" s="382" t="s">
        <v>215</v>
      </c>
      <c r="D94" s="383">
        <f>D15-D54</f>
        <v>0</v>
      </c>
      <c r="E94" s="383"/>
      <c r="F94" s="151"/>
      <c r="G94" s="241"/>
      <c r="H94" s="383" t="e">
        <f>H15-H54</f>
        <v>#DIV/0!</v>
      </c>
      <c r="I94" s="383">
        <f>I15-I54</f>
        <v>0</v>
      </c>
    </row>
    <row r="95" spans="1:9" x14ac:dyDescent="0.25">
      <c r="A95" s="810" t="s">
        <v>292</v>
      </c>
      <c r="B95" s="810"/>
      <c r="C95" s="810"/>
      <c r="D95" s="384">
        <f>SUM(D93:D94)</f>
        <v>0</v>
      </c>
      <c r="E95" s="194"/>
      <c r="F95" s="194"/>
      <c r="G95" s="244"/>
      <c r="H95" s="384" t="e">
        <f>SUM(H93:H94)</f>
        <v>#DIV/0!</v>
      </c>
      <c r="I95" s="385">
        <f>SUM(I93:I94)</f>
        <v>0</v>
      </c>
    </row>
    <row r="96" spans="1:9" ht="11.25" customHeight="1" x14ac:dyDescent="0.25">
      <c r="A96" s="761" t="s">
        <v>314</v>
      </c>
      <c r="B96" s="761" t="s">
        <v>68</v>
      </c>
      <c r="C96" s="382" t="s">
        <v>214</v>
      </c>
      <c r="D96" s="383">
        <f>D17-D56</f>
        <v>0</v>
      </c>
      <c r="E96" s="383"/>
      <c r="F96" s="148">
        <v>0</v>
      </c>
      <c r="G96" s="221">
        <v>20</v>
      </c>
      <c r="H96" s="383">
        <f>H17-H56</f>
        <v>0</v>
      </c>
      <c r="I96" s="383">
        <f>I17-I56</f>
        <v>0</v>
      </c>
    </row>
    <row r="97" spans="1:9" x14ac:dyDescent="0.25">
      <c r="A97" s="761"/>
      <c r="B97" s="761"/>
      <c r="C97" s="382" t="s">
        <v>215</v>
      </c>
      <c r="D97" s="383">
        <f>D18-D57</f>
        <v>0</v>
      </c>
      <c r="E97" s="383"/>
      <c r="F97" s="151"/>
      <c r="G97" s="241"/>
      <c r="H97" s="383" t="e">
        <f>H18-H57</f>
        <v>#DIV/0!</v>
      </c>
      <c r="I97" s="383">
        <f>I18-I57</f>
        <v>0</v>
      </c>
    </row>
    <row r="98" spans="1:9" x14ac:dyDescent="0.25">
      <c r="A98" s="810" t="s">
        <v>292</v>
      </c>
      <c r="B98" s="810"/>
      <c r="C98" s="810"/>
      <c r="D98" s="384">
        <f>SUM(D96:D97)</f>
        <v>0</v>
      </c>
      <c r="E98" s="194"/>
      <c r="F98" s="194"/>
      <c r="G98" s="244"/>
      <c r="H98" s="384" t="e">
        <f>SUM(H96:H97)</f>
        <v>#DIV/0!</v>
      </c>
      <c r="I98" s="385">
        <f>SUM(I96:I97)</f>
        <v>0</v>
      </c>
    </row>
    <row r="99" spans="1:9" ht="11.25" customHeight="1" x14ac:dyDescent="0.25">
      <c r="A99" s="761" t="s">
        <v>315</v>
      </c>
      <c r="B99" s="761" t="s">
        <v>68</v>
      </c>
      <c r="C99" s="382" t="s">
        <v>214</v>
      </c>
      <c r="D99" s="383">
        <f>D20-D59</f>
        <v>0</v>
      </c>
      <c r="E99" s="383"/>
      <c r="F99" s="148">
        <v>0</v>
      </c>
      <c r="G99" s="221">
        <v>20</v>
      </c>
      <c r="H99" s="383">
        <f>H20-H59</f>
        <v>0</v>
      </c>
      <c r="I99" s="383">
        <f>I20-I59</f>
        <v>0</v>
      </c>
    </row>
    <row r="100" spans="1:9" x14ac:dyDescent="0.25">
      <c r="A100" s="761"/>
      <c r="B100" s="761"/>
      <c r="C100" s="382" t="s">
        <v>215</v>
      </c>
      <c r="D100" s="383">
        <f>D21-D60</f>
        <v>0</v>
      </c>
      <c r="E100" s="383"/>
      <c r="F100" s="151"/>
      <c r="G100" s="241"/>
      <c r="H100" s="383">
        <f>H21-H60</f>
        <v>0</v>
      </c>
      <c r="I100" s="383">
        <f>I21-I60</f>
        <v>0</v>
      </c>
    </row>
    <row r="101" spans="1:9" x14ac:dyDescent="0.25">
      <c r="A101" s="810" t="s">
        <v>292</v>
      </c>
      <c r="B101" s="810"/>
      <c r="C101" s="810"/>
      <c r="D101" s="384">
        <f>SUM(D99:D100)</f>
        <v>0</v>
      </c>
      <c r="E101" s="194"/>
      <c r="F101" s="194"/>
      <c r="G101" s="244"/>
      <c r="H101" s="384">
        <f>SUM(H99:H100)</f>
        <v>0</v>
      </c>
      <c r="I101" s="385">
        <f>SUM(I99:I100)</f>
        <v>0</v>
      </c>
    </row>
    <row r="102" spans="1:9" ht="11.25" customHeight="1" x14ac:dyDescent="0.25">
      <c r="A102" s="811" t="s">
        <v>316</v>
      </c>
      <c r="B102" s="761" t="s">
        <v>68</v>
      </c>
      <c r="C102" s="382" t="s">
        <v>214</v>
      </c>
      <c r="D102" s="383">
        <f>D23-D62</f>
        <v>0</v>
      </c>
      <c r="E102" s="383"/>
      <c r="F102" s="148">
        <v>0</v>
      </c>
      <c r="G102" s="221">
        <v>20</v>
      </c>
      <c r="H102" s="383">
        <f>H23-H62</f>
        <v>0</v>
      </c>
      <c r="I102" s="383">
        <f>I23-I62</f>
        <v>0</v>
      </c>
    </row>
    <row r="103" spans="1:9" x14ac:dyDescent="0.25">
      <c r="A103" s="811"/>
      <c r="B103" s="761"/>
      <c r="C103" s="382" t="s">
        <v>215</v>
      </c>
      <c r="D103" s="383">
        <f>D24-D63</f>
        <v>0</v>
      </c>
      <c r="E103" s="383"/>
      <c r="F103" s="151"/>
      <c r="G103" s="241"/>
      <c r="H103" s="383" t="e">
        <f>H24-H63</f>
        <v>#DIV/0!</v>
      </c>
      <c r="I103" s="383">
        <f>I24-I63</f>
        <v>0</v>
      </c>
    </row>
    <row r="104" spans="1:9" x14ac:dyDescent="0.25">
      <c r="A104" s="810" t="s">
        <v>292</v>
      </c>
      <c r="B104" s="810"/>
      <c r="C104" s="810"/>
      <c r="D104" s="384">
        <f>SUM(D102:D103)</f>
        <v>0</v>
      </c>
      <c r="E104" s="194"/>
      <c r="F104" s="194"/>
      <c r="G104" s="244"/>
      <c r="H104" s="385" t="e">
        <f>SUM(H102:H103)</f>
        <v>#DIV/0!</v>
      </c>
      <c r="I104" s="385">
        <f>SUM(I102:I103)</f>
        <v>0</v>
      </c>
    </row>
    <row r="105" spans="1:9" x14ac:dyDescent="0.25">
      <c r="A105" s="812" t="s">
        <v>91</v>
      </c>
      <c r="B105" s="812"/>
      <c r="C105" s="812"/>
      <c r="D105" s="399">
        <f>SUM(D104,D101,D98,D95,D92)</f>
        <v>0</v>
      </c>
      <c r="E105" s="387"/>
      <c r="F105" s="387"/>
      <c r="G105" s="387"/>
      <c r="H105" s="388" t="e">
        <f>SUM(H104,H101,H98,H95,H92)</f>
        <v>#DIV/0!</v>
      </c>
      <c r="I105" s="388">
        <f>SUM(I104,I101,I98,I95,I92)</f>
        <v>0</v>
      </c>
    </row>
    <row r="106" spans="1:9" x14ac:dyDescent="0.25">
      <c r="A106" s="389"/>
      <c r="B106" s="389"/>
      <c r="C106" s="389"/>
      <c r="D106" s="398"/>
      <c r="E106" s="391"/>
      <c r="F106" s="391"/>
      <c r="G106" s="391"/>
      <c r="H106" s="392"/>
      <c r="I106" s="392"/>
    </row>
    <row r="107" spans="1:9" x14ac:dyDescent="0.25">
      <c r="A107" s="389"/>
      <c r="B107" s="389"/>
      <c r="C107" s="389"/>
      <c r="D107" s="398"/>
      <c r="E107" s="391"/>
      <c r="F107" s="391"/>
      <c r="G107" s="391"/>
      <c r="H107" s="392"/>
      <c r="I107" s="392"/>
    </row>
    <row r="108" spans="1:9" x14ac:dyDescent="0.25">
      <c r="A108" s="389"/>
      <c r="B108" s="389"/>
      <c r="C108" s="389"/>
      <c r="D108" s="398"/>
      <c r="E108" s="391"/>
      <c r="F108" s="391"/>
      <c r="G108" s="391"/>
      <c r="H108" s="392"/>
      <c r="I108" s="392"/>
    </row>
    <row r="109" spans="1:9" x14ac:dyDescent="0.25">
      <c r="A109" s="389"/>
      <c r="B109" s="389"/>
      <c r="C109" s="389"/>
      <c r="D109" s="398"/>
      <c r="E109" s="391"/>
      <c r="F109" s="391"/>
      <c r="G109" s="391"/>
      <c r="H109" s="392"/>
      <c r="I109" s="392"/>
    </row>
    <row r="110" spans="1:9" x14ac:dyDescent="0.25">
      <c r="A110" s="389"/>
      <c r="B110" s="389"/>
      <c r="C110" s="389"/>
      <c r="D110" s="398"/>
      <c r="E110" s="391"/>
      <c r="F110" s="391"/>
      <c r="G110" s="391"/>
      <c r="H110" s="392"/>
      <c r="I110" s="392"/>
    </row>
    <row r="111" spans="1:9" x14ac:dyDescent="0.25">
      <c r="A111" s="389"/>
      <c r="B111" s="389"/>
      <c r="C111" s="389"/>
      <c r="D111" s="398"/>
      <c r="E111" s="391"/>
      <c r="F111" s="391"/>
      <c r="G111" s="391"/>
      <c r="H111" s="392"/>
      <c r="I111" s="392"/>
    </row>
    <row r="112" spans="1:9" x14ac:dyDescent="0.25">
      <c r="A112" s="389"/>
      <c r="B112" s="389"/>
      <c r="C112" s="389"/>
      <c r="D112" s="398"/>
      <c r="E112" s="391"/>
      <c r="F112" s="391"/>
      <c r="G112" s="391"/>
      <c r="H112" s="392"/>
      <c r="I112" s="392"/>
    </row>
    <row r="113" spans="1:13" x14ac:dyDescent="0.25">
      <c r="A113" s="389"/>
      <c r="B113" s="389"/>
      <c r="C113" s="389"/>
      <c r="D113" s="398"/>
      <c r="E113" s="391"/>
      <c r="F113" s="391"/>
      <c r="G113" s="391"/>
      <c r="H113" s="392"/>
      <c r="I113" s="392"/>
    </row>
    <row r="114" spans="1:13" x14ac:dyDescent="0.25">
      <c r="A114" s="389"/>
      <c r="B114" s="389"/>
      <c r="C114" s="389"/>
      <c r="D114" s="398"/>
      <c r="E114" s="391"/>
      <c r="F114" s="391"/>
      <c r="G114" s="391"/>
      <c r="H114" s="392"/>
      <c r="I114" s="392"/>
    </row>
    <row r="115" spans="1:13" x14ac:dyDescent="0.25">
      <c r="A115" s="389"/>
      <c r="B115" s="389"/>
      <c r="C115" s="389"/>
      <c r="D115" s="398"/>
      <c r="E115" s="391"/>
      <c r="F115" s="391"/>
      <c r="G115" s="391"/>
      <c r="H115" s="392"/>
      <c r="I115" s="392"/>
    </row>
    <row r="120" spans="1:13" x14ac:dyDescent="0.25">
      <c r="A120" s="802" t="s">
        <v>23</v>
      </c>
      <c r="B120" s="802"/>
      <c r="C120" s="803">
        <f>Presentación!C$3</f>
        <v>1990</v>
      </c>
      <c r="D120" s="803"/>
      <c r="E120" s="803"/>
      <c r="F120" s="803"/>
      <c r="G120" s="803"/>
      <c r="H120" s="803"/>
      <c r="I120" s="803"/>
    </row>
    <row r="121" spans="1:13" s="400" customFormat="1" ht="13.5" customHeight="1" x14ac:dyDescent="0.25">
      <c r="A121" s="757" t="s">
        <v>24</v>
      </c>
      <c r="B121" s="757"/>
      <c r="C121" s="804" t="s">
        <v>375</v>
      </c>
      <c r="D121" s="804"/>
      <c r="E121" s="804"/>
      <c r="F121" s="804"/>
      <c r="G121" s="804"/>
      <c r="H121" s="804"/>
      <c r="I121" s="804"/>
      <c r="L121" s="21">
        <v>15</v>
      </c>
      <c r="M121" s="21">
        <v>1</v>
      </c>
    </row>
    <row r="122" spans="1:13" ht="11.25" customHeight="1" x14ac:dyDescent="0.25">
      <c r="A122" s="805" t="s">
        <v>5</v>
      </c>
      <c r="B122" s="805"/>
      <c r="C122" s="806" t="s">
        <v>26</v>
      </c>
      <c r="D122" s="806"/>
      <c r="E122" s="806"/>
      <c r="F122" s="806"/>
      <c r="G122" s="806"/>
      <c r="H122" s="806"/>
      <c r="I122" s="806"/>
      <c r="L122" s="21"/>
      <c r="M122" s="21">
        <v>2</v>
      </c>
    </row>
    <row r="123" spans="1:13" ht="24" customHeight="1" x14ac:dyDescent="0.25">
      <c r="A123" s="805" t="s">
        <v>27</v>
      </c>
      <c r="B123" s="805"/>
      <c r="C123" s="806" t="s">
        <v>236</v>
      </c>
      <c r="D123" s="806"/>
      <c r="E123" s="806"/>
      <c r="F123" s="806"/>
      <c r="G123" s="806"/>
      <c r="H123" s="806"/>
      <c r="I123" s="806"/>
      <c r="L123" s="21"/>
      <c r="M123" s="21">
        <v>3</v>
      </c>
    </row>
    <row r="124" spans="1:13" ht="11.25" customHeight="1" x14ac:dyDescent="0.25">
      <c r="A124" s="805" t="s">
        <v>29</v>
      </c>
      <c r="B124" s="805"/>
      <c r="C124" s="806" t="s">
        <v>191</v>
      </c>
      <c r="D124" s="806"/>
      <c r="E124" s="806"/>
      <c r="F124" s="806"/>
      <c r="G124" s="806"/>
      <c r="H124" s="806"/>
      <c r="I124" s="806"/>
      <c r="L124" s="21"/>
      <c r="M124" s="21">
        <v>4</v>
      </c>
    </row>
    <row r="125" spans="1:13" ht="11.25" customHeight="1" x14ac:dyDescent="0.25">
      <c r="A125" s="807" t="s">
        <v>33</v>
      </c>
      <c r="B125" s="807"/>
      <c r="C125" s="278" t="s">
        <v>34</v>
      </c>
      <c r="D125" s="766" t="s">
        <v>237</v>
      </c>
      <c r="E125" s="766"/>
      <c r="F125" s="766"/>
      <c r="G125" s="766"/>
      <c r="H125" s="766"/>
      <c r="I125" s="766"/>
      <c r="L125" s="21"/>
      <c r="M125" s="21">
        <v>5</v>
      </c>
    </row>
    <row r="126" spans="1:13" ht="45.75" customHeight="1" x14ac:dyDescent="0.25">
      <c r="A126" s="761" t="s">
        <v>37</v>
      </c>
      <c r="B126" s="761"/>
      <c r="C126" s="808" t="s">
        <v>38</v>
      </c>
      <c r="D126" s="265" t="s">
        <v>238</v>
      </c>
      <c r="E126" s="265" t="s">
        <v>239</v>
      </c>
      <c r="F126" s="265" t="s">
        <v>240</v>
      </c>
      <c r="G126" s="265" t="s">
        <v>241</v>
      </c>
      <c r="H126" s="265" t="s">
        <v>242</v>
      </c>
      <c r="I126" s="265" t="s">
        <v>242</v>
      </c>
    </row>
    <row r="127" spans="1:13" ht="13.5" customHeight="1" x14ac:dyDescent="0.25">
      <c r="A127" s="808" t="s">
        <v>197</v>
      </c>
      <c r="B127" s="808" t="s">
        <v>47</v>
      </c>
      <c r="C127" s="808"/>
      <c r="D127" s="265" t="s">
        <v>48</v>
      </c>
      <c r="E127" s="265" t="s">
        <v>243</v>
      </c>
      <c r="F127" s="265" t="s">
        <v>243</v>
      </c>
      <c r="G127" s="265" t="s">
        <v>244</v>
      </c>
      <c r="H127" s="265" t="s">
        <v>52</v>
      </c>
      <c r="I127" s="761" t="s">
        <v>245</v>
      </c>
    </row>
    <row r="128" spans="1:13" ht="34.5" x14ac:dyDescent="0.25">
      <c r="A128" s="808"/>
      <c r="B128" s="808"/>
      <c r="C128" s="808"/>
      <c r="D128" s="265" t="s">
        <v>54</v>
      </c>
      <c r="E128" s="265" t="s">
        <v>246</v>
      </c>
      <c r="F128" s="265" t="s">
        <v>247</v>
      </c>
      <c r="G128" s="265" t="s">
        <v>248</v>
      </c>
      <c r="H128" s="380" t="s">
        <v>249</v>
      </c>
      <c r="I128" s="761"/>
    </row>
    <row r="129" spans="1:13" ht="13.5" x14ac:dyDescent="0.25">
      <c r="A129" s="808"/>
      <c r="B129" s="808"/>
      <c r="C129" s="808"/>
      <c r="D129" s="381" t="s">
        <v>61</v>
      </c>
      <c r="E129" s="381" t="s">
        <v>250</v>
      </c>
      <c r="F129" s="381" t="s">
        <v>251</v>
      </c>
      <c r="G129" s="381" t="s">
        <v>252</v>
      </c>
      <c r="H129" s="381" t="s">
        <v>253</v>
      </c>
      <c r="I129" s="381" t="s">
        <v>253</v>
      </c>
    </row>
    <row r="130" spans="1:13" ht="12" customHeight="1" x14ac:dyDescent="0.25">
      <c r="A130" s="809" t="s">
        <v>391</v>
      </c>
      <c r="B130" s="809" t="s">
        <v>68</v>
      </c>
      <c r="C130" s="382" t="s">
        <v>214</v>
      </c>
      <c r="D130" s="142"/>
      <c r="E130" s="191"/>
      <c r="F130" s="148">
        <v>0</v>
      </c>
      <c r="G130" s="221">
        <v>20</v>
      </c>
      <c r="H130" s="148">
        <f>D130*(E130-F130)/G130</f>
        <v>0</v>
      </c>
      <c r="I130" s="148"/>
      <c r="L130" s="21">
        <v>6</v>
      </c>
      <c r="M130" s="21">
        <f>$L121*100+L130+$M$2*10000</f>
        <v>11506</v>
      </c>
    </row>
    <row r="131" spans="1:13" x14ac:dyDescent="0.25">
      <c r="A131" s="809"/>
      <c r="B131" s="809"/>
      <c r="C131" s="382" t="s">
        <v>215</v>
      </c>
      <c r="D131" s="191"/>
      <c r="E131" s="191"/>
      <c r="F131" s="148">
        <v>0</v>
      </c>
      <c r="G131" s="221">
        <v>20</v>
      </c>
      <c r="H131" s="148">
        <f>D131*(E131-F131)/G131</f>
        <v>0</v>
      </c>
      <c r="I131" s="148"/>
      <c r="L131" s="21">
        <v>7</v>
      </c>
      <c r="M131" s="21">
        <f>$L121*100+L131+$M$2*10000</f>
        <v>11507</v>
      </c>
    </row>
    <row r="132" spans="1:13" x14ac:dyDescent="0.25">
      <c r="A132" s="810" t="s">
        <v>292</v>
      </c>
      <c r="B132" s="810"/>
      <c r="C132" s="810"/>
      <c r="D132" s="401">
        <f>SUM(D130:D131)</f>
        <v>0</v>
      </c>
      <c r="E132" s="194"/>
      <c r="F132" s="194"/>
      <c r="G132" s="244"/>
      <c r="H132" s="385">
        <f>SUM(H130:H131)</f>
        <v>0</v>
      </c>
      <c r="I132" s="385">
        <f>SUM(I130:I131)</f>
        <v>0</v>
      </c>
      <c r="L132" s="21"/>
      <c r="M132" s="21"/>
    </row>
    <row r="133" spans="1:13" ht="11.25" customHeight="1" x14ac:dyDescent="0.25">
      <c r="A133" s="761" t="s">
        <v>313</v>
      </c>
      <c r="B133" s="761" t="s">
        <v>68</v>
      </c>
      <c r="C133" s="382" t="s">
        <v>214</v>
      </c>
      <c r="D133" s="142"/>
      <c r="E133" s="191"/>
      <c r="F133" s="148">
        <v>0</v>
      </c>
      <c r="G133" s="221">
        <v>20</v>
      </c>
      <c r="H133" s="148">
        <f>(D133*(E133-F133))/G133</f>
        <v>0</v>
      </c>
      <c r="I133" s="148"/>
      <c r="L133" s="21">
        <v>6</v>
      </c>
      <c r="M133" s="21">
        <f>$L121*100+L133+$M$3*10000</f>
        <v>21506</v>
      </c>
    </row>
    <row r="134" spans="1:13" x14ac:dyDescent="0.25">
      <c r="A134" s="761"/>
      <c r="B134" s="761"/>
      <c r="C134" s="382" t="s">
        <v>215</v>
      </c>
      <c r="D134" s="191"/>
      <c r="E134" s="191"/>
      <c r="F134" s="148">
        <v>0</v>
      </c>
      <c r="G134" s="221">
        <v>20</v>
      </c>
      <c r="H134" s="148">
        <f>(D134*(E134-F134))/G134</f>
        <v>0</v>
      </c>
      <c r="I134" s="148"/>
      <c r="L134" s="21">
        <v>7</v>
      </c>
      <c r="M134" s="21">
        <f>$L121*100+L134+$M$3*10000</f>
        <v>21507</v>
      </c>
    </row>
    <row r="135" spans="1:13" x14ac:dyDescent="0.25">
      <c r="A135" s="810" t="s">
        <v>292</v>
      </c>
      <c r="B135" s="810"/>
      <c r="C135" s="810"/>
      <c r="D135" s="401">
        <f>SUM(D133:D134)</f>
        <v>0</v>
      </c>
      <c r="E135" s="194"/>
      <c r="F135" s="194"/>
      <c r="G135" s="244"/>
      <c r="H135" s="385">
        <f>SUM(H133:H134)</f>
        <v>0</v>
      </c>
      <c r="I135" s="385">
        <f>SUM(I133:I134)</f>
        <v>0</v>
      </c>
      <c r="L135" s="21"/>
      <c r="M135" s="21"/>
    </row>
    <row r="136" spans="1:13" ht="11.25" customHeight="1" x14ac:dyDescent="0.25">
      <c r="A136" s="761" t="s">
        <v>314</v>
      </c>
      <c r="B136" s="761" t="s">
        <v>68</v>
      </c>
      <c r="C136" s="382" t="s">
        <v>214</v>
      </c>
      <c r="D136" s="142"/>
      <c r="E136" s="191"/>
      <c r="F136" s="148">
        <v>0</v>
      </c>
      <c r="G136" s="221">
        <v>20</v>
      </c>
      <c r="H136" s="148">
        <f>D136*(E136-F136)/G136</f>
        <v>0</v>
      </c>
      <c r="I136" s="148"/>
      <c r="L136" s="21">
        <v>6</v>
      </c>
      <c r="M136" s="21">
        <f>$L121*100+L136+$M$4*10000</f>
        <v>31506</v>
      </c>
    </row>
    <row r="137" spans="1:13" x14ac:dyDescent="0.25">
      <c r="A137" s="761"/>
      <c r="B137" s="761"/>
      <c r="C137" s="382" t="s">
        <v>215</v>
      </c>
      <c r="D137" s="191"/>
      <c r="E137" s="191"/>
      <c r="F137" s="148">
        <v>0</v>
      </c>
      <c r="G137" s="221">
        <v>20</v>
      </c>
      <c r="H137" s="148">
        <f>D137*(E137-F137)/G137</f>
        <v>0</v>
      </c>
      <c r="I137" s="148"/>
      <c r="L137" s="21">
        <v>7</v>
      </c>
      <c r="M137" s="21">
        <f>$L121*100+L137+$M$4*10000</f>
        <v>31507</v>
      </c>
    </row>
    <row r="138" spans="1:13" x14ac:dyDescent="0.25">
      <c r="A138" s="810" t="s">
        <v>292</v>
      </c>
      <c r="B138" s="810"/>
      <c r="C138" s="810"/>
      <c r="D138" s="402">
        <f>SUM(D136:D137)</f>
        <v>0</v>
      </c>
      <c r="E138" s="194"/>
      <c r="F138" s="194"/>
      <c r="G138" s="244"/>
      <c r="H138" s="385">
        <f>SUM(H136:H137)</f>
        <v>0</v>
      </c>
      <c r="I138" s="385">
        <f>SUM(I136:I137)</f>
        <v>0</v>
      </c>
      <c r="L138" s="21"/>
      <c r="M138" s="21"/>
    </row>
    <row r="139" spans="1:13" ht="11.25" customHeight="1" x14ac:dyDescent="0.25">
      <c r="A139" s="761" t="s">
        <v>315</v>
      </c>
      <c r="B139" s="761" t="s">
        <v>68</v>
      </c>
      <c r="C139" s="382" t="s">
        <v>214</v>
      </c>
      <c r="D139" s="142"/>
      <c r="E139" s="191"/>
      <c r="F139" s="148">
        <v>0</v>
      </c>
      <c r="G139" s="221">
        <v>20</v>
      </c>
      <c r="H139" s="148">
        <f>D139*(E139-F139)/G139</f>
        <v>0</v>
      </c>
      <c r="I139" s="148"/>
      <c r="L139" s="21">
        <v>6</v>
      </c>
      <c r="M139" s="21">
        <f>$L121*100+L139+$M$5*10000</f>
        <v>41506</v>
      </c>
    </row>
    <row r="140" spans="1:13" x14ac:dyDescent="0.25">
      <c r="A140" s="761"/>
      <c r="B140" s="761"/>
      <c r="C140" s="382" t="s">
        <v>215</v>
      </c>
      <c r="D140" s="191"/>
      <c r="E140" s="191"/>
      <c r="F140" s="148">
        <v>0</v>
      </c>
      <c r="G140" s="221">
        <v>20</v>
      </c>
      <c r="H140" s="148">
        <f>D140*(E140-F140)/G140</f>
        <v>0</v>
      </c>
      <c r="I140" s="148"/>
      <c r="L140" s="21">
        <v>7</v>
      </c>
      <c r="M140" s="21">
        <f>$L121*100+L140+$M$5*10000</f>
        <v>41507</v>
      </c>
    </row>
    <row r="141" spans="1:13" x14ac:dyDescent="0.25">
      <c r="A141" s="810" t="s">
        <v>292</v>
      </c>
      <c r="B141" s="810"/>
      <c r="C141" s="810"/>
      <c r="D141" s="402">
        <f>SUM(D139:D140)</f>
        <v>0</v>
      </c>
      <c r="E141" s="194"/>
      <c r="F141" s="194"/>
      <c r="G141" s="244"/>
      <c r="H141" s="385">
        <f>SUM(H139:H140)</f>
        <v>0</v>
      </c>
      <c r="I141" s="385">
        <f>SUM(I139:I140)</f>
        <v>0</v>
      </c>
      <c r="L141" s="21"/>
      <c r="M141" s="21"/>
    </row>
    <row r="142" spans="1:13" ht="11.25" customHeight="1" x14ac:dyDescent="0.25">
      <c r="A142" s="811" t="s">
        <v>316</v>
      </c>
      <c r="B142" s="761" t="s">
        <v>68</v>
      </c>
      <c r="C142" s="382" t="s">
        <v>214</v>
      </c>
      <c r="D142" s="142"/>
      <c r="E142" s="191"/>
      <c r="F142" s="148">
        <v>0</v>
      </c>
      <c r="G142" s="221">
        <v>20</v>
      </c>
      <c r="H142" s="148">
        <f>D142*(E142-F142)/G142</f>
        <v>0</v>
      </c>
      <c r="I142" s="148"/>
      <c r="L142" s="21">
        <v>6</v>
      </c>
      <c r="M142" s="21">
        <f>$L121*100+L142+$M$6*10000</f>
        <v>51506</v>
      </c>
    </row>
    <row r="143" spans="1:13" x14ac:dyDescent="0.25">
      <c r="A143" s="811"/>
      <c r="B143" s="761"/>
      <c r="C143" s="382" t="s">
        <v>215</v>
      </c>
      <c r="D143" s="191"/>
      <c r="E143" s="191"/>
      <c r="F143" s="148">
        <v>0</v>
      </c>
      <c r="G143" s="221">
        <v>20</v>
      </c>
      <c r="H143" s="148">
        <f>D143*(E143-F143)/G143</f>
        <v>0</v>
      </c>
      <c r="I143" s="148"/>
      <c r="L143" s="21">
        <v>7</v>
      </c>
      <c r="M143" s="21">
        <f>$L121*100+L143+$M$6*10000</f>
        <v>51507</v>
      </c>
    </row>
    <row r="144" spans="1:13" x14ac:dyDescent="0.25">
      <c r="A144" s="810" t="s">
        <v>292</v>
      </c>
      <c r="B144" s="810"/>
      <c r="C144" s="810"/>
      <c r="D144" s="403">
        <f>SUM(D142:D143)</f>
        <v>0</v>
      </c>
      <c r="E144" s="194"/>
      <c r="F144" s="194"/>
      <c r="G144" s="244"/>
      <c r="H144" s="385">
        <f>SUM(H142:H143)</f>
        <v>0</v>
      </c>
      <c r="I144" s="385">
        <f>SUM(I142:I143)</f>
        <v>0</v>
      </c>
    </row>
    <row r="145" spans="1:9" x14ac:dyDescent="0.25">
      <c r="A145" s="812" t="s">
        <v>91</v>
      </c>
      <c r="B145" s="812"/>
      <c r="C145" s="812"/>
      <c r="D145" s="399">
        <f>SUM(D144,D141,D138,D135,D132)</f>
        <v>0</v>
      </c>
      <c r="E145" s="387"/>
      <c r="F145" s="387"/>
      <c r="G145" s="387"/>
      <c r="H145" s="388">
        <f>SUM(H144,H141,H138,H135,H132)</f>
        <v>0</v>
      </c>
      <c r="I145" s="388">
        <f>SUM(I144,I141,I138,I135,I132)</f>
        <v>0</v>
      </c>
    </row>
    <row r="146" spans="1:9" x14ac:dyDescent="0.25">
      <c r="A146" s="389"/>
      <c r="B146" s="389"/>
      <c r="C146" s="389"/>
      <c r="D146" s="398"/>
      <c r="E146" s="391"/>
      <c r="F146" s="391"/>
      <c r="G146" s="391"/>
      <c r="H146" s="392"/>
      <c r="I146" s="392"/>
    </row>
    <row r="147" spans="1:9" x14ac:dyDescent="0.25">
      <c r="A147" s="389"/>
      <c r="B147" s="389"/>
      <c r="C147" s="389"/>
      <c r="D147" s="398"/>
      <c r="E147" s="391"/>
      <c r="F147" s="391"/>
      <c r="G147" s="391"/>
      <c r="H147" s="392"/>
      <c r="I147" s="392"/>
    </row>
    <row r="148" spans="1:9" x14ac:dyDescent="0.25">
      <c r="A148" s="389"/>
      <c r="B148" s="389"/>
      <c r="C148" s="389"/>
      <c r="D148" s="398"/>
      <c r="E148" s="391"/>
      <c r="F148" s="391"/>
      <c r="G148" s="391"/>
      <c r="H148" s="392"/>
      <c r="I148" s="392"/>
    </row>
    <row r="149" spans="1:9" x14ac:dyDescent="0.25">
      <c r="A149" s="389"/>
      <c r="B149" s="389"/>
      <c r="C149" s="389"/>
      <c r="D149" s="398"/>
      <c r="E149" s="391"/>
      <c r="F149" s="391"/>
      <c r="G149" s="391"/>
      <c r="H149" s="392"/>
      <c r="I149" s="392"/>
    </row>
    <row r="150" spans="1:9" x14ac:dyDescent="0.25">
      <c r="A150" s="389"/>
      <c r="B150" s="389"/>
      <c r="C150" s="389"/>
      <c r="D150" s="398"/>
      <c r="E150" s="391"/>
      <c r="F150" s="391"/>
      <c r="G150" s="391"/>
      <c r="H150" s="392"/>
      <c r="I150" s="392"/>
    </row>
    <row r="151" spans="1:9" x14ac:dyDescent="0.25">
      <c r="A151" s="389"/>
      <c r="B151" s="389"/>
      <c r="C151" s="389"/>
      <c r="D151" s="398"/>
      <c r="E151" s="391"/>
      <c r="F151" s="391"/>
      <c r="G151" s="391"/>
      <c r="H151" s="392"/>
      <c r="I151" s="392"/>
    </row>
    <row r="152" spans="1:9" x14ac:dyDescent="0.25">
      <c r="A152" s="389"/>
      <c r="B152" s="389"/>
      <c r="C152" s="389"/>
      <c r="D152" s="398"/>
      <c r="E152" s="391"/>
      <c r="F152" s="391"/>
      <c r="G152" s="391"/>
      <c r="H152" s="392"/>
      <c r="I152" s="392"/>
    </row>
    <row r="153" spans="1:9" x14ac:dyDescent="0.25">
      <c r="A153" s="389"/>
      <c r="B153" s="389"/>
      <c r="C153" s="389"/>
      <c r="D153" s="398"/>
      <c r="E153" s="391"/>
      <c r="F153" s="391"/>
      <c r="G153" s="391"/>
      <c r="H153" s="392"/>
      <c r="I153" s="392"/>
    </row>
    <row r="154" spans="1:9" x14ac:dyDescent="0.25">
      <c r="A154" s="389"/>
      <c r="B154" s="389"/>
      <c r="C154" s="389"/>
      <c r="D154" s="398"/>
      <c r="E154" s="391"/>
      <c r="F154" s="391"/>
      <c r="G154" s="391"/>
      <c r="H154" s="392"/>
      <c r="I154" s="392"/>
    </row>
    <row r="155" spans="1:9" x14ac:dyDescent="0.25">
      <c r="A155" s="389"/>
      <c r="B155" s="389"/>
      <c r="C155" s="389"/>
      <c r="D155" s="398"/>
      <c r="E155" s="391"/>
      <c r="F155" s="391"/>
      <c r="G155" s="391"/>
      <c r="H155" s="392"/>
      <c r="I155" s="392"/>
    </row>
    <row r="156" spans="1:9" x14ac:dyDescent="0.25">
      <c r="A156" s="395"/>
      <c r="B156" s="395"/>
    </row>
    <row r="160" spans="1:9" x14ac:dyDescent="0.25">
      <c r="A160" s="802" t="s">
        <v>23</v>
      </c>
      <c r="B160" s="802"/>
      <c r="C160" s="803">
        <f>Presentación!C$3</f>
        <v>1990</v>
      </c>
      <c r="D160" s="803"/>
      <c r="E160" s="803"/>
      <c r="F160" s="803"/>
      <c r="G160" s="803"/>
      <c r="H160" s="803"/>
      <c r="I160" s="803"/>
    </row>
    <row r="161" spans="1:13" ht="13.5" customHeight="1" x14ac:dyDescent="0.25">
      <c r="A161" s="757" t="s">
        <v>24</v>
      </c>
      <c r="B161" s="757"/>
      <c r="C161" s="804" t="s">
        <v>376</v>
      </c>
      <c r="D161" s="804"/>
      <c r="E161" s="804"/>
      <c r="F161" s="804"/>
      <c r="G161" s="804"/>
      <c r="H161" s="804"/>
      <c r="I161" s="804"/>
      <c r="L161" s="21">
        <v>1</v>
      </c>
      <c r="M161" s="21">
        <v>1</v>
      </c>
    </row>
    <row r="162" spans="1:13" ht="13.5" customHeight="1" x14ac:dyDescent="0.25">
      <c r="A162" s="805" t="s">
        <v>5</v>
      </c>
      <c r="B162" s="805"/>
      <c r="C162" s="806" t="s">
        <v>26</v>
      </c>
      <c r="D162" s="806"/>
      <c r="E162" s="806"/>
      <c r="F162" s="806"/>
      <c r="G162" s="806"/>
      <c r="H162" s="806"/>
      <c r="I162" s="806"/>
      <c r="L162" s="21"/>
      <c r="M162" s="21">
        <v>2</v>
      </c>
    </row>
    <row r="163" spans="1:13" ht="13.5" customHeight="1" x14ac:dyDescent="0.25">
      <c r="A163" s="805" t="s">
        <v>27</v>
      </c>
      <c r="B163" s="805"/>
      <c r="C163" s="806" t="s">
        <v>236</v>
      </c>
      <c r="D163" s="806"/>
      <c r="E163" s="806"/>
      <c r="F163" s="806"/>
      <c r="G163" s="806"/>
      <c r="H163" s="806"/>
      <c r="I163" s="806"/>
      <c r="L163" s="21"/>
      <c r="M163" s="21">
        <v>3</v>
      </c>
    </row>
    <row r="164" spans="1:13" ht="13.5" customHeight="1" x14ac:dyDescent="0.25">
      <c r="A164" s="805" t="s">
        <v>29</v>
      </c>
      <c r="B164" s="805"/>
      <c r="C164" s="806" t="s">
        <v>191</v>
      </c>
      <c r="D164" s="806"/>
      <c r="E164" s="806"/>
      <c r="F164" s="806"/>
      <c r="G164" s="806"/>
      <c r="H164" s="806"/>
      <c r="I164" s="806"/>
      <c r="L164" s="21"/>
      <c r="M164" s="21">
        <v>4</v>
      </c>
    </row>
    <row r="165" spans="1:13" ht="11.25" customHeight="1" x14ac:dyDescent="0.25">
      <c r="A165" s="807" t="s">
        <v>33</v>
      </c>
      <c r="B165" s="807"/>
      <c r="C165" s="278" t="s">
        <v>34</v>
      </c>
      <c r="D165" s="766" t="s">
        <v>237</v>
      </c>
      <c r="E165" s="766"/>
      <c r="F165" s="766"/>
      <c r="G165" s="766"/>
      <c r="H165" s="766"/>
      <c r="I165" s="766"/>
      <c r="L165" s="21"/>
      <c r="M165" s="21">
        <v>5</v>
      </c>
    </row>
    <row r="166" spans="1:13" ht="45.75" customHeight="1" x14ac:dyDescent="0.25">
      <c r="A166" s="761" t="s">
        <v>37</v>
      </c>
      <c r="B166" s="761"/>
      <c r="C166" s="808" t="s">
        <v>38</v>
      </c>
      <c r="D166" s="265" t="s">
        <v>238</v>
      </c>
      <c r="E166" s="265" t="s">
        <v>239</v>
      </c>
      <c r="F166" s="265" t="s">
        <v>240</v>
      </c>
      <c r="G166" s="265" t="s">
        <v>241</v>
      </c>
      <c r="H166" s="265" t="s">
        <v>242</v>
      </c>
      <c r="I166" s="265" t="s">
        <v>242</v>
      </c>
    </row>
    <row r="167" spans="1:13" ht="13.5" customHeight="1" x14ac:dyDescent="0.25">
      <c r="A167" s="808" t="s">
        <v>197</v>
      </c>
      <c r="B167" s="808" t="s">
        <v>47</v>
      </c>
      <c r="C167" s="808"/>
      <c r="D167" s="265" t="s">
        <v>48</v>
      </c>
      <c r="E167" s="265" t="s">
        <v>243</v>
      </c>
      <c r="F167" s="265" t="s">
        <v>243</v>
      </c>
      <c r="G167" s="265" t="s">
        <v>244</v>
      </c>
      <c r="H167" s="265" t="s">
        <v>52</v>
      </c>
      <c r="I167" s="761" t="s">
        <v>245</v>
      </c>
    </row>
    <row r="168" spans="1:13" ht="34.5" x14ac:dyDescent="0.25">
      <c r="A168" s="808"/>
      <c r="B168" s="808"/>
      <c r="C168" s="808"/>
      <c r="D168" s="265" t="s">
        <v>54</v>
      </c>
      <c r="E168" s="265" t="s">
        <v>246</v>
      </c>
      <c r="F168" s="265" t="s">
        <v>247</v>
      </c>
      <c r="G168" s="265" t="s">
        <v>248</v>
      </c>
      <c r="H168" s="380" t="s">
        <v>249</v>
      </c>
      <c r="I168" s="761"/>
    </row>
    <row r="169" spans="1:13" ht="13.5" x14ac:dyDescent="0.25">
      <c r="A169" s="808"/>
      <c r="B169" s="808"/>
      <c r="C169" s="808"/>
      <c r="D169" s="381" t="s">
        <v>61</v>
      </c>
      <c r="E169" s="381" t="s">
        <v>250</v>
      </c>
      <c r="F169" s="381" t="s">
        <v>251</v>
      </c>
      <c r="G169" s="381" t="s">
        <v>252</v>
      </c>
      <c r="H169" s="381" t="s">
        <v>253</v>
      </c>
      <c r="I169" s="381" t="s">
        <v>253</v>
      </c>
    </row>
    <row r="170" spans="1:13" ht="12" customHeight="1" x14ac:dyDescent="0.25">
      <c r="A170" s="809" t="s">
        <v>391</v>
      </c>
      <c r="B170" s="809" t="s">
        <v>68</v>
      </c>
      <c r="C170" s="382" t="s">
        <v>214</v>
      </c>
      <c r="D170" s="142"/>
      <c r="E170" s="191"/>
      <c r="F170" s="148">
        <v>0</v>
      </c>
      <c r="G170" s="221">
        <v>20</v>
      </c>
      <c r="H170" s="148">
        <f>D170*(E170-F170)/G170</f>
        <v>0</v>
      </c>
      <c r="I170" s="148"/>
      <c r="L170" s="21">
        <v>6</v>
      </c>
      <c r="M170" s="21">
        <f>$L161*100+L170+$M$2*10000</f>
        <v>10106</v>
      </c>
    </row>
    <row r="171" spans="1:13" x14ac:dyDescent="0.25">
      <c r="A171" s="809"/>
      <c r="B171" s="809"/>
      <c r="C171" s="382" t="s">
        <v>215</v>
      </c>
      <c r="D171" s="191"/>
      <c r="E171" s="191"/>
      <c r="F171" s="148">
        <v>0</v>
      </c>
      <c r="G171" s="221">
        <v>20</v>
      </c>
      <c r="H171" s="148">
        <f>D171*(E171-F171)/G171</f>
        <v>0</v>
      </c>
      <c r="I171" s="148"/>
      <c r="L171" s="21">
        <v>7</v>
      </c>
      <c r="M171" s="21">
        <f>$L161*100+L171+$M$2*10000</f>
        <v>10107</v>
      </c>
    </row>
    <row r="172" spans="1:13" ht="12.75" customHeight="1" x14ac:dyDescent="0.25">
      <c r="A172" s="810" t="s">
        <v>292</v>
      </c>
      <c r="B172" s="810"/>
      <c r="C172" s="810"/>
      <c r="D172" s="401">
        <f>SUM(D170:D171)</f>
        <v>0</v>
      </c>
      <c r="E172" s="194"/>
      <c r="F172" s="194"/>
      <c r="G172" s="244"/>
      <c r="H172" s="385">
        <f>SUM(H170:H171)</f>
        <v>0</v>
      </c>
      <c r="I172" s="385">
        <f>SUM(I170:I171)</f>
        <v>0</v>
      </c>
      <c r="L172" s="21"/>
      <c r="M172" s="21"/>
    </row>
    <row r="173" spans="1:13" ht="11.25" customHeight="1" x14ac:dyDescent="0.25">
      <c r="A173" s="761" t="s">
        <v>313</v>
      </c>
      <c r="B173" s="761" t="s">
        <v>68</v>
      </c>
      <c r="C173" s="382" t="s">
        <v>214</v>
      </c>
      <c r="D173" s="142"/>
      <c r="E173" s="191"/>
      <c r="F173" s="148">
        <v>0</v>
      </c>
      <c r="G173" s="221">
        <v>20</v>
      </c>
      <c r="H173" s="148">
        <f>(D173*(E173-F173))/G173</f>
        <v>0</v>
      </c>
      <c r="I173" s="148"/>
      <c r="L173" s="21">
        <v>6</v>
      </c>
      <c r="M173" s="21">
        <f>$L161*100+L173+$M$3*10000</f>
        <v>20106</v>
      </c>
    </row>
    <row r="174" spans="1:13" x14ac:dyDescent="0.25">
      <c r="A174" s="761"/>
      <c r="B174" s="761"/>
      <c r="C174" s="382" t="s">
        <v>215</v>
      </c>
      <c r="D174" s="191"/>
      <c r="E174" s="191"/>
      <c r="F174" s="148">
        <v>0</v>
      </c>
      <c r="G174" s="221">
        <v>20</v>
      </c>
      <c r="H174" s="148">
        <f>(D174*(E174-F174))/G174</f>
        <v>0</v>
      </c>
      <c r="I174" s="148"/>
      <c r="L174" s="21">
        <v>7</v>
      </c>
      <c r="M174" s="21">
        <f>$L161*100+L174+$M$3*10000</f>
        <v>20107</v>
      </c>
    </row>
    <row r="175" spans="1:13" x14ac:dyDescent="0.25">
      <c r="A175" s="810" t="s">
        <v>292</v>
      </c>
      <c r="B175" s="810"/>
      <c r="C175" s="810"/>
      <c r="D175" s="401">
        <f>SUM(D173:D174)</f>
        <v>0</v>
      </c>
      <c r="E175" s="194"/>
      <c r="F175" s="194"/>
      <c r="G175" s="244"/>
      <c r="H175" s="385">
        <f>SUM(H173:H174)</f>
        <v>0</v>
      </c>
      <c r="I175" s="385">
        <f>SUM(I173:I174)</f>
        <v>0</v>
      </c>
      <c r="L175" s="21"/>
      <c r="M175" s="21"/>
    </row>
    <row r="176" spans="1:13" ht="11.25" customHeight="1" x14ac:dyDescent="0.25">
      <c r="A176" s="761" t="s">
        <v>314</v>
      </c>
      <c r="B176" s="761" t="s">
        <v>68</v>
      </c>
      <c r="C176" s="382" t="s">
        <v>214</v>
      </c>
      <c r="D176" s="142"/>
      <c r="E176" s="191"/>
      <c r="F176" s="148">
        <v>0</v>
      </c>
      <c r="G176" s="221">
        <v>20</v>
      </c>
      <c r="H176" s="148">
        <f>D176*(E176-F176)/G176</f>
        <v>0</v>
      </c>
      <c r="I176" s="148"/>
      <c r="L176" s="21">
        <v>6</v>
      </c>
      <c r="M176" s="21">
        <f>$L161*100+L176+$M$4*10000</f>
        <v>30106</v>
      </c>
    </row>
    <row r="177" spans="1:13" x14ac:dyDescent="0.25">
      <c r="A177" s="761"/>
      <c r="B177" s="761"/>
      <c r="C177" s="382" t="s">
        <v>215</v>
      </c>
      <c r="D177" s="191"/>
      <c r="E177" s="191"/>
      <c r="F177" s="148">
        <v>0</v>
      </c>
      <c r="G177" s="221">
        <v>20</v>
      </c>
      <c r="H177" s="148">
        <f>D177*(E177-F177)/G177</f>
        <v>0</v>
      </c>
      <c r="I177" s="148"/>
      <c r="L177" s="21">
        <v>7</v>
      </c>
      <c r="M177" s="21">
        <f>$L161*100+L177+$M$4*10000</f>
        <v>30107</v>
      </c>
    </row>
    <row r="178" spans="1:13" x14ac:dyDescent="0.25">
      <c r="A178" s="810" t="s">
        <v>292</v>
      </c>
      <c r="B178" s="810"/>
      <c r="C178" s="810"/>
      <c r="D178" s="402">
        <f>SUM(D176:D177)</f>
        <v>0</v>
      </c>
      <c r="E178" s="194"/>
      <c r="F178" s="194"/>
      <c r="G178" s="244"/>
      <c r="H178" s="385">
        <f>SUM(H176:H177)</f>
        <v>0</v>
      </c>
      <c r="I178" s="385">
        <f>SUM(I176:I177)</f>
        <v>0</v>
      </c>
      <c r="L178" s="21"/>
      <c r="M178" s="21"/>
    </row>
    <row r="179" spans="1:13" ht="11.25" customHeight="1" x14ac:dyDescent="0.25">
      <c r="A179" s="761" t="s">
        <v>315</v>
      </c>
      <c r="B179" s="761" t="s">
        <v>68</v>
      </c>
      <c r="C179" s="382" t="s">
        <v>214</v>
      </c>
      <c r="D179" s="142"/>
      <c r="E179" s="191"/>
      <c r="F179" s="148">
        <v>0</v>
      </c>
      <c r="G179" s="221">
        <v>20</v>
      </c>
      <c r="H179" s="148">
        <f>D179*(E179-F179)/G179</f>
        <v>0</v>
      </c>
      <c r="I179" s="148"/>
      <c r="L179" s="21">
        <v>6</v>
      </c>
      <c r="M179" s="21">
        <f>$L161*100+L179+$M$5*10000</f>
        <v>40106</v>
      </c>
    </row>
    <row r="180" spans="1:13" x14ac:dyDescent="0.25">
      <c r="A180" s="761"/>
      <c r="B180" s="761"/>
      <c r="C180" s="382" t="s">
        <v>215</v>
      </c>
      <c r="D180" s="191"/>
      <c r="E180" s="191"/>
      <c r="F180" s="148">
        <v>0</v>
      </c>
      <c r="G180" s="221">
        <v>20</v>
      </c>
      <c r="H180" s="148">
        <f>D180*(E180-F180)/G180</f>
        <v>0</v>
      </c>
      <c r="I180" s="148"/>
      <c r="L180" s="21">
        <v>7</v>
      </c>
      <c r="M180" s="21">
        <f>$L161*100+L180+$M$5*10000</f>
        <v>40107</v>
      </c>
    </row>
    <row r="181" spans="1:13" x14ac:dyDescent="0.25">
      <c r="A181" s="810" t="s">
        <v>292</v>
      </c>
      <c r="B181" s="810"/>
      <c r="C181" s="810"/>
      <c r="D181" s="402">
        <f>SUM(D179:D180)</f>
        <v>0</v>
      </c>
      <c r="E181" s="194"/>
      <c r="F181" s="194"/>
      <c r="G181" s="244"/>
      <c r="H181" s="385">
        <f>SUM(H179:H180)</f>
        <v>0</v>
      </c>
      <c r="I181" s="385">
        <f>SUM(I179:I180)</f>
        <v>0</v>
      </c>
      <c r="L181" s="21"/>
      <c r="M181" s="21"/>
    </row>
    <row r="182" spans="1:13" ht="11.25" customHeight="1" x14ac:dyDescent="0.25">
      <c r="A182" s="811" t="s">
        <v>316</v>
      </c>
      <c r="B182" s="761" t="s">
        <v>68</v>
      </c>
      <c r="C182" s="382" t="s">
        <v>214</v>
      </c>
      <c r="D182" s="142"/>
      <c r="E182" s="191"/>
      <c r="F182" s="148">
        <v>0</v>
      </c>
      <c r="G182" s="221">
        <v>20</v>
      </c>
      <c r="H182" s="148">
        <f>D182*(E182-F182)/G182</f>
        <v>0</v>
      </c>
      <c r="I182" s="148"/>
      <c r="L182" s="21">
        <v>6</v>
      </c>
      <c r="M182" s="21">
        <f>$L161*100+L182+$M$6*10000</f>
        <v>50106</v>
      </c>
    </row>
    <row r="183" spans="1:13" x14ac:dyDescent="0.25">
      <c r="A183" s="811"/>
      <c r="B183" s="761"/>
      <c r="C183" s="382" t="s">
        <v>215</v>
      </c>
      <c r="D183" s="191"/>
      <c r="E183" s="191"/>
      <c r="F183" s="148">
        <v>0</v>
      </c>
      <c r="G183" s="221">
        <v>20</v>
      </c>
      <c r="H183" s="148">
        <f>D183*(E183-F183)/G183</f>
        <v>0</v>
      </c>
      <c r="I183" s="148"/>
      <c r="L183" s="21">
        <v>7</v>
      </c>
      <c r="M183" s="21">
        <f>$L161*100+L183+$M$6*10000</f>
        <v>50107</v>
      </c>
    </row>
    <row r="184" spans="1:13" x14ac:dyDescent="0.25">
      <c r="A184" s="810" t="s">
        <v>292</v>
      </c>
      <c r="B184" s="810"/>
      <c r="C184" s="810"/>
      <c r="D184" s="403">
        <f>SUM(D182:D183)</f>
        <v>0</v>
      </c>
      <c r="E184" s="194"/>
      <c r="F184" s="194"/>
      <c r="G184" s="244"/>
      <c r="H184" s="385">
        <f>SUM(H182:H183)</f>
        <v>0</v>
      </c>
      <c r="I184" s="385">
        <f>SUM(I182:I183)</f>
        <v>0</v>
      </c>
    </row>
    <row r="185" spans="1:13" x14ac:dyDescent="0.25">
      <c r="A185" s="812" t="s">
        <v>91</v>
      </c>
      <c r="B185" s="812"/>
      <c r="C185" s="812"/>
      <c r="D185" s="399">
        <f>SUM(D184,D181,D178,D175,D172)</f>
        <v>0</v>
      </c>
      <c r="E185" s="387"/>
      <c r="F185" s="387"/>
      <c r="G185" s="387"/>
      <c r="H185" s="388">
        <f>SUM(H184,H181,H178,H175,H172)</f>
        <v>0</v>
      </c>
      <c r="I185" s="388">
        <f>SUM(I184,I181,I178,I175,I172)</f>
        <v>0</v>
      </c>
    </row>
    <row r="186" spans="1:13" x14ac:dyDescent="0.25">
      <c r="D186" s="404"/>
      <c r="E186" s="404"/>
      <c r="F186" s="404"/>
      <c r="G186" s="405"/>
      <c r="H186" s="406"/>
      <c r="I186" s="406"/>
    </row>
    <row r="187" spans="1:13" x14ac:dyDescent="0.25">
      <c r="D187" s="404"/>
      <c r="E187" s="404"/>
      <c r="F187" s="404"/>
      <c r="G187" s="405"/>
      <c r="H187" s="406"/>
      <c r="I187" s="406"/>
    </row>
    <row r="188" spans="1:13" x14ac:dyDescent="0.25">
      <c r="D188" s="404"/>
      <c r="E188" s="404"/>
      <c r="F188" s="404"/>
      <c r="G188" s="405"/>
      <c r="H188" s="406"/>
      <c r="I188" s="406"/>
    </row>
    <row r="189" spans="1:13" x14ac:dyDescent="0.25">
      <c r="A189" s="407"/>
      <c r="B189" s="407"/>
      <c r="C189" s="405"/>
      <c r="D189" s="408"/>
      <c r="E189" s="404"/>
      <c r="F189" s="404"/>
      <c r="G189" s="405"/>
      <c r="H189" s="404"/>
      <c r="I189" s="404"/>
    </row>
    <row r="190" spans="1:13" x14ac:dyDescent="0.25">
      <c r="A190" s="407"/>
      <c r="B190" s="407"/>
      <c r="C190" s="405"/>
      <c r="D190" s="404"/>
      <c r="E190" s="404"/>
      <c r="F190" s="404"/>
      <c r="G190" s="405"/>
      <c r="H190" s="404"/>
      <c r="I190" s="404"/>
    </row>
    <row r="191" spans="1:13" x14ac:dyDescent="0.25">
      <c r="D191" s="404"/>
      <c r="E191" s="404"/>
      <c r="F191" s="404"/>
      <c r="G191" s="405"/>
      <c r="H191" s="406"/>
      <c r="I191" s="406"/>
    </row>
    <row r="192" spans="1:13" x14ac:dyDescent="0.25">
      <c r="A192" s="407"/>
      <c r="B192" s="407"/>
      <c r="C192" s="405"/>
      <c r="D192" s="408"/>
      <c r="E192" s="404"/>
      <c r="F192" s="404"/>
      <c r="G192" s="405"/>
      <c r="H192" s="404"/>
      <c r="I192" s="404"/>
    </row>
    <row r="193" spans="1:13" x14ac:dyDescent="0.25">
      <c r="A193" s="407"/>
      <c r="B193" s="407"/>
      <c r="C193" s="405"/>
      <c r="D193" s="404"/>
      <c r="E193" s="404"/>
      <c r="F193" s="404"/>
      <c r="G193" s="405"/>
      <c r="H193" s="404"/>
      <c r="I193" s="404"/>
    </row>
    <row r="194" spans="1:13" x14ac:dyDescent="0.25">
      <c r="D194" s="405"/>
      <c r="E194" s="405"/>
      <c r="F194" s="405"/>
      <c r="G194" s="405"/>
      <c r="H194" s="406"/>
      <c r="I194" s="406"/>
    </row>
    <row r="195" spans="1:13" x14ac:dyDescent="0.25">
      <c r="A195" s="409"/>
      <c r="B195" s="409"/>
      <c r="C195" s="409"/>
      <c r="D195" s="410"/>
      <c r="E195" s="410"/>
      <c r="F195" s="410"/>
      <c r="G195" s="410"/>
      <c r="H195" s="406"/>
      <c r="I195" s="406"/>
    </row>
    <row r="196" spans="1:13" ht="12.75" customHeight="1" x14ac:dyDescent="0.25">
      <c r="A196" s="393"/>
      <c r="B196" s="393"/>
      <c r="C196" s="393"/>
      <c r="D196" s="393"/>
      <c r="E196" s="393"/>
      <c r="F196" s="393"/>
      <c r="G196" s="393"/>
      <c r="H196" s="393"/>
      <c r="I196" s="393"/>
    </row>
    <row r="197" spans="1:13" x14ac:dyDescent="0.25">
      <c r="A197" s="393"/>
      <c r="B197" s="393"/>
      <c r="C197" s="393"/>
      <c r="D197" s="393"/>
      <c r="E197" s="393"/>
      <c r="F197" s="393"/>
      <c r="G197" s="393"/>
      <c r="H197" s="393"/>
      <c r="I197" s="393"/>
    </row>
    <row r="198" spans="1:13" x14ac:dyDescent="0.25">
      <c r="A198" s="395"/>
      <c r="B198" s="395"/>
    </row>
    <row r="200" spans="1:13" x14ac:dyDescent="0.25">
      <c r="A200" s="802" t="s">
        <v>23</v>
      </c>
      <c r="B200" s="802"/>
      <c r="C200" s="803">
        <f>Presentación!C$3</f>
        <v>1990</v>
      </c>
      <c r="D200" s="803"/>
      <c r="E200" s="803"/>
      <c r="F200" s="803"/>
      <c r="G200" s="803"/>
      <c r="H200" s="803"/>
      <c r="I200" s="803"/>
    </row>
    <row r="201" spans="1:13" ht="13.5" customHeight="1" x14ac:dyDescent="0.25">
      <c r="A201" s="757" t="s">
        <v>24</v>
      </c>
      <c r="B201" s="757"/>
      <c r="C201" s="804" t="s">
        <v>377</v>
      </c>
      <c r="D201" s="804"/>
      <c r="E201" s="804"/>
      <c r="F201" s="804"/>
      <c r="G201" s="804"/>
      <c r="H201" s="804"/>
      <c r="I201" s="804"/>
      <c r="L201" s="21">
        <v>2</v>
      </c>
      <c r="M201" s="21">
        <v>1</v>
      </c>
    </row>
    <row r="202" spans="1:13" ht="13.5" customHeight="1" x14ac:dyDescent="0.25">
      <c r="A202" s="805" t="s">
        <v>5</v>
      </c>
      <c r="B202" s="805"/>
      <c r="C202" s="806" t="s">
        <v>26</v>
      </c>
      <c r="D202" s="806"/>
      <c r="E202" s="806"/>
      <c r="F202" s="806"/>
      <c r="G202" s="806"/>
      <c r="H202" s="806"/>
      <c r="I202" s="806"/>
      <c r="L202" s="21"/>
      <c r="M202" s="21">
        <v>2</v>
      </c>
    </row>
    <row r="203" spans="1:13" ht="13.5" customHeight="1" x14ac:dyDescent="0.25">
      <c r="A203" s="805" t="s">
        <v>27</v>
      </c>
      <c r="B203" s="805"/>
      <c r="C203" s="806" t="s">
        <v>236</v>
      </c>
      <c r="D203" s="806"/>
      <c r="E203" s="806"/>
      <c r="F203" s="806"/>
      <c r="G203" s="806"/>
      <c r="H203" s="806"/>
      <c r="I203" s="806"/>
      <c r="L203" s="21"/>
      <c r="M203" s="21">
        <v>3</v>
      </c>
    </row>
    <row r="204" spans="1:13" ht="13.5" customHeight="1" x14ac:dyDescent="0.25">
      <c r="A204" s="805" t="s">
        <v>29</v>
      </c>
      <c r="B204" s="805"/>
      <c r="C204" s="806" t="s">
        <v>191</v>
      </c>
      <c r="D204" s="806"/>
      <c r="E204" s="806"/>
      <c r="F204" s="806"/>
      <c r="G204" s="806"/>
      <c r="H204" s="806"/>
      <c r="I204" s="806"/>
      <c r="L204" s="21"/>
      <c r="M204" s="21">
        <v>4</v>
      </c>
    </row>
    <row r="205" spans="1:13" ht="11.25" customHeight="1" x14ac:dyDescent="0.25">
      <c r="A205" s="807" t="s">
        <v>33</v>
      </c>
      <c r="B205" s="807"/>
      <c r="C205" s="278" t="s">
        <v>34</v>
      </c>
      <c r="D205" s="766" t="s">
        <v>237</v>
      </c>
      <c r="E205" s="766"/>
      <c r="F205" s="766"/>
      <c r="G205" s="766"/>
      <c r="H205" s="766"/>
      <c r="I205" s="766"/>
      <c r="L205" s="21"/>
      <c r="M205" s="21">
        <v>5</v>
      </c>
    </row>
    <row r="206" spans="1:13" ht="45.75" customHeight="1" x14ac:dyDescent="0.25">
      <c r="A206" s="761" t="s">
        <v>37</v>
      </c>
      <c r="B206" s="761"/>
      <c r="C206" s="808" t="s">
        <v>38</v>
      </c>
      <c r="D206" s="265" t="s">
        <v>238</v>
      </c>
      <c r="E206" s="265" t="s">
        <v>239</v>
      </c>
      <c r="F206" s="265" t="s">
        <v>240</v>
      </c>
      <c r="G206" s="265" t="s">
        <v>241</v>
      </c>
      <c r="H206" s="265" t="s">
        <v>242</v>
      </c>
      <c r="I206" s="265" t="s">
        <v>242</v>
      </c>
    </row>
    <row r="207" spans="1:13" ht="13.5" customHeight="1" x14ac:dyDescent="0.25">
      <c r="A207" s="808" t="s">
        <v>197</v>
      </c>
      <c r="B207" s="808" t="s">
        <v>47</v>
      </c>
      <c r="C207" s="808"/>
      <c r="D207" s="265" t="s">
        <v>48</v>
      </c>
      <c r="E207" s="265" t="s">
        <v>243</v>
      </c>
      <c r="F207" s="265" t="s">
        <v>243</v>
      </c>
      <c r="G207" s="265" t="s">
        <v>244</v>
      </c>
      <c r="H207" s="265" t="s">
        <v>52</v>
      </c>
      <c r="I207" s="761" t="s">
        <v>245</v>
      </c>
    </row>
    <row r="208" spans="1:13" ht="34.5" x14ac:dyDescent="0.25">
      <c r="A208" s="808"/>
      <c r="B208" s="808"/>
      <c r="C208" s="808"/>
      <c r="D208" s="265" t="s">
        <v>54</v>
      </c>
      <c r="E208" s="265" t="s">
        <v>246</v>
      </c>
      <c r="F208" s="265" t="s">
        <v>247</v>
      </c>
      <c r="G208" s="265" t="s">
        <v>248</v>
      </c>
      <c r="H208" s="380" t="s">
        <v>249</v>
      </c>
      <c r="I208" s="761"/>
    </row>
    <row r="209" spans="1:13" ht="13.5" x14ac:dyDescent="0.25">
      <c r="A209" s="808"/>
      <c r="B209" s="808"/>
      <c r="C209" s="808"/>
      <c r="D209" s="381" t="s">
        <v>61</v>
      </c>
      <c r="E209" s="381" t="s">
        <v>250</v>
      </c>
      <c r="F209" s="381" t="s">
        <v>251</v>
      </c>
      <c r="G209" s="381" t="s">
        <v>252</v>
      </c>
      <c r="H209" s="381" t="s">
        <v>253</v>
      </c>
      <c r="I209" s="381" t="s">
        <v>253</v>
      </c>
    </row>
    <row r="210" spans="1:13" ht="12" customHeight="1" x14ac:dyDescent="0.25">
      <c r="A210" s="809" t="s">
        <v>391</v>
      </c>
      <c r="B210" s="809" t="s">
        <v>68</v>
      </c>
      <c r="C210" s="382" t="s">
        <v>214</v>
      </c>
      <c r="D210" s="142"/>
      <c r="E210" s="191"/>
      <c r="F210" s="148">
        <v>0</v>
      </c>
      <c r="G210" s="221">
        <v>20</v>
      </c>
      <c r="H210" s="148">
        <f>D210*(E210-F210)/G210</f>
        <v>0</v>
      </c>
      <c r="I210" s="148"/>
      <c r="L210" s="21">
        <v>6</v>
      </c>
      <c r="M210" s="21">
        <f>$L201*100+L210+$M$2*10000</f>
        <v>10206</v>
      </c>
    </row>
    <row r="211" spans="1:13" x14ac:dyDescent="0.25">
      <c r="A211" s="809"/>
      <c r="B211" s="809"/>
      <c r="C211" s="382" t="s">
        <v>215</v>
      </c>
      <c r="D211" s="191"/>
      <c r="E211" s="191"/>
      <c r="F211" s="148">
        <v>0</v>
      </c>
      <c r="G211" s="221">
        <v>20</v>
      </c>
      <c r="H211" s="148">
        <f>D211*(E211-F211)/G211</f>
        <v>0</v>
      </c>
      <c r="I211" s="148"/>
      <c r="L211" s="21">
        <v>7</v>
      </c>
      <c r="M211" s="21">
        <f>$L201*100+L211+$M$2*10000</f>
        <v>10207</v>
      </c>
    </row>
    <row r="212" spans="1:13" x14ac:dyDescent="0.25">
      <c r="A212" s="810" t="s">
        <v>292</v>
      </c>
      <c r="B212" s="810"/>
      <c r="C212" s="810"/>
      <c r="D212" s="401">
        <f>SUM(D210:D211)</f>
        <v>0</v>
      </c>
      <c r="E212" s="194"/>
      <c r="F212" s="194"/>
      <c r="G212" s="244"/>
      <c r="H212" s="385">
        <f>SUM(H210:H211)</f>
        <v>0</v>
      </c>
      <c r="I212" s="385">
        <f>SUM(I210:I211)</f>
        <v>0</v>
      </c>
      <c r="L212" s="21"/>
      <c r="M212" s="21"/>
    </row>
    <row r="213" spans="1:13" ht="11.25" customHeight="1" x14ac:dyDescent="0.25">
      <c r="A213" s="761" t="s">
        <v>313</v>
      </c>
      <c r="B213" s="761" t="s">
        <v>68</v>
      </c>
      <c r="C213" s="382" t="s">
        <v>214</v>
      </c>
      <c r="D213" s="142"/>
      <c r="E213" s="191"/>
      <c r="F213" s="148">
        <v>0</v>
      </c>
      <c r="G213" s="221">
        <v>20</v>
      </c>
      <c r="H213" s="148">
        <f>(D213*(E213-F213))/G213</f>
        <v>0</v>
      </c>
      <c r="I213" s="148"/>
      <c r="L213" s="21">
        <v>6</v>
      </c>
      <c r="M213" s="21">
        <f>$L201*100+L213+$M$3*10000</f>
        <v>20206</v>
      </c>
    </row>
    <row r="214" spans="1:13" x14ac:dyDescent="0.25">
      <c r="A214" s="761"/>
      <c r="B214" s="761"/>
      <c r="C214" s="382" t="s">
        <v>215</v>
      </c>
      <c r="D214" s="191"/>
      <c r="E214" s="191"/>
      <c r="F214" s="148">
        <v>0</v>
      </c>
      <c r="G214" s="221">
        <v>20</v>
      </c>
      <c r="H214" s="148">
        <f>(D214*(E214-F214))/G214</f>
        <v>0</v>
      </c>
      <c r="I214" s="148"/>
      <c r="L214" s="21">
        <v>7</v>
      </c>
      <c r="M214" s="21">
        <f>$L201*100+L214+$M$3*10000</f>
        <v>20207</v>
      </c>
    </row>
    <row r="215" spans="1:13" x14ac:dyDescent="0.25">
      <c r="A215" s="810" t="s">
        <v>292</v>
      </c>
      <c r="B215" s="810"/>
      <c r="C215" s="810"/>
      <c r="D215" s="411">
        <f>SUM(D213:D214)</f>
        <v>0</v>
      </c>
      <c r="E215" s="194"/>
      <c r="F215" s="194"/>
      <c r="G215" s="244"/>
      <c r="H215" s="385">
        <f>SUM(H213:H214)</f>
        <v>0</v>
      </c>
      <c r="I215" s="385">
        <f>SUM(I213:I214)</f>
        <v>0</v>
      </c>
      <c r="L215" s="21"/>
      <c r="M215" s="21"/>
    </row>
    <row r="216" spans="1:13" ht="11.25" customHeight="1" x14ac:dyDescent="0.25">
      <c r="A216" s="761" t="s">
        <v>314</v>
      </c>
      <c r="B216" s="761" t="s">
        <v>68</v>
      </c>
      <c r="C216" s="382" t="s">
        <v>214</v>
      </c>
      <c r="D216" s="142"/>
      <c r="E216" s="191"/>
      <c r="F216" s="148">
        <v>0</v>
      </c>
      <c r="G216" s="221">
        <v>20</v>
      </c>
      <c r="H216" s="148">
        <f>D216*(E216-F216)/G216</f>
        <v>0</v>
      </c>
      <c r="I216" s="148"/>
      <c r="L216" s="21">
        <v>6</v>
      </c>
      <c r="M216" s="21">
        <f>$L201*100+L216+$M$4*10000</f>
        <v>30206</v>
      </c>
    </row>
    <row r="217" spans="1:13" x14ac:dyDescent="0.25">
      <c r="A217" s="761"/>
      <c r="B217" s="761"/>
      <c r="C217" s="382" t="s">
        <v>215</v>
      </c>
      <c r="D217" s="191"/>
      <c r="E217" s="191"/>
      <c r="F217" s="148">
        <v>0</v>
      </c>
      <c r="G217" s="221">
        <v>20</v>
      </c>
      <c r="H217" s="148">
        <f>D217*(E217-F217)/G217</f>
        <v>0</v>
      </c>
      <c r="I217" s="148"/>
      <c r="L217" s="21">
        <v>7</v>
      </c>
      <c r="M217" s="21">
        <f>$L201*100+L217+$M$4*10000</f>
        <v>30207</v>
      </c>
    </row>
    <row r="218" spans="1:13" x14ac:dyDescent="0.25">
      <c r="A218" s="810" t="s">
        <v>292</v>
      </c>
      <c r="B218" s="810"/>
      <c r="C218" s="810"/>
      <c r="D218" s="402">
        <f>SUM(D216:D217)</f>
        <v>0</v>
      </c>
      <c r="E218" s="194"/>
      <c r="F218" s="194"/>
      <c r="G218" s="244"/>
      <c r="H218" s="385">
        <f>SUM(H216:H217)</f>
        <v>0</v>
      </c>
      <c r="I218" s="385">
        <f>SUM(I216:I217)</f>
        <v>0</v>
      </c>
      <c r="L218" s="21"/>
      <c r="M218" s="21"/>
    </row>
    <row r="219" spans="1:13" ht="11.25" customHeight="1" x14ac:dyDescent="0.25">
      <c r="A219" s="761" t="s">
        <v>315</v>
      </c>
      <c r="B219" s="761" t="s">
        <v>68</v>
      </c>
      <c r="C219" s="382" t="s">
        <v>214</v>
      </c>
      <c r="D219" s="142"/>
      <c r="E219" s="191"/>
      <c r="F219" s="148">
        <v>0</v>
      </c>
      <c r="G219" s="221">
        <v>20</v>
      </c>
      <c r="H219" s="148">
        <f>D219*(E219-F219)/G219</f>
        <v>0</v>
      </c>
      <c r="I219" s="148"/>
      <c r="L219" s="21">
        <v>6</v>
      </c>
      <c r="M219" s="21">
        <f>$L201*100+L219+$M$5*10000</f>
        <v>40206</v>
      </c>
    </row>
    <row r="220" spans="1:13" x14ac:dyDescent="0.25">
      <c r="A220" s="761"/>
      <c r="B220" s="761"/>
      <c r="C220" s="382" t="s">
        <v>215</v>
      </c>
      <c r="D220" s="191"/>
      <c r="E220" s="191"/>
      <c r="F220" s="148">
        <v>0</v>
      </c>
      <c r="G220" s="221">
        <v>20</v>
      </c>
      <c r="H220" s="148">
        <f>D220*(E220-F220)/G220</f>
        <v>0</v>
      </c>
      <c r="I220" s="148"/>
      <c r="L220" s="21">
        <v>7</v>
      </c>
      <c r="M220" s="21">
        <f>$L201*100+L220+$M$5*10000</f>
        <v>40207</v>
      </c>
    </row>
    <row r="221" spans="1:13" x14ac:dyDescent="0.25">
      <c r="A221" s="810" t="s">
        <v>292</v>
      </c>
      <c r="B221" s="810"/>
      <c r="C221" s="810"/>
      <c r="D221" s="402">
        <f>SUM(D219:D220)</f>
        <v>0</v>
      </c>
      <c r="E221" s="194"/>
      <c r="F221" s="194"/>
      <c r="G221" s="244"/>
      <c r="H221" s="385">
        <f>SUM(H219:H220)</f>
        <v>0</v>
      </c>
      <c r="I221" s="385">
        <f>SUM(I219:I220)</f>
        <v>0</v>
      </c>
      <c r="L221" s="21"/>
      <c r="M221" s="21"/>
    </row>
    <row r="222" spans="1:13" ht="11.25" customHeight="1" x14ac:dyDescent="0.25">
      <c r="A222" s="811" t="s">
        <v>316</v>
      </c>
      <c r="B222" s="761" t="s">
        <v>68</v>
      </c>
      <c r="C222" s="382" t="s">
        <v>214</v>
      </c>
      <c r="D222" s="142"/>
      <c r="E222" s="191"/>
      <c r="F222" s="148">
        <v>0</v>
      </c>
      <c r="G222" s="221">
        <v>20</v>
      </c>
      <c r="H222" s="148">
        <f>D222*(E222-F222)/G222</f>
        <v>0</v>
      </c>
      <c r="I222" s="148"/>
      <c r="L222" s="21">
        <v>6</v>
      </c>
      <c r="M222" s="21">
        <f>$L201*100+L222+$M$6*10000</f>
        <v>50206</v>
      </c>
    </row>
    <row r="223" spans="1:13" x14ac:dyDescent="0.25">
      <c r="A223" s="811"/>
      <c r="B223" s="761"/>
      <c r="C223" s="382" t="s">
        <v>215</v>
      </c>
      <c r="D223" s="191"/>
      <c r="E223" s="191"/>
      <c r="F223" s="148">
        <v>0</v>
      </c>
      <c r="G223" s="221">
        <v>20</v>
      </c>
      <c r="H223" s="148">
        <f>D223*(E223-F223)/G223</f>
        <v>0</v>
      </c>
      <c r="I223" s="148"/>
      <c r="L223" s="21">
        <v>7</v>
      </c>
      <c r="M223" s="21">
        <f>$L201*100+L223+$M$6*10000</f>
        <v>50207</v>
      </c>
    </row>
    <row r="224" spans="1:13" x14ac:dyDescent="0.25">
      <c r="A224" s="810" t="s">
        <v>292</v>
      </c>
      <c r="B224" s="810"/>
      <c r="C224" s="810"/>
      <c r="D224" s="403">
        <f>SUM(D222:D223)</f>
        <v>0</v>
      </c>
      <c r="E224" s="194"/>
      <c r="F224" s="194"/>
      <c r="G224" s="244"/>
      <c r="H224" s="385">
        <f>SUM(H222:H223)</f>
        <v>0</v>
      </c>
      <c r="I224" s="385">
        <f>SUM(I222:I223)</f>
        <v>0</v>
      </c>
    </row>
    <row r="225" spans="1:9" x14ac:dyDescent="0.25">
      <c r="A225" s="812" t="s">
        <v>91</v>
      </c>
      <c r="B225" s="812"/>
      <c r="C225" s="812"/>
      <c r="D225" s="399">
        <f>SUM(D224,D221,D218,D215,D212)</f>
        <v>0</v>
      </c>
      <c r="E225" s="387"/>
      <c r="F225" s="387"/>
      <c r="G225" s="387"/>
      <c r="H225" s="388">
        <f>SUM(H224,H221,H218,H215,H212)</f>
        <v>0</v>
      </c>
      <c r="I225" s="388">
        <f>SUM(I224,I221,I218,I215,I212)</f>
        <v>0</v>
      </c>
    </row>
    <row r="226" spans="1:9" x14ac:dyDescent="0.25">
      <c r="C226" s="410"/>
      <c r="D226" s="412"/>
      <c r="E226" s="413"/>
      <c r="F226" s="413"/>
      <c r="G226" s="410"/>
      <c r="H226" s="413"/>
      <c r="I226" s="413"/>
    </row>
    <row r="227" spans="1:9" x14ac:dyDescent="0.25">
      <c r="C227" s="410"/>
      <c r="D227" s="413"/>
      <c r="E227" s="413"/>
      <c r="F227" s="413"/>
      <c r="G227" s="410"/>
      <c r="H227" s="413"/>
      <c r="I227" s="413"/>
    </row>
    <row r="228" spans="1:9" x14ac:dyDescent="0.25">
      <c r="D228" s="413"/>
      <c r="E228" s="413"/>
      <c r="F228" s="413"/>
      <c r="G228" s="410"/>
      <c r="H228" s="414"/>
      <c r="I228" s="414"/>
    </row>
    <row r="229" spans="1:9" x14ac:dyDescent="0.25">
      <c r="C229" s="410"/>
      <c r="D229" s="412"/>
      <c r="E229" s="413"/>
      <c r="F229" s="413"/>
      <c r="G229" s="410"/>
      <c r="H229" s="413"/>
      <c r="I229" s="413"/>
    </row>
    <row r="230" spans="1:9" x14ac:dyDescent="0.25">
      <c r="C230" s="410"/>
      <c r="D230" s="413"/>
      <c r="E230" s="413"/>
      <c r="F230" s="413"/>
      <c r="G230" s="410"/>
      <c r="H230" s="413"/>
      <c r="I230" s="413"/>
    </row>
    <row r="231" spans="1:9" x14ac:dyDescent="0.25">
      <c r="D231" s="413"/>
      <c r="E231" s="413"/>
      <c r="F231" s="413"/>
      <c r="G231" s="410"/>
      <c r="H231" s="414"/>
      <c r="I231" s="414"/>
    </row>
    <row r="232" spans="1:9" x14ac:dyDescent="0.25">
      <c r="C232" s="410"/>
      <c r="D232" s="412"/>
      <c r="E232" s="413"/>
      <c r="F232" s="413"/>
      <c r="G232" s="410"/>
      <c r="H232" s="413"/>
      <c r="I232" s="413"/>
    </row>
    <row r="233" spans="1:9" x14ac:dyDescent="0.25">
      <c r="C233" s="410"/>
      <c r="D233" s="413"/>
      <c r="E233" s="413"/>
      <c r="F233" s="413"/>
      <c r="G233" s="410"/>
      <c r="H233" s="413"/>
      <c r="I233" s="413"/>
    </row>
    <row r="234" spans="1:9" x14ac:dyDescent="0.25">
      <c r="D234" s="410"/>
      <c r="E234" s="410"/>
      <c r="F234" s="410"/>
      <c r="G234" s="410"/>
      <c r="H234" s="414"/>
      <c r="I234" s="414"/>
    </row>
    <row r="235" spans="1:9" x14ac:dyDescent="0.25">
      <c r="A235" s="409"/>
      <c r="B235" s="409"/>
      <c r="C235" s="409"/>
      <c r="D235" s="410"/>
      <c r="E235" s="410"/>
      <c r="F235" s="410"/>
      <c r="G235" s="410"/>
      <c r="H235" s="414"/>
      <c r="I235" s="414"/>
    </row>
    <row r="236" spans="1:9" ht="12.75" customHeight="1" x14ac:dyDescent="0.25">
      <c r="A236" s="393"/>
      <c r="B236" s="393"/>
      <c r="C236" s="393"/>
      <c r="D236" s="393"/>
      <c r="E236" s="393"/>
      <c r="F236" s="393"/>
      <c r="G236" s="393"/>
      <c r="H236" s="393"/>
      <c r="I236" s="393"/>
    </row>
    <row r="237" spans="1:9" x14ac:dyDescent="0.25">
      <c r="A237" s="393"/>
      <c r="B237" s="393"/>
      <c r="C237" s="393"/>
      <c r="D237" s="393"/>
      <c r="E237" s="393"/>
      <c r="F237" s="393"/>
      <c r="G237" s="393"/>
      <c r="H237" s="393"/>
      <c r="I237" s="393"/>
    </row>
    <row r="238" spans="1:9" x14ac:dyDescent="0.25">
      <c r="A238" s="395"/>
      <c r="B238" s="395"/>
    </row>
    <row r="240" spans="1:9" x14ac:dyDescent="0.25">
      <c r="A240" s="802" t="s">
        <v>23</v>
      </c>
      <c r="B240" s="802"/>
      <c r="C240" s="803">
        <f>Presentación!C$3</f>
        <v>1990</v>
      </c>
      <c r="D240" s="803"/>
      <c r="E240" s="803"/>
      <c r="F240" s="803"/>
      <c r="G240" s="803"/>
      <c r="H240" s="803"/>
      <c r="I240" s="803"/>
    </row>
    <row r="241" spans="1:13" ht="13.5" customHeight="1" x14ac:dyDescent="0.25">
      <c r="A241" s="757" t="s">
        <v>24</v>
      </c>
      <c r="B241" s="757"/>
      <c r="C241" s="804" t="s">
        <v>378</v>
      </c>
      <c r="D241" s="804"/>
      <c r="E241" s="804"/>
      <c r="F241" s="804"/>
      <c r="G241" s="804"/>
      <c r="H241" s="804"/>
      <c r="I241" s="804"/>
      <c r="L241" s="21">
        <v>3</v>
      </c>
      <c r="M241" s="21">
        <v>1</v>
      </c>
    </row>
    <row r="242" spans="1:13" ht="13.5" customHeight="1" x14ac:dyDescent="0.25">
      <c r="A242" s="805" t="s">
        <v>5</v>
      </c>
      <c r="B242" s="805"/>
      <c r="C242" s="806" t="s">
        <v>26</v>
      </c>
      <c r="D242" s="806"/>
      <c r="E242" s="806"/>
      <c r="F242" s="806"/>
      <c r="G242" s="806"/>
      <c r="H242" s="806"/>
      <c r="I242" s="806"/>
      <c r="L242" s="21"/>
      <c r="M242" s="21">
        <v>2</v>
      </c>
    </row>
    <row r="243" spans="1:13" ht="13.5" customHeight="1" x14ac:dyDescent="0.25">
      <c r="A243" s="805" t="s">
        <v>27</v>
      </c>
      <c r="B243" s="805"/>
      <c r="C243" s="806" t="s">
        <v>236</v>
      </c>
      <c r="D243" s="806"/>
      <c r="E243" s="806"/>
      <c r="F243" s="806"/>
      <c r="G243" s="806"/>
      <c r="H243" s="806"/>
      <c r="I243" s="806"/>
      <c r="L243" s="21"/>
      <c r="M243" s="21">
        <v>3</v>
      </c>
    </row>
    <row r="244" spans="1:13" ht="13.5" customHeight="1" x14ac:dyDescent="0.25">
      <c r="A244" s="805" t="s">
        <v>29</v>
      </c>
      <c r="B244" s="805"/>
      <c r="C244" s="806" t="s">
        <v>191</v>
      </c>
      <c r="D244" s="806"/>
      <c r="E244" s="806"/>
      <c r="F244" s="806"/>
      <c r="G244" s="806"/>
      <c r="H244" s="806"/>
      <c r="I244" s="806"/>
      <c r="L244" s="21"/>
      <c r="M244" s="21">
        <v>4</v>
      </c>
    </row>
    <row r="245" spans="1:13" ht="11.25" customHeight="1" x14ac:dyDescent="0.25">
      <c r="A245" s="807" t="s">
        <v>33</v>
      </c>
      <c r="B245" s="807"/>
      <c r="C245" s="278" t="s">
        <v>34</v>
      </c>
      <c r="D245" s="766" t="s">
        <v>237</v>
      </c>
      <c r="E245" s="766"/>
      <c r="F245" s="766"/>
      <c r="G245" s="766"/>
      <c r="H245" s="766"/>
      <c r="I245" s="766"/>
      <c r="L245" s="21"/>
      <c r="M245" s="21">
        <v>5</v>
      </c>
    </row>
    <row r="246" spans="1:13" ht="45.75" customHeight="1" x14ac:dyDescent="0.25">
      <c r="A246" s="761" t="s">
        <v>37</v>
      </c>
      <c r="B246" s="761"/>
      <c r="C246" s="808" t="s">
        <v>38</v>
      </c>
      <c r="D246" s="265" t="s">
        <v>238</v>
      </c>
      <c r="E246" s="265" t="s">
        <v>239</v>
      </c>
      <c r="F246" s="265" t="s">
        <v>240</v>
      </c>
      <c r="G246" s="265" t="s">
        <v>241</v>
      </c>
      <c r="H246" s="265" t="s">
        <v>242</v>
      </c>
      <c r="I246" s="265" t="s">
        <v>242</v>
      </c>
    </row>
    <row r="247" spans="1:13" ht="13.5" customHeight="1" x14ac:dyDescent="0.25">
      <c r="A247" s="808" t="s">
        <v>197</v>
      </c>
      <c r="B247" s="808" t="s">
        <v>47</v>
      </c>
      <c r="C247" s="808"/>
      <c r="D247" s="265" t="s">
        <v>48</v>
      </c>
      <c r="E247" s="265" t="s">
        <v>243</v>
      </c>
      <c r="F247" s="265" t="s">
        <v>243</v>
      </c>
      <c r="G247" s="265" t="s">
        <v>244</v>
      </c>
      <c r="H247" s="265" t="s">
        <v>52</v>
      </c>
      <c r="I247" s="761" t="s">
        <v>245</v>
      </c>
    </row>
    <row r="248" spans="1:13" ht="34.5" x14ac:dyDescent="0.25">
      <c r="A248" s="808"/>
      <c r="B248" s="808"/>
      <c r="C248" s="808"/>
      <c r="D248" s="265" t="s">
        <v>54</v>
      </c>
      <c r="E248" s="265" t="s">
        <v>246</v>
      </c>
      <c r="F248" s="265" t="s">
        <v>247</v>
      </c>
      <c r="G248" s="265" t="s">
        <v>248</v>
      </c>
      <c r="H248" s="380" t="s">
        <v>249</v>
      </c>
      <c r="I248" s="761"/>
    </row>
    <row r="249" spans="1:13" ht="13.5" x14ac:dyDescent="0.25">
      <c r="A249" s="808"/>
      <c r="B249" s="808"/>
      <c r="C249" s="808"/>
      <c r="D249" s="381" t="s">
        <v>61</v>
      </c>
      <c r="E249" s="381" t="s">
        <v>250</v>
      </c>
      <c r="F249" s="381" t="s">
        <v>251</v>
      </c>
      <c r="G249" s="381" t="s">
        <v>252</v>
      </c>
      <c r="H249" s="381" t="s">
        <v>253</v>
      </c>
      <c r="I249" s="381" t="s">
        <v>253</v>
      </c>
    </row>
    <row r="250" spans="1:13" ht="12" customHeight="1" x14ac:dyDescent="0.25">
      <c r="A250" s="809" t="s">
        <v>391</v>
      </c>
      <c r="B250" s="809" t="s">
        <v>68</v>
      </c>
      <c r="C250" s="382" t="s">
        <v>214</v>
      </c>
      <c r="D250" s="142"/>
      <c r="E250" s="191"/>
      <c r="F250" s="148">
        <v>0</v>
      </c>
      <c r="G250" s="221">
        <v>20</v>
      </c>
      <c r="H250" s="148">
        <f>D250*(E250-F250)/G250</f>
        <v>0</v>
      </c>
      <c r="I250" s="148"/>
      <c r="L250" s="21">
        <v>6</v>
      </c>
      <c r="M250" s="21">
        <f>$L241*100+L250+$M$2*10000</f>
        <v>10306</v>
      </c>
    </row>
    <row r="251" spans="1:13" x14ac:dyDescent="0.25">
      <c r="A251" s="809"/>
      <c r="B251" s="809"/>
      <c r="C251" s="382" t="s">
        <v>215</v>
      </c>
      <c r="D251" s="191"/>
      <c r="E251" s="191"/>
      <c r="F251" s="148">
        <v>0</v>
      </c>
      <c r="G251" s="221">
        <v>20</v>
      </c>
      <c r="H251" s="148">
        <f>D251*(E251-F251)/G251</f>
        <v>0</v>
      </c>
      <c r="I251" s="148"/>
      <c r="L251" s="21">
        <v>7</v>
      </c>
      <c r="M251" s="21">
        <f>$L241*100+L251+$M$2*10000</f>
        <v>10307</v>
      </c>
    </row>
    <row r="252" spans="1:13" x14ac:dyDescent="0.25">
      <c r="A252" s="810" t="s">
        <v>292</v>
      </c>
      <c r="B252" s="810"/>
      <c r="C252" s="810"/>
      <c r="D252" s="401">
        <f>SUM(D250:D251)</f>
        <v>0</v>
      </c>
      <c r="E252" s="194"/>
      <c r="F252" s="194"/>
      <c r="G252" s="244"/>
      <c r="H252" s="385">
        <f>SUM(H250:H251)</f>
        <v>0</v>
      </c>
      <c r="I252" s="385">
        <f>SUM(I250:I251)</f>
        <v>0</v>
      </c>
      <c r="L252" s="21"/>
      <c r="M252" s="21"/>
    </row>
    <row r="253" spans="1:13" ht="11.25" customHeight="1" x14ac:dyDescent="0.25">
      <c r="A253" s="761" t="s">
        <v>313</v>
      </c>
      <c r="B253" s="761" t="s">
        <v>68</v>
      </c>
      <c r="C253" s="382" t="s">
        <v>214</v>
      </c>
      <c r="D253" s="142"/>
      <c r="E253" s="191"/>
      <c r="F253" s="148">
        <v>0</v>
      </c>
      <c r="G253" s="221">
        <v>20</v>
      </c>
      <c r="H253" s="148">
        <f>(D253*(E253-F253))/G253</f>
        <v>0</v>
      </c>
      <c r="I253" s="148"/>
      <c r="L253" s="21">
        <v>6</v>
      </c>
      <c r="M253" s="21">
        <f>$L241*100+L253+$M$3*10000</f>
        <v>20306</v>
      </c>
    </row>
    <row r="254" spans="1:13" x14ac:dyDescent="0.25">
      <c r="A254" s="761"/>
      <c r="B254" s="761"/>
      <c r="C254" s="382" t="s">
        <v>215</v>
      </c>
      <c r="D254" s="191"/>
      <c r="E254" s="191"/>
      <c r="F254" s="148">
        <v>0</v>
      </c>
      <c r="G254" s="221">
        <v>20</v>
      </c>
      <c r="H254" s="148">
        <f>(D254*(E254-F254))/G254</f>
        <v>0</v>
      </c>
      <c r="I254" s="148"/>
      <c r="L254" s="21">
        <v>7</v>
      </c>
      <c r="M254" s="21">
        <f>$L241*100+L254+$M$3*10000</f>
        <v>20307</v>
      </c>
    </row>
    <row r="255" spans="1:13" x14ac:dyDescent="0.25">
      <c r="A255" s="810" t="s">
        <v>292</v>
      </c>
      <c r="B255" s="810"/>
      <c r="C255" s="810"/>
      <c r="D255" s="411">
        <f>SUM(D253:D254)</f>
        <v>0</v>
      </c>
      <c r="E255" s="194"/>
      <c r="F255" s="194"/>
      <c r="G255" s="244"/>
      <c r="H255" s="385">
        <f>SUM(H253:H254)</f>
        <v>0</v>
      </c>
      <c r="I255" s="385">
        <f>SUM(I253:I254)</f>
        <v>0</v>
      </c>
      <c r="L255" s="21"/>
      <c r="M255" s="21"/>
    </row>
    <row r="256" spans="1:13" ht="11.25" customHeight="1" x14ac:dyDescent="0.25">
      <c r="A256" s="761" t="s">
        <v>314</v>
      </c>
      <c r="B256" s="761" t="s">
        <v>68</v>
      </c>
      <c r="C256" s="382" t="s">
        <v>214</v>
      </c>
      <c r="D256" s="142"/>
      <c r="E256" s="191"/>
      <c r="F256" s="148">
        <v>0</v>
      </c>
      <c r="G256" s="221">
        <v>20</v>
      </c>
      <c r="H256" s="148">
        <f>D256*(E256-F256)/G256</f>
        <v>0</v>
      </c>
      <c r="I256" s="148"/>
      <c r="L256" s="21">
        <v>6</v>
      </c>
      <c r="M256" s="21">
        <f>$L241*100+L256+$M$4*10000</f>
        <v>30306</v>
      </c>
    </row>
    <row r="257" spans="1:13" x14ac:dyDescent="0.25">
      <c r="A257" s="761"/>
      <c r="B257" s="761"/>
      <c r="C257" s="382" t="s">
        <v>215</v>
      </c>
      <c r="D257" s="191"/>
      <c r="E257" s="191"/>
      <c r="F257" s="148">
        <v>0</v>
      </c>
      <c r="G257" s="221">
        <v>20</v>
      </c>
      <c r="H257" s="148">
        <f>D257*(E257-F257)/G257</f>
        <v>0</v>
      </c>
      <c r="I257" s="148"/>
      <c r="L257" s="21">
        <v>7</v>
      </c>
      <c r="M257" s="21">
        <f>$L241*100+L257+$M$4*10000</f>
        <v>30307</v>
      </c>
    </row>
    <row r="258" spans="1:13" x14ac:dyDescent="0.25">
      <c r="A258" s="810" t="s">
        <v>292</v>
      </c>
      <c r="B258" s="810"/>
      <c r="C258" s="810"/>
      <c r="D258" s="402">
        <f>SUM(D256:D257)</f>
        <v>0</v>
      </c>
      <c r="E258" s="194"/>
      <c r="F258" s="194"/>
      <c r="G258" s="244"/>
      <c r="H258" s="385">
        <f>SUM(H256:H257)</f>
        <v>0</v>
      </c>
      <c r="I258" s="385">
        <f>SUM(I256:I257)</f>
        <v>0</v>
      </c>
      <c r="L258" s="21"/>
      <c r="M258" s="21"/>
    </row>
    <row r="259" spans="1:13" ht="11.25" customHeight="1" x14ac:dyDescent="0.25">
      <c r="A259" s="761" t="s">
        <v>315</v>
      </c>
      <c r="B259" s="761" t="s">
        <v>68</v>
      </c>
      <c r="C259" s="382" t="s">
        <v>214</v>
      </c>
      <c r="D259" s="142"/>
      <c r="E259" s="191"/>
      <c r="F259" s="148">
        <v>0</v>
      </c>
      <c r="G259" s="221">
        <v>20</v>
      </c>
      <c r="H259" s="148">
        <f>D259*(E259-F259)/G259</f>
        <v>0</v>
      </c>
      <c r="I259" s="148"/>
      <c r="L259" s="21">
        <v>6</v>
      </c>
      <c r="M259" s="21">
        <f>$L241*100+L259+$M$5*10000</f>
        <v>40306</v>
      </c>
    </row>
    <row r="260" spans="1:13" x14ac:dyDescent="0.25">
      <c r="A260" s="761"/>
      <c r="B260" s="761"/>
      <c r="C260" s="382" t="s">
        <v>215</v>
      </c>
      <c r="D260" s="191"/>
      <c r="E260" s="191"/>
      <c r="F260" s="148">
        <v>0</v>
      </c>
      <c r="G260" s="221">
        <v>20</v>
      </c>
      <c r="H260" s="148">
        <f>D260*(E260-F260)/G260</f>
        <v>0</v>
      </c>
      <c r="I260" s="148"/>
      <c r="L260" s="21">
        <v>7</v>
      </c>
      <c r="M260" s="21">
        <f>$L241*100+L260+$M$5*10000</f>
        <v>40307</v>
      </c>
    </row>
    <row r="261" spans="1:13" x14ac:dyDescent="0.25">
      <c r="A261" s="810" t="s">
        <v>292</v>
      </c>
      <c r="B261" s="810"/>
      <c r="C261" s="810"/>
      <c r="D261" s="402">
        <f>SUM(D259:D260)</f>
        <v>0</v>
      </c>
      <c r="E261" s="194"/>
      <c r="F261" s="194"/>
      <c r="G261" s="244"/>
      <c r="H261" s="385">
        <f>SUM(H259:H260)</f>
        <v>0</v>
      </c>
      <c r="I261" s="385">
        <f>SUM(I259:I260)</f>
        <v>0</v>
      </c>
      <c r="L261" s="21"/>
      <c r="M261" s="21"/>
    </row>
    <row r="262" spans="1:13" ht="11.25" customHeight="1" x14ac:dyDescent="0.25">
      <c r="A262" s="811" t="s">
        <v>316</v>
      </c>
      <c r="B262" s="761" t="s">
        <v>68</v>
      </c>
      <c r="C262" s="382" t="s">
        <v>214</v>
      </c>
      <c r="D262" s="142"/>
      <c r="E262" s="191"/>
      <c r="F262" s="148">
        <v>0</v>
      </c>
      <c r="G262" s="221">
        <v>20</v>
      </c>
      <c r="H262" s="148">
        <f>D262*(E262-F262)/G262</f>
        <v>0</v>
      </c>
      <c r="I262" s="148"/>
      <c r="L262" s="21">
        <v>6</v>
      </c>
      <c r="M262" s="21">
        <f>$L241*100+L262+$M$6*10000</f>
        <v>50306</v>
      </c>
    </row>
    <row r="263" spans="1:13" x14ac:dyDescent="0.25">
      <c r="A263" s="811"/>
      <c r="B263" s="761"/>
      <c r="C263" s="382" t="s">
        <v>215</v>
      </c>
      <c r="D263" s="191"/>
      <c r="E263" s="191"/>
      <c r="F263" s="148">
        <v>0</v>
      </c>
      <c r="G263" s="221">
        <v>20</v>
      </c>
      <c r="H263" s="148">
        <f>D263*(E263-F263)/G263</f>
        <v>0</v>
      </c>
      <c r="I263" s="148"/>
      <c r="L263" s="21">
        <v>7</v>
      </c>
      <c r="M263" s="21">
        <f>$L241*100+L263+$M$6*10000</f>
        <v>50307</v>
      </c>
    </row>
    <row r="264" spans="1:13" x14ac:dyDescent="0.25">
      <c r="A264" s="810" t="s">
        <v>292</v>
      </c>
      <c r="B264" s="810"/>
      <c r="C264" s="810"/>
      <c r="D264" s="403">
        <f>SUM(D262:D263)</f>
        <v>0</v>
      </c>
      <c r="E264" s="194"/>
      <c r="F264" s="194"/>
      <c r="G264" s="244"/>
      <c r="H264" s="385">
        <f>SUM(H262:H263)</f>
        <v>0</v>
      </c>
      <c r="I264" s="385">
        <f>SUM(I262:I263)</f>
        <v>0</v>
      </c>
    </row>
    <row r="265" spans="1:13" x14ac:dyDescent="0.25">
      <c r="A265" s="812" t="s">
        <v>91</v>
      </c>
      <c r="B265" s="812"/>
      <c r="C265" s="812"/>
      <c r="D265" s="399">
        <f>SUM(D264,D261,D258,D255,D252)</f>
        <v>0</v>
      </c>
      <c r="E265" s="387"/>
      <c r="F265" s="387"/>
      <c r="G265" s="387"/>
      <c r="H265" s="388">
        <f>SUM(H264,H261,H258,H255,H252)</f>
        <v>0</v>
      </c>
      <c r="I265" s="388">
        <f>SUM(I264,I261,I258,I255,I252)</f>
        <v>0</v>
      </c>
    </row>
    <row r="266" spans="1:13" x14ac:dyDescent="0.25">
      <c r="A266" s="407"/>
      <c r="B266" s="407"/>
      <c r="C266" s="405"/>
      <c r="D266" s="404"/>
      <c r="E266" s="404"/>
      <c r="F266" s="404"/>
      <c r="G266" s="405"/>
      <c r="H266" s="404"/>
      <c r="I266" s="404"/>
    </row>
    <row r="267" spans="1:13" x14ac:dyDescent="0.25">
      <c r="A267" s="407"/>
      <c r="B267" s="407"/>
      <c r="C267" s="405"/>
      <c r="D267" s="404"/>
      <c r="E267" s="404"/>
      <c r="F267" s="404"/>
      <c r="G267" s="405"/>
      <c r="H267" s="404"/>
      <c r="I267" s="404"/>
    </row>
    <row r="268" spans="1:13" x14ac:dyDescent="0.25">
      <c r="D268" s="404"/>
      <c r="E268" s="404"/>
      <c r="F268" s="404"/>
      <c r="G268" s="405"/>
      <c r="H268" s="406"/>
      <c r="I268" s="406"/>
    </row>
    <row r="269" spans="1:13" x14ac:dyDescent="0.25">
      <c r="A269" s="407"/>
      <c r="B269" s="407"/>
      <c r="C269" s="405"/>
      <c r="D269" s="408"/>
      <c r="E269" s="404"/>
      <c r="F269" s="404"/>
      <c r="G269" s="405"/>
      <c r="H269" s="404"/>
      <c r="I269" s="404"/>
    </row>
    <row r="270" spans="1:13" x14ac:dyDescent="0.25">
      <c r="A270" s="407"/>
      <c r="B270" s="407"/>
      <c r="C270" s="405"/>
      <c r="D270" s="404"/>
      <c r="E270" s="404"/>
      <c r="F270" s="404"/>
      <c r="G270" s="405"/>
      <c r="H270" s="404"/>
      <c r="I270" s="404"/>
    </row>
    <row r="271" spans="1:13" x14ac:dyDescent="0.25">
      <c r="D271" s="404"/>
      <c r="E271" s="404"/>
      <c r="F271" s="404"/>
      <c r="G271" s="405"/>
      <c r="H271" s="406"/>
      <c r="I271" s="406"/>
    </row>
    <row r="272" spans="1:13" x14ac:dyDescent="0.25">
      <c r="A272" s="407"/>
      <c r="B272" s="407"/>
      <c r="C272" s="405"/>
      <c r="D272" s="408"/>
      <c r="E272" s="404"/>
      <c r="F272" s="404"/>
      <c r="G272" s="405"/>
      <c r="H272" s="404"/>
      <c r="I272" s="404"/>
    </row>
    <row r="273" spans="1:13" x14ac:dyDescent="0.25">
      <c r="A273" s="407"/>
      <c r="B273" s="407"/>
      <c r="C273" s="405"/>
      <c r="D273" s="404"/>
      <c r="E273" s="404"/>
      <c r="F273" s="404"/>
      <c r="G273" s="405"/>
      <c r="H273" s="404"/>
      <c r="I273" s="404"/>
    </row>
    <row r="274" spans="1:13" x14ac:dyDescent="0.25">
      <c r="A274" s="813"/>
      <c r="B274" s="813"/>
      <c r="C274" s="813"/>
      <c r="D274" s="405"/>
      <c r="E274" s="405"/>
      <c r="F274" s="405"/>
      <c r="G274" s="405"/>
      <c r="H274" s="406"/>
      <c r="I274" s="406"/>
    </row>
    <row r="275" spans="1:13" x14ac:dyDescent="0.25">
      <c r="A275" s="814"/>
      <c r="B275" s="814"/>
      <c r="C275" s="814"/>
      <c r="D275" s="410"/>
      <c r="E275" s="410"/>
      <c r="F275" s="410"/>
      <c r="G275" s="410"/>
      <c r="H275" s="406"/>
      <c r="I275" s="406"/>
    </row>
    <row r="276" spans="1:13" ht="12.75" customHeight="1" x14ac:dyDescent="0.25">
      <c r="A276" s="393"/>
      <c r="B276" s="393"/>
      <c r="C276" s="393"/>
      <c r="D276" s="393"/>
      <c r="E276" s="393"/>
      <c r="F276" s="393"/>
      <c r="G276" s="393"/>
      <c r="H276" s="393"/>
      <c r="I276" s="393"/>
    </row>
    <row r="277" spans="1:13" x14ac:dyDescent="0.25">
      <c r="A277" s="393"/>
      <c r="B277" s="393"/>
      <c r="C277" s="393"/>
      <c r="D277" s="393"/>
      <c r="E277" s="393"/>
      <c r="F277" s="393"/>
      <c r="G277" s="393"/>
      <c r="H277" s="393"/>
      <c r="I277" s="393"/>
    </row>
    <row r="278" spans="1:13" x14ac:dyDescent="0.25">
      <c r="A278" s="395"/>
      <c r="B278" s="395"/>
    </row>
    <row r="280" spans="1:13" x14ac:dyDescent="0.25">
      <c r="A280" s="802" t="s">
        <v>23</v>
      </c>
      <c r="B280" s="802"/>
      <c r="C280" s="803">
        <f>Presentación!C$3</f>
        <v>1990</v>
      </c>
      <c r="D280" s="803"/>
      <c r="E280" s="803"/>
      <c r="F280" s="803"/>
      <c r="G280" s="803"/>
      <c r="H280" s="803"/>
      <c r="I280" s="803"/>
    </row>
    <row r="281" spans="1:13" ht="13.5" customHeight="1" x14ac:dyDescent="0.25">
      <c r="A281" s="757" t="s">
        <v>24</v>
      </c>
      <c r="B281" s="757"/>
      <c r="C281" s="804" t="s">
        <v>379</v>
      </c>
      <c r="D281" s="804"/>
      <c r="E281" s="804"/>
      <c r="F281" s="804"/>
      <c r="G281" s="804"/>
      <c r="H281" s="804"/>
      <c r="I281" s="804"/>
      <c r="L281" s="21">
        <v>4</v>
      </c>
      <c r="M281" s="21">
        <v>1</v>
      </c>
    </row>
    <row r="282" spans="1:13" ht="13.5" customHeight="1" x14ac:dyDescent="0.25">
      <c r="A282" s="805" t="s">
        <v>5</v>
      </c>
      <c r="B282" s="805"/>
      <c r="C282" s="806" t="s">
        <v>26</v>
      </c>
      <c r="D282" s="806"/>
      <c r="E282" s="806"/>
      <c r="F282" s="806"/>
      <c r="G282" s="806"/>
      <c r="H282" s="806"/>
      <c r="I282" s="806"/>
      <c r="L282" s="21"/>
      <c r="M282" s="21">
        <v>2</v>
      </c>
    </row>
    <row r="283" spans="1:13" ht="13.5" customHeight="1" x14ac:dyDescent="0.25">
      <c r="A283" s="805" t="s">
        <v>27</v>
      </c>
      <c r="B283" s="805"/>
      <c r="C283" s="806" t="s">
        <v>236</v>
      </c>
      <c r="D283" s="806"/>
      <c r="E283" s="806"/>
      <c r="F283" s="806"/>
      <c r="G283" s="806"/>
      <c r="H283" s="806"/>
      <c r="I283" s="806"/>
      <c r="L283" s="21"/>
      <c r="M283" s="21">
        <v>3</v>
      </c>
    </row>
    <row r="284" spans="1:13" ht="13.5" customHeight="1" x14ac:dyDescent="0.25">
      <c r="A284" s="805" t="s">
        <v>29</v>
      </c>
      <c r="B284" s="805"/>
      <c r="C284" s="806" t="s">
        <v>191</v>
      </c>
      <c r="D284" s="806"/>
      <c r="E284" s="806"/>
      <c r="F284" s="806"/>
      <c r="G284" s="806"/>
      <c r="H284" s="806"/>
      <c r="I284" s="806"/>
      <c r="L284" s="21"/>
      <c r="M284" s="21">
        <v>4</v>
      </c>
    </row>
    <row r="285" spans="1:13" ht="11.25" customHeight="1" x14ac:dyDescent="0.25">
      <c r="A285" s="807" t="s">
        <v>33</v>
      </c>
      <c r="B285" s="807"/>
      <c r="C285" s="278" t="s">
        <v>34</v>
      </c>
      <c r="D285" s="766" t="s">
        <v>237</v>
      </c>
      <c r="E285" s="766"/>
      <c r="F285" s="766"/>
      <c r="G285" s="766"/>
      <c r="H285" s="766"/>
      <c r="I285" s="766"/>
      <c r="L285" s="21"/>
      <c r="M285" s="21">
        <v>5</v>
      </c>
    </row>
    <row r="286" spans="1:13" ht="45.75" customHeight="1" x14ac:dyDescent="0.25">
      <c r="A286" s="761" t="s">
        <v>37</v>
      </c>
      <c r="B286" s="761"/>
      <c r="C286" s="808" t="s">
        <v>38</v>
      </c>
      <c r="D286" s="265" t="s">
        <v>238</v>
      </c>
      <c r="E286" s="265" t="s">
        <v>239</v>
      </c>
      <c r="F286" s="265" t="s">
        <v>240</v>
      </c>
      <c r="G286" s="265" t="s">
        <v>241</v>
      </c>
      <c r="H286" s="265" t="s">
        <v>242</v>
      </c>
      <c r="I286" s="265" t="s">
        <v>242</v>
      </c>
    </row>
    <row r="287" spans="1:13" ht="13.5" customHeight="1" x14ac:dyDescent="0.25">
      <c r="A287" s="808" t="s">
        <v>197</v>
      </c>
      <c r="B287" s="808" t="s">
        <v>47</v>
      </c>
      <c r="C287" s="808"/>
      <c r="D287" s="265" t="s">
        <v>48</v>
      </c>
      <c r="E287" s="265" t="s">
        <v>243</v>
      </c>
      <c r="F287" s="265" t="s">
        <v>243</v>
      </c>
      <c r="G287" s="265" t="s">
        <v>244</v>
      </c>
      <c r="H287" s="265" t="s">
        <v>52</v>
      </c>
      <c r="I287" s="761" t="s">
        <v>245</v>
      </c>
    </row>
    <row r="288" spans="1:13" ht="34.5" x14ac:dyDescent="0.25">
      <c r="A288" s="808"/>
      <c r="B288" s="808"/>
      <c r="C288" s="808"/>
      <c r="D288" s="265" t="s">
        <v>54</v>
      </c>
      <c r="E288" s="265" t="s">
        <v>246</v>
      </c>
      <c r="F288" s="265" t="s">
        <v>247</v>
      </c>
      <c r="G288" s="265" t="s">
        <v>248</v>
      </c>
      <c r="H288" s="380" t="s">
        <v>249</v>
      </c>
      <c r="I288" s="761"/>
    </row>
    <row r="289" spans="1:13" ht="13.5" x14ac:dyDescent="0.25">
      <c r="A289" s="808"/>
      <c r="B289" s="808"/>
      <c r="C289" s="808"/>
      <c r="D289" s="381" t="s">
        <v>61</v>
      </c>
      <c r="E289" s="381" t="s">
        <v>250</v>
      </c>
      <c r="F289" s="381" t="s">
        <v>251</v>
      </c>
      <c r="G289" s="381" t="s">
        <v>252</v>
      </c>
      <c r="H289" s="381" t="s">
        <v>253</v>
      </c>
      <c r="I289" s="381" t="s">
        <v>253</v>
      </c>
    </row>
    <row r="290" spans="1:13" ht="12" customHeight="1" x14ac:dyDescent="0.25">
      <c r="A290" s="809" t="s">
        <v>391</v>
      </c>
      <c r="B290" s="809" t="s">
        <v>68</v>
      </c>
      <c r="C290" s="382" t="s">
        <v>214</v>
      </c>
      <c r="D290" s="142"/>
      <c r="E290" s="191"/>
      <c r="F290" s="148">
        <v>0</v>
      </c>
      <c r="G290" s="221">
        <v>20</v>
      </c>
      <c r="H290" s="148">
        <f>D290*(E290-F290)/G290</f>
        <v>0</v>
      </c>
      <c r="I290" s="148"/>
      <c r="L290" s="21">
        <v>6</v>
      </c>
      <c r="M290" s="21">
        <f>$L281*100+L290+$M$2*10000</f>
        <v>10406</v>
      </c>
    </row>
    <row r="291" spans="1:13" x14ac:dyDescent="0.25">
      <c r="A291" s="809"/>
      <c r="B291" s="809"/>
      <c r="C291" s="382" t="s">
        <v>215</v>
      </c>
      <c r="D291" s="191"/>
      <c r="E291" s="191"/>
      <c r="F291" s="148">
        <v>0</v>
      </c>
      <c r="G291" s="221">
        <v>20</v>
      </c>
      <c r="H291" s="148">
        <f>D291*(E291-F291)/G291</f>
        <v>0</v>
      </c>
      <c r="I291" s="148"/>
      <c r="L291" s="21">
        <v>7</v>
      </c>
      <c r="M291" s="21">
        <f>$L281*100+L291+$M$2*10000</f>
        <v>10407</v>
      </c>
    </row>
    <row r="292" spans="1:13" x14ac:dyDescent="0.25">
      <c r="A292" s="810" t="s">
        <v>292</v>
      </c>
      <c r="B292" s="810"/>
      <c r="C292" s="810"/>
      <c r="D292" s="401">
        <f>SUM(D290:D291)</f>
        <v>0</v>
      </c>
      <c r="E292" s="194"/>
      <c r="F292" s="194"/>
      <c r="G292" s="244"/>
      <c r="H292" s="385">
        <f>SUM(H290:H291)</f>
        <v>0</v>
      </c>
      <c r="I292" s="385">
        <f>SUM(I290:I291)</f>
        <v>0</v>
      </c>
      <c r="L292" s="21"/>
      <c r="M292" s="21"/>
    </row>
    <row r="293" spans="1:13" ht="11.25" customHeight="1" x14ac:dyDescent="0.25">
      <c r="A293" s="761" t="s">
        <v>313</v>
      </c>
      <c r="B293" s="761" t="s">
        <v>68</v>
      </c>
      <c r="C293" s="382" t="s">
        <v>214</v>
      </c>
      <c r="D293" s="142"/>
      <c r="E293" s="191"/>
      <c r="F293" s="148">
        <v>0</v>
      </c>
      <c r="G293" s="221">
        <v>20</v>
      </c>
      <c r="H293" s="148">
        <f>(D293*(E293-F293))/G293</f>
        <v>0</v>
      </c>
      <c r="I293" s="148"/>
      <c r="L293" s="21">
        <v>6</v>
      </c>
      <c r="M293" s="21">
        <f>$L281*100+L293+$M$3*10000</f>
        <v>20406</v>
      </c>
    </row>
    <row r="294" spans="1:13" x14ac:dyDescent="0.25">
      <c r="A294" s="761"/>
      <c r="B294" s="761"/>
      <c r="C294" s="382" t="s">
        <v>215</v>
      </c>
      <c r="D294" s="191"/>
      <c r="E294" s="191"/>
      <c r="F294" s="148">
        <v>0</v>
      </c>
      <c r="G294" s="221">
        <v>20</v>
      </c>
      <c r="H294" s="148">
        <f>(D294*(E294-F294))/G294</f>
        <v>0</v>
      </c>
      <c r="I294" s="148"/>
      <c r="L294" s="21">
        <v>7</v>
      </c>
      <c r="M294" s="21">
        <f>$L281*100+L294+$M$3*10000</f>
        <v>20407</v>
      </c>
    </row>
    <row r="295" spans="1:13" x14ac:dyDescent="0.25">
      <c r="A295" s="810" t="s">
        <v>292</v>
      </c>
      <c r="B295" s="810"/>
      <c r="C295" s="810"/>
      <c r="D295" s="411">
        <f>SUM(D293:D294)</f>
        <v>0</v>
      </c>
      <c r="E295" s="194"/>
      <c r="F295" s="194"/>
      <c r="G295" s="244"/>
      <c r="H295" s="385">
        <f>SUM(H293:H294)</f>
        <v>0</v>
      </c>
      <c r="I295" s="385">
        <f>SUM(I293:I294)</f>
        <v>0</v>
      </c>
      <c r="L295" s="21"/>
      <c r="M295" s="21"/>
    </row>
    <row r="296" spans="1:13" ht="11.25" customHeight="1" x14ac:dyDescent="0.25">
      <c r="A296" s="761" t="s">
        <v>314</v>
      </c>
      <c r="B296" s="761" t="s">
        <v>68</v>
      </c>
      <c r="C296" s="382" t="s">
        <v>214</v>
      </c>
      <c r="D296" s="142"/>
      <c r="E296" s="191"/>
      <c r="F296" s="148">
        <v>0</v>
      </c>
      <c r="G296" s="221">
        <v>20</v>
      </c>
      <c r="H296" s="148">
        <f>D296*(E296-F296)/G296</f>
        <v>0</v>
      </c>
      <c r="I296" s="148"/>
      <c r="L296" s="21">
        <v>6</v>
      </c>
      <c r="M296" s="21">
        <f>$L281*100+L296+$M$4*10000</f>
        <v>30406</v>
      </c>
    </row>
    <row r="297" spans="1:13" x14ac:dyDescent="0.25">
      <c r="A297" s="761"/>
      <c r="B297" s="761"/>
      <c r="C297" s="382" t="s">
        <v>215</v>
      </c>
      <c r="D297" s="191"/>
      <c r="E297" s="191"/>
      <c r="F297" s="148">
        <v>0</v>
      </c>
      <c r="G297" s="221">
        <v>20</v>
      </c>
      <c r="H297" s="148">
        <f>D297*(E297-F297)/G297</f>
        <v>0</v>
      </c>
      <c r="I297" s="148"/>
      <c r="L297" s="21">
        <v>7</v>
      </c>
      <c r="M297" s="21">
        <f>$L281*100+L297+$M$4*10000</f>
        <v>30407</v>
      </c>
    </row>
    <row r="298" spans="1:13" x14ac:dyDescent="0.25">
      <c r="A298" s="810" t="s">
        <v>292</v>
      </c>
      <c r="B298" s="810"/>
      <c r="C298" s="810"/>
      <c r="D298" s="402">
        <f>SUM(D296:D297)</f>
        <v>0</v>
      </c>
      <c r="E298" s="194"/>
      <c r="F298" s="194"/>
      <c r="G298" s="244"/>
      <c r="H298" s="385">
        <f>SUM(H296:H297)</f>
        <v>0</v>
      </c>
      <c r="I298" s="385">
        <f>SUM(I296:I297)</f>
        <v>0</v>
      </c>
      <c r="L298" s="21"/>
      <c r="M298" s="21"/>
    </row>
    <row r="299" spans="1:13" ht="11.25" customHeight="1" x14ac:dyDescent="0.25">
      <c r="A299" s="761" t="s">
        <v>315</v>
      </c>
      <c r="B299" s="761" t="s">
        <v>68</v>
      </c>
      <c r="C299" s="382" t="s">
        <v>214</v>
      </c>
      <c r="D299" s="142"/>
      <c r="E299" s="191"/>
      <c r="F299" s="148">
        <v>0</v>
      </c>
      <c r="G299" s="221">
        <v>20</v>
      </c>
      <c r="H299" s="148">
        <f>D299*(E299-F299)/G299</f>
        <v>0</v>
      </c>
      <c r="I299" s="148"/>
      <c r="L299" s="21">
        <v>6</v>
      </c>
      <c r="M299" s="21">
        <f>$L281*100+L299+$M$5*10000</f>
        <v>40406</v>
      </c>
    </row>
    <row r="300" spans="1:13" x14ac:dyDescent="0.25">
      <c r="A300" s="761"/>
      <c r="B300" s="761"/>
      <c r="C300" s="382" t="s">
        <v>215</v>
      </c>
      <c r="D300" s="191"/>
      <c r="E300" s="191"/>
      <c r="F300" s="148">
        <v>0</v>
      </c>
      <c r="G300" s="221">
        <v>20</v>
      </c>
      <c r="H300" s="148">
        <f>D300*(E300-F300)/G300</f>
        <v>0</v>
      </c>
      <c r="I300" s="148"/>
      <c r="L300" s="21">
        <v>7</v>
      </c>
      <c r="M300" s="21">
        <f>$L281*100+L300+$M$5*10000</f>
        <v>40407</v>
      </c>
    </row>
    <row r="301" spans="1:13" x14ac:dyDescent="0.25">
      <c r="A301" s="810" t="s">
        <v>292</v>
      </c>
      <c r="B301" s="810"/>
      <c r="C301" s="810"/>
      <c r="D301" s="402">
        <f>SUM(D299:D300)</f>
        <v>0</v>
      </c>
      <c r="E301" s="194"/>
      <c r="F301" s="194"/>
      <c r="G301" s="244"/>
      <c r="H301" s="385">
        <f>SUM(H299:H300)</f>
        <v>0</v>
      </c>
      <c r="I301" s="385">
        <f>SUM(I299:I300)</f>
        <v>0</v>
      </c>
      <c r="L301" s="21"/>
      <c r="M301" s="21"/>
    </row>
    <row r="302" spans="1:13" ht="11.25" customHeight="1" x14ac:dyDescent="0.25">
      <c r="A302" s="811" t="s">
        <v>316</v>
      </c>
      <c r="B302" s="761" t="s">
        <v>68</v>
      </c>
      <c r="C302" s="382" t="s">
        <v>214</v>
      </c>
      <c r="D302" s="142"/>
      <c r="E302" s="191"/>
      <c r="F302" s="148">
        <v>0</v>
      </c>
      <c r="G302" s="221">
        <v>20</v>
      </c>
      <c r="H302" s="148">
        <f>D302*(E302-F302)/G302</f>
        <v>0</v>
      </c>
      <c r="I302" s="148"/>
      <c r="L302" s="21">
        <v>6</v>
      </c>
      <c r="M302" s="21">
        <f>$L281*100+L302+$M$6*10000</f>
        <v>50406</v>
      </c>
    </row>
    <row r="303" spans="1:13" x14ac:dyDescent="0.25">
      <c r="A303" s="811"/>
      <c r="B303" s="761"/>
      <c r="C303" s="382" t="s">
        <v>215</v>
      </c>
      <c r="D303" s="191"/>
      <c r="E303" s="191"/>
      <c r="F303" s="148">
        <v>0</v>
      </c>
      <c r="G303" s="221">
        <v>20</v>
      </c>
      <c r="H303" s="148">
        <f>D303*(E303-F303)/G303</f>
        <v>0</v>
      </c>
      <c r="I303" s="148"/>
      <c r="L303" s="21">
        <v>7</v>
      </c>
      <c r="M303" s="21">
        <f>$L281*100+L303+$M$6*10000</f>
        <v>50407</v>
      </c>
    </row>
    <row r="304" spans="1:13" x14ac:dyDescent="0.25">
      <c r="A304" s="810" t="s">
        <v>292</v>
      </c>
      <c r="B304" s="810"/>
      <c r="C304" s="810"/>
      <c r="D304" s="403">
        <f>SUM(D302:D303)</f>
        <v>0</v>
      </c>
      <c r="E304" s="194"/>
      <c r="F304" s="194"/>
      <c r="G304" s="244"/>
      <c r="H304" s="385">
        <f>SUM(H302:H303)</f>
        <v>0</v>
      </c>
      <c r="I304" s="385">
        <f>SUM(I302:I303)</f>
        <v>0</v>
      </c>
    </row>
    <row r="305" spans="1:9" x14ac:dyDescent="0.25">
      <c r="A305" s="812" t="s">
        <v>91</v>
      </c>
      <c r="B305" s="812"/>
      <c r="C305" s="812"/>
      <c r="D305" s="399">
        <f>SUM(D304,D301,D298,D295,D292)</f>
        <v>0</v>
      </c>
      <c r="E305" s="387"/>
      <c r="F305" s="387"/>
      <c r="G305" s="387"/>
      <c r="H305" s="388">
        <f>SUM(H304,H301,H298,H295,H292)</f>
        <v>0</v>
      </c>
      <c r="I305" s="388">
        <f>SUM(I304,I301,I298,I295,I292)</f>
        <v>0</v>
      </c>
    </row>
    <row r="306" spans="1:9" x14ac:dyDescent="0.25">
      <c r="D306" s="404"/>
      <c r="E306" s="404"/>
      <c r="F306" s="404"/>
      <c r="G306" s="405"/>
      <c r="H306" s="406"/>
      <c r="I306" s="406"/>
    </row>
    <row r="307" spans="1:9" x14ac:dyDescent="0.25">
      <c r="D307" s="404"/>
      <c r="E307" s="404"/>
      <c r="F307" s="404"/>
      <c r="G307" s="405"/>
      <c r="H307" s="406"/>
      <c r="I307" s="406"/>
    </row>
    <row r="308" spans="1:9" x14ac:dyDescent="0.25">
      <c r="D308" s="404"/>
      <c r="E308" s="404"/>
      <c r="F308" s="404"/>
      <c r="G308" s="405"/>
      <c r="H308" s="406"/>
      <c r="I308" s="406"/>
    </row>
    <row r="309" spans="1:9" x14ac:dyDescent="0.25">
      <c r="A309" s="407"/>
      <c r="B309" s="407"/>
      <c r="C309" s="405"/>
      <c r="D309" s="408"/>
      <c r="E309" s="404"/>
      <c r="F309" s="404"/>
      <c r="G309" s="405"/>
      <c r="H309" s="404"/>
      <c r="I309" s="404"/>
    </row>
    <row r="310" spans="1:9" x14ac:dyDescent="0.25">
      <c r="A310" s="407"/>
      <c r="B310" s="407"/>
      <c r="C310" s="405"/>
      <c r="D310" s="404"/>
      <c r="E310" s="404"/>
      <c r="F310" s="404"/>
      <c r="G310" s="405"/>
      <c r="H310" s="404"/>
      <c r="I310" s="404"/>
    </row>
    <row r="311" spans="1:9" x14ac:dyDescent="0.25">
      <c r="D311" s="404"/>
      <c r="E311" s="404"/>
      <c r="F311" s="404"/>
      <c r="G311" s="405"/>
      <c r="H311" s="406"/>
      <c r="I311" s="406"/>
    </row>
    <row r="312" spans="1:9" x14ac:dyDescent="0.25">
      <c r="A312" s="407"/>
      <c r="B312" s="407"/>
      <c r="C312" s="405"/>
      <c r="D312" s="408"/>
      <c r="E312" s="404"/>
      <c r="F312" s="404"/>
      <c r="G312" s="405"/>
      <c r="H312" s="404"/>
      <c r="I312" s="404"/>
    </row>
    <row r="313" spans="1:9" x14ac:dyDescent="0.25">
      <c r="A313" s="407"/>
      <c r="B313" s="407"/>
      <c r="C313" s="405"/>
      <c r="D313" s="404"/>
      <c r="E313" s="404"/>
      <c r="F313" s="404"/>
      <c r="G313" s="405"/>
      <c r="H313" s="404"/>
      <c r="I313" s="404"/>
    </row>
    <row r="314" spans="1:9" x14ac:dyDescent="0.25">
      <c r="D314" s="405"/>
      <c r="E314" s="405"/>
      <c r="F314" s="405"/>
      <c r="G314" s="405"/>
      <c r="H314" s="406"/>
      <c r="I314" s="406"/>
    </row>
    <row r="315" spans="1:9" x14ac:dyDescent="0.25">
      <c r="A315" s="409"/>
      <c r="B315" s="409"/>
      <c r="C315" s="409"/>
      <c r="D315" s="410"/>
      <c r="E315" s="410"/>
      <c r="F315" s="410"/>
      <c r="G315" s="410"/>
      <c r="H315" s="406"/>
      <c r="I315" s="406"/>
    </row>
    <row r="316" spans="1:9" ht="12.75" customHeight="1" x14ac:dyDescent="0.25">
      <c r="A316" s="393"/>
      <c r="B316" s="393"/>
      <c r="C316" s="393"/>
      <c r="D316" s="393"/>
      <c r="E316" s="393"/>
      <c r="F316" s="393"/>
      <c r="G316" s="393"/>
      <c r="H316" s="393"/>
      <c r="I316" s="393"/>
    </row>
    <row r="317" spans="1:9" x14ac:dyDescent="0.25">
      <c r="A317" s="393"/>
      <c r="B317" s="393"/>
      <c r="C317" s="393"/>
      <c r="D317" s="393"/>
      <c r="E317" s="393"/>
      <c r="F317" s="393"/>
      <c r="G317" s="393"/>
      <c r="H317" s="393"/>
      <c r="I317" s="393"/>
    </row>
    <row r="318" spans="1:9" x14ac:dyDescent="0.25">
      <c r="A318" s="395"/>
      <c r="B318" s="395"/>
    </row>
    <row r="320" spans="1:9" x14ac:dyDescent="0.25">
      <c r="A320" s="802" t="s">
        <v>23</v>
      </c>
      <c r="B320" s="802"/>
      <c r="C320" s="803">
        <f>Presentación!C$3</f>
        <v>1990</v>
      </c>
      <c r="D320" s="803"/>
      <c r="E320" s="803"/>
      <c r="F320" s="803"/>
      <c r="G320" s="803"/>
      <c r="H320" s="803"/>
      <c r="I320" s="803"/>
    </row>
    <row r="321" spans="1:13" ht="13.5" customHeight="1" x14ac:dyDescent="0.25">
      <c r="A321" s="757" t="s">
        <v>24</v>
      </c>
      <c r="B321" s="757"/>
      <c r="C321" s="804" t="s">
        <v>380</v>
      </c>
      <c r="D321" s="804"/>
      <c r="E321" s="804"/>
      <c r="F321" s="804"/>
      <c r="G321" s="804"/>
      <c r="H321" s="804"/>
      <c r="I321" s="804"/>
      <c r="L321" s="21">
        <v>5</v>
      </c>
      <c r="M321" s="21">
        <v>1</v>
      </c>
    </row>
    <row r="322" spans="1:13" ht="13.5" customHeight="1" x14ac:dyDescent="0.25">
      <c r="A322" s="805" t="s">
        <v>5</v>
      </c>
      <c r="B322" s="805"/>
      <c r="C322" s="806" t="s">
        <v>26</v>
      </c>
      <c r="D322" s="806"/>
      <c r="E322" s="806"/>
      <c r="F322" s="806"/>
      <c r="G322" s="806"/>
      <c r="H322" s="806"/>
      <c r="I322" s="806"/>
      <c r="L322" s="21"/>
      <c r="M322" s="21">
        <v>2</v>
      </c>
    </row>
    <row r="323" spans="1:13" ht="13.5" customHeight="1" x14ac:dyDescent="0.25">
      <c r="A323" s="805" t="s">
        <v>27</v>
      </c>
      <c r="B323" s="805"/>
      <c r="C323" s="806" t="s">
        <v>236</v>
      </c>
      <c r="D323" s="806"/>
      <c r="E323" s="806"/>
      <c r="F323" s="806"/>
      <c r="G323" s="806"/>
      <c r="H323" s="806"/>
      <c r="I323" s="806"/>
      <c r="L323" s="21"/>
      <c r="M323" s="21">
        <v>3</v>
      </c>
    </row>
    <row r="324" spans="1:13" ht="13.5" customHeight="1" x14ac:dyDescent="0.25">
      <c r="A324" s="805" t="s">
        <v>29</v>
      </c>
      <c r="B324" s="805"/>
      <c r="C324" s="806" t="s">
        <v>191</v>
      </c>
      <c r="D324" s="806"/>
      <c r="E324" s="806"/>
      <c r="F324" s="806"/>
      <c r="G324" s="806"/>
      <c r="H324" s="806"/>
      <c r="I324" s="806"/>
      <c r="L324" s="21"/>
      <c r="M324" s="21">
        <v>4</v>
      </c>
    </row>
    <row r="325" spans="1:13" ht="11.25" customHeight="1" x14ac:dyDescent="0.25">
      <c r="A325" s="807" t="s">
        <v>33</v>
      </c>
      <c r="B325" s="807"/>
      <c r="C325" s="278" t="s">
        <v>34</v>
      </c>
      <c r="D325" s="766" t="s">
        <v>237</v>
      </c>
      <c r="E325" s="766"/>
      <c r="F325" s="766"/>
      <c r="G325" s="766"/>
      <c r="H325" s="766"/>
      <c r="I325" s="766"/>
      <c r="L325" s="21"/>
      <c r="M325" s="21">
        <v>5</v>
      </c>
    </row>
    <row r="326" spans="1:13" ht="45.75" customHeight="1" x14ac:dyDescent="0.25">
      <c r="A326" s="761" t="s">
        <v>37</v>
      </c>
      <c r="B326" s="761"/>
      <c r="C326" s="808" t="s">
        <v>38</v>
      </c>
      <c r="D326" s="265" t="s">
        <v>238</v>
      </c>
      <c r="E326" s="265" t="s">
        <v>239</v>
      </c>
      <c r="F326" s="265" t="s">
        <v>240</v>
      </c>
      <c r="G326" s="265" t="s">
        <v>241</v>
      </c>
      <c r="H326" s="265" t="s">
        <v>242</v>
      </c>
      <c r="I326" s="265" t="s">
        <v>242</v>
      </c>
    </row>
    <row r="327" spans="1:13" ht="13.5" customHeight="1" x14ac:dyDescent="0.25">
      <c r="A327" s="808" t="s">
        <v>197</v>
      </c>
      <c r="B327" s="808" t="s">
        <v>47</v>
      </c>
      <c r="C327" s="808"/>
      <c r="D327" s="265" t="s">
        <v>48</v>
      </c>
      <c r="E327" s="265" t="s">
        <v>243</v>
      </c>
      <c r="F327" s="265" t="s">
        <v>243</v>
      </c>
      <c r="G327" s="265" t="s">
        <v>244</v>
      </c>
      <c r="H327" s="265" t="s">
        <v>52</v>
      </c>
      <c r="I327" s="761" t="s">
        <v>245</v>
      </c>
    </row>
    <row r="328" spans="1:13" ht="34.5" x14ac:dyDescent="0.25">
      <c r="A328" s="808"/>
      <c r="B328" s="808"/>
      <c r="C328" s="808"/>
      <c r="D328" s="265" t="s">
        <v>54</v>
      </c>
      <c r="E328" s="265" t="s">
        <v>246</v>
      </c>
      <c r="F328" s="265" t="s">
        <v>247</v>
      </c>
      <c r="G328" s="265" t="s">
        <v>248</v>
      </c>
      <c r="H328" s="380" t="s">
        <v>249</v>
      </c>
      <c r="I328" s="761"/>
    </row>
    <row r="329" spans="1:13" ht="13.5" x14ac:dyDescent="0.25">
      <c r="A329" s="808"/>
      <c r="B329" s="808"/>
      <c r="C329" s="808"/>
      <c r="D329" s="381" t="s">
        <v>61</v>
      </c>
      <c r="E329" s="381" t="s">
        <v>250</v>
      </c>
      <c r="F329" s="381" t="s">
        <v>251</v>
      </c>
      <c r="G329" s="381" t="s">
        <v>252</v>
      </c>
      <c r="H329" s="381" t="s">
        <v>253</v>
      </c>
      <c r="I329" s="381" t="s">
        <v>253</v>
      </c>
    </row>
    <row r="330" spans="1:13" ht="12" customHeight="1" x14ac:dyDescent="0.25">
      <c r="A330" s="809" t="s">
        <v>391</v>
      </c>
      <c r="B330" s="809" t="s">
        <v>68</v>
      </c>
      <c r="C330" s="382" t="s">
        <v>214</v>
      </c>
      <c r="D330" s="142"/>
      <c r="E330" s="191"/>
      <c r="F330" s="148">
        <v>0</v>
      </c>
      <c r="G330" s="221">
        <v>20</v>
      </c>
      <c r="H330" s="148">
        <f>D330*(E330-F330)/G330</f>
        <v>0</v>
      </c>
      <c r="I330" s="148"/>
      <c r="L330" s="21">
        <v>6</v>
      </c>
      <c r="M330" s="21">
        <f>$L321*100+L330+$M$2*10000</f>
        <v>10506</v>
      </c>
    </row>
    <row r="331" spans="1:13" x14ac:dyDescent="0.25">
      <c r="A331" s="809"/>
      <c r="B331" s="809"/>
      <c r="C331" s="382" t="s">
        <v>215</v>
      </c>
      <c r="D331" s="191"/>
      <c r="E331" s="191"/>
      <c r="F331" s="148">
        <v>0</v>
      </c>
      <c r="G331" s="221">
        <v>20</v>
      </c>
      <c r="H331" s="148">
        <f>D331*(E331-F331)/G331</f>
        <v>0</v>
      </c>
      <c r="I331" s="148"/>
      <c r="L331" s="21">
        <v>7</v>
      </c>
      <c r="M331" s="21">
        <f>$L321*100+L331+$M$2*10000</f>
        <v>10507</v>
      </c>
    </row>
    <row r="332" spans="1:13" x14ac:dyDescent="0.25">
      <c r="A332" s="810" t="s">
        <v>292</v>
      </c>
      <c r="B332" s="810"/>
      <c r="C332" s="810"/>
      <c r="D332" s="401">
        <f>SUM(D330:D331)</f>
        <v>0</v>
      </c>
      <c r="E332" s="194"/>
      <c r="F332" s="194"/>
      <c r="G332" s="244"/>
      <c r="H332" s="385">
        <f>SUM(H330:H331)</f>
        <v>0</v>
      </c>
      <c r="I332" s="385">
        <f>SUM(I330:I331)</f>
        <v>0</v>
      </c>
      <c r="L332" s="21"/>
      <c r="M332" s="21"/>
    </row>
    <row r="333" spans="1:13" ht="11.25" customHeight="1" x14ac:dyDescent="0.25">
      <c r="A333" s="761" t="s">
        <v>313</v>
      </c>
      <c r="B333" s="761" t="s">
        <v>68</v>
      </c>
      <c r="C333" s="382" t="s">
        <v>214</v>
      </c>
      <c r="D333" s="142"/>
      <c r="E333" s="191"/>
      <c r="F333" s="148">
        <v>0</v>
      </c>
      <c r="G333" s="221">
        <v>20</v>
      </c>
      <c r="H333" s="148">
        <f>(D333*(E333-F333))/G333</f>
        <v>0</v>
      </c>
      <c r="I333" s="148"/>
      <c r="L333" s="21">
        <v>6</v>
      </c>
      <c r="M333" s="21">
        <f>$L321*100+L333+$M$3*10000</f>
        <v>20506</v>
      </c>
    </row>
    <row r="334" spans="1:13" x14ac:dyDescent="0.25">
      <c r="A334" s="761"/>
      <c r="B334" s="761"/>
      <c r="C334" s="382" t="s">
        <v>215</v>
      </c>
      <c r="D334" s="191"/>
      <c r="E334" s="191"/>
      <c r="F334" s="148">
        <v>0</v>
      </c>
      <c r="G334" s="221">
        <v>20</v>
      </c>
      <c r="H334" s="148">
        <f>(D334*(E334-F334))/G334</f>
        <v>0</v>
      </c>
      <c r="I334" s="148"/>
      <c r="L334" s="21">
        <v>7</v>
      </c>
      <c r="M334" s="21">
        <f>$L321*100+L334+$M$3*10000</f>
        <v>20507</v>
      </c>
    </row>
    <row r="335" spans="1:13" x14ac:dyDescent="0.25">
      <c r="A335" s="810" t="s">
        <v>292</v>
      </c>
      <c r="B335" s="810"/>
      <c r="C335" s="810"/>
      <c r="D335" s="411">
        <f>SUM(D333:D334)</f>
        <v>0</v>
      </c>
      <c r="E335" s="194"/>
      <c r="F335" s="194"/>
      <c r="G335" s="244"/>
      <c r="H335" s="385">
        <f>SUM(H333:H334)</f>
        <v>0</v>
      </c>
      <c r="I335" s="385">
        <f>SUM(I333:I334)</f>
        <v>0</v>
      </c>
      <c r="L335" s="21"/>
      <c r="M335" s="21"/>
    </row>
    <row r="336" spans="1:13" ht="11.25" customHeight="1" x14ac:dyDescent="0.25">
      <c r="A336" s="761" t="s">
        <v>314</v>
      </c>
      <c r="B336" s="761" t="s">
        <v>68</v>
      </c>
      <c r="C336" s="382" t="s">
        <v>214</v>
      </c>
      <c r="D336" s="142"/>
      <c r="E336" s="191"/>
      <c r="F336" s="148">
        <v>0</v>
      </c>
      <c r="G336" s="221">
        <v>20</v>
      </c>
      <c r="H336" s="148">
        <f>D336*(E336-F336)/G336</f>
        <v>0</v>
      </c>
      <c r="I336" s="148"/>
      <c r="L336" s="21">
        <v>6</v>
      </c>
      <c r="M336" s="21">
        <f>$L321*100+L336+$M$4*10000</f>
        <v>30506</v>
      </c>
    </row>
    <row r="337" spans="1:13" x14ac:dyDescent="0.25">
      <c r="A337" s="761"/>
      <c r="B337" s="761"/>
      <c r="C337" s="382" t="s">
        <v>215</v>
      </c>
      <c r="D337" s="191"/>
      <c r="E337" s="191"/>
      <c r="F337" s="148">
        <v>0</v>
      </c>
      <c r="G337" s="221">
        <v>20</v>
      </c>
      <c r="H337" s="148">
        <f>D337*(E337-F337)/G337</f>
        <v>0</v>
      </c>
      <c r="I337" s="148"/>
      <c r="L337" s="21">
        <v>7</v>
      </c>
      <c r="M337" s="21">
        <f>$L321*100+L337+$M$4*10000</f>
        <v>30507</v>
      </c>
    </row>
    <row r="338" spans="1:13" x14ac:dyDescent="0.25">
      <c r="A338" s="810" t="s">
        <v>292</v>
      </c>
      <c r="B338" s="810"/>
      <c r="C338" s="810"/>
      <c r="D338" s="402">
        <f>SUM(D336:D337)</f>
        <v>0</v>
      </c>
      <c r="E338" s="194"/>
      <c r="F338" s="194"/>
      <c r="G338" s="244"/>
      <c r="H338" s="385">
        <f>SUM(H336:H337)</f>
        <v>0</v>
      </c>
      <c r="I338" s="385">
        <f>SUM(I336:I337)</f>
        <v>0</v>
      </c>
      <c r="L338" s="21"/>
      <c r="M338" s="21"/>
    </row>
    <row r="339" spans="1:13" ht="11.25" customHeight="1" x14ac:dyDescent="0.25">
      <c r="A339" s="761" t="s">
        <v>315</v>
      </c>
      <c r="B339" s="761" t="s">
        <v>68</v>
      </c>
      <c r="C339" s="382" t="s">
        <v>214</v>
      </c>
      <c r="D339" s="142"/>
      <c r="E339" s="191"/>
      <c r="F339" s="148">
        <v>0</v>
      </c>
      <c r="G339" s="221">
        <v>20</v>
      </c>
      <c r="H339" s="148">
        <f>D339*(E339-F339)/G339</f>
        <v>0</v>
      </c>
      <c r="I339" s="148"/>
      <c r="L339" s="21">
        <v>6</v>
      </c>
      <c r="M339" s="21">
        <f>$L321*100+L339+$M$5*10000</f>
        <v>40506</v>
      </c>
    </row>
    <row r="340" spans="1:13" x14ac:dyDescent="0.25">
      <c r="A340" s="761"/>
      <c r="B340" s="761"/>
      <c r="C340" s="382" t="s">
        <v>215</v>
      </c>
      <c r="D340" s="191"/>
      <c r="E340" s="191"/>
      <c r="F340" s="148">
        <v>0</v>
      </c>
      <c r="G340" s="221">
        <v>20</v>
      </c>
      <c r="H340" s="148">
        <f>D340*(E340-F340)/G340</f>
        <v>0</v>
      </c>
      <c r="I340" s="148"/>
      <c r="L340" s="21">
        <v>7</v>
      </c>
      <c r="M340" s="21">
        <f>$L321*100+L340+$M$5*10000</f>
        <v>40507</v>
      </c>
    </row>
    <row r="341" spans="1:13" x14ac:dyDescent="0.25">
      <c r="A341" s="810" t="s">
        <v>292</v>
      </c>
      <c r="B341" s="810"/>
      <c r="C341" s="810"/>
      <c r="D341" s="402">
        <f>SUM(D339:D340)</f>
        <v>0</v>
      </c>
      <c r="E341" s="194"/>
      <c r="F341" s="194"/>
      <c r="G341" s="244"/>
      <c r="H341" s="385">
        <f>SUM(H339:H340)</f>
        <v>0</v>
      </c>
      <c r="I341" s="385">
        <f>SUM(I339:I340)</f>
        <v>0</v>
      </c>
      <c r="L341" s="21"/>
      <c r="M341" s="21"/>
    </row>
    <row r="342" spans="1:13" ht="11.25" customHeight="1" x14ac:dyDescent="0.25">
      <c r="A342" s="811" t="s">
        <v>316</v>
      </c>
      <c r="B342" s="761" t="s">
        <v>68</v>
      </c>
      <c r="C342" s="382" t="s">
        <v>214</v>
      </c>
      <c r="D342" s="142"/>
      <c r="E342" s="191"/>
      <c r="F342" s="148">
        <v>0</v>
      </c>
      <c r="G342" s="221">
        <v>20</v>
      </c>
      <c r="H342" s="148">
        <f>D342*(E342-F342)/G342</f>
        <v>0</v>
      </c>
      <c r="I342" s="148"/>
      <c r="L342" s="21">
        <v>6</v>
      </c>
      <c r="M342" s="21">
        <f>$L321*100+L342+$M$6*10000</f>
        <v>50506</v>
      </c>
    </row>
    <row r="343" spans="1:13" x14ac:dyDescent="0.25">
      <c r="A343" s="811"/>
      <c r="B343" s="761"/>
      <c r="C343" s="382" t="s">
        <v>215</v>
      </c>
      <c r="D343" s="191"/>
      <c r="E343" s="191"/>
      <c r="F343" s="148">
        <v>0</v>
      </c>
      <c r="G343" s="221">
        <v>20</v>
      </c>
      <c r="H343" s="148">
        <f>D343*(E343-F343)/G343</f>
        <v>0</v>
      </c>
      <c r="I343" s="148"/>
      <c r="L343" s="21">
        <v>7</v>
      </c>
      <c r="M343" s="21">
        <f>$L321*100+L343+$M$6*10000</f>
        <v>50507</v>
      </c>
    </row>
    <row r="344" spans="1:13" x14ac:dyDescent="0.25">
      <c r="A344" s="810" t="s">
        <v>292</v>
      </c>
      <c r="B344" s="810"/>
      <c r="C344" s="810"/>
      <c r="D344" s="403">
        <f>SUM(D342:D343)</f>
        <v>0</v>
      </c>
      <c r="E344" s="194"/>
      <c r="F344" s="194"/>
      <c r="G344" s="244"/>
      <c r="H344" s="385">
        <f>SUM(H342:H343)</f>
        <v>0</v>
      </c>
      <c r="I344" s="385">
        <f>SUM(I342:I343)</f>
        <v>0</v>
      </c>
    </row>
    <row r="345" spans="1:13" x14ac:dyDescent="0.25">
      <c r="A345" s="812" t="s">
        <v>91</v>
      </c>
      <c r="B345" s="812"/>
      <c r="C345" s="812"/>
      <c r="D345" s="399">
        <f>SUM(D344,D341,D338,D335,D332)</f>
        <v>0</v>
      </c>
      <c r="E345" s="387"/>
      <c r="F345" s="387"/>
      <c r="G345" s="387"/>
      <c r="H345" s="388">
        <f>SUM(H344,H341,H338,H335,H332)</f>
        <v>0</v>
      </c>
      <c r="I345" s="388">
        <f>SUM(I344,I341,I338,I335,I332)</f>
        <v>0</v>
      </c>
    </row>
    <row r="346" spans="1:13" x14ac:dyDescent="0.25">
      <c r="A346" s="407"/>
      <c r="B346" s="407"/>
      <c r="C346" s="405"/>
      <c r="D346" s="408"/>
      <c r="E346" s="404"/>
      <c r="F346" s="404"/>
      <c r="G346" s="405"/>
      <c r="H346" s="404"/>
      <c r="I346" s="404"/>
    </row>
    <row r="347" spans="1:13" x14ac:dyDescent="0.25">
      <c r="A347" s="407"/>
      <c r="B347" s="407"/>
      <c r="C347" s="405"/>
      <c r="D347" s="404"/>
      <c r="E347" s="404"/>
      <c r="F347" s="404"/>
      <c r="G347" s="405"/>
      <c r="H347" s="404"/>
      <c r="I347" s="404"/>
    </row>
    <row r="348" spans="1:13" x14ac:dyDescent="0.25">
      <c r="D348" s="404"/>
      <c r="E348" s="404"/>
      <c r="F348" s="404"/>
      <c r="G348" s="405"/>
      <c r="H348" s="406"/>
      <c r="I348" s="406"/>
    </row>
    <row r="349" spans="1:13" x14ac:dyDescent="0.25">
      <c r="A349" s="407"/>
      <c r="B349" s="407"/>
      <c r="C349" s="405"/>
      <c r="D349" s="408"/>
      <c r="E349" s="404"/>
      <c r="F349" s="404"/>
      <c r="G349" s="405"/>
      <c r="H349" s="404"/>
      <c r="I349" s="404"/>
    </row>
    <row r="350" spans="1:13" x14ac:dyDescent="0.25">
      <c r="A350" s="407"/>
      <c r="B350" s="407"/>
      <c r="C350" s="405"/>
      <c r="D350" s="404"/>
      <c r="E350" s="404"/>
      <c r="F350" s="404"/>
      <c r="G350" s="405"/>
      <c r="H350" s="404"/>
      <c r="I350" s="404"/>
    </row>
    <row r="351" spans="1:13" x14ac:dyDescent="0.25">
      <c r="D351" s="404"/>
      <c r="E351" s="404"/>
      <c r="F351" s="404"/>
      <c r="G351" s="405"/>
      <c r="H351" s="406"/>
      <c r="I351" s="406"/>
    </row>
    <row r="352" spans="1:13" x14ac:dyDescent="0.25">
      <c r="A352" s="407"/>
      <c r="B352" s="407"/>
      <c r="C352" s="405"/>
      <c r="D352" s="408"/>
      <c r="E352" s="404"/>
      <c r="F352" s="404"/>
      <c r="G352" s="405"/>
      <c r="H352" s="404"/>
      <c r="I352" s="404"/>
    </row>
    <row r="353" spans="1:13" x14ac:dyDescent="0.25">
      <c r="A353" s="407"/>
      <c r="B353" s="407"/>
      <c r="C353" s="405"/>
      <c r="D353" s="404"/>
      <c r="E353" s="404"/>
      <c r="F353" s="404"/>
      <c r="G353" s="405"/>
      <c r="H353" s="404"/>
      <c r="I353" s="404"/>
    </row>
    <row r="354" spans="1:13" x14ac:dyDescent="0.25">
      <c r="D354" s="405"/>
      <c r="E354" s="405"/>
      <c r="F354" s="405"/>
      <c r="G354" s="405"/>
      <c r="H354" s="406"/>
      <c r="I354" s="406"/>
    </row>
    <row r="355" spans="1:13" x14ac:dyDescent="0.25">
      <c r="A355" s="409"/>
      <c r="B355" s="409"/>
      <c r="C355" s="409"/>
      <c r="D355" s="410"/>
      <c r="E355" s="410"/>
      <c r="F355" s="410"/>
      <c r="G355" s="410"/>
      <c r="H355" s="406"/>
      <c r="I355" s="406"/>
    </row>
    <row r="356" spans="1:13" ht="12.75" customHeight="1" x14ac:dyDescent="0.25">
      <c r="A356" s="393"/>
      <c r="B356" s="393"/>
      <c r="C356" s="393"/>
      <c r="D356" s="393"/>
      <c r="E356" s="393"/>
      <c r="F356" s="393"/>
      <c r="G356" s="393"/>
      <c r="H356" s="393"/>
      <c r="I356" s="393"/>
    </row>
    <row r="357" spans="1:13" x14ac:dyDescent="0.25">
      <c r="A357" s="393"/>
      <c r="B357" s="393"/>
      <c r="C357" s="393"/>
      <c r="D357" s="393"/>
      <c r="E357" s="393"/>
      <c r="F357" s="393"/>
      <c r="G357" s="393"/>
      <c r="H357" s="393"/>
      <c r="I357" s="393"/>
    </row>
    <row r="358" spans="1:13" x14ac:dyDescent="0.25">
      <c r="A358" s="395"/>
      <c r="B358" s="395"/>
    </row>
    <row r="360" spans="1:13" x14ac:dyDescent="0.25">
      <c r="A360" s="802" t="s">
        <v>23</v>
      </c>
      <c r="B360" s="802"/>
      <c r="C360" s="803">
        <f>Presentación!C$3</f>
        <v>1990</v>
      </c>
      <c r="D360" s="803"/>
      <c r="E360" s="803"/>
      <c r="F360" s="803"/>
      <c r="G360" s="803"/>
      <c r="H360" s="803"/>
      <c r="I360" s="803"/>
    </row>
    <row r="361" spans="1:13" ht="13.5" customHeight="1" x14ac:dyDescent="0.25">
      <c r="A361" s="757" t="s">
        <v>24</v>
      </c>
      <c r="B361" s="757"/>
      <c r="C361" s="804" t="s">
        <v>381</v>
      </c>
      <c r="D361" s="804"/>
      <c r="E361" s="804"/>
      <c r="F361" s="804"/>
      <c r="G361" s="804"/>
      <c r="H361" s="804"/>
      <c r="I361" s="804"/>
      <c r="L361" s="21">
        <v>13</v>
      </c>
      <c r="M361" s="21">
        <v>1</v>
      </c>
    </row>
    <row r="362" spans="1:13" ht="13.5" customHeight="1" x14ac:dyDescent="0.25">
      <c r="A362" s="805" t="s">
        <v>5</v>
      </c>
      <c r="B362" s="805"/>
      <c r="C362" s="806" t="s">
        <v>26</v>
      </c>
      <c r="D362" s="806"/>
      <c r="E362" s="806"/>
      <c r="F362" s="806"/>
      <c r="G362" s="806"/>
      <c r="H362" s="806"/>
      <c r="I362" s="806"/>
      <c r="L362" s="21"/>
      <c r="M362" s="21">
        <v>2</v>
      </c>
    </row>
    <row r="363" spans="1:13" ht="13.5" customHeight="1" x14ac:dyDescent="0.25">
      <c r="A363" s="805" t="s">
        <v>27</v>
      </c>
      <c r="B363" s="805"/>
      <c r="C363" s="806" t="s">
        <v>236</v>
      </c>
      <c r="D363" s="806"/>
      <c r="E363" s="806"/>
      <c r="F363" s="806"/>
      <c r="G363" s="806"/>
      <c r="H363" s="806"/>
      <c r="I363" s="806"/>
      <c r="L363" s="21"/>
      <c r="M363" s="21">
        <v>3</v>
      </c>
    </row>
    <row r="364" spans="1:13" ht="13.5" customHeight="1" x14ac:dyDescent="0.25">
      <c r="A364" s="805" t="s">
        <v>29</v>
      </c>
      <c r="B364" s="805"/>
      <c r="C364" s="806" t="s">
        <v>191</v>
      </c>
      <c r="D364" s="806"/>
      <c r="E364" s="806"/>
      <c r="F364" s="806"/>
      <c r="G364" s="806"/>
      <c r="H364" s="806"/>
      <c r="I364" s="806"/>
      <c r="L364" s="21"/>
      <c r="M364" s="21">
        <v>4</v>
      </c>
    </row>
    <row r="365" spans="1:13" ht="11.25" customHeight="1" x14ac:dyDescent="0.25">
      <c r="A365" s="807" t="s">
        <v>33</v>
      </c>
      <c r="B365" s="807"/>
      <c r="C365" s="278" t="s">
        <v>34</v>
      </c>
      <c r="D365" s="766" t="s">
        <v>237</v>
      </c>
      <c r="E365" s="766"/>
      <c r="F365" s="766"/>
      <c r="G365" s="766"/>
      <c r="H365" s="766"/>
      <c r="I365" s="766"/>
      <c r="L365" s="21"/>
      <c r="M365" s="21">
        <v>5</v>
      </c>
    </row>
    <row r="366" spans="1:13" ht="45.75" customHeight="1" x14ac:dyDescent="0.25">
      <c r="A366" s="761" t="s">
        <v>37</v>
      </c>
      <c r="B366" s="761"/>
      <c r="C366" s="808" t="s">
        <v>38</v>
      </c>
      <c r="D366" s="265" t="s">
        <v>238</v>
      </c>
      <c r="E366" s="265" t="s">
        <v>239</v>
      </c>
      <c r="F366" s="265" t="s">
        <v>240</v>
      </c>
      <c r="G366" s="265" t="s">
        <v>241</v>
      </c>
      <c r="H366" s="265" t="s">
        <v>242</v>
      </c>
      <c r="I366" s="265" t="s">
        <v>242</v>
      </c>
    </row>
    <row r="367" spans="1:13" ht="13.5" customHeight="1" x14ac:dyDescent="0.25">
      <c r="A367" s="808" t="s">
        <v>197</v>
      </c>
      <c r="B367" s="808" t="s">
        <v>47</v>
      </c>
      <c r="C367" s="808"/>
      <c r="D367" s="265" t="s">
        <v>48</v>
      </c>
      <c r="E367" s="265" t="s">
        <v>243</v>
      </c>
      <c r="F367" s="265" t="s">
        <v>243</v>
      </c>
      <c r="G367" s="265" t="s">
        <v>244</v>
      </c>
      <c r="H367" s="265" t="s">
        <v>52</v>
      </c>
      <c r="I367" s="761" t="s">
        <v>245</v>
      </c>
    </row>
    <row r="368" spans="1:13" ht="34.5" x14ac:dyDescent="0.25">
      <c r="A368" s="808"/>
      <c r="B368" s="808"/>
      <c r="C368" s="808"/>
      <c r="D368" s="265" t="s">
        <v>54</v>
      </c>
      <c r="E368" s="265" t="s">
        <v>246</v>
      </c>
      <c r="F368" s="265" t="s">
        <v>247</v>
      </c>
      <c r="G368" s="265" t="s">
        <v>248</v>
      </c>
      <c r="H368" s="380" t="s">
        <v>249</v>
      </c>
      <c r="I368" s="761"/>
    </row>
    <row r="369" spans="1:13" ht="13.5" x14ac:dyDescent="0.25">
      <c r="A369" s="808"/>
      <c r="B369" s="808"/>
      <c r="C369" s="808"/>
      <c r="D369" s="381" t="s">
        <v>61</v>
      </c>
      <c r="E369" s="381" t="s">
        <v>250</v>
      </c>
      <c r="F369" s="381" t="s">
        <v>251</v>
      </c>
      <c r="G369" s="381" t="s">
        <v>252</v>
      </c>
      <c r="H369" s="381" t="s">
        <v>253</v>
      </c>
      <c r="I369" s="381" t="s">
        <v>253</v>
      </c>
    </row>
    <row r="370" spans="1:13" ht="12" customHeight="1" x14ac:dyDescent="0.25">
      <c r="A370" s="809" t="s">
        <v>391</v>
      </c>
      <c r="B370" s="809" t="s">
        <v>68</v>
      </c>
      <c r="C370" s="382" t="s">
        <v>214</v>
      </c>
      <c r="D370" s="142"/>
      <c r="E370" s="191"/>
      <c r="F370" s="148">
        <v>0</v>
      </c>
      <c r="G370" s="221">
        <v>20</v>
      </c>
      <c r="H370" s="148">
        <f>D370*(E370-F370)/G370</f>
        <v>0</v>
      </c>
      <c r="I370" s="148"/>
      <c r="L370" s="21">
        <v>6</v>
      </c>
      <c r="M370" s="21">
        <f>$L361*100+L370+$M$2*10000</f>
        <v>11306</v>
      </c>
    </row>
    <row r="371" spans="1:13" x14ac:dyDescent="0.25">
      <c r="A371" s="809"/>
      <c r="B371" s="809"/>
      <c r="C371" s="382" t="s">
        <v>215</v>
      </c>
      <c r="D371" s="191"/>
      <c r="E371" s="191"/>
      <c r="F371" s="148">
        <v>0</v>
      </c>
      <c r="G371" s="221">
        <v>20</v>
      </c>
      <c r="H371" s="148">
        <f>D371*(E371-F371)/G371</f>
        <v>0</v>
      </c>
      <c r="I371" s="148"/>
      <c r="L371" s="21">
        <v>7</v>
      </c>
      <c r="M371" s="21">
        <f>$L361*100+L371+$M$2*10000</f>
        <v>11307</v>
      </c>
    </row>
    <row r="372" spans="1:13" x14ac:dyDescent="0.25">
      <c r="A372" s="810" t="s">
        <v>292</v>
      </c>
      <c r="B372" s="810"/>
      <c r="C372" s="810"/>
      <c r="D372" s="401">
        <f>SUM(D370:D371)</f>
        <v>0</v>
      </c>
      <c r="E372" s="194"/>
      <c r="F372" s="194"/>
      <c r="G372" s="244"/>
      <c r="H372" s="385">
        <f>SUM(H370:H371)</f>
        <v>0</v>
      </c>
      <c r="I372" s="385">
        <f>SUM(I370:I371)</f>
        <v>0</v>
      </c>
      <c r="L372" s="21"/>
      <c r="M372" s="21"/>
    </row>
    <row r="373" spans="1:13" ht="11.25" customHeight="1" x14ac:dyDescent="0.25">
      <c r="A373" s="761" t="s">
        <v>313</v>
      </c>
      <c r="B373" s="761" t="s">
        <v>68</v>
      </c>
      <c r="C373" s="382" t="s">
        <v>214</v>
      </c>
      <c r="D373" s="142"/>
      <c r="E373" s="191"/>
      <c r="F373" s="148">
        <v>0</v>
      </c>
      <c r="G373" s="221">
        <v>20</v>
      </c>
      <c r="H373" s="148">
        <f>(D373*(E373-F373))/G373</f>
        <v>0</v>
      </c>
      <c r="I373" s="148"/>
      <c r="L373" s="21">
        <v>6</v>
      </c>
      <c r="M373" s="21">
        <f>$L361*100+L373+$M$3*10000</f>
        <v>21306</v>
      </c>
    </row>
    <row r="374" spans="1:13" x14ac:dyDescent="0.25">
      <c r="A374" s="761"/>
      <c r="B374" s="761"/>
      <c r="C374" s="382" t="s">
        <v>215</v>
      </c>
      <c r="D374" s="191"/>
      <c r="E374" s="191"/>
      <c r="F374" s="148">
        <v>0</v>
      </c>
      <c r="G374" s="221">
        <v>20</v>
      </c>
      <c r="H374" s="148">
        <f>(D374*(E374-F374))/G374</f>
        <v>0</v>
      </c>
      <c r="I374" s="148"/>
      <c r="L374" s="21">
        <v>7</v>
      </c>
      <c r="M374" s="21">
        <f>$L361*100+L374+$M$3*10000</f>
        <v>21307</v>
      </c>
    </row>
    <row r="375" spans="1:13" x14ac:dyDescent="0.25">
      <c r="A375" s="810" t="s">
        <v>292</v>
      </c>
      <c r="B375" s="810"/>
      <c r="C375" s="810"/>
      <c r="D375" s="411">
        <f>SUM(D373:D374)</f>
        <v>0</v>
      </c>
      <c r="E375" s="194"/>
      <c r="F375" s="194"/>
      <c r="G375" s="244"/>
      <c r="H375" s="385">
        <f>SUM(H373:H374)</f>
        <v>0</v>
      </c>
      <c r="I375" s="385">
        <f>SUM(I373:I374)</f>
        <v>0</v>
      </c>
      <c r="L375" s="21"/>
      <c r="M375" s="21"/>
    </row>
    <row r="376" spans="1:13" ht="11.25" customHeight="1" x14ac:dyDescent="0.25">
      <c r="A376" s="761" t="s">
        <v>314</v>
      </c>
      <c r="B376" s="761" t="s">
        <v>68</v>
      </c>
      <c r="C376" s="382" t="s">
        <v>214</v>
      </c>
      <c r="D376" s="142"/>
      <c r="E376" s="191"/>
      <c r="F376" s="148">
        <v>0</v>
      </c>
      <c r="G376" s="221">
        <v>20</v>
      </c>
      <c r="H376" s="148">
        <f>D376*(E376-F376)/G376</f>
        <v>0</v>
      </c>
      <c r="I376" s="148"/>
      <c r="L376" s="21">
        <v>6</v>
      </c>
      <c r="M376" s="21">
        <f>$L361*100+L376+$M$4*10000</f>
        <v>31306</v>
      </c>
    </row>
    <row r="377" spans="1:13" x14ac:dyDescent="0.25">
      <c r="A377" s="761"/>
      <c r="B377" s="761"/>
      <c r="C377" s="382" t="s">
        <v>215</v>
      </c>
      <c r="D377" s="191"/>
      <c r="E377" s="191"/>
      <c r="F377" s="148">
        <v>0</v>
      </c>
      <c r="G377" s="221">
        <v>20</v>
      </c>
      <c r="H377" s="148">
        <f>D377*(E377-F377)/G377</f>
        <v>0</v>
      </c>
      <c r="I377" s="148"/>
      <c r="L377" s="21">
        <v>7</v>
      </c>
      <c r="M377" s="21">
        <f>$L361*100+L377+$M$4*10000</f>
        <v>31307</v>
      </c>
    </row>
    <row r="378" spans="1:13" x14ac:dyDescent="0.25">
      <c r="A378" s="810" t="s">
        <v>292</v>
      </c>
      <c r="B378" s="810"/>
      <c r="C378" s="810"/>
      <c r="D378" s="402">
        <f>SUM(D376:D377)</f>
        <v>0</v>
      </c>
      <c r="E378" s="194"/>
      <c r="F378" s="194"/>
      <c r="G378" s="244"/>
      <c r="H378" s="385">
        <f>SUM(H376:H377)</f>
        <v>0</v>
      </c>
      <c r="I378" s="385">
        <f>SUM(I376:I377)</f>
        <v>0</v>
      </c>
      <c r="L378" s="21"/>
      <c r="M378" s="21"/>
    </row>
    <row r="379" spans="1:13" ht="11.25" customHeight="1" x14ac:dyDescent="0.25">
      <c r="A379" s="761" t="s">
        <v>315</v>
      </c>
      <c r="B379" s="761" t="s">
        <v>68</v>
      </c>
      <c r="C379" s="382" t="s">
        <v>214</v>
      </c>
      <c r="D379" s="142"/>
      <c r="E379" s="191"/>
      <c r="F379" s="148">
        <v>0</v>
      </c>
      <c r="G379" s="221">
        <v>20</v>
      </c>
      <c r="H379" s="148">
        <f>D379*(E379-F379)/G379</f>
        <v>0</v>
      </c>
      <c r="I379" s="148"/>
      <c r="L379" s="21">
        <v>6</v>
      </c>
      <c r="M379" s="21">
        <f>$L361*100+L379+$M$5*10000</f>
        <v>41306</v>
      </c>
    </row>
    <row r="380" spans="1:13" x14ac:dyDescent="0.25">
      <c r="A380" s="761"/>
      <c r="B380" s="761"/>
      <c r="C380" s="382" t="s">
        <v>215</v>
      </c>
      <c r="D380" s="191"/>
      <c r="E380" s="191"/>
      <c r="F380" s="148">
        <v>0</v>
      </c>
      <c r="G380" s="221">
        <v>20</v>
      </c>
      <c r="H380" s="148">
        <f>D380*(E380-F380)/G380</f>
        <v>0</v>
      </c>
      <c r="I380" s="148"/>
      <c r="L380" s="21">
        <v>7</v>
      </c>
      <c r="M380" s="21">
        <f>$L361*100+L380+$M$5*10000</f>
        <v>41307</v>
      </c>
    </row>
    <row r="381" spans="1:13" x14ac:dyDescent="0.25">
      <c r="A381" s="810" t="s">
        <v>292</v>
      </c>
      <c r="B381" s="810"/>
      <c r="C381" s="810"/>
      <c r="D381" s="402">
        <f>SUM(D379:D380)</f>
        <v>0</v>
      </c>
      <c r="E381" s="194"/>
      <c r="F381" s="194"/>
      <c r="G381" s="244"/>
      <c r="H381" s="385">
        <f>SUM(H379:H380)</f>
        <v>0</v>
      </c>
      <c r="I381" s="385">
        <f>SUM(I379:I380)</f>
        <v>0</v>
      </c>
      <c r="L381" s="21"/>
      <c r="M381" s="21"/>
    </row>
    <row r="382" spans="1:13" ht="11.25" customHeight="1" x14ac:dyDescent="0.25">
      <c r="A382" s="811" t="s">
        <v>316</v>
      </c>
      <c r="B382" s="761" t="s">
        <v>68</v>
      </c>
      <c r="C382" s="382" t="s">
        <v>214</v>
      </c>
      <c r="D382" s="142"/>
      <c r="E382" s="191"/>
      <c r="F382" s="148">
        <v>0</v>
      </c>
      <c r="G382" s="221">
        <v>20</v>
      </c>
      <c r="H382" s="148">
        <f>D382*(E382-F382)/G382</f>
        <v>0</v>
      </c>
      <c r="I382" s="148"/>
      <c r="L382" s="21">
        <v>6</v>
      </c>
      <c r="M382" s="21">
        <f>$L361*100+L382+$M$6*10000</f>
        <v>51306</v>
      </c>
    </row>
    <row r="383" spans="1:13" x14ac:dyDescent="0.25">
      <c r="A383" s="811"/>
      <c r="B383" s="761"/>
      <c r="C383" s="382" t="s">
        <v>215</v>
      </c>
      <c r="D383" s="191"/>
      <c r="E383" s="191"/>
      <c r="F383" s="148">
        <v>0</v>
      </c>
      <c r="G383" s="221">
        <v>20</v>
      </c>
      <c r="H383" s="148">
        <f>D383*(E383-F383)/G383</f>
        <v>0</v>
      </c>
      <c r="I383" s="148"/>
      <c r="L383" s="21">
        <v>7</v>
      </c>
      <c r="M383" s="21">
        <f>$L361*100+L383+$M$6*10000</f>
        <v>51307</v>
      </c>
    </row>
    <row r="384" spans="1:13" x14ac:dyDescent="0.25">
      <c r="A384" s="810" t="s">
        <v>292</v>
      </c>
      <c r="B384" s="810"/>
      <c r="C384" s="810"/>
      <c r="D384" s="403">
        <f>SUM(D382:D383)</f>
        <v>0</v>
      </c>
      <c r="E384" s="194"/>
      <c r="F384" s="194"/>
      <c r="G384" s="244"/>
      <c r="H384" s="385">
        <f>SUM(H382:H383)</f>
        <v>0</v>
      </c>
      <c r="I384" s="385">
        <f>SUM(I382:I383)</f>
        <v>0</v>
      </c>
    </row>
    <row r="385" spans="1:9" x14ac:dyDescent="0.25">
      <c r="A385" s="812" t="s">
        <v>91</v>
      </c>
      <c r="B385" s="812"/>
      <c r="C385" s="812"/>
      <c r="D385" s="399">
        <f>SUM(D384,D381,D378,D375,D372)</f>
        <v>0</v>
      </c>
      <c r="E385" s="387"/>
      <c r="F385" s="387"/>
      <c r="G385" s="387"/>
      <c r="H385" s="388">
        <f>SUM(H384,H381,H378,H375,H372)</f>
        <v>0</v>
      </c>
      <c r="I385" s="388">
        <f>SUM(I384,I381,I378,I375,I372)</f>
        <v>0</v>
      </c>
    </row>
    <row r="386" spans="1:9" x14ac:dyDescent="0.25">
      <c r="D386" s="413"/>
      <c r="E386" s="413"/>
      <c r="F386" s="413"/>
      <c r="G386" s="410"/>
      <c r="H386" s="414"/>
      <c r="I386" s="414"/>
    </row>
    <row r="387" spans="1:9" x14ac:dyDescent="0.25">
      <c r="D387" s="413"/>
      <c r="E387" s="413"/>
      <c r="F387" s="413"/>
      <c r="G387" s="410"/>
      <c r="H387" s="414"/>
      <c r="I387" s="414"/>
    </row>
    <row r="388" spans="1:9" x14ac:dyDescent="0.25">
      <c r="D388" s="413"/>
      <c r="E388" s="413"/>
      <c r="F388" s="413"/>
      <c r="G388" s="410"/>
      <c r="H388" s="414"/>
      <c r="I388" s="414"/>
    </row>
    <row r="389" spans="1:9" x14ac:dyDescent="0.25">
      <c r="C389" s="410"/>
      <c r="D389" s="412"/>
      <c r="E389" s="413"/>
      <c r="F389" s="413"/>
      <c r="G389" s="410"/>
      <c r="H389" s="413"/>
      <c r="I389" s="413"/>
    </row>
    <row r="390" spans="1:9" x14ac:dyDescent="0.25">
      <c r="C390" s="410"/>
      <c r="D390" s="413"/>
      <c r="E390" s="413"/>
      <c r="F390" s="413"/>
      <c r="G390" s="410"/>
      <c r="H390" s="413"/>
      <c r="I390" s="413"/>
    </row>
    <row r="391" spans="1:9" x14ac:dyDescent="0.25">
      <c r="D391" s="413"/>
      <c r="E391" s="413"/>
      <c r="F391" s="413"/>
      <c r="G391" s="410"/>
      <c r="H391" s="414"/>
      <c r="I391" s="414"/>
    </row>
    <row r="392" spans="1:9" x14ac:dyDescent="0.25">
      <c r="C392" s="410"/>
      <c r="D392" s="412"/>
      <c r="E392" s="413"/>
      <c r="F392" s="413"/>
      <c r="G392" s="410"/>
      <c r="H392" s="413"/>
      <c r="I392" s="413"/>
    </row>
    <row r="393" spans="1:9" x14ac:dyDescent="0.25">
      <c r="C393" s="410"/>
      <c r="D393" s="413"/>
      <c r="E393" s="413"/>
      <c r="F393" s="413"/>
      <c r="G393" s="410"/>
      <c r="H393" s="413"/>
      <c r="I393" s="413"/>
    </row>
    <row r="394" spans="1:9" x14ac:dyDescent="0.25">
      <c r="D394" s="410"/>
      <c r="E394" s="410"/>
      <c r="F394" s="410"/>
      <c r="G394" s="410"/>
      <c r="H394" s="414"/>
      <c r="I394" s="414"/>
    </row>
    <row r="395" spans="1:9" x14ac:dyDescent="0.25">
      <c r="A395" s="409"/>
      <c r="B395" s="409"/>
      <c r="C395" s="409"/>
      <c r="D395" s="410"/>
      <c r="E395" s="410"/>
      <c r="F395" s="410"/>
      <c r="G395" s="410"/>
      <c r="H395" s="414"/>
      <c r="I395" s="414"/>
    </row>
    <row r="396" spans="1:9" ht="12.75" customHeight="1" x14ac:dyDescent="0.25">
      <c r="A396" s="393"/>
      <c r="B396" s="393"/>
      <c r="C396" s="393"/>
      <c r="D396" s="393"/>
      <c r="E396" s="393"/>
      <c r="F396" s="393"/>
      <c r="G396" s="393"/>
      <c r="H396" s="393"/>
      <c r="I396" s="393"/>
    </row>
    <row r="397" spans="1:9" x14ac:dyDescent="0.25">
      <c r="A397" s="393"/>
      <c r="B397" s="393"/>
      <c r="C397" s="393"/>
      <c r="D397" s="393"/>
      <c r="E397" s="393"/>
      <c r="F397" s="393"/>
      <c r="G397" s="393"/>
      <c r="H397" s="393"/>
      <c r="I397" s="393"/>
    </row>
    <row r="398" spans="1:9" x14ac:dyDescent="0.25">
      <c r="A398" s="395"/>
      <c r="B398" s="395"/>
    </row>
    <row r="400" spans="1:9" x14ac:dyDescent="0.25">
      <c r="A400" s="802" t="s">
        <v>23</v>
      </c>
      <c r="B400" s="802"/>
      <c r="C400" s="803">
        <f>Presentación!C$3</f>
        <v>1990</v>
      </c>
      <c r="D400" s="803"/>
      <c r="E400" s="803"/>
      <c r="F400" s="803"/>
      <c r="G400" s="803"/>
      <c r="H400" s="803"/>
      <c r="I400" s="803"/>
    </row>
    <row r="401" spans="1:13" ht="13.5" customHeight="1" x14ac:dyDescent="0.25">
      <c r="A401" s="757" t="s">
        <v>24</v>
      </c>
      <c r="B401" s="757"/>
      <c r="C401" s="804" t="s">
        <v>382</v>
      </c>
      <c r="D401" s="804"/>
      <c r="E401" s="804"/>
      <c r="F401" s="804"/>
      <c r="G401" s="804"/>
      <c r="H401" s="804"/>
      <c r="I401" s="804"/>
      <c r="L401" s="21">
        <v>6</v>
      </c>
      <c r="M401" s="21">
        <v>1</v>
      </c>
    </row>
    <row r="402" spans="1:13" ht="13.5" customHeight="1" x14ac:dyDescent="0.25">
      <c r="A402" s="805" t="s">
        <v>5</v>
      </c>
      <c r="B402" s="805"/>
      <c r="C402" s="806" t="s">
        <v>26</v>
      </c>
      <c r="D402" s="806"/>
      <c r="E402" s="806"/>
      <c r="F402" s="806"/>
      <c r="G402" s="806"/>
      <c r="H402" s="806"/>
      <c r="I402" s="806"/>
      <c r="L402" s="21"/>
      <c r="M402" s="21">
        <v>2</v>
      </c>
    </row>
    <row r="403" spans="1:13" ht="13.5" customHeight="1" x14ac:dyDescent="0.25">
      <c r="A403" s="805" t="s">
        <v>27</v>
      </c>
      <c r="B403" s="805"/>
      <c r="C403" s="806" t="s">
        <v>236</v>
      </c>
      <c r="D403" s="806"/>
      <c r="E403" s="806"/>
      <c r="F403" s="806"/>
      <c r="G403" s="806"/>
      <c r="H403" s="806"/>
      <c r="I403" s="806"/>
      <c r="L403" s="21"/>
      <c r="M403" s="21">
        <v>3</v>
      </c>
    </row>
    <row r="404" spans="1:13" ht="13.5" customHeight="1" x14ac:dyDescent="0.25">
      <c r="A404" s="805" t="s">
        <v>29</v>
      </c>
      <c r="B404" s="805"/>
      <c r="C404" s="806" t="s">
        <v>191</v>
      </c>
      <c r="D404" s="806"/>
      <c r="E404" s="806"/>
      <c r="F404" s="806"/>
      <c r="G404" s="806"/>
      <c r="H404" s="806"/>
      <c r="I404" s="806"/>
      <c r="L404" s="21"/>
      <c r="M404" s="21">
        <v>4</v>
      </c>
    </row>
    <row r="405" spans="1:13" ht="11.25" customHeight="1" x14ac:dyDescent="0.25">
      <c r="A405" s="807" t="s">
        <v>33</v>
      </c>
      <c r="B405" s="807"/>
      <c r="C405" s="278" t="s">
        <v>34</v>
      </c>
      <c r="D405" s="766" t="s">
        <v>237</v>
      </c>
      <c r="E405" s="766"/>
      <c r="F405" s="766"/>
      <c r="G405" s="766"/>
      <c r="H405" s="766"/>
      <c r="I405" s="766"/>
      <c r="L405" s="21"/>
      <c r="M405" s="21">
        <v>5</v>
      </c>
    </row>
    <row r="406" spans="1:13" ht="45.75" customHeight="1" x14ac:dyDescent="0.25">
      <c r="A406" s="761" t="s">
        <v>37</v>
      </c>
      <c r="B406" s="761"/>
      <c r="C406" s="808" t="s">
        <v>38</v>
      </c>
      <c r="D406" s="265" t="s">
        <v>238</v>
      </c>
      <c r="E406" s="265" t="s">
        <v>239</v>
      </c>
      <c r="F406" s="265" t="s">
        <v>240</v>
      </c>
      <c r="G406" s="265" t="s">
        <v>241</v>
      </c>
      <c r="H406" s="265" t="s">
        <v>242</v>
      </c>
      <c r="I406" s="265" t="s">
        <v>242</v>
      </c>
    </row>
    <row r="407" spans="1:13" ht="13.5" customHeight="1" x14ac:dyDescent="0.25">
      <c r="A407" s="808" t="s">
        <v>197</v>
      </c>
      <c r="B407" s="808" t="s">
        <v>47</v>
      </c>
      <c r="C407" s="808"/>
      <c r="D407" s="265" t="s">
        <v>48</v>
      </c>
      <c r="E407" s="265" t="s">
        <v>243</v>
      </c>
      <c r="F407" s="265" t="s">
        <v>243</v>
      </c>
      <c r="G407" s="265" t="s">
        <v>244</v>
      </c>
      <c r="H407" s="265" t="s">
        <v>52</v>
      </c>
      <c r="I407" s="761" t="s">
        <v>245</v>
      </c>
    </row>
    <row r="408" spans="1:13" ht="34.5" x14ac:dyDescent="0.25">
      <c r="A408" s="808"/>
      <c r="B408" s="808"/>
      <c r="C408" s="808"/>
      <c r="D408" s="265" t="s">
        <v>54</v>
      </c>
      <c r="E408" s="265" t="s">
        <v>246</v>
      </c>
      <c r="F408" s="265" t="s">
        <v>247</v>
      </c>
      <c r="G408" s="265" t="s">
        <v>248</v>
      </c>
      <c r="H408" s="380" t="s">
        <v>249</v>
      </c>
      <c r="I408" s="761"/>
    </row>
    <row r="409" spans="1:13" ht="13.5" x14ac:dyDescent="0.25">
      <c r="A409" s="808"/>
      <c r="B409" s="808"/>
      <c r="C409" s="808"/>
      <c r="D409" s="381" t="s">
        <v>61</v>
      </c>
      <c r="E409" s="381" t="s">
        <v>250</v>
      </c>
      <c r="F409" s="381" t="s">
        <v>251</v>
      </c>
      <c r="G409" s="381" t="s">
        <v>252</v>
      </c>
      <c r="H409" s="381" t="s">
        <v>253</v>
      </c>
      <c r="I409" s="381" t="s">
        <v>253</v>
      </c>
    </row>
    <row r="410" spans="1:13" ht="12" customHeight="1" x14ac:dyDescent="0.25">
      <c r="A410" s="809" t="s">
        <v>391</v>
      </c>
      <c r="B410" s="809" t="s">
        <v>68</v>
      </c>
      <c r="C410" s="382" t="s">
        <v>214</v>
      </c>
      <c r="D410" s="142"/>
      <c r="E410" s="191"/>
      <c r="F410" s="148">
        <v>0</v>
      </c>
      <c r="G410" s="221">
        <v>20</v>
      </c>
      <c r="H410" s="148">
        <f>D410*(E410-F410)/G410</f>
        <v>0</v>
      </c>
      <c r="I410" s="148"/>
      <c r="L410" s="21">
        <v>6</v>
      </c>
      <c r="M410" s="21">
        <f>$L401*100+L410+$M$2*10000</f>
        <v>10606</v>
      </c>
    </row>
    <row r="411" spans="1:13" x14ac:dyDescent="0.25">
      <c r="A411" s="809"/>
      <c r="B411" s="809"/>
      <c r="C411" s="382" t="s">
        <v>215</v>
      </c>
      <c r="D411" s="191"/>
      <c r="E411" s="191"/>
      <c r="F411" s="148">
        <v>0</v>
      </c>
      <c r="G411" s="221">
        <v>20</v>
      </c>
      <c r="H411" s="148">
        <f>D411*(E411-F411)/G411</f>
        <v>0</v>
      </c>
      <c r="I411" s="148"/>
      <c r="L411" s="21">
        <v>7</v>
      </c>
      <c r="M411" s="21">
        <f>$L401*100+L411+$M$2*10000</f>
        <v>10607</v>
      </c>
    </row>
    <row r="412" spans="1:13" x14ac:dyDescent="0.25">
      <c r="A412" s="810" t="s">
        <v>292</v>
      </c>
      <c r="B412" s="810"/>
      <c r="C412" s="810"/>
      <c r="D412" s="401">
        <f>SUM(D410:D411)</f>
        <v>0</v>
      </c>
      <c r="E412" s="194"/>
      <c r="F412" s="194"/>
      <c r="G412" s="244"/>
      <c r="H412" s="385">
        <f>SUM(H410:H411)</f>
        <v>0</v>
      </c>
      <c r="I412" s="385">
        <f>SUM(I410:I411)</f>
        <v>0</v>
      </c>
      <c r="L412" s="21"/>
      <c r="M412" s="21"/>
    </row>
    <row r="413" spans="1:13" ht="11.25" customHeight="1" x14ac:dyDescent="0.25">
      <c r="A413" s="761" t="s">
        <v>313</v>
      </c>
      <c r="B413" s="761" t="s">
        <v>68</v>
      </c>
      <c r="C413" s="382" t="s">
        <v>214</v>
      </c>
      <c r="D413" s="142"/>
      <c r="E413" s="191"/>
      <c r="F413" s="148">
        <v>0</v>
      </c>
      <c r="G413" s="221">
        <v>20</v>
      </c>
      <c r="H413" s="148">
        <f>(D413*(E413-F413))/G413</f>
        <v>0</v>
      </c>
      <c r="I413" s="148"/>
      <c r="L413" s="21">
        <v>6</v>
      </c>
      <c r="M413" s="21">
        <f>$L401*100+L413+$M$3*10000</f>
        <v>20606</v>
      </c>
    </row>
    <row r="414" spans="1:13" x14ac:dyDescent="0.25">
      <c r="A414" s="761"/>
      <c r="B414" s="761"/>
      <c r="C414" s="382" t="s">
        <v>215</v>
      </c>
      <c r="D414" s="191"/>
      <c r="E414" s="191"/>
      <c r="F414" s="148">
        <v>0</v>
      </c>
      <c r="G414" s="221">
        <v>20</v>
      </c>
      <c r="H414" s="148">
        <f>(D414*(E414-F414))/G414</f>
        <v>0</v>
      </c>
      <c r="I414" s="148"/>
      <c r="L414" s="21">
        <v>7</v>
      </c>
      <c r="M414" s="21">
        <f>$L401*100+L414+$M$3*10000</f>
        <v>20607</v>
      </c>
    </row>
    <row r="415" spans="1:13" x14ac:dyDescent="0.25">
      <c r="A415" s="810" t="s">
        <v>292</v>
      </c>
      <c r="B415" s="810"/>
      <c r="C415" s="810"/>
      <c r="D415" s="411">
        <f>SUM(D413:D414)</f>
        <v>0</v>
      </c>
      <c r="E415" s="194"/>
      <c r="F415" s="194"/>
      <c r="G415" s="244"/>
      <c r="H415" s="385">
        <f>SUM(H413:H414)</f>
        <v>0</v>
      </c>
      <c r="I415" s="385">
        <f>SUM(I413:I414)</f>
        <v>0</v>
      </c>
      <c r="L415" s="21"/>
      <c r="M415" s="21"/>
    </row>
    <row r="416" spans="1:13" ht="11.25" customHeight="1" x14ac:dyDescent="0.25">
      <c r="A416" s="761" t="s">
        <v>314</v>
      </c>
      <c r="B416" s="761" t="s">
        <v>68</v>
      </c>
      <c r="C416" s="382" t="s">
        <v>214</v>
      </c>
      <c r="D416" s="142"/>
      <c r="E416" s="191"/>
      <c r="F416" s="148">
        <v>0</v>
      </c>
      <c r="G416" s="221">
        <v>20</v>
      </c>
      <c r="H416" s="148">
        <f>D416*(E416-F416)/G416</f>
        <v>0</v>
      </c>
      <c r="I416" s="148"/>
      <c r="L416" s="21">
        <v>6</v>
      </c>
      <c r="M416" s="21">
        <f>$L401*100+L416+$M$4*10000</f>
        <v>30606</v>
      </c>
    </row>
    <row r="417" spans="1:13" x14ac:dyDescent="0.25">
      <c r="A417" s="761"/>
      <c r="B417" s="761"/>
      <c r="C417" s="382" t="s">
        <v>215</v>
      </c>
      <c r="D417" s="191"/>
      <c r="E417" s="191"/>
      <c r="F417" s="148">
        <v>0</v>
      </c>
      <c r="G417" s="221">
        <v>20</v>
      </c>
      <c r="H417" s="148">
        <f>D417*(E417-F417)/G417</f>
        <v>0</v>
      </c>
      <c r="I417" s="148"/>
      <c r="L417" s="21">
        <v>7</v>
      </c>
      <c r="M417" s="21">
        <f>$L401*100+L417+$M$4*10000</f>
        <v>30607</v>
      </c>
    </row>
    <row r="418" spans="1:13" x14ac:dyDescent="0.25">
      <c r="A418" s="810" t="s">
        <v>292</v>
      </c>
      <c r="B418" s="810"/>
      <c r="C418" s="810"/>
      <c r="D418" s="402">
        <f>SUM(D416:D417)</f>
        <v>0</v>
      </c>
      <c r="E418" s="194"/>
      <c r="F418" s="194"/>
      <c r="G418" s="244"/>
      <c r="H418" s="385">
        <f>SUM(H416:H417)</f>
        <v>0</v>
      </c>
      <c r="I418" s="385">
        <f>SUM(I416:I417)</f>
        <v>0</v>
      </c>
      <c r="L418" s="21"/>
      <c r="M418" s="21"/>
    </row>
    <row r="419" spans="1:13" ht="11.25" customHeight="1" x14ac:dyDescent="0.25">
      <c r="A419" s="761" t="s">
        <v>315</v>
      </c>
      <c r="B419" s="761" t="s">
        <v>68</v>
      </c>
      <c r="C419" s="382" t="s">
        <v>214</v>
      </c>
      <c r="D419" s="142"/>
      <c r="E419" s="191"/>
      <c r="F419" s="148">
        <v>0</v>
      </c>
      <c r="G419" s="221">
        <v>20</v>
      </c>
      <c r="H419" s="148">
        <f>D419*(E419-F419)/G419</f>
        <v>0</v>
      </c>
      <c r="I419" s="148"/>
      <c r="L419" s="21">
        <v>6</v>
      </c>
      <c r="M419" s="21">
        <f>$L401*100+L419+$M$5*10000</f>
        <v>40606</v>
      </c>
    </row>
    <row r="420" spans="1:13" x14ac:dyDescent="0.25">
      <c r="A420" s="761"/>
      <c r="B420" s="761"/>
      <c r="C420" s="382" t="s">
        <v>215</v>
      </c>
      <c r="D420" s="191"/>
      <c r="E420" s="191"/>
      <c r="F420" s="148">
        <v>0</v>
      </c>
      <c r="G420" s="221">
        <v>20</v>
      </c>
      <c r="H420" s="148">
        <f>D420*(E420-F420)/G420</f>
        <v>0</v>
      </c>
      <c r="I420" s="148"/>
      <c r="L420" s="21">
        <v>7</v>
      </c>
      <c r="M420" s="21">
        <f>$L401*100+L420+$M$5*10000</f>
        <v>40607</v>
      </c>
    </row>
    <row r="421" spans="1:13" x14ac:dyDescent="0.25">
      <c r="A421" s="810" t="s">
        <v>292</v>
      </c>
      <c r="B421" s="810"/>
      <c r="C421" s="810"/>
      <c r="D421" s="402">
        <f>SUM(D419:D420)</f>
        <v>0</v>
      </c>
      <c r="E421" s="194"/>
      <c r="F421" s="194"/>
      <c r="G421" s="244"/>
      <c r="H421" s="385">
        <f>SUM(H419:H420)</f>
        <v>0</v>
      </c>
      <c r="I421" s="385">
        <f>SUM(I419:I420)</f>
        <v>0</v>
      </c>
      <c r="L421" s="21"/>
      <c r="M421" s="21"/>
    </row>
    <row r="422" spans="1:13" ht="11.25" customHeight="1" x14ac:dyDescent="0.25">
      <c r="A422" s="811" t="s">
        <v>316</v>
      </c>
      <c r="B422" s="761" t="s">
        <v>68</v>
      </c>
      <c r="C422" s="382" t="s">
        <v>214</v>
      </c>
      <c r="D422" s="142"/>
      <c r="E422" s="191"/>
      <c r="F422" s="148">
        <v>0</v>
      </c>
      <c r="G422" s="221">
        <v>20</v>
      </c>
      <c r="H422" s="148">
        <f>D422*(E422-F422)/G422</f>
        <v>0</v>
      </c>
      <c r="I422" s="148"/>
      <c r="L422" s="21">
        <v>6</v>
      </c>
      <c r="M422" s="21">
        <f>$L401*100+L422+$M$6*10000</f>
        <v>50606</v>
      </c>
    </row>
    <row r="423" spans="1:13" x14ac:dyDescent="0.25">
      <c r="A423" s="811"/>
      <c r="B423" s="761"/>
      <c r="C423" s="382" t="s">
        <v>215</v>
      </c>
      <c r="D423" s="191"/>
      <c r="E423" s="191"/>
      <c r="F423" s="148">
        <v>0</v>
      </c>
      <c r="G423" s="221">
        <v>20</v>
      </c>
      <c r="H423" s="148">
        <f>D423*(E423-F423)/G423</f>
        <v>0</v>
      </c>
      <c r="I423" s="148"/>
      <c r="L423" s="21">
        <v>7</v>
      </c>
      <c r="M423" s="21">
        <f>$L401*100+L423+$M$6*10000</f>
        <v>50607</v>
      </c>
    </row>
    <row r="424" spans="1:13" x14ac:dyDescent="0.25">
      <c r="A424" s="810" t="s">
        <v>292</v>
      </c>
      <c r="B424" s="810"/>
      <c r="C424" s="810"/>
      <c r="D424" s="403">
        <f>SUM(D422:D423)</f>
        <v>0</v>
      </c>
      <c r="E424" s="194"/>
      <c r="F424" s="194"/>
      <c r="G424" s="244"/>
      <c r="H424" s="385">
        <f>SUM(H422:H423)</f>
        <v>0</v>
      </c>
      <c r="I424" s="385">
        <f>SUM(I422:I423)</f>
        <v>0</v>
      </c>
    </row>
    <row r="425" spans="1:13" x14ac:dyDescent="0.25">
      <c r="A425" s="812" t="s">
        <v>91</v>
      </c>
      <c r="B425" s="812"/>
      <c r="C425" s="812"/>
      <c r="D425" s="399">
        <f>SUM(D424,D421,D418,D415,D412)</f>
        <v>0</v>
      </c>
      <c r="E425" s="387"/>
      <c r="F425" s="387"/>
      <c r="G425" s="387"/>
      <c r="H425" s="388">
        <f>SUM(H424,H421,H418,H415,H412)</f>
        <v>0</v>
      </c>
      <c r="I425" s="388">
        <f>SUM(I424,I421,I418,I415,I412)</f>
        <v>0</v>
      </c>
    </row>
    <row r="426" spans="1:13" x14ac:dyDescent="0.25">
      <c r="A426" s="407"/>
      <c r="B426" s="407"/>
      <c r="C426" s="405"/>
      <c r="D426" s="404"/>
      <c r="E426" s="404"/>
      <c r="F426" s="404"/>
      <c r="G426" s="405"/>
      <c r="H426" s="404"/>
      <c r="I426" s="404"/>
    </row>
    <row r="427" spans="1:13" x14ac:dyDescent="0.25">
      <c r="A427" s="407"/>
      <c r="B427" s="407"/>
      <c r="C427" s="405"/>
      <c r="D427" s="404"/>
      <c r="E427" s="404"/>
      <c r="F427" s="404"/>
      <c r="G427" s="405"/>
      <c r="H427" s="404"/>
      <c r="I427" s="404"/>
    </row>
    <row r="428" spans="1:13" x14ac:dyDescent="0.25">
      <c r="D428" s="415"/>
      <c r="E428" s="404"/>
      <c r="F428" s="404"/>
      <c r="G428" s="405"/>
      <c r="H428" s="406"/>
      <c r="I428" s="406"/>
    </row>
    <row r="429" spans="1:13" x14ac:dyDescent="0.25">
      <c r="A429" s="407"/>
      <c r="B429" s="407"/>
      <c r="C429" s="405"/>
      <c r="D429" s="408"/>
      <c r="E429" s="404"/>
      <c r="F429" s="404"/>
      <c r="G429" s="405"/>
      <c r="H429" s="404"/>
      <c r="I429" s="404"/>
    </row>
    <row r="430" spans="1:13" x14ac:dyDescent="0.25">
      <c r="A430" s="407"/>
      <c r="B430" s="407"/>
      <c r="C430" s="405"/>
      <c r="D430" s="404"/>
      <c r="E430" s="404"/>
      <c r="F430" s="404"/>
      <c r="G430" s="405"/>
      <c r="H430" s="404"/>
      <c r="I430" s="404"/>
    </row>
    <row r="431" spans="1:13" x14ac:dyDescent="0.25">
      <c r="D431" s="415"/>
      <c r="E431" s="404"/>
      <c r="F431" s="404"/>
      <c r="G431" s="405"/>
      <c r="H431" s="406"/>
      <c r="I431" s="406"/>
    </row>
    <row r="432" spans="1:13" x14ac:dyDescent="0.25">
      <c r="A432" s="407"/>
      <c r="B432" s="407"/>
      <c r="C432" s="405"/>
      <c r="D432" s="408"/>
      <c r="E432" s="404"/>
      <c r="F432" s="404"/>
      <c r="G432" s="405"/>
      <c r="H432" s="404"/>
      <c r="I432" s="404"/>
    </row>
    <row r="433" spans="1:13" x14ac:dyDescent="0.25">
      <c r="A433" s="407"/>
      <c r="B433" s="407"/>
      <c r="C433" s="405"/>
      <c r="D433" s="404"/>
      <c r="E433" s="404"/>
      <c r="F433" s="404"/>
      <c r="G433" s="405"/>
      <c r="H433" s="404"/>
      <c r="I433" s="404"/>
    </row>
    <row r="434" spans="1:13" x14ac:dyDescent="0.25">
      <c r="D434" s="405"/>
      <c r="E434" s="405"/>
      <c r="F434" s="405"/>
      <c r="G434" s="405"/>
      <c r="H434" s="406"/>
      <c r="I434" s="406"/>
    </row>
    <row r="435" spans="1:13" x14ac:dyDescent="0.25">
      <c r="A435" s="409"/>
      <c r="B435" s="409"/>
      <c r="C435" s="409"/>
      <c r="D435" s="410"/>
      <c r="E435" s="410"/>
      <c r="F435" s="410"/>
      <c r="G435" s="410"/>
      <c r="H435" s="406"/>
      <c r="I435" s="406"/>
    </row>
    <row r="436" spans="1:13" ht="12.75" customHeight="1" x14ac:dyDescent="0.25">
      <c r="A436" s="393"/>
      <c r="B436" s="393"/>
      <c r="C436" s="393"/>
      <c r="D436" s="393"/>
      <c r="E436" s="393"/>
      <c r="F436" s="393"/>
      <c r="G436" s="393"/>
      <c r="H436" s="393"/>
      <c r="I436" s="393"/>
    </row>
    <row r="437" spans="1:13" x14ac:dyDescent="0.25">
      <c r="A437" s="393"/>
      <c r="B437" s="393"/>
      <c r="C437" s="393"/>
      <c r="D437" s="393"/>
      <c r="E437" s="393"/>
      <c r="F437" s="393"/>
      <c r="G437" s="393"/>
      <c r="H437" s="393"/>
      <c r="I437" s="393"/>
    </row>
    <row r="438" spans="1:13" x14ac:dyDescent="0.25">
      <c r="A438" s="395"/>
      <c r="B438" s="395"/>
    </row>
    <row r="440" spans="1:13" x14ac:dyDescent="0.25">
      <c r="A440" s="802" t="s">
        <v>23</v>
      </c>
      <c r="B440" s="802"/>
      <c r="C440" s="803">
        <f>Presentación!C$3</f>
        <v>1990</v>
      </c>
      <c r="D440" s="803"/>
      <c r="E440" s="803"/>
      <c r="F440" s="803"/>
      <c r="G440" s="803"/>
      <c r="H440" s="803"/>
      <c r="I440" s="803"/>
    </row>
    <row r="441" spans="1:13" ht="13.5" customHeight="1" x14ac:dyDescent="0.25">
      <c r="A441" s="757" t="s">
        <v>24</v>
      </c>
      <c r="B441" s="757"/>
      <c r="C441" s="804" t="s">
        <v>383</v>
      </c>
      <c r="D441" s="804"/>
      <c r="E441" s="804"/>
      <c r="F441" s="804"/>
      <c r="G441" s="804"/>
      <c r="H441" s="804"/>
      <c r="I441" s="804"/>
      <c r="L441" s="21">
        <v>7</v>
      </c>
      <c r="M441" s="21">
        <v>1</v>
      </c>
    </row>
    <row r="442" spans="1:13" ht="13.5" customHeight="1" x14ac:dyDescent="0.25">
      <c r="A442" s="805" t="s">
        <v>5</v>
      </c>
      <c r="B442" s="805"/>
      <c r="C442" s="806" t="s">
        <v>26</v>
      </c>
      <c r="D442" s="806"/>
      <c r="E442" s="806"/>
      <c r="F442" s="806"/>
      <c r="G442" s="806"/>
      <c r="H442" s="806"/>
      <c r="I442" s="806"/>
      <c r="L442" s="21"/>
      <c r="M442" s="21">
        <v>2</v>
      </c>
    </row>
    <row r="443" spans="1:13" ht="13.5" customHeight="1" x14ac:dyDescent="0.25">
      <c r="A443" s="805" t="s">
        <v>27</v>
      </c>
      <c r="B443" s="805"/>
      <c r="C443" s="806" t="s">
        <v>236</v>
      </c>
      <c r="D443" s="806"/>
      <c r="E443" s="806"/>
      <c r="F443" s="806"/>
      <c r="G443" s="806"/>
      <c r="H443" s="806"/>
      <c r="I443" s="806"/>
      <c r="L443" s="21"/>
      <c r="M443" s="21">
        <v>3</v>
      </c>
    </row>
    <row r="444" spans="1:13" s="416" customFormat="1" ht="13.5" customHeight="1" x14ac:dyDescent="0.25">
      <c r="A444" s="805" t="s">
        <v>29</v>
      </c>
      <c r="B444" s="805"/>
      <c r="C444" s="806" t="s">
        <v>191</v>
      </c>
      <c r="D444" s="806"/>
      <c r="E444" s="806"/>
      <c r="F444" s="806"/>
      <c r="G444" s="806"/>
      <c r="H444" s="806"/>
      <c r="I444" s="806"/>
      <c r="L444" s="21"/>
      <c r="M444" s="21">
        <v>4</v>
      </c>
    </row>
    <row r="445" spans="1:13" ht="11.25" customHeight="1" x14ac:dyDescent="0.25">
      <c r="A445" s="807" t="s">
        <v>33</v>
      </c>
      <c r="B445" s="807"/>
      <c r="C445" s="278" t="s">
        <v>34</v>
      </c>
      <c r="D445" s="766" t="s">
        <v>237</v>
      </c>
      <c r="E445" s="766"/>
      <c r="F445" s="766"/>
      <c r="G445" s="766"/>
      <c r="H445" s="766"/>
      <c r="I445" s="766"/>
      <c r="L445" s="21"/>
      <c r="M445" s="21">
        <v>5</v>
      </c>
    </row>
    <row r="446" spans="1:13" ht="45.75" customHeight="1" x14ac:dyDescent="0.25">
      <c r="A446" s="761" t="s">
        <v>37</v>
      </c>
      <c r="B446" s="761"/>
      <c r="C446" s="808" t="s">
        <v>38</v>
      </c>
      <c r="D446" s="265" t="s">
        <v>238</v>
      </c>
      <c r="E446" s="265" t="s">
        <v>239</v>
      </c>
      <c r="F446" s="265" t="s">
        <v>240</v>
      </c>
      <c r="G446" s="265" t="s">
        <v>241</v>
      </c>
      <c r="H446" s="265" t="s">
        <v>242</v>
      </c>
      <c r="I446" s="265" t="s">
        <v>242</v>
      </c>
    </row>
    <row r="447" spans="1:13" ht="13.5" customHeight="1" x14ac:dyDescent="0.25">
      <c r="A447" s="808" t="s">
        <v>197</v>
      </c>
      <c r="B447" s="808" t="s">
        <v>47</v>
      </c>
      <c r="C447" s="808"/>
      <c r="D447" s="265" t="s">
        <v>48</v>
      </c>
      <c r="E447" s="265" t="s">
        <v>243</v>
      </c>
      <c r="F447" s="265" t="s">
        <v>243</v>
      </c>
      <c r="G447" s="265" t="s">
        <v>244</v>
      </c>
      <c r="H447" s="265" t="s">
        <v>52</v>
      </c>
      <c r="I447" s="761" t="s">
        <v>245</v>
      </c>
    </row>
    <row r="448" spans="1:13" ht="34.5" x14ac:dyDescent="0.25">
      <c r="A448" s="808"/>
      <c r="B448" s="808"/>
      <c r="C448" s="808"/>
      <c r="D448" s="265" t="s">
        <v>54</v>
      </c>
      <c r="E448" s="265" t="s">
        <v>246</v>
      </c>
      <c r="F448" s="265" t="s">
        <v>247</v>
      </c>
      <c r="G448" s="265" t="s">
        <v>248</v>
      </c>
      <c r="H448" s="380" t="s">
        <v>249</v>
      </c>
      <c r="I448" s="761"/>
    </row>
    <row r="449" spans="1:13" ht="13.5" x14ac:dyDescent="0.25">
      <c r="A449" s="808"/>
      <c r="B449" s="808"/>
      <c r="C449" s="808"/>
      <c r="D449" s="381" t="s">
        <v>61</v>
      </c>
      <c r="E449" s="381" t="s">
        <v>250</v>
      </c>
      <c r="F449" s="381" t="s">
        <v>251</v>
      </c>
      <c r="G449" s="381" t="s">
        <v>252</v>
      </c>
      <c r="H449" s="381" t="s">
        <v>253</v>
      </c>
      <c r="I449" s="381" t="s">
        <v>253</v>
      </c>
    </row>
    <row r="450" spans="1:13" ht="12" customHeight="1" x14ac:dyDescent="0.25">
      <c r="A450" s="809" t="s">
        <v>391</v>
      </c>
      <c r="B450" s="809" t="s">
        <v>68</v>
      </c>
      <c r="C450" s="382" t="s">
        <v>214</v>
      </c>
      <c r="D450" s="142"/>
      <c r="E450" s="191"/>
      <c r="F450" s="148">
        <v>0</v>
      </c>
      <c r="G450" s="221">
        <v>20</v>
      </c>
      <c r="H450" s="148">
        <f>D450*(E450-F450)/G450</f>
        <v>0</v>
      </c>
      <c r="I450" s="148"/>
      <c r="L450" s="21">
        <v>6</v>
      </c>
      <c r="M450" s="21">
        <f>$L441*100+L450+$M$2*10000</f>
        <v>10706</v>
      </c>
    </row>
    <row r="451" spans="1:13" x14ac:dyDescent="0.25">
      <c r="A451" s="809"/>
      <c r="B451" s="809"/>
      <c r="C451" s="382" t="s">
        <v>215</v>
      </c>
      <c r="D451" s="191"/>
      <c r="E451" s="191"/>
      <c r="F451" s="148">
        <v>0</v>
      </c>
      <c r="G451" s="221">
        <v>20</v>
      </c>
      <c r="H451" s="148">
        <f>D451*(E451-F451)/G451</f>
        <v>0</v>
      </c>
      <c r="I451" s="148"/>
      <c r="L451" s="21">
        <v>7</v>
      </c>
      <c r="M451" s="21">
        <f>$L441*100+L451+$M$2*10000</f>
        <v>10707</v>
      </c>
    </row>
    <row r="452" spans="1:13" x14ac:dyDescent="0.25">
      <c r="A452" s="810" t="s">
        <v>292</v>
      </c>
      <c r="B452" s="810"/>
      <c r="C452" s="810"/>
      <c r="D452" s="401">
        <f>SUM(D450:D451)</f>
        <v>0</v>
      </c>
      <c r="E452" s="194"/>
      <c r="F452" s="194"/>
      <c r="G452" s="244"/>
      <c r="H452" s="385">
        <f>SUM(H450:H451)</f>
        <v>0</v>
      </c>
      <c r="I452" s="385">
        <f>SUM(I450:I451)</f>
        <v>0</v>
      </c>
      <c r="L452" s="21"/>
      <c r="M452" s="21"/>
    </row>
    <row r="453" spans="1:13" ht="11.25" customHeight="1" x14ac:dyDescent="0.25">
      <c r="A453" s="761" t="s">
        <v>313</v>
      </c>
      <c r="B453" s="761" t="s">
        <v>68</v>
      </c>
      <c r="C453" s="382" t="s">
        <v>214</v>
      </c>
      <c r="D453" s="142"/>
      <c r="E453" s="191"/>
      <c r="F453" s="148">
        <v>0</v>
      </c>
      <c r="G453" s="221">
        <v>20</v>
      </c>
      <c r="H453" s="148">
        <f>(D453*(E453-F453))/G453</f>
        <v>0</v>
      </c>
      <c r="I453" s="148"/>
      <c r="L453" s="21">
        <v>6</v>
      </c>
      <c r="M453" s="21">
        <f>$L441*100+L453+$M$3*10000</f>
        <v>20706</v>
      </c>
    </row>
    <row r="454" spans="1:13" x14ac:dyDescent="0.25">
      <c r="A454" s="761"/>
      <c r="B454" s="761"/>
      <c r="C454" s="382" t="s">
        <v>215</v>
      </c>
      <c r="D454" s="191"/>
      <c r="E454" s="191"/>
      <c r="F454" s="148">
        <v>0</v>
      </c>
      <c r="G454" s="221">
        <v>20</v>
      </c>
      <c r="H454" s="148">
        <f>(D454*(E454-F454))/G454</f>
        <v>0</v>
      </c>
      <c r="I454" s="148"/>
      <c r="L454" s="21">
        <v>7</v>
      </c>
      <c r="M454" s="21">
        <f>$L441*100+L454+$M$3*10000</f>
        <v>20707</v>
      </c>
    </row>
    <row r="455" spans="1:13" x14ac:dyDescent="0.25">
      <c r="A455" s="810" t="s">
        <v>292</v>
      </c>
      <c r="B455" s="810"/>
      <c r="C455" s="810"/>
      <c r="D455" s="411">
        <f>SUM(D453:D454)</f>
        <v>0</v>
      </c>
      <c r="E455" s="194"/>
      <c r="F455" s="194"/>
      <c r="G455" s="244"/>
      <c r="H455" s="385">
        <f>SUM(H453:H454)</f>
        <v>0</v>
      </c>
      <c r="I455" s="385">
        <f>SUM(I453:I454)</f>
        <v>0</v>
      </c>
      <c r="L455" s="21"/>
      <c r="M455" s="21"/>
    </row>
    <row r="456" spans="1:13" ht="11.25" customHeight="1" x14ac:dyDescent="0.25">
      <c r="A456" s="761" t="s">
        <v>314</v>
      </c>
      <c r="B456" s="761" t="s">
        <v>68</v>
      </c>
      <c r="C456" s="382" t="s">
        <v>214</v>
      </c>
      <c r="D456" s="142"/>
      <c r="E456" s="191"/>
      <c r="F456" s="148">
        <v>0</v>
      </c>
      <c r="G456" s="221">
        <v>20</v>
      </c>
      <c r="H456" s="148">
        <f>D456*(E456-F456)/G456</f>
        <v>0</v>
      </c>
      <c r="I456" s="148"/>
      <c r="L456" s="21">
        <v>6</v>
      </c>
      <c r="M456" s="21">
        <f>$L441*100+L456+$M$4*10000</f>
        <v>30706</v>
      </c>
    </row>
    <row r="457" spans="1:13" x14ac:dyDescent="0.25">
      <c r="A457" s="761"/>
      <c r="B457" s="761"/>
      <c r="C457" s="382" t="s">
        <v>215</v>
      </c>
      <c r="D457" s="191"/>
      <c r="E457" s="191"/>
      <c r="F457" s="148">
        <v>0</v>
      </c>
      <c r="G457" s="221">
        <v>20</v>
      </c>
      <c r="H457" s="148">
        <f>D457*(E457-F457)/G457</f>
        <v>0</v>
      </c>
      <c r="I457" s="148"/>
      <c r="L457" s="21">
        <v>7</v>
      </c>
      <c r="M457" s="21">
        <f>$L441*100+L457+$M$4*10000</f>
        <v>30707</v>
      </c>
    </row>
    <row r="458" spans="1:13" x14ac:dyDescent="0.25">
      <c r="A458" s="810" t="s">
        <v>292</v>
      </c>
      <c r="B458" s="810"/>
      <c r="C458" s="810"/>
      <c r="D458" s="402">
        <f>SUM(D456:D457)</f>
        <v>0</v>
      </c>
      <c r="E458" s="194"/>
      <c r="F458" s="194"/>
      <c r="G458" s="244"/>
      <c r="H458" s="385">
        <f>SUM(H456:H457)</f>
        <v>0</v>
      </c>
      <c r="I458" s="385">
        <f>SUM(I456:I457)</f>
        <v>0</v>
      </c>
      <c r="L458" s="21"/>
      <c r="M458" s="21"/>
    </row>
    <row r="459" spans="1:13" ht="11.25" customHeight="1" x14ac:dyDescent="0.25">
      <c r="A459" s="761" t="s">
        <v>315</v>
      </c>
      <c r="B459" s="761" t="s">
        <v>68</v>
      </c>
      <c r="C459" s="382" t="s">
        <v>214</v>
      </c>
      <c r="D459" s="142"/>
      <c r="E459" s="191"/>
      <c r="F459" s="148">
        <v>0</v>
      </c>
      <c r="G459" s="221">
        <v>20</v>
      </c>
      <c r="H459" s="148">
        <f>D459*(E459-F459)/G459</f>
        <v>0</v>
      </c>
      <c r="I459" s="148"/>
      <c r="L459" s="21">
        <v>6</v>
      </c>
      <c r="M459" s="21">
        <f>$L441*100+L459+$M$5*10000</f>
        <v>40706</v>
      </c>
    </row>
    <row r="460" spans="1:13" x14ac:dyDescent="0.25">
      <c r="A460" s="761"/>
      <c r="B460" s="761"/>
      <c r="C460" s="382" t="s">
        <v>215</v>
      </c>
      <c r="D460" s="191"/>
      <c r="E460" s="191"/>
      <c r="F460" s="148">
        <v>0</v>
      </c>
      <c r="G460" s="221">
        <v>20</v>
      </c>
      <c r="H460" s="148">
        <f>D460*(E460-F460)/G460</f>
        <v>0</v>
      </c>
      <c r="I460" s="148"/>
      <c r="L460" s="21">
        <v>7</v>
      </c>
      <c r="M460" s="21">
        <f>$L441*100+L460+$M$5*10000</f>
        <v>40707</v>
      </c>
    </row>
    <row r="461" spans="1:13" x14ac:dyDescent="0.25">
      <c r="A461" s="810" t="s">
        <v>292</v>
      </c>
      <c r="B461" s="810"/>
      <c r="C461" s="810"/>
      <c r="D461" s="402">
        <f>SUM(D459:D460)</f>
        <v>0</v>
      </c>
      <c r="E461" s="194"/>
      <c r="F461" s="194"/>
      <c r="G461" s="244"/>
      <c r="H461" s="385">
        <f>SUM(H459:H460)</f>
        <v>0</v>
      </c>
      <c r="I461" s="385">
        <f>SUM(I459:I460)</f>
        <v>0</v>
      </c>
      <c r="L461" s="21"/>
      <c r="M461" s="21"/>
    </row>
    <row r="462" spans="1:13" ht="11.25" customHeight="1" x14ac:dyDescent="0.25">
      <c r="A462" s="811" t="s">
        <v>316</v>
      </c>
      <c r="B462" s="761" t="s">
        <v>68</v>
      </c>
      <c r="C462" s="382" t="s">
        <v>214</v>
      </c>
      <c r="D462" s="142"/>
      <c r="E462" s="191"/>
      <c r="F462" s="148">
        <v>0</v>
      </c>
      <c r="G462" s="221">
        <v>20</v>
      </c>
      <c r="H462" s="148">
        <f>D462*(E462-F462)/G462</f>
        <v>0</v>
      </c>
      <c r="I462" s="148"/>
      <c r="L462" s="21">
        <v>6</v>
      </c>
      <c r="M462" s="21">
        <f>$L441*100+L462+$M$6*10000</f>
        <v>50706</v>
      </c>
    </row>
    <row r="463" spans="1:13" x14ac:dyDescent="0.25">
      <c r="A463" s="811"/>
      <c r="B463" s="761"/>
      <c r="C463" s="382" t="s">
        <v>215</v>
      </c>
      <c r="D463" s="191"/>
      <c r="E463" s="191"/>
      <c r="F463" s="148">
        <v>0</v>
      </c>
      <c r="G463" s="221">
        <v>20</v>
      </c>
      <c r="H463" s="148">
        <f>D463*(E463-F463)/G463</f>
        <v>0</v>
      </c>
      <c r="I463" s="148"/>
      <c r="L463" s="21">
        <v>7</v>
      </c>
      <c r="M463" s="21">
        <f>$L441*100+L463+$M$6*10000</f>
        <v>50707</v>
      </c>
    </row>
    <row r="464" spans="1:13" x14ac:dyDescent="0.25">
      <c r="A464" s="810" t="s">
        <v>292</v>
      </c>
      <c r="B464" s="810"/>
      <c r="C464" s="810"/>
      <c r="D464" s="403">
        <f>SUM(D462:D463)</f>
        <v>0</v>
      </c>
      <c r="E464" s="194"/>
      <c r="F464" s="194"/>
      <c r="G464" s="244"/>
      <c r="H464" s="385">
        <f>SUM(H462:H463)</f>
        <v>0</v>
      </c>
      <c r="I464" s="385">
        <f>SUM(I462:I463)</f>
        <v>0</v>
      </c>
    </row>
    <row r="465" spans="1:9" x14ac:dyDescent="0.25">
      <c r="A465" s="812" t="s">
        <v>91</v>
      </c>
      <c r="B465" s="812"/>
      <c r="C465" s="812"/>
      <c r="D465" s="399">
        <f>SUM(D464,D461,D458,D455,D452)</f>
        <v>0</v>
      </c>
      <c r="E465" s="387"/>
      <c r="F465" s="387"/>
      <c r="G465" s="387"/>
      <c r="H465" s="388">
        <f>SUM(H464,H461,H458,H455,H452)</f>
        <v>0</v>
      </c>
      <c r="I465" s="388">
        <f>SUM(I464,I461,I458,I455,I452)</f>
        <v>0</v>
      </c>
    </row>
    <row r="466" spans="1:9" x14ac:dyDescent="0.25">
      <c r="A466" s="407"/>
      <c r="B466" s="407"/>
      <c r="C466" s="405"/>
      <c r="D466" s="408"/>
      <c r="E466" s="404"/>
      <c r="F466" s="404"/>
      <c r="G466" s="405"/>
      <c r="H466" s="404"/>
      <c r="I466" s="404"/>
    </row>
    <row r="467" spans="1:9" x14ac:dyDescent="0.25">
      <c r="A467" s="407"/>
      <c r="B467" s="407"/>
      <c r="C467" s="405"/>
      <c r="D467" s="404"/>
      <c r="E467" s="404"/>
      <c r="F467" s="404"/>
      <c r="G467" s="405"/>
      <c r="H467" s="404"/>
      <c r="I467" s="404"/>
    </row>
    <row r="468" spans="1:9" x14ac:dyDescent="0.25">
      <c r="D468" s="415"/>
      <c r="E468" s="404"/>
      <c r="F468" s="404"/>
      <c r="G468" s="405"/>
      <c r="H468" s="406"/>
      <c r="I468" s="406"/>
    </row>
    <row r="469" spans="1:9" x14ac:dyDescent="0.25">
      <c r="A469" s="407"/>
      <c r="B469" s="407"/>
      <c r="C469" s="405"/>
      <c r="D469" s="408"/>
      <c r="E469" s="404"/>
      <c r="F469" s="404"/>
      <c r="G469" s="405"/>
      <c r="H469" s="404"/>
      <c r="I469" s="404"/>
    </row>
    <row r="470" spans="1:9" x14ac:dyDescent="0.25">
      <c r="A470" s="407"/>
      <c r="B470" s="407"/>
      <c r="C470" s="405"/>
      <c r="D470" s="404"/>
      <c r="E470" s="404"/>
      <c r="F470" s="404"/>
      <c r="G470" s="405"/>
      <c r="H470" s="404"/>
      <c r="I470" s="404"/>
    </row>
    <row r="471" spans="1:9" x14ac:dyDescent="0.25">
      <c r="D471" s="415"/>
      <c r="E471" s="404"/>
      <c r="F471" s="404"/>
      <c r="G471" s="405"/>
      <c r="H471" s="406"/>
      <c r="I471" s="406"/>
    </row>
    <row r="472" spans="1:9" x14ac:dyDescent="0.25">
      <c r="A472" s="407"/>
      <c r="B472" s="407"/>
      <c r="C472" s="405"/>
      <c r="D472" s="408"/>
      <c r="E472" s="404"/>
      <c r="F472" s="404"/>
      <c r="G472" s="405"/>
      <c r="H472" s="404"/>
      <c r="I472" s="404"/>
    </row>
    <row r="473" spans="1:9" x14ac:dyDescent="0.25">
      <c r="A473" s="407"/>
      <c r="B473" s="407"/>
      <c r="C473" s="405"/>
      <c r="D473" s="404"/>
      <c r="E473" s="404"/>
      <c r="F473" s="404"/>
      <c r="G473" s="405"/>
      <c r="H473" s="404"/>
      <c r="I473" s="404"/>
    </row>
    <row r="474" spans="1:9" x14ac:dyDescent="0.25">
      <c r="D474" s="405"/>
      <c r="E474" s="405"/>
      <c r="F474" s="405"/>
      <c r="G474" s="405"/>
      <c r="H474" s="406"/>
      <c r="I474" s="406"/>
    </row>
    <row r="475" spans="1:9" x14ac:dyDescent="0.25">
      <c r="A475" s="409"/>
      <c r="B475" s="409"/>
      <c r="C475" s="409"/>
      <c r="D475" s="410"/>
      <c r="E475" s="410"/>
      <c r="F475" s="410"/>
      <c r="G475" s="410"/>
      <c r="H475" s="406"/>
      <c r="I475" s="406"/>
    </row>
    <row r="476" spans="1:9" ht="12.75" customHeight="1" x14ac:dyDescent="0.25">
      <c r="A476" s="393"/>
      <c r="B476" s="393"/>
      <c r="C476" s="393"/>
      <c r="D476" s="393"/>
      <c r="E476" s="393"/>
      <c r="F476" s="393"/>
      <c r="G476" s="393"/>
      <c r="H476" s="393"/>
      <c r="I476" s="393"/>
    </row>
    <row r="477" spans="1:9" x14ac:dyDescent="0.25">
      <c r="A477" s="393"/>
      <c r="B477" s="393"/>
      <c r="C477" s="393"/>
      <c r="D477" s="393"/>
      <c r="E477" s="393"/>
      <c r="F477" s="393"/>
      <c r="G477" s="393"/>
      <c r="H477" s="393"/>
      <c r="I477" s="393"/>
    </row>
    <row r="478" spans="1:9" x14ac:dyDescent="0.25">
      <c r="A478" s="395"/>
      <c r="B478" s="395"/>
    </row>
    <row r="480" spans="1:9" x14ac:dyDescent="0.25">
      <c r="A480" s="802" t="s">
        <v>23</v>
      </c>
      <c r="B480" s="802"/>
      <c r="C480" s="803">
        <f>Presentación!C$3</f>
        <v>1990</v>
      </c>
      <c r="D480" s="803"/>
      <c r="E480" s="803"/>
      <c r="F480" s="803"/>
      <c r="G480" s="803"/>
      <c r="H480" s="803"/>
      <c r="I480" s="803"/>
    </row>
    <row r="481" spans="1:13" ht="13.5" customHeight="1" x14ac:dyDescent="0.25">
      <c r="A481" s="757" t="s">
        <v>24</v>
      </c>
      <c r="B481" s="757"/>
      <c r="C481" s="804" t="s">
        <v>384</v>
      </c>
      <c r="D481" s="804"/>
      <c r="E481" s="804"/>
      <c r="F481" s="804"/>
      <c r="G481" s="804"/>
      <c r="H481" s="804"/>
      <c r="I481" s="804"/>
      <c r="L481" s="21">
        <v>16</v>
      </c>
      <c r="M481" s="21">
        <v>1</v>
      </c>
    </row>
    <row r="482" spans="1:13" ht="13.5" customHeight="1" x14ac:dyDescent="0.25">
      <c r="A482" s="805" t="s">
        <v>5</v>
      </c>
      <c r="B482" s="805"/>
      <c r="C482" s="806" t="s">
        <v>26</v>
      </c>
      <c r="D482" s="806"/>
      <c r="E482" s="806"/>
      <c r="F482" s="806"/>
      <c r="G482" s="806"/>
      <c r="H482" s="806"/>
      <c r="I482" s="806"/>
      <c r="L482" s="21"/>
      <c r="M482" s="21">
        <v>2</v>
      </c>
    </row>
    <row r="483" spans="1:13" ht="16.5" customHeight="1" x14ac:dyDescent="0.25">
      <c r="A483" s="805" t="s">
        <v>27</v>
      </c>
      <c r="B483" s="805"/>
      <c r="C483" s="806" t="s">
        <v>236</v>
      </c>
      <c r="D483" s="806"/>
      <c r="E483" s="806"/>
      <c r="F483" s="806"/>
      <c r="G483" s="806"/>
      <c r="H483" s="806"/>
      <c r="I483" s="806"/>
      <c r="L483" s="21"/>
      <c r="M483" s="21">
        <v>3</v>
      </c>
    </row>
    <row r="484" spans="1:13" s="416" customFormat="1" ht="13.5" customHeight="1" x14ac:dyDescent="0.25">
      <c r="A484" s="805" t="s">
        <v>29</v>
      </c>
      <c r="B484" s="805"/>
      <c r="C484" s="806" t="s">
        <v>191</v>
      </c>
      <c r="D484" s="806"/>
      <c r="E484" s="806"/>
      <c r="F484" s="806"/>
      <c r="G484" s="806"/>
      <c r="H484" s="806"/>
      <c r="I484" s="806"/>
      <c r="L484" s="21"/>
      <c r="M484" s="21">
        <v>4</v>
      </c>
    </row>
    <row r="485" spans="1:13" ht="11.25" customHeight="1" x14ac:dyDescent="0.25">
      <c r="A485" s="807" t="s">
        <v>33</v>
      </c>
      <c r="B485" s="807"/>
      <c r="C485" s="278" t="s">
        <v>34</v>
      </c>
      <c r="D485" s="766" t="s">
        <v>237</v>
      </c>
      <c r="E485" s="766"/>
      <c r="F485" s="766"/>
      <c r="G485" s="766"/>
      <c r="H485" s="766"/>
      <c r="I485" s="766"/>
      <c r="L485" s="21"/>
      <c r="M485" s="21">
        <v>5</v>
      </c>
    </row>
    <row r="486" spans="1:13" ht="45.75" customHeight="1" x14ac:dyDescent="0.25">
      <c r="A486" s="761" t="s">
        <v>37</v>
      </c>
      <c r="B486" s="761"/>
      <c r="C486" s="808" t="s">
        <v>38</v>
      </c>
      <c r="D486" s="265" t="s">
        <v>238</v>
      </c>
      <c r="E486" s="265" t="s">
        <v>239</v>
      </c>
      <c r="F486" s="265" t="s">
        <v>240</v>
      </c>
      <c r="G486" s="265" t="s">
        <v>241</v>
      </c>
      <c r="H486" s="265" t="s">
        <v>242</v>
      </c>
      <c r="I486" s="265" t="s">
        <v>242</v>
      </c>
    </row>
    <row r="487" spans="1:13" ht="13.5" customHeight="1" x14ac:dyDescent="0.25">
      <c r="A487" s="808" t="s">
        <v>197</v>
      </c>
      <c r="B487" s="808" t="s">
        <v>47</v>
      </c>
      <c r="C487" s="808"/>
      <c r="D487" s="265" t="s">
        <v>48</v>
      </c>
      <c r="E487" s="265" t="s">
        <v>243</v>
      </c>
      <c r="F487" s="265" t="s">
        <v>243</v>
      </c>
      <c r="G487" s="265" t="s">
        <v>244</v>
      </c>
      <c r="H487" s="265" t="s">
        <v>52</v>
      </c>
      <c r="I487" s="761" t="s">
        <v>245</v>
      </c>
    </row>
    <row r="488" spans="1:13" ht="34.5" x14ac:dyDescent="0.25">
      <c r="A488" s="808"/>
      <c r="B488" s="808"/>
      <c r="C488" s="808"/>
      <c r="D488" s="265" t="s">
        <v>54</v>
      </c>
      <c r="E488" s="265" t="s">
        <v>246</v>
      </c>
      <c r="F488" s="265" t="s">
        <v>247</v>
      </c>
      <c r="G488" s="265" t="s">
        <v>248</v>
      </c>
      <c r="H488" s="380" t="s">
        <v>249</v>
      </c>
      <c r="I488" s="761"/>
    </row>
    <row r="489" spans="1:13" ht="13.5" x14ac:dyDescent="0.25">
      <c r="A489" s="808"/>
      <c r="B489" s="808"/>
      <c r="C489" s="808"/>
      <c r="D489" s="381" t="s">
        <v>61</v>
      </c>
      <c r="E489" s="381" t="s">
        <v>250</v>
      </c>
      <c r="F489" s="381" t="s">
        <v>251</v>
      </c>
      <c r="G489" s="381" t="s">
        <v>252</v>
      </c>
      <c r="H489" s="381" t="s">
        <v>253</v>
      </c>
      <c r="I489" s="381" t="s">
        <v>253</v>
      </c>
    </row>
    <row r="490" spans="1:13" ht="12" customHeight="1" x14ac:dyDescent="0.25">
      <c r="A490" s="809" t="s">
        <v>391</v>
      </c>
      <c r="B490" s="809" t="s">
        <v>68</v>
      </c>
      <c r="C490" s="382" t="s">
        <v>214</v>
      </c>
      <c r="D490" s="142"/>
      <c r="E490" s="191"/>
      <c r="F490" s="148">
        <v>0</v>
      </c>
      <c r="G490" s="221">
        <v>20</v>
      </c>
      <c r="H490" s="148">
        <f>D490*(E490-F490)/G490</f>
        <v>0</v>
      </c>
      <c r="I490" s="148"/>
      <c r="L490" s="21">
        <v>6</v>
      </c>
      <c r="M490" s="21">
        <f>$L481*100+L490+$M$2*10000</f>
        <v>11606</v>
      </c>
    </row>
    <row r="491" spans="1:13" x14ac:dyDescent="0.25">
      <c r="A491" s="809"/>
      <c r="B491" s="809"/>
      <c r="C491" s="382" t="s">
        <v>215</v>
      </c>
      <c r="D491" s="191"/>
      <c r="E491" s="191"/>
      <c r="F491" s="148">
        <v>0</v>
      </c>
      <c r="G491" s="221">
        <v>20</v>
      </c>
      <c r="H491" s="148">
        <f>D491*(E491-F491)/G491</f>
        <v>0</v>
      </c>
      <c r="I491" s="148"/>
      <c r="L491" s="21">
        <v>7</v>
      </c>
      <c r="M491" s="21">
        <f>$L481*100+L491+$M$2*10000</f>
        <v>11607</v>
      </c>
    </row>
    <row r="492" spans="1:13" x14ac:dyDescent="0.25">
      <c r="A492" s="810" t="s">
        <v>292</v>
      </c>
      <c r="B492" s="810"/>
      <c r="C492" s="810"/>
      <c r="D492" s="401">
        <f>SUM(D490:D491)</f>
        <v>0</v>
      </c>
      <c r="E492" s="194"/>
      <c r="F492" s="194"/>
      <c r="G492" s="244"/>
      <c r="H492" s="385">
        <f>SUM(H490:H491)</f>
        <v>0</v>
      </c>
      <c r="I492" s="385">
        <f>SUM(I490:I491)</f>
        <v>0</v>
      </c>
      <c r="L492" s="21"/>
      <c r="M492" s="21"/>
    </row>
    <row r="493" spans="1:13" ht="11.25" customHeight="1" x14ac:dyDescent="0.25">
      <c r="A493" s="761" t="s">
        <v>313</v>
      </c>
      <c r="B493" s="761" t="s">
        <v>68</v>
      </c>
      <c r="C493" s="382" t="s">
        <v>214</v>
      </c>
      <c r="D493" s="142"/>
      <c r="E493" s="191"/>
      <c r="F493" s="148">
        <v>0</v>
      </c>
      <c r="G493" s="221">
        <v>20</v>
      </c>
      <c r="H493" s="148">
        <f>(D493*(E493-F493))/G493</f>
        <v>0</v>
      </c>
      <c r="I493" s="148"/>
      <c r="L493" s="21">
        <v>6</v>
      </c>
      <c r="M493" s="21">
        <f>$L481*100+L493+$M$3*10000</f>
        <v>21606</v>
      </c>
    </row>
    <row r="494" spans="1:13" x14ac:dyDescent="0.25">
      <c r="A494" s="761"/>
      <c r="B494" s="761"/>
      <c r="C494" s="382" t="s">
        <v>215</v>
      </c>
      <c r="D494" s="191"/>
      <c r="E494" s="191"/>
      <c r="F494" s="148">
        <v>0</v>
      </c>
      <c r="G494" s="221">
        <v>20</v>
      </c>
      <c r="H494" s="148">
        <f>(D494*(E494-F494))/G494</f>
        <v>0</v>
      </c>
      <c r="I494" s="148"/>
      <c r="L494" s="21">
        <v>7</v>
      </c>
      <c r="M494" s="21">
        <f>$L481*100+L494+$M$3*10000</f>
        <v>21607</v>
      </c>
    </row>
    <row r="495" spans="1:13" x14ac:dyDescent="0.25">
      <c r="A495" s="810" t="s">
        <v>292</v>
      </c>
      <c r="B495" s="810"/>
      <c r="C495" s="810"/>
      <c r="D495" s="411">
        <f>SUM(D493:D494)</f>
        <v>0</v>
      </c>
      <c r="E495" s="194"/>
      <c r="F495" s="194"/>
      <c r="G495" s="244"/>
      <c r="H495" s="385">
        <f>SUM(H493:H494)</f>
        <v>0</v>
      </c>
      <c r="I495" s="385">
        <f>SUM(I493:I494)</f>
        <v>0</v>
      </c>
      <c r="L495" s="21"/>
      <c r="M495" s="21"/>
    </row>
    <row r="496" spans="1:13" ht="11.25" customHeight="1" x14ac:dyDescent="0.25">
      <c r="A496" s="761" t="s">
        <v>314</v>
      </c>
      <c r="B496" s="761" t="s">
        <v>68</v>
      </c>
      <c r="C496" s="382" t="s">
        <v>214</v>
      </c>
      <c r="D496" s="142"/>
      <c r="E496" s="191"/>
      <c r="F496" s="148">
        <v>0</v>
      </c>
      <c r="G496" s="221">
        <v>20</v>
      </c>
      <c r="H496" s="148">
        <f>D496*(E496-F496)/G496</f>
        <v>0</v>
      </c>
      <c r="I496" s="148"/>
      <c r="L496" s="21">
        <v>6</v>
      </c>
      <c r="M496" s="21">
        <f>$L481*100+L496+$M$4*10000</f>
        <v>31606</v>
      </c>
    </row>
    <row r="497" spans="1:13" x14ac:dyDescent="0.25">
      <c r="A497" s="761"/>
      <c r="B497" s="761"/>
      <c r="C497" s="382" t="s">
        <v>215</v>
      </c>
      <c r="D497" s="191"/>
      <c r="E497" s="191"/>
      <c r="F497" s="148">
        <v>0</v>
      </c>
      <c r="G497" s="221">
        <v>20</v>
      </c>
      <c r="H497" s="148">
        <f>D497*(E497-F497)/G497</f>
        <v>0</v>
      </c>
      <c r="I497" s="148"/>
      <c r="L497" s="21">
        <v>7</v>
      </c>
      <c r="M497" s="21">
        <f>$L481*100+L497+$M$4*10000</f>
        <v>31607</v>
      </c>
    </row>
    <row r="498" spans="1:13" x14ac:dyDescent="0.25">
      <c r="A498" s="810" t="s">
        <v>292</v>
      </c>
      <c r="B498" s="810"/>
      <c r="C498" s="810"/>
      <c r="D498" s="402">
        <f>SUM(D496:D497)</f>
        <v>0</v>
      </c>
      <c r="E498" s="194"/>
      <c r="F498" s="194"/>
      <c r="G498" s="244"/>
      <c r="H498" s="385">
        <f>SUM(H496:H497)</f>
        <v>0</v>
      </c>
      <c r="I498" s="385">
        <f>SUM(I496:I497)</f>
        <v>0</v>
      </c>
      <c r="L498" s="21"/>
      <c r="M498" s="21"/>
    </row>
    <row r="499" spans="1:13" ht="11.25" customHeight="1" x14ac:dyDescent="0.25">
      <c r="A499" s="761" t="s">
        <v>315</v>
      </c>
      <c r="B499" s="761" t="s">
        <v>68</v>
      </c>
      <c r="C499" s="382" t="s">
        <v>214</v>
      </c>
      <c r="D499" s="142"/>
      <c r="E499" s="191"/>
      <c r="F499" s="148">
        <v>0</v>
      </c>
      <c r="G499" s="221">
        <v>20</v>
      </c>
      <c r="H499" s="148">
        <f>D499*(E499-F499)/G499</f>
        <v>0</v>
      </c>
      <c r="I499" s="148"/>
      <c r="L499" s="21">
        <v>6</v>
      </c>
      <c r="M499" s="21">
        <f>$L481*100+L499+$M$5*10000</f>
        <v>41606</v>
      </c>
    </row>
    <row r="500" spans="1:13" x14ac:dyDescent="0.25">
      <c r="A500" s="761"/>
      <c r="B500" s="761"/>
      <c r="C500" s="382" t="s">
        <v>215</v>
      </c>
      <c r="D500" s="191"/>
      <c r="E500" s="191"/>
      <c r="F500" s="148">
        <v>0</v>
      </c>
      <c r="G500" s="221">
        <v>20</v>
      </c>
      <c r="H500" s="148">
        <f>D500*(E500-F500)/G500</f>
        <v>0</v>
      </c>
      <c r="I500" s="148"/>
      <c r="L500" s="21">
        <v>7</v>
      </c>
      <c r="M500" s="21">
        <f>$L481*100+L500+$M$5*10000</f>
        <v>41607</v>
      </c>
    </row>
    <row r="501" spans="1:13" x14ac:dyDescent="0.25">
      <c r="A501" s="810" t="s">
        <v>292</v>
      </c>
      <c r="B501" s="810"/>
      <c r="C501" s="810"/>
      <c r="D501" s="402">
        <f>SUM(D499:D500)</f>
        <v>0</v>
      </c>
      <c r="E501" s="194"/>
      <c r="F501" s="194"/>
      <c r="G501" s="244"/>
      <c r="H501" s="385">
        <f>SUM(H499:H500)</f>
        <v>0</v>
      </c>
      <c r="I501" s="385">
        <f>SUM(I499:I500)</f>
        <v>0</v>
      </c>
      <c r="L501" s="21"/>
      <c r="M501" s="21"/>
    </row>
    <row r="502" spans="1:13" ht="11.25" customHeight="1" x14ac:dyDescent="0.25">
      <c r="A502" s="811" t="s">
        <v>316</v>
      </c>
      <c r="B502" s="761" t="s">
        <v>68</v>
      </c>
      <c r="C502" s="382" t="s">
        <v>214</v>
      </c>
      <c r="D502" s="142"/>
      <c r="E502" s="191"/>
      <c r="F502" s="148">
        <v>0</v>
      </c>
      <c r="G502" s="221">
        <v>20</v>
      </c>
      <c r="H502" s="148">
        <f>D502*(E502-F502)/G502</f>
        <v>0</v>
      </c>
      <c r="I502" s="148"/>
      <c r="L502" s="21">
        <v>6</v>
      </c>
      <c r="M502" s="21">
        <f>$L481*100+L502+$M$6*10000</f>
        <v>51606</v>
      </c>
    </row>
    <row r="503" spans="1:13" x14ac:dyDescent="0.25">
      <c r="A503" s="811"/>
      <c r="B503" s="761"/>
      <c r="C503" s="382" t="s">
        <v>215</v>
      </c>
      <c r="D503" s="191"/>
      <c r="E503" s="191"/>
      <c r="F503" s="148">
        <v>0</v>
      </c>
      <c r="G503" s="221">
        <v>20</v>
      </c>
      <c r="H503" s="148">
        <f>D503*(E503-F503)/G503</f>
        <v>0</v>
      </c>
      <c r="I503" s="148"/>
      <c r="L503" s="21">
        <v>7</v>
      </c>
      <c r="M503" s="21">
        <f>$L481*100+L503+$M$6*10000</f>
        <v>51607</v>
      </c>
    </row>
    <row r="504" spans="1:13" x14ac:dyDescent="0.25">
      <c r="A504" s="810" t="s">
        <v>292</v>
      </c>
      <c r="B504" s="810"/>
      <c r="C504" s="810"/>
      <c r="D504" s="403">
        <f>SUM(D502:D503)</f>
        <v>0</v>
      </c>
      <c r="E504" s="194"/>
      <c r="F504" s="194"/>
      <c r="G504" s="244"/>
      <c r="H504" s="385">
        <f>SUM(H502:H503)</f>
        <v>0</v>
      </c>
      <c r="I504" s="385">
        <f>SUM(I502:I503)</f>
        <v>0</v>
      </c>
    </row>
    <row r="505" spans="1:13" x14ac:dyDescent="0.25">
      <c r="A505" s="812" t="s">
        <v>91</v>
      </c>
      <c r="B505" s="812"/>
      <c r="C505" s="812"/>
      <c r="D505" s="399">
        <f>SUM(D504,D501,D498,D495,D492)</f>
        <v>0</v>
      </c>
      <c r="E505" s="387"/>
      <c r="F505" s="387"/>
      <c r="G505" s="387"/>
      <c r="H505" s="388">
        <f>SUM(H504,H501,H498,H495,H492)</f>
        <v>0</v>
      </c>
      <c r="I505" s="388">
        <f>SUM(I504,I501,I498,I495,I492)</f>
        <v>0</v>
      </c>
    </row>
    <row r="506" spans="1:13" x14ac:dyDescent="0.25">
      <c r="A506" s="407"/>
      <c r="B506" s="407"/>
      <c r="C506" s="405"/>
      <c r="D506" s="404"/>
      <c r="E506" s="404"/>
      <c r="F506" s="404"/>
      <c r="G506" s="405"/>
      <c r="H506" s="404"/>
      <c r="I506" s="404"/>
    </row>
    <row r="507" spans="1:13" x14ac:dyDescent="0.25">
      <c r="A507" s="407"/>
      <c r="B507" s="407"/>
      <c r="C507" s="405"/>
      <c r="D507" s="404"/>
      <c r="E507" s="404"/>
      <c r="F507" s="404"/>
      <c r="G507" s="405"/>
      <c r="H507" s="404"/>
      <c r="I507" s="404"/>
    </row>
    <row r="508" spans="1:13" x14ac:dyDescent="0.25">
      <c r="D508" s="415"/>
      <c r="E508" s="404"/>
      <c r="F508" s="404"/>
      <c r="G508" s="405"/>
      <c r="H508" s="406"/>
      <c r="I508" s="406"/>
    </row>
    <row r="509" spans="1:13" x14ac:dyDescent="0.25">
      <c r="A509" s="407"/>
      <c r="B509" s="407"/>
      <c r="C509" s="405"/>
      <c r="D509" s="408"/>
      <c r="E509" s="404"/>
      <c r="F509" s="404"/>
      <c r="G509" s="405"/>
      <c r="H509" s="404"/>
      <c r="I509" s="404"/>
    </row>
    <row r="510" spans="1:13" x14ac:dyDescent="0.25">
      <c r="A510" s="407"/>
      <c r="B510" s="407"/>
      <c r="C510" s="405"/>
      <c r="D510" s="404"/>
      <c r="E510" s="404"/>
      <c r="F510" s="404"/>
      <c r="G510" s="405"/>
      <c r="H510" s="404"/>
      <c r="I510" s="404"/>
    </row>
    <row r="511" spans="1:13" x14ac:dyDescent="0.25">
      <c r="D511" s="415"/>
      <c r="E511" s="404"/>
      <c r="F511" s="404"/>
      <c r="G511" s="405"/>
      <c r="H511" s="406"/>
      <c r="I511" s="406"/>
    </row>
    <row r="512" spans="1:13" x14ac:dyDescent="0.25">
      <c r="A512" s="407"/>
      <c r="B512" s="407"/>
      <c r="C512" s="405"/>
      <c r="D512" s="408"/>
      <c r="E512" s="404"/>
      <c r="F512" s="404"/>
      <c r="G512" s="405"/>
      <c r="H512" s="404"/>
      <c r="I512" s="404"/>
    </row>
    <row r="513" spans="1:13" x14ac:dyDescent="0.25">
      <c r="A513" s="407"/>
      <c r="B513" s="407"/>
      <c r="C513" s="405"/>
      <c r="D513" s="404"/>
      <c r="E513" s="404"/>
      <c r="F513" s="404"/>
      <c r="G513" s="405"/>
      <c r="H513" s="404"/>
      <c r="I513" s="404"/>
    </row>
    <row r="514" spans="1:13" x14ac:dyDescent="0.25">
      <c r="D514" s="405"/>
      <c r="E514" s="405"/>
      <c r="F514" s="405"/>
      <c r="G514" s="405"/>
      <c r="H514" s="406"/>
      <c r="I514" s="406"/>
    </row>
    <row r="515" spans="1:13" x14ac:dyDescent="0.25">
      <c r="A515" s="409"/>
      <c r="B515" s="409"/>
      <c r="C515" s="409"/>
      <c r="D515" s="410"/>
      <c r="E515" s="410"/>
      <c r="F515" s="410"/>
      <c r="G515" s="410"/>
      <c r="H515" s="406"/>
      <c r="I515" s="406"/>
    </row>
    <row r="516" spans="1:13" ht="12.75" customHeight="1" x14ac:dyDescent="0.25">
      <c r="A516" s="393"/>
      <c r="B516" s="393"/>
      <c r="C516" s="393"/>
      <c r="D516" s="393"/>
      <c r="E516" s="393"/>
      <c r="F516" s="393"/>
      <c r="G516" s="393"/>
      <c r="H516" s="393"/>
      <c r="I516" s="393"/>
    </row>
    <row r="517" spans="1:13" x14ac:dyDescent="0.25">
      <c r="A517" s="393"/>
      <c r="B517" s="393"/>
      <c r="C517" s="393"/>
      <c r="D517" s="393"/>
      <c r="E517" s="393"/>
      <c r="F517" s="393"/>
      <c r="G517" s="393"/>
      <c r="H517" s="393"/>
      <c r="I517" s="393"/>
    </row>
    <row r="518" spans="1:13" x14ac:dyDescent="0.25">
      <c r="A518" s="395"/>
      <c r="B518" s="395"/>
    </row>
    <row r="520" spans="1:13" x14ac:dyDescent="0.25">
      <c r="A520" s="802" t="s">
        <v>23</v>
      </c>
      <c r="B520" s="802"/>
      <c r="C520" s="803">
        <f>Presentación!C$3</f>
        <v>1990</v>
      </c>
      <c r="D520" s="803"/>
      <c r="E520" s="803"/>
      <c r="F520" s="803"/>
      <c r="G520" s="803"/>
      <c r="H520" s="803"/>
      <c r="I520" s="803"/>
    </row>
    <row r="521" spans="1:13" ht="13.5" customHeight="1" x14ac:dyDescent="0.25">
      <c r="A521" s="757" t="s">
        <v>24</v>
      </c>
      <c r="B521" s="757"/>
      <c r="C521" s="804" t="s">
        <v>385</v>
      </c>
      <c r="D521" s="804"/>
      <c r="E521" s="804"/>
      <c r="F521" s="804"/>
      <c r="G521" s="804"/>
      <c r="H521" s="804"/>
      <c r="I521" s="804"/>
      <c r="L521" s="21">
        <v>8</v>
      </c>
      <c r="M521" s="21">
        <v>1</v>
      </c>
    </row>
    <row r="522" spans="1:13" ht="13.5" customHeight="1" x14ac:dyDescent="0.25">
      <c r="A522" s="805" t="s">
        <v>5</v>
      </c>
      <c r="B522" s="805"/>
      <c r="C522" s="806" t="s">
        <v>26</v>
      </c>
      <c r="D522" s="806"/>
      <c r="E522" s="806"/>
      <c r="F522" s="806"/>
      <c r="G522" s="806"/>
      <c r="H522" s="806"/>
      <c r="I522" s="806"/>
      <c r="L522" s="21"/>
      <c r="M522" s="21">
        <v>2</v>
      </c>
    </row>
    <row r="523" spans="1:13" ht="16.5" customHeight="1" x14ac:dyDescent="0.25">
      <c r="A523" s="805" t="s">
        <v>27</v>
      </c>
      <c r="B523" s="805"/>
      <c r="C523" s="806" t="s">
        <v>236</v>
      </c>
      <c r="D523" s="806"/>
      <c r="E523" s="806"/>
      <c r="F523" s="806"/>
      <c r="G523" s="806"/>
      <c r="H523" s="806"/>
      <c r="I523" s="806"/>
      <c r="L523" s="21"/>
      <c r="M523" s="21">
        <v>3</v>
      </c>
    </row>
    <row r="524" spans="1:13" s="416" customFormat="1" ht="13.5" customHeight="1" x14ac:dyDescent="0.25">
      <c r="A524" s="805" t="s">
        <v>29</v>
      </c>
      <c r="B524" s="805"/>
      <c r="C524" s="806" t="s">
        <v>191</v>
      </c>
      <c r="D524" s="806"/>
      <c r="E524" s="806"/>
      <c r="F524" s="806"/>
      <c r="G524" s="806"/>
      <c r="H524" s="806"/>
      <c r="I524" s="806"/>
      <c r="L524" s="21"/>
      <c r="M524" s="21">
        <v>4</v>
      </c>
    </row>
    <row r="525" spans="1:13" ht="11.25" customHeight="1" x14ac:dyDescent="0.25">
      <c r="A525" s="807" t="s">
        <v>33</v>
      </c>
      <c r="B525" s="807"/>
      <c r="C525" s="278" t="s">
        <v>34</v>
      </c>
      <c r="D525" s="766" t="s">
        <v>237</v>
      </c>
      <c r="E525" s="766"/>
      <c r="F525" s="766"/>
      <c r="G525" s="766"/>
      <c r="H525" s="766"/>
      <c r="I525" s="766"/>
      <c r="L525" s="21"/>
      <c r="M525" s="21">
        <v>5</v>
      </c>
    </row>
    <row r="526" spans="1:13" ht="45.75" customHeight="1" x14ac:dyDescent="0.25">
      <c r="A526" s="761" t="s">
        <v>37</v>
      </c>
      <c r="B526" s="761"/>
      <c r="C526" s="808" t="s">
        <v>38</v>
      </c>
      <c r="D526" s="265" t="s">
        <v>238</v>
      </c>
      <c r="E526" s="265" t="s">
        <v>239</v>
      </c>
      <c r="F526" s="265" t="s">
        <v>240</v>
      </c>
      <c r="G526" s="265" t="s">
        <v>241</v>
      </c>
      <c r="H526" s="265" t="s">
        <v>242</v>
      </c>
      <c r="I526" s="265" t="s">
        <v>242</v>
      </c>
    </row>
    <row r="527" spans="1:13" ht="13.5" customHeight="1" x14ac:dyDescent="0.25">
      <c r="A527" s="808" t="s">
        <v>197</v>
      </c>
      <c r="B527" s="808" t="s">
        <v>47</v>
      </c>
      <c r="C527" s="808"/>
      <c r="D527" s="265" t="s">
        <v>48</v>
      </c>
      <c r="E527" s="265" t="s">
        <v>243</v>
      </c>
      <c r="F527" s="265" t="s">
        <v>243</v>
      </c>
      <c r="G527" s="265" t="s">
        <v>244</v>
      </c>
      <c r="H527" s="265" t="s">
        <v>52</v>
      </c>
      <c r="I527" s="761" t="s">
        <v>245</v>
      </c>
    </row>
    <row r="528" spans="1:13" ht="34.5" x14ac:dyDescent="0.25">
      <c r="A528" s="808"/>
      <c r="B528" s="808"/>
      <c r="C528" s="808"/>
      <c r="D528" s="265" t="s">
        <v>54</v>
      </c>
      <c r="E528" s="265" t="s">
        <v>246</v>
      </c>
      <c r="F528" s="265" t="s">
        <v>247</v>
      </c>
      <c r="G528" s="265" t="s">
        <v>248</v>
      </c>
      <c r="H528" s="380" t="s">
        <v>249</v>
      </c>
      <c r="I528" s="761"/>
    </row>
    <row r="529" spans="1:13" ht="13.5" x14ac:dyDescent="0.25">
      <c r="A529" s="808"/>
      <c r="B529" s="808"/>
      <c r="C529" s="808"/>
      <c r="D529" s="381" t="s">
        <v>61</v>
      </c>
      <c r="E529" s="381" t="s">
        <v>250</v>
      </c>
      <c r="F529" s="381" t="s">
        <v>251</v>
      </c>
      <c r="G529" s="381" t="s">
        <v>252</v>
      </c>
      <c r="H529" s="381" t="s">
        <v>253</v>
      </c>
      <c r="I529" s="381" t="s">
        <v>253</v>
      </c>
    </row>
    <row r="530" spans="1:13" ht="12" customHeight="1" x14ac:dyDescent="0.25">
      <c r="A530" s="809" t="s">
        <v>391</v>
      </c>
      <c r="B530" s="809" t="s">
        <v>68</v>
      </c>
      <c r="C530" s="382" t="s">
        <v>214</v>
      </c>
      <c r="D530" s="142"/>
      <c r="E530" s="191"/>
      <c r="F530" s="148">
        <v>0</v>
      </c>
      <c r="G530" s="221">
        <v>20</v>
      </c>
      <c r="H530" s="148">
        <f>D530*(E530-F530)/G530</f>
        <v>0</v>
      </c>
      <c r="I530" s="148"/>
      <c r="L530" s="21">
        <v>6</v>
      </c>
      <c r="M530" s="21">
        <f>$L521*100+L530+$M$2*10000</f>
        <v>10806</v>
      </c>
    </row>
    <row r="531" spans="1:13" x14ac:dyDescent="0.25">
      <c r="A531" s="809"/>
      <c r="B531" s="809"/>
      <c r="C531" s="382" t="s">
        <v>215</v>
      </c>
      <c r="D531" s="191"/>
      <c r="E531" s="191"/>
      <c r="F531" s="148">
        <v>0</v>
      </c>
      <c r="G531" s="221">
        <v>20</v>
      </c>
      <c r="H531" s="148">
        <f>D531*(E531-F531)/G531</f>
        <v>0</v>
      </c>
      <c r="I531" s="148"/>
      <c r="L531" s="21">
        <v>7</v>
      </c>
      <c r="M531" s="21">
        <f>$L521*100+L531+$M$2*10000</f>
        <v>10807</v>
      </c>
    </row>
    <row r="532" spans="1:13" x14ac:dyDescent="0.25">
      <c r="A532" s="810" t="s">
        <v>292</v>
      </c>
      <c r="B532" s="810"/>
      <c r="C532" s="810"/>
      <c r="D532" s="401">
        <f>SUM(D530:D531)</f>
        <v>0</v>
      </c>
      <c r="E532" s="194"/>
      <c r="F532" s="194"/>
      <c r="G532" s="244"/>
      <c r="H532" s="385">
        <f>SUM(H530:H531)</f>
        <v>0</v>
      </c>
      <c r="I532" s="385">
        <f>SUM(I530:I531)</f>
        <v>0</v>
      </c>
      <c r="L532" s="21"/>
      <c r="M532" s="21"/>
    </row>
    <row r="533" spans="1:13" ht="11.25" customHeight="1" x14ac:dyDescent="0.25">
      <c r="A533" s="761" t="s">
        <v>313</v>
      </c>
      <c r="B533" s="761" t="s">
        <v>68</v>
      </c>
      <c r="C533" s="382" t="s">
        <v>214</v>
      </c>
      <c r="D533" s="142"/>
      <c r="E533" s="191"/>
      <c r="F533" s="148">
        <v>0</v>
      </c>
      <c r="G533" s="221">
        <v>20</v>
      </c>
      <c r="H533" s="148">
        <f>(D533*(E533-F533))/G533</f>
        <v>0</v>
      </c>
      <c r="I533" s="148"/>
      <c r="L533" s="21">
        <v>6</v>
      </c>
      <c r="M533" s="21">
        <f>$L521*100+L533+$M$3*10000</f>
        <v>20806</v>
      </c>
    </row>
    <row r="534" spans="1:13" x14ac:dyDescent="0.25">
      <c r="A534" s="761"/>
      <c r="B534" s="761"/>
      <c r="C534" s="382" t="s">
        <v>215</v>
      </c>
      <c r="D534" s="191"/>
      <c r="E534" s="191"/>
      <c r="F534" s="148">
        <v>0</v>
      </c>
      <c r="G534" s="221">
        <v>20</v>
      </c>
      <c r="H534" s="148">
        <f>(D534*(E534-F534))/G534</f>
        <v>0</v>
      </c>
      <c r="I534" s="148"/>
      <c r="L534" s="21">
        <v>7</v>
      </c>
      <c r="M534" s="21">
        <f>$L521*100+L534+$M$3*10000</f>
        <v>20807</v>
      </c>
    </row>
    <row r="535" spans="1:13" x14ac:dyDescent="0.25">
      <c r="A535" s="810" t="s">
        <v>292</v>
      </c>
      <c r="B535" s="810"/>
      <c r="C535" s="810"/>
      <c r="D535" s="411">
        <f>SUM(D533:D534)</f>
        <v>0</v>
      </c>
      <c r="E535" s="194"/>
      <c r="F535" s="194"/>
      <c r="G535" s="244"/>
      <c r="H535" s="385">
        <f>SUM(H533:H534)</f>
        <v>0</v>
      </c>
      <c r="I535" s="385">
        <f>SUM(I533:I534)</f>
        <v>0</v>
      </c>
      <c r="L535" s="21"/>
      <c r="M535" s="21"/>
    </row>
    <row r="536" spans="1:13" ht="11.25" customHeight="1" x14ac:dyDescent="0.25">
      <c r="A536" s="761" t="s">
        <v>314</v>
      </c>
      <c r="B536" s="761" t="s">
        <v>68</v>
      </c>
      <c r="C536" s="382" t="s">
        <v>214</v>
      </c>
      <c r="D536" s="142"/>
      <c r="E536" s="191"/>
      <c r="F536" s="148">
        <v>0</v>
      </c>
      <c r="G536" s="221">
        <v>20</v>
      </c>
      <c r="H536" s="148">
        <f>D536*(E536-F536)/G536</f>
        <v>0</v>
      </c>
      <c r="I536" s="148"/>
      <c r="L536" s="21">
        <v>6</v>
      </c>
      <c r="M536" s="21">
        <f>$L521*100+L536+$M$4*10000</f>
        <v>30806</v>
      </c>
    </row>
    <row r="537" spans="1:13" x14ac:dyDescent="0.25">
      <c r="A537" s="761"/>
      <c r="B537" s="761"/>
      <c r="C537" s="382" t="s">
        <v>215</v>
      </c>
      <c r="D537" s="191"/>
      <c r="E537" s="191"/>
      <c r="F537" s="148">
        <v>0</v>
      </c>
      <c r="G537" s="221">
        <v>20</v>
      </c>
      <c r="H537" s="148">
        <f>D537*(E537-F537)/G537</f>
        <v>0</v>
      </c>
      <c r="I537" s="148"/>
      <c r="L537" s="21">
        <v>7</v>
      </c>
      <c r="M537" s="21">
        <f>$L521*100+L537+$M$4*10000</f>
        <v>30807</v>
      </c>
    </row>
    <row r="538" spans="1:13" x14ac:dyDescent="0.25">
      <c r="A538" s="810" t="s">
        <v>292</v>
      </c>
      <c r="B538" s="810"/>
      <c r="C538" s="810"/>
      <c r="D538" s="402">
        <f>SUM(D536:D537)</f>
        <v>0</v>
      </c>
      <c r="E538" s="194"/>
      <c r="F538" s="194"/>
      <c r="G538" s="244"/>
      <c r="H538" s="385">
        <f>SUM(H536:H537)</f>
        <v>0</v>
      </c>
      <c r="I538" s="385">
        <f>SUM(I536:I537)</f>
        <v>0</v>
      </c>
      <c r="L538" s="21"/>
      <c r="M538" s="21"/>
    </row>
    <row r="539" spans="1:13" ht="11.25" customHeight="1" x14ac:dyDescent="0.25">
      <c r="A539" s="761" t="s">
        <v>315</v>
      </c>
      <c r="B539" s="761" t="s">
        <v>68</v>
      </c>
      <c r="C539" s="382" t="s">
        <v>214</v>
      </c>
      <c r="D539" s="142"/>
      <c r="E539" s="191"/>
      <c r="F539" s="148">
        <v>0</v>
      </c>
      <c r="G539" s="221">
        <v>20</v>
      </c>
      <c r="H539" s="148">
        <f>D539*(E539-F539)/G539</f>
        <v>0</v>
      </c>
      <c r="I539" s="148"/>
      <c r="L539" s="21">
        <v>6</v>
      </c>
      <c r="M539" s="21">
        <f>$L521*100+L539+$M$5*10000</f>
        <v>40806</v>
      </c>
    </row>
    <row r="540" spans="1:13" x14ac:dyDescent="0.25">
      <c r="A540" s="761"/>
      <c r="B540" s="761"/>
      <c r="C540" s="382" t="s">
        <v>215</v>
      </c>
      <c r="D540" s="191"/>
      <c r="E540" s="191"/>
      <c r="F540" s="148">
        <v>0</v>
      </c>
      <c r="G540" s="221">
        <v>20</v>
      </c>
      <c r="H540" s="148">
        <f>D540*(E540-F540)/G540</f>
        <v>0</v>
      </c>
      <c r="I540" s="148"/>
      <c r="L540" s="21">
        <v>7</v>
      </c>
      <c r="M540" s="21">
        <f>$L521*100+L540+$M$5*10000</f>
        <v>40807</v>
      </c>
    </row>
    <row r="541" spans="1:13" x14ac:dyDescent="0.25">
      <c r="A541" s="810" t="s">
        <v>292</v>
      </c>
      <c r="B541" s="810"/>
      <c r="C541" s="810"/>
      <c r="D541" s="402">
        <f>SUM(D539:D540)</f>
        <v>0</v>
      </c>
      <c r="E541" s="194"/>
      <c r="F541" s="194"/>
      <c r="G541" s="244"/>
      <c r="H541" s="385">
        <f>SUM(H539:H540)</f>
        <v>0</v>
      </c>
      <c r="I541" s="385">
        <f>SUM(I539:I540)</f>
        <v>0</v>
      </c>
      <c r="L541" s="21"/>
      <c r="M541" s="21"/>
    </row>
    <row r="542" spans="1:13" ht="11.25" customHeight="1" x14ac:dyDescent="0.25">
      <c r="A542" s="811" t="s">
        <v>316</v>
      </c>
      <c r="B542" s="761" t="s">
        <v>68</v>
      </c>
      <c r="C542" s="382" t="s">
        <v>214</v>
      </c>
      <c r="D542" s="142"/>
      <c r="E542" s="191"/>
      <c r="F542" s="148">
        <v>0</v>
      </c>
      <c r="G542" s="221">
        <v>20</v>
      </c>
      <c r="H542" s="148">
        <f>D542*(E542-F542)/G542</f>
        <v>0</v>
      </c>
      <c r="I542" s="148"/>
      <c r="L542" s="21">
        <v>6</v>
      </c>
      <c r="M542" s="21">
        <f>$L521*100+L542+$M$6*10000</f>
        <v>50806</v>
      </c>
    </row>
    <row r="543" spans="1:13" x14ac:dyDescent="0.25">
      <c r="A543" s="811"/>
      <c r="B543" s="761"/>
      <c r="C543" s="382" t="s">
        <v>215</v>
      </c>
      <c r="D543" s="191"/>
      <c r="E543" s="191"/>
      <c r="F543" s="148">
        <v>0</v>
      </c>
      <c r="G543" s="221">
        <v>20</v>
      </c>
      <c r="H543" s="148">
        <f>D543*(E543-F543)/G543</f>
        <v>0</v>
      </c>
      <c r="I543" s="148"/>
      <c r="L543" s="21">
        <v>7</v>
      </c>
      <c r="M543" s="21">
        <f>$L521*100+L543+$M$6*10000</f>
        <v>50807</v>
      </c>
    </row>
    <row r="544" spans="1:13" x14ac:dyDescent="0.25">
      <c r="A544" s="810" t="s">
        <v>292</v>
      </c>
      <c r="B544" s="810"/>
      <c r="C544" s="810"/>
      <c r="D544" s="403">
        <f>SUM(D542:D543)</f>
        <v>0</v>
      </c>
      <c r="E544" s="194"/>
      <c r="F544" s="194"/>
      <c r="G544" s="244"/>
      <c r="H544" s="385">
        <f>SUM(H542:H543)</f>
        <v>0</v>
      </c>
      <c r="I544" s="385">
        <f>SUM(I542:I543)</f>
        <v>0</v>
      </c>
    </row>
    <row r="545" spans="1:9" x14ac:dyDescent="0.25">
      <c r="A545" s="812" t="s">
        <v>91</v>
      </c>
      <c r="B545" s="812"/>
      <c r="C545" s="812"/>
      <c r="D545" s="399">
        <f>SUM(D544,D541,D538,D535,D532)</f>
        <v>0</v>
      </c>
      <c r="E545" s="387"/>
      <c r="F545" s="387"/>
      <c r="G545" s="387"/>
      <c r="H545" s="388">
        <f>SUM(H544,H541,H538,H535,H532)</f>
        <v>0</v>
      </c>
      <c r="I545" s="388">
        <f>SUM(I544,I541,I538,I535,I532)</f>
        <v>0</v>
      </c>
    </row>
    <row r="546" spans="1:9" x14ac:dyDescent="0.25">
      <c r="D546" s="415"/>
      <c r="E546" s="404"/>
      <c r="F546" s="404"/>
      <c r="G546" s="405"/>
      <c r="H546" s="406"/>
      <c r="I546" s="406"/>
    </row>
    <row r="547" spans="1:9" x14ac:dyDescent="0.25">
      <c r="D547" s="415"/>
      <c r="E547" s="404"/>
      <c r="F547" s="404"/>
      <c r="G547" s="405"/>
      <c r="H547" s="406"/>
      <c r="I547" s="406"/>
    </row>
    <row r="548" spans="1:9" x14ac:dyDescent="0.25">
      <c r="D548" s="415"/>
      <c r="E548" s="404"/>
      <c r="F548" s="404"/>
      <c r="G548" s="405"/>
      <c r="H548" s="406"/>
      <c r="I548" s="406"/>
    </row>
    <row r="549" spans="1:9" x14ac:dyDescent="0.25">
      <c r="A549" s="407"/>
      <c r="B549" s="407"/>
      <c r="C549" s="405"/>
      <c r="D549" s="408"/>
      <c r="E549" s="404"/>
      <c r="F549" s="404"/>
      <c r="G549" s="405"/>
      <c r="H549" s="404"/>
      <c r="I549" s="404"/>
    </row>
    <row r="550" spans="1:9" x14ac:dyDescent="0.25">
      <c r="A550" s="407"/>
      <c r="B550" s="407"/>
      <c r="C550" s="405"/>
      <c r="D550" s="404"/>
      <c r="E550" s="404"/>
      <c r="F550" s="404"/>
      <c r="G550" s="405"/>
      <c r="H550" s="404"/>
      <c r="I550" s="404"/>
    </row>
    <row r="551" spans="1:9" x14ac:dyDescent="0.25">
      <c r="D551" s="415"/>
      <c r="E551" s="404"/>
      <c r="F551" s="404"/>
      <c r="G551" s="405"/>
      <c r="H551" s="406"/>
      <c r="I551" s="406"/>
    </row>
    <row r="552" spans="1:9" x14ac:dyDescent="0.25">
      <c r="A552" s="407"/>
      <c r="B552" s="407"/>
      <c r="C552" s="405"/>
      <c r="D552" s="408"/>
      <c r="E552" s="404"/>
      <c r="F552" s="404"/>
      <c r="G552" s="405"/>
      <c r="H552" s="404"/>
      <c r="I552" s="404"/>
    </row>
    <row r="553" spans="1:9" x14ac:dyDescent="0.25">
      <c r="A553" s="407"/>
      <c r="B553" s="407"/>
      <c r="C553" s="405"/>
      <c r="D553" s="404"/>
      <c r="E553" s="404"/>
      <c r="F553" s="404"/>
      <c r="G553" s="405"/>
      <c r="H553" s="404"/>
      <c r="I553" s="404"/>
    </row>
    <row r="554" spans="1:9" x14ac:dyDescent="0.25">
      <c r="D554" s="405"/>
      <c r="E554" s="405"/>
      <c r="F554" s="405"/>
      <c r="G554" s="405"/>
      <c r="H554" s="406"/>
      <c r="I554" s="406"/>
    </row>
    <row r="555" spans="1:9" x14ac:dyDescent="0.25">
      <c r="A555" s="409"/>
      <c r="B555" s="409"/>
      <c r="C555" s="409"/>
      <c r="D555" s="410"/>
      <c r="E555" s="410"/>
      <c r="F555" s="410"/>
      <c r="G555" s="410"/>
      <c r="H555" s="406"/>
      <c r="I555" s="406"/>
    </row>
    <row r="556" spans="1:9" ht="12.75" customHeight="1" x14ac:dyDescent="0.25">
      <c r="A556" s="393"/>
      <c r="B556" s="393"/>
      <c r="C556" s="393"/>
      <c r="D556" s="393"/>
      <c r="E556" s="393"/>
      <c r="F556" s="393"/>
      <c r="G556" s="393"/>
      <c r="H556" s="393"/>
      <c r="I556" s="393"/>
    </row>
    <row r="557" spans="1:9" x14ac:dyDescent="0.25">
      <c r="A557" s="393"/>
      <c r="B557" s="393"/>
      <c r="C557" s="393"/>
      <c r="D557" s="393"/>
      <c r="E557" s="393"/>
      <c r="F557" s="393"/>
      <c r="G557" s="393"/>
      <c r="H557" s="393"/>
      <c r="I557" s="393"/>
    </row>
    <row r="558" spans="1:9" x14ac:dyDescent="0.25">
      <c r="A558" s="395"/>
      <c r="B558" s="395"/>
    </row>
    <row r="560" spans="1:9" x14ac:dyDescent="0.25">
      <c r="A560" s="802" t="s">
        <v>23</v>
      </c>
      <c r="B560" s="802"/>
      <c r="C560" s="803">
        <f>Presentación!C$3</f>
        <v>1990</v>
      </c>
      <c r="D560" s="803"/>
      <c r="E560" s="803"/>
      <c r="F560" s="803"/>
      <c r="G560" s="803"/>
      <c r="H560" s="803"/>
      <c r="I560" s="803"/>
    </row>
    <row r="561" spans="1:13" ht="13.5" customHeight="1" x14ac:dyDescent="0.25">
      <c r="A561" s="757" t="s">
        <v>24</v>
      </c>
      <c r="B561" s="757"/>
      <c r="C561" s="804" t="s">
        <v>386</v>
      </c>
      <c r="D561" s="804"/>
      <c r="E561" s="804"/>
      <c r="F561" s="804"/>
      <c r="G561" s="804"/>
      <c r="H561" s="804"/>
      <c r="I561" s="804"/>
      <c r="L561" s="21">
        <v>9</v>
      </c>
      <c r="M561" s="21">
        <v>1</v>
      </c>
    </row>
    <row r="562" spans="1:13" ht="13.5" customHeight="1" x14ac:dyDescent="0.25">
      <c r="A562" s="805" t="s">
        <v>5</v>
      </c>
      <c r="B562" s="805"/>
      <c r="C562" s="806" t="s">
        <v>26</v>
      </c>
      <c r="D562" s="806"/>
      <c r="E562" s="806"/>
      <c r="F562" s="806"/>
      <c r="G562" s="806"/>
      <c r="H562" s="806"/>
      <c r="I562" s="806"/>
      <c r="L562" s="21"/>
      <c r="M562" s="21">
        <v>2</v>
      </c>
    </row>
    <row r="563" spans="1:13" ht="13.5" customHeight="1" x14ac:dyDescent="0.25">
      <c r="A563" s="805" t="s">
        <v>27</v>
      </c>
      <c r="B563" s="805"/>
      <c r="C563" s="806" t="s">
        <v>236</v>
      </c>
      <c r="D563" s="806"/>
      <c r="E563" s="806"/>
      <c r="F563" s="806"/>
      <c r="G563" s="806"/>
      <c r="H563" s="806"/>
      <c r="I563" s="806"/>
      <c r="L563" s="21"/>
      <c r="M563" s="21">
        <v>3</v>
      </c>
    </row>
    <row r="564" spans="1:13" ht="13.5" customHeight="1" x14ac:dyDescent="0.25">
      <c r="A564" s="805" t="s">
        <v>29</v>
      </c>
      <c r="B564" s="805"/>
      <c r="C564" s="806" t="s">
        <v>191</v>
      </c>
      <c r="D564" s="806"/>
      <c r="E564" s="806"/>
      <c r="F564" s="806"/>
      <c r="G564" s="806"/>
      <c r="H564" s="806"/>
      <c r="I564" s="806"/>
      <c r="L564" s="21"/>
      <c r="M564" s="21">
        <v>4</v>
      </c>
    </row>
    <row r="565" spans="1:13" ht="11.25" customHeight="1" x14ac:dyDescent="0.25">
      <c r="A565" s="807" t="s">
        <v>33</v>
      </c>
      <c r="B565" s="807"/>
      <c r="C565" s="278" t="s">
        <v>34</v>
      </c>
      <c r="D565" s="766" t="s">
        <v>237</v>
      </c>
      <c r="E565" s="766"/>
      <c r="F565" s="766"/>
      <c r="G565" s="766"/>
      <c r="H565" s="766"/>
      <c r="I565" s="766"/>
      <c r="L565" s="21"/>
      <c r="M565" s="21">
        <v>5</v>
      </c>
    </row>
    <row r="566" spans="1:13" ht="45.75" customHeight="1" x14ac:dyDescent="0.25">
      <c r="A566" s="761" t="s">
        <v>37</v>
      </c>
      <c r="B566" s="761"/>
      <c r="C566" s="808" t="s">
        <v>38</v>
      </c>
      <c r="D566" s="265" t="s">
        <v>238</v>
      </c>
      <c r="E566" s="265" t="s">
        <v>239</v>
      </c>
      <c r="F566" s="265" t="s">
        <v>240</v>
      </c>
      <c r="G566" s="265" t="s">
        <v>241</v>
      </c>
      <c r="H566" s="265" t="s">
        <v>242</v>
      </c>
      <c r="I566" s="265" t="s">
        <v>242</v>
      </c>
    </row>
    <row r="567" spans="1:13" ht="13.5" customHeight="1" x14ac:dyDescent="0.25">
      <c r="A567" s="808" t="s">
        <v>197</v>
      </c>
      <c r="B567" s="808" t="s">
        <v>47</v>
      </c>
      <c r="C567" s="808"/>
      <c r="D567" s="265" t="s">
        <v>48</v>
      </c>
      <c r="E567" s="265" t="s">
        <v>243</v>
      </c>
      <c r="F567" s="265" t="s">
        <v>243</v>
      </c>
      <c r="G567" s="265" t="s">
        <v>244</v>
      </c>
      <c r="H567" s="265" t="s">
        <v>52</v>
      </c>
      <c r="I567" s="761" t="s">
        <v>245</v>
      </c>
    </row>
    <row r="568" spans="1:13" ht="34.5" x14ac:dyDescent="0.25">
      <c r="A568" s="808"/>
      <c r="B568" s="808"/>
      <c r="C568" s="808"/>
      <c r="D568" s="265" t="s">
        <v>54</v>
      </c>
      <c r="E568" s="265" t="s">
        <v>246</v>
      </c>
      <c r="F568" s="265" t="s">
        <v>247</v>
      </c>
      <c r="G568" s="265" t="s">
        <v>248</v>
      </c>
      <c r="H568" s="380" t="s">
        <v>249</v>
      </c>
      <c r="I568" s="761"/>
    </row>
    <row r="569" spans="1:13" ht="13.5" x14ac:dyDescent="0.25">
      <c r="A569" s="808"/>
      <c r="B569" s="808"/>
      <c r="C569" s="808"/>
      <c r="D569" s="381" t="s">
        <v>61</v>
      </c>
      <c r="E569" s="381" t="s">
        <v>250</v>
      </c>
      <c r="F569" s="381" t="s">
        <v>251</v>
      </c>
      <c r="G569" s="381" t="s">
        <v>252</v>
      </c>
      <c r="H569" s="381" t="s">
        <v>253</v>
      </c>
      <c r="I569" s="381" t="s">
        <v>253</v>
      </c>
    </row>
    <row r="570" spans="1:13" ht="12" customHeight="1" x14ac:dyDescent="0.25">
      <c r="A570" s="809" t="s">
        <v>391</v>
      </c>
      <c r="B570" s="809" t="s">
        <v>68</v>
      </c>
      <c r="C570" s="382" t="s">
        <v>214</v>
      </c>
      <c r="D570" s="142"/>
      <c r="E570" s="191"/>
      <c r="F570" s="148">
        <v>0</v>
      </c>
      <c r="G570" s="221">
        <v>20</v>
      </c>
      <c r="H570" s="148">
        <f>D570*(E570-F570)/G570</f>
        <v>0</v>
      </c>
      <c r="I570" s="148"/>
      <c r="L570" s="21">
        <v>6</v>
      </c>
      <c r="M570" s="21">
        <f>$L561*100+L570+$M$2*10000</f>
        <v>10906</v>
      </c>
    </row>
    <row r="571" spans="1:13" x14ac:dyDescent="0.25">
      <c r="A571" s="809"/>
      <c r="B571" s="809"/>
      <c r="C571" s="382" t="s">
        <v>215</v>
      </c>
      <c r="D571" s="191"/>
      <c r="E571" s="191"/>
      <c r="F571" s="148">
        <v>0</v>
      </c>
      <c r="G571" s="221">
        <v>20</v>
      </c>
      <c r="H571" s="148">
        <f>D571*(E571-F571)/G571</f>
        <v>0</v>
      </c>
      <c r="I571" s="148"/>
      <c r="L571" s="21">
        <v>7</v>
      </c>
      <c r="M571" s="21">
        <f>$L561*100+L571+$M$2*10000</f>
        <v>10907</v>
      </c>
    </row>
    <row r="572" spans="1:13" x14ac:dyDescent="0.25">
      <c r="A572" s="810" t="s">
        <v>292</v>
      </c>
      <c r="B572" s="810"/>
      <c r="C572" s="810"/>
      <c r="D572" s="401">
        <f>SUM(D570:D571)</f>
        <v>0</v>
      </c>
      <c r="E572" s="194"/>
      <c r="F572" s="194"/>
      <c r="G572" s="244"/>
      <c r="H572" s="385">
        <f>SUM(H570:H571)</f>
        <v>0</v>
      </c>
      <c r="I572" s="385">
        <f>SUM(I570:I571)</f>
        <v>0</v>
      </c>
      <c r="L572" s="21"/>
      <c r="M572" s="21"/>
    </row>
    <row r="573" spans="1:13" ht="11.25" customHeight="1" x14ac:dyDescent="0.25">
      <c r="A573" s="761" t="s">
        <v>313</v>
      </c>
      <c r="B573" s="761" t="s">
        <v>68</v>
      </c>
      <c r="C573" s="382" t="s">
        <v>214</v>
      </c>
      <c r="D573" s="142"/>
      <c r="E573" s="191"/>
      <c r="F573" s="148">
        <v>0</v>
      </c>
      <c r="G573" s="221">
        <v>20</v>
      </c>
      <c r="H573" s="148">
        <f>(D573*(E573-F573))/G573</f>
        <v>0</v>
      </c>
      <c r="I573" s="148"/>
      <c r="L573" s="21">
        <v>6</v>
      </c>
      <c r="M573" s="21">
        <f>$L561*100+L573+$M$3*10000</f>
        <v>20906</v>
      </c>
    </row>
    <row r="574" spans="1:13" x14ac:dyDescent="0.25">
      <c r="A574" s="761"/>
      <c r="B574" s="761"/>
      <c r="C574" s="382" t="s">
        <v>215</v>
      </c>
      <c r="D574" s="191"/>
      <c r="E574" s="191"/>
      <c r="F574" s="148">
        <v>0</v>
      </c>
      <c r="G574" s="221">
        <v>20</v>
      </c>
      <c r="H574" s="148">
        <f>(D574*(E574-F574))/G574</f>
        <v>0</v>
      </c>
      <c r="I574" s="148"/>
      <c r="L574" s="21">
        <v>7</v>
      </c>
      <c r="M574" s="21">
        <f>$L561*100+L574+$M$3*10000</f>
        <v>20907</v>
      </c>
    </row>
    <row r="575" spans="1:13" x14ac:dyDescent="0.25">
      <c r="A575" s="810" t="s">
        <v>292</v>
      </c>
      <c r="B575" s="810"/>
      <c r="C575" s="810"/>
      <c r="D575" s="411">
        <f>SUM(D573:D574)</f>
        <v>0</v>
      </c>
      <c r="E575" s="194"/>
      <c r="F575" s="194"/>
      <c r="G575" s="244"/>
      <c r="H575" s="385">
        <f>SUM(H573:H574)</f>
        <v>0</v>
      </c>
      <c r="I575" s="385">
        <f>SUM(I573:I574)</f>
        <v>0</v>
      </c>
      <c r="L575" s="21"/>
      <c r="M575" s="21"/>
    </row>
    <row r="576" spans="1:13" ht="11.25" customHeight="1" x14ac:dyDescent="0.25">
      <c r="A576" s="761" t="s">
        <v>314</v>
      </c>
      <c r="B576" s="761" t="s">
        <v>68</v>
      </c>
      <c r="C576" s="382" t="s">
        <v>214</v>
      </c>
      <c r="D576" s="142"/>
      <c r="E576" s="191"/>
      <c r="F576" s="148">
        <v>0</v>
      </c>
      <c r="G576" s="221">
        <v>20</v>
      </c>
      <c r="H576" s="148">
        <f>D576*(E576-F576)/G576</f>
        <v>0</v>
      </c>
      <c r="I576" s="148"/>
      <c r="L576" s="21">
        <v>6</v>
      </c>
      <c r="M576" s="21">
        <f>$L561*100+L576+$M$4*10000</f>
        <v>30906</v>
      </c>
    </row>
    <row r="577" spans="1:13" x14ac:dyDescent="0.25">
      <c r="A577" s="761"/>
      <c r="B577" s="761"/>
      <c r="C577" s="382" t="s">
        <v>215</v>
      </c>
      <c r="D577" s="191"/>
      <c r="E577" s="191"/>
      <c r="F577" s="148">
        <v>0</v>
      </c>
      <c r="G577" s="221">
        <v>20</v>
      </c>
      <c r="H577" s="148">
        <f>D577*(E577-F577)/G577</f>
        <v>0</v>
      </c>
      <c r="I577" s="148"/>
      <c r="L577" s="21">
        <v>7</v>
      </c>
      <c r="M577" s="21">
        <f>$L561*100+L577+$M$4*10000</f>
        <v>30907</v>
      </c>
    </row>
    <row r="578" spans="1:13" x14ac:dyDescent="0.25">
      <c r="A578" s="810" t="s">
        <v>292</v>
      </c>
      <c r="B578" s="810"/>
      <c r="C578" s="810"/>
      <c r="D578" s="402">
        <f>SUM(D576:D577)</f>
        <v>0</v>
      </c>
      <c r="E578" s="194"/>
      <c r="F578" s="194"/>
      <c r="G578" s="244"/>
      <c r="H578" s="385">
        <f>SUM(H576:H577)</f>
        <v>0</v>
      </c>
      <c r="I578" s="385">
        <f>SUM(I576:I577)</f>
        <v>0</v>
      </c>
      <c r="L578" s="21"/>
      <c r="M578" s="21"/>
    </row>
    <row r="579" spans="1:13" ht="11.25" customHeight="1" x14ac:dyDescent="0.25">
      <c r="A579" s="761" t="s">
        <v>315</v>
      </c>
      <c r="B579" s="761" t="s">
        <v>68</v>
      </c>
      <c r="C579" s="382" t="s">
        <v>214</v>
      </c>
      <c r="D579" s="142"/>
      <c r="E579" s="191"/>
      <c r="F579" s="148">
        <v>0</v>
      </c>
      <c r="G579" s="221">
        <v>20</v>
      </c>
      <c r="H579" s="148">
        <f>D579*(E579-F579)/G579</f>
        <v>0</v>
      </c>
      <c r="I579" s="148"/>
      <c r="L579" s="21">
        <v>6</v>
      </c>
      <c r="M579" s="21">
        <f>$L561*100+L579+$M$5*10000</f>
        <v>40906</v>
      </c>
    </row>
    <row r="580" spans="1:13" x14ac:dyDescent="0.25">
      <c r="A580" s="761"/>
      <c r="B580" s="761"/>
      <c r="C580" s="382" t="s">
        <v>215</v>
      </c>
      <c r="D580" s="191"/>
      <c r="E580" s="191"/>
      <c r="F580" s="148">
        <v>0</v>
      </c>
      <c r="G580" s="221">
        <v>20</v>
      </c>
      <c r="H580" s="148">
        <f>D580*(E580-F580)/G580</f>
        <v>0</v>
      </c>
      <c r="I580" s="148"/>
      <c r="L580" s="21">
        <v>7</v>
      </c>
      <c r="M580" s="21">
        <f>$L561*100+L580+$M$5*10000</f>
        <v>40907</v>
      </c>
    </row>
    <row r="581" spans="1:13" x14ac:dyDescent="0.25">
      <c r="A581" s="810" t="s">
        <v>292</v>
      </c>
      <c r="B581" s="810"/>
      <c r="C581" s="810"/>
      <c r="D581" s="402">
        <f>SUM(D579:D580)</f>
        <v>0</v>
      </c>
      <c r="E581" s="194"/>
      <c r="F581" s="194"/>
      <c r="G581" s="244"/>
      <c r="H581" s="385">
        <f>SUM(H579:H580)</f>
        <v>0</v>
      </c>
      <c r="I581" s="385">
        <f>SUM(I579:I580)</f>
        <v>0</v>
      </c>
      <c r="L581" s="21"/>
      <c r="M581" s="21"/>
    </row>
    <row r="582" spans="1:13" ht="11.25" customHeight="1" x14ac:dyDescent="0.25">
      <c r="A582" s="811" t="s">
        <v>316</v>
      </c>
      <c r="B582" s="761" t="s">
        <v>68</v>
      </c>
      <c r="C582" s="382" t="s">
        <v>214</v>
      </c>
      <c r="D582" s="142"/>
      <c r="E582" s="191"/>
      <c r="F582" s="148">
        <v>0</v>
      </c>
      <c r="G582" s="221">
        <v>20</v>
      </c>
      <c r="H582" s="148">
        <f>D582*(E582-F582)/G582</f>
        <v>0</v>
      </c>
      <c r="I582" s="148"/>
      <c r="L582" s="21">
        <v>6</v>
      </c>
      <c r="M582" s="21">
        <f>$L561*100+L582+$M$6*10000</f>
        <v>50906</v>
      </c>
    </row>
    <row r="583" spans="1:13" x14ac:dyDescent="0.25">
      <c r="A583" s="811"/>
      <c r="B583" s="761"/>
      <c r="C583" s="382" t="s">
        <v>215</v>
      </c>
      <c r="D583" s="191"/>
      <c r="E583" s="191"/>
      <c r="F583" s="148">
        <v>0</v>
      </c>
      <c r="G583" s="221">
        <v>20</v>
      </c>
      <c r="H583" s="148">
        <f>D583*(E583-F583)/G583</f>
        <v>0</v>
      </c>
      <c r="I583" s="148"/>
      <c r="L583" s="21">
        <v>7</v>
      </c>
      <c r="M583" s="21">
        <f>$L561*100+L583+$M$6*10000</f>
        <v>50907</v>
      </c>
    </row>
    <row r="584" spans="1:13" x14ac:dyDescent="0.25">
      <c r="A584" s="810" t="s">
        <v>292</v>
      </c>
      <c r="B584" s="810"/>
      <c r="C584" s="810"/>
      <c r="D584" s="403">
        <f>SUM(D582:D583)</f>
        <v>0</v>
      </c>
      <c r="E584" s="194"/>
      <c r="F584" s="194"/>
      <c r="G584" s="244"/>
      <c r="H584" s="385">
        <f>SUM(H582:H583)</f>
        <v>0</v>
      </c>
      <c r="I584" s="385">
        <f>SUM(I582:I583)</f>
        <v>0</v>
      </c>
    </row>
    <row r="585" spans="1:13" x14ac:dyDescent="0.25">
      <c r="A585" s="812" t="s">
        <v>91</v>
      </c>
      <c r="B585" s="812"/>
      <c r="C585" s="812"/>
      <c r="D585" s="399">
        <f>SUM(D584,D581,D578,D575,D572)</f>
        <v>0</v>
      </c>
      <c r="E585" s="387"/>
      <c r="F585" s="387"/>
      <c r="G585" s="387"/>
      <c r="H585" s="388">
        <f>SUM(H584,H581,H578,H575,H572)</f>
        <v>0</v>
      </c>
      <c r="I585" s="388">
        <f>SUM(I584,I581,I578,I575,I572)</f>
        <v>0</v>
      </c>
    </row>
    <row r="586" spans="1:13" x14ac:dyDescent="0.25">
      <c r="A586" s="407"/>
      <c r="B586" s="407"/>
      <c r="C586" s="405"/>
      <c r="D586" s="404"/>
      <c r="E586" s="404"/>
      <c r="F586" s="404"/>
      <c r="G586" s="405"/>
      <c r="H586" s="404"/>
      <c r="I586" s="404"/>
    </row>
    <row r="587" spans="1:13" x14ac:dyDescent="0.25">
      <c r="A587" s="407"/>
      <c r="B587" s="407"/>
      <c r="C587" s="405"/>
      <c r="D587" s="404"/>
      <c r="E587" s="404"/>
      <c r="F587" s="404"/>
      <c r="G587" s="405"/>
      <c r="H587" s="404"/>
      <c r="I587" s="404"/>
    </row>
    <row r="588" spans="1:13" x14ac:dyDescent="0.25">
      <c r="D588" s="415"/>
      <c r="E588" s="404"/>
      <c r="F588" s="404"/>
      <c r="G588" s="405"/>
      <c r="H588" s="406"/>
      <c r="I588" s="406"/>
    </row>
    <row r="589" spans="1:13" x14ac:dyDescent="0.25">
      <c r="A589" s="407"/>
      <c r="B589" s="407"/>
      <c r="C589" s="405"/>
      <c r="D589" s="408"/>
      <c r="E589" s="404"/>
      <c r="F589" s="404"/>
      <c r="G589" s="405"/>
      <c r="H589" s="404"/>
      <c r="I589" s="404"/>
    </row>
    <row r="590" spans="1:13" x14ac:dyDescent="0.25">
      <c r="A590" s="407"/>
      <c r="B590" s="407"/>
      <c r="C590" s="405"/>
      <c r="D590" s="408"/>
      <c r="E590" s="404"/>
      <c r="F590" s="404"/>
      <c r="G590" s="405"/>
      <c r="H590" s="404"/>
      <c r="I590" s="404"/>
    </row>
    <row r="591" spans="1:13" x14ac:dyDescent="0.25">
      <c r="D591" s="415"/>
      <c r="E591" s="404"/>
      <c r="F591" s="404"/>
      <c r="G591" s="405"/>
      <c r="H591" s="406"/>
      <c r="I591" s="406"/>
    </row>
    <row r="592" spans="1:13" x14ac:dyDescent="0.25">
      <c r="A592" s="407"/>
      <c r="B592" s="407"/>
      <c r="C592" s="405"/>
      <c r="D592" s="408"/>
      <c r="E592" s="404"/>
      <c r="F592" s="404"/>
      <c r="G592" s="405"/>
      <c r="H592" s="404"/>
      <c r="I592" s="404"/>
    </row>
    <row r="593" spans="1:13" x14ac:dyDescent="0.25">
      <c r="A593" s="407"/>
      <c r="B593" s="407"/>
      <c r="C593" s="405"/>
      <c r="D593" s="404"/>
      <c r="E593" s="404"/>
      <c r="F593" s="404"/>
      <c r="G593" s="405"/>
      <c r="H593" s="404"/>
      <c r="I593" s="404"/>
    </row>
    <row r="594" spans="1:13" x14ac:dyDescent="0.25">
      <c r="D594" s="405"/>
      <c r="E594" s="405"/>
      <c r="F594" s="405"/>
      <c r="G594" s="405"/>
      <c r="H594" s="406"/>
      <c r="I594" s="406"/>
    </row>
    <row r="595" spans="1:13" x14ac:dyDescent="0.25">
      <c r="A595" s="409"/>
      <c r="B595" s="409"/>
      <c r="C595" s="409"/>
      <c r="D595" s="410"/>
      <c r="E595" s="410"/>
      <c r="F595" s="410"/>
      <c r="G595" s="410"/>
      <c r="H595" s="406"/>
      <c r="I595" s="406"/>
    </row>
    <row r="596" spans="1:13" ht="12.75" customHeight="1" x14ac:dyDescent="0.25">
      <c r="A596" s="393"/>
      <c r="B596" s="393"/>
      <c r="C596" s="393"/>
      <c r="D596" s="393"/>
      <c r="E596" s="393"/>
      <c r="F596" s="393"/>
      <c r="G596" s="393"/>
      <c r="H596" s="393"/>
      <c r="I596" s="393"/>
    </row>
    <row r="597" spans="1:13" x14ac:dyDescent="0.25">
      <c r="A597" s="393"/>
      <c r="B597" s="393"/>
      <c r="C597" s="393"/>
      <c r="D597" s="393"/>
      <c r="E597" s="393"/>
      <c r="F597" s="393"/>
      <c r="G597" s="393"/>
      <c r="H597" s="393"/>
      <c r="I597" s="393"/>
    </row>
    <row r="598" spans="1:13" x14ac:dyDescent="0.25">
      <c r="A598" s="395"/>
      <c r="B598" s="395"/>
    </row>
    <row r="600" spans="1:13" x14ac:dyDescent="0.25">
      <c r="A600" s="802" t="s">
        <v>23</v>
      </c>
      <c r="B600" s="802"/>
      <c r="C600" s="803">
        <f>Presentación!C$3</f>
        <v>1990</v>
      </c>
      <c r="D600" s="803"/>
      <c r="E600" s="803"/>
      <c r="F600" s="803"/>
      <c r="G600" s="803"/>
      <c r="H600" s="803"/>
      <c r="I600" s="803"/>
    </row>
    <row r="601" spans="1:13" ht="13.5" customHeight="1" x14ac:dyDescent="0.25">
      <c r="A601" s="757" t="s">
        <v>24</v>
      </c>
      <c r="B601" s="757"/>
      <c r="C601" s="804" t="s">
        <v>387</v>
      </c>
      <c r="D601" s="804"/>
      <c r="E601" s="804"/>
      <c r="F601" s="804"/>
      <c r="G601" s="804"/>
      <c r="H601" s="804"/>
      <c r="I601" s="804"/>
      <c r="L601" s="21">
        <v>14</v>
      </c>
      <c r="M601" s="21">
        <v>1</v>
      </c>
    </row>
    <row r="602" spans="1:13" ht="13.5" customHeight="1" x14ac:dyDescent="0.25">
      <c r="A602" s="805" t="s">
        <v>5</v>
      </c>
      <c r="B602" s="805"/>
      <c r="C602" s="806" t="s">
        <v>26</v>
      </c>
      <c r="D602" s="806"/>
      <c r="E602" s="806"/>
      <c r="F602" s="806"/>
      <c r="G602" s="806"/>
      <c r="H602" s="806"/>
      <c r="I602" s="806"/>
      <c r="L602" s="21"/>
      <c r="M602" s="21">
        <v>2</v>
      </c>
    </row>
    <row r="603" spans="1:13" ht="13.5" customHeight="1" x14ac:dyDescent="0.25">
      <c r="A603" s="805" t="s">
        <v>27</v>
      </c>
      <c r="B603" s="805"/>
      <c r="C603" s="806" t="s">
        <v>236</v>
      </c>
      <c r="D603" s="806"/>
      <c r="E603" s="806"/>
      <c r="F603" s="806"/>
      <c r="G603" s="806"/>
      <c r="H603" s="806"/>
      <c r="I603" s="806"/>
      <c r="L603" s="21"/>
      <c r="M603" s="21">
        <v>3</v>
      </c>
    </row>
    <row r="604" spans="1:13" ht="13.5" customHeight="1" x14ac:dyDescent="0.25">
      <c r="A604" s="805" t="s">
        <v>29</v>
      </c>
      <c r="B604" s="805"/>
      <c r="C604" s="806" t="s">
        <v>191</v>
      </c>
      <c r="D604" s="806"/>
      <c r="E604" s="806"/>
      <c r="F604" s="806"/>
      <c r="G604" s="806"/>
      <c r="H604" s="806"/>
      <c r="I604" s="806"/>
      <c r="L604" s="21"/>
      <c r="M604" s="21">
        <v>4</v>
      </c>
    </row>
    <row r="605" spans="1:13" ht="11.25" customHeight="1" x14ac:dyDescent="0.25">
      <c r="A605" s="807" t="s">
        <v>33</v>
      </c>
      <c r="B605" s="807"/>
      <c r="C605" s="278" t="s">
        <v>34</v>
      </c>
      <c r="D605" s="766" t="s">
        <v>237</v>
      </c>
      <c r="E605" s="766"/>
      <c r="F605" s="766"/>
      <c r="G605" s="766"/>
      <c r="H605" s="766"/>
      <c r="I605" s="766"/>
      <c r="L605" s="21"/>
      <c r="M605" s="21">
        <v>5</v>
      </c>
    </row>
    <row r="606" spans="1:13" ht="45.75" customHeight="1" x14ac:dyDescent="0.25">
      <c r="A606" s="761" t="s">
        <v>37</v>
      </c>
      <c r="B606" s="761"/>
      <c r="C606" s="808" t="s">
        <v>38</v>
      </c>
      <c r="D606" s="265" t="s">
        <v>238</v>
      </c>
      <c r="E606" s="265" t="s">
        <v>239</v>
      </c>
      <c r="F606" s="265" t="s">
        <v>240</v>
      </c>
      <c r="G606" s="265" t="s">
        <v>241</v>
      </c>
      <c r="H606" s="265" t="s">
        <v>242</v>
      </c>
      <c r="I606" s="265" t="s">
        <v>242</v>
      </c>
    </row>
    <row r="607" spans="1:13" ht="13.5" customHeight="1" x14ac:dyDescent="0.25">
      <c r="A607" s="808" t="s">
        <v>197</v>
      </c>
      <c r="B607" s="808" t="s">
        <v>47</v>
      </c>
      <c r="C607" s="808"/>
      <c r="D607" s="265" t="s">
        <v>48</v>
      </c>
      <c r="E607" s="265" t="s">
        <v>243</v>
      </c>
      <c r="F607" s="265" t="s">
        <v>243</v>
      </c>
      <c r="G607" s="265" t="s">
        <v>244</v>
      </c>
      <c r="H607" s="265" t="s">
        <v>52</v>
      </c>
      <c r="I607" s="761" t="s">
        <v>245</v>
      </c>
    </row>
    <row r="608" spans="1:13" ht="34.5" x14ac:dyDescent="0.25">
      <c r="A608" s="808"/>
      <c r="B608" s="808"/>
      <c r="C608" s="808"/>
      <c r="D608" s="265" t="s">
        <v>54</v>
      </c>
      <c r="E608" s="265" t="s">
        <v>246</v>
      </c>
      <c r="F608" s="265" t="s">
        <v>247</v>
      </c>
      <c r="G608" s="265" t="s">
        <v>248</v>
      </c>
      <c r="H608" s="380" t="s">
        <v>249</v>
      </c>
      <c r="I608" s="761"/>
    </row>
    <row r="609" spans="1:13" ht="13.5" x14ac:dyDescent="0.25">
      <c r="A609" s="808"/>
      <c r="B609" s="808"/>
      <c r="C609" s="808"/>
      <c r="D609" s="381" t="s">
        <v>61</v>
      </c>
      <c r="E609" s="381" t="s">
        <v>250</v>
      </c>
      <c r="F609" s="381" t="s">
        <v>251</v>
      </c>
      <c r="G609" s="381" t="s">
        <v>252</v>
      </c>
      <c r="H609" s="381" t="s">
        <v>253</v>
      </c>
      <c r="I609" s="381" t="s">
        <v>253</v>
      </c>
    </row>
    <row r="610" spans="1:13" ht="12" customHeight="1" x14ac:dyDescent="0.25">
      <c r="A610" s="809" t="s">
        <v>391</v>
      </c>
      <c r="B610" s="809" t="s">
        <v>68</v>
      </c>
      <c r="C610" s="382" t="s">
        <v>214</v>
      </c>
      <c r="D610" s="142"/>
      <c r="E610" s="191"/>
      <c r="F610" s="148">
        <v>0</v>
      </c>
      <c r="G610" s="221">
        <v>20</v>
      </c>
      <c r="H610" s="148">
        <f>D610*(E610-F610)/G610</f>
        <v>0</v>
      </c>
      <c r="I610" s="148"/>
      <c r="L610" s="21">
        <v>6</v>
      </c>
      <c r="M610" s="21">
        <f>$L601*100+L610+$M$2*10000</f>
        <v>11406</v>
      </c>
    </row>
    <row r="611" spans="1:13" x14ac:dyDescent="0.25">
      <c r="A611" s="809"/>
      <c r="B611" s="809"/>
      <c r="C611" s="382" t="s">
        <v>215</v>
      </c>
      <c r="D611" s="191"/>
      <c r="E611" s="191"/>
      <c r="F611" s="148">
        <v>0</v>
      </c>
      <c r="G611" s="221">
        <v>20</v>
      </c>
      <c r="H611" s="148">
        <f>D611*(E611-F611)/G611</f>
        <v>0</v>
      </c>
      <c r="I611" s="148"/>
      <c r="L611" s="21">
        <v>7</v>
      </c>
      <c r="M611" s="21">
        <f>$L601*100+L611+$M$2*10000</f>
        <v>11407</v>
      </c>
    </row>
    <row r="612" spans="1:13" x14ac:dyDescent="0.25">
      <c r="A612" s="810" t="s">
        <v>292</v>
      </c>
      <c r="B612" s="810"/>
      <c r="C612" s="810"/>
      <c r="D612" s="401">
        <f>SUM(D610:D611)</f>
        <v>0</v>
      </c>
      <c r="E612" s="194"/>
      <c r="F612" s="194"/>
      <c r="G612" s="244"/>
      <c r="H612" s="385">
        <f>SUM(H610:H611)</f>
        <v>0</v>
      </c>
      <c r="I612" s="385">
        <f>SUM(I610:I611)</f>
        <v>0</v>
      </c>
      <c r="L612" s="21"/>
      <c r="M612" s="21"/>
    </row>
    <row r="613" spans="1:13" ht="11.25" customHeight="1" x14ac:dyDescent="0.25">
      <c r="A613" s="761" t="s">
        <v>313</v>
      </c>
      <c r="B613" s="761" t="s">
        <v>68</v>
      </c>
      <c r="C613" s="382" t="s">
        <v>214</v>
      </c>
      <c r="D613" s="142"/>
      <c r="E613" s="191"/>
      <c r="F613" s="148">
        <v>0</v>
      </c>
      <c r="G613" s="221">
        <v>20</v>
      </c>
      <c r="H613" s="148">
        <f>(D613*(E613-F613))/G613</f>
        <v>0</v>
      </c>
      <c r="I613" s="148"/>
      <c r="L613" s="21">
        <v>6</v>
      </c>
      <c r="M613" s="21">
        <f>$L601*100+L613+$M$3*10000</f>
        <v>21406</v>
      </c>
    </row>
    <row r="614" spans="1:13" x14ac:dyDescent="0.25">
      <c r="A614" s="761"/>
      <c r="B614" s="761"/>
      <c r="C614" s="382" t="s">
        <v>215</v>
      </c>
      <c r="D614" s="191"/>
      <c r="E614" s="191"/>
      <c r="F614" s="148">
        <v>0</v>
      </c>
      <c r="G614" s="221">
        <v>20</v>
      </c>
      <c r="H614" s="148">
        <f>(D614*(E614-F614))/G614</f>
        <v>0</v>
      </c>
      <c r="I614" s="148"/>
      <c r="L614" s="21">
        <v>7</v>
      </c>
      <c r="M614" s="21">
        <f>$L601*100+L614+$M$3*10000</f>
        <v>21407</v>
      </c>
    </row>
    <row r="615" spans="1:13" x14ac:dyDescent="0.25">
      <c r="A615" s="810" t="s">
        <v>292</v>
      </c>
      <c r="B615" s="810"/>
      <c r="C615" s="810"/>
      <c r="D615" s="411">
        <f>SUM(D613:D614)</f>
        <v>0</v>
      </c>
      <c r="E615" s="194"/>
      <c r="F615" s="194"/>
      <c r="G615" s="244"/>
      <c r="H615" s="385">
        <f>SUM(H613:H614)</f>
        <v>0</v>
      </c>
      <c r="I615" s="385">
        <f>SUM(I613:I614)</f>
        <v>0</v>
      </c>
      <c r="L615" s="21"/>
      <c r="M615" s="21"/>
    </row>
    <row r="616" spans="1:13" ht="11.25" customHeight="1" x14ac:dyDescent="0.25">
      <c r="A616" s="761" t="s">
        <v>314</v>
      </c>
      <c r="B616" s="761" t="s">
        <v>68</v>
      </c>
      <c r="C616" s="382" t="s">
        <v>214</v>
      </c>
      <c r="D616" s="142"/>
      <c r="E616" s="191"/>
      <c r="F616" s="148">
        <v>0</v>
      </c>
      <c r="G616" s="221">
        <v>20</v>
      </c>
      <c r="H616" s="148">
        <f>D616*(E616-F616)/G616</f>
        <v>0</v>
      </c>
      <c r="I616" s="148"/>
      <c r="L616" s="21">
        <v>6</v>
      </c>
      <c r="M616" s="21">
        <f>$L601*100+L616+$M$4*10000</f>
        <v>31406</v>
      </c>
    </row>
    <row r="617" spans="1:13" x14ac:dyDescent="0.25">
      <c r="A617" s="761"/>
      <c r="B617" s="761"/>
      <c r="C617" s="382" t="s">
        <v>215</v>
      </c>
      <c r="D617" s="191"/>
      <c r="E617" s="191"/>
      <c r="F617" s="148">
        <v>0</v>
      </c>
      <c r="G617" s="221">
        <v>20</v>
      </c>
      <c r="H617" s="148">
        <f>D617*(E617-F617)/G617</f>
        <v>0</v>
      </c>
      <c r="I617" s="148"/>
      <c r="L617" s="21">
        <v>7</v>
      </c>
      <c r="M617" s="21">
        <f>$L601*100+L617+$M$4*10000</f>
        <v>31407</v>
      </c>
    </row>
    <row r="618" spans="1:13" x14ac:dyDescent="0.25">
      <c r="A618" s="810" t="s">
        <v>292</v>
      </c>
      <c r="B618" s="810"/>
      <c r="C618" s="810"/>
      <c r="D618" s="402">
        <f>SUM(D616:D617)</f>
        <v>0</v>
      </c>
      <c r="E618" s="194"/>
      <c r="F618" s="194"/>
      <c r="G618" s="244"/>
      <c r="H618" s="385">
        <f>SUM(H616:H617)</f>
        <v>0</v>
      </c>
      <c r="I618" s="385">
        <f>SUM(I616:I617)</f>
        <v>0</v>
      </c>
      <c r="L618" s="21"/>
      <c r="M618" s="21"/>
    </row>
    <row r="619" spans="1:13" ht="11.25" customHeight="1" x14ac:dyDescent="0.25">
      <c r="A619" s="761" t="s">
        <v>315</v>
      </c>
      <c r="B619" s="761" t="s">
        <v>68</v>
      </c>
      <c r="C619" s="382" t="s">
        <v>214</v>
      </c>
      <c r="D619" s="142"/>
      <c r="E619" s="191"/>
      <c r="F619" s="148">
        <v>0</v>
      </c>
      <c r="G619" s="221">
        <v>20</v>
      </c>
      <c r="H619" s="148">
        <f>D619*(E619-F619)/G619</f>
        <v>0</v>
      </c>
      <c r="I619" s="148"/>
      <c r="L619" s="21">
        <v>6</v>
      </c>
      <c r="M619" s="21">
        <f>$L601*100+L619+$M$5*10000</f>
        <v>41406</v>
      </c>
    </row>
    <row r="620" spans="1:13" x14ac:dyDescent="0.25">
      <c r="A620" s="761"/>
      <c r="B620" s="761"/>
      <c r="C620" s="382" t="s">
        <v>215</v>
      </c>
      <c r="D620" s="191"/>
      <c r="E620" s="191"/>
      <c r="F620" s="148">
        <v>0</v>
      </c>
      <c r="G620" s="221">
        <v>20</v>
      </c>
      <c r="H620" s="148">
        <f>D620*(E620-F620)/G620</f>
        <v>0</v>
      </c>
      <c r="I620" s="148"/>
      <c r="L620" s="21">
        <v>7</v>
      </c>
      <c r="M620" s="21">
        <f>$L601*100+L620+$M$5*10000</f>
        <v>41407</v>
      </c>
    </row>
    <row r="621" spans="1:13" x14ac:dyDescent="0.25">
      <c r="A621" s="810" t="s">
        <v>292</v>
      </c>
      <c r="B621" s="810"/>
      <c r="C621" s="810"/>
      <c r="D621" s="402">
        <f>SUM(D619:D620)</f>
        <v>0</v>
      </c>
      <c r="E621" s="194"/>
      <c r="F621" s="194"/>
      <c r="G621" s="244"/>
      <c r="H621" s="385">
        <f>SUM(H619:H620)</f>
        <v>0</v>
      </c>
      <c r="I621" s="385">
        <f>SUM(I619:I620)</f>
        <v>0</v>
      </c>
      <c r="L621" s="21"/>
      <c r="M621" s="21"/>
    </row>
    <row r="622" spans="1:13" ht="11.25" customHeight="1" x14ac:dyDescent="0.25">
      <c r="A622" s="811" t="s">
        <v>316</v>
      </c>
      <c r="B622" s="761" t="s">
        <v>68</v>
      </c>
      <c r="C622" s="382" t="s">
        <v>214</v>
      </c>
      <c r="D622" s="142"/>
      <c r="E622" s="191"/>
      <c r="F622" s="148">
        <v>0</v>
      </c>
      <c r="G622" s="221">
        <v>20</v>
      </c>
      <c r="H622" s="148">
        <f>D622*(E622-F622)/G622</f>
        <v>0</v>
      </c>
      <c r="I622" s="148"/>
      <c r="L622" s="21">
        <v>6</v>
      </c>
      <c r="M622" s="21">
        <f>$L601*100+L622+$M$6*10000</f>
        <v>51406</v>
      </c>
    </row>
    <row r="623" spans="1:13" x14ac:dyDescent="0.25">
      <c r="A623" s="811"/>
      <c r="B623" s="761"/>
      <c r="C623" s="382" t="s">
        <v>215</v>
      </c>
      <c r="D623" s="191"/>
      <c r="E623" s="191"/>
      <c r="F623" s="148">
        <v>0</v>
      </c>
      <c r="G623" s="221">
        <v>20</v>
      </c>
      <c r="H623" s="148">
        <f>D623*(E623-F623)/G623</f>
        <v>0</v>
      </c>
      <c r="I623" s="148"/>
      <c r="L623" s="21">
        <v>7</v>
      </c>
      <c r="M623" s="21">
        <f>$L601*100+L623+$M$6*10000</f>
        <v>51407</v>
      </c>
    </row>
    <row r="624" spans="1:13" x14ac:dyDescent="0.25">
      <c r="A624" s="810" t="s">
        <v>292</v>
      </c>
      <c r="B624" s="810"/>
      <c r="C624" s="810"/>
      <c r="D624" s="403">
        <f>SUM(D622:D623)</f>
        <v>0</v>
      </c>
      <c r="E624" s="194"/>
      <c r="F624" s="194"/>
      <c r="G624" s="244"/>
      <c r="H624" s="385">
        <f>SUM(H622:H623)</f>
        <v>0</v>
      </c>
      <c r="I624" s="385">
        <f>SUM(I622:I623)</f>
        <v>0</v>
      </c>
    </row>
    <row r="625" spans="1:9" x14ac:dyDescent="0.25">
      <c r="A625" s="812" t="s">
        <v>91</v>
      </c>
      <c r="B625" s="812"/>
      <c r="C625" s="812"/>
      <c r="D625" s="399">
        <f>SUM(D624,D621,D618,D615,D612)</f>
        <v>0</v>
      </c>
      <c r="E625" s="387"/>
      <c r="F625" s="387"/>
      <c r="G625" s="387"/>
      <c r="H625" s="388">
        <f>SUM(H624,H621,H618,H615,H612)</f>
        <v>0</v>
      </c>
      <c r="I625" s="388">
        <f>SUM(I624,I621,I618,I615,I612)</f>
        <v>0</v>
      </c>
    </row>
    <row r="626" spans="1:9" x14ac:dyDescent="0.25">
      <c r="D626" s="415"/>
      <c r="E626" s="404"/>
      <c r="F626" s="404"/>
      <c r="G626" s="405"/>
      <c r="H626" s="406"/>
      <c r="I626" s="406"/>
    </row>
    <row r="627" spans="1:9" x14ac:dyDescent="0.25">
      <c r="D627" s="415"/>
      <c r="E627" s="404"/>
      <c r="F627" s="404"/>
      <c r="G627" s="405"/>
      <c r="H627" s="406"/>
      <c r="I627" s="406"/>
    </row>
    <row r="628" spans="1:9" x14ac:dyDescent="0.25">
      <c r="D628" s="415"/>
      <c r="E628" s="404"/>
      <c r="F628" s="404"/>
      <c r="G628" s="405"/>
      <c r="H628" s="406"/>
      <c r="I628" s="406"/>
    </row>
    <row r="629" spans="1:9" x14ac:dyDescent="0.25">
      <c r="A629" s="407"/>
      <c r="B629" s="407"/>
      <c r="C629" s="405"/>
      <c r="D629" s="408"/>
      <c r="E629" s="404"/>
      <c r="F629" s="404"/>
      <c r="G629" s="405"/>
      <c r="H629" s="404"/>
      <c r="I629" s="404"/>
    </row>
    <row r="630" spans="1:9" x14ac:dyDescent="0.25">
      <c r="A630" s="407"/>
      <c r="B630" s="407"/>
      <c r="C630" s="405"/>
      <c r="D630" s="404"/>
      <c r="E630" s="404"/>
      <c r="F630" s="404"/>
      <c r="G630" s="405"/>
      <c r="H630" s="404"/>
      <c r="I630" s="404"/>
    </row>
    <row r="631" spans="1:9" x14ac:dyDescent="0.25">
      <c r="D631" s="415"/>
      <c r="E631" s="404"/>
      <c r="F631" s="404"/>
      <c r="G631" s="405"/>
      <c r="H631" s="406"/>
      <c r="I631" s="406"/>
    </row>
    <row r="632" spans="1:9" x14ac:dyDescent="0.25">
      <c r="A632" s="407"/>
      <c r="B632" s="407"/>
      <c r="C632" s="405"/>
      <c r="D632" s="408"/>
      <c r="E632" s="404"/>
      <c r="F632" s="404"/>
      <c r="G632" s="405"/>
      <c r="H632" s="404"/>
      <c r="I632" s="404"/>
    </row>
    <row r="633" spans="1:9" x14ac:dyDescent="0.25">
      <c r="A633" s="407"/>
      <c r="B633" s="407"/>
      <c r="C633" s="405"/>
      <c r="D633" s="404"/>
      <c r="E633" s="404"/>
      <c r="F633" s="404"/>
      <c r="G633" s="405"/>
      <c r="H633" s="404"/>
      <c r="I633" s="404"/>
    </row>
    <row r="634" spans="1:9" x14ac:dyDescent="0.25">
      <c r="D634" s="415"/>
      <c r="E634" s="405"/>
      <c r="F634" s="405"/>
      <c r="G634" s="405"/>
      <c r="H634" s="406"/>
      <c r="I634" s="406"/>
    </row>
    <row r="635" spans="1:9" x14ac:dyDescent="0.25">
      <c r="A635" s="409"/>
      <c r="B635" s="409"/>
      <c r="C635" s="409"/>
      <c r="D635" s="417"/>
      <c r="E635" s="410"/>
      <c r="F635" s="410"/>
      <c r="G635" s="410"/>
      <c r="H635" s="406"/>
      <c r="I635" s="406"/>
    </row>
    <row r="636" spans="1:9" ht="12.75" customHeight="1" x14ac:dyDescent="0.25">
      <c r="A636" s="393"/>
      <c r="B636" s="393"/>
      <c r="C636" s="393"/>
      <c r="D636" s="393"/>
      <c r="E636" s="393"/>
      <c r="F636" s="393"/>
      <c r="G636" s="393"/>
      <c r="H636" s="393"/>
      <c r="I636" s="393"/>
    </row>
    <row r="637" spans="1:9" x14ac:dyDescent="0.25">
      <c r="A637" s="393"/>
      <c r="B637" s="393"/>
      <c r="C637" s="393"/>
      <c r="D637" s="393"/>
      <c r="E637" s="393"/>
      <c r="F637" s="393"/>
      <c r="G637" s="393"/>
      <c r="H637" s="393"/>
      <c r="I637" s="393"/>
    </row>
    <row r="638" spans="1:9" x14ac:dyDescent="0.25">
      <c r="A638" s="395"/>
      <c r="B638" s="395"/>
    </row>
    <row r="640" spans="1:9" x14ac:dyDescent="0.25">
      <c r="A640" s="802" t="s">
        <v>23</v>
      </c>
      <c r="B640" s="802"/>
      <c r="C640" s="803">
        <f>Presentación!C$3</f>
        <v>1990</v>
      </c>
      <c r="D640" s="803"/>
      <c r="E640" s="803"/>
      <c r="F640" s="803"/>
      <c r="G640" s="803"/>
      <c r="H640" s="803"/>
      <c r="I640" s="803"/>
    </row>
    <row r="641" spans="1:13" ht="13.5" customHeight="1" x14ac:dyDescent="0.25">
      <c r="A641" s="757" t="s">
        <v>24</v>
      </c>
      <c r="B641" s="757"/>
      <c r="C641" s="804" t="s">
        <v>388</v>
      </c>
      <c r="D641" s="804"/>
      <c r="E641" s="804"/>
      <c r="F641" s="804"/>
      <c r="G641" s="804"/>
      <c r="H641" s="804"/>
      <c r="I641" s="804"/>
      <c r="L641" s="21">
        <v>10</v>
      </c>
      <c r="M641" s="21">
        <v>1</v>
      </c>
    </row>
    <row r="642" spans="1:13" ht="13.5" customHeight="1" x14ac:dyDescent="0.25">
      <c r="A642" s="805" t="s">
        <v>5</v>
      </c>
      <c r="B642" s="805"/>
      <c r="C642" s="806" t="s">
        <v>26</v>
      </c>
      <c r="D642" s="806"/>
      <c r="E642" s="806"/>
      <c r="F642" s="806"/>
      <c r="G642" s="806"/>
      <c r="H642" s="806"/>
      <c r="I642" s="806"/>
      <c r="L642" s="21"/>
      <c r="M642" s="21">
        <v>2</v>
      </c>
    </row>
    <row r="643" spans="1:13" ht="13.5" customHeight="1" x14ac:dyDescent="0.25">
      <c r="A643" s="805" t="s">
        <v>27</v>
      </c>
      <c r="B643" s="805"/>
      <c r="C643" s="806" t="s">
        <v>236</v>
      </c>
      <c r="D643" s="806"/>
      <c r="E643" s="806"/>
      <c r="F643" s="806"/>
      <c r="G643" s="806"/>
      <c r="H643" s="806"/>
      <c r="I643" s="806"/>
      <c r="L643" s="21"/>
      <c r="M643" s="21">
        <v>3</v>
      </c>
    </row>
    <row r="644" spans="1:13" ht="13.5" customHeight="1" x14ac:dyDescent="0.25">
      <c r="A644" s="805" t="s">
        <v>29</v>
      </c>
      <c r="B644" s="805"/>
      <c r="C644" s="806" t="s">
        <v>191</v>
      </c>
      <c r="D644" s="806"/>
      <c r="E644" s="806"/>
      <c r="F644" s="806"/>
      <c r="G644" s="806"/>
      <c r="H644" s="806"/>
      <c r="I644" s="806"/>
      <c r="L644" s="21"/>
      <c r="M644" s="21">
        <v>4</v>
      </c>
    </row>
    <row r="645" spans="1:13" ht="11.25" customHeight="1" x14ac:dyDescent="0.25">
      <c r="A645" s="807" t="s">
        <v>33</v>
      </c>
      <c r="B645" s="807"/>
      <c r="C645" s="278" t="s">
        <v>34</v>
      </c>
      <c r="D645" s="766" t="s">
        <v>237</v>
      </c>
      <c r="E645" s="766"/>
      <c r="F645" s="766"/>
      <c r="G645" s="766"/>
      <c r="H645" s="766"/>
      <c r="I645" s="766"/>
      <c r="L645" s="21"/>
      <c r="M645" s="21">
        <v>5</v>
      </c>
    </row>
    <row r="646" spans="1:13" ht="45.75" customHeight="1" x14ac:dyDescent="0.25">
      <c r="A646" s="761" t="s">
        <v>37</v>
      </c>
      <c r="B646" s="761"/>
      <c r="C646" s="808" t="s">
        <v>38</v>
      </c>
      <c r="D646" s="265" t="s">
        <v>238</v>
      </c>
      <c r="E646" s="265" t="s">
        <v>239</v>
      </c>
      <c r="F646" s="265" t="s">
        <v>240</v>
      </c>
      <c r="G646" s="265" t="s">
        <v>241</v>
      </c>
      <c r="H646" s="265" t="s">
        <v>242</v>
      </c>
      <c r="I646" s="265" t="s">
        <v>242</v>
      </c>
    </row>
    <row r="647" spans="1:13" ht="13.5" customHeight="1" x14ac:dyDescent="0.25">
      <c r="A647" s="808" t="s">
        <v>197</v>
      </c>
      <c r="B647" s="808" t="s">
        <v>47</v>
      </c>
      <c r="C647" s="808"/>
      <c r="D647" s="265" t="s">
        <v>48</v>
      </c>
      <c r="E647" s="265" t="s">
        <v>243</v>
      </c>
      <c r="F647" s="265" t="s">
        <v>243</v>
      </c>
      <c r="G647" s="265" t="s">
        <v>244</v>
      </c>
      <c r="H647" s="265" t="s">
        <v>52</v>
      </c>
      <c r="I647" s="761" t="s">
        <v>245</v>
      </c>
    </row>
    <row r="648" spans="1:13" ht="34.5" x14ac:dyDescent="0.25">
      <c r="A648" s="808"/>
      <c r="B648" s="808"/>
      <c r="C648" s="808"/>
      <c r="D648" s="265" t="s">
        <v>54</v>
      </c>
      <c r="E648" s="265" t="s">
        <v>246</v>
      </c>
      <c r="F648" s="265" t="s">
        <v>247</v>
      </c>
      <c r="G648" s="265" t="s">
        <v>248</v>
      </c>
      <c r="H648" s="380" t="s">
        <v>249</v>
      </c>
      <c r="I648" s="761"/>
    </row>
    <row r="649" spans="1:13" ht="13.5" x14ac:dyDescent="0.25">
      <c r="A649" s="808"/>
      <c r="B649" s="808"/>
      <c r="C649" s="808"/>
      <c r="D649" s="381" t="s">
        <v>61</v>
      </c>
      <c r="E649" s="381" t="s">
        <v>250</v>
      </c>
      <c r="F649" s="381" t="s">
        <v>251</v>
      </c>
      <c r="G649" s="381" t="s">
        <v>252</v>
      </c>
      <c r="H649" s="381" t="s">
        <v>253</v>
      </c>
      <c r="I649" s="381" t="s">
        <v>253</v>
      </c>
    </row>
    <row r="650" spans="1:13" ht="12" customHeight="1" x14ac:dyDescent="0.25">
      <c r="A650" s="809" t="s">
        <v>391</v>
      </c>
      <c r="B650" s="809" t="s">
        <v>68</v>
      </c>
      <c r="C650" s="382" t="s">
        <v>214</v>
      </c>
      <c r="D650" s="142"/>
      <c r="E650" s="191"/>
      <c r="F650" s="148">
        <v>0</v>
      </c>
      <c r="G650" s="221">
        <v>20</v>
      </c>
      <c r="H650" s="148">
        <f>D650*(E650-F650)/G650</f>
        <v>0</v>
      </c>
      <c r="I650" s="148"/>
      <c r="L650" s="21">
        <v>6</v>
      </c>
      <c r="M650" s="21">
        <f>$L641*100+L650+$M$2*10000</f>
        <v>11006</v>
      </c>
    </row>
    <row r="651" spans="1:13" x14ac:dyDescent="0.25">
      <c r="A651" s="809"/>
      <c r="B651" s="809"/>
      <c r="C651" s="382" t="s">
        <v>215</v>
      </c>
      <c r="D651" s="191"/>
      <c r="E651" s="191"/>
      <c r="F651" s="148">
        <v>0</v>
      </c>
      <c r="G651" s="221">
        <v>20</v>
      </c>
      <c r="H651" s="148">
        <f>D651*(E651-F651)/G651</f>
        <v>0</v>
      </c>
      <c r="I651" s="148"/>
      <c r="L651" s="21">
        <v>7</v>
      </c>
      <c r="M651" s="21">
        <f>$L641*100+L651+$M$2*10000</f>
        <v>11007</v>
      </c>
    </row>
    <row r="652" spans="1:13" x14ac:dyDescent="0.25">
      <c r="A652" s="810" t="s">
        <v>292</v>
      </c>
      <c r="B652" s="810"/>
      <c r="C652" s="810"/>
      <c r="D652" s="401">
        <f>SUM(D650:D651)</f>
        <v>0</v>
      </c>
      <c r="E652" s="194"/>
      <c r="F652" s="194"/>
      <c r="G652" s="244"/>
      <c r="H652" s="385">
        <f>SUM(H650:H651)</f>
        <v>0</v>
      </c>
      <c r="I652" s="385">
        <f>SUM(I650:I651)</f>
        <v>0</v>
      </c>
      <c r="L652" s="21"/>
      <c r="M652" s="21"/>
    </row>
    <row r="653" spans="1:13" ht="11.25" customHeight="1" x14ac:dyDescent="0.25">
      <c r="A653" s="761" t="s">
        <v>313</v>
      </c>
      <c r="B653" s="761" t="s">
        <v>68</v>
      </c>
      <c r="C653" s="382" t="s">
        <v>214</v>
      </c>
      <c r="D653" s="142"/>
      <c r="E653" s="191"/>
      <c r="F653" s="148">
        <v>0</v>
      </c>
      <c r="G653" s="221">
        <v>20</v>
      </c>
      <c r="H653" s="148">
        <f>(D653*(E653-F653))/G653</f>
        <v>0</v>
      </c>
      <c r="I653" s="148"/>
      <c r="L653" s="21">
        <v>6</v>
      </c>
      <c r="M653" s="21">
        <f>$L641*100+L653+$M$3*10000</f>
        <v>21006</v>
      </c>
    </row>
    <row r="654" spans="1:13" x14ac:dyDescent="0.25">
      <c r="A654" s="761"/>
      <c r="B654" s="761"/>
      <c r="C654" s="382" t="s">
        <v>215</v>
      </c>
      <c r="D654" s="191"/>
      <c r="E654" s="191"/>
      <c r="F654" s="148">
        <v>0</v>
      </c>
      <c r="G654" s="221">
        <v>20</v>
      </c>
      <c r="H654" s="148">
        <f>(D654*(E654-F654))/G654</f>
        <v>0</v>
      </c>
      <c r="I654" s="148"/>
      <c r="L654" s="21">
        <v>7</v>
      </c>
      <c r="M654" s="21">
        <f>$L641*100+L654+$M$3*10000</f>
        <v>21007</v>
      </c>
    </row>
    <row r="655" spans="1:13" x14ac:dyDescent="0.25">
      <c r="A655" s="810" t="s">
        <v>292</v>
      </c>
      <c r="B655" s="810"/>
      <c r="C655" s="810"/>
      <c r="D655" s="411">
        <f>SUM(D653:D654)</f>
        <v>0</v>
      </c>
      <c r="E655" s="194"/>
      <c r="F655" s="194"/>
      <c r="G655" s="244"/>
      <c r="H655" s="385">
        <f>SUM(H653:H654)</f>
        <v>0</v>
      </c>
      <c r="I655" s="385">
        <f>SUM(I653:I654)</f>
        <v>0</v>
      </c>
      <c r="L655" s="21"/>
      <c r="M655" s="21"/>
    </row>
    <row r="656" spans="1:13" ht="11.25" customHeight="1" x14ac:dyDescent="0.25">
      <c r="A656" s="761" t="s">
        <v>314</v>
      </c>
      <c r="B656" s="761" t="s">
        <v>68</v>
      </c>
      <c r="C656" s="382" t="s">
        <v>214</v>
      </c>
      <c r="D656" s="142"/>
      <c r="E656" s="191"/>
      <c r="F656" s="148">
        <v>0</v>
      </c>
      <c r="G656" s="221">
        <v>20</v>
      </c>
      <c r="H656" s="148">
        <f>D656*(E656-F656)/G656</f>
        <v>0</v>
      </c>
      <c r="I656" s="148"/>
      <c r="L656" s="21">
        <v>6</v>
      </c>
      <c r="M656" s="21">
        <f>$L641*100+L656+$M$4*10000</f>
        <v>31006</v>
      </c>
    </row>
    <row r="657" spans="1:13" x14ac:dyDescent="0.25">
      <c r="A657" s="761"/>
      <c r="B657" s="761"/>
      <c r="C657" s="382" t="s">
        <v>215</v>
      </c>
      <c r="D657" s="191"/>
      <c r="E657" s="191"/>
      <c r="F657" s="148">
        <v>0</v>
      </c>
      <c r="G657" s="221">
        <v>20</v>
      </c>
      <c r="H657" s="148">
        <f>D657*(E657-F657)/G657</f>
        <v>0</v>
      </c>
      <c r="I657" s="148"/>
      <c r="L657" s="21">
        <v>7</v>
      </c>
      <c r="M657" s="21">
        <f>$L641*100+L657+$M$4*10000</f>
        <v>31007</v>
      </c>
    </row>
    <row r="658" spans="1:13" x14ac:dyDescent="0.25">
      <c r="A658" s="810" t="s">
        <v>292</v>
      </c>
      <c r="B658" s="810"/>
      <c r="C658" s="810"/>
      <c r="D658" s="402">
        <f>SUM(D656:D657)</f>
        <v>0</v>
      </c>
      <c r="E658" s="194"/>
      <c r="F658" s="194"/>
      <c r="G658" s="244"/>
      <c r="H658" s="385">
        <f>SUM(H656:H657)</f>
        <v>0</v>
      </c>
      <c r="I658" s="385">
        <f>SUM(I656:I657)</f>
        <v>0</v>
      </c>
      <c r="L658" s="21"/>
      <c r="M658" s="21"/>
    </row>
    <row r="659" spans="1:13" ht="11.25" customHeight="1" x14ac:dyDescent="0.25">
      <c r="A659" s="761" t="s">
        <v>315</v>
      </c>
      <c r="B659" s="761" t="s">
        <v>68</v>
      </c>
      <c r="C659" s="382" t="s">
        <v>214</v>
      </c>
      <c r="D659" s="142"/>
      <c r="E659" s="191"/>
      <c r="F659" s="148">
        <v>0</v>
      </c>
      <c r="G659" s="221">
        <v>20</v>
      </c>
      <c r="H659" s="148">
        <f>D659*(E659-F659)/G659</f>
        <v>0</v>
      </c>
      <c r="I659" s="148"/>
      <c r="L659" s="21">
        <v>6</v>
      </c>
      <c r="M659" s="21">
        <f>$L641*100+L659+$M$5*10000</f>
        <v>41006</v>
      </c>
    </row>
    <row r="660" spans="1:13" x14ac:dyDescent="0.25">
      <c r="A660" s="761"/>
      <c r="B660" s="761"/>
      <c r="C660" s="382" t="s">
        <v>215</v>
      </c>
      <c r="D660" s="191"/>
      <c r="E660" s="191"/>
      <c r="F660" s="148">
        <v>0</v>
      </c>
      <c r="G660" s="221">
        <v>20</v>
      </c>
      <c r="H660" s="148">
        <f>D660*(E660-F660)/G660</f>
        <v>0</v>
      </c>
      <c r="I660" s="148"/>
      <c r="L660" s="21">
        <v>7</v>
      </c>
      <c r="M660" s="21">
        <f>$L641*100+L660+$M$5*10000</f>
        <v>41007</v>
      </c>
    </row>
    <row r="661" spans="1:13" x14ac:dyDescent="0.25">
      <c r="A661" s="810" t="s">
        <v>292</v>
      </c>
      <c r="B661" s="810"/>
      <c r="C661" s="810"/>
      <c r="D661" s="402">
        <f>SUM(D659:D660)</f>
        <v>0</v>
      </c>
      <c r="E661" s="194"/>
      <c r="F661" s="194"/>
      <c r="G661" s="244"/>
      <c r="H661" s="385">
        <f>SUM(H659:H660)</f>
        <v>0</v>
      </c>
      <c r="I661" s="385">
        <f>SUM(I659:I660)</f>
        <v>0</v>
      </c>
      <c r="L661" s="21"/>
      <c r="M661" s="21"/>
    </row>
    <row r="662" spans="1:13" ht="11.25" customHeight="1" x14ac:dyDescent="0.25">
      <c r="A662" s="811" t="s">
        <v>316</v>
      </c>
      <c r="B662" s="761" t="s">
        <v>68</v>
      </c>
      <c r="C662" s="382" t="s">
        <v>214</v>
      </c>
      <c r="D662" s="142"/>
      <c r="E662" s="191"/>
      <c r="F662" s="148">
        <v>0</v>
      </c>
      <c r="G662" s="221">
        <v>20</v>
      </c>
      <c r="H662" s="148">
        <f>D662*(E662-F662)/G662</f>
        <v>0</v>
      </c>
      <c r="I662" s="148"/>
      <c r="L662" s="21">
        <v>6</v>
      </c>
      <c r="M662" s="21">
        <f>$L641*100+L662+$M$6*10000</f>
        <v>51006</v>
      </c>
    </row>
    <row r="663" spans="1:13" x14ac:dyDescent="0.25">
      <c r="A663" s="811"/>
      <c r="B663" s="761"/>
      <c r="C663" s="382" t="s">
        <v>215</v>
      </c>
      <c r="D663" s="191"/>
      <c r="E663" s="191"/>
      <c r="F663" s="148">
        <v>0</v>
      </c>
      <c r="G663" s="221">
        <v>20</v>
      </c>
      <c r="H663" s="148">
        <f>D663*(E663-F663)/G663</f>
        <v>0</v>
      </c>
      <c r="I663" s="148"/>
      <c r="L663" s="21">
        <v>7</v>
      </c>
      <c r="M663" s="21">
        <f>$L641*100+L663+$M$6*10000</f>
        <v>51007</v>
      </c>
    </row>
    <row r="664" spans="1:13" x14ac:dyDescent="0.25">
      <c r="A664" s="810" t="s">
        <v>292</v>
      </c>
      <c r="B664" s="810"/>
      <c r="C664" s="810"/>
      <c r="D664" s="403">
        <f>SUM(D662:D663)</f>
        <v>0</v>
      </c>
      <c r="E664" s="194"/>
      <c r="F664" s="194"/>
      <c r="G664" s="244"/>
      <c r="H664" s="385">
        <f>SUM(H662:H663)</f>
        <v>0</v>
      </c>
      <c r="I664" s="385">
        <f>SUM(I662:I663)</f>
        <v>0</v>
      </c>
    </row>
    <row r="665" spans="1:13" x14ac:dyDescent="0.25">
      <c r="A665" s="812" t="s">
        <v>91</v>
      </c>
      <c r="B665" s="812"/>
      <c r="C665" s="812"/>
      <c r="D665" s="399">
        <f>SUM(D664,D661,D658,D655,D652)</f>
        <v>0</v>
      </c>
      <c r="E665" s="387"/>
      <c r="F665" s="387"/>
      <c r="G665" s="387"/>
      <c r="H665" s="388">
        <f>SUM(H664,H661,H658,H655,H652)</f>
        <v>0</v>
      </c>
      <c r="I665" s="388">
        <f>SUM(I664,I661,I658,I655,I652)</f>
        <v>0</v>
      </c>
    </row>
    <row r="666" spans="1:13" x14ac:dyDescent="0.25">
      <c r="A666" s="407"/>
      <c r="B666" s="407"/>
      <c r="C666" s="405"/>
      <c r="D666" s="408"/>
      <c r="E666" s="404"/>
      <c r="F666" s="404"/>
      <c r="G666" s="405"/>
      <c r="H666" s="404"/>
      <c r="I666" s="404"/>
    </row>
    <row r="667" spans="1:13" x14ac:dyDescent="0.25">
      <c r="A667" s="407"/>
      <c r="B667" s="407"/>
      <c r="C667" s="405"/>
      <c r="D667" s="404"/>
      <c r="E667" s="404"/>
      <c r="F667" s="404"/>
      <c r="G667" s="405"/>
      <c r="H667" s="404"/>
      <c r="I667" s="404"/>
    </row>
    <row r="668" spans="1:13" x14ac:dyDescent="0.25">
      <c r="D668" s="415"/>
      <c r="E668" s="404"/>
      <c r="F668" s="404"/>
      <c r="G668" s="405"/>
      <c r="H668" s="406"/>
      <c r="I668" s="406"/>
    </row>
    <row r="669" spans="1:13" x14ac:dyDescent="0.25">
      <c r="A669" s="407"/>
      <c r="B669" s="407"/>
      <c r="C669" s="405"/>
      <c r="D669" s="408"/>
      <c r="E669" s="404"/>
      <c r="F669" s="404"/>
      <c r="G669" s="405"/>
      <c r="H669" s="404"/>
      <c r="I669" s="404"/>
    </row>
    <row r="670" spans="1:13" x14ac:dyDescent="0.25">
      <c r="A670" s="407"/>
      <c r="B670" s="407"/>
      <c r="C670" s="405"/>
      <c r="D670" s="404"/>
      <c r="E670" s="404"/>
      <c r="F670" s="404"/>
      <c r="G670" s="405"/>
      <c r="H670" s="404"/>
      <c r="I670" s="404"/>
    </row>
    <row r="671" spans="1:13" x14ac:dyDescent="0.25">
      <c r="D671" s="415"/>
      <c r="E671" s="404"/>
      <c r="F671" s="404"/>
      <c r="G671" s="405"/>
      <c r="H671" s="406"/>
      <c r="I671" s="406"/>
    </row>
    <row r="672" spans="1:13" x14ac:dyDescent="0.25">
      <c r="A672" s="407"/>
      <c r="B672" s="407"/>
      <c r="C672" s="405"/>
      <c r="D672" s="408"/>
      <c r="E672" s="404"/>
      <c r="F672" s="404"/>
      <c r="G672" s="405"/>
      <c r="H672" s="404"/>
      <c r="I672" s="404"/>
    </row>
    <row r="673" spans="1:13" x14ac:dyDescent="0.25">
      <c r="A673" s="407"/>
      <c r="B673" s="407"/>
      <c r="C673" s="405"/>
      <c r="D673" s="404"/>
      <c r="E673" s="404"/>
      <c r="F673" s="404"/>
      <c r="G673" s="405"/>
      <c r="H673" s="404"/>
      <c r="I673" s="404"/>
    </row>
    <row r="674" spans="1:13" x14ac:dyDescent="0.25">
      <c r="D674" s="415"/>
      <c r="E674" s="405"/>
      <c r="F674" s="405"/>
      <c r="G674" s="405"/>
      <c r="H674" s="406"/>
      <c r="I674" s="406"/>
    </row>
    <row r="675" spans="1:13" x14ac:dyDescent="0.25">
      <c r="A675" s="409"/>
      <c r="B675" s="409"/>
      <c r="C675" s="409"/>
      <c r="D675" s="410"/>
      <c r="E675" s="410"/>
      <c r="F675" s="410"/>
      <c r="G675" s="410"/>
      <c r="H675" s="406"/>
      <c r="I675" s="406"/>
    </row>
    <row r="676" spans="1:13" ht="12.75" customHeight="1" x14ac:dyDescent="0.25">
      <c r="A676" s="393"/>
      <c r="B676" s="393"/>
      <c r="C676" s="393"/>
      <c r="D676" s="393"/>
      <c r="E676" s="393"/>
      <c r="F676" s="393"/>
      <c r="G676" s="393"/>
      <c r="H676" s="393"/>
      <c r="I676" s="393"/>
    </row>
    <row r="677" spans="1:13" x14ac:dyDescent="0.25">
      <c r="A677" s="393"/>
      <c r="B677" s="393"/>
      <c r="C677" s="393"/>
      <c r="D677" s="393"/>
      <c r="E677" s="393"/>
      <c r="F677" s="393"/>
      <c r="G677" s="393"/>
      <c r="H677" s="393"/>
      <c r="I677" s="393"/>
    </row>
    <row r="678" spans="1:13" x14ac:dyDescent="0.25">
      <c r="A678" s="395"/>
      <c r="B678" s="395"/>
    </row>
    <row r="680" spans="1:13" x14ac:dyDescent="0.25">
      <c r="A680" s="802" t="s">
        <v>23</v>
      </c>
      <c r="B680" s="802"/>
      <c r="C680" s="803">
        <f>Presentación!C$3</f>
        <v>1990</v>
      </c>
      <c r="D680" s="803"/>
      <c r="E680" s="803"/>
      <c r="F680" s="803"/>
      <c r="G680" s="803"/>
      <c r="H680" s="803"/>
      <c r="I680" s="803"/>
    </row>
    <row r="681" spans="1:13" ht="11.25" customHeight="1" x14ac:dyDescent="0.25">
      <c r="A681" s="757" t="s">
        <v>24</v>
      </c>
      <c r="B681" s="757"/>
      <c r="C681" s="804" t="s">
        <v>389</v>
      </c>
      <c r="D681" s="804"/>
      <c r="E681" s="804"/>
      <c r="F681" s="804"/>
      <c r="G681" s="804"/>
      <c r="H681" s="804"/>
      <c r="I681" s="804"/>
      <c r="L681" s="21">
        <v>11</v>
      </c>
      <c r="M681" s="21">
        <v>1</v>
      </c>
    </row>
    <row r="682" spans="1:13" ht="13.5" customHeight="1" x14ac:dyDescent="0.25">
      <c r="A682" s="805" t="s">
        <v>5</v>
      </c>
      <c r="B682" s="805"/>
      <c r="C682" s="806" t="s">
        <v>26</v>
      </c>
      <c r="D682" s="806"/>
      <c r="E682" s="806"/>
      <c r="F682" s="806"/>
      <c r="G682" s="806"/>
      <c r="H682" s="806"/>
      <c r="I682" s="806"/>
      <c r="L682" s="21"/>
      <c r="M682" s="21">
        <v>2</v>
      </c>
    </row>
    <row r="683" spans="1:13" ht="13.5" customHeight="1" x14ac:dyDescent="0.25">
      <c r="A683" s="805" t="s">
        <v>27</v>
      </c>
      <c r="B683" s="805"/>
      <c r="C683" s="806" t="s">
        <v>236</v>
      </c>
      <c r="D683" s="806"/>
      <c r="E683" s="806"/>
      <c r="F683" s="806"/>
      <c r="G683" s="806"/>
      <c r="H683" s="806"/>
      <c r="I683" s="806"/>
      <c r="L683" s="21"/>
      <c r="M683" s="21">
        <v>3</v>
      </c>
    </row>
    <row r="684" spans="1:13" ht="11.25" customHeight="1" x14ac:dyDescent="0.25">
      <c r="A684" s="805" t="s">
        <v>29</v>
      </c>
      <c r="B684" s="805"/>
      <c r="C684" s="806" t="s">
        <v>191</v>
      </c>
      <c r="D684" s="806"/>
      <c r="E684" s="806"/>
      <c r="F684" s="806"/>
      <c r="G684" s="806"/>
      <c r="H684" s="806"/>
      <c r="I684" s="806"/>
      <c r="L684" s="21"/>
      <c r="M684" s="21">
        <v>4</v>
      </c>
    </row>
    <row r="685" spans="1:13" ht="11.25" customHeight="1" x14ac:dyDescent="0.25">
      <c r="A685" s="807" t="s">
        <v>33</v>
      </c>
      <c r="B685" s="807"/>
      <c r="C685" s="278" t="s">
        <v>34</v>
      </c>
      <c r="D685" s="766" t="s">
        <v>237</v>
      </c>
      <c r="E685" s="766"/>
      <c r="F685" s="766"/>
      <c r="G685" s="766"/>
      <c r="H685" s="766"/>
      <c r="I685" s="766"/>
      <c r="L685" s="21"/>
      <c r="M685" s="21">
        <v>5</v>
      </c>
    </row>
    <row r="686" spans="1:13" ht="45.75" customHeight="1" x14ac:dyDescent="0.25">
      <c r="A686" s="761" t="s">
        <v>37</v>
      </c>
      <c r="B686" s="761"/>
      <c r="C686" s="808" t="s">
        <v>38</v>
      </c>
      <c r="D686" s="265" t="s">
        <v>238</v>
      </c>
      <c r="E686" s="265" t="s">
        <v>239</v>
      </c>
      <c r="F686" s="265" t="s">
        <v>240</v>
      </c>
      <c r="G686" s="265" t="s">
        <v>241</v>
      </c>
      <c r="H686" s="265" t="s">
        <v>242</v>
      </c>
      <c r="I686" s="265" t="s">
        <v>242</v>
      </c>
    </row>
    <row r="687" spans="1:13" ht="13.5" customHeight="1" x14ac:dyDescent="0.25">
      <c r="A687" s="808" t="s">
        <v>197</v>
      </c>
      <c r="B687" s="808" t="s">
        <v>47</v>
      </c>
      <c r="C687" s="808"/>
      <c r="D687" s="265" t="s">
        <v>48</v>
      </c>
      <c r="E687" s="265" t="s">
        <v>243</v>
      </c>
      <c r="F687" s="265" t="s">
        <v>243</v>
      </c>
      <c r="G687" s="265" t="s">
        <v>244</v>
      </c>
      <c r="H687" s="265" t="s">
        <v>52</v>
      </c>
      <c r="I687" s="761" t="s">
        <v>245</v>
      </c>
    </row>
    <row r="688" spans="1:13" ht="34.5" x14ac:dyDescent="0.25">
      <c r="A688" s="808"/>
      <c r="B688" s="808"/>
      <c r="C688" s="808"/>
      <c r="D688" s="265" t="s">
        <v>54</v>
      </c>
      <c r="E688" s="265" t="s">
        <v>246</v>
      </c>
      <c r="F688" s="265" t="s">
        <v>247</v>
      </c>
      <c r="G688" s="265" t="s">
        <v>248</v>
      </c>
      <c r="H688" s="380" t="s">
        <v>249</v>
      </c>
      <c r="I688" s="761"/>
    </row>
    <row r="689" spans="1:13" ht="13.5" x14ac:dyDescent="0.25">
      <c r="A689" s="808"/>
      <c r="B689" s="808"/>
      <c r="C689" s="808"/>
      <c r="D689" s="381" t="s">
        <v>61</v>
      </c>
      <c r="E689" s="381" t="s">
        <v>250</v>
      </c>
      <c r="F689" s="381" t="s">
        <v>251</v>
      </c>
      <c r="G689" s="381" t="s">
        <v>252</v>
      </c>
      <c r="H689" s="381" t="s">
        <v>253</v>
      </c>
      <c r="I689" s="381" t="s">
        <v>253</v>
      </c>
    </row>
    <row r="690" spans="1:13" ht="12" customHeight="1" x14ac:dyDescent="0.25">
      <c r="A690" s="809" t="s">
        <v>391</v>
      </c>
      <c r="B690" s="809" t="s">
        <v>68</v>
      </c>
      <c r="C690" s="382" t="s">
        <v>214</v>
      </c>
      <c r="D690" s="142"/>
      <c r="E690" s="191"/>
      <c r="F690" s="148">
        <v>0</v>
      </c>
      <c r="G690" s="221">
        <v>20</v>
      </c>
      <c r="H690" s="148">
        <f>D690*(E690-F690)/G690</f>
        <v>0</v>
      </c>
      <c r="I690" s="148"/>
      <c r="L690" s="21">
        <v>6</v>
      </c>
      <c r="M690" s="21">
        <f>$L681*100+L690+$M$2*10000</f>
        <v>11106</v>
      </c>
    </row>
    <row r="691" spans="1:13" x14ac:dyDescent="0.25">
      <c r="A691" s="809"/>
      <c r="B691" s="809"/>
      <c r="C691" s="382" t="s">
        <v>215</v>
      </c>
      <c r="D691" s="191"/>
      <c r="E691" s="191"/>
      <c r="F691" s="148">
        <v>0</v>
      </c>
      <c r="G691" s="221">
        <v>20</v>
      </c>
      <c r="H691" s="148">
        <f>D691*(E691-F691)/G691</f>
        <v>0</v>
      </c>
      <c r="I691" s="148"/>
      <c r="L691" s="21">
        <v>7</v>
      </c>
      <c r="M691" s="21">
        <f>$L681*100+L691+$M$2*10000</f>
        <v>11107</v>
      </c>
    </row>
    <row r="692" spans="1:13" x14ac:dyDescent="0.25">
      <c r="A692" s="810" t="s">
        <v>292</v>
      </c>
      <c r="B692" s="810"/>
      <c r="C692" s="810"/>
      <c r="D692" s="401">
        <f>SUM(D690:D691)</f>
        <v>0</v>
      </c>
      <c r="E692" s="194"/>
      <c r="F692" s="194"/>
      <c r="G692" s="244"/>
      <c r="H692" s="385">
        <f>SUM(H690:H691)</f>
        <v>0</v>
      </c>
      <c r="I692" s="385">
        <f>SUM(I690:I691)</f>
        <v>0</v>
      </c>
      <c r="L692" s="21"/>
      <c r="M692" s="21"/>
    </row>
    <row r="693" spans="1:13" ht="11.25" customHeight="1" x14ac:dyDescent="0.25">
      <c r="A693" s="761" t="s">
        <v>313</v>
      </c>
      <c r="B693" s="761" t="s">
        <v>68</v>
      </c>
      <c r="C693" s="382" t="s">
        <v>214</v>
      </c>
      <c r="D693" s="142"/>
      <c r="E693" s="191"/>
      <c r="F693" s="148">
        <v>0</v>
      </c>
      <c r="G693" s="221">
        <v>20</v>
      </c>
      <c r="H693" s="148">
        <f>(D693*(E693-F693))/G693</f>
        <v>0</v>
      </c>
      <c r="I693" s="148"/>
      <c r="L693" s="21">
        <v>6</v>
      </c>
      <c r="M693" s="21">
        <f>$L681*100+L693+$M$3*10000</f>
        <v>21106</v>
      </c>
    </row>
    <row r="694" spans="1:13" x14ac:dyDescent="0.25">
      <c r="A694" s="761"/>
      <c r="B694" s="761"/>
      <c r="C694" s="382" t="s">
        <v>215</v>
      </c>
      <c r="D694" s="191"/>
      <c r="E694" s="191"/>
      <c r="F694" s="148">
        <v>0</v>
      </c>
      <c r="G694" s="221">
        <v>20</v>
      </c>
      <c r="H694" s="148">
        <f>(D694*(E694-F694))/G694</f>
        <v>0</v>
      </c>
      <c r="I694" s="148"/>
      <c r="L694" s="21">
        <v>7</v>
      </c>
      <c r="M694" s="21">
        <f>$L681*100+L694+$M$3*10000</f>
        <v>21107</v>
      </c>
    </row>
    <row r="695" spans="1:13" x14ac:dyDescent="0.25">
      <c r="A695" s="810" t="s">
        <v>292</v>
      </c>
      <c r="B695" s="810"/>
      <c r="C695" s="810"/>
      <c r="D695" s="411">
        <f>SUM(D693:D694)</f>
        <v>0</v>
      </c>
      <c r="E695" s="194"/>
      <c r="F695" s="194"/>
      <c r="G695" s="244"/>
      <c r="H695" s="385">
        <f>SUM(H693:H694)</f>
        <v>0</v>
      </c>
      <c r="I695" s="385">
        <f>SUM(I693:I694)</f>
        <v>0</v>
      </c>
      <c r="L695" s="21"/>
      <c r="M695" s="21"/>
    </row>
    <row r="696" spans="1:13" ht="11.25" customHeight="1" x14ac:dyDescent="0.25">
      <c r="A696" s="761" t="s">
        <v>314</v>
      </c>
      <c r="B696" s="761" t="s">
        <v>68</v>
      </c>
      <c r="C696" s="382" t="s">
        <v>214</v>
      </c>
      <c r="D696" s="142"/>
      <c r="E696" s="191"/>
      <c r="F696" s="148">
        <v>0</v>
      </c>
      <c r="G696" s="221">
        <v>20</v>
      </c>
      <c r="H696" s="148">
        <f>D696*(E696-F696)/G696</f>
        <v>0</v>
      </c>
      <c r="I696" s="148"/>
      <c r="L696" s="21">
        <v>6</v>
      </c>
      <c r="M696" s="21">
        <f>$L681*100+L696+$M$4*10000</f>
        <v>31106</v>
      </c>
    </row>
    <row r="697" spans="1:13" x14ac:dyDescent="0.25">
      <c r="A697" s="761"/>
      <c r="B697" s="761"/>
      <c r="C697" s="382" t="s">
        <v>215</v>
      </c>
      <c r="D697" s="191"/>
      <c r="E697" s="191"/>
      <c r="F697" s="148">
        <v>0</v>
      </c>
      <c r="G697" s="221">
        <v>20</v>
      </c>
      <c r="H697" s="148">
        <f>D697*(E697-F697)/G697</f>
        <v>0</v>
      </c>
      <c r="I697" s="148"/>
      <c r="L697" s="21">
        <v>7</v>
      </c>
      <c r="M697" s="21">
        <f>$L681*100+L697+$M$4*10000</f>
        <v>31107</v>
      </c>
    </row>
    <row r="698" spans="1:13" x14ac:dyDescent="0.25">
      <c r="A698" s="810" t="s">
        <v>292</v>
      </c>
      <c r="B698" s="810"/>
      <c r="C698" s="810"/>
      <c r="D698" s="402">
        <f>SUM(D696:D697)</f>
        <v>0</v>
      </c>
      <c r="E698" s="194"/>
      <c r="F698" s="194"/>
      <c r="G698" s="244"/>
      <c r="H698" s="385">
        <f>SUM(H696:H697)</f>
        <v>0</v>
      </c>
      <c r="I698" s="385">
        <f>SUM(I696:I697)</f>
        <v>0</v>
      </c>
      <c r="L698" s="21"/>
      <c r="M698" s="21"/>
    </row>
    <row r="699" spans="1:13" ht="11.25" customHeight="1" x14ac:dyDescent="0.25">
      <c r="A699" s="761" t="s">
        <v>315</v>
      </c>
      <c r="B699" s="761" t="s">
        <v>68</v>
      </c>
      <c r="C699" s="382" t="s">
        <v>214</v>
      </c>
      <c r="D699" s="142"/>
      <c r="E699" s="191"/>
      <c r="F699" s="148">
        <v>0</v>
      </c>
      <c r="G699" s="221">
        <v>20</v>
      </c>
      <c r="H699" s="148">
        <f>D699*(E699-F699)/G699</f>
        <v>0</v>
      </c>
      <c r="I699" s="148"/>
      <c r="L699" s="21">
        <v>6</v>
      </c>
      <c r="M699" s="21">
        <f>$L681*100+L699+$M$5*10000</f>
        <v>41106</v>
      </c>
    </row>
    <row r="700" spans="1:13" x14ac:dyDescent="0.25">
      <c r="A700" s="761"/>
      <c r="B700" s="761"/>
      <c r="C700" s="382" t="s">
        <v>215</v>
      </c>
      <c r="D700" s="191"/>
      <c r="E700" s="191"/>
      <c r="F700" s="148">
        <v>0</v>
      </c>
      <c r="G700" s="221">
        <v>20</v>
      </c>
      <c r="H700" s="148">
        <f>D700*(E700-F700)/G700</f>
        <v>0</v>
      </c>
      <c r="I700" s="148"/>
      <c r="L700" s="21">
        <v>7</v>
      </c>
      <c r="M700" s="21">
        <f>$L681*100+L700+$M$5*10000</f>
        <v>41107</v>
      </c>
    </row>
    <row r="701" spans="1:13" x14ac:dyDescent="0.25">
      <c r="A701" s="810" t="s">
        <v>292</v>
      </c>
      <c r="B701" s="810"/>
      <c r="C701" s="810"/>
      <c r="D701" s="402">
        <f>SUM(D699:D700)</f>
        <v>0</v>
      </c>
      <c r="E701" s="194"/>
      <c r="F701" s="194"/>
      <c r="G701" s="244"/>
      <c r="H701" s="385">
        <f>SUM(H699:H700)</f>
        <v>0</v>
      </c>
      <c r="I701" s="385">
        <f>SUM(I699:I700)</f>
        <v>0</v>
      </c>
      <c r="L701" s="21"/>
      <c r="M701" s="21"/>
    </row>
    <row r="702" spans="1:13" ht="11.25" customHeight="1" x14ac:dyDescent="0.25">
      <c r="A702" s="811" t="s">
        <v>316</v>
      </c>
      <c r="B702" s="761" t="s">
        <v>68</v>
      </c>
      <c r="C702" s="382" t="s">
        <v>214</v>
      </c>
      <c r="D702" s="142"/>
      <c r="E702" s="191"/>
      <c r="F702" s="148">
        <v>0</v>
      </c>
      <c r="G702" s="221">
        <v>20</v>
      </c>
      <c r="H702" s="148">
        <f>D702*(E702-F702)/G702</f>
        <v>0</v>
      </c>
      <c r="I702" s="148"/>
      <c r="L702" s="21">
        <v>6</v>
      </c>
      <c r="M702" s="21">
        <f>$L681*100+L702+$M$6*10000</f>
        <v>51106</v>
      </c>
    </row>
    <row r="703" spans="1:13" x14ac:dyDescent="0.25">
      <c r="A703" s="811"/>
      <c r="B703" s="761"/>
      <c r="C703" s="382" t="s">
        <v>215</v>
      </c>
      <c r="D703" s="191"/>
      <c r="E703" s="191"/>
      <c r="F703" s="148">
        <v>0</v>
      </c>
      <c r="G703" s="221">
        <v>20</v>
      </c>
      <c r="H703" s="148">
        <f>D703*(E703-F703)/G703</f>
        <v>0</v>
      </c>
      <c r="I703" s="148"/>
      <c r="L703" s="21">
        <v>7</v>
      </c>
      <c r="M703" s="21">
        <f>$L681*100+L703+$M$6*10000</f>
        <v>51107</v>
      </c>
    </row>
    <row r="704" spans="1:13" x14ac:dyDescent="0.25">
      <c r="A704" s="810" t="s">
        <v>292</v>
      </c>
      <c r="B704" s="810"/>
      <c r="C704" s="810"/>
      <c r="D704" s="403">
        <f>SUM(D702:D703)</f>
        <v>0</v>
      </c>
      <c r="E704" s="194"/>
      <c r="F704" s="194"/>
      <c r="G704" s="244"/>
      <c r="H704" s="385">
        <f>SUM(H702:H703)</f>
        <v>0</v>
      </c>
      <c r="I704" s="385">
        <f>SUM(I702:I703)</f>
        <v>0</v>
      </c>
    </row>
    <row r="705" spans="1:9" x14ac:dyDescent="0.25">
      <c r="A705" s="812" t="s">
        <v>91</v>
      </c>
      <c r="B705" s="812"/>
      <c r="C705" s="812"/>
      <c r="D705" s="399">
        <f>SUM(D704,D701,D698,D695,D692)</f>
        <v>0</v>
      </c>
      <c r="E705" s="387"/>
      <c r="F705" s="387"/>
      <c r="G705" s="387"/>
      <c r="H705" s="388">
        <f>SUM(H704,H701,H698,H695,H692)</f>
        <v>0</v>
      </c>
      <c r="I705" s="388">
        <f>SUM(I704,I701,I698,I695,I692)</f>
        <v>0</v>
      </c>
    </row>
    <row r="706" spans="1:9" x14ac:dyDescent="0.25">
      <c r="D706" s="415"/>
      <c r="E706" s="404"/>
      <c r="F706" s="404"/>
      <c r="G706" s="405"/>
      <c r="H706" s="406"/>
      <c r="I706" s="406"/>
    </row>
    <row r="707" spans="1:9" x14ac:dyDescent="0.25">
      <c r="D707" s="415"/>
      <c r="E707" s="404"/>
      <c r="F707" s="404"/>
      <c r="G707" s="405"/>
      <c r="H707" s="406"/>
      <c r="I707" s="406"/>
    </row>
    <row r="708" spans="1:9" x14ac:dyDescent="0.25">
      <c r="D708" s="415"/>
      <c r="E708" s="404"/>
      <c r="F708" s="404"/>
      <c r="G708" s="405"/>
      <c r="H708" s="406"/>
      <c r="I708" s="406"/>
    </row>
    <row r="709" spans="1:9" x14ac:dyDescent="0.25">
      <c r="A709" s="407"/>
      <c r="B709" s="407"/>
      <c r="C709" s="405"/>
      <c r="D709" s="408"/>
      <c r="E709" s="404"/>
      <c r="F709" s="404"/>
      <c r="G709" s="405"/>
      <c r="H709" s="404"/>
      <c r="I709" s="404"/>
    </row>
    <row r="710" spans="1:9" x14ac:dyDescent="0.25">
      <c r="A710" s="407"/>
      <c r="B710" s="407"/>
      <c r="C710" s="405"/>
      <c r="D710" s="404"/>
      <c r="E710" s="404"/>
      <c r="F710" s="404"/>
      <c r="G710" s="405"/>
      <c r="H710" s="404"/>
      <c r="I710" s="404"/>
    </row>
    <row r="711" spans="1:9" x14ac:dyDescent="0.25">
      <c r="D711" s="415"/>
      <c r="E711" s="404"/>
      <c r="F711" s="404"/>
      <c r="G711" s="405"/>
      <c r="H711" s="406"/>
      <c r="I711" s="406"/>
    </row>
    <row r="712" spans="1:9" x14ac:dyDescent="0.25">
      <c r="A712" s="407"/>
      <c r="B712" s="407"/>
      <c r="C712" s="405"/>
      <c r="D712" s="408"/>
      <c r="E712" s="404"/>
      <c r="F712" s="404"/>
      <c r="G712" s="405"/>
      <c r="H712" s="404"/>
      <c r="I712" s="404"/>
    </row>
    <row r="713" spans="1:9" x14ac:dyDescent="0.25">
      <c r="A713" s="407"/>
      <c r="B713" s="407"/>
      <c r="C713" s="405"/>
      <c r="D713" s="404"/>
      <c r="E713" s="404"/>
      <c r="F713" s="404"/>
      <c r="G713" s="405"/>
      <c r="H713" s="404"/>
      <c r="I713" s="404"/>
    </row>
    <row r="714" spans="1:9" x14ac:dyDescent="0.25">
      <c r="D714" s="405"/>
      <c r="E714" s="405"/>
      <c r="F714" s="405"/>
      <c r="G714" s="405"/>
      <c r="H714" s="406"/>
      <c r="I714" s="406"/>
    </row>
    <row r="715" spans="1:9" x14ac:dyDescent="0.25">
      <c r="A715" s="409"/>
      <c r="B715" s="409"/>
      <c r="C715" s="409"/>
      <c r="D715" s="410"/>
      <c r="E715" s="410"/>
      <c r="F715" s="410"/>
      <c r="G715" s="410"/>
      <c r="H715" s="406"/>
      <c r="I715" s="406"/>
    </row>
    <row r="716" spans="1:9" ht="12.75" customHeight="1" x14ac:dyDescent="0.25">
      <c r="A716" s="393"/>
      <c r="B716" s="393"/>
      <c r="C716" s="393"/>
      <c r="D716" s="393"/>
      <c r="E716" s="393"/>
      <c r="F716" s="393"/>
      <c r="G716" s="393"/>
      <c r="H716" s="393"/>
      <c r="I716" s="393"/>
    </row>
    <row r="717" spans="1:9" x14ac:dyDescent="0.25">
      <c r="A717" s="393"/>
      <c r="B717" s="393"/>
      <c r="C717" s="393"/>
      <c r="D717" s="393"/>
      <c r="E717" s="393"/>
      <c r="F717" s="393"/>
      <c r="G717" s="393"/>
      <c r="H717" s="393"/>
      <c r="I717" s="393"/>
    </row>
    <row r="718" spans="1:9" x14ac:dyDescent="0.25">
      <c r="A718" s="395"/>
      <c r="B718" s="395"/>
    </row>
    <row r="720" spans="1:9" x14ac:dyDescent="0.25">
      <c r="A720" s="802" t="s">
        <v>23</v>
      </c>
      <c r="B720" s="802"/>
      <c r="C720" s="803">
        <f>Presentación!C$3</f>
        <v>1990</v>
      </c>
      <c r="D720" s="803"/>
      <c r="E720" s="803"/>
      <c r="F720" s="803"/>
      <c r="G720" s="803"/>
      <c r="H720" s="803"/>
      <c r="I720" s="803"/>
    </row>
    <row r="721" spans="1:13" ht="13.5" customHeight="1" x14ac:dyDescent="0.25">
      <c r="A721" s="757" t="s">
        <v>24</v>
      </c>
      <c r="B721" s="757"/>
      <c r="C721" s="804" t="s">
        <v>390</v>
      </c>
      <c r="D721" s="804"/>
      <c r="E721" s="804"/>
      <c r="F721" s="804"/>
      <c r="G721" s="804"/>
      <c r="H721" s="804"/>
      <c r="I721" s="804"/>
      <c r="L721" s="21">
        <v>12</v>
      </c>
      <c r="M721" s="21">
        <v>1</v>
      </c>
    </row>
    <row r="722" spans="1:13" ht="13.5" customHeight="1" x14ac:dyDescent="0.25">
      <c r="A722" s="805" t="s">
        <v>5</v>
      </c>
      <c r="B722" s="805"/>
      <c r="C722" s="806" t="s">
        <v>26</v>
      </c>
      <c r="D722" s="806"/>
      <c r="E722" s="806"/>
      <c r="F722" s="806"/>
      <c r="G722" s="806"/>
      <c r="H722" s="806"/>
      <c r="I722" s="806"/>
      <c r="L722" s="21"/>
      <c r="M722" s="21">
        <v>2</v>
      </c>
    </row>
    <row r="723" spans="1:13" ht="13.5" customHeight="1" x14ac:dyDescent="0.25">
      <c r="A723" s="805" t="s">
        <v>27</v>
      </c>
      <c r="B723" s="805"/>
      <c r="C723" s="806" t="s">
        <v>236</v>
      </c>
      <c r="D723" s="806"/>
      <c r="E723" s="806"/>
      <c r="F723" s="806"/>
      <c r="G723" s="806"/>
      <c r="H723" s="806"/>
      <c r="I723" s="806"/>
      <c r="L723" s="21"/>
      <c r="M723" s="21">
        <v>3</v>
      </c>
    </row>
    <row r="724" spans="1:13" ht="13.5" customHeight="1" x14ac:dyDescent="0.25">
      <c r="A724" s="805" t="s">
        <v>29</v>
      </c>
      <c r="B724" s="805"/>
      <c r="C724" s="806" t="s">
        <v>191</v>
      </c>
      <c r="D724" s="806"/>
      <c r="E724" s="806"/>
      <c r="F724" s="806"/>
      <c r="G724" s="806"/>
      <c r="H724" s="806"/>
      <c r="I724" s="806"/>
      <c r="L724" s="21"/>
      <c r="M724" s="21">
        <v>4</v>
      </c>
    </row>
    <row r="725" spans="1:13" ht="11.25" customHeight="1" x14ac:dyDescent="0.25">
      <c r="A725" s="807" t="s">
        <v>33</v>
      </c>
      <c r="B725" s="807"/>
      <c r="C725" s="278" t="s">
        <v>34</v>
      </c>
      <c r="D725" s="766" t="s">
        <v>237</v>
      </c>
      <c r="E725" s="766"/>
      <c r="F725" s="766"/>
      <c r="G725" s="766"/>
      <c r="H725" s="766"/>
      <c r="I725" s="766"/>
      <c r="L725" s="21"/>
      <c r="M725" s="21">
        <v>5</v>
      </c>
    </row>
    <row r="726" spans="1:13" ht="45.75" customHeight="1" x14ac:dyDescent="0.25">
      <c r="A726" s="761" t="s">
        <v>37</v>
      </c>
      <c r="B726" s="761"/>
      <c r="C726" s="808" t="s">
        <v>38</v>
      </c>
      <c r="D726" s="265" t="s">
        <v>238</v>
      </c>
      <c r="E726" s="265" t="s">
        <v>239</v>
      </c>
      <c r="F726" s="265" t="s">
        <v>240</v>
      </c>
      <c r="G726" s="265" t="s">
        <v>241</v>
      </c>
      <c r="H726" s="265" t="s">
        <v>242</v>
      </c>
      <c r="I726" s="265" t="s">
        <v>242</v>
      </c>
    </row>
    <row r="727" spans="1:13" ht="13.5" customHeight="1" x14ac:dyDescent="0.25">
      <c r="A727" s="808" t="s">
        <v>197</v>
      </c>
      <c r="B727" s="808" t="s">
        <v>47</v>
      </c>
      <c r="C727" s="808"/>
      <c r="D727" s="265" t="s">
        <v>48</v>
      </c>
      <c r="E727" s="265" t="s">
        <v>243</v>
      </c>
      <c r="F727" s="265" t="s">
        <v>243</v>
      </c>
      <c r="G727" s="265" t="s">
        <v>244</v>
      </c>
      <c r="H727" s="265" t="s">
        <v>52</v>
      </c>
      <c r="I727" s="761" t="s">
        <v>245</v>
      </c>
    </row>
    <row r="728" spans="1:13" ht="34.5" x14ac:dyDescent="0.25">
      <c r="A728" s="808"/>
      <c r="B728" s="808"/>
      <c r="C728" s="808"/>
      <c r="D728" s="265" t="s">
        <v>54</v>
      </c>
      <c r="E728" s="265" t="s">
        <v>246</v>
      </c>
      <c r="F728" s="265" t="s">
        <v>247</v>
      </c>
      <c r="G728" s="265" t="s">
        <v>248</v>
      </c>
      <c r="H728" s="380" t="s">
        <v>249</v>
      </c>
      <c r="I728" s="761"/>
    </row>
    <row r="729" spans="1:13" ht="13.5" x14ac:dyDescent="0.25">
      <c r="A729" s="808"/>
      <c r="B729" s="808"/>
      <c r="C729" s="808"/>
      <c r="D729" s="381" t="s">
        <v>61</v>
      </c>
      <c r="E729" s="381" t="s">
        <v>250</v>
      </c>
      <c r="F729" s="381" t="s">
        <v>251</v>
      </c>
      <c r="G729" s="381" t="s">
        <v>252</v>
      </c>
      <c r="H729" s="381" t="s">
        <v>253</v>
      </c>
      <c r="I729" s="381" t="s">
        <v>253</v>
      </c>
    </row>
    <row r="730" spans="1:13" ht="12" customHeight="1" x14ac:dyDescent="0.25">
      <c r="A730" s="809" t="s">
        <v>391</v>
      </c>
      <c r="B730" s="809" t="s">
        <v>68</v>
      </c>
      <c r="C730" s="382" t="s">
        <v>214</v>
      </c>
      <c r="D730" s="142"/>
      <c r="E730" s="191"/>
      <c r="F730" s="148">
        <v>0</v>
      </c>
      <c r="G730" s="221">
        <v>20</v>
      </c>
      <c r="H730" s="148">
        <f>D730*(E730-F730)/G730</f>
        <v>0</v>
      </c>
      <c r="I730" s="148"/>
      <c r="L730" s="21">
        <v>6</v>
      </c>
      <c r="M730" s="21">
        <f>$L721*100+L730+$M$2*10000</f>
        <v>11206</v>
      </c>
    </row>
    <row r="731" spans="1:13" x14ac:dyDescent="0.25">
      <c r="A731" s="809"/>
      <c r="B731" s="809"/>
      <c r="C731" s="382" t="s">
        <v>215</v>
      </c>
      <c r="D731" s="191"/>
      <c r="E731" s="191"/>
      <c r="F731" s="148">
        <v>0</v>
      </c>
      <c r="G731" s="221">
        <v>20</v>
      </c>
      <c r="H731" s="148">
        <f>D731*(E731-F731)/G731</f>
        <v>0</v>
      </c>
      <c r="I731" s="148"/>
      <c r="L731" s="21">
        <v>7</v>
      </c>
      <c r="M731" s="21">
        <f>$L721*100+L731+$M$2*10000</f>
        <v>11207</v>
      </c>
    </row>
    <row r="732" spans="1:13" x14ac:dyDescent="0.25">
      <c r="A732" s="810" t="s">
        <v>292</v>
      </c>
      <c r="B732" s="810"/>
      <c r="C732" s="810"/>
      <c r="D732" s="401">
        <f>SUM(D730:D731)</f>
        <v>0</v>
      </c>
      <c r="E732" s="194"/>
      <c r="F732" s="194"/>
      <c r="G732" s="244"/>
      <c r="H732" s="385">
        <f>SUM(H730:H731)</f>
        <v>0</v>
      </c>
      <c r="I732" s="385">
        <f>SUM(I730:I731)</f>
        <v>0</v>
      </c>
      <c r="L732" s="21"/>
      <c r="M732" s="21"/>
    </row>
    <row r="733" spans="1:13" ht="11.25" customHeight="1" x14ac:dyDescent="0.25">
      <c r="A733" s="761" t="s">
        <v>313</v>
      </c>
      <c r="B733" s="761" t="s">
        <v>68</v>
      </c>
      <c r="C733" s="382" t="s">
        <v>214</v>
      </c>
      <c r="D733" s="142"/>
      <c r="E733" s="191"/>
      <c r="F733" s="148">
        <v>0</v>
      </c>
      <c r="G733" s="221">
        <v>20</v>
      </c>
      <c r="H733" s="148">
        <f>(D733*(E733-F733))/G733</f>
        <v>0</v>
      </c>
      <c r="I733" s="148"/>
      <c r="L733" s="21">
        <v>6</v>
      </c>
      <c r="M733" s="21">
        <f>$L721*100+L733+$M$3*10000</f>
        <v>21206</v>
      </c>
    </row>
    <row r="734" spans="1:13" x14ac:dyDescent="0.25">
      <c r="A734" s="761"/>
      <c r="B734" s="761"/>
      <c r="C734" s="382" t="s">
        <v>215</v>
      </c>
      <c r="D734" s="191"/>
      <c r="E734" s="191"/>
      <c r="F734" s="148">
        <v>0</v>
      </c>
      <c r="G734" s="221">
        <v>20</v>
      </c>
      <c r="H734" s="148">
        <f>(D734*(E734-F734))/G734</f>
        <v>0</v>
      </c>
      <c r="I734" s="148"/>
      <c r="L734" s="21">
        <v>7</v>
      </c>
      <c r="M734" s="21">
        <f>$L721*100+L734+$M$3*10000</f>
        <v>21207</v>
      </c>
    </row>
    <row r="735" spans="1:13" x14ac:dyDescent="0.25">
      <c r="A735" s="810" t="s">
        <v>292</v>
      </c>
      <c r="B735" s="810"/>
      <c r="C735" s="810"/>
      <c r="D735" s="411">
        <f>SUM(D733:D734)</f>
        <v>0</v>
      </c>
      <c r="E735" s="194"/>
      <c r="F735" s="194"/>
      <c r="G735" s="244"/>
      <c r="H735" s="385">
        <f>SUM(H733:H734)</f>
        <v>0</v>
      </c>
      <c r="I735" s="385">
        <f>SUM(I733:I734)</f>
        <v>0</v>
      </c>
      <c r="L735" s="21"/>
      <c r="M735" s="21"/>
    </row>
    <row r="736" spans="1:13" ht="11.25" customHeight="1" x14ac:dyDescent="0.25">
      <c r="A736" s="761" t="s">
        <v>314</v>
      </c>
      <c r="B736" s="761" t="s">
        <v>68</v>
      </c>
      <c r="C736" s="382" t="s">
        <v>214</v>
      </c>
      <c r="D736" s="142"/>
      <c r="E736" s="191"/>
      <c r="F736" s="148">
        <v>0</v>
      </c>
      <c r="G736" s="221">
        <v>20</v>
      </c>
      <c r="H736" s="148">
        <f>D736*(E736-F736)/G736</f>
        <v>0</v>
      </c>
      <c r="I736" s="148"/>
      <c r="L736" s="21">
        <v>6</v>
      </c>
      <c r="M736" s="21">
        <f>$L721*100+L736+$M$4*10000</f>
        <v>31206</v>
      </c>
    </row>
    <row r="737" spans="1:13" x14ac:dyDescent="0.25">
      <c r="A737" s="761"/>
      <c r="B737" s="761"/>
      <c r="C737" s="382" t="s">
        <v>215</v>
      </c>
      <c r="D737" s="191"/>
      <c r="E737" s="191"/>
      <c r="F737" s="148">
        <v>0</v>
      </c>
      <c r="G737" s="221">
        <v>20</v>
      </c>
      <c r="H737" s="148">
        <f>D737*(E737-F737)/G737</f>
        <v>0</v>
      </c>
      <c r="I737" s="148"/>
      <c r="L737" s="21">
        <v>7</v>
      </c>
      <c r="M737" s="21">
        <f>$L721*100+L737+$M$4*10000</f>
        <v>31207</v>
      </c>
    </row>
    <row r="738" spans="1:13" x14ac:dyDescent="0.25">
      <c r="A738" s="810" t="s">
        <v>292</v>
      </c>
      <c r="B738" s="810"/>
      <c r="C738" s="810"/>
      <c r="D738" s="402">
        <f>SUM(D736:D737)</f>
        <v>0</v>
      </c>
      <c r="E738" s="194"/>
      <c r="F738" s="194"/>
      <c r="G738" s="244"/>
      <c r="H738" s="385">
        <f>SUM(H736:H737)</f>
        <v>0</v>
      </c>
      <c r="I738" s="385">
        <f>SUM(I736:I737)</f>
        <v>0</v>
      </c>
      <c r="L738" s="21"/>
      <c r="M738" s="21"/>
    </row>
    <row r="739" spans="1:13" ht="11.25" customHeight="1" x14ac:dyDescent="0.25">
      <c r="A739" s="761" t="s">
        <v>315</v>
      </c>
      <c r="B739" s="761" t="s">
        <v>68</v>
      </c>
      <c r="C739" s="382" t="s">
        <v>214</v>
      </c>
      <c r="D739" s="142"/>
      <c r="E739" s="191"/>
      <c r="F739" s="148">
        <v>0</v>
      </c>
      <c r="G739" s="221">
        <v>20</v>
      </c>
      <c r="H739" s="148">
        <f>D739*(E739-F739)/G739</f>
        <v>0</v>
      </c>
      <c r="I739" s="148"/>
      <c r="L739" s="21">
        <v>6</v>
      </c>
      <c r="M739" s="21">
        <f>$L721*100+L739+$M$5*10000</f>
        <v>41206</v>
      </c>
    </row>
    <row r="740" spans="1:13" x14ac:dyDescent="0.25">
      <c r="A740" s="761"/>
      <c r="B740" s="761"/>
      <c r="C740" s="382" t="s">
        <v>215</v>
      </c>
      <c r="D740" s="191"/>
      <c r="E740" s="191"/>
      <c r="F740" s="148">
        <v>0</v>
      </c>
      <c r="G740" s="221">
        <v>20</v>
      </c>
      <c r="H740" s="148">
        <f>D740*(E740-F740)/G740</f>
        <v>0</v>
      </c>
      <c r="I740" s="148"/>
      <c r="L740" s="21">
        <v>7</v>
      </c>
      <c r="M740" s="21">
        <f>$L721*100+L740+$M$5*10000</f>
        <v>41207</v>
      </c>
    </row>
    <row r="741" spans="1:13" x14ac:dyDescent="0.25">
      <c r="A741" s="810" t="s">
        <v>292</v>
      </c>
      <c r="B741" s="810"/>
      <c r="C741" s="810"/>
      <c r="D741" s="402">
        <f>SUM(D739:D740)</f>
        <v>0</v>
      </c>
      <c r="E741" s="194"/>
      <c r="F741" s="194"/>
      <c r="G741" s="244"/>
      <c r="H741" s="385">
        <f>SUM(H739:H740)</f>
        <v>0</v>
      </c>
      <c r="I741" s="385">
        <f>SUM(I739:I740)</f>
        <v>0</v>
      </c>
      <c r="L741" s="21"/>
      <c r="M741" s="21"/>
    </row>
    <row r="742" spans="1:13" ht="11.25" customHeight="1" x14ac:dyDescent="0.25">
      <c r="A742" s="811" t="s">
        <v>316</v>
      </c>
      <c r="B742" s="761" t="s">
        <v>68</v>
      </c>
      <c r="C742" s="382" t="s">
        <v>214</v>
      </c>
      <c r="D742" s="142"/>
      <c r="E742" s="191"/>
      <c r="F742" s="148">
        <v>0</v>
      </c>
      <c r="G742" s="221">
        <v>20</v>
      </c>
      <c r="H742" s="148">
        <f>D742*(E742-F742)/G742</f>
        <v>0</v>
      </c>
      <c r="I742" s="148"/>
      <c r="L742" s="21">
        <v>6</v>
      </c>
      <c r="M742" s="21">
        <f>$L721*100+L742+$M$6*10000</f>
        <v>51206</v>
      </c>
    </row>
    <row r="743" spans="1:13" x14ac:dyDescent="0.25">
      <c r="A743" s="811"/>
      <c r="B743" s="761"/>
      <c r="C743" s="382" t="s">
        <v>215</v>
      </c>
      <c r="D743" s="191"/>
      <c r="E743" s="191"/>
      <c r="F743" s="148">
        <v>0</v>
      </c>
      <c r="G743" s="221">
        <v>20</v>
      </c>
      <c r="H743" s="148">
        <f>D743*(E743-F743)/G743</f>
        <v>0</v>
      </c>
      <c r="I743" s="148"/>
      <c r="L743" s="21">
        <v>7</v>
      </c>
      <c r="M743" s="21">
        <f>$L721*100+L743+$M$6*10000</f>
        <v>51207</v>
      </c>
    </row>
    <row r="744" spans="1:13" x14ac:dyDescent="0.25">
      <c r="A744" s="810" t="s">
        <v>292</v>
      </c>
      <c r="B744" s="810"/>
      <c r="C744" s="810"/>
      <c r="D744" s="403">
        <f>SUM(D742:D743)</f>
        <v>0</v>
      </c>
      <c r="E744" s="194"/>
      <c r="F744" s="194"/>
      <c r="G744" s="244"/>
      <c r="H744" s="385">
        <f>SUM(H742:H743)</f>
        <v>0</v>
      </c>
      <c r="I744" s="385">
        <f>SUM(I742:I743)</f>
        <v>0</v>
      </c>
    </row>
    <row r="745" spans="1:13" x14ac:dyDescent="0.25">
      <c r="A745" s="812" t="s">
        <v>91</v>
      </c>
      <c r="B745" s="812"/>
      <c r="C745" s="812"/>
      <c r="D745" s="399">
        <f>SUM(D744,D741,D738,D735,D732)</f>
        <v>0</v>
      </c>
      <c r="E745" s="387"/>
      <c r="F745" s="387"/>
      <c r="G745" s="387"/>
      <c r="H745" s="388">
        <f>SUM(H744,H741,H738,H735,H732)</f>
        <v>0</v>
      </c>
      <c r="I745" s="388">
        <f>SUM(I744,I741,I738,I735,I732)</f>
        <v>0</v>
      </c>
    </row>
    <row r="746" spans="1:13" ht="12.75" customHeight="1" x14ac:dyDescent="0.25">
      <c r="A746" s="393"/>
      <c r="B746" s="393"/>
      <c r="C746" s="393"/>
      <c r="D746" s="393"/>
      <c r="E746" s="393"/>
      <c r="F746" s="393"/>
      <c r="G746" s="393"/>
      <c r="H746" s="393"/>
      <c r="I746" s="393"/>
    </row>
    <row r="747" spans="1:13" x14ac:dyDescent="0.25">
      <c r="A747" s="393"/>
      <c r="B747" s="393"/>
      <c r="C747" s="393"/>
      <c r="D747" s="393"/>
      <c r="E747" s="393"/>
      <c r="F747" s="393"/>
      <c r="G747" s="393"/>
      <c r="H747" s="393"/>
      <c r="I747" s="393"/>
    </row>
    <row r="748" spans="1:13" x14ac:dyDescent="0.25">
      <c r="A748" s="395"/>
      <c r="B748" s="395"/>
    </row>
    <row r="824" spans="1:9" x14ac:dyDescent="0.25">
      <c r="A824" s="407"/>
      <c r="B824" s="407"/>
      <c r="C824" s="405"/>
      <c r="D824" s="404"/>
      <c r="E824" s="404"/>
      <c r="F824" s="404"/>
      <c r="G824" s="404"/>
      <c r="H824" s="404"/>
      <c r="I824" s="404"/>
    </row>
    <row r="825" spans="1:9" x14ac:dyDescent="0.25">
      <c r="D825" s="404"/>
      <c r="E825" s="404"/>
      <c r="F825" s="404"/>
      <c r="G825" s="405"/>
      <c r="H825" s="406"/>
      <c r="I825" s="406"/>
    </row>
    <row r="826" spans="1:9" x14ac:dyDescent="0.25">
      <c r="A826" s="407"/>
      <c r="B826" s="407"/>
      <c r="C826" s="405"/>
      <c r="D826" s="404"/>
      <c r="E826" s="404"/>
      <c r="F826" s="404"/>
      <c r="G826" s="404"/>
      <c r="H826" s="404"/>
      <c r="I826" s="404"/>
    </row>
    <row r="827" spans="1:9" x14ac:dyDescent="0.25">
      <c r="A827" s="407"/>
      <c r="B827" s="407"/>
      <c r="C827" s="405"/>
      <c r="D827" s="404"/>
      <c r="E827" s="404"/>
      <c r="F827" s="404"/>
      <c r="G827" s="404"/>
      <c r="H827" s="404"/>
      <c r="I827" s="404"/>
    </row>
    <row r="828" spans="1:9" x14ac:dyDescent="0.25">
      <c r="D828" s="404"/>
      <c r="E828" s="404"/>
      <c r="F828" s="404"/>
      <c r="G828" s="405"/>
      <c r="H828" s="406"/>
      <c r="I828" s="406"/>
    </row>
    <row r="829" spans="1:9" x14ac:dyDescent="0.25">
      <c r="A829" s="407"/>
      <c r="B829" s="407"/>
      <c r="C829" s="405"/>
      <c r="D829" s="404"/>
      <c r="E829" s="404"/>
      <c r="F829" s="404"/>
      <c r="G829" s="404"/>
      <c r="H829" s="404"/>
      <c r="I829" s="404"/>
    </row>
    <row r="830" spans="1:9" x14ac:dyDescent="0.25">
      <c r="A830" s="407"/>
      <c r="B830" s="407"/>
      <c r="C830" s="405"/>
      <c r="D830" s="404"/>
      <c r="E830" s="404"/>
      <c r="F830" s="404"/>
      <c r="G830" s="404"/>
      <c r="H830" s="404"/>
      <c r="I830" s="404"/>
    </row>
    <row r="831" spans="1:9" x14ac:dyDescent="0.25">
      <c r="D831" s="404"/>
      <c r="E831" s="404"/>
      <c r="F831" s="404"/>
      <c r="G831" s="405"/>
      <c r="H831" s="406"/>
      <c r="I831" s="406"/>
    </row>
    <row r="832" spans="1:9" x14ac:dyDescent="0.25">
      <c r="A832" s="407"/>
      <c r="B832" s="407"/>
      <c r="C832" s="405"/>
      <c r="D832" s="404"/>
      <c r="E832" s="404"/>
      <c r="F832" s="404"/>
      <c r="G832" s="404"/>
      <c r="H832" s="404"/>
      <c r="I832" s="404"/>
    </row>
    <row r="833" spans="1:9" x14ac:dyDescent="0.25">
      <c r="A833" s="407"/>
      <c r="B833" s="407"/>
      <c r="C833" s="405"/>
      <c r="D833" s="404"/>
      <c r="E833" s="404"/>
      <c r="F833" s="404"/>
      <c r="G833" s="404"/>
      <c r="H833" s="404"/>
      <c r="I833" s="404"/>
    </row>
    <row r="834" spans="1:9" x14ac:dyDescent="0.25">
      <c r="D834" s="405"/>
      <c r="E834" s="405"/>
      <c r="F834" s="405"/>
      <c r="G834" s="405"/>
      <c r="H834" s="406"/>
      <c r="I834" s="406"/>
    </row>
    <row r="835" spans="1:9" x14ac:dyDescent="0.25">
      <c r="A835" s="409"/>
      <c r="B835" s="409"/>
      <c r="C835" s="409"/>
      <c r="D835" s="410"/>
      <c r="E835" s="410"/>
      <c r="F835" s="410"/>
      <c r="G835" s="410"/>
      <c r="H835" s="406"/>
      <c r="I835" s="406"/>
    </row>
    <row r="836" spans="1:9" ht="12.75" customHeight="1" x14ac:dyDescent="0.25">
      <c r="A836" s="393"/>
      <c r="B836" s="393"/>
      <c r="C836" s="393"/>
      <c r="D836" s="393"/>
      <c r="E836" s="393"/>
      <c r="F836" s="393"/>
      <c r="G836" s="393"/>
      <c r="H836" s="393"/>
      <c r="I836" s="393"/>
    </row>
    <row r="837" spans="1:9" x14ac:dyDescent="0.25">
      <c r="A837" s="393"/>
      <c r="B837" s="393"/>
      <c r="C837" s="393"/>
      <c r="D837" s="393"/>
      <c r="E837" s="393"/>
      <c r="F837" s="393"/>
      <c r="G837" s="393"/>
      <c r="H837" s="393"/>
      <c r="I837" s="393"/>
    </row>
    <row r="838" spans="1:9" x14ac:dyDescent="0.25">
      <c r="A838" s="395"/>
      <c r="B838" s="395"/>
    </row>
    <row r="845" spans="1:9" x14ac:dyDescent="0.25">
      <c r="A845" s="407"/>
      <c r="B845" s="407"/>
      <c r="C845" s="405"/>
      <c r="D845" s="404"/>
      <c r="E845" s="404"/>
      <c r="F845" s="404"/>
      <c r="G845" s="405"/>
      <c r="H845" s="404"/>
      <c r="I845" s="404"/>
    </row>
    <row r="846" spans="1:9" x14ac:dyDescent="0.25">
      <c r="A846" s="407"/>
      <c r="B846" s="407"/>
      <c r="C846" s="405"/>
      <c r="D846" s="404"/>
      <c r="E846" s="404"/>
      <c r="F846" s="404"/>
      <c r="G846" s="405"/>
      <c r="H846" s="404"/>
      <c r="I846" s="404"/>
    </row>
    <row r="847" spans="1:9" x14ac:dyDescent="0.25">
      <c r="D847" s="404"/>
      <c r="E847" s="404"/>
      <c r="F847" s="404"/>
      <c r="G847" s="405"/>
      <c r="H847" s="406"/>
      <c r="I847" s="406"/>
    </row>
    <row r="848" spans="1:9" x14ac:dyDescent="0.25">
      <c r="A848" s="407"/>
      <c r="B848" s="407"/>
      <c r="C848" s="405"/>
      <c r="D848" s="404"/>
      <c r="E848" s="404"/>
      <c r="F848" s="404"/>
      <c r="G848" s="405"/>
      <c r="H848" s="404"/>
      <c r="I848" s="404"/>
    </row>
    <row r="849" spans="1:9" x14ac:dyDescent="0.25">
      <c r="A849" s="407"/>
      <c r="B849" s="407"/>
      <c r="C849" s="405"/>
      <c r="D849" s="404"/>
      <c r="E849" s="404"/>
      <c r="F849" s="404"/>
      <c r="G849" s="405"/>
      <c r="H849" s="404"/>
      <c r="I849" s="404"/>
    </row>
    <row r="850" spans="1:9" x14ac:dyDescent="0.25">
      <c r="D850" s="404"/>
      <c r="E850" s="404"/>
      <c r="F850" s="404"/>
      <c r="G850" s="405"/>
      <c r="H850" s="406"/>
      <c r="I850" s="406"/>
    </row>
    <row r="851" spans="1:9" x14ac:dyDescent="0.25">
      <c r="A851" s="407"/>
      <c r="B851" s="407"/>
      <c r="C851" s="405"/>
      <c r="D851" s="404"/>
      <c r="E851" s="404"/>
      <c r="F851" s="404"/>
      <c r="G851" s="405"/>
      <c r="H851" s="404"/>
      <c r="I851" s="404"/>
    </row>
    <row r="852" spans="1:9" x14ac:dyDescent="0.25">
      <c r="A852" s="407"/>
      <c r="B852" s="407"/>
      <c r="C852" s="405"/>
      <c r="D852" s="404"/>
      <c r="E852" s="404"/>
      <c r="F852" s="404"/>
      <c r="G852" s="405"/>
      <c r="H852" s="404"/>
      <c r="I852" s="404"/>
    </row>
    <row r="853" spans="1:9" x14ac:dyDescent="0.25">
      <c r="D853" s="404"/>
      <c r="E853" s="404"/>
      <c r="F853" s="404"/>
      <c r="G853" s="405"/>
      <c r="H853" s="406"/>
      <c r="I853" s="406"/>
    </row>
    <row r="854" spans="1:9" x14ac:dyDescent="0.25">
      <c r="A854" s="407"/>
      <c r="B854" s="407"/>
      <c r="C854" s="405"/>
      <c r="D854" s="404"/>
      <c r="E854" s="404"/>
      <c r="F854" s="404"/>
      <c r="G854" s="405"/>
      <c r="H854" s="404"/>
      <c r="I854" s="404"/>
    </row>
    <row r="855" spans="1:9" x14ac:dyDescent="0.25">
      <c r="A855" s="407"/>
      <c r="B855" s="407"/>
      <c r="C855" s="405"/>
      <c r="D855" s="404"/>
      <c r="E855" s="404"/>
      <c r="F855" s="404"/>
      <c r="G855" s="405"/>
      <c r="H855" s="404"/>
      <c r="I855" s="404"/>
    </row>
    <row r="856" spans="1:9" x14ac:dyDescent="0.25">
      <c r="D856" s="405"/>
      <c r="E856" s="405"/>
      <c r="F856" s="405"/>
      <c r="G856" s="405"/>
      <c r="H856" s="406"/>
      <c r="I856" s="406"/>
    </row>
    <row r="857" spans="1:9" x14ac:dyDescent="0.25">
      <c r="A857" s="410"/>
      <c r="B857" s="410"/>
      <c r="C857" s="410"/>
      <c r="D857" s="405"/>
      <c r="E857" s="405"/>
      <c r="F857" s="405"/>
      <c r="G857" s="405"/>
      <c r="H857" s="404"/>
      <c r="I857" s="404"/>
    </row>
    <row r="858" spans="1:9" x14ac:dyDescent="0.25">
      <c r="A858" s="410"/>
      <c r="B858" s="410"/>
      <c r="C858" s="410"/>
      <c r="D858" s="405"/>
      <c r="E858" s="405"/>
      <c r="F858" s="405"/>
      <c r="G858" s="405"/>
      <c r="H858" s="404"/>
      <c r="I858" s="404"/>
    </row>
    <row r="859" spans="1:9" x14ac:dyDescent="0.25">
      <c r="A859" s="409"/>
      <c r="B859" s="409"/>
      <c r="C859" s="409"/>
      <c r="D859" s="410"/>
      <c r="E859" s="410"/>
      <c r="F859" s="410"/>
      <c r="G859" s="410"/>
      <c r="H859" s="406"/>
      <c r="I859" s="406"/>
    </row>
  </sheetData>
  <mergeCells count="629">
    <mergeCell ref="A744:C744"/>
    <mergeCell ref="A745:C745"/>
    <mergeCell ref="A735:C735"/>
    <mergeCell ref="A736:A737"/>
    <mergeCell ref="B736:B737"/>
    <mergeCell ref="A738:C738"/>
    <mergeCell ref="A739:A740"/>
    <mergeCell ref="B739:B740"/>
    <mergeCell ref="A741:C741"/>
    <mergeCell ref="A742:A743"/>
    <mergeCell ref="B742:B743"/>
    <mergeCell ref="A726:B726"/>
    <mergeCell ref="C726:C729"/>
    <mergeCell ref="A727:A729"/>
    <mergeCell ref="B727:B729"/>
    <mergeCell ref="I727:I728"/>
    <mergeCell ref="A730:A731"/>
    <mergeCell ref="B730:B731"/>
    <mergeCell ref="A732:C732"/>
    <mergeCell ref="A733:A734"/>
    <mergeCell ref="B733:B734"/>
    <mergeCell ref="A721:B721"/>
    <mergeCell ref="C721:I721"/>
    <mergeCell ref="A722:B722"/>
    <mergeCell ref="C722:I722"/>
    <mergeCell ref="A723:B723"/>
    <mergeCell ref="C723:I723"/>
    <mergeCell ref="A724:B724"/>
    <mergeCell ref="C724:I724"/>
    <mergeCell ref="A725:B725"/>
    <mergeCell ref="D725:I725"/>
    <mergeCell ref="A699:A700"/>
    <mergeCell ref="B699:B700"/>
    <mergeCell ref="A701:C701"/>
    <mergeCell ref="A702:A703"/>
    <mergeCell ref="B702:B703"/>
    <mergeCell ref="A704:C704"/>
    <mergeCell ref="A705:C705"/>
    <mergeCell ref="A720:B720"/>
    <mergeCell ref="C720:I720"/>
    <mergeCell ref="A690:A691"/>
    <mergeCell ref="B690:B691"/>
    <mergeCell ref="A692:C692"/>
    <mergeCell ref="A693:A694"/>
    <mergeCell ref="B693:B694"/>
    <mergeCell ref="A695:C695"/>
    <mergeCell ref="A696:A697"/>
    <mergeCell ref="B696:B697"/>
    <mergeCell ref="A698:C698"/>
    <mergeCell ref="A684:B684"/>
    <mergeCell ref="C684:I684"/>
    <mergeCell ref="A685:B685"/>
    <mergeCell ref="D685:I685"/>
    <mergeCell ref="A686:B686"/>
    <mergeCell ref="C686:C689"/>
    <mergeCell ref="A687:A689"/>
    <mergeCell ref="B687:B689"/>
    <mergeCell ref="I687:I688"/>
    <mergeCell ref="A664:C664"/>
    <mergeCell ref="A665:C665"/>
    <mergeCell ref="A680:B680"/>
    <mergeCell ref="C680:I680"/>
    <mergeCell ref="A681:B681"/>
    <mergeCell ref="C681:I681"/>
    <mergeCell ref="A682:B682"/>
    <mergeCell ref="C682:I682"/>
    <mergeCell ref="A683:B683"/>
    <mergeCell ref="C683:I683"/>
    <mergeCell ref="A655:C655"/>
    <mergeCell ref="A656:A657"/>
    <mergeCell ref="B656:B657"/>
    <mergeCell ref="A658:C658"/>
    <mergeCell ref="A659:A660"/>
    <mergeCell ref="B659:B660"/>
    <mergeCell ref="A661:C661"/>
    <mergeCell ref="A662:A663"/>
    <mergeCell ref="B662:B663"/>
    <mergeCell ref="A646:B646"/>
    <mergeCell ref="C646:C649"/>
    <mergeCell ref="A647:A649"/>
    <mergeCell ref="B647:B649"/>
    <mergeCell ref="I647:I648"/>
    <mergeCell ref="A650:A651"/>
    <mergeCell ref="B650:B651"/>
    <mergeCell ref="A652:C652"/>
    <mergeCell ref="A653:A654"/>
    <mergeCell ref="B653:B654"/>
    <mergeCell ref="A641:B641"/>
    <mergeCell ref="C641:I641"/>
    <mergeCell ref="A642:B642"/>
    <mergeCell ref="C642:I642"/>
    <mergeCell ref="A643:B643"/>
    <mergeCell ref="C643:I643"/>
    <mergeCell ref="A644:B644"/>
    <mergeCell ref="C644:I644"/>
    <mergeCell ref="A645:B645"/>
    <mergeCell ref="D645:I645"/>
    <mergeCell ref="A619:A620"/>
    <mergeCell ref="B619:B620"/>
    <mergeCell ref="A621:C621"/>
    <mergeCell ref="A622:A623"/>
    <mergeCell ref="B622:B623"/>
    <mergeCell ref="A624:C624"/>
    <mergeCell ref="A625:C625"/>
    <mergeCell ref="A640:B640"/>
    <mergeCell ref="C640:I640"/>
    <mergeCell ref="A610:A611"/>
    <mergeCell ref="B610:B611"/>
    <mergeCell ref="A612:C612"/>
    <mergeCell ref="A613:A614"/>
    <mergeCell ref="B613:B614"/>
    <mergeCell ref="A615:C615"/>
    <mergeCell ref="A616:A617"/>
    <mergeCell ref="B616:B617"/>
    <mergeCell ref="A618:C618"/>
    <mergeCell ref="A604:B604"/>
    <mergeCell ref="C604:I604"/>
    <mergeCell ref="A605:B605"/>
    <mergeCell ref="D605:I605"/>
    <mergeCell ref="A606:B606"/>
    <mergeCell ref="C606:C609"/>
    <mergeCell ref="A607:A609"/>
    <mergeCell ref="B607:B609"/>
    <mergeCell ref="I607:I608"/>
    <mergeCell ref="A584:C584"/>
    <mergeCell ref="A585:C585"/>
    <mergeCell ref="A600:B600"/>
    <mergeCell ref="C600:I600"/>
    <mergeCell ref="A601:B601"/>
    <mergeCell ref="C601:I601"/>
    <mergeCell ref="A602:B602"/>
    <mergeCell ref="C602:I602"/>
    <mergeCell ref="A603:B603"/>
    <mergeCell ref="C603:I603"/>
    <mergeCell ref="A575:C575"/>
    <mergeCell ref="A576:A577"/>
    <mergeCell ref="B576:B577"/>
    <mergeCell ref="A578:C578"/>
    <mergeCell ref="A579:A580"/>
    <mergeCell ref="B579:B580"/>
    <mergeCell ref="A581:C581"/>
    <mergeCell ref="A582:A583"/>
    <mergeCell ref="B582:B583"/>
    <mergeCell ref="A566:B566"/>
    <mergeCell ref="C566:C569"/>
    <mergeCell ref="A567:A569"/>
    <mergeCell ref="B567:B569"/>
    <mergeCell ref="I567:I568"/>
    <mergeCell ref="A570:A571"/>
    <mergeCell ref="B570:B571"/>
    <mergeCell ref="A572:C572"/>
    <mergeCell ref="A573:A574"/>
    <mergeCell ref="B573:B574"/>
    <mergeCell ref="A561:B561"/>
    <mergeCell ref="C561:I561"/>
    <mergeCell ref="A562:B562"/>
    <mergeCell ref="C562:I562"/>
    <mergeCell ref="A563:B563"/>
    <mergeCell ref="C563:I563"/>
    <mergeCell ref="A564:B564"/>
    <mergeCell ref="C564:I564"/>
    <mergeCell ref="A565:B565"/>
    <mergeCell ref="D565:I565"/>
    <mergeCell ref="A539:A540"/>
    <mergeCell ref="B539:B540"/>
    <mergeCell ref="A541:C541"/>
    <mergeCell ref="A542:A543"/>
    <mergeCell ref="B542:B543"/>
    <mergeCell ref="A544:C544"/>
    <mergeCell ref="A545:C545"/>
    <mergeCell ref="A560:B560"/>
    <mergeCell ref="C560:I560"/>
    <mergeCell ref="A530:A531"/>
    <mergeCell ref="B530:B531"/>
    <mergeCell ref="A532:C532"/>
    <mergeCell ref="A533:A534"/>
    <mergeCell ref="B533:B534"/>
    <mergeCell ref="A535:C535"/>
    <mergeCell ref="A536:A537"/>
    <mergeCell ref="B536:B537"/>
    <mergeCell ref="A538:C538"/>
    <mergeCell ref="A524:B524"/>
    <mergeCell ref="C524:I524"/>
    <mergeCell ref="A525:B525"/>
    <mergeCell ref="D525:I525"/>
    <mergeCell ref="A526:B526"/>
    <mergeCell ref="C526:C529"/>
    <mergeCell ref="A527:A529"/>
    <mergeCell ref="B527:B529"/>
    <mergeCell ref="I527:I528"/>
    <mergeCell ref="A504:C504"/>
    <mergeCell ref="A505:C505"/>
    <mergeCell ref="A520:B520"/>
    <mergeCell ref="C520:I520"/>
    <mergeCell ref="A521:B521"/>
    <mergeCell ref="C521:I521"/>
    <mergeCell ref="A522:B522"/>
    <mergeCell ref="C522:I522"/>
    <mergeCell ref="A523:B523"/>
    <mergeCell ref="C523:I523"/>
    <mergeCell ref="A495:C495"/>
    <mergeCell ref="A496:A497"/>
    <mergeCell ref="B496:B497"/>
    <mergeCell ref="A498:C498"/>
    <mergeCell ref="A499:A500"/>
    <mergeCell ref="B499:B500"/>
    <mergeCell ref="A501:C501"/>
    <mergeCell ref="A502:A503"/>
    <mergeCell ref="B502:B503"/>
    <mergeCell ref="A486:B486"/>
    <mergeCell ref="C486:C489"/>
    <mergeCell ref="A487:A489"/>
    <mergeCell ref="B487:B489"/>
    <mergeCell ref="I487:I488"/>
    <mergeCell ref="A490:A491"/>
    <mergeCell ref="B490:B491"/>
    <mergeCell ref="A492:C492"/>
    <mergeCell ref="A493:A494"/>
    <mergeCell ref="B493:B494"/>
    <mergeCell ref="A481:B481"/>
    <mergeCell ref="C481:I481"/>
    <mergeCell ref="A482:B482"/>
    <mergeCell ref="C482:I482"/>
    <mergeCell ref="A483:B483"/>
    <mergeCell ref="C483:I483"/>
    <mergeCell ref="A484:B484"/>
    <mergeCell ref="C484:I484"/>
    <mergeCell ref="A485:B485"/>
    <mergeCell ref="D485:I485"/>
    <mergeCell ref="A459:A460"/>
    <mergeCell ref="B459:B460"/>
    <mergeCell ref="A461:C461"/>
    <mergeCell ref="A462:A463"/>
    <mergeCell ref="B462:B463"/>
    <mergeCell ref="A464:C464"/>
    <mergeCell ref="A465:C465"/>
    <mergeCell ref="A480:B480"/>
    <mergeCell ref="C480:I480"/>
    <mergeCell ref="A450:A451"/>
    <mergeCell ref="B450:B451"/>
    <mergeCell ref="A452:C452"/>
    <mergeCell ref="A453:A454"/>
    <mergeCell ref="B453:B454"/>
    <mergeCell ref="A455:C455"/>
    <mergeCell ref="A456:A457"/>
    <mergeCell ref="B456:B457"/>
    <mergeCell ref="A458:C458"/>
    <mergeCell ref="A444:B444"/>
    <mergeCell ref="C444:I444"/>
    <mergeCell ref="A445:B445"/>
    <mergeCell ref="D445:I445"/>
    <mergeCell ref="A446:B446"/>
    <mergeCell ref="C446:C449"/>
    <mergeCell ref="A447:A449"/>
    <mergeCell ref="B447:B449"/>
    <mergeCell ref="I447:I448"/>
    <mergeCell ref="A424:C424"/>
    <mergeCell ref="A425:C425"/>
    <mergeCell ref="A440:B440"/>
    <mergeCell ref="C440:I440"/>
    <mergeCell ref="A441:B441"/>
    <mergeCell ref="C441:I441"/>
    <mergeCell ref="A442:B442"/>
    <mergeCell ref="C442:I442"/>
    <mergeCell ref="A443:B443"/>
    <mergeCell ref="C443:I443"/>
    <mergeCell ref="A415:C415"/>
    <mergeCell ref="A416:A417"/>
    <mergeCell ref="B416:B417"/>
    <mergeCell ref="A418:C418"/>
    <mergeCell ref="A419:A420"/>
    <mergeCell ref="B419:B420"/>
    <mergeCell ref="A421:C421"/>
    <mergeCell ref="A422:A423"/>
    <mergeCell ref="B422:B423"/>
    <mergeCell ref="A406:B406"/>
    <mergeCell ref="C406:C409"/>
    <mergeCell ref="A407:A409"/>
    <mergeCell ref="B407:B409"/>
    <mergeCell ref="I407:I408"/>
    <mergeCell ref="A410:A411"/>
    <mergeCell ref="B410:B411"/>
    <mergeCell ref="A412:C412"/>
    <mergeCell ref="A413:A414"/>
    <mergeCell ref="B413:B414"/>
    <mergeCell ref="A401:B401"/>
    <mergeCell ref="C401:I401"/>
    <mergeCell ref="A402:B402"/>
    <mergeCell ref="C402:I402"/>
    <mergeCell ref="A403:B403"/>
    <mergeCell ref="C403:I403"/>
    <mergeCell ref="A404:B404"/>
    <mergeCell ref="C404:I404"/>
    <mergeCell ref="A405:B405"/>
    <mergeCell ref="D405:I405"/>
    <mergeCell ref="A379:A380"/>
    <mergeCell ref="B379:B380"/>
    <mergeCell ref="A381:C381"/>
    <mergeCell ref="A382:A383"/>
    <mergeCell ref="B382:B383"/>
    <mergeCell ref="A384:C384"/>
    <mergeCell ref="A385:C385"/>
    <mergeCell ref="A400:B400"/>
    <mergeCell ref="C400:I400"/>
    <mergeCell ref="A370:A371"/>
    <mergeCell ref="B370:B371"/>
    <mergeCell ref="A372:C372"/>
    <mergeCell ref="A373:A374"/>
    <mergeCell ref="B373:B374"/>
    <mergeCell ref="A375:C375"/>
    <mergeCell ref="A376:A377"/>
    <mergeCell ref="B376:B377"/>
    <mergeCell ref="A378:C378"/>
    <mergeCell ref="A364:B364"/>
    <mergeCell ref="C364:I364"/>
    <mergeCell ref="A365:B365"/>
    <mergeCell ref="D365:I365"/>
    <mergeCell ref="A366:B366"/>
    <mergeCell ref="C366:C369"/>
    <mergeCell ref="A367:A369"/>
    <mergeCell ref="B367:B369"/>
    <mergeCell ref="I367:I368"/>
    <mergeCell ref="A344:C344"/>
    <mergeCell ref="A345:C345"/>
    <mergeCell ref="A360:B360"/>
    <mergeCell ref="C360:I360"/>
    <mergeCell ref="A361:B361"/>
    <mergeCell ref="C361:I361"/>
    <mergeCell ref="A362:B362"/>
    <mergeCell ref="C362:I362"/>
    <mergeCell ref="A363:B363"/>
    <mergeCell ref="C363:I363"/>
    <mergeCell ref="A335:C335"/>
    <mergeCell ref="A336:A337"/>
    <mergeCell ref="B336:B337"/>
    <mergeCell ref="A338:C338"/>
    <mergeCell ref="A339:A340"/>
    <mergeCell ref="B339:B340"/>
    <mergeCell ref="A341:C341"/>
    <mergeCell ref="A342:A343"/>
    <mergeCell ref="B342:B343"/>
    <mergeCell ref="A326:B326"/>
    <mergeCell ref="C326:C329"/>
    <mergeCell ref="A327:A329"/>
    <mergeCell ref="B327:B329"/>
    <mergeCell ref="I327:I328"/>
    <mergeCell ref="A330:A331"/>
    <mergeCell ref="B330:B331"/>
    <mergeCell ref="A332:C332"/>
    <mergeCell ref="A333:A334"/>
    <mergeCell ref="B333:B334"/>
    <mergeCell ref="A321:B321"/>
    <mergeCell ref="C321:I321"/>
    <mergeCell ref="A322:B322"/>
    <mergeCell ref="C322:I322"/>
    <mergeCell ref="A323:B323"/>
    <mergeCell ref="C323:I323"/>
    <mergeCell ref="A324:B324"/>
    <mergeCell ref="C324:I324"/>
    <mergeCell ref="A325:B325"/>
    <mergeCell ref="D325:I325"/>
    <mergeCell ref="A299:A300"/>
    <mergeCell ref="B299:B300"/>
    <mergeCell ref="A301:C301"/>
    <mergeCell ref="A302:A303"/>
    <mergeCell ref="B302:B303"/>
    <mergeCell ref="A304:C304"/>
    <mergeCell ref="A305:C305"/>
    <mergeCell ref="A320:B320"/>
    <mergeCell ref="C320:I320"/>
    <mergeCell ref="A290:A291"/>
    <mergeCell ref="B290:B291"/>
    <mergeCell ref="A292:C292"/>
    <mergeCell ref="A293:A294"/>
    <mergeCell ref="B293:B294"/>
    <mergeCell ref="A295:C295"/>
    <mergeCell ref="A296:A297"/>
    <mergeCell ref="B296:B297"/>
    <mergeCell ref="A298:C298"/>
    <mergeCell ref="A283:B283"/>
    <mergeCell ref="C283:I283"/>
    <mergeCell ref="A284:B284"/>
    <mergeCell ref="C284:I284"/>
    <mergeCell ref="A285:B285"/>
    <mergeCell ref="D285:I285"/>
    <mergeCell ref="A286:B286"/>
    <mergeCell ref="C286:C289"/>
    <mergeCell ref="A287:A289"/>
    <mergeCell ref="B287:B289"/>
    <mergeCell ref="I287:I288"/>
    <mergeCell ref="A264:C264"/>
    <mergeCell ref="A265:C265"/>
    <mergeCell ref="A274:C274"/>
    <mergeCell ref="A275:C275"/>
    <mergeCell ref="A280:B280"/>
    <mergeCell ref="C280:I280"/>
    <mergeCell ref="A281:B281"/>
    <mergeCell ref="C281:I281"/>
    <mergeCell ref="A282:B282"/>
    <mergeCell ref="C282:I282"/>
    <mergeCell ref="A255:C255"/>
    <mergeCell ref="A256:A257"/>
    <mergeCell ref="B256:B257"/>
    <mergeCell ref="A258:C258"/>
    <mergeCell ref="A259:A260"/>
    <mergeCell ref="B259:B260"/>
    <mergeCell ref="A261:C261"/>
    <mergeCell ref="A262:A263"/>
    <mergeCell ref="B262:B263"/>
    <mergeCell ref="A246:B246"/>
    <mergeCell ref="C246:C249"/>
    <mergeCell ref="A247:A249"/>
    <mergeCell ref="B247:B249"/>
    <mergeCell ref="I247:I248"/>
    <mergeCell ref="A250:A251"/>
    <mergeCell ref="B250:B251"/>
    <mergeCell ref="A252:C252"/>
    <mergeCell ref="A253:A254"/>
    <mergeCell ref="B253:B254"/>
    <mergeCell ref="A241:B241"/>
    <mergeCell ref="C241:I241"/>
    <mergeCell ref="A242:B242"/>
    <mergeCell ref="C242:I242"/>
    <mergeCell ref="A243:B243"/>
    <mergeCell ref="C243:I243"/>
    <mergeCell ref="A244:B244"/>
    <mergeCell ref="C244:I244"/>
    <mergeCell ref="A245:B245"/>
    <mergeCell ref="D245:I245"/>
    <mergeCell ref="A219:A220"/>
    <mergeCell ref="B219:B220"/>
    <mergeCell ref="A221:C221"/>
    <mergeCell ref="A222:A223"/>
    <mergeCell ref="B222:B223"/>
    <mergeCell ref="A224:C224"/>
    <mergeCell ref="A225:C225"/>
    <mergeCell ref="A240:B240"/>
    <mergeCell ref="C240:I240"/>
    <mergeCell ref="A210:A211"/>
    <mergeCell ref="B210:B211"/>
    <mergeCell ref="A212:C212"/>
    <mergeCell ref="A213:A214"/>
    <mergeCell ref="B213:B214"/>
    <mergeCell ref="A215:C215"/>
    <mergeCell ref="A216:A217"/>
    <mergeCell ref="B216:B217"/>
    <mergeCell ref="A218:C218"/>
    <mergeCell ref="A204:B204"/>
    <mergeCell ref="C204:I204"/>
    <mergeCell ref="A205:B205"/>
    <mergeCell ref="D205:I205"/>
    <mergeCell ref="A206:B206"/>
    <mergeCell ref="C206:C209"/>
    <mergeCell ref="A207:A209"/>
    <mergeCell ref="B207:B209"/>
    <mergeCell ref="I207:I208"/>
    <mergeCell ref="A184:C184"/>
    <mergeCell ref="A185:C185"/>
    <mergeCell ref="A200:B200"/>
    <mergeCell ref="C200:I200"/>
    <mergeCell ref="A201:B201"/>
    <mergeCell ref="C201:I201"/>
    <mergeCell ref="A202:B202"/>
    <mergeCell ref="C202:I202"/>
    <mergeCell ref="A203:B203"/>
    <mergeCell ref="C203:I203"/>
    <mergeCell ref="A175:C175"/>
    <mergeCell ref="A176:A177"/>
    <mergeCell ref="B176:B177"/>
    <mergeCell ref="A178:C178"/>
    <mergeCell ref="A179:A180"/>
    <mergeCell ref="B179:B180"/>
    <mergeCell ref="A181:C181"/>
    <mergeCell ref="A182:A183"/>
    <mergeCell ref="B182:B183"/>
    <mergeCell ref="A166:B166"/>
    <mergeCell ref="C166:C169"/>
    <mergeCell ref="A167:A169"/>
    <mergeCell ref="B167:B169"/>
    <mergeCell ref="I167:I168"/>
    <mergeCell ref="A170:A171"/>
    <mergeCell ref="B170:B171"/>
    <mergeCell ref="A172:C172"/>
    <mergeCell ref="A173:A174"/>
    <mergeCell ref="B173:B174"/>
    <mergeCell ref="A161:B161"/>
    <mergeCell ref="C161:I161"/>
    <mergeCell ref="A162:B162"/>
    <mergeCell ref="C162:I162"/>
    <mergeCell ref="A163:B163"/>
    <mergeCell ref="C163:I163"/>
    <mergeCell ref="A164:B164"/>
    <mergeCell ref="C164:I164"/>
    <mergeCell ref="A165:B165"/>
    <mergeCell ref="D165:I165"/>
    <mergeCell ref="A139:A140"/>
    <mergeCell ref="B139:B140"/>
    <mergeCell ref="A141:C141"/>
    <mergeCell ref="A142:A143"/>
    <mergeCell ref="B142:B143"/>
    <mergeCell ref="A144:C144"/>
    <mergeCell ref="A145:C145"/>
    <mergeCell ref="A160:B160"/>
    <mergeCell ref="C160:I160"/>
    <mergeCell ref="A130:A131"/>
    <mergeCell ref="B130:B131"/>
    <mergeCell ref="A132:C132"/>
    <mergeCell ref="A133:A134"/>
    <mergeCell ref="B133:B134"/>
    <mergeCell ref="A135:C135"/>
    <mergeCell ref="A136:A137"/>
    <mergeCell ref="B136:B137"/>
    <mergeCell ref="A138:C138"/>
    <mergeCell ref="A124:B124"/>
    <mergeCell ref="C124:I124"/>
    <mergeCell ref="A125:B125"/>
    <mergeCell ref="D125:I125"/>
    <mergeCell ref="A126:B126"/>
    <mergeCell ref="C126:C129"/>
    <mergeCell ref="A127:A129"/>
    <mergeCell ref="B127:B129"/>
    <mergeCell ref="I127:I128"/>
    <mergeCell ref="A104:C104"/>
    <mergeCell ref="A105:C105"/>
    <mergeCell ref="A120:B120"/>
    <mergeCell ref="C120:I120"/>
    <mergeCell ref="A121:B121"/>
    <mergeCell ref="C121:I121"/>
    <mergeCell ref="A122:B122"/>
    <mergeCell ref="C122:I122"/>
    <mergeCell ref="A123:B123"/>
    <mergeCell ref="C123:I123"/>
    <mergeCell ref="A95:C95"/>
    <mergeCell ref="A96:A97"/>
    <mergeCell ref="B96:B97"/>
    <mergeCell ref="A98:C98"/>
    <mergeCell ref="A99:A100"/>
    <mergeCell ref="B99:B100"/>
    <mergeCell ref="A101:C101"/>
    <mergeCell ref="A102:A103"/>
    <mergeCell ref="B102:B103"/>
    <mergeCell ref="A86:B86"/>
    <mergeCell ref="C86:C89"/>
    <mergeCell ref="A87:A89"/>
    <mergeCell ref="B87:B89"/>
    <mergeCell ref="I87:I88"/>
    <mergeCell ref="A90:A91"/>
    <mergeCell ref="B90:B91"/>
    <mergeCell ref="A92:C92"/>
    <mergeCell ref="A93:A94"/>
    <mergeCell ref="B93:B94"/>
    <mergeCell ref="A81:B81"/>
    <mergeCell ref="C81:I81"/>
    <mergeCell ref="A82:B82"/>
    <mergeCell ref="C82:I82"/>
    <mergeCell ref="A83:B83"/>
    <mergeCell ref="C83:I83"/>
    <mergeCell ref="A84:B84"/>
    <mergeCell ref="C84:I84"/>
    <mergeCell ref="A85:B85"/>
    <mergeCell ref="D85:I85"/>
    <mergeCell ref="A59:A60"/>
    <mergeCell ref="B59:B60"/>
    <mergeCell ref="A61:C61"/>
    <mergeCell ref="A62:A63"/>
    <mergeCell ref="B62:B63"/>
    <mergeCell ref="A64:C64"/>
    <mergeCell ref="A65:C65"/>
    <mergeCell ref="A80:B80"/>
    <mergeCell ref="C80:I80"/>
    <mergeCell ref="A50:A51"/>
    <mergeCell ref="B50:B51"/>
    <mergeCell ref="A52:C52"/>
    <mergeCell ref="A53:A54"/>
    <mergeCell ref="B53:B54"/>
    <mergeCell ref="A55:C55"/>
    <mergeCell ref="A56:A57"/>
    <mergeCell ref="B56:B57"/>
    <mergeCell ref="A58:C58"/>
    <mergeCell ref="A42:B42"/>
    <mergeCell ref="C42:I42"/>
    <mergeCell ref="A43:B43"/>
    <mergeCell ref="C43:I43"/>
    <mergeCell ref="A44:B44"/>
    <mergeCell ref="C44:I44"/>
    <mergeCell ref="A45:B45"/>
    <mergeCell ref="D45:I45"/>
    <mergeCell ref="A46:B46"/>
    <mergeCell ref="C46:C49"/>
    <mergeCell ref="A47:A49"/>
    <mergeCell ref="B47:B49"/>
    <mergeCell ref="I47:I48"/>
    <mergeCell ref="A22:C22"/>
    <mergeCell ref="A23:A24"/>
    <mergeCell ref="B23:B24"/>
    <mergeCell ref="A25:C25"/>
    <mergeCell ref="A26:C26"/>
    <mergeCell ref="A40:B40"/>
    <mergeCell ref="C40:I40"/>
    <mergeCell ref="A41:B41"/>
    <mergeCell ref="C41:I41"/>
    <mergeCell ref="A13:C13"/>
    <mergeCell ref="A14:A15"/>
    <mergeCell ref="B14:B15"/>
    <mergeCell ref="A16:C16"/>
    <mergeCell ref="A17:A18"/>
    <mergeCell ref="B17:B18"/>
    <mergeCell ref="A19:C19"/>
    <mergeCell ref="A20:A21"/>
    <mergeCell ref="B20:B21"/>
    <mergeCell ref="A6:B6"/>
    <mergeCell ref="D6:I6"/>
    <mergeCell ref="A7:B7"/>
    <mergeCell ref="C7:C10"/>
    <mergeCell ref="A8:A10"/>
    <mergeCell ref="B8:B10"/>
    <mergeCell ref="I8:I9"/>
    <mergeCell ref="A11:A12"/>
    <mergeCell ref="B11:B12"/>
    <mergeCell ref="A1:B1"/>
    <mergeCell ref="C1:I1"/>
    <mergeCell ref="A2:B2"/>
    <mergeCell ref="C2:I2"/>
    <mergeCell ref="A3:B3"/>
    <mergeCell ref="C3:I3"/>
    <mergeCell ref="A4:B4"/>
    <mergeCell ref="C4:I4"/>
    <mergeCell ref="A5:B5"/>
    <mergeCell ref="C5:I5"/>
  </mergeCells>
  <conditionalFormatting sqref="C11:C12">
    <cfRule type="cellIs" dxfId="549" priority="2" operator="lessThan">
      <formula>0</formula>
    </cfRule>
  </conditionalFormatting>
  <conditionalFormatting sqref="C14:C15">
    <cfRule type="cellIs" dxfId="548" priority="3" operator="lessThan">
      <formula>0</formula>
    </cfRule>
  </conditionalFormatting>
  <conditionalFormatting sqref="C17:C18">
    <cfRule type="cellIs" dxfId="547" priority="4" operator="lessThan">
      <formula>0</formula>
    </cfRule>
  </conditionalFormatting>
  <conditionalFormatting sqref="C20:C21">
    <cfRule type="cellIs" dxfId="546" priority="5" operator="lessThan">
      <formula>0</formula>
    </cfRule>
  </conditionalFormatting>
  <conditionalFormatting sqref="C23:C24">
    <cfRule type="cellIs" dxfId="545" priority="6" operator="lessThan">
      <formula>0</formula>
    </cfRule>
  </conditionalFormatting>
  <conditionalFormatting sqref="C50:C51">
    <cfRule type="cellIs" dxfId="544" priority="7" operator="lessThan">
      <formula>0</formula>
    </cfRule>
  </conditionalFormatting>
  <conditionalFormatting sqref="C53:C54">
    <cfRule type="cellIs" dxfId="543" priority="8" operator="lessThan">
      <formula>0</formula>
    </cfRule>
  </conditionalFormatting>
  <conditionalFormatting sqref="C56:C57">
    <cfRule type="cellIs" dxfId="542" priority="9" operator="lessThan">
      <formula>0</formula>
    </cfRule>
  </conditionalFormatting>
  <conditionalFormatting sqref="C59:C60">
    <cfRule type="cellIs" dxfId="541" priority="10" operator="lessThan">
      <formula>0</formula>
    </cfRule>
  </conditionalFormatting>
  <conditionalFormatting sqref="C62:C63">
    <cfRule type="cellIs" dxfId="540" priority="11" operator="lessThan">
      <formula>0</formula>
    </cfRule>
  </conditionalFormatting>
  <conditionalFormatting sqref="C90:C91">
    <cfRule type="cellIs" dxfId="539" priority="12" operator="lessThan">
      <formula>0</formula>
    </cfRule>
  </conditionalFormatting>
  <conditionalFormatting sqref="C93:C94">
    <cfRule type="cellIs" dxfId="538" priority="13" operator="lessThan">
      <formula>0</formula>
    </cfRule>
  </conditionalFormatting>
  <conditionalFormatting sqref="C96:C97">
    <cfRule type="cellIs" dxfId="537" priority="14" operator="lessThan">
      <formula>0</formula>
    </cfRule>
  </conditionalFormatting>
  <conditionalFormatting sqref="C99:C100">
    <cfRule type="cellIs" dxfId="536" priority="15" operator="lessThan">
      <formula>0</formula>
    </cfRule>
  </conditionalFormatting>
  <conditionalFormatting sqref="C102:C103">
    <cfRule type="cellIs" dxfId="535" priority="16" operator="lessThan">
      <formula>0</formula>
    </cfRule>
  </conditionalFormatting>
  <conditionalFormatting sqref="C130:C131">
    <cfRule type="cellIs" dxfId="534" priority="17" operator="lessThan">
      <formula>0</formula>
    </cfRule>
  </conditionalFormatting>
  <conditionalFormatting sqref="C133:C134">
    <cfRule type="cellIs" dxfId="533" priority="18" operator="lessThan">
      <formula>0</formula>
    </cfRule>
  </conditionalFormatting>
  <conditionalFormatting sqref="C136:C137">
    <cfRule type="cellIs" dxfId="532" priority="19" operator="lessThan">
      <formula>0</formula>
    </cfRule>
  </conditionalFormatting>
  <conditionalFormatting sqref="C139:C140">
    <cfRule type="cellIs" dxfId="531" priority="20" operator="lessThan">
      <formula>0</formula>
    </cfRule>
  </conditionalFormatting>
  <conditionalFormatting sqref="C142:C143">
    <cfRule type="cellIs" dxfId="530" priority="21" operator="lessThan">
      <formula>0</formula>
    </cfRule>
  </conditionalFormatting>
  <conditionalFormatting sqref="C170:C171">
    <cfRule type="cellIs" dxfId="529" priority="22" operator="lessThan">
      <formula>0</formula>
    </cfRule>
  </conditionalFormatting>
  <conditionalFormatting sqref="C173:C174">
    <cfRule type="cellIs" dxfId="528" priority="23" operator="lessThan">
      <formula>0</formula>
    </cfRule>
  </conditionalFormatting>
  <conditionalFormatting sqref="C176:C177">
    <cfRule type="cellIs" dxfId="527" priority="24" operator="lessThan">
      <formula>0</formula>
    </cfRule>
  </conditionalFormatting>
  <conditionalFormatting sqref="C179:C180">
    <cfRule type="cellIs" dxfId="526" priority="25" operator="lessThan">
      <formula>0</formula>
    </cfRule>
  </conditionalFormatting>
  <conditionalFormatting sqref="C182:C183">
    <cfRule type="cellIs" dxfId="525" priority="26" operator="lessThan">
      <formula>0</formula>
    </cfRule>
  </conditionalFormatting>
  <conditionalFormatting sqref="C210:C211">
    <cfRule type="cellIs" dxfId="524" priority="27" operator="lessThan">
      <formula>0</formula>
    </cfRule>
  </conditionalFormatting>
  <conditionalFormatting sqref="C213:C214">
    <cfRule type="cellIs" dxfId="523" priority="28" operator="lessThan">
      <formula>0</formula>
    </cfRule>
  </conditionalFormatting>
  <conditionalFormatting sqref="C216:C217">
    <cfRule type="cellIs" dxfId="522" priority="29" operator="lessThan">
      <formula>0</formula>
    </cfRule>
  </conditionalFormatting>
  <conditionalFormatting sqref="C219:C220">
    <cfRule type="cellIs" dxfId="521" priority="30" operator="lessThan">
      <formula>0</formula>
    </cfRule>
  </conditionalFormatting>
  <conditionalFormatting sqref="C222:C223">
    <cfRule type="cellIs" dxfId="520" priority="31" operator="lessThan">
      <formula>0</formula>
    </cfRule>
  </conditionalFormatting>
  <conditionalFormatting sqref="C250:C251">
    <cfRule type="cellIs" dxfId="519" priority="32" operator="lessThan">
      <formula>0</formula>
    </cfRule>
  </conditionalFormatting>
  <conditionalFormatting sqref="C253:C254">
    <cfRule type="cellIs" dxfId="518" priority="33" operator="lessThan">
      <formula>0</formula>
    </cfRule>
  </conditionalFormatting>
  <conditionalFormatting sqref="C256:C257">
    <cfRule type="cellIs" dxfId="517" priority="34" operator="lessThan">
      <formula>0</formula>
    </cfRule>
  </conditionalFormatting>
  <conditionalFormatting sqref="C259:C260">
    <cfRule type="cellIs" dxfId="516" priority="35" operator="lessThan">
      <formula>0</formula>
    </cfRule>
  </conditionalFormatting>
  <conditionalFormatting sqref="C262:C263">
    <cfRule type="cellIs" dxfId="515" priority="36" operator="lessThan">
      <formula>0</formula>
    </cfRule>
  </conditionalFormatting>
  <conditionalFormatting sqref="C290:C291">
    <cfRule type="cellIs" dxfId="514" priority="37" operator="lessThan">
      <formula>0</formula>
    </cfRule>
  </conditionalFormatting>
  <conditionalFormatting sqref="C293:C294">
    <cfRule type="cellIs" dxfId="513" priority="38" operator="lessThan">
      <formula>0</formula>
    </cfRule>
  </conditionalFormatting>
  <conditionalFormatting sqref="C296:C297">
    <cfRule type="cellIs" dxfId="512" priority="39" operator="lessThan">
      <formula>0</formula>
    </cfRule>
  </conditionalFormatting>
  <conditionalFormatting sqref="C299:C300">
    <cfRule type="cellIs" dxfId="511" priority="40" operator="lessThan">
      <formula>0</formula>
    </cfRule>
  </conditionalFormatting>
  <conditionalFormatting sqref="C302:C303">
    <cfRule type="cellIs" dxfId="510" priority="41" operator="lessThan">
      <formula>0</formula>
    </cfRule>
  </conditionalFormatting>
  <conditionalFormatting sqref="C330:C331">
    <cfRule type="cellIs" dxfId="509" priority="42" operator="lessThan">
      <formula>0</formula>
    </cfRule>
  </conditionalFormatting>
  <conditionalFormatting sqref="C333:C334">
    <cfRule type="cellIs" dxfId="508" priority="43" operator="lessThan">
      <formula>0</formula>
    </cfRule>
  </conditionalFormatting>
  <conditionalFormatting sqref="C336:C337">
    <cfRule type="cellIs" dxfId="507" priority="44" operator="lessThan">
      <formula>0</formula>
    </cfRule>
  </conditionalFormatting>
  <conditionalFormatting sqref="C339:C340">
    <cfRule type="cellIs" dxfId="506" priority="45" operator="lessThan">
      <formula>0</formula>
    </cfRule>
  </conditionalFormatting>
  <conditionalFormatting sqref="C342:C343">
    <cfRule type="cellIs" dxfId="505" priority="46" operator="lessThan">
      <formula>0</formula>
    </cfRule>
  </conditionalFormatting>
  <conditionalFormatting sqref="C370:C371">
    <cfRule type="cellIs" dxfId="504" priority="47" operator="lessThan">
      <formula>0</formula>
    </cfRule>
  </conditionalFormatting>
  <conditionalFormatting sqref="C373:C374">
    <cfRule type="cellIs" dxfId="503" priority="48" operator="lessThan">
      <formula>0</formula>
    </cfRule>
  </conditionalFormatting>
  <conditionalFormatting sqref="C376:C377">
    <cfRule type="cellIs" dxfId="502" priority="49" operator="lessThan">
      <formula>0</formula>
    </cfRule>
  </conditionalFormatting>
  <conditionalFormatting sqref="C379:C380">
    <cfRule type="cellIs" dxfId="501" priority="50" operator="lessThan">
      <formula>0</formula>
    </cfRule>
  </conditionalFormatting>
  <conditionalFormatting sqref="C382:C383">
    <cfRule type="cellIs" dxfId="500" priority="51" operator="lessThan">
      <formula>0</formula>
    </cfRule>
  </conditionalFormatting>
  <conditionalFormatting sqref="C410:C411">
    <cfRule type="cellIs" dxfId="499" priority="52" operator="lessThan">
      <formula>0</formula>
    </cfRule>
  </conditionalFormatting>
  <conditionalFormatting sqref="C413:C414">
    <cfRule type="cellIs" dxfId="498" priority="53" operator="lessThan">
      <formula>0</formula>
    </cfRule>
  </conditionalFormatting>
  <conditionalFormatting sqref="C416:C417">
    <cfRule type="cellIs" dxfId="497" priority="54" operator="lessThan">
      <formula>0</formula>
    </cfRule>
  </conditionalFormatting>
  <conditionalFormatting sqref="C419:C420">
    <cfRule type="cellIs" dxfId="496" priority="55" operator="lessThan">
      <formula>0</formula>
    </cfRule>
  </conditionalFormatting>
  <conditionalFormatting sqref="C422:C423">
    <cfRule type="cellIs" dxfId="495" priority="56" operator="lessThan">
      <formula>0</formula>
    </cfRule>
  </conditionalFormatting>
  <conditionalFormatting sqref="C450:C451">
    <cfRule type="cellIs" dxfId="494" priority="57" operator="lessThan">
      <formula>0</formula>
    </cfRule>
  </conditionalFormatting>
  <conditionalFormatting sqref="C453:C454">
    <cfRule type="cellIs" dxfId="493" priority="58" operator="lessThan">
      <formula>0</formula>
    </cfRule>
  </conditionalFormatting>
  <conditionalFormatting sqref="C456:C457">
    <cfRule type="cellIs" dxfId="492" priority="59" operator="lessThan">
      <formula>0</formula>
    </cfRule>
  </conditionalFormatting>
  <conditionalFormatting sqref="C459:C460">
    <cfRule type="cellIs" dxfId="491" priority="60" operator="lessThan">
      <formula>0</formula>
    </cfRule>
  </conditionalFormatting>
  <conditionalFormatting sqref="C462:C463">
    <cfRule type="cellIs" dxfId="490" priority="61" operator="lessThan">
      <formula>0</formula>
    </cfRule>
  </conditionalFormatting>
  <conditionalFormatting sqref="C490:C491">
    <cfRule type="cellIs" dxfId="489" priority="62" operator="lessThan">
      <formula>0</formula>
    </cfRule>
  </conditionalFormatting>
  <conditionalFormatting sqref="C493:C494">
    <cfRule type="cellIs" dxfId="488" priority="63" operator="lessThan">
      <formula>0</formula>
    </cfRule>
  </conditionalFormatting>
  <conditionalFormatting sqref="C496:C497">
    <cfRule type="cellIs" dxfId="487" priority="64" operator="lessThan">
      <formula>0</formula>
    </cfRule>
  </conditionalFormatting>
  <conditionalFormatting sqref="C499:C500">
    <cfRule type="cellIs" dxfId="486" priority="65" operator="lessThan">
      <formula>0</formula>
    </cfRule>
  </conditionalFormatting>
  <conditionalFormatting sqref="C502:C503">
    <cfRule type="cellIs" dxfId="485" priority="66" operator="lessThan">
      <formula>0</formula>
    </cfRule>
  </conditionalFormatting>
  <conditionalFormatting sqref="C530:C531">
    <cfRule type="cellIs" dxfId="484" priority="67" operator="lessThan">
      <formula>0</formula>
    </cfRule>
  </conditionalFormatting>
  <conditionalFormatting sqref="C533:C534">
    <cfRule type="cellIs" dxfId="483" priority="68" operator="lessThan">
      <formula>0</formula>
    </cfRule>
  </conditionalFormatting>
  <conditionalFormatting sqref="C536:C537">
    <cfRule type="cellIs" dxfId="482" priority="69" operator="lessThan">
      <formula>0</formula>
    </cfRule>
  </conditionalFormatting>
  <conditionalFormatting sqref="C539:C540">
    <cfRule type="cellIs" dxfId="481" priority="70" operator="lessThan">
      <formula>0</formula>
    </cfRule>
  </conditionalFormatting>
  <conditionalFormatting sqref="C542:C543">
    <cfRule type="cellIs" dxfId="480" priority="71" operator="lessThan">
      <formula>0</formula>
    </cfRule>
  </conditionalFormatting>
  <conditionalFormatting sqref="C570:C571">
    <cfRule type="cellIs" dxfId="479" priority="72" operator="lessThan">
      <formula>0</formula>
    </cfRule>
  </conditionalFormatting>
  <conditionalFormatting sqref="C573:C574">
    <cfRule type="cellIs" dxfId="478" priority="73" operator="lessThan">
      <formula>0</formula>
    </cfRule>
  </conditionalFormatting>
  <conditionalFormatting sqref="C576:C577">
    <cfRule type="cellIs" dxfId="477" priority="74" operator="lessThan">
      <formula>0</formula>
    </cfRule>
  </conditionalFormatting>
  <conditionalFormatting sqref="C579:C580">
    <cfRule type="cellIs" dxfId="476" priority="75" operator="lessThan">
      <formula>0</formula>
    </cfRule>
  </conditionalFormatting>
  <conditionalFormatting sqref="C582:C583">
    <cfRule type="cellIs" dxfId="475" priority="76" operator="lessThan">
      <formula>0</formula>
    </cfRule>
  </conditionalFormatting>
  <conditionalFormatting sqref="C610:C611">
    <cfRule type="cellIs" dxfId="474" priority="77" operator="lessThan">
      <formula>0</formula>
    </cfRule>
  </conditionalFormatting>
  <conditionalFormatting sqref="C613:C614">
    <cfRule type="cellIs" dxfId="473" priority="78" operator="lessThan">
      <formula>0</formula>
    </cfRule>
  </conditionalFormatting>
  <conditionalFormatting sqref="C616:C617">
    <cfRule type="cellIs" dxfId="472" priority="79" operator="lessThan">
      <formula>0</formula>
    </cfRule>
  </conditionalFormatting>
  <conditionalFormatting sqref="C619:C620">
    <cfRule type="cellIs" dxfId="471" priority="80" operator="lessThan">
      <formula>0</formula>
    </cfRule>
  </conditionalFormatting>
  <conditionalFormatting sqref="C622:C623">
    <cfRule type="cellIs" dxfId="470" priority="81" operator="lessThan">
      <formula>0</formula>
    </cfRule>
  </conditionalFormatting>
  <conditionalFormatting sqref="C650:C651">
    <cfRule type="cellIs" dxfId="469" priority="82" operator="lessThan">
      <formula>0</formula>
    </cfRule>
  </conditionalFormatting>
  <conditionalFormatting sqref="C653:C654">
    <cfRule type="cellIs" dxfId="468" priority="83" operator="lessThan">
      <formula>0</formula>
    </cfRule>
  </conditionalFormatting>
  <conditionalFormatting sqref="C656:C657">
    <cfRule type="cellIs" dxfId="467" priority="84" operator="lessThan">
      <formula>0</formula>
    </cfRule>
  </conditionalFormatting>
  <conditionalFormatting sqref="C659:C660">
    <cfRule type="cellIs" dxfId="466" priority="85" operator="lessThan">
      <formula>0</formula>
    </cfRule>
  </conditionalFormatting>
  <conditionalFormatting sqref="C662:C663">
    <cfRule type="cellIs" dxfId="465" priority="86" operator="lessThan">
      <formula>0</formula>
    </cfRule>
  </conditionalFormatting>
  <conditionalFormatting sqref="C690:C691">
    <cfRule type="cellIs" dxfId="464" priority="87" operator="lessThan">
      <formula>0</formula>
    </cfRule>
  </conditionalFormatting>
  <conditionalFormatting sqref="C693:C694">
    <cfRule type="cellIs" dxfId="463" priority="88" operator="lessThan">
      <formula>0</formula>
    </cfRule>
  </conditionalFormatting>
  <conditionalFormatting sqref="C696:C697">
    <cfRule type="cellIs" dxfId="462" priority="89" operator="lessThan">
      <formula>0</formula>
    </cfRule>
  </conditionalFormatting>
  <conditionalFormatting sqref="C699:C700">
    <cfRule type="cellIs" dxfId="461" priority="90" operator="lessThan">
      <formula>0</formula>
    </cfRule>
  </conditionalFormatting>
  <conditionalFormatting sqref="C702:C703">
    <cfRule type="cellIs" dxfId="460" priority="91" operator="lessThan">
      <formula>0</formula>
    </cfRule>
  </conditionalFormatting>
  <conditionalFormatting sqref="C730:C731">
    <cfRule type="cellIs" dxfId="459" priority="92" operator="lessThan">
      <formula>0</formula>
    </cfRule>
  </conditionalFormatting>
  <conditionalFormatting sqref="C733:C734">
    <cfRule type="cellIs" dxfId="458" priority="93" operator="lessThan">
      <formula>0</formula>
    </cfRule>
  </conditionalFormatting>
  <conditionalFormatting sqref="C736:C737">
    <cfRule type="cellIs" dxfId="457" priority="94" operator="lessThan">
      <formula>0</formula>
    </cfRule>
  </conditionalFormatting>
  <conditionalFormatting sqref="C739:C740">
    <cfRule type="cellIs" dxfId="456" priority="95" operator="lessThan">
      <formula>0</formula>
    </cfRule>
  </conditionalFormatting>
  <conditionalFormatting sqref="C742:C743">
    <cfRule type="cellIs" dxfId="455" priority="96" operator="lessThan">
      <formula>0</formula>
    </cfRule>
  </conditionalFormatting>
  <pageMargins left="0.75" right="0.75" top="1" bottom="1" header="0.511811023622047" footer="0.511811023622047"/>
  <pageSetup orientation="portrait" horizontalDpi="300" verticalDpi="300"/>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rgb="FFD7E4BD"/>
  </sheetPr>
  <dimension ref="A1:AMJ842"/>
  <sheetViews>
    <sheetView topLeftCell="A825" zoomScaleNormal="100" workbookViewId="0">
      <selection activeCell="N838" sqref="N838"/>
    </sheetView>
  </sheetViews>
  <sheetFormatPr baseColWidth="10" defaultColWidth="9.08984375" defaultRowHeight="12.5" x14ac:dyDescent="0.25"/>
  <cols>
    <col min="1" max="13" width="16.6328125" style="362" customWidth="1"/>
    <col min="14" max="14" width="14.54296875" style="362" customWidth="1"/>
    <col min="15" max="1024" width="9.08984375" style="362"/>
  </cols>
  <sheetData>
    <row r="1" spans="1:17" x14ac:dyDescent="0.25">
      <c r="A1" s="802" t="s">
        <v>23</v>
      </c>
      <c r="B1" s="802"/>
      <c r="C1" s="815">
        <f>Presentación!$C$3</f>
        <v>1990</v>
      </c>
      <c r="D1" s="815"/>
      <c r="E1" s="815"/>
      <c r="F1" s="815"/>
      <c r="G1" s="815"/>
      <c r="H1" s="815"/>
      <c r="I1" s="815"/>
      <c r="J1" s="815"/>
      <c r="K1" s="815"/>
      <c r="L1" s="815"/>
      <c r="M1" s="815"/>
      <c r="N1" s="815"/>
    </row>
    <row r="2" spans="1:17" ht="11.25" customHeight="1" x14ac:dyDescent="0.25">
      <c r="A2" s="816" t="s">
        <v>260</v>
      </c>
      <c r="B2" s="816"/>
      <c r="C2" s="817" t="s">
        <v>25</v>
      </c>
      <c r="D2" s="817"/>
      <c r="E2" s="817"/>
      <c r="F2" s="817"/>
      <c r="G2" s="817"/>
      <c r="H2" s="817"/>
      <c r="I2" s="817"/>
      <c r="J2" s="817"/>
      <c r="K2" s="817"/>
      <c r="L2" s="817"/>
      <c r="M2" s="817"/>
      <c r="N2" s="817"/>
      <c r="P2" s="292">
        <v>100</v>
      </c>
      <c r="Q2" s="292">
        <v>1</v>
      </c>
    </row>
    <row r="3" spans="1:17" ht="12" customHeight="1" x14ac:dyDescent="0.25">
      <c r="A3" s="805" t="s">
        <v>5</v>
      </c>
      <c r="B3" s="805"/>
      <c r="C3" s="806" t="s">
        <v>26</v>
      </c>
      <c r="D3" s="806"/>
      <c r="E3" s="806"/>
      <c r="F3" s="806"/>
      <c r="G3" s="806"/>
      <c r="H3" s="806"/>
      <c r="I3" s="806"/>
      <c r="J3" s="806"/>
      <c r="K3" s="806"/>
      <c r="L3" s="806"/>
      <c r="M3" s="806"/>
      <c r="N3" s="806"/>
      <c r="P3" s="292"/>
      <c r="Q3" s="292">
        <v>2</v>
      </c>
    </row>
    <row r="4" spans="1:17" ht="12" customHeight="1" x14ac:dyDescent="0.25">
      <c r="A4" s="805" t="s">
        <v>27</v>
      </c>
      <c r="B4" s="805"/>
      <c r="C4" s="806" t="s">
        <v>261</v>
      </c>
      <c r="D4" s="806"/>
      <c r="E4" s="806"/>
      <c r="F4" s="806"/>
      <c r="G4" s="806"/>
      <c r="H4" s="806"/>
      <c r="I4" s="806"/>
      <c r="J4" s="806"/>
      <c r="K4" s="806"/>
      <c r="L4" s="806"/>
      <c r="M4" s="806"/>
      <c r="N4" s="806"/>
      <c r="P4" s="292"/>
      <c r="Q4" s="292">
        <v>3</v>
      </c>
    </row>
    <row r="5" spans="1:17" ht="11.25" customHeight="1" x14ac:dyDescent="0.25">
      <c r="A5" s="805" t="s">
        <v>29</v>
      </c>
      <c r="B5" s="805"/>
      <c r="C5" s="806" t="s">
        <v>191</v>
      </c>
      <c r="D5" s="806"/>
      <c r="E5" s="806"/>
      <c r="F5" s="806"/>
      <c r="G5" s="806"/>
      <c r="H5" s="806"/>
      <c r="I5" s="806"/>
      <c r="J5" s="806"/>
      <c r="K5" s="806"/>
      <c r="L5" s="806"/>
      <c r="M5" s="806"/>
      <c r="N5" s="806"/>
      <c r="P5" s="292"/>
      <c r="Q5" s="292">
        <v>4</v>
      </c>
    </row>
    <row r="6" spans="1:17" ht="11.25" customHeight="1" x14ac:dyDescent="0.25">
      <c r="A6" s="805" t="s">
        <v>31</v>
      </c>
      <c r="B6" s="805"/>
      <c r="C6" s="806" t="s">
        <v>262</v>
      </c>
      <c r="D6" s="806"/>
      <c r="E6" s="806"/>
      <c r="F6" s="806"/>
      <c r="G6" s="806"/>
      <c r="H6" s="806"/>
      <c r="I6" s="806"/>
      <c r="J6" s="806"/>
      <c r="K6" s="806"/>
      <c r="L6" s="806"/>
      <c r="M6" s="806"/>
      <c r="N6" s="806"/>
      <c r="P6" s="292"/>
      <c r="Q6" s="292">
        <v>5</v>
      </c>
    </row>
    <row r="7" spans="1:17" ht="12" customHeight="1" x14ac:dyDescent="0.25">
      <c r="A7" s="807" t="s">
        <v>33</v>
      </c>
      <c r="B7" s="807"/>
      <c r="C7" s="278" t="s">
        <v>34</v>
      </c>
      <c r="D7" s="766" t="s">
        <v>263</v>
      </c>
      <c r="E7" s="766"/>
      <c r="F7" s="766"/>
      <c r="G7" s="766"/>
      <c r="H7" s="766"/>
      <c r="I7" s="766"/>
      <c r="J7" s="766"/>
      <c r="K7" s="766"/>
      <c r="L7" s="766"/>
      <c r="M7" s="766"/>
      <c r="N7" s="766"/>
      <c r="P7" s="292"/>
      <c r="Q7" s="292"/>
    </row>
    <row r="8" spans="1:17" ht="11.25" customHeight="1" x14ac:dyDescent="0.25">
      <c r="A8" s="761" t="s">
        <v>37</v>
      </c>
      <c r="B8" s="761"/>
      <c r="C8" s="761" t="s">
        <v>264</v>
      </c>
      <c r="D8" s="265" t="s">
        <v>265</v>
      </c>
      <c r="E8" s="265" t="s">
        <v>266</v>
      </c>
      <c r="F8" s="265" t="s">
        <v>267</v>
      </c>
      <c r="G8" s="265" t="s">
        <v>268</v>
      </c>
      <c r="H8" s="265" t="s">
        <v>269</v>
      </c>
      <c r="I8" s="265" t="s">
        <v>270</v>
      </c>
      <c r="J8" s="265" t="s">
        <v>271</v>
      </c>
      <c r="K8" s="265" t="s">
        <v>272</v>
      </c>
      <c r="L8" s="265" t="s">
        <v>273</v>
      </c>
      <c r="M8" s="265" t="s">
        <v>274</v>
      </c>
      <c r="N8" s="265" t="s">
        <v>274</v>
      </c>
      <c r="P8" s="292"/>
      <c r="Q8" s="292"/>
    </row>
    <row r="9" spans="1:17" ht="11.25" customHeight="1" x14ac:dyDescent="0.25">
      <c r="A9" s="761" t="s">
        <v>197</v>
      </c>
      <c r="B9" s="761" t="s">
        <v>47</v>
      </c>
      <c r="C9" s="761"/>
      <c r="D9" s="265" t="s">
        <v>48</v>
      </c>
      <c r="E9" s="418" t="s">
        <v>275</v>
      </c>
      <c r="F9" s="265" t="s">
        <v>244</v>
      </c>
      <c r="G9" s="265" t="s">
        <v>276</v>
      </c>
      <c r="H9" s="265" t="s">
        <v>276</v>
      </c>
      <c r="I9" s="265" t="s">
        <v>276</v>
      </c>
      <c r="J9" s="265" t="s">
        <v>276</v>
      </c>
      <c r="K9" s="265" t="s">
        <v>276</v>
      </c>
      <c r="L9" s="265" t="s">
        <v>276</v>
      </c>
      <c r="M9" s="418" t="s">
        <v>277</v>
      </c>
      <c r="N9" s="761" t="s">
        <v>245</v>
      </c>
      <c r="P9" s="292"/>
      <c r="Q9" s="292"/>
    </row>
    <row r="10" spans="1:17" ht="34.5" x14ac:dyDescent="0.25">
      <c r="A10" s="761"/>
      <c r="B10" s="761"/>
      <c r="C10" s="761"/>
      <c r="D10" s="265"/>
      <c r="E10" s="265" t="s">
        <v>278</v>
      </c>
      <c r="F10" s="265" t="s">
        <v>279</v>
      </c>
      <c r="G10" s="265" t="s">
        <v>280</v>
      </c>
      <c r="H10" s="265" t="s">
        <v>280</v>
      </c>
      <c r="I10" s="265" t="s">
        <v>280</v>
      </c>
      <c r="J10" s="265" t="s">
        <v>280</v>
      </c>
      <c r="K10" s="265" t="s">
        <v>280</v>
      </c>
      <c r="L10" s="265" t="s">
        <v>280</v>
      </c>
      <c r="M10" s="418" t="s">
        <v>281</v>
      </c>
      <c r="N10" s="761"/>
      <c r="P10" s="292"/>
      <c r="Q10" s="292"/>
    </row>
    <row r="11" spans="1:17" ht="11.25" customHeight="1" x14ac:dyDescent="0.25">
      <c r="A11" s="761"/>
      <c r="B11" s="761"/>
      <c r="C11" s="761"/>
      <c r="D11" s="380" t="s">
        <v>282</v>
      </c>
      <c r="E11" s="380" t="s">
        <v>283</v>
      </c>
      <c r="F11" s="380" t="s">
        <v>158</v>
      </c>
      <c r="G11" s="380" t="s">
        <v>284</v>
      </c>
      <c r="H11" s="380" t="s">
        <v>285</v>
      </c>
      <c r="I11" s="380" t="s">
        <v>286</v>
      </c>
      <c r="J11" s="380" t="s">
        <v>287</v>
      </c>
      <c r="K11" s="380" t="s">
        <v>288</v>
      </c>
      <c r="L11" s="380" t="s">
        <v>289</v>
      </c>
      <c r="M11" s="380" t="s">
        <v>290</v>
      </c>
      <c r="N11" s="380" t="s">
        <v>290</v>
      </c>
      <c r="P11" s="292"/>
      <c r="Q11" s="292"/>
    </row>
    <row r="12" spans="1:17" ht="11.25" customHeight="1" x14ac:dyDescent="0.25">
      <c r="A12" s="761" t="s">
        <v>310</v>
      </c>
      <c r="B12" s="761" t="s">
        <v>68</v>
      </c>
      <c r="C12" s="419" t="s">
        <v>214</v>
      </c>
      <c r="D12" s="420">
        <f>D147+D192+D237+D282+D327+D372+D417+D462+D507+D552+D597+D642+D687+D732+D777+D822</f>
        <v>0</v>
      </c>
      <c r="E12" s="421" t="e">
        <f>(E147*D147+E192*D192+E237*D237+E282*D282+E327*D327+E372*D372+E417*D417+E462*D462+E507*D507+E552*D552+E597*D597+E642*D642+E687*D687+E732*D732+E777*D777+E822*D822)/D12</f>
        <v>#DIV/0!</v>
      </c>
      <c r="F12" s="269">
        <v>20</v>
      </c>
      <c r="G12" s="421"/>
      <c r="H12" s="421"/>
      <c r="I12" s="421"/>
      <c r="J12" s="422"/>
      <c r="K12" s="421"/>
      <c r="L12" s="421"/>
      <c r="M12" s="420">
        <f>M147+M192+M237+M282+M327+M372+M417+M462+M507+M552+M597+M642+M687+M732+M777+M822</f>
        <v>0</v>
      </c>
      <c r="N12" s="420">
        <f>N147+N192+N237+N282+N327+N372+N417+N462+N507+N552+N597+N642+N687+N732+N777+N822</f>
        <v>0</v>
      </c>
    </row>
    <row r="13" spans="1:17" x14ac:dyDescent="0.25">
      <c r="A13" s="761"/>
      <c r="B13" s="761"/>
      <c r="C13" s="419" t="s">
        <v>215</v>
      </c>
      <c r="D13" s="420">
        <f>D148+D193+D238+D283+D328+D373+D418+D463+D508+D553+D598+D643+D688+D733+D778+D823</f>
        <v>0</v>
      </c>
      <c r="E13" s="421" t="e">
        <f>(E148*D148+E193*D193+E238*D238+E283*D283+E328*D328+E373*D373+E418*D418+E463*D463+E508*D508+E553*D553+E598*D598+E643*D643+E688*D688+E733*D733+E778*D778+E823*D823)/D13</f>
        <v>#DIV/0!</v>
      </c>
      <c r="F13" s="269" t="s">
        <v>291</v>
      </c>
      <c r="G13" s="421"/>
      <c r="H13" s="421"/>
      <c r="I13" s="421"/>
      <c r="J13" s="421"/>
      <c r="K13" s="421"/>
      <c r="L13" s="421"/>
      <c r="M13" s="420">
        <f>M148+M193+M238+M283+M328+M373+M418+M463+M508+M553+M598+M643+M688+M733+M778+M823</f>
        <v>0</v>
      </c>
      <c r="N13" s="420">
        <f>N148+N193+N238+N283+N328+N373+N418+N463+N508+N553+N598+N643+N688+N733+N778+N823</f>
        <v>0</v>
      </c>
    </row>
    <row r="14" spans="1:17" ht="15" customHeight="1" x14ac:dyDescent="0.25">
      <c r="A14" s="761"/>
      <c r="B14" s="761"/>
      <c r="C14" s="265"/>
      <c r="D14" s="423"/>
      <c r="E14" s="286"/>
      <c r="F14" s="269"/>
      <c r="G14" s="286"/>
      <c r="H14" s="286"/>
      <c r="I14" s="286"/>
      <c r="J14" s="286"/>
      <c r="K14" s="286"/>
      <c r="L14" s="286"/>
      <c r="M14" s="423"/>
      <c r="N14" s="423"/>
    </row>
    <row r="15" spans="1:17" x14ac:dyDescent="0.25">
      <c r="A15" s="818" t="s">
        <v>292</v>
      </c>
      <c r="B15" s="818"/>
      <c r="C15" s="818"/>
      <c r="D15" s="424">
        <f>SUM(D12:D14)</f>
        <v>0</v>
      </c>
      <c r="E15" s="425"/>
      <c r="F15" s="425"/>
      <c r="G15" s="426"/>
      <c r="H15" s="426"/>
      <c r="I15" s="426"/>
      <c r="J15" s="426"/>
      <c r="K15" s="426"/>
      <c r="L15" s="426"/>
      <c r="M15" s="424">
        <f>SUM(M12:M14)</f>
        <v>0</v>
      </c>
      <c r="N15" s="424">
        <f>SUM(N12:N14)</f>
        <v>0</v>
      </c>
    </row>
    <row r="16" spans="1:17" ht="11.25" customHeight="1" x14ac:dyDescent="0.25">
      <c r="A16" s="761" t="s">
        <v>313</v>
      </c>
      <c r="B16" s="761" t="s">
        <v>68</v>
      </c>
      <c r="C16" s="362" t="s">
        <v>214</v>
      </c>
      <c r="D16" s="420">
        <f>D151+D196+D241+D286+D331+D376+D421+D466+D511+D556+D601+D646+D691+D736+D781+D826</f>
        <v>0</v>
      </c>
      <c r="E16" s="421" t="e">
        <f>(E151*D151+E196*D196+E241*D241+E286*D286+E331*D331+E376*D376+E421*D421+E466*D466+E511*D511+E556*D556+E601*D601+E646*D646+E691*D691+E736*D736+E781*D781+E826*D826)/D16</f>
        <v>#DIV/0!</v>
      </c>
      <c r="F16" s="269">
        <v>20</v>
      </c>
      <c r="G16" s="421"/>
      <c r="H16" s="421"/>
      <c r="I16" s="421"/>
      <c r="J16" s="421"/>
      <c r="K16" s="421"/>
      <c r="L16" s="421"/>
      <c r="M16" s="420">
        <f>M151+M196+M241+M286+M331+M376+M421+M466+M511+M556+M601+M646+M691+M736+M781+M826</f>
        <v>0</v>
      </c>
      <c r="N16" s="420">
        <f>N151+N196+N241+N286+N331+N376+N421+N466+N511+N556+N601+N646+N691+N736+N781+N826</f>
        <v>0</v>
      </c>
    </row>
    <row r="17" spans="1:14" x14ac:dyDescent="0.25">
      <c r="A17" s="761"/>
      <c r="B17" s="761"/>
      <c r="C17" s="419" t="s">
        <v>215</v>
      </c>
      <c r="D17" s="420">
        <f>D152+D197+D242+D287+D332+D377+D422+D467+D512+D557+D602+D647+D692+D737+D782+D827</f>
        <v>0</v>
      </c>
      <c r="E17" s="421" t="e">
        <f>(E152*D152+E197*D197+E242*D242+E287*D287+E332*D332+E377*D377+E422*D422+E467*D467+E512*D512+E557*D557+E602*D602+E647*D647+E692*D692+E737*D737+E782*D782+E827*D827)/D17</f>
        <v>#DIV/0!</v>
      </c>
      <c r="F17" s="269" t="s">
        <v>291</v>
      </c>
      <c r="G17" s="421"/>
      <c r="H17" s="421"/>
      <c r="I17" s="421"/>
      <c r="J17" s="421"/>
      <c r="K17" s="421"/>
      <c r="L17" s="421"/>
      <c r="M17" s="420">
        <f>M152+M197+M242+M287+M332+M377+M422+M467+M512+M557+M602+M647+M692+M737+M782+M827</f>
        <v>0</v>
      </c>
      <c r="N17" s="420">
        <f>N152+N197+N242+N287+N332+N377+N422+N467+N512+N557+N602+N647+N692+N737+N782+N827</f>
        <v>0</v>
      </c>
    </row>
    <row r="18" spans="1:14" x14ac:dyDescent="0.25">
      <c r="A18" s="761"/>
      <c r="B18" s="761"/>
      <c r="C18" s="265"/>
      <c r="D18" s="423"/>
      <c r="E18" s="286"/>
      <c r="F18" s="269"/>
      <c r="G18" s="286"/>
      <c r="H18" s="286"/>
      <c r="I18" s="286"/>
      <c r="J18" s="286"/>
      <c r="K18" s="286"/>
      <c r="L18" s="286"/>
      <c r="M18" s="423"/>
      <c r="N18" s="423"/>
    </row>
    <row r="19" spans="1:14" x14ac:dyDescent="0.25">
      <c r="A19" s="818" t="s">
        <v>292</v>
      </c>
      <c r="B19" s="818"/>
      <c r="C19" s="818"/>
      <c r="D19" s="424">
        <f>SUM(D16:D18)</f>
        <v>0</v>
      </c>
      <c r="E19" s="425"/>
      <c r="F19" s="425"/>
      <c r="G19" s="426"/>
      <c r="H19" s="426"/>
      <c r="I19" s="426"/>
      <c r="J19" s="426"/>
      <c r="K19" s="426"/>
      <c r="L19" s="426"/>
      <c r="M19" s="424">
        <f>SUM(M16:M18)</f>
        <v>0</v>
      </c>
      <c r="N19" s="424">
        <f>SUM(N16:N18)</f>
        <v>0</v>
      </c>
    </row>
    <row r="20" spans="1:14" ht="11.25" customHeight="1" x14ac:dyDescent="0.25">
      <c r="A20" s="761" t="s">
        <v>314</v>
      </c>
      <c r="B20" s="761" t="s">
        <v>68</v>
      </c>
      <c r="C20" s="362" t="s">
        <v>214</v>
      </c>
      <c r="D20" s="420">
        <f>D155+D200+D245+D290+D335+D380+D425+D470+D515+D560+D605+D650+D695+D740+D785+D830</f>
        <v>0</v>
      </c>
      <c r="E20" s="421"/>
      <c r="F20" s="269">
        <v>20</v>
      </c>
      <c r="G20" s="421"/>
      <c r="H20" s="421"/>
      <c r="I20" s="421"/>
      <c r="J20" s="421"/>
      <c r="K20" s="421"/>
      <c r="L20" s="421"/>
      <c r="M20" s="420">
        <f>M155+M200+M245+M290+M335+M380+M425+M470+M515+M560+M605+M650+M695+M740+M785+M830</f>
        <v>0</v>
      </c>
      <c r="N20" s="420">
        <f>N155+N200+N245+N290+N335+N380+N425+N470+N515+N560+N605+N650+N695+N740+N785+N830</f>
        <v>0</v>
      </c>
    </row>
    <row r="21" spans="1:14" x14ac:dyDescent="0.25">
      <c r="A21" s="761"/>
      <c r="B21" s="761"/>
      <c r="C21" s="419" t="s">
        <v>215</v>
      </c>
      <c r="D21" s="420">
        <f>D156+D201+D246+D291+D336+D381+D426+D471+D516+D561+D606+D651+D696+D741+D786+D831</f>
        <v>0</v>
      </c>
      <c r="E21" s="421" t="e">
        <f>(E156*D156+E201*D201+E246*D246+E291*D291+E336*D336+E381*D381+E426*D426+E471*D471+E516*D516+E561*D561+E606*D606+E651*D651+E696*D696+E741*D741+E786*D786+E831*D831)/D21</f>
        <v>#DIV/0!</v>
      </c>
      <c r="F21" s="269" t="s">
        <v>291</v>
      </c>
      <c r="G21" s="421"/>
      <c r="H21" s="421"/>
      <c r="I21" s="421"/>
      <c r="J21" s="421"/>
      <c r="K21" s="421"/>
      <c r="L21" s="421"/>
      <c r="M21" s="420">
        <f>M156+M201+M246+M291+M336+M381+M426+M471+M516+M561+M606+M651+M696+M741+M786+M831</f>
        <v>0</v>
      </c>
      <c r="N21" s="420">
        <f>N156+N201+N246+N291+N336+N381+N426+N471+N516+N561+N606+N651+N696+N741+N786+N831</f>
        <v>0</v>
      </c>
    </row>
    <row r="22" spans="1:14" x14ac:dyDescent="0.25">
      <c r="A22" s="761"/>
      <c r="B22" s="761"/>
      <c r="C22" s="265"/>
      <c r="D22" s="423"/>
      <c r="E22" s="286"/>
      <c r="F22" s="269"/>
      <c r="G22" s="286"/>
      <c r="H22" s="286"/>
      <c r="I22" s="286"/>
      <c r="J22" s="286"/>
      <c r="K22" s="286"/>
      <c r="L22" s="286"/>
      <c r="M22" s="423"/>
      <c r="N22" s="423"/>
    </row>
    <row r="23" spans="1:14" x14ac:dyDescent="0.25">
      <c r="A23" s="818" t="s">
        <v>292</v>
      </c>
      <c r="B23" s="818"/>
      <c r="C23" s="818"/>
      <c r="D23" s="424">
        <f>SUM(D20:D22)</f>
        <v>0</v>
      </c>
      <c r="E23" s="425"/>
      <c r="F23" s="425"/>
      <c r="G23" s="426"/>
      <c r="H23" s="426"/>
      <c r="I23" s="426"/>
      <c r="J23" s="426"/>
      <c r="K23" s="426"/>
      <c r="L23" s="426"/>
      <c r="M23" s="424">
        <f>SUM(M20:M22)</f>
        <v>0</v>
      </c>
      <c r="N23" s="424">
        <f>SUM(N20:N22)</f>
        <v>0</v>
      </c>
    </row>
    <row r="24" spans="1:14" ht="11.25" customHeight="1" x14ac:dyDescent="0.25">
      <c r="A24" s="761" t="s">
        <v>315</v>
      </c>
      <c r="B24" s="761" t="s">
        <v>68</v>
      </c>
      <c r="C24" s="362" t="s">
        <v>214</v>
      </c>
      <c r="D24" s="420">
        <f>D159+D204+D249+D294+D339+D384+D429+D474+D519+D564+D609+D654+D699+D744+D789+D834</f>
        <v>0</v>
      </c>
      <c r="E24" s="421"/>
      <c r="F24" s="269">
        <v>20</v>
      </c>
      <c r="G24" s="421"/>
      <c r="H24" s="421"/>
      <c r="I24" s="421"/>
      <c r="J24" s="421"/>
      <c r="K24" s="421"/>
      <c r="L24" s="421"/>
      <c r="M24" s="420">
        <f>M159+M204+M249+M294+M339+M384+M429+M474+M519+M564+M609+M654+M699+M744+M789+M834</f>
        <v>0</v>
      </c>
      <c r="N24" s="420">
        <f>N159+N204+N249+N294+N339+N384+N429+N474+N519+N564+N609+N654+N699+N744+N789+N834</f>
        <v>0</v>
      </c>
    </row>
    <row r="25" spans="1:14" x14ac:dyDescent="0.25">
      <c r="A25" s="761"/>
      <c r="B25" s="761"/>
      <c r="C25" s="419" t="s">
        <v>215</v>
      </c>
      <c r="D25" s="420">
        <f>D160+D205+D250+D295+D340+D385+D430+D475+D520+D565+D610+D655+D700+D745+D790+D835</f>
        <v>0</v>
      </c>
      <c r="E25" s="421"/>
      <c r="F25" s="269" t="s">
        <v>291</v>
      </c>
      <c r="G25" s="421"/>
      <c r="H25" s="421"/>
      <c r="I25" s="421"/>
      <c r="J25" s="421"/>
      <c r="K25" s="421"/>
      <c r="L25" s="421"/>
      <c r="M25" s="420">
        <f>M160+M205+M250+M295+M340+M385+M430+M475+M520+M565+M610+M655+M700+M745+M790+M835</f>
        <v>0</v>
      </c>
      <c r="N25" s="420">
        <f>N160+N205+N250+N295+N340+N385+N430+N475+N520+N565+N610+N655+N700+N745+N790+N835</f>
        <v>0</v>
      </c>
    </row>
    <row r="26" spans="1:14" x14ac:dyDescent="0.25">
      <c r="A26" s="761"/>
      <c r="B26" s="761"/>
      <c r="C26" s="265"/>
      <c r="D26" s="423"/>
      <c r="E26" s="286"/>
      <c r="F26" s="269"/>
      <c r="G26" s="268"/>
      <c r="H26" s="268"/>
      <c r="I26" s="268"/>
      <c r="J26" s="268"/>
      <c r="K26" s="268"/>
      <c r="L26" s="268"/>
      <c r="M26" s="423"/>
      <c r="N26" s="423"/>
    </row>
    <row r="27" spans="1:14" x14ac:dyDescent="0.25">
      <c r="A27" s="818" t="s">
        <v>292</v>
      </c>
      <c r="B27" s="818"/>
      <c r="C27" s="818"/>
      <c r="D27" s="424">
        <f>SUM(D24:D26)</f>
        <v>0</v>
      </c>
      <c r="E27" s="425"/>
      <c r="F27" s="425"/>
      <c r="G27" s="426"/>
      <c r="H27" s="426"/>
      <c r="I27" s="426"/>
      <c r="J27" s="426"/>
      <c r="K27" s="426"/>
      <c r="L27" s="426"/>
      <c r="M27" s="424">
        <f>SUM(M24:M26)</f>
        <v>0</v>
      </c>
      <c r="N27" s="424">
        <f>SUM(N24:N26)</f>
        <v>0</v>
      </c>
    </row>
    <row r="28" spans="1:14" ht="11.25" customHeight="1" x14ac:dyDescent="0.25">
      <c r="A28" s="761" t="s">
        <v>316</v>
      </c>
      <c r="B28" s="761" t="s">
        <v>68</v>
      </c>
      <c r="C28" s="362" t="s">
        <v>214</v>
      </c>
      <c r="D28" s="420">
        <f>D163+D208+D253+D298+D343+D388+D433+D478+D523+D568+D613+D658+D703+D748+D793+D838</f>
        <v>0</v>
      </c>
      <c r="E28" s="421"/>
      <c r="F28" s="269">
        <v>20</v>
      </c>
      <c r="G28" s="421"/>
      <c r="H28" s="421"/>
      <c r="I28" s="421"/>
      <c r="J28" s="421"/>
      <c r="K28" s="421"/>
      <c r="L28" s="421"/>
      <c r="M28" s="420">
        <f>M163+M208+M253+M298+M343+M388+M433+M478+M523+M568+M613+M658+M703+M748+M793+M838</f>
        <v>0</v>
      </c>
      <c r="N28" s="420">
        <f>N163+N208+N253+N298+N343+N388+N433+N478+N523+N568+N613+N658+N703+N748+N793+N838</f>
        <v>0</v>
      </c>
    </row>
    <row r="29" spans="1:14" x14ac:dyDescent="0.25">
      <c r="A29" s="761"/>
      <c r="B29" s="761"/>
      <c r="C29" s="419" t="s">
        <v>215</v>
      </c>
      <c r="D29" s="420">
        <f>D164+D209+D254+D299+D344+D389+D434+D479+D524+D569+D614+D659+D704+D749+D794+D839</f>
        <v>0</v>
      </c>
      <c r="E29" s="421" t="e">
        <f>(E164*D164+E209*D209+E254*D254+E299*D299+E344*D344+E389*D389+E434*D434+E479*D479+E524*D524+E569*D569+E614*D614+E659*D659+E704*D704+E749*D749+E794*D794+E839*D839)/D29</f>
        <v>#DIV/0!</v>
      </c>
      <c r="F29" s="269" t="s">
        <v>291</v>
      </c>
      <c r="G29" s="421"/>
      <c r="H29" s="421"/>
      <c r="I29" s="421"/>
      <c r="J29" s="421"/>
      <c r="K29" s="421"/>
      <c r="L29" s="421"/>
      <c r="M29" s="420">
        <f>M164+M209+M254+M299+M344+M389+M434+M479+M524+M569+M614+M659+M704+M749+M794+M839</f>
        <v>0</v>
      </c>
      <c r="N29" s="420">
        <f>N164+N209+N254+N299+N344+N389+N434+N479+N524+N569+N614+N659+N704+N749+N794+N839</f>
        <v>0</v>
      </c>
    </row>
    <row r="30" spans="1:14" x14ac:dyDescent="0.25">
      <c r="A30" s="761"/>
      <c r="B30" s="761"/>
      <c r="C30" s="265"/>
      <c r="D30" s="423"/>
      <c r="E30" s="286"/>
      <c r="F30" s="269"/>
      <c r="G30" s="268"/>
      <c r="H30" s="268"/>
      <c r="I30" s="268"/>
      <c r="J30" s="268"/>
      <c r="K30" s="268"/>
      <c r="L30" s="268"/>
      <c r="M30" s="423"/>
      <c r="N30" s="423"/>
    </row>
    <row r="31" spans="1:14" x14ac:dyDescent="0.25">
      <c r="A31" s="818" t="s">
        <v>292</v>
      </c>
      <c r="B31" s="818"/>
      <c r="C31" s="818"/>
      <c r="D31" s="424">
        <f>SUM(D28:D30)</f>
        <v>0</v>
      </c>
      <c r="E31" s="425"/>
      <c r="F31" s="425"/>
      <c r="G31" s="426"/>
      <c r="H31" s="426"/>
      <c r="I31" s="426"/>
      <c r="J31" s="426"/>
      <c r="K31" s="426"/>
      <c r="L31" s="426"/>
      <c r="M31" s="424">
        <f>SUM(M28:M30)</f>
        <v>0</v>
      </c>
      <c r="N31" s="424">
        <f>SUM(N28:N30)</f>
        <v>0</v>
      </c>
    </row>
    <row r="32" spans="1:14" x14ac:dyDescent="0.25">
      <c r="A32" s="819" t="s">
        <v>91</v>
      </c>
      <c r="B32" s="819"/>
      <c r="C32" s="819"/>
      <c r="D32" s="427">
        <f>D31+D27+D23+D19+D15</f>
        <v>0</v>
      </c>
      <c r="E32" s="428"/>
      <c r="F32" s="428"/>
      <c r="G32" s="429"/>
      <c r="H32" s="429"/>
      <c r="I32" s="429"/>
      <c r="J32" s="429"/>
      <c r="K32" s="429"/>
      <c r="L32" s="429"/>
      <c r="M32" s="427">
        <f>M31+M27+M23+M19+M15</f>
        <v>0</v>
      </c>
      <c r="N32" s="427">
        <f>N31+N27+N23+N19+N15</f>
        <v>0</v>
      </c>
    </row>
    <row r="46" spans="1:14" x14ac:dyDescent="0.25">
      <c r="A46" s="802" t="s">
        <v>23</v>
      </c>
      <c r="B46" s="802"/>
      <c r="C46" s="815">
        <f>Presentación!$C$3</f>
        <v>1990</v>
      </c>
      <c r="D46" s="815"/>
      <c r="E46" s="815"/>
      <c r="F46" s="815"/>
      <c r="G46" s="815"/>
      <c r="H46" s="815"/>
      <c r="I46" s="815"/>
      <c r="J46" s="815"/>
      <c r="K46" s="815"/>
      <c r="L46" s="815"/>
      <c r="M46" s="815"/>
      <c r="N46" s="815"/>
    </row>
    <row r="47" spans="1:14" ht="11.25" customHeight="1" x14ac:dyDescent="0.25">
      <c r="A47" s="816" t="s">
        <v>260</v>
      </c>
      <c r="B47" s="816"/>
      <c r="C47" s="817" t="s">
        <v>293</v>
      </c>
      <c r="D47" s="817"/>
      <c r="E47" s="817"/>
      <c r="F47" s="817"/>
      <c r="G47" s="817"/>
      <c r="H47" s="817"/>
      <c r="I47" s="817"/>
      <c r="J47" s="817"/>
      <c r="K47" s="817"/>
      <c r="L47" s="817"/>
      <c r="M47" s="817"/>
      <c r="N47" s="817"/>
    </row>
    <row r="48" spans="1:14" ht="12" customHeight="1" x14ac:dyDescent="0.25">
      <c r="A48" s="805" t="s">
        <v>5</v>
      </c>
      <c r="B48" s="805"/>
      <c r="C48" s="806" t="s">
        <v>26</v>
      </c>
      <c r="D48" s="806"/>
      <c r="E48" s="806"/>
      <c r="F48" s="806"/>
      <c r="G48" s="806"/>
      <c r="H48" s="806"/>
      <c r="I48" s="806"/>
      <c r="J48" s="806"/>
      <c r="K48" s="806"/>
      <c r="L48" s="806"/>
      <c r="M48" s="806"/>
      <c r="N48" s="806"/>
    </row>
    <row r="49" spans="1:16" ht="12" customHeight="1" x14ac:dyDescent="0.25">
      <c r="A49" s="805" t="s">
        <v>27</v>
      </c>
      <c r="B49" s="805"/>
      <c r="C49" s="806" t="s">
        <v>261</v>
      </c>
      <c r="D49" s="806"/>
      <c r="E49" s="806"/>
      <c r="F49" s="806"/>
      <c r="G49" s="806"/>
      <c r="H49" s="806"/>
      <c r="I49" s="806"/>
      <c r="J49" s="806"/>
      <c r="K49" s="806"/>
      <c r="L49" s="806"/>
      <c r="M49" s="806"/>
      <c r="N49" s="806"/>
    </row>
    <row r="50" spans="1:16" ht="11.25" customHeight="1" x14ac:dyDescent="0.25">
      <c r="A50" s="805" t="s">
        <v>29</v>
      </c>
      <c r="B50" s="805"/>
      <c r="C50" s="806" t="s">
        <v>191</v>
      </c>
      <c r="D50" s="806"/>
      <c r="E50" s="806"/>
      <c r="F50" s="806"/>
      <c r="G50" s="806"/>
      <c r="H50" s="806"/>
      <c r="I50" s="806"/>
      <c r="J50" s="806"/>
      <c r="K50" s="806"/>
      <c r="L50" s="806"/>
      <c r="M50" s="806"/>
      <c r="N50" s="806"/>
    </row>
    <row r="51" spans="1:16" ht="11.25" customHeight="1" x14ac:dyDescent="0.25">
      <c r="A51" s="805" t="s">
        <v>31</v>
      </c>
      <c r="B51" s="805"/>
      <c r="C51" s="806" t="s">
        <v>262</v>
      </c>
      <c r="D51" s="806"/>
      <c r="E51" s="806"/>
      <c r="F51" s="806"/>
      <c r="G51" s="806"/>
      <c r="H51" s="806"/>
      <c r="I51" s="806"/>
      <c r="J51" s="806"/>
      <c r="K51" s="806"/>
      <c r="L51" s="806"/>
      <c r="M51" s="806"/>
      <c r="N51" s="806"/>
    </row>
    <row r="52" spans="1:16" ht="12" customHeight="1" x14ac:dyDescent="0.25">
      <c r="A52" s="807" t="s">
        <v>33</v>
      </c>
      <c r="B52" s="807"/>
      <c r="C52" s="278" t="s">
        <v>34</v>
      </c>
      <c r="D52" s="766" t="s">
        <v>263</v>
      </c>
      <c r="E52" s="766"/>
      <c r="F52" s="766"/>
      <c r="G52" s="766"/>
      <c r="H52" s="766"/>
      <c r="I52" s="766"/>
      <c r="J52" s="766"/>
      <c r="K52" s="766"/>
      <c r="L52" s="766"/>
      <c r="M52" s="766"/>
      <c r="N52" s="766"/>
    </row>
    <row r="53" spans="1:16" ht="11.25" customHeight="1" x14ac:dyDescent="0.25">
      <c r="A53" s="761" t="s">
        <v>37</v>
      </c>
      <c r="B53" s="761"/>
      <c r="C53" s="761" t="s">
        <v>264</v>
      </c>
      <c r="D53" s="265" t="s">
        <v>265</v>
      </c>
      <c r="E53" s="265" t="s">
        <v>266</v>
      </c>
      <c r="F53" s="265" t="s">
        <v>267</v>
      </c>
      <c r="G53" s="265" t="s">
        <v>268</v>
      </c>
      <c r="H53" s="265" t="s">
        <v>269</v>
      </c>
      <c r="I53" s="265" t="s">
        <v>270</v>
      </c>
      <c r="J53" s="265" t="s">
        <v>271</v>
      </c>
      <c r="K53" s="265" t="s">
        <v>272</v>
      </c>
      <c r="L53" s="265" t="s">
        <v>273</v>
      </c>
      <c r="M53" s="265" t="s">
        <v>274</v>
      </c>
      <c r="N53" s="265" t="s">
        <v>274</v>
      </c>
    </row>
    <row r="54" spans="1:16" ht="11.25" customHeight="1" x14ac:dyDescent="0.25">
      <c r="A54" s="761" t="s">
        <v>197</v>
      </c>
      <c r="B54" s="761" t="s">
        <v>47</v>
      </c>
      <c r="C54" s="761"/>
      <c r="D54" s="265" t="s">
        <v>48</v>
      </c>
      <c r="E54" s="418" t="s">
        <v>275</v>
      </c>
      <c r="F54" s="265" t="s">
        <v>244</v>
      </c>
      <c r="G54" s="265" t="s">
        <v>276</v>
      </c>
      <c r="H54" s="265" t="s">
        <v>276</v>
      </c>
      <c r="I54" s="265" t="s">
        <v>276</v>
      </c>
      <c r="J54" s="265" t="s">
        <v>276</v>
      </c>
      <c r="K54" s="265" t="s">
        <v>276</v>
      </c>
      <c r="L54" s="265" t="s">
        <v>276</v>
      </c>
      <c r="M54" s="418" t="s">
        <v>277</v>
      </c>
      <c r="N54" s="761" t="s">
        <v>245</v>
      </c>
    </row>
    <row r="55" spans="1:16" ht="34.5" x14ac:dyDescent="0.25">
      <c r="A55" s="761"/>
      <c r="B55" s="761"/>
      <c r="C55" s="761"/>
      <c r="D55" s="265"/>
      <c r="E55" s="265" t="s">
        <v>278</v>
      </c>
      <c r="F55" s="265" t="s">
        <v>279</v>
      </c>
      <c r="G55" s="265" t="s">
        <v>280</v>
      </c>
      <c r="H55" s="265" t="s">
        <v>280</v>
      </c>
      <c r="I55" s="265" t="s">
        <v>280</v>
      </c>
      <c r="J55" s="265" t="s">
        <v>280</v>
      </c>
      <c r="K55" s="265" t="s">
        <v>280</v>
      </c>
      <c r="L55" s="265" t="s">
        <v>280</v>
      </c>
      <c r="M55" s="418" t="s">
        <v>281</v>
      </c>
      <c r="N55" s="761"/>
    </row>
    <row r="56" spans="1:16" ht="11.25" customHeight="1" x14ac:dyDescent="0.25">
      <c r="A56" s="761"/>
      <c r="B56" s="761"/>
      <c r="C56" s="761"/>
      <c r="D56" s="380" t="s">
        <v>282</v>
      </c>
      <c r="E56" s="380" t="s">
        <v>283</v>
      </c>
      <c r="F56" s="380" t="s">
        <v>158</v>
      </c>
      <c r="G56" s="380" t="s">
        <v>284</v>
      </c>
      <c r="H56" s="380" t="s">
        <v>285</v>
      </c>
      <c r="I56" s="380" t="s">
        <v>286</v>
      </c>
      <c r="J56" s="380" t="s">
        <v>287</v>
      </c>
      <c r="K56" s="380" t="s">
        <v>288</v>
      </c>
      <c r="L56" s="380" t="s">
        <v>289</v>
      </c>
      <c r="M56" s="380" t="s">
        <v>290</v>
      </c>
      <c r="N56" s="380" t="s">
        <v>290</v>
      </c>
    </row>
    <row r="57" spans="1:16" ht="11.25" customHeight="1" x14ac:dyDescent="0.25">
      <c r="A57" s="761" t="s">
        <v>310</v>
      </c>
      <c r="B57" s="761" t="s">
        <v>68</v>
      </c>
      <c r="C57" s="419" t="s">
        <v>214</v>
      </c>
      <c r="D57" s="420">
        <f>D147+D192+D237+D282+D327+D372+D417+D462+D507+D552+D597+D642+D687+D732+D777+D822</f>
        <v>0</v>
      </c>
      <c r="E57" s="380"/>
      <c r="F57" s="380"/>
      <c r="G57" s="380"/>
      <c r="H57" s="380"/>
      <c r="I57" s="380"/>
      <c r="J57" s="380"/>
      <c r="K57" s="380"/>
      <c r="L57" s="380"/>
      <c r="M57" s="420">
        <f>M147+M192+M237+M282+M327+M372+M417+M462+M507+M552+M597+M642+M687+M732+M777+M822</f>
        <v>0</v>
      </c>
      <c r="N57" s="420">
        <f>N147+N192+N237+N282+N327+N372+N417+N462+N507+N552+N597+N642+N687+N732+N777+N822</f>
        <v>0</v>
      </c>
    </row>
    <row r="58" spans="1:16" ht="11.25" customHeight="1" x14ac:dyDescent="0.25">
      <c r="A58" s="761"/>
      <c r="B58" s="761"/>
      <c r="C58" s="419" t="s">
        <v>215</v>
      </c>
      <c r="D58" s="420">
        <f>D148+D193+D238+D283+D328+D373+D418+D463+D508+D553+D598+D643+D688+D733+D778+D823</f>
        <v>0</v>
      </c>
      <c r="E58" s="380"/>
      <c r="F58" s="380"/>
      <c r="G58" s="380"/>
      <c r="H58" s="380"/>
      <c r="I58" s="380"/>
      <c r="J58" s="380"/>
      <c r="K58" s="380"/>
      <c r="L58" s="380"/>
      <c r="M58" s="420">
        <f>M148+M193+M238+M283+M328+M373+M418+M463+M508+M553+M598+M643+M688+M733+M778+M823</f>
        <v>0</v>
      </c>
      <c r="N58" s="420">
        <f>N148+N193+N238+N283+N328+N373+N418+N463+N508+N553+N598+N643+N688+N733+N778+N823</f>
        <v>0</v>
      </c>
      <c r="P58" s="430">
        <f>M58-M14-M13</f>
        <v>0</v>
      </c>
    </row>
    <row r="59" spans="1:16" x14ac:dyDescent="0.25">
      <c r="A59" s="761"/>
      <c r="B59" s="761"/>
      <c r="C59" s="265"/>
      <c r="D59" s="423"/>
      <c r="E59" s="421"/>
      <c r="F59" s="269"/>
      <c r="G59" s="268"/>
      <c r="H59" s="268"/>
      <c r="I59" s="268"/>
      <c r="J59" s="268"/>
      <c r="K59" s="268"/>
      <c r="L59" s="268"/>
      <c r="M59" s="423"/>
      <c r="N59" s="423"/>
    </row>
    <row r="60" spans="1:16" x14ac:dyDescent="0.25">
      <c r="A60" s="818" t="s">
        <v>292</v>
      </c>
      <c r="B60" s="818"/>
      <c r="C60" s="818"/>
      <c r="D60" s="424">
        <f>SUM(D57:D59)</f>
        <v>0</v>
      </c>
      <c r="E60" s="431"/>
      <c r="F60" s="425"/>
      <c r="G60" s="426"/>
      <c r="H60" s="426"/>
      <c r="I60" s="426"/>
      <c r="J60" s="426"/>
      <c r="K60" s="426"/>
      <c r="L60" s="426"/>
      <c r="M60" s="424">
        <f>SUM(M57:M59)</f>
        <v>0</v>
      </c>
      <c r="N60" s="424">
        <f>SUM(N57:N59)</f>
        <v>0</v>
      </c>
    </row>
    <row r="61" spans="1:16" ht="12" customHeight="1" x14ac:dyDescent="0.25">
      <c r="A61" s="761" t="s">
        <v>313</v>
      </c>
      <c r="B61" s="761" t="s">
        <v>68</v>
      </c>
      <c r="C61" s="362" t="s">
        <v>214</v>
      </c>
      <c r="D61" s="420">
        <f>D151+D196+D241+D286+D331+D376+D421+D466+D511+D556+D601+D646+D691+D736+D781+D826</f>
        <v>0</v>
      </c>
      <c r="E61" s="421"/>
      <c r="F61" s="269"/>
      <c r="G61" s="268"/>
      <c r="H61" s="268"/>
      <c r="I61" s="268"/>
      <c r="J61" s="268"/>
      <c r="K61" s="268"/>
      <c r="L61" s="268"/>
      <c r="M61" s="420">
        <f>M151+M196+M241+M286+M331+M376+M421+M466+M511+M556+M601+M646+M691+M736+M781+M826</f>
        <v>0</v>
      </c>
      <c r="N61" s="420">
        <f>N151+N196+N241+N286+N331+N376+N421+N466+N511+N556+N601+N646+N691+N736+N781+N826</f>
        <v>0</v>
      </c>
    </row>
    <row r="62" spans="1:16" x14ac:dyDescent="0.25">
      <c r="A62" s="761"/>
      <c r="B62" s="761"/>
      <c r="C62" s="419" t="s">
        <v>215</v>
      </c>
      <c r="D62" s="420">
        <f>D152+D197+D242+D287+D332+D377+D422+D467+D512+D557+D602+D647+D692+D737+D782+D827</f>
        <v>0</v>
      </c>
      <c r="E62" s="421"/>
      <c r="F62" s="269"/>
      <c r="G62" s="268"/>
      <c r="H62" s="268"/>
      <c r="I62" s="268"/>
      <c r="J62" s="268"/>
      <c r="K62" s="268"/>
      <c r="L62" s="268"/>
      <c r="M62" s="420">
        <f>M152+M197+M242+M287+M332+M377+M422+M467+M512+M557+M602+M647+M692+M737+M782+M827</f>
        <v>0</v>
      </c>
      <c r="N62" s="420">
        <f>N152+N197+N242+N287+N332+N377+N422+N467+N512+N557+N602+N647+N692+N737+N782+N827</f>
        <v>0</v>
      </c>
    </row>
    <row r="63" spans="1:16" x14ac:dyDescent="0.25">
      <c r="A63" s="761"/>
      <c r="B63" s="761"/>
      <c r="C63" s="265"/>
      <c r="D63" s="423"/>
      <c r="E63" s="421"/>
      <c r="F63" s="269"/>
      <c r="G63" s="268"/>
      <c r="H63" s="268"/>
      <c r="I63" s="268"/>
      <c r="J63" s="268"/>
      <c r="K63" s="268"/>
      <c r="L63" s="268"/>
      <c r="M63" s="423"/>
      <c r="N63" s="423"/>
    </row>
    <row r="64" spans="1:16" x14ac:dyDescent="0.25">
      <c r="A64" s="818" t="s">
        <v>292</v>
      </c>
      <c r="B64" s="818"/>
      <c r="C64" s="818"/>
      <c r="D64" s="424">
        <f>SUM(D61:D63)</f>
        <v>0</v>
      </c>
      <c r="E64" s="431"/>
      <c r="F64" s="425"/>
      <c r="G64" s="426"/>
      <c r="H64" s="426"/>
      <c r="I64" s="426"/>
      <c r="J64" s="426"/>
      <c r="K64" s="426"/>
      <c r="L64" s="426"/>
      <c r="M64" s="424">
        <f>SUM(M61:M63)</f>
        <v>0</v>
      </c>
      <c r="N64" s="424">
        <f>SUM(N61:N63)</f>
        <v>0</v>
      </c>
    </row>
    <row r="65" spans="1:14" ht="11.25" customHeight="1" x14ac:dyDescent="0.25">
      <c r="A65" s="761" t="s">
        <v>314</v>
      </c>
      <c r="B65" s="761" t="s">
        <v>68</v>
      </c>
      <c r="C65" s="362" t="s">
        <v>214</v>
      </c>
      <c r="D65" s="420">
        <f>D155+D200+D245+D290+D335+D380+D425+D470+D515+D560+D605+D650+D695+D740+D785+D830</f>
        <v>0</v>
      </c>
      <c r="E65" s="421"/>
      <c r="F65" s="269"/>
      <c r="G65" s="268"/>
      <c r="H65" s="268"/>
      <c r="I65" s="268"/>
      <c r="J65" s="268"/>
      <c r="K65" s="268"/>
      <c r="L65" s="268"/>
      <c r="M65" s="420">
        <f>M155+M200+M245+M290+M335+M380+M425+M470+M515+M560+M605+M650+M695+M740+M785+M830</f>
        <v>0</v>
      </c>
      <c r="N65" s="420">
        <f>N155+N200+N245+N290+N335+N380+N425+N470+N515+N560+N605+N650+N695+N740+N785+N830</f>
        <v>0</v>
      </c>
    </row>
    <row r="66" spans="1:14" x14ac:dyDescent="0.25">
      <c r="A66" s="761"/>
      <c r="B66" s="761"/>
      <c r="C66" s="419" t="s">
        <v>215</v>
      </c>
      <c r="D66" s="420">
        <f>D156+D201+D246+D291+D336+D381+D426+D471+D516+D561+D606+D651+D696+D741+D786+D831</f>
        <v>0</v>
      </c>
      <c r="E66" s="421"/>
      <c r="F66" s="269"/>
      <c r="G66" s="268"/>
      <c r="H66" s="268"/>
      <c r="I66" s="268"/>
      <c r="J66" s="268"/>
      <c r="K66" s="268"/>
      <c r="L66" s="268"/>
      <c r="M66" s="420">
        <f>M156+M201+M246+M291+M336+M381+M426+M471+M516+M561+M606+M651+M696+M741+M786+M831</f>
        <v>0</v>
      </c>
      <c r="N66" s="420">
        <f>N156+N201+N246+N291+N336+N381+N426+N471+N516+N561+N606+N651+N696+N741+N786+N831</f>
        <v>0</v>
      </c>
    </row>
    <row r="67" spans="1:14" x14ac:dyDescent="0.25">
      <c r="A67" s="761"/>
      <c r="B67" s="761"/>
      <c r="C67" s="265"/>
      <c r="D67" s="423"/>
      <c r="E67" s="421"/>
      <c r="F67" s="269"/>
      <c r="G67" s="268"/>
      <c r="H67" s="268"/>
      <c r="I67" s="268"/>
      <c r="J67" s="268"/>
      <c r="K67" s="268"/>
      <c r="L67" s="268"/>
      <c r="M67" s="423"/>
      <c r="N67" s="423"/>
    </row>
    <row r="68" spans="1:14" x14ac:dyDescent="0.25">
      <c r="A68" s="818" t="s">
        <v>292</v>
      </c>
      <c r="B68" s="818"/>
      <c r="C68" s="818"/>
      <c r="D68" s="424">
        <f>SUM(D65:D67)</f>
        <v>0</v>
      </c>
      <c r="E68" s="431"/>
      <c r="F68" s="425"/>
      <c r="G68" s="426"/>
      <c r="H68" s="426"/>
      <c r="I68" s="426"/>
      <c r="J68" s="426"/>
      <c r="K68" s="426"/>
      <c r="L68" s="426"/>
      <c r="M68" s="424">
        <f>SUM(M65:M67)</f>
        <v>0</v>
      </c>
      <c r="N68" s="424">
        <f>SUM(N65:N67)</f>
        <v>0</v>
      </c>
    </row>
    <row r="69" spans="1:14" ht="11.25" customHeight="1" x14ac:dyDescent="0.25">
      <c r="A69" s="761" t="s">
        <v>315</v>
      </c>
      <c r="B69" s="761" t="s">
        <v>68</v>
      </c>
      <c r="C69" s="362" t="s">
        <v>214</v>
      </c>
      <c r="D69" s="420">
        <f>D159+D204+D249+D294+D339+D384+D429+D474+D519+D564+D609+D654+D699+D744+D789+D834</f>
        <v>0</v>
      </c>
      <c r="E69" s="421"/>
      <c r="F69" s="269"/>
      <c r="G69" s="268"/>
      <c r="H69" s="268"/>
      <c r="I69" s="268"/>
      <c r="J69" s="268"/>
      <c r="K69" s="268"/>
      <c r="L69" s="268"/>
      <c r="M69" s="420">
        <f>M159+M204+M249+M294+M339+M384+M429+M474+M519+M564+M609+M654+M699+M744+M789+M834</f>
        <v>0</v>
      </c>
      <c r="N69" s="420">
        <f>N159+N204+N249+N294+N339+N384+N429+N474+N519+N564+N609+N654+N699+N744+N789+N834</f>
        <v>0</v>
      </c>
    </row>
    <row r="70" spans="1:14" x14ac:dyDescent="0.25">
      <c r="A70" s="761"/>
      <c r="B70" s="761"/>
      <c r="C70" s="419" t="s">
        <v>215</v>
      </c>
      <c r="D70" s="420">
        <f>D160+D205+D250+D295+D340+D385+D430+D475+D520+D565+D610+D655+D700+D745+D790+D835</f>
        <v>0</v>
      </c>
      <c r="E70" s="421"/>
      <c r="F70" s="269"/>
      <c r="G70" s="268"/>
      <c r="H70" s="268"/>
      <c r="I70" s="268"/>
      <c r="J70" s="268"/>
      <c r="K70" s="268"/>
      <c r="L70" s="268"/>
      <c r="M70" s="420">
        <f>M160+M205+M250+M295+M340+M385+M430+M475+M520+M565+M610+M655+M700+M745+M790+M835</f>
        <v>0</v>
      </c>
      <c r="N70" s="420">
        <f>N160+N205+N250+N295+N340+N385+N430+N475+N520+N565+N610+N655+N700+N745+N790+N835</f>
        <v>0</v>
      </c>
    </row>
    <row r="71" spans="1:14" x14ac:dyDescent="0.25">
      <c r="A71" s="761"/>
      <c r="B71" s="761"/>
      <c r="C71" s="265"/>
      <c r="D71" s="423"/>
      <c r="E71" s="421"/>
      <c r="F71" s="269"/>
      <c r="G71" s="268"/>
      <c r="H71" s="268"/>
      <c r="I71" s="268"/>
      <c r="J71" s="268"/>
      <c r="K71" s="268"/>
      <c r="L71" s="268"/>
      <c r="M71" s="423"/>
      <c r="N71" s="423"/>
    </row>
    <row r="72" spans="1:14" x14ac:dyDescent="0.25">
      <c r="A72" s="818" t="s">
        <v>292</v>
      </c>
      <c r="B72" s="818"/>
      <c r="C72" s="818"/>
      <c r="D72" s="424">
        <f>SUM(D69:D71)</f>
        <v>0</v>
      </c>
      <c r="E72" s="431"/>
      <c r="F72" s="425"/>
      <c r="G72" s="426"/>
      <c r="H72" s="426"/>
      <c r="I72" s="426"/>
      <c r="J72" s="426"/>
      <c r="K72" s="426"/>
      <c r="L72" s="426"/>
      <c r="M72" s="424">
        <f>SUM(M69:M71)</f>
        <v>0</v>
      </c>
      <c r="N72" s="424">
        <f>SUM(N69:N71)</f>
        <v>0</v>
      </c>
    </row>
    <row r="73" spans="1:14" ht="11.25" customHeight="1" x14ac:dyDescent="0.25">
      <c r="A73" s="761" t="s">
        <v>316</v>
      </c>
      <c r="B73" s="761" t="s">
        <v>68</v>
      </c>
      <c r="C73" s="362" t="s">
        <v>214</v>
      </c>
      <c r="D73" s="420">
        <f>D163+D208+D253+D298+D343+D388+D433+D478+D523+D568+D613+D658+D703+D748+D793+D838</f>
        <v>0</v>
      </c>
      <c r="E73" s="421"/>
      <c r="F73" s="269"/>
      <c r="G73" s="268"/>
      <c r="H73" s="268"/>
      <c r="I73" s="268"/>
      <c r="J73" s="268"/>
      <c r="K73" s="268"/>
      <c r="L73" s="268"/>
      <c r="M73" s="420">
        <f>M163+M208+M253+M298+M343+M388+M433+M478+M523+M568+M613+M658+M703+M748+M793+M838</f>
        <v>0</v>
      </c>
      <c r="N73" s="420">
        <f>N163+N208+N253+N298+N343+N388+N433+N478+N523+N568+N613+N658+N703+N748+N793+N838</f>
        <v>0</v>
      </c>
    </row>
    <row r="74" spans="1:14" x14ac:dyDescent="0.25">
      <c r="A74" s="761"/>
      <c r="B74" s="761"/>
      <c r="C74" s="419" t="s">
        <v>215</v>
      </c>
      <c r="D74" s="420">
        <f>D164+D209+D254+D299+D344+D389+D434+D479+D524+D569+D614+D659+D704+D749+D794+D839</f>
        <v>0</v>
      </c>
      <c r="E74" s="421"/>
      <c r="F74" s="269"/>
      <c r="G74" s="268"/>
      <c r="H74" s="268"/>
      <c r="I74" s="268"/>
      <c r="J74" s="268"/>
      <c r="K74" s="268"/>
      <c r="L74" s="268"/>
      <c r="M74" s="420">
        <f>M164+M209+M254+M299+M344+M389+M434+M479+M524+M569+M614+M659+M704+M749+M794+M839</f>
        <v>0</v>
      </c>
      <c r="N74" s="420">
        <f>N164+N209+N254+N299+N344+N389+N434+N479+N524+N569+N614+N659+N704+N749+N794+N839</f>
        <v>0</v>
      </c>
    </row>
    <row r="75" spans="1:14" x14ac:dyDescent="0.25">
      <c r="A75" s="761"/>
      <c r="B75" s="761"/>
      <c r="C75" s="265"/>
      <c r="D75" s="423"/>
      <c r="E75" s="421"/>
      <c r="F75" s="269"/>
      <c r="G75" s="268"/>
      <c r="H75" s="268"/>
      <c r="I75" s="268"/>
      <c r="J75" s="268"/>
      <c r="K75" s="268"/>
      <c r="L75" s="268"/>
      <c r="M75" s="423"/>
      <c r="N75" s="423"/>
    </row>
    <row r="76" spans="1:14" x14ac:dyDescent="0.25">
      <c r="A76" s="818" t="s">
        <v>292</v>
      </c>
      <c r="B76" s="818"/>
      <c r="C76" s="818"/>
      <c r="D76" s="424">
        <f>SUM(D73:D75)</f>
        <v>0</v>
      </c>
      <c r="E76" s="425"/>
      <c r="F76" s="425"/>
      <c r="G76" s="426"/>
      <c r="H76" s="426"/>
      <c r="I76" s="426"/>
      <c r="J76" s="426"/>
      <c r="K76" s="426"/>
      <c r="L76" s="426"/>
      <c r="M76" s="424">
        <f>SUM(M73:M75)</f>
        <v>0</v>
      </c>
      <c r="N76" s="424">
        <f>SUM(N73:N75)</f>
        <v>0</v>
      </c>
    </row>
    <row r="77" spans="1:14" x14ac:dyDescent="0.25">
      <c r="A77" s="819" t="s">
        <v>91</v>
      </c>
      <c r="B77" s="819"/>
      <c r="C77" s="819"/>
      <c r="D77" s="427">
        <f>D76+D72+D68+D64+D60</f>
        <v>0</v>
      </c>
      <c r="E77" s="428"/>
      <c r="F77" s="428"/>
      <c r="G77" s="429"/>
      <c r="H77" s="429"/>
      <c r="I77" s="429"/>
      <c r="J77" s="429"/>
      <c r="K77" s="429"/>
      <c r="L77" s="429"/>
      <c r="M77" s="427">
        <f>M76+M72+M68+M64+M60</f>
        <v>0</v>
      </c>
      <c r="N77" s="427">
        <f>N76+N72+N68+N64+N60</f>
        <v>0</v>
      </c>
    </row>
    <row r="91" spans="1:14" x14ac:dyDescent="0.25">
      <c r="A91" s="802" t="s">
        <v>23</v>
      </c>
      <c r="B91" s="802"/>
      <c r="C91" s="815">
        <f>Presentación!$C$3</f>
        <v>1990</v>
      </c>
      <c r="D91" s="815"/>
      <c r="E91" s="815"/>
      <c r="F91" s="815"/>
      <c r="G91" s="815"/>
      <c r="H91" s="815"/>
      <c r="I91" s="815"/>
      <c r="J91" s="815"/>
      <c r="K91" s="815"/>
      <c r="L91" s="815"/>
      <c r="M91" s="815"/>
      <c r="N91" s="815"/>
    </row>
    <row r="92" spans="1:14" ht="11.25" customHeight="1" x14ac:dyDescent="0.25">
      <c r="A92" s="816" t="s">
        <v>260</v>
      </c>
      <c r="B92" s="816"/>
      <c r="C92" s="817" t="s">
        <v>93</v>
      </c>
      <c r="D92" s="817"/>
      <c r="E92" s="817"/>
      <c r="F92" s="817"/>
      <c r="G92" s="817"/>
      <c r="H92" s="817"/>
      <c r="I92" s="817"/>
      <c r="J92" s="817"/>
      <c r="K92" s="817"/>
      <c r="L92" s="817"/>
      <c r="M92" s="817"/>
      <c r="N92" s="817"/>
    </row>
    <row r="93" spans="1:14" ht="12" customHeight="1" x14ac:dyDescent="0.25">
      <c r="A93" s="805" t="s">
        <v>5</v>
      </c>
      <c r="B93" s="805"/>
      <c r="C93" s="806" t="s">
        <v>26</v>
      </c>
      <c r="D93" s="806"/>
      <c r="E93" s="806"/>
      <c r="F93" s="806"/>
      <c r="G93" s="806"/>
      <c r="H93" s="806"/>
      <c r="I93" s="806"/>
      <c r="J93" s="806"/>
      <c r="K93" s="806"/>
      <c r="L93" s="806"/>
      <c r="M93" s="806"/>
      <c r="N93" s="806"/>
    </row>
    <row r="94" spans="1:14" ht="12" customHeight="1" x14ac:dyDescent="0.25">
      <c r="A94" s="805" t="s">
        <v>27</v>
      </c>
      <c r="B94" s="805"/>
      <c r="C94" s="806" t="s">
        <v>261</v>
      </c>
      <c r="D94" s="806"/>
      <c r="E94" s="806"/>
      <c r="F94" s="806"/>
      <c r="G94" s="806"/>
      <c r="H94" s="806"/>
      <c r="I94" s="806"/>
      <c r="J94" s="806"/>
      <c r="K94" s="806"/>
      <c r="L94" s="806"/>
      <c r="M94" s="806"/>
      <c r="N94" s="806"/>
    </row>
    <row r="95" spans="1:14" ht="11.25" customHeight="1" x14ac:dyDescent="0.25">
      <c r="A95" s="805" t="s">
        <v>29</v>
      </c>
      <c r="B95" s="805"/>
      <c r="C95" s="806" t="s">
        <v>191</v>
      </c>
      <c r="D95" s="806"/>
      <c r="E95" s="806"/>
      <c r="F95" s="806"/>
      <c r="G95" s="806"/>
      <c r="H95" s="806"/>
      <c r="I95" s="806"/>
      <c r="J95" s="806"/>
      <c r="K95" s="806"/>
      <c r="L95" s="806"/>
      <c r="M95" s="806"/>
      <c r="N95" s="806"/>
    </row>
    <row r="96" spans="1:14" ht="11.25" customHeight="1" x14ac:dyDescent="0.25">
      <c r="A96" s="805" t="s">
        <v>31</v>
      </c>
      <c r="B96" s="805"/>
      <c r="C96" s="806" t="s">
        <v>262</v>
      </c>
      <c r="D96" s="806"/>
      <c r="E96" s="806"/>
      <c r="F96" s="806"/>
      <c r="G96" s="806"/>
      <c r="H96" s="806"/>
      <c r="I96" s="806"/>
      <c r="J96" s="806"/>
      <c r="K96" s="806"/>
      <c r="L96" s="806"/>
      <c r="M96" s="806"/>
      <c r="N96" s="806"/>
    </row>
    <row r="97" spans="1:14" ht="12" customHeight="1" x14ac:dyDescent="0.25">
      <c r="A97" s="807" t="s">
        <v>33</v>
      </c>
      <c r="B97" s="807"/>
      <c r="C97" s="278" t="s">
        <v>34</v>
      </c>
      <c r="D97" s="766" t="s">
        <v>263</v>
      </c>
      <c r="E97" s="766"/>
      <c r="F97" s="766"/>
      <c r="G97" s="766"/>
      <c r="H97" s="766"/>
      <c r="I97" s="766"/>
      <c r="J97" s="766"/>
      <c r="K97" s="766"/>
      <c r="L97" s="766"/>
      <c r="M97" s="766"/>
      <c r="N97" s="766"/>
    </row>
    <row r="98" spans="1:14" ht="11.25" customHeight="1" x14ac:dyDescent="0.25">
      <c r="A98" s="761" t="s">
        <v>37</v>
      </c>
      <c r="B98" s="761"/>
      <c r="C98" s="761" t="s">
        <v>264</v>
      </c>
      <c r="D98" s="265" t="s">
        <v>265</v>
      </c>
      <c r="E98" s="265" t="s">
        <v>266</v>
      </c>
      <c r="F98" s="265" t="s">
        <v>267</v>
      </c>
      <c r="G98" s="265" t="s">
        <v>268</v>
      </c>
      <c r="H98" s="265" t="s">
        <v>269</v>
      </c>
      <c r="I98" s="265" t="s">
        <v>270</v>
      </c>
      <c r="J98" s="265" t="s">
        <v>271</v>
      </c>
      <c r="K98" s="265" t="s">
        <v>272</v>
      </c>
      <c r="L98" s="265" t="s">
        <v>273</v>
      </c>
      <c r="M98" s="265" t="s">
        <v>274</v>
      </c>
      <c r="N98" s="265" t="s">
        <v>274</v>
      </c>
    </row>
    <row r="99" spans="1:14" ht="11.25" customHeight="1" x14ac:dyDescent="0.25">
      <c r="A99" s="761" t="s">
        <v>197</v>
      </c>
      <c r="B99" s="761" t="s">
        <v>47</v>
      </c>
      <c r="C99" s="761"/>
      <c r="D99" s="265" t="s">
        <v>48</v>
      </c>
      <c r="E99" s="418" t="s">
        <v>275</v>
      </c>
      <c r="F99" s="265" t="s">
        <v>244</v>
      </c>
      <c r="G99" s="265" t="s">
        <v>276</v>
      </c>
      <c r="H99" s="265" t="s">
        <v>276</v>
      </c>
      <c r="I99" s="265" t="s">
        <v>276</v>
      </c>
      <c r="J99" s="265" t="s">
        <v>276</v>
      </c>
      <c r="K99" s="265" t="s">
        <v>276</v>
      </c>
      <c r="L99" s="265" t="s">
        <v>276</v>
      </c>
      <c r="M99" s="418" t="s">
        <v>277</v>
      </c>
      <c r="N99" s="761" t="s">
        <v>245</v>
      </c>
    </row>
    <row r="100" spans="1:14" ht="34.5" x14ac:dyDescent="0.25">
      <c r="A100" s="761"/>
      <c r="B100" s="761"/>
      <c r="C100" s="761"/>
      <c r="D100" s="265"/>
      <c r="E100" s="265" t="s">
        <v>278</v>
      </c>
      <c r="F100" s="265" t="s">
        <v>279</v>
      </c>
      <c r="G100" s="265" t="s">
        <v>280</v>
      </c>
      <c r="H100" s="265" t="s">
        <v>280</v>
      </c>
      <c r="I100" s="265" t="s">
        <v>280</v>
      </c>
      <c r="J100" s="265" t="s">
        <v>280</v>
      </c>
      <c r="K100" s="265" t="s">
        <v>280</v>
      </c>
      <c r="L100" s="265" t="s">
        <v>280</v>
      </c>
      <c r="M100" s="418" t="s">
        <v>281</v>
      </c>
      <c r="N100" s="761"/>
    </row>
    <row r="101" spans="1:14" ht="11.25" customHeight="1" x14ac:dyDescent="0.25">
      <c r="A101" s="761"/>
      <c r="B101" s="761"/>
      <c r="C101" s="761"/>
      <c r="D101" s="380" t="s">
        <v>282</v>
      </c>
      <c r="E101" s="380" t="s">
        <v>283</v>
      </c>
      <c r="F101" s="380" t="s">
        <v>158</v>
      </c>
      <c r="G101" s="380" t="s">
        <v>284</v>
      </c>
      <c r="H101" s="380" t="s">
        <v>285</v>
      </c>
      <c r="I101" s="380" t="s">
        <v>286</v>
      </c>
      <c r="J101" s="380" t="s">
        <v>287</v>
      </c>
      <c r="K101" s="380" t="s">
        <v>288</v>
      </c>
      <c r="L101" s="380" t="s">
        <v>289</v>
      </c>
      <c r="M101" s="380" t="s">
        <v>290</v>
      </c>
      <c r="N101" s="380" t="s">
        <v>290</v>
      </c>
    </row>
    <row r="102" spans="1:14" ht="11.25" customHeight="1" x14ac:dyDescent="0.25">
      <c r="A102" s="761" t="s">
        <v>310</v>
      </c>
      <c r="B102" s="761" t="s">
        <v>68</v>
      </c>
      <c r="C102" s="419" t="s">
        <v>214</v>
      </c>
      <c r="D102" s="432">
        <f>D57-D12</f>
        <v>0</v>
      </c>
      <c r="E102" s="380"/>
      <c r="F102" s="380"/>
      <c r="G102" s="380"/>
      <c r="H102" s="380"/>
      <c r="I102" s="380"/>
      <c r="J102" s="380"/>
      <c r="K102" s="380"/>
      <c r="L102" s="380"/>
      <c r="M102" s="432">
        <f>M57-M12</f>
        <v>0</v>
      </c>
      <c r="N102" s="432">
        <f>N57-N12</f>
        <v>0</v>
      </c>
    </row>
    <row r="103" spans="1:14" x14ac:dyDescent="0.25">
      <c r="A103" s="761"/>
      <c r="B103" s="761"/>
      <c r="C103" s="419" t="s">
        <v>215</v>
      </c>
      <c r="D103" s="432">
        <f>D58-D13</f>
        <v>0</v>
      </c>
      <c r="E103" s="286">
        <v>78.345091826839806</v>
      </c>
      <c r="F103" s="269" t="s">
        <v>291</v>
      </c>
      <c r="G103" s="268">
        <f>'[1]Carbono del suelo'!$B$28</f>
        <v>1</v>
      </c>
      <c r="H103" s="268">
        <f>'[1]Carbono del suelo'!$C$28</f>
        <v>1</v>
      </c>
      <c r="I103" s="268">
        <f>'[1]Carbono del suelo'!$D$28</f>
        <v>1</v>
      </c>
      <c r="J103" s="268">
        <f>'[1]Carbono del suelo'!$B$30</f>
        <v>1</v>
      </c>
      <c r="K103" s="268">
        <f>'[1]Carbono del suelo'!$C$30</f>
        <v>1</v>
      </c>
      <c r="L103" s="268">
        <f>'[1]Carbono del suelo'!$D$30</f>
        <v>1</v>
      </c>
      <c r="M103" s="432">
        <f>M58-M13</f>
        <v>0</v>
      </c>
      <c r="N103" s="432">
        <f>N58-N13</f>
        <v>0</v>
      </c>
    </row>
    <row r="104" spans="1:14" ht="15" customHeight="1" x14ac:dyDescent="0.25">
      <c r="A104" s="761"/>
      <c r="B104" s="761"/>
      <c r="C104" s="265"/>
      <c r="D104" s="269"/>
      <c r="E104" s="269"/>
      <c r="F104" s="269"/>
      <c r="G104" s="268"/>
      <c r="H104" s="268"/>
      <c r="I104" s="268"/>
      <c r="J104" s="268"/>
      <c r="K104" s="268"/>
      <c r="L104" s="268"/>
      <c r="M104" s="269"/>
      <c r="N104" s="269"/>
    </row>
    <row r="105" spans="1:14" x14ac:dyDescent="0.25">
      <c r="A105" s="818" t="s">
        <v>292</v>
      </c>
      <c r="B105" s="818"/>
      <c r="C105" s="818"/>
      <c r="D105" s="425"/>
      <c r="E105" s="425"/>
      <c r="F105" s="425"/>
      <c r="G105" s="426"/>
      <c r="H105" s="426"/>
      <c r="I105" s="426"/>
      <c r="J105" s="426"/>
      <c r="K105" s="426"/>
      <c r="L105" s="426"/>
      <c r="M105" s="425"/>
      <c r="N105" s="425"/>
    </row>
    <row r="106" spans="1:14" ht="11.25" customHeight="1" x14ac:dyDescent="0.25">
      <c r="A106" s="761" t="s">
        <v>313</v>
      </c>
      <c r="B106" s="761" t="s">
        <v>68</v>
      </c>
      <c r="C106" s="362" t="s">
        <v>214</v>
      </c>
      <c r="D106" s="432">
        <f>D61-D16</f>
        <v>0</v>
      </c>
      <c r="E106" s="286">
        <v>78.830814809893894</v>
      </c>
      <c r="F106" s="269" t="s">
        <v>291</v>
      </c>
      <c r="G106" s="268">
        <f>'[1]Carbono del suelo'!$B$28</f>
        <v>1</v>
      </c>
      <c r="H106" s="268">
        <f>'[1]Carbono del suelo'!$C$28</f>
        <v>1</v>
      </c>
      <c r="I106" s="268">
        <f>'[1]Carbono del suelo'!$D$28</f>
        <v>1</v>
      </c>
      <c r="J106" s="268">
        <f>'[1]Carbono del suelo'!$B$32</f>
        <v>0.69</v>
      </c>
      <c r="K106" s="268">
        <f>'[1]Carbono del suelo'!$C$32</f>
        <v>1</v>
      </c>
      <c r="L106" s="268">
        <f>'[1]Carbono del suelo'!$D$32</f>
        <v>1</v>
      </c>
      <c r="M106" s="432">
        <f>M61-M16</f>
        <v>0</v>
      </c>
      <c r="N106" s="432">
        <f>N61-N16</f>
        <v>0</v>
      </c>
    </row>
    <row r="107" spans="1:14" x14ac:dyDescent="0.25">
      <c r="A107" s="761"/>
      <c r="B107" s="761"/>
      <c r="C107" s="419" t="s">
        <v>215</v>
      </c>
      <c r="D107" s="432">
        <f>D62-D17</f>
        <v>0</v>
      </c>
      <c r="E107" s="286"/>
      <c r="F107" s="269"/>
      <c r="G107" s="268"/>
      <c r="H107" s="268"/>
      <c r="I107" s="268"/>
      <c r="J107" s="268"/>
      <c r="K107" s="268"/>
      <c r="L107" s="268"/>
      <c r="M107" s="432">
        <f>M62-M17</f>
        <v>0</v>
      </c>
      <c r="N107" s="432">
        <f>N62-N17</f>
        <v>0</v>
      </c>
    </row>
    <row r="108" spans="1:14" x14ac:dyDescent="0.25">
      <c r="A108" s="761"/>
      <c r="B108" s="761"/>
      <c r="C108" s="265"/>
      <c r="D108" s="269"/>
      <c r="E108" s="269"/>
      <c r="F108" s="269"/>
      <c r="G108" s="268"/>
      <c r="H108" s="268"/>
      <c r="I108" s="268"/>
      <c r="J108" s="268"/>
      <c r="K108" s="268"/>
      <c r="L108" s="268"/>
      <c r="M108" s="269"/>
      <c r="N108" s="269"/>
    </row>
    <row r="109" spans="1:14" x14ac:dyDescent="0.25">
      <c r="A109" s="818" t="s">
        <v>292</v>
      </c>
      <c r="B109" s="818"/>
      <c r="C109" s="818"/>
      <c r="D109" s="425"/>
      <c r="E109" s="425"/>
      <c r="F109" s="425"/>
      <c r="G109" s="426"/>
      <c r="H109" s="426"/>
      <c r="I109" s="426"/>
      <c r="J109" s="426"/>
      <c r="K109" s="426"/>
      <c r="L109" s="426"/>
      <c r="M109" s="425"/>
      <c r="N109" s="425"/>
    </row>
    <row r="110" spans="1:14" ht="11.25" customHeight="1" x14ac:dyDescent="0.25">
      <c r="A110" s="761" t="s">
        <v>314</v>
      </c>
      <c r="B110" s="761" t="s">
        <v>68</v>
      </c>
      <c r="C110" s="362" t="s">
        <v>214</v>
      </c>
      <c r="D110" s="432">
        <f>D65-D20</f>
        <v>0</v>
      </c>
      <c r="E110" s="286">
        <v>80.551503519414894</v>
      </c>
      <c r="F110" s="269" t="s">
        <v>291</v>
      </c>
      <c r="G110" s="268">
        <f>'[1]Carbono del suelo'!$B$28</f>
        <v>1</v>
      </c>
      <c r="H110" s="268">
        <f>'[1]Carbono del suelo'!$C$28</f>
        <v>1</v>
      </c>
      <c r="I110" s="268">
        <f>'[1]Carbono del suelo'!$D$28</f>
        <v>1</v>
      </c>
      <c r="J110" s="268">
        <f>'[1]Carbono del suelo'!$B$33</f>
        <v>1</v>
      </c>
      <c r="K110" s="268">
        <f>'[1]Carbono del suelo'!$C$33</f>
        <v>1</v>
      </c>
      <c r="L110" s="268">
        <f>'[1]Carbono del suelo'!$D$33</f>
        <v>1</v>
      </c>
      <c r="M110" s="432">
        <f>M65-M20</f>
        <v>0</v>
      </c>
      <c r="N110" s="432">
        <f>N65-N20</f>
        <v>0</v>
      </c>
    </row>
    <row r="111" spans="1:14" x14ac:dyDescent="0.25">
      <c r="A111" s="761"/>
      <c r="B111" s="761"/>
      <c r="C111" s="419" t="s">
        <v>215</v>
      </c>
      <c r="D111" s="432">
        <f>D66-D21</f>
        <v>0</v>
      </c>
      <c r="E111" s="286"/>
      <c r="F111" s="269"/>
      <c r="G111" s="268"/>
      <c r="H111" s="268"/>
      <c r="I111" s="268"/>
      <c r="J111" s="268"/>
      <c r="K111" s="268"/>
      <c r="L111" s="268"/>
      <c r="M111" s="432">
        <f>M66-M21</f>
        <v>0</v>
      </c>
      <c r="N111" s="432">
        <f>N66-N21</f>
        <v>0</v>
      </c>
    </row>
    <row r="112" spans="1:14" x14ac:dyDescent="0.25">
      <c r="A112" s="761"/>
      <c r="B112" s="761"/>
      <c r="C112" s="265"/>
      <c r="D112" s="269"/>
      <c r="E112" s="269"/>
      <c r="F112" s="269"/>
      <c r="G112" s="268"/>
      <c r="H112" s="268"/>
      <c r="I112" s="268"/>
      <c r="J112" s="268"/>
      <c r="K112" s="268"/>
      <c r="L112" s="268"/>
      <c r="M112" s="269"/>
      <c r="N112" s="269"/>
    </row>
    <row r="113" spans="1:14" x14ac:dyDescent="0.25">
      <c r="A113" s="818" t="s">
        <v>292</v>
      </c>
      <c r="B113" s="818"/>
      <c r="C113" s="818"/>
      <c r="D113" s="425"/>
      <c r="E113" s="425"/>
      <c r="F113" s="425"/>
      <c r="G113" s="426"/>
      <c r="H113" s="426"/>
      <c r="I113" s="426"/>
      <c r="J113" s="426"/>
      <c r="K113" s="426"/>
      <c r="L113" s="426"/>
      <c r="M113" s="425"/>
      <c r="N113" s="425"/>
    </row>
    <row r="114" spans="1:14" ht="11.25" customHeight="1" x14ac:dyDescent="0.25">
      <c r="A114" s="761" t="s">
        <v>315</v>
      </c>
      <c r="B114" s="761" t="s">
        <v>68</v>
      </c>
      <c r="C114" s="362" t="s">
        <v>214</v>
      </c>
      <c r="D114" s="432">
        <f>D69-D24</f>
        <v>0</v>
      </c>
      <c r="E114" s="286">
        <v>0</v>
      </c>
      <c r="F114" s="269" t="s">
        <v>291</v>
      </c>
      <c r="G114" s="268">
        <f>'[1]Carbono del suelo'!$B$28</f>
        <v>1</v>
      </c>
      <c r="H114" s="268">
        <f>'[1]Carbono del suelo'!$C$28</f>
        <v>1</v>
      </c>
      <c r="I114" s="268">
        <f>'[1]Carbono del suelo'!$D$28</f>
        <v>1</v>
      </c>
      <c r="J114" s="268">
        <f>'[1]Carbono del suelo'!$B$34</f>
        <v>0</v>
      </c>
      <c r="K114" s="268">
        <f>'[1]Carbono del suelo'!$C$34</f>
        <v>0</v>
      </c>
      <c r="L114" s="268">
        <f>'[1]Carbono del suelo'!$D$34</f>
        <v>0</v>
      </c>
      <c r="M114" s="432">
        <f>M69-M24</f>
        <v>0</v>
      </c>
      <c r="N114" s="432">
        <f>N69-N24</f>
        <v>0</v>
      </c>
    </row>
    <row r="115" spans="1:14" x14ac:dyDescent="0.25">
      <c r="A115" s="761"/>
      <c r="B115" s="761"/>
      <c r="C115" s="419" t="s">
        <v>215</v>
      </c>
      <c r="D115" s="432">
        <f>D70-D25</f>
        <v>0</v>
      </c>
      <c r="E115" s="286"/>
      <c r="F115" s="269"/>
      <c r="G115" s="268"/>
      <c r="H115" s="268"/>
      <c r="I115" s="268"/>
      <c r="J115" s="268"/>
      <c r="K115" s="268"/>
      <c r="L115" s="268"/>
      <c r="M115" s="432">
        <f>M70-M25</f>
        <v>0</v>
      </c>
      <c r="N115" s="432">
        <f>N70-N25</f>
        <v>0</v>
      </c>
    </row>
    <row r="116" spans="1:14" x14ac:dyDescent="0.25">
      <c r="A116" s="761"/>
      <c r="B116" s="761"/>
      <c r="C116" s="265"/>
      <c r="D116" s="269"/>
      <c r="E116" s="269"/>
      <c r="F116" s="269"/>
      <c r="G116" s="268"/>
      <c r="H116" s="268"/>
      <c r="I116" s="268"/>
      <c r="J116" s="268"/>
      <c r="K116" s="268"/>
      <c r="L116" s="268"/>
      <c r="M116" s="269"/>
      <c r="N116" s="269"/>
    </row>
    <row r="117" spans="1:14" x14ac:dyDescent="0.25">
      <c r="A117" s="818" t="s">
        <v>292</v>
      </c>
      <c r="B117" s="818"/>
      <c r="C117" s="818"/>
      <c r="D117" s="425"/>
      <c r="E117" s="425"/>
      <c r="F117" s="425"/>
      <c r="G117" s="426"/>
      <c r="H117" s="426"/>
      <c r="I117" s="426"/>
      <c r="J117" s="426"/>
      <c r="K117" s="426"/>
      <c r="L117" s="426"/>
      <c r="M117" s="425"/>
      <c r="N117" s="425"/>
    </row>
    <row r="118" spans="1:14" ht="11.25" customHeight="1" x14ac:dyDescent="0.25">
      <c r="A118" s="761" t="s">
        <v>316</v>
      </c>
      <c r="B118" s="761" t="s">
        <v>68</v>
      </c>
      <c r="C118" s="362" t="s">
        <v>214</v>
      </c>
      <c r="D118" s="432">
        <f>D73-D28</f>
        <v>0</v>
      </c>
      <c r="E118" s="286">
        <v>0</v>
      </c>
      <c r="F118" s="269" t="s">
        <v>291</v>
      </c>
      <c r="G118" s="268">
        <f>'[1]Carbono del suelo'!$B$28</f>
        <v>1</v>
      </c>
      <c r="H118" s="268">
        <f>'[1]Carbono del suelo'!$C$28</f>
        <v>1</v>
      </c>
      <c r="I118" s="268">
        <f>'[1]Carbono del suelo'!$D$28</f>
        <v>1</v>
      </c>
      <c r="J118" s="268">
        <f>'[1]Carbono del suelo'!$B$35</f>
        <v>0</v>
      </c>
      <c r="K118" s="268">
        <f>'[1]Carbono del suelo'!$C$35</f>
        <v>1</v>
      </c>
      <c r="L118" s="268">
        <f>'[1]Carbono del suelo'!$D$35</f>
        <v>1</v>
      </c>
      <c r="M118" s="432">
        <f>M73-M28</f>
        <v>0</v>
      </c>
      <c r="N118" s="432">
        <f>N73-N28</f>
        <v>0</v>
      </c>
    </row>
    <row r="119" spans="1:14" x14ac:dyDescent="0.25">
      <c r="A119" s="761"/>
      <c r="B119" s="761"/>
      <c r="C119" s="419" t="s">
        <v>215</v>
      </c>
      <c r="D119" s="432">
        <f>D74-D29</f>
        <v>0</v>
      </c>
      <c r="E119" s="286"/>
      <c r="F119" s="269"/>
      <c r="G119" s="268"/>
      <c r="H119" s="268"/>
      <c r="I119" s="268"/>
      <c r="J119" s="268"/>
      <c r="K119" s="268"/>
      <c r="L119" s="268"/>
      <c r="M119" s="432">
        <f>M74-M29</f>
        <v>0</v>
      </c>
      <c r="N119" s="432">
        <f>N74-N29</f>
        <v>0</v>
      </c>
    </row>
    <row r="120" spans="1:14" x14ac:dyDescent="0.25">
      <c r="A120" s="761"/>
      <c r="B120" s="761"/>
      <c r="C120" s="265"/>
      <c r="D120" s="269"/>
      <c r="E120" s="269"/>
      <c r="F120" s="269"/>
      <c r="G120" s="268"/>
      <c r="H120" s="268"/>
      <c r="I120" s="268"/>
      <c r="J120" s="268"/>
      <c r="K120" s="268"/>
      <c r="L120" s="268"/>
      <c r="M120" s="268"/>
      <c r="N120" s="268"/>
    </row>
    <row r="121" spans="1:14" x14ac:dyDescent="0.25">
      <c r="A121" s="818" t="s">
        <v>292</v>
      </c>
      <c r="B121" s="818"/>
      <c r="C121" s="818"/>
      <c r="D121" s="425"/>
      <c r="E121" s="425"/>
      <c r="F121" s="425"/>
      <c r="G121" s="426"/>
      <c r="H121" s="426"/>
      <c r="I121" s="426"/>
      <c r="J121" s="426"/>
      <c r="K121" s="426"/>
      <c r="L121" s="426"/>
      <c r="M121" s="427">
        <f>SUM(M118:M120)</f>
        <v>0</v>
      </c>
      <c r="N121" s="427">
        <f>SUM(N118:N120)</f>
        <v>0</v>
      </c>
    </row>
    <row r="122" spans="1:14" x14ac:dyDescent="0.25">
      <c r="A122" s="819" t="s">
        <v>91</v>
      </c>
      <c r="B122" s="819"/>
      <c r="C122" s="819"/>
      <c r="D122" s="428"/>
      <c r="E122" s="428"/>
      <c r="F122" s="428"/>
      <c r="G122" s="429"/>
      <c r="H122" s="429"/>
      <c r="I122" s="429"/>
      <c r="J122" s="429"/>
      <c r="K122" s="429"/>
      <c r="L122" s="429"/>
      <c r="M122" s="427">
        <f>M121+M117+M113+M109+M105</f>
        <v>0</v>
      </c>
      <c r="N122" s="427">
        <f>N121+N117+N113+N109+N105</f>
        <v>0</v>
      </c>
    </row>
    <row r="136" spans="1:18" x14ac:dyDescent="0.25">
      <c r="A136" s="802" t="s">
        <v>23</v>
      </c>
      <c r="B136" s="802"/>
      <c r="C136" s="815">
        <f>Presentación!$C$3</f>
        <v>1990</v>
      </c>
      <c r="D136" s="815"/>
      <c r="E136" s="815"/>
      <c r="F136" s="815"/>
      <c r="G136" s="815"/>
      <c r="H136" s="815"/>
      <c r="I136" s="815"/>
      <c r="J136" s="815"/>
      <c r="K136" s="815"/>
      <c r="L136" s="815"/>
      <c r="M136" s="815"/>
      <c r="N136" s="815"/>
    </row>
    <row r="137" spans="1:18" ht="11.25" customHeight="1" x14ac:dyDescent="0.25">
      <c r="A137" s="816" t="s">
        <v>260</v>
      </c>
      <c r="B137" s="816"/>
      <c r="C137" s="817" t="s">
        <v>375</v>
      </c>
      <c r="D137" s="817"/>
      <c r="E137" s="817"/>
      <c r="F137" s="817"/>
      <c r="G137" s="817"/>
      <c r="H137" s="817"/>
      <c r="I137" s="817"/>
      <c r="J137" s="817"/>
      <c r="K137" s="817"/>
      <c r="L137" s="817"/>
      <c r="M137" s="817"/>
      <c r="N137" s="817"/>
      <c r="Q137" s="292">
        <v>15</v>
      </c>
      <c r="R137" s="292">
        <v>1</v>
      </c>
    </row>
    <row r="138" spans="1:18" ht="13.5" customHeight="1" x14ac:dyDescent="0.25">
      <c r="A138" s="805" t="s">
        <v>5</v>
      </c>
      <c r="B138" s="805"/>
      <c r="C138" s="806" t="s">
        <v>26</v>
      </c>
      <c r="D138" s="806"/>
      <c r="E138" s="806"/>
      <c r="F138" s="806"/>
      <c r="G138" s="806"/>
      <c r="H138" s="806"/>
      <c r="I138" s="806"/>
      <c r="J138" s="806"/>
      <c r="K138" s="806"/>
      <c r="L138" s="806"/>
      <c r="M138" s="806"/>
      <c r="N138" s="806"/>
      <c r="Q138" s="292"/>
      <c r="R138" s="292">
        <v>2</v>
      </c>
    </row>
    <row r="139" spans="1:18" ht="13.5" customHeight="1" x14ac:dyDescent="0.25">
      <c r="A139" s="805" t="s">
        <v>27</v>
      </c>
      <c r="B139" s="805"/>
      <c r="C139" s="806" t="s">
        <v>261</v>
      </c>
      <c r="D139" s="806"/>
      <c r="E139" s="806"/>
      <c r="F139" s="806"/>
      <c r="G139" s="806"/>
      <c r="H139" s="806"/>
      <c r="I139" s="806"/>
      <c r="J139" s="806"/>
      <c r="K139" s="806"/>
      <c r="L139" s="806"/>
      <c r="M139" s="806"/>
      <c r="N139" s="806"/>
      <c r="Q139" s="292"/>
      <c r="R139" s="292">
        <v>3</v>
      </c>
    </row>
    <row r="140" spans="1:18" ht="11.25" customHeight="1" x14ac:dyDescent="0.25">
      <c r="A140" s="805" t="s">
        <v>29</v>
      </c>
      <c r="B140" s="805"/>
      <c r="C140" s="806" t="s">
        <v>191</v>
      </c>
      <c r="D140" s="806"/>
      <c r="E140" s="806"/>
      <c r="F140" s="806"/>
      <c r="G140" s="806"/>
      <c r="H140" s="806"/>
      <c r="I140" s="806"/>
      <c r="J140" s="806"/>
      <c r="K140" s="806"/>
      <c r="L140" s="806"/>
      <c r="M140" s="806"/>
      <c r="N140" s="806"/>
      <c r="Q140" s="292"/>
      <c r="R140" s="292">
        <v>4</v>
      </c>
    </row>
    <row r="141" spans="1:18" ht="11.25" customHeight="1" x14ac:dyDescent="0.25">
      <c r="A141" s="805" t="s">
        <v>31</v>
      </c>
      <c r="B141" s="805"/>
      <c r="C141" s="806" t="s">
        <v>262</v>
      </c>
      <c r="D141" s="806"/>
      <c r="E141" s="806"/>
      <c r="F141" s="806"/>
      <c r="G141" s="806"/>
      <c r="H141" s="806"/>
      <c r="I141" s="806"/>
      <c r="J141" s="806"/>
      <c r="K141" s="806"/>
      <c r="L141" s="806"/>
      <c r="M141" s="806"/>
      <c r="N141" s="806"/>
      <c r="Q141" s="292"/>
      <c r="R141" s="292">
        <v>5</v>
      </c>
    </row>
    <row r="142" spans="1:18" ht="13.5" customHeight="1" x14ac:dyDescent="0.25">
      <c r="A142" s="807" t="s">
        <v>33</v>
      </c>
      <c r="B142" s="807"/>
      <c r="C142" s="278" t="s">
        <v>34</v>
      </c>
      <c r="D142" s="766" t="s">
        <v>263</v>
      </c>
      <c r="E142" s="766"/>
      <c r="F142" s="766"/>
      <c r="G142" s="766"/>
      <c r="H142" s="766"/>
      <c r="I142" s="766"/>
      <c r="J142" s="766"/>
      <c r="K142" s="766"/>
      <c r="L142" s="766"/>
      <c r="M142" s="766"/>
      <c r="N142" s="766"/>
      <c r="Q142" s="292"/>
      <c r="R142" s="292"/>
    </row>
    <row r="143" spans="1:18" ht="66.75" customHeight="1" x14ac:dyDescent="0.25">
      <c r="A143" s="761" t="s">
        <v>37</v>
      </c>
      <c r="B143" s="761"/>
      <c r="C143" s="761" t="s">
        <v>264</v>
      </c>
      <c r="D143" s="265" t="s">
        <v>265</v>
      </c>
      <c r="E143" s="265" t="s">
        <v>266</v>
      </c>
      <c r="F143" s="265" t="s">
        <v>267</v>
      </c>
      <c r="G143" s="265" t="s">
        <v>268</v>
      </c>
      <c r="H143" s="265" t="s">
        <v>269</v>
      </c>
      <c r="I143" s="265" t="s">
        <v>270</v>
      </c>
      <c r="J143" s="265" t="s">
        <v>271</v>
      </c>
      <c r="K143" s="265" t="s">
        <v>272</v>
      </c>
      <c r="L143" s="265" t="s">
        <v>273</v>
      </c>
      <c r="M143" s="265" t="s">
        <v>274</v>
      </c>
      <c r="N143" s="265" t="s">
        <v>274</v>
      </c>
      <c r="Q143" s="292"/>
      <c r="R143" s="292"/>
    </row>
    <row r="144" spans="1:18" ht="11.25" customHeight="1" x14ac:dyDescent="0.25">
      <c r="A144" s="761" t="s">
        <v>197</v>
      </c>
      <c r="B144" s="761" t="s">
        <v>47</v>
      </c>
      <c r="C144" s="761"/>
      <c r="D144" s="265" t="s">
        <v>48</v>
      </c>
      <c r="E144" s="418" t="s">
        <v>275</v>
      </c>
      <c r="F144" s="265" t="s">
        <v>244</v>
      </c>
      <c r="G144" s="265" t="s">
        <v>276</v>
      </c>
      <c r="H144" s="265" t="s">
        <v>276</v>
      </c>
      <c r="I144" s="265" t="s">
        <v>276</v>
      </c>
      <c r="J144" s="265" t="s">
        <v>276</v>
      </c>
      <c r="K144" s="265" t="s">
        <v>276</v>
      </c>
      <c r="L144" s="265" t="s">
        <v>276</v>
      </c>
      <c r="M144" s="418" t="s">
        <v>277</v>
      </c>
      <c r="N144" s="761" t="s">
        <v>245</v>
      </c>
      <c r="Q144" s="292"/>
      <c r="R144" s="292"/>
    </row>
    <row r="145" spans="1:18" ht="33" customHeight="1" x14ac:dyDescent="0.25">
      <c r="A145" s="761"/>
      <c r="B145" s="761"/>
      <c r="C145" s="761"/>
      <c r="D145" s="265"/>
      <c r="E145" s="265" t="s">
        <v>278</v>
      </c>
      <c r="F145" s="265" t="s">
        <v>279</v>
      </c>
      <c r="G145" s="265" t="s">
        <v>280</v>
      </c>
      <c r="H145" s="265" t="s">
        <v>280</v>
      </c>
      <c r="I145" s="265" t="s">
        <v>280</v>
      </c>
      <c r="J145" s="265" t="s">
        <v>280</v>
      </c>
      <c r="K145" s="265" t="s">
        <v>280</v>
      </c>
      <c r="L145" s="265" t="s">
        <v>280</v>
      </c>
      <c r="M145" s="418" t="s">
        <v>281</v>
      </c>
      <c r="N145" s="761"/>
      <c r="Q145" s="292"/>
      <c r="R145" s="292"/>
    </row>
    <row r="146" spans="1:18" ht="13.5" x14ac:dyDescent="0.25">
      <c r="A146" s="761"/>
      <c r="B146" s="761"/>
      <c r="C146" s="761"/>
      <c r="D146" s="380" t="s">
        <v>282</v>
      </c>
      <c r="E146" s="380" t="s">
        <v>283</v>
      </c>
      <c r="F146" s="380" t="s">
        <v>158</v>
      </c>
      <c r="G146" s="380" t="s">
        <v>284</v>
      </c>
      <c r="H146" s="380" t="s">
        <v>285</v>
      </c>
      <c r="I146" s="380" t="s">
        <v>286</v>
      </c>
      <c r="J146" s="380" t="s">
        <v>287</v>
      </c>
      <c r="K146" s="380" t="s">
        <v>288</v>
      </c>
      <c r="L146" s="380" t="s">
        <v>289</v>
      </c>
      <c r="M146" s="380" t="s">
        <v>290</v>
      </c>
      <c r="N146" s="380" t="s">
        <v>290</v>
      </c>
      <c r="Q146" s="292"/>
      <c r="R146" s="292"/>
    </row>
    <row r="147" spans="1:18" ht="12" customHeight="1" x14ac:dyDescent="0.25">
      <c r="A147" s="761" t="s">
        <v>310</v>
      </c>
      <c r="B147" s="761" t="s">
        <v>68</v>
      </c>
      <c r="C147" s="419" t="s">
        <v>214</v>
      </c>
      <c r="D147" s="142"/>
      <c r="E147" s="286"/>
      <c r="F147" s="269" t="s">
        <v>291</v>
      </c>
      <c r="G147" s="151"/>
      <c r="H147" s="151"/>
      <c r="I147" s="151"/>
      <c r="J147" s="151"/>
      <c r="K147" s="151"/>
      <c r="L147" s="151"/>
      <c r="M147" s="268">
        <f>((E147*G147*H147*I147*D147)-(E147*J147*K147*L147*D147))/F147</f>
        <v>0</v>
      </c>
      <c r="N147" s="268"/>
      <c r="Q147" s="292">
        <v>6</v>
      </c>
      <c r="R147" s="292">
        <f>$Q137*100+Q147+$R137*10000</f>
        <v>11506</v>
      </c>
    </row>
    <row r="148" spans="1:18" x14ac:dyDescent="0.25">
      <c r="A148" s="761"/>
      <c r="B148" s="761"/>
      <c r="C148" s="419" t="s">
        <v>215</v>
      </c>
      <c r="D148" s="191"/>
      <c r="E148" s="286"/>
      <c r="F148" s="269" t="s">
        <v>291</v>
      </c>
      <c r="G148" s="151"/>
      <c r="H148" s="151"/>
      <c r="I148" s="151"/>
      <c r="J148" s="151"/>
      <c r="K148" s="151"/>
      <c r="L148" s="151"/>
      <c r="M148" s="268">
        <f>((E148*G148*H148*I148*D148)-(E148*J148*K148*L148*D148))/F148</f>
        <v>0</v>
      </c>
      <c r="N148" s="268"/>
      <c r="Q148" s="362">
        <v>7</v>
      </c>
      <c r="R148" s="292">
        <f>$Q137*100+Q148+$R137*10000</f>
        <v>11507</v>
      </c>
    </row>
    <row r="149" spans="1:18" x14ac:dyDescent="0.25">
      <c r="A149" s="761"/>
      <c r="B149" s="761"/>
      <c r="C149" s="265"/>
      <c r="D149" s="269"/>
      <c r="E149" s="269"/>
      <c r="F149" s="269"/>
      <c r="G149" s="268"/>
      <c r="H149" s="268"/>
      <c r="I149" s="268"/>
      <c r="J149" s="151"/>
      <c r="K149" s="151"/>
      <c r="L149" s="151"/>
      <c r="M149" s="268"/>
      <c r="N149" s="268"/>
    </row>
    <row r="150" spans="1:18" x14ac:dyDescent="0.25">
      <c r="A150" s="818" t="s">
        <v>292</v>
      </c>
      <c r="B150" s="818"/>
      <c r="C150" s="818"/>
      <c r="D150" s="433">
        <f>SUM(D147:D149)</f>
        <v>0</v>
      </c>
      <c r="E150" s="425"/>
      <c r="F150" s="425"/>
      <c r="G150" s="426"/>
      <c r="H150" s="426"/>
      <c r="I150" s="426"/>
      <c r="J150" s="194"/>
      <c r="K150" s="194"/>
      <c r="L150" s="194"/>
      <c r="M150" s="427">
        <f>SUM(M148:M149)</f>
        <v>0</v>
      </c>
      <c r="N150" s="427">
        <f>SUM(N148:N149)</f>
        <v>0</v>
      </c>
    </row>
    <row r="151" spans="1:18" ht="11.25" customHeight="1" x14ac:dyDescent="0.25">
      <c r="A151" s="761" t="s">
        <v>313</v>
      </c>
      <c r="B151" s="761" t="s">
        <v>68</v>
      </c>
      <c r="C151" s="362" t="s">
        <v>214</v>
      </c>
      <c r="D151" s="142"/>
      <c r="E151" s="286"/>
      <c r="F151" s="269" t="s">
        <v>291</v>
      </c>
      <c r="G151" s="151"/>
      <c r="H151" s="151"/>
      <c r="I151" s="151"/>
      <c r="J151" s="151"/>
      <c r="K151" s="151"/>
      <c r="L151" s="151"/>
      <c r="M151" s="268">
        <f>((E151*G151*H151*I151*D151)-(E151*J151*K151*L151*D151))/F151</f>
        <v>0</v>
      </c>
      <c r="N151" s="268"/>
      <c r="Q151" s="292">
        <v>6</v>
      </c>
      <c r="R151" s="292">
        <f>$Q137*100+Q151+$R138*10000</f>
        <v>21506</v>
      </c>
    </row>
    <row r="152" spans="1:18" x14ac:dyDescent="0.25">
      <c r="A152" s="761"/>
      <c r="B152" s="761"/>
      <c r="C152" s="419" t="s">
        <v>215</v>
      </c>
      <c r="D152" s="191"/>
      <c r="E152" s="286"/>
      <c r="F152" s="269" t="s">
        <v>291</v>
      </c>
      <c r="G152" s="151"/>
      <c r="H152" s="151"/>
      <c r="I152" s="151"/>
      <c r="J152" s="151"/>
      <c r="K152" s="151"/>
      <c r="L152" s="151"/>
      <c r="M152" s="268">
        <f>((E152*G152*H152*I152*D152)-(E152*J152*K152*L152*D152))/F152</f>
        <v>0</v>
      </c>
      <c r="N152" s="268"/>
      <c r="Q152" s="362">
        <v>7</v>
      </c>
      <c r="R152" s="292">
        <f>$Q137*100+Q152+$R138*10000</f>
        <v>21507</v>
      </c>
    </row>
    <row r="153" spans="1:18" x14ac:dyDescent="0.25">
      <c r="A153" s="761"/>
      <c r="B153" s="761"/>
      <c r="C153" s="265"/>
      <c r="D153" s="269"/>
      <c r="E153" s="269"/>
      <c r="F153" s="269"/>
      <c r="G153" s="268"/>
      <c r="H153" s="268"/>
      <c r="I153" s="268"/>
      <c r="J153" s="151"/>
      <c r="K153" s="151"/>
      <c r="L153" s="151"/>
      <c r="M153" s="268"/>
      <c r="N153" s="268"/>
    </row>
    <row r="154" spans="1:18" x14ac:dyDescent="0.25">
      <c r="A154" s="818" t="s">
        <v>292</v>
      </c>
      <c r="B154" s="818"/>
      <c r="C154" s="818"/>
      <c r="D154" s="433">
        <f>SUM(D151:D153)</f>
        <v>0</v>
      </c>
      <c r="E154" s="425"/>
      <c r="F154" s="425"/>
      <c r="G154" s="426"/>
      <c r="H154" s="426"/>
      <c r="I154" s="426"/>
      <c r="J154" s="194"/>
      <c r="K154" s="194"/>
      <c r="L154" s="194"/>
      <c r="M154" s="427">
        <f>SUM(M152:M153)</f>
        <v>0</v>
      </c>
      <c r="N154" s="427">
        <f>SUM(N152:N153)</f>
        <v>0</v>
      </c>
    </row>
    <row r="155" spans="1:18" ht="11.25" customHeight="1" x14ac:dyDescent="0.25">
      <c r="A155" s="761" t="s">
        <v>314</v>
      </c>
      <c r="B155" s="761" t="s">
        <v>68</v>
      </c>
      <c r="C155" s="362" t="s">
        <v>214</v>
      </c>
      <c r="D155" s="142"/>
      <c r="E155" s="286"/>
      <c r="F155" s="269" t="s">
        <v>291</v>
      </c>
      <c r="G155" s="151"/>
      <c r="H155" s="151"/>
      <c r="I155" s="151"/>
      <c r="J155" s="151"/>
      <c r="K155" s="151"/>
      <c r="L155" s="151"/>
      <c r="M155" s="268">
        <f>((E155*G155*H155*I155*D155)-(E155*J155*K155*L155*D155))/F155</f>
        <v>0</v>
      </c>
      <c r="N155" s="268"/>
      <c r="Q155" s="292">
        <v>6</v>
      </c>
      <c r="R155" s="292">
        <f>$Q137*100+Q155+$R139*10000</f>
        <v>31506</v>
      </c>
    </row>
    <row r="156" spans="1:18" x14ac:dyDescent="0.25">
      <c r="A156" s="761"/>
      <c r="B156" s="761"/>
      <c r="C156" s="419" t="s">
        <v>215</v>
      </c>
      <c r="D156" s="191"/>
      <c r="E156" s="286"/>
      <c r="F156" s="269" t="s">
        <v>291</v>
      </c>
      <c r="G156" s="151"/>
      <c r="H156" s="151"/>
      <c r="I156" s="151"/>
      <c r="J156" s="151"/>
      <c r="K156" s="151"/>
      <c r="L156" s="151"/>
      <c r="M156" s="268">
        <f>((E156*G156*H156*I156*D156)-(E156*J156*K156*L156*D156))/F156</f>
        <v>0</v>
      </c>
      <c r="N156" s="268"/>
      <c r="Q156" s="362">
        <v>7</v>
      </c>
      <c r="R156" s="292">
        <f>$Q137*100+Q156+$R139*10000</f>
        <v>31507</v>
      </c>
    </row>
    <row r="157" spans="1:18" x14ac:dyDescent="0.25">
      <c r="A157" s="761"/>
      <c r="B157" s="761"/>
      <c r="C157" s="265"/>
      <c r="D157" s="423"/>
      <c r="E157" s="286"/>
      <c r="F157" s="269"/>
      <c r="G157" s="151"/>
      <c r="H157" s="151"/>
      <c r="I157" s="151"/>
      <c r="J157" s="151"/>
      <c r="K157" s="151"/>
      <c r="L157" s="151"/>
      <c r="M157" s="268"/>
      <c r="N157" s="268"/>
    </row>
    <row r="158" spans="1:18" x14ac:dyDescent="0.25">
      <c r="A158" s="818" t="s">
        <v>292</v>
      </c>
      <c r="B158" s="818"/>
      <c r="C158" s="818"/>
      <c r="D158" s="433">
        <f>SUM(D155:D157)</f>
        <v>0</v>
      </c>
      <c r="E158" s="425"/>
      <c r="F158" s="425"/>
      <c r="G158" s="426"/>
      <c r="H158" s="426"/>
      <c r="I158" s="426"/>
      <c r="J158" s="194"/>
      <c r="K158" s="194"/>
      <c r="L158" s="194"/>
      <c r="M158" s="427">
        <f>SUM(M155:M157)</f>
        <v>0</v>
      </c>
      <c r="N158" s="427">
        <f>SUM(N155:N157)</f>
        <v>0</v>
      </c>
    </row>
    <row r="159" spans="1:18" ht="11.25" customHeight="1" x14ac:dyDescent="0.25">
      <c r="A159" s="761" t="s">
        <v>315</v>
      </c>
      <c r="B159" s="761" t="s">
        <v>68</v>
      </c>
      <c r="C159" s="362" t="s">
        <v>214</v>
      </c>
      <c r="D159" s="142"/>
      <c r="E159" s="286"/>
      <c r="F159" s="269" t="s">
        <v>291</v>
      </c>
      <c r="G159" s="151"/>
      <c r="H159" s="151"/>
      <c r="I159" s="151"/>
      <c r="J159" s="151"/>
      <c r="K159" s="151"/>
      <c r="L159" s="151"/>
      <c r="M159" s="268">
        <f>((E159*G159*H159*I159*D159)-(E159*J159*K159*L159*D159))/F159</f>
        <v>0</v>
      </c>
      <c r="N159" s="268"/>
      <c r="Q159" s="292">
        <v>6</v>
      </c>
      <c r="R159" s="292">
        <f>$Q137*100+Q159+$R140*10000</f>
        <v>41506</v>
      </c>
    </row>
    <row r="160" spans="1:18" x14ac:dyDescent="0.25">
      <c r="A160" s="761"/>
      <c r="B160" s="761"/>
      <c r="C160" s="419" t="s">
        <v>215</v>
      </c>
      <c r="D160" s="191"/>
      <c r="E160" s="286"/>
      <c r="F160" s="269" t="s">
        <v>291</v>
      </c>
      <c r="G160" s="151"/>
      <c r="H160" s="151"/>
      <c r="I160" s="151"/>
      <c r="J160" s="151"/>
      <c r="K160" s="151"/>
      <c r="L160" s="151"/>
      <c r="M160" s="268">
        <f>((E160*G160*H160*I160*D160)-(E160*J160*K160*L160*D160))/F160</f>
        <v>0</v>
      </c>
      <c r="N160" s="268"/>
      <c r="Q160" s="362">
        <v>7</v>
      </c>
      <c r="R160" s="292">
        <f>$Q137*100+Q160+$R140*10000</f>
        <v>41507</v>
      </c>
    </row>
    <row r="161" spans="1:18" x14ac:dyDescent="0.25">
      <c r="A161" s="761"/>
      <c r="B161" s="761"/>
      <c r="C161" s="265"/>
      <c r="D161" s="423"/>
      <c r="E161" s="286"/>
      <c r="F161" s="269"/>
      <c r="G161" s="151"/>
      <c r="H161" s="151"/>
      <c r="I161" s="151"/>
      <c r="J161" s="151"/>
      <c r="K161" s="151"/>
      <c r="L161" s="151"/>
      <c r="M161" s="268"/>
      <c r="N161" s="268"/>
    </row>
    <row r="162" spans="1:18" x14ac:dyDescent="0.25">
      <c r="A162" s="818" t="s">
        <v>292</v>
      </c>
      <c r="B162" s="818"/>
      <c r="C162" s="818"/>
      <c r="D162" s="433">
        <f>SUM(D159:D161)</f>
        <v>0</v>
      </c>
      <c r="E162" s="425"/>
      <c r="F162" s="425"/>
      <c r="G162" s="426"/>
      <c r="H162" s="426"/>
      <c r="I162" s="426"/>
      <c r="J162" s="194"/>
      <c r="K162" s="194"/>
      <c r="L162" s="194"/>
      <c r="M162" s="427">
        <f>SUM(M160:M161)</f>
        <v>0</v>
      </c>
      <c r="N162" s="427">
        <f>SUM(N160:N161)</f>
        <v>0</v>
      </c>
    </row>
    <row r="163" spans="1:18" ht="11.25" customHeight="1" x14ac:dyDescent="0.25">
      <c r="A163" s="761" t="s">
        <v>316</v>
      </c>
      <c r="B163" s="761" t="s">
        <v>68</v>
      </c>
      <c r="C163" s="362" t="s">
        <v>214</v>
      </c>
      <c r="D163" s="142"/>
      <c r="E163" s="286"/>
      <c r="F163" s="269" t="s">
        <v>291</v>
      </c>
      <c r="G163" s="151"/>
      <c r="H163" s="151"/>
      <c r="I163" s="151"/>
      <c r="J163" s="151"/>
      <c r="K163" s="151"/>
      <c r="L163" s="151"/>
      <c r="M163" s="268">
        <f>((E163*G163*H163*I163*D163)-(E163*J163*K163*L163*D163))/F163</f>
        <v>0</v>
      </c>
      <c r="N163" s="268"/>
      <c r="Q163" s="292">
        <v>6</v>
      </c>
      <c r="R163" s="292">
        <f>$Q137*100+Q163+$R141*10000</f>
        <v>51506</v>
      </c>
    </row>
    <row r="164" spans="1:18" x14ac:dyDescent="0.25">
      <c r="A164" s="761"/>
      <c r="B164" s="761"/>
      <c r="C164" s="419" t="s">
        <v>215</v>
      </c>
      <c r="D164" s="191"/>
      <c r="E164" s="286"/>
      <c r="F164" s="269" t="s">
        <v>291</v>
      </c>
      <c r="G164" s="151"/>
      <c r="H164" s="151"/>
      <c r="I164" s="151"/>
      <c r="J164" s="151"/>
      <c r="K164" s="151"/>
      <c r="L164" s="151"/>
      <c r="M164" s="268">
        <f>((E164*G164*H164*I164*D164)-(E164*J164*K164*L164*D164))/F164</f>
        <v>0</v>
      </c>
      <c r="N164" s="268"/>
      <c r="Q164" s="362">
        <v>7</v>
      </c>
      <c r="R164" s="292">
        <f>$Q137*100+Q164+$R141*10000</f>
        <v>51507</v>
      </c>
    </row>
    <row r="165" spans="1:18" x14ac:dyDescent="0.25">
      <c r="A165" s="761"/>
      <c r="B165" s="761"/>
      <c r="C165" s="265"/>
      <c r="D165" s="423"/>
      <c r="E165" s="286"/>
      <c r="F165" s="269"/>
      <c r="G165" s="151"/>
      <c r="H165" s="151"/>
      <c r="I165" s="151"/>
      <c r="J165" s="151"/>
      <c r="K165" s="151"/>
      <c r="L165" s="151"/>
      <c r="M165" s="268"/>
      <c r="N165" s="268"/>
    </row>
    <row r="166" spans="1:18" x14ac:dyDescent="0.25">
      <c r="A166" s="818" t="s">
        <v>292</v>
      </c>
      <c r="B166" s="818"/>
      <c r="C166" s="818"/>
      <c r="D166" s="433">
        <f>SUM(D163:D165)</f>
        <v>0</v>
      </c>
      <c r="E166" s="425"/>
      <c r="F166" s="425"/>
      <c r="G166" s="426"/>
      <c r="H166" s="426"/>
      <c r="I166" s="426"/>
      <c r="J166" s="426"/>
      <c r="K166" s="426"/>
      <c r="L166" s="426"/>
      <c r="M166" s="427">
        <f>SUM(M164:M165)</f>
        <v>0</v>
      </c>
      <c r="N166" s="427">
        <f>SUM(N164:N165)</f>
        <v>0</v>
      </c>
    </row>
    <row r="167" spans="1:18" x14ac:dyDescent="0.25">
      <c r="A167" s="819" t="s">
        <v>91</v>
      </c>
      <c r="B167" s="819"/>
      <c r="C167" s="819"/>
      <c r="D167" s="434">
        <f>D150+D154+D158+D162+D166</f>
        <v>0</v>
      </c>
      <c r="E167" s="428"/>
      <c r="F167" s="428"/>
      <c r="G167" s="429"/>
      <c r="H167" s="429"/>
      <c r="I167" s="429"/>
      <c r="J167" s="429"/>
      <c r="K167" s="429"/>
      <c r="L167" s="429"/>
      <c r="M167" s="427">
        <f>M166+M162+M158+M154+M150</f>
        <v>0</v>
      </c>
      <c r="N167" s="427">
        <f>N166+N162+N158+N154+N150</f>
        <v>0</v>
      </c>
    </row>
    <row r="168" spans="1:18" ht="13.5" x14ac:dyDescent="0.25">
      <c r="A168" s="820" t="s">
        <v>392</v>
      </c>
      <c r="B168" s="820"/>
      <c r="C168" s="820"/>
      <c r="D168" s="820"/>
      <c r="E168" s="820"/>
      <c r="F168" s="820"/>
      <c r="G168" s="820"/>
      <c r="H168" s="820"/>
      <c r="I168" s="820"/>
      <c r="J168" s="820"/>
      <c r="K168" s="820"/>
      <c r="L168" s="820"/>
      <c r="M168" s="820"/>
    </row>
    <row r="181" spans="1:18" x14ac:dyDescent="0.25">
      <c r="A181" s="802" t="s">
        <v>23</v>
      </c>
      <c r="B181" s="802"/>
      <c r="C181" s="815">
        <f>Presentación!$C$3</f>
        <v>1990</v>
      </c>
      <c r="D181" s="815"/>
      <c r="E181" s="815"/>
      <c r="F181" s="815"/>
      <c r="G181" s="815"/>
      <c r="H181" s="815"/>
      <c r="I181" s="815"/>
      <c r="J181" s="815"/>
      <c r="K181" s="815"/>
      <c r="L181" s="815"/>
      <c r="M181" s="815"/>
      <c r="N181" s="815"/>
    </row>
    <row r="182" spans="1:18" ht="11.25" customHeight="1" x14ac:dyDescent="0.25">
      <c r="A182" s="816" t="s">
        <v>260</v>
      </c>
      <c r="B182" s="816"/>
      <c r="C182" s="817" t="s">
        <v>376</v>
      </c>
      <c r="D182" s="817"/>
      <c r="E182" s="817"/>
      <c r="F182" s="817"/>
      <c r="G182" s="817"/>
      <c r="H182" s="817"/>
      <c r="I182" s="817"/>
      <c r="J182" s="817"/>
      <c r="K182" s="817"/>
      <c r="L182" s="817"/>
      <c r="M182" s="817"/>
      <c r="N182" s="817"/>
      <c r="Q182" s="292">
        <v>1</v>
      </c>
      <c r="R182" s="292">
        <v>1</v>
      </c>
    </row>
    <row r="183" spans="1:18" ht="12" customHeight="1" x14ac:dyDescent="0.25">
      <c r="A183" s="805" t="s">
        <v>5</v>
      </c>
      <c r="B183" s="805"/>
      <c r="C183" s="806" t="s">
        <v>26</v>
      </c>
      <c r="D183" s="806"/>
      <c r="E183" s="806"/>
      <c r="F183" s="806"/>
      <c r="G183" s="806"/>
      <c r="H183" s="806"/>
      <c r="I183" s="806"/>
      <c r="J183" s="806"/>
      <c r="K183" s="806"/>
      <c r="L183" s="806"/>
      <c r="M183" s="806"/>
      <c r="N183" s="806"/>
      <c r="Q183" s="292"/>
      <c r="R183" s="292">
        <v>2</v>
      </c>
    </row>
    <row r="184" spans="1:18" ht="12" customHeight="1" x14ac:dyDescent="0.25">
      <c r="A184" s="805" t="s">
        <v>27</v>
      </c>
      <c r="B184" s="805"/>
      <c r="C184" s="806" t="s">
        <v>261</v>
      </c>
      <c r="D184" s="806"/>
      <c r="E184" s="806"/>
      <c r="F184" s="806"/>
      <c r="G184" s="806"/>
      <c r="H184" s="806"/>
      <c r="I184" s="806"/>
      <c r="J184" s="806"/>
      <c r="K184" s="806"/>
      <c r="L184" s="806"/>
      <c r="M184" s="806"/>
      <c r="N184" s="806"/>
      <c r="Q184" s="292"/>
      <c r="R184" s="292">
        <v>3</v>
      </c>
    </row>
    <row r="185" spans="1:18" ht="11.25" customHeight="1" x14ac:dyDescent="0.25">
      <c r="A185" s="805" t="s">
        <v>29</v>
      </c>
      <c r="B185" s="805"/>
      <c r="C185" s="806" t="s">
        <v>191</v>
      </c>
      <c r="D185" s="806"/>
      <c r="E185" s="806"/>
      <c r="F185" s="806"/>
      <c r="G185" s="806"/>
      <c r="H185" s="806"/>
      <c r="I185" s="806"/>
      <c r="J185" s="806"/>
      <c r="K185" s="806"/>
      <c r="L185" s="806"/>
      <c r="M185" s="806"/>
      <c r="N185" s="806"/>
      <c r="Q185" s="292"/>
      <c r="R185" s="292">
        <v>4</v>
      </c>
    </row>
    <row r="186" spans="1:18" ht="11.25" customHeight="1" x14ac:dyDescent="0.25">
      <c r="A186" s="805" t="s">
        <v>31</v>
      </c>
      <c r="B186" s="805"/>
      <c r="C186" s="806" t="s">
        <v>262</v>
      </c>
      <c r="D186" s="806"/>
      <c r="E186" s="806"/>
      <c r="F186" s="806"/>
      <c r="G186" s="806"/>
      <c r="H186" s="806"/>
      <c r="I186" s="806"/>
      <c r="J186" s="806"/>
      <c r="K186" s="806"/>
      <c r="L186" s="806"/>
      <c r="M186" s="806"/>
      <c r="N186" s="806"/>
      <c r="Q186" s="292"/>
      <c r="R186" s="292">
        <v>5</v>
      </c>
    </row>
    <row r="187" spans="1:18" ht="12" customHeight="1" x14ac:dyDescent="0.25">
      <c r="A187" s="807" t="s">
        <v>33</v>
      </c>
      <c r="B187" s="807"/>
      <c r="C187" s="278" t="s">
        <v>34</v>
      </c>
      <c r="D187" s="766" t="s">
        <v>263</v>
      </c>
      <c r="E187" s="766"/>
      <c r="F187" s="766"/>
      <c r="G187" s="766"/>
      <c r="H187" s="766"/>
      <c r="I187" s="766"/>
      <c r="J187" s="766"/>
      <c r="K187" s="766"/>
      <c r="L187" s="766"/>
      <c r="M187" s="766"/>
      <c r="N187" s="766"/>
      <c r="Q187" s="292"/>
      <c r="R187" s="292"/>
    </row>
    <row r="188" spans="1:18" ht="11.25" customHeight="1" x14ac:dyDescent="0.25">
      <c r="A188" s="761" t="s">
        <v>37</v>
      </c>
      <c r="B188" s="761"/>
      <c r="C188" s="761" t="s">
        <v>264</v>
      </c>
      <c r="D188" s="265" t="s">
        <v>265</v>
      </c>
      <c r="E188" s="265" t="s">
        <v>266</v>
      </c>
      <c r="F188" s="265" t="s">
        <v>267</v>
      </c>
      <c r="G188" s="265" t="s">
        <v>268</v>
      </c>
      <c r="H188" s="265" t="s">
        <v>269</v>
      </c>
      <c r="I188" s="265" t="s">
        <v>270</v>
      </c>
      <c r="J188" s="265" t="s">
        <v>271</v>
      </c>
      <c r="K188" s="265" t="s">
        <v>272</v>
      </c>
      <c r="L188" s="265" t="s">
        <v>273</v>
      </c>
      <c r="M188" s="265" t="s">
        <v>274</v>
      </c>
      <c r="N188" s="265" t="s">
        <v>274</v>
      </c>
      <c r="Q188" s="292"/>
      <c r="R188" s="292"/>
    </row>
    <row r="189" spans="1:18" ht="11.25" customHeight="1" x14ac:dyDescent="0.25">
      <c r="A189" s="761" t="s">
        <v>197</v>
      </c>
      <c r="B189" s="761" t="s">
        <v>47</v>
      </c>
      <c r="C189" s="761"/>
      <c r="D189" s="265" t="s">
        <v>48</v>
      </c>
      <c r="E189" s="418" t="s">
        <v>275</v>
      </c>
      <c r="F189" s="265" t="s">
        <v>244</v>
      </c>
      <c r="G189" s="265" t="s">
        <v>276</v>
      </c>
      <c r="H189" s="265" t="s">
        <v>276</v>
      </c>
      <c r="I189" s="265" t="s">
        <v>276</v>
      </c>
      <c r="J189" s="265" t="s">
        <v>276</v>
      </c>
      <c r="K189" s="265" t="s">
        <v>276</v>
      </c>
      <c r="L189" s="265" t="s">
        <v>276</v>
      </c>
      <c r="M189" s="418" t="s">
        <v>277</v>
      </c>
      <c r="N189" s="761" t="s">
        <v>245</v>
      </c>
      <c r="Q189" s="292"/>
      <c r="R189" s="292"/>
    </row>
    <row r="190" spans="1:18" ht="34.5" x14ac:dyDescent="0.25">
      <c r="A190" s="761"/>
      <c r="B190" s="761"/>
      <c r="C190" s="761"/>
      <c r="D190" s="265"/>
      <c r="E190" s="265" t="s">
        <v>278</v>
      </c>
      <c r="F190" s="265" t="s">
        <v>279</v>
      </c>
      <c r="G190" s="265" t="s">
        <v>280</v>
      </c>
      <c r="H190" s="265" t="s">
        <v>280</v>
      </c>
      <c r="I190" s="265" t="s">
        <v>280</v>
      </c>
      <c r="J190" s="265" t="s">
        <v>280</v>
      </c>
      <c r="K190" s="265" t="s">
        <v>280</v>
      </c>
      <c r="L190" s="265" t="s">
        <v>280</v>
      </c>
      <c r="M190" s="418" t="s">
        <v>281</v>
      </c>
      <c r="N190" s="761"/>
      <c r="Q190" s="292"/>
      <c r="R190" s="292"/>
    </row>
    <row r="191" spans="1:18" ht="11.25" customHeight="1" x14ac:dyDescent="0.25">
      <c r="A191" s="761"/>
      <c r="B191" s="761"/>
      <c r="C191" s="761"/>
      <c r="D191" s="380" t="s">
        <v>282</v>
      </c>
      <c r="E191" s="380" t="s">
        <v>283</v>
      </c>
      <c r="F191" s="380" t="s">
        <v>158</v>
      </c>
      <c r="G191" s="380" t="s">
        <v>284</v>
      </c>
      <c r="H191" s="380" t="s">
        <v>285</v>
      </c>
      <c r="I191" s="380" t="s">
        <v>286</v>
      </c>
      <c r="J191" s="380" t="s">
        <v>287</v>
      </c>
      <c r="K191" s="380" t="s">
        <v>288</v>
      </c>
      <c r="L191" s="380" t="s">
        <v>289</v>
      </c>
      <c r="M191" s="380" t="s">
        <v>290</v>
      </c>
      <c r="N191" s="380" t="s">
        <v>290</v>
      </c>
      <c r="Q191" s="292"/>
      <c r="R191" s="292"/>
    </row>
    <row r="192" spans="1:18" ht="11.25" customHeight="1" x14ac:dyDescent="0.25">
      <c r="A192" s="761" t="s">
        <v>310</v>
      </c>
      <c r="B192" s="761" t="s">
        <v>68</v>
      </c>
      <c r="C192" s="419" t="s">
        <v>214</v>
      </c>
      <c r="D192" s="142"/>
      <c r="E192" s="286"/>
      <c r="F192" s="269" t="s">
        <v>291</v>
      </c>
      <c r="G192" s="151"/>
      <c r="H192" s="151"/>
      <c r="I192" s="151"/>
      <c r="J192" s="151"/>
      <c r="K192" s="151"/>
      <c r="L192" s="151"/>
      <c r="M192" s="268">
        <f>((E192*G192*H192*I192*D192)-(E192*J192*K192*L192*D192))/F192</f>
        <v>0</v>
      </c>
      <c r="N192" s="268"/>
      <c r="Q192" s="292">
        <v>6</v>
      </c>
      <c r="R192" s="292">
        <f>$Q182*100+Q192+$R182*10000</f>
        <v>10106</v>
      </c>
    </row>
    <row r="193" spans="1:18" x14ac:dyDescent="0.25">
      <c r="A193" s="761"/>
      <c r="B193" s="761"/>
      <c r="C193" s="419" t="s">
        <v>215</v>
      </c>
      <c r="D193" s="191"/>
      <c r="E193" s="286"/>
      <c r="F193" s="269" t="s">
        <v>291</v>
      </c>
      <c r="G193" s="151"/>
      <c r="H193" s="151"/>
      <c r="I193" s="151"/>
      <c r="J193" s="151"/>
      <c r="K193" s="151"/>
      <c r="L193" s="151"/>
      <c r="M193" s="268">
        <f>((E193*G193*H193*I193*D193)-(E193*J193*K193*L193*D193))/F193</f>
        <v>0</v>
      </c>
      <c r="N193" s="268"/>
      <c r="Q193" s="362">
        <v>7</v>
      </c>
      <c r="R193" s="292">
        <f>$Q182*100+Q193+$R182*10000</f>
        <v>10107</v>
      </c>
    </row>
    <row r="194" spans="1:18" x14ac:dyDescent="0.25">
      <c r="A194" s="761"/>
      <c r="B194" s="761"/>
      <c r="C194" s="265"/>
      <c r="D194" s="269"/>
      <c r="E194" s="269"/>
      <c r="F194" s="269"/>
      <c r="G194" s="268"/>
      <c r="H194" s="268"/>
      <c r="I194" s="268"/>
      <c r="J194" s="151"/>
      <c r="K194" s="151"/>
      <c r="L194" s="151"/>
      <c r="M194" s="268"/>
      <c r="N194" s="268"/>
    </row>
    <row r="195" spans="1:18" x14ac:dyDescent="0.25">
      <c r="A195" s="818" t="s">
        <v>292</v>
      </c>
      <c r="B195" s="818"/>
      <c r="C195" s="818"/>
      <c r="D195" s="433">
        <f>SUM(D192:D194)</f>
        <v>0</v>
      </c>
      <c r="E195" s="425"/>
      <c r="F195" s="425"/>
      <c r="G195" s="426"/>
      <c r="H195" s="426"/>
      <c r="I195" s="426"/>
      <c r="J195" s="194"/>
      <c r="K195" s="194"/>
      <c r="L195" s="194"/>
      <c r="M195" s="427">
        <f>SUM(M193:M194)</f>
        <v>0</v>
      </c>
      <c r="N195" s="427">
        <f>SUM(N193:N194)</f>
        <v>0</v>
      </c>
    </row>
    <row r="196" spans="1:18" ht="11.25" customHeight="1" x14ac:dyDescent="0.25">
      <c r="A196" s="761" t="s">
        <v>313</v>
      </c>
      <c r="B196" s="761" t="s">
        <v>68</v>
      </c>
      <c r="C196" s="362" t="s">
        <v>214</v>
      </c>
      <c r="D196" s="142"/>
      <c r="E196" s="286"/>
      <c r="F196" s="269" t="s">
        <v>291</v>
      </c>
      <c r="G196" s="151"/>
      <c r="H196" s="151"/>
      <c r="I196" s="151"/>
      <c r="J196" s="151"/>
      <c r="K196" s="151"/>
      <c r="L196" s="151"/>
      <c r="M196" s="268">
        <f>((E196*G196*H196*I196*D196)-(E196*J196*K196*L196*D196))/F196</f>
        <v>0</v>
      </c>
      <c r="N196" s="268"/>
      <c r="Q196" s="292">
        <v>6</v>
      </c>
      <c r="R196" s="292">
        <f>$Q182*100+Q196+$R183*10000</f>
        <v>20106</v>
      </c>
    </row>
    <row r="197" spans="1:18" x14ac:dyDescent="0.25">
      <c r="A197" s="761"/>
      <c r="B197" s="761"/>
      <c r="C197" s="419" t="s">
        <v>215</v>
      </c>
      <c r="D197" s="191"/>
      <c r="E197" s="286"/>
      <c r="F197" s="269" t="s">
        <v>291</v>
      </c>
      <c r="G197" s="151"/>
      <c r="H197" s="151"/>
      <c r="I197" s="151"/>
      <c r="J197" s="151"/>
      <c r="K197" s="151"/>
      <c r="L197" s="151"/>
      <c r="M197" s="268">
        <f>((E197*G197*H197*I197*D197)-(E197*J197*K197*L197*D197))/F197</f>
        <v>0</v>
      </c>
      <c r="N197" s="268"/>
      <c r="Q197" s="362">
        <v>7</v>
      </c>
      <c r="R197" s="292">
        <f>$Q182*100+Q197+$R183*10000</f>
        <v>20107</v>
      </c>
    </row>
    <row r="198" spans="1:18" x14ac:dyDescent="0.25">
      <c r="A198" s="761"/>
      <c r="B198" s="761"/>
      <c r="C198" s="265"/>
      <c r="D198" s="269"/>
      <c r="E198" s="269"/>
      <c r="F198" s="269"/>
      <c r="G198" s="268"/>
      <c r="H198" s="268"/>
      <c r="I198" s="268"/>
      <c r="J198" s="151"/>
      <c r="K198" s="151"/>
      <c r="L198" s="151"/>
      <c r="M198" s="268"/>
      <c r="N198" s="268"/>
    </row>
    <row r="199" spans="1:18" x14ac:dyDescent="0.25">
      <c r="A199" s="818" t="s">
        <v>292</v>
      </c>
      <c r="B199" s="818"/>
      <c r="C199" s="818"/>
      <c r="D199" s="433">
        <f>SUM(D196:D198)</f>
        <v>0</v>
      </c>
      <c r="E199" s="425"/>
      <c r="F199" s="425"/>
      <c r="G199" s="426"/>
      <c r="H199" s="426"/>
      <c r="I199" s="426"/>
      <c r="J199" s="194"/>
      <c r="K199" s="194"/>
      <c r="L199" s="194"/>
      <c r="M199" s="427">
        <f>SUM(M197:M198)</f>
        <v>0</v>
      </c>
      <c r="N199" s="427">
        <f>SUM(N197:N198)</f>
        <v>0</v>
      </c>
    </row>
    <row r="200" spans="1:18" ht="11.25" customHeight="1" x14ac:dyDescent="0.25">
      <c r="A200" s="761" t="s">
        <v>314</v>
      </c>
      <c r="B200" s="761" t="s">
        <v>68</v>
      </c>
      <c r="C200" s="362" t="s">
        <v>214</v>
      </c>
      <c r="D200" s="142"/>
      <c r="E200" s="286"/>
      <c r="F200" s="269" t="s">
        <v>291</v>
      </c>
      <c r="G200" s="151"/>
      <c r="H200" s="151"/>
      <c r="I200" s="151"/>
      <c r="J200" s="151"/>
      <c r="K200" s="151"/>
      <c r="L200" s="151"/>
      <c r="M200" s="268">
        <f>((E200*G200*H200*I200*D200)-(E200*J200*K200*L200*D200))/F200</f>
        <v>0</v>
      </c>
      <c r="N200" s="268"/>
      <c r="Q200" s="292">
        <v>6</v>
      </c>
      <c r="R200" s="292">
        <f>$Q182*100+Q200+$R184*10000</f>
        <v>30106</v>
      </c>
    </row>
    <row r="201" spans="1:18" x14ac:dyDescent="0.25">
      <c r="A201" s="761"/>
      <c r="B201" s="761"/>
      <c r="C201" s="419" t="s">
        <v>215</v>
      </c>
      <c r="D201" s="191"/>
      <c r="E201" s="286"/>
      <c r="F201" s="269" t="s">
        <v>291</v>
      </c>
      <c r="G201" s="151"/>
      <c r="H201" s="151"/>
      <c r="I201" s="151"/>
      <c r="J201" s="151"/>
      <c r="K201" s="151"/>
      <c r="L201" s="151"/>
      <c r="M201" s="268">
        <f>((E201*G201*H201*I201*D201)-(E201*J201*K201*L201*D201))/F201</f>
        <v>0</v>
      </c>
      <c r="N201" s="268"/>
      <c r="Q201" s="362">
        <v>7</v>
      </c>
      <c r="R201" s="292">
        <f>$Q182*100+Q201+$R184*10000</f>
        <v>30107</v>
      </c>
    </row>
    <row r="202" spans="1:18" x14ac:dyDescent="0.25">
      <c r="A202" s="761"/>
      <c r="B202" s="761"/>
      <c r="C202" s="265"/>
      <c r="D202" s="423"/>
      <c r="E202" s="286"/>
      <c r="F202" s="269"/>
      <c r="G202" s="151"/>
      <c r="H202" s="151"/>
      <c r="I202" s="151"/>
      <c r="J202" s="151"/>
      <c r="K202" s="151"/>
      <c r="L202" s="151"/>
      <c r="M202" s="268"/>
      <c r="N202" s="268"/>
    </row>
    <row r="203" spans="1:18" x14ac:dyDescent="0.25">
      <c r="A203" s="818" t="s">
        <v>292</v>
      </c>
      <c r="B203" s="818"/>
      <c r="C203" s="818"/>
      <c r="D203" s="433">
        <f>SUM(D200:D202)</f>
        <v>0</v>
      </c>
      <c r="E203" s="425"/>
      <c r="F203" s="425"/>
      <c r="G203" s="426"/>
      <c r="H203" s="426"/>
      <c r="I203" s="426"/>
      <c r="J203" s="194"/>
      <c r="K203" s="194"/>
      <c r="L203" s="194"/>
      <c r="M203" s="427">
        <f>SUM(M200:M202)</f>
        <v>0</v>
      </c>
      <c r="N203" s="427">
        <f>SUM(N200:N202)</f>
        <v>0</v>
      </c>
    </row>
    <row r="204" spans="1:18" ht="11.25" customHeight="1" x14ac:dyDescent="0.25">
      <c r="A204" s="761" t="s">
        <v>315</v>
      </c>
      <c r="B204" s="761" t="s">
        <v>68</v>
      </c>
      <c r="C204" s="362" t="s">
        <v>214</v>
      </c>
      <c r="D204" s="142"/>
      <c r="E204" s="286"/>
      <c r="F204" s="269" t="s">
        <v>291</v>
      </c>
      <c r="G204" s="151"/>
      <c r="H204" s="151"/>
      <c r="I204" s="151"/>
      <c r="J204" s="151"/>
      <c r="K204" s="151"/>
      <c r="L204" s="151"/>
      <c r="M204" s="268">
        <f>((E204*G204*H204*I204*D204)-(E204*J204*K204*L204*D204))/F204</f>
        <v>0</v>
      </c>
      <c r="N204" s="268"/>
      <c r="Q204" s="292">
        <v>6</v>
      </c>
      <c r="R204" s="292">
        <f>$Q182*100+Q204+$R185*10000</f>
        <v>40106</v>
      </c>
    </row>
    <row r="205" spans="1:18" x14ac:dyDescent="0.25">
      <c r="A205" s="761"/>
      <c r="B205" s="761"/>
      <c r="C205" s="419" t="s">
        <v>215</v>
      </c>
      <c r="D205" s="191"/>
      <c r="E205" s="286"/>
      <c r="F205" s="269" t="s">
        <v>291</v>
      </c>
      <c r="G205" s="151"/>
      <c r="H205" s="151"/>
      <c r="I205" s="151"/>
      <c r="J205" s="151"/>
      <c r="K205" s="151"/>
      <c r="L205" s="151"/>
      <c r="M205" s="268">
        <f>((E205*G205*H205*I205*D205)-(E205*J205*K205*L205*D205))/F205</f>
        <v>0</v>
      </c>
      <c r="N205" s="268"/>
      <c r="Q205" s="362">
        <v>7</v>
      </c>
      <c r="R205" s="292">
        <f>$Q182*100+Q205+$R185*10000</f>
        <v>40107</v>
      </c>
    </row>
    <row r="206" spans="1:18" x14ac:dyDescent="0.25">
      <c r="A206" s="761"/>
      <c r="B206" s="761"/>
      <c r="C206" s="265"/>
      <c r="D206" s="423"/>
      <c r="E206" s="286"/>
      <c r="F206" s="269"/>
      <c r="G206" s="151"/>
      <c r="H206" s="151"/>
      <c r="I206" s="151"/>
      <c r="J206" s="151"/>
      <c r="K206" s="151"/>
      <c r="L206" s="151"/>
      <c r="M206" s="268"/>
      <c r="N206" s="268"/>
    </row>
    <row r="207" spans="1:18" x14ac:dyDescent="0.25">
      <c r="A207" s="818" t="s">
        <v>292</v>
      </c>
      <c r="B207" s="818"/>
      <c r="C207" s="818"/>
      <c r="D207" s="433">
        <f>SUM(D204:D206)</f>
        <v>0</v>
      </c>
      <c r="E207" s="425"/>
      <c r="F207" s="425"/>
      <c r="G207" s="426"/>
      <c r="H207" s="426"/>
      <c r="I207" s="426"/>
      <c r="J207" s="194"/>
      <c r="K207" s="194"/>
      <c r="L207" s="194"/>
      <c r="M207" s="427">
        <f>SUM(M205:M206)</f>
        <v>0</v>
      </c>
      <c r="N207" s="427">
        <f>SUM(N205:N206)</f>
        <v>0</v>
      </c>
    </row>
    <row r="208" spans="1:18" ht="11.25" customHeight="1" x14ac:dyDescent="0.25">
      <c r="A208" s="761" t="s">
        <v>316</v>
      </c>
      <c r="B208" s="761" t="s">
        <v>68</v>
      </c>
      <c r="C208" s="362" t="s">
        <v>214</v>
      </c>
      <c r="D208" s="142">
        <f>VLOOKUP(R208,'[2]Tierratransicion-BN_DOM-Suelo'!$A$3:$AJ$105,$C$1-1986,0)</f>
        <v>0</v>
      </c>
      <c r="E208" s="286"/>
      <c r="F208" s="269" t="s">
        <v>291</v>
      </c>
      <c r="G208" s="151"/>
      <c r="H208" s="151"/>
      <c r="I208" s="151"/>
      <c r="J208" s="151"/>
      <c r="K208" s="151"/>
      <c r="L208" s="151"/>
      <c r="M208" s="268">
        <f>((E208*G208*H208*I208*D208)-(E208*J208*K208*L208*D208))/F208</f>
        <v>0</v>
      </c>
      <c r="N208" s="268"/>
      <c r="Q208" s="292">
        <v>6</v>
      </c>
      <c r="R208" s="292">
        <f>$Q182*100+Q208+$R186*10000</f>
        <v>50106</v>
      </c>
    </row>
    <row r="209" spans="1:18" x14ac:dyDescent="0.25">
      <c r="A209" s="761"/>
      <c r="B209" s="761"/>
      <c r="C209" s="419" t="s">
        <v>215</v>
      </c>
      <c r="D209" s="191">
        <f>VLOOKUP(R209,[2]Tierras_transición_PF!$A$598:$AM$694,$C$1-1983,0)</f>
        <v>0</v>
      </c>
      <c r="E209" s="286"/>
      <c r="F209" s="269" t="s">
        <v>291</v>
      </c>
      <c r="G209" s="151"/>
      <c r="H209" s="151"/>
      <c r="I209" s="151"/>
      <c r="J209" s="151"/>
      <c r="K209" s="151"/>
      <c r="L209" s="151"/>
      <c r="M209" s="268">
        <f>((E209*G209*H209*I209*D209)-(E209*J209*K209*L209*D209))/F209</f>
        <v>0</v>
      </c>
      <c r="N209" s="268"/>
      <c r="Q209" s="362">
        <v>7</v>
      </c>
      <c r="R209" s="292">
        <f>$Q182*100+Q209+$R186*10000</f>
        <v>50107</v>
      </c>
    </row>
    <row r="210" spans="1:18" x14ac:dyDescent="0.25">
      <c r="A210" s="761"/>
      <c r="B210" s="761"/>
      <c r="C210" s="265"/>
      <c r="D210" s="423"/>
      <c r="E210" s="286"/>
      <c r="F210" s="269"/>
      <c r="G210" s="151"/>
      <c r="H210" s="151"/>
      <c r="I210" s="151"/>
      <c r="J210" s="151"/>
      <c r="K210" s="151"/>
      <c r="L210" s="151"/>
      <c r="M210" s="268"/>
      <c r="N210" s="268"/>
    </row>
    <row r="211" spans="1:18" x14ac:dyDescent="0.25">
      <c r="A211" s="818" t="s">
        <v>292</v>
      </c>
      <c r="B211" s="818"/>
      <c r="C211" s="818"/>
      <c r="D211" s="433">
        <f>SUM(D208:D210)</f>
        <v>0</v>
      </c>
      <c r="E211" s="425"/>
      <c r="F211" s="425"/>
      <c r="G211" s="426"/>
      <c r="H211" s="426"/>
      <c r="I211" s="426"/>
      <c r="J211" s="426"/>
      <c r="K211" s="426"/>
      <c r="L211" s="426"/>
      <c r="M211" s="427">
        <f>SUM(M208:M210)</f>
        <v>0</v>
      </c>
      <c r="N211" s="427">
        <f>SUM(N208:N210)</f>
        <v>0</v>
      </c>
    </row>
    <row r="212" spans="1:18" x14ac:dyDescent="0.25">
      <c r="A212" s="819" t="s">
        <v>91</v>
      </c>
      <c r="B212" s="819"/>
      <c r="C212" s="819"/>
      <c r="D212" s="434">
        <f>D195+D199+D203+D207+D211</f>
        <v>0</v>
      </c>
      <c r="E212" s="428"/>
      <c r="F212" s="428"/>
      <c r="G212" s="429"/>
      <c r="H212" s="429"/>
      <c r="I212" s="429"/>
      <c r="J212" s="429"/>
      <c r="K212" s="429"/>
      <c r="L212" s="429"/>
      <c r="M212" s="427">
        <f>M211+M207+M203+M199+M195</f>
        <v>0</v>
      </c>
      <c r="N212" s="427">
        <f>N211+N207+N203+N199+N195</f>
        <v>0</v>
      </c>
    </row>
    <row r="226" spans="1:18" x14ac:dyDescent="0.25">
      <c r="A226" s="802" t="s">
        <v>23</v>
      </c>
      <c r="B226" s="802"/>
      <c r="C226" s="815">
        <f>Presentación!$C$3</f>
        <v>1990</v>
      </c>
      <c r="D226" s="815"/>
      <c r="E226" s="815"/>
      <c r="F226" s="815"/>
      <c r="G226" s="815"/>
      <c r="H226" s="815"/>
      <c r="I226" s="815"/>
      <c r="J226" s="815"/>
      <c r="K226" s="815"/>
      <c r="L226" s="815"/>
      <c r="M226" s="815"/>
      <c r="N226" s="815"/>
      <c r="Q226" s="292"/>
      <c r="R226" s="292"/>
    </row>
    <row r="227" spans="1:18" ht="11.25" customHeight="1" x14ac:dyDescent="0.25">
      <c r="A227" s="816" t="s">
        <v>260</v>
      </c>
      <c r="B227" s="816"/>
      <c r="C227" s="817" t="s">
        <v>377</v>
      </c>
      <c r="D227" s="817"/>
      <c r="E227" s="817"/>
      <c r="F227" s="817"/>
      <c r="G227" s="817"/>
      <c r="H227" s="817"/>
      <c r="I227" s="817"/>
      <c r="J227" s="817"/>
      <c r="K227" s="817"/>
      <c r="L227" s="817"/>
      <c r="M227" s="817"/>
      <c r="N227" s="817"/>
      <c r="Q227" s="292">
        <v>2</v>
      </c>
      <c r="R227" s="292">
        <v>1</v>
      </c>
    </row>
    <row r="228" spans="1:18" ht="12" customHeight="1" x14ac:dyDescent="0.25">
      <c r="A228" s="805" t="s">
        <v>5</v>
      </c>
      <c r="B228" s="805"/>
      <c r="C228" s="806" t="s">
        <v>26</v>
      </c>
      <c r="D228" s="806"/>
      <c r="E228" s="806"/>
      <c r="F228" s="806"/>
      <c r="G228" s="806"/>
      <c r="H228" s="806"/>
      <c r="I228" s="806"/>
      <c r="J228" s="806"/>
      <c r="K228" s="806"/>
      <c r="L228" s="806"/>
      <c r="M228" s="806"/>
      <c r="N228" s="806"/>
      <c r="Q228" s="292"/>
      <c r="R228" s="292">
        <v>2</v>
      </c>
    </row>
    <row r="229" spans="1:18" ht="12" customHeight="1" x14ac:dyDescent="0.25">
      <c r="A229" s="805" t="s">
        <v>27</v>
      </c>
      <c r="B229" s="805"/>
      <c r="C229" s="806" t="s">
        <v>261</v>
      </c>
      <c r="D229" s="806"/>
      <c r="E229" s="806"/>
      <c r="F229" s="806"/>
      <c r="G229" s="806"/>
      <c r="H229" s="806"/>
      <c r="I229" s="806"/>
      <c r="J229" s="806"/>
      <c r="K229" s="806"/>
      <c r="L229" s="806"/>
      <c r="M229" s="806"/>
      <c r="N229" s="806"/>
      <c r="Q229" s="292"/>
      <c r="R229" s="292">
        <v>3</v>
      </c>
    </row>
    <row r="230" spans="1:18" ht="11.25" customHeight="1" x14ac:dyDescent="0.25">
      <c r="A230" s="805" t="s">
        <v>29</v>
      </c>
      <c r="B230" s="805"/>
      <c r="C230" s="806" t="s">
        <v>191</v>
      </c>
      <c r="D230" s="806"/>
      <c r="E230" s="806"/>
      <c r="F230" s="806"/>
      <c r="G230" s="806"/>
      <c r="H230" s="806"/>
      <c r="I230" s="806"/>
      <c r="J230" s="806"/>
      <c r="K230" s="806"/>
      <c r="L230" s="806"/>
      <c r="M230" s="806"/>
      <c r="N230" s="806"/>
      <c r="Q230" s="292"/>
      <c r="R230" s="292">
        <v>4</v>
      </c>
    </row>
    <row r="231" spans="1:18" ht="11.25" customHeight="1" x14ac:dyDescent="0.25">
      <c r="A231" s="805" t="s">
        <v>31</v>
      </c>
      <c r="B231" s="805"/>
      <c r="C231" s="806" t="s">
        <v>262</v>
      </c>
      <c r="D231" s="806"/>
      <c r="E231" s="806"/>
      <c r="F231" s="806"/>
      <c r="G231" s="806"/>
      <c r="H231" s="806"/>
      <c r="I231" s="806"/>
      <c r="J231" s="806"/>
      <c r="K231" s="806"/>
      <c r="L231" s="806"/>
      <c r="M231" s="806"/>
      <c r="N231" s="806"/>
      <c r="Q231" s="292"/>
      <c r="R231" s="292">
        <v>5</v>
      </c>
    </row>
    <row r="232" spans="1:18" ht="12" customHeight="1" x14ac:dyDescent="0.25">
      <c r="A232" s="807" t="s">
        <v>33</v>
      </c>
      <c r="B232" s="807"/>
      <c r="C232" s="278" t="s">
        <v>34</v>
      </c>
      <c r="D232" s="766" t="s">
        <v>263</v>
      </c>
      <c r="E232" s="766"/>
      <c r="F232" s="766"/>
      <c r="G232" s="766"/>
      <c r="H232" s="766"/>
      <c r="I232" s="766"/>
      <c r="J232" s="766"/>
      <c r="K232" s="766"/>
      <c r="L232" s="766"/>
      <c r="M232" s="766"/>
      <c r="N232" s="766"/>
      <c r="Q232" s="292"/>
      <c r="R232" s="292"/>
    </row>
    <row r="233" spans="1:18" ht="11.25" customHeight="1" x14ac:dyDescent="0.25">
      <c r="A233" s="761" t="s">
        <v>37</v>
      </c>
      <c r="B233" s="761"/>
      <c r="C233" s="761" t="s">
        <v>264</v>
      </c>
      <c r="D233" s="265" t="s">
        <v>265</v>
      </c>
      <c r="E233" s="265" t="s">
        <v>266</v>
      </c>
      <c r="F233" s="265" t="s">
        <v>267</v>
      </c>
      <c r="G233" s="265" t="s">
        <v>268</v>
      </c>
      <c r="H233" s="265" t="s">
        <v>269</v>
      </c>
      <c r="I233" s="265" t="s">
        <v>270</v>
      </c>
      <c r="J233" s="265" t="s">
        <v>271</v>
      </c>
      <c r="K233" s="265" t="s">
        <v>272</v>
      </c>
      <c r="L233" s="265" t="s">
        <v>273</v>
      </c>
      <c r="M233" s="265" t="s">
        <v>274</v>
      </c>
      <c r="N233" s="265" t="s">
        <v>274</v>
      </c>
      <c r="Q233" s="292"/>
      <c r="R233" s="292"/>
    </row>
    <row r="234" spans="1:18" ht="11.25" customHeight="1" x14ac:dyDescent="0.25">
      <c r="A234" s="761" t="s">
        <v>197</v>
      </c>
      <c r="B234" s="761" t="s">
        <v>47</v>
      </c>
      <c r="C234" s="761"/>
      <c r="D234" s="265" t="s">
        <v>48</v>
      </c>
      <c r="E234" s="418" t="s">
        <v>275</v>
      </c>
      <c r="F234" s="265" t="s">
        <v>244</v>
      </c>
      <c r="G234" s="265" t="s">
        <v>276</v>
      </c>
      <c r="H234" s="265" t="s">
        <v>276</v>
      </c>
      <c r="I234" s="265" t="s">
        <v>276</v>
      </c>
      <c r="J234" s="265" t="s">
        <v>276</v>
      </c>
      <c r="K234" s="265" t="s">
        <v>276</v>
      </c>
      <c r="L234" s="265" t="s">
        <v>276</v>
      </c>
      <c r="M234" s="418" t="s">
        <v>277</v>
      </c>
      <c r="N234" s="761" t="s">
        <v>245</v>
      </c>
      <c r="Q234" s="292"/>
      <c r="R234" s="292"/>
    </row>
    <row r="235" spans="1:18" ht="34.5" x14ac:dyDescent="0.25">
      <c r="A235" s="761"/>
      <c r="B235" s="761"/>
      <c r="C235" s="761"/>
      <c r="D235" s="265"/>
      <c r="E235" s="265" t="s">
        <v>278</v>
      </c>
      <c r="F235" s="265" t="s">
        <v>279</v>
      </c>
      <c r="G235" s="265" t="s">
        <v>280</v>
      </c>
      <c r="H235" s="265" t="s">
        <v>280</v>
      </c>
      <c r="I235" s="265" t="s">
        <v>280</v>
      </c>
      <c r="J235" s="265" t="s">
        <v>280</v>
      </c>
      <c r="K235" s="265" t="s">
        <v>280</v>
      </c>
      <c r="L235" s="265" t="s">
        <v>280</v>
      </c>
      <c r="M235" s="418" t="s">
        <v>281</v>
      </c>
      <c r="N235" s="761"/>
      <c r="Q235" s="292"/>
      <c r="R235" s="292"/>
    </row>
    <row r="236" spans="1:18" ht="11.25" customHeight="1" x14ac:dyDescent="0.25">
      <c r="A236" s="761"/>
      <c r="B236" s="761"/>
      <c r="C236" s="761"/>
      <c r="D236" s="380" t="s">
        <v>282</v>
      </c>
      <c r="E236" s="380" t="s">
        <v>283</v>
      </c>
      <c r="F236" s="380" t="s">
        <v>158</v>
      </c>
      <c r="G236" s="380" t="s">
        <v>284</v>
      </c>
      <c r="H236" s="380" t="s">
        <v>285</v>
      </c>
      <c r="I236" s="380" t="s">
        <v>286</v>
      </c>
      <c r="J236" s="380" t="s">
        <v>287</v>
      </c>
      <c r="K236" s="380" t="s">
        <v>288</v>
      </c>
      <c r="L236" s="380" t="s">
        <v>289</v>
      </c>
      <c r="M236" s="380" t="s">
        <v>290</v>
      </c>
      <c r="N236" s="380" t="s">
        <v>290</v>
      </c>
      <c r="Q236" s="292"/>
      <c r="R236" s="292"/>
    </row>
    <row r="237" spans="1:18" ht="11.25" customHeight="1" x14ac:dyDescent="0.25">
      <c r="A237" s="761" t="s">
        <v>310</v>
      </c>
      <c r="B237" s="761" t="s">
        <v>68</v>
      </c>
      <c r="C237" s="419" t="s">
        <v>214</v>
      </c>
      <c r="D237" s="142"/>
      <c r="E237" s="286"/>
      <c r="F237" s="269" t="s">
        <v>291</v>
      </c>
      <c r="G237" s="151"/>
      <c r="H237" s="151"/>
      <c r="I237" s="151"/>
      <c r="J237" s="151"/>
      <c r="K237" s="151"/>
      <c r="L237" s="151"/>
      <c r="M237" s="268">
        <f>((E237*G237*H237*I237*D237)-(E237*J237*K237*L237*D237))/F237</f>
        <v>0</v>
      </c>
      <c r="N237" s="268"/>
      <c r="Q237" s="292">
        <v>6</v>
      </c>
      <c r="R237" s="292">
        <f>$Q227*100+Q237+$R227*10000</f>
        <v>10206</v>
      </c>
    </row>
    <row r="238" spans="1:18" x14ac:dyDescent="0.25">
      <c r="A238" s="761"/>
      <c r="B238" s="761"/>
      <c r="C238" s="419" t="s">
        <v>215</v>
      </c>
      <c r="D238" s="191"/>
      <c r="E238" s="286"/>
      <c r="F238" s="269" t="s">
        <v>291</v>
      </c>
      <c r="G238" s="151"/>
      <c r="H238" s="151"/>
      <c r="I238" s="151"/>
      <c r="J238" s="151"/>
      <c r="K238" s="151"/>
      <c r="L238" s="151"/>
      <c r="M238" s="268">
        <f>((E238*G238*H238*I238*D238)-(E238*J238*K238*L238*D238))/F238</f>
        <v>0</v>
      </c>
      <c r="N238" s="268"/>
      <c r="Q238" s="362">
        <v>7</v>
      </c>
      <c r="R238" s="292">
        <f>$Q227*100+Q238+$R227*10000</f>
        <v>10207</v>
      </c>
    </row>
    <row r="239" spans="1:18" x14ac:dyDescent="0.25">
      <c r="A239" s="761"/>
      <c r="B239" s="761"/>
      <c r="C239" s="265"/>
      <c r="D239" s="269"/>
      <c r="E239" s="269"/>
      <c r="F239" s="269"/>
      <c r="G239" s="268"/>
      <c r="H239" s="268"/>
      <c r="I239" s="268"/>
      <c r="J239" s="151"/>
      <c r="K239" s="151"/>
      <c r="L239" s="151"/>
      <c r="M239" s="268"/>
      <c r="N239" s="268"/>
    </row>
    <row r="240" spans="1:18" x14ac:dyDescent="0.25">
      <c r="A240" s="818" t="s">
        <v>292</v>
      </c>
      <c r="B240" s="818"/>
      <c r="C240" s="818"/>
      <c r="D240" s="433">
        <f>SUM(D237:D239)</f>
        <v>0</v>
      </c>
      <c r="E240" s="425"/>
      <c r="F240" s="425"/>
      <c r="G240" s="426"/>
      <c r="H240" s="426"/>
      <c r="I240" s="426"/>
      <c r="J240" s="194"/>
      <c r="K240" s="194"/>
      <c r="L240" s="194"/>
      <c r="M240" s="427">
        <f>SUM(M238:M239)</f>
        <v>0</v>
      </c>
      <c r="N240" s="427">
        <f>SUM(N238:N239)</f>
        <v>0</v>
      </c>
    </row>
    <row r="241" spans="1:18" ht="11.25" customHeight="1" x14ac:dyDescent="0.25">
      <c r="A241" s="761" t="s">
        <v>313</v>
      </c>
      <c r="B241" s="761" t="s">
        <v>68</v>
      </c>
      <c r="C241" s="362" t="s">
        <v>214</v>
      </c>
      <c r="D241" s="142"/>
      <c r="E241" s="286"/>
      <c r="F241" s="269" t="s">
        <v>291</v>
      </c>
      <c r="G241" s="151"/>
      <c r="H241" s="151"/>
      <c r="I241" s="151"/>
      <c r="J241" s="151"/>
      <c r="K241" s="151"/>
      <c r="L241" s="151"/>
      <c r="M241" s="268">
        <f>((E241*G241*H241*I241*D241)-(E241*J241*K241*L241*D241))/F241</f>
        <v>0</v>
      </c>
      <c r="N241" s="268"/>
      <c r="Q241" s="292">
        <v>6</v>
      </c>
      <c r="R241" s="292">
        <f>$Q227*100+Q241+$R228*10000</f>
        <v>20206</v>
      </c>
    </row>
    <row r="242" spans="1:18" x14ac:dyDescent="0.25">
      <c r="A242" s="761"/>
      <c r="B242" s="761"/>
      <c r="C242" s="419" t="s">
        <v>215</v>
      </c>
      <c r="D242" s="191"/>
      <c r="E242" s="286"/>
      <c r="F242" s="269" t="s">
        <v>291</v>
      </c>
      <c r="G242" s="151"/>
      <c r="H242" s="151"/>
      <c r="I242" s="151"/>
      <c r="J242" s="151"/>
      <c r="K242" s="151"/>
      <c r="L242" s="151"/>
      <c r="M242" s="268">
        <f>((E242*G242*H242*I242*D242)-(E242*J242*K242*L242*D242))/F242</f>
        <v>0</v>
      </c>
      <c r="N242" s="268"/>
      <c r="Q242" s="362">
        <v>7</v>
      </c>
      <c r="R242" s="292">
        <f>$Q227*100+Q242+$R228*10000</f>
        <v>20207</v>
      </c>
    </row>
    <row r="243" spans="1:18" x14ac:dyDescent="0.25">
      <c r="A243" s="761"/>
      <c r="B243" s="761"/>
      <c r="C243" s="265"/>
      <c r="D243" s="269"/>
      <c r="E243" s="269"/>
      <c r="F243" s="269"/>
      <c r="G243" s="268"/>
      <c r="H243" s="268"/>
      <c r="I243" s="268"/>
      <c r="J243" s="151"/>
      <c r="K243" s="151"/>
      <c r="L243" s="151"/>
      <c r="M243" s="268"/>
      <c r="N243" s="268"/>
    </row>
    <row r="244" spans="1:18" x14ac:dyDescent="0.25">
      <c r="A244" s="818" t="s">
        <v>292</v>
      </c>
      <c r="B244" s="818"/>
      <c r="C244" s="818"/>
      <c r="D244" s="433">
        <f>SUM(D241:D243)</f>
        <v>0</v>
      </c>
      <c r="E244" s="425"/>
      <c r="F244" s="425"/>
      <c r="G244" s="426"/>
      <c r="H244" s="426"/>
      <c r="I244" s="426"/>
      <c r="J244" s="194"/>
      <c r="K244" s="194"/>
      <c r="L244" s="194"/>
      <c r="M244" s="427">
        <f>SUM(M242:M243)</f>
        <v>0</v>
      </c>
      <c r="N244" s="427">
        <f>SUM(N242:N243)</f>
        <v>0</v>
      </c>
    </row>
    <row r="245" spans="1:18" ht="11.25" customHeight="1" x14ac:dyDescent="0.25">
      <c r="A245" s="761" t="s">
        <v>314</v>
      </c>
      <c r="B245" s="761" t="s">
        <v>68</v>
      </c>
      <c r="C245" s="362" t="s">
        <v>214</v>
      </c>
      <c r="D245" s="142"/>
      <c r="E245" s="286"/>
      <c r="F245" s="269" t="s">
        <v>291</v>
      </c>
      <c r="G245" s="151"/>
      <c r="H245" s="151"/>
      <c r="I245" s="151"/>
      <c r="J245" s="151"/>
      <c r="K245" s="151"/>
      <c r="L245" s="151"/>
      <c r="M245" s="268">
        <f>((E245*G245*H245*I245*D245)-(E245*J245*K245*L245*D245))/F245</f>
        <v>0</v>
      </c>
      <c r="N245" s="268"/>
      <c r="Q245" s="292">
        <v>6</v>
      </c>
      <c r="R245" s="292">
        <f>$Q227*100+Q245+$R229*10000</f>
        <v>30206</v>
      </c>
    </row>
    <row r="246" spans="1:18" x14ac:dyDescent="0.25">
      <c r="A246" s="761"/>
      <c r="B246" s="761"/>
      <c r="C246" s="419" t="s">
        <v>215</v>
      </c>
      <c r="D246" s="191"/>
      <c r="E246" s="286"/>
      <c r="F246" s="269" t="s">
        <v>291</v>
      </c>
      <c r="G246" s="151"/>
      <c r="H246" s="151"/>
      <c r="I246" s="151"/>
      <c r="J246" s="151"/>
      <c r="K246" s="151"/>
      <c r="L246" s="151"/>
      <c r="M246" s="268">
        <f>((E246*G246*H246*I246*D246)-(E246*J246*K246*L246*D246))/F246</f>
        <v>0</v>
      </c>
      <c r="N246" s="268"/>
      <c r="Q246" s="362">
        <v>7</v>
      </c>
      <c r="R246" s="292">
        <f>$Q227*100+Q246+$R229*10000</f>
        <v>30207</v>
      </c>
    </row>
    <row r="247" spans="1:18" x14ac:dyDescent="0.25">
      <c r="A247" s="761"/>
      <c r="B247" s="761"/>
      <c r="C247" s="265"/>
      <c r="D247" s="423"/>
      <c r="E247" s="286"/>
      <c r="F247" s="269"/>
      <c r="G247" s="151"/>
      <c r="H247" s="151"/>
      <c r="I247" s="151"/>
      <c r="J247" s="151"/>
      <c r="K247" s="151"/>
      <c r="L247" s="151"/>
      <c r="M247" s="268"/>
      <c r="N247" s="268"/>
    </row>
    <row r="248" spans="1:18" x14ac:dyDescent="0.25">
      <c r="A248" s="818" t="s">
        <v>292</v>
      </c>
      <c r="B248" s="818"/>
      <c r="C248" s="818"/>
      <c r="D248" s="433">
        <f>SUM(D245:D247)</f>
        <v>0</v>
      </c>
      <c r="E248" s="425"/>
      <c r="F248" s="425"/>
      <c r="G248" s="426"/>
      <c r="H248" s="426"/>
      <c r="I248" s="426"/>
      <c r="J248" s="194"/>
      <c r="K248" s="194"/>
      <c r="L248" s="194"/>
      <c r="M248" s="427">
        <f>SUM(M245:M247)</f>
        <v>0</v>
      </c>
      <c r="N248" s="427">
        <f>SUM(N245:N247)</f>
        <v>0</v>
      </c>
    </row>
    <row r="249" spans="1:18" ht="11.25" customHeight="1" x14ac:dyDescent="0.25">
      <c r="A249" s="761" t="s">
        <v>315</v>
      </c>
      <c r="B249" s="761" t="s">
        <v>68</v>
      </c>
      <c r="C249" s="362" t="s">
        <v>214</v>
      </c>
      <c r="D249" s="142"/>
      <c r="E249" s="286"/>
      <c r="F249" s="269" t="s">
        <v>291</v>
      </c>
      <c r="G249" s="151"/>
      <c r="H249" s="151"/>
      <c r="I249" s="151"/>
      <c r="J249" s="151"/>
      <c r="K249" s="151"/>
      <c r="L249" s="151"/>
      <c r="M249" s="268">
        <f>((E249*G249*H249*I249*D249)-(E249*J249*K249*L249*D249))/F249</f>
        <v>0</v>
      </c>
      <c r="N249" s="268"/>
      <c r="Q249" s="292">
        <v>6</v>
      </c>
      <c r="R249" s="292">
        <f>$Q227*100+Q249+$R230*10000</f>
        <v>40206</v>
      </c>
    </row>
    <row r="250" spans="1:18" x14ac:dyDescent="0.25">
      <c r="A250" s="761"/>
      <c r="B250" s="761"/>
      <c r="C250" s="419" t="s">
        <v>215</v>
      </c>
      <c r="D250" s="191"/>
      <c r="E250" s="286"/>
      <c r="F250" s="269" t="s">
        <v>291</v>
      </c>
      <c r="G250" s="151"/>
      <c r="H250" s="151"/>
      <c r="I250" s="151"/>
      <c r="J250" s="151"/>
      <c r="K250" s="151"/>
      <c r="L250" s="151"/>
      <c r="M250" s="268">
        <f>((E250*G250*H250*I250*D250)-(E250*J250*K250*L250*D250))/F250</f>
        <v>0</v>
      </c>
      <c r="N250" s="268"/>
      <c r="Q250" s="362">
        <v>7</v>
      </c>
      <c r="R250" s="292">
        <f>$Q227*100+Q250+$R230*10000</f>
        <v>40207</v>
      </c>
    </row>
    <row r="251" spans="1:18" x14ac:dyDescent="0.25">
      <c r="A251" s="761"/>
      <c r="B251" s="761"/>
      <c r="C251" s="265"/>
      <c r="D251" s="423"/>
      <c r="E251" s="286"/>
      <c r="F251" s="269"/>
      <c r="G251" s="151"/>
      <c r="H251" s="151"/>
      <c r="I251" s="151"/>
      <c r="J251" s="151"/>
      <c r="K251" s="151"/>
      <c r="L251" s="151"/>
      <c r="M251" s="268"/>
      <c r="N251" s="268"/>
    </row>
    <row r="252" spans="1:18" x14ac:dyDescent="0.25">
      <c r="A252" s="818" t="s">
        <v>292</v>
      </c>
      <c r="B252" s="818"/>
      <c r="C252" s="818"/>
      <c r="D252" s="433">
        <f>SUM(D249:D251)</f>
        <v>0</v>
      </c>
      <c r="E252" s="425"/>
      <c r="F252" s="425"/>
      <c r="G252" s="426"/>
      <c r="H252" s="426"/>
      <c r="I252" s="426"/>
      <c r="J252" s="194"/>
      <c r="K252" s="194"/>
      <c r="L252" s="194"/>
      <c r="M252" s="427">
        <f>SUM(M250:M251)</f>
        <v>0</v>
      </c>
      <c r="N252" s="427">
        <f>SUM(N250:N251)</f>
        <v>0</v>
      </c>
    </row>
    <row r="253" spans="1:18" ht="11.25" customHeight="1" x14ac:dyDescent="0.25">
      <c r="A253" s="761" t="s">
        <v>316</v>
      </c>
      <c r="B253" s="761" t="s">
        <v>68</v>
      </c>
      <c r="C253" s="362" t="s">
        <v>214</v>
      </c>
      <c r="D253" s="142"/>
      <c r="E253" s="286"/>
      <c r="F253" s="269" t="s">
        <v>291</v>
      </c>
      <c r="G253" s="151"/>
      <c r="H253" s="151"/>
      <c r="I253" s="151"/>
      <c r="J253" s="151"/>
      <c r="K253" s="151"/>
      <c r="L253" s="151"/>
      <c r="M253" s="268">
        <f>((E253*G253*H253*I253*D253)-(E253*J253*K253*L253*D253))/F253</f>
        <v>0</v>
      </c>
      <c r="N253" s="268"/>
      <c r="Q253" s="292">
        <v>6</v>
      </c>
      <c r="R253" s="292">
        <f>$Q227*100+Q253+$R231*10000</f>
        <v>50206</v>
      </c>
    </row>
    <row r="254" spans="1:18" x14ac:dyDescent="0.25">
      <c r="A254" s="761"/>
      <c r="B254" s="761"/>
      <c r="C254" s="419" t="s">
        <v>215</v>
      </c>
      <c r="D254" s="191"/>
      <c r="E254" s="286"/>
      <c r="F254" s="269" t="s">
        <v>291</v>
      </c>
      <c r="G254" s="151"/>
      <c r="H254" s="151"/>
      <c r="I254" s="151"/>
      <c r="J254" s="151"/>
      <c r="K254" s="151"/>
      <c r="L254" s="151"/>
      <c r="M254" s="268">
        <f>((E254*G254*H254*I254*D254)-(E254*J254*K254*L254*D254))/F254</f>
        <v>0</v>
      </c>
      <c r="N254" s="268"/>
      <c r="Q254" s="362">
        <v>7</v>
      </c>
      <c r="R254" s="292">
        <f>$Q227*100+Q254+$R231*10000</f>
        <v>50207</v>
      </c>
    </row>
    <row r="255" spans="1:18" x14ac:dyDescent="0.25">
      <c r="A255" s="761"/>
      <c r="B255" s="761"/>
      <c r="C255" s="265"/>
      <c r="D255" s="423"/>
      <c r="E255" s="286"/>
      <c r="F255" s="269"/>
      <c r="G255" s="151"/>
      <c r="H255" s="151"/>
      <c r="I255" s="151"/>
      <c r="J255" s="151"/>
      <c r="K255" s="151"/>
      <c r="L255" s="151"/>
      <c r="M255" s="268"/>
      <c r="N255" s="268"/>
    </row>
    <row r="256" spans="1:18" x14ac:dyDescent="0.25">
      <c r="A256" s="818" t="s">
        <v>292</v>
      </c>
      <c r="B256" s="818"/>
      <c r="C256" s="818"/>
      <c r="D256" s="433">
        <f>SUM(D253:D255)</f>
        <v>0</v>
      </c>
      <c r="E256" s="425"/>
      <c r="F256" s="425"/>
      <c r="G256" s="426"/>
      <c r="H256" s="426"/>
      <c r="I256" s="426"/>
      <c r="J256" s="426"/>
      <c r="K256" s="426"/>
      <c r="L256" s="426"/>
      <c r="M256" s="427">
        <f>SUM(M253:M255)</f>
        <v>0</v>
      </c>
      <c r="N256" s="427">
        <f>SUM(N253:N255)</f>
        <v>0</v>
      </c>
    </row>
    <row r="257" spans="1:18" x14ac:dyDescent="0.25">
      <c r="A257" s="819" t="s">
        <v>91</v>
      </c>
      <c r="B257" s="819"/>
      <c r="C257" s="819"/>
      <c r="D257" s="434">
        <f>D240+D244+D248+D252+D256</f>
        <v>0</v>
      </c>
      <c r="E257" s="428"/>
      <c r="F257" s="428"/>
      <c r="G257" s="429"/>
      <c r="H257" s="429"/>
      <c r="I257" s="429"/>
      <c r="J257" s="429"/>
      <c r="K257" s="429"/>
      <c r="L257" s="429"/>
      <c r="M257" s="427">
        <f>M256+M252+M248+M244+M240</f>
        <v>0</v>
      </c>
      <c r="N257" s="427">
        <f>N256+N252+N248+N244+N240</f>
        <v>0</v>
      </c>
    </row>
    <row r="271" spans="1:18" x14ac:dyDescent="0.25">
      <c r="A271" s="802" t="s">
        <v>23</v>
      </c>
      <c r="B271" s="802"/>
      <c r="C271" s="815">
        <f>Presentación!$C$3</f>
        <v>1990</v>
      </c>
      <c r="D271" s="815"/>
      <c r="E271" s="815"/>
      <c r="F271" s="815"/>
      <c r="G271" s="815"/>
      <c r="H271" s="815"/>
      <c r="I271" s="815"/>
      <c r="J271" s="815"/>
      <c r="K271" s="815"/>
      <c r="L271" s="815"/>
      <c r="M271" s="815"/>
      <c r="N271" s="815"/>
    </row>
    <row r="272" spans="1:18" ht="11.25" customHeight="1" x14ac:dyDescent="0.25">
      <c r="A272" s="816" t="s">
        <v>260</v>
      </c>
      <c r="B272" s="816"/>
      <c r="C272" s="817" t="s">
        <v>378</v>
      </c>
      <c r="D272" s="817"/>
      <c r="E272" s="817"/>
      <c r="F272" s="817"/>
      <c r="G272" s="817"/>
      <c r="H272" s="817"/>
      <c r="I272" s="817"/>
      <c r="J272" s="817"/>
      <c r="K272" s="817"/>
      <c r="L272" s="817"/>
      <c r="M272" s="817"/>
      <c r="N272" s="817"/>
      <c r="Q272" s="292">
        <v>3</v>
      </c>
      <c r="R272" s="292">
        <v>1</v>
      </c>
    </row>
    <row r="273" spans="1:18" ht="12" customHeight="1" x14ac:dyDescent="0.25">
      <c r="A273" s="805" t="s">
        <v>5</v>
      </c>
      <c r="B273" s="805"/>
      <c r="C273" s="806" t="s">
        <v>26</v>
      </c>
      <c r="D273" s="806"/>
      <c r="E273" s="806"/>
      <c r="F273" s="806"/>
      <c r="G273" s="806"/>
      <c r="H273" s="806"/>
      <c r="I273" s="806"/>
      <c r="J273" s="806"/>
      <c r="K273" s="806"/>
      <c r="L273" s="806"/>
      <c r="M273" s="806"/>
      <c r="N273" s="806"/>
      <c r="Q273" s="292"/>
      <c r="R273" s="292">
        <v>2</v>
      </c>
    </row>
    <row r="274" spans="1:18" ht="12" customHeight="1" x14ac:dyDescent="0.25">
      <c r="A274" s="805" t="s">
        <v>27</v>
      </c>
      <c r="B274" s="805"/>
      <c r="C274" s="806" t="s">
        <v>261</v>
      </c>
      <c r="D274" s="806"/>
      <c r="E274" s="806"/>
      <c r="F274" s="806"/>
      <c r="G274" s="806"/>
      <c r="H274" s="806"/>
      <c r="I274" s="806"/>
      <c r="J274" s="806"/>
      <c r="K274" s="806"/>
      <c r="L274" s="806"/>
      <c r="M274" s="806"/>
      <c r="N274" s="806"/>
      <c r="Q274" s="292"/>
      <c r="R274" s="292">
        <v>3</v>
      </c>
    </row>
    <row r="275" spans="1:18" ht="11.25" customHeight="1" x14ac:dyDescent="0.25">
      <c r="A275" s="805" t="s">
        <v>29</v>
      </c>
      <c r="B275" s="805"/>
      <c r="C275" s="806" t="s">
        <v>191</v>
      </c>
      <c r="D275" s="806"/>
      <c r="E275" s="806"/>
      <c r="F275" s="806"/>
      <c r="G275" s="806"/>
      <c r="H275" s="806"/>
      <c r="I275" s="806"/>
      <c r="J275" s="806"/>
      <c r="K275" s="806"/>
      <c r="L275" s="806"/>
      <c r="M275" s="806"/>
      <c r="N275" s="806"/>
      <c r="Q275" s="292"/>
      <c r="R275" s="292">
        <v>4</v>
      </c>
    </row>
    <row r="276" spans="1:18" ht="11.25" customHeight="1" x14ac:dyDescent="0.25">
      <c r="A276" s="805" t="s">
        <v>31</v>
      </c>
      <c r="B276" s="805"/>
      <c r="C276" s="806" t="s">
        <v>262</v>
      </c>
      <c r="D276" s="806"/>
      <c r="E276" s="806"/>
      <c r="F276" s="806"/>
      <c r="G276" s="806"/>
      <c r="H276" s="806"/>
      <c r="I276" s="806"/>
      <c r="J276" s="806"/>
      <c r="K276" s="806"/>
      <c r="L276" s="806"/>
      <c r="M276" s="806"/>
      <c r="N276" s="806"/>
      <c r="Q276" s="292"/>
      <c r="R276" s="292">
        <v>5</v>
      </c>
    </row>
    <row r="277" spans="1:18" ht="12" customHeight="1" x14ac:dyDescent="0.25">
      <c r="A277" s="807" t="s">
        <v>33</v>
      </c>
      <c r="B277" s="807"/>
      <c r="C277" s="278" t="s">
        <v>34</v>
      </c>
      <c r="D277" s="766" t="s">
        <v>263</v>
      </c>
      <c r="E277" s="766"/>
      <c r="F277" s="766"/>
      <c r="G277" s="766"/>
      <c r="H277" s="766"/>
      <c r="I277" s="766"/>
      <c r="J277" s="766"/>
      <c r="K277" s="766"/>
      <c r="L277" s="766"/>
      <c r="M277" s="766"/>
      <c r="N277" s="766"/>
      <c r="Q277" s="292"/>
      <c r="R277" s="292"/>
    </row>
    <row r="278" spans="1:18" ht="11.25" customHeight="1" x14ac:dyDescent="0.25">
      <c r="A278" s="761" t="s">
        <v>37</v>
      </c>
      <c r="B278" s="761"/>
      <c r="C278" s="761" t="s">
        <v>264</v>
      </c>
      <c r="D278" s="265" t="s">
        <v>265</v>
      </c>
      <c r="E278" s="265" t="s">
        <v>266</v>
      </c>
      <c r="F278" s="265" t="s">
        <v>267</v>
      </c>
      <c r="G278" s="265" t="s">
        <v>268</v>
      </c>
      <c r="H278" s="265" t="s">
        <v>269</v>
      </c>
      <c r="I278" s="265" t="s">
        <v>270</v>
      </c>
      <c r="J278" s="265" t="s">
        <v>271</v>
      </c>
      <c r="K278" s="265" t="s">
        <v>272</v>
      </c>
      <c r="L278" s="265" t="s">
        <v>273</v>
      </c>
      <c r="M278" s="265" t="s">
        <v>274</v>
      </c>
      <c r="N278" s="265" t="s">
        <v>274</v>
      </c>
      <c r="Q278" s="292"/>
      <c r="R278" s="292"/>
    </row>
    <row r="279" spans="1:18" ht="11.25" customHeight="1" x14ac:dyDescent="0.25">
      <c r="A279" s="761" t="s">
        <v>197</v>
      </c>
      <c r="B279" s="761" t="s">
        <v>47</v>
      </c>
      <c r="C279" s="761"/>
      <c r="D279" s="265" t="s">
        <v>48</v>
      </c>
      <c r="E279" s="418" t="s">
        <v>275</v>
      </c>
      <c r="F279" s="265" t="s">
        <v>244</v>
      </c>
      <c r="G279" s="265" t="s">
        <v>276</v>
      </c>
      <c r="H279" s="265" t="s">
        <v>276</v>
      </c>
      <c r="I279" s="265" t="s">
        <v>276</v>
      </c>
      <c r="J279" s="265" t="s">
        <v>276</v>
      </c>
      <c r="K279" s="265" t="s">
        <v>276</v>
      </c>
      <c r="L279" s="265" t="s">
        <v>276</v>
      </c>
      <c r="M279" s="418" t="s">
        <v>277</v>
      </c>
      <c r="N279" s="761" t="s">
        <v>245</v>
      </c>
      <c r="Q279" s="292"/>
      <c r="R279" s="292"/>
    </row>
    <row r="280" spans="1:18" ht="34.5" x14ac:dyDescent="0.25">
      <c r="A280" s="761"/>
      <c r="B280" s="761"/>
      <c r="C280" s="761"/>
      <c r="D280" s="265"/>
      <c r="E280" s="265" t="s">
        <v>278</v>
      </c>
      <c r="F280" s="265" t="s">
        <v>279</v>
      </c>
      <c r="G280" s="265" t="s">
        <v>280</v>
      </c>
      <c r="H280" s="265" t="s">
        <v>280</v>
      </c>
      <c r="I280" s="265" t="s">
        <v>280</v>
      </c>
      <c r="J280" s="265" t="s">
        <v>280</v>
      </c>
      <c r="K280" s="265" t="s">
        <v>280</v>
      </c>
      <c r="L280" s="265" t="s">
        <v>280</v>
      </c>
      <c r="M280" s="418" t="s">
        <v>281</v>
      </c>
      <c r="N280" s="761"/>
      <c r="Q280" s="292"/>
      <c r="R280" s="292"/>
    </row>
    <row r="281" spans="1:18" ht="11.25" customHeight="1" x14ac:dyDescent="0.25">
      <c r="A281" s="761"/>
      <c r="B281" s="761"/>
      <c r="C281" s="761"/>
      <c r="D281" s="380" t="s">
        <v>282</v>
      </c>
      <c r="E281" s="380" t="s">
        <v>283</v>
      </c>
      <c r="F281" s="380" t="s">
        <v>158</v>
      </c>
      <c r="G281" s="380" t="s">
        <v>284</v>
      </c>
      <c r="H281" s="380" t="s">
        <v>285</v>
      </c>
      <c r="I281" s="380" t="s">
        <v>286</v>
      </c>
      <c r="J281" s="380" t="s">
        <v>287</v>
      </c>
      <c r="K281" s="380" t="s">
        <v>288</v>
      </c>
      <c r="L281" s="380" t="s">
        <v>289</v>
      </c>
      <c r="M281" s="380" t="s">
        <v>290</v>
      </c>
      <c r="N281" s="380" t="s">
        <v>290</v>
      </c>
      <c r="Q281" s="292"/>
      <c r="R281" s="292"/>
    </row>
    <row r="282" spans="1:18" ht="11.25" customHeight="1" x14ac:dyDescent="0.25">
      <c r="A282" s="761" t="s">
        <v>310</v>
      </c>
      <c r="B282" s="761" t="s">
        <v>68</v>
      </c>
      <c r="C282" s="419" t="s">
        <v>214</v>
      </c>
      <c r="D282" s="142"/>
      <c r="E282" s="286"/>
      <c r="F282" s="269" t="s">
        <v>291</v>
      </c>
      <c r="G282" s="151"/>
      <c r="H282" s="151"/>
      <c r="I282" s="151"/>
      <c r="J282" s="151"/>
      <c r="K282" s="151"/>
      <c r="L282" s="151"/>
      <c r="M282" s="268">
        <f>((E282*G282*H282*I282*D282)-(E282*J282*K282*L282*D282))/F282</f>
        <v>0</v>
      </c>
      <c r="N282" s="268"/>
      <c r="Q282" s="292">
        <v>6</v>
      </c>
      <c r="R282" s="292">
        <f>$Q272*100+Q282+$R272*10000</f>
        <v>10306</v>
      </c>
    </row>
    <row r="283" spans="1:18" x14ac:dyDescent="0.25">
      <c r="A283" s="761"/>
      <c r="B283" s="761"/>
      <c r="C283" s="419" t="s">
        <v>215</v>
      </c>
      <c r="D283" s="191"/>
      <c r="E283" s="286"/>
      <c r="F283" s="269" t="s">
        <v>291</v>
      </c>
      <c r="G283" s="151"/>
      <c r="H283" s="151"/>
      <c r="I283" s="151"/>
      <c r="J283" s="151"/>
      <c r="K283" s="151"/>
      <c r="L283" s="151"/>
      <c r="M283" s="268">
        <f>((E283*G283*H283*I283*D283)-(E283*J283*K283*L283*D283))/F283</f>
        <v>0</v>
      </c>
      <c r="N283" s="268"/>
      <c r="Q283" s="362">
        <v>7</v>
      </c>
      <c r="R283" s="292">
        <f>$Q272*100+Q283+$R272*10000</f>
        <v>10307</v>
      </c>
    </row>
    <row r="284" spans="1:18" x14ac:dyDescent="0.25">
      <c r="A284" s="761"/>
      <c r="B284" s="761"/>
      <c r="C284" s="265"/>
      <c r="D284" s="269"/>
      <c r="E284" s="269"/>
      <c r="F284" s="269"/>
      <c r="G284" s="268"/>
      <c r="H284" s="268"/>
      <c r="I284" s="268"/>
      <c r="J284" s="151"/>
      <c r="K284" s="151"/>
      <c r="L284" s="151"/>
      <c r="M284" s="268"/>
      <c r="N284" s="268"/>
    </row>
    <row r="285" spans="1:18" x14ac:dyDescent="0.25">
      <c r="A285" s="818" t="s">
        <v>292</v>
      </c>
      <c r="B285" s="818"/>
      <c r="C285" s="818"/>
      <c r="D285" s="433">
        <f>SUM(D282:D284)</f>
        <v>0</v>
      </c>
      <c r="E285" s="425"/>
      <c r="F285" s="425"/>
      <c r="G285" s="426"/>
      <c r="H285" s="426"/>
      <c r="I285" s="426"/>
      <c r="J285" s="194"/>
      <c r="K285" s="194"/>
      <c r="L285" s="194"/>
      <c r="M285" s="427">
        <f>SUM(M283:M284)</f>
        <v>0</v>
      </c>
      <c r="N285" s="427">
        <f>SUM(N283:N284)</f>
        <v>0</v>
      </c>
    </row>
    <row r="286" spans="1:18" ht="11.25" customHeight="1" x14ac:dyDescent="0.25">
      <c r="A286" s="761" t="s">
        <v>313</v>
      </c>
      <c r="B286" s="761" t="s">
        <v>68</v>
      </c>
      <c r="C286" s="362" t="s">
        <v>214</v>
      </c>
      <c r="D286" s="142"/>
      <c r="E286" s="286"/>
      <c r="F286" s="269" t="s">
        <v>291</v>
      </c>
      <c r="G286" s="151"/>
      <c r="H286" s="151"/>
      <c r="I286" s="151"/>
      <c r="J286" s="151"/>
      <c r="K286" s="151"/>
      <c r="L286" s="151"/>
      <c r="M286" s="268">
        <f>((E286*G286*H286*I286*D286)-(E286*J286*K286*L286*D286))/F286</f>
        <v>0</v>
      </c>
      <c r="N286" s="268"/>
      <c r="Q286" s="292">
        <v>6</v>
      </c>
      <c r="R286" s="292">
        <f>$Q272*100+Q286+$R273*10000</f>
        <v>20306</v>
      </c>
    </row>
    <row r="287" spans="1:18" x14ac:dyDescent="0.25">
      <c r="A287" s="761"/>
      <c r="B287" s="761"/>
      <c r="C287" s="419" t="s">
        <v>215</v>
      </c>
      <c r="D287" s="191"/>
      <c r="E287" s="286"/>
      <c r="F287" s="269" t="s">
        <v>291</v>
      </c>
      <c r="G287" s="151"/>
      <c r="H287" s="151"/>
      <c r="I287" s="151"/>
      <c r="J287" s="151"/>
      <c r="K287" s="151"/>
      <c r="L287" s="151"/>
      <c r="M287" s="268">
        <f>((E287*G287*H287*I287*D287)-(E287*J287*K287*L287*D287))/F287</f>
        <v>0</v>
      </c>
      <c r="N287" s="268"/>
      <c r="Q287" s="362">
        <v>7</v>
      </c>
      <c r="R287" s="292">
        <f>$Q272*100+Q287+$R273*10000</f>
        <v>20307</v>
      </c>
    </row>
    <row r="288" spans="1:18" x14ac:dyDescent="0.25">
      <c r="A288" s="761"/>
      <c r="B288" s="761"/>
      <c r="C288" s="265"/>
      <c r="D288" s="269"/>
      <c r="E288" s="269"/>
      <c r="F288" s="269"/>
      <c r="G288" s="268"/>
      <c r="H288" s="268"/>
      <c r="I288" s="268"/>
      <c r="J288" s="151"/>
      <c r="K288" s="151"/>
      <c r="L288" s="151"/>
      <c r="M288" s="268"/>
      <c r="N288" s="268"/>
    </row>
    <row r="289" spans="1:18" x14ac:dyDescent="0.25">
      <c r="A289" s="818" t="s">
        <v>292</v>
      </c>
      <c r="B289" s="818"/>
      <c r="C289" s="818"/>
      <c r="D289" s="433">
        <f>SUM(D286:D288)</f>
        <v>0</v>
      </c>
      <c r="E289" s="425"/>
      <c r="F289" s="425"/>
      <c r="G289" s="426"/>
      <c r="H289" s="426"/>
      <c r="I289" s="426"/>
      <c r="J289" s="194"/>
      <c r="K289" s="194"/>
      <c r="L289" s="194"/>
      <c r="M289" s="427">
        <f>SUM(M287:M288)</f>
        <v>0</v>
      </c>
      <c r="N289" s="427">
        <f>SUM(N287:N288)</f>
        <v>0</v>
      </c>
    </row>
    <row r="290" spans="1:18" ht="11.25" customHeight="1" x14ac:dyDescent="0.25">
      <c r="A290" s="761" t="s">
        <v>314</v>
      </c>
      <c r="B290" s="761" t="s">
        <v>68</v>
      </c>
      <c r="C290" s="362" t="s">
        <v>214</v>
      </c>
      <c r="D290" s="142"/>
      <c r="E290" s="286"/>
      <c r="F290" s="269" t="s">
        <v>291</v>
      </c>
      <c r="G290" s="151"/>
      <c r="H290" s="151"/>
      <c r="I290" s="151"/>
      <c r="J290" s="151"/>
      <c r="K290" s="151"/>
      <c r="L290" s="151"/>
      <c r="M290" s="268">
        <f>((E290*G290*H290*I290*D290)-(E290*J290*K290*L290*D290))/F290</f>
        <v>0</v>
      </c>
      <c r="N290" s="268"/>
      <c r="Q290" s="292">
        <v>6</v>
      </c>
      <c r="R290" s="292">
        <f>$Q272*100+Q290+$R274*10000</f>
        <v>30306</v>
      </c>
    </row>
    <row r="291" spans="1:18" x14ac:dyDescent="0.25">
      <c r="A291" s="761"/>
      <c r="B291" s="761"/>
      <c r="C291" s="419" t="s">
        <v>215</v>
      </c>
      <c r="D291" s="191"/>
      <c r="E291" s="286"/>
      <c r="F291" s="269" t="s">
        <v>291</v>
      </c>
      <c r="G291" s="151"/>
      <c r="H291" s="151"/>
      <c r="I291" s="151"/>
      <c r="J291" s="151"/>
      <c r="K291" s="151"/>
      <c r="L291" s="151"/>
      <c r="M291" s="268">
        <f>((E291*G291*H291*I291*D291)-(E291*J291*K291*L291*D291))/F291</f>
        <v>0</v>
      </c>
      <c r="N291" s="268"/>
      <c r="Q291" s="362">
        <v>7</v>
      </c>
      <c r="R291" s="292">
        <f>$Q272*100+Q291+$R274*10000</f>
        <v>30307</v>
      </c>
    </row>
    <row r="292" spans="1:18" x14ac:dyDescent="0.25">
      <c r="A292" s="761"/>
      <c r="B292" s="761"/>
      <c r="C292" s="265"/>
      <c r="D292" s="423"/>
      <c r="E292" s="286"/>
      <c r="F292" s="269"/>
      <c r="G292" s="151"/>
      <c r="H292" s="151"/>
      <c r="I292" s="151"/>
      <c r="J292" s="151"/>
      <c r="K292" s="151"/>
      <c r="L292" s="151"/>
      <c r="M292" s="268"/>
      <c r="N292" s="268"/>
    </row>
    <row r="293" spans="1:18" x14ac:dyDescent="0.25">
      <c r="A293" s="818" t="s">
        <v>292</v>
      </c>
      <c r="B293" s="818"/>
      <c r="C293" s="818"/>
      <c r="D293" s="433">
        <f>SUM(D290:D292)</f>
        <v>0</v>
      </c>
      <c r="E293" s="425"/>
      <c r="F293" s="425"/>
      <c r="G293" s="426"/>
      <c r="H293" s="426"/>
      <c r="I293" s="426"/>
      <c r="J293" s="194"/>
      <c r="K293" s="194"/>
      <c r="L293" s="194"/>
      <c r="M293" s="427">
        <f>SUM(M290:M292)</f>
        <v>0</v>
      </c>
      <c r="N293" s="427">
        <f>SUM(N290:N292)</f>
        <v>0</v>
      </c>
    </row>
    <row r="294" spans="1:18" ht="11.25" customHeight="1" x14ac:dyDescent="0.25">
      <c r="A294" s="761" t="s">
        <v>315</v>
      </c>
      <c r="B294" s="761" t="s">
        <v>68</v>
      </c>
      <c r="C294" s="362" t="s">
        <v>214</v>
      </c>
      <c r="D294" s="142"/>
      <c r="E294" s="286"/>
      <c r="F294" s="269" t="s">
        <v>291</v>
      </c>
      <c r="G294" s="151"/>
      <c r="H294" s="151"/>
      <c r="I294" s="151"/>
      <c r="J294" s="151"/>
      <c r="K294" s="151"/>
      <c r="L294" s="151"/>
      <c r="M294" s="268">
        <f>((E294*G294*H294*I294*D294)-(E294*J294*K294*L294*D294))/F294</f>
        <v>0</v>
      </c>
      <c r="N294" s="268"/>
      <c r="Q294" s="292">
        <v>6</v>
      </c>
      <c r="R294" s="292">
        <f>$Q272*100+Q294+$R275*10000</f>
        <v>40306</v>
      </c>
    </row>
    <row r="295" spans="1:18" x14ac:dyDescent="0.25">
      <c r="A295" s="761"/>
      <c r="B295" s="761"/>
      <c r="C295" s="419" t="s">
        <v>215</v>
      </c>
      <c r="D295" s="191"/>
      <c r="E295" s="286"/>
      <c r="F295" s="269" t="s">
        <v>291</v>
      </c>
      <c r="G295" s="151"/>
      <c r="H295" s="151"/>
      <c r="I295" s="151"/>
      <c r="J295" s="151"/>
      <c r="K295" s="151"/>
      <c r="L295" s="151"/>
      <c r="M295" s="268">
        <f>((E295*G295*H295*I295*D295)-(E295*J295*K295*L295*D295))/F295</f>
        <v>0</v>
      </c>
      <c r="N295" s="268"/>
      <c r="Q295" s="362">
        <v>7</v>
      </c>
      <c r="R295" s="292">
        <f>$Q272*100+Q295+$R275*10000</f>
        <v>40307</v>
      </c>
    </row>
    <row r="296" spans="1:18" x14ac:dyDescent="0.25">
      <c r="A296" s="761"/>
      <c r="B296" s="761"/>
      <c r="C296" s="265"/>
      <c r="D296" s="423"/>
      <c r="E296" s="286"/>
      <c r="F296" s="269"/>
      <c r="G296" s="151"/>
      <c r="H296" s="151"/>
      <c r="I296" s="151"/>
      <c r="J296" s="151"/>
      <c r="K296" s="151"/>
      <c r="L296" s="151"/>
      <c r="M296" s="268"/>
      <c r="N296" s="268"/>
    </row>
    <row r="297" spans="1:18" x14ac:dyDescent="0.25">
      <c r="A297" s="818" t="s">
        <v>292</v>
      </c>
      <c r="B297" s="818"/>
      <c r="C297" s="818"/>
      <c r="D297" s="433">
        <f>SUM(D294:D296)</f>
        <v>0</v>
      </c>
      <c r="E297" s="425"/>
      <c r="F297" s="425"/>
      <c r="G297" s="426"/>
      <c r="H297" s="426"/>
      <c r="I297" s="426"/>
      <c r="J297" s="194"/>
      <c r="K297" s="194"/>
      <c r="L297" s="194"/>
      <c r="M297" s="427">
        <f>SUM(M295:M296)</f>
        <v>0</v>
      </c>
      <c r="N297" s="427">
        <f>SUM(N295:N296)</f>
        <v>0</v>
      </c>
    </row>
    <row r="298" spans="1:18" ht="11.25" customHeight="1" x14ac:dyDescent="0.25">
      <c r="A298" s="761" t="s">
        <v>316</v>
      </c>
      <c r="B298" s="761" t="s">
        <v>68</v>
      </c>
      <c r="C298" s="362" t="s">
        <v>214</v>
      </c>
      <c r="D298" s="142"/>
      <c r="E298" s="286"/>
      <c r="F298" s="269" t="s">
        <v>291</v>
      </c>
      <c r="G298" s="151"/>
      <c r="H298" s="151"/>
      <c r="I298" s="151"/>
      <c r="J298" s="151"/>
      <c r="K298" s="151"/>
      <c r="L298" s="151"/>
      <c r="M298" s="268">
        <f>((E298*G298*H298*I298*D298)-(E298*J298*K298*L298*D298))/F298</f>
        <v>0</v>
      </c>
      <c r="N298" s="268"/>
      <c r="Q298" s="292">
        <v>6</v>
      </c>
      <c r="R298" s="292">
        <f>$Q272*100+Q298+$R276*10000</f>
        <v>50306</v>
      </c>
    </row>
    <row r="299" spans="1:18" x14ac:dyDescent="0.25">
      <c r="A299" s="761"/>
      <c r="B299" s="761"/>
      <c r="C299" s="419" t="s">
        <v>215</v>
      </c>
      <c r="D299" s="191"/>
      <c r="E299" s="286"/>
      <c r="F299" s="269" t="s">
        <v>291</v>
      </c>
      <c r="G299" s="151"/>
      <c r="H299" s="151"/>
      <c r="I299" s="151"/>
      <c r="J299" s="151"/>
      <c r="K299" s="151"/>
      <c r="L299" s="151"/>
      <c r="M299" s="268">
        <f>((E299*G299*H299*I299*D299)-(E299*J299*K299*L299*D299))/F299</f>
        <v>0</v>
      </c>
      <c r="N299" s="268"/>
      <c r="Q299" s="362">
        <v>7</v>
      </c>
      <c r="R299" s="292">
        <f>$Q272*100+Q299+$R276*10000</f>
        <v>50307</v>
      </c>
    </row>
    <row r="300" spans="1:18" x14ac:dyDescent="0.25">
      <c r="A300" s="761"/>
      <c r="B300" s="761"/>
      <c r="C300" s="265"/>
      <c r="D300" s="423"/>
      <c r="E300" s="286"/>
      <c r="F300" s="269"/>
      <c r="G300" s="151"/>
      <c r="H300" s="151"/>
      <c r="I300" s="151"/>
      <c r="J300" s="151"/>
      <c r="K300" s="151"/>
      <c r="L300" s="151"/>
      <c r="M300" s="268"/>
      <c r="N300" s="268"/>
    </row>
    <row r="301" spans="1:18" x14ac:dyDescent="0.25">
      <c r="A301" s="818" t="s">
        <v>292</v>
      </c>
      <c r="B301" s="818"/>
      <c r="C301" s="818"/>
      <c r="D301" s="433">
        <f>SUM(D298:D300)</f>
        <v>0</v>
      </c>
      <c r="E301" s="425"/>
      <c r="F301" s="425"/>
      <c r="G301" s="426"/>
      <c r="H301" s="426"/>
      <c r="I301" s="426"/>
      <c r="J301" s="426"/>
      <c r="K301" s="426"/>
      <c r="L301" s="426"/>
      <c r="M301" s="427">
        <f>SUM(M298:M300)</f>
        <v>0</v>
      </c>
      <c r="N301" s="427">
        <f>SUM(N298:N300)</f>
        <v>0</v>
      </c>
    </row>
    <row r="302" spans="1:18" x14ac:dyDescent="0.25">
      <c r="A302" s="819" t="s">
        <v>91</v>
      </c>
      <c r="B302" s="819"/>
      <c r="C302" s="819"/>
      <c r="D302" s="434">
        <f>D285+D289+D293+D297+D301</f>
        <v>0</v>
      </c>
      <c r="E302" s="428"/>
      <c r="F302" s="428"/>
      <c r="G302" s="429"/>
      <c r="H302" s="429"/>
      <c r="I302" s="429"/>
      <c r="J302" s="429"/>
      <c r="K302" s="429"/>
      <c r="L302" s="429"/>
      <c r="M302" s="427">
        <f>M301+M297+M293+M289+M285</f>
        <v>0</v>
      </c>
      <c r="N302" s="427">
        <f>N301+N297+N293+N289+N285</f>
        <v>0</v>
      </c>
    </row>
    <row r="316" spans="1:18" x14ac:dyDescent="0.25">
      <c r="A316" s="802" t="s">
        <v>23</v>
      </c>
      <c r="B316" s="802"/>
      <c r="C316" s="815">
        <f>Presentación!$C$3</f>
        <v>1990</v>
      </c>
      <c r="D316" s="815"/>
      <c r="E316" s="815"/>
      <c r="F316" s="815"/>
      <c r="G316" s="815"/>
      <c r="H316" s="815"/>
      <c r="I316" s="815"/>
      <c r="J316" s="815"/>
      <c r="K316" s="815"/>
      <c r="L316" s="815"/>
      <c r="M316" s="815"/>
      <c r="N316" s="815"/>
    </row>
    <row r="317" spans="1:18" ht="11.25" customHeight="1" x14ac:dyDescent="0.25">
      <c r="A317" s="816" t="s">
        <v>260</v>
      </c>
      <c r="B317" s="816"/>
      <c r="C317" s="817" t="s">
        <v>379</v>
      </c>
      <c r="D317" s="817"/>
      <c r="E317" s="817"/>
      <c r="F317" s="817"/>
      <c r="G317" s="817"/>
      <c r="H317" s="817"/>
      <c r="I317" s="817"/>
      <c r="J317" s="817"/>
      <c r="K317" s="817"/>
      <c r="L317" s="817"/>
      <c r="M317" s="817"/>
      <c r="N317" s="817"/>
      <c r="Q317" s="292">
        <v>4</v>
      </c>
      <c r="R317" s="292">
        <v>1</v>
      </c>
    </row>
    <row r="318" spans="1:18" ht="12" customHeight="1" x14ac:dyDescent="0.25">
      <c r="A318" s="805" t="s">
        <v>5</v>
      </c>
      <c r="B318" s="805"/>
      <c r="C318" s="806" t="s">
        <v>26</v>
      </c>
      <c r="D318" s="806"/>
      <c r="E318" s="806"/>
      <c r="F318" s="806"/>
      <c r="G318" s="806"/>
      <c r="H318" s="806"/>
      <c r="I318" s="806"/>
      <c r="J318" s="806"/>
      <c r="K318" s="806"/>
      <c r="L318" s="806"/>
      <c r="M318" s="806"/>
      <c r="N318" s="806"/>
      <c r="Q318" s="292"/>
      <c r="R318" s="292">
        <v>2</v>
      </c>
    </row>
    <row r="319" spans="1:18" ht="12" customHeight="1" x14ac:dyDescent="0.25">
      <c r="A319" s="805" t="s">
        <v>27</v>
      </c>
      <c r="B319" s="805"/>
      <c r="C319" s="806" t="s">
        <v>261</v>
      </c>
      <c r="D319" s="806"/>
      <c r="E319" s="806"/>
      <c r="F319" s="806"/>
      <c r="G319" s="806"/>
      <c r="H319" s="806"/>
      <c r="I319" s="806"/>
      <c r="J319" s="806"/>
      <c r="K319" s="806"/>
      <c r="L319" s="806"/>
      <c r="M319" s="806"/>
      <c r="N319" s="806"/>
      <c r="Q319" s="292"/>
      <c r="R319" s="292">
        <v>3</v>
      </c>
    </row>
    <row r="320" spans="1:18" ht="11.25" customHeight="1" x14ac:dyDescent="0.25">
      <c r="A320" s="805" t="s">
        <v>29</v>
      </c>
      <c r="B320" s="805"/>
      <c r="C320" s="806" t="s">
        <v>191</v>
      </c>
      <c r="D320" s="806"/>
      <c r="E320" s="806"/>
      <c r="F320" s="806"/>
      <c r="G320" s="806"/>
      <c r="H320" s="806"/>
      <c r="I320" s="806"/>
      <c r="J320" s="806"/>
      <c r="K320" s="806"/>
      <c r="L320" s="806"/>
      <c r="M320" s="806"/>
      <c r="N320" s="806"/>
      <c r="Q320" s="292"/>
      <c r="R320" s="292">
        <v>4</v>
      </c>
    </row>
    <row r="321" spans="1:18" ht="11.25" customHeight="1" x14ac:dyDescent="0.25">
      <c r="A321" s="805" t="s">
        <v>31</v>
      </c>
      <c r="B321" s="805"/>
      <c r="C321" s="806" t="s">
        <v>262</v>
      </c>
      <c r="D321" s="806"/>
      <c r="E321" s="806"/>
      <c r="F321" s="806"/>
      <c r="G321" s="806"/>
      <c r="H321" s="806"/>
      <c r="I321" s="806"/>
      <c r="J321" s="806"/>
      <c r="K321" s="806"/>
      <c r="L321" s="806"/>
      <c r="M321" s="806"/>
      <c r="N321" s="806"/>
      <c r="Q321" s="292"/>
      <c r="R321" s="292">
        <v>5</v>
      </c>
    </row>
    <row r="322" spans="1:18" ht="12" customHeight="1" x14ac:dyDescent="0.25">
      <c r="A322" s="807" t="s">
        <v>33</v>
      </c>
      <c r="B322" s="807"/>
      <c r="C322" s="278" t="s">
        <v>34</v>
      </c>
      <c r="D322" s="766" t="s">
        <v>263</v>
      </c>
      <c r="E322" s="766"/>
      <c r="F322" s="766"/>
      <c r="G322" s="766"/>
      <c r="H322" s="766"/>
      <c r="I322" s="766"/>
      <c r="J322" s="766"/>
      <c r="K322" s="766"/>
      <c r="L322" s="766"/>
      <c r="M322" s="766"/>
      <c r="N322" s="766"/>
      <c r="Q322" s="292"/>
      <c r="R322" s="292"/>
    </row>
    <row r="323" spans="1:18" ht="11.25" customHeight="1" x14ac:dyDescent="0.25">
      <c r="A323" s="761" t="s">
        <v>37</v>
      </c>
      <c r="B323" s="761"/>
      <c r="C323" s="761" t="s">
        <v>264</v>
      </c>
      <c r="D323" s="265" t="s">
        <v>265</v>
      </c>
      <c r="E323" s="265" t="s">
        <v>266</v>
      </c>
      <c r="F323" s="265" t="s">
        <v>267</v>
      </c>
      <c r="G323" s="265" t="s">
        <v>268</v>
      </c>
      <c r="H323" s="265" t="s">
        <v>269</v>
      </c>
      <c r="I323" s="265" t="s">
        <v>270</v>
      </c>
      <c r="J323" s="265" t="s">
        <v>271</v>
      </c>
      <c r="K323" s="265" t="s">
        <v>272</v>
      </c>
      <c r="L323" s="265" t="s">
        <v>273</v>
      </c>
      <c r="M323" s="265" t="s">
        <v>274</v>
      </c>
      <c r="N323" s="265" t="s">
        <v>274</v>
      </c>
      <c r="Q323" s="292"/>
      <c r="R323" s="292"/>
    </row>
    <row r="324" spans="1:18" ht="11.25" customHeight="1" x14ac:dyDescent="0.25">
      <c r="A324" s="761" t="s">
        <v>197</v>
      </c>
      <c r="B324" s="761" t="s">
        <v>47</v>
      </c>
      <c r="C324" s="761"/>
      <c r="D324" s="265" t="s">
        <v>48</v>
      </c>
      <c r="E324" s="418" t="s">
        <v>275</v>
      </c>
      <c r="F324" s="265" t="s">
        <v>244</v>
      </c>
      <c r="G324" s="265" t="s">
        <v>276</v>
      </c>
      <c r="H324" s="265" t="s">
        <v>276</v>
      </c>
      <c r="I324" s="265" t="s">
        <v>276</v>
      </c>
      <c r="J324" s="265" t="s">
        <v>276</v>
      </c>
      <c r="K324" s="265" t="s">
        <v>276</v>
      </c>
      <c r="L324" s="265" t="s">
        <v>276</v>
      </c>
      <c r="M324" s="418" t="s">
        <v>277</v>
      </c>
      <c r="N324" s="761" t="s">
        <v>245</v>
      </c>
      <c r="Q324" s="292"/>
      <c r="R324" s="292"/>
    </row>
    <row r="325" spans="1:18" ht="34.5" x14ac:dyDescent="0.25">
      <c r="A325" s="761"/>
      <c r="B325" s="761"/>
      <c r="C325" s="761"/>
      <c r="D325" s="265"/>
      <c r="E325" s="265" t="s">
        <v>278</v>
      </c>
      <c r="F325" s="265" t="s">
        <v>279</v>
      </c>
      <c r="G325" s="265" t="s">
        <v>280</v>
      </c>
      <c r="H325" s="265" t="s">
        <v>280</v>
      </c>
      <c r="I325" s="265" t="s">
        <v>280</v>
      </c>
      <c r="J325" s="265" t="s">
        <v>280</v>
      </c>
      <c r="K325" s="265" t="s">
        <v>280</v>
      </c>
      <c r="L325" s="265" t="s">
        <v>280</v>
      </c>
      <c r="M325" s="418" t="s">
        <v>281</v>
      </c>
      <c r="N325" s="761"/>
      <c r="Q325" s="292"/>
      <c r="R325" s="292"/>
    </row>
    <row r="326" spans="1:18" ht="11.25" customHeight="1" x14ac:dyDescent="0.25">
      <c r="A326" s="761"/>
      <c r="B326" s="761"/>
      <c r="C326" s="761"/>
      <c r="D326" s="380" t="s">
        <v>282</v>
      </c>
      <c r="E326" s="380" t="s">
        <v>283</v>
      </c>
      <c r="F326" s="380" t="s">
        <v>158</v>
      </c>
      <c r="G326" s="380" t="s">
        <v>284</v>
      </c>
      <c r="H326" s="380" t="s">
        <v>285</v>
      </c>
      <c r="I326" s="380" t="s">
        <v>286</v>
      </c>
      <c r="J326" s="380" t="s">
        <v>287</v>
      </c>
      <c r="K326" s="380" t="s">
        <v>288</v>
      </c>
      <c r="L326" s="380" t="s">
        <v>289</v>
      </c>
      <c r="M326" s="380" t="s">
        <v>290</v>
      </c>
      <c r="N326" s="380" t="s">
        <v>290</v>
      </c>
      <c r="Q326" s="292"/>
      <c r="R326" s="292"/>
    </row>
    <row r="327" spans="1:18" ht="11.25" customHeight="1" x14ac:dyDescent="0.25">
      <c r="A327" s="761" t="s">
        <v>310</v>
      </c>
      <c r="B327" s="761" t="s">
        <v>68</v>
      </c>
      <c r="C327" s="419" t="s">
        <v>214</v>
      </c>
      <c r="D327" s="142"/>
      <c r="E327" s="286"/>
      <c r="F327" s="269" t="s">
        <v>291</v>
      </c>
      <c r="G327" s="151"/>
      <c r="H327" s="151"/>
      <c r="I327" s="151"/>
      <c r="J327" s="151"/>
      <c r="K327" s="151"/>
      <c r="L327" s="151"/>
      <c r="M327" s="268">
        <f>((E327*G327*H327*I327*D327)-(E327*J327*K327*L327*D327))/F327</f>
        <v>0</v>
      </c>
      <c r="N327" s="268"/>
      <c r="Q327" s="292">
        <v>6</v>
      </c>
      <c r="R327" s="292">
        <f>$Q317*100+Q327+$R317*10000</f>
        <v>10406</v>
      </c>
    </row>
    <row r="328" spans="1:18" x14ac:dyDescent="0.25">
      <c r="A328" s="761"/>
      <c r="B328" s="761"/>
      <c r="C328" s="419" t="s">
        <v>215</v>
      </c>
      <c r="D328" s="191"/>
      <c r="E328" s="286"/>
      <c r="F328" s="269" t="s">
        <v>291</v>
      </c>
      <c r="G328" s="151"/>
      <c r="H328" s="151"/>
      <c r="I328" s="151"/>
      <c r="J328" s="151"/>
      <c r="K328" s="151"/>
      <c r="L328" s="151"/>
      <c r="M328" s="268">
        <f>((E328*G328*H328*I328*D328)-(E328*J328*K328*L328*D328))/F328</f>
        <v>0</v>
      </c>
      <c r="N328" s="268"/>
      <c r="Q328" s="362">
        <v>7</v>
      </c>
      <c r="R328" s="292">
        <f>$Q317*100+Q328+$R317*10000</f>
        <v>10407</v>
      </c>
    </row>
    <row r="329" spans="1:18" x14ac:dyDescent="0.25">
      <c r="A329" s="761"/>
      <c r="B329" s="761"/>
      <c r="C329" s="265"/>
      <c r="D329" s="269"/>
      <c r="E329" s="269"/>
      <c r="F329" s="269"/>
      <c r="G329" s="268"/>
      <c r="H329" s="268"/>
      <c r="I329" s="268"/>
      <c r="J329" s="151"/>
      <c r="K329" s="151"/>
      <c r="L329" s="151"/>
      <c r="M329" s="268"/>
      <c r="N329" s="268"/>
    </row>
    <row r="330" spans="1:18" x14ac:dyDescent="0.25">
      <c r="A330" s="818" t="s">
        <v>292</v>
      </c>
      <c r="B330" s="818"/>
      <c r="C330" s="818"/>
      <c r="D330" s="433">
        <f>SUM(D327:D329)</f>
        <v>0</v>
      </c>
      <c r="E330" s="425"/>
      <c r="F330" s="425"/>
      <c r="G330" s="426"/>
      <c r="H330" s="426"/>
      <c r="I330" s="426"/>
      <c r="J330" s="194"/>
      <c r="K330" s="194"/>
      <c r="L330" s="194"/>
      <c r="M330" s="427">
        <f>SUM(M328:M329)</f>
        <v>0</v>
      </c>
      <c r="N330" s="427">
        <f>SUM(N328:N329)</f>
        <v>0</v>
      </c>
    </row>
    <row r="331" spans="1:18" ht="11.25" customHeight="1" x14ac:dyDescent="0.25">
      <c r="A331" s="761" t="s">
        <v>313</v>
      </c>
      <c r="B331" s="761" t="s">
        <v>68</v>
      </c>
      <c r="C331" s="362" t="s">
        <v>214</v>
      </c>
      <c r="D331" s="142"/>
      <c r="E331" s="286"/>
      <c r="F331" s="269" t="s">
        <v>291</v>
      </c>
      <c r="G331" s="151"/>
      <c r="H331" s="151"/>
      <c r="I331" s="151"/>
      <c r="J331" s="151"/>
      <c r="K331" s="151"/>
      <c r="L331" s="151"/>
      <c r="M331" s="268">
        <f>((E331*G331*H331*I331*D331)-(E331*J331*K331*L331*D331))/F331</f>
        <v>0</v>
      </c>
      <c r="N331" s="268"/>
      <c r="Q331" s="292">
        <v>6</v>
      </c>
      <c r="R331" s="292">
        <f>$Q317*100+Q331+$R318*10000</f>
        <v>20406</v>
      </c>
    </row>
    <row r="332" spans="1:18" x14ac:dyDescent="0.25">
      <c r="A332" s="761"/>
      <c r="B332" s="761"/>
      <c r="C332" s="419" t="s">
        <v>215</v>
      </c>
      <c r="D332" s="191"/>
      <c r="E332" s="286"/>
      <c r="F332" s="269" t="s">
        <v>291</v>
      </c>
      <c r="G332" s="151"/>
      <c r="H332" s="151"/>
      <c r="I332" s="151"/>
      <c r="J332" s="151"/>
      <c r="K332" s="151"/>
      <c r="L332" s="151"/>
      <c r="M332" s="268">
        <f>((E332*G332*H332*I332*D332)-(E332*J332*K332*L332*D332))/F332</f>
        <v>0</v>
      </c>
      <c r="N332" s="268"/>
      <c r="Q332" s="362">
        <v>7</v>
      </c>
      <c r="R332" s="292">
        <f>$Q317*100+Q332+$R318*10000</f>
        <v>20407</v>
      </c>
    </row>
    <row r="333" spans="1:18" x14ac:dyDescent="0.25">
      <c r="A333" s="761"/>
      <c r="B333" s="761"/>
      <c r="C333" s="265"/>
      <c r="D333" s="269"/>
      <c r="E333" s="269"/>
      <c r="F333" s="269"/>
      <c r="G333" s="268"/>
      <c r="H333" s="268"/>
      <c r="I333" s="268"/>
      <c r="J333" s="151"/>
      <c r="K333" s="151"/>
      <c r="L333" s="151"/>
      <c r="M333" s="268"/>
      <c r="N333" s="268"/>
    </row>
    <row r="334" spans="1:18" x14ac:dyDescent="0.25">
      <c r="A334" s="818" t="s">
        <v>292</v>
      </c>
      <c r="B334" s="818"/>
      <c r="C334" s="818"/>
      <c r="D334" s="433">
        <f>SUM(D331:D333)</f>
        <v>0</v>
      </c>
      <c r="E334" s="425"/>
      <c r="F334" s="425"/>
      <c r="G334" s="426"/>
      <c r="H334" s="426"/>
      <c r="I334" s="426"/>
      <c r="J334" s="194"/>
      <c r="K334" s="194"/>
      <c r="L334" s="194"/>
      <c r="M334" s="427">
        <f>SUM(M332:M333)</f>
        <v>0</v>
      </c>
      <c r="N334" s="427">
        <f>SUM(N332:N333)</f>
        <v>0</v>
      </c>
    </row>
    <row r="335" spans="1:18" ht="11.25" customHeight="1" x14ac:dyDescent="0.25">
      <c r="A335" s="761" t="s">
        <v>314</v>
      </c>
      <c r="B335" s="761" t="s">
        <v>68</v>
      </c>
      <c r="C335" s="362" t="s">
        <v>214</v>
      </c>
      <c r="D335" s="142"/>
      <c r="E335" s="286"/>
      <c r="F335" s="269" t="s">
        <v>291</v>
      </c>
      <c r="G335" s="151"/>
      <c r="H335" s="151"/>
      <c r="I335" s="151"/>
      <c r="J335" s="151"/>
      <c r="K335" s="151"/>
      <c r="L335" s="151"/>
      <c r="M335" s="268">
        <f>((E335*G335*H335*I335*D335)-(E335*J335*K335*L335*D335))/F335</f>
        <v>0</v>
      </c>
      <c r="N335" s="268"/>
      <c r="Q335" s="292">
        <v>6</v>
      </c>
      <c r="R335" s="292">
        <f>$Q317*100+Q335+$R319*10000</f>
        <v>30406</v>
      </c>
    </row>
    <row r="336" spans="1:18" x14ac:dyDescent="0.25">
      <c r="A336" s="761"/>
      <c r="B336" s="761"/>
      <c r="C336" s="419" t="s">
        <v>215</v>
      </c>
      <c r="D336" s="191"/>
      <c r="E336" s="286"/>
      <c r="F336" s="269" t="s">
        <v>291</v>
      </c>
      <c r="G336" s="151"/>
      <c r="H336" s="151"/>
      <c r="I336" s="151"/>
      <c r="J336" s="151"/>
      <c r="K336" s="151"/>
      <c r="L336" s="151"/>
      <c r="M336" s="268">
        <f>((E336*G336*H336*I336*D336)-(E336*J336*K336*L336*D336))/F336</f>
        <v>0</v>
      </c>
      <c r="N336" s="268"/>
      <c r="Q336" s="362">
        <v>7</v>
      </c>
      <c r="R336" s="292">
        <f>$Q317*100+Q336+$R319*10000</f>
        <v>30407</v>
      </c>
    </row>
    <row r="337" spans="1:18" x14ac:dyDescent="0.25">
      <c r="A337" s="761"/>
      <c r="B337" s="761"/>
      <c r="C337" s="265"/>
      <c r="D337" s="423"/>
      <c r="E337" s="286"/>
      <c r="F337" s="269"/>
      <c r="G337" s="151"/>
      <c r="H337" s="151"/>
      <c r="I337" s="151"/>
      <c r="J337" s="151"/>
      <c r="K337" s="151"/>
      <c r="L337" s="151"/>
      <c r="M337" s="268"/>
      <c r="N337" s="268"/>
    </row>
    <row r="338" spans="1:18" x14ac:dyDescent="0.25">
      <c r="A338" s="818" t="s">
        <v>292</v>
      </c>
      <c r="B338" s="818"/>
      <c r="C338" s="818"/>
      <c r="D338" s="433">
        <f>SUM(D335:D337)</f>
        <v>0</v>
      </c>
      <c r="E338" s="425"/>
      <c r="F338" s="425"/>
      <c r="G338" s="426"/>
      <c r="H338" s="426"/>
      <c r="I338" s="426"/>
      <c r="J338" s="194"/>
      <c r="K338" s="194"/>
      <c r="L338" s="194"/>
      <c r="M338" s="427">
        <f>SUM(M335:M337)</f>
        <v>0</v>
      </c>
      <c r="N338" s="427">
        <f>SUM(N335:N337)</f>
        <v>0</v>
      </c>
    </row>
    <row r="339" spans="1:18" ht="11.25" customHeight="1" x14ac:dyDescent="0.25">
      <c r="A339" s="761" t="s">
        <v>315</v>
      </c>
      <c r="B339" s="761" t="s">
        <v>68</v>
      </c>
      <c r="C339" s="362" t="s">
        <v>214</v>
      </c>
      <c r="D339" s="142"/>
      <c r="E339" s="286"/>
      <c r="F339" s="269" t="s">
        <v>291</v>
      </c>
      <c r="G339" s="151"/>
      <c r="H339" s="151"/>
      <c r="I339" s="151"/>
      <c r="J339" s="151"/>
      <c r="K339" s="151"/>
      <c r="L339" s="151"/>
      <c r="M339" s="268">
        <f>((E339*G339*H339*I339*D339)-(E339*J339*K339*L339*D339))/F339</f>
        <v>0</v>
      </c>
      <c r="N339" s="268"/>
      <c r="Q339" s="292">
        <v>6</v>
      </c>
      <c r="R339" s="292">
        <f>$Q317*100+Q339+$R320*10000</f>
        <v>40406</v>
      </c>
    </row>
    <row r="340" spans="1:18" x14ac:dyDescent="0.25">
      <c r="A340" s="761"/>
      <c r="B340" s="761"/>
      <c r="C340" s="419" t="s">
        <v>215</v>
      </c>
      <c r="D340" s="191"/>
      <c r="E340" s="286"/>
      <c r="F340" s="269" t="s">
        <v>291</v>
      </c>
      <c r="G340" s="151"/>
      <c r="H340" s="151"/>
      <c r="I340" s="151"/>
      <c r="J340" s="151"/>
      <c r="K340" s="151"/>
      <c r="L340" s="151"/>
      <c r="M340" s="268">
        <f>((E340*G340*H340*I340*D340)-(E340*J340*K340*L340*D340))/F340</f>
        <v>0</v>
      </c>
      <c r="N340" s="268"/>
      <c r="Q340" s="362">
        <v>7</v>
      </c>
      <c r="R340" s="292">
        <f>$Q317*100+Q340+$R320*10000</f>
        <v>40407</v>
      </c>
    </row>
    <row r="341" spans="1:18" x14ac:dyDescent="0.25">
      <c r="A341" s="761"/>
      <c r="B341" s="761"/>
      <c r="C341" s="265"/>
      <c r="D341" s="423"/>
      <c r="E341" s="286"/>
      <c r="F341" s="269"/>
      <c r="G341" s="151"/>
      <c r="H341" s="151"/>
      <c r="I341" s="151"/>
      <c r="J341" s="151"/>
      <c r="K341" s="151"/>
      <c r="L341" s="151"/>
      <c r="M341" s="268"/>
      <c r="N341" s="268"/>
    </row>
    <row r="342" spans="1:18" x14ac:dyDescent="0.25">
      <c r="A342" s="818" t="s">
        <v>292</v>
      </c>
      <c r="B342" s="818"/>
      <c r="C342" s="818"/>
      <c r="D342" s="433">
        <f>SUM(D339:D341)</f>
        <v>0</v>
      </c>
      <c r="E342" s="425"/>
      <c r="F342" s="425"/>
      <c r="G342" s="426"/>
      <c r="H342" s="426"/>
      <c r="I342" s="426"/>
      <c r="J342" s="194"/>
      <c r="K342" s="194"/>
      <c r="L342" s="194"/>
      <c r="M342" s="427">
        <f>SUM(M340:M341)</f>
        <v>0</v>
      </c>
      <c r="N342" s="427">
        <f>SUM(N340:N341)</f>
        <v>0</v>
      </c>
    </row>
    <row r="343" spans="1:18" ht="11.25" customHeight="1" x14ac:dyDescent="0.25">
      <c r="A343" s="761" t="s">
        <v>316</v>
      </c>
      <c r="B343" s="761" t="s">
        <v>68</v>
      </c>
      <c r="C343" s="362" t="s">
        <v>214</v>
      </c>
      <c r="D343" s="142"/>
      <c r="E343" s="286"/>
      <c r="F343" s="269" t="s">
        <v>291</v>
      </c>
      <c r="G343" s="151"/>
      <c r="H343" s="151"/>
      <c r="I343" s="151"/>
      <c r="J343" s="151"/>
      <c r="K343" s="151"/>
      <c r="L343" s="151"/>
      <c r="M343" s="268">
        <f>((E343*G343*H343*I343*D343)-(E343*J343*K343*L343*D343))/F343</f>
        <v>0</v>
      </c>
      <c r="N343" s="268"/>
      <c r="Q343" s="292">
        <v>6</v>
      </c>
      <c r="R343" s="292">
        <f>$Q317*100+Q343+$R321*10000</f>
        <v>50406</v>
      </c>
    </row>
    <row r="344" spans="1:18" x14ac:dyDescent="0.25">
      <c r="A344" s="761"/>
      <c r="B344" s="761"/>
      <c r="C344" s="419" t="s">
        <v>215</v>
      </c>
      <c r="D344" s="191"/>
      <c r="E344" s="286"/>
      <c r="F344" s="269" t="s">
        <v>291</v>
      </c>
      <c r="G344" s="151"/>
      <c r="H344" s="151"/>
      <c r="I344" s="151"/>
      <c r="J344" s="151"/>
      <c r="K344" s="151"/>
      <c r="L344" s="151"/>
      <c r="M344" s="268">
        <f>((E344*G344*H344*I344*D344)-(E344*J344*K344*L344*D344))/F344</f>
        <v>0</v>
      </c>
      <c r="N344" s="268"/>
      <c r="Q344" s="362">
        <v>7</v>
      </c>
      <c r="R344" s="292">
        <f>$Q317*100+Q344+$R321*10000</f>
        <v>50407</v>
      </c>
    </row>
    <row r="345" spans="1:18" x14ac:dyDescent="0.25">
      <c r="A345" s="761"/>
      <c r="B345" s="761"/>
      <c r="C345" s="265"/>
      <c r="D345" s="423"/>
      <c r="E345" s="286"/>
      <c r="F345" s="269"/>
      <c r="G345" s="151"/>
      <c r="H345" s="151"/>
      <c r="I345" s="151"/>
      <c r="J345" s="151"/>
      <c r="K345" s="151"/>
      <c r="L345" s="151"/>
      <c r="M345" s="268"/>
      <c r="N345" s="268"/>
    </row>
    <row r="346" spans="1:18" x14ac:dyDescent="0.25">
      <c r="A346" s="818" t="s">
        <v>292</v>
      </c>
      <c r="B346" s="818"/>
      <c r="C346" s="818"/>
      <c r="D346" s="433">
        <f>SUM(D343:D345)</f>
        <v>0</v>
      </c>
      <c r="E346" s="425"/>
      <c r="F346" s="425"/>
      <c r="G346" s="426"/>
      <c r="H346" s="426"/>
      <c r="I346" s="426"/>
      <c r="J346" s="426"/>
      <c r="K346" s="426"/>
      <c r="L346" s="426"/>
      <c r="M346" s="427">
        <f>SUM(M343:M345)</f>
        <v>0</v>
      </c>
      <c r="N346" s="427">
        <f>SUM(N343:N345)</f>
        <v>0</v>
      </c>
    </row>
    <row r="347" spans="1:18" x14ac:dyDescent="0.25">
      <c r="A347" s="819" t="s">
        <v>91</v>
      </c>
      <c r="B347" s="819"/>
      <c r="C347" s="819"/>
      <c r="D347" s="434">
        <f>D330+D334+D338+D342+D346</f>
        <v>0</v>
      </c>
      <c r="E347" s="428"/>
      <c r="F347" s="428"/>
      <c r="G347" s="429"/>
      <c r="H347" s="429"/>
      <c r="I347" s="429"/>
      <c r="J347" s="429"/>
      <c r="K347" s="429"/>
      <c r="L347" s="429"/>
      <c r="M347" s="427">
        <f>M346+M342+M338+M334+M330</f>
        <v>0</v>
      </c>
      <c r="N347" s="427">
        <f>N346+N342+N338+N334+N330</f>
        <v>0</v>
      </c>
    </row>
    <row r="361" spans="1:18" x14ac:dyDescent="0.25">
      <c r="A361" s="802" t="s">
        <v>23</v>
      </c>
      <c r="B361" s="802"/>
      <c r="C361" s="815">
        <f>Presentación!$C$3</f>
        <v>1990</v>
      </c>
      <c r="D361" s="815"/>
      <c r="E361" s="815"/>
      <c r="F361" s="815"/>
      <c r="G361" s="815"/>
      <c r="H361" s="815"/>
      <c r="I361" s="815"/>
      <c r="J361" s="815"/>
      <c r="K361" s="815"/>
      <c r="L361" s="815"/>
      <c r="M361" s="815"/>
      <c r="N361" s="815"/>
    </row>
    <row r="362" spans="1:18" ht="11.25" customHeight="1" x14ac:dyDescent="0.25">
      <c r="A362" s="816" t="s">
        <v>260</v>
      </c>
      <c r="B362" s="816"/>
      <c r="C362" s="817" t="s">
        <v>380</v>
      </c>
      <c r="D362" s="817"/>
      <c r="E362" s="817"/>
      <c r="F362" s="817"/>
      <c r="G362" s="817"/>
      <c r="H362" s="817"/>
      <c r="I362" s="817"/>
      <c r="J362" s="817"/>
      <c r="K362" s="817"/>
      <c r="L362" s="817"/>
      <c r="M362" s="817"/>
      <c r="N362" s="817"/>
      <c r="Q362" s="292">
        <v>5</v>
      </c>
      <c r="R362" s="292">
        <v>1</v>
      </c>
    </row>
    <row r="363" spans="1:18" ht="12" customHeight="1" x14ac:dyDescent="0.25">
      <c r="A363" s="805" t="s">
        <v>5</v>
      </c>
      <c r="B363" s="805"/>
      <c r="C363" s="806" t="s">
        <v>26</v>
      </c>
      <c r="D363" s="806"/>
      <c r="E363" s="806"/>
      <c r="F363" s="806"/>
      <c r="G363" s="806"/>
      <c r="H363" s="806"/>
      <c r="I363" s="806"/>
      <c r="J363" s="806"/>
      <c r="K363" s="806"/>
      <c r="L363" s="806"/>
      <c r="M363" s="806"/>
      <c r="N363" s="806"/>
      <c r="Q363" s="292"/>
      <c r="R363" s="292">
        <v>2</v>
      </c>
    </row>
    <row r="364" spans="1:18" ht="12" customHeight="1" x14ac:dyDescent="0.25">
      <c r="A364" s="805" t="s">
        <v>27</v>
      </c>
      <c r="B364" s="805"/>
      <c r="C364" s="806" t="s">
        <v>261</v>
      </c>
      <c r="D364" s="806"/>
      <c r="E364" s="806"/>
      <c r="F364" s="806"/>
      <c r="G364" s="806"/>
      <c r="H364" s="806"/>
      <c r="I364" s="806"/>
      <c r="J364" s="806"/>
      <c r="K364" s="806"/>
      <c r="L364" s="806"/>
      <c r="M364" s="806"/>
      <c r="N364" s="806"/>
      <c r="Q364" s="292"/>
      <c r="R364" s="292">
        <v>3</v>
      </c>
    </row>
    <row r="365" spans="1:18" ht="11.25" customHeight="1" x14ac:dyDescent="0.25">
      <c r="A365" s="805" t="s">
        <v>29</v>
      </c>
      <c r="B365" s="805"/>
      <c r="C365" s="806" t="s">
        <v>191</v>
      </c>
      <c r="D365" s="806"/>
      <c r="E365" s="806"/>
      <c r="F365" s="806"/>
      <c r="G365" s="806"/>
      <c r="H365" s="806"/>
      <c r="I365" s="806"/>
      <c r="J365" s="806"/>
      <c r="K365" s="806"/>
      <c r="L365" s="806"/>
      <c r="M365" s="806"/>
      <c r="N365" s="806"/>
      <c r="Q365" s="292"/>
      <c r="R365" s="292">
        <v>4</v>
      </c>
    </row>
    <row r="366" spans="1:18" ht="11.25" customHeight="1" x14ac:dyDescent="0.25">
      <c r="A366" s="805" t="s">
        <v>31</v>
      </c>
      <c r="B366" s="805"/>
      <c r="C366" s="806" t="s">
        <v>262</v>
      </c>
      <c r="D366" s="806"/>
      <c r="E366" s="806"/>
      <c r="F366" s="806"/>
      <c r="G366" s="806"/>
      <c r="H366" s="806"/>
      <c r="I366" s="806"/>
      <c r="J366" s="806"/>
      <c r="K366" s="806"/>
      <c r="L366" s="806"/>
      <c r="M366" s="806"/>
      <c r="N366" s="806"/>
      <c r="Q366" s="292"/>
      <c r="R366" s="292">
        <v>5</v>
      </c>
    </row>
    <row r="367" spans="1:18" ht="12" customHeight="1" x14ac:dyDescent="0.25">
      <c r="A367" s="807" t="s">
        <v>33</v>
      </c>
      <c r="B367" s="807"/>
      <c r="C367" s="278" t="s">
        <v>34</v>
      </c>
      <c r="D367" s="766" t="s">
        <v>263</v>
      </c>
      <c r="E367" s="766"/>
      <c r="F367" s="766"/>
      <c r="G367" s="766"/>
      <c r="H367" s="766"/>
      <c r="I367" s="766"/>
      <c r="J367" s="766"/>
      <c r="K367" s="766"/>
      <c r="L367" s="766"/>
      <c r="M367" s="766"/>
      <c r="N367" s="766"/>
      <c r="Q367" s="292"/>
      <c r="R367" s="292"/>
    </row>
    <row r="368" spans="1:18" ht="11.25" customHeight="1" x14ac:dyDescent="0.25">
      <c r="A368" s="761" t="s">
        <v>37</v>
      </c>
      <c r="B368" s="761"/>
      <c r="C368" s="761" t="s">
        <v>264</v>
      </c>
      <c r="D368" s="265" t="s">
        <v>265</v>
      </c>
      <c r="E368" s="265" t="s">
        <v>266</v>
      </c>
      <c r="F368" s="265" t="s">
        <v>267</v>
      </c>
      <c r="G368" s="265" t="s">
        <v>268</v>
      </c>
      <c r="H368" s="265" t="s">
        <v>269</v>
      </c>
      <c r="I368" s="265" t="s">
        <v>270</v>
      </c>
      <c r="J368" s="265" t="s">
        <v>271</v>
      </c>
      <c r="K368" s="265" t="s">
        <v>272</v>
      </c>
      <c r="L368" s="265" t="s">
        <v>273</v>
      </c>
      <c r="M368" s="265" t="s">
        <v>274</v>
      </c>
      <c r="N368" s="265" t="s">
        <v>274</v>
      </c>
      <c r="Q368" s="292"/>
      <c r="R368" s="292"/>
    </row>
    <row r="369" spans="1:18" ht="11.25" customHeight="1" x14ac:dyDescent="0.25">
      <c r="A369" s="761" t="s">
        <v>197</v>
      </c>
      <c r="B369" s="761" t="s">
        <v>47</v>
      </c>
      <c r="C369" s="761"/>
      <c r="D369" s="265" t="s">
        <v>48</v>
      </c>
      <c r="E369" s="418" t="s">
        <v>275</v>
      </c>
      <c r="F369" s="265" t="s">
        <v>244</v>
      </c>
      <c r="G369" s="265" t="s">
        <v>276</v>
      </c>
      <c r="H369" s="265" t="s">
        <v>276</v>
      </c>
      <c r="I369" s="265" t="s">
        <v>276</v>
      </c>
      <c r="J369" s="265" t="s">
        <v>276</v>
      </c>
      <c r="K369" s="265" t="s">
        <v>276</v>
      </c>
      <c r="L369" s="265" t="s">
        <v>276</v>
      </c>
      <c r="M369" s="418" t="s">
        <v>277</v>
      </c>
      <c r="N369" s="761" t="s">
        <v>245</v>
      </c>
      <c r="Q369" s="292"/>
      <c r="R369" s="292"/>
    </row>
    <row r="370" spans="1:18" ht="34.5" x14ac:dyDescent="0.25">
      <c r="A370" s="761"/>
      <c r="B370" s="761"/>
      <c r="C370" s="761"/>
      <c r="D370" s="265"/>
      <c r="E370" s="265" t="s">
        <v>278</v>
      </c>
      <c r="F370" s="265" t="s">
        <v>279</v>
      </c>
      <c r="G370" s="265" t="s">
        <v>280</v>
      </c>
      <c r="H370" s="265" t="s">
        <v>280</v>
      </c>
      <c r="I370" s="265" t="s">
        <v>280</v>
      </c>
      <c r="J370" s="265" t="s">
        <v>280</v>
      </c>
      <c r="K370" s="265" t="s">
        <v>280</v>
      </c>
      <c r="L370" s="265" t="s">
        <v>280</v>
      </c>
      <c r="M370" s="418" t="s">
        <v>281</v>
      </c>
      <c r="N370" s="761"/>
      <c r="Q370" s="292"/>
      <c r="R370" s="292"/>
    </row>
    <row r="371" spans="1:18" ht="11.25" customHeight="1" x14ac:dyDescent="0.25">
      <c r="A371" s="761"/>
      <c r="B371" s="761"/>
      <c r="C371" s="761"/>
      <c r="D371" s="380" t="s">
        <v>282</v>
      </c>
      <c r="E371" s="380" t="s">
        <v>283</v>
      </c>
      <c r="F371" s="380" t="s">
        <v>158</v>
      </c>
      <c r="G371" s="380" t="s">
        <v>284</v>
      </c>
      <c r="H371" s="380" t="s">
        <v>285</v>
      </c>
      <c r="I371" s="380" t="s">
        <v>286</v>
      </c>
      <c r="J371" s="380" t="s">
        <v>287</v>
      </c>
      <c r="K371" s="380" t="s">
        <v>288</v>
      </c>
      <c r="L371" s="380" t="s">
        <v>289</v>
      </c>
      <c r="M371" s="380" t="s">
        <v>290</v>
      </c>
      <c r="N371" s="380" t="s">
        <v>290</v>
      </c>
      <c r="Q371" s="292"/>
      <c r="R371" s="292"/>
    </row>
    <row r="372" spans="1:18" ht="11.25" customHeight="1" x14ac:dyDescent="0.25">
      <c r="A372" s="761" t="s">
        <v>310</v>
      </c>
      <c r="B372" s="761" t="s">
        <v>68</v>
      </c>
      <c r="C372" s="419" t="s">
        <v>214</v>
      </c>
      <c r="D372" s="142"/>
      <c r="E372" s="286"/>
      <c r="F372" s="269" t="s">
        <v>291</v>
      </c>
      <c r="G372" s="151"/>
      <c r="H372" s="151"/>
      <c r="I372" s="151"/>
      <c r="J372" s="151"/>
      <c r="K372" s="151"/>
      <c r="L372" s="151"/>
      <c r="M372" s="268">
        <f>((E372*G372*H372*I372*D372)-(E372*J372*K372*L372*D372))/F372</f>
        <v>0</v>
      </c>
      <c r="N372" s="268"/>
      <c r="Q372" s="292">
        <v>6</v>
      </c>
      <c r="R372" s="292">
        <f>$Q362*100+Q372+$R362*10000</f>
        <v>10506</v>
      </c>
    </row>
    <row r="373" spans="1:18" x14ac:dyDescent="0.25">
      <c r="A373" s="761"/>
      <c r="B373" s="761"/>
      <c r="C373" s="419" t="s">
        <v>215</v>
      </c>
      <c r="D373" s="191"/>
      <c r="E373" s="286"/>
      <c r="F373" s="269" t="s">
        <v>291</v>
      </c>
      <c r="G373" s="151"/>
      <c r="H373" s="151"/>
      <c r="I373" s="151"/>
      <c r="J373" s="151"/>
      <c r="K373" s="151"/>
      <c r="L373" s="151"/>
      <c r="M373" s="268">
        <f>((E373*G373*H373*I373*D373)-(E373*J373*K373*L373*D373))/F373</f>
        <v>0</v>
      </c>
      <c r="N373" s="268"/>
      <c r="Q373" s="362">
        <v>7</v>
      </c>
      <c r="R373" s="292">
        <f>$Q362*100+Q373+$R362*10000</f>
        <v>10507</v>
      </c>
    </row>
    <row r="374" spans="1:18" x14ac:dyDescent="0.25">
      <c r="A374" s="761"/>
      <c r="B374" s="761"/>
      <c r="C374" s="265"/>
      <c r="D374" s="269"/>
      <c r="E374" s="269"/>
      <c r="F374" s="269"/>
      <c r="G374" s="268"/>
      <c r="H374" s="268"/>
      <c r="I374" s="268"/>
      <c r="J374" s="151"/>
      <c r="K374" s="151"/>
      <c r="L374" s="151"/>
      <c r="M374" s="268"/>
      <c r="N374" s="268"/>
    </row>
    <row r="375" spans="1:18" x14ac:dyDescent="0.25">
      <c r="A375" s="818" t="s">
        <v>292</v>
      </c>
      <c r="B375" s="818"/>
      <c r="C375" s="818"/>
      <c r="D375" s="433">
        <f>SUM(D372:D374)</f>
        <v>0</v>
      </c>
      <c r="E375" s="425"/>
      <c r="F375" s="425"/>
      <c r="G375" s="426"/>
      <c r="H375" s="426"/>
      <c r="I375" s="426"/>
      <c r="J375" s="194"/>
      <c r="K375" s="194"/>
      <c r="L375" s="194"/>
      <c r="M375" s="427">
        <f>SUM(M373:M374)</f>
        <v>0</v>
      </c>
      <c r="N375" s="427">
        <f>SUM(N373:N374)</f>
        <v>0</v>
      </c>
    </row>
    <row r="376" spans="1:18" ht="11.25" customHeight="1" x14ac:dyDescent="0.25">
      <c r="A376" s="761" t="s">
        <v>313</v>
      </c>
      <c r="B376" s="761" t="s">
        <v>68</v>
      </c>
      <c r="C376" s="362" t="s">
        <v>214</v>
      </c>
      <c r="D376" s="142"/>
      <c r="E376" s="286"/>
      <c r="F376" s="269" t="s">
        <v>291</v>
      </c>
      <c r="G376" s="151"/>
      <c r="H376" s="151"/>
      <c r="I376" s="151"/>
      <c r="J376" s="151"/>
      <c r="K376" s="151"/>
      <c r="L376" s="151"/>
      <c r="M376" s="268">
        <f>((E376*G376*H376*I376*D376)-(E376*J376*K376*L376*D376))/F376</f>
        <v>0</v>
      </c>
      <c r="N376" s="268"/>
      <c r="Q376" s="292">
        <v>6</v>
      </c>
      <c r="R376" s="292">
        <f>$Q362*100+Q376+$R363*10000</f>
        <v>20506</v>
      </c>
    </row>
    <row r="377" spans="1:18" x14ac:dyDescent="0.25">
      <c r="A377" s="761"/>
      <c r="B377" s="761"/>
      <c r="C377" s="419" t="s">
        <v>215</v>
      </c>
      <c r="D377" s="191"/>
      <c r="E377" s="286"/>
      <c r="F377" s="269" t="s">
        <v>291</v>
      </c>
      <c r="G377" s="151"/>
      <c r="H377" s="151"/>
      <c r="I377" s="151"/>
      <c r="J377" s="151"/>
      <c r="K377" s="151"/>
      <c r="L377" s="151"/>
      <c r="M377" s="268">
        <f>((E377*G377*H377*I377*D377)-(E377*J377*K377*L377*D377))/F377</f>
        <v>0</v>
      </c>
      <c r="N377" s="268"/>
      <c r="Q377" s="362">
        <v>7</v>
      </c>
      <c r="R377" s="292">
        <f>$Q362*100+Q377+$R363*10000</f>
        <v>20507</v>
      </c>
    </row>
    <row r="378" spans="1:18" x14ac:dyDescent="0.25">
      <c r="A378" s="761"/>
      <c r="B378" s="761"/>
      <c r="C378" s="265"/>
      <c r="D378" s="269"/>
      <c r="E378" s="269"/>
      <c r="F378" s="269"/>
      <c r="G378" s="268"/>
      <c r="H378" s="268"/>
      <c r="I378" s="268"/>
      <c r="J378" s="151"/>
      <c r="K378" s="151"/>
      <c r="L378" s="151"/>
      <c r="M378" s="268"/>
      <c r="N378" s="268"/>
    </row>
    <row r="379" spans="1:18" x14ac:dyDescent="0.25">
      <c r="A379" s="818" t="s">
        <v>292</v>
      </c>
      <c r="B379" s="818"/>
      <c r="C379" s="818"/>
      <c r="D379" s="433">
        <f>SUM(D376:D378)</f>
        <v>0</v>
      </c>
      <c r="E379" s="425"/>
      <c r="F379" s="425"/>
      <c r="G379" s="426"/>
      <c r="H379" s="426"/>
      <c r="I379" s="426"/>
      <c r="J379" s="194"/>
      <c r="K379" s="194"/>
      <c r="L379" s="194"/>
      <c r="M379" s="427">
        <f>SUM(M377:M378)</f>
        <v>0</v>
      </c>
      <c r="N379" s="427">
        <f>SUM(N377:N378)</f>
        <v>0</v>
      </c>
    </row>
    <row r="380" spans="1:18" ht="11.25" customHeight="1" x14ac:dyDescent="0.25">
      <c r="A380" s="761" t="s">
        <v>314</v>
      </c>
      <c r="B380" s="761" t="s">
        <v>68</v>
      </c>
      <c r="C380" s="362" t="s">
        <v>214</v>
      </c>
      <c r="D380" s="142"/>
      <c r="E380" s="286"/>
      <c r="F380" s="269" t="s">
        <v>291</v>
      </c>
      <c r="G380" s="151"/>
      <c r="H380" s="151"/>
      <c r="I380" s="151"/>
      <c r="J380" s="151"/>
      <c r="K380" s="151"/>
      <c r="L380" s="151"/>
      <c r="M380" s="268">
        <f>((E380*G380*H380*I380*D380)-(E380*J380*K380*L380*D380))/F380</f>
        <v>0</v>
      </c>
      <c r="N380" s="268"/>
      <c r="Q380" s="292">
        <v>6</v>
      </c>
      <c r="R380" s="292">
        <f>$Q362*100+Q380+$R364*10000</f>
        <v>30506</v>
      </c>
    </row>
    <row r="381" spans="1:18" x14ac:dyDescent="0.25">
      <c r="A381" s="761"/>
      <c r="B381" s="761"/>
      <c r="C381" s="419" t="s">
        <v>215</v>
      </c>
      <c r="D381" s="191"/>
      <c r="E381" s="286"/>
      <c r="F381" s="269" t="s">
        <v>291</v>
      </c>
      <c r="G381" s="151"/>
      <c r="H381" s="151"/>
      <c r="I381" s="151"/>
      <c r="J381" s="151"/>
      <c r="K381" s="151"/>
      <c r="L381" s="151"/>
      <c r="M381" s="268">
        <f>((E381*G381*H381*I381*D381)-(E381*J381*K381*L381*D381))/F381</f>
        <v>0</v>
      </c>
      <c r="N381" s="268"/>
      <c r="Q381" s="362">
        <v>7</v>
      </c>
      <c r="R381" s="292">
        <f>$Q362*100+Q381+$R364*10000</f>
        <v>30507</v>
      </c>
    </row>
    <row r="382" spans="1:18" x14ac:dyDescent="0.25">
      <c r="A382" s="761"/>
      <c r="B382" s="761"/>
      <c r="C382" s="265"/>
      <c r="D382" s="423"/>
      <c r="E382" s="286"/>
      <c r="F382" s="269"/>
      <c r="G382" s="151"/>
      <c r="H382" s="151"/>
      <c r="I382" s="151"/>
      <c r="J382" s="151"/>
      <c r="K382" s="151"/>
      <c r="L382" s="151"/>
      <c r="M382" s="268"/>
      <c r="N382" s="268"/>
    </row>
    <row r="383" spans="1:18" x14ac:dyDescent="0.25">
      <c r="A383" s="818" t="s">
        <v>292</v>
      </c>
      <c r="B383" s="818"/>
      <c r="C383" s="818"/>
      <c r="D383" s="433">
        <f>SUM(D380:D382)</f>
        <v>0</v>
      </c>
      <c r="E383" s="425"/>
      <c r="F383" s="425"/>
      <c r="G383" s="426"/>
      <c r="H383" s="426"/>
      <c r="I383" s="426"/>
      <c r="J383" s="194"/>
      <c r="K383" s="194"/>
      <c r="L383" s="194"/>
      <c r="M383" s="427">
        <f>SUM(M380:M382)</f>
        <v>0</v>
      </c>
      <c r="N383" s="427">
        <f>SUM(N380:N382)</f>
        <v>0</v>
      </c>
    </row>
    <row r="384" spans="1:18" ht="11.25" customHeight="1" x14ac:dyDescent="0.25">
      <c r="A384" s="761" t="s">
        <v>315</v>
      </c>
      <c r="B384" s="761" t="s">
        <v>68</v>
      </c>
      <c r="C384" s="362" t="s">
        <v>214</v>
      </c>
      <c r="D384" s="142"/>
      <c r="E384" s="286"/>
      <c r="F384" s="269" t="s">
        <v>291</v>
      </c>
      <c r="G384" s="151"/>
      <c r="H384" s="151"/>
      <c r="I384" s="151"/>
      <c r="J384" s="151"/>
      <c r="K384" s="151"/>
      <c r="L384" s="151"/>
      <c r="M384" s="268">
        <f>((E384*G384*H384*I384*D384)-(E384*J384*K384*L384*D384))/F384</f>
        <v>0</v>
      </c>
      <c r="N384" s="268"/>
      <c r="Q384" s="292">
        <v>6</v>
      </c>
      <c r="R384" s="292">
        <f>$Q362*100+Q384+$R365*10000</f>
        <v>40506</v>
      </c>
    </row>
    <row r="385" spans="1:18" x14ac:dyDescent="0.25">
      <c r="A385" s="761"/>
      <c r="B385" s="761"/>
      <c r="C385" s="419" t="s">
        <v>215</v>
      </c>
      <c r="D385" s="191"/>
      <c r="E385" s="286"/>
      <c r="F385" s="269" t="s">
        <v>291</v>
      </c>
      <c r="G385" s="151"/>
      <c r="H385" s="151"/>
      <c r="I385" s="151"/>
      <c r="J385" s="151"/>
      <c r="K385" s="151"/>
      <c r="L385" s="151"/>
      <c r="M385" s="268">
        <f>((E385*G385*H385*I385*D385)-(E385*J385*K385*L385*D385))/F385</f>
        <v>0</v>
      </c>
      <c r="N385" s="268"/>
      <c r="Q385" s="362">
        <v>7</v>
      </c>
      <c r="R385" s="292">
        <f>$Q362*100+Q385+$R365*10000</f>
        <v>40507</v>
      </c>
    </row>
    <row r="386" spans="1:18" x14ac:dyDescent="0.25">
      <c r="A386" s="761"/>
      <c r="B386" s="761"/>
      <c r="C386" s="265"/>
      <c r="D386" s="423"/>
      <c r="E386" s="286"/>
      <c r="F386" s="269"/>
      <c r="G386" s="151"/>
      <c r="H386" s="151"/>
      <c r="I386" s="151"/>
      <c r="J386" s="151"/>
      <c r="K386" s="151"/>
      <c r="L386" s="151"/>
      <c r="M386" s="268"/>
      <c r="N386" s="268"/>
    </row>
    <row r="387" spans="1:18" x14ac:dyDescent="0.25">
      <c r="A387" s="818" t="s">
        <v>292</v>
      </c>
      <c r="B387" s="818"/>
      <c r="C387" s="818"/>
      <c r="D387" s="433">
        <f>SUM(D384:D386)</f>
        <v>0</v>
      </c>
      <c r="E387" s="425"/>
      <c r="F387" s="425"/>
      <c r="G387" s="426"/>
      <c r="H387" s="426"/>
      <c r="I387" s="426"/>
      <c r="J387" s="194"/>
      <c r="K387" s="194"/>
      <c r="L387" s="194"/>
      <c r="M387" s="427">
        <f>SUM(M385:M386)</f>
        <v>0</v>
      </c>
      <c r="N387" s="427">
        <f>SUM(N385:N386)</f>
        <v>0</v>
      </c>
    </row>
    <row r="388" spans="1:18" ht="11.25" customHeight="1" x14ac:dyDescent="0.25">
      <c r="A388" s="761" t="s">
        <v>316</v>
      </c>
      <c r="B388" s="761" t="s">
        <v>68</v>
      </c>
      <c r="C388" s="362" t="s">
        <v>214</v>
      </c>
      <c r="D388" s="142"/>
      <c r="E388" s="286"/>
      <c r="F388" s="269" t="s">
        <v>291</v>
      </c>
      <c r="G388" s="151"/>
      <c r="H388" s="151"/>
      <c r="I388" s="151"/>
      <c r="J388" s="151"/>
      <c r="K388" s="151"/>
      <c r="L388" s="151"/>
      <c r="M388" s="268">
        <f>((E388*G388*H388*I388*D388)-(E388*J388*K388*L388*D388))/F388</f>
        <v>0</v>
      </c>
      <c r="N388" s="268"/>
      <c r="Q388" s="292">
        <v>6</v>
      </c>
      <c r="R388" s="292">
        <f>$Q362*100+Q388+$R366*10000</f>
        <v>50506</v>
      </c>
    </row>
    <row r="389" spans="1:18" x14ac:dyDescent="0.25">
      <c r="A389" s="761"/>
      <c r="B389" s="761"/>
      <c r="C389" s="419" t="s">
        <v>215</v>
      </c>
      <c r="D389" s="191"/>
      <c r="E389" s="286"/>
      <c r="F389" s="269" t="s">
        <v>291</v>
      </c>
      <c r="G389" s="151"/>
      <c r="H389" s="151"/>
      <c r="I389" s="151"/>
      <c r="J389" s="151"/>
      <c r="K389" s="151"/>
      <c r="L389" s="151"/>
      <c r="M389" s="268">
        <f>((E389*G389*H389*I389*D389)-(E389*J389*K389*L389*D389))/F389</f>
        <v>0</v>
      </c>
      <c r="N389" s="268"/>
      <c r="Q389" s="362">
        <v>7</v>
      </c>
      <c r="R389" s="292">
        <f>$Q362*100+Q389+$R366*10000</f>
        <v>50507</v>
      </c>
    </row>
    <row r="390" spans="1:18" x14ac:dyDescent="0.25">
      <c r="A390" s="761"/>
      <c r="B390" s="761"/>
      <c r="C390" s="265"/>
      <c r="D390" s="423"/>
      <c r="E390" s="286"/>
      <c r="F390" s="269"/>
      <c r="G390" s="151"/>
      <c r="H390" s="151"/>
      <c r="I390" s="151"/>
      <c r="J390" s="151"/>
      <c r="K390" s="151"/>
      <c r="L390" s="151"/>
      <c r="M390" s="268"/>
      <c r="N390" s="268"/>
    </row>
    <row r="391" spans="1:18" x14ac:dyDescent="0.25">
      <c r="A391" s="818" t="s">
        <v>292</v>
      </c>
      <c r="B391" s="818"/>
      <c r="C391" s="818"/>
      <c r="D391" s="433">
        <f>SUM(D388:D390)</f>
        <v>0</v>
      </c>
      <c r="E391" s="425"/>
      <c r="F391" s="425"/>
      <c r="G391" s="426"/>
      <c r="H391" s="426"/>
      <c r="I391" s="426"/>
      <c r="J391" s="426"/>
      <c r="K391" s="426"/>
      <c r="L391" s="426"/>
      <c r="M391" s="427">
        <f>SUM(M388:M390)</f>
        <v>0</v>
      </c>
      <c r="N391" s="427">
        <f>SUM(N388:N390)</f>
        <v>0</v>
      </c>
    </row>
    <row r="392" spans="1:18" x14ac:dyDescent="0.25">
      <c r="A392" s="819" t="s">
        <v>91</v>
      </c>
      <c r="B392" s="819"/>
      <c r="C392" s="819"/>
      <c r="D392" s="434">
        <f>D375+D379+D383+D387+D391</f>
        <v>0</v>
      </c>
      <c r="E392" s="428"/>
      <c r="F392" s="428"/>
      <c r="G392" s="429"/>
      <c r="H392" s="429"/>
      <c r="I392" s="429"/>
      <c r="J392" s="429"/>
      <c r="K392" s="429"/>
      <c r="L392" s="429"/>
      <c r="M392" s="427">
        <f>M391+M387+M383+M379+M375</f>
        <v>0</v>
      </c>
      <c r="N392" s="427">
        <f>N391+N387+N383+N379+N375</f>
        <v>0</v>
      </c>
    </row>
    <row r="406" spans="1:18" x14ac:dyDescent="0.25">
      <c r="A406" s="802" t="s">
        <v>23</v>
      </c>
      <c r="B406" s="802"/>
      <c r="C406" s="815">
        <f>Presentación!$C$3</f>
        <v>1990</v>
      </c>
      <c r="D406" s="815"/>
      <c r="E406" s="815"/>
      <c r="F406" s="815"/>
      <c r="G406" s="815"/>
      <c r="H406" s="815"/>
      <c r="I406" s="815"/>
      <c r="J406" s="815"/>
      <c r="K406" s="815"/>
      <c r="L406" s="815"/>
      <c r="M406" s="815"/>
      <c r="N406" s="815"/>
    </row>
    <row r="407" spans="1:18" ht="11.25" customHeight="1" x14ac:dyDescent="0.25">
      <c r="A407" s="816" t="s">
        <v>260</v>
      </c>
      <c r="B407" s="816"/>
      <c r="C407" s="817" t="s">
        <v>381</v>
      </c>
      <c r="D407" s="817"/>
      <c r="E407" s="817"/>
      <c r="F407" s="817"/>
      <c r="G407" s="817"/>
      <c r="H407" s="817"/>
      <c r="I407" s="817"/>
      <c r="J407" s="817"/>
      <c r="K407" s="817"/>
      <c r="L407" s="817"/>
      <c r="M407" s="817"/>
      <c r="N407" s="817"/>
      <c r="Q407" s="292">
        <v>13</v>
      </c>
      <c r="R407" s="292">
        <v>1</v>
      </c>
    </row>
    <row r="408" spans="1:18" ht="12" customHeight="1" x14ac:dyDescent="0.25">
      <c r="A408" s="805" t="s">
        <v>5</v>
      </c>
      <c r="B408" s="805"/>
      <c r="C408" s="806" t="s">
        <v>26</v>
      </c>
      <c r="D408" s="806"/>
      <c r="E408" s="806"/>
      <c r="F408" s="806"/>
      <c r="G408" s="806"/>
      <c r="H408" s="806"/>
      <c r="I408" s="806"/>
      <c r="J408" s="806"/>
      <c r="K408" s="806"/>
      <c r="L408" s="806"/>
      <c r="M408" s="806"/>
      <c r="N408" s="806"/>
      <c r="Q408" s="292"/>
      <c r="R408" s="292">
        <v>2</v>
      </c>
    </row>
    <row r="409" spans="1:18" ht="12" customHeight="1" x14ac:dyDescent="0.25">
      <c r="A409" s="805" t="s">
        <v>27</v>
      </c>
      <c r="B409" s="805"/>
      <c r="C409" s="806" t="s">
        <v>261</v>
      </c>
      <c r="D409" s="806"/>
      <c r="E409" s="806"/>
      <c r="F409" s="806"/>
      <c r="G409" s="806"/>
      <c r="H409" s="806"/>
      <c r="I409" s="806"/>
      <c r="J409" s="806"/>
      <c r="K409" s="806"/>
      <c r="L409" s="806"/>
      <c r="M409" s="806"/>
      <c r="N409" s="806"/>
      <c r="Q409" s="292"/>
      <c r="R409" s="292">
        <v>3</v>
      </c>
    </row>
    <row r="410" spans="1:18" ht="11.25" customHeight="1" x14ac:dyDescent="0.25">
      <c r="A410" s="805" t="s">
        <v>29</v>
      </c>
      <c r="B410" s="805"/>
      <c r="C410" s="806" t="s">
        <v>191</v>
      </c>
      <c r="D410" s="806"/>
      <c r="E410" s="806"/>
      <c r="F410" s="806"/>
      <c r="G410" s="806"/>
      <c r="H410" s="806"/>
      <c r="I410" s="806"/>
      <c r="J410" s="806"/>
      <c r="K410" s="806"/>
      <c r="L410" s="806"/>
      <c r="M410" s="806"/>
      <c r="N410" s="806"/>
      <c r="Q410" s="292"/>
      <c r="R410" s="292">
        <v>4</v>
      </c>
    </row>
    <row r="411" spans="1:18" ht="11.25" customHeight="1" x14ac:dyDescent="0.25">
      <c r="A411" s="805" t="s">
        <v>31</v>
      </c>
      <c r="B411" s="805"/>
      <c r="C411" s="806" t="s">
        <v>262</v>
      </c>
      <c r="D411" s="806"/>
      <c r="E411" s="806"/>
      <c r="F411" s="806"/>
      <c r="G411" s="806"/>
      <c r="H411" s="806"/>
      <c r="I411" s="806"/>
      <c r="J411" s="806"/>
      <c r="K411" s="806"/>
      <c r="L411" s="806"/>
      <c r="M411" s="806"/>
      <c r="N411" s="806"/>
      <c r="Q411" s="292"/>
      <c r="R411" s="292">
        <v>5</v>
      </c>
    </row>
    <row r="412" spans="1:18" ht="12" customHeight="1" x14ac:dyDescent="0.25">
      <c r="A412" s="807" t="s">
        <v>33</v>
      </c>
      <c r="B412" s="807"/>
      <c r="C412" s="278" t="s">
        <v>34</v>
      </c>
      <c r="D412" s="766" t="s">
        <v>263</v>
      </c>
      <c r="E412" s="766"/>
      <c r="F412" s="766"/>
      <c r="G412" s="766"/>
      <c r="H412" s="766"/>
      <c r="I412" s="766"/>
      <c r="J412" s="766"/>
      <c r="K412" s="766"/>
      <c r="L412" s="766"/>
      <c r="M412" s="766"/>
      <c r="N412" s="766"/>
      <c r="Q412" s="292"/>
      <c r="R412" s="292"/>
    </row>
    <row r="413" spans="1:18" ht="11.25" customHeight="1" x14ac:dyDescent="0.25">
      <c r="A413" s="761" t="s">
        <v>37</v>
      </c>
      <c r="B413" s="761"/>
      <c r="C413" s="761" t="s">
        <v>264</v>
      </c>
      <c r="D413" s="265" t="s">
        <v>265</v>
      </c>
      <c r="E413" s="265" t="s">
        <v>266</v>
      </c>
      <c r="F413" s="265" t="s">
        <v>267</v>
      </c>
      <c r="G413" s="265" t="s">
        <v>268</v>
      </c>
      <c r="H413" s="265" t="s">
        <v>269</v>
      </c>
      <c r="I413" s="265" t="s">
        <v>270</v>
      </c>
      <c r="J413" s="265" t="s">
        <v>271</v>
      </c>
      <c r="K413" s="265" t="s">
        <v>272</v>
      </c>
      <c r="L413" s="265" t="s">
        <v>273</v>
      </c>
      <c r="M413" s="265" t="s">
        <v>274</v>
      </c>
      <c r="N413" s="265" t="s">
        <v>274</v>
      </c>
      <c r="Q413" s="292"/>
      <c r="R413" s="292"/>
    </row>
    <row r="414" spans="1:18" ht="11.25" customHeight="1" x14ac:dyDescent="0.25">
      <c r="A414" s="761" t="s">
        <v>197</v>
      </c>
      <c r="B414" s="761" t="s">
        <v>47</v>
      </c>
      <c r="C414" s="761"/>
      <c r="D414" s="265" t="s">
        <v>48</v>
      </c>
      <c r="E414" s="418" t="s">
        <v>275</v>
      </c>
      <c r="F414" s="265" t="s">
        <v>244</v>
      </c>
      <c r="G414" s="265" t="s">
        <v>276</v>
      </c>
      <c r="H414" s="265" t="s">
        <v>276</v>
      </c>
      <c r="I414" s="265" t="s">
        <v>276</v>
      </c>
      <c r="J414" s="265" t="s">
        <v>276</v>
      </c>
      <c r="K414" s="265" t="s">
        <v>276</v>
      </c>
      <c r="L414" s="265" t="s">
        <v>276</v>
      </c>
      <c r="M414" s="418" t="s">
        <v>277</v>
      </c>
      <c r="N414" s="761" t="s">
        <v>245</v>
      </c>
      <c r="Q414" s="292"/>
      <c r="R414" s="292"/>
    </row>
    <row r="415" spans="1:18" ht="34.5" x14ac:dyDescent="0.25">
      <c r="A415" s="761"/>
      <c r="B415" s="761"/>
      <c r="C415" s="761"/>
      <c r="D415" s="265"/>
      <c r="E415" s="265" t="s">
        <v>278</v>
      </c>
      <c r="F415" s="265" t="s">
        <v>279</v>
      </c>
      <c r="G415" s="265" t="s">
        <v>280</v>
      </c>
      <c r="H415" s="265" t="s">
        <v>280</v>
      </c>
      <c r="I415" s="265" t="s">
        <v>280</v>
      </c>
      <c r="J415" s="265" t="s">
        <v>280</v>
      </c>
      <c r="K415" s="265" t="s">
        <v>280</v>
      </c>
      <c r="L415" s="265" t="s">
        <v>280</v>
      </c>
      <c r="M415" s="418" t="s">
        <v>281</v>
      </c>
      <c r="N415" s="761"/>
      <c r="Q415" s="292"/>
      <c r="R415" s="292"/>
    </row>
    <row r="416" spans="1:18" ht="11.25" customHeight="1" x14ac:dyDescent="0.25">
      <c r="A416" s="761"/>
      <c r="B416" s="761"/>
      <c r="C416" s="761"/>
      <c r="D416" s="380" t="s">
        <v>282</v>
      </c>
      <c r="E416" s="380" t="s">
        <v>283</v>
      </c>
      <c r="F416" s="380" t="s">
        <v>158</v>
      </c>
      <c r="G416" s="380" t="s">
        <v>284</v>
      </c>
      <c r="H416" s="380" t="s">
        <v>285</v>
      </c>
      <c r="I416" s="380" t="s">
        <v>286</v>
      </c>
      <c r="J416" s="380" t="s">
        <v>287</v>
      </c>
      <c r="K416" s="380" t="s">
        <v>288</v>
      </c>
      <c r="L416" s="380" t="s">
        <v>289</v>
      </c>
      <c r="M416" s="380" t="s">
        <v>290</v>
      </c>
      <c r="N416" s="380" t="s">
        <v>290</v>
      </c>
      <c r="Q416" s="292"/>
      <c r="R416" s="292"/>
    </row>
    <row r="417" spans="1:18" ht="11.25" customHeight="1" x14ac:dyDescent="0.25">
      <c r="A417" s="761" t="s">
        <v>310</v>
      </c>
      <c r="B417" s="761" t="s">
        <v>68</v>
      </c>
      <c r="C417" s="419" t="s">
        <v>214</v>
      </c>
      <c r="D417" s="142"/>
      <c r="E417" s="286"/>
      <c r="F417" s="269" t="s">
        <v>291</v>
      </c>
      <c r="G417" s="151"/>
      <c r="H417" s="151"/>
      <c r="I417" s="151"/>
      <c r="J417" s="151"/>
      <c r="K417" s="151"/>
      <c r="L417" s="151"/>
      <c r="M417" s="268">
        <f>((E417*G417*H417*I417*D417)-(E417*J417*K417*L417*D417))/F417</f>
        <v>0</v>
      </c>
      <c r="N417" s="268"/>
      <c r="Q417" s="292">
        <v>6</v>
      </c>
      <c r="R417" s="292">
        <f>$Q407*100+Q417+$R407*10000</f>
        <v>11306</v>
      </c>
    </row>
    <row r="418" spans="1:18" x14ac:dyDescent="0.25">
      <c r="A418" s="761"/>
      <c r="B418" s="761"/>
      <c r="C418" s="419" t="s">
        <v>215</v>
      </c>
      <c r="D418" s="191"/>
      <c r="E418" s="286"/>
      <c r="F418" s="269" t="s">
        <v>291</v>
      </c>
      <c r="G418" s="151"/>
      <c r="H418" s="151"/>
      <c r="I418" s="151"/>
      <c r="J418" s="151"/>
      <c r="K418" s="151"/>
      <c r="L418" s="151"/>
      <c r="M418" s="268">
        <f>((E418*G418*H418*I418*D418)-(E418*J418*K418*L418*D418))/F418</f>
        <v>0</v>
      </c>
      <c r="N418" s="268"/>
      <c r="Q418" s="362">
        <v>7</v>
      </c>
      <c r="R418" s="292">
        <f>$Q407*100+Q418+$R407*10000</f>
        <v>11307</v>
      </c>
    </row>
    <row r="419" spans="1:18" x14ac:dyDescent="0.25">
      <c r="A419" s="761"/>
      <c r="B419" s="761"/>
      <c r="C419" s="265"/>
      <c r="D419" s="269"/>
      <c r="E419" s="269"/>
      <c r="F419" s="269"/>
      <c r="G419" s="268"/>
      <c r="H419" s="268"/>
      <c r="I419" s="268"/>
      <c r="J419" s="151"/>
      <c r="K419" s="151"/>
      <c r="L419" s="151"/>
      <c r="M419" s="268"/>
      <c r="N419" s="268"/>
    </row>
    <row r="420" spans="1:18" x14ac:dyDescent="0.25">
      <c r="A420" s="818" t="s">
        <v>292</v>
      </c>
      <c r="B420" s="818"/>
      <c r="C420" s="818"/>
      <c r="D420" s="433">
        <f>SUM(D417:D419)</f>
        <v>0</v>
      </c>
      <c r="E420" s="425"/>
      <c r="F420" s="425"/>
      <c r="G420" s="426"/>
      <c r="H420" s="426"/>
      <c r="I420" s="426"/>
      <c r="J420" s="194"/>
      <c r="K420" s="194"/>
      <c r="L420" s="194"/>
      <c r="M420" s="427">
        <f>SUM(M418:M419)</f>
        <v>0</v>
      </c>
      <c r="N420" s="427">
        <f>SUM(N418:N419)</f>
        <v>0</v>
      </c>
    </row>
    <row r="421" spans="1:18" ht="11.25" customHeight="1" x14ac:dyDescent="0.25">
      <c r="A421" s="761" t="s">
        <v>313</v>
      </c>
      <c r="B421" s="761" t="s">
        <v>68</v>
      </c>
      <c r="C421" s="362" t="s">
        <v>214</v>
      </c>
      <c r="D421" s="142"/>
      <c r="E421" s="286"/>
      <c r="F421" s="269" t="s">
        <v>291</v>
      </c>
      <c r="G421" s="151"/>
      <c r="H421" s="151"/>
      <c r="I421" s="151"/>
      <c r="J421" s="151"/>
      <c r="K421" s="151"/>
      <c r="L421" s="151"/>
      <c r="M421" s="268">
        <f>((E421*G421*H421*I421*D421)-(E421*J421*K421*L421*D421))/F421</f>
        <v>0</v>
      </c>
      <c r="N421" s="268"/>
      <c r="Q421" s="292">
        <v>6</v>
      </c>
      <c r="R421" s="292">
        <f>$Q407*100+Q421+$R408*10000</f>
        <v>21306</v>
      </c>
    </row>
    <row r="422" spans="1:18" x14ac:dyDescent="0.25">
      <c r="A422" s="761"/>
      <c r="B422" s="761"/>
      <c r="C422" s="419" t="s">
        <v>215</v>
      </c>
      <c r="D422" s="191"/>
      <c r="E422" s="286"/>
      <c r="F422" s="269" t="s">
        <v>291</v>
      </c>
      <c r="G422" s="151"/>
      <c r="H422" s="151"/>
      <c r="I422" s="151"/>
      <c r="J422" s="151"/>
      <c r="K422" s="151"/>
      <c r="L422" s="151"/>
      <c r="M422" s="268">
        <f>((E422*G422*H422*I422*D422)-(E422*J422*K422*L422*D422))/F422</f>
        <v>0</v>
      </c>
      <c r="N422" s="268"/>
      <c r="Q422" s="362">
        <v>7</v>
      </c>
      <c r="R422" s="292">
        <f>$Q407*100+Q422+$R408*10000</f>
        <v>21307</v>
      </c>
    </row>
    <row r="423" spans="1:18" x14ac:dyDescent="0.25">
      <c r="A423" s="761"/>
      <c r="B423" s="761"/>
      <c r="C423" s="265"/>
      <c r="D423" s="269"/>
      <c r="E423" s="269"/>
      <c r="F423" s="269"/>
      <c r="G423" s="268"/>
      <c r="H423" s="268"/>
      <c r="I423" s="268"/>
      <c r="J423" s="151"/>
      <c r="K423" s="151"/>
      <c r="L423" s="151"/>
      <c r="M423" s="268"/>
      <c r="N423" s="268"/>
    </row>
    <row r="424" spans="1:18" x14ac:dyDescent="0.25">
      <c r="A424" s="818" t="s">
        <v>292</v>
      </c>
      <c r="B424" s="818"/>
      <c r="C424" s="818"/>
      <c r="D424" s="433">
        <f>SUM(D421:D423)</f>
        <v>0</v>
      </c>
      <c r="E424" s="425"/>
      <c r="F424" s="425"/>
      <c r="G424" s="426"/>
      <c r="H424" s="426"/>
      <c r="I424" s="426"/>
      <c r="J424" s="194"/>
      <c r="K424" s="194"/>
      <c r="L424" s="194"/>
      <c r="M424" s="427">
        <f>SUM(M422:M423)</f>
        <v>0</v>
      </c>
      <c r="N424" s="427">
        <f>SUM(N422:N423)</f>
        <v>0</v>
      </c>
    </row>
    <row r="425" spans="1:18" ht="11.25" customHeight="1" x14ac:dyDescent="0.25">
      <c r="A425" s="761" t="s">
        <v>314</v>
      </c>
      <c r="B425" s="761" t="s">
        <v>68</v>
      </c>
      <c r="C425" s="362" t="s">
        <v>214</v>
      </c>
      <c r="D425" s="142"/>
      <c r="E425" s="286"/>
      <c r="F425" s="269" t="s">
        <v>291</v>
      </c>
      <c r="G425" s="151"/>
      <c r="H425" s="151"/>
      <c r="I425" s="151"/>
      <c r="J425" s="151"/>
      <c r="K425" s="151"/>
      <c r="L425" s="151"/>
      <c r="M425" s="268">
        <f>((E425*G425*H425*I425*D425)-(E425*J425*K425*L425*D425))/F425</f>
        <v>0</v>
      </c>
      <c r="N425" s="268"/>
      <c r="Q425" s="292">
        <v>6</v>
      </c>
      <c r="R425" s="292">
        <f>$Q407*100+Q425+$R409*10000</f>
        <v>31306</v>
      </c>
    </row>
    <row r="426" spans="1:18" x14ac:dyDescent="0.25">
      <c r="A426" s="761"/>
      <c r="B426" s="761"/>
      <c r="C426" s="419" t="s">
        <v>215</v>
      </c>
      <c r="D426" s="191"/>
      <c r="E426" s="286"/>
      <c r="F426" s="269" t="s">
        <v>291</v>
      </c>
      <c r="G426" s="151"/>
      <c r="H426" s="151"/>
      <c r="I426" s="151"/>
      <c r="J426" s="151"/>
      <c r="K426" s="151"/>
      <c r="L426" s="151"/>
      <c r="M426" s="268">
        <f>((E426*G426*H426*I426*D426)-(E426*J426*K426*L426*D426))/F426</f>
        <v>0</v>
      </c>
      <c r="N426" s="268"/>
      <c r="Q426" s="362">
        <v>7</v>
      </c>
      <c r="R426" s="292">
        <f>$Q407*100+Q426+$R409*10000</f>
        <v>31307</v>
      </c>
    </row>
    <row r="427" spans="1:18" x14ac:dyDescent="0.25">
      <c r="A427" s="761"/>
      <c r="B427" s="761"/>
      <c r="C427" s="265"/>
      <c r="D427" s="423"/>
      <c r="E427" s="286"/>
      <c r="F427" s="269"/>
      <c r="G427" s="151"/>
      <c r="H427" s="151"/>
      <c r="I427" s="151"/>
      <c r="J427" s="151"/>
      <c r="K427" s="151"/>
      <c r="L427" s="151"/>
      <c r="M427" s="268"/>
      <c r="N427" s="268"/>
    </row>
    <row r="428" spans="1:18" x14ac:dyDescent="0.25">
      <c r="A428" s="818" t="s">
        <v>292</v>
      </c>
      <c r="B428" s="818"/>
      <c r="C428" s="818"/>
      <c r="D428" s="433">
        <f>SUM(D425:D427)</f>
        <v>0</v>
      </c>
      <c r="E428" s="425"/>
      <c r="F428" s="425"/>
      <c r="G428" s="426"/>
      <c r="H428" s="426"/>
      <c r="I428" s="426"/>
      <c r="J428" s="194"/>
      <c r="K428" s="194"/>
      <c r="L428" s="194"/>
      <c r="M428" s="427">
        <f>SUM(M425:M427)</f>
        <v>0</v>
      </c>
      <c r="N428" s="427">
        <f>SUM(N425:N427)</f>
        <v>0</v>
      </c>
    </row>
    <row r="429" spans="1:18" ht="11.25" customHeight="1" x14ac:dyDescent="0.25">
      <c r="A429" s="761" t="s">
        <v>315</v>
      </c>
      <c r="B429" s="761" t="s">
        <v>68</v>
      </c>
      <c r="C429" s="362" t="s">
        <v>214</v>
      </c>
      <c r="D429" s="142"/>
      <c r="E429" s="286"/>
      <c r="F429" s="269" t="s">
        <v>291</v>
      </c>
      <c r="G429" s="151"/>
      <c r="H429" s="151"/>
      <c r="I429" s="151"/>
      <c r="J429" s="151"/>
      <c r="K429" s="151"/>
      <c r="L429" s="151"/>
      <c r="M429" s="268">
        <f>((E429*G429*H429*I429*D429)-(E429*J429*K429*L429*D429))/F429</f>
        <v>0</v>
      </c>
      <c r="N429" s="268"/>
      <c r="Q429" s="292">
        <v>6</v>
      </c>
      <c r="R429" s="292">
        <f>$Q407*100+Q429+$R410*10000</f>
        <v>41306</v>
      </c>
    </row>
    <row r="430" spans="1:18" x14ac:dyDescent="0.25">
      <c r="A430" s="761"/>
      <c r="B430" s="761"/>
      <c r="C430" s="419" t="s">
        <v>215</v>
      </c>
      <c r="D430" s="191"/>
      <c r="E430" s="286"/>
      <c r="F430" s="269" t="s">
        <v>291</v>
      </c>
      <c r="G430" s="151"/>
      <c r="H430" s="151"/>
      <c r="I430" s="151"/>
      <c r="J430" s="151"/>
      <c r="K430" s="151"/>
      <c r="L430" s="151"/>
      <c r="M430" s="268">
        <f>((E430*G430*H430*I430*D430)-(E430*J430*K430*L430*D430))/F430</f>
        <v>0</v>
      </c>
      <c r="N430" s="268"/>
      <c r="Q430" s="362">
        <v>7</v>
      </c>
      <c r="R430" s="292">
        <f>$Q407*100+Q430+$R410*10000</f>
        <v>41307</v>
      </c>
    </row>
    <row r="431" spans="1:18" x14ac:dyDescent="0.25">
      <c r="A431" s="761"/>
      <c r="B431" s="761"/>
      <c r="C431" s="265"/>
      <c r="D431" s="423"/>
      <c r="E431" s="286"/>
      <c r="F431" s="269"/>
      <c r="G431" s="151"/>
      <c r="H431" s="151"/>
      <c r="I431" s="151"/>
      <c r="J431" s="151"/>
      <c r="K431" s="151"/>
      <c r="L431" s="151"/>
      <c r="M431" s="268"/>
      <c r="N431" s="268"/>
    </row>
    <row r="432" spans="1:18" x14ac:dyDescent="0.25">
      <c r="A432" s="818" t="s">
        <v>292</v>
      </c>
      <c r="B432" s="818"/>
      <c r="C432" s="818"/>
      <c r="D432" s="433">
        <f>SUM(D429:D431)</f>
        <v>0</v>
      </c>
      <c r="E432" s="425"/>
      <c r="F432" s="425"/>
      <c r="G432" s="426"/>
      <c r="H432" s="426"/>
      <c r="I432" s="426"/>
      <c r="J432" s="194"/>
      <c r="K432" s="194"/>
      <c r="L432" s="194"/>
      <c r="M432" s="427">
        <f>SUM(M430:M431)</f>
        <v>0</v>
      </c>
      <c r="N432" s="427">
        <f>SUM(N430:N431)</f>
        <v>0</v>
      </c>
    </row>
    <row r="433" spans="1:18" ht="11.25" customHeight="1" x14ac:dyDescent="0.25">
      <c r="A433" s="761" t="s">
        <v>316</v>
      </c>
      <c r="B433" s="761" t="s">
        <v>68</v>
      </c>
      <c r="C433" s="362" t="s">
        <v>214</v>
      </c>
      <c r="D433" s="142"/>
      <c r="E433" s="286"/>
      <c r="F433" s="269" t="s">
        <v>291</v>
      </c>
      <c r="G433" s="151"/>
      <c r="H433" s="151"/>
      <c r="I433" s="151"/>
      <c r="J433" s="151"/>
      <c r="K433" s="151"/>
      <c r="L433" s="151"/>
      <c r="M433" s="268">
        <f>((E433*G433*H433*I433*D433)-(E433*J433*K433*L433*D433))/F433</f>
        <v>0</v>
      </c>
      <c r="N433" s="268"/>
      <c r="Q433" s="292">
        <v>6</v>
      </c>
      <c r="R433" s="292">
        <f>$Q407*100+Q433+$R411*10000</f>
        <v>51306</v>
      </c>
    </row>
    <row r="434" spans="1:18" x14ac:dyDescent="0.25">
      <c r="A434" s="761"/>
      <c r="B434" s="761"/>
      <c r="C434" s="419" t="s">
        <v>215</v>
      </c>
      <c r="D434" s="191"/>
      <c r="E434" s="286"/>
      <c r="F434" s="269" t="s">
        <v>291</v>
      </c>
      <c r="G434" s="151"/>
      <c r="H434" s="151"/>
      <c r="I434" s="151"/>
      <c r="J434" s="151"/>
      <c r="K434" s="151"/>
      <c r="L434" s="151"/>
      <c r="M434" s="268">
        <f>((E434*G434*H434*I434*D434)-(E434*J434*K434*L434*D434))/F434</f>
        <v>0</v>
      </c>
      <c r="N434" s="268"/>
      <c r="Q434" s="362">
        <v>7</v>
      </c>
      <c r="R434" s="292">
        <f>$Q407*100+Q434+$R411*10000</f>
        <v>51307</v>
      </c>
    </row>
    <row r="435" spans="1:18" x14ac:dyDescent="0.25">
      <c r="A435" s="761"/>
      <c r="B435" s="761"/>
      <c r="C435" s="265"/>
      <c r="D435" s="423"/>
      <c r="E435" s="286"/>
      <c r="F435" s="269"/>
      <c r="G435" s="151"/>
      <c r="H435" s="151"/>
      <c r="I435" s="151"/>
      <c r="J435" s="151"/>
      <c r="K435" s="151"/>
      <c r="L435" s="151"/>
      <c r="M435" s="268"/>
      <c r="N435" s="268"/>
    </row>
    <row r="436" spans="1:18" x14ac:dyDescent="0.25">
      <c r="A436" s="818" t="s">
        <v>292</v>
      </c>
      <c r="B436" s="818"/>
      <c r="C436" s="818"/>
      <c r="D436" s="433">
        <f>SUM(D433:D435)</f>
        <v>0</v>
      </c>
      <c r="E436" s="425"/>
      <c r="F436" s="425"/>
      <c r="G436" s="426"/>
      <c r="H436" s="426"/>
      <c r="I436" s="426"/>
      <c r="J436" s="426"/>
      <c r="K436" s="426"/>
      <c r="L436" s="426"/>
      <c r="M436" s="427">
        <f>SUM(M433:M435)</f>
        <v>0</v>
      </c>
      <c r="N436" s="427">
        <f>SUM(N433:N435)</f>
        <v>0</v>
      </c>
    </row>
    <row r="437" spans="1:18" x14ac:dyDescent="0.25">
      <c r="A437" s="819" t="s">
        <v>91</v>
      </c>
      <c r="B437" s="819"/>
      <c r="C437" s="819"/>
      <c r="D437" s="434">
        <f>D420+D424+D428+D432+D436</f>
        <v>0</v>
      </c>
      <c r="E437" s="428"/>
      <c r="F437" s="428"/>
      <c r="G437" s="429"/>
      <c r="H437" s="429"/>
      <c r="I437" s="429"/>
      <c r="J437" s="429"/>
      <c r="K437" s="429"/>
      <c r="L437" s="429"/>
      <c r="M437" s="427">
        <f>M436+M432+M428+M424+M420</f>
        <v>0</v>
      </c>
      <c r="N437" s="427">
        <f>N436+N432+N428+N424+N420</f>
        <v>0</v>
      </c>
    </row>
    <row r="451" spans="1:18" x14ac:dyDescent="0.25">
      <c r="A451" s="802" t="s">
        <v>23</v>
      </c>
      <c r="B451" s="802"/>
      <c r="C451" s="815">
        <f>Presentación!$C$3</f>
        <v>1990</v>
      </c>
      <c r="D451" s="815"/>
      <c r="E451" s="815"/>
      <c r="F451" s="815"/>
      <c r="G451" s="815"/>
      <c r="H451" s="815"/>
      <c r="I451" s="815"/>
      <c r="J451" s="815"/>
      <c r="K451" s="815"/>
      <c r="L451" s="815"/>
      <c r="M451" s="815"/>
      <c r="N451" s="815"/>
    </row>
    <row r="452" spans="1:18" ht="11.25" customHeight="1" x14ac:dyDescent="0.25">
      <c r="A452" s="816" t="s">
        <v>260</v>
      </c>
      <c r="B452" s="816"/>
      <c r="C452" s="817" t="s">
        <v>382</v>
      </c>
      <c r="D452" s="817"/>
      <c r="E452" s="817"/>
      <c r="F452" s="817"/>
      <c r="G452" s="817"/>
      <c r="H452" s="817"/>
      <c r="I452" s="817"/>
      <c r="J452" s="817"/>
      <c r="K452" s="817"/>
      <c r="L452" s="817"/>
      <c r="M452" s="817"/>
      <c r="N452" s="817"/>
      <c r="Q452" s="292">
        <v>6</v>
      </c>
      <c r="R452" s="292">
        <v>1</v>
      </c>
    </row>
    <row r="453" spans="1:18" ht="12" customHeight="1" x14ac:dyDescent="0.25">
      <c r="A453" s="805" t="s">
        <v>5</v>
      </c>
      <c r="B453" s="805"/>
      <c r="C453" s="806" t="s">
        <v>26</v>
      </c>
      <c r="D453" s="806"/>
      <c r="E453" s="806"/>
      <c r="F453" s="806"/>
      <c r="G453" s="806"/>
      <c r="H453" s="806"/>
      <c r="I453" s="806"/>
      <c r="J453" s="806"/>
      <c r="K453" s="806"/>
      <c r="L453" s="806"/>
      <c r="M453" s="806"/>
      <c r="N453" s="806"/>
      <c r="Q453" s="292"/>
      <c r="R453" s="292">
        <v>2</v>
      </c>
    </row>
    <row r="454" spans="1:18" ht="12" customHeight="1" x14ac:dyDescent="0.25">
      <c r="A454" s="805" t="s">
        <v>27</v>
      </c>
      <c r="B454" s="805"/>
      <c r="C454" s="806" t="s">
        <v>261</v>
      </c>
      <c r="D454" s="806"/>
      <c r="E454" s="806"/>
      <c r="F454" s="806"/>
      <c r="G454" s="806"/>
      <c r="H454" s="806"/>
      <c r="I454" s="806"/>
      <c r="J454" s="806"/>
      <c r="K454" s="806"/>
      <c r="L454" s="806"/>
      <c r="M454" s="806"/>
      <c r="N454" s="806"/>
      <c r="Q454" s="292"/>
      <c r="R454" s="292">
        <v>3</v>
      </c>
    </row>
    <row r="455" spans="1:18" ht="11.25" customHeight="1" x14ac:dyDescent="0.25">
      <c r="A455" s="805" t="s">
        <v>29</v>
      </c>
      <c r="B455" s="805"/>
      <c r="C455" s="806" t="s">
        <v>191</v>
      </c>
      <c r="D455" s="806"/>
      <c r="E455" s="806"/>
      <c r="F455" s="806"/>
      <c r="G455" s="806"/>
      <c r="H455" s="806"/>
      <c r="I455" s="806"/>
      <c r="J455" s="806"/>
      <c r="K455" s="806"/>
      <c r="L455" s="806"/>
      <c r="M455" s="806"/>
      <c r="N455" s="806"/>
      <c r="Q455" s="292"/>
      <c r="R455" s="292">
        <v>4</v>
      </c>
    </row>
    <row r="456" spans="1:18" ht="11.25" customHeight="1" x14ac:dyDescent="0.25">
      <c r="A456" s="805" t="s">
        <v>31</v>
      </c>
      <c r="B456" s="805"/>
      <c r="C456" s="806" t="s">
        <v>262</v>
      </c>
      <c r="D456" s="806"/>
      <c r="E456" s="806"/>
      <c r="F456" s="806"/>
      <c r="G456" s="806"/>
      <c r="H456" s="806"/>
      <c r="I456" s="806"/>
      <c r="J456" s="806"/>
      <c r="K456" s="806"/>
      <c r="L456" s="806"/>
      <c r="M456" s="806"/>
      <c r="N456" s="806"/>
      <c r="Q456" s="292"/>
      <c r="R456" s="292">
        <v>5</v>
      </c>
    </row>
    <row r="457" spans="1:18" ht="12" customHeight="1" x14ac:dyDescent="0.25">
      <c r="A457" s="807" t="s">
        <v>33</v>
      </c>
      <c r="B457" s="807"/>
      <c r="C457" s="278" t="s">
        <v>34</v>
      </c>
      <c r="D457" s="766" t="s">
        <v>263</v>
      </c>
      <c r="E457" s="766"/>
      <c r="F457" s="766"/>
      <c r="G457" s="766"/>
      <c r="H457" s="766"/>
      <c r="I457" s="766"/>
      <c r="J457" s="766"/>
      <c r="K457" s="766"/>
      <c r="L457" s="766"/>
      <c r="M457" s="766"/>
      <c r="N457" s="766"/>
      <c r="Q457" s="292"/>
      <c r="R457" s="292"/>
    </row>
    <row r="458" spans="1:18" ht="11.25" customHeight="1" x14ac:dyDescent="0.25">
      <c r="A458" s="761" t="s">
        <v>37</v>
      </c>
      <c r="B458" s="761"/>
      <c r="C458" s="761" t="s">
        <v>264</v>
      </c>
      <c r="D458" s="265" t="s">
        <v>265</v>
      </c>
      <c r="E458" s="265" t="s">
        <v>266</v>
      </c>
      <c r="F458" s="265" t="s">
        <v>267</v>
      </c>
      <c r="G458" s="265" t="s">
        <v>268</v>
      </c>
      <c r="H458" s="265" t="s">
        <v>269</v>
      </c>
      <c r="I458" s="265" t="s">
        <v>270</v>
      </c>
      <c r="J458" s="265" t="s">
        <v>271</v>
      </c>
      <c r="K458" s="265" t="s">
        <v>272</v>
      </c>
      <c r="L458" s="265" t="s">
        <v>273</v>
      </c>
      <c r="M458" s="265" t="s">
        <v>274</v>
      </c>
      <c r="N458" s="265" t="s">
        <v>274</v>
      </c>
      <c r="Q458" s="292"/>
      <c r="R458" s="292"/>
    </row>
    <row r="459" spans="1:18" ht="11.25" customHeight="1" x14ac:dyDescent="0.25">
      <c r="A459" s="761" t="s">
        <v>197</v>
      </c>
      <c r="B459" s="761" t="s">
        <v>47</v>
      </c>
      <c r="C459" s="761"/>
      <c r="D459" s="265" t="s">
        <v>48</v>
      </c>
      <c r="E459" s="418" t="s">
        <v>275</v>
      </c>
      <c r="F459" s="265" t="s">
        <v>244</v>
      </c>
      <c r="G459" s="265" t="s">
        <v>276</v>
      </c>
      <c r="H459" s="265" t="s">
        <v>276</v>
      </c>
      <c r="I459" s="265" t="s">
        <v>276</v>
      </c>
      <c r="J459" s="265" t="s">
        <v>276</v>
      </c>
      <c r="K459" s="265" t="s">
        <v>276</v>
      </c>
      <c r="L459" s="265" t="s">
        <v>276</v>
      </c>
      <c r="M459" s="418" t="s">
        <v>277</v>
      </c>
      <c r="N459" s="761" t="s">
        <v>245</v>
      </c>
      <c r="Q459" s="292"/>
      <c r="R459" s="292"/>
    </row>
    <row r="460" spans="1:18" ht="34.5" x14ac:dyDescent="0.25">
      <c r="A460" s="761"/>
      <c r="B460" s="761"/>
      <c r="C460" s="761"/>
      <c r="D460" s="265"/>
      <c r="E460" s="265" t="s">
        <v>278</v>
      </c>
      <c r="F460" s="265" t="s">
        <v>279</v>
      </c>
      <c r="G460" s="265" t="s">
        <v>280</v>
      </c>
      <c r="H460" s="265" t="s">
        <v>280</v>
      </c>
      <c r="I460" s="265" t="s">
        <v>280</v>
      </c>
      <c r="J460" s="265" t="s">
        <v>280</v>
      </c>
      <c r="K460" s="265" t="s">
        <v>280</v>
      </c>
      <c r="L460" s="265" t="s">
        <v>280</v>
      </c>
      <c r="M460" s="418" t="s">
        <v>281</v>
      </c>
      <c r="N460" s="761"/>
      <c r="Q460" s="292"/>
      <c r="R460" s="292"/>
    </row>
    <row r="461" spans="1:18" ht="11.25" customHeight="1" x14ac:dyDescent="0.25">
      <c r="A461" s="761"/>
      <c r="B461" s="761"/>
      <c r="C461" s="761"/>
      <c r="D461" s="380" t="s">
        <v>282</v>
      </c>
      <c r="E461" s="380" t="s">
        <v>283</v>
      </c>
      <c r="F461" s="380" t="s">
        <v>158</v>
      </c>
      <c r="G461" s="380" t="s">
        <v>284</v>
      </c>
      <c r="H461" s="380" t="s">
        <v>285</v>
      </c>
      <c r="I461" s="380" t="s">
        <v>286</v>
      </c>
      <c r="J461" s="380" t="s">
        <v>287</v>
      </c>
      <c r="K461" s="380" t="s">
        <v>288</v>
      </c>
      <c r="L461" s="380" t="s">
        <v>289</v>
      </c>
      <c r="M461" s="380" t="s">
        <v>290</v>
      </c>
      <c r="N461" s="380" t="s">
        <v>290</v>
      </c>
      <c r="Q461" s="292"/>
      <c r="R461" s="292"/>
    </row>
    <row r="462" spans="1:18" ht="11.25" customHeight="1" x14ac:dyDescent="0.25">
      <c r="A462" s="761" t="s">
        <v>310</v>
      </c>
      <c r="B462" s="761" t="s">
        <v>68</v>
      </c>
      <c r="C462" s="419" t="s">
        <v>214</v>
      </c>
      <c r="D462" s="142"/>
      <c r="E462" s="286"/>
      <c r="F462" s="269" t="s">
        <v>291</v>
      </c>
      <c r="G462" s="151"/>
      <c r="H462" s="151"/>
      <c r="I462" s="151"/>
      <c r="J462" s="151"/>
      <c r="K462" s="151"/>
      <c r="L462" s="151"/>
      <c r="M462" s="268">
        <f>((E462*G462*H462*I462*D462)-(E462*J462*K462*L462*D462))/F462</f>
        <v>0</v>
      </c>
      <c r="N462" s="268"/>
      <c r="Q462" s="292">
        <v>6</v>
      </c>
      <c r="R462" s="292">
        <f>$Q452*100+Q462+$R452*10000</f>
        <v>10606</v>
      </c>
    </row>
    <row r="463" spans="1:18" x14ac:dyDescent="0.25">
      <c r="A463" s="761"/>
      <c r="B463" s="761"/>
      <c r="C463" s="419" t="s">
        <v>215</v>
      </c>
      <c r="D463" s="191"/>
      <c r="E463" s="286"/>
      <c r="F463" s="269" t="s">
        <v>291</v>
      </c>
      <c r="G463" s="151"/>
      <c r="H463" s="151"/>
      <c r="I463" s="151"/>
      <c r="J463" s="151"/>
      <c r="K463" s="151"/>
      <c r="L463" s="151"/>
      <c r="M463" s="268">
        <f>((E463*G463*H463*I463*D463)-(E463*J463*K463*L463*D463))/F463</f>
        <v>0</v>
      </c>
      <c r="N463" s="268"/>
      <c r="Q463" s="362">
        <v>7</v>
      </c>
      <c r="R463" s="292">
        <f>$Q452*100+Q463+$R452*10000</f>
        <v>10607</v>
      </c>
    </row>
    <row r="464" spans="1:18" x14ac:dyDescent="0.25">
      <c r="A464" s="761"/>
      <c r="B464" s="761"/>
      <c r="C464" s="265"/>
      <c r="D464" s="269"/>
      <c r="E464" s="269"/>
      <c r="F464" s="269"/>
      <c r="G464" s="268"/>
      <c r="H464" s="268"/>
      <c r="I464" s="268"/>
      <c r="J464" s="151"/>
      <c r="K464" s="151"/>
      <c r="L464" s="151"/>
      <c r="M464" s="268"/>
      <c r="N464" s="268"/>
    </row>
    <row r="465" spans="1:18" x14ac:dyDescent="0.25">
      <c r="A465" s="818" t="s">
        <v>292</v>
      </c>
      <c r="B465" s="818"/>
      <c r="C465" s="818"/>
      <c r="D465" s="433">
        <f>SUM(D462:D464)</f>
        <v>0</v>
      </c>
      <c r="E465" s="425"/>
      <c r="F465" s="425"/>
      <c r="G465" s="426"/>
      <c r="H465" s="426"/>
      <c r="I465" s="426"/>
      <c r="J465" s="194"/>
      <c r="K465" s="194"/>
      <c r="L465" s="194"/>
      <c r="M465" s="427">
        <f>SUM(M463:M464)</f>
        <v>0</v>
      </c>
      <c r="N465" s="427">
        <f>SUM(N463:N464)</f>
        <v>0</v>
      </c>
    </row>
    <row r="466" spans="1:18" ht="11.25" customHeight="1" x14ac:dyDescent="0.25">
      <c r="A466" s="761" t="s">
        <v>313</v>
      </c>
      <c r="B466" s="761" t="s">
        <v>68</v>
      </c>
      <c r="C466" s="362" t="s">
        <v>214</v>
      </c>
      <c r="D466" s="142"/>
      <c r="E466" s="286"/>
      <c r="F466" s="269" t="s">
        <v>291</v>
      </c>
      <c r="G466" s="151"/>
      <c r="H466" s="151"/>
      <c r="I466" s="151"/>
      <c r="J466" s="151"/>
      <c r="K466" s="151"/>
      <c r="L466" s="151"/>
      <c r="M466" s="268">
        <f>((E466*G466*H466*I466*D466)-(E466*J466*K466*L466*D466))/F466</f>
        <v>0</v>
      </c>
      <c r="N466" s="268"/>
      <c r="Q466" s="292">
        <v>6</v>
      </c>
      <c r="R466" s="292">
        <f>$Q452*100+Q466+$R453*10000</f>
        <v>20606</v>
      </c>
    </row>
    <row r="467" spans="1:18" x14ac:dyDescent="0.25">
      <c r="A467" s="761"/>
      <c r="B467" s="761"/>
      <c r="C467" s="419" t="s">
        <v>215</v>
      </c>
      <c r="D467" s="191"/>
      <c r="E467" s="286"/>
      <c r="F467" s="269" t="s">
        <v>291</v>
      </c>
      <c r="G467" s="151"/>
      <c r="H467" s="151"/>
      <c r="I467" s="151"/>
      <c r="J467" s="151"/>
      <c r="K467" s="151"/>
      <c r="L467" s="151"/>
      <c r="M467" s="268">
        <f>((E467*G467*H467*I467*D467)-(E467*J467*K467*L467*D467))/F467</f>
        <v>0</v>
      </c>
      <c r="N467" s="268"/>
      <c r="Q467" s="362">
        <v>7</v>
      </c>
      <c r="R467" s="292">
        <f>$Q452*100+Q467+$R453*10000</f>
        <v>20607</v>
      </c>
    </row>
    <row r="468" spans="1:18" x14ac:dyDescent="0.25">
      <c r="A468" s="761"/>
      <c r="B468" s="761"/>
      <c r="C468" s="265"/>
      <c r="D468" s="269"/>
      <c r="E468" s="269"/>
      <c r="F468" s="269"/>
      <c r="G468" s="268"/>
      <c r="H468" s="268"/>
      <c r="I468" s="268"/>
      <c r="J468" s="151"/>
      <c r="K468" s="151"/>
      <c r="L468" s="151"/>
      <c r="M468" s="268"/>
      <c r="N468" s="268"/>
    </row>
    <row r="469" spans="1:18" x14ac:dyDescent="0.25">
      <c r="A469" s="818" t="s">
        <v>292</v>
      </c>
      <c r="B469" s="818"/>
      <c r="C469" s="818"/>
      <c r="D469" s="433">
        <f>SUM(D466:D468)</f>
        <v>0</v>
      </c>
      <c r="E469" s="425"/>
      <c r="F469" s="425"/>
      <c r="G469" s="426"/>
      <c r="H469" s="426"/>
      <c r="I469" s="426"/>
      <c r="J469" s="194"/>
      <c r="K469" s="194"/>
      <c r="L469" s="194"/>
      <c r="M469" s="427">
        <f>SUM(M467:M468)</f>
        <v>0</v>
      </c>
      <c r="N469" s="427">
        <f>SUM(N467:N468)</f>
        <v>0</v>
      </c>
    </row>
    <row r="470" spans="1:18" ht="11.25" customHeight="1" x14ac:dyDescent="0.25">
      <c r="A470" s="761" t="s">
        <v>314</v>
      </c>
      <c r="B470" s="761" t="s">
        <v>68</v>
      </c>
      <c r="C470" s="362" t="s">
        <v>214</v>
      </c>
      <c r="D470" s="142"/>
      <c r="E470" s="286"/>
      <c r="F470" s="269" t="s">
        <v>291</v>
      </c>
      <c r="G470" s="151"/>
      <c r="H470" s="151"/>
      <c r="I470" s="151"/>
      <c r="J470" s="151"/>
      <c r="K470" s="151"/>
      <c r="L470" s="151"/>
      <c r="M470" s="268">
        <f>((E470*G470*H470*I470*D470)-(E470*J470*K470*L470*D470))/F470</f>
        <v>0</v>
      </c>
      <c r="N470" s="268"/>
      <c r="Q470" s="292">
        <v>6</v>
      </c>
      <c r="R470" s="292">
        <f>$Q452*100+Q470+$R454*10000</f>
        <v>30606</v>
      </c>
    </row>
    <row r="471" spans="1:18" x14ac:dyDescent="0.25">
      <c r="A471" s="761"/>
      <c r="B471" s="761"/>
      <c r="C471" s="419" t="s">
        <v>215</v>
      </c>
      <c r="D471" s="191"/>
      <c r="E471" s="286"/>
      <c r="F471" s="269" t="s">
        <v>291</v>
      </c>
      <c r="G471" s="151"/>
      <c r="H471" s="151"/>
      <c r="I471" s="151"/>
      <c r="J471" s="151"/>
      <c r="K471" s="151"/>
      <c r="L471" s="151"/>
      <c r="M471" s="268">
        <f>((E471*G471*H471*I471*D471)-(E471*J471*K471*L471*D471))/F471</f>
        <v>0</v>
      </c>
      <c r="N471" s="268"/>
      <c r="Q471" s="362">
        <v>7</v>
      </c>
      <c r="R471" s="292">
        <f>$Q452*100+Q471+$R454*10000</f>
        <v>30607</v>
      </c>
    </row>
    <row r="472" spans="1:18" x14ac:dyDescent="0.25">
      <c r="A472" s="761"/>
      <c r="B472" s="761"/>
      <c r="C472" s="265"/>
      <c r="D472" s="423"/>
      <c r="E472" s="286"/>
      <c r="F472" s="269"/>
      <c r="G472" s="151"/>
      <c r="H472" s="151"/>
      <c r="I472" s="151"/>
      <c r="J472" s="151"/>
      <c r="K472" s="151"/>
      <c r="L472" s="151"/>
      <c r="M472" s="268"/>
      <c r="N472" s="268"/>
    </row>
    <row r="473" spans="1:18" x14ac:dyDescent="0.25">
      <c r="A473" s="818" t="s">
        <v>292</v>
      </c>
      <c r="B473" s="818"/>
      <c r="C473" s="818"/>
      <c r="D473" s="433">
        <f>SUM(D470:D472)</f>
        <v>0</v>
      </c>
      <c r="E473" s="425"/>
      <c r="F473" s="425"/>
      <c r="G473" s="426"/>
      <c r="H473" s="426"/>
      <c r="I473" s="426"/>
      <c r="J473" s="194"/>
      <c r="K473" s="194"/>
      <c r="L473" s="194"/>
      <c r="M473" s="427">
        <f>SUM(M470:M472)</f>
        <v>0</v>
      </c>
      <c r="N473" s="427">
        <f>SUM(N470:N472)</f>
        <v>0</v>
      </c>
    </row>
    <row r="474" spans="1:18" ht="11.25" customHeight="1" x14ac:dyDescent="0.25">
      <c r="A474" s="761" t="s">
        <v>315</v>
      </c>
      <c r="B474" s="761" t="s">
        <v>68</v>
      </c>
      <c r="C474" s="362" t="s">
        <v>214</v>
      </c>
      <c r="D474" s="142"/>
      <c r="E474" s="286"/>
      <c r="F474" s="269" t="s">
        <v>291</v>
      </c>
      <c r="G474" s="151"/>
      <c r="H474" s="151"/>
      <c r="I474" s="151"/>
      <c r="J474" s="151"/>
      <c r="K474" s="151"/>
      <c r="L474" s="151"/>
      <c r="M474" s="268">
        <f>((E474*G474*H474*I474*D474)-(E474*J474*K474*L474*D474))/F474</f>
        <v>0</v>
      </c>
      <c r="N474" s="268"/>
      <c r="Q474" s="292">
        <v>6</v>
      </c>
      <c r="R474" s="292">
        <f>$Q452*100+Q474+$R455*10000</f>
        <v>40606</v>
      </c>
    </row>
    <row r="475" spans="1:18" x14ac:dyDescent="0.25">
      <c r="A475" s="761"/>
      <c r="B475" s="761"/>
      <c r="C475" s="419" t="s">
        <v>215</v>
      </c>
      <c r="D475" s="191"/>
      <c r="E475" s="286"/>
      <c r="F475" s="269" t="s">
        <v>291</v>
      </c>
      <c r="G475" s="151"/>
      <c r="H475" s="151"/>
      <c r="I475" s="151"/>
      <c r="J475" s="151"/>
      <c r="K475" s="151"/>
      <c r="L475" s="151"/>
      <c r="M475" s="268">
        <f>((E475*G475*H475*I475*D475)-(E475*J475*K475*L475*D475))/F475</f>
        <v>0</v>
      </c>
      <c r="N475" s="268"/>
      <c r="Q475" s="362">
        <v>7</v>
      </c>
      <c r="R475" s="292">
        <f>$Q452*100+Q475+$R455*10000</f>
        <v>40607</v>
      </c>
    </row>
    <row r="476" spans="1:18" x14ac:dyDescent="0.25">
      <c r="A476" s="761"/>
      <c r="B476" s="761"/>
      <c r="C476" s="265"/>
      <c r="D476" s="423"/>
      <c r="E476" s="286"/>
      <c r="F476" s="269"/>
      <c r="G476" s="151"/>
      <c r="H476" s="151"/>
      <c r="I476" s="151"/>
      <c r="J476" s="151"/>
      <c r="K476" s="151"/>
      <c r="L476" s="151"/>
      <c r="M476" s="268"/>
      <c r="N476" s="268"/>
    </row>
    <row r="477" spans="1:18" x14ac:dyDescent="0.25">
      <c r="A477" s="818" t="s">
        <v>292</v>
      </c>
      <c r="B477" s="818"/>
      <c r="C477" s="818"/>
      <c r="D477" s="433">
        <f>SUM(D474:D476)</f>
        <v>0</v>
      </c>
      <c r="E477" s="425"/>
      <c r="F477" s="425"/>
      <c r="G477" s="426"/>
      <c r="H477" s="426"/>
      <c r="I477" s="426"/>
      <c r="J477" s="194"/>
      <c r="K477" s="194"/>
      <c r="L477" s="194"/>
      <c r="M477" s="427">
        <f>SUM(M475:M476)</f>
        <v>0</v>
      </c>
      <c r="N477" s="427">
        <f>SUM(N475:N476)</f>
        <v>0</v>
      </c>
    </row>
    <row r="478" spans="1:18" ht="11.25" customHeight="1" x14ac:dyDescent="0.25">
      <c r="A478" s="761" t="s">
        <v>316</v>
      </c>
      <c r="B478" s="761" t="s">
        <v>68</v>
      </c>
      <c r="C478" s="362" t="s">
        <v>214</v>
      </c>
      <c r="D478" s="142"/>
      <c r="E478" s="286"/>
      <c r="F478" s="269" t="s">
        <v>291</v>
      </c>
      <c r="G478" s="151"/>
      <c r="H478" s="151"/>
      <c r="I478" s="151"/>
      <c r="J478" s="151"/>
      <c r="K478" s="151"/>
      <c r="L478" s="151"/>
      <c r="M478" s="268">
        <f>((E478*G478*H478*I478*D478)-(E478*J478*K478*L478*D478))/F478</f>
        <v>0</v>
      </c>
      <c r="N478" s="268"/>
      <c r="Q478" s="292">
        <v>6</v>
      </c>
      <c r="R478" s="292">
        <f>$Q452*100+Q478+$R456*10000</f>
        <v>50606</v>
      </c>
    </row>
    <row r="479" spans="1:18" x14ac:dyDescent="0.25">
      <c r="A479" s="761"/>
      <c r="B479" s="761"/>
      <c r="C479" s="419" t="s">
        <v>215</v>
      </c>
      <c r="D479" s="191"/>
      <c r="E479" s="286"/>
      <c r="F479" s="269" t="s">
        <v>291</v>
      </c>
      <c r="G479" s="151"/>
      <c r="H479" s="151"/>
      <c r="I479" s="151"/>
      <c r="J479" s="151"/>
      <c r="K479" s="151"/>
      <c r="L479" s="151"/>
      <c r="M479" s="268">
        <f>((E479*G479*H479*I479*D479)-(E479*J479*K479*L479*D479))/F479</f>
        <v>0</v>
      </c>
      <c r="N479" s="268"/>
      <c r="Q479" s="362">
        <v>7</v>
      </c>
      <c r="R479" s="292">
        <f>$Q452*100+Q479+$R456*10000</f>
        <v>50607</v>
      </c>
    </row>
    <row r="480" spans="1:18" x14ac:dyDescent="0.25">
      <c r="A480" s="761"/>
      <c r="B480" s="761"/>
      <c r="C480" s="265"/>
      <c r="D480" s="423"/>
      <c r="E480" s="286"/>
      <c r="F480" s="269"/>
      <c r="G480" s="151"/>
      <c r="H480" s="151"/>
      <c r="I480" s="151"/>
      <c r="J480" s="151"/>
      <c r="K480" s="151"/>
      <c r="L480" s="151"/>
      <c r="M480" s="268"/>
      <c r="N480" s="268"/>
    </row>
    <row r="481" spans="1:14" x14ac:dyDescent="0.25">
      <c r="A481" s="818" t="s">
        <v>292</v>
      </c>
      <c r="B481" s="818"/>
      <c r="C481" s="818"/>
      <c r="D481" s="433">
        <f>SUM(D478:D480)</f>
        <v>0</v>
      </c>
      <c r="E481" s="425"/>
      <c r="F481" s="425"/>
      <c r="G481" s="426"/>
      <c r="H481" s="426"/>
      <c r="I481" s="426"/>
      <c r="J481" s="426"/>
      <c r="K481" s="426"/>
      <c r="L481" s="426"/>
      <c r="M481" s="427">
        <f>SUM(M478:M480)</f>
        <v>0</v>
      </c>
      <c r="N481" s="427">
        <f>SUM(N478:N480)</f>
        <v>0</v>
      </c>
    </row>
    <row r="482" spans="1:14" x14ac:dyDescent="0.25">
      <c r="A482" s="819" t="s">
        <v>91</v>
      </c>
      <c r="B482" s="819"/>
      <c r="C482" s="819"/>
      <c r="D482" s="434">
        <f>D465+D469+D473+D477+D481</f>
        <v>0</v>
      </c>
      <c r="E482" s="428"/>
      <c r="F482" s="428"/>
      <c r="G482" s="429"/>
      <c r="H482" s="429"/>
      <c r="I482" s="429"/>
      <c r="J482" s="429"/>
      <c r="K482" s="429"/>
      <c r="L482" s="429"/>
      <c r="M482" s="427">
        <f>M481+M477+M473+M469+M465</f>
        <v>0</v>
      </c>
      <c r="N482" s="427">
        <f>N481+N477+N473+N469+N465</f>
        <v>0</v>
      </c>
    </row>
    <row r="496" spans="1:14" x14ac:dyDescent="0.25">
      <c r="A496" s="802" t="s">
        <v>23</v>
      </c>
      <c r="B496" s="802"/>
      <c r="C496" s="815">
        <f>Presentación!$C$3</f>
        <v>1990</v>
      </c>
      <c r="D496" s="815"/>
      <c r="E496" s="815"/>
      <c r="F496" s="815"/>
      <c r="G496" s="815"/>
      <c r="H496" s="815"/>
      <c r="I496" s="815"/>
      <c r="J496" s="815"/>
      <c r="K496" s="815"/>
      <c r="L496" s="815"/>
      <c r="M496" s="815"/>
      <c r="N496" s="815"/>
    </row>
    <row r="497" spans="1:18" ht="11.25" customHeight="1" x14ac:dyDescent="0.25">
      <c r="A497" s="816" t="s">
        <v>260</v>
      </c>
      <c r="B497" s="816"/>
      <c r="C497" s="817" t="s">
        <v>383</v>
      </c>
      <c r="D497" s="817"/>
      <c r="E497" s="817"/>
      <c r="F497" s="817"/>
      <c r="G497" s="817"/>
      <c r="H497" s="817"/>
      <c r="I497" s="817"/>
      <c r="J497" s="817"/>
      <c r="K497" s="817"/>
      <c r="L497" s="817"/>
      <c r="M497" s="817"/>
      <c r="N497" s="817"/>
      <c r="Q497" s="292">
        <v>7</v>
      </c>
      <c r="R497" s="292">
        <v>1</v>
      </c>
    </row>
    <row r="498" spans="1:18" ht="12" customHeight="1" x14ac:dyDescent="0.25">
      <c r="A498" s="805" t="s">
        <v>5</v>
      </c>
      <c r="B498" s="805"/>
      <c r="C498" s="806" t="s">
        <v>26</v>
      </c>
      <c r="D498" s="806"/>
      <c r="E498" s="806"/>
      <c r="F498" s="806"/>
      <c r="G498" s="806"/>
      <c r="H498" s="806"/>
      <c r="I498" s="806"/>
      <c r="J498" s="806"/>
      <c r="K498" s="806"/>
      <c r="L498" s="806"/>
      <c r="M498" s="806"/>
      <c r="N498" s="806"/>
      <c r="Q498" s="292"/>
      <c r="R498" s="292">
        <v>2</v>
      </c>
    </row>
    <row r="499" spans="1:18" ht="12" customHeight="1" x14ac:dyDescent="0.25">
      <c r="A499" s="805" t="s">
        <v>27</v>
      </c>
      <c r="B499" s="805"/>
      <c r="C499" s="806" t="s">
        <v>261</v>
      </c>
      <c r="D499" s="806"/>
      <c r="E499" s="806"/>
      <c r="F499" s="806"/>
      <c r="G499" s="806"/>
      <c r="H499" s="806"/>
      <c r="I499" s="806"/>
      <c r="J499" s="806"/>
      <c r="K499" s="806"/>
      <c r="L499" s="806"/>
      <c r="M499" s="806"/>
      <c r="N499" s="806"/>
      <c r="Q499" s="292"/>
      <c r="R499" s="292">
        <v>3</v>
      </c>
    </row>
    <row r="500" spans="1:18" ht="11.25" customHeight="1" x14ac:dyDescent="0.25">
      <c r="A500" s="805" t="s">
        <v>29</v>
      </c>
      <c r="B500" s="805"/>
      <c r="C500" s="806" t="s">
        <v>191</v>
      </c>
      <c r="D500" s="806"/>
      <c r="E500" s="806"/>
      <c r="F500" s="806"/>
      <c r="G500" s="806"/>
      <c r="H500" s="806"/>
      <c r="I500" s="806"/>
      <c r="J500" s="806"/>
      <c r="K500" s="806"/>
      <c r="L500" s="806"/>
      <c r="M500" s="806"/>
      <c r="N500" s="806"/>
      <c r="Q500" s="292"/>
      <c r="R500" s="292">
        <v>4</v>
      </c>
    </row>
    <row r="501" spans="1:18" ht="11.25" customHeight="1" x14ac:dyDescent="0.25">
      <c r="A501" s="805" t="s">
        <v>31</v>
      </c>
      <c r="B501" s="805"/>
      <c r="C501" s="806" t="s">
        <v>262</v>
      </c>
      <c r="D501" s="806"/>
      <c r="E501" s="806"/>
      <c r="F501" s="806"/>
      <c r="G501" s="806"/>
      <c r="H501" s="806"/>
      <c r="I501" s="806"/>
      <c r="J501" s="806"/>
      <c r="K501" s="806"/>
      <c r="L501" s="806"/>
      <c r="M501" s="806"/>
      <c r="N501" s="806"/>
      <c r="Q501" s="292"/>
      <c r="R501" s="292">
        <v>5</v>
      </c>
    </row>
    <row r="502" spans="1:18" ht="12" customHeight="1" x14ac:dyDescent="0.25">
      <c r="A502" s="807" t="s">
        <v>33</v>
      </c>
      <c r="B502" s="807"/>
      <c r="C502" s="278" t="s">
        <v>34</v>
      </c>
      <c r="D502" s="766" t="s">
        <v>263</v>
      </c>
      <c r="E502" s="766"/>
      <c r="F502" s="766"/>
      <c r="G502" s="766"/>
      <c r="H502" s="766"/>
      <c r="I502" s="766"/>
      <c r="J502" s="766"/>
      <c r="K502" s="766"/>
      <c r="L502" s="766"/>
      <c r="M502" s="766"/>
      <c r="N502" s="766"/>
      <c r="Q502" s="292"/>
      <c r="R502" s="292"/>
    </row>
    <row r="503" spans="1:18" ht="11.25" customHeight="1" x14ac:dyDescent="0.25">
      <c r="A503" s="761" t="s">
        <v>37</v>
      </c>
      <c r="B503" s="761"/>
      <c r="C503" s="761" t="s">
        <v>264</v>
      </c>
      <c r="D503" s="265" t="s">
        <v>265</v>
      </c>
      <c r="E503" s="265" t="s">
        <v>266</v>
      </c>
      <c r="F503" s="265" t="s">
        <v>267</v>
      </c>
      <c r="G503" s="265" t="s">
        <v>268</v>
      </c>
      <c r="H503" s="265" t="s">
        <v>269</v>
      </c>
      <c r="I503" s="265" t="s">
        <v>270</v>
      </c>
      <c r="J503" s="265" t="s">
        <v>271</v>
      </c>
      <c r="K503" s="265" t="s">
        <v>272</v>
      </c>
      <c r="L503" s="265" t="s">
        <v>273</v>
      </c>
      <c r="M503" s="265" t="s">
        <v>274</v>
      </c>
      <c r="N503" s="265" t="s">
        <v>274</v>
      </c>
      <c r="Q503" s="292"/>
      <c r="R503" s="292"/>
    </row>
    <row r="504" spans="1:18" ht="11.25" customHeight="1" x14ac:dyDescent="0.25">
      <c r="A504" s="761" t="s">
        <v>197</v>
      </c>
      <c r="B504" s="761" t="s">
        <v>47</v>
      </c>
      <c r="C504" s="761"/>
      <c r="D504" s="265" t="s">
        <v>48</v>
      </c>
      <c r="E504" s="418" t="s">
        <v>275</v>
      </c>
      <c r="F504" s="265" t="s">
        <v>244</v>
      </c>
      <c r="G504" s="265" t="s">
        <v>276</v>
      </c>
      <c r="H504" s="265" t="s">
        <v>276</v>
      </c>
      <c r="I504" s="265" t="s">
        <v>276</v>
      </c>
      <c r="J504" s="265" t="s">
        <v>276</v>
      </c>
      <c r="K504" s="265" t="s">
        <v>276</v>
      </c>
      <c r="L504" s="265" t="s">
        <v>276</v>
      </c>
      <c r="M504" s="418" t="s">
        <v>277</v>
      </c>
      <c r="N504" s="761" t="s">
        <v>245</v>
      </c>
      <c r="Q504" s="292"/>
      <c r="R504" s="292"/>
    </row>
    <row r="505" spans="1:18" ht="34.5" x14ac:dyDescent="0.25">
      <c r="A505" s="761"/>
      <c r="B505" s="761"/>
      <c r="C505" s="761"/>
      <c r="D505" s="265"/>
      <c r="E505" s="265" t="s">
        <v>278</v>
      </c>
      <c r="F505" s="265" t="s">
        <v>279</v>
      </c>
      <c r="G505" s="265" t="s">
        <v>280</v>
      </c>
      <c r="H505" s="265" t="s">
        <v>280</v>
      </c>
      <c r="I505" s="265" t="s">
        <v>280</v>
      </c>
      <c r="J505" s="265" t="s">
        <v>280</v>
      </c>
      <c r="K505" s="265" t="s">
        <v>280</v>
      </c>
      <c r="L505" s="265" t="s">
        <v>280</v>
      </c>
      <c r="M505" s="418" t="s">
        <v>281</v>
      </c>
      <c r="N505" s="761"/>
      <c r="Q505" s="292"/>
      <c r="R505" s="292"/>
    </row>
    <row r="506" spans="1:18" ht="11.25" customHeight="1" x14ac:dyDescent="0.25">
      <c r="A506" s="761"/>
      <c r="B506" s="761"/>
      <c r="C506" s="761"/>
      <c r="D506" s="380" t="s">
        <v>282</v>
      </c>
      <c r="E506" s="380" t="s">
        <v>283</v>
      </c>
      <c r="F506" s="380" t="s">
        <v>158</v>
      </c>
      <c r="G506" s="380" t="s">
        <v>284</v>
      </c>
      <c r="H506" s="380" t="s">
        <v>285</v>
      </c>
      <c r="I506" s="380" t="s">
        <v>286</v>
      </c>
      <c r="J506" s="380" t="s">
        <v>287</v>
      </c>
      <c r="K506" s="380" t="s">
        <v>288</v>
      </c>
      <c r="L506" s="380" t="s">
        <v>289</v>
      </c>
      <c r="M506" s="380" t="s">
        <v>290</v>
      </c>
      <c r="N506" s="380" t="s">
        <v>290</v>
      </c>
      <c r="Q506" s="292"/>
      <c r="R506" s="292"/>
    </row>
    <row r="507" spans="1:18" ht="11.25" customHeight="1" x14ac:dyDescent="0.25">
      <c r="A507" s="761" t="s">
        <v>310</v>
      </c>
      <c r="B507" s="761" t="s">
        <v>68</v>
      </c>
      <c r="C507" s="419" t="s">
        <v>214</v>
      </c>
      <c r="D507" s="142"/>
      <c r="E507" s="286"/>
      <c r="F507" s="269" t="s">
        <v>291</v>
      </c>
      <c r="G507" s="151"/>
      <c r="H507" s="151"/>
      <c r="I507" s="151"/>
      <c r="J507" s="151"/>
      <c r="K507" s="151"/>
      <c r="L507" s="151"/>
      <c r="M507" s="268">
        <f>((E507*G507*H507*I507*D507)-(E507*J507*K507*L507*D507))/F507</f>
        <v>0</v>
      </c>
      <c r="N507" s="268"/>
      <c r="Q507" s="292">
        <v>6</v>
      </c>
      <c r="R507" s="292">
        <f>$Q497*100+Q507+$R497*10000</f>
        <v>10706</v>
      </c>
    </row>
    <row r="508" spans="1:18" x14ac:dyDescent="0.25">
      <c r="A508" s="761"/>
      <c r="B508" s="761"/>
      <c r="C508" s="419" t="s">
        <v>215</v>
      </c>
      <c r="D508" s="191"/>
      <c r="E508" s="286"/>
      <c r="F508" s="269" t="s">
        <v>291</v>
      </c>
      <c r="G508" s="151"/>
      <c r="H508" s="151"/>
      <c r="I508" s="151"/>
      <c r="J508" s="151"/>
      <c r="K508" s="151"/>
      <c r="L508" s="151"/>
      <c r="M508" s="268">
        <f>((E508*G508*H508*I508*D508)-(E508*J508*K508*L508*D508))/F508</f>
        <v>0</v>
      </c>
      <c r="N508" s="268"/>
      <c r="Q508" s="362">
        <v>7</v>
      </c>
      <c r="R508" s="292">
        <f>$Q497*100+Q508+$R497*10000</f>
        <v>10707</v>
      </c>
    </row>
    <row r="509" spans="1:18" x14ac:dyDescent="0.25">
      <c r="A509" s="761"/>
      <c r="B509" s="761"/>
      <c r="C509" s="265"/>
      <c r="D509" s="269"/>
      <c r="E509" s="269"/>
      <c r="F509" s="269"/>
      <c r="G509" s="268"/>
      <c r="H509" s="268"/>
      <c r="I509" s="268"/>
      <c r="J509" s="151"/>
      <c r="K509" s="151"/>
      <c r="L509" s="151"/>
      <c r="M509" s="268"/>
      <c r="N509" s="268"/>
    </row>
    <row r="510" spans="1:18" x14ac:dyDescent="0.25">
      <c r="A510" s="818" t="s">
        <v>292</v>
      </c>
      <c r="B510" s="818"/>
      <c r="C510" s="818"/>
      <c r="D510" s="433">
        <f>SUM(D507:D509)</f>
        <v>0</v>
      </c>
      <c r="E510" s="425"/>
      <c r="F510" s="425"/>
      <c r="G510" s="426"/>
      <c r="H510" s="426"/>
      <c r="I510" s="426"/>
      <c r="J510" s="194"/>
      <c r="K510" s="194"/>
      <c r="L510" s="194"/>
      <c r="M510" s="427">
        <f>SUM(M508:M509)</f>
        <v>0</v>
      </c>
      <c r="N510" s="427">
        <f>SUM(N508:N509)</f>
        <v>0</v>
      </c>
    </row>
    <row r="511" spans="1:18" ht="11.25" customHeight="1" x14ac:dyDescent="0.25">
      <c r="A511" s="761" t="s">
        <v>313</v>
      </c>
      <c r="B511" s="761" t="s">
        <v>68</v>
      </c>
      <c r="C511" s="362" t="s">
        <v>214</v>
      </c>
      <c r="D511" s="142"/>
      <c r="E511" s="286"/>
      <c r="F511" s="269" t="s">
        <v>291</v>
      </c>
      <c r="G511" s="151"/>
      <c r="H511" s="151"/>
      <c r="I511" s="151"/>
      <c r="J511" s="151"/>
      <c r="K511" s="151"/>
      <c r="L511" s="151"/>
      <c r="M511" s="268">
        <f>((E511*G511*H511*I511*D511)-(E511*J511*K511*L511*D511))/F511</f>
        <v>0</v>
      </c>
      <c r="N511" s="268"/>
      <c r="Q511" s="292">
        <v>6</v>
      </c>
      <c r="R511" s="292">
        <f>$Q497*100+Q511+$R498*10000</f>
        <v>20706</v>
      </c>
    </row>
    <row r="512" spans="1:18" x14ac:dyDescent="0.25">
      <c r="A512" s="761"/>
      <c r="B512" s="761"/>
      <c r="C512" s="419" t="s">
        <v>215</v>
      </c>
      <c r="D512" s="191"/>
      <c r="E512" s="286"/>
      <c r="F512" s="269" t="s">
        <v>291</v>
      </c>
      <c r="G512" s="151"/>
      <c r="H512" s="151"/>
      <c r="I512" s="151"/>
      <c r="J512" s="151"/>
      <c r="K512" s="151"/>
      <c r="L512" s="151"/>
      <c r="M512" s="268">
        <f>((E512*G512*H512*I512*D512)-(E512*J512*K512*L512*D512))/F512</f>
        <v>0</v>
      </c>
      <c r="N512" s="268"/>
      <c r="Q512" s="362">
        <v>7</v>
      </c>
      <c r="R512" s="292">
        <f>$Q497*100+Q512+$R498*10000</f>
        <v>20707</v>
      </c>
    </row>
    <row r="513" spans="1:18" x14ac:dyDescent="0.25">
      <c r="A513" s="761"/>
      <c r="B513" s="761"/>
      <c r="C513" s="265"/>
      <c r="D513" s="269"/>
      <c r="E513" s="269"/>
      <c r="F513" s="269"/>
      <c r="G513" s="268"/>
      <c r="H513" s="268"/>
      <c r="I513" s="268"/>
      <c r="J513" s="151"/>
      <c r="K513" s="151"/>
      <c r="L513" s="151"/>
      <c r="M513" s="268"/>
      <c r="N513" s="268"/>
    </row>
    <row r="514" spans="1:18" x14ac:dyDescent="0.25">
      <c r="A514" s="818" t="s">
        <v>292</v>
      </c>
      <c r="B514" s="818"/>
      <c r="C514" s="818"/>
      <c r="D514" s="433">
        <f>SUM(D511:D513)</f>
        <v>0</v>
      </c>
      <c r="E514" s="425"/>
      <c r="F514" s="425"/>
      <c r="G514" s="426"/>
      <c r="H514" s="426"/>
      <c r="I514" s="426"/>
      <c r="J514" s="194"/>
      <c r="K514" s="194"/>
      <c r="L514" s="194"/>
      <c r="M514" s="427">
        <f>SUM(M512:M513)</f>
        <v>0</v>
      </c>
      <c r="N514" s="427">
        <f>SUM(N512:N513)</f>
        <v>0</v>
      </c>
    </row>
    <row r="515" spans="1:18" ht="11.25" customHeight="1" x14ac:dyDescent="0.25">
      <c r="A515" s="761" t="s">
        <v>314</v>
      </c>
      <c r="B515" s="761" t="s">
        <v>68</v>
      </c>
      <c r="C515" s="362" t="s">
        <v>214</v>
      </c>
      <c r="D515" s="142"/>
      <c r="E515" s="286"/>
      <c r="F515" s="269" t="s">
        <v>291</v>
      </c>
      <c r="G515" s="151"/>
      <c r="H515" s="151"/>
      <c r="I515" s="151"/>
      <c r="J515" s="151"/>
      <c r="K515" s="151"/>
      <c r="L515" s="151"/>
      <c r="M515" s="268">
        <f>((E515*G515*H515*I515*D515)-(E515*J515*K515*L515*D515))/F515</f>
        <v>0</v>
      </c>
      <c r="N515" s="268"/>
      <c r="Q515" s="292">
        <v>6</v>
      </c>
      <c r="R515" s="292">
        <f>$Q497*100+Q515+$R499*10000</f>
        <v>30706</v>
      </c>
    </row>
    <row r="516" spans="1:18" x14ac:dyDescent="0.25">
      <c r="A516" s="761"/>
      <c r="B516" s="761"/>
      <c r="C516" s="419" t="s">
        <v>215</v>
      </c>
      <c r="D516" s="191"/>
      <c r="E516" s="286"/>
      <c r="F516" s="269" t="s">
        <v>291</v>
      </c>
      <c r="G516" s="151"/>
      <c r="H516" s="151"/>
      <c r="I516" s="151"/>
      <c r="J516" s="151"/>
      <c r="K516" s="151"/>
      <c r="L516" s="151"/>
      <c r="M516" s="268">
        <f>((E516*G516*H516*I516*D516)-(E516*J516*K516*L516*D516))/F516</f>
        <v>0</v>
      </c>
      <c r="N516" s="268"/>
      <c r="Q516" s="362">
        <v>7</v>
      </c>
      <c r="R516" s="292">
        <f>$Q497*100+Q516+$R499*10000</f>
        <v>30707</v>
      </c>
    </row>
    <row r="517" spans="1:18" x14ac:dyDescent="0.25">
      <c r="A517" s="761"/>
      <c r="B517" s="761"/>
      <c r="C517" s="265"/>
      <c r="D517" s="423"/>
      <c r="E517" s="286"/>
      <c r="F517" s="269"/>
      <c r="G517" s="151"/>
      <c r="H517" s="151"/>
      <c r="I517" s="151"/>
      <c r="J517" s="151"/>
      <c r="K517" s="151"/>
      <c r="L517" s="151"/>
      <c r="M517" s="268"/>
      <c r="N517" s="268"/>
    </row>
    <row r="518" spans="1:18" x14ac:dyDescent="0.25">
      <c r="A518" s="818" t="s">
        <v>292</v>
      </c>
      <c r="B518" s="818"/>
      <c r="C518" s="818"/>
      <c r="D518" s="433">
        <f>SUM(D515:D517)</f>
        <v>0</v>
      </c>
      <c r="E518" s="425"/>
      <c r="F518" s="425"/>
      <c r="G518" s="426"/>
      <c r="H518" s="426"/>
      <c r="I518" s="426"/>
      <c r="J518" s="194"/>
      <c r="K518" s="194"/>
      <c r="L518" s="194"/>
      <c r="M518" s="427">
        <f>SUM(M515:M517)</f>
        <v>0</v>
      </c>
      <c r="N518" s="427">
        <f>SUM(N515:N517)</f>
        <v>0</v>
      </c>
    </row>
    <row r="519" spans="1:18" ht="11.25" customHeight="1" x14ac:dyDescent="0.25">
      <c r="A519" s="761" t="s">
        <v>315</v>
      </c>
      <c r="B519" s="761" t="s">
        <v>68</v>
      </c>
      <c r="C519" s="362" t="s">
        <v>214</v>
      </c>
      <c r="D519" s="142"/>
      <c r="E519" s="286"/>
      <c r="F519" s="269" t="s">
        <v>291</v>
      </c>
      <c r="G519" s="151"/>
      <c r="H519" s="151"/>
      <c r="I519" s="151"/>
      <c r="J519" s="151"/>
      <c r="K519" s="151"/>
      <c r="L519" s="151"/>
      <c r="M519" s="268">
        <f>((E519*G519*H519*I519*D519)-(E519*J519*K519*L519*D519))/F519</f>
        <v>0</v>
      </c>
      <c r="N519" s="268"/>
      <c r="Q519" s="292">
        <v>6</v>
      </c>
      <c r="R519" s="292">
        <f>$Q497*100+Q519+$R500*10000</f>
        <v>40706</v>
      </c>
    </row>
    <row r="520" spans="1:18" x14ac:dyDescent="0.25">
      <c r="A520" s="761"/>
      <c r="B520" s="761"/>
      <c r="C520" s="419" t="s">
        <v>215</v>
      </c>
      <c r="D520" s="191"/>
      <c r="E520" s="286"/>
      <c r="F520" s="269" t="s">
        <v>291</v>
      </c>
      <c r="G520" s="151"/>
      <c r="H520" s="151"/>
      <c r="I520" s="151"/>
      <c r="J520" s="151"/>
      <c r="K520" s="151"/>
      <c r="L520" s="151"/>
      <c r="M520" s="268">
        <f>((E520*G520*H520*I520*D520)-(E520*J520*K520*L520*D520))/F520</f>
        <v>0</v>
      </c>
      <c r="N520" s="268"/>
      <c r="Q520" s="362">
        <v>7</v>
      </c>
      <c r="R520" s="292">
        <f>$Q497*100+Q520+$R500*10000</f>
        <v>40707</v>
      </c>
    </row>
    <row r="521" spans="1:18" x14ac:dyDescent="0.25">
      <c r="A521" s="761"/>
      <c r="B521" s="761"/>
      <c r="C521" s="265"/>
      <c r="D521" s="423"/>
      <c r="E521" s="286"/>
      <c r="F521" s="269"/>
      <c r="G521" s="151"/>
      <c r="H521" s="151"/>
      <c r="I521" s="151"/>
      <c r="J521" s="151"/>
      <c r="K521" s="151"/>
      <c r="L521" s="151"/>
      <c r="M521" s="268"/>
      <c r="N521" s="268"/>
    </row>
    <row r="522" spans="1:18" x14ac:dyDescent="0.25">
      <c r="A522" s="818" t="s">
        <v>292</v>
      </c>
      <c r="B522" s="818"/>
      <c r="C522" s="818"/>
      <c r="D522" s="433">
        <f>SUM(D519:D521)</f>
        <v>0</v>
      </c>
      <c r="E522" s="425"/>
      <c r="F522" s="425"/>
      <c r="G522" s="426"/>
      <c r="H522" s="426"/>
      <c r="I522" s="426"/>
      <c r="J522" s="194"/>
      <c r="K522" s="194"/>
      <c r="L522" s="194"/>
      <c r="M522" s="427">
        <f>SUM(M520:M521)</f>
        <v>0</v>
      </c>
      <c r="N522" s="427">
        <f>SUM(N520:N521)</f>
        <v>0</v>
      </c>
    </row>
    <row r="523" spans="1:18" ht="11.25" customHeight="1" x14ac:dyDescent="0.25">
      <c r="A523" s="761" t="s">
        <v>316</v>
      </c>
      <c r="B523" s="761" t="s">
        <v>68</v>
      </c>
      <c r="C523" s="362" t="s">
        <v>214</v>
      </c>
      <c r="D523" s="142"/>
      <c r="E523" s="286"/>
      <c r="F523" s="269" t="s">
        <v>291</v>
      </c>
      <c r="G523" s="151"/>
      <c r="H523" s="151"/>
      <c r="I523" s="151"/>
      <c r="J523" s="151"/>
      <c r="K523" s="151"/>
      <c r="L523" s="151"/>
      <c r="M523" s="268">
        <f>((E523*G523*H523*I523*D523)-(E523*J523*K523*L523*D523))/F523</f>
        <v>0</v>
      </c>
      <c r="N523" s="268"/>
      <c r="Q523" s="292">
        <v>6</v>
      </c>
      <c r="R523" s="292">
        <f>$Q497*100+Q523+$R501*10000</f>
        <v>50706</v>
      </c>
    </row>
    <row r="524" spans="1:18" x14ac:dyDescent="0.25">
      <c r="A524" s="761"/>
      <c r="B524" s="761"/>
      <c r="C524" s="419" t="s">
        <v>215</v>
      </c>
      <c r="D524" s="191"/>
      <c r="E524" s="286"/>
      <c r="F524" s="269" t="s">
        <v>291</v>
      </c>
      <c r="G524" s="151"/>
      <c r="H524" s="151"/>
      <c r="I524" s="151"/>
      <c r="J524" s="151"/>
      <c r="K524" s="151"/>
      <c r="L524" s="151"/>
      <c r="M524" s="268">
        <f>((E524*G524*H524*I524*D524)-(E524*J524*K524*L524*D524))/F524</f>
        <v>0</v>
      </c>
      <c r="N524" s="268"/>
      <c r="Q524" s="362">
        <v>7</v>
      </c>
      <c r="R524" s="292">
        <f>$Q497*100+Q524+$R501*10000</f>
        <v>50707</v>
      </c>
    </row>
    <row r="525" spans="1:18" x14ac:dyDescent="0.25">
      <c r="A525" s="761"/>
      <c r="B525" s="761"/>
      <c r="C525" s="265"/>
      <c r="D525" s="423"/>
      <c r="E525" s="286"/>
      <c r="F525" s="269"/>
      <c r="G525" s="151"/>
      <c r="H525" s="151"/>
      <c r="I525" s="151"/>
      <c r="J525" s="151"/>
      <c r="K525" s="151"/>
      <c r="L525" s="151"/>
      <c r="M525" s="268"/>
      <c r="N525" s="268"/>
    </row>
    <row r="526" spans="1:18" x14ac:dyDescent="0.25">
      <c r="A526" s="818" t="s">
        <v>292</v>
      </c>
      <c r="B526" s="818"/>
      <c r="C526" s="818"/>
      <c r="D526" s="433">
        <f>SUM(D523:D525)</f>
        <v>0</v>
      </c>
      <c r="E526" s="425"/>
      <c r="F526" s="425"/>
      <c r="G526" s="426"/>
      <c r="H526" s="426"/>
      <c r="I526" s="426"/>
      <c r="J526" s="426"/>
      <c r="K526" s="426"/>
      <c r="L526" s="426"/>
      <c r="M526" s="427">
        <f>SUM(M523:M525)</f>
        <v>0</v>
      </c>
      <c r="N526" s="427">
        <f>SUM(N523:N525)</f>
        <v>0</v>
      </c>
    </row>
    <row r="527" spans="1:18" x14ac:dyDescent="0.25">
      <c r="A527" s="819" t="s">
        <v>91</v>
      </c>
      <c r="B527" s="819"/>
      <c r="C527" s="819"/>
      <c r="D527" s="434">
        <f>D510+D514+D518+D522+D526</f>
        <v>0</v>
      </c>
      <c r="E527" s="428"/>
      <c r="F527" s="428"/>
      <c r="G527" s="429"/>
      <c r="H527" s="429"/>
      <c r="I527" s="429"/>
      <c r="J527" s="429"/>
      <c r="K527" s="429"/>
      <c r="L527" s="429"/>
      <c r="M527" s="427">
        <f>M526+M522+M518+M514+M510</f>
        <v>0</v>
      </c>
      <c r="N527" s="427">
        <f>N526+N522+N518+N514+N510</f>
        <v>0</v>
      </c>
    </row>
    <row r="541" spans="1:18" x14ac:dyDescent="0.25">
      <c r="A541" s="802" t="s">
        <v>23</v>
      </c>
      <c r="B541" s="802"/>
      <c r="C541" s="815">
        <f>Presentación!$C$3</f>
        <v>1990</v>
      </c>
      <c r="D541" s="815"/>
      <c r="E541" s="815"/>
      <c r="F541" s="815"/>
      <c r="G541" s="815"/>
      <c r="H541" s="815"/>
      <c r="I541" s="815"/>
      <c r="J541" s="815"/>
      <c r="K541" s="815"/>
      <c r="L541" s="815"/>
      <c r="M541" s="815"/>
      <c r="N541" s="815"/>
    </row>
    <row r="542" spans="1:18" ht="11.25" customHeight="1" x14ac:dyDescent="0.25">
      <c r="A542" s="816" t="s">
        <v>260</v>
      </c>
      <c r="B542" s="816"/>
      <c r="C542" s="817" t="s">
        <v>384</v>
      </c>
      <c r="D542" s="817"/>
      <c r="E542" s="817"/>
      <c r="F542" s="817"/>
      <c r="G542" s="817"/>
      <c r="H542" s="817"/>
      <c r="I542" s="817"/>
      <c r="J542" s="817"/>
      <c r="K542" s="817"/>
      <c r="L542" s="817"/>
      <c r="M542" s="817"/>
      <c r="N542" s="817"/>
      <c r="Q542" s="292">
        <v>16</v>
      </c>
      <c r="R542" s="292">
        <v>1</v>
      </c>
    </row>
    <row r="543" spans="1:18" ht="12" customHeight="1" x14ac:dyDescent="0.25">
      <c r="A543" s="805" t="s">
        <v>5</v>
      </c>
      <c r="B543" s="805"/>
      <c r="C543" s="806" t="s">
        <v>26</v>
      </c>
      <c r="D543" s="806"/>
      <c r="E543" s="806"/>
      <c r="F543" s="806"/>
      <c r="G543" s="806"/>
      <c r="H543" s="806"/>
      <c r="I543" s="806"/>
      <c r="J543" s="806"/>
      <c r="K543" s="806"/>
      <c r="L543" s="806"/>
      <c r="M543" s="806"/>
      <c r="N543" s="806"/>
      <c r="Q543" s="292"/>
      <c r="R543" s="292">
        <v>2</v>
      </c>
    </row>
    <row r="544" spans="1:18" ht="12" customHeight="1" x14ac:dyDescent="0.25">
      <c r="A544" s="805" t="s">
        <v>27</v>
      </c>
      <c r="B544" s="805"/>
      <c r="C544" s="806" t="s">
        <v>261</v>
      </c>
      <c r="D544" s="806"/>
      <c r="E544" s="806"/>
      <c r="F544" s="806"/>
      <c r="G544" s="806"/>
      <c r="H544" s="806"/>
      <c r="I544" s="806"/>
      <c r="J544" s="806"/>
      <c r="K544" s="806"/>
      <c r="L544" s="806"/>
      <c r="M544" s="806"/>
      <c r="N544" s="806"/>
      <c r="Q544" s="292"/>
      <c r="R544" s="292">
        <v>3</v>
      </c>
    </row>
    <row r="545" spans="1:18" ht="11.25" customHeight="1" x14ac:dyDescent="0.25">
      <c r="A545" s="805" t="s">
        <v>29</v>
      </c>
      <c r="B545" s="805"/>
      <c r="C545" s="806" t="s">
        <v>191</v>
      </c>
      <c r="D545" s="806"/>
      <c r="E545" s="806"/>
      <c r="F545" s="806"/>
      <c r="G545" s="806"/>
      <c r="H545" s="806"/>
      <c r="I545" s="806"/>
      <c r="J545" s="806"/>
      <c r="K545" s="806"/>
      <c r="L545" s="806"/>
      <c r="M545" s="806"/>
      <c r="N545" s="806"/>
      <c r="Q545" s="292"/>
      <c r="R545" s="292">
        <v>4</v>
      </c>
    </row>
    <row r="546" spans="1:18" ht="11.25" customHeight="1" x14ac:dyDescent="0.25">
      <c r="A546" s="805" t="s">
        <v>31</v>
      </c>
      <c r="B546" s="805"/>
      <c r="C546" s="806" t="s">
        <v>262</v>
      </c>
      <c r="D546" s="806"/>
      <c r="E546" s="806"/>
      <c r="F546" s="806"/>
      <c r="G546" s="806"/>
      <c r="H546" s="806"/>
      <c r="I546" s="806"/>
      <c r="J546" s="806"/>
      <c r="K546" s="806"/>
      <c r="L546" s="806"/>
      <c r="M546" s="806"/>
      <c r="N546" s="806"/>
      <c r="Q546" s="292"/>
      <c r="R546" s="292">
        <v>5</v>
      </c>
    </row>
    <row r="547" spans="1:18" ht="12" customHeight="1" x14ac:dyDescent="0.25">
      <c r="A547" s="807" t="s">
        <v>33</v>
      </c>
      <c r="B547" s="807"/>
      <c r="C547" s="278" t="s">
        <v>34</v>
      </c>
      <c r="D547" s="766" t="s">
        <v>263</v>
      </c>
      <c r="E547" s="766"/>
      <c r="F547" s="766"/>
      <c r="G547" s="766"/>
      <c r="H547" s="766"/>
      <c r="I547" s="766"/>
      <c r="J547" s="766"/>
      <c r="K547" s="766"/>
      <c r="L547" s="766"/>
      <c r="M547" s="766"/>
      <c r="N547" s="766"/>
      <c r="Q547" s="292"/>
      <c r="R547" s="292"/>
    </row>
    <row r="548" spans="1:18" ht="11.25" customHeight="1" x14ac:dyDescent="0.25">
      <c r="A548" s="761" t="s">
        <v>37</v>
      </c>
      <c r="B548" s="761"/>
      <c r="C548" s="761" t="s">
        <v>264</v>
      </c>
      <c r="D548" s="265" t="s">
        <v>265</v>
      </c>
      <c r="E548" s="265" t="s">
        <v>266</v>
      </c>
      <c r="F548" s="265" t="s">
        <v>267</v>
      </c>
      <c r="G548" s="265" t="s">
        <v>268</v>
      </c>
      <c r="H548" s="265" t="s">
        <v>269</v>
      </c>
      <c r="I548" s="265" t="s">
        <v>270</v>
      </c>
      <c r="J548" s="265" t="s">
        <v>271</v>
      </c>
      <c r="K548" s="265" t="s">
        <v>272</v>
      </c>
      <c r="L548" s="265" t="s">
        <v>273</v>
      </c>
      <c r="M548" s="265" t="s">
        <v>274</v>
      </c>
      <c r="N548" s="265" t="s">
        <v>274</v>
      </c>
      <c r="Q548" s="292"/>
      <c r="R548" s="292"/>
    </row>
    <row r="549" spans="1:18" ht="11.25" customHeight="1" x14ac:dyDescent="0.25">
      <c r="A549" s="761" t="s">
        <v>197</v>
      </c>
      <c r="B549" s="761" t="s">
        <v>47</v>
      </c>
      <c r="C549" s="761"/>
      <c r="D549" s="265" t="s">
        <v>48</v>
      </c>
      <c r="E549" s="418" t="s">
        <v>275</v>
      </c>
      <c r="F549" s="265" t="s">
        <v>244</v>
      </c>
      <c r="G549" s="265" t="s">
        <v>276</v>
      </c>
      <c r="H549" s="265" t="s">
        <v>276</v>
      </c>
      <c r="I549" s="265" t="s">
        <v>276</v>
      </c>
      <c r="J549" s="265" t="s">
        <v>276</v>
      </c>
      <c r="K549" s="265" t="s">
        <v>276</v>
      </c>
      <c r="L549" s="265" t="s">
        <v>276</v>
      </c>
      <c r="M549" s="418" t="s">
        <v>277</v>
      </c>
      <c r="N549" s="761" t="s">
        <v>245</v>
      </c>
      <c r="Q549" s="292"/>
      <c r="R549" s="292"/>
    </row>
    <row r="550" spans="1:18" ht="34.5" x14ac:dyDescent="0.25">
      <c r="A550" s="761"/>
      <c r="B550" s="761"/>
      <c r="C550" s="761"/>
      <c r="D550" s="265"/>
      <c r="E550" s="265" t="s">
        <v>278</v>
      </c>
      <c r="F550" s="265" t="s">
        <v>279</v>
      </c>
      <c r="G550" s="265" t="s">
        <v>280</v>
      </c>
      <c r="H550" s="265" t="s">
        <v>280</v>
      </c>
      <c r="I550" s="265" t="s">
        <v>280</v>
      </c>
      <c r="J550" s="265" t="s">
        <v>280</v>
      </c>
      <c r="K550" s="265" t="s">
        <v>280</v>
      </c>
      <c r="L550" s="265" t="s">
        <v>280</v>
      </c>
      <c r="M550" s="418" t="s">
        <v>281</v>
      </c>
      <c r="N550" s="761"/>
      <c r="Q550" s="292"/>
      <c r="R550" s="292"/>
    </row>
    <row r="551" spans="1:18" ht="11.25" customHeight="1" x14ac:dyDescent="0.25">
      <c r="A551" s="761"/>
      <c r="B551" s="761"/>
      <c r="C551" s="761"/>
      <c r="D551" s="380" t="s">
        <v>282</v>
      </c>
      <c r="E551" s="380" t="s">
        <v>283</v>
      </c>
      <c r="F551" s="380" t="s">
        <v>158</v>
      </c>
      <c r="G551" s="380" t="s">
        <v>284</v>
      </c>
      <c r="H551" s="380" t="s">
        <v>285</v>
      </c>
      <c r="I551" s="380" t="s">
        <v>286</v>
      </c>
      <c r="J551" s="380" t="s">
        <v>287</v>
      </c>
      <c r="K551" s="380" t="s">
        <v>288</v>
      </c>
      <c r="L551" s="380" t="s">
        <v>289</v>
      </c>
      <c r="M551" s="380" t="s">
        <v>290</v>
      </c>
      <c r="N551" s="380" t="s">
        <v>290</v>
      </c>
      <c r="Q551" s="292"/>
      <c r="R551" s="292"/>
    </row>
    <row r="552" spans="1:18" ht="11.25" customHeight="1" x14ac:dyDescent="0.25">
      <c r="A552" s="761" t="s">
        <v>310</v>
      </c>
      <c r="B552" s="761" t="s">
        <v>68</v>
      </c>
      <c r="C552" s="419" t="s">
        <v>214</v>
      </c>
      <c r="D552" s="142"/>
      <c r="E552" s="286"/>
      <c r="F552" s="269" t="s">
        <v>291</v>
      </c>
      <c r="G552" s="151"/>
      <c r="H552" s="151"/>
      <c r="I552" s="151"/>
      <c r="J552" s="151"/>
      <c r="K552" s="151"/>
      <c r="L552" s="151"/>
      <c r="M552" s="268">
        <f>((E552*G552*H552*I552*D552)-(E552*J552*K552*L552*D552))/F552</f>
        <v>0</v>
      </c>
      <c r="N552" s="268"/>
      <c r="Q552" s="292">
        <v>6</v>
      </c>
      <c r="R552" s="292">
        <f>$Q542*100+Q552+$R542*10000</f>
        <v>11606</v>
      </c>
    </row>
    <row r="553" spans="1:18" x14ac:dyDescent="0.25">
      <c r="A553" s="761"/>
      <c r="B553" s="761"/>
      <c r="C553" s="419" t="s">
        <v>215</v>
      </c>
      <c r="D553" s="191"/>
      <c r="E553" s="286"/>
      <c r="F553" s="269" t="s">
        <v>291</v>
      </c>
      <c r="G553" s="151"/>
      <c r="H553" s="151"/>
      <c r="I553" s="151"/>
      <c r="J553" s="151"/>
      <c r="K553" s="151"/>
      <c r="L553" s="151"/>
      <c r="M553" s="268">
        <f>((E553*G553*H553*I553*D553)-(E553*J553*K553*L553*D553))/F553</f>
        <v>0</v>
      </c>
      <c r="N553" s="268"/>
      <c r="Q553" s="362">
        <v>7</v>
      </c>
      <c r="R553" s="292">
        <f>$Q542*100+Q553+$R542*10000</f>
        <v>11607</v>
      </c>
    </row>
    <row r="554" spans="1:18" x14ac:dyDescent="0.25">
      <c r="A554" s="761"/>
      <c r="B554" s="761"/>
      <c r="C554" s="265"/>
      <c r="D554" s="269"/>
      <c r="E554" s="269"/>
      <c r="F554" s="269"/>
      <c r="G554" s="268"/>
      <c r="H554" s="268"/>
      <c r="I554" s="268"/>
      <c r="J554" s="151"/>
      <c r="K554" s="151"/>
      <c r="L554" s="151"/>
      <c r="M554" s="268"/>
      <c r="N554" s="268"/>
    </row>
    <row r="555" spans="1:18" x14ac:dyDescent="0.25">
      <c r="A555" s="818" t="s">
        <v>292</v>
      </c>
      <c r="B555" s="818"/>
      <c r="C555" s="818"/>
      <c r="D555" s="433">
        <f>SUM(D552:D554)</f>
        <v>0</v>
      </c>
      <c r="E555" s="425"/>
      <c r="F555" s="425"/>
      <c r="G555" s="426"/>
      <c r="H555" s="426"/>
      <c r="I555" s="426"/>
      <c r="J555" s="194"/>
      <c r="K555" s="194"/>
      <c r="L555" s="194"/>
      <c r="M555" s="427">
        <f>SUM(M553:M554)</f>
        <v>0</v>
      </c>
      <c r="N555" s="427">
        <f>SUM(N553:N554)</f>
        <v>0</v>
      </c>
    </row>
    <row r="556" spans="1:18" ht="11.25" customHeight="1" x14ac:dyDescent="0.25">
      <c r="A556" s="761" t="s">
        <v>313</v>
      </c>
      <c r="B556" s="761" t="s">
        <v>68</v>
      </c>
      <c r="C556" s="362" t="s">
        <v>214</v>
      </c>
      <c r="D556" s="142"/>
      <c r="E556" s="286"/>
      <c r="F556" s="269" t="s">
        <v>291</v>
      </c>
      <c r="G556" s="151"/>
      <c r="H556" s="151"/>
      <c r="I556" s="151"/>
      <c r="J556" s="151"/>
      <c r="K556" s="151"/>
      <c r="L556" s="151"/>
      <c r="M556" s="268">
        <f>((E556*G556*H556*I556*D556)-(E556*J556*K556*L556*D556))/F556</f>
        <v>0</v>
      </c>
      <c r="N556" s="268"/>
      <c r="Q556" s="292">
        <v>6</v>
      </c>
      <c r="R556" s="292">
        <f>$Q542*100+Q556+$R543*10000</f>
        <v>21606</v>
      </c>
    </row>
    <row r="557" spans="1:18" x14ac:dyDescent="0.25">
      <c r="A557" s="761"/>
      <c r="B557" s="761"/>
      <c r="C557" s="419" t="s">
        <v>215</v>
      </c>
      <c r="D557" s="191"/>
      <c r="E557" s="286"/>
      <c r="F557" s="269" t="s">
        <v>291</v>
      </c>
      <c r="G557" s="151"/>
      <c r="H557" s="151"/>
      <c r="I557" s="151"/>
      <c r="J557" s="151"/>
      <c r="K557" s="151"/>
      <c r="L557" s="151"/>
      <c r="M557" s="268">
        <f>((E557*G557*H557*I557*D557)-(E557*J557*K557*L557*D557))/F557</f>
        <v>0</v>
      </c>
      <c r="N557" s="268"/>
      <c r="Q557" s="362">
        <v>7</v>
      </c>
      <c r="R557" s="292">
        <f>$Q542*100+Q557+$R543*10000</f>
        <v>21607</v>
      </c>
    </row>
    <row r="558" spans="1:18" x14ac:dyDescent="0.25">
      <c r="A558" s="761"/>
      <c r="B558" s="761"/>
      <c r="C558" s="265"/>
      <c r="D558" s="269"/>
      <c r="E558" s="269"/>
      <c r="F558" s="269"/>
      <c r="G558" s="268"/>
      <c r="H558" s="268"/>
      <c r="I558" s="268"/>
      <c r="J558" s="151"/>
      <c r="K558" s="151"/>
      <c r="L558" s="151"/>
      <c r="M558" s="268"/>
      <c r="N558" s="268"/>
    </row>
    <row r="559" spans="1:18" x14ac:dyDescent="0.25">
      <c r="A559" s="818" t="s">
        <v>292</v>
      </c>
      <c r="B559" s="818"/>
      <c r="C559" s="818"/>
      <c r="D559" s="433">
        <f>SUM(D556:D558)</f>
        <v>0</v>
      </c>
      <c r="E559" s="425"/>
      <c r="F559" s="425"/>
      <c r="G559" s="426"/>
      <c r="H559" s="426"/>
      <c r="I559" s="426"/>
      <c r="J559" s="194"/>
      <c r="K559" s="194"/>
      <c r="L559" s="194"/>
      <c r="M559" s="427">
        <f>SUM(M557:M558)</f>
        <v>0</v>
      </c>
      <c r="N559" s="427">
        <f>SUM(N557:N558)</f>
        <v>0</v>
      </c>
    </row>
    <row r="560" spans="1:18" ht="11.25" customHeight="1" x14ac:dyDescent="0.25">
      <c r="A560" s="761" t="s">
        <v>314</v>
      </c>
      <c r="B560" s="761" t="s">
        <v>68</v>
      </c>
      <c r="C560" s="362" t="s">
        <v>214</v>
      </c>
      <c r="D560" s="142"/>
      <c r="E560" s="286"/>
      <c r="F560" s="269" t="s">
        <v>291</v>
      </c>
      <c r="G560" s="151"/>
      <c r="H560" s="151"/>
      <c r="I560" s="151"/>
      <c r="J560" s="151"/>
      <c r="K560" s="151"/>
      <c r="L560" s="151"/>
      <c r="M560" s="268">
        <f>((E560*G560*H560*I560*D560)-(E560*J560*K560*L560*D560))/F560</f>
        <v>0</v>
      </c>
      <c r="N560" s="268"/>
      <c r="Q560" s="292">
        <v>6</v>
      </c>
      <c r="R560" s="292">
        <f>$Q542*100+Q560+$R544*10000</f>
        <v>31606</v>
      </c>
    </row>
    <row r="561" spans="1:18" x14ac:dyDescent="0.25">
      <c r="A561" s="761"/>
      <c r="B561" s="761"/>
      <c r="C561" s="419" t="s">
        <v>215</v>
      </c>
      <c r="D561" s="191"/>
      <c r="E561" s="286"/>
      <c r="F561" s="269" t="s">
        <v>291</v>
      </c>
      <c r="G561" s="151"/>
      <c r="H561" s="151"/>
      <c r="I561" s="151"/>
      <c r="J561" s="151"/>
      <c r="K561" s="151"/>
      <c r="L561" s="151"/>
      <c r="M561" s="268">
        <f>((E561*G561*H561*I561*D561)-(E561*J561*K561*L561*D561))/F561</f>
        <v>0</v>
      </c>
      <c r="N561" s="268"/>
      <c r="Q561" s="362">
        <v>7</v>
      </c>
      <c r="R561" s="292">
        <f>$Q542*100+Q561+$R544*10000</f>
        <v>31607</v>
      </c>
    </row>
    <row r="562" spans="1:18" x14ac:dyDescent="0.25">
      <c r="A562" s="761"/>
      <c r="B562" s="761"/>
      <c r="C562" s="265"/>
      <c r="D562" s="423"/>
      <c r="E562" s="286"/>
      <c r="F562" s="269"/>
      <c r="G562" s="151"/>
      <c r="H562" s="151"/>
      <c r="I562" s="151"/>
      <c r="J562" s="151"/>
      <c r="K562" s="151"/>
      <c r="L562" s="151"/>
      <c r="M562" s="268"/>
      <c r="N562" s="268"/>
    </row>
    <row r="563" spans="1:18" x14ac:dyDescent="0.25">
      <c r="A563" s="818" t="s">
        <v>292</v>
      </c>
      <c r="B563" s="818"/>
      <c r="C563" s="818"/>
      <c r="D563" s="433">
        <f>SUM(D560:D562)</f>
        <v>0</v>
      </c>
      <c r="E563" s="425"/>
      <c r="F563" s="425"/>
      <c r="G563" s="426"/>
      <c r="H563" s="426"/>
      <c r="I563" s="426"/>
      <c r="J563" s="194"/>
      <c r="K563" s="194"/>
      <c r="L563" s="194"/>
      <c r="M563" s="427">
        <f>SUM(M560:M562)</f>
        <v>0</v>
      </c>
      <c r="N563" s="427">
        <f>SUM(N560:N562)</f>
        <v>0</v>
      </c>
    </row>
    <row r="564" spans="1:18" ht="11.25" customHeight="1" x14ac:dyDescent="0.25">
      <c r="A564" s="761" t="s">
        <v>315</v>
      </c>
      <c r="B564" s="761" t="s">
        <v>68</v>
      </c>
      <c r="C564" s="362" t="s">
        <v>214</v>
      </c>
      <c r="D564" s="142"/>
      <c r="E564" s="286"/>
      <c r="F564" s="269" t="s">
        <v>291</v>
      </c>
      <c r="G564" s="151"/>
      <c r="H564" s="151"/>
      <c r="I564" s="151"/>
      <c r="J564" s="151"/>
      <c r="K564" s="151"/>
      <c r="L564" s="151"/>
      <c r="M564" s="268">
        <f>((E564*G564*H564*I564*D564)-(E564*J564*K564*L564*D564))/F564</f>
        <v>0</v>
      </c>
      <c r="N564" s="268"/>
      <c r="Q564" s="292">
        <v>6</v>
      </c>
      <c r="R564" s="292">
        <f>$Q542*100+Q564+$R545*10000</f>
        <v>41606</v>
      </c>
    </row>
    <row r="565" spans="1:18" x14ac:dyDescent="0.25">
      <c r="A565" s="761"/>
      <c r="B565" s="761"/>
      <c r="C565" s="419" t="s">
        <v>215</v>
      </c>
      <c r="D565" s="191"/>
      <c r="E565" s="286"/>
      <c r="F565" s="269" t="s">
        <v>291</v>
      </c>
      <c r="G565" s="151"/>
      <c r="H565" s="151"/>
      <c r="I565" s="151"/>
      <c r="J565" s="151"/>
      <c r="K565" s="151"/>
      <c r="L565" s="151"/>
      <c r="M565" s="268">
        <f>((E565*G565*H565*I565*D565)-(E565*J565*K565*L565*D565))/F565</f>
        <v>0</v>
      </c>
      <c r="N565" s="268"/>
      <c r="Q565" s="362">
        <v>7</v>
      </c>
      <c r="R565" s="292">
        <f>$Q542*100+Q565+$R545*10000</f>
        <v>41607</v>
      </c>
    </row>
    <row r="566" spans="1:18" x14ac:dyDescent="0.25">
      <c r="A566" s="761"/>
      <c r="B566" s="761"/>
      <c r="C566" s="265"/>
      <c r="D566" s="423"/>
      <c r="E566" s="286"/>
      <c r="F566" s="269"/>
      <c r="G566" s="151"/>
      <c r="H566" s="151"/>
      <c r="I566" s="151"/>
      <c r="J566" s="151"/>
      <c r="K566" s="151"/>
      <c r="L566" s="151"/>
      <c r="M566" s="268"/>
      <c r="N566" s="268"/>
    </row>
    <row r="567" spans="1:18" x14ac:dyDescent="0.25">
      <c r="A567" s="818" t="s">
        <v>292</v>
      </c>
      <c r="B567" s="818"/>
      <c r="C567" s="818"/>
      <c r="D567" s="433">
        <f>SUM(D564:D566)</f>
        <v>0</v>
      </c>
      <c r="E567" s="425"/>
      <c r="F567" s="425"/>
      <c r="G567" s="426"/>
      <c r="H567" s="426"/>
      <c r="I567" s="426"/>
      <c r="J567" s="194"/>
      <c r="K567" s="194"/>
      <c r="L567" s="194"/>
      <c r="M567" s="427">
        <f>SUM(M565:M566)</f>
        <v>0</v>
      </c>
      <c r="N567" s="427">
        <f>SUM(N565:N566)</f>
        <v>0</v>
      </c>
    </row>
    <row r="568" spans="1:18" ht="11.25" customHeight="1" x14ac:dyDescent="0.25">
      <c r="A568" s="761" t="s">
        <v>316</v>
      </c>
      <c r="B568" s="761" t="s">
        <v>68</v>
      </c>
      <c r="C568" s="362" t="s">
        <v>214</v>
      </c>
      <c r="D568" s="142"/>
      <c r="E568" s="286"/>
      <c r="F568" s="269" t="s">
        <v>291</v>
      </c>
      <c r="G568" s="151"/>
      <c r="H568" s="151"/>
      <c r="I568" s="151"/>
      <c r="J568" s="151"/>
      <c r="K568" s="151"/>
      <c r="L568" s="151"/>
      <c r="M568" s="268">
        <f>((E568*G568*H568*I568*D568)-(E568*J568*K568*L568*D568))/F568</f>
        <v>0</v>
      </c>
      <c r="N568" s="268"/>
      <c r="Q568" s="292">
        <v>6</v>
      </c>
      <c r="R568" s="292">
        <f>$Q542*100+Q568+$R546*10000</f>
        <v>51606</v>
      </c>
    </row>
    <row r="569" spans="1:18" x14ac:dyDescent="0.25">
      <c r="A569" s="761"/>
      <c r="B569" s="761"/>
      <c r="C569" s="419" t="s">
        <v>215</v>
      </c>
      <c r="D569" s="191"/>
      <c r="E569" s="286"/>
      <c r="F569" s="269" t="s">
        <v>291</v>
      </c>
      <c r="G569" s="151"/>
      <c r="H569" s="151"/>
      <c r="I569" s="151"/>
      <c r="J569" s="151"/>
      <c r="K569" s="151"/>
      <c r="L569" s="151"/>
      <c r="M569" s="268">
        <f>((E569*G569*H569*I569*D569)-(E569*J569*K569*L569*D569))/F569</f>
        <v>0</v>
      </c>
      <c r="N569" s="268"/>
      <c r="Q569" s="362">
        <v>7</v>
      </c>
      <c r="R569" s="292">
        <f>$Q542*100+Q569+$R546*10000</f>
        <v>51607</v>
      </c>
    </row>
    <row r="570" spans="1:18" x14ac:dyDescent="0.25">
      <c r="A570" s="761"/>
      <c r="B570" s="761"/>
      <c r="C570" s="265"/>
      <c r="D570" s="423"/>
      <c r="E570" s="286"/>
      <c r="F570" s="269"/>
      <c r="G570" s="151"/>
      <c r="H570" s="151"/>
      <c r="I570" s="151"/>
      <c r="J570" s="151"/>
      <c r="K570" s="151"/>
      <c r="L570" s="151"/>
      <c r="M570" s="268"/>
      <c r="N570" s="268"/>
    </row>
    <row r="571" spans="1:18" x14ac:dyDescent="0.25">
      <c r="A571" s="818" t="s">
        <v>292</v>
      </c>
      <c r="B571" s="818"/>
      <c r="C571" s="818"/>
      <c r="D571" s="433">
        <f>SUM(D568:D570)</f>
        <v>0</v>
      </c>
      <c r="E571" s="425"/>
      <c r="F571" s="425"/>
      <c r="G571" s="426"/>
      <c r="H571" s="426"/>
      <c r="I571" s="426"/>
      <c r="J571" s="426"/>
      <c r="K571" s="426"/>
      <c r="L571" s="426"/>
      <c r="M571" s="427">
        <f>SUM(M568:M570)</f>
        <v>0</v>
      </c>
      <c r="N571" s="427">
        <f>SUM(N568:N570)</f>
        <v>0</v>
      </c>
    </row>
    <row r="572" spans="1:18" x14ac:dyDescent="0.25">
      <c r="A572" s="819" t="s">
        <v>91</v>
      </c>
      <c r="B572" s="819"/>
      <c r="C572" s="819"/>
      <c r="D572" s="434">
        <f>D555+D559+D563+D567+D571</f>
        <v>0</v>
      </c>
      <c r="E572" s="428"/>
      <c r="F572" s="428"/>
      <c r="G572" s="429"/>
      <c r="H572" s="429"/>
      <c r="I572" s="429"/>
      <c r="J572" s="429"/>
      <c r="K572" s="429"/>
      <c r="L572" s="429"/>
      <c r="M572" s="427">
        <f>M571+M567+M563+M559+M555</f>
        <v>0</v>
      </c>
      <c r="N572" s="427">
        <f>N571+N567+N563+N559+N555</f>
        <v>0</v>
      </c>
    </row>
    <row r="586" spans="1:18" x14ac:dyDescent="0.25">
      <c r="A586" s="802" t="s">
        <v>23</v>
      </c>
      <c r="B586" s="802"/>
      <c r="C586" s="815">
        <f>Presentación!$C$3</f>
        <v>1990</v>
      </c>
      <c r="D586" s="815"/>
      <c r="E586" s="815"/>
      <c r="F586" s="815"/>
      <c r="G586" s="815"/>
      <c r="H586" s="815"/>
      <c r="I586" s="815"/>
      <c r="J586" s="815"/>
      <c r="K586" s="815"/>
      <c r="L586" s="815"/>
      <c r="M586" s="815"/>
      <c r="N586" s="815"/>
    </row>
    <row r="587" spans="1:18" ht="11.25" customHeight="1" x14ac:dyDescent="0.25">
      <c r="A587" s="816" t="s">
        <v>260</v>
      </c>
      <c r="B587" s="816"/>
      <c r="C587" s="817" t="s">
        <v>385</v>
      </c>
      <c r="D587" s="817"/>
      <c r="E587" s="817"/>
      <c r="F587" s="817"/>
      <c r="G587" s="817"/>
      <c r="H587" s="817"/>
      <c r="I587" s="817"/>
      <c r="J587" s="817"/>
      <c r="K587" s="817"/>
      <c r="L587" s="817"/>
      <c r="M587" s="817"/>
      <c r="N587" s="817"/>
      <c r="Q587" s="292">
        <v>8</v>
      </c>
      <c r="R587" s="292">
        <v>1</v>
      </c>
    </row>
    <row r="588" spans="1:18" ht="12" customHeight="1" x14ac:dyDescent="0.25">
      <c r="A588" s="805" t="s">
        <v>5</v>
      </c>
      <c r="B588" s="805"/>
      <c r="C588" s="806" t="s">
        <v>26</v>
      </c>
      <c r="D588" s="806"/>
      <c r="E588" s="806"/>
      <c r="F588" s="806"/>
      <c r="G588" s="806"/>
      <c r="H588" s="806"/>
      <c r="I588" s="806"/>
      <c r="J588" s="806"/>
      <c r="K588" s="806"/>
      <c r="L588" s="806"/>
      <c r="M588" s="806"/>
      <c r="N588" s="806"/>
      <c r="Q588" s="292"/>
      <c r="R588" s="292">
        <v>2</v>
      </c>
    </row>
    <row r="589" spans="1:18" ht="12" customHeight="1" x14ac:dyDescent="0.25">
      <c r="A589" s="805" t="s">
        <v>27</v>
      </c>
      <c r="B589" s="805"/>
      <c r="C589" s="806" t="s">
        <v>261</v>
      </c>
      <c r="D589" s="806"/>
      <c r="E589" s="806"/>
      <c r="F589" s="806"/>
      <c r="G589" s="806"/>
      <c r="H589" s="806"/>
      <c r="I589" s="806"/>
      <c r="J589" s="806"/>
      <c r="K589" s="806"/>
      <c r="L589" s="806"/>
      <c r="M589" s="806"/>
      <c r="N589" s="806"/>
      <c r="Q589" s="292"/>
      <c r="R589" s="292">
        <v>3</v>
      </c>
    </row>
    <row r="590" spans="1:18" ht="11.25" customHeight="1" x14ac:dyDescent="0.25">
      <c r="A590" s="805" t="s">
        <v>29</v>
      </c>
      <c r="B590" s="805"/>
      <c r="C590" s="806" t="s">
        <v>191</v>
      </c>
      <c r="D590" s="806"/>
      <c r="E590" s="806"/>
      <c r="F590" s="806"/>
      <c r="G590" s="806"/>
      <c r="H590" s="806"/>
      <c r="I590" s="806"/>
      <c r="J590" s="806"/>
      <c r="K590" s="806"/>
      <c r="L590" s="806"/>
      <c r="M590" s="806"/>
      <c r="N590" s="806"/>
      <c r="Q590" s="292"/>
      <c r="R590" s="292">
        <v>4</v>
      </c>
    </row>
    <row r="591" spans="1:18" ht="11.25" customHeight="1" x14ac:dyDescent="0.25">
      <c r="A591" s="805" t="s">
        <v>31</v>
      </c>
      <c r="B591" s="805"/>
      <c r="C591" s="806" t="s">
        <v>262</v>
      </c>
      <c r="D591" s="806"/>
      <c r="E591" s="806"/>
      <c r="F591" s="806"/>
      <c r="G591" s="806"/>
      <c r="H591" s="806"/>
      <c r="I591" s="806"/>
      <c r="J591" s="806"/>
      <c r="K591" s="806"/>
      <c r="L591" s="806"/>
      <c r="M591" s="806"/>
      <c r="N591" s="806"/>
      <c r="Q591" s="292"/>
      <c r="R591" s="292">
        <v>5</v>
      </c>
    </row>
    <row r="592" spans="1:18" ht="12" customHeight="1" x14ac:dyDescent="0.25">
      <c r="A592" s="807" t="s">
        <v>33</v>
      </c>
      <c r="B592" s="807"/>
      <c r="C592" s="278" t="s">
        <v>34</v>
      </c>
      <c r="D592" s="766" t="s">
        <v>263</v>
      </c>
      <c r="E592" s="766"/>
      <c r="F592" s="766"/>
      <c r="G592" s="766"/>
      <c r="H592" s="766"/>
      <c r="I592" s="766"/>
      <c r="J592" s="766"/>
      <c r="K592" s="766"/>
      <c r="L592" s="766"/>
      <c r="M592" s="766"/>
      <c r="N592" s="766"/>
      <c r="Q592" s="292"/>
      <c r="R592" s="292"/>
    </row>
    <row r="593" spans="1:18" ht="11.25" customHeight="1" x14ac:dyDescent="0.25">
      <c r="A593" s="761" t="s">
        <v>37</v>
      </c>
      <c r="B593" s="761"/>
      <c r="C593" s="761" t="s">
        <v>264</v>
      </c>
      <c r="D593" s="265" t="s">
        <v>265</v>
      </c>
      <c r="E593" s="265" t="s">
        <v>266</v>
      </c>
      <c r="F593" s="265" t="s">
        <v>267</v>
      </c>
      <c r="G593" s="265" t="s">
        <v>268</v>
      </c>
      <c r="H593" s="265" t="s">
        <v>269</v>
      </c>
      <c r="I593" s="265" t="s">
        <v>270</v>
      </c>
      <c r="J593" s="265" t="s">
        <v>271</v>
      </c>
      <c r="K593" s="265" t="s">
        <v>272</v>
      </c>
      <c r="L593" s="265" t="s">
        <v>273</v>
      </c>
      <c r="M593" s="265" t="s">
        <v>274</v>
      </c>
      <c r="N593" s="265" t="s">
        <v>274</v>
      </c>
      <c r="Q593" s="292"/>
      <c r="R593" s="292"/>
    </row>
    <row r="594" spans="1:18" ht="11.25" customHeight="1" x14ac:dyDescent="0.25">
      <c r="A594" s="761" t="s">
        <v>197</v>
      </c>
      <c r="B594" s="761" t="s">
        <v>47</v>
      </c>
      <c r="C594" s="761"/>
      <c r="D594" s="265" t="s">
        <v>48</v>
      </c>
      <c r="E594" s="418" t="s">
        <v>275</v>
      </c>
      <c r="F594" s="265" t="s">
        <v>244</v>
      </c>
      <c r="G594" s="265" t="s">
        <v>276</v>
      </c>
      <c r="H594" s="265" t="s">
        <v>276</v>
      </c>
      <c r="I594" s="265" t="s">
        <v>276</v>
      </c>
      <c r="J594" s="265" t="s">
        <v>276</v>
      </c>
      <c r="K594" s="265" t="s">
        <v>276</v>
      </c>
      <c r="L594" s="265" t="s">
        <v>276</v>
      </c>
      <c r="M594" s="418" t="s">
        <v>277</v>
      </c>
      <c r="N594" s="761" t="s">
        <v>245</v>
      </c>
      <c r="Q594" s="292"/>
      <c r="R594" s="292"/>
    </row>
    <row r="595" spans="1:18" ht="34.5" x14ac:dyDescent="0.25">
      <c r="A595" s="761"/>
      <c r="B595" s="761"/>
      <c r="C595" s="761"/>
      <c r="D595" s="265"/>
      <c r="E595" s="265" t="s">
        <v>278</v>
      </c>
      <c r="F595" s="265" t="s">
        <v>279</v>
      </c>
      <c r="G595" s="265" t="s">
        <v>280</v>
      </c>
      <c r="H595" s="265" t="s">
        <v>280</v>
      </c>
      <c r="I595" s="265" t="s">
        <v>280</v>
      </c>
      <c r="J595" s="265" t="s">
        <v>280</v>
      </c>
      <c r="K595" s="265" t="s">
        <v>280</v>
      </c>
      <c r="L595" s="265" t="s">
        <v>280</v>
      </c>
      <c r="M595" s="418" t="s">
        <v>281</v>
      </c>
      <c r="N595" s="761"/>
      <c r="Q595" s="292"/>
      <c r="R595" s="292"/>
    </row>
    <row r="596" spans="1:18" ht="11.25" customHeight="1" x14ac:dyDescent="0.25">
      <c r="A596" s="761"/>
      <c r="B596" s="761"/>
      <c r="C596" s="761"/>
      <c r="D596" s="380" t="s">
        <v>282</v>
      </c>
      <c r="E596" s="380" t="s">
        <v>283</v>
      </c>
      <c r="F596" s="380" t="s">
        <v>158</v>
      </c>
      <c r="G596" s="380" t="s">
        <v>284</v>
      </c>
      <c r="H596" s="380" t="s">
        <v>285</v>
      </c>
      <c r="I596" s="380" t="s">
        <v>286</v>
      </c>
      <c r="J596" s="380" t="s">
        <v>287</v>
      </c>
      <c r="K596" s="380" t="s">
        <v>288</v>
      </c>
      <c r="L596" s="380" t="s">
        <v>289</v>
      </c>
      <c r="M596" s="380" t="s">
        <v>290</v>
      </c>
      <c r="N596" s="380" t="s">
        <v>290</v>
      </c>
      <c r="Q596" s="292"/>
      <c r="R596" s="292"/>
    </row>
    <row r="597" spans="1:18" ht="11.25" customHeight="1" x14ac:dyDescent="0.25">
      <c r="A597" s="761" t="s">
        <v>310</v>
      </c>
      <c r="B597" s="761" t="s">
        <v>68</v>
      </c>
      <c r="C597" s="419" t="s">
        <v>214</v>
      </c>
      <c r="D597" s="142"/>
      <c r="E597" s="286"/>
      <c r="F597" s="269" t="s">
        <v>291</v>
      </c>
      <c r="G597" s="151"/>
      <c r="H597" s="151"/>
      <c r="I597" s="151"/>
      <c r="J597" s="151"/>
      <c r="K597" s="151"/>
      <c r="L597" s="151"/>
      <c r="M597" s="268">
        <f>((E597*G597*H597*I597*D597)-(E597*J597*K597*L597*D597))/F597</f>
        <v>0</v>
      </c>
      <c r="N597" s="268"/>
      <c r="Q597" s="292">
        <v>6</v>
      </c>
      <c r="R597" s="292">
        <f>$Q587*100+Q597+$R587*10000</f>
        <v>10806</v>
      </c>
    </row>
    <row r="598" spans="1:18" x14ac:dyDescent="0.25">
      <c r="A598" s="761"/>
      <c r="B598" s="761"/>
      <c r="C598" s="419" t="s">
        <v>215</v>
      </c>
      <c r="D598" s="191"/>
      <c r="E598" s="286"/>
      <c r="F598" s="269" t="s">
        <v>291</v>
      </c>
      <c r="G598" s="151"/>
      <c r="H598" s="151"/>
      <c r="I598" s="151"/>
      <c r="J598" s="151"/>
      <c r="K598" s="151"/>
      <c r="L598" s="151"/>
      <c r="M598" s="268">
        <f>((E598*G598*H598*I598*D598)-(E598*J598*K598*L598*D598))/F598</f>
        <v>0</v>
      </c>
      <c r="N598" s="268"/>
      <c r="Q598" s="362">
        <v>7</v>
      </c>
      <c r="R598" s="292">
        <f>$Q587*100+Q598+$R587*10000</f>
        <v>10807</v>
      </c>
    </row>
    <row r="599" spans="1:18" x14ac:dyDescent="0.25">
      <c r="A599" s="761"/>
      <c r="B599" s="761"/>
      <c r="C599" s="265"/>
      <c r="D599" s="269"/>
      <c r="E599" s="269"/>
      <c r="F599" s="269"/>
      <c r="G599" s="268"/>
      <c r="H599" s="268"/>
      <c r="I599" s="268"/>
      <c r="J599" s="151"/>
      <c r="K599" s="151"/>
      <c r="L599" s="151"/>
      <c r="M599" s="268"/>
      <c r="N599" s="268"/>
    </row>
    <row r="600" spans="1:18" x14ac:dyDescent="0.25">
      <c r="A600" s="818" t="s">
        <v>292</v>
      </c>
      <c r="B600" s="818"/>
      <c r="C600" s="818"/>
      <c r="D600" s="433">
        <f>SUM(D597:D599)</f>
        <v>0</v>
      </c>
      <c r="E600" s="425"/>
      <c r="F600" s="425"/>
      <c r="G600" s="426"/>
      <c r="H600" s="426"/>
      <c r="I600" s="426"/>
      <c r="J600" s="194"/>
      <c r="K600" s="194"/>
      <c r="L600" s="194"/>
      <c r="M600" s="427">
        <f>SUM(M598:M599)</f>
        <v>0</v>
      </c>
      <c r="N600" s="427">
        <f>SUM(N598:N599)</f>
        <v>0</v>
      </c>
    </row>
    <row r="601" spans="1:18" ht="11.25" customHeight="1" x14ac:dyDescent="0.25">
      <c r="A601" s="761" t="s">
        <v>313</v>
      </c>
      <c r="B601" s="761" t="s">
        <v>68</v>
      </c>
      <c r="C601" s="362" t="s">
        <v>214</v>
      </c>
      <c r="D601" s="142"/>
      <c r="E601" s="286"/>
      <c r="F601" s="269" t="s">
        <v>291</v>
      </c>
      <c r="G601" s="151"/>
      <c r="H601" s="151"/>
      <c r="I601" s="151"/>
      <c r="J601" s="151"/>
      <c r="K601" s="151"/>
      <c r="L601" s="151"/>
      <c r="M601" s="268">
        <f>((E601*G601*H601*I601*D601)-(E601*J601*K601*L601*D601))/F601</f>
        <v>0</v>
      </c>
      <c r="N601" s="268"/>
      <c r="Q601" s="292">
        <v>6</v>
      </c>
      <c r="R601" s="292">
        <f>$Q587*100+Q601+$R588*10000</f>
        <v>20806</v>
      </c>
    </row>
    <row r="602" spans="1:18" x14ac:dyDescent="0.25">
      <c r="A602" s="761"/>
      <c r="B602" s="761"/>
      <c r="C602" s="419" t="s">
        <v>215</v>
      </c>
      <c r="D602" s="191"/>
      <c r="E602" s="286"/>
      <c r="F602" s="269" t="s">
        <v>291</v>
      </c>
      <c r="G602" s="151"/>
      <c r="H602" s="151"/>
      <c r="I602" s="151"/>
      <c r="J602" s="151"/>
      <c r="K602" s="151"/>
      <c r="L602" s="151"/>
      <c r="M602" s="268">
        <f>((E602*G602*H602*I602*D602)-(E602*J602*K602*L602*D602))/F602</f>
        <v>0</v>
      </c>
      <c r="N602" s="268"/>
      <c r="Q602" s="362">
        <v>7</v>
      </c>
      <c r="R602" s="292">
        <f>$Q587*100+Q602+$R588*10000</f>
        <v>20807</v>
      </c>
    </row>
    <row r="603" spans="1:18" x14ac:dyDescent="0.25">
      <c r="A603" s="761"/>
      <c r="B603" s="761"/>
      <c r="C603" s="265"/>
      <c r="D603" s="269"/>
      <c r="E603" s="269"/>
      <c r="F603" s="269"/>
      <c r="G603" s="268"/>
      <c r="H603" s="268"/>
      <c r="I603" s="268"/>
      <c r="J603" s="151"/>
      <c r="K603" s="151"/>
      <c r="L603" s="151"/>
      <c r="M603" s="268"/>
      <c r="N603" s="268"/>
    </row>
    <row r="604" spans="1:18" x14ac:dyDescent="0.25">
      <c r="A604" s="818" t="s">
        <v>292</v>
      </c>
      <c r="B604" s="818"/>
      <c r="C604" s="818"/>
      <c r="D604" s="433">
        <f>SUM(D601:D603)</f>
        <v>0</v>
      </c>
      <c r="E604" s="425"/>
      <c r="F604" s="425"/>
      <c r="G604" s="426"/>
      <c r="H604" s="426"/>
      <c r="I604" s="426"/>
      <c r="J604" s="194"/>
      <c r="K604" s="194"/>
      <c r="L604" s="194"/>
      <c r="M604" s="427">
        <f>SUM(M602:M603)</f>
        <v>0</v>
      </c>
      <c r="N604" s="427">
        <f>SUM(N602:N603)</f>
        <v>0</v>
      </c>
    </row>
    <row r="605" spans="1:18" ht="11.25" customHeight="1" x14ac:dyDescent="0.25">
      <c r="A605" s="761" t="s">
        <v>314</v>
      </c>
      <c r="B605" s="761" t="s">
        <v>68</v>
      </c>
      <c r="C605" s="362" t="s">
        <v>214</v>
      </c>
      <c r="D605" s="142"/>
      <c r="E605" s="286"/>
      <c r="F605" s="269" t="s">
        <v>291</v>
      </c>
      <c r="G605" s="151"/>
      <c r="H605" s="151"/>
      <c r="I605" s="151"/>
      <c r="J605" s="151"/>
      <c r="K605" s="151"/>
      <c r="L605" s="151"/>
      <c r="M605" s="268">
        <f>((E605*G605*H605*I605*D605)-(E605*J605*K605*L605*D605))/F605</f>
        <v>0</v>
      </c>
      <c r="N605" s="268"/>
      <c r="Q605" s="292">
        <v>6</v>
      </c>
      <c r="R605" s="292">
        <f>$Q587*100+Q605+$R589*10000</f>
        <v>30806</v>
      </c>
    </row>
    <row r="606" spans="1:18" x14ac:dyDescent="0.25">
      <c r="A606" s="761"/>
      <c r="B606" s="761"/>
      <c r="C606" s="419" t="s">
        <v>215</v>
      </c>
      <c r="D606" s="191"/>
      <c r="E606" s="286"/>
      <c r="F606" s="269" t="s">
        <v>291</v>
      </c>
      <c r="G606" s="151"/>
      <c r="H606" s="151"/>
      <c r="I606" s="151"/>
      <c r="J606" s="151"/>
      <c r="K606" s="151"/>
      <c r="L606" s="151"/>
      <c r="M606" s="268">
        <f>((E606*G606*H606*I606*D606)-(E606*J606*K606*L606*D606))/F606</f>
        <v>0</v>
      </c>
      <c r="N606" s="268"/>
      <c r="Q606" s="362">
        <v>7</v>
      </c>
      <c r="R606" s="292">
        <f>$Q587*100+Q606+$R589*10000</f>
        <v>30807</v>
      </c>
    </row>
    <row r="607" spans="1:18" x14ac:dyDescent="0.25">
      <c r="A607" s="761"/>
      <c r="B607" s="761"/>
      <c r="C607" s="265"/>
      <c r="D607" s="423"/>
      <c r="E607" s="286"/>
      <c r="F607" s="269"/>
      <c r="G607" s="151"/>
      <c r="H607" s="151"/>
      <c r="I607" s="151"/>
      <c r="J607" s="151"/>
      <c r="K607" s="151"/>
      <c r="L607" s="151"/>
      <c r="M607" s="268"/>
      <c r="N607" s="268"/>
    </row>
    <row r="608" spans="1:18" x14ac:dyDescent="0.25">
      <c r="A608" s="818" t="s">
        <v>292</v>
      </c>
      <c r="B608" s="818"/>
      <c r="C608" s="818"/>
      <c r="D608" s="433">
        <f>SUM(D605:D607)</f>
        <v>0</v>
      </c>
      <c r="E608" s="425"/>
      <c r="F608" s="425"/>
      <c r="G608" s="426"/>
      <c r="H608" s="426"/>
      <c r="I608" s="426"/>
      <c r="J608" s="194"/>
      <c r="K608" s="194"/>
      <c r="L608" s="194"/>
      <c r="M608" s="427">
        <f>SUM(M605:M607)</f>
        <v>0</v>
      </c>
      <c r="N608" s="427">
        <f>SUM(N605:N607)</f>
        <v>0</v>
      </c>
    </row>
    <row r="609" spans="1:18" ht="11.25" customHeight="1" x14ac:dyDescent="0.25">
      <c r="A609" s="761" t="s">
        <v>315</v>
      </c>
      <c r="B609" s="761" t="s">
        <v>68</v>
      </c>
      <c r="C609" s="362" t="s">
        <v>214</v>
      </c>
      <c r="D609" s="142"/>
      <c r="E609" s="286"/>
      <c r="F609" s="269" t="s">
        <v>291</v>
      </c>
      <c r="G609" s="151"/>
      <c r="H609" s="151"/>
      <c r="I609" s="151"/>
      <c r="J609" s="151"/>
      <c r="K609" s="151"/>
      <c r="L609" s="151"/>
      <c r="M609" s="268">
        <f>((E609*G609*H609*I609*D609)-(E609*J609*K609*L609*D609))/F609</f>
        <v>0</v>
      </c>
      <c r="N609" s="268"/>
      <c r="Q609" s="292">
        <v>6</v>
      </c>
      <c r="R609" s="292">
        <f>$Q587*100+Q609+$R590*10000</f>
        <v>40806</v>
      </c>
    </row>
    <row r="610" spans="1:18" x14ac:dyDescent="0.25">
      <c r="A610" s="761"/>
      <c r="B610" s="761"/>
      <c r="C610" s="419" t="s">
        <v>215</v>
      </c>
      <c r="D610" s="191"/>
      <c r="E610" s="286"/>
      <c r="F610" s="269" t="s">
        <v>291</v>
      </c>
      <c r="G610" s="151"/>
      <c r="H610" s="151"/>
      <c r="I610" s="151"/>
      <c r="J610" s="151"/>
      <c r="K610" s="151"/>
      <c r="L610" s="151"/>
      <c r="M610" s="268">
        <f>((E610*G610*H610*I610*D610)-(E610*J610*K610*L610*D610))/F610</f>
        <v>0</v>
      </c>
      <c r="N610" s="268"/>
      <c r="Q610" s="362">
        <v>7</v>
      </c>
      <c r="R610" s="292">
        <f>$Q587*100+Q610+$R590*10000</f>
        <v>40807</v>
      </c>
    </row>
    <row r="611" spans="1:18" x14ac:dyDescent="0.25">
      <c r="A611" s="761"/>
      <c r="B611" s="761"/>
      <c r="C611" s="265"/>
      <c r="D611" s="423"/>
      <c r="E611" s="286"/>
      <c r="F611" s="269"/>
      <c r="G611" s="151"/>
      <c r="H611" s="151"/>
      <c r="I611" s="151"/>
      <c r="J611" s="151"/>
      <c r="K611" s="151"/>
      <c r="L611" s="151"/>
      <c r="M611" s="268"/>
      <c r="N611" s="268"/>
    </row>
    <row r="612" spans="1:18" x14ac:dyDescent="0.25">
      <c r="A612" s="818" t="s">
        <v>292</v>
      </c>
      <c r="B612" s="818"/>
      <c r="C612" s="818"/>
      <c r="D612" s="433">
        <f>SUM(D609:D611)</f>
        <v>0</v>
      </c>
      <c r="E612" s="425"/>
      <c r="F612" s="425"/>
      <c r="G612" s="426"/>
      <c r="H612" s="426"/>
      <c r="I612" s="426"/>
      <c r="J612" s="194"/>
      <c r="K612" s="194"/>
      <c r="L612" s="194"/>
      <c r="M612" s="427">
        <f>SUM(M610:M611)</f>
        <v>0</v>
      </c>
      <c r="N612" s="427">
        <f>SUM(N610:N611)</f>
        <v>0</v>
      </c>
    </row>
    <row r="613" spans="1:18" ht="11.25" customHeight="1" x14ac:dyDescent="0.25">
      <c r="A613" s="761" t="s">
        <v>316</v>
      </c>
      <c r="B613" s="761" t="s">
        <v>68</v>
      </c>
      <c r="C613" s="362" t="s">
        <v>214</v>
      </c>
      <c r="D613" s="142"/>
      <c r="E613" s="286"/>
      <c r="F613" s="269" t="s">
        <v>291</v>
      </c>
      <c r="G613" s="151"/>
      <c r="H613" s="151"/>
      <c r="I613" s="151"/>
      <c r="J613" s="151"/>
      <c r="K613" s="151"/>
      <c r="L613" s="151"/>
      <c r="M613" s="268">
        <f>((E613*G613*H613*I613*D613)-(E613*J613*K613*L613*D613))/F613</f>
        <v>0</v>
      </c>
      <c r="N613" s="268"/>
      <c r="Q613" s="292">
        <v>6</v>
      </c>
      <c r="R613" s="292">
        <f>$Q587*100+Q613+$R591*10000</f>
        <v>50806</v>
      </c>
    </row>
    <row r="614" spans="1:18" x14ac:dyDescent="0.25">
      <c r="A614" s="761"/>
      <c r="B614" s="761"/>
      <c r="C614" s="419" t="s">
        <v>215</v>
      </c>
      <c r="D614" s="191"/>
      <c r="E614" s="286"/>
      <c r="F614" s="269" t="s">
        <v>291</v>
      </c>
      <c r="G614" s="151"/>
      <c r="H614" s="151"/>
      <c r="I614" s="151"/>
      <c r="J614" s="151"/>
      <c r="K614" s="151"/>
      <c r="L614" s="151"/>
      <c r="M614" s="268">
        <f>((E614*G614*H614*I614*D614)-(E614*J614*K614*L614*D614))/F614</f>
        <v>0</v>
      </c>
      <c r="N614" s="268"/>
      <c r="Q614" s="362">
        <v>7</v>
      </c>
      <c r="R614" s="292">
        <f>$Q587*100+Q614+$R591*10000</f>
        <v>50807</v>
      </c>
    </row>
    <row r="615" spans="1:18" x14ac:dyDescent="0.25">
      <c r="A615" s="761"/>
      <c r="B615" s="761"/>
      <c r="C615" s="265"/>
      <c r="D615" s="423"/>
      <c r="E615" s="286"/>
      <c r="F615" s="269"/>
      <c r="G615" s="151"/>
      <c r="H615" s="151"/>
      <c r="I615" s="151"/>
      <c r="J615" s="151"/>
      <c r="K615" s="151"/>
      <c r="L615" s="151"/>
      <c r="M615" s="268"/>
      <c r="N615" s="268"/>
    </row>
    <row r="616" spans="1:18" x14ac:dyDescent="0.25">
      <c r="A616" s="818" t="s">
        <v>292</v>
      </c>
      <c r="B616" s="818"/>
      <c r="C616" s="818"/>
      <c r="D616" s="433">
        <f>SUM(D613:D615)</f>
        <v>0</v>
      </c>
      <c r="E616" s="425"/>
      <c r="F616" s="425"/>
      <c r="G616" s="426"/>
      <c r="H616" s="426"/>
      <c r="I616" s="426"/>
      <c r="J616" s="426"/>
      <c r="K616" s="426"/>
      <c r="L616" s="426"/>
      <c r="M616" s="427">
        <f>SUM(M613:M615)</f>
        <v>0</v>
      </c>
      <c r="N616" s="427">
        <f>SUM(N613:N615)</f>
        <v>0</v>
      </c>
    </row>
    <row r="617" spans="1:18" x14ac:dyDescent="0.25">
      <c r="A617" s="819" t="s">
        <v>91</v>
      </c>
      <c r="B617" s="819"/>
      <c r="C617" s="819"/>
      <c r="D617" s="434">
        <f>D600+D604+D608+D612+D616</f>
        <v>0</v>
      </c>
      <c r="E617" s="428"/>
      <c r="F617" s="428"/>
      <c r="G617" s="429"/>
      <c r="H617" s="429"/>
      <c r="I617" s="429"/>
      <c r="J617" s="429"/>
      <c r="K617" s="429"/>
      <c r="L617" s="429"/>
      <c r="M617" s="427">
        <f>M616+M612+M608+M604+M600</f>
        <v>0</v>
      </c>
      <c r="N617" s="427">
        <f>N616+N612+N608+N604+N600</f>
        <v>0</v>
      </c>
    </row>
    <row r="631" spans="1:18" x14ac:dyDescent="0.25">
      <c r="A631" s="802" t="s">
        <v>23</v>
      </c>
      <c r="B631" s="802"/>
      <c r="C631" s="815">
        <f>Presentación!$C$3</f>
        <v>1990</v>
      </c>
      <c r="D631" s="815"/>
      <c r="E631" s="815"/>
      <c r="F631" s="815"/>
      <c r="G631" s="815"/>
      <c r="H631" s="815"/>
      <c r="I631" s="815"/>
      <c r="J631" s="815"/>
      <c r="K631" s="815"/>
      <c r="L631" s="815"/>
      <c r="M631" s="815"/>
      <c r="N631" s="815"/>
    </row>
    <row r="632" spans="1:18" ht="11.25" customHeight="1" x14ac:dyDescent="0.25">
      <c r="A632" s="816" t="s">
        <v>260</v>
      </c>
      <c r="B632" s="816"/>
      <c r="C632" s="817" t="s">
        <v>386</v>
      </c>
      <c r="D632" s="817"/>
      <c r="E632" s="817"/>
      <c r="F632" s="817"/>
      <c r="G632" s="817"/>
      <c r="H632" s="817"/>
      <c r="I632" s="817"/>
      <c r="J632" s="817"/>
      <c r="K632" s="817"/>
      <c r="L632" s="817"/>
      <c r="M632" s="817"/>
      <c r="N632" s="817"/>
      <c r="Q632" s="292">
        <v>9</v>
      </c>
      <c r="R632" s="292">
        <v>1</v>
      </c>
    </row>
    <row r="633" spans="1:18" ht="12" customHeight="1" x14ac:dyDescent="0.25">
      <c r="A633" s="805" t="s">
        <v>5</v>
      </c>
      <c r="B633" s="805"/>
      <c r="C633" s="806" t="s">
        <v>26</v>
      </c>
      <c r="D633" s="806"/>
      <c r="E633" s="806"/>
      <c r="F633" s="806"/>
      <c r="G633" s="806"/>
      <c r="H633" s="806"/>
      <c r="I633" s="806"/>
      <c r="J633" s="806"/>
      <c r="K633" s="806"/>
      <c r="L633" s="806"/>
      <c r="M633" s="806"/>
      <c r="N633" s="806"/>
      <c r="Q633" s="292"/>
      <c r="R633" s="292">
        <v>2</v>
      </c>
    </row>
    <row r="634" spans="1:18" ht="12" customHeight="1" x14ac:dyDescent="0.25">
      <c r="A634" s="805" t="s">
        <v>27</v>
      </c>
      <c r="B634" s="805"/>
      <c r="C634" s="806" t="s">
        <v>261</v>
      </c>
      <c r="D634" s="806"/>
      <c r="E634" s="806"/>
      <c r="F634" s="806"/>
      <c r="G634" s="806"/>
      <c r="H634" s="806"/>
      <c r="I634" s="806"/>
      <c r="J634" s="806"/>
      <c r="K634" s="806"/>
      <c r="L634" s="806"/>
      <c r="M634" s="806"/>
      <c r="N634" s="806"/>
      <c r="Q634" s="292"/>
      <c r="R634" s="292">
        <v>3</v>
      </c>
    </row>
    <row r="635" spans="1:18" ht="11.25" customHeight="1" x14ac:dyDescent="0.25">
      <c r="A635" s="805" t="s">
        <v>29</v>
      </c>
      <c r="B635" s="805"/>
      <c r="C635" s="806" t="s">
        <v>191</v>
      </c>
      <c r="D635" s="806"/>
      <c r="E635" s="806"/>
      <c r="F635" s="806"/>
      <c r="G635" s="806"/>
      <c r="H635" s="806"/>
      <c r="I635" s="806"/>
      <c r="J635" s="806"/>
      <c r="K635" s="806"/>
      <c r="L635" s="806"/>
      <c r="M635" s="806"/>
      <c r="N635" s="806"/>
      <c r="Q635" s="292"/>
      <c r="R635" s="292">
        <v>4</v>
      </c>
    </row>
    <row r="636" spans="1:18" ht="11.25" customHeight="1" x14ac:dyDescent="0.25">
      <c r="A636" s="805" t="s">
        <v>31</v>
      </c>
      <c r="B636" s="805"/>
      <c r="C636" s="806" t="s">
        <v>262</v>
      </c>
      <c r="D636" s="806"/>
      <c r="E636" s="806"/>
      <c r="F636" s="806"/>
      <c r="G636" s="806"/>
      <c r="H636" s="806"/>
      <c r="I636" s="806"/>
      <c r="J636" s="806"/>
      <c r="K636" s="806"/>
      <c r="L636" s="806"/>
      <c r="M636" s="806"/>
      <c r="N636" s="806"/>
      <c r="Q636" s="292"/>
      <c r="R636" s="292">
        <v>5</v>
      </c>
    </row>
    <row r="637" spans="1:18" ht="12" customHeight="1" x14ac:dyDescent="0.25">
      <c r="A637" s="807" t="s">
        <v>33</v>
      </c>
      <c r="B637" s="807"/>
      <c r="C637" s="278" t="s">
        <v>34</v>
      </c>
      <c r="D637" s="766" t="s">
        <v>263</v>
      </c>
      <c r="E637" s="766"/>
      <c r="F637" s="766"/>
      <c r="G637" s="766"/>
      <c r="H637" s="766"/>
      <c r="I637" s="766"/>
      <c r="J637" s="766"/>
      <c r="K637" s="766"/>
      <c r="L637" s="766"/>
      <c r="M637" s="766"/>
      <c r="N637" s="766"/>
      <c r="Q637" s="292"/>
      <c r="R637" s="292"/>
    </row>
    <row r="638" spans="1:18" ht="11.25" customHeight="1" x14ac:dyDescent="0.25">
      <c r="A638" s="761" t="s">
        <v>37</v>
      </c>
      <c r="B638" s="761"/>
      <c r="C638" s="761" t="s">
        <v>264</v>
      </c>
      <c r="D638" s="265" t="s">
        <v>265</v>
      </c>
      <c r="E638" s="265" t="s">
        <v>266</v>
      </c>
      <c r="F638" s="265" t="s">
        <v>267</v>
      </c>
      <c r="G638" s="265" t="s">
        <v>268</v>
      </c>
      <c r="H638" s="265" t="s">
        <v>269</v>
      </c>
      <c r="I638" s="265" t="s">
        <v>270</v>
      </c>
      <c r="J638" s="265" t="s">
        <v>271</v>
      </c>
      <c r="K638" s="265" t="s">
        <v>272</v>
      </c>
      <c r="L638" s="265" t="s">
        <v>273</v>
      </c>
      <c r="M638" s="265" t="s">
        <v>274</v>
      </c>
      <c r="N638" s="265" t="s">
        <v>274</v>
      </c>
      <c r="Q638" s="292"/>
      <c r="R638" s="292"/>
    </row>
    <row r="639" spans="1:18" ht="11.25" customHeight="1" x14ac:dyDescent="0.25">
      <c r="A639" s="761" t="s">
        <v>197</v>
      </c>
      <c r="B639" s="761" t="s">
        <v>47</v>
      </c>
      <c r="C639" s="761"/>
      <c r="D639" s="265" t="s">
        <v>48</v>
      </c>
      <c r="E639" s="418" t="s">
        <v>275</v>
      </c>
      <c r="F639" s="265" t="s">
        <v>244</v>
      </c>
      <c r="G639" s="265" t="s">
        <v>276</v>
      </c>
      <c r="H639" s="265" t="s">
        <v>276</v>
      </c>
      <c r="I639" s="265" t="s">
        <v>276</v>
      </c>
      <c r="J639" s="265" t="s">
        <v>276</v>
      </c>
      <c r="K639" s="265" t="s">
        <v>276</v>
      </c>
      <c r="L639" s="265" t="s">
        <v>276</v>
      </c>
      <c r="M639" s="418" t="s">
        <v>277</v>
      </c>
      <c r="N639" s="761" t="s">
        <v>245</v>
      </c>
      <c r="Q639" s="292"/>
      <c r="R639" s="292"/>
    </row>
    <row r="640" spans="1:18" ht="34.5" x14ac:dyDescent="0.25">
      <c r="A640" s="761"/>
      <c r="B640" s="761"/>
      <c r="C640" s="761"/>
      <c r="D640" s="265"/>
      <c r="E640" s="265" t="s">
        <v>278</v>
      </c>
      <c r="F640" s="265" t="s">
        <v>279</v>
      </c>
      <c r="G640" s="265" t="s">
        <v>280</v>
      </c>
      <c r="H640" s="265" t="s">
        <v>280</v>
      </c>
      <c r="I640" s="265" t="s">
        <v>280</v>
      </c>
      <c r="J640" s="265" t="s">
        <v>280</v>
      </c>
      <c r="K640" s="265" t="s">
        <v>280</v>
      </c>
      <c r="L640" s="265" t="s">
        <v>280</v>
      </c>
      <c r="M640" s="418" t="s">
        <v>281</v>
      </c>
      <c r="N640" s="761"/>
      <c r="Q640" s="292"/>
      <c r="R640" s="292"/>
    </row>
    <row r="641" spans="1:18" ht="11.25" customHeight="1" x14ac:dyDescent="0.25">
      <c r="A641" s="761"/>
      <c r="B641" s="761"/>
      <c r="C641" s="761"/>
      <c r="D641" s="380" t="s">
        <v>282</v>
      </c>
      <c r="E641" s="380" t="s">
        <v>283</v>
      </c>
      <c r="F641" s="380" t="s">
        <v>158</v>
      </c>
      <c r="G641" s="380" t="s">
        <v>284</v>
      </c>
      <c r="H641" s="380" t="s">
        <v>285</v>
      </c>
      <c r="I641" s="380" t="s">
        <v>286</v>
      </c>
      <c r="J641" s="380" t="s">
        <v>287</v>
      </c>
      <c r="K641" s="380" t="s">
        <v>288</v>
      </c>
      <c r="L641" s="380" t="s">
        <v>289</v>
      </c>
      <c r="M641" s="380" t="s">
        <v>290</v>
      </c>
      <c r="N641" s="380" t="s">
        <v>290</v>
      </c>
      <c r="Q641" s="292"/>
      <c r="R641" s="292"/>
    </row>
    <row r="642" spans="1:18" ht="11.25" customHeight="1" x14ac:dyDescent="0.25">
      <c r="A642" s="761" t="s">
        <v>310</v>
      </c>
      <c r="B642" s="761" t="s">
        <v>68</v>
      </c>
      <c r="C642" s="419" t="s">
        <v>214</v>
      </c>
      <c r="D642" s="142"/>
      <c r="E642" s="286"/>
      <c r="F642" s="269" t="s">
        <v>291</v>
      </c>
      <c r="G642" s="151"/>
      <c r="H642" s="151"/>
      <c r="I642" s="151"/>
      <c r="J642" s="151"/>
      <c r="K642" s="151"/>
      <c r="L642" s="151"/>
      <c r="M642" s="268">
        <f>((E642*G642*H642*I642*D642)-(E642*J642*K642*L642*D642))/F642</f>
        <v>0</v>
      </c>
      <c r="N642" s="268"/>
      <c r="Q642" s="292">
        <v>6</v>
      </c>
      <c r="R642" s="292">
        <f>$Q632*100+Q642+$R632*10000</f>
        <v>10906</v>
      </c>
    </row>
    <row r="643" spans="1:18" x14ac:dyDescent="0.25">
      <c r="A643" s="761"/>
      <c r="B643" s="761"/>
      <c r="C643" s="419" t="s">
        <v>215</v>
      </c>
      <c r="D643" s="191"/>
      <c r="E643" s="286"/>
      <c r="F643" s="269" t="s">
        <v>291</v>
      </c>
      <c r="G643" s="151"/>
      <c r="H643" s="151"/>
      <c r="I643" s="151"/>
      <c r="J643" s="151"/>
      <c r="K643" s="151"/>
      <c r="L643" s="151"/>
      <c r="M643" s="268">
        <f>((E643*G643*H643*I643*D643)-(E643*J643*K643*L643*D643))/F643</f>
        <v>0</v>
      </c>
      <c r="N643" s="268"/>
      <c r="Q643" s="362">
        <v>7</v>
      </c>
      <c r="R643" s="292">
        <f>$Q632*100+Q643+$R632*10000</f>
        <v>10907</v>
      </c>
    </row>
    <row r="644" spans="1:18" x14ac:dyDescent="0.25">
      <c r="A644" s="761"/>
      <c r="B644" s="761"/>
      <c r="C644" s="265"/>
      <c r="D644" s="269"/>
      <c r="E644" s="269"/>
      <c r="F644" s="269"/>
      <c r="G644" s="268"/>
      <c r="H644" s="268"/>
      <c r="I644" s="268"/>
      <c r="J644" s="151"/>
      <c r="K644" s="151"/>
      <c r="L644" s="151"/>
      <c r="M644" s="268"/>
      <c r="N644" s="268"/>
    </row>
    <row r="645" spans="1:18" x14ac:dyDescent="0.25">
      <c r="A645" s="818" t="s">
        <v>292</v>
      </c>
      <c r="B645" s="818"/>
      <c r="C645" s="818"/>
      <c r="D645" s="433">
        <f>SUM(D642:D644)</f>
        <v>0</v>
      </c>
      <c r="E645" s="425"/>
      <c r="F645" s="425"/>
      <c r="G645" s="426"/>
      <c r="H645" s="426"/>
      <c r="I645" s="426"/>
      <c r="J645" s="194"/>
      <c r="K645" s="194"/>
      <c r="L645" s="194"/>
      <c r="M645" s="427">
        <f>SUM(M643:M644)</f>
        <v>0</v>
      </c>
      <c r="N645" s="427">
        <f>SUM(N643:N644)</f>
        <v>0</v>
      </c>
    </row>
    <row r="646" spans="1:18" ht="11.25" customHeight="1" x14ac:dyDescent="0.25">
      <c r="A646" s="761" t="s">
        <v>313</v>
      </c>
      <c r="B646" s="761" t="s">
        <v>68</v>
      </c>
      <c r="C646" s="362" t="s">
        <v>214</v>
      </c>
      <c r="D646" s="142"/>
      <c r="E646" s="286"/>
      <c r="F646" s="269" t="s">
        <v>291</v>
      </c>
      <c r="G646" s="151"/>
      <c r="H646" s="151"/>
      <c r="I646" s="151"/>
      <c r="J646" s="151"/>
      <c r="K646" s="151"/>
      <c r="L646" s="151"/>
      <c r="M646" s="268">
        <f>((E646*G646*H646*I646*D646)-(E646*J646*K646*L646*D646))/F646</f>
        <v>0</v>
      </c>
      <c r="N646" s="268"/>
      <c r="Q646" s="292">
        <v>6</v>
      </c>
      <c r="R646" s="292">
        <f>$Q632*100+Q646+$R633*10000</f>
        <v>20906</v>
      </c>
    </row>
    <row r="647" spans="1:18" x14ac:dyDescent="0.25">
      <c r="A647" s="761"/>
      <c r="B647" s="761"/>
      <c r="C647" s="419" t="s">
        <v>215</v>
      </c>
      <c r="D647" s="191"/>
      <c r="E647" s="286"/>
      <c r="F647" s="269" t="s">
        <v>291</v>
      </c>
      <c r="G647" s="151"/>
      <c r="H647" s="151"/>
      <c r="I647" s="151"/>
      <c r="J647" s="151"/>
      <c r="K647" s="151"/>
      <c r="L647" s="151"/>
      <c r="M647" s="268">
        <f>((E647*G647*H647*I647*D647)-(E647*J647*K647*L647*D647))/F647</f>
        <v>0</v>
      </c>
      <c r="N647" s="268"/>
      <c r="Q647" s="362">
        <v>7</v>
      </c>
      <c r="R647" s="292">
        <f>$Q632*100+Q647+$R633*10000</f>
        <v>20907</v>
      </c>
    </row>
    <row r="648" spans="1:18" x14ac:dyDescent="0.25">
      <c r="A648" s="761"/>
      <c r="B648" s="761"/>
      <c r="C648" s="265"/>
      <c r="D648" s="269"/>
      <c r="E648" s="269"/>
      <c r="F648" s="269"/>
      <c r="G648" s="268"/>
      <c r="H648" s="268"/>
      <c r="I648" s="268"/>
      <c r="J648" s="151"/>
      <c r="K648" s="151"/>
      <c r="L648" s="151"/>
      <c r="M648" s="268"/>
      <c r="N648" s="268"/>
    </row>
    <row r="649" spans="1:18" x14ac:dyDescent="0.25">
      <c r="A649" s="818" t="s">
        <v>292</v>
      </c>
      <c r="B649" s="818"/>
      <c r="C649" s="818"/>
      <c r="D649" s="433">
        <f>SUM(D646:D648)</f>
        <v>0</v>
      </c>
      <c r="E649" s="425"/>
      <c r="F649" s="425"/>
      <c r="G649" s="426"/>
      <c r="H649" s="426"/>
      <c r="I649" s="426"/>
      <c r="J649" s="194"/>
      <c r="K649" s="194"/>
      <c r="L649" s="194"/>
      <c r="M649" s="427">
        <f>SUM(M647:M648)</f>
        <v>0</v>
      </c>
      <c r="N649" s="427">
        <f>SUM(N647:N648)</f>
        <v>0</v>
      </c>
    </row>
    <row r="650" spans="1:18" ht="11.25" customHeight="1" x14ac:dyDescent="0.25">
      <c r="A650" s="761" t="s">
        <v>314</v>
      </c>
      <c r="B650" s="761" t="s">
        <v>68</v>
      </c>
      <c r="C650" s="362" t="s">
        <v>214</v>
      </c>
      <c r="D650" s="142"/>
      <c r="E650" s="286"/>
      <c r="F650" s="269" t="s">
        <v>291</v>
      </c>
      <c r="G650" s="151"/>
      <c r="H650" s="151"/>
      <c r="I650" s="151"/>
      <c r="J650" s="151"/>
      <c r="K650" s="151"/>
      <c r="L650" s="151"/>
      <c r="M650" s="268">
        <f>((E650*G650*H650*I650*D650)-(E650*J650*K650*L650*D650))/F650</f>
        <v>0</v>
      </c>
      <c r="N650" s="268"/>
      <c r="Q650" s="292">
        <v>6</v>
      </c>
      <c r="R650" s="292">
        <f>$Q632*100+Q650+$R634*10000</f>
        <v>30906</v>
      </c>
    </row>
    <row r="651" spans="1:18" x14ac:dyDescent="0.25">
      <c r="A651" s="761"/>
      <c r="B651" s="761"/>
      <c r="C651" s="419" t="s">
        <v>215</v>
      </c>
      <c r="D651" s="191"/>
      <c r="E651" s="286"/>
      <c r="F651" s="269" t="s">
        <v>291</v>
      </c>
      <c r="G651" s="151"/>
      <c r="H651" s="151"/>
      <c r="I651" s="151"/>
      <c r="J651" s="151"/>
      <c r="K651" s="151"/>
      <c r="L651" s="151"/>
      <c r="M651" s="268">
        <f>((E651*G651*H651*I651*D651)-(E651*J651*K651*L651*D651))/F651</f>
        <v>0</v>
      </c>
      <c r="N651" s="268"/>
      <c r="Q651" s="362">
        <v>7</v>
      </c>
      <c r="R651" s="292">
        <f>$Q632*100+Q651+$R634*10000</f>
        <v>30907</v>
      </c>
    </row>
    <row r="652" spans="1:18" x14ac:dyDescent="0.25">
      <c r="A652" s="761"/>
      <c r="B652" s="761"/>
      <c r="C652" s="265"/>
      <c r="D652" s="423"/>
      <c r="E652" s="286"/>
      <c r="F652" s="269"/>
      <c r="G652" s="151"/>
      <c r="H652" s="151"/>
      <c r="I652" s="151"/>
      <c r="J652" s="151"/>
      <c r="K652" s="151"/>
      <c r="L652" s="151"/>
      <c r="M652" s="268"/>
      <c r="N652" s="268"/>
    </row>
    <row r="653" spans="1:18" x14ac:dyDescent="0.25">
      <c r="A653" s="818" t="s">
        <v>292</v>
      </c>
      <c r="B653" s="818"/>
      <c r="C653" s="818"/>
      <c r="D653" s="433">
        <f>SUM(D650:D652)</f>
        <v>0</v>
      </c>
      <c r="E653" s="425"/>
      <c r="F653" s="425"/>
      <c r="G653" s="426"/>
      <c r="H653" s="426"/>
      <c r="I653" s="426"/>
      <c r="J653" s="194"/>
      <c r="K653" s="194"/>
      <c r="L653" s="194"/>
      <c r="M653" s="427">
        <f>SUM(M650:M652)</f>
        <v>0</v>
      </c>
      <c r="N653" s="427">
        <f>SUM(N650:N652)</f>
        <v>0</v>
      </c>
    </row>
    <row r="654" spans="1:18" ht="11.25" customHeight="1" x14ac:dyDescent="0.25">
      <c r="A654" s="761" t="s">
        <v>315</v>
      </c>
      <c r="B654" s="761" t="s">
        <v>68</v>
      </c>
      <c r="C654" s="362" t="s">
        <v>214</v>
      </c>
      <c r="D654" s="142"/>
      <c r="E654" s="286"/>
      <c r="F654" s="269" t="s">
        <v>291</v>
      </c>
      <c r="G654" s="151"/>
      <c r="H654" s="151"/>
      <c r="I654" s="151"/>
      <c r="J654" s="151"/>
      <c r="K654" s="151"/>
      <c r="L654" s="151"/>
      <c r="M654" s="268">
        <f>((E654*G654*H654*I654*D654)-(E654*J654*K654*L654*D654))/F654</f>
        <v>0</v>
      </c>
      <c r="N654" s="268"/>
      <c r="Q654" s="292">
        <v>6</v>
      </c>
      <c r="R654" s="292">
        <f>$Q632*100+Q654+$R635*10000</f>
        <v>40906</v>
      </c>
    </row>
    <row r="655" spans="1:18" x14ac:dyDescent="0.25">
      <c r="A655" s="761"/>
      <c r="B655" s="761"/>
      <c r="C655" s="419" t="s">
        <v>215</v>
      </c>
      <c r="D655" s="191"/>
      <c r="E655" s="286"/>
      <c r="F655" s="269" t="s">
        <v>291</v>
      </c>
      <c r="G655" s="151"/>
      <c r="H655" s="151"/>
      <c r="I655" s="151"/>
      <c r="J655" s="151"/>
      <c r="K655" s="151"/>
      <c r="L655" s="151"/>
      <c r="M655" s="268">
        <f>((E655*G655*H655*I655*D655)-(E655*J655*K655*L655*D655))/F655</f>
        <v>0</v>
      </c>
      <c r="N655" s="268"/>
      <c r="Q655" s="362">
        <v>7</v>
      </c>
      <c r="R655" s="292">
        <f>$Q632*100+Q655+$R635*10000</f>
        <v>40907</v>
      </c>
    </row>
    <row r="656" spans="1:18" x14ac:dyDescent="0.25">
      <c r="A656" s="761"/>
      <c r="B656" s="761"/>
      <c r="C656" s="265"/>
      <c r="D656" s="423"/>
      <c r="E656" s="286"/>
      <c r="F656" s="269"/>
      <c r="G656" s="151"/>
      <c r="H656" s="151"/>
      <c r="I656" s="151"/>
      <c r="J656" s="151"/>
      <c r="K656" s="151"/>
      <c r="L656" s="151"/>
      <c r="M656" s="268"/>
      <c r="N656" s="268"/>
    </row>
    <row r="657" spans="1:18" x14ac:dyDescent="0.25">
      <c r="A657" s="818" t="s">
        <v>292</v>
      </c>
      <c r="B657" s="818"/>
      <c r="C657" s="818"/>
      <c r="D657" s="433">
        <f>SUM(D654:D656)</f>
        <v>0</v>
      </c>
      <c r="E657" s="425"/>
      <c r="F657" s="425"/>
      <c r="G657" s="426"/>
      <c r="H657" s="426"/>
      <c r="I657" s="426"/>
      <c r="J657" s="194"/>
      <c r="K657" s="194"/>
      <c r="L657" s="194"/>
      <c r="M657" s="427">
        <f>SUM(M655:M656)</f>
        <v>0</v>
      </c>
      <c r="N657" s="427">
        <f>SUM(N655:N656)</f>
        <v>0</v>
      </c>
    </row>
    <row r="658" spans="1:18" ht="11.25" customHeight="1" x14ac:dyDescent="0.25">
      <c r="A658" s="761" t="s">
        <v>316</v>
      </c>
      <c r="B658" s="761" t="s">
        <v>68</v>
      </c>
      <c r="C658" s="362" t="s">
        <v>214</v>
      </c>
      <c r="D658" s="142"/>
      <c r="E658" s="286"/>
      <c r="F658" s="269" t="s">
        <v>291</v>
      </c>
      <c r="G658" s="151"/>
      <c r="H658" s="151"/>
      <c r="I658" s="151"/>
      <c r="J658" s="151"/>
      <c r="K658" s="151"/>
      <c r="L658" s="151"/>
      <c r="M658" s="268">
        <f>((E658*G658*H658*I658*D658)-(E658*J658*K658*L658*D658))/F658</f>
        <v>0</v>
      </c>
      <c r="N658" s="268"/>
      <c r="Q658" s="292">
        <v>6</v>
      </c>
      <c r="R658" s="292">
        <f>$Q632*100+Q658+$R636*10000</f>
        <v>50906</v>
      </c>
    </row>
    <row r="659" spans="1:18" x14ac:dyDescent="0.25">
      <c r="A659" s="761"/>
      <c r="B659" s="761"/>
      <c r="C659" s="419" t="s">
        <v>215</v>
      </c>
      <c r="D659" s="191"/>
      <c r="E659" s="286"/>
      <c r="F659" s="269" t="s">
        <v>291</v>
      </c>
      <c r="G659" s="151"/>
      <c r="H659" s="151"/>
      <c r="I659" s="151"/>
      <c r="J659" s="151"/>
      <c r="K659" s="151"/>
      <c r="L659" s="151"/>
      <c r="M659" s="268">
        <f>((E659*G659*H659*I659*D659)-(E659*J659*K659*L659*D659))/F659</f>
        <v>0</v>
      </c>
      <c r="N659" s="268"/>
      <c r="Q659" s="362">
        <v>7</v>
      </c>
      <c r="R659" s="292">
        <f>$Q632*100+Q659+$R636*10000</f>
        <v>50907</v>
      </c>
    </row>
    <row r="660" spans="1:18" x14ac:dyDescent="0.25">
      <c r="A660" s="761"/>
      <c r="B660" s="761"/>
      <c r="C660" s="265"/>
      <c r="D660" s="423"/>
      <c r="E660" s="286"/>
      <c r="F660" s="269"/>
      <c r="G660" s="151"/>
      <c r="H660" s="151"/>
      <c r="I660" s="151"/>
      <c r="J660" s="151"/>
      <c r="K660" s="151"/>
      <c r="L660" s="151"/>
      <c r="M660" s="268"/>
      <c r="N660" s="268"/>
    </row>
    <row r="661" spans="1:18" x14ac:dyDescent="0.25">
      <c r="A661" s="818" t="s">
        <v>292</v>
      </c>
      <c r="B661" s="818"/>
      <c r="C661" s="818"/>
      <c r="D661" s="433">
        <f>SUM(D658:D660)</f>
        <v>0</v>
      </c>
      <c r="E661" s="425"/>
      <c r="F661" s="425"/>
      <c r="G661" s="426"/>
      <c r="H661" s="426"/>
      <c r="I661" s="426"/>
      <c r="J661" s="426"/>
      <c r="K661" s="426"/>
      <c r="L661" s="426"/>
      <c r="M661" s="427">
        <f>SUM(M658:M660)</f>
        <v>0</v>
      </c>
      <c r="N661" s="427">
        <f>SUM(N658:N660)</f>
        <v>0</v>
      </c>
    </row>
    <row r="662" spans="1:18" x14ac:dyDescent="0.25">
      <c r="A662" s="819" t="s">
        <v>91</v>
      </c>
      <c r="B662" s="819"/>
      <c r="C662" s="819"/>
      <c r="D662" s="434">
        <f>D645+D649+D653+D657+D661</f>
        <v>0</v>
      </c>
      <c r="E662" s="428"/>
      <c r="F662" s="428"/>
      <c r="G662" s="429"/>
      <c r="H662" s="429"/>
      <c r="I662" s="429"/>
      <c r="J662" s="429"/>
      <c r="K662" s="429"/>
      <c r="L662" s="429"/>
      <c r="M662" s="427">
        <f>M661+M657+M653+M649+M645</f>
        <v>0</v>
      </c>
      <c r="N662" s="427">
        <f>N661+N657+N653+N649+N645</f>
        <v>0</v>
      </c>
    </row>
    <row r="676" spans="1:18" x14ac:dyDescent="0.25">
      <c r="A676" s="802" t="s">
        <v>23</v>
      </c>
      <c r="B676" s="802"/>
      <c r="C676" s="815">
        <f>Presentación!$C$3</f>
        <v>1990</v>
      </c>
      <c r="D676" s="815"/>
      <c r="E676" s="815"/>
      <c r="F676" s="815"/>
      <c r="G676" s="815"/>
      <c r="H676" s="815"/>
      <c r="I676" s="815"/>
      <c r="J676" s="815"/>
      <c r="K676" s="815"/>
      <c r="L676" s="815"/>
      <c r="M676" s="815"/>
      <c r="N676" s="815"/>
    </row>
    <row r="677" spans="1:18" ht="11.25" customHeight="1" x14ac:dyDescent="0.25">
      <c r="A677" s="816" t="s">
        <v>260</v>
      </c>
      <c r="B677" s="816"/>
      <c r="C677" s="817" t="s">
        <v>387</v>
      </c>
      <c r="D677" s="817"/>
      <c r="E677" s="817"/>
      <c r="F677" s="817"/>
      <c r="G677" s="817"/>
      <c r="H677" s="817"/>
      <c r="I677" s="817"/>
      <c r="J677" s="817"/>
      <c r="K677" s="817"/>
      <c r="L677" s="817"/>
      <c r="M677" s="817"/>
      <c r="N677" s="817"/>
      <c r="Q677" s="292">
        <v>14</v>
      </c>
      <c r="R677" s="292">
        <v>1</v>
      </c>
    </row>
    <row r="678" spans="1:18" ht="12" customHeight="1" x14ac:dyDescent="0.25">
      <c r="A678" s="805" t="s">
        <v>5</v>
      </c>
      <c r="B678" s="805"/>
      <c r="C678" s="806" t="s">
        <v>26</v>
      </c>
      <c r="D678" s="806"/>
      <c r="E678" s="806"/>
      <c r="F678" s="806"/>
      <c r="G678" s="806"/>
      <c r="H678" s="806"/>
      <c r="I678" s="806"/>
      <c r="J678" s="806"/>
      <c r="K678" s="806"/>
      <c r="L678" s="806"/>
      <c r="M678" s="806"/>
      <c r="N678" s="806"/>
      <c r="Q678" s="292"/>
      <c r="R678" s="292">
        <v>2</v>
      </c>
    </row>
    <row r="679" spans="1:18" ht="12" customHeight="1" x14ac:dyDescent="0.25">
      <c r="A679" s="805" t="s">
        <v>27</v>
      </c>
      <c r="B679" s="805"/>
      <c r="C679" s="806" t="s">
        <v>261</v>
      </c>
      <c r="D679" s="806"/>
      <c r="E679" s="806"/>
      <c r="F679" s="806"/>
      <c r="G679" s="806"/>
      <c r="H679" s="806"/>
      <c r="I679" s="806"/>
      <c r="J679" s="806"/>
      <c r="K679" s="806"/>
      <c r="L679" s="806"/>
      <c r="M679" s="806"/>
      <c r="N679" s="806"/>
      <c r="Q679" s="292"/>
      <c r="R679" s="292">
        <v>3</v>
      </c>
    </row>
    <row r="680" spans="1:18" ht="11.25" customHeight="1" x14ac:dyDescent="0.25">
      <c r="A680" s="805" t="s">
        <v>29</v>
      </c>
      <c r="B680" s="805"/>
      <c r="C680" s="806" t="s">
        <v>191</v>
      </c>
      <c r="D680" s="806"/>
      <c r="E680" s="806"/>
      <c r="F680" s="806"/>
      <c r="G680" s="806"/>
      <c r="H680" s="806"/>
      <c r="I680" s="806"/>
      <c r="J680" s="806"/>
      <c r="K680" s="806"/>
      <c r="L680" s="806"/>
      <c r="M680" s="806"/>
      <c r="N680" s="806"/>
      <c r="Q680" s="292"/>
      <c r="R680" s="292">
        <v>4</v>
      </c>
    </row>
    <row r="681" spans="1:18" ht="11.25" customHeight="1" x14ac:dyDescent="0.25">
      <c r="A681" s="805" t="s">
        <v>31</v>
      </c>
      <c r="B681" s="805"/>
      <c r="C681" s="806" t="s">
        <v>262</v>
      </c>
      <c r="D681" s="806"/>
      <c r="E681" s="806"/>
      <c r="F681" s="806"/>
      <c r="G681" s="806"/>
      <c r="H681" s="806"/>
      <c r="I681" s="806"/>
      <c r="J681" s="806"/>
      <c r="K681" s="806"/>
      <c r="L681" s="806"/>
      <c r="M681" s="806"/>
      <c r="N681" s="806"/>
      <c r="Q681" s="292"/>
      <c r="R681" s="292">
        <v>5</v>
      </c>
    </row>
    <row r="682" spans="1:18" ht="12" customHeight="1" x14ac:dyDescent="0.25">
      <c r="A682" s="807" t="s">
        <v>33</v>
      </c>
      <c r="B682" s="807"/>
      <c r="C682" s="278" t="s">
        <v>34</v>
      </c>
      <c r="D682" s="766" t="s">
        <v>263</v>
      </c>
      <c r="E682" s="766"/>
      <c r="F682" s="766"/>
      <c r="G682" s="766"/>
      <c r="H682" s="766"/>
      <c r="I682" s="766"/>
      <c r="J682" s="766"/>
      <c r="K682" s="766"/>
      <c r="L682" s="766"/>
      <c r="M682" s="766"/>
      <c r="N682" s="766"/>
      <c r="Q682" s="292"/>
      <c r="R682" s="292"/>
    </row>
    <row r="683" spans="1:18" ht="11.25" customHeight="1" x14ac:dyDescent="0.25">
      <c r="A683" s="761" t="s">
        <v>37</v>
      </c>
      <c r="B683" s="761"/>
      <c r="C683" s="761" t="s">
        <v>264</v>
      </c>
      <c r="D683" s="265" t="s">
        <v>265</v>
      </c>
      <c r="E683" s="265" t="s">
        <v>266</v>
      </c>
      <c r="F683" s="265" t="s">
        <v>267</v>
      </c>
      <c r="G683" s="265" t="s">
        <v>268</v>
      </c>
      <c r="H683" s="265" t="s">
        <v>269</v>
      </c>
      <c r="I683" s="265" t="s">
        <v>270</v>
      </c>
      <c r="J683" s="265" t="s">
        <v>271</v>
      </c>
      <c r="K683" s="265" t="s">
        <v>272</v>
      </c>
      <c r="L683" s="265" t="s">
        <v>273</v>
      </c>
      <c r="M683" s="265" t="s">
        <v>274</v>
      </c>
      <c r="N683" s="265" t="s">
        <v>274</v>
      </c>
      <c r="Q683" s="292"/>
      <c r="R683" s="292"/>
    </row>
    <row r="684" spans="1:18" ht="11.25" customHeight="1" x14ac:dyDescent="0.25">
      <c r="A684" s="761" t="s">
        <v>197</v>
      </c>
      <c r="B684" s="761" t="s">
        <v>47</v>
      </c>
      <c r="C684" s="761"/>
      <c r="D684" s="265" t="s">
        <v>48</v>
      </c>
      <c r="E684" s="418" t="s">
        <v>275</v>
      </c>
      <c r="F684" s="265" t="s">
        <v>244</v>
      </c>
      <c r="G684" s="265" t="s">
        <v>276</v>
      </c>
      <c r="H684" s="265" t="s">
        <v>276</v>
      </c>
      <c r="I684" s="265" t="s">
        <v>276</v>
      </c>
      <c r="J684" s="265" t="s">
        <v>276</v>
      </c>
      <c r="K684" s="265" t="s">
        <v>276</v>
      </c>
      <c r="L684" s="265" t="s">
        <v>276</v>
      </c>
      <c r="M684" s="418" t="s">
        <v>277</v>
      </c>
      <c r="N684" s="761" t="s">
        <v>245</v>
      </c>
      <c r="Q684" s="292"/>
      <c r="R684" s="292"/>
    </row>
    <row r="685" spans="1:18" ht="34.5" x14ac:dyDescent="0.25">
      <c r="A685" s="761"/>
      <c r="B685" s="761"/>
      <c r="C685" s="761"/>
      <c r="D685" s="265"/>
      <c r="E685" s="265" t="s">
        <v>278</v>
      </c>
      <c r="F685" s="265" t="s">
        <v>279</v>
      </c>
      <c r="G685" s="265" t="s">
        <v>280</v>
      </c>
      <c r="H685" s="265" t="s">
        <v>280</v>
      </c>
      <c r="I685" s="265" t="s">
        <v>280</v>
      </c>
      <c r="J685" s="265" t="s">
        <v>280</v>
      </c>
      <c r="K685" s="265" t="s">
        <v>280</v>
      </c>
      <c r="L685" s="265" t="s">
        <v>280</v>
      </c>
      <c r="M685" s="418" t="s">
        <v>281</v>
      </c>
      <c r="N685" s="761"/>
      <c r="Q685" s="292"/>
      <c r="R685" s="292"/>
    </row>
    <row r="686" spans="1:18" ht="11.25" customHeight="1" x14ac:dyDescent="0.25">
      <c r="A686" s="761"/>
      <c r="B686" s="761"/>
      <c r="C686" s="761"/>
      <c r="D686" s="380" t="s">
        <v>282</v>
      </c>
      <c r="E686" s="380" t="s">
        <v>283</v>
      </c>
      <c r="F686" s="380" t="s">
        <v>158</v>
      </c>
      <c r="G686" s="380" t="s">
        <v>284</v>
      </c>
      <c r="H686" s="380" t="s">
        <v>285</v>
      </c>
      <c r="I686" s="380" t="s">
        <v>286</v>
      </c>
      <c r="J686" s="380" t="s">
        <v>287</v>
      </c>
      <c r="K686" s="380" t="s">
        <v>288</v>
      </c>
      <c r="L686" s="380" t="s">
        <v>289</v>
      </c>
      <c r="M686" s="380" t="s">
        <v>290</v>
      </c>
      <c r="N686" s="380" t="s">
        <v>290</v>
      </c>
      <c r="Q686" s="292"/>
      <c r="R686" s="292"/>
    </row>
    <row r="687" spans="1:18" ht="11.25" customHeight="1" x14ac:dyDescent="0.25">
      <c r="A687" s="761" t="s">
        <v>310</v>
      </c>
      <c r="B687" s="761" t="s">
        <v>68</v>
      </c>
      <c r="C687" s="419" t="s">
        <v>214</v>
      </c>
      <c r="D687" s="142"/>
      <c r="E687" s="286"/>
      <c r="F687" s="269" t="s">
        <v>291</v>
      </c>
      <c r="G687" s="151"/>
      <c r="H687" s="151"/>
      <c r="I687" s="151"/>
      <c r="J687" s="151"/>
      <c r="K687" s="151"/>
      <c r="L687" s="151"/>
      <c r="M687" s="268">
        <f>((E687*G687*H687*I687*D687)-(E687*J687*K687*L687*D687))/F687</f>
        <v>0</v>
      </c>
      <c r="N687" s="268"/>
      <c r="Q687" s="292">
        <v>6</v>
      </c>
      <c r="R687" s="292">
        <f>$Q677*100+Q687+$R677*10000</f>
        <v>11406</v>
      </c>
    </row>
    <row r="688" spans="1:18" x14ac:dyDescent="0.25">
      <c r="A688" s="761"/>
      <c r="B688" s="761"/>
      <c r="C688" s="419" t="s">
        <v>215</v>
      </c>
      <c r="D688" s="191"/>
      <c r="E688" s="286"/>
      <c r="F688" s="269" t="s">
        <v>291</v>
      </c>
      <c r="G688" s="151"/>
      <c r="H688" s="151"/>
      <c r="I688" s="151"/>
      <c r="J688" s="151"/>
      <c r="K688" s="151"/>
      <c r="L688" s="151"/>
      <c r="M688" s="268">
        <f>((E688*G688*H688*I688*D688)-(E688*J688*K688*L688*D688))/F688</f>
        <v>0</v>
      </c>
      <c r="N688" s="268"/>
      <c r="Q688" s="362">
        <v>7</v>
      </c>
      <c r="R688" s="292">
        <f>$Q677*100+Q688+$R677*10000</f>
        <v>11407</v>
      </c>
    </row>
    <row r="689" spans="1:18" x14ac:dyDescent="0.25">
      <c r="A689" s="761"/>
      <c r="B689" s="761"/>
      <c r="C689" s="265"/>
      <c r="D689" s="269"/>
      <c r="E689" s="269"/>
      <c r="F689" s="269"/>
      <c r="G689" s="268"/>
      <c r="H689" s="268"/>
      <c r="I689" s="268"/>
      <c r="J689" s="151"/>
      <c r="K689" s="151"/>
      <c r="L689" s="151"/>
      <c r="M689" s="268"/>
      <c r="N689" s="268"/>
    </row>
    <row r="690" spans="1:18" x14ac:dyDescent="0.25">
      <c r="A690" s="818" t="s">
        <v>292</v>
      </c>
      <c r="B690" s="818"/>
      <c r="C690" s="818"/>
      <c r="D690" s="433">
        <f>SUM(D687:D689)</f>
        <v>0</v>
      </c>
      <c r="E690" s="425"/>
      <c r="F690" s="425"/>
      <c r="G690" s="426"/>
      <c r="H690" s="426"/>
      <c r="I690" s="426"/>
      <c r="J690" s="194"/>
      <c r="K690" s="194"/>
      <c r="L690" s="194"/>
      <c r="M690" s="427">
        <f>SUM(M688:M689)</f>
        <v>0</v>
      </c>
      <c r="N690" s="427">
        <f>SUM(N688:N689)</f>
        <v>0</v>
      </c>
    </row>
    <row r="691" spans="1:18" ht="11.25" customHeight="1" x14ac:dyDescent="0.25">
      <c r="A691" s="761" t="s">
        <v>313</v>
      </c>
      <c r="B691" s="761" t="s">
        <v>68</v>
      </c>
      <c r="C691" s="362" t="s">
        <v>214</v>
      </c>
      <c r="D691" s="142"/>
      <c r="E691" s="286"/>
      <c r="F691" s="269" t="s">
        <v>291</v>
      </c>
      <c r="G691" s="151"/>
      <c r="H691" s="151"/>
      <c r="I691" s="151"/>
      <c r="J691" s="151"/>
      <c r="K691" s="151"/>
      <c r="L691" s="151"/>
      <c r="M691" s="268">
        <f>((E691*G691*H691*I691*D691)-(E691*J691*K691*L691*D691))/F691</f>
        <v>0</v>
      </c>
      <c r="N691" s="268"/>
      <c r="Q691" s="292">
        <v>6</v>
      </c>
      <c r="R691" s="292">
        <f>$Q677*100+Q691+$R678*10000</f>
        <v>21406</v>
      </c>
    </row>
    <row r="692" spans="1:18" x14ac:dyDescent="0.25">
      <c r="A692" s="761"/>
      <c r="B692" s="761"/>
      <c r="C692" s="419" t="s">
        <v>215</v>
      </c>
      <c r="D692" s="191"/>
      <c r="E692" s="286"/>
      <c r="F692" s="269" t="s">
        <v>291</v>
      </c>
      <c r="G692" s="151"/>
      <c r="H692" s="151"/>
      <c r="I692" s="151"/>
      <c r="J692" s="151"/>
      <c r="K692" s="151"/>
      <c r="L692" s="151"/>
      <c r="M692" s="268">
        <f>((E692*G692*H692*I692*D692)-(E692*J692*K692*L692*D692))/F692</f>
        <v>0</v>
      </c>
      <c r="N692" s="268"/>
      <c r="Q692" s="362">
        <v>7</v>
      </c>
      <c r="R692" s="292">
        <f>$Q677*100+Q692+$R678*10000</f>
        <v>21407</v>
      </c>
    </row>
    <row r="693" spans="1:18" x14ac:dyDescent="0.25">
      <c r="A693" s="761"/>
      <c r="B693" s="761"/>
      <c r="C693" s="265"/>
      <c r="D693" s="269"/>
      <c r="E693" s="269"/>
      <c r="F693" s="269"/>
      <c r="G693" s="268"/>
      <c r="H693" s="268"/>
      <c r="I693" s="268"/>
      <c r="J693" s="151"/>
      <c r="K693" s="151"/>
      <c r="L693" s="151"/>
      <c r="M693" s="268"/>
      <c r="N693" s="268"/>
    </row>
    <row r="694" spans="1:18" x14ac:dyDescent="0.25">
      <c r="A694" s="818" t="s">
        <v>292</v>
      </c>
      <c r="B694" s="818"/>
      <c r="C694" s="818"/>
      <c r="D694" s="433">
        <f>SUM(D691:D693)</f>
        <v>0</v>
      </c>
      <c r="E694" s="425"/>
      <c r="F694" s="425"/>
      <c r="G694" s="426"/>
      <c r="H694" s="426"/>
      <c r="I694" s="426"/>
      <c r="J694" s="194"/>
      <c r="K694" s="194"/>
      <c r="L694" s="194"/>
      <c r="M694" s="427">
        <f>SUM(M692:M693)</f>
        <v>0</v>
      </c>
      <c r="N694" s="427">
        <f>SUM(N692:N693)</f>
        <v>0</v>
      </c>
    </row>
    <row r="695" spans="1:18" ht="11.25" customHeight="1" x14ac:dyDescent="0.25">
      <c r="A695" s="761" t="s">
        <v>314</v>
      </c>
      <c r="B695" s="761" t="s">
        <v>68</v>
      </c>
      <c r="C695" s="362" t="s">
        <v>214</v>
      </c>
      <c r="D695" s="142"/>
      <c r="E695" s="286"/>
      <c r="F695" s="269" t="s">
        <v>291</v>
      </c>
      <c r="G695" s="151"/>
      <c r="H695" s="151"/>
      <c r="I695" s="151"/>
      <c r="J695" s="151"/>
      <c r="K695" s="151"/>
      <c r="L695" s="151"/>
      <c r="M695" s="268">
        <f>((E695*G695*H695*I695*D695)-(E695*J695*K695*L695*D695))/F695</f>
        <v>0</v>
      </c>
      <c r="N695" s="268">
        <f>M695*'[1]Factores emisión'!$B$12/1000</f>
        <v>0</v>
      </c>
      <c r="Q695" s="292">
        <v>6</v>
      </c>
      <c r="R695" s="292">
        <f>$Q677*100+Q695+$R679*10000</f>
        <v>31406</v>
      </c>
    </row>
    <row r="696" spans="1:18" x14ac:dyDescent="0.25">
      <c r="A696" s="761"/>
      <c r="B696" s="761"/>
      <c r="C696" s="419" t="s">
        <v>215</v>
      </c>
      <c r="D696" s="191"/>
      <c r="E696" s="286"/>
      <c r="F696" s="269" t="s">
        <v>291</v>
      </c>
      <c r="G696" s="151"/>
      <c r="H696" s="151"/>
      <c r="I696" s="151"/>
      <c r="J696" s="151"/>
      <c r="K696" s="151"/>
      <c r="L696" s="151"/>
      <c r="M696" s="268">
        <f>((E696*G696*H696*I696*D696)-(E696*J696*K696*L696*D696))/F696</f>
        <v>0</v>
      </c>
      <c r="N696" s="268"/>
      <c r="Q696" s="362">
        <v>7</v>
      </c>
      <c r="R696" s="292">
        <f>$Q677*100+Q696+$R679*10000</f>
        <v>31407</v>
      </c>
    </row>
    <row r="697" spans="1:18" x14ac:dyDescent="0.25">
      <c r="A697" s="761"/>
      <c r="B697" s="761"/>
      <c r="C697" s="265"/>
      <c r="D697" s="423"/>
      <c r="E697" s="286"/>
      <c r="F697" s="269"/>
      <c r="G697" s="151"/>
      <c r="H697" s="151"/>
      <c r="I697" s="151"/>
      <c r="J697" s="151"/>
      <c r="K697" s="151"/>
      <c r="L697" s="151"/>
      <c r="M697" s="268"/>
      <c r="N697" s="268"/>
    </row>
    <row r="698" spans="1:18" x14ac:dyDescent="0.25">
      <c r="A698" s="818" t="s">
        <v>292</v>
      </c>
      <c r="B698" s="818"/>
      <c r="C698" s="818"/>
      <c r="D698" s="433">
        <f>SUM(D695:D697)</f>
        <v>0</v>
      </c>
      <c r="E698" s="425"/>
      <c r="F698" s="425"/>
      <c r="G698" s="426"/>
      <c r="H698" s="426"/>
      <c r="I698" s="426"/>
      <c r="J698" s="194"/>
      <c r="K698" s="194"/>
      <c r="L698" s="194"/>
      <c r="M698" s="427">
        <f>SUM(M695:M697)</f>
        <v>0</v>
      </c>
      <c r="N698" s="427">
        <f>SUM(N695:N697)</f>
        <v>0</v>
      </c>
    </row>
    <row r="699" spans="1:18" ht="11.25" customHeight="1" x14ac:dyDescent="0.25">
      <c r="A699" s="761" t="s">
        <v>315</v>
      </c>
      <c r="B699" s="761" t="s">
        <v>68</v>
      </c>
      <c r="C699" s="362" t="s">
        <v>214</v>
      </c>
      <c r="D699" s="142"/>
      <c r="E699" s="286"/>
      <c r="F699" s="269" t="s">
        <v>291</v>
      </c>
      <c r="G699" s="151"/>
      <c r="H699" s="151"/>
      <c r="I699" s="151"/>
      <c r="J699" s="151"/>
      <c r="K699" s="151"/>
      <c r="L699" s="151"/>
      <c r="M699" s="268">
        <f>((E699*G699*H699*I699*D699)-(E699*J699*K699*L699*D699))/F699</f>
        <v>0</v>
      </c>
      <c r="N699" s="268"/>
      <c r="Q699" s="292">
        <v>6</v>
      </c>
      <c r="R699" s="292">
        <f>$Q677*100+Q699+$R680*10000</f>
        <v>41406</v>
      </c>
    </row>
    <row r="700" spans="1:18" x14ac:dyDescent="0.25">
      <c r="A700" s="761"/>
      <c r="B700" s="761"/>
      <c r="C700" s="419" t="s">
        <v>215</v>
      </c>
      <c r="D700" s="191"/>
      <c r="E700" s="286"/>
      <c r="F700" s="269" t="s">
        <v>291</v>
      </c>
      <c r="G700" s="151"/>
      <c r="H700" s="151"/>
      <c r="I700" s="151"/>
      <c r="J700" s="151"/>
      <c r="K700" s="151"/>
      <c r="L700" s="151"/>
      <c r="M700" s="268">
        <f>((E700*G700*H700*I700*D700)-(E700*J700*K700*L700*D700))/F700</f>
        <v>0</v>
      </c>
      <c r="N700" s="268"/>
      <c r="Q700" s="362">
        <v>7</v>
      </c>
      <c r="R700" s="292">
        <f>$Q677*100+Q700+$R680*10000</f>
        <v>41407</v>
      </c>
    </row>
    <row r="701" spans="1:18" x14ac:dyDescent="0.25">
      <c r="A701" s="761"/>
      <c r="B701" s="761"/>
      <c r="C701" s="265"/>
      <c r="D701" s="423"/>
      <c r="E701" s="286"/>
      <c r="F701" s="269"/>
      <c r="G701" s="151"/>
      <c r="H701" s="151"/>
      <c r="I701" s="151"/>
      <c r="J701" s="151"/>
      <c r="K701" s="151"/>
      <c r="L701" s="151"/>
      <c r="M701" s="268"/>
      <c r="N701" s="268"/>
    </row>
    <row r="702" spans="1:18" x14ac:dyDescent="0.25">
      <c r="A702" s="818" t="s">
        <v>292</v>
      </c>
      <c r="B702" s="818"/>
      <c r="C702" s="818"/>
      <c r="D702" s="433">
        <f>SUM(D699:D701)</f>
        <v>0</v>
      </c>
      <c r="E702" s="425"/>
      <c r="F702" s="425"/>
      <c r="G702" s="426"/>
      <c r="H702" s="426"/>
      <c r="I702" s="426"/>
      <c r="J702" s="194"/>
      <c r="K702" s="194"/>
      <c r="L702" s="194"/>
      <c r="M702" s="427">
        <f>SUM(M700:M701)</f>
        <v>0</v>
      </c>
      <c r="N702" s="427">
        <f>SUM(N700:N701)</f>
        <v>0</v>
      </c>
    </row>
    <row r="703" spans="1:18" ht="11.25" customHeight="1" x14ac:dyDescent="0.25">
      <c r="A703" s="761" t="s">
        <v>316</v>
      </c>
      <c r="B703" s="761" t="s">
        <v>68</v>
      </c>
      <c r="C703" s="362" t="s">
        <v>214</v>
      </c>
      <c r="D703" s="142"/>
      <c r="E703" s="286"/>
      <c r="F703" s="269" t="s">
        <v>291</v>
      </c>
      <c r="G703" s="151"/>
      <c r="H703" s="151"/>
      <c r="I703" s="151"/>
      <c r="J703" s="151"/>
      <c r="K703" s="151"/>
      <c r="L703" s="151"/>
      <c r="M703" s="268">
        <f>((E703*G703*H703*I703*D703)-(E703*J703*K703*L703*D703))/F703</f>
        <v>0</v>
      </c>
      <c r="N703" s="268"/>
      <c r="Q703" s="292">
        <v>6</v>
      </c>
      <c r="R703" s="292">
        <f>$Q677*100+Q703+$R681*10000</f>
        <v>51406</v>
      </c>
    </row>
    <row r="704" spans="1:18" x14ac:dyDescent="0.25">
      <c r="A704" s="761"/>
      <c r="B704" s="761"/>
      <c r="C704" s="419" t="s">
        <v>215</v>
      </c>
      <c r="D704" s="191"/>
      <c r="E704" s="286"/>
      <c r="F704" s="269" t="s">
        <v>291</v>
      </c>
      <c r="G704" s="151"/>
      <c r="H704" s="151"/>
      <c r="I704" s="151"/>
      <c r="J704" s="151"/>
      <c r="K704" s="151"/>
      <c r="L704" s="151"/>
      <c r="M704" s="268">
        <f>((E704*G704*H704*I704*D704)-(E704*J704*K704*L704*D704))/F704</f>
        <v>0</v>
      </c>
      <c r="N704" s="268"/>
      <c r="Q704" s="362">
        <v>7</v>
      </c>
      <c r="R704" s="292">
        <f>$Q677*100+Q704+$R681*10000</f>
        <v>51407</v>
      </c>
    </row>
    <row r="705" spans="1:14" x14ac:dyDescent="0.25">
      <c r="A705" s="761"/>
      <c r="B705" s="761"/>
      <c r="C705" s="265"/>
      <c r="D705" s="423"/>
      <c r="E705" s="286"/>
      <c r="F705" s="269"/>
      <c r="G705" s="151"/>
      <c r="H705" s="151"/>
      <c r="I705" s="151"/>
      <c r="J705" s="151"/>
      <c r="K705" s="151"/>
      <c r="L705" s="151"/>
      <c r="M705" s="268"/>
      <c r="N705" s="268"/>
    </row>
    <row r="706" spans="1:14" x14ac:dyDescent="0.25">
      <c r="A706" s="818" t="s">
        <v>292</v>
      </c>
      <c r="B706" s="818"/>
      <c r="C706" s="818"/>
      <c r="D706" s="433">
        <f>SUM(D703:D705)</f>
        <v>0</v>
      </c>
      <c r="E706" s="425"/>
      <c r="F706" s="425"/>
      <c r="G706" s="426"/>
      <c r="H706" s="426"/>
      <c r="I706" s="426"/>
      <c r="J706" s="426"/>
      <c r="K706" s="426"/>
      <c r="L706" s="426"/>
      <c r="M706" s="427">
        <f>SUM(M703:M705)</f>
        <v>0</v>
      </c>
      <c r="N706" s="427">
        <f>SUM(N703:N705)</f>
        <v>0</v>
      </c>
    </row>
    <row r="707" spans="1:14" x14ac:dyDescent="0.25">
      <c r="A707" s="819" t="s">
        <v>91</v>
      </c>
      <c r="B707" s="819"/>
      <c r="C707" s="819"/>
      <c r="D707" s="434">
        <f>D690+D694+D698+D702+D706</f>
        <v>0</v>
      </c>
      <c r="E707" s="428"/>
      <c r="F707" s="428"/>
      <c r="G707" s="429"/>
      <c r="H707" s="429"/>
      <c r="I707" s="429"/>
      <c r="J707" s="429"/>
      <c r="K707" s="429"/>
      <c r="L707" s="429"/>
      <c r="M707" s="427">
        <f>M706+M702+M698+M694+M690</f>
        <v>0</v>
      </c>
      <c r="N707" s="427">
        <f>N706+N702+N698+N694+N690</f>
        <v>0</v>
      </c>
    </row>
    <row r="721" spans="1:18" x14ac:dyDescent="0.25">
      <c r="A721" s="802" t="s">
        <v>23</v>
      </c>
      <c r="B721" s="802"/>
      <c r="C721" s="815">
        <f>Presentación!$C$3</f>
        <v>1990</v>
      </c>
      <c r="D721" s="815"/>
      <c r="E721" s="815"/>
      <c r="F721" s="815"/>
      <c r="G721" s="815"/>
      <c r="H721" s="815"/>
      <c r="I721" s="815"/>
      <c r="J721" s="815"/>
      <c r="K721" s="815"/>
      <c r="L721" s="815"/>
      <c r="M721" s="815"/>
      <c r="N721" s="815"/>
    </row>
    <row r="722" spans="1:18" ht="11.25" customHeight="1" x14ac:dyDescent="0.25">
      <c r="A722" s="816" t="s">
        <v>260</v>
      </c>
      <c r="B722" s="816"/>
      <c r="C722" s="817" t="s">
        <v>388</v>
      </c>
      <c r="D722" s="817"/>
      <c r="E722" s="817"/>
      <c r="F722" s="817"/>
      <c r="G722" s="817"/>
      <c r="H722" s="817"/>
      <c r="I722" s="817"/>
      <c r="J722" s="817"/>
      <c r="K722" s="817"/>
      <c r="L722" s="817"/>
      <c r="M722" s="817"/>
      <c r="N722" s="817"/>
      <c r="Q722" s="292">
        <v>10</v>
      </c>
      <c r="R722" s="292">
        <v>1</v>
      </c>
    </row>
    <row r="723" spans="1:18" ht="12" customHeight="1" x14ac:dyDescent="0.25">
      <c r="A723" s="805" t="s">
        <v>5</v>
      </c>
      <c r="B723" s="805"/>
      <c r="C723" s="806" t="s">
        <v>26</v>
      </c>
      <c r="D723" s="806"/>
      <c r="E723" s="806"/>
      <c r="F723" s="806"/>
      <c r="G723" s="806"/>
      <c r="H723" s="806"/>
      <c r="I723" s="806"/>
      <c r="J723" s="806"/>
      <c r="K723" s="806"/>
      <c r="L723" s="806"/>
      <c r="M723" s="806"/>
      <c r="N723" s="806"/>
      <c r="Q723" s="292"/>
      <c r="R723" s="292">
        <v>2</v>
      </c>
    </row>
    <row r="724" spans="1:18" ht="12" customHeight="1" x14ac:dyDescent="0.25">
      <c r="A724" s="805" t="s">
        <v>27</v>
      </c>
      <c r="B724" s="805"/>
      <c r="C724" s="806" t="s">
        <v>261</v>
      </c>
      <c r="D724" s="806"/>
      <c r="E724" s="806"/>
      <c r="F724" s="806"/>
      <c r="G724" s="806"/>
      <c r="H724" s="806"/>
      <c r="I724" s="806"/>
      <c r="J724" s="806"/>
      <c r="K724" s="806"/>
      <c r="L724" s="806"/>
      <c r="M724" s="806"/>
      <c r="N724" s="806"/>
      <c r="Q724" s="292"/>
      <c r="R724" s="292">
        <v>3</v>
      </c>
    </row>
    <row r="725" spans="1:18" ht="11.25" customHeight="1" x14ac:dyDescent="0.25">
      <c r="A725" s="805" t="s">
        <v>29</v>
      </c>
      <c r="B725" s="805"/>
      <c r="C725" s="806" t="s">
        <v>191</v>
      </c>
      <c r="D725" s="806"/>
      <c r="E725" s="806"/>
      <c r="F725" s="806"/>
      <c r="G725" s="806"/>
      <c r="H725" s="806"/>
      <c r="I725" s="806"/>
      <c r="J725" s="806"/>
      <c r="K725" s="806"/>
      <c r="L725" s="806"/>
      <c r="M725" s="806"/>
      <c r="N725" s="806"/>
      <c r="Q725" s="292"/>
      <c r="R725" s="292">
        <v>4</v>
      </c>
    </row>
    <row r="726" spans="1:18" ht="11.25" customHeight="1" x14ac:dyDescent="0.25">
      <c r="A726" s="805" t="s">
        <v>31</v>
      </c>
      <c r="B726" s="805"/>
      <c r="C726" s="806" t="s">
        <v>262</v>
      </c>
      <c r="D726" s="806"/>
      <c r="E726" s="806"/>
      <c r="F726" s="806"/>
      <c r="G726" s="806"/>
      <c r="H726" s="806"/>
      <c r="I726" s="806"/>
      <c r="J726" s="806"/>
      <c r="K726" s="806"/>
      <c r="L726" s="806"/>
      <c r="M726" s="806"/>
      <c r="N726" s="806"/>
      <c r="Q726" s="292"/>
      <c r="R726" s="292">
        <v>5</v>
      </c>
    </row>
    <row r="727" spans="1:18" ht="12" customHeight="1" x14ac:dyDescent="0.25">
      <c r="A727" s="807" t="s">
        <v>33</v>
      </c>
      <c r="B727" s="807"/>
      <c r="C727" s="278" t="s">
        <v>34</v>
      </c>
      <c r="D727" s="766" t="s">
        <v>263</v>
      </c>
      <c r="E727" s="766"/>
      <c r="F727" s="766"/>
      <c r="G727" s="766"/>
      <c r="H727" s="766"/>
      <c r="I727" s="766"/>
      <c r="J727" s="766"/>
      <c r="K727" s="766"/>
      <c r="L727" s="766"/>
      <c r="M727" s="766"/>
      <c r="N727" s="766"/>
      <c r="Q727" s="292"/>
      <c r="R727" s="292"/>
    </row>
    <row r="728" spans="1:18" ht="11.25" customHeight="1" x14ac:dyDescent="0.25">
      <c r="A728" s="761" t="s">
        <v>37</v>
      </c>
      <c r="B728" s="761"/>
      <c r="C728" s="761" t="s">
        <v>264</v>
      </c>
      <c r="D728" s="265" t="s">
        <v>265</v>
      </c>
      <c r="E728" s="265" t="s">
        <v>266</v>
      </c>
      <c r="F728" s="265" t="s">
        <v>267</v>
      </c>
      <c r="G728" s="265" t="s">
        <v>268</v>
      </c>
      <c r="H728" s="265" t="s">
        <v>269</v>
      </c>
      <c r="I728" s="265" t="s">
        <v>270</v>
      </c>
      <c r="J728" s="265" t="s">
        <v>271</v>
      </c>
      <c r="K728" s="265" t="s">
        <v>272</v>
      </c>
      <c r="L728" s="265" t="s">
        <v>273</v>
      </c>
      <c r="M728" s="265" t="s">
        <v>274</v>
      </c>
      <c r="N728" s="265" t="s">
        <v>274</v>
      </c>
      <c r="Q728" s="292"/>
      <c r="R728" s="292"/>
    </row>
    <row r="729" spans="1:18" ht="11.25" customHeight="1" x14ac:dyDescent="0.25">
      <c r="A729" s="761" t="s">
        <v>197</v>
      </c>
      <c r="B729" s="761" t="s">
        <v>47</v>
      </c>
      <c r="C729" s="761"/>
      <c r="D729" s="265" t="s">
        <v>48</v>
      </c>
      <c r="E729" s="418" t="s">
        <v>275</v>
      </c>
      <c r="F729" s="265" t="s">
        <v>244</v>
      </c>
      <c r="G729" s="265" t="s">
        <v>276</v>
      </c>
      <c r="H729" s="265" t="s">
        <v>276</v>
      </c>
      <c r="I729" s="265" t="s">
        <v>276</v>
      </c>
      <c r="J729" s="265" t="s">
        <v>276</v>
      </c>
      <c r="K729" s="265" t="s">
        <v>276</v>
      </c>
      <c r="L729" s="265" t="s">
        <v>276</v>
      </c>
      <c r="M729" s="418" t="s">
        <v>277</v>
      </c>
      <c r="N729" s="761" t="s">
        <v>245</v>
      </c>
      <c r="Q729" s="292"/>
      <c r="R729" s="292"/>
    </row>
    <row r="730" spans="1:18" ht="34.5" x14ac:dyDescent="0.25">
      <c r="A730" s="761"/>
      <c r="B730" s="761"/>
      <c r="C730" s="761"/>
      <c r="D730" s="265"/>
      <c r="E730" s="265" t="s">
        <v>278</v>
      </c>
      <c r="F730" s="265" t="s">
        <v>279</v>
      </c>
      <c r="G730" s="265" t="s">
        <v>280</v>
      </c>
      <c r="H730" s="265" t="s">
        <v>280</v>
      </c>
      <c r="I730" s="265" t="s">
        <v>280</v>
      </c>
      <c r="J730" s="265" t="s">
        <v>280</v>
      </c>
      <c r="K730" s="265" t="s">
        <v>280</v>
      </c>
      <c r="L730" s="265" t="s">
        <v>280</v>
      </c>
      <c r="M730" s="418" t="s">
        <v>281</v>
      </c>
      <c r="N730" s="761"/>
      <c r="Q730" s="292"/>
      <c r="R730" s="292"/>
    </row>
    <row r="731" spans="1:18" ht="11.25" customHeight="1" x14ac:dyDescent="0.25">
      <c r="A731" s="761"/>
      <c r="B731" s="761"/>
      <c r="C731" s="761"/>
      <c r="D731" s="380" t="s">
        <v>282</v>
      </c>
      <c r="E731" s="380" t="s">
        <v>283</v>
      </c>
      <c r="F731" s="380" t="s">
        <v>158</v>
      </c>
      <c r="G731" s="380" t="s">
        <v>284</v>
      </c>
      <c r="H731" s="380" t="s">
        <v>285</v>
      </c>
      <c r="I731" s="380" t="s">
        <v>286</v>
      </c>
      <c r="J731" s="380" t="s">
        <v>287</v>
      </c>
      <c r="K731" s="380" t="s">
        <v>288</v>
      </c>
      <c r="L731" s="380" t="s">
        <v>289</v>
      </c>
      <c r="M731" s="380" t="s">
        <v>290</v>
      </c>
      <c r="N731" s="380" t="s">
        <v>290</v>
      </c>
      <c r="Q731" s="292"/>
      <c r="R731" s="292"/>
    </row>
    <row r="732" spans="1:18" ht="11.25" customHeight="1" x14ac:dyDescent="0.25">
      <c r="A732" s="761" t="s">
        <v>310</v>
      </c>
      <c r="B732" s="761" t="s">
        <v>68</v>
      </c>
      <c r="C732" s="419" t="s">
        <v>214</v>
      </c>
      <c r="D732" s="142"/>
      <c r="E732" s="286"/>
      <c r="F732" s="269" t="s">
        <v>291</v>
      </c>
      <c r="G732" s="151"/>
      <c r="H732" s="151"/>
      <c r="I732" s="151"/>
      <c r="J732" s="151"/>
      <c r="K732" s="151"/>
      <c r="L732" s="151"/>
      <c r="M732" s="268">
        <f>((E732*G732*H732*I732*D732)-(E732*J732*K732*L732*D732))/F732</f>
        <v>0</v>
      </c>
      <c r="N732" s="268"/>
      <c r="Q732" s="292">
        <v>6</v>
      </c>
      <c r="R732" s="292">
        <f>$Q722*100+Q732+$R722*10000</f>
        <v>11006</v>
      </c>
    </row>
    <row r="733" spans="1:18" x14ac:dyDescent="0.25">
      <c r="A733" s="761"/>
      <c r="B733" s="761"/>
      <c r="C733" s="419" t="s">
        <v>215</v>
      </c>
      <c r="D733" s="191"/>
      <c r="E733" s="286"/>
      <c r="F733" s="269" t="s">
        <v>291</v>
      </c>
      <c r="G733" s="151"/>
      <c r="H733" s="151"/>
      <c r="I733" s="151"/>
      <c r="J733" s="151"/>
      <c r="K733" s="151"/>
      <c r="L733" s="151"/>
      <c r="M733" s="268">
        <f>((E733*G733*H733*I733*D733)-(E733*J733*K733*L733*D733))/F733</f>
        <v>0</v>
      </c>
      <c r="N733" s="268"/>
      <c r="Q733" s="362">
        <v>7</v>
      </c>
      <c r="R733" s="292">
        <f>$Q722*100+Q733+$R722*10000</f>
        <v>11007</v>
      </c>
    </row>
    <row r="734" spans="1:18" x14ac:dyDescent="0.25">
      <c r="A734" s="761"/>
      <c r="B734" s="761"/>
      <c r="C734" s="265"/>
      <c r="D734" s="269"/>
      <c r="E734" s="269"/>
      <c r="F734" s="269"/>
      <c r="G734" s="268"/>
      <c r="H734" s="268"/>
      <c r="I734" s="268"/>
      <c r="J734" s="151"/>
      <c r="K734" s="151"/>
      <c r="L734" s="151"/>
      <c r="M734" s="268"/>
      <c r="N734" s="268"/>
    </row>
    <row r="735" spans="1:18" x14ac:dyDescent="0.25">
      <c r="A735" s="818" t="s">
        <v>292</v>
      </c>
      <c r="B735" s="818"/>
      <c r="C735" s="818"/>
      <c r="D735" s="433">
        <f>SUM(D732:D734)</f>
        <v>0</v>
      </c>
      <c r="E735" s="425"/>
      <c r="F735" s="425"/>
      <c r="G735" s="426"/>
      <c r="H735" s="426"/>
      <c r="I735" s="426"/>
      <c r="J735" s="194"/>
      <c r="K735" s="194"/>
      <c r="L735" s="194"/>
      <c r="M735" s="427">
        <f>SUM(M733:M734)</f>
        <v>0</v>
      </c>
      <c r="N735" s="427">
        <f>SUM(N733:N734)</f>
        <v>0</v>
      </c>
    </row>
    <row r="736" spans="1:18" ht="11.25" customHeight="1" x14ac:dyDescent="0.25">
      <c r="A736" s="761" t="s">
        <v>313</v>
      </c>
      <c r="B736" s="761" t="s">
        <v>68</v>
      </c>
      <c r="C736" s="362" t="s">
        <v>214</v>
      </c>
      <c r="D736" s="142"/>
      <c r="E736" s="286"/>
      <c r="F736" s="269" t="s">
        <v>291</v>
      </c>
      <c r="G736" s="151"/>
      <c r="H736" s="151"/>
      <c r="I736" s="151"/>
      <c r="J736" s="151"/>
      <c r="K736" s="151"/>
      <c r="L736" s="151"/>
      <c r="M736" s="268">
        <f>((E736*G736*H736*I736*D736)-(E736*J736*K736*L736*D736))/F736</f>
        <v>0</v>
      </c>
      <c r="N736" s="268"/>
      <c r="Q736" s="292">
        <v>6</v>
      </c>
      <c r="R736" s="292">
        <f>$Q722*100+Q736+$R723*10000</f>
        <v>21006</v>
      </c>
    </row>
    <row r="737" spans="1:18" x14ac:dyDescent="0.25">
      <c r="A737" s="761"/>
      <c r="B737" s="761"/>
      <c r="C737" s="419" t="s">
        <v>215</v>
      </c>
      <c r="D737" s="191"/>
      <c r="E737" s="286"/>
      <c r="F737" s="269" t="s">
        <v>291</v>
      </c>
      <c r="G737" s="151"/>
      <c r="H737" s="151"/>
      <c r="I737" s="151"/>
      <c r="J737" s="151"/>
      <c r="K737" s="151"/>
      <c r="L737" s="151"/>
      <c r="M737" s="268">
        <f>((E737*G737*H737*I737*D737)-(E737*J737*K737*L737*D737))/F737</f>
        <v>0</v>
      </c>
      <c r="N737" s="268"/>
      <c r="Q737" s="362">
        <v>7</v>
      </c>
      <c r="R737" s="292">
        <f>$Q722*100+Q737+$R723*10000</f>
        <v>21007</v>
      </c>
    </row>
    <row r="738" spans="1:18" x14ac:dyDescent="0.25">
      <c r="A738" s="761"/>
      <c r="B738" s="761"/>
      <c r="C738" s="265"/>
      <c r="D738" s="269"/>
      <c r="E738" s="269"/>
      <c r="F738" s="269"/>
      <c r="G738" s="268"/>
      <c r="H738" s="268"/>
      <c r="I738" s="268"/>
      <c r="J738" s="151"/>
      <c r="K738" s="151"/>
      <c r="L738" s="151"/>
      <c r="M738" s="268"/>
      <c r="N738" s="268"/>
    </row>
    <row r="739" spans="1:18" x14ac:dyDescent="0.25">
      <c r="A739" s="818" t="s">
        <v>292</v>
      </c>
      <c r="B739" s="818"/>
      <c r="C739" s="818"/>
      <c r="D739" s="433">
        <f>SUM(D736:D738)</f>
        <v>0</v>
      </c>
      <c r="E739" s="425"/>
      <c r="F739" s="425"/>
      <c r="G739" s="426"/>
      <c r="H739" s="426"/>
      <c r="I739" s="426"/>
      <c r="J739" s="194"/>
      <c r="K739" s="194"/>
      <c r="L739" s="194"/>
      <c r="M739" s="427">
        <f>SUM(M737:M738)</f>
        <v>0</v>
      </c>
      <c r="N739" s="427">
        <f>SUM(N737:N738)</f>
        <v>0</v>
      </c>
    </row>
    <row r="740" spans="1:18" ht="11.25" customHeight="1" x14ac:dyDescent="0.25">
      <c r="A740" s="761" t="s">
        <v>314</v>
      </c>
      <c r="B740" s="761" t="s">
        <v>68</v>
      </c>
      <c r="C740" s="362" t="s">
        <v>214</v>
      </c>
      <c r="D740" s="142"/>
      <c r="E740" s="286"/>
      <c r="F740" s="269" t="s">
        <v>291</v>
      </c>
      <c r="G740" s="151"/>
      <c r="H740" s="151"/>
      <c r="I740" s="151"/>
      <c r="J740" s="151"/>
      <c r="K740" s="151"/>
      <c r="L740" s="151"/>
      <c r="M740" s="268">
        <f>((E740*G740*H740*I740*D740)-(E740*J740*K740*L740*D740))/F740</f>
        <v>0</v>
      </c>
      <c r="N740" s="268"/>
      <c r="Q740" s="292">
        <v>6</v>
      </c>
      <c r="R740" s="292">
        <f>$Q722*100+Q740+$R724*10000</f>
        <v>31006</v>
      </c>
    </row>
    <row r="741" spans="1:18" x14ac:dyDescent="0.25">
      <c r="A741" s="761"/>
      <c r="B741" s="761"/>
      <c r="C741" s="419" t="s">
        <v>215</v>
      </c>
      <c r="D741" s="191"/>
      <c r="E741" s="286"/>
      <c r="F741" s="269" t="s">
        <v>291</v>
      </c>
      <c r="G741" s="151"/>
      <c r="H741" s="151"/>
      <c r="I741" s="151"/>
      <c r="J741" s="151"/>
      <c r="K741" s="151"/>
      <c r="L741" s="151"/>
      <c r="M741" s="268">
        <f>((E741*G741*H741*I741*D741)-(E741*J741*K741*L741*D741))/F741</f>
        <v>0</v>
      </c>
      <c r="N741" s="268"/>
      <c r="Q741" s="362">
        <v>7</v>
      </c>
      <c r="R741" s="292">
        <f>$Q722*100+Q741+$R724*10000</f>
        <v>31007</v>
      </c>
    </row>
    <row r="742" spans="1:18" x14ac:dyDescent="0.25">
      <c r="A742" s="761"/>
      <c r="B742" s="761"/>
      <c r="C742" s="265"/>
      <c r="D742" s="423"/>
      <c r="E742" s="286"/>
      <c r="F742" s="269"/>
      <c r="G742" s="151"/>
      <c r="H742" s="151"/>
      <c r="I742" s="151"/>
      <c r="J742" s="151"/>
      <c r="K742" s="151"/>
      <c r="L742" s="151"/>
      <c r="M742" s="268"/>
      <c r="N742" s="268"/>
    </row>
    <row r="743" spans="1:18" x14ac:dyDescent="0.25">
      <c r="A743" s="818" t="s">
        <v>292</v>
      </c>
      <c r="B743" s="818"/>
      <c r="C743" s="818"/>
      <c r="D743" s="433">
        <f>SUM(D740:D742)</f>
        <v>0</v>
      </c>
      <c r="E743" s="425"/>
      <c r="F743" s="425"/>
      <c r="G743" s="426"/>
      <c r="H743" s="426"/>
      <c r="I743" s="426"/>
      <c r="J743" s="194"/>
      <c r="K743" s="194"/>
      <c r="L743" s="194"/>
      <c r="M743" s="427">
        <f>SUM(M740:M742)</f>
        <v>0</v>
      </c>
      <c r="N743" s="427">
        <f>SUM(N740:N742)</f>
        <v>0</v>
      </c>
    </row>
    <row r="744" spans="1:18" ht="11.25" customHeight="1" x14ac:dyDescent="0.25">
      <c r="A744" s="761" t="s">
        <v>315</v>
      </c>
      <c r="B744" s="761" t="s">
        <v>68</v>
      </c>
      <c r="C744" s="362" t="s">
        <v>214</v>
      </c>
      <c r="D744" s="142"/>
      <c r="E744" s="286"/>
      <c r="F744" s="269" t="s">
        <v>291</v>
      </c>
      <c r="G744" s="151"/>
      <c r="H744" s="151"/>
      <c r="I744" s="151"/>
      <c r="J744" s="151"/>
      <c r="K744" s="151"/>
      <c r="L744" s="151"/>
      <c r="M744" s="268">
        <f>((E744*G744*H744*I744*D744)-(E744*J744*K744*L744*D744))/F744</f>
        <v>0</v>
      </c>
      <c r="N744" s="268"/>
      <c r="Q744" s="292">
        <v>6</v>
      </c>
      <c r="R744" s="292">
        <f>$Q722*100+Q744+$R725*10000</f>
        <v>41006</v>
      </c>
    </row>
    <row r="745" spans="1:18" x14ac:dyDescent="0.25">
      <c r="A745" s="761"/>
      <c r="B745" s="761"/>
      <c r="C745" s="419" t="s">
        <v>215</v>
      </c>
      <c r="D745" s="191"/>
      <c r="E745" s="286"/>
      <c r="F745" s="269" t="s">
        <v>291</v>
      </c>
      <c r="G745" s="151"/>
      <c r="H745" s="151"/>
      <c r="I745" s="151"/>
      <c r="J745" s="151"/>
      <c r="K745" s="151"/>
      <c r="L745" s="151"/>
      <c r="M745" s="268">
        <f>((E745*G745*H745*I745*D745)-(E745*J745*K745*L745*D745))/F745</f>
        <v>0</v>
      </c>
      <c r="N745" s="268"/>
      <c r="Q745" s="362">
        <v>7</v>
      </c>
      <c r="R745" s="292">
        <f>$Q722*100+Q745+$R725*10000</f>
        <v>41007</v>
      </c>
    </row>
    <row r="746" spans="1:18" x14ac:dyDescent="0.25">
      <c r="A746" s="761"/>
      <c r="B746" s="761"/>
      <c r="C746" s="265"/>
      <c r="D746" s="423"/>
      <c r="E746" s="286"/>
      <c r="F746" s="269"/>
      <c r="G746" s="151"/>
      <c r="H746" s="151"/>
      <c r="I746" s="151"/>
      <c r="J746" s="151"/>
      <c r="K746" s="151"/>
      <c r="L746" s="151"/>
      <c r="M746" s="268"/>
      <c r="N746" s="268"/>
    </row>
    <row r="747" spans="1:18" x14ac:dyDescent="0.25">
      <c r="A747" s="818" t="s">
        <v>292</v>
      </c>
      <c r="B747" s="818"/>
      <c r="C747" s="818"/>
      <c r="D747" s="433">
        <f>SUM(D744:D746)</f>
        <v>0</v>
      </c>
      <c r="E747" s="425"/>
      <c r="F747" s="425"/>
      <c r="G747" s="426"/>
      <c r="H747" s="426"/>
      <c r="I747" s="426"/>
      <c r="J747" s="194"/>
      <c r="K747" s="194"/>
      <c r="L747" s="194"/>
      <c r="M747" s="427">
        <f>SUM(M745:M746)</f>
        <v>0</v>
      </c>
      <c r="N747" s="427">
        <f>SUM(N745:N746)</f>
        <v>0</v>
      </c>
    </row>
    <row r="748" spans="1:18" ht="11.25" customHeight="1" x14ac:dyDescent="0.25">
      <c r="A748" s="761" t="s">
        <v>316</v>
      </c>
      <c r="B748" s="761" t="s">
        <v>68</v>
      </c>
      <c r="C748" s="362" t="s">
        <v>214</v>
      </c>
      <c r="D748" s="142"/>
      <c r="E748" s="286"/>
      <c r="F748" s="269" t="s">
        <v>291</v>
      </c>
      <c r="G748" s="151"/>
      <c r="H748" s="151"/>
      <c r="I748" s="151"/>
      <c r="J748" s="151"/>
      <c r="K748" s="151"/>
      <c r="L748" s="151"/>
      <c r="M748" s="268">
        <f>((E748*G748*H748*I748*D748)-(E748*J748*K748*L748*D748))/F748</f>
        <v>0</v>
      </c>
      <c r="N748" s="268"/>
      <c r="Q748" s="292">
        <v>6</v>
      </c>
      <c r="R748" s="292">
        <f>$Q722*100+Q748+$R726*10000</f>
        <v>51006</v>
      </c>
    </row>
    <row r="749" spans="1:18" x14ac:dyDescent="0.25">
      <c r="A749" s="761"/>
      <c r="B749" s="761"/>
      <c r="C749" s="419" t="s">
        <v>215</v>
      </c>
      <c r="D749" s="191"/>
      <c r="E749" s="286"/>
      <c r="F749" s="269" t="s">
        <v>291</v>
      </c>
      <c r="G749" s="151"/>
      <c r="H749" s="151"/>
      <c r="I749" s="151"/>
      <c r="J749" s="151"/>
      <c r="K749" s="151"/>
      <c r="L749" s="151"/>
      <c r="M749" s="268">
        <f>((E749*G749*H749*I749*D749)-(E749*J749*K749*L749*D749))/F749</f>
        <v>0</v>
      </c>
      <c r="N749" s="268"/>
      <c r="Q749" s="362">
        <v>7</v>
      </c>
      <c r="R749" s="292">
        <f>$Q722*100+Q749+$R726*10000</f>
        <v>51007</v>
      </c>
    </row>
    <row r="750" spans="1:18" x14ac:dyDescent="0.25">
      <c r="A750" s="761"/>
      <c r="B750" s="761"/>
      <c r="C750" s="265"/>
      <c r="D750" s="423"/>
      <c r="E750" s="286"/>
      <c r="F750" s="269"/>
      <c r="G750" s="151"/>
      <c r="H750" s="151"/>
      <c r="I750" s="151"/>
      <c r="J750" s="151"/>
      <c r="K750" s="151"/>
      <c r="L750" s="151"/>
      <c r="M750" s="268"/>
      <c r="N750" s="268"/>
    </row>
    <row r="751" spans="1:18" x14ac:dyDescent="0.25">
      <c r="A751" s="818" t="s">
        <v>292</v>
      </c>
      <c r="B751" s="818"/>
      <c r="C751" s="818"/>
      <c r="D751" s="433">
        <f>SUM(D748:D750)</f>
        <v>0</v>
      </c>
      <c r="E751" s="425"/>
      <c r="F751" s="425"/>
      <c r="G751" s="426"/>
      <c r="H751" s="426"/>
      <c r="I751" s="426"/>
      <c r="J751" s="426"/>
      <c r="K751" s="426"/>
      <c r="L751" s="426"/>
      <c r="M751" s="427">
        <f>SUM(M748:M750)</f>
        <v>0</v>
      </c>
      <c r="N751" s="427">
        <f>SUM(N748:N750)</f>
        <v>0</v>
      </c>
    </row>
    <row r="752" spans="1:18" x14ac:dyDescent="0.25">
      <c r="A752" s="819" t="s">
        <v>91</v>
      </c>
      <c r="B752" s="819"/>
      <c r="C752" s="819"/>
      <c r="D752" s="434">
        <f>D735+D739+D743+D747+D751</f>
        <v>0</v>
      </c>
      <c r="E752" s="428"/>
      <c r="F752" s="428"/>
      <c r="G752" s="429"/>
      <c r="H752" s="429"/>
      <c r="I752" s="429"/>
      <c r="J752" s="429"/>
      <c r="K752" s="429"/>
      <c r="L752" s="429"/>
      <c r="M752" s="427">
        <f>M751+M747+M743+M739+M735</f>
        <v>0</v>
      </c>
      <c r="N752" s="427">
        <f>N751+N747+N743+N739+N735</f>
        <v>0</v>
      </c>
    </row>
    <row r="766" spans="1:18" x14ac:dyDescent="0.25">
      <c r="A766" s="802" t="s">
        <v>23</v>
      </c>
      <c r="B766" s="802"/>
      <c r="C766" s="815">
        <f>Presentación!$C$3</f>
        <v>1990</v>
      </c>
      <c r="D766" s="815"/>
      <c r="E766" s="815"/>
      <c r="F766" s="815"/>
      <c r="G766" s="815"/>
      <c r="H766" s="815"/>
      <c r="I766" s="815"/>
      <c r="J766" s="815"/>
      <c r="K766" s="815"/>
      <c r="L766" s="815"/>
      <c r="M766" s="815"/>
      <c r="N766" s="815"/>
    </row>
    <row r="767" spans="1:18" ht="11.25" customHeight="1" x14ac:dyDescent="0.25">
      <c r="A767" s="816" t="s">
        <v>260</v>
      </c>
      <c r="B767" s="816"/>
      <c r="C767" s="817" t="s">
        <v>389</v>
      </c>
      <c r="D767" s="817"/>
      <c r="E767" s="817"/>
      <c r="F767" s="817"/>
      <c r="G767" s="817"/>
      <c r="H767" s="817"/>
      <c r="I767" s="817"/>
      <c r="J767" s="817"/>
      <c r="K767" s="817"/>
      <c r="L767" s="817"/>
      <c r="M767" s="817"/>
      <c r="N767" s="817"/>
      <c r="Q767" s="292">
        <v>11</v>
      </c>
      <c r="R767" s="292">
        <v>1</v>
      </c>
    </row>
    <row r="768" spans="1:18" ht="12" customHeight="1" x14ac:dyDescent="0.25">
      <c r="A768" s="805" t="s">
        <v>5</v>
      </c>
      <c r="B768" s="805"/>
      <c r="C768" s="806" t="s">
        <v>26</v>
      </c>
      <c r="D768" s="806"/>
      <c r="E768" s="806"/>
      <c r="F768" s="806"/>
      <c r="G768" s="806"/>
      <c r="H768" s="806"/>
      <c r="I768" s="806"/>
      <c r="J768" s="806"/>
      <c r="K768" s="806"/>
      <c r="L768" s="806"/>
      <c r="M768" s="806"/>
      <c r="N768" s="806"/>
      <c r="Q768" s="292"/>
      <c r="R768" s="292">
        <v>2</v>
      </c>
    </row>
    <row r="769" spans="1:18" ht="12" customHeight="1" x14ac:dyDescent="0.25">
      <c r="A769" s="805" t="s">
        <v>27</v>
      </c>
      <c r="B769" s="805"/>
      <c r="C769" s="806" t="s">
        <v>261</v>
      </c>
      <c r="D769" s="806"/>
      <c r="E769" s="806"/>
      <c r="F769" s="806"/>
      <c r="G769" s="806"/>
      <c r="H769" s="806"/>
      <c r="I769" s="806"/>
      <c r="J769" s="806"/>
      <c r="K769" s="806"/>
      <c r="L769" s="806"/>
      <c r="M769" s="806"/>
      <c r="N769" s="806"/>
      <c r="Q769" s="292"/>
      <c r="R769" s="292">
        <v>3</v>
      </c>
    </row>
    <row r="770" spans="1:18" ht="11.25" customHeight="1" x14ac:dyDescent="0.25">
      <c r="A770" s="805" t="s">
        <v>29</v>
      </c>
      <c r="B770" s="805"/>
      <c r="C770" s="806" t="s">
        <v>191</v>
      </c>
      <c r="D770" s="806"/>
      <c r="E770" s="806"/>
      <c r="F770" s="806"/>
      <c r="G770" s="806"/>
      <c r="H770" s="806"/>
      <c r="I770" s="806"/>
      <c r="J770" s="806"/>
      <c r="K770" s="806"/>
      <c r="L770" s="806"/>
      <c r="M770" s="806"/>
      <c r="N770" s="806"/>
      <c r="Q770" s="292"/>
      <c r="R770" s="292">
        <v>4</v>
      </c>
    </row>
    <row r="771" spans="1:18" ht="11.25" customHeight="1" x14ac:dyDescent="0.25">
      <c r="A771" s="805" t="s">
        <v>31</v>
      </c>
      <c r="B771" s="805"/>
      <c r="C771" s="806" t="s">
        <v>262</v>
      </c>
      <c r="D771" s="806"/>
      <c r="E771" s="806"/>
      <c r="F771" s="806"/>
      <c r="G771" s="806"/>
      <c r="H771" s="806"/>
      <c r="I771" s="806"/>
      <c r="J771" s="806"/>
      <c r="K771" s="806"/>
      <c r="L771" s="806"/>
      <c r="M771" s="806"/>
      <c r="N771" s="806"/>
      <c r="Q771" s="292"/>
      <c r="R771" s="292">
        <v>5</v>
      </c>
    </row>
    <row r="772" spans="1:18" ht="12" customHeight="1" x14ac:dyDescent="0.25">
      <c r="A772" s="807" t="s">
        <v>33</v>
      </c>
      <c r="B772" s="807"/>
      <c r="C772" s="278" t="s">
        <v>34</v>
      </c>
      <c r="D772" s="766" t="s">
        <v>263</v>
      </c>
      <c r="E772" s="766"/>
      <c r="F772" s="766"/>
      <c r="G772" s="766"/>
      <c r="H772" s="766"/>
      <c r="I772" s="766"/>
      <c r="J772" s="766"/>
      <c r="K772" s="766"/>
      <c r="L772" s="766"/>
      <c r="M772" s="766"/>
      <c r="N772" s="766"/>
      <c r="Q772" s="292"/>
      <c r="R772" s="292"/>
    </row>
    <row r="773" spans="1:18" ht="11.25" customHeight="1" x14ac:dyDescent="0.25">
      <c r="A773" s="761" t="s">
        <v>37</v>
      </c>
      <c r="B773" s="761"/>
      <c r="C773" s="761" t="s">
        <v>264</v>
      </c>
      <c r="D773" s="265" t="s">
        <v>265</v>
      </c>
      <c r="E773" s="265" t="s">
        <v>266</v>
      </c>
      <c r="F773" s="265" t="s">
        <v>267</v>
      </c>
      <c r="G773" s="265" t="s">
        <v>268</v>
      </c>
      <c r="H773" s="265" t="s">
        <v>269</v>
      </c>
      <c r="I773" s="265" t="s">
        <v>270</v>
      </c>
      <c r="J773" s="265" t="s">
        <v>271</v>
      </c>
      <c r="K773" s="265" t="s">
        <v>272</v>
      </c>
      <c r="L773" s="265" t="s">
        <v>273</v>
      </c>
      <c r="M773" s="265" t="s">
        <v>274</v>
      </c>
      <c r="N773" s="265" t="s">
        <v>274</v>
      </c>
      <c r="Q773" s="292"/>
      <c r="R773" s="292"/>
    </row>
    <row r="774" spans="1:18" ht="11.25" customHeight="1" x14ac:dyDescent="0.25">
      <c r="A774" s="761" t="s">
        <v>197</v>
      </c>
      <c r="B774" s="761" t="s">
        <v>47</v>
      </c>
      <c r="C774" s="761"/>
      <c r="D774" s="265" t="s">
        <v>48</v>
      </c>
      <c r="E774" s="418" t="s">
        <v>275</v>
      </c>
      <c r="F774" s="265" t="s">
        <v>244</v>
      </c>
      <c r="G774" s="265" t="s">
        <v>276</v>
      </c>
      <c r="H774" s="265" t="s">
        <v>276</v>
      </c>
      <c r="I774" s="265" t="s">
        <v>276</v>
      </c>
      <c r="J774" s="265" t="s">
        <v>276</v>
      </c>
      <c r="K774" s="265" t="s">
        <v>276</v>
      </c>
      <c r="L774" s="265" t="s">
        <v>276</v>
      </c>
      <c r="M774" s="418" t="s">
        <v>277</v>
      </c>
      <c r="N774" s="761" t="s">
        <v>245</v>
      </c>
      <c r="Q774" s="292"/>
      <c r="R774" s="292"/>
    </row>
    <row r="775" spans="1:18" ht="34.5" x14ac:dyDescent="0.25">
      <c r="A775" s="761"/>
      <c r="B775" s="761"/>
      <c r="C775" s="761"/>
      <c r="D775" s="265"/>
      <c r="E775" s="265" t="s">
        <v>278</v>
      </c>
      <c r="F775" s="265" t="s">
        <v>279</v>
      </c>
      <c r="G775" s="265" t="s">
        <v>280</v>
      </c>
      <c r="H775" s="265" t="s">
        <v>280</v>
      </c>
      <c r="I775" s="265" t="s">
        <v>280</v>
      </c>
      <c r="J775" s="265" t="s">
        <v>280</v>
      </c>
      <c r="K775" s="265" t="s">
        <v>280</v>
      </c>
      <c r="L775" s="265" t="s">
        <v>280</v>
      </c>
      <c r="M775" s="418" t="s">
        <v>281</v>
      </c>
      <c r="N775" s="761"/>
      <c r="Q775" s="292"/>
      <c r="R775" s="292"/>
    </row>
    <row r="776" spans="1:18" ht="11.25" customHeight="1" x14ac:dyDescent="0.25">
      <c r="A776" s="761"/>
      <c r="B776" s="761"/>
      <c r="C776" s="761"/>
      <c r="D776" s="380" t="s">
        <v>282</v>
      </c>
      <c r="E776" s="380" t="s">
        <v>283</v>
      </c>
      <c r="F776" s="380" t="s">
        <v>158</v>
      </c>
      <c r="G776" s="380" t="s">
        <v>284</v>
      </c>
      <c r="H776" s="380" t="s">
        <v>285</v>
      </c>
      <c r="I776" s="380" t="s">
        <v>286</v>
      </c>
      <c r="J776" s="380" t="s">
        <v>287</v>
      </c>
      <c r="K776" s="380" t="s">
        <v>288</v>
      </c>
      <c r="L776" s="380" t="s">
        <v>289</v>
      </c>
      <c r="M776" s="380" t="s">
        <v>290</v>
      </c>
      <c r="N776" s="380" t="s">
        <v>290</v>
      </c>
      <c r="Q776" s="292"/>
      <c r="R776" s="292"/>
    </row>
    <row r="777" spans="1:18" ht="11.25" customHeight="1" x14ac:dyDescent="0.25">
      <c r="A777" s="761" t="s">
        <v>310</v>
      </c>
      <c r="B777" s="761" t="s">
        <v>68</v>
      </c>
      <c r="C777" s="419" t="s">
        <v>214</v>
      </c>
      <c r="D777" s="142"/>
      <c r="E777" s="286"/>
      <c r="F777" s="269" t="s">
        <v>291</v>
      </c>
      <c r="G777" s="151"/>
      <c r="H777" s="151"/>
      <c r="I777" s="151"/>
      <c r="J777" s="151"/>
      <c r="K777" s="151"/>
      <c r="L777" s="151"/>
      <c r="M777" s="268">
        <f>((E777*G777*H777*I777*D777)-(E777*J777*K777*L777*D777))/F777</f>
        <v>0</v>
      </c>
      <c r="N777" s="268"/>
      <c r="Q777" s="292">
        <v>6</v>
      </c>
      <c r="R777" s="292">
        <f>$Q767*100+Q777+$R767*10000</f>
        <v>11106</v>
      </c>
    </row>
    <row r="778" spans="1:18" x14ac:dyDescent="0.25">
      <c r="A778" s="761"/>
      <c r="B778" s="761"/>
      <c r="C778" s="419" t="s">
        <v>215</v>
      </c>
      <c r="D778" s="191"/>
      <c r="E778" s="286"/>
      <c r="F778" s="269" t="s">
        <v>291</v>
      </c>
      <c r="G778" s="151"/>
      <c r="H778" s="151"/>
      <c r="I778" s="151"/>
      <c r="J778" s="151"/>
      <c r="K778" s="151"/>
      <c r="L778" s="151"/>
      <c r="M778" s="268">
        <f>((E778*G778*H778*I778*D778)-(E778*J778*K778*L778*D778))/F778</f>
        <v>0</v>
      </c>
      <c r="N778" s="268"/>
      <c r="Q778" s="362">
        <v>7</v>
      </c>
      <c r="R778" s="292">
        <f>$Q767*100+Q778+$R767*10000</f>
        <v>11107</v>
      </c>
    </row>
    <row r="779" spans="1:18" x14ac:dyDescent="0.25">
      <c r="A779" s="761"/>
      <c r="B779" s="761"/>
      <c r="C779" s="265"/>
      <c r="D779" s="269"/>
      <c r="E779" s="269"/>
      <c r="F779" s="269"/>
      <c r="G779" s="268"/>
      <c r="H779" s="268"/>
      <c r="I779" s="268"/>
      <c r="J779" s="151"/>
      <c r="K779" s="151"/>
      <c r="L779" s="151"/>
      <c r="M779" s="268"/>
      <c r="N779" s="268"/>
    </row>
    <row r="780" spans="1:18" x14ac:dyDescent="0.25">
      <c r="A780" s="818" t="s">
        <v>292</v>
      </c>
      <c r="B780" s="818"/>
      <c r="C780" s="818"/>
      <c r="D780" s="433">
        <f>SUM(D777:D779)</f>
        <v>0</v>
      </c>
      <c r="E780" s="425"/>
      <c r="F780" s="425"/>
      <c r="G780" s="426"/>
      <c r="H780" s="426"/>
      <c r="I780" s="426"/>
      <c r="J780" s="194"/>
      <c r="K780" s="194"/>
      <c r="L780" s="194"/>
      <c r="M780" s="427">
        <f>SUM(M778:M779)</f>
        <v>0</v>
      </c>
      <c r="N780" s="427">
        <f>SUM(N778:N779)</f>
        <v>0</v>
      </c>
    </row>
    <row r="781" spans="1:18" ht="11.25" customHeight="1" x14ac:dyDescent="0.25">
      <c r="A781" s="761" t="s">
        <v>313</v>
      </c>
      <c r="B781" s="761" t="s">
        <v>68</v>
      </c>
      <c r="C781" s="362" t="s">
        <v>214</v>
      </c>
      <c r="D781" s="142"/>
      <c r="E781" s="286"/>
      <c r="F781" s="269" t="s">
        <v>291</v>
      </c>
      <c r="G781" s="151"/>
      <c r="H781" s="151"/>
      <c r="I781" s="151"/>
      <c r="J781" s="151"/>
      <c r="K781" s="151"/>
      <c r="L781" s="151"/>
      <c r="M781" s="268">
        <f>((E781*G781*H781*I781*D781)-(E781*J781*K781*L781*D781))/F781</f>
        <v>0</v>
      </c>
      <c r="N781" s="268"/>
      <c r="Q781" s="292">
        <v>6</v>
      </c>
      <c r="R781" s="292">
        <f>$Q767*100+Q781+$R768*10000</f>
        <v>21106</v>
      </c>
    </row>
    <row r="782" spans="1:18" x14ac:dyDescent="0.25">
      <c r="A782" s="761"/>
      <c r="B782" s="761"/>
      <c r="C782" s="419" t="s">
        <v>215</v>
      </c>
      <c r="D782" s="191"/>
      <c r="E782" s="286"/>
      <c r="F782" s="269" t="s">
        <v>291</v>
      </c>
      <c r="G782" s="151"/>
      <c r="H782" s="151"/>
      <c r="I782" s="151"/>
      <c r="J782" s="151"/>
      <c r="K782" s="151"/>
      <c r="L782" s="151"/>
      <c r="M782" s="268">
        <f>((E782*G782*H782*I782*D782)-(E782*J782*K782*L782*D782))/F782</f>
        <v>0</v>
      </c>
      <c r="N782" s="268"/>
      <c r="Q782" s="362">
        <v>7</v>
      </c>
      <c r="R782" s="292">
        <f>$Q767*100+Q782+$R768*10000</f>
        <v>21107</v>
      </c>
    </row>
    <row r="783" spans="1:18" x14ac:dyDescent="0.25">
      <c r="A783" s="761"/>
      <c r="B783" s="761"/>
      <c r="C783" s="265"/>
      <c r="D783" s="269"/>
      <c r="E783" s="269"/>
      <c r="F783" s="269"/>
      <c r="G783" s="268"/>
      <c r="H783" s="268"/>
      <c r="I783" s="268"/>
      <c r="J783" s="151"/>
      <c r="K783" s="151"/>
      <c r="L783" s="151"/>
      <c r="M783" s="268"/>
      <c r="N783" s="268"/>
    </row>
    <row r="784" spans="1:18" x14ac:dyDescent="0.25">
      <c r="A784" s="818" t="s">
        <v>292</v>
      </c>
      <c r="B784" s="818"/>
      <c r="C784" s="818"/>
      <c r="D784" s="433">
        <f>SUM(D781:D783)</f>
        <v>0</v>
      </c>
      <c r="E784" s="425"/>
      <c r="F784" s="425"/>
      <c r="G784" s="426"/>
      <c r="H784" s="426"/>
      <c r="I784" s="426"/>
      <c r="J784" s="194"/>
      <c r="K784" s="194"/>
      <c r="L784" s="194"/>
      <c r="M784" s="427">
        <f>SUM(M782:M783)</f>
        <v>0</v>
      </c>
      <c r="N784" s="427">
        <f>SUM(N782:N783)</f>
        <v>0</v>
      </c>
    </row>
    <row r="785" spans="1:18" ht="11.25" customHeight="1" x14ac:dyDescent="0.25">
      <c r="A785" s="761" t="s">
        <v>314</v>
      </c>
      <c r="B785" s="761" t="s">
        <v>68</v>
      </c>
      <c r="C785" s="362" t="s">
        <v>214</v>
      </c>
      <c r="D785" s="142"/>
      <c r="E785" s="286"/>
      <c r="F785" s="269" t="s">
        <v>291</v>
      </c>
      <c r="G785" s="151"/>
      <c r="H785" s="151"/>
      <c r="I785" s="151"/>
      <c r="J785" s="151"/>
      <c r="K785" s="151"/>
      <c r="L785" s="151"/>
      <c r="M785" s="268">
        <f>((E785*G785*H785*I785*D785)-(E785*J785*K785*L785*D785))/F785</f>
        <v>0</v>
      </c>
      <c r="N785" s="268"/>
      <c r="Q785" s="292">
        <v>6</v>
      </c>
      <c r="R785" s="292">
        <f>$Q767*100+Q785+$R769*10000</f>
        <v>31106</v>
      </c>
    </row>
    <row r="786" spans="1:18" x14ac:dyDescent="0.25">
      <c r="A786" s="761"/>
      <c r="B786" s="761"/>
      <c r="C786" s="419" t="s">
        <v>215</v>
      </c>
      <c r="D786" s="191"/>
      <c r="E786" s="286"/>
      <c r="F786" s="269" t="s">
        <v>291</v>
      </c>
      <c r="G786" s="151"/>
      <c r="H786" s="151"/>
      <c r="I786" s="151"/>
      <c r="J786" s="151"/>
      <c r="K786" s="151"/>
      <c r="L786" s="151"/>
      <c r="M786" s="268">
        <f>((E786*G786*H786*I786*D786)-(E786*J786*K786*L786*D786))/F786</f>
        <v>0</v>
      </c>
      <c r="N786" s="268"/>
      <c r="Q786" s="362">
        <v>7</v>
      </c>
      <c r="R786" s="292">
        <f>$Q767*100+Q786+$R769*10000</f>
        <v>31107</v>
      </c>
    </row>
    <row r="787" spans="1:18" x14ac:dyDescent="0.25">
      <c r="A787" s="761"/>
      <c r="B787" s="761"/>
      <c r="C787" s="265"/>
      <c r="D787" s="423"/>
      <c r="E787" s="286"/>
      <c r="F787" s="269"/>
      <c r="G787" s="151"/>
      <c r="H787" s="151"/>
      <c r="I787" s="151"/>
      <c r="J787" s="151"/>
      <c r="K787" s="151"/>
      <c r="L787" s="151"/>
      <c r="M787" s="268"/>
      <c r="N787" s="268"/>
    </row>
    <row r="788" spans="1:18" x14ac:dyDescent="0.25">
      <c r="A788" s="818" t="s">
        <v>292</v>
      </c>
      <c r="B788" s="818"/>
      <c r="C788" s="818"/>
      <c r="D788" s="433">
        <f>SUM(D785:D787)</f>
        <v>0</v>
      </c>
      <c r="E788" s="425"/>
      <c r="F788" s="425"/>
      <c r="G788" s="426"/>
      <c r="H788" s="426"/>
      <c r="I788" s="426"/>
      <c r="J788" s="194"/>
      <c r="K788" s="194"/>
      <c r="L788" s="194"/>
      <c r="M788" s="427">
        <f>SUM(M785:M787)</f>
        <v>0</v>
      </c>
      <c r="N788" s="427">
        <f>SUM(N785:N787)</f>
        <v>0</v>
      </c>
    </row>
    <row r="789" spans="1:18" ht="11.25" customHeight="1" x14ac:dyDescent="0.25">
      <c r="A789" s="761" t="s">
        <v>315</v>
      </c>
      <c r="B789" s="761" t="s">
        <v>68</v>
      </c>
      <c r="C789" s="362" t="s">
        <v>214</v>
      </c>
      <c r="D789" s="142"/>
      <c r="E789" s="286"/>
      <c r="F789" s="269" t="s">
        <v>291</v>
      </c>
      <c r="G789" s="151"/>
      <c r="H789" s="151"/>
      <c r="I789" s="151"/>
      <c r="J789" s="151"/>
      <c r="K789" s="151"/>
      <c r="L789" s="151"/>
      <c r="M789" s="268">
        <f>((E789*G789*H789*I789*D789)-(E789*J789*K789*L789*D789))/F789</f>
        <v>0</v>
      </c>
      <c r="N789" s="268"/>
      <c r="Q789" s="292">
        <v>6</v>
      </c>
      <c r="R789" s="292">
        <f>$Q767*100+Q789+$R770*10000</f>
        <v>41106</v>
      </c>
    </row>
    <row r="790" spans="1:18" x14ac:dyDescent="0.25">
      <c r="A790" s="761"/>
      <c r="B790" s="761"/>
      <c r="C790" s="419" t="s">
        <v>215</v>
      </c>
      <c r="D790" s="191"/>
      <c r="E790" s="286"/>
      <c r="F790" s="269" t="s">
        <v>291</v>
      </c>
      <c r="G790" s="151"/>
      <c r="H790" s="151"/>
      <c r="I790" s="151"/>
      <c r="J790" s="151"/>
      <c r="K790" s="151"/>
      <c r="L790" s="151"/>
      <c r="M790" s="268">
        <f>((E790*G790*H790*I790*D790)-(E790*J790*K790*L790*D790))/F790</f>
        <v>0</v>
      </c>
      <c r="N790" s="268"/>
      <c r="Q790" s="362">
        <v>7</v>
      </c>
      <c r="R790" s="292">
        <f>$Q767*100+Q790+$R770*10000</f>
        <v>41107</v>
      </c>
    </row>
    <row r="791" spans="1:18" x14ac:dyDescent="0.25">
      <c r="A791" s="761"/>
      <c r="B791" s="761"/>
      <c r="C791" s="265"/>
      <c r="D791" s="423"/>
      <c r="E791" s="286"/>
      <c r="F791" s="269"/>
      <c r="G791" s="151"/>
      <c r="H791" s="151"/>
      <c r="I791" s="151"/>
      <c r="J791" s="151"/>
      <c r="K791" s="151"/>
      <c r="L791" s="151"/>
      <c r="M791" s="268"/>
      <c r="N791" s="268"/>
    </row>
    <row r="792" spans="1:18" x14ac:dyDescent="0.25">
      <c r="A792" s="818" t="s">
        <v>292</v>
      </c>
      <c r="B792" s="818"/>
      <c r="C792" s="818"/>
      <c r="D792" s="433">
        <f>SUM(D789:D791)</f>
        <v>0</v>
      </c>
      <c r="E792" s="425"/>
      <c r="F792" s="425"/>
      <c r="G792" s="426"/>
      <c r="H792" s="426"/>
      <c r="I792" s="426"/>
      <c r="J792" s="194"/>
      <c r="K792" s="194"/>
      <c r="L792" s="194"/>
      <c r="M792" s="427">
        <f>SUM(M790:M791)</f>
        <v>0</v>
      </c>
      <c r="N792" s="427">
        <f>SUM(N790:N791)</f>
        <v>0</v>
      </c>
    </row>
    <row r="793" spans="1:18" ht="11.25" customHeight="1" x14ac:dyDescent="0.25">
      <c r="A793" s="761" t="s">
        <v>316</v>
      </c>
      <c r="B793" s="761" t="s">
        <v>68</v>
      </c>
      <c r="C793" s="362" t="s">
        <v>214</v>
      </c>
      <c r="D793" s="142"/>
      <c r="E793" s="286"/>
      <c r="F793" s="269" t="s">
        <v>291</v>
      </c>
      <c r="G793" s="151"/>
      <c r="H793" s="151"/>
      <c r="I793" s="151"/>
      <c r="J793" s="151"/>
      <c r="K793" s="151"/>
      <c r="L793" s="151"/>
      <c r="M793" s="268">
        <f>((E793*G793*H793*I793*D793)-(E793*J793*K793*L793*D793))/F793</f>
        <v>0</v>
      </c>
      <c r="N793" s="268"/>
      <c r="Q793" s="292">
        <v>6</v>
      </c>
      <c r="R793" s="292">
        <f>$Q767*100+Q793+$R771*10000</f>
        <v>51106</v>
      </c>
    </row>
    <row r="794" spans="1:18" x14ac:dyDescent="0.25">
      <c r="A794" s="761"/>
      <c r="B794" s="761"/>
      <c r="C794" s="419" t="s">
        <v>215</v>
      </c>
      <c r="D794" s="191"/>
      <c r="E794" s="286"/>
      <c r="F794" s="269" t="s">
        <v>291</v>
      </c>
      <c r="G794" s="151"/>
      <c r="H794" s="151"/>
      <c r="I794" s="151"/>
      <c r="J794" s="151"/>
      <c r="K794" s="151"/>
      <c r="L794" s="151"/>
      <c r="M794" s="268">
        <f>((E794*G794*H794*I794*D794)-(E794*J794*K794*L794*D794))/F794</f>
        <v>0</v>
      </c>
      <c r="N794" s="268"/>
      <c r="Q794" s="362">
        <v>7</v>
      </c>
      <c r="R794" s="292">
        <f>$Q767*100+Q794+$R771*10000</f>
        <v>51107</v>
      </c>
    </row>
    <row r="795" spans="1:18" x14ac:dyDescent="0.25">
      <c r="A795" s="761"/>
      <c r="B795" s="761"/>
      <c r="C795" s="265"/>
      <c r="D795" s="423"/>
      <c r="E795" s="286"/>
      <c r="F795" s="269"/>
      <c r="G795" s="151"/>
      <c r="H795" s="151"/>
      <c r="I795" s="151"/>
      <c r="J795" s="151"/>
      <c r="K795" s="151"/>
      <c r="L795" s="151"/>
      <c r="M795" s="268"/>
      <c r="N795" s="268"/>
    </row>
    <row r="796" spans="1:18" x14ac:dyDescent="0.25">
      <c r="A796" s="818" t="s">
        <v>292</v>
      </c>
      <c r="B796" s="818"/>
      <c r="C796" s="818"/>
      <c r="D796" s="433">
        <f>SUM(D793:D795)</f>
        <v>0</v>
      </c>
      <c r="E796" s="425"/>
      <c r="F796" s="425"/>
      <c r="G796" s="426"/>
      <c r="H796" s="426"/>
      <c r="I796" s="426"/>
      <c r="J796" s="426"/>
      <c r="K796" s="426"/>
      <c r="L796" s="426"/>
      <c r="M796" s="427">
        <f>SUM(M793:M795)</f>
        <v>0</v>
      </c>
      <c r="N796" s="427">
        <f>SUM(N793:N795)</f>
        <v>0</v>
      </c>
    </row>
    <row r="797" spans="1:18" x14ac:dyDescent="0.25">
      <c r="A797" s="819" t="s">
        <v>91</v>
      </c>
      <c r="B797" s="819"/>
      <c r="C797" s="819"/>
      <c r="D797" s="434">
        <f>D780+D784+D788+D792+D796</f>
        <v>0</v>
      </c>
      <c r="E797" s="428"/>
      <c r="F797" s="428"/>
      <c r="G797" s="429"/>
      <c r="H797" s="429"/>
      <c r="I797" s="429"/>
      <c r="J797" s="429"/>
      <c r="K797" s="429"/>
      <c r="L797" s="429"/>
      <c r="M797" s="427">
        <f>M796+M792+M788+M784+M780</f>
        <v>0</v>
      </c>
      <c r="N797" s="427">
        <f>N796+N792+N788+N784+N780</f>
        <v>0</v>
      </c>
    </row>
    <row r="811" spans="1:18" x14ac:dyDescent="0.25">
      <c r="A811" s="802" t="s">
        <v>23</v>
      </c>
      <c r="B811" s="802"/>
      <c r="C811" s="815">
        <f>Presentación!$C$3</f>
        <v>1990</v>
      </c>
      <c r="D811" s="815"/>
      <c r="E811" s="815"/>
      <c r="F811" s="815"/>
      <c r="G811" s="815"/>
      <c r="H811" s="815"/>
      <c r="I811" s="815"/>
      <c r="J811" s="815"/>
      <c r="K811" s="815"/>
      <c r="L811" s="815"/>
      <c r="M811" s="815"/>
      <c r="N811" s="815"/>
    </row>
    <row r="812" spans="1:18" ht="11.25" customHeight="1" x14ac:dyDescent="0.25">
      <c r="A812" s="816" t="s">
        <v>260</v>
      </c>
      <c r="B812" s="816"/>
      <c r="C812" s="817" t="s">
        <v>390</v>
      </c>
      <c r="D812" s="817"/>
      <c r="E812" s="817"/>
      <c r="F812" s="817"/>
      <c r="G812" s="817"/>
      <c r="H812" s="817"/>
      <c r="I812" s="817"/>
      <c r="J812" s="817"/>
      <c r="K812" s="817"/>
      <c r="L812" s="817"/>
      <c r="M812" s="817"/>
      <c r="N812" s="817"/>
      <c r="Q812" s="292">
        <v>12</v>
      </c>
      <c r="R812" s="292">
        <v>1</v>
      </c>
    </row>
    <row r="813" spans="1:18" ht="12" customHeight="1" x14ac:dyDescent="0.25">
      <c r="A813" s="805" t="s">
        <v>5</v>
      </c>
      <c r="B813" s="805"/>
      <c r="C813" s="806" t="s">
        <v>26</v>
      </c>
      <c r="D813" s="806"/>
      <c r="E813" s="806"/>
      <c r="F813" s="806"/>
      <c r="G813" s="806"/>
      <c r="H813" s="806"/>
      <c r="I813" s="806"/>
      <c r="J813" s="806"/>
      <c r="K813" s="806"/>
      <c r="L813" s="806"/>
      <c r="M813" s="806"/>
      <c r="N813" s="806"/>
      <c r="Q813" s="292"/>
      <c r="R813" s="292">
        <v>2</v>
      </c>
    </row>
    <row r="814" spans="1:18" ht="12" customHeight="1" x14ac:dyDescent="0.25">
      <c r="A814" s="805" t="s">
        <v>27</v>
      </c>
      <c r="B814" s="805"/>
      <c r="C814" s="806" t="s">
        <v>261</v>
      </c>
      <c r="D814" s="806"/>
      <c r="E814" s="806"/>
      <c r="F814" s="806"/>
      <c r="G814" s="806"/>
      <c r="H814" s="806"/>
      <c r="I814" s="806"/>
      <c r="J814" s="806"/>
      <c r="K814" s="806"/>
      <c r="L814" s="806"/>
      <c r="M814" s="806"/>
      <c r="N814" s="806"/>
      <c r="Q814" s="292"/>
      <c r="R814" s="292">
        <v>3</v>
      </c>
    </row>
    <row r="815" spans="1:18" ht="11.25" customHeight="1" x14ac:dyDescent="0.25">
      <c r="A815" s="805" t="s">
        <v>29</v>
      </c>
      <c r="B815" s="805"/>
      <c r="C815" s="806" t="s">
        <v>191</v>
      </c>
      <c r="D815" s="806"/>
      <c r="E815" s="806"/>
      <c r="F815" s="806"/>
      <c r="G815" s="806"/>
      <c r="H815" s="806"/>
      <c r="I815" s="806"/>
      <c r="J815" s="806"/>
      <c r="K815" s="806"/>
      <c r="L815" s="806"/>
      <c r="M815" s="806"/>
      <c r="N815" s="806"/>
      <c r="Q815" s="292"/>
      <c r="R815" s="292">
        <v>4</v>
      </c>
    </row>
    <row r="816" spans="1:18" ht="11.25" customHeight="1" x14ac:dyDescent="0.25">
      <c r="A816" s="805" t="s">
        <v>31</v>
      </c>
      <c r="B816" s="805"/>
      <c r="C816" s="806" t="s">
        <v>262</v>
      </c>
      <c r="D816" s="806"/>
      <c r="E816" s="806"/>
      <c r="F816" s="806"/>
      <c r="G816" s="806"/>
      <c r="H816" s="806"/>
      <c r="I816" s="806"/>
      <c r="J816" s="806"/>
      <c r="K816" s="806"/>
      <c r="L816" s="806"/>
      <c r="M816" s="806"/>
      <c r="N816" s="806"/>
      <c r="Q816" s="292"/>
      <c r="R816" s="292">
        <v>5</v>
      </c>
    </row>
    <row r="817" spans="1:18" ht="12" customHeight="1" x14ac:dyDescent="0.25">
      <c r="A817" s="807" t="s">
        <v>33</v>
      </c>
      <c r="B817" s="807"/>
      <c r="C817" s="278" t="s">
        <v>34</v>
      </c>
      <c r="D817" s="766" t="s">
        <v>263</v>
      </c>
      <c r="E817" s="766"/>
      <c r="F817" s="766"/>
      <c r="G817" s="766"/>
      <c r="H817" s="766"/>
      <c r="I817" s="766"/>
      <c r="J817" s="766"/>
      <c r="K817" s="766"/>
      <c r="L817" s="766"/>
      <c r="M817" s="766"/>
      <c r="N817" s="766"/>
      <c r="Q817" s="292"/>
      <c r="R817" s="292"/>
    </row>
    <row r="818" spans="1:18" ht="11.25" customHeight="1" x14ac:dyDescent="0.25">
      <c r="A818" s="761" t="s">
        <v>37</v>
      </c>
      <c r="B818" s="761"/>
      <c r="C818" s="761" t="s">
        <v>264</v>
      </c>
      <c r="D818" s="265" t="s">
        <v>265</v>
      </c>
      <c r="E818" s="265" t="s">
        <v>266</v>
      </c>
      <c r="F818" s="265" t="s">
        <v>267</v>
      </c>
      <c r="G818" s="265" t="s">
        <v>268</v>
      </c>
      <c r="H818" s="265" t="s">
        <v>269</v>
      </c>
      <c r="I818" s="265" t="s">
        <v>270</v>
      </c>
      <c r="J818" s="265" t="s">
        <v>271</v>
      </c>
      <c r="K818" s="265" t="s">
        <v>272</v>
      </c>
      <c r="L818" s="265" t="s">
        <v>273</v>
      </c>
      <c r="M818" s="265" t="s">
        <v>274</v>
      </c>
      <c r="N818" s="265" t="s">
        <v>274</v>
      </c>
      <c r="Q818" s="292"/>
      <c r="R818" s="292"/>
    </row>
    <row r="819" spans="1:18" ht="11.25" customHeight="1" x14ac:dyDescent="0.25">
      <c r="A819" s="761" t="s">
        <v>197</v>
      </c>
      <c r="B819" s="761" t="s">
        <v>47</v>
      </c>
      <c r="C819" s="761"/>
      <c r="D819" s="265" t="s">
        <v>48</v>
      </c>
      <c r="E819" s="418" t="s">
        <v>275</v>
      </c>
      <c r="F819" s="265" t="s">
        <v>244</v>
      </c>
      <c r="G819" s="265" t="s">
        <v>276</v>
      </c>
      <c r="H819" s="265" t="s">
        <v>276</v>
      </c>
      <c r="I819" s="265" t="s">
        <v>276</v>
      </c>
      <c r="J819" s="265" t="s">
        <v>276</v>
      </c>
      <c r="K819" s="265" t="s">
        <v>276</v>
      </c>
      <c r="L819" s="265" t="s">
        <v>276</v>
      </c>
      <c r="M819" s="418" t="s">
        <v>277</v>
      </c>
      <c r="N819" s="761" t="s">
        <v>245</v>
      </c>
      <c r="Q819" s="292"/>
      <c r="R819" s="292"/>
    </row>
    <row r="820" spans="1:18" ht="34.5" x14ac:dyDescent="0.25">
      <c r="A820" s="761"/>
      <c r="B820" s="761"/>
      <c r="C820" s="761"/>
      <c r="D820" s="265"/>
      <c r="E820" s="265" t="s">
        <v>278</v>
      </c>
      <c r="F820" s="265" t="s">
        <v>279</v>
      </c>
      <c r="G820" s="265" t="s">
        <v>280</v>
      </c>
      <c r="H820" s="265" t="s">
        <v>280</v>
      </c>
      <c r="I820" s="265" t="s">
        <v>280</v>
      </c>
      <c r="J820" s="265" t="s">
        <v>280</v>
      </c>
      <c r="K820" s="265" t="s">
        <v>280</v>
      </c>
      <c r="L820" s="265" t="s">
        <v>280</v>
      </c>
      <c r="M820" s="418" t="s">
        <v>281</v>
      </c>
      <c r="N820" s="761"/>
      <c r="Q820" s="292"/>
      <c r="R820" s="292"/>
    </row>
    <row r="821" spans="1:18" ht="11.25" customHeight="1" x14ac:dyDescent="0.25">
      <c r="A821" s="761"/>
      <c r="B821" s="761"/>
      <c r="C821" s="761"/>
      <c r="D821" s="380" t="s">
        <v>282</v>
      </c>
      <c r="E821" s="380" t="s">
        <v>283</v>
      </c>
      <c r="F821" s="380" t="s">
        <v>158</v>
      </c>
      <c r="G821" s="380" t="s">
        <v>284</v>
      </c>
      <c r="H821" s="380" t="s">
        <v>285</v>
      </c>
      <c r="I821" s="380" t="s">
        <v>286</v>
      </c>
      <c r="J821" s="380" t="s">
        <v>287</v>
      </c>
      <c r="K821" s="380" t="s">
        <v>288</v>
      </c>
      <c r="L821" s="380" t="s">
        <v>289</v>
      </c>
      <c r="M821" s="380" t="s">
        <v>290</v>
      </c>
      <c r="N821" s="380" t="s">
        <v>290</v>
      </c>
      <c r="Q821" s="292"/>
      <c r="R821" s="292"/>
    </row>
    <row r="822" spans="1:18" ht="11.25" customHeight="1" x14ac:dyDescent="0.25">
      <c r="A822" s="761" t="s">
        <v>310</v>
      </c>
      <c r="B822" s="761" t="s">
        <v>68</v>
      </c>
      <c r="C822" s="419" t="s">
        <v>214</v>
      </c>
      <c r="D822" s="142"/>
      <c r="E822" s="286"/>
      <c r="F822" s="269" t="s">
        <v>291</v>
      </c>
      <c r="G822" s="151"/>
      <c r="H822" s="151"/>
      <c r="I822" s="151"/>
      <c r="J822" s="151"/>
      <c r="K822" s="151"/>
      <c r="L822" s="151"/>
      <c r="M822" s="268">
        <f>((E822*G822*H822*I822*D822)-(E822*J822*K822*L822*D822))/F822</f>
        <v>0</v>
      </c>
      <c r="N822" s="268"/>
      <c r="Q822" s="292">
        <v>6</v>
      </c>
      <c r="R822" s="292">
        <f>$Q812*100+Q822+$R812*10000</f>
        <v>11206</v>
      </c>
    </row>
    <row r="823" spans="1:18" x14ac:dyDescent="0.25">
      <c r="A823" s="761"/>
      <c r="B823" s="761"/>
      <c r="C823" s="419" t="s">
        <v>215</v>
      </c>
      <c r="D823" s="191"/>
      <c r="E823" s="286"/>
      <c r="F823" s="269" t="s">
        <v>291</v>
      </c>
      <c r="G823" s="151"/>
      <c r="H823" s="151"/>
      <c r="I823" s="151"/>
      <c r="J823" s="151"/>
      <c r="K823" s="151"/>
      <c r="L823" s="151"/>
      <c r="M823" s="268">
        <f>((E823*G823*H823*I823*D823)-(E823*J823*K823*L823*D823))/F823</f>
        <v>0</v>
      </c>
      <c r="N823" s="268"/>
      <c r="Q823" s="362">
        <v>7</v>
      </c>
      <c r="R823" s="292">
        <f>$Q812*100+Q823+$R812*10000</f>
        <v>11207</v>
      </c>
    </row>
    <row r="824" spans="1:18" x14ac:dyDescent="0.25">
      <c r="A824" s="761"/>
      <c r="B824" s="761"/>
      <c r="C824" s="265"/>
      <c r="D824" s="269"/>
      <c r="E824" s="269"/>
      <c r="F824" s="269"/>
      <c r="G824" s="268"/>
      <c r="H824" s="268"/>
      <c r="I824" s="268"/>
      <c r="J824" s="151"/>
      <c r="K824" s="151"/>
      <c r="L824" s="151"/>
      <c r="M824" s="268"/>
      <c r="N824" s="268"/>
    </row>
    <row r="825" spans="1:18" x14ac:dyDescent="0.25">
      <c r="A825" s="818" t="s">
        <v>292</v>
      </c>
      <c r="B825" s="818"/>
      <c r="C825" s="818"/>
      <c r="D825" s="433">
        <f>SUM(D822:D824)</f>
        <v>0</v>
      </c>
      <c r="E825" s="425"/>
      <c r="F825" s="425"/>
      <c r="G825" s="426"/>
      <c r="H825" s="426"/>
      <c r="I825" s="426"/>
      <c r="J825" s="194"/>
      <c r="K825" s="194"/>
      <c r="L825" s="194"/>
      <c r="M825" s="427">
        <f>SUM(M823:M824)</f>
        <v>0</v>
      </c>
      <c r="N825" s="427">
        <f>SUM(N823:N824)</f>
        <v>0</v>
      </c>
    </row>
    <row r="826" spans="1:18" ht="11.25" customHeight="1" x14ac:dyDescent="0.25">
      <c r="A826" s="761" t="s">
        <v>313</v>
      </c>
      <c r="B826" s="761" t="s">
        <v>68</v>
      </c>
      <c r="C826" s="362" t="s">
        <v>214</v>
      </c>
      <c r="D826" s="142"/>
      <c r="E826" s="286"/>
      <c r="F826" s="269" t="s">
        <v>291</v>
      </c>
      <c r="G826" s="151"/>
      <c r="H826" s="151"/>
      <c r="I826" s="151"/>
      <c r="J826" s="151"/>
      <c r="K826" s="151"/>
      <c r="L826" s="151"/>
      <c r="M826" s="268">
        <f>((E826*G826*H826*I826*D826)-(E826*J826*K826*L826*D826))/F826</f>
        <v>0</v>
      </c>
      <c r="N826" s="268"/>
      <c r="Q826" s="292">
        <v>6</v>
      </c>
      <c r="R826" s="292">
        <f>$Q812*100+Q826+$R813*10000</f>
        <v>21206</v>
      </c>
    </row>
    <row r="827" spans="1:18" x14ac:dyDescent="0.25">
      <c r="A827" s="761"/>
      <c r="B827" s="761"/>
      <c r="C827" s="419" t="s">
        <v>215</v>
      </c>
      <c r="D827" s="191"/>
      <c r="E827" s="286"/>
      <c r="F827" s="269" t="s">
        <v>291</v>
      </c>
      <c r="G827" s="151"/>
      <c r="H827" s="151"/>
      <c r="I827" s="151"/>
      <c r="J827" s="151"/>
      <c r="K827" s="151"/>
      <c r="L827" s="151"/>
      <c r="M827" s="268">
        <f>((E827*G827*H827*I827*D827)-(E827*J827*K827*L827*D827))/F827</f>
        <v>0</v>
      </c>
      <c r="N827" s="268"/>
      <c r="Q827" s="362">
        <v>7</v>
      </c>
      <c r="R827" s="292">
        <f>$Q812*100+Q827+$R813*10000</f>
        <v>21207</v>
      </c>
    </row>
    <row r="828" spans="1:18" x14ac:dyDescent="0.25">
      <c r="A828" s="761"/>
      <c r="B828" s="761"/>
      <c r="C828" s="265"/>
      <c r="D828" s="269"/>
      <c r="E828" s="269"/>
      <c r="F828" s="269"/>
      <c r="G828" s="268"/>
      <c r="H828" s="268"/>
      <c r="I828" s="268"/>
      <c r="J828" s="151"/>
      <c r="K828" s="151"/>
      <c r="L828" s="151"/>
      <c r="M828" s="268"/>
      <c r="N828" s="268"/>
    </row>
    <row r="829" spans="1:18" x14ac:dyDescent="0.25">
      <c r="A829" s="818" t="s">
        <v>292</v>
      </c>
      <c r="B829" s="818"/>
      <c r="C829" s="818"/>
      <c r="D829" s="433">
        <f>SUM(D826:D828)</f>
        <v>0</v>
      </c>
      <c r="E829" s="425"/>
      <c r="F829" s="425"/>
      <c r="G829" s="426"/>
      <c r="H829" s="426"/>
      <c r="I829" s="426"/>
      <c r="J829" s="194"/>
      <c r="K829" s="194"/>
      <c r="L829" s="194"/>
      <c r="M829" s="427">
        <f>SUM(M827:M828)</f>
        <v>0</v>
      </c>
      <c r="N829" s="427">
        <f>SUM(N827:N828)</f>
        <v>0</v>
      </c>
    </row>
    <row r="830" spans="1:18" ht="11.25" customHeight="1" x14ac:dyDescent="0.25">
      <c r="A830" s="761" t="s">
        <v>314</v>
      </c>
      <c r="B830" s="761" t="s">
        <v>68</v>
      </c>
      <c r="C830" s="362" t="s">
        <v>214</v>
      </c>
      <c r="D830" s="142"/>
      <c r="E830" s="286"/>
      <c r="F830" s="269" t="s">
        <v>291</v>
      </c>
      <c r="G830" s="151"/>
      <c r="H830" s="151"/>
      <c r="I830" s="151"/>
      <c r="J830" s="151"/>
      <c r="K830" s="151"/>
      <c r="L830" s="151"/>
      <c r="M830" s="268">
        <f>((E830*G830*H830*I830*D830)-(E830*J830*K830*L830*D830))/F830</f>
        <v>0</v>
      </c>
      <c r="N830" s="268"/>
      <c r="Q830" s="292">
        <v>6</v>
      </c>
      <c r="R830" s="292">
        <f>$Q812*100+Q830+$R814*10000</f>
        <v>31206</v>
      </c>
    </row>
    <row r="831" spans="1:18" x14ac:dyDescent="0.25">
      <c r="A831" s="761"/>
      <c r="B831" s="761"/>
      <c r="C831" s="419" t="s">
        <v>215</v>
      </c>
      <c r="D831" s="191"/>
      <c r="E831" s="286"/>
      <c r="F831" s="269" t="s">
        <v>291</v>
      </c>
      <c r="G831" s="151"/>
      <c r="H831" s="151"/>
      <c r="I831" s="151"/>
      <c r="J831" s="151"/>
      <c r="K831" s="151"/>
      <c r="L831" s="151"/>
      <c r="M831" s="268">
        <f>((E831*G831*H831*I831*D831)-(E831*J831*K831*L831*D831))/F831</f>
        <v>0</v>
      </c>
      <c r="N831" s="268"/>
      <c r="Q831" s="362">
        <v>7</v>
      </c>
      <c r="R831" s="292">
        <f>$Q812*100+Q831+$R814*10000</f>
        <v>31207</v>
      </c>
    </row>
    <row r="832" spans="1:18" x14ac:dyDescent="0.25">
      <c r="A832" s="761"/>
      <c r="B832" s="761"/>
      <c r="C832" s="265"/>
      <c r="D832" s="423"/>
      <c r="E832" s="286"/>
      <c r="F832" s="269"/>
      <c r="G832" s="151"/>
      <c r="H832" s="151"/>
      <c r="I832" s="151"/>
      <c r="J832" s="151"/>
      <c r="K832" s="151"/>
      <c r="L832" s="151"/>
      <c r="M832" s="268"/>
      <c r="N832" s="268"/>
    </row>
    <row r="833" spans="1:18" x14ac:dyDescent="0.25">
      <c r="A833" s="818" t="s">
        <v>292</v>
      </c>
      <c r="B833" s="818"/>
      <c r="C833" s="818"/>
      <c r="D833" s="433">
        <f>SUM(D830:D832)</f>
        <v>0</v>
      </c>
      <c r="E833" s="425"/>
      <c r="F833" s="425"/>
      <c r="G833" s="426"/>
      <c r="H833" s="426"/>
      <c r="I833" s="426"/>
      <c r="J833" s="194"/>
      <c r="K833" s="194"/>
      <c r="L833" s="194"/>
      <c r="M833" s="427">
        <f>SUM(M830:M832)</f>
        <v>0</v>
      </c>
      <c r="N833" s="427">
        <f>SUM(N830:N832)</f>
        <v>0</v>
      </c>
    </row>
    <row r="834" spans="1:18" ht="11.25" customHeight="1" x14ac:dyDescent="0.25">
      <c r="A834" s="761" t="s">
        <v>315</v>
      </c>
      <c r="B834" s="761" t="s">
        <v>68</v>
      </c>
      <c r="C834" s="362" t="s">
        <v>214</v>
      </c>
      <c r="D834" s="142"/>
      <c r="E834" s="286"/>
      <c r="F834" s="269" t="s">
        <v>291</v>
      </c>
      <c r="G834" s="151"/>
      <c r="H834" s="151"/>
      <c r="I834" s="151"/>
      <c r="J834" s="151"/>
      <c r="K834" s="151"/>
      <c r="L834" s="151"/>
      <c r="M834" s="268">
        <f>((E834*G834*H834*I834*D834)-(E834*J834*K834*L834*D834))/F834</f>
        <v>0</v>
      </c>
      <c r="N834" s="268"/>
      <c r="Q834" s="292">
        <v>6</v>
      </c>
      <c r="R834" s="292">
        <f>$Q812*100+Q834+$R815*10000</f>
        <v>41206</v>
      </c>
    </row>
    <row r="835" spans="1:18" x14ac:dyDescent="0.25">
      <c r="A835" s="761"/>
      <c r="B835" s="761"/>
      <c r="C835" s="419" t="s">
        <v>215</v>
      </c>
      <c r="D835" s="191"/>
      <c r="E835" s="286"/>
      <c r="F835" s="269" t="s">
        <v>291</v>
      </c>
      <c r="G835" s="151"/>
      <c r="H835" s="151"/>
      <c r="I835" s="151"/>
      <c r="J835" s="151"/>
      <c r="K835" s="151"/>
      <c r="L835" s="151"/>
      <c r="M835" s="268">
        <f>((E835*G835*H835*I835*D835)-(E835*J835*K835*L835*D835))/F835</f>
        <v>0</v>
      </c>
      <c r="N835" s="268"/>
      <c r="Q835" s="362">
        <v>7</v>
      </c>
      <c r="R835" s="292">
        <f>$Q812*100+Q835+$R815*10000</f>
        <v>41207</v>
      </c>
    </row>
    <row r="836" spans="1:18" x14ac:dyDescent="0.25">
      <c r="A836" s="761"/>
      <c r="B836" s="761"/>
      <c r="C836" s="265"/>
      <c r="D836" s="423"/>
      <c r="E836" s="286"/>
      <c r="F836" s="269"/>
      <c r="G836" s="151"/>
      <c r="H836" s="151"/>
      <c r="I836" s="151"/>
      <c r="J836" s="151"/>
      <c r="K836" s="151"/>
      <c r="L836" s="151"/>
      <c r="M836" s="268"/>
      <c r="N836" s="268"/>
    </row>
    <row r="837" spans="1:18" x14ac:dyDescent="0.25">
      <c r="A837" s="818" t="s">
        <v>292</v>
      </c>
      <c r="B837" s="818"/>
      <c r="C837" s="818"/>
      <c r="D837" s="433">
        <f>SUM(D834:D836)</f>
        <v>0</v>
      </c>
      <c r="E837" s="425"/>
      <c r="F837" s="425"/>
      <c r="G837" s="426"/>
      <c r="H837" s="426"/>
      <c r="I837" s="426"/>
      <c r="J837" s="194"/>
      <c r="K837" s="194"/>
      <c r="L837" s="194"/>
      <c r="M837" s="427">
        <f>SUM(M835:M836)</f>
        <v>0</v>
      </c>
      <c r="N837" s="427">
        <f>SUM(N835:N836)</f>
        <v>0</v>
      </c>
    </row>
    <row r="838" spans="1:18" ht="11.25" customHeight="1" x14ac:dyDescent="0.25">
      <c r="A838" s="761" t="s">
        <v>316</v>
      </c>
      <c r="B838" s="761" t="s">
        <v>68</v>
      </c>
      <c r="C838" s="362" t="s">
        <v>214</v>
      </c>
      <c r="D838" s="142"/>
      <c r="E838" s="286"/>
      <c r="F838" s="269" t="s">
        <v>291</v>
      </c>
      <c r="G838" s="151"/>
      <c r="H838" s="151"/>
      <c r="I838" s="151"/>
      <c r="J838" s="151"/>
      <c r="K838" s="151"/>
      <c r="L838" s="151"/>
      <c r="M838" s="268">
        <f>((E838*G838*H838*I838*D838)-(E838*J838*K838*L838*D838))/F838</f>
        <v>0</v>
      </c>
      <c r="N838" s="268"/>
      <c r="Q838" s="292">
        <v>6</v>
      </c>
      <c r="R838" s="292">
        <f>$Q812*100+Q838+$R816*10000</f>
        <v>51206</v>
      </c>
    </row>
    <row r="839" spans="1:18" x14ac:dyDescent="0.25">
      <c r="A839" s="761"/>
      <c r="B839" s="761"/>
      <c r="C839" s="419" t="s">
        <v>215</v>
      </c>
      <c r="D839" s="191"/>
      <c r="E839" s="286"/>
      <c r="F839" s="269" t="s">
        <v>291</v>
      </c>
      <c r="G839" s="151"/>
      <c r="H839" s="151"/>
      <c r="I839" s="151"/>
      <c r="J839" s="151"/>
      <c r="K839" s="151"/>
      <c r="L839" s="151"/>
      <c r="M839" s="268">
        <f>((E839*G839*H839*I839*D839)-(E839*J839*K839*L839*D839))/F839</f>
        <v>0</v>
      </c>
      <c r="N839" s="268"/>
      <c r="Q839" s="362">
        <v>7</v>
      </c>
      <c r="R839" s="292">
        <f>$Q812*100+Q839+$R816*10000</f>
        <v>51207</v>
      </c>
    </row>
    <row r="840" spans="1:18" x14ac:dyDescent="0.25">
      <c r="A840" s="761"/>
      <c r="B840" s="761"/>
      <c r="C840" s="265"/>
      <c r="D840" s="423"/>
      <c r="E840" s="286"/>
      <c r="F840" s="269"/>
      <c r="G840" s="151"/>
      <c r="H840" s="151"/>
      <c r="I840" s="151"/>
      <c r="J840" s="151"/>
      <c r="K840" s="151"/>
      <c r="L840" s="151"/>
      <c r="M840" s="268"/>
      <c r="N840" s="268"/>
    </row>
    <row r="841" spans="1:18" x14ac:dyDescent="0.25">
      <c r="A841" s="818" t="s">
        <v>292</v>
      </c>
      <c r="B841" s="818"/>
      <c r="C841" s="818"/>
      <c r="D841" s="433">
        <f>SUM(D838:D840)</f>
        <v>0</v>
      </c>
      <c r="E841" s="425"/>
      <c r="F841" s="425"/>
      <c r="G841" s="426"/>
      <c r="H841" s="426"/>
      <c r="I841" s="426"/>
      <c r="J841" s="426"/>
      <c r="K841" s="426"/>
      <c r="L841" s="426"/>
      <c r="M841" s="427">
        <f>SUM(M838:M840)</f>
        <v>0</v>
      </c>
      <c r="N841" s="427">
        <f>SUM(N838:N840)</f>
        <v>0</v>
      </c>
    </row>
    <row r="842" spans="1:18" x14ac:dyDescent="0.25">
      <c r="A842" s="819" t="s">
        <v>91</v>
      </c>
      <c r="B842" s="819"/>
      <c r="C842" s="819"/>
      <c r="D842" s="434">
        <f>D825+D829+D833+D837+D841</f>
        <v>0</v>
      </c>
      <c r="E842" s="428"/>
      <c r="F842" s="428"/>
      <c r="G842" s="429"/>
      <c r="H842" s="429"/>
      <c r="I842" s="429"/>
      <c r="J842" s="429"/>
      <c r="K842" s="429"/>
      <c r="L842" s="429"/>
      <c r="M842" s="427">
        <f>M841+M837+M833+M829+M825</f>
        <v>0</v>
      </c>
      <c r="N842" s="427">
        <f>N841+N837+N833+N829+N825</f>
        <v>0</v>
      </c>
    </row>
  </sheetData>
  <mergeCells count="666">
    <mergeCell ref="A834:A836"/>
    <mergeCell ref="B834:B836"/>
    <mergeCell ref="A837:C837"/>
    <mergeCell ref="A838:A840"/>
    <mergeCell ref="B838:B840"/>
    <mergeCell ref="A841:C841"/>
    <mergeCell ref="A842:C842"/>
    <mergeCell ref="A822:A824"/>
    <mergeCell ref="B822:B824"/>
    <mergeCell ref="A825:C825"/>
    <mergeCell ref="A826:A828"/>
    <mergeCell ref="B826:B828"/>
    <mergeCell ref="A829:C829"/>
    <mergeCell ref="A830:A832"/>
    <mergeCell ref="B830:B832"/>
    <mergeCell ref="A833:C833"/>
    <mergeCell ref="A815:B815"/>
    <mergeCell ref="C815:N815"/>
    <mergeCell ref="A816:B816"/>
    <mergeCell ref="C816:N816"/>
    <mergeCell ref="A817:B817"/>
    <mergeCell ref="D817:N817"/>
    <mergeCell ref="A818:B818"/>
    <mergeCell ref="C818:C821"/>
    <mergeCell ref="A819:A821"/>
    <mergeCell ref="B819:B821"/>
    <mergeCell ref="N819:N820"/>
    <mergeCell ref="A796:C796"/>
    <mergeCell ref="A797:C797"/>
    <mergeCell ref="A811:B811"/>
    <mergeCell ref="C811:N811"/>
    <mergeCell ref="A812:B812"/>
    <mergeCell ref="C812:N812"/>
    <mergeCell ref="A813:B813"/>
    <mergeCell ref="C813:N813"/>
    <mergeCell ref="A814:B814"/>
    <mergeCell ref="C814:N814"/>
    <mergeCell ref="A784:C784"/>
    <mergeCell ref="A785:A787"/>
    <mergeCell ref="B785:B787"/>
    <mergeCell ref="A788:C788"/>
    <mergeCell ref="A789:A791"/>
    <mergeCell ref="B789:B791"/>
    <mergeCell ref="A792:C792"/>
    <mergeCell ref="A793:A795"/>
    <mergeCell ref="B793:B795"/>
    <mergeCell ref="A773:B773"/>
    <mergeCell ref="C773:C776"/>
    <mergeCell ref="A774:A776"/>
    <mergeCell ref="B774:B776"/>
    <mergeCell ref="N774:N775"/>
    <mergeCell ref="A777:A779"/>
    <mergeCell ref="B777:B779"/>
    <mergeCell ref="A780:C780"/>
    <mergeCell ref="A781:A783"/>
    <mergeCell ref="B781:B783"/>
    <mergeCell ref="A768:B768"/>
    <mergeCell ref="C768:N768"/>
    <mergeCell ref="A769:B769"/>
    <mergeCell ref="C769:N769"/>
    <mergeCell ref="A770:B770"/>
    <mergeCell ref="C770:N770"/>
    <mergeCell ref="A771:B771"/>
    <mergeCell ref="C771:N771"/>
    <mergeCell ref="A772:B772"/>
    <mergeCell ref="D772:N772"/>
    <mergeCell ref="A747:C747"/>
    <mergeCell ref="A748:A750"/>
    <mergeCell ref="B748:B750"/>
    <mergeCell ref="A751:C751"/>
    <mergeCell ref="A752:C752"/>
    <mergeCell ref="A766:B766"/>
    <mergeCell ref="C766:N766"/>
    <mergeCell ref="A767:B767"/>
    <mergeCell ref="C767:N767"/>
    <mergeCell ref="A735:C735"/>
    <mergeCell ref="A736:A738"/>
    <mergeCell ref="B736:B738"/>
    <mergeCell ref="A739:C739"/>
    <mergeCell ref="A740:A742"/>
    <mergeCell ref="B740:B742"/>
    <mergeCell ref="A743:C743"/>
    <mergeCell ref="A744:A746"/>
    <mergeCell ref="B744:B746"/>
    <mergeCell ref="A727:B727"/>
    <mergeCell ref="D727:N727"/>
    <mergeCell ref="A728:B728"/>
    <mergeCell ref="C728:C731"/>
    <mergeCell ref="A729:A731"/>
    <mergeCell ref="B729:B731"/>
    <mergeCell ref="N729:N730"/>
    <mergeCell ref="A732:A734"/>
    <mergeCell ref="B732:B734"/>
    <mergeCell ref="A722:B722"/>
    <mergeCell ref="C722:N722"/>
    <mergeCell ref="A723:B723"/>
    <mergeCell ref="C723:N723"/>
    <mergeCell ref="A724:B724"/>
    <mergeCell ref="C724:N724"/>
    <mergeCell ref="A725:B725"/>
    <mergeCell ref="C725:N725"/>
    <mergeCell ref="A726:B726"/>
    <mergeCell ref="C726:N726"/>
    <mergeCell ref="A699:A701"/>
    <mergeCell ref="B699:B701"/>
    <mergeCell ref="A702:C702"/>
    <mergeCell ref="A703:A705"/>
    <mergeCell ref="B703:B705"/>
    <mergeCell ref="A706:C706"/>
    <mergeCell ref="A707:C707"/>
    <mergeCell ref="A721:B721"/>
    <mergeCell ref="C721:N721"/>
    <mergeCell ref="A687:A689"/>
    <mergeCell ref="B687:B689"/>
    <mergeCell ref="A690:C690"/>
    <mergeCell ref="A691:A693"/>
    <mergeCell ref="B691:B693"/>
    <mergeCell ref="A694:C694"/>
    <mergeCell ref="A695:A697"/>
    <mergeCell ref="B695:B697"/>
    <mergeCell ref="A698:C698"/>
    <mergeCell ref="A680:B680"/>
    <mergeCell ref="C680:N680"/>
    <mergeCell ref="A681:B681"/>
    <mergeCell ref="C681:N681"/>
    <mergeCell ref="A682:B682"/>
    <mergeCell ref="D682:N682"/>
    <mergeCell ref="A683:B683"/>
    <mergeCell ref="C683:C686"/>
    <mergeCell ref="A684:A686"/>
    <mergeCell ref="B684:B686"/>
    <mergeCell ref="N684:N685"/>
    <mergeCell ref="A661:C661"/>
    <mergeCell ref="A662:C662"/>
    <mergeCell ref="A676:B676"/>
    <mergeCell ref="C676:N676"/>
    <mergeCell ref="A677:B677"/>
    <mergeCell ref="C677:N677"/>
    <mergeCell ref="A678:B678"/>
    <mergeCell ref="C678:N678"/>
    <mergeCell ref="A679:B679"/>
    <mergeCell ref="C679:N679"/>
    <mergeCell ref="A649:C649"/>
    <mergeCell ref="A650:A652"/>
    <mergeCell ref="B650:B652"/>
    <mergeCell ref="A653:C653"/>
    <mergeCell ref="A654:A656"/>
    <mergeCell ref="B654:B656"/>
    <mergeCell ref="A657:C657"/>
    <mergeCell ref="A658:A660"/>
    <mergeCell ref="B658:B660"/>
    <mergeCell ref="A638:B638"/>
    <mergeCell ref="C638:C641"/>
    <mergeCell ref="A639:A641"/>
    <mergeCell ref="B639:B641"/>
    <mergeCell ref="N639:N640"/>
    <mergeCell ref="A642:A644"/>
    <mergeCell ref="B642:B644"/>
    <mergeCell ref="A645:C645"/>
    <mergeCell ref="A646:A648"/>
    <mergeCell ref="B646:B648"/>
    <mergeCell ref="A633:B633"/>
    <mergeCell ref="C633:N633"/>
    <mergeCell ref="A634:B634"/>
    <mergeCell ref="C634:N634"/>
    <mergeCell ref="A635:B635"/>
    <mergeCell ref="C635:N635"/>
    <mergeCell ref="A636:B636"/>
    <mergeCell ref="C636:N636"/>
    <mergeCell ref="A637:B637"/>
    <mergeCell ref="D637:N637"/>
    <mergeCell ref="A612:C612"/>
    <mergeCell ref="A613:A615"/>
    <mergeCell ref="B613:B615"/>
    <mergeCell ref="A616:C616"/>
    <mergeCell ref="A617:C617"/>
    <mergeCell ref="A631:B631"/>
    <mergeCell ref="C631:N631"/>
    <mergeCell ref="A632:B632"/>
    <mergeCell ref="C632:N632"/>
    <mergeCell ref="A600:C600"/>
    <mergeCell ref="A601:A603"/>
    <mergeCell ref="B601:B603"/>
    <mergeCell ref="A604:C604"/>
    <mergeCell ref="A605:A607"/>
    <mergeCell ref="B605:B607"/>
    <mergeCell ref="A608:C608"/>
    <mergeCell ref="A609:A611"/>
    <mergeCell ref="B609:B611"/>
    <mergeCell ref="A592:B592"/>
    <mergeCell ref="D592:N592"/>
    <mergeCell ref="A593:B593"/>
    <mergeCell ref="C593:C596"/>
    <mergeCell ref="A594:A596"/>
    <mergeCell ref="B594:B596"/>
    <mergeCell ref="N594:N595"/>
    <mergeCell ref="A597:A599"/>
    <mergeCell ref="B597:B599"/>
    <mergeCell ref="A587:B587"/>
    <mergeCell ref="C587:N587"/>
    <mergeCell ref="A588:B588"/>
    <mergeCell ref="C588:N588"/>
    <mergeCell ref="A589:B589"/>
    <mergeCell ref="C589:N589"/>
    <mergeCell ref="A590:B590"/>
    <mergeCell ref="C590:N590"/>
    <mergeCell ref="A591:B591"/>
    <mergeCell ref="C591:N591"/>
    <mergeCell ref="A564:A566"/>
    <mergeCell ref="B564:B566"/>
    <mergeCell ref="A567:C567"/>
    <mergeCell ref="A568:A570"/>
    <mergeCell ref="B568:B570"/>
    <mergeCell ref="A571:C571"/>
    <mergeCell ref="A572:C572"/>
    <mergeCell ref="A586:B586"/>
    <mergeCell ref="C586:N586"/>
    <mergeCell ref="A552:A554"/>
    <mergeCell ref="B552:B554"/>
    <mergeCell ref="A555:C555"/>
    <mergeCell ref="A556:A558"/>
    <mergeCell ref="B556:B558"/>
    <mergeCell ref="A559:C559"/>
    <mergeCell ref="A560:A562"/>
    <mergeCell ref="B560:B562"/>
    <mergeCell ref="A563:C563"/>
    <mergeCell ref="A545:B545"/>
    <mergeCell ref="C545:N545"/>
    <mergeCell ref="A546:B546"/>
    <mergeCell ref="C546:N546"/>
    <mergeCell ref="A547:B547"/>
    <mergeCell ref="D547:N547"/>
    <mergeCell ref="A548:B548"/>
    <mergeCell ref="C548:C551"/>
    <mergeCell ref="A549:A551"/>
    <mergeCell ref="B549:B551"/>
    <mergeCell ref="N549:N550"/>
    <mergeCell ref="A526:C526"/>
    <mergeCell ref="A527:C527"/>
    <mergeCell ref="A541:B541"/>
    <mergeCell ref="C541:N541"/>
    <mergeCell ref="A542:B542"/>
    <mergeCell ref="C542:N542"/>
    <mergeCell ref="A543:B543"/>
    <mergeCell ref="C543:N543"/>
    <mergeCell ref="A544:B544"/>
    <mergeCell ref="C544:N544"/>
    <mergeCell ref="A514:C514"/>
    <mergeCell ref="A515:A517"/>
    <mergeCell ref="B515:B517"/>
    <mergeCell ref="A518:C518"/>
    <mergeCell ref="A519:A521"/>
    <mergeCell ref="B519:B521"/>
    <mergeCell ref="A522:C522"/>
    <mergeCell ref="A523:A525"/>
    <mergeCell ref="B523:B525"/>
    <mergeCell ref="A503:B503"/>
    <mergeCell ref="C503:C506"/>
    <mergeCell ref="A504:A506"/>
    <mergeCell ref="B504:B506"/>
    <mergeCell ref="N504:N505"/>
    <mergeCell ref="A507:A509"/>
    <mergeCell ref="B507:B509"/>
    <mergeCell ref="A510:C510"/>
    <mergeCell ref="A511:A513"/>
    <mergeCell ref="B511:B513"/>
    <mergeCell ref="A498:B498"/>
    <mergeCell ref="C498:N498"/>
    <mergeCell ref="A499:B499"/>
    <mergeCell ref="C499:N499"/>
    <mergeCell ref="A500:B500"/>
    <mergeCell ref="C500:N500"/>
    <mergeCell ref="A501:B501"/>
    <mergeCell ref="C501:N501"/>
    <mergeCell ref="A502:B502"/>
    <mergeCell ref="D502:N502"/>
    <mergeCell ref="A477:C477"/>
    <mergeCell ref="A478:A480"/>
    <mergeCell ref="B478:B480"/>
    <mergeCell ref="A481:C481"/>
    <mergeCell ref="A482:C482"/>
    <mergeCell ref="A496:B496"/>
    <mergeCell ref="C496:N496"/>
    <mergeCell ref="A497:B497"/>
    <mergeCell ref="C497:N497"/>
    <mergeCell ref="A465:C465"/>
    <mergeCell ref="A466:A468"/>
    <mergeCell ref="B466:B468"/>
    <mergeCell ref="A469:C469"/>
    <mergeCell ref="A470:A472"/>
    <mergeCell ref="B470:B472"/>
    <mergeCell ref="A473:C473"/>
    <mergeCell ref="A474:A476"/>
    <mergeCell ref="B474:B476"/>
    <mergeCell ref="A457:B457"/>
    <mergeCell ref="D457:N457"/>
    <mergeCell ref="A458:B458"/>
    <mergeCell ref="C458:C461"/>
    <mergeCell ref="A459:A461"/>
    <mergeCell ref="B459:B461"/>
    <mergeCell ref="N459:N460"/>
    <mergeCell ref="A462:A464"/>
    <mergeCell ref="B462:B464"/>
    <mergeCell ref="A452:B452"/>
    <mergeCell ref="C452:N452"/>
    <mergeCell ref="A453:B453"/>
    <mergeCell ref="C453:N453"/>
    <mergeCell ref="A454:B454"/>
    <mergeCell ref="C454:N454"/>
    <mergeCell ref="A455:B455"/>
    <mergeCell ref="C455:N455"/>
    <mergeCell ref="A456:B456"/>
    <mergeCell ref="C456:N456"/>
    <mergeCell ref="A429:A431"/>
    <mergeCell ref="B429:B431"/>
    <mergeCell ref="A432:C432"/>
    <mergeCell ref="A433:A435"/>
    <mergeCell ref="B433:B435"/>
    <mergeCell ref="A436:C436"/>
    <mergeCell ref="A437:C437"/>
    <mergeCell ref="A451:B451"/>
    <mergeCell ref="C451:N451"/>
    <mergeCell ref="A417:A419"/>
    <mergeCell ref="B417:B419"/>
    <mergeCell ref="A420:C420"/>
    <mergeCell ref="A421:A423"/>
    <mergeCell ref="B421:B423"/>
    <mergeCell ref="A424:C424"/>
    <mergeCell ref="A425:A427"/>
    <mergeCell ref="B425:B427"/>
    <mergeCell ref="A428:C428"/>
    <mergeCell ref="A410:B410"/>
    <mergeCell ref="C410:N410"/>
    <mergeCell ref="A411:B411"/>
    <mergeCell ref="C411:N411"/>
    <mergeCell ref="A412:B412"/>
    <mergeCell ref="D412:N412"/>
    <mergeCell ref="A413:B413"/>
    <mergeCell ref="C413:C416"/>
    <mergeCell ref="A414:A416"/>
    <mergeCell ref="B414:B416"/>
    <mergeCell ref="N414:N415"/>
    <mergeCell ref="A391:C391"/>
    <mergeCell ref="A392:C392"/>
    <mergeCell ref="A406:B406"/>
    <mergeCell ref="C406:N406"/>
    <mergeCell ref="A407:B407"/>
    <mergeCell ref="C407:N407"/>
    <mergeCell ref="A408:B408"/>
    <mergeCell ref="C408:N408"/>
    <mergeCell ref="A409:B409"/>
    <mergeCell ref="C409:N409"/>
    <mergeCell ref="A379:C379"/>
    <mergeCell ref="A380:A382"/>
    <mergeCell ref="B380:B382"/>
    <mergeCell ref="A383:C383"/>
    <mergeCell ref="A384:A386"/>
    <mergeCell ref="B384:B386"/>
    <mergeCell ref="A387:C387"/>
    <mergeCell ref="A388:A390"/>
    <mergeCell ref="B388:B390"/>
    <mergeCell ref="A368:B368"/>
    <mergeCell ref="C368:C371"/>
    <mergeCell ref="A369:A371"/>
    <mergeCell ref="B369:B371"/>
    <mergeCell ref="N369:N370"/>
    <mergeCell ref="A372:A374"/>
    <mergeCell ref="B372:B374"/>
    <mergeCell ref="A375:C375"/>
    <mergeCell ref="A376:A378"/>
    <mergeCell ref="B376:B378"/>
    <mergeCell ref="A363:B363"/>
    <mergeCell ref="C363:N363"/>
    <mergeCell ref="A364:B364"/>
    <mergeCell ref="C364:N364"/>
    <mergeCell ref="A365:B365"/>
    <mergeCell ref="C365:N365"/>
    <mergeCell ref="A366:B366"/>
    <mergeCell ref="C366:N366"/>
    <mergeCell ref="A367:B367"/>
    <mergeCell ref="D367:N367"/>
    <mergeCell ref="A342:C342"/>
    <mergeCell ref="A343:A345"/>
    <mergeCell ref="B343:B345"/>
    <mergeCell ref="A346:C346"/>
    <mergeCell ref="A347:C347"/>
    <mergeCell ref="A361:B361"/>
    <mergeCell ref="C361:N361"/>
    <mergeCell ref="A362:B362"/>
    <mergeCell ref="C362:N362"/>
    <mergeCell ref="A330:C330"/>
    <mergeCell ref="A331:A333"/>
    <mergeCell ref="B331:B333"/>
    <mergeCell ref="A334:C334"/>
    <mergeCell ref="A335:A337"/>
    <mergeCell ref="B335:B337"/>
    <mergeCell ref="A338:C338"/>
    <mergeCell ref="A339:A341"/>
    <mergeCell ref="B339:B341"/>
    <mergeCell ref="A322:B322"/>
    <mergeCell ref="D322:N322"/>
    <mergeCell ref="A323:B323"/>
    <mergeCell ref="C323:C326"/>
    <mergeCell ref="A324:A326"/>
    <mergeCell ref="B324:B326"/>
    <mergeCell ref="N324:N325"/>
    <mergeCell ref="A327:A329"/>
    <mergeCell ref="B327:B329"/>
    <mergeCell ref="A317:B317"/>
    <mergeCell ref="C317:N317"/>
    <mergeCell ref="A318:B318"/>
    <mergeCell ref="C318:N318"/>
    <mergeCell ref="A319:B319"/>
    <mergeCell ref="C319:N319"/>
    <mergeCell ref="A320:B320"/>
    <mergeCell ref="C320:N320"/>
    <mergeCell ref="A321:B321"/>
    <mergeCell ref="C321:N321"/>
    <mergeCell ref="A294:A296"/>
    <mergeCell ref="B294:B296"/>
    <mergeCell ref="A297:C297"/>
    <mergeCell ref="A298:A300"/>
    <mergeCell ref="B298:B300"/>
    <mergeCell ref="A301:C301"/>
    <mergeCell ref="A302:C302"/>
    <mergeCell ref="A316:B316"/>
    <mergeCell ref="C316:N316"/>
    <mergeCell ref="A282:A284"/>
    <mergeCell ref="B282:B284"/>
    <mergeCell ref="A285:C285"/>
    <mergeCell ref="A286:A288"/>
    <mergeCell ref="B286:B288"/>
    <mergeCell ref="A289:C289"/>
    <mergeCell ref="A290:A292"/>
    <mergeCell ref="B290:B292"/>
    <mergeCell ref="A293:C293"/>
    <mergeCell ref="A275:B275"/>
    <mergeCell ref="C275:N275"/>
    <mergeCell ref="A276:B276"/>
    <mergeCell ref="C276:N276"/>
    <mergeCell ref="A277:B277"/>
    <mergeCell ref="D277:N277"/>
    <mergeCell ref="A278:B278"/>
    <mergeCell ref="C278:C281"/>
    <mergeCell ref="A279:A281"/>
    <mergeCell ref="B279:B281"/>
    <mergeCell ref="N279:N280"/>
    <mergeCell ref="A256:C256"/>
    <mergeCell ref="A257:C257"/>
    <mergeCell ref="A271:B271"/>
    <mergeCell ref="C271:N271"/>
    <mergeCell ref="A272:B272"/>
    <mergeCell ref="C272:N272"/>
    <mergeCell ref="A273:B273"/>
    <mergeCell ref="C273:N273"/>
    <mergeCell ref="A274:B274"/>
    <mergeCell ref="C274:N274"/>
    <mergeCell ref="A244:C244"/>
    <mergeCell ref="A245:A247"/>
    <mergeCell ref="B245:B247"/>
    <mergeCell ref="A248:C248"/>
    <mergeCell ref="A249:A251"/>
    <mergeCell ref="B249:B251"/>
    <mergeCell ref="A252:C252"/>
    <mergeCell ref="A253:A255"/>
    <mergeCell ref="B253:B255"/>
    <mergeCell ref="A233:B233"/>
    <mergeCell ref="C233:C236"/>
    <mergeCell ref="A234:A236"/>
    <mergeCell ref="B234:B236"/>
    <mergeCell ref="N234:N235"/>
    <mergeCell ref="A237:A239"/>
    <mergeCell ref="B237:B239"/>
    <mergeCell ref="A240:C240"/>
    <mergeCell ref="A241:A243"/>
    <mergeCell ref="B241:B243"/>
    <mergeCell ref="A228:B228"/>
    <mergeCell ref="C228:N228"/>
    <mergeCell ref="A229:B229"/>
    <mergeCell ref="C229:N229"/>
    <mergeCell ref="A230:B230"/>
    <mergeCell ref="C230:N230"/>
    <mergeCell ref="A231:B231"/>
    <mergeCell ref="C231:N231"/>
    <mergeCell ref="A232:B232"/>
    <mergeCell ref="D232:N232"/>
    <mergeCell ref="A207:C207"/>
    <mergeCell ref="A208:A210"/>
    <mergeCell ref="B208:B210"/>
    <mergeCell ref="A211:C211"/>
    <mergeCell ref="A212:C212"/>
    <mergeCell ref="A226:B226"/>
    <mergeCell ref="C226:N226"/>
    <mergeCell ref="A227:B227"/>
    <mergeCell ref="C227:N227"/>
    <mergeCell ref="A195:C195"/>
    <mergeCell ref="A196:A198"/>
    <mergeCell ref="B196:B198"/>
    <mergeCell ref="A199:C199"/>
    <mergeCell ref="A200:A202"/>
    <mergeCell ref="B200:B202"/>
    <mergeCell ref="A203:C203"/>
    <mergeCell ref="A204:A206"/>
    <mergeCell ref="B204:B206"/>
    <mergeCell ref="A187:B187"/>
    <mergeCell ref="D187:N187"/>
    <mergeCell ref="A188:B188"/>
    <mergeCell ref="C188:C191"/>
    <mergeCell ref="A189:A191"/>
    <mergeCell ref="B189:B191"/>
    <mergeCell ref="N189:N190"/>
    <mergeCell ref="A192:A194"/>
    <mergeCell ref="B192:B194"/>
    <mergeCell ref="A182:B182"/>
    <mergeCell ref="C182:N182"/>
    <mergeCell ref="A183:B183"/>
    <mergeCell ref="C183:N183"/>
    <mergeCell ref="A184:B184"/>
    <mergeCell ref="C184:N184"/>
    <mergeCell ref="A185:B185"/>
    <mergeCell ref="C185:N185"/>
    <mergeCell ref="A186:B186"/>
    <mergeCell ref="C186:N186"/>
    <mergeCell ref="A159:A161"/>
    <mergeCell ref="B159:B161"/>
    <mergeCell ref="A162:C162"/>
    <mergeCell ref="A163:A165"/>
    <mergeCell ref="B163:B165"/>
    <mergeCell ref="A166:C166"/>
    <mergeCell ref="A167:C167"/>
    <mergeCell ref="A168:M168"/>
    <mergeCell ref="A181:B181"/>
    <mergeCell ref="C181:N181"/>
    <mergeCell ref="A147:A149"/>
    <mergeCell ref="B147:B149"/>
    <mergeCell ref="A150:C150"/>
    <mergeCell ref="A151:A153"/>
    <mergeCell ref="B151:B153"/>
    <mergeCell ref="A154:C154"/>
    <mergeCell ref="A155:A157"/>
    <mergeCell ref="B155:B157"/>
    <mergeCell ref="A158:C158"/>
    <mergeCell ref="A140:B140"/>
    <mergeCell ref="C140:N140"/>
    <mergeCell ref="A141:B141"/>
    <mergeCell ref="C141:N141"/>
    <mergeCell ref="A142:B142"/>
    <mergeCell ref="D142:N142"/>
    <mergeCell ref="A143:B143"/>
    <mergeCell ref="C143:C146"/>
    <mergeCell ref="A144:A146"/>
    <mergeCell ref="B144:B146"/>
    <mergeCell ref="N144:N145"/>
    <mergeCell ref="A121:C121"/>
    <mergeCell ref="A122:C122"/>
    <mergeCell ref="A136:B136"/>
    <mergeCell ref="C136:N136"/>
    <mergeCell ref="A137:B137"/>
    <mergeCell ref="C137:N137"/>
    <mergeCell ref="A138:B138"/>
    <mergeCell ref="C138:N138"/>
    <mergeCell ref="A139:B139"/>
    <mergeCell ref="C139:N139"/>
    <mergeCell ref="A109:C109"/>
    <mergeCell ref="A110:A112"/>
    <mergeCell ref="B110:B112"/>
    <mergeCell ref="A113:C113"/>
    <mergeCell ref="A114:A116"/>
    <mergeCell ref="B114:B116"/>
    <mergeCell ref="A117:C117"/>
    <mergeCell ref="A118:A120"/>
    <mergeCell ref="B118:B120"/>
    <mergeCell ref="A98:B98"/>
    <mergeCell ref="C98:C101"/>
    <mergeCell ref="A99:A101"/>
    <mergeCell ref="B99:B101"/>
    <mergeCell ref="N99:N100"/>
    <mergeCell ref="A102:A104"/>
    <mergeCell ref="B102:B104"/>
    <mergeCell ref="A105:C105"/>
    <mergeCell ref="A106:A108"/>
    <mergeCell ref="B106:B108"/>
    <mergeCell ref="A93:B93"/>
    <mergeCell ref="C93:N93"/>
    <mergeCell ref="A94:B94"/>
    <mergeCell ref="C94:N94"/>
    <mergeCell ref="A95:B95"/>
    <mergeCell ref="C95:N95"/>
    <mergeCell ref="A96:B96"/>
    <mergeCell ref="C96:N96"/>
    <mergeCell ref="A97:B97"/>
    <mergeCell ref="D97:N97"/>
    <mergeCell ref="A72:C72"/>
    <mergeCell ref="A73:A75"/>
    <mergeCell ref="B73:B75"/>
    <mergeCell ref="A76:C76"/>
    <mergeCell ref="A77:C77"/>
    <mergeCell ref="A91:B91"/>
    <mergeCell ref="C91:N91"/>
    <mergeCell ref="A92:B92"/>
    <mergeCell ref="C92:N92"/>
    <mergeCell ref="A60:C60"/>
    <mergeCell ref="A61:A63"/>
    <mergeCell ref="B61:B63"/>
    <mergeCell ref="A64:C64"/>
    <mergeCell ref="A65:A67"/>
    <mergeCell ref="B65:B67"/>
    <mergeCell ref="A68:C68"/>
    <mergeCell ref="A69:A71"/>
    <mergeCell ref="B69:B71"/>
    <mergeCell ref="A52:B52"/>
    <mergeCell ref="D52:N52"/>
    <mergeCell ref="A53:B53"/>
    <mergeCell ref="C53:C56"/>
    <mergeCell ref="A54:A56"/>
    <mergeCell ref="B54:B56"/>
    <mergeCell ref="N54:N55"/>
    <mergeCell ref="A57:A59"/>
    <mergeCell ref="B57:B59"/>
    <mergeCell ref="A47:B47"/>
    <mergeCell ref="C47:N47"/>
    <mergeCell ref="A48:B48"/>
    <mergeCell ref="C48:N48"/>
    <mergeCell ref="A49:B49"/>
    <mergeCell ref="C49:N49"/>
    <mergeCell ref="A50:B50"/>
    <mergeCell ref="C50:N50"/>
    <mergeCell ref="A51:B51"/>
    <mergeCell ref="C51:N51"/>
    <mergeCell ref="A24:A26"/>
    <mergeCell ref="B24:B26"/>
    <mergeCell ref="A27:C27"/>
    <mergeCell ref="A28:A30"/>
    <mergeCell ref="B28:B30"/>
    <mergeCell ref="A31:C31"/>
    <mergeCell ref="A32:C32"/>
    <mergeCell ref="A46:B46"/>
    <mergeCell ref="C46:N46"/>
    <mergeCell ref="A12:A14"/>
    <mergeCell ref="B12:B14"/>
    <mergeCell ref="A15:C15"/>
    <mergeCell ref="A16:A18"/>
    <mergeCell ref="B16:B18"/>
    <mergeCell ref="A19:C19"/>
    <mergeCell ref="A20:A22"/>
    <mergeCell ref="B20:B22"/>
    <mergeCell ref="A23:C23"/>
    <mergeCell ref="A6:B6"/>
    <mergeCell ref="C6:N6"/>
    <mergeCell ref="A7:B7"/>
    <mergeCell ref="D7:N7"/>
    <mergeCell ref="A8:B8"/>
    <mergeCell ref="C8:C11"/>
    <mergeCell ref="A9:A11"/>
    <mergeCell ref="B9:B11"/>
    <mergeCell ref="N9:N10"/>
    <mergeCell ref="A1:B1"/>
    <mergeCell ref="C1:N1"/>
    <mergeCell ref="A2:B2"/>
    <mergeCell ref="C2:N2"/>
    <mergeCell ref="A3:B3"/>
    <mergeCell ref="C3:N3"/>
    <mergeCell ref="A4:B4"/>
    <mergeCell ref="C4:N4"/>
    <mergeCell ref="A5:B5"/>
    <mergeCell ref="C5:N5"/>
  </mergeCells>
  <pageMargins left="0.75" right="0.75" top="1" bottom="1" header="0.511811023622047" footer="0.511811023622047"/>
  <pageSetup orientation="portrait" horizontalDpi="300" verticalDpi="30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AMJ513"/>
  <sheetViews>
    <sheetView topLeftCell="A28" zoomScaleNormal="100" workbookViewId="0">
      <selection activeCell="V81" sqref="V81"/>
    </sheetView>
  </sheetViews>
  <sheetFormatPr baseColWidth="10" defaultColWidth="9.1796875" defaultRowHeight="12.5" x14ac:dyDescent="0.25"/>
  <cols>
    <col min="1" max="6" width="16.7265625" style="435" customWidth="1"/>
    <col min="7" max="7" width="17.453125" style="435" customWidth="1"/>
    <col min="8" max="1024" width="9.1796875" style="435"/>
  </cols>
  <sheetData>
    <row r="1" spans="1:7" ht="13.5" customHeight="1" x14ac:dyDescent="0.25">
      <c r="A1" s="738" t="s">
        <v>260</v>
      </c>
      <c r="B1" s="738"/>
      <c r="C1" s="821" t="s">
        <v>296</v>
      </c>
      <c r="D1" s="821"/>
      <c r="E1" s="821"/>
      <c r="F1" s="821"/>
      <c r="G1" s="821"/>
    </row>
    <row r="2" spans="1:7" ht="12.75" customHeight="1" x14ac:dyDescent="0.25">
      <c r="A2" s="740" t="s">
        <v>5</v>
      </c>
      <c r="B2" s="740"/>
      <c r="C2" s="741" t="s">
        <v>26</v>
      </c>
      <c r="D2" s="741"/>
      <c r="E2" s="741"/>
      <c r="F2" s="741"/>
      <c r="G2" s="741"/>
    </row>
    <row r="3" spans="1:7" ht="12.75" customHeight="1" x14ac:dyDescent="0.25">
      <c r="A3" s="740" t="s">
        <v>27</v>
      </c>
      <c r="B3" s="740"/>
      <c r="C3" s="741" t="s">
        <v>298</v>
      </c>
      <c r="D3" s="741"/>
      <c r="E3" s="741"/>
      <c r="F3" s="741"/>
      <c r="G3" s="741"/>
    </row>
    <row r="4" spans="1:7" ht="12.75" customHeight="1" x14ac:dyDescent="0.25">
      <c r="A4" s="740" t="s">
        <v>29</v>
      </c>
      <c r="B4" s="740"/>
      <c r="C4" s="741" t="s">
        <v>191</v>
      </c>
      <c r="D4" s="741"/>
      <c r="E4" s="741"/>
      <c r="F4" s="741"/>
      <c r="G4" s="741"/>
    </row>
    <row r="5" spans="1:7" ht="12.75" customHeight="1" x14ac:dyDescent="0.25">
      <c r="A5" s="740" t="s">
        <v>31</v>
      </c>
      <c r="B5" s="740"/>
      <c r="C5" s="742" t="s">
        <v>299</v>
      </c>
      <c r="D5" s="742"/>
      <c r="E5" s="742"/>
      <c r="F5" s="742"/>
      <c r="G5" s="742"/>
    </row>
    <row r="6" spans="1:7" ht="12.75" customHeight="1" x14ac:dyDescent="0.25">
      <c r="A6" s="743" t="s">
        <v>33</v>
      </c>
      <c r="B6" s="743"/>
      <c r="C6" s="251" t="s">
        <v>34</v>
      </c>
      <c r="D6" s="744" t="s">
        <v>300</v>
      </c>
      <c r="E6" s="744"/>
      <c r="F6" s="744"/>
      <c r="G6" s="744"/>
    </row>
    <row r="7" spans="1:7" ht="23.25" customHeight="1" x14ac:dyDescent="0.25">
      <c r="A7" s="745" t="s">
        <v>37</v>
      </c>
      <c r="B7" s="745"/>
      <c r="C7" s="746" t="s">
        <v>38</v>
      </c>
      <c r="D7" s="253" t="s">
        <v>301</v>
      </c>
      <c r="E7" s="253" t="s">
        <v>302</v>
      </c>
      <c r="F7" s="253" t="s">
        <v>303</v>
      </c>
      <c r="G7" s="252" t="s">
        <v>303</v>
      </c>
    </row>
    <row r="8" spans="1:7" ht="13.5" customHeight="1" x14ac:dyDescent="0.25">
      <c r="A8" s="747" t="s">
        <v>197</v>
      </c>
      <c r="B8" s="747" t="s">
        <v>47</v>
      </c>
      <c r="C8" s="746"/>
      <c r="D8" s="253" t="s">
        <v>48</v>
      </c>
      <c r="E8" s="253" t="s">
        <v>304</v>
      </c>
      <c r="F8" s="253" t="s">
        <v>52</v>
      </c>
      <c r="G8" s="745" t="s">
        <v>305</v>
      </c>
    </row>
    <row r="9" spans="1:7" ht="13.5" x14ac:dyDescent="0.25">
      <c r="A9" s="747"/>
      <c r="B9" s="747"/>
      <c r="C9" s="746"/>
      <c r="D9" s="253"/>
      <c r="E9" s="254" t="s">
        <v>306</v>
      </c>
      <c r="F9" s="255" t="s">
        <v>307</v>
      </c>
      <c r="G9" s="745"/>
    </row>
    <row r="10" spans="1:7" ht="13.5" x14ac:dyDescent="0.25">
      <c r="A10" s="747"/>
      <c r="B10" s="747"/>
      <c r="C10" s="746"/>
      <c r="D10" s="256" t="s">
        <v>61</v>
      </c>
      <c r="E10" s="257" t="s">
        <v>308</v>
      </c>
      <c r="F10" s="258" t="s">
        <v>309</v>
      </c>
      <c r="G10" s="258" t="s">
        <v>309</v>
      </c>
    </row>
    <row r="11" spans="1:7" ht="13.5" customHeight="1" x14ac:dyDescent="0.25">
      <c r="A11" s="748" t="s">
        <v>310</v>
      </c>
      <c r="B11" s="748" t="s">
        <v>68</v>
      </c>
      <c r="C11" s="253" t="s">
        <v>311</v>
      </c>
      <c r="D11" s="259"/>
      <c r="E11" s="259"/>
      <c r="F11" s="259">
        <f>D11*E11</f>
        <v>0</v>
      </c>
      <c r="G11" s="259">
        <f>F11*44/12</f>
        <v>0</v>
      </c>
    </row>
    <row r="12" spans="1:7" x14ac:dyDescent="0.25">
      <c r="A12" s="748"/>
      <c r="B12" s="748"/>
      <c r="C12" s="253" t="s">
        <v>312</v>
      </c>
      <c r="D12" s="259"/>
      <c r="E12" s="259"/>
      <c r="F12" s="259">
        <f>D12*E12</f>
        <v>0</v>
      </c>
      <c r="G12" s="259">
        <f>F12*44/12</f>
        <v>0</v>
      </c>
    </row>
    <row r="13" spans="1:7" x14ac:dyDescent="0.25">
      <c r="A13" s="749" t="s">
        <v>292</v>
      </c>
      <c r="B13" s="749"/>
      <c r="C13" s="749"/>
      <c r="D13" s="260"/>
      <c r="E13" s="260"/>
      <c r="F13" s="261">
        <f>SUM(F11:F12)</f>
        <v>0</v>
      </c>
      <c r="G13" s="261">
        <f>SUM(G11:G12)</f>
        <v>0</v>
      </c>
    </row>
    <row r="14" spans="1:7" ht="12.75" customHeight="1" x14ac:dyDescent="0.25">
      <c r="A14" s="745" t="s">
        <v>313</v>
      </c>
      <c r="B14" s="745" t="s">
        <v>68</v>
      </c>
      <c r="C14" s="253" t="s">
        <v>311</v>
      </c>
      <c r="D14" s="259"/>
      <c r="E14" s="259"/>
      <c r="F14" s="259">
        <f>D14*E14</f>
        <v>0</v>
      </c>
      <c r="G14" s="259">
        <f>F14*44/12</f>
        <v>0</v>
      </c>
    </row>
    <row r="15" spans="1:7" x14ac:dyDescent="0.25">
      <c r="A15" s="745"/>
      <c r="B15" s="745"/>
      <c r="C15" s="253" t="s">
        <v>312</v>
      </c>
      <c r="D15" s="259"/>
      <c r="E15" s="259"/>
      <c r="F15" s="259">
        <f>D15*E15</f>
        <v>0</v>
      </c>
      <c r="G15" s="259">
        <f>F15*44/12</f>
        <v>0</v>
      </c>
    </row>
    <row r="16" spans="1:7" x14ac:dyDescent="0.25">
      <c r="A16" s="749" t="s">
        <v>292</v>
      </c>
      <c r="B16" s="749"/>
      <c r="C16" s="749"/>
      <c r="D16" s="260"/>
      <c r="E16" s="260"/>
      <c r="F16" s="261">
        <f>SUM(F14:F15)</f>
        <v>0</v>
      </c>
      <c r="G16" s="261">
        <f>SUM(G14:G15)</f>
        <v>0</v>
      </c>
    </row>
    <row r="17" spans="1:7" ht="12.75" customHeight="1" x14ac:dyDescent="0.25">
      <c r="A17" s="745" t="s">
        <v>314</v>
      </c>
      <c r="B17" s="745" t="s">
        <v>68</v>
      </c>
      <c r="C17" s="253" t="s">
        <v>311</v>
      </c>
      <c r="D17" s="259"/>
      <c r="E17" s="259"/>
      <c r="F17" s="259">
        <f>D17*E17</f>
        <v>0</v>
      </c>
      <c r="G17" s="259">
        <f>F17*44/12</f>
        <v>0</v>
      </c>
    </row>
    <row r="18" spans="1:7" x14ac:dyDescent="0.25">
      <c r="A18" s="745"/>
      <c r="B18" s="745"/>
      <c r="C18" s="253" t="s">
        <v>312</v>
      </c>
      <c r="D18" s="259"/>
      <c r="E18" s="259"/>
      <c r="F18" s="259">
        <f>D18*E18</f>
        <v>0</v>
      </c>
      <c r="G18" s="259">
        <f>F18*44/12</f>
        <v>0</v>
      </c>
    </row>
    <row r="19" spans="1:7" x14ac:dyDescent="0.25">
      <c r="A19" s="749" t="s">
        <v>292</v>
      </c>
      <c r="B19" s="749"/>
      <c r="C19" s="749"/>
      <c r="D19" s="260"/>
      <c r="E19" s="260"/>
      <c r="F19" s="261">
        <f>SUM(F17:F18)</f>
        <v>0</v>
      </c>
      <c r="G19" s="261">
        <f>SUM(G17:G18)</f>
        <v>0</v>
      </c>
    </row>
    <row r="20" spans="1:7" ht="12.75" customHeight="1" x14ac:dyDescent="0.25">
      <c r="A20" s="745" t="s">
        <v>315</v>
      </c>
      <c r="B20" s="745" t="s">
        <v>68</v>
      </c>
      <c r="C20" s="253" t="s">
        <v>311</v>
      </c>
      <c r="D20" s="259"/>
      <c r="E20" s="259"/>
      <c r="F20" s="259">
        <f>D20*E20</f>
        <v>0</v>
      </c>
      <c r="G20" s="259">
        <f>F20*44/12</f>
        <v>0</v>
      </c>
    </row>
    <row r="21" spans="1:7" x14ac:dyDescent="0.25">
      <c r="A21" s="745"/>
      <c r="B21" s="745"/>
      <c r="C21" s="253" t="s">
        <v>312</v>
      </c>
      <c r="D21" s="259"/>
      <c r="E21" s="259"/>
      <c r="F21" s="259">
        <f>D21*E21</f>
        <v>0</v>
      </c>
      <c r="G21" s="259">
        <f>F21*44/12</f>
        <v>0</v>
      </c>
    </row>
    <row r="22" spans="1:7" x14ac:dyDescent="0.25">
      <c r="A22" s="749" t="s">
        <v>292</v>
      </c>
      <c r="B22" s="749"/>
      <c r="C22" s="749"/>
      <c r="D22" s="260"/>
      <c r="E22" s="260"/>
      <c r="F22" s="261">
        <f>SUM(F20:F21)</f>
        <v>0</v>
      </c>
      <c r="G22" s="261">
        <f>SUM(G20:G21)</f>
        <v>0</v>
      </c>
    </row>
    <row r="23" spans="1:7" ht="12.75" customHeight="1" x14ac:dyDescent="0.25">
      <c r="A23" s="745" t="s">
        <v>316</v>
      </c>
      <c r="B23" s="745" t="s">
        <v>68</v>
      </c>
      <c r="C23" s="253" t="s">
        <v>311</v>
      </c>
      <c r="D23" s="259"/>
      <c r="E23" s="259"/>
      <c r="F23" s="259">
        <f>D23*E23</f>
        <v>0</v>
      </c>
      <c r="G23" s="259">
        <f>F23*44/12</f>
        <v>0</v>
      </c>
    </row>
    <row r="24" spans="1:7" x14ac:dyDescent="0.25">
      <c r="A24" s="745"/>
      <c r="B24" s="745"/>
      <c r="C24" s="253" t="s">
        <v>312</v>
      </c>
      <c r="D24" s="259"/>
      <c r="E24" s="259"/>
      <c r="F24" s="259">
        <f>D24*E24</f>
        <v>0</v>
      </c>
      <c r="G24" s="259">
        <f>F24*44/12</f>
        <v>0</v>
      </c>
    </row>
    <row r="25" spans="1:7" x14ac:dyDescent="0.25">
      <c r="A25" s="749" t="s">
        <v>292</v>
      </c>
      <c r="B25" s="749"/>
      <c r="C25" s="749"/>
      <c r="D25" s="260"/>
      <c r="E25" s="260"/>
      <c r="F25" s="261">
        <f>SUM(F23:F24)</f>
        <v>0</v>
      </c>
      <c r="G25" s="261">
        <f>SUM(G23:G24)</f>
        <v>0</v>
      </c>
    </row>
    <row r="26" spans="1:7" x14ac:dyDescent="0.25">
      <c r="A26" s="750" t="s">
        <v>91</v>
      </c>
      <c r="B26" s="750"/>
      <c r="C26" s="750"/>
      <c r="D26" s="262"/>
      <c r="E26" s="262"/>
      <c r="F26" s="261">
        <f>F25+F22+F19+F16+F13</f>
        <v>0</v>
      </c>
      <c r="G26" s="261">
        <f>G25+G22+G19+G16+G13</f>
        <v>0</v>
      </c>
    </row>
    <row r="27" spans="1:7" x14ac:dyDescent="0.25">
      <c r="A27" s="822" t="s">
        <v>393</v>
      </c>
      <c r="B27" s="822"/>
      <c r="C27" s="822"/>
      <c r="D27" s="822"/>
      <c r="E27" s="822"/>
      <c r="F27" s="822"/>
    </row>
    <row r="28" spans="1:7" ht="13.5" customHeight="1" x14ac:dyDescent="0.25">
      <c r="A28" s="738" t="s">
        <v>260</v>
      </c>
      <c r="B28" s="738"/>
      <c r="C28" s="821" t="s">
        <v>319</v>
      </c>
      <c r="D28" s="821"/>
      <c r="E28" s="821"/>
      <c r="F28" s="821"/>
      <c r="G28" s="821"/>
    </row>
    <row r="29" spans="1:7" ht="12.75" customHeight="1" x14ac:dyDescent="0.25">
      <c r="A29" s="740" t="s">
        <v>5</v>
      </c>
      <c r="B29" s="740"/>
      <c r="C29" s="741" t="s">
        <v>26</v>
      </c>
      <c r="D29" s="741"/>
      <c r="E29" s="741"/>
      <c r="F29" s="741"/>
      <c r="G29" s="741"/>
    </row>
    <row r="30" spans="1:7" ht="12.75" customHeight="1" x14ac:dyDescent="0.25">
      <c r="A30" s="740" t="s">
        <v>27</v>
      </c>
      <c r="B30" s="740"/>
      <c r="C30" s="741" t="s">
        <v>298</v>
      </c>
      <c r="D30" s="741"/>
      <c r="E30" s="741"/>
      <c r="F30" s="741"/>
      <c r="G30" s="741"/>
    </row>
    <row r="31" spans="1:7" ht="12.75" customHeight="1" x14ac:dyDescent="0.25">
      <c r="A31" s="740" t="s">
        <v>29</v>
      </c>
      <c r="B31" s="740"/>
      <c r="C31" s="741" t="s">
        <v>191</v>
      </c>
      <c r="D31" s="741"/>
      <c r="E31" s="741"/>
      <c r="F31" s="741"/>
      <c r="G31" s="741"/>
    </row>
    <row r="32" spans="1:7" ht="12.75" customHeight="1" x14ac:dyDescent="0.25">
      <c r="A32" s="740" t="s">
        <v>31</v>
      </c>
      <c r="B32" s="740"/>
      <c r="C32" s="742" t="s">
        <v>299</v>
      </c>
      <c r="D32" s="742"/>
      <c r="E32" s="742"/>
      <c r="F32" s="742"/>
      <c r="G32" s="742"/>
    </row>
    <row r="33" spans="1:7" ht="12.75" customHeight="1" x14ac:dyDescent="0.25">
      <c r="A33" s="743" t="s">
        <v>33</v>
      </c>
      <c r="B33" s="743"/>
      <c r="C33" s="251" t="s">
        <v>34</v>
      </c>
      <c r="D33" s="744" t="s">
        <v>300</v>
      </c>
      <c r="E33" s="744"/>
      <c r="F33" s="744"/>
      <c r="G33" s="744"/>
    </row>
    <row r="34" spans="1:7" ht="23.25" customHeight="1" x14ac:dyDescent="0.25">
      <c r="A34" s="745" t="s">
        <v>37</v>
      </c>
      <c r="B34" s="745"/>
      <c r="C34" s="746" t="s">
        <v>38</v>
      </c>
      <c r="D34" s="253" t="s">
        <v>301</v>
      </c>
      <c r="E34" s="253" t="s">
        <v>302</v>
      </c>
      <c r="F34" s="253" t="s">
        <v>303</v>
      </c>
      <c r="G34" s="252" t="s">
        <v>303</v>
      </c>
    </row>
    <row r="35" spans="1:7" ht="13.5" customHeight="1" x14ac:dyDescent="0.25">
      <c r="A35" s="747" t="s">
        <v>197</v>
      </c>
      <c r="B35" s="747" t="s">
        <v>47</v>
      </c>
      <c r="C35" s="746"/>
      <c r="D35" s="253" t="s">
        <v>48</v>
      </c>
      <c r="E35" s="253" t="s">
        <v>304</v>
      </c>
      <c r="F35" s="253" t="s">
        <v>52</v>
      </c>
      <c r="G35" s="745" t="s">
        <v>305</v>
      </c>
    </row>
    <row r="36" spans="1:7" ht="13.5" x14ac:dyDescent="0.25">
      <c r="A36" s="747"/>
      <c r="B36" s="747"/>
      <c r="C36" s="746"/>
      <c r="D36" s="253"/>
      <c r="E36" s="254" t="s">
        <v>306</v>
      </c>
      <c r="F36" s="255" t="s">
        <v>307</v>
      </c>
      <c r="G36" s="745"/>
    </row>
    <row r="37" spans="1:7" ht="13.5" x14ac:dyDescent="0.25">
      <c r="A37" s="747"/>
      <c r="B37" s="747"/>
      <c r="C37" s="746"/>
      <c r="D37" s="256" t="s">
        <v>61</v>
      </c>
      <c r="E37" s="257" t="s">
        <v>308</v>
      </c>
      <c r="F37" s="258" t="s">
        <v>309</v>
      </c>
      <c r="G37" s="258" t="s">
        <v>309</v>
      </c>
    </row>
    <row r="38" spans="1:7" ht="13.5" customHeight="1" x14ac:dyDescent="0.25">
      <c r="A38" s="748" t="s">
        <v>310</v>
      </c>
      <c r="B38" s="748" t="s">
        <v>68</v>
      </c>
      <c r="C38" s="253" t="s">
        <v>311</v>
      </c>
      <c r="D38" s="259"/>
      <c r="E38" s="259"/>
      <c r="F38" s="259">
        <f>D38*E38</f>
        <v>0</v>
      </c>
      <c r="G38" s="259">
        <f>F38*44/12</f>
        <v>0</v>
      </c>
    </row>
    <row r="39" spans="1:7" x14ac:dyDescent="0.25">
      <c r="A39" s="748"/>
      <c r="B39" s="748"/>
      <c r="C39" s="253" t="s">
        <v>312</v>
      </c>
      <c r="D39" s="259"/>
      <c r="E39" s="259"/>
      <c r="F39" s="259">
        <f>D39*E39</f>
        <v>0</v>
      </c>
      <c r="G39" s="259">
        <f>F39*44/12</f>
        <v>0</v>
      </c>
    </row>
    <row r="40" spans="1:7" x14ac:dyDescent="0.25">
      <c r="A40" s="749" t="s">
        <v>292</v>
      </c>
      <c r="B40" s="749"/>
      <c r="C40" s="749"/>
      <c r="D40" s="260"/>
      <c r="E40" s="260"/>
      <c r="F40" s="261">
        <f>SUM(F38:F39)</f>
        <v>0</v>
      </c>
      <c r="G40" s="261">
        <f>SUM(G38:G39)</f>
        <v>0</v>
      </c>
    </row>
    <row r="41" spans="1:7" ht="12.75" customHeight="1" x14ac:dyDescent="0.25">
      <c r="A41" s="745" t="s">
        <v>313</v>
      </c>
      <c r="B41" s="745" t="s">
        <v>68</v>
      </c>
      <c r="C41" s="253" t="s">
        <v>311</v>
      </c>
      <c r="D41" s="259"/>
      <c r="E41" s="259"/>
      <c r="F41" s="259">
        <f>D41*E41</f>
        <v>0</v>
      </c>
      <c r="G41" s="259">
        <f>F41*44/12</f>
        <v>0</v>
      </c>
    </row>
    <row r="42" spans="1:7" x14ac:dyDescent="0.25">
      <c r="A42" s="745"/>
      <c r="B42" s="745"/>
      <c r="C42" s="253" t="s">
        <v>312</v>
      </c>
      <c r="D42" s="259"/>
      <c r="E42" s="259"/>
      <c r="F42" s="259">
        <f>D42*E42</f>
        <v>0</v>
      </c>
      <c r="G42" s="259">
        <f>F42*44/12</f>
        <v>0</v>
      </c>
    </row>
    <row r="43" spans="1:7" x14ac:dyDescent="0.25">
      <c r="A43" s="749" t="s">
        <v>292</v>
      </c>
      <c r="B43" s="749"/>
      <c r="C43" s="749"/>
      <c r="D43" s="260"/>
      <c r="E43" s="260"/>
      <c r="F43" s="261">
        <f>SUM(F41:F42)</f>
        <v>0</v>
      </c>
      <c r="G43" s="261">
        <f>SUM(G41:G42)</f>
        <v>0</v>
      </c>
    </row>
    <row r="44" spans="1:7" ht="12.75" customHeight="1" x14ac:dyDescent="0.25">
      <c r="A44" s="745" t="s">
        <v>314</v>
      </c>
      <c r="B44" s="745" t="s">
        <v>68</v>
      </c>
      <c r="C44" s="253" t="s">
        <v>311</v>
      </c>
      <c r="D44" s="259"/>
      <c r="E44" s="259"/>
      <c r="F44" s="259">
        <f>D44*E44</f>
        <v>0</v>
      </c>
      <c r="G44" s="259">
        <f>F44*44/12</f>
        <v>0</v>
      </c>
    </row>
    <row r="45" spans="1:7" x14ac:dyDescent="0.25">
      <c r="A45" s="745"/>
      <c r="B45" s="745"/>
      <c r="C45" s="253" t="s">
        <v>312</v>
      </c>
      <c r="D45" s="259"/>
      <c r="E45" s="259"/>
      <c r="F45" s="259">
        <f>D45*E45</f>
        <v>0</v>
      </c>
      <c r="G45" s="259">
        <f>F45*44/12</f>
        <v>0</v>
      </c>
    </row>
    <row r="46" spans="1:7" x14ac:dyDescent="0.25">
      <c r="A46" s="749" t="s">
        <v>292</v>
      </c>
      <c r="B46" s="749"/>
      <c r="C46" s="749"/>
      <c r="D46" s="260"/>
      <c r="E46" s="260"/>
      <c r="F46" s="261">
        <f>SUM(F44:F45)</f>
        <v>0</v>
      </c>
      <c r="G46" s="261">
        <f>SUM(G44:G45)</f>
        <v>0</v>
      </c>
    </row>
    <row r="47" spans="1:7" ht="12.75" customHeight="1" x14ac:dyDescent="0.25">
      <c r="A47" s="745" t="s">
        <v>315</v>
      </c>
      <c r="B47" s="745" t="s">
        <v>68</v>
      </c>
      <c r="C47" s="253" t="s">
        <v>311</v>
      </c>
      <c r="D47" s="259"/>
      <c r="E47" s="259"/>
      <c r="F47" s="259">
        <f>D47*E47</f>
        <v>0</v>
      </c>
      <c r="G47" s="259">
        <f>F47*44/12</f>
        <v>0</v>
      </c>
    </row>
    <row r="48" spans="1:7" x14ac:dyDescent="0.25">
      <c r="A48" s="745"/>
      <c r="B48" s="745"/>
      <c r="C48" s="253" t="s">
        <v>312</v>
      </c>
      <c r="D48" s="259"/>
      <c r="E48" s="259"/>
      <c r="F48" s="259">
        <f>D48*E48</f>
        <v>0</v>
      </c>
      <c r="G48" s="259">
        <f>F48*44/12</f>
        <v>0</v>
      </c>
    </row>
    <row r="49" spans="1:7" x14ac:dyDescent="0.25">
      <c r="A49" s="749" t="s">
        <v>292</v>
      </c>
      <c r="B49" s="749"/>
      <c r="C49" s="749"/>
      <c r="D49" s="260"/>
      <c r="E49" s="260"/>
      <c r="F49" s="261">
        <f>SUM(F47:F48)</f>
        <v>0</v>
      </c>
      <c r="G49" s="261">
        <f>SUM(G47:G48)</f>
        <v>0</v>
      </c>
    </row>
    <row r="50" spans="1:7" ht="12.75" customHeight="1" x14ac:dyDescent="0.25">
      <c r="A50" s="745" t="s">
        <v>316</v>
      </c>
      <c r="B50" s="745" t="s">
        <v>68</v>
      </c>
      <c r="C50" s="253" t="s">
        <v>311</v>
      </c>
      <c r="D50" s="259"/>
      <c r="E50" s="259"/>
      <c r="F50" s="259">
        <f>D50*E50</f>
        <v>0</v>
      </c>
      <c r="G50" s="259">
        <f>F50*44/12</f>
        <v>0</v>
      </c>
    </row>
    <row r="51" spans="1:7" x14ac:dyDescent="0.25">
      <c r="A51" s="745"/>
      <c r="B51" s="745"/>
      <c r="C51" s="253" t="s">
        <v>312</v>
      </c>
      <c r="D51" s="259"/>
      <c r="E51" s="259"/>
      <c r="F51" s="259">
        <f>D51*E51</f>
        <v>0</v>
      </c>
      <c r="G51" s="259">
        <f>F51*44/12</f>
        <v>0</v>
      </c>
    </row>
    <row r="52" spans="1:7" x14ac:dyDescent="0.25">
      <c r="A52" s="749" t="s">
        <v>292</v>
      </c>
      <c r="B52" s="749"/>
      <c r="C52" s="749"/>
      <c r="D52" s="260"/>
      <c r="E52" s="260"/>
      <c r="F52" s="261">
        <f>SUM(F50:F51)</f>
        <v>0</v>
      </c>
      <c r="G52" s="261">
        <f>SUM(G50:G51)</f>
        <v>0</v>
      </c>
    </row>
    <row r="53" spans="1:7" x14ac:dyDescent="0.25">
      <c r="A53" s="750" t="s">
        <v>91</v>
      </c>
      <c r="B53" s="750"/>
      <c r="C53" s="750"/>
      <c r="D53" s="262"/>
      <c r="E53" s="262"/>
      <c r="F53" s="261">
        <f>F52+F49+F46+F43+F40</f>
        <v>0</v>
      </c>
      <c r="G53" s="261">
        <f>G52+G49+G46+G43+G40</f>
        <v>0</v>
      </c>
    </row>
    <row r="54" spans="1:7" x14ac:dyDescent="0.25">
      <c r="A54" s="822" t="s">
        <v>393</v>
      </c>
      <c r="B54" s="822"/>
      <c r="C54" s="822"/>
      <c r="D54" s="822"/>
      <c r="E54" s="822"/>
      <c r="F54" s="822"/>
    </row>
    <row r="55" spans="1:7" ht="13.5" customHeight="1" x14ac:dyDescent="0.25">
      <c r="A55" s="738" t="s">
        <v>260</v>
      </c>
      <c r="B55" s="738"/>
      <c r="C55" s="821" t="s">
        <v>320</v>
      </c>
      <c r="D55" s="821"/>
      <c r="E55" s="821"/>
      <c r="F55" s="821"/>
      <c r="G55" s="821"/>
    </row>
    <row r="56" spans="1:7" ht="12.75" customHeight="1" x14ac:dyDescent="0.25">
      <c r="A56" s="740" t="s">
        <v>5</v>
      </c>
      <c r="B56" s="740"/>
      <c r="C56" s="741" t="s">
        <v>26</v>
      </c>
      <c r="D56" s="741"/>
      <c r="E56" s="741"/>
      <c r="F56" s="741"/>
      <c r="G56" s="741"/>
    </row>
    <row r="57" spans="1:7" ht="12.75" customHeight="1" x14ac:dyDescent="0.25">
      <c r="A57" s="740" t="s">
        <v>27</v>
      </c>
      <c r="B57" s="740"/>
      <c r="C57" s="741" t="s">
        <v>298</v>
      </c>
      <c r="D57" s="741"/>
      <c r="E57" s="741"/>
      <c r="F57" s="741"/>
      <c r="G57" s="741"/>
    </row>
    <row r="58" spans="1:7" ht="12.75" customHeight="1" x14ac:dyDescent="0.25">
      <c r="A58" s="740" t="s">
        <v>29</v>
      </c>
      <c r="B58" s="740"/>
      <c r="C58" s="741" t="s">
        <v>191</v>
      </c>
      <c r="D58" s="741"/>
      <c r="E58" s="741"/>
      <c r="F58" s="741"/>
      <c r="G58" s="741"/>
    </row>
    <row r="59" spans="1:7" ht="12.75" customHeight="1" x14ac:dyDescent="0.25">
      <c r="A59" s="740" t="s">
        <v>31</v>
      </c>
      <c r="B59" s="740"/>
      <c r="C59" s="742" t="s">
        <v>299</v>
      </c>
      <c r="D59" s="742"/>
      <c r="E59" s="742"/>
      <c r="F59" s="742"/>
      <c r="G59" s="742"/>
    </row>
    <row r="60" spans="1:7" ht="12.75" customHeight="1" x14ac:dyDescent="0.25">
      <c r="A60" s="743" t="s">
        <v>33</v>
      </c>
      <c r="B60" s="743"/>
      <c r="C60" s="251" t="s">
        <v>34</v>
      </c>
      <c r="D60" s="744" t="s">
        <v>300</v>
      </c>
      <c r="E60" s="744"/>
      <c r="F60" s="744"/>
      <c r="G60" s="744"/>
    </row>
    <row r="61" spans="1:7" ht="23.25" customHeight="1" x14ac:dyDescent="0.25">
      <c r="A61" s="745" t="s">
        <v>37</v>
      </c>
      <c r="B61" s="745"/>
      <c r="C61" s="746" t="s">
        <v>38</v>
      </c>
      <c r="D61" s="253" t="s">
        <v>301</v>
      </c>
      <c r="E61" s="253" t="s">
        <v>302</v>
      </c>
      <c r="F61" s="253" t="s">
        <v>303</v>
      </c>
      <c r="G61" s="252" t="s">
        <v>303</v>
      </c>
    </row>
    <row r="62" spans="1:7" ht="13.5" customHeight="1" x14ac:dyDescent="0.25">
      <c r="A62" s="747" t="s">
        <v>197</v>
      </c>
      <c r="B62" s="747" t="s">
        <v>47</v>
      </c>
      <c r="C62" s="746"/>
      <c r="D62" s="253" t="s">
        <v>48</v>
      </c>
      <c r="E62" s="253" t="s">
        <v>304</v>
      </c>
      <c r="F62" s="253" t="s">
        <v>52</v>
      </c>
      <c r="G62" s="745" t="s">
        <v>305</v>
      </c>
    </row>
    <row r="63" spans="1:7" ht="13.5" x14ac:dyDescent="0.25">
      <c r="A63" s="747"/>
      <c r="B63" s="747"/>
      <c r="C63" s="746"/>
      <c r="D63" s="253"/>
      <c r="E63" s="254" t="s">
        <v>306</v>
      </c>
      <c r="F63" s="255" t="s">
        <v>307</v>
      </c>
      <c r="G63" s="745"/>
    </row>
    <row r="64" spans="1:7" ht="13.5" x14ac:dyDescent="0.25">
      <c r="A64" s="747"/>
      <c r="B64" s="747"/>
      <c r="C64" s="746"/>
      <c r="D64" s="256" t="s">
        <v>61</v>
      </c>
      <c r="E64" s="257" t="s">
        <v>308</v>
      </c>
      <c r="F64" s="258" t="s">
        <v>309</v>
      </c>
      <c r="G64" s="258" t="s">
        <v>309</v>
      </c>
    </row>
    <row r="65" spans="1:7" ht="13.5" customHeight="1" x14ac:dyDescent="0.25">
      <c r="A65" s="748" t="s">
        <v>310</v>
      </c>
      <c r="B65" s="748" t="s">
        <v>68</v>
      </c>
      <c r="C65" s="253" t="s">
        <v>311</v>
      </c>
      <c r="D65" s="259"/>
      <c r="E65" s="259"/>
      <c r="F65" s="259">
        <f>D65*E65</f>
        <v>0</v>
      </c>
      <c r="G65" s="259">
        <f>F65*44/12</f>
        <v>0</v>
      </c>
    </row>
    <row r="66" spans="1:7" x14ac:dyDescent="0.25">
      <c r="A66" s="748"/>
      <c r="B66" s="748"/>
      <c r="C66" s="253" t="s">
        <v>312</v>
      </c>
      <c r="D66" s="259"/>
      <c r="E66" s="259"/>
      <c r="F66" s="259">
        <f>D66*E66</f>
        <v>0</v>
      </c>
      <c r="G66" s="259">
        <f>F66*44/12</f>
        <v>0</v>
      </c>
    </row>
    <row r="67" spans="1:7" x14ac:dyDescent="0.25">
      <c r="A67" s="749" t="s">
        <v>292</v>
      </c>
      <c r="B67" s="749"/>
      <c r="C67" s="749"/>
      <c r="D67" s="260"/>
      <c r="E67" s="260"/>
      <c r="F67" s="261">
        <f>SUM(F65:F66)</f>
        <v>0</v>
      </c>
      <c r="G67" s="261">
        <f>SUM(G65:G66)</f>
        <v>0</v>
      </c>
    </row>
    <row r="68" spans="1:7" ht="12.75" customHeight="1" x14ac:dyDescent="0.25">
      <c r="A68" s="745" t="s">
        <v>313</v>
      </c>
      <c r="B68" s="745" t="s">
        <v>68</v>
      </c>
      <c r="C68" s="253" t="s">
        <v>311</v>
      </c>
      <c r="D68" s="259"/>
      <c r="E68" s="259"/>
      <c r="F68" s="259">
        <f>D68*E68</f>
        <v>0</v>
      </c>
      <c r="G68" s="259">
        <f>F68*44/12</f>
        <v>0</v>
      </c>
    </row>
    <row r="69" spans="1:7" x14ac:dyDescent="0.25">
      <c r="A69" s="745"/>
      <c r="B69" s="745"/>
      <c r="C69" s="253" t="s">
        <v>312</v>
      </c>
      <c r="D69" s="259"/>
      <c r="E69" s="259"/>
      <c r="F69" s="259">
        <f>D69*E69</f>
        <v>0</v>
      </c>
      <c r="G69" s="259">
        <f>F69*44/12</f>
        <v>0</v>
      </c>
    </row>
    <row r="70" spans="1:7" x14ac:dyDescent="0.25">
      <c r="A70" s="749" t="s">
        <v>292</v>
      </c>
      <c r="B70" s="749"/>
      <c r="C70" s="749"/>
      <c r="D70" s="260"/>
      <c r="E70" s="260"/>
      <c r="F70" s="261">
        <f>SUM(F68:F69)</f>
        <v>0</v>
      </c>
      <c r="G70" s="261">
        <f>SUM(G68:G69)</f>
        <v>0</v>
      </c>
    </row>
    <row r="71" spans="1:7" ht="12.75" customHeight="1" x14ac:dyDescent="0.25">
      <c r="A71" s="745" t="s">
        <v>314</v>
      </c>
      <c r="B71" s="745" t="s">
        <v>68</v>
      </c>
      <c r="C71" s="253" t="s">
        <v>311</v>
      </c>
      <c r="D71" s="259"/>
      <c r="E71" s="259"/>
      <c r="F71" s="259">
        <f>D71*E71</f>
        <v>0</v>
      </c>
      <c r="G71" s="259">
        <f>F71*44/12</f>
        <v>0</v>
      </c>
    </row>
    <row r="72" spans="1:7" x14ac:dyDescent="0.25">
      <c r="A72" s="745"/>
      <c r="B72" s="745"/>
      <c r="C72" s="253" t="s">
        <v>312</v>
      </c>
      <c r="D72" s="259"/>
      <c r="E72" s="259"/>
      <c r="F72" s="259">
        <f>D72*E72</f>
        <v>0</v>
      </c>
      <c r="G72" s="259">
        <f>F72*44/12</f>
        <v>0</v>
      </c>
    </row>
    <row r="73" spans="1:7" x14ac:dyDescent="0.25">
      <c r="A73" s="749" t="s">
        <v>292</v>
      </c>
      <c r="B73" s="749"/>
      <c r="C73" s="749"/>
      <c r="D73" s="260"/>
      <c r="E73" s="260"/>
      <c r="F73" s="261">
        <f>SUM(F71:F72)</f>
        <v>0</v>
      </c>
      <c r="G73" s="261">
        <f>SUM(G71:G72)</f>
        <v>0</v>
      </c>
    </row>
    <row r="74" spans="1:7" ht="12.75" customHeight="1" x14ac:dyDescent="0.25">
      <c r="A74" s="745" t="s">
        <v>315</v>
      </c>
      <c r="B74" s="745" t="s">
        <v>68</v>
      </c>
      <c r="C74" s="253" t="s">
        <v>311</v>
      </c>
      <c r="D74" s="259"/>
      <c r="E74" s="259"/>
      <c r="F74" s="259">
        <f>D74*E74</f>
        <v>0</v>
      </c>
      <c r="G74" s="259">
        <f>F74*44/12</f>
        <v>0</v>
      </c>
    </row>
    <row r="75" spans="1:7" x14ac:dyDescent="0.25">
      <c r="A75" s="745"/>
      <c r="B75" s="745"/>
      <c r="C75" s="253" t="s">
        <v>312</v>
      </c>
      <c r="D75" s="259"/>
      <c r="E75" s="259"/>
      <c r="F75" s="259">
        <f>D75*E75</f>
        <v>0</v>
      </c>
      <c r="G75" s="259">
        <f>F75*44/12</f>
        <v>0</v>
      </c>
    </row>
    <row r="76" spans="1:7" x14ac:dyDescent="0.25">
      <c r="A76" s="749" t="s">
        <v>292</v>
      </c>
      <c r="B76" s="749"/>
      <c r="C76" s="749"/>
      <c r="D76" s="260"/>
      <c r="E76" s="260"/>
      <c r="F76" s="261">
        <f>SUM(F74:F75)</f>
        <v>0</v>
      </c>
      <c r="G76" s="261">
        <f>SUM(G74:G75)</f>
        <v>0</v>
      </c>
    </row>
    <row r="77" spans="1:7" ht="12.75" customHeight="1" x14ac:dyDescent="0.25">
      <c r="A77" s="745" t="s">
        <v>316</v>
      </c>
      <c r="B77" s="745" t="s">
        <v>68</v>
      </c>
      <c r="C77" s="253" t="s">
        <v>311</v>
      </c>
      <c r="D77" s="259"/>
      <c r="E77" s="259"/>
      <c r="F77" s="259">
        <f>D77*E77</f>
        <v>0</v>
      </c>
      <c r="G77" s="259">
        <f>F77*44/12</f>
        <v>0</v>
      </c>
    </row>
    <row r="78" spans="1:7" x14ac:dyDescent="0.25">
      <c r="A78" s="745"/>
      <c r="B78" s="745"/>
      <c r="C78" s="253" t="s">
        <v>312</v>
      </c>
      <c r="D78" s="259"/>
      <c r="E78" s="259"/>
      <c r="F78" s="259">
        <f>D78*E78</f>
        <v>0</v>
      </c>
      <c r="G78" s="259">
        <f>F78*44/12</f>
        <v>0</v>
      </c>
    </row>
    <row r="79" spans="1:7" x14ac:dyDescent="0.25">
      <c r="A79" s="749" t="s">
        <v>292</v>
      </c>
      <c r="B79" s="749"/>
      <c r="C79" s="749"/>
      <c r="D79" s="260"/>
      <c r="E79" s="260"/>
      <c r="F79" s="261">
        <f>SUM(F77:F78)</f>
        <v>0</v>
      </c>
      <c r="G79" s="261">
        <f>SUM(G77:G78)</f>
        <v>0</v>
      </c>
    </row>
    <row r="80" spans="1:7" x14ac:dyDescent="0.25">
      <c r="A80" s="750" t="s">
        <v>91</v>
      </c>
      <c r="B80" s="750"/>
      <c r="C80" s="750"/>
      <c r="D80" s="262"/>
      <c r="E80" s="262"/>
      <c r="F80" s="261">
        <f>F79+F76+F73+F70+F67</f>
        <v>0</v>
      </c>
      <c r="G80" s="261">
        <f>G79+G76+G73+G70+G67</f>
        <v>0</v>
      </c>
    </row>
    <row r="81" spans="1:7" x14ac:dyDescent="0.25">
      <c r="A81" s="822" t="s">
        <v>393</v>
      </c>
      <c r="B81" s="822"/>
      <c r="C81" s="822"/>
      <c r="D81" s="822"/>
      <c r="E81" s="822"/>
      <c r="F81" s="822"/>
    </row>
    <row r="82" spans="1:7" ht="13.5" customHeight="1" x14ac:dyDescent="0.25">
      <c r="A82" s="738" t="s">
        <v>260</v>
      </c>
      <c r="B82" s="738"/>
      <c r="C82" s="821" t="s">
        <v>94</v>
      </c>
      <c r="D82" s="821"/>
      <c r="E82" s="821"/>
      <c r="F82" s="821"/>
      <c r="G82" s="821"/>
    </row>
    <row r="83" spans="1:7" ht="13.5" customHeight="1" x14ac:dyDescent="0.25">
      <c r="A83" s="740" t="s">
        <v>5</v>
      </c>
      <c r="B83" s="740"/>
      <c r="C83" s="741" t="s">
        <v>26</v>
      </c>
      <c r="D83" s="741"/>
      <c r="E83" s="741"/>
      <c r="F83" s="741"/>
      <c r="G83" s="741"/>
    </row>
    <row r="84" spans="1:7" ht="24" customHeight="1" x14ac:dyDescent="0.25">
      <c r="A84" s="740" t="s">
        <v>27</v>
      </c>
      <c r="B84" s="740"/>
      <c r="C84" s="741" t="s">
        <v>298</v>
      </c>
      <c r="D84" s="741"/>
      <c r="E84" s="741"/>
      <c r="F84" s="741"/>
      <c r="G84" s="741"/>
    </row>
    <row r="85" spans="1:7" ht="12.75" customHeight="1" x14ac:dyDescent="0.25">
      <c r="A85" s="740" t="s">
        <v>29</v>
      </c>
      <c r="B85" s="740"/>
      <c r="C85" s="741" t="s">
        <v>191</v>
      </c>
      <c r="D85" s="741"/>
      <c r="E85" s="741"/>
      <c r="F85" s="741"/>
      <c r="G85" s="741"/>
    </row>
    <row r="86" spans="1:7" ht="12.75" customHeight="1" x14ac:dyDescent="0.25">
      <c r="A86" s="740" t="s">
        <v>31</v>
      </c>
      <c r="B86" s="740"/>
      <c r="C86" s="742" t="s">
        <v>299</v>
      </c>
      <c r="D86" s="742"/>
      <c r="E86" s="742"/>
      <c r="F86" s="742"/>
      <c r="G86" s="742"/>
    </row>
    <row r="87" spans="1:7" ht="12.75" customHeight="1" x14ac:dyDescent="0.25">
      <c r="A87" s="743" t="s">
        <v>33</v>
      </c>
      <c r="B87" s="743"/>
      <c r="C87" s="251" t="s">
        <v>34</v>
      </c>
      <c r="D87" s="744" t="s">
        <v>300</v>
      </c>
      <c r="E87" s="744"/>
      <c r="F87" s="744"/>
      <c r="G87" s="744"/>
    </row>
    <row r="88" spans="1:7" ht="23.25" customHeight="1" x14ac:dyDescent="0.25">
      <c r="A88" s="745" t="s">
        <v>37</v>
      </c>
      <c r="B88" s="745"/>
      <c r="C88" s="746" t="s">
        <v>38</v>
      </c>
      <c r="D88" s="253" t="s">
        <v>301</v>
      </c>
      <c r="E88" s="253" t="s">
        <v>302</v>
      </c>
      <c r="F88" s="253" t="s">
        <v>303</v>
      </c>
      <c r="G88" s="252" t="s">
        <v>303</v>
      </c>
    </row>
    <row r="89" spans="1:7" ht="13.5" customHeight="1" x14ac:dyDescent="0.25">
      <c r="A89" s="747" t="s">
        <v>197</v>
      </c>
      <c r="B89" s="747" t="s">
        <v>47</v>
      </c>
      <c r="C89" s="746"/>
      <c r="D89" s="253" t="s">
        <v>48</v>
      </c>
      <c r="E89" s="253" t="s">
        <v>304</v>
      </c>
      <c r="F89" s="253" t="s">
        <v>52</v>
      </c>
      <c r="G89" s="745" t="s">
        <v>305</v>
      </c>
    </row>
    <row r="90" spans="1:7" ht="13.5" x14ac:dyDescent="0.25">
      <c r="A90" s="747"/>
      <c r="B90" s="747"/>
      <c r="C90" s="746"/>
      <c r="D90" s="253"/>
      <c r="E90" s="254" t="s">
        <v>306</v>
      </c>
      <c r="F90" s="255" t="s">
        <v>307</v>
      </c>
      <c r="G90" s="745"/>
    </row>
    <row r="91" spans="1:7" ht="13.5" x14ac:dyDescent="0.25">
      <c r="A91" s="747"/>
      <c r="B91" s="747"/>
      <c r="C91" s="746"/>
      <c r="D91" s="256" t="s">
        <v>61</v>
      </c>
      <c r="E91" s="257" t="s">
        <v>308</v>
      </c>
      <c r="F91" s="258" t="s">
        <v>309</v>
      </c>
      <c r="G91" s="258" t="s">
        <v>309</v>
      </c>
    </row>
    <row r="92" spans="1:7" ht="13.5" customHeight="1" x14ac:dyDescent="0.25">
      <c r="A92" s="748" t="s">
        <v>310</v>
      </c>
      <c r="B92" s="748" t="s">
        <v>68</v>
      </c>
      <c r="C92" s="253" t="s">
        <v>311</v>
      </c>
      <c r="D92" s="259"/>
      <c r="E92" s="259"/>
      <c r="F92" s="259">
        <f>D92*E92</f>
        <v>0</v>
      </c>
      <c r="G92" s="259">
        <f>F92*44/12</f>
        <v>0</v>
      </c>
    </row>
    <row r="93" spans="1:7" x14ac:dyDescent="0.25">
      <c r="A93" s="748"/>
      <c r="B93" s="748"/>
      <c r="C93" s="253" t="s">
        <v>312</v>
      </c>
      <c r="D93" s="259"/>
      <c r="E93" s="259"/>
      <c r="F93" s="259">
        <f>D93*E93</f>
        <v>0</v>
      </c>
      <c r="G93" s="259">
        <f>F93*44/12</f>
        <v>0</v>
      </c>
    </row>
    <row r="94" spans="1:7" x14ac:dyDescent="0.25">
      <c r="A94" s="749" t="s">
        <v>292</v>
      </c>
      <c r="B94" s="749"/>
      <c r="C94" s="749"/>
      <c r="D94" s="260"/>
      <c r="E94" s="260"/>
      <c r="F94" s="261">
        <f>SUM(F92:F93)</f>
        <v>0</v>
      </c>
      <c r="G94" s="261">
        <f>SUM(G92:G93)</f>
        <v>0</v>
      </c>
    </row>
    <row r="95" spans="1:7" ht="12.75" customHeight="1" x14ac:dyDescent="0.25">
      <c r="A95" s="745" t="s">
        <v>313</v>
      </c>
      <c r="B95" s="745" t="s">
        <v>68</v>
      </c>
      <c r="C95" s="253" t="s">
        <v>311</v>
      </c>
      <c r="D95" s="259"/>
      <c r="E95" s="259"/>
      <c r="F95" s="259">
        <f>D95*E95</f>
        <v>0</v>
      </c>
      <c r="G95" s="259">
        <f>F95*44/12</f>
        <v>0</v>
      </c>
    </row>
    <row r="96" spans="1:7" x14ac:dyDescent="0.25">
      <c r="A96" s="745"/>
      <c r="B96" s="745"/>
      <c r="C96" s="253" t="s">
        <v>312</v>
      </c>
      <c r="D96" s="259"/>
      <c r="E96" s="259"/>
      <c r="F96" s="259">
        <f>D96*E96</f>
        <v>0</v>
      </c>
      <c r="G96" s="259">
        <f>F96*44/12</f>
        <v>0</v>
      </c>
    </row>
    <row r="97" spans="1:7" x14ac:dyDescent="0.25">
      <c r="A97" s="749" t="s">
        <v>292</v>
      </c>
      <c r="B97" s="749"/>
      <c r="C97" s="749"/>
      <c r="D97" s="260"/>
      <c r="E97" s="260"/>
      <c r="F97" s="261">
        <f>SUM(F95:F96)</f>
        <v>0</v>
      </c>
      <c r="G97" s="261">
        <f>SUM(G95:G96)</f>
        <v>0</v>
      </c>
    </row>
    <row r="98" spans="1:7" ht="12.75" customHeight="1" x14ac:dyDescent="0.25">
      <c r="A98" s="745" t="s">
        <v>314</v>
      </c>
      <c r="B98" s="745" t="s">
        <v>68</v>
      </c>
      <c r="C98" s="253" t="s">
        <v>311</v>
      </c>
      <c r="D98" s="259"/>
      <c r="E98" s="259"/>
      <c r="F98" s="259">
        <f>D98*E98</f>
        <v>0</v>
      </c>
      <c r="G98" s="259">
        <f>F98*44/12</f>
        <v>0</v>
      </c>
    </row>
    <row r="99" spans="1:7" x14ac:dyDescent="0.25">
      <c r="A99" s="745"/>
      <c r="B99" s="745"/>
      <c r="C99" s="253" t="s">
        <v>312</v>
      </c>
      <c r="D99" s="259"/>
      <c r="E99" s="259"/>
      <c r="F99" s="259">
        <f>D99*E99</f>
        <v>0</v>
      </c>
      <c r="G99" s="259">
        <f>F99*44/12</f>
        <v>0</v>
      </c>
    </row>
    <row r="100" spans="1:7" x14ac:dyDescent="0.25">
      <c r="A100" s="749" t="s">
        <v>292</v>
      </c>
      <c r="B100" s="749"/>
      <c r="C100" s="749"/>
      <c r="D100" s="260"/>
      <c r="E100" s="260"/>
      <c r="F100" s="261">
        <f>SUM(F98:F99)</f>
        <v>0</v>
      </c>
      <c r="G100" s="261">
        <f>SUM(G98:G99)</f>
        <v>0</v>
      </c>
    </row>
    <row r="101" spans="1:7" ht="12.75" customHeight="1" x14ac:dyDescent="0.25">
      <c r="A101" s="745" t="s">
        <v>315</v>
      </c>
      <c r="B101" s="745" t="s">
        <v>68</v>
      </c>
      <c r="C101" s="253" t="s">
        <v>311</v>
      </c>
      <c r="D101" s="259"/>
      <c r="E101" s="259"/>
      <c r="F101" s="259">
        <f>D101*E101</f>
        <v>0</v>
      </c>
      <c r="G101" s="259">
        <f>F101*44/12</f>
        <v>0</v>
      </c>
    </row>
    <row r="102" spans="1:7" x14ac:dyDescent="0.25">
      <c r="A102" s="745"/>
      <c r="B102" s="745"/>
      <c r="C102" s="253" t="s">
        <v>312</v>
      </c>
      <c r="D102" s="259"/>
      <c r="E102" s="259"/>
      <c r="F102" s="259">
        <f>D102*E102</f>
        <v>0</v>
      </c>
      <c r="G102" s="259">
        <f>F102*44/12</f>
        <v>0</v>
      </c>
    </row>
    <row r="103" spans="1:7" x14ac:dyDescent="0.25">
      <c r="A103" s="749" t="s">
        <v>292</v>
      </c>
      <c r="B103" s="749"/>
      <c r="C103" s="749"/>
      <c r="D103" s="260"/>
      <c r="E103" s="260"/>
      <c r="F103" s="261">
        <f>SUM(F101:F102)</f>
        <v>0</v>
      </c>
      <c r="G103" s="261">
        <f>SUM(G101:G102)</f>
        <v>0</v>
      </c>
    </row>
    <row r="104" spans="1:7" ht="12.75" customHeight="1" x14ac:dyDescent="0.25">
      <c r="A104" s="745" t="s">
        <v>316</v>
      </c>
      <c r="B104" s="745" t="s">
        <v>68</v>
      </c>
      <c r="C104" s="253" t="s">
        <v>311</v>
      </c>
      <c r="D104" s="259"/>
      <c r="E104" s="259"/>
      <c r="F104" s="259">
        <f>D104*E104</f>
        <v>0</v>
      </c>
      <c r="G104" s="259">
        <f>F104*44/12</f>
        <v>0</v>
      </c>
    </row>
    <row r="105" spans="1:7" x14ac:dyDescent="0.25">
      <c r="A105" s="745"/>
      <c r="B105" s="745"/>
      <c r="C105" s="253" t="s">
        <v>312</v>
      </c>
      <c r="D105" s="259"/>
      <c r="E105" s="259"/>
      <c r="F105" s="259">
        <f>D105*E105</f>
        <v>0</v>
      </c>
      <c r="G105" s="259">
        <f>F105*44/12</f>
        <v>0</v>
      </c>
    </row>
    <row r="106" spans="1:7" x14ac:dyDescent="0.25">
      <c r="A106" s="749" t="s">
        <v>292</v>
      </c>
      <c r="B106" s="749"/>
      <c r="C106" s="749"/>
      <c r="D106" s="260"/>
      <c r="E106" s="260"/>
      <c r="F106" s="261">
        <f>SUM(F104:F105)</f>
        <v>0</v>
      </c>
      <c r="G106" s="261">
        <f>SUM(G104:G105)</f>
        <v>0</v>
      </c>
    </row>
    <row r="107" spans="1:7" x14ac:dyDescent="0.25">
      <c r="A107" s="750" t="s">
        <v>91</v>
      </c>
      <c r="B107" s="750"/>
      <c r="C107" s="750"/>
      <c r="D107" s="262"/>
      <c r="E107" s="262"/>
      <c r="F107" s="261">
        <f>F106+F103+F100+F97+F94</f>
        <v>0</v>
      </c>
      <c r="G107" s="261">
        <f>G106+G103+G100+G97+G94</f>
        <v>0</v>
      </c>
    </row>
    <row r="108" spans="1:7" x14ac:dyDescent="0.25">
      <c r="A108" s="822" t="s">
        <v>393</v>
      </c>
      <c r="B108" s="822"/>
      <c r="C108" s="822"/>
      <c r="D108" s="822"/>
      <c r="E108" s="822"/>
      <c r="F108" s="822"/>
    </row>
    <row r="109" spans="1:7" ht="13.5" customHeight="1" x14ac:dyDescent="0.25">
      <c r="A109" s="738" t="s">
        <v>260</v>
      </c>
      <c r="B109" s="738"/>
      <c r="C109" s="821" t="s">
        <v>95</v>
      </c>
      <c r="D109" s="821"/>
      <c r="E109" s="821"/>
      <c r="F109" s="821"/>
      <c r="G109" s="821"/>
    </row>
    <row r="110" spans="1:7" ht="12.75" customHeight="1" x14ac:dyDescent="0.25">
      <c r="A110" s="740" t="s">
        <v>5</v>
      </c>
      <c r="B110" s="740"/>
      <c r="C110" s="741" t="s">
        <v>26</v>
      </c>
      <c r="D110" s="741"/>
      <c r="E110" s="741"/>
      <c r="F110" s="741"/>
      <c r="G110" s="741"/>
    </row>
    <row r="111" spans="1:7" ht="12.75" customHeight="1" x14ac:dyDescent="0.25">
      <c r="A111" s="740" t="s">
        <v>27</v>
      </c>
      <c r="B111" s="740"/>
      <c r="C111" s="741" t="s">
        <v>298</v>
      </c>
      <c r="D111" s="741"/>
      <c r="E111" s="741"/>
      <c r="F111" s="741"/>
      <c r="G111" s="741"/>
    </row>
    <row r="112" spans="1:7" ht="12.75" customHeight="1" x14ac:dyDescent="0.25">
      <c r="A112" s="740" t="s">
        <v>29</v>
      </c>
      <c r="B112" s="740"/>
      <c r="C112" s="741" t="s">
        <v>191</v>
      </c>
      <c r="D112" s="741"/>
      <c r="E112" s="741"/>
      <c r="F112" s="741"/>
      <c r="G112" s="741"/>
    </row>
    <row r="113" spans="1:7" ht="12.75" customHeight="1" x14ac:dyDescent="0.25">
      <c r="A113" s="740" t="s">
        <v>31</v>
      </c>
      <c r="B113" s="740"/>
      <c r="C113" s="742" t="s">
        <v>299</v>
      </c>
      <c r="D113" s="742"/>
      <c r="E113" s="742"/>
      <c r="F113" s="742"/>
      <c r="G113" s="742"/>
    </row>
    <row r="114" spans="1:7" ht="12.75" customHeight="1" x14ac:dyDescent="0.25">
      <c r="A114" s="743" t="s">
        <v>33</v>
      </c>
      <c r="B114" s="743"/>
      <c r="C114" s="251" t="s">
        <v>34</v>
      </c>
      <c r="D114" s="752" t="s">
        <v>300</v>
      </c>
      <c r="E114" s="752"/>
      <c r="F114" s="752"/>
      <c r="G114" s="752"/>
    </row>
    <row r="115" spans="1:7" ht="23.25" customHeight="1" x14ac:dyDescent="0.25">
      <c r="A115" s="745" t="s">
        <v>37</v>
      </c>
      <c r="B115" s="745"/>
      <c r="C115" s="746" t="s">
        <v>38</v>
      </c>
      <c r="D115" s="253" t="s">
        <v>301</v>
      </c>
      <c r="E115" s="253" t="s">
        <v>302</v>
      </c>
      <c r="F115" s="253" t="s">
        <v>303</v>
      </c>
      <c r="G115" s="252" t="s">
        <v>303</v>
      </c>
    </row>
    <row r="116" spans="1:7" ht="13.5" customHeight="1" x14ac:dyDescent="0.25">
      <c r="A116" s="747" t="s">
        <v>197</v>
      </c>
      <c r="B116" s="747" t="s">
        <v>47</v>
      </c>
      <c r="C116" s="746"/>
      <c r="D116" s="253" t="s">
        <v>48</v>
      </c>
      <c r="E116" s="253" t="s">
        <v>304</v>
      </c>
      <c r="F116" s="253" t="s">
        <v>52</v>
      </c>
      <c r="G116" s="745" t="s">
        <v>305</v>
      </c>
    </row>
    <row r="117" spans="1:7" ht="13.5" x14ac:dyDescent="0.25">
      <c r="A117" s="747"/>
      <c r="B117" s="747"/>
      <c r="C117" s="746"/>
      <c r="D117" s="253"/>
      <c r="E117" s="254" t="s">
        <v>306</v>
      </c>
      <c r="F117" s="255" t="s">
        <v>307</v>
      </c>
      <c r="G117" s="745"/>
    </row>
    <row r="118" spans="1:7" ht="13.5" x14ac:dyDescent="0.25">
      <c r="A118" s="747"/>
      <c r="B118" s="747"/>
      <c r="C118" s="746"/>
      <c r="D118" s="256" t="s">
        <v>61</v>
      </c>
      <c r="E118" s="257" t="s">
        <v>308</v>
      </c>
      <c r="F118" s="258" t="s">
        <v>309</v>
      </c>
      <c r="G118" s="258" t="s">
        <v>309</v>
      </c>
    </row>
    <row r="119" spans="1:7" ht="13.5" customHeight="1" x14ac:dyDescent="0.25">
      <c r="A119" s="748" t="s">
        <v>310</v>
      </c>
      <c r="B119" s="748" t="s">
        <v>68</v>
      </c>
      <c r="C119" s="253" t="s">
        <v>311</v>
      </c>
      <c r="D119" s="259"/>
      <c r="E119" s="259"/>
      <c r="F119" s="259">
        <f>D119*E119</f>
        <v>0</v>
      </c>
      <c r="G119" s="259">
        <f>F119*44/12</f>
        <v>0</v>
      </c>
    </row>
    <row r="120" spans="1:7" x14ac:dyDescent="0.25">
      <c r="A120" s="748"/>
      <c r="B120" s="748"/>
      <c r="C120" s="253" t="s">
        <v>312</v>
      </c>
      <c r="D120" s="259"/>
      <c r="E120" s="259"/>
      <c r="F120" s="259">
        <f>D120*E120</f>
        <v>0</v>
      </c>
      <c r="G120" s="259">
        <f>F120*44/12</f>
        <v>0</v>
      </c>
    </row>
    <row r="121" spans="1:7" x14ac:dyDescent="0.25">
      <c r="A121" s="749" t="s">
        <v>292</v>
      </c>
      <c r="B121" s="749"/>
      <c r="C121" s="749"/>
      <c r="D121" s="260"/>
      <c r="E121" s="260"/>
      <c r="F121" s="261">
        <f>SUM(F119:F120)</f>
        <v>0</v>
      </c>
      <c r="G121" s="261">
        <f>SUM(G119:G120)</f>
        <v>0</v>
      </c>
    </row>
    <row r="122" spans="1:7" ht="12.75" customHeight="1" x14ac:dyDescent="0.25">
      <c r="A122" s="745" t="s">
        <v>313</v>
      </c>
      <c r="B122" s="745" t="s">
        <v>68</v>
      </c>
      <c r="C122" s="253" t="s">
        <v>311</v>
      </c>
      <c r="D122" s="259"/>
      <c r="E122" s="259"/>
      <c r="F122" s="259">
        <f>D122*E122</f>
        <v>0</v>
      </c>
      <c r="G122" s="259">
        <f>F122*44/12</f>
        <v>0</v>
      </c>
    </row>
    <row r="123" spans="1:7" x14ac:dyDescent="0.25">
      <c r="A123" s="745"/>
      <c r="B123" s="745"/>
      <c r="C123" s="253" t="s">
        <v>312</v>
      </c>
      <c r="D123" s="259"/>
      <c r="E123" s="259"/>
      <c r="F123" s="259">
        <f>D123*E123</f>
        <v>0</v>
      </c>
      <c r="G123" s="259">
        <f>F123*44/12</f>
        <v>0</v>
      </c>
    </row>
    <row r="124" spans="1:7" x14ac:dyDescent="0.25">
      <c r="A124" s="749" t="s">
        <v>292</v>
      </c>
      <c r="B124" s="749"/>
      <c r="C124" s="749"/>
      <c r="D124" s="260"/>
      <c r="E124" s="260"/>
      <c r="F124" s="261">
        <f>SUM(F122:F123)</f>
        <v>0</v>
      </c>
      <c r="G124" s="261">
        <f>SUM(G122:G123)</f>
        <v>0</v>
      </c>
    </row>
    <row r="125" spans="1:7" ht="12.75" customHeight="1" x14ac:dyDescent="0.25">
      <c r="A125" s="745" t="s">
        <v>314</v>
      </c>
      <c r="B125" s="745" t="s">
        <v>68</v>
      </c>
      <c r="C125" s="253" t="s">
        <v>311</v>
      </c>
      <c r="D125" s="259"/>
      <c r="E125" s="259"/>
      <c r="F125" s="259">
        <f>D125*E125</f>
        <v>0</v>
      </c>
      <c r="G125" s="259">
        <f>F125*44/12</f>
        <v>0</v>
      </c>
    </row>
    <row r="126" spans="1:7" x14ac:dyDescent="0.25">
      <c r="A126" s="745"/>
      <c r="B126" s="745"/>
      <c r="C126" s="253" t="s">
        <v>312</v>
      </c>
      <c r="D126" s="259"/>
      <c r="E126" s="259"/>
      <c r="F126" s="259">
        <f>D126*E126</f>
        <v>0</v>
      </c>
      <c r="G126" s="259">
        <f>F126*44/12</f>
        <v>0</v>
      </c>
    </row>
    <row r="127" spans="1:7" x14ac:dyDescent="0.25">
      <c r="A127" s="749" t="s">
        <v>292</v>
      </c>
      <c r="B127" s="749"/>
      <c r="C127" s="749"/>
      <c r="D127" s="260"/>
      <c r="E127" s="260"/>
      <c r="F127" s="261">
        <f>SUM(F125:F126)</f>
        <v>0</v>
      </c>
      <c r="G127" s="261">
        <f>SUM(G125:G126)</f>
        <v>0</v>
      </c>
    </row>
    <row r="128" spans="1:7" ht="12.75" customHeight="1" x14ac:dyDescent="0.25">
      <c r="A128" s="745" t="s">
        <v>315</v>
      </c>
      <c r="B128" s="745" t="s">
        <v>68</v>
      </c>
      <c r="C128" s="253" t="s">
        <v>311</v>
      </c>
      <c r="D128" s="259"/>
      <c r="E128" s="259"/>
      <c r="F128" s="259">
        <f>D128*E128</f>
        <v>0</v>
      </c>
      <c r="G128" s="259">
        <f>F128*44/12</f>
        <v>0</v>
      </c>
    </row>
    <row r="129" spans="1:7" x14ac:dyDescent="0.25">
      <c r="A129" s="745"/>
      <c r="B129" s="745"/>
      <c r="C129" s="253" t="s">
        <v>312</v>
      </c>
      <c r="D129" s="259"/>
      <c r="E129" s="259"/>
      <c r="F129" s="259">
        <f>D129*E129</f>
        <v>0</v>
      </c>
      <c r="G129" s="259">
        <f>F129*44/12</f>
        <v>0</v>
      </c>
    </row>
    <row r="130" spans="1:7" x14ac:dyDescent="0.25">
      <c r="A130" s="749" t="s">
        <v>292</v>
      </c>
      <c r="B130" s="749"/>
      <c r="C130" s="749"/>
      <c r="D130" s="260"/>
      <c r="E130" s="260"/>
      <c r="F130" s="261">
        <f>SUM(F128:F129)</f>
        <v>0</v>
      </c>
      <c r="G130" s="261">
        <f>SUM(G128:G129)</f>
        <v>0</v>
      </c>
    </row>
    <row r="131" spans="1:7" ht="12.75" customHeight="1" x14ac:dyDescent="0.25">
      <c r="A131" s="745" t="s">
        <v>316</v>
      </c>
      <c r="B131" s="745" t="s">
        <v>68</v>
      </c>
      <c r="C131" s="253" t="s">
        <v>311</v>
      </c>
      <c r="D131" s="259"/>
      <c r="E131" s="259"/>
      <c r="F131" s="259">
        <f>D131*E131</f>
        <v>0</v>
      </c>
      <c r="G131" s="259">
        <f>F131*44/12</f>
        <v>0</v>
      </c>
    </row>
    <row r="132" spans="1:7" x14ac:dyDescent="0.25">
      <c r="A132" s="745"/>
      <c r="B132" s="745"/>
      <c r="C132" s="253" t="s">
        <v>312</v>
      </c>
      <c r="D132" s="259"/>
      <c r="E132" s="259"/>
      <c r="F132" s="259">
        <f>D132*E132</f>
        <v>0</v>
      </c>
      <c r="G132" s="259">
        <f>F132*44/12</f>
        <v>0</v>
      </c>
    </row>
    <row r="133" spans="1:7" x14ac:dyDescent="0.25">
      <c r="A133" s="749" t="s">
        <v>292</v>
      </c>
      <c r="B133" s="749"/>
      <c r="C133" s="749"/>
      <c r="D133" s="260"/>
      <c r="E133" s="260"/>
      <c r="F133" s="261">
        <f>SUM(F131:F132)</f>
        <v>0</v>
      </c>
      <c r="G133" s="261">
        <f>SUM(G131:G132)</f>
        <v>0</v>
      </c>
    </row>
    <row r="134" spans="1:7" x14ac:dyDescent="0.25">
      <c r="A134" s="750" t="s">
        <v>91</v>
      </c>
      <c r="B134" s="750"/>
      <c r="C134" s="750"/>
      <c r="D134" s="262"/>
      <c r="E134" s="262"/>
      <c r="F134" s="261">
        <f>F133+F130+F127+F124+F121</f>
        <v>0</v>
      </c>
      <c r="G134" s="261">
        <f>G133+G130+G127+G124+G121</f>
        <v>0</v>
      </c>
    </row>
    <row r="135" spans="1:7" x14ac:dyDescent="0.25">
      <c r="A135" s="822" t="s">
        <v>393</v>
      </c>
      <c r="B135" s="822"/>
      <c r="C135" s="822"/>
      <c r="D135" s="822"/>
      <c r="E135" s="822"/>
      <c r="F135" s="822"/>
    </row>
    <row r="136" spans="1:7" ht="13.5" customHeight="1" x14ac:dyDescent="0.25">
      <c r="A136" s="738" t="s">
        <v>260</v>
      </c>
      <c r="B136" s="738"/>
      <c r="C136" s="821" t="s">
        <v>96</v>
      </c>
      <c r="D136" s="821"/>
      <c r="E136" s="821"/>
      <c r="F136" s="821"/>
      <c r="G136" s="821"/>
    </row>
    <row r="137" spans="1:7" ht="12.75" customHeight="1" x14ac:dyDescent="0.25">
      <c r="A137" s="740" t="s">
        <v>5</v>
      </c>
      <c r="B137" s="740"/>
      <c r="C137" s="741" t="s">
        <v>26</v>
      </c>
      <c r="D137" s="741"/>
      <c r="E137" s="741"/>
      <c r="F137" s="741"/>
      <c r="G137" s="741"/>
    </row>
    <row r="138" spans="1:7" ht="12.75" customHeight="1" x14ac:dyDescent="0.25">
      <c r="A138" s="740" t="s">
        <v>27</v>
      </c>
      <c r="B138" s="740"/>
      <c r="C138" s="741" t="s">
        <v>298</v>
      </c>
      <c r="D138" s="741"/>
      <c r="E138" s="741"/>
      <c r="F138" s="741"/>
      <c r="G138" s="741"/>
    </row>
    <row r="139" spans="1:7" ht="12.75" customHeight="1" x14ac:dyDescent="0.25">
      <c r="A139" s="740" t="s">
        <v>29</v>
      </c>
      <c r="B139" s="740"/>
      <c r="C139" s="741" t="s">
        <v>191</v>
      </c>
      <c r="D139" s="741"/>
      <c r="E139" s="741"/>
      <c r="F139" s="741"/>
      <c r="G139" s="741"/>
    </row>
    <row r="140" spans="1:7" ht="12.75" customHeight="1" x14ac:dyDescent="0.25">
      <c r="A140" s="740" t="s">
        <v>31</v>
      </c>
      <c r="B140" s="740"/>
      <c r="C140" s="742" t="s">
        <v>299</v>
      </c>
      <c r="D140" s="742"/>
      <c r="E140" s="742"/>
      <c r="F140" s="742"/>
      <c r="G140" s="742"/>
    </row>
    <row r="141" spans="1:7" ht="12.75" customHeight="1" x14ac:dyDescent="0.25">
      <c r="A141" s="743" t="s">
        <v>33</v>
      </c>
      <c r="B141" s="743"/>
      <c r="C141" s="251" t="s">
        <v>34</v>
      </c>
      <c r="D141" s="744" t="s">
        <v>300</v>
      </c>
      <c r="E141" s="744"/>
      <c r="F141" s="744"/>
      <c r="G141" s="744"/>
    </row>
    <row r="142" spans="1:7" ht="23.25" customHeight="1" x14ac:dyDescent="0.25">
      <c r="A142" s="745" t="s">
        <v>37</v>
      </c>
      <c r="B142" s="745"/>
      <c r="C142" s="746" t="s">
        <v>38</v>
      </c>
      <c r="D142" s="253" t="s">
        <v>301</v>
      </c>
      <c r="E142" s="253" t="s">
        <v>302</v>
      </c>
      <c r="F142" s="253" t="s">
        <v>303</v>
      </c>
      <c r="G142" s="252" t="s">
        <v>303</v>
      </c>
    </row>
    <row r="143" spans="1:7" ht="13.5" customHeight="1" x14ac:dyDescent="0.25">
      <c r="A143" s="747" t="s">
        <v>197</v>
      </c>
      <c r="B143" s="747" t="s">
        <v>47</v>
      </c>
      <c r="C143" s="746"/>
      <c r="D143" s="253" t="s">
        <v>48</v>
      </c>
      <c r="E143" s="253" t="s">
        <v>304</v>
      </c>
      <c r="F143" s="253" t="s">
        <v>52</v>
      </c>
      <c r="G143" s="745" t="s">
        <v>305</v>
      </c>
    </row>
    <row r="144" spans="1:7" ht="13.5" x14ac:dyDescent="0.25">
      <c r="A144" s="747"/>
      <c r="B144" s="747"/>
      <c r="C144" s="746"/>
      <c r="D144" s="253"/>
      <c r="E144" s="254" t="s">
        <v>306</v>
      </c>
      <c r="F144" s="255" t="s">
        <v>307</v>
      </c>
      <c r="G144" s="745"/>
    </row>
    <row r="145" spans="1:7" ht="13.5" x14ac:dyDescent="0.25">
      <c r="A145" s="747"/>
      <c r="B145" s="747"/>
      <c r="C145" s="746"/>
      <c r="D145" s="256" t="s">
        <v>61</v>
      </c>
      <c r="E145" s="257" t="s">
        <v>308</v>
      </c>
      <c r="F145" s="258" t="s">
        <v>309</v>
      </c>
      <c r="G145" s="258" t="s">
        <v>309</v>
      </c>
    </row>
    <row r="146" spans="1:7" ht="13.5" customHeight="1" x14ac:dyDescent="0.25">
      <c r="A146" s="748" t="s">
        <v>310</v>
      </c>
      <c r="B146" s="748" t="s">
        <v>68</v>
      </c>
      <c r="C146" s="253" t="s">
        <v>311</v>
      </c>
      <c r="D146" s="259"/>
      <c r="E146" s="259"/>
      <c r="F146" s="259">
        <f>D146*E146</f>
        <v>0</v>
      </c>
      <c r="G146" s="259">
        <f>F146*44/12</f>
        <v>0</v>
      </c>
    </row>
    <row r="147" spans="1:7" x14ac:dyDescent="0.25">
      <c r="A147" s="748"/>
      <c r="B147" s="748"/>
      <c r="C147" s="253" t="s">
        <v>312</v>
      </c>
      <c r="D147" s="259"/>
      <c r="E147" s="259"/>
      <c r="F147" s="259">
        <f>D147*E147</f>
        <v>0</v>
      </c>
      <c r="G147" s="259">
        <f>F147*44/12</f>
        <v>0</v>
      </c>
    </row>
    <row r="148" spans="1:7" x14ac:dyDescent="0.25">
      <c r="A148" s="749" t="s">
        <v>292</v>
      </c>
      <c r="B148" s="749"/>
      <c r="C148" s="749"/>
      <c r="D148" s="260"/>
      <c r="E148" s="260"/>
      <c r="F148" s="261">
        <f>SUM(F146:F147)</f>
        <v>0</v>
      </c>
      <c r="G148" s="261">
        <f>SUM(G146:G147)</f>
        <v>0</v>
      </c>
    </row>
    <row r="149" spans="1:7" ht="12.75" customHeight="1" x14ac:dyDescent="0.25">
      <c r="A149" s="745" t="s">
        <v>313</v>
      </c>
      <c r="B149" s="745" t="s">
        <v>68</v>
      </c>
      <c r="C149" s="253" t="s">
        <v>311</v>
      </c>
      <c r="D149" s="259"/>
      <c r="E149" s="259"/>
      <c r="F149" s="259">
        <f>D149*E149</f>
        <v>0</v>
      </c>
      <c r="G149" s="259">
        <f>F149*44/12</f>
        <v>0</v>
      </c>
    </row>
    <row r="150" spans="1:7" x14ac:dyDescent="0.25">
      <c r="A150" s="745"/>
      <c r="B150" s="745"/>
      <c r="C150" s="253" t="s">
        <v>312</v>
      </c>
      <c r="D150" s="259"/>
      <c r="E150" s="259"/>
      <c r="F150" s="259">
        <f>D150*E150</f>
        <v>0</v>
      </c>
      <c r="G150" s="259">
        <f>F150*44/12</f>
        <v>0</v>
      </c>
    </row>
    <row r="151" spans="1:7" x14ac:dyDescent="0.25">
      <c r="A151" s="749" t="s">
        <v>292</v>
      </c>
      <c r="B151" s="749"/>
      <c r="C151" s="749"/>
      <c r="D151" s="260"/>
      <c r="E151" s="260"/>
      <c r="F151" s="261">
        <f>SUM(F149:F150)</f>
        <v>0</v>
      </c>
      <c r="G151" s="261">
        <f>SUM(G149:G150)</f>
        <v>0</v>
      </c>
    </row>
    <row r="152" spans="1:7" ht="12.75" customHeight="1" x14ac:dyDescent="0.25">
      <c r="A152" s="745" t="s">
        <v>314</v>
      </c>
      <c r="B152" s="745" t="s">
        <v>68</v>
      </c>
      <c r="C152" s="253" t="s">
        <v>311</v>
      </c>
      <c r="D152" s="259"/>
      <c r="E152" s="259"/>
      <c r="F152" s="259">
        <f>D152*E152</f>
        <v>0</v>
      </c>
      <c r="G152" s="259">
        <f>F152*44/12</f>
        <v>0</v>
      </c>
    </row>
    <row r="153" spans="1:7" x14ac:dyDescent="0.25">
      <c r="A153" s="745"/>
      <c r="B153" s="745"/>
      <c r="C153" s="253" t="s">
        <v>312</v>
      </c>
      <c r="D153" s="259"/>
      <c r="E153" s="259"/>
      <c r="F153" s="259">
        <f>D153*E153</f>
        <v>0</v>
      </c>
      <c r="G153" s="259">
        <f>F153*44/12</f>
        <v>0</v>
      </c>
    </row>
    <row r="154" spans="1:7" x14ac:dyDescent="0.25">
      <c r="A154" s="749" t="s">
        <v>292</v>
      </c>
      <c r="B154" s="749"/>
      <c r="C154" s="749"/>
      <c r="D154" s="260"/>
      <c r="E154" s="260"/>
      <c r="F154" s="261">
        <f>SUM(F152:F153)</f>
        <v>0</v>
      </c>
      <c r="G154" s="261">
        <f>SUM(G152:G153)</f>
        <v>0</v>
      </c>
    </row>
    <row r="155" spans="1:7" ht="12.75" customHeight="1" x14ac:dyDescent="0.25">
      <c r="A155" s="745" t="s">
        <v>315</v>
      </c>
      <c r="B155" s="745" t="s">
        <v>68</v>
      </c>
      <c r="C155" s="253" t="s">
        <v>311</v>
      </c>
      <c r="D155" s="259"/>
      <c r="E155" s="259"/>
      <c r="F155" s="259">
        <f>D155*E155</f>
        <v>0</v>
      </c>
      <c r="G155" s="259">
        <f>F155*44/12</f>
        <v>0</v>
      </c>
    </row>
    <row r="156" spans="1:7" x14ac:dyDescent="0.25">
      <c r="A156" s="745"/>
      <c r="B156" s="745"/>
      <c r="C156" s="253" t="s">
        <v>312</v>
      </c>
      <c r="D156" s="259"/>
      <c r="E156" s="259"/>
      <c r="F156" s="259">
        <f>D156*E156</f>
        <v>0</v>
      </c>
      <c r="G156" s="259">
        <f>F156*44/12</f>
        <v>0</v>
      </c>
    </row>
    <row r="157" spans="1:7" x14ac:dyDescent="0.25">
      <c r="A157" s="749" t="s">
        <v>292</v>
      </c>
      <c r="B157" s="749"/>
      <c r="C157" s="749"/>
      <c r="D157" s="260"/>
      <c r="E157" s="260"/>
      <c r="F157" s="261">
        <f>SUM(F155:F156)</f>
        <v>0</v>
      </c>
      <c r="G157" s="261">
        <f>SUM(G155:G156)</f>
        <v>0</v>
      </c>
    </row>
    <row r="158" spans="1:7" ht="12.75" customHeight="1" x14ac:dyDescent="0.25">
      <c r="A158" s="745" t="s">
        <v>316</v>
      </c>
      <c r="B158" s="745" t="s">
        <v>68</v>
      </c>
      <c r="C158" s="253" t="s">
        <v>311</v>
      </c>
      <c r="D158" s="259"/>
      <c r="E158" s="259"/>
      <c r="F158" s="259">
        <f>D158*E158</f>
        <v>0</v>
      </c>
      <c r="G158" s="259">
        <f>F158*44/12</f>
        <v>0</v>
      </c>
    </row>
    <row r="159" spans="1:7" x14ac:dyDescent="0.25">
      <c r="A159" s="745"/>
      <c r="B159" s="745"/>
      <c r="C159" s="253" t="s">
        <v>312</v>
      </c>
      <c r="D159" s="259"/>
      <c r="E159" s="259"/>
      <c r="F159" s="259">
        <f>D159*E159</f>
        <v>0</v>
      </c>
      <c r="G159" s="259">
        <f>F159*44/12</f>
        <v>0</v>
      </c>
    </row>
    <row r="160" spans="1:7" x14ac:dyDescent="0.25">
      <c r="A160" s="749" t="s">
        <v>292</v>
      </c>
      <c r="B160" s="749"/>
      <c r="C160" s="749"/>
      <c r="D160" s="260"/>
      <c r="E160" s="260"/>
      <c r="F160" s="261">
        <f>SUM(F158:F159)</f>
        <v>0</v>
      </c>
      <c r="G160" s="261">
        <f>SUM(G158:G159)</f>
        <v>0</v>
      </c>
    </row>
    <row r="161" spans="1:7" x14ac:dyDescent="0.25">
      <c r="A161" s="750" t="s">
        <v>91</v>
      </c>
      <c r="B161" s="750"/>
      <c r="C161" s="750"/>
      <c r="D161" s="262"/>
      <c r="E161" s="262"/>
      <c r="F161" s="261">
        <f>F160+F157+F154+F151+F148</f>
        <v>0</v>
      </c>
      <c r="G161" s="261">
        <f>G160+G157+G154+G151+G148</f>
        <v>0</v>
      </c>
    </row>
    <row r="162" spans="1:7" x14ac:dyDescent="0.25">
      <c r="A162" s="822" t="s">
        <v>393</v>
      </c>
      <c r="B162" s="822"/>
      <c r="C162" s="822"/>
      <c r="D162" s="822"/>
      <c r="E162" s="822"/>
      <c r="F162" s="822"/>
    </row>
    <row r="163" spans="1:7" ht="13.5" customHeight="1" x14ac:dyDescent="0.25">
      <c r="A163" s="738" t="s">
        <v>260</v>
      </c>
      <c r="B163" s="738"/>
      <c r="C163" s="821" t="s">
        <v>97</v>
      </c>
      <c r="D163" s="821"/>
      <c r="E163" s="821"/>
      <c r="F163" s="821"/>
      <c r="G163" s="821"/>
    </row>
    <row r="164" spans="1:7" ht="12.75" customHeight="1" x14ac:dyDescent="0.25">
      <c r="A164" s="740" t="s">
        <v>5</v>
      </c>
      <c r="B164" s="740"/>
      <c r="C164" s="741" t="s">
        <v>26</v>
      </c>
      <c r="D164" s="741"/>
      <c r="E164" s="741"/>
      <c r="F164" s="741"/>
      <c r="G164" s="741"/>
    </row>
    <row r="165" spans="1:7" ht="12.75" customHeight="1" x14ac:dyDescent="0.25">
      <c r="A165" s="740" t="s">
        <v>27</v>
      </c>
      <c r="B165" s="740"/>
      <c r="C165" s="741" t="s">
        <v>298</v>
      </c>
      <c r="D165" s="741"/>
      <c r="E165" s="741"/>
      <c r="F165" s="741"/>
      <c r="G165" s="741"/>
    </row>
    <row r="166" spans="1:7" ht="12.75" customHeight="1" x14ac:dyDescent="0.25">
      <c r="A166" s="740" t="s">
        <v>29</v>
      </c>
      <c r="B166" s="740"/>
      <c r="C166" s="741" t="s">
        <v>191</v>
      </c>
      <c r="D166" s="741"/>
      <c r="E166" s="741"/>
      <c r="F166" s="741"/>
      <c r="G166" s="741"/>
    </row>
    <row r="167" spans="1:7" ht="12.75" customHeight="1" x14ac:dyDescent="0.25">
      <c r="A167" s="740" t="s">
        <v>31</v>
      </c>
      <c r="B167" s="740"/>
      <c r="C167" s="742" t="s">
        <v>299</v>
      </c>
      <c r="D167" s="742"/>
      <c r="E167" s="742"/>
      <c r="F167" s="742"/>
      <c r="G167" s="742"/>
    </row>
    <row r="168" spans="1:7" ht="12.75" customHeight="1" x14ac:dyDescent="0.25">
      <c r="A168" s="743" t="s">
        <v>33</v>
      </c>
      <c r="B168" s="743"/>
      <c r="C168" s="251" t="s">
        <v>34</v>
      </c>
      <c r="D168" s="752" t="s">
        <v>300</v>
      </c>
      <c r="E168" s="752"/>
      <c r="F168" s="752"/>
      <c r="G168" s="752"/>
    </row>
    <row r="169" spans="1:7" ht="23.25" customHeight="1" x14ac:dyDescent="0.25">
      <c r="A169" s="745" t="s">
        <v>37</v>
      </c>
      <c r="B169" s="745"/>
      <c r="C169" s="746" t="s">
        <v>38</v>
      </c>
      <c r="D169" s="253" t="s">
        <v>301</v>
      </c>
      <c r="E169" s="253" t="s">
        <v>302</v>
      </c>
      <c r="F169" s="253" t="s">
        <v>303</v>
      </c>
      <c r="G169" s="252" t="s">
        <v>303</v>
      </c>
    </row>
    <row r="170" spans="1:7" ht="13.5" customHeight="1" x14ac:dyDescent="0.25">
      <c r="A170" s="747" t="s">
        <v>197</v>
      </c>
      <c r="B170" s="747" t="s">
        <v>47</v>
      </c>
      <c r="C170" s="746"/>
      <c r="D170" s="253" t="s">
        <v>48</v>
      </c>
      <c r="E170" s="253" t="s">
        <v>304</v>
      </c>
      <c r="F170" s="253" t="s">
        <v>52</v>
      </c>
      <c r="G170" s="745" t="s">
        <v>305</v>
      </c>
    </row>
    <row r="171" spans="1:7" ht="13.5" x14ac:dyDescent="0.25">
      <c r="A171" s="747"/>
      <c r="B171" s="747"/>
      <c r="C171" s="746"/>
      <c r="D171" s="253"/>
      <c r="E171" s="254" t="s">
        <v>306</v>
      </c>
      <c r="F171" s="255" t="s">
        <v>307</v>
      </c>
      <c r="G171" s="745"/>
    </row>
    <row r="172" spans="1:7" ht="13.5" x14ac:dyDescent="0.25">
      <c r="A172" s="747"/>
      <c r="B172" s="747"/>
      <c r="C172" s="746"/>
      <c r="D172" s="256" t="s">
        <v>61</v>
      </c>
      <c r="E172" s="257" t="s">
        <v>308</v>
      </c>
      <c r="F172" s="258" t="s">
        <v>309</v>
      </c>
      <c r="G172" s="258" t="s">
        <v>309</v>
      </c>
    </row>
    <row r="173" spans="1:7" ht="13.5" customHeight="1" x14ac:dyDescent="0.25">
      <c r="A173" s="748" t="s">
        <v>310</v>
      </c>
      <c r="B173" s="748" t="s">
        <v>68</v>
      </c>
      <c r="C173" s="253" t="s">
        <v>311</v>
      </c>
      <c r="D173" s="259"/>
      <c r="E173" s="259"/>
      <c r="F173" s="259">
        <f>D173*E173</f>
        <v>0</v>
      </c>
      <c r="G173" s="259">
        <f>F173*44/12</f>
        <v>0</v>
      </c>
    </row>
    <row r="174" spans="1:7" x14ac:dyDescent="0.25">
      <c r="A174" s="748"/>
      <c r="B174" s="748"/>
      <c r="C174" s="253" t="s">
        <v>312</v>
      </c>
      <c r="D174" s="259"/>
      <c r="E174" s="259"/>
      <c r="F174" s="259">
        <f>D174*E174</f>
        <v>0</v>
      </c>
      <c r="G174" s="259">
        <f>F174*44/12</f>
        <v>0</v>
      </c>
    </row>
    <row r="175" spans="1:7" x14ac:dyDescent="0.25">
      <c r="A175" s="749" t="s">
        <v>292</v>
      </c>
      <c r="B175" s="749"/>
      <c r="C175" s="749"/>
      <c r="D175" s="260"/>
      <c r="E175" s="260"/>
      <c r="F175" s="261">
        <f>SUM(F173:F174)</f>
        <v>0</v>
      </c>
      <c r="G175" s="261">
        <f>SUM(G173:G174)</f>
        <v>0</v>
      </c>
    </row>
    <row r="176" spans="1:7" ht="12.75" customHeight="1" x14ac:dyDescent="0.25">
      <c r="A176" s="745" t="s">
        <v>313</v>
      </c>
      <c r="B176" s="745" t="s">
        <v>68</v>
      </c>
      <c r="C176" s="253" t="s">
        <v>311</v>
      </c>
      <c r="D176" s="259"/>
      <c r="E176" s="259"/>
      <c r="F176" s="259">
        <f>D176*E176</f>
        <v>0</v>
      </c>
      <c r="G176" s="259">
        <f>F176*44/12</f>
        <v>0</v>
      </c>
    </row>
    <row r="177" spans="1:7" x14ac:dyDescent="0.25">
      <c r="A177" s="745"/>
      <c r="B177" s="745"/>
      <c r="C177" s="253" t="s">
        <v>312</v>
      </c>
      <c r="D177" s="259"/>
      <c r="E177" s="259"/>
      <c r="F177" s="259">
        <f>D177*E177</f>
        <v>0</v>
      </c>
      <c r="G177" s="259">
        <f>F177*44/12</f>
        <v>0</v>
      </c>
    </row>
    <row r="178" spans="1:7" x14ac:dyDescent="0.25">
      <c r="A178" s="749" t="s">
        <v>292</v>
      </c>
      <c r="B178" s="749"/>
      <c r="C178" s="749"/>
      <c r="D178" s="260"/>
      <c r="E178" s="260"/>
      <c r="F178" s="261">
        <f>SUM(F176:F177)</f>
        <v>0</v>
      </c>
      <c r="G178" s="261">
        <f>SUM(G176:G177)</f>
        <v>0</v>
      </c>
    </row>
    <row r="179" spans="1:7" ht="12.75" customHeight="1" x14ac:dyDescent="0.25">
      <c r="A179" s="745" t="s">
        <v>314</v>
      </c>
      <c r="B179" s="745" t="s">
        <v>68</v>
      </c>
      <c r="C179" s="253" t="s">
        <v>311</v>
      </c>
      <c r="D179" s="259"/>
      <c r="E179" s="259"/>
      <c r="F179" s="259">
        <f>D179*E179</f>
        <v>0</v>
      </c>
      <c r="G179" s="259">
        <f>F179*44/12</f>
        <v>0</v>
      </c>
    </row>
    <row r="180" spans="1:7" x14ac:dyDescent="0.25">
      <c r="A180" s="745"/>
      <c r="B180" s="745"/>
      <c r="C180" s="253" t="s">
        <v>312</v>
      </c>
      <c r="D180" s="259"/>
      <c r="E180" s="259"/>
      <c r="F180" s="259">
        <f>D180*E180</f>
        <v>0</v>
      </c>
      <c r="G180" s="259">
        <f>F180*44/12</f>
        <v>0</v>
      </c>
    </row>
    <row r="181" spans="1:7" x14ac:dyDescent="0.25">
      <c r="A181" s="749" t="s">
        <v>292</v>
      </c>
      <c r="B181" s="749"/>
      <c r="C181" s="749"/>
      <c r="D181" s="260"/>
      <c r="E181" s="260"/>
      <c r="F181" s="261">
        <f>SUM(F179:F180)</f>
        <v>0</v>
      </c>
      <c r="G181" s="261">
        <f>SUM(G179:G180)</f>
        <v>0</v>
      </c>
    </row>
    <row r="182" spans="1:7" ht="12.75" customHeight="1" x14ac:dyDescent="0.25">
      <c r="A182" s="745" t="s">
        <v>315</v>
      </c>
      <c r="B182" s="745" t="s">
        <v>68</v>
      </c>
      <c r="C182" s="253" t="s">
        <v>311</v>
      </c>
      <c r="D182" s="259"/>
      <c r="E182" s="259"/>
      <c r="F182" s="259">
        <f>D182*E182</f>
        <v>0</v>
      </c>
      <c r="G182" s="259">
        <f>F182*44/12</f>
        <v>0</v>
      </c>
    </row>
    <row r="183" spans="1:7" x14ac:dyDescent="0.25">
      <c r="A183" s="745"/>
      <c r="B183" s="745"/>
      <c r="C183" s="253" t="s">
        <v>312</v>
      </c>
      <c r="D183" s="259"/>
      <c r="E183" s="259"/>
      <c r="F183" s="259">
        <f>D183*E183</f>
        <v>0</v>
      </c>
      <c r="G183" s="259">
        <f>F183*44/12</f>
        <v>0</v>
      </c>
    </row>
    <row r="184" spans="1:7" x14ac:dyDescent="0.25">
      <c r="A184" s="749" t="s">
        <v>292</v>
      </c>
      <c r="B184" s="749"/>
      <c r="C184" s="749"/>
      <c r="D184" s="260"/>
      <c r="E184" s="260"/>
      <c r="F184" s="261">
        <f>SUM(F182:F183)</f>
        <v>0</v>
      </c>
      <c r="G184" s="261">
        <f>SUM(G182:G183)</f>
        <v>0</v>
      </c>
    </row>
    <row r="185" spans="1:7" ht="12.75" customHeight="1" x14ac:dyDescent="0.25">
      <c r="A185" s="745" t="s">
        <v>316</v>
      </c>
      <c r="B185" s="745" t="s">
        <v>68</v>
      </c>
      <c r="C185" s="253" t="s">
        <v>311</v>
      </c>
      <c r="D185" s="259"/>
      <c r="E185" s="259"/>
      <c r="F185" s="259">
        <f>D185*E185</f>
        <v>0</v>
      </c>
      <c r="G185" s="259">
        <f>F185*44/12</f>
        <v>0</v>
      </c>
    </row>
    <row r="186" spans="1:7" x14ac:dyDescent="0.25">
      <c r="A186" s="745"/>
      <c r="B186" s="745"/>
      <c r="C186" s="253" t="s">
        <v>312</v>
      </c>
      <c r="D186" s="259"/>
      <c r="E186" s="259"/>
      <c r="F186" s="259">
        <f>D186*E186</f>
        <v>0</v>
      </c>
      <c r="G186" s="259">
        <f>F186*44/12</f>
        <v>0</v>
      </c>
    </row>
    <row r="187" spans="1:7" x14ac:dyDescent="0.25">
      <c r="A187" s="749" t="s">
        <v>292</v>
      </c>
      <c r="B187" s="749"/>
      <c r="C187" s="749"/>
      <c r="D187" s="260"/>
      <c r="E187" s="260"/>
      <c r="F187" s="261">
        <f>SUM(F185:F186)</f>
        <v>0</v>
      </c>
      <c r="G187" s="261">
        <f>SUM(G185:G186)</f>
        <v>0</v>
      </c>
    </row>
    <row r="188" spans="1:7" x14ac:dyDescent="0.25">
      <c r="A188" s="750" t="s">
        <v>91</v>
      </c>
      <c r="B188" s="750"/>
      <c r="C188" s="750"/>
      <c r="D188" s="262"/>
      <c r="E188" s="262"/>
      <c r="F188" s="261">
        <f>F187+F184+F181+F178+F175</f>
        <v>0</v>
      </c>
      <c r="G188" s="261">
        <f>G187+G184+G181+G178+G175</f>
        <v>0</v>
      </c>
    </row>
    <row r="189" spans="1:7" x14ac:dyDescent="0.25">
      <c r="A189" s="822" t="s">
        <v>393</v>
      </c>
      <c r="B189" s="822"/>
      <c r="C189" s="822"/>
      <c r="D189" s="822"/>
      <c r="E189" s="822"/>
      <c r="F189" s="822"/>
    </row>
    <row r="190" spans="1:7" ht="13.5" customHeight="1" x14ac:dyDescent="0.25">
      <c r="A190" s="738" t="s">
        <v>260</v>
      </c>
      <c r="B190" s="738"/>
      <c r="C190" s="821" t="s">
        <v>98</v>
      </c>
      <c r="D190" s="821"/>
      <c r="E190" s="821"/>
      <c r="F190" s="821"/>
      <c r="G190" s="821"/>
    </row>
    <row r="191" spans="1:7" ht="12.75" customHeight="1" x14ac:dyDescent="0.25">
      <c r="A191" s="740" t="s">
        <v>5</v>
      </c>
      <c r="B191" s="740"/>
      <c r="C191" s="741" t="s">
        <v>26</v>
      </c>
      <c r="D191" s="741"/>
      <c r="E191" s="741"/>
      <c r="F191" s="741"/>
      <c r="G191" s="741"/>
    </row>
    <row r="192" spans="1:7" ht="12.75" customHeight="1" x14ac:dyDescent="0.25">
      <c r="A192" s="740" t="s">
        <v>27</v>
      </c>
      <c r="B192" s="740"/>
      <c r="C192" s="741" t="s">
        <v>298</v>
      </c>
      <c r="D192" s="741"/>
      <c r="E192" s="741"/>
      <c r="F192" s="741"/>
      <c r="G192" s="741"/>
    </row>
    <row r="193" spans="1:7" ht="12.75" customHeight="1" x14ac:dyDescent="0.25">
      <c r="A193" s="740" t="s">
        <v>29</v>
      </c>
      <c r="B193" s="740"/>
      <c r="C193" s="741" t="s">
        <v>191</v>
      </c>
      <c r="D193" s="741"/>
      <c r="E193" s="741"/>
      <c r="F193" s="741"/>
      <c r="G193" s="741"/>
    </row>
    <row r="194" spans="1:7" ht="12.75" customHeight="1" x14ac:dyDescent="0.25">
      <c r="A194" s="740" t="s">
        <v>31</v>
      </c>
      <c r="B194" s="740"/>
      <c r="C194" s="742" t="s">
        <v>299</v>
      </c>
      <c r="D194" s="742"/>
      <c r="E194" s="742"/>
      <c r="F194" s="742"/>
      <c r="G194" s="742"/>
    </row>
    <row r="195" spans="1:7" ht="12.75" customHeight="1" x14ac:dyDescent="0.25">
      <c r="A195" s="743" t="s">
        <v>33</v>
      </c>
      <c r="B195" s="743"/>
      <c r="C195" s="251" t="s">
        <v>34</v>
      </c>
      <c r="D195" s="744" t="s">
        <v>300</v>
      </c>
      <c r="E195" s="744"/>
      <c r="F195" s="744"/>
      <c r="G195" s="744"/>
    </row>
    <row r="196" spans="1:7" ht="23.25" customHeight="1" x14ac:dyDescent="0.25">
      <c r="A196" s="745" t="s">
        <v>37</v>
      </c>
      <c r="B196" s="745"/>
      <c r="C196" s="746" t="s">
        <v>38</v>
      </c>
      <c r="D196" s="253" t="s">
        <v>301</v>
      </c>
      <c r="E196" s="253" t="s">
        <v>302</v>
      </c>
      <c r="F196" s="253" t="s">
        <v>303</v>
      </c>
      <c r="G196" s="252" t="s">
        <v>303</v>
      </c>
    </row>
    <row r="197" spans="1:7" ht="13.5" customHeight="1" x14ac:dyDescent="0.25">
      <c r="A197" s="747" t="s">
        <v>197</v>
      </c>
      <c r="B197" s="747" t="s">
        <v>47</v>
      </c>
      <c r="C197" s="746"/>
      <c r="D197" s="253" t="s">
        <v>48</v>
      </c>
      <c r="E197" s="253" t="s">
        <v>304</v>
      </c>
      <c r="F197" s="253" t="s">
        <v>52</v>
      </c>
      <c r="G197" s="745" t="s">
        <v>305</v>
      </c>
    </row>
    <row r="198" spans="1:7" ht="13.5" x14ac:dyDescent="0.25">
      <c r="A198" s="747"/>
      <c r="B198" s="747"/>
      <c r="C198" s="746"/>
      <c r="D198" s="253"/>
      <c r="E198" s="254" t="s">
        <v>306</v>
      </c>
      <c r="F198" s="255" t="s">
        <v>307</v>
      </c>
      <c r="G198" s="745"/>
    </row>
    <row r="199" spans="1:7" ht="13.5" x14ac:dyDescent="0.25">
      <c r="A199" s="747"/>
      <c r="B199" s="747"/>
      <c r="C199" s="746"/>
      <c r="D199" s="256" t="s">
        <v>61</v>
      </c>
      <c r="E199" s="257" t="s">
        <v>308</v>
      </c>
      <c r="F199" s="258" t="s">
        <v>309</v>
      </c>
      <c r="G199" s="258" t="s">
        <v>309</v>
      </c>
    </row>
    <row r="200" spans="1:7" ht="13.5" customHeight="1" x14ac:dyDescent="0.25">
      <c r="A200" s="748" t="s">
        <v>310</v>
      </c>
      <c r="B200" s="748" t="s">
        <v>68</v>
      </c>
      <c r="C200" s="253" t="s">
        <v>311</v>
      </c>
      <c r="D200" s="259"/>
      <c r="E200" s="259"/>
      <c r="F200" s="259">
        <f>D200*E200</f>
        <v>0</v>
      </c>
      <c r="G200" s="259">
        <f>F200*44/12</f>
        <v>0</v>
      </c>
    </row>
    <row r="201" spans="1:7" x14ac:dyDescent="0.25">
      <c r="A201" s="748"/>
      <c r="B201" s="748"/>
      <c r="C201" s="253" t="s">
        <v>312</v>
      </c>
      <c r="D201" s="259"/>
      <c r="E201" s="259"/>
      <c r="F201" s="259">
        <f>D201*E201</f>
        <v>0</v>
      </c>
      <c r="G201" s="259">
        <f>F201*44/12</f>
        <v>0</v>
      </c>
    </row>
    <row r="202" spans="1:7" x14ac:dyDescent="0.25">
      <c r="A202" s="749" t="s">
        <v>292</v>
      </c>
      <c r="B202" s="749"/>
      <c r="C202" s="749"/>
      <c r="D202" s="260"/>
      <c r="E202" s="260"/>
      <c r="F202" s="261">
        <f>SUM(F200:F201)</f>
        <v>0</v>
      </c>
      <c r="G202" s="261">
        <f>SUM(G200:G201)</f>
        <v>0</v>
      </c>
    </row>
    <row r="203" spans="1:7" ht="12.75" customHeight="1" x14ac:dyDescent="0.25">
      <c r="A203" s="745" t="s">
        <v>313</v>
      </c>
      <c r="B203" s="745" t="s">
        <v>68</v>
      </c>
      <c r="C203" s="253" t="s">
        <v>311</v>
      </c>
      <c r="D203" s="259"/>
      <c r="E203" s="259"/>
      <c r="F203" s="259">
        <f>D203*E203</f>
        <v>0</v>
      </c>
      <c r="G203" s="259">
        <f>F203*44/12</f>
        <v>0</v>
      </c>
    </row>
    <row r="204" spans="1:7" x14ac:dyDescent="0.25">
      <c r="A204" s="745"/>
      <c r="B204" s="745"/>
      <c r="C204" s="253" t="s">
        <v>312</v>
      </c>
      <c r="D204" s="259"/>
      <c r="E204" s="259"/>
      <c r="F204" s="259">
        <f>D204*E204</f>
        <v>0</v>
      </c>
      <c r="G204" s="259">
        <f>F204*44/12</f>
        <v>0</v>
      </c>
    </row>
    <row r="205" spans="1:7" x14ac:dyDescent="0.25">
      <c r="A205" s="749" t="s">
        <v>292</v>
      </c>
      <c r="B205" s="749"/>
      <c r="C205" s="749"/>
      <c r="D205" s="260"/>
      <c r="E205" s="260"/>
      <c r="F205" s="261">
        <f>SUM(F203:F204)</f>
        <v>0</v>
      </c>
      <c r="G205" s="261">
        <f>SUM(G203:G204)</f>
        <v>0</v>
      </c>
    </row>
    <row r="206" spans="1:7" ht="12.75" customHeight="1" x14ac:dyDescent="0.25">
      <c r="A206" s="745" t="s">
        <v>314</v>
      </c>
      <c r="B206" s="745" t="s">
        <v>68</v>
      </c>
      <c r="C206" s="253" t="s">
        <v>311</v>
      </c>
      <c r="D206" s="259"/>
      <c r="E206" s="259"/>
      <c r="F206" s="259">
        <f>D206*E206</f>
        <v>0</v>
      </c>
      <c r="G206" s="259">
        <f>F206*44/12</f>
        <v>0</v>
      </c>
    </row>
    <row r="207" spans="1:7" x14ac:dyDescent="0.25">
      <c r="A207" s="745"/>
      <c r="B207" s="745"/>
      <c r="C207" s="253" t="s">
        <v>312</v>
      </c>
      <c r="D207" s="259"/>
      <c r="E207" s="259"/>
      <c r="F207" s="259">
        <f>D207*E207</f>
        <v>0</v>
      </c>
      <c r="G207" s="259">
        <f>F207*44/12</f>
        <v>0</v>
      </c>
    </row>
    <row r="208" spans="1:7" x14ac:dyDescent="0.25">
      <c r="A208" s="749" t="s">
        <v>292</v>
      </c>
      <c r="B208" s="749"/>
      <c r="C208" s="749"/>
      <c r="D208" s="260"/>
      <c r="E208" s="260"/>
      <c r="F208" s="261">
        <f>SUM(F206:F207)</f>
        <v>0</v>
      </c>
      <c r="G208" s="261">
        <f>SUM(G206:G207)</f>
        <v>0</v>
      </c>
    </row>
    <row r="209" spans="1:7" ht="12.75" customHeight="1" x14ac:dyDescent="0.25">
      <c r="A209" s="745" t="s">
        <v>315</v>
      </c>
      <c r="B209" s="745" t="s">
        <v>68</v>
      </c>
      <c r="C209" s="253" t="s">
        <v>311</v>
      </c>
      <c r="D209" s="259"/>
      <c r="E209" s="259"/>
      <c r="F209" s="259">
        <f>D209*E209</f>
        <v>0</v>
      </c>
      <c r="G209" s="259">
        <f>F209*44/12</f>
        <v>0</v>
      </c>
    </row>
    <row r="210" spans="1:7" x14ac:dyDescent="0.25">
      <c r="A210" s="745"/>
      <c r="B210" s="745"/>
      <c r="C210" s="253" t="s">
        <v>312</v>
      </c>
      <c r="D210" s="259"/>
      <c r="E210" s="259"/>
      <c r="F210" s="259">
        <f>D210*E210</f>
        <v>0</v>
      </c>
      <c r="G210" s="259">
        <f>F210*44/12</f>
        <v>0</v>
      </c>
    </row>
    <row r="211" spans="1:7" x14ac:dyDescent="0.25">
      <c r="A211" s="749" t="s">
        <v>292</v>
      </c>
      <c r="B211" s="749"/>
      <c r="C211" s="749"/>
      <c r="D211" s="260"/>
      <c r="E211" s="260"/>
      <c r="F211" s="261">
        <f>SUM(F209:F210)</f>
        <v>0</v>
      </c>
      <c r="G211" s="261">
        <f>SUM(G209:G210)</f>
        <v>0</v>
      </c>
    </row>
    <row r="212" spans="1:7" ht="12.75" customHeight="1" x14ac:dyDescent="0.25">
      <c r="A212" s="745" t="s">
        <v>316</v>
      </c>
      <c r="B212" s="745" t="s">
        <v>68</v>
      </c>
      <c r="C212" s="253" t="s">
        <v>311</v>
      </c>
      <c r="D212" s="259"/>
      <c r="E212" s="259"/>
      <c r="F212" s="259">
        <f>D212*E212</f>
        <v>0</v>
      </c>
      <c r="G212" s="259">
        <f>F212*44/12</f>
        <v>0</v>
      </c>
    </row>
    <row r="213" spans="1:7" x14ac:dyDescent="0.25">
      <c r="A213" s="745"/>
      <c r="B213" s="745"/>
      <c r="C213" s="253" t="s">
        <v>312</v>
      </c>
      <c r="D213" s="259"/>
      <c r="E213" s="259"/>
      <c r="F213" s="259">
        <f>D213*E213</f>
        <v>0</v>
      </c>
      <c r="G213" s="259">
        <f>F213*44/12</f>
        <v>0</v>
      </c>
    </row>
    <row r="214" spans="1:7" x14ac:dyDescent="0.25">
      <c r="A214" s="749" t="s">
        <v>292</v>
      </c>
      <c r="B214" s="749"/>
      <c r="C214" s="749"/>
      <c r="D214" s="260"/>
      <c r="E214" s="260"/>
      <c r="F214" s="261">
        <f>SUM(F212:F213)</f>
        <v>0</v>
      </c>
      <c r="G214" s="261">
        <f>SUM(G212:G213)</f>
        <v>0</v>
      </c>
    </row>
    <row r="215" spans="1:7" x14ac:dyDescent="0.25">
      <c r="A215" s="750" t="s">
        <v>91</v>
      </c>
      <c r="B215" s="750"/>
      <c r="C215" s="750"/>
      <c r="D215" s="262"/>
      <c r="E215" s="262"/>
      <c r="F215" s="261">
        <f>F214+F211+F208+F205+F202</f>
        <v>0</v>
      </c>
      <c r="G215" s="261">
        <f>G214+G211+G208+G205+G202</f>
        <v>0</v>
      </c>
    </row>
    <row r="216" spans="1:7" x14ac:dyDescent="0.25">
      <c r="A216" s="822" t="s">
        <v>393</v>
      </c>
      <c r="B216" s="822"/>
      <c r="C216" s="822"/>
      <c r="D216" s="822"/>
      <c r="E216" s="822"/>
      <c r="F216" s="822"/>
    </row>
    <row r="217" spans="1:7" ht="13.5" customHeight="1" x14ac:dyDescent="0.25">
      <c r="A217" s="738" t="s">
        <v>260</v>
      </c>
      <c r="B217" s="738"/>
      <c r="C217" s="821" t="s">
        <v>99</v>
      </c>
      <c r="D217" s="821"/>
      <c r="E217" s="821"/>
      <c r="F217" s="821"/>
      <c r="G217" s="821"/>
    </row>
    <row r="218" spans="1:7" ht="12.75" customHeight="1" x14ac:dyDescent="0.25">
      <c r="A218" s="740" t="s">
        <v>5</v>
      </c>
      <c r="B218" s="740"/>
      <c r="C218" s="741" t="s">
        <v>26</v>
      </c>
      <c r="D218" s="741"/>
      <c r="E218" s="741"/>
      <c r="F218" s="741"/>
      <c r="G218" s="741"/>
    </row>
    <row r="219" spans="1:7" ht="12.75" customHeight="1" x14ac:dyDescent="0.25">
      <c r="A219" s="740" t="s">
        <v>27</v>
      </c>
      <c r="B219" s="740"/>
      <c r="C219" s="741" t="s">
        <v>298</v>
      </c>
      <c r="D219" s="741"/>
      <c r="E219" s="741"/>
      <c r="F219" s="741"/>
      <c r="G219" s="741"/>
    </row>
    <row r="220" spans="1:7" ht="12.75" customHeight="1" x14ac:dyDescent="0.25">
      <c r="A220" s="740" t="s">
        <v>29</v>
      </c>
      <c r="B220" s="740"/>
      <c r="C220" s="741" t="s">
        <v>191</v>
      </c>
      <c r="D220" s="741"/>
      <c r="E220" s="741"/>
      <c r="F220" s="741"/>
      <c r="G220" s="741"/>
    </row>
    <row r="221" spans="1:7" ht="12.75" customHeight="1" x14ac:dyDescent="0.25">
      <c r="A221" s="740" t="s">
        <v>31</v>
      </c>
      <c r="B221" s="740"/>
      <c r="C221" s="742" t="s">
        <v>299</v>
      </c>
      <c r="D221" s="742"/>
      <c r="E221" s="742"/>
      <c r="F221" s="742"/>
      <c r="G221" s="742"/>
    </row>
    <row r="222" spans="1:7" ht="12.75" customHeight="1" x14ac:dyDescent="0.25">
      <c r="A222" s="743" t="s">
        <v>33</v>
      </c>
      <c r="B222" s="743"/>
      <c r="C222" s="251" t="s">
        <v>34</v>
      </c>
      <c r="D222" s="744" t="s">
        <v>300</v>
      </c>
      <c r="E222" s="744"/>
      <c r="F222" s="744"/>
      <c r="G222" s="744"/>
    </row>
    <row r="223" spans="1:7" ht="23.25" customHeight="1" x14ac:dyDescent="0.25">
      <c r="A223" s="745" t="s">
        <v>37</v>
      </c>
      <c r="B223" s="745"/>
      <c r="C223" s="746" t="s">
        <v>38</v>
      </c>
      <c r="D223" s="253" t="s">
        <v>301</v>
      </c>
      <c r="E223" s="253" t="s">
        <v>302</v>
      </c>
      <c r="F223" s="253" t="s">
        <v>303</v>
      </c>
      <c r="G223" s="252" t="s">
        <v>303</v>
      </c>
    </row>
    <row r="224" spans="1:7" ht="13.5" customHeight="1" x14ac:dyDescent="0.25">
      <c r="A224" s="747" t="s">
        <v>197</v>
      </c>
      <c r="B224" s="747" t="s">
        <v>47</v>
      </c>
      <c r="C224" s="746"/>
      <c r="D224" s="253" t="s">
        <v>48</v>
      </c>
      <c r="E224" s="253" t="s">
        <v>304</v>
      </c>
      <c r="F224" s="253" t="s">
        <v>52</v>
      </c>
      <c r="G224" s="745" t="s">
        <v>305</v>
      </c>
    </row>
    <row r="225" spans="1:7" ht="13.5" x14ac:dyDescent="0.25">
      <c r="A225" s="747"/>
      <c r="B225" s="747"/>
      <c r="C225" s="746"/>
      <c r="D225" s="253"/>
      <c r="E225" s="254" t="s">
        <v>306</v>
      </c>
      <c r="F225" s="255" t="s">
        <v>307</v>
      </c>
      <c r="G225" s="745"/>
    </row>
    <row r="226" spans="1:7" ht="13.5" x14ac:dyDescent="0.25">
      <c r="A226" s="747"/>
      <c r="B226" s="747"/>
      <c r="C226" s="746"/>
      <c r="D226" s="256" t="s">
        <v>61</v>
      </c>
      <c r="E226" s="257" t="s">
        <v>308</v>
      </c>
      <c r="F226" s="258" t="s">
        <v>309</v>
      </c>
      <c r="G226" s="258" t="s">
        <v>309</v>
      </c>
    </row>
    <row r="227" spans="1:7" ht="13.5" customHeight="1" x14ac:dyDescent="0.25">
      <c r="A227" s="748" t="s">
        <v>310</v>
      </c>
      <c r="B227" s="748" t="s">
        <v>68</v>
      </c>
      <c r="C227" s="253" t="s">
        <v>311</v>
      </c>
      <c r="D227" s="259"/>
      <c r="E227" s="259"/>
      <c r="F227" s="259">
        <f>D227*E227</f>
        <v>0</v>
      </c>
      <c r="G227" s="259">
        <f>F227*44/12</f>
        <v>0</v>
      </c>
    </row>
    <row r="228" spans="1:7" x14ac:dyDescent="0.25">
      <c r="A228" s="748"/>
      <c r="B228" s="748"/>
      <c r="C228" s="253" t="s">
        <v>312</v>
      </c>
      <c r="D228" s="259"/>
      <c r="E228" s="259"/>
      <c r="F228" s="259">
        <f>D228*E228</f>
        <v>0</v>
      </c>
      <c r="G228" s="259">
        <f>F228*44/12</f>
        <v>0</v>
      </c>
    </row>
    <row r="229" spans="1:7" x14ac:dyDescent="0.25">
      <c r="A229" s="749" t="s">
        <v>292</v>
      </c>
      <c r="B229" s="749"/>
      <c r="C229" s="749"/>
      <c r="D229" s="260"/>
      <c r="E229" s="260"/>
      <c r="F229" s="261">
        <f>SUM(F227:F228)</f>
        <v>0</v>
      </c>
      <c r="G229" s="261">
        <f>SUM(G227:G228)</f>
        <v>0</v>
      </c>
    </row>
    <row r="230" spans="1:7" ht="12.75" customHeight="1" x14ac:dyDescent="0.25">
      <c r="A230" s="745" t="s">
        <v>313</v>
      </c>
      <c r="B230" s="745" t="s">
        <v>68</v>
      </c>
      <c r="C230" s="253" t="s">
        <v>311</v>
      </c>
      <c r="D230" s="259"/>
      <c r="E230" s="259"/>
      <c r="F230" s="259">
        <f>D230*E230</f>
        <v>0</v>
      </c>
      <c r="G230" s="259">
        <f>F230*44/12</f>
        <v>0</v>
      </c>
    </row>
    <row r="231" spans="1:7" x14ac:dyDescent="0.25">
      <c r="A231" s="745"/>
      <c r="B231" s="745"/>
      <c r="C231" s="253" t="s">
        <v>312</v>
      </c>
      <c r="D231" s="259"/>
      <c r="E231" s="259"/>
      <c r="F231" s="259">
        <f>D231*E231</f>
        <v>0</v>
      </c>
      <c r="G231" s="259">
        <f>F231*44/12</f>
        <v>0</v>
      </c>
    </row>
    <row r="232" spans="1:7" x14ac:dyDescent="0.25">
      <c r="A232" s="749" t="s">
        <v>292</v>
      </c>
      <c r="B232" s="749"/>
      <c r="C232" s="749"/>
      <c r="D232" s="260"/>
      <c r="E232" s="260"/>
      <c r="F232" s="261">
        <f>SUM(F230:F231)</f>
        <v>0</v>
      </c>
      <c r="G232" s="261">
        <f>SUM(G230:G231)</f>
        <v>0</v>
      </c>
    </row>
    <row r="233" spans="1:7" ht="12.75" customHeight="1" x14ac:dyDescent="0.25">
      <c r="A233" s="745" t="s">
        <v>314</v>
      </c>
      <c r="B233" s="745" t="s">
        <v>68</v>
      </c>
      <c r="C233" s="253" t="s">
        <v>311</v>
      </c>
      <c r="D233" s="259"/>
      <c r="E233" s="259"/>
      <c r="F233" s="259">
        <f>D233*E233</f>
        <v>0</v>
      </c>
      <c r="G233" s="259">
        <f>F233*44/12</f>
        <v>0</v>
      </c>
    </row>
    <row r="234" spans="1:7" x14ac:dyDescent="0.25">
      <c r="A234" s="745"/>
      <c r="B234" s="745"/>
      <c r="C234" s="253" t="s">
        <v>312</v>
      </c>
      <c r="D234" s="259"/>
      <c r="E234" s="259"/>
      <c r="F234" s="259">
        <f>D234*E234</f>
        <v>0</v>
      </c>
      <c r="G234" s="259">
        <f>F234*44/12</f>
        <v>0</v>
      </c>
    </row>
    <row r="235" spans="1:7" x14ac:dyDescent="0.25">
      <c r="A235" s="749" t="s">
        <v>292</v>
      </c>
      <c r="B235" s="749"/>
      <c r="C235" s="749"/>
      <c r="D235" s="260"/>
      <c r="E235" s="260"/>
      <c r="F235" s="261">
        <f>SUM(F233:F234)</f>
        <v>0</v>
      </c>
      <c r="G235" s="261">
        <f>SUM(G233:G234)</f>
        <v>0</v>
      </c>
    </row>
    <row r="236" spans="1:7" ht="12.75" customHeight="1" x14ac:dyDescent="0.25">
      <c r="A236" s="745" t="s">
        <v>315</v>
      </c>
      <c r="B236" s="745" t="s">
        <v>68</v>
      </c>
      <c r="C236" s="253" t="s">
        <v>311</v>
      </c>
      <c r="D236" s="259"/>
      <c r="E236" s="259"/>
      <c r="F236" s="259">
        <f>D236*E236</f>
        <v>0</v>
      </c>
      <c r="G236" s="259">
        <f>F236*44/12</f>
        <v>0</v>
      </c>
    </row>
    <row r="237" spans="1:7" x14ac:dyDescent="0.25">
      <c r="A237" s="745"/>
      <c r="B237" s="745"/>
      <c r="C237" s="253" t="s">
        <v>312</v>
      </c>
      <c r="D237" s="259"/>
      <c r="E237" s="259"/>
      <c r="F237" s="259">
        <f>D237*E237</f>
        <v>0</v>
      </c>
      <c r="G237" s="259">
        <f>F237*44/12</f>
        <v>0</v>
      </c>
    </row>
    <row r="238" spans="1:7" x14ac:dyDescent="0.25">
      <c r="A238" s="749" t="s">
        <v>292</v>
      </c>
      <c r="B238" s="749"/>
      <c r="C238" s="749"/>
      <c r="D238" s="260"/>
      <c r="E238" s="260"/>
      <c r="F238" s="261">
        <f>SUM(F236:F237)</f>
        <v>0</v>
      </c>
      <c r="G238" s="261">
        <f>SUM(G236:G237)</f>
        <v>0</v>
      </c>
    </row>
    <row r="239" spans="1:7" ht="12.75" customHeight="1" x14ac:dyDescent="0.25">
      <c r="A239" s="745" t="s">
        <v>316</v>
      </c>
      <c r="B239" s="745" t="s">
        <v>68</v>
      </c>
      <c r="C239" s="253" t="s">
        <v>311</v>
      </c>
      <c r="D239" s="259"/>
      <c r="E239" s="259"/>
      <c r="F239" s="259">
        <f>D239*E239</f>
        <v>0</v>
      </c>
      <c r="G239" s="259">
        <f>F239*44/12</f>
        <v>0</v>
      </c>
    </row>
    <row r="240" spans="1:7" x14ac:dyDescent="0.25">
      <c r="A240" s="745"/>
      <c r="B240" s="745"/>
      <c r="C240" s="253" t="s">
        <v>312</v>
      </c>
      <c r="D240" s="259"/>
      <c r="E240" s="259"/>
      <c r="F240" s="259">
        <f>D240*E240</f>
        <v>0</v>
      </c>
      <c r="G240" s="259">
        <f>F240*44/12</f>
        <v>0</v>
      </c>
    </row>
    <row r="241" spans="1:7" x14ac:dyDescent="0.25">
      <c r="A241" s="749" t="s">
        <v>292</v>
      </c>
      <c r="B241" s="749"/>
      <c r="C241" s="749"/>
      <c r="D241" s="260"/>
      <c r="E241" s="260"/>
      <c r="F241" s="261">
        <f>SUM(F239:F240)</f>
        <v>0</v>
      </c>
      <c r="G241" s="261">
        <f>SUM(G239:G240)</f>
        <v>0</v>
      </c>
    </row>
    <row r="242" spans="1:7" x14ac:dyDescent="0.25">
      <c r="A242" s="750" t="s">
        <v>91</v>
      </c>
      <c r="B242" s="750"/>
      <c r="C242" s="750"/>
      <c r="D242" s="262"/>
      <c r="E242" s="262"/>
      <c r="F242" s="261">
        <f>F241+F238+F235+F232+F229</f>
        <v>0</v>
      </c>
      <c r="G242" s="261">
        <f>G241+G238+G235+G232+G229</f>
        <v>0</v>
      </c>
    </row>
    <row r="243" spans="1:7" x14ac:dyDescent="0.25">
      <c r="A243" s="822" t="s">
        <v>393</v>
      </c>
      <c r="B243" s="822"/>
      <c r="C243" s="822"/>
      <c r="D243" s="822"/>
      <c r="E243" s="822"/>
      <c r="F243" s="822"/>
    </row>
    <row r="244" spans="1:7" ht="13.5" customHeight="1" x14ac:dyDescent="0.25">
      <c r="A244" s="738" t="s">
        <v>260</v>
      </c>
      <c r="B244" s="738"/>
      <c r="C244" s="821" t="s">
        <v>100</v>
      </c>
      <c r="D244" s="821"/>
      <c r="E244" s="821"/>
      <c r="F244" s="821"/>
      <c r="G244" s="821"/>
    </row>
    <row r="245" spans="1:7" ht="12.75" customHeight="1" x14ac:dyDescent="0.25">
      <c r="A245" s="740" t="s">
        <v>5</v>
      </c>
      <c r="B245" s="740"/>
      <c r="C245" s="741" t="s">
        <v>26</v>
      </c>
      <c r="D245" s="741"/>
      <c r="E245" s="741"/>
      <c r="F245" s="741"/>
      <c r="G245" s="741"/>
    </row>
    <row r="246" spans="1:7" ht="12.75" customHeight="1" x14ac:dyDescent="0.25">
      <c r="A246" s="740" t="s">
        <v>27</v>
      </c>
      <c r="B246" s="740"/>
      <c r="C246" s="741" t="s">
        <v>298</v>
      </c>
      <c r="D246" s="741"/>
      <c r="E246" s="741"/>
      <c r="F246" s="741"/>
      <c r="G246" s="741"/>
    </row>
    <row r="247" spans="1:7" ht="12.75" customHeight="1" x14ac:dyDescent="0.25">
      <c r="A247" s="740" t="s">
        <v>29</v>
      </c>
      <c r="B247" s="740"/>
      <c r="C247" s="741" t="s">
        <v>191</v>
      </c>
      <c r="D247" s="741"/>
      <c r="E247" s="741"/>
      <c r="F247" s="741"/>
      <c r="G247" s="741"/>
    </row>
    <row r="248" spans="1:7" ht="12.75" customHeight="1" x14ac:dyDescent="0.25">
      <c r="A248" s="740" t="s">
        <v>31</v>
      </c>
      <c r="B248" s="740"/>
      <c r="C248" s="742" t="s">
        <v>299</v>
      </c>
      <c r="D248" s="742"/>
      <c r="E248" s="742"/>
      <c r="F248" s="742"/>
      <c r="G248" s="742"/>
    </row>
    <row r="249" spans="1:7" ht="12.75" customHeight="1" x14ac:dyDescent="0.25">
      <c r="A249" s="743" t="s">
        <v>33</v>
      </c>
      <c r="B249" s="743"/>
      <c r="C249" s="251" t="s">
        <v>34</v>
      </c>
      <c r="D249" s="744" t="s">
        <v>300</v>
      </c>
      <c r="E249" s="744"/>
      <c r="F249" s="744"/>
      <c r="G249" s="744"/>
    </row>
    <row r="250" spans="1:7" ht="23.25" customHeight="1" x14ac:dyDescent="0.25">
      <c r="A250" s="745" t="s">
        <v>37</v>
      </c>
      <c r="B250" s="745"/>
      <c r="C250" s="746" t="s">
        <v>38</v>
      </c>
      <c r="D250" s="253" t="s">
        <v>301</v>
      </c>
      <c r="E250" s="253" t="s">
        <v>302</v>
      </c>
      <c r="F250" s="253" t="s">
        <v>303</v>
      </c>
      <c r="G250" s="252" t="s">
        <v>303</v>
      </c>
    </row>
    <row r="251" spans="1:7" ht="13.5" customHeight="1" x14ac:dyDescent="0.25">
      <c r="A251" s="747" t="s">
        <v>197</v>
      </c>
      <c r="B251" s="747" t="s">
        <v>47</v>
      </c>
      <c r="C251" s="746"/>
      <c r="D251" s="253" t="s">
        <v>48</v>
      </c>
      <c r="E251" s="253" t="s">
        <v>304</v>
      </c>
      <c r="F251" s="253" t="s">
        <v>52</v>
      </c>
      <c r="G251" s="745" t="s">
        <v>305</v>
      </c>
    </row>
    <row r="252" spans="1:7" ht="13.5" x14ac:dyDescent="0.25">
      <c r="A252" s="747"/>
      <c r="B252" s="747"/>
      <c r="C252" s="746"/>
      <c r="D252" s="253"/>
      <c r="E252" s="254" t="s">
        <v>306</v>
      </c>
      <c r="F252" s="255" t="s">
        <v>307</v>
      </c>
      <c r="G252" s="745"/>
    </row>
    <row r="253" spans="1:7" ht="13.5" x14ac:dyDescent="0.25">
      <c r="A253" s="747"/>
      <c r="B253" s="747"/>
      <c r="C253" s="746"/>
      <c r="D253" s="256" t="s">
        <v>61</v>
      </c>
      <c r="E253" s="257" t="s">
        <v>308</v>
      </c>
      <c r="F253" s="258" t="s">
        <v>309</v>
      </c>
      <c r="G253" s="258" t="s">
        <v>309</v>
      </c>
    </row>
    <row r="254" spans="1:7" ht="13.5" customHeight="1" x14ac:dyDescent="0.25">
      <c r="A254" s="748" t="s">
        <v>310</v>
      </c>
      <c r="B254" s="748" t="s">
        <v>68</v>
      </c>
      <c r="C254" s="253" t="s">
        <v>311</v>
      </c>
      <c r="D254" s="259"/>
      <c r="E254" s="259"/>
      <c r="F254" s="259">
        <f>D254*E254</f>
        <v>0</v>
      </c>
      <c r="G254" s="259">
        <f>F254*44/12</f>
        <v>0</v>
      </c>
    </row>
    <row r="255" spans="1:7" x14ac:dyDescent="0.25">
      <c r="A255" s="748"/>
      <c r="B255" s="748"/>
      <c r="C255" s="253" t="s">
        <v>312</v>
      </c>
      <c r="D255" s="259"/>
      <c r="E255" s="259"/>
      <c r="F255" s="259">
        <f>D255*E255</f>
        <v>0</v>
      </c>
      <c r="G255" s="259">
        <f>F255*44/12</f>
        <v>0</v>
      </c>
    </row>
    <row r="256" spans="1:7" x14ac:dyDescent="0.25">
      <c r="A256" s="749" t="s">
        <v>292</v>
      </c>
      <c r="B256" s="749"/>
      <c r="C256" s="749"/>
      <c r="D256" s="260"/>
      <c r="E256" s="260"/>
      <c r="F256" s="261">
        <f>SUM(F254:F255)</f>
        <v>0</v>
      </c>
      <c r="G256" s="261">
        <f>SUM(G254:G255)</f>
        <v>0</v>
      </c>
    </row>
    <row r="257" spans="1:7" ht="12.75" customHeight="1" x14ac:dyDescent="0.25">
      <c r="A257" s="745" t="s">
        <v>313</v>
      </c>
      <c r="B257" s="745" t="s">
        <v>68</v>
      </c>
      <c r="C257" s="253" t="s">
        <v>311</v>
      </c>
      <c r="D257" s="259"/>
      <c r="E257" s="259"/>
      <c r="F257" s="259">
        <f>D257*E257</f>
        <v>0</v>
      </c>
      <c r="G257" s="259">
        <f>F257*44/12</f>
        <v>0</v>
      </c>
    </row>
    <row r="258" spans="1:7" x14ac:dyDescent="0.25">
      <c r="A258" s="745"/>
      <c r="B258" s="745"/>
      <c r="C258" s="253" t="s">
        <v>312</v>
      </c>
      <c r="D258" s="259"/>
      <c r="E258" s="259"/>
      <c r="F258" s="259">
        <f>D258*E258</f>
        <v>0</v>
      </c>
      <c r="G258" s="259">
        <f>F258*44/12</f>
        <v>0</v>
      </c>
    </row>
    <row r="259" spans="1:7" x14ac:dyDescent="0.25">
      <c r="A259" s="749" t="s">
        <v>292</v>
      </c>
      <c r="B259" s="749"/>
      <c r="C259" s="749"/>
      <c r="D259" s="260"/>
      <c r="E259" s="260"/>
      <c r="F259" s="261">
        <f>SUM(F257:F258)</f>
        <v>0</v>
      </c>
      <c r="G259" s="261">
        <f>SUM(G257:G258)</f>
        <v>0</v>
      </c>
    </row>
    <row r="260" spans="1:7" ht="12.75" customHeight="1" x14ac:dyDescent="0.25">
      <c r="A260" s="745" t="s">
        <v>314</v>
      </c>
      <c r="B260" s="745" t="s">
        <v>68</v>
      </c>
      <c r="C260" s="253" t="s">
        <v>311</v>
      </c>
      <c r="D260" s="259"/>
      <c r="E260" s="259"/>
      <c r="F260" s="259">
        <f>D260*E260</f>
        <v>0</v>
      </c>
      <c r="G260" s="259">
        <f>F260*44/12</f>
        <v>0</v>
      </c>
    </row>
    <row r="261" spans="1:7" x14ac:dyDescent="0.25">
      <c r="A261" s="745"/>
      <c r="B261" s="745"/>
      <c r="C261" s="253" t="s">
        <v>312</v>
      </c>
      <c r="D261" s="259"/>
      <c r="E261" s="259"/>
      <c r="F261" s="259">
        <f>D261*E261</f>
        <v>0</v>
      </c>
      <c r="G261" s="259">
        <f>F261*44/12</f>
        <v>0</v>
      </c>
    </row>
    <row r="262" spans="1:7" x14ac:dyDescent="0.25">
      <c r="A262" s="749" t="s">
        <v>292</v>
      </c>
      <c r="B262" s="749"/>
      <c r="C262" s="749"/>
      <c r="D262" s="260"/>
      <c r="E262" s="260"/>
      <c r="F262" s="261">
        <f>SUM(F260:F261)</f>
        <v>0</v>
      </c>
      <c r="G262" s="261">
        <f>SUM(G260:G261)</f>
        <v>0</v>
      </c>
    </row>
    <row r="263" spans="1:7" ht="12.75" customHeight="1" x14ac:dyDescent="0.25">
      <c r="A263" s="745" t="s">
        <v>315</v>
      </c>
      <c r="B263" s="745" t="s">
        <v>68</v>
      </c>
      <c r="C263" s="253" t="s">
        <v>311</v>
      </c>
      <c r="D263" s="259"/>
      <c r="E263" s="259"/>
      <c r="F263" s="259">
        <f>D263*E263</f>
        <v>0</v>
      </c>
      <c r="G263" s="259">
        <f>F263*44/12</f>
        <v>0</v>
      </c>
    </row>
    <row r="264" spans="1:7" x14ac:dyDescent="0.25">
      <c r="A264" s="745"/>
      <c r="B264" s="745"/>
      <c r="C264" s="253" t="s">
        <v>312</v>
      </c>
      <c r="D264" s="259"/>
      <c r="E264" s="259"/>
      <c r="F264" s="259">
        <f>D264*E264</f>
        <v>0</v>
      </c>
      <c r="G264" s="259">
        <f>F264*44/12</f>
        <v>0</v>
      </c>
    </row>
    <row r="265" spans="1:7" x14ac:dyDescent="0.25">
      <c r="A265" s="749" t="s">
        <v>292</v>
      </c>
      <c r="B265" s="749"/>
      <c r="C265" s="749"/>
      <c r="D265" s="260"/>
      <c r="E265" s="260"/>
      <c r="F265" s="261">
        <f>SUM(F263:F264)</f>
        <v>0</v>
      </c>
      <c r="G265" s="261">
        <f>SUM(G263:G264)</f>
        <v>0</v>
      </c>
    </row>
    <row r="266" spans="1:7" ht="12.75" customHeight="1" x14ac:dyDescent="0.25">
      <c r="A266" s="745" t="s">
        <v>316</v>
      </c>
      <c r="B266" s="745" t="s">
        <v>68</v>
      </c>
      <c r="C266" s="253" t="s">
        <v>311</v>
      </c>
      <c r="D266" s="259"/>
      <c r="E266" s="259"/>
      <c r="F266" s="259">
        <f>D266*E266</f>
        <v>0</v>
      </c>
      <c r="G266" s="259">
        <f>F266*44/12</f>
        <v>0</v>
      </c>
    </row>
    <row r="267" spans="1:7" x14ac:dyDescent="0.25">
      <c r="A267" s="745"/>
      <c r="B267" s="745"/>
      <c r="C267" s="253" t="s">
        <v>312</v>
      </c>
      <c r="D267" s="259"/>
      <c r="E267" s="259"/>
      <c r="F267" s="259">
        <f>D267*E267</f>
        <v>0</v>
      </c>
      <c r="G267" s="259">
        <f>F267*44/12</f>
        <v>0</v>
      </c>
    </row>
    <row r="268" spans="1:7" x14ac:dyDescent="0.25">
      <c r="A268" s="749" t="s">
        <v>292</v>
      </c>
      <c r="B268" s="749"/>
      <c r="C268" s="749"/>
      <c r="D268" s="260"/>
      <c r="E268" s="260"/>
      <c r="F268" s="261">
        <f>SUM(F266:F267)</f>
        <v>0</v>
      </c>
      <c r="G268" s="261">
        <f>SUM(G266:G267)</f>
        <v>0</v>
      </c>
    </row>
    <row r="269" spans="1:7" x14ac:dyDescent="0.25">
      <c r="A269" s="750" t="s">
        <v>91</v>
      </c>
      <c r="B269" s="750"/>
      <c r="C269" s="750"/>
      <c r="D269" s="262"/>
      <c r="E269" s="262"/>
      <c r="F269" s="261">
        <f>F268+F265+F262+F259+F256</f>
        <v>0</v>
      </c>
      <c r="G269" s="261">
        <f>G268+G265+G262+G259+G256</f>
        <v>0</v>
      </c>
    </row>
    <row r="270" spans="1:7" x14ac:dyDescent="0.25">
      <c r="A270" s="822" t="s">
        <v>393</v>
      </c>
      <c r="B270" s="822"/>
      <c r="C270" s="822"/>
      <c r="D270" s="822"/>
      <c r="E270" s="822"/>
      <c r="F270" s="822"/>
    </row>
    <row r="271" spans="1:7" ht="13.5" customHeight="1" x14ac:dyDescent="0.25">
      <c r="A271" s="738" t="s">
        <v>260</v>
      </c>
      <c r="B271" s="738"/>
      <c r="C271" s="821" t="s">
        <v>101</v>
      </c>
      <c r="D271" s="821"/>
      <c r="E271" s="821"/>
      <c r="F271" s="821"/>
      <c r="G271" s="821"/>
    </row>
    <row r="272" spans="1:7" ht="12.75" customHeight="1" x14ac:dyDescent="0.25">
      <c r="A272" s="740" t="s">
        <v>5</v>
      </c>
      <c r="B272" s="740"/>
      <c r="C272" s="741" t="s">
        <v>26</v>
      </c>
      <c r="D272" s="741"/>
      <c r="E272" s="741"/>
      <c r="F272" s="741"/>
      <c r="G272" s="741"/>
    </row>
    <row r="273" spans="1:7" ht="12.75" customHeight="1" x14ac:dyDescent="0.25">
      <c r="A273" s="740" t="s">
        <v>27</v>
      </c>
      <c r="B273" s="740"/>
      <c r="C273" s="741" t="s">
        <v>298</v>
      </c>
      <c r="D273" s="741"/>
      <c r="E273" s="741"/>
      <c r="F273" s="741"/>
      <c r="G273" s="741"/>
    </row>
    <row r="274" spans="1:7" ht="12.75" customHeight="1" x14ac:dyDescent="0.25">
      <c r="A274" s="740" t="s">
        <v>29</v>
      </c>
      <c r="B274" s="740"/>
      <c r="C274" s="741" t="s">
        <v>191</v>
      </c>
      <c r="D274" s="741"/>
      <c r="E274" s="741"/>
      <c r="F274" s="741"/>
      <c r="G274" s="741"/>
    </row>
    <row r="275" spans="1:7" ht="12.75" customHeight="1" x14ac:dyDescent="0.25">
      <c r="A275" s="740" t="s">
        <v>31</v>
      </c>
      <c r="B275" s="740"/>
      <c r="C275" s="742" t="s">
        <v>299</v>
      </c>
      <c r="D275" s="742"/>
      <c r="E275" s="742"/>
      <c r="F275" s="742"/>
      <c r="G275" s="742"/>
    </row>
    <row r="276" spans="1:7" ht="12.75" customHeight="1" x14ac:dyDescent="0.25">
      <c r="A276" s="743" t="s">
        <v>33</v>
      </c>
      <c r="B276" s="743"/>
      <c r="C276" s="251" t="s">
        <v>34</v>
      </c>
      <c r="D276" s="744" t="s">
        <v>300</v>
      </c>
      <c r="E276" s="744"/>
      <c r="F276" s="744"/>
      <c r="G276" s="744"/>
    </row>
    <row r="277" spans="1:7" ht="23.25" customHeight="1" x14ac:dyDescent="0.25">
      <c r="A277" s="745" t="s">
        <v>37</v>
      </c>
      <c r="B277" s="745"/>
      <c r="C277" s="746" t="s">
        <v>38</v>
      </c>
      <c r="D277" s="253" t="s">
        <v>301</v>
      </c>
      <c r="E277" s="253" t="s">
        <v>302</v>
      </c>
      <c r="F277" s="253" t="s">
        <v>303</v>
      </c>
      <c r="G277" s="252" t="s">
        <v>303</v>
      </c>
    </row>
    <row r="278" spans="1:7" ht="13.5" customHeight="1" x14ac:dyDescent="0.25">
      <c r="A278" s="747" t="s">
        <v>197</v>
      </c>
      <c r="B278" s="747" t="s">
        <v>47</v>
      </c>
      <c r="C278" s="746"/>
      <c r="D278" s="253" t="s">
        <v>48</v>
      </c>
      <c r="E278" s="253" t="s">
        <v>304</v>
      </c>
      <c r="F278" s="253" t="s">
        <v>52</v>
      </c>
      <c r="G278" s="745" t="s">
        <v>305</v>
      </c>
    </row>
    <row r="279" spans="1:7" ht="13.5" x14ac:dyDescent="0.25">
      <c r="A279" s="747"/>
      <c r="B279" s="747"/>
      <c r="C279" s="746"/>
      <c r="D279" s="253"/>
      <c r="E279" s="254" t="s">
        <v>306</v>
      </c>
      <c r="F279" s="255" t="s">
        <v>307</v>
      </c>
      <c r="G279" s="745"/>
    </row>
    <row r="280" spans="1:7" ht="13.5" x14ac:dyDescent="0.25">
      <c r="A280" s="747"/>
      <c r="B280" s="747"/>
      <c r="C280" s="746"/>
      <c r="D280" s="256" t="s">
        <v>61</v>
      </c>
      <c r="E280" s="257" t="s">
        <v>308</v>
      </c>
      <c r="F280" s="258" t="s">
        <v>309</v>
      </c>
      <c r="G280" s="258" t="s">
        <v>309</v>
      </c>
    </row>
    <row r="281" spans="1:7" ht="13.5" customHeight="1" x14ac:dyDescent="0.25">
      <c r="A281" s="748" t="s">
        <v>310</v>
      </c>
      <c r="B281" s="748" t="s">
        <v>68</v>
      </c>
      <c r="C281" s="253" t="s">
        <v>311</v>
      </c>
      <c r="D281" s="259"/>
      <c r="E281" s="259"/>
      <c r="F281" s="259">
        <f>D281*E281</f>
        <v>0</v>
      </c>
      <c r="G281" s="259">
        <f>F281*44/12</f>
        <v>0</v>
      </c>
    </row>
    <row r="282" spans="1:7" x14ac:dyDescent="0.25">
      <c r="A282" s="748"/>
      <c r="B282" s="748"/>
      <c r="C282" s="253" t="s">
        <v>312</v>
      </c>
      <c r="D282" s="259"/>
      <c r="E282" s="259"/>
      <c r="F282" s="259">
        <f>D282*E282</f>
        <v>0</v>
      </c>
      <c r="G282" s="259">
        <f>F282*44/12</f>
        <v>0</v>
      </c>
    </row>
    <row r="283" spans="1:7" x14ac:dyDescent="0.25">
      <c r="A283" s="749" t="s">
        <v>292</v>
      </c>
      <c r="B283" s="749"/>
      <c r="C283" s="749"/>
      <c r="D283" s="260"/>
      <c r="E283" s="260"/>
      <c r="F283" s="261">
        <f>SUM(F281:F282)</f>
        <v>0</v>
      </c>
      <c r="G283" s="261">
        <f>SUM(G281:G282)</f>
        <v>0</v>
      </c>
    </row>
    <row r="284" spans="1:7" ht="12.75" customHeight="1" x14ac:dyDescent="0.25">
      <c r="A284" s="745" t="s">
        <v>313</v>
      </c>
      <c r="B284" s="745" t="s">
        <v>68</v>
      </c>
      <c r="C284" s="253" t="s">
        <v>311</v>
      </c>
      <c r="D284" s="259"/>
      <c r="E284" s="259"/>
      <c r="F284" s="259">
        <f>D284*E284</f>
        <v>0</v>
      </c>
      <c r="G284" s="259">
        <f>F284*44/12</f>
        <v>0</v>
      </c>
    </row>
    <row r="285" spans="1:7" x14ac:dyDescent="0.25">
      <c r="A285" s="745"/>
      <c r="B285" s="745"/>
      <c r="C285" s="253" t="s">
        <v>312</v>
      </c>
      <c r="D285" s="259"/>
      <c r="E285" s="259"/>
      <c r="F285" s="259">
        <f>D285*E285</f>
        <v>0</v>
      </c>
      <c r="G285" s="259">
        <f>F285*44/12</f>
        <v>0</v>
      </c>
    </row>
    <row r="286" spans="1:7" x14ac:dyDescent="0.25">
      <c r="A286" s="749" t="s">
        <v>292</v>
      </c>
      <c r="B286" s="749"/>
      <c r="C286" s="749"/>
      <c r="D286" s="260"/>
      <c r="E286" s="260"/>
      <c r="F286" s="261">
        <f>SUM(F284:F285)</f>
        <v>0</v>
      </c>
      <c r="G286" s="261">
        <f>SUM(G284:G285)</f>
        <v>0</v>
      </c>
    </row>
    <row r="287" spans="1:7" ht="12.75" customHeight="1" x14ac:dyDescent="0.25">
      <c r="A287" s="745" t="s">
        <v>314</v>
      </c>
      <c r="B287" s="745" t="s">
        <v>68</v>
      </c>
      <c r="C287" s="253" t="s">
        <v>311</v>
      </c>
      <c r="D287" s="259"/>
      <c r="E287" s="259"/>
      <c r="F287" s="259">
        <f>D287*E287</f>
        <v>0</v>
      </c>
      <c r="G287" s="259">
        <f>F287*44/12</f>
        <v>0</v>
      </c>
    </row>
    <row r="288" spans="1:7" x14ac:dyDescent="0.25">
      <c r="A288" s="745"/>
      <c r="B288" s="745"/>
      <c r="C288" s="253" t="s">
        <v>312</v>
      </c>
      <c r="D288" s="259"/>
      <c r="E288" s="259"/>
      <c r="F288" s="259">
        <f>D288*E288</f>
        <v>0</v>
      </c>
      <c r="G288" s="259">
        <f>F288*44/12</f>
        <v>0</v>
      </c>
    </row>
    <row r="289" spans="1:7" x14ac:dyDescent="0.25">
      <c r="A289" s="749" t="s">
        <v>292</v>
      </c>
      <c r="B289" s="749"/>
      <c r="C289" s="749"/>
      <c r="D289" s="260"/>
      <c r="E289" s="260"/>
      <c r="F289" s="261">
        <f>SUM(F287:F288)</f>
        <v>0</v>
      </c>
      <c r="G289" s="261">
        <f>SUM(G287:G288)</f>
        <v>0</v>
      </c>
    </row>
    <row r="290" spans="1:7" ht="12.75" customHeight="1" x14ac:dyDescent="0.25">
      <c r="A290" s="745" t="s">
        <v>315</v>
      </c>
      <c r="B290" s="745" t="s">
        <v>68</v>
      </c>
      <c r="C290" s="253" t="s">
        <v>311</v>
      </c>
      <c r="D290" s="259"/>
      <c r="E290" s="259"/>
      <c r="F290" s="259">
        <f>D290*E290</f>
        <v>0</v>
      </c>
      <c r="G290" s="259">
        <f>F290*44/12</f>
        <v>0</v>
      </c>
    </row>
    <row r="291" spans="1:7" x14ac:dyDescent="0.25">
      <c r="A291" s="745"/>
      <c r="B291" s="745"/>
      <c r="C291" s="253" t="s">
        <v>312</v>
      </c>
      <c r="D291" s="259"/>
      <c r="E291" s="259"/>
      <c r="F291" s="259">
        <f>D291*E291</f>
        <v>0</v>
      </c>
      <c r="G291" s="259">
        <f>F291*44/12</f>
        <v>0</v>
      </c>
    </row>
    <row r="292" spans="1:7" x14ac:dyDescent="0.25">
      <c r="A292" s="749" t="s">
        <v>292</v>
      </c>
      <c r="B292" s="749"/>
      <c r="C292" s="749"/>
      <c r="D292" s="260"/>
      <c r="E292" s="260"/>
      <c r="F292" s="261">
        <f>SUM(F290:F291)</f>
        <v>0</v>
      </c>
      <c r="G292" s="261">
        <f>SUM(G290:G291)</f>
        <v>0</v>
      </c>
    </row>
    <row r="293" spans="1:7" ht="12.75" customHeight="1" x14ac:dyDescent="0.25">
      <c r="A293" s="745" t="s">
        <v>316</v>
      </c>
      <c r="B293" s="745" t="s">
        <v>68</v>
      </c>
      <c r="C293" s="253" t="s">
        <v>311</v>
      </c>
      <c r="D293" s="259"/>
      <c r="E293" s="259"/>
      <c r="F293" s="259">
        <f>D293*E293</f>
        <v>0</v>
      </c>
      <c r="G293" s="259">
        <f>F293*44/12</f>
        <v>0</v>
      </c>
    </row>
    <row r="294" spans="1:7" x14ac:dyDescent="0.25">
      <c r="A294" s="745"/>
      <c r="B294" s="745"/>
      <c r="C294" s="253" t="s">
        <v>312</v>
      </c>
      <c r="D294" s="259"/>
      <c r="E294" s="259"/>
      <c r="F294" s="259">
        <f>D294*E294</f>
        <v>0</v>
      </c>
      <c r="G294" s="259">
        <f>F294*44/12</f>
        <v>0</v>
      </c>
    </row>
    <row r="295" spans="1:7" x14ac:dyDescent="0.25">
      <c r="A295" s="749" t="s">
        <v>292</v>
      </c>
      <c r="B295" s="749"/>
      <c r="C295" s="749"/>
      <c r="D295" s="260"/>
      <c r="E295" s="260"/>
      <c r="F295" s="261">
        <f>SUM(F293:F294)</f>
        <v>0</v>
      </c>
      <c r="G295" s="261">
        <f>SUM(G293:G294)</f>
        <v>0</v>
      </c>
    </row>
    <row r="296" spans="1:7" x14ac:dyDescent="0.25">
      <c r="A296" s="750" t="s">
        <v>91</v>
      </c>
      <c r="B296" s="750"/>
      <c r="C296" s="750"/>
      <c r="D296" s="262"/>
      <c r="E296" s="262"/>
      <c r="F296" s="261">
        <f>F295+F292+F289+F286+F283</f>
        <v>0</v>
      </c>
      <c r="G296" s="261">
        <f>G295+G292+G289+G286+G283</f>
        <v>0</v>
      </c>
    </row>
    <row r="297" spans="1:7" x14ac:dyDescent="0.25">
      <c r="A297" s="822" t="s">
        <v>393</v>
      </c>
      <c r="B297" s="822"/>
      <c r="C297" s="822"/>
      <c r="D297" s="822"/>
      <c r="E297" s="822"/>
      <c r="F297" s="822"/>
    </row>
    <row r="298" spans="1:7" ht="13.5" customHeight="1" x14ac:dyDescent="0.25">
      <c r="A298" s="738" t="s">
        <v>260</v>
      </c>
      <c r="B298" s="738"/>
      <c r="C298" s="821" t="s">
        <v>102</v>
      </c>
      <c r="D298" s="821"/>
      <c r="E298" s="821"/>
      <c r="F298" s="821"/>
      <c r="G298" s="821"/>
    </row>
    <row r="299" spans="1:7" ht="12.75" customHeight="1" x14ac:dyDescent="0.25">
      <c r="A299" s="740" t="s">
        <v>5</v>
      </c>
      <c r="B299" s="740"/>
      <c r="C299" s="741" t="s">
        <v>26</v>
      </c>
      <c r="D299" s="741"/>
      <c r="E299" s="741"/>
      <c r="F299" s="741"/>
      <c r="G299" s="741"/>
    </row>
    <row r="300" spans="1:7" ht="12.75" customHeight="1" x14ac:dyDescent="0.25">
      <c r="A300" s="740" t="s">
        <v>27</v>
      </c>
      <c r="B300" s="740"/>
      <c r="C300" s="741" t="s">
        <v>298</v>
      </c>
      <c r="D300" s="741"/>
      <c r="E300" s="741"/>
      <c r="F300" s="741"/>
      <c r="G300" s="741"/>
    </row>
    <row r="301" spans="1:7" ht="12.75" customHeight="1" x14ac:dyDescent="0.25">
      <c r="A301" s="740" t="s">
        <v>29</v>
      </c>
      <c r="B301" s="740"/>
      <c r="C301" s="741" t="s">
        <v>191</v>
      </c>
      <c r="D301" s="741"/>
      <c r="E301" s="741"/>
      <c r="F301" s="741"/>
      <c r="G301" s="741"/>
    </row>
    <row r="302" spans="1:7" ht="12.75" customHeight="1" x14ac:dyDescent="0.25">
      <c r="A302" s="740" t="s">
        <v>31</v>
      </c>
      <c r="B302" s="740"/>
      <c r="C302" s="742" t="s">
        <v>299</v>
      </c>
      <c r="D302" s="742"/>
      <c r="E302" s="742"/>
      <c r="F302" s="742"/>
      <c r="G302" s="742"/>
    </row>
    <row r="303" spans="1:7" ht="12.75" customHeight="1" x14ac:dyDescent="0.25">
      <c r="A303" s="743" t="s">
        <v>33</v>
      </c>
      <c r="B303" s="743"/>
      <c r="C303" s="251" t="s">
        <v>34</v>
      </c>
      <c r="D303" s="744" t="s">
        <v>300</v>
      </c>
      <c r="E303" s="744"/>
      <c r="F303" s="744"/>
      <c r="G303" s="744"/>
    </row>
    <row r="304" spans="1:7" ht="23.25" customHeight="1" x14ac:dyDescent="0.25">
      <c r="A304" s="745" t="s">
        <v>37</v>
      </c>
      <c r="B304" s="745"/>
      <c r="C304" s="746" t="s">
        <v>38</v>
      </c>
      <c r="D304" s="253" t="s">
        <v>301</v>
      </c>
      <c r="E304" s="253" t="s">
        <v>302</v>
      </c>
      <c r="F304" s="253" t="s">
        <v>303</v>
      </c>
      <c r="G304" s="252" t="s">
        <v>303</v>
      </c>
    </row>
    <row r="305" spans="1:7" ht="13.5" customHeight="1" x14ac:dyDescent="0.25">
      <c r="A305" s="747" t="s">
        <v>197</v>
      </c>
      <c r="B305" s="747" t="s">
        <v>47</v>
      </c>
      <c r="C305" s="746"/>
      <c r="D305" s="253" t="s">
        <v>48</v>
      </c>
      <c r="E305" s="253" t="s">
        <v>304</v>
      </c>
      <c r="F305" s="253" t="s">
        <v>52</v>
      </c>
      <c r="G305" s="745" t="s">
        <v>305</v>
      </c>
    </row>
    <row r="306" spans="1:7" ht="13.5" x14ac:dyDescent="0.25">
      <c r="A306" s="747"/>
      <c r="B306" s="747"/>
      <c r="C306" s="746"/>
      <c r="D306" s="253"/>
      <c r="E306" s="254" t="s">
        <v>306</v>
      </c>
      <c r="F306" s="255" t="s">
        <v>307</v>
      </c>
      <c r="G306" s="745"/>
    </row>
    <row r="307" spans="1:7" ht="13.5" x14ac:dyDescent="0.25">
      <c r="A307" s="747"/>
      <c r="B307" s="747"/>
      <c r="C307" s="746"/>
      <c r="D307" s="256" t="s">
        <v>61</v>
      </c>
      <c r="E307" s="257" t="s">
        <v>308</v>
      </c>
      <c r="F307" s="258" t="s">
        <v>309</v>
      </c>
      <c r="G307" s="258" t="s">
        <v>309</v>
      </c>
    </row>
    <row r="308" spans="1:7" ht="13.5" customHeight="1" x14ac:dyDescent="0.25">
      <c r="A308" s="748" t="s">
        <v>310</v>
      </c>
      <c r="B308" s="748" t="s">
        <v>68</v>
      </c>
      <c r="C308" s="253" t="s">
        <v>311</v>
      </c>
      <c r="D308" s="259"/>
      <c r="E308" s="259"/>
      <c r="F308" s="259">
        <f>D308*E308</f>
        <v>0</v>
      </c>
      <c r="G308" s="259">
        <f>F308*44/12</f>
        <v>0</v>
      </c>
    </row>
    <row r="309" spans="1:7" x14ac:dyDescent="0.25">
      <c r="A309" s="748"/>
      <c r="B309" s="748"/>
      <c r="C309" s="253" t="s">
        <v>312</v>
      </c>
      <c r="D309" s="259"/>
      <c r="E309" s="259"/>
      <c r="F309" s="259">
        <f>D309*E309</f>
        <v>0</v>
      </c>
      <c r="G309" s="259">
        <f>F309*44/12</f>
        <v>0</v>
      </c>
    </row>
    <row r="310" spans="1:7" x14ac:dyDescent="0.25">
      <c r="A310" s="749" t="s">
        <v>292</v>
      </c>
      <c r="B310" s="749"/>
      <c r="C310" s="749"/>
      <c r="D310" s="260"/>
      <c r="E310" s="260"/>
      <c r="F310" s="261">
        <f>SUM(F308:F309)</f>
        <v>0</v>
      </c>
      <c r="G310" s="261">
        <f>SUM(G308:G309)</f>
        <v>0</v>
      </c>
    </row>
    <row r="311" spans="1:7" ht="12.75" customHeight="1" x14ac:dyDescent="0.25">
      <c r="A311" s="745" t="s">
        <v>313</v>
      </c>
      <c r="B311" s="745" t="s">
        <v>68</v>
      </c>
      <c r="C311" s="253" t="s">
        <v>311</v>
      </c>
      <c r="D311" s="259"/>
      <c r="E311" s="259"/>
      <c r="F311" s="259">
        <f>D311*E311</f>
        <v>0</v>
      </c>
      <c r="G311" s="259">
        <f>F311*44/12</f>
        <v>0</v>
      </c>
    </row>
    <row r="312" spans="1:7" x14ac:dyDescent="0.25">
      <c r="A312" s="745"/>
      <c r="B312" s="745"/>
      <c r="C312" s="253" t="s">
        <v>312</v>
      </c>
      <c r="D312" s="259"/>
      <c r="E312" s="259"/>
      <c r="F312" s="259">
        <f>D312*E312</f>
        <v>0</v>
      </c>
      <c r="G312" s="259">
        <f>F312*44/12</f>
        <v>0</v>
      </c>
    </row>
    <row r="313" spans="1:7" x14ac:dyDescent="0.25">
      <c r="A313" s="749" t="s">
        <v>292</v>
      </c>
      <c r="B313" s="749"/>
      <c r="C313" s="749"/>
      <c r="D313" s="260"/>
      <c r="E313" s="260"/>
      <c r="F313" s="261">
        <f>SUM(F311:F312)</f>
        <v>0</v>
      </c>
      <c r="G313" s="261">
        <f>SUM(G311:G312)</f>
        <v>0</v>
      </c>
    </row>
    <row r="314" spans="1:7" ht="12.75" customHeight="1" x14ac:dyDescent="0.25">
      <c r="A314" s="745" t="s">
        <v>314</v>
      </c>
      <c r="B314" s="745" t="s">
        <v>68</v>
      </c>
      <c r="C314" s="253" t="s">
        <v>311</v>
      </c>
      <c r="D314" s="259"/>
      <c r="E314" s="259"/>
      <c r="F314" s="259">
        <f>D314*E314</f>
        <v>0</v>
      </c>
      <c r="G314" s="259">
        <f>F314*44/12</f>
        <v>0</v>
      </c>
    </row>
    <row r="315" spans="1:7" x14ac:dyDescent="0.25">
      <c r="A315" s="745"/>
      <c r="B315" s="745"/>
      <c r="C315" s="253" t="s">
        <v>312</v>
      </c>
      <c r="D315" s="259"/>
      <c r="E315" s="259"/>
      <c r="F315" s="259">
        <f>D315*E315</f>
        <v>0</v>
      </c>
      <c r="G315" s="259">
        <f>F315*44/12</f>
        <v>0</v>
      </c>
    </row>
    <row r="316" spans="1:7" x14ac:dyDescent="0.25">
      <c r="A316" s="749" t="s">
        <v>292</v>
      </c>
      <c r="B316" s="749"/>
      <c r="C316" s="749"/>
      <c r="D316" s="260"/>
      <c r="E316" s="260"/>
      <c r="F316" s="261">
        <f>SUM(F314:F315)</f>
        <v>0</v>
      </c>
      <c r="G316" s="261">
        <f>SUM(G314:G315)</f>
        <v>0</v>
      </c>
    </row>
    <row r="317" spans="1:7" ht="12.75" customHeight="1" x14ac:dyDescent="0.25">
      <c r="A317" s="745" t="s">
        <v>315</v>
      </c>
      <c r="B317" s="745" t="s">
        <v>68</v>
      </c>
      <c r="C317" s="253" t="s">
        <v>311</v>
      </c>
      <c r="D317" s="259"/>
      <c r="E317" s="259"/>
      <c r="F317" s="259">
        <f>D317*E317</f>
        <v>0</v>
      </c>
      <c r="G317" s="259">
        <f>F317*44/12</f>
        <v>0</v>
      </c>
    </row>
    <row r="318" spans="1:7" x14ac:dyDescent="0.25">
      <c r="A318" s="745"/>
      <c r="B318" s="745"/>
      <c r="C318" s="253" t="s">
        <v>312</v>
      </c>
      <c r="D318" s="259"/>
      <c r="E318" s="259"/>
      <c r="F318" s="259">
        <f>D318*E318</f>
        <v>0</v>
      </c>
      <c r="G318" s="259">
        <f>F318*44/12</f>
        <v>0</v>
      </c>
    </row>
    <row r="319" spans="1:7" x14ac:dyDescent="0.25">
      <c r="A319" s="749" t="s">
        <v>292</v>
      </c>
      <c r="B319" s="749"/>
      <c r="C319" s="749"/>
      <c r="D319" s="260"/>
      <c r="E319" s="260"/>
      <c r="F319" s="261">
        <f>SUM(F317:F318)</f>
        <v>0</v>
      </c>
      <c r="G319" s="261">
        <f>SUM(G317:G318)</f>
        <v>0</v>
      </c>
    </row>
    <row r="320" spans="1:7" ht="12.75" customHeight="1" x14ac:dyDescent="0.25">
      <c r="A320" s="745" t="s">
        <v>316</v>
      </c>
      <c r="B320" s="745" t="s">
        <v>68</v>
      </c>
      <c r="C320" s="253" t="s">
        <v>311</v>
      </c>
      <c r="D320" s="259"/>
      <c r="E320" s="259"/>
      <c r="F320" s="259">
        <f>D320*E320</f>
        <v>0</v>
      </c>
      <c r="G320" s="259">
        <f>F320*44/12</f>
        <v>0</v>
      </c>
    </row>
    <row r="321" spans="1:7" x14ac:dyDescent="0.25">
      <c r="A321" s="745"/>
      <c r="B321" s="745"/>
      <c r="C321" s="253" t="s">
        <v>312</v>
      </c>
      <c r="D321" s="259"/>
      <c r="E321" s="259"/>
      <c r="F321" s="259">
        <f>D321*E321</f>
        <v>0</v>
      </c>
      <c r="G321" s="259">
        <f>F321*44/12</f>
        <v>0</v>
      </c>
    </row>
    <row r="322" spans="1:7" x14ac:dyDescent="0.25">
      <c r="A322" s="749" t="s">
        <v>292</v>
      </c>
      <c r="B322" s="749"/>
      <c r="C322" s="749"/>
      <c r="D322" s="260"/>
      <c r="E322" s="260"/>
      <c r="F322" s="261">
        <f>SUM(F320:F321)</f>
        <v>0</v>
      </c>
      <c r="G322" s="261">
        <f>SUM(G320:G321)</f>
        <v>0</v>
      </c>
    </row>
    <row r="323" spans="1:7" x14ac:dyDescent="0.25">
      <c r="A323" s="750" t="s">
        <v>91</v>
      </c>
      <c r="B323" s="750"/>
      <c r="C323" s="750"/>
      <c r="D323" s="262"/>
      <c r="E323" s="262"/>
      <c r="F323" s="261">
        <f>F322+F319+F316+F313+F310</f>
        <v>0</v>
      </c>
      <c r="G323" s="261">
        <f>G322+G319+G316+G313+G310</f>
        <v>0</v>
      </c>
    </row>
    <row r="324" spans="1:7" x14ac:dyDescent="0.25">
      <c r="A324" s="822" t="s">
        <v>393</v>
      </c>
      <c r="B324" s="822"/>
      <c r="C324" s="822"/>
      <c r="D324" s="822"/>
      <c r="E324" s="822"/>
      <c r="F324" s="822"/>
    </row>
    <row r="325" spans="1:7" ht="13.5" customHeight="1" x14ac:dyDescent="0.25">
      <c r="A325" s="738" t="s">
        <v>260</v>
      </c>
      <c r="B325" s="738"/>
      <c r="C325" s="821" t="s">
        <v>138</v>
      </c>
      <c r="D325" s="821"/>
      <c r="E325" s="821"/>
      <c r="F325" s="821"/>
      <c r="G325" s="821"/>
    </row>
    <row r="326" spans="1:7" ht="12.75" customHeight="1" x14ac:dyDescent="0.25">
      <c r="A326" s="740" t="s">
        <v>5</v>
      </c>
      <c r="B326" s="740"/>
      <c r="C326" s="741" t="s">
        <v>26</v>
      </c>
      <c r="D326" s="741"/>
      <c r="E326" s="741"/>
      <c r="F326" s="741"/>
      <c r="G326" s="741"/>
    </row>
    <row r="327" spans="1:7" ht="12.75" customHeight="1" x14ac:dyDescent="0.25">
      <c r="A327" s="740" t="s">
        <v>27</v>
      </c>
      <c r="B327" s="740"/>
      <c r="C327" s="741" t="s">
        <v>298</v>
      </c>
      <c r="D327" s="741"/>
      <c r="E327" s="741"/>
      <c r="F327" s="741"/>
      <c r="G327" s="741"/>
    </row>
    <row r="328" spans="1:7" ht="12.75" customHeight="1" x14ac:dyDescent="0.25">
      <c r="A328" s="740" t="s">
        <v>29</v>
      </c>
      <c r="B328" s="740"/>
      <c r="C328" s="741" t="s">
        <v>191</v>
      </c>
      <c r="D328" s="741"/>
      <c r="E328" s="741"/>
      <c r="F328" s="741"/>
      <c r="G328" s="741"/>
    </row>
    <row r="329" spans="1:7" ht="12.75" customHeight="1" x14ac:dyDescent="0.25">
      <c r="A329" s="740" t="s">
        <v>31</v>
      </c>
      <c r="B329" s="740"/>
      <c r="C329" s="742" t="s">
        <v>299</v>
      </c>
      <c r="D329" s="742"/>
      <c r="E329" s="742"/>
      <c r="F329" s="742"/>
      <c r="G329" s="742"/>
    </row>
    <row r="330" spans="1:7" ht="12.75" customHeight="1" x14ac:dyDescent="0.25">
      <c r="A330" s="743" t="s">
        <v>33</v>
      </c>
      <c r="B330" s="743"/>
      <c r="C330" s="251" t="s">
        <v>34</v>
      </c>
      <c r="D330" s="744" t="s">
        <v>300</v>
      </c>
      <c r="E330" s="744"/>
      <c r="F330" s="744"/>
      <c r="G330" s="744"/>
    </row>
    <row r="331" spans="1:7" ht="23.25" customHeight="1" x14ac:dyDescent="0.25">
      <c r="A331" s="745" t="s">
        <v>37</v>
      </c>
      <c r="B331" s="745"/>
      <c r="C331" s="746" t="s">
        <v>38</v>
      </c>
      <c r="D331" s="253" t="s">
        <v>301</v>
      </c>
      <c r="E331" s="253" t="s">
        <v>302</v>
      </c>
      <c r="F331" s="253" t="s">
        <v>303</v>
      </c>
      <c r="G331" s="252" t="s">
        <v>303</v>
      </c>
    </row>
    <row r="332" spans="1:7" ht="13.5" customHeight="1" x14ac:dyDescent="0.25">
      <c r="A332" s="747" t="s">
        <v>197</v>
      </c>
      <c r="B332" s="747" t="s">
        <v>47</v>
      </c>
      <c r="C332" s="746"/>
      <c r="D332" s="253" t="s">
        <v>48</v>
      </c>
      <c r="E332" s="253" t="s">
        <v>304</v>
      </c>
      <c r="F332" s="253" t="s">
        <v>52</v>
      </c>
      <c r="G332" s="745" t="s">
        <v>305</v>
      </c>
    </row>
    <row r="333" spans="1:7" ht="13.5" x14ac:dyDescent="0.25">
      <c r="A333" s="747"/>
      <c r="B333" s="747"/>
      <c r="C333" s="746"/>
      <c r="D333" s="253"/>
      <c r="E333" s="254" t="s">
        <v>306</v>
      </c>
      <c r="F333" s="255" t="s">
        <v>307</v>
      </c>
      <c r="G333" s="745"/>
    </row>
    <row r="334" spans="1:7" ht="13.5" x14ac:dyDescent="0.25">
      <c r="A334" s="747"/>
      <c r="B334" s="747"/>
      <c r="C334" s="746"/>
      <c r="D334" s="256" t="s">
        <v>61</v>
      </c>
      <c r="E334" s="257" t="s">
        <v>308</v>
      </c>
      <c r="F334" s="258" t="s">
        <v>309</v>
      </c>
      <c r="G334" s="258" t="s">
        <v>309</v>
      </c>
    </row>
    <row r="335" spans="1:7" ht="13.5" customHeight="1" x14ac:dyDescent="0.25">
      <c r="A335" s="748" t="s">
        <v>310</v>
      </c>
      <c r="B335" s="748" t="s">
        <v>68</v>
      </c>
      <c r="C335" s="253" t="s">
        <v>311</v>
      </c>
      <c r="D335" s="259"/>
      <c r="E335" s="259"/>
      <c r="F335" s="259">
        <f>D335*E335</f>
        <v>0</v>
      </c>
      <c r="G335" s="259">
        <f>F335*44/12</f>
        <v>0</v>
      </c>
    </row>
    <row r="336" spans="1:7" x14ac:dyDescent="0.25">
      <c r="A336" s="748"/>
      <c r="B336" s="748"/>
      <c r="C336" s="253" t="s">
        <v>312</v>
      </c>
      <c r="D336" s="259"/>
      <c r="E336" s="259"/>
      <c r="F336" s="259">
        <f>D336*E336</f>
        <v>0</v>
      </c>
      <c r="G336" s="259">
        <f>F336*44/12</f>
        <v>0</v>
      </c>
    </row>
    <row r="337" spans="1:7" x14ac:dyDescent="0.25">
      <c r="A337" s="749" t="s">
        <v>292</v>
      </c>
      <c r="B337" s="749"/>
      <c r="C337" s="749"/>
      <c r="D337" s="260"/>
      <c r="E337" s="260"/>
      <c r="F337" s="261">
        <f>SUM(F335:F336)</f>
        <v>0</v>
      </c>
      <c r="G337" s="261">
        <f>SUM(G335:G336)</f>
        <v>0</v>
      </c>
    </row>
    <row r="338" spans="1:7" ht="12.75" customHeight="1" x14ac:dyDescent="0.25">
      <c r="A338" s="745" t="s">
        <v>313</v>
      </c>
      <c r="B338" s="745" t="s">
        <v>68</v>
      </c>
      <c r="C338" s="253" t="s">
        <v>311</v>
      </c>
      <c r="D338" s="259"/>
      <c r="E338" s="259"/>
      <c r="F338" s="259">
        <f>D338*E338</f>
        <v>0</v>
      </c>
      <c r="G338" s="259">
        <f>F338*44/12</f>
        <v>0</v>
      </c>
    </row>
    <row r="339" spans="1:7" x14ac:dyDescent="0.25">
      <c r="A339" s="745"/>
      <c r="B339" s="745"/>
      <c r="C339" s="253" t="s">
        <v>312</v>
      </c>
      <c r="D339" s="259"/>
      <c r="E339" s="259"/>
      <c r="F339" s="259">
        <f>D339*E339</f>
        <v>0</v>
      </c>
      <c r="G339" s="259">
        <f>F339*44/12</f>
        <v>0</v>
      </c>
    </row>
    <row r="340" spans="1:7" x14ac:dyDescent="0.25">
      <c r="A340" s="749" t="s">
        <v>292</v>
      </c>
      <c r="B340" s="749"/>
      <c r="C340" s="749"/>
      <c r="D340" s="260"/>
      <c r="E340" s="260"/>
      <c r="F340" s="261">
        <f>SUM(F338:F339)</f>
        <v>0</v>
      </c>
      <c r="G340" s="261">
        <f>SUM(G338:G339)</f>
        <v>0</v>
      </c>
    </row>
    <row r="341" spans="1:7" ht="12.75" customHeight="1" x14ac:dyDescent="0.25">
      <c r="A341" s="745" t="s">
        <v>314</v>
      </c>
      <c r="B341" s="745" t="s">
        <v>68</v>
      </c>
      <c r="C341" s="253" t="s">
        <v>311</v>
      </c>
      <c r="D341" s="259"/>
      <c r="E341" s="259"/>
      <c r="F341" s="259">
        <f>D341*E341</f>
        <v>0</v>
      </c>
      <c r="G341" s="259">
        <f>F341*44/12</f>
        <v>0</v>
      </c>
    </row>
    <row r="342" spans="1:7" x14ac:dyDescent="0.25">
      <c r="A342" s="745"/>
      <c r="B342" s="745"/>
      <c r="C342" s="253" t="s">
        <v>312</v>
      </c>
      <c r="D342" s="259"/>
      <c r="E342" s="259"/>
      <c r="F342" s="259">
        <f>D342*E342</f>
        <v>0</v>
      </c>
      <c r="G342" s="259">
        <f>F342*44/12</f>
        <v>0</v>
      </c>
    </row>
    <row r="343" spans="1:7" x14ac:dyDescent="0.25">
      <c r="A343" s="749" t="s">
        <v>292</v>
      </c>
      <c r="B343" s="749"/>
      <c r="C343" s="749"/>
      <c r="D343" s="260"/>
      <c r="E343" s="260"/>
      <c r="F343" s="261">
        <f>SUM(F341:F342)</f>
        <v>0</v>
      </c>
      <c r="G343" s="261">
        <f>SUM(G341:G342)</f>
        <v>0</v>
      </c>
    </row>
    <row r="344" spans="1:7" ht="12.75" customHeight="1" x14ac:dyDescent="0.25">
      <c r="A344" s="745" t="s">
        <v>315</v>
      </c>
      <c r="B344" s="745" t="s">
        <v>68</v>
      </c>
      <c r="C344" s="253" t="s">
        <v>311</v>
      </c>
      <c r="D344" s="259"/>
      <c r="E344" s="259"/>
      <c r="F344" s="259">
        <f>D344*E344</f>
        <v>0</v>
      </c>
      <c r="G344" s="259">
        <f>F344*44/12</f>
        <v>0</v>
      </c>
    </row>
    <row r="345" spans="1:7" x14ac:dyDescent="0.25">
      <c r="A345" s="745"/>
      <c r="B345" s="745"/>
      <c r="C345" s="253" t="s">
        <v>312</v>
      </c>
      <c r="D345" s="259"/>
      <c r="E345" s="259"/>
      <c r="F345" s="259">
        <f>D345*E345</f>
        <v>0</v>
      </c>
      <c r="G345" s="259">
        <f>F345*44/12</f>
        <v>0</v>
      </c>
    </row>
    <row r="346" spans="1:7" x14ac:dyDescent="0.25">
      <c r="A346" s="749" t="s">
        <v>292</v>
      </c>
      <c r="B346" s="749"/>
      <c r="C346" s="749"/>
      <c r="D346" s="260"/>
      <c r="E346" s="260"/>
      <c r="F346" s="261">
        <f>SUM(F344:F345)</f>
        <v>0</v>
      </c>
      <c r="G346" s="261">
        <f>SUM(G344:G345)</f>
        <v>0</v>
      </c>
    </row>
    <row r="347" spans="1:7" ht="12.75" customHeight="1" x14ac:dyDescent="0.25">
      <c r="A347" s="745" t="s">
        <v>316</v>
      </c>
      <c r="B347" s="745" t="s">
        <v>68</v>
      </c>
      <c r="C347" s="253" t="s">
        <v>311</v>
      </c>
      <c r="D347" s="259"/>
      <c r="E347" s="259"/>
      <c r="F347" s="259">
        <f>D347*E347</f>
        <v>0</v>
      </c>
      <c r="G347" s="259">
        <f>F347*44/12</f>
        <v>0</v>
      </c>
    </row>
    <row r="348" spans="1:7" x14ac:dyDescent="0.25">
      <c r="A348" s="745"/>
      <c r="B348" s="745"/>
      <c r="C348" s="253" t="s">
        <v>312</v>
      </c>
      <c r="D348" s="259"/>
      <c r="E348" s="259"/>
      <c r="F348" s="259">
        <f>D348*E348</f>
        <v>0</v>
      </c>
      <c r="G348" s="259">
        <f>F348*44/12</f>
        <v>0</v>
      </c>
    </row>
    <row r="349" spans="1:7" x14ac:dyDescent="0.25">
      <c r="A349" s="749" t="s">
        <v>292</v>
      </c>
      <c r="B349" s="749"/>
      <c r="C349" s="749"/>
      <c r="D349" s="260"/>
      <c r="E349" s="260"/>
      <c r="F349" s="261">
        <f>SUM(F347:F348)</f>
        <v>0</v>
      </c>
      <c r="G349" s="261">
        <f>SUM(G347:G348)</f>
        <v>0</v>
      </c>
    </row>
    <row r="350" spans="1:7" x14ac:dyDescent="0.25">
      <c r="A350" s="750" t="s">
        <v>91</v>
      </c>
      <c r="B350" s="750"/>
      <c r="C350" s="750"/>
      <c r="D350" s="262"/>
      <c r="E350" s="262"/>
      <c r="F350" s="261">
        <f>F349+F346+F343+F340+F337</f>
        <v>0</v>
      </c>
      <c r="G350" s="261">
        <f>G349+G346+G343+G340+G337</f>
        <v>0</v>
      </c>
    </row>
    <row r="351" spans="1:7" x14ac:dyDescent="0.25">
      <c r="A351" s="822" t="s">
        <v>393</v>
      </c>
      <c r="B351" s="822"/>
      <c r="C351" s="822"/>
      <c r="D351" s="822"/>
      <c r="E351" s="822"/>
      <c r="F351" s="822"/>
    </row>
    <row r="352" spans="1:7" ht="13.5" customHeight="1" x14ac:dyDescent="0.25">
      <c r="A352" s="738" t="s">
        <v>260</v>
      </c>
      <c r="B352" s="738"/>
      <c r="C352" s="821" t="s">
        <v>104</v>
      </c>
      <c r="D352" s="821"/>
      <c r="E352" s="821"/>
      <c r="F352" s="821"/>
      <c r="G352" s="821"/>
    </row>
    <row r="353" spans="1:7" ht="12.75" customHeight="1" x14ac:dyDescent="0.25">
      <c r="A353" s="740" t="s">
        <v>5</v>
      </c>
      <c r="B353" s="740"/>
      <c r="C353" s="741" t="s">
        <v>26</v>
      </c>
      <c r="D353" s="741"/>
      <c r="E353" s="741"/>
      <c r="F353" s="741"/>
      <c r="G353" s="741"/>
    </row>
    <row r="354" spans="1:7" ht="12.75" customHeight="1" x14ac:dyDescent="0.25">
      <c r="A354" s="740" t="s">
        <v>27</v>
      </c>
      <c r="B354" s="740"/>
      <c r="C354" s="741" t="s">
        <v>298</v>
      </c>
      <c r="D354" s="741"/>
      <c r="E354" s="741"/>
      <c r="F354" s="741"/>
      <c r="G354" s="741"/>
    </row>
    <row r="355" spans="1:7" ht="12.75" customHeight="1" x14ac:dyDescent="0.25">
      <c r="A355" s="740" t="s">
        <v>29</v>
      </c>
      <c r="B355" s="740"/>
      <c r="C355" s="741" t="s">
        <v>191</v>
      </c>
      <c r="D355" s="741"/>
      <c r="E355" s="741"/>
      <c r="F355" s="741"/>
      <c r="G355" s="741"/>
    </row>
    <row r="356" spans="1:7" ht="12.75" customHeight="1" x14ac:dyDescent="0.25">
      <c r="A356" s="740" t="s">
        <v>31</v>
      </c>
      <c r="B356" s="740"/>
      <c r="C356" s="742" t="s">
        <v>299</v>
      </c>
      <c r="D356" s="742"/>
      <c r="E356" s="742"/>
      <c r="F356" s="742"/>
      <c r="G356" s="742"/>
    </row>
    <row r="357" spans="1:7" ht="12.75" customHeight="1" x14ac:dyDescent="0.25">
      <c r="A357" s="743" t="s">
        <v>33</v>
      </c>
      <c r="B357" s="743"/>
      <c r="C357" s="251" t="s">
        <v>34</v>
      </c>
      <c r="D357" s="744" t="s">
        <v>300</v>
      </c>
      <c r="E357" s="744"/>
      <c r="F357" s="744"/>
      <c r="G357" s="744"/>
    </row>
    <row r="358" spans="1:7" ht="23.25" customHeight="1" x14ac:dyDescent="0.25">
      <c r="A358" s="745" t="s">
        <v>37</v>
      </c>
      <c r="B358" s="745"/>
      <c r="C358" s="746" t="s">
        <v>38</v>
      </c>
      <c r="D358" s="253" t="s">
        <v>301</v>
      </c>
      <c r="E358" s="253" t="s">
        <v>302</v>
      </c>
      <c r="F358" s="253" t="s">
        <v>303</v>
      </c>
      <c r="G358" s="252" t="s">
        <v>303</v>
      </c>
    </row>
    <row r="359" spans="1:7" ht="13.5" customHeight="1" x14ac:dyDescent="0.25">
      <c r="A359" s="747" t="s">
        <v>197</v>
      </c>
      <c r="B359" s="747" t="s">
        <v>47</v>
      </c>
      <c r="C359" s="746"/>
      <c r="D359" s="253" t="s">
        <v>48</v>
      </c>
      <c r="E359" s="253" t="s">
        <v>304</v>
      </c>
      <c r="F359" s="253" t="s">
        <v>52</v>
      </c>
      <c r="G359" s="745" t="s">
        <v>305</v>
      </c>
    </row>
    <row r="360" spans="1:7" ht="13.5" x14ac:dyDescent="0.25">
      <c r="A360" s="747"/>
      <c r="B360" s="747"/>
      <c r="C360" s="746"/>
      <c r="D360" s="253"/>
      <c r="E360" s="254" t="s">
        <v>306</v>
      </c>
      <c r="F360" s="255" t="s">
        <v>307</v>
      </c>
      <c r="G360" s="745"/>
    </row>
    <row r="361" spans="1:7" ht="13.5" x14ac:dyDescent="0.25">
      <c r="A361" s="747"/>
      <c r="B361" s="747"/>
      <c r="C361" s="746"/>
      <c r="D361" s="256" t="s">
        <v>61</v>
      </c>
      <c r="E361" s="257" t="s">
        <v>308</v>
      </c>
      <c r="F361" s="258" t="s">
        <v>309</v>
      </c>
      <c r="G361" s="258" t="s">
        <v>309</v>
      </c>
    </row>
    <row r="362" spans="1:7" ht="13.5" customHeight="1" x14ac:dyDescent="0.25">
      <c r="A362" s="748" t="s">
        <v>310</v>
      </c>
      <c r="B362" s="748" t="s">
        <v>68</v>
      </c>
      <c r="C362" s="253" t="s">
        <v>311</v>
      </c>
      <c r="D362" s="259"/>
      <c r="E362" s="259"/>
      <c r="F362" s="259">
        <f>D362*E362</f>
        <v>0</v>
      </c>
      <c r="G362" s="259">
        <f>F362*44/12</f>
        <v>0</v>
      </c>
    </row>
    <row r="363" spans="1:7" x14ac:dyDescent="0.25">
      <c r="A363" s="748"/>
      <c r="B363" s="748"/>
      <c r="C363" s="253" t="s">
        <v>312</v>
      </c>
      <c r="D363" s="259"/>
      <c r="E363" s="259"/>
      <c r="F363" s="259">
        <f>D363*E363</f>
        <v>0</v>
      </c>
      <c r="G363" s="259">
        <f>F363*44/12</f>
        <v>0</v>
      </c>
    </row>
    <row r="364" spans="1:7" x14ac:dyDescent="0.25">
      <c r="A364" s="749" t="s">
        <v>292</v>
      </c>
      <c r="B364" s="749"/>
      <c r="C364" s="749"/>
      <c r="D364" s="260"/>
      <c r="E364" s="260"/>
      <c r="F364" s="261">
        <f>SUM(F362:F363)</f>
        <v>0</v>
      </c>
      <c r="G364" s="261">
        <f>SUM(G362:G363)</f>
        <v>0</v>
      </c>
    </row>
    <row r="365" spans="1:7" ht="12.75" customHeight="1" x14ac:dyDescent="0.25">
      <c r="A365" s="745" t="s">
        <v>313</v>
      </c>
      <c r="B365" s="745" t="s">
        <v>68</v>
      </c>
      <c r="C365" s="253" t="s">
        <v>311</v>
      </c>
      <c r="D365" s="259"/>
      <c r="E365" s="259"/>
      <c r="F365" s="259">
        <f>D365*E365</f>
        <v>0</v>
      </c>
      <c r="G365" s="259">
        <f>F365*44/12</f>
        <v>0</v>
      </c>
    </row>
    <row r="366" spans="1:7" x14ac:dyDescent="0.25">
      <c r="A366" s="745"/>
      <c r="B366" s="745"/>
      <c r="C366" s="253" t="s">
        <v>312</v>
      </c>
      <c r="D366" s="259"/>
      <c r="E366" s="259"/>
      <c r="F366" s="259">
        <f>D366*E366</f>
        <v>0</v>
      </c>
      <c r="G366" s="259">
        <f>F366*44/12</f>
        <v>0</v>
      </c>
    </row>
    <row r="367" spans="1:7" x14ac:dyDescent="0.25">
      <c r="A367" s="749" t="s">
        <v>292</v>
      </c>
      <c r="B367" s="749"/>
      <c r="C367" s="749"/>
      <c r="D367" s="260"/>
      <c r="E367" s="260"/>
      <c r="F367" s="261">
        <f>SUM(F365:F366)</f>
        <v>0</v>
      </c>
      <c r="G367" s="261">
        <f>SUM(G365:G366)</f>
        <v>0</v>
      </c>
    </row>
    <row r="368" spans="1:7" ht="12.75" customHeight="1" x14ac:dyDescent="0.25">
      <c r="A368" s="745" t="s">
        <v>314</v>
      </c>
      <c r="B368" s="745" t="s">
        <v>68</v>
      </c>
      <c r="C368" s="253" t="s">
        <v>311</v>
      </c>
      <c r="D368" s="259"/>
      <c r="E368" s="259"/>
      <c r="F368" s="259">
        <f>D368*E368</f>
        <v>0</v>
      </c>
      <c r="G368" s="259">
        <f>F368*44/12</f>
        <v>0</v>
      </c>
    </row>
    <row r="369" spans="1:7" x14ac:dyDescent="0.25">
      <c r="A369" s="745"/>
      <c r="B369" s="745"/>
      <c r="C369" s="253" t="s">
        <v>312</v>
      </c>
      <c r="D369" s="259"/>
      <c r="E369" s="259"/>
      <c r="F369" s="259">
        <f>D369*E369</f>
        <v>0</v>
      </c>
      <c r="G369" s="259">
        <f>F369*44/12</f>
        <v>0</v>
      </c>
    </row>
    <row r="370" spans="1:7" x14ac:dyDescent="0.25">
      <c r="A370" s="749" t="s">
        <v>292</v>
      </c>
      <c r="B370" s="749"/>
      <c r="C370" s="749"/>
      <c r="D370" s="260"/>
      <c r="E370" s="260"/>
      <c r="F370" s="261">
        <f>SUM(F368:F369)</f>
        <v>0</v>
      </c>
      <c r="G370" s="261">
        <f>SUM(G368:G369)</f>
        <v>0</v>
      </c>
    </row>
    <row r="371" spans="1:7" ht="12.75" customHeight="1" x14ac:dyDescent="0.25">
      <c r="A371" s="745" t="s">
        <v>315</v>
      </c>
      <c r="B371" s="745" t="s">
        <v>68</v>
      </c>
      <c r="C371" s="253" t="s">
        <v>311</v>
      </c>
      <c r="D371" s="259"/>
      <c r="E371" s="259"/>
      <c r="F371" s="259">
        <f>D371*E371</f>
        <v>0</v>
      </c>
      <c r="G371" s="259">
        <f>F371*44/12</f>
        <v>0</v>
      </c>
    </row>
    <row r="372" spans="1:7" x14ac:dyDescent="0.25">
      <c r="A372" s="745"/>
      <c r="B372" s="745"/>
      <c r="C372" s="253" t="s">
        <v>312</v>
      </c>
      <c r="D372" s="259"/>
      <c r="E372" s="259"/>
      <c r="F372" s="259">
        <f>D372*E372</f>
        <v>0</v>
      </c>
      <c r="G372" s="259">
        <f>F372*44/12</f>
        <v>0</v>
      </c>
    </row>
    <row r="373" spans="1:7" x14ac:dyDescent="0.25">
      <c r="A373" s="749" t="s">
        <v>292</v>
      </c>
      <c r="B373" s="749"/>
      <c r="C373" s="749"/>
      <c r="D373" s="260"/>
      <c r="E373" s="260"/>
      <c r="F373" s="261">
        <f>SUM(F371:F372)</f>
        <v>0</v>
      </c>
      <c r="G373" s="261">
        <f>SUM(G371:G372)</f>
        <v>0</v>
      </c>
    </row>
    <row r="374" spans="1:7" ht="12.75" customHeight="1" x14ac:dyDescent="0.25">
      <c r="A374" s="745" t="s">
        <v>316</v>
      </c>
      <c r="B374" s="745" t="s">
        <v>68</v>
      </c>
      <c r="C374" s="253" t="s">
        <v>311</v>
      </c>
      <c r="D374" s="259"/>
      <c r="E374" s="259"/>
      <c r="F374" s="259">
        <f>D374*E374</f>
        <v>0</v>
      </c>
      <c r="G374" s="259">
        <f>F374*44/12</f>
        <v>0</v>
      </c>
    </row>
    <row r="375" spans="1:7" x14ac:dyDescent="0.25">
      <c r="A375" s="745"/>
      <c r="B375" s="745"/>
      <c r="C375" s="253" t="s">
        <v>312</v>
      </c>
      <c r="D375" s="259"/>
      <c r="E375" s="259"/>
      <c r="F375" s="259">
        <f>D375*E375</f>
        <v>0</v>
      </c>
      <c r="G375" s="259">
        <f>F375*44/12</f>
        <v>0</v>
      </c>
    </row>
    <row r="376" spans="1:7" x14ac:dyDescent="0.25">
      <c r="A376" s="749" t="s">
        <v>292</v>
      </c>
      <c r="B376" s="749"/>
      <c r="C376" s="749"/>
      <c r="D376" s="260"/>
      <c r="E376" s="260"/>
      <c r="F376" s="261">
        <f>SUM(F374:F375)</f>
        <v>0</v>
      </c>
      <c r="G376" s="261">
        <f>SUM(G374:G375)</f>
        <v>0</v>
      </c>
    </row>
    <row r="377" spans="1:7" x14ac:dyDescent="0.25">
      <c r="A377" s="750" t="s">
        <v>91</v>
      </c>
      <c r="B377" s="750"/>
      <c r="C377" s="750"/>
      <c r="D377" s="262"/>
      <c r="E377" s="262"/>
      <c r="F377" s="261">
        <f>F376+F373+F370+F367+F364</f>
        <v>0</v>
      </c>
      <c r="G377" s="261">
        <f>G376+G373+G370+G367+G364</f>
        <v>0</v>
      </c>
    </row>
    <row r="378" spans="1:7" x14ac:dyDescent="0.25">
      <c r="A378" s="822" t="s">
        <v>393</v>
      </c>
      <c r="B378" s="822"/>
      <c r="C378" s="822"/>
      <c r="D378" s="822"/>
      <c r="E378" s="822"/>
      <c r="F378" s="822"/>
    </row>
    <row r="379" spans="1:7" ht="13.5" customHeight="1" x14ac:dyDescent="0.25">
      <c r="A379" s="738" t="s">
        <v>260</v>
      </c>
      <c r="B379" s="738"/>
      <c r="C379" s="821" t="s">
        <v>105</v>
      </c>
      <c r="D379" s="821"/>
      <c r="E379" s="821"/>
      <c r="F379" s="821"/>
      <c r="G379" s="821"/>
    </row>
    <row r="380" spans="1:7" ht="12.75" customHeight="1" x14ac:dyDescent="0.25">
      <c r="A380" s="740" t="s">
        <v>5</v>
      </c>
      <c r="B380" s="740"/>
      <c r="C380" s="741" t="s">
        <v>26</v>
      </c>
      <c r="D380" s="741"/>
      <c r="E380" s="741"/>
      <c r="F380" s="741"/>
      <c r="G380" s="741"/>
    </row>
    <row r="381" spans="1:7" ht="12.75" customHeight="1" x14ac:dyDescent="0.25">
      <c r="A381" s="740" t="s">
        <v>27</v>
      </c>
      <c r="B381" s="740"/>
      <c r="C381" s="741" t="s">
        <v>298</v>
      </c>
      <c r="D381" s="741"/>
      <c r="E381" s="741"/>
      <c r="F381" s="741"/>
      <c r="G381" s="741"/>
    </row>
    <row r="382" spans="1:7" ht="12.75" customHeight="1" x14ac:dyDescent="0.25">
      <c r="A382" s="740" t="s">
        <v>29</v>
      </c>
      <c r="B382" s="740"/>
      <c r="C382" s="741" t="s">
        <v>191</v>
      </c>
      <c r="D382" s="741"/>
      <c r="E382" s="741"/>
      <c r="F382" s="741"/>
      <c r="G382" s="741"/>
    </row>
    <row r="383" spans="1:7" ht="12.75" customHeight="1" x14ac:dyDescent="0.25">
      <c r="A383" s="740" t="s">
        <v>31</v>
      </c>
      <c r="B383" s="740"/>
      <c r="C383" s="742" t="s">
        <v>299</v>
      </c>
      <c r="D383" s="742"/>
      <c r="E383" s="742"/>
      <c r="F383" s="742"/>
      <c r="G383" s="742"/>
    </row>
    <row r="384" spans="1:7" ht="12.75" customHeight="1" x14ac:dyDescent="0.25">
      <c r="A384" s="743" t="s">
        <v>33</v>
      </c>
      <c r="B384" s="743"/>
      <c r="C384" s="251" t="s">
        <v>34</v>
      </c>
      <c r="D384" s="744" t="s">
        <v>300</v>
      </c>
      <c r="E384" s="744"/>
      <c r="F384" s="744"/>
      <c r="G384" s="744"/>
    </row>
    <row r="385" spans="1:7" ht="23.25" customHeight="1" x14ac:dyDescent="0.25">
      <c r="A385" s="745" t="s">
        <v>37</v>
      </c>
      <c r="B385" s="745"/>
      <c r="C385" s="746" t="s">
        <v>38</v>
      </c>
      <c r="D385" s="253" t="s">
        <v>301</v>
      </c>
      <c r="E385" s="253" t="s">
        <v>302</v>
      </c>
      <c r="F385" s="253" t="s">
        <v>303</v>
      </c>
      <c r="G385" s="252" t="s">
        <v>303</v>
      </c>
    </row>
    <row r="386" spans="1:7" ht="13.5" customHeight="1" x14ac:dyDescent="0.25">
      <c r="A386" s="747" t="s">
        <v>197</v>
      </c>
      <c r="B386" s="747" t="s">
        <v>47</v>
      </c>
      <c r="C386" s="746"/>
      <c r="D386" s="253" t="s">
        <v>48</v>
      </c>
      <c r="E386" s="253" t="s">
        <v>304</v>
      </c>
      <c r="F386" s="253" t="s">
        <v>52</v>
      </c>
      <c r="G386" s="745" t="s">
        <v>305</v>
      </c>
    </row>
    <row r="387" spans="1:7" ht="13.5" x14ac:dyDescent="0.25">
      <c r="A387" s="747"/>
      <c r="B387" s="747"/>
      <c r="C387" s="746"/>
      <c r="D387" s="253"/>
      <c r="E387" s="254" t="s">
        <v>306</v>
      </c>
      <c r="F387" s="255" t="s">
        <v>307</v>
      </c>
      <c r="G387" s="745"/>
    </row>
    <row r="388" spans="1:7" ht="13.5" x14ac:dyDescent="0.25">
      <c r="A388" s="747"/>
      <c r="B388" s="747"/>
      <c r="C388" s="746"/>
      <c r="D388" s="256" t="s">
        <v>61</v>
      </c>
      <c r="E388" s="257" t="s">
        <v>308</v>
      </c>
      <c r="F388" s="258" t="s">
        <v>309</v>
      </c>
      <c r="G388" s="258" t="s">
        <v>309</v>
      </c>
    </row>
    <row r="389" spans="1:7" ht="13.5" customHeight="1" x14ac:dyDescent="0.25">
      <c r="A389" s="748" t="s">
        <v>310</v>
      </c>
      <c r="B389" s="748" t="s">
        <v>68</v>
      </c>
      <c r="C389" s="253" t="s">
        <v>311</v>
      </c>
      <c r="D389" s="259"/>
      <c r="E389" s="259"/>
      <c r="F389" s="259">
        <f>D389*E389</f>
        <v>0</v>
      </c>
      <c r="G389" s="259">
        <f>F389*44/12</f>
        <v>0</v>
      </c>
    </row>
    <row r="390" spans="1:7" x14ac:dyDescent="0.25">
      <c r="A390" s="748"/>
      <c r="B390" s="748"/>
      <c r="C390" s="253" t="s">
        <v>312</v>
      </c>
      <c r="D390" s="259"/>
      <c r="E390" s="259"/>
      <c r="F390" s="259">
        <f>D390*E390</f>
        <v>0</v>
      </c>
      <c r="G390" s="259">
        <f>F390*44/12</f>
        <v>0</v>
      </c>
    </row>
    <row r="391" spans="1:7" x14ac:dyDescent="0.25">
      <c r="A391" s="749" t="s">
        <v>292</v>
      </c>
      <c r="B391" s="749"/>
      <c r="C391" s="749"/>
      <c r="D391" s="260"/>
      <c r="E391" s="260"/>
      <c r="F391" s="261">
        <f>SUM(F389:F390)</f>
        <v>0</v>
      </c>
      <c r="G391" s="261">
        <f>SUM(G389:G390)</f>
        <v>0</v>
      </c>
    </row>
    <row r="392" spans="1:7" ht="12.75" customHeight="1" x14ac:dyDescent="0.25">
      <c r="A392" s="745" t="s">
        <v>313</v>
      </c>
      <c r="B392" s="745" t="s">
        <v>68</v>
      </c>
      <c r="C392" s="253" t="s">
        <v>311</v>
      </c>
      <c r="D392" s="259"/>
      <c r="E392" s="259"/>
      <c r="F392" s="259">
        <f>D392*E392</f>
        <v>0</v>
      </c>
      <c r="G392" s="259">
        <f>F392*44/12</f>
        <v>0</v>
      </c>
    </row>
    <row r="393" spans="1:7" x14ac:dyDescent="0.25">
      <c r="A393" s="745"/>
      <c r="B393" s="745"/>
      <c r="C393" s="253" t="s">
        <v>312</v>
      </c>
      <c r="D393" s="259"/>
      <c r="E393" s="259"/>
      <c r="F393" s="259">
        <f>D393*E393</f>
        <v>0</v>
      </c>
      <c r="G393" s="259">
        <f>F393*44/12</f>
        <v>0</v>
      </c>
    </row>
    <row r="394" spans="1:7" x14ac:dyDescent="0.25">
      <c r="A394" s="749" t="s">
        <v>292</v>
      </c>
      <c r="B394" s="749"/>
      <c r="C394" s="749"/>
      <c r="D394" s="260"/>
      <c r="E394" s="260"/>
      <c r="F394" s="261">
        <f>SUM(F392:F393)</f>
        <v>0</v>
      </c>
      <c r="G394" s="261">
        <f>SUM(G392:G393)</f>
        <v>0</v>
      </c>
    </row>
    <row r="395" spans="1:7" ht="12.75" customHeight="1" x14ac:dyDescent="0.25">
      <c r="A395" s="745" t="s">
        <v>314</v>
      </c>
      <c r="B395" s="745" t="s">
        <v>68</v>
      </c>
      <c r="C395" s="253" t="s">
        <v>311</v>
      </c>
      <c r="D395" s="259"/>
      <c r="E395" s="259"/>
      <c r="F395" s="259">
        <f>D395*E395</f>
        <v>0</v>
      </c>
      <c r="G395" s="259">
        <f>F395*44/12</f>
        <v>0</v>
      </c>
    </row>
    <row r="396" spans="1:7" x14ac:dyDescent="0.25">
      <c r="A396" s="745"/>
      <c r="B396" s="745"/>
      <c r="C396" s="253" t="s">
        <v>312</v>
      </c>
      <c r="D396" s="259"/>
      <c r="E396" s="259"/>
      <c r="F396" s="259">
        <f>D396*E396</f>
        <v>0</v>
      </c>
      <c r="G396" s="259">
        <f>F396*44/12</f>
        <v>0</v>
      </c>
    </row>
    <row r="397" spans="1:7" x14ac:dyDescent="0.25">
      <c r="A397" s="749" t="s">
        <v>292</v>
      </c>
      <c r="B397" s="749"/>
      <c r="C397" s="749"/>
      <c r="D397" s="260"/>
      <c r="E397" s="260"/>
      <c r="F397" s="261">
        <f>SUM(F395:F396)</f>
        <v>0</v>
      </c>
      <c r="G397" s="261">
        <f>SUM(G395:G396)</f>
        <v>0</v>
      </c>
    </row>
    <row r="398" spans="1:7" ht="12.75" customHeight="1" x14ac:dyDescent="0.25">
      <c r="A398" s="745" t="s">
        <v>315</v>
      </c>
      <c r="B398" s="745" t="s">
        <v>68</v>
      </c>
      <c r="C398" s="253" t="s">
        <v>311</v>
      </c>
      <c r="D398" s="259"/>
      <c r="E398" s="259"/>
      <c r="F398" s="259">
        <f>D398*E398</f>
        <v>0</v>
      </c>
      <c r="G398" s="259">
        <f>F398*44/12</f>
        <v>0</v>
      </c>
    </row>
    <row r="399" spans="1:7" x14ac:dyDescent="0.25">
      <c r="A399" s="745"/>
      <c r="B399" s="745"/>
      <c r="C399" s="253" t="s">
        <v>312</v>
      </c>
      <c r="D399" s="259"/>
      <c r="E399" s="259"/>
      <c r="F399" s="259">
        <f>D399*E399</f>
        <v>0</v>
      </c>
      <c r="G399" s="259">
        <f>F399*44/12</f>
        <v>0</v>
      </c>
    </row>
    <row r="400" spans="1:7" x14ac:dyDescent="0.25">
      <c r="A400" s="749" t="s">
        <v>292</v>
      </c>
      <c r="B400" s="749"/>
      <c r="C400" s="749"/>
      <c r="D400" s="260"/>
      <c r="E400" s="260"/>
      <c r="F400" s="261">
        <f>SUM(F398:F399)</f>
        <v>0</v>
      </c>
      <c r="G400" s="261">
        <f>SUM(G398:G399)</f>
        <v>0</v>
      </c>
    </row>
    <row r="401" spans="1:7" ht="12.75" customHeight="1" x14ac:dyDescent="0.25">
      <c r="A401" s="745" t="s">
        <v>316</v>
      </c>
      <c r="B401" s="745" t="s">
        <v>68</v>
      </c>
      <c r="C401" s="253" t="s">
        <v>311</v>
      </c>
      <c r="D401" s="259"/>
      <c r="E401" s="259"/>
      <c r="F401" s="259">
        <f>D401*E401</f>
        <v>0</v>
      </c>
      <c r="G401" s="259">
        <f>F401*44/12</f>
        <v>0</v>
      </c>
    </row>
    <row r="402" spans="1:7" x14ac:dyDescent="0.25">
      <c r="A402" s="745"/>
      <c r="B402" s="745"/>
      <c r="C402" s="253" t="s">
        <v>312</v>
      </c>
      <c r="D402" s="259"/>
      <c r="E402" s="259"/>
      <c r="F402" s="259">
        <f>D402*E402</f>
        <v>0</v>
      </c>
      <c r="G402" s="259">
        <f>F402*44/12</f>
        <v>0</v>
      </c>
    </row>
    <row r="403" spans="1:7" x14ac:dyDescent="0.25">
      <c r="A403" s="749" t="s">
        <v>292</v>
      </c>
      <c r="B403" s="749"/>
      <c r="C403" s="749"/>
      <c r="D403" s="260"/>
      <c r="E403" s="260"/>
      <c r="F403" s="261">
        <f>SUM(F401:F402)</f>
        <v>0</v>
      </c>
      <c r="G403" s="261">
        <f>SUM(G401:G402)</f>
        <v>0</v>
      </c>
    </row>
    <row r="404" spans="1:7" x14ac:dyDescent="0.25">
      <c r="A404" s="750" t="s">
        <v>91</v>
      </c>
      <c r="B404" s="750"/>
      <c r="C404" s="750"/>
      <c r="D404" s="262"/>
      <c r="E404" s="262"/>
      <c r="F404" s="261">
        <f>F403+F400+F397+F394+F391</f>
        <v>0</v>
      </c>
      <c r="G404" s="261">
        <f>G403+G400+G397+G394+G391</f>
        <v>0</v>
      </c>
    </row>
    <row r="405" spans="1:7" x14ac:dyDescent="0.25">
      <c r="A405" s="822" t="s">
        <v>393</v>
      </c>
      <c r="B405" s="822"/>
      <c r="C405" s="822"/>
      <c r="D405" s="822"/>
      <c r="E405" s="822"/>
      <c r="F405" s="822"/>
    </row>
    <row r="406" spans="1:7" ht="13.5" customHeight="1" x14ac:dyDescent="0.25">
      <c r="A406" s="738" t="s">
        <v>260</v>
      </c>
      <c r="B406" s="738"/>
      <c r="C406" s="821" t="s">
        <v>106</v>
      </c>
      <c r="D406" s="821"/>
      <c r="E406" s="821"/>
      <c r="F406" s="821"/>
      <c r="G406" s="821"/>
    </row>
    <row r="407" spans="1:7" ht="12.75" customHeight="1" x14ac:dyDescent="0.25">
      <c r="A407" s="740" t="s">
        <v>5</v>
      </c>
      <c r="B407" s="740"/>
      <c r="C407" s="741" t="s">
        <v>26</v>
      </c>
      <c r="D407" s="741"/>
      <c r="E407" s="741"/>
      <c r="F407" s="741"/>
      <c r="G407" s="741"/>
    </row>
    <row r="408" spans="1:7" ht="12.75" customHeight="1" x14ac:dyDescent="0.25">
      <c r="A408" s="740" t="s">
        <v>27</v>
      </c>
      <c r="B408" s="740"/>
      <c r="C408" s="741" t="s">
        <v>298</v>
      </c>
      <c r="D408" s="741"/>
      <c r="E408" s="741"/>
      <c r="F408" s="741"/>
      <c r="G408" s="741"/>
    </row>
    <row r="409" spans="1:7" ht="12.75" customHeight="1" x14ac:dyDescent="0.25">
      <c r="A409" s="740" t="s">
        <v>29</v>
      </c>
      <c r="B409" s="740"/>
      <c r="C409" s="741" t="s">
        <v>191</v>
      </c>
      <c r="D409" s="741"/>
      <c r="E409" s="741"/>
      <c r="F409" s="741"/>
      <c r="G409" s="741"/>
    </row>
    <row r="410" spans="1:7" ht="12.75" customHeight="1" x14ac:dyDescent="0.25">
      <c r="A410" s="740" t="s">
        <v>31</v>
      </c>
      <c r="B410" s="740"/>
      <c r="C410" s="742" t="s">
        <v>299</v>
      </c>
      <c r="D410" s="742"/>
      <c r="E410" s="742"/>
      <c r="F410" s="742"/>
      <c r="G410" s="742"/>
    </row>
    <row r="411" spans="1:7" ht="12.75" customHeight="1" x14ac:dyDescent="0.25">
      <c r="A411" s="743" t="s">
        <v>33</v>
      </c>
      <c r="B411" s="743"/>
      <c r="C411" s="251" t="s">
        <v>34</v>
      </c>
      <c r="D411" s="744" t="s">
        <v>300</v>
      </c>
      <c r="E411" s="744"/>
      <c r="F411" s="744"/>
      <c r="G411" s="744"/>
    </row>
    <row r="412" spans="1:7" ht="23.25" customHeight="1" x14ac:dyDescent="0.25">
      <c r="A412" s="745" t="s">
        <v>37</v>
      </c>
      <c r="B412" s="745"/>
      <c r="C412" s="746" t="s">
        <v>38</v>
      </c>
      <c r="D412" s="253" t="s">
        <v>301</v>
      </c>
      <c r="E412" s="253" t="s">
        <v>302</v>
      </c>
      <c r="F412" s="253" t="s">
        <v>303</v>
      </c>
      <c r="G412" s="252" t="s">
        <v>303</v>
      </c>
    </row>
    <row r="413" spans="1:7" ht="13.5" customHeight="1" x14ac:dyDescent="0.25">
      <c r="A413" s="747" t="s">
        <v>197</v>
      </c>
      <c r="B413" s="747" t="s">
        <v>47</v>
      </c>
      <c r="C413" s="746"/>
      <c r="D413" s="253" t="s">
        <v>48</v>
      </c>
      <c r="E413" s="253" t="s">
        <v>304</v>
      </c>
      <c r="F413" s="253" t="s">
        <v>52</v>
      </c>
      <c r="G413" s="745" t="s">
        <v>305</v>
      </c>
    </row>
    <row r="414" spans="1:7" ht="13.5" x14ac:dyDescent="0.25">
      <c r="A414" s="747"/>
      <c r="B414" s="747"/>
      <c r="C414" s="746"/>
      <c r="D414" s="253"/>
      <c r="E414" s="254" t="s">
        <v>306</v>
      </c>
      <c r="F414" s="255" t="s">
        <v>307</v>
      </c>
      <c r="G414" s="745"/>
    </row>
    <row r="415" spans="1:7" ht="13.5" x14ac:dyDescent="0.25">
      <c r="A415" s="747"/>
      <c r="B415" s="747"/>
      <c r="C415" s="746"/>
      <c r="D415" s="256" t="s">
        <v>61</v>
      </c>
      <c r="E415" s="257" t="s">
        <v>308</v>
      </c>
      <c r="F415" s="258" t="s">
        <v>309</v>
      </c>
      <c r="G415" s="258" t="s">
        <v>309</v>
      </c>
    </row>
    <row r="416" spans="1:7" ht="13.5" customHeight="1" x14ac:dyDescent="0.25">
      <c r="A416" s="748" t="s">
        <v>310</v>
      </c>
      <c r="B416" s="748" t="s">
        <v>68</v>
      </c>
      <c r="C416" s="253" t="s">
        <v>311</v>
      </c>
      <c r="D416" s="259"/>
      <c r="E416" s="259"/>
      <c r="F416" s="259">
        <f>D416*E416</f>
        <v>0</v>
      </c>
      <c r="G416" s="259">
        <f>F416*44/12</f>
        <v>0</v>
      </c>
    </row>
    <row r="417" spans="1:7" x14ac:dyDescent="0.25">
      <c r="A417" s="748"/>
      <c r="B417" s="748"/>
      <c r="C417" s="253" t="s">
        <v>312</v>
      </c>
      <c r="D417" s="259"/>
      <c r="E417" s="259"/>
      <c r="F417" s="259">
        <f>D417*E417</f>
        <v>0</v>
      </c>
      <c r="G417" s="259">
        <f>F417*44/12</f>
        <v>0</v>
      </c>
    </row>
    <row r="418" spans="1:7" x14ac:dyDescent="0.25">
      <c r="A418" s="749" t="s">
        <v>292</v>
      </c>
      <c r="B418" s="749"/>
      <c r="C418" s="749"/>
      <c r="D418" s="260"/>
      <c r="E418" s="260"/>
      <c r="F418" s="261">
        <f>SUM(F416:F417)</f>
        <v>0</v>
      </c>
      <c r="G418" s="261">
        <f>SUM(G416:G417)</f>
        <v>0</v>
      </c>
    </row>
    <row r="419" spans="1:7" ht="12.75" customHeight="1" x14ac:dyDescent="0.25">
      <c r="A419" s="745" t="s">
        <v>313</v>
      </c>
      <c r="B419" s="745" t="s">
        <v>68</v>
      </c>
      <c r="C419" s="253" t="s">
        <v>311</v>
      </c>
      <c r="D419" s="259"/>
      <c r="E419" s="259"/>
      <c r="F419" s="259">
        <f>D419*E419</f>
        <v>0</v>
      </c>
      <c r="G419" s="259">
        <f>F419*44/12</f>
        <v>0</v>
      </c>
    </row>
    <row r="420" spans="1:7" x14ac:dyDescent="0.25">
      <c r="A420" s="745"/>
      <c r="B420" s="745"/>
      <c r="C420" s="253" t="s">
        <v>312</v>
      </c>
      <c r="D420" s="259"/>
      <c r="E420" s="259"/>
      <c r="F420" s="259">
        <f>D420*E420</f>
        <v>0</v>
      </c>
      <c r="G420" s="259">
        <f>F420*44/12</f>
        <v>0</v>
      </c>
    </row>
    <row r="421" spans="1:7" x14ac:dyDescent="0.25">
      <c r="A421" s="749" t="s">
        <v>292</v>
      </c>
      <c r="B421" s="749"/>
      <c r="C421" s="749"/>
      <c r="D421" s="260"/>
      <c r="E421" s="260"/>
      <c r="F421" s="261">
        <f>SUM(F419:F420)</f>
        <v>0</v>
      </c>
      <c r="G421" s="261">
        <f>SUM(G419:G420)</f>
        <v>0</v>
      </c>
    </row>
    <row r="422" spans="1:7" ht="12.75" customHeight="1" x14ac:dyDescent="0.25">
      <c r="A422" s="745" t="s">
        <v>314</v>
      </c>
      <c r="B422" s="745" t="s">
        <v>68</v>
      </c>
      <c r="C422" s="253" t="s">
        <v>311</v>
      </c>
      <c r="D422" s="259"/>
      <c r="E422" s="259"/>
      <c r="F422" s="259">
        <f>D422*E422</f>
        <v>0</v>
      </c>
      <c r="G422" s="259">
        <f>F422*44/12</f>
        <v>0</v>
      </c>
    </row>
    <row r="423" spans="1:7" x14ac:dyDescent="0.25">
      <c r="A423" s="745"/>
      <c r="B423" s="745"/>
      <c r="C423" s="253" t="s">
        <v>312</v>
      </c>
      <c r="D423" s="259"/>
      <c r="E423" s="259"/>
      <c r="F423" s="259">
        <f>D423*E423</f>
        <v>0</v>
      </c>
      <c r="G423" s="259">
        <f>F423*44/12</f>
        <v>0</v>
      </c>
    </row>
    <row r="424" spans="1:7" x14ac:dyDescent="0.25">
      <c r="A424" s="749" t="s">
        <v>292</v>
      </c>
      <c r="B424" s="749"/>
      <c r="C424" s="749"/>
      <c r="D424" s="260"/>
      <c r="E424" s="260"/>
      <c r="F424" s="261">
        <f>SUM(F422:F423)</f>
        <v>0</v>
      </c>
      <c r="G424" s="261">
        <f>SUM(G422:G423)</f>
        <v>0</v>
      </c>
    </row>
    <row r="425" spans="1:7" ht="12.75" customHeight="1" x14ac:dyDescent="0.25">
      <c r="A425" s="745" t="s">
        <v>315</v>
      </c>
      <c r="B425" s="745" t="s">
        <v>68</v>
      </c>
      <c r="C425" s="253" t="s">
        <v>311</v>
      </c>
      <c r="D425" s="259"/>
      <c r="E425" s="259"/>
      <c r="F425" s="259">
        <f>D425*E425</f>
        <v>0</v>
      </c>
      <c r="G425" s="259">
        <f>F425*44/12</f>
        <v>0</v>
      </c>
    </row>
    <row r="426" spans="1:7" x14ac:dyDescent="0.25">
      <c r="A426" s="745"/>
      <c r="B426" s="745"/>
      <c r="C426" s="253" t="s">
        <v>312</v>
      </c>
      <c r="D426" s="259"/>
      <c r="E426" s="259"/>
      <c r="F426" s="259">
        <f>D426*E426</f>
        <v>0</v>
      </c>
      <c r="G426" s="259">
        <f>F426*44/12</f>
        <v>0</v>
      </c>
    </row>
    <row r="427" spans="1:7" x14ac:dyDescent="0.25">
      <c r="A427" s="749" t="s">
        <v>292</v>
      </c>
      <c r="B427" s="749"/>
      <c r="C427" s="749"/>
      <c r="D427" s="260"/>
      <c r="E427" s="260"/>
      <c r="F427" s="261">
        <f>SUM(F425:F426)</f>
        <v>0</v>
      </c>
      <c r="G427" s="261">
        <f>SUM(G425:G426)</f>
        <v>0</v>
      </c>
    </row>
    <row r="428" spans="1:7" ht="12.75" customHeight="1" x14ac:dyDescent="0.25">
      <c r="A428" s="745" t="s">
        <v>316</v>
      </c>
      <c r="B428" s="745" t="s">
        <v>68</v>
      </c>
      <c r="C428" s="253" t="s">
        <v>311</v>
      </c>
      <c r="D428" s="259"/>
      <c r="E428" s="259"/>
      <c r="F428" s="259">
        <f>D428*E428</f>
        <v>0</v>
      </c>
      <c r="G428" s="259">
        <f>F428*44/12</f>
        <v>0</v>
      </c>
    </row>
    <row r="429" spans="1:7" x14ac:dyDescent="0.25">
      <c r="A429" s="745"/>
      <c r="B429" s="745"/>
      <c r="C429" s="253" t="s">
        <v>312</v>
      </c>
      <c r="D429" s="259"/>
      <c r="E429" s="259"/>
      <c r="F429" s="259">
        <f>D429*E429</f>
        <v>0</v>
      </c>
      <c r="G429" s="259">
        <f>F429*44/12</f>
        <v>0</v>
      </c>
    </row>
    <row r="430" spans="1:7" x14ac:dyDescent="0.25">
      <c r="A430" s="749" t="s">
        <v>292</v>
      </c>
      <c r="B430" s="749"/>
      <c r="C430" s="749"/>
      <c r="D430" s="260"/>
      <c r="E430" s="260"/>
      <c r="F430" s="261">
        <f>SUM(F428:F429)</f>
        <v>0</v>
      </c>
      <c r="G430" s="261">
        <f>SUM(G428:G429)</f>
        <v>0</v>
      </c>
    </row>
    <row r="431" spans="1:7" x14ac:dyDescent="0.25">
      <c r="A431" s="750" t="s">
        <v>91</v>
      </c>
      <c r="B431" s="750"/>
      <c r="C431" s="750"/>
      <c r="D431" s="262"/>
      <c r="E431" s="262"/>
      <c r="F431" s="261">
        <f>F430+F427+F424+F421+F418</f>
        <v>0</v>
      </c>
      <c r="G431" s="261">
        <f>G430+G427+G424+G421+G418</f>
        <v>0</v>
      </c>
    </row>
    <row r="432" spans="1:7" x14ac:dyDescent="0.25">
      <c r="A432" s="822" t="s">
        <v>393</v>
      </c>
      <c r="B432" s="822"/>
      <c r="C432" s="822"/>
      <c r="D432" s="822"/>
      <c r="E432" s="822"/>
      <c r="F432" s="822"/>
    </row>
    <row r="433" spans="1:7" ht="13.5" customHeight="1" x14ac:dyDescent="0.25">
      <c r="A433" s="738" t="s">
        <v>260</v>
      </c>
      <c r="B433" s="738"/>
      <c r="C433" s="821" t="s">
        <v>107</v>
      </c>
      <c r="D433" s="821"/>
      <c r="E433" s="821"/>
      <c r="F433" s="821"/>
      <c r="G433" s="821"/>
    </row>
    <row r="434" spans="1:7" ht="12.75" customHeight="1" x14ac:dyDescent="0.25">
      <c r="A434" s="740" t="s">
        <v>5</v>
      </c>
      <c r="B434" s="740"/>
      <c r="C434" s="741" t="s">
        <v>26</v>
      </c>
      <c r="D434" s="741"/>
      <c r="E434" s="741"/>
      <c r="F434" s="741"/>
      <c r="G434" s="741"/>
    </row>
    <row r="435" spans="1:7" ht="12.75" customHeight="1" x14ac:dyDescent="0.25">
      <c r="A435" s="740" t="s">
        <v>27</v>
      </c>
      <c r="B435" s="740"/>
      <c r="C435" s="741" t="s">
        <v>298</v>
      </c>
      <c r="D435" s="741"/>
      <c r="E435" s="741"/>
      <c r="F435" s="741"/>
      <c r="G435" s="741"/>
    </row>
    <row r="436" spans="1:7" ht="12.75" customHeight="1" x14ac:dyDescent="0.25">
      <c r="A436" s="740" t="s">
        <v>29</v>
      </c>
      <c r="B436" s="740"/>
      <c r="C436" s="741" t="s">
        <v>191</v>
      </c>
      <c r="D436" s="741"/>
      <c r="E436" s="741"/>
      <c r="F436" s="741"/>
      <c r="G436" s="741"/>
    </row>
    <row r="437" spans="1:7" ht="12.75" customHeight="1" x14ac:dyDescent="0.25">
      <c r="A437" s="740" t="s">
        <v>31</v>
      </c>
      <c r="B437" s="740"/>
      <c r="C437" s="742" t="s">
        <v>299</v>
      </c>
      <c r="D437" s="742"/>
      <c r="E437" s="742"/>
      <c r="F437" s="742"/>
      <c r="G437" s="742"/>
    </row>
    <row r="438" spans="1:7" ht="12.75" customHeight="1" x14ac:dyDescent="0.25">
      <c r="A438" s="743" t="s">
        <v>33</v>
      </c>
      <c r="B438" s="743"/>
      <c r="C438" s="251" t="s">
        <v>34</v>
      </c>
      <c r="D438" s="744" t="s">
        <v>300</v>
      </c>
      <c r="E438" s="744"/>
      <c r="F438" s="744"/>
      <c r="G438" s="744"/>
    </row>
    <row r="439" spans="1:7" ht="23.25" customHeight="1" x14ac:dyDescent="0.25">
      <c r="A439" s="745" t="s">
        <v>37</v>
      </c>
      <c r="B439" s="745"/>
      <c r="C439" s="746" t="s">
        <v>38</v>
      </c>
      <c r="D439" s="253" t="s">
        <v>301</v>
      </c>
      <c r="E439" s="253" t="s">
        <v>302</v>
      </c>
      <c r="F439" s="253" t="s">
        <v>303</v>
      </c>
      <c r="G439" s="252" t="s">
        <v>303</v>
      </c>
    </row>
    <row r="440" spans="1:7" ht="13.5" customHeight="1" x14ac:dyDescent="0.25">
      <c r="A440" s="747" t="s">
        <v>197</v>
      </c>
      <c r="B440" s="747" t="s">
        <v>47</v>
      </c>
      <c r="C440" s="746"/>
      <c r="D440" s="253" t="s">
        <v>48</v>
      </c>
      <c r="E440" s="253" t="s">
        <v>304</v>
      </c>
      <c r="F440" s="253" t="s">
        <v>52</v>
      </c>
      <c r="G440" s="745" t="s">
        <v>305</v>
      </c>
    </row>
    <row r="441" spans="1:7" ht="13.5" x14ac:dyDescent="0.25">
      <c r="A441" s="747"/>
      <c r="B441" s="747"/>
      <c r="C441" s="746"/>
      <c r="D441" s="253"/>
      <c r="E441" s="254" t="s">
        <v>306</v>
      </c>
      <c r="F441" s="255" t="s">
        <v>307</v>
      </c>
      <c r="G441" s="745"/>
    </row>
    <row r="442" spans="1:7" ht="13.5" x14ac:dyDescent="0.25">
      <c r="A442" s="747"/>
      <c r="B442" s="747"/>
      <c r="C442" s="746"/>
      <c r="D442" s="256" t="s">
        <v>61</v>
      </c>
      <c r="E442" s="257" t="s">
        <v>308</v>
      </c>
      <c r="F442" s="258" t="s">
        <v>309</v>
      </c>
      <c r="G442" s="258" t="s">
        <v>309</v>
      </c>
    </row>
    <row r="443" spans="1:7" ht="13.5" customHeight="1" x14ac:dyDescent="0.25">
      <c r="A443" s="748" t="s">
        <v>310</v>
      </c>
      <c r="B443" s="748" t="s">
        <v>68</v>
      </c>
      <c r="C443" s="253" t="s">
        <v>311</v>
      </c>
      <c r="D443" s="259"/>
      <c r="E443" s="259"/>
      <c r="F443" s="259">
        <f>D443*E443</f>
        <v>0</v>
      </c>
      <c r="G443" s="259">
        <f>F443*44/12</f>
        <v>0</v>
      </c>
    </row>
    <row r="444" spans="1:7" x14ac:dyDescent="0.25">
      <c r="A444" s="748"/>
      <c r="B444" s="748"/>
      <c r="C444" s="253" t="s">
        <v>312</v>
      </c>
      <c r="D444" s="259"/>
      <c r="E444" s="259"/>
      <c r="F444" s="259">
        <f>D444*E444</f>
        <v>0</v>
      </c>
      <c r="G444" s="259">
        <f>F444*44/12</f>
        <v>0</v>
      </c>
    </row>
    <row r="445" spans="1:7" x14ac:dyDescent="0.25">
      <c r="A445" s="749" t="s">
        <v>292</v>
      </c>
      <c r="B445" s="749"/>
      <c r="C445" s="749"/>
      <c r="D445" s="260"/>
      <c r="E445" s="260"/>
      <c r="F445" s="261">
        <f>SUM(F443:F444)</f>
        <v>0</v>
      </c>
      <c r="G445" s="261">
        <f>SUM(G443:G444)</f>
        <v>0</v>
      </c>
    </row>
    <row r="446" spans="1:7" ht="12.75" customHeight="1" x14ac:dyDescent="0.25">
      <c r="A446" s="745" t="s">
        <v>313</v>
      </c>
      <c r="B446" s="745" t="s">
        <v>68</v>
      </c>
      <c r="C446" s="253" t="s">
        <v>311</v>
      </c>
      <c r="D446" s="259"/>
      <c r="E446" s="259"/>
      <c r="F446" s="259">
        <f>D446*E446</f>
        <v>0</v>
      </c>
      <c r="G446" s="259">
        <f>F446*44/12</f>
        <v>0</v>
      </c>
    </row>
    <row r="447" spans="1:7" x14ac:dyDescent="0.25">
      <c r="A447" s="745"/>
      <c r="B447" s="745"/>
      <c r="C447" s="253" t="s">
        <v>312</v>
      </c>
      <c r="D447" s="259"/>
      <c r="E447" s="259"/>
      <c r="F447" s="259">
        <f>D447*E447</f>
        <v>0</v>
      </c>
      <c r="G447" s="259">
        <f>F447*44/12</f>
        <v>0</v>
      </c>
    </row>
    <row r="448" spans="1:7" x14ac:dyDescent="0.25">
      <c r="A448" s="749" t="s">
        <v>292</v>
      </c>
      <c r="B448" s="749"/>
      <c r="C448" s="749"/>
      <c r="D448" s="260"/>
      <c r="E448" s="260"/>
      <c r="F448" s="261">
        <f>SUM(F446:F447)</f>
        <v>0</v>
      </c>
      <c r="G448" s="261">
        <f>SUM(G446:G447)</f>
        <v>0</v>
      </c>
    </row>
    <row r="449" spans="1:7" ht="12.75" customHeight="1" x14ac:dyDescent="0.25">
      <c r="A449" s="745" t="s">
        <v>314</v>
      </c>
      <c r="B449" s="745" t="s">
        <v>68</v>
      </c>
      <c r="C449" s="253" t="s">
        <v>311</v>
      </c>
      <c r="D449" s="259"/>
      <c r="E449" s="259"/>
      <c r="F449" s="259">
        <f>D449*E449</f>
        <v>0</v>
      </c>
      <c r="G449" s="259">
        <f>F449*44/12</f>
        <v>0</v>
      </c>
    </row>
    <row r="450" spans="1:7" x14ac:dyDescent="0.25">
      <c r="A450" s="745"/>
      <c r="B450" s="745"/>
      <c r="C450" s="253" t="s">
        <v>312</v>
      </c>
      <c r="D450" s="259"/>
      <c r="E450" s="259"/>
      <c r="F450" s="259">
        <f>D450*E450</f>
        <v>0</v>
      </c>
      <c r="G450" s="259">
        <f>F450*44/12</f>
        <v>0</v>
      </c>
    </row>
    <row r="451" spans="1:7" x14ac:dyDescent="0.25">
      <c r="A451" s="749" t="s">
        <v>292</v>
      </c>
      <c r="B451" s="749"/>
      <c r="C451" s="749"/>
      <c r="D451" s="260"/>
      <c r="E451" s="260"/>
      <c r="F451" s="261">
        <f>SUM(F449:F450)</f>
        <v>0</v>
      </c>
      <c r="G451" s="261">
        <f>SUM(G449:G450)</f>
        <v>0</v>
      </c>
    </row>
    <row r="452" spans="1:7" ht="12.75" customHeight="1" x14ac:dyDescent="0.25">
      <c r="A452" s="745" t="s">
        <v>315</v>
      </c>
      <c r="B452" s="745" t="s">
        <v>68</v>
      </c>
      <c r="C452" s="253" t="s">
        <v>311</v>
      </c>
      <c r="D452" s="259"/>
      <c r="E452" s="259"/>
      <c r="F452" s="259">
        <f>D452*E452</f>
        <v>0</v>
      </c>
      <c r="G452" s="259">
        <f>F452*44/12</f>
        <v>0</v>
      </c>
    </row>
    <row r="453" spans="1:7" x14ac:dyDescent="0.25">
      <c r="A453" s="745"/>
      <c r="B453" s="745"/>
      <c r="C453" s="253" t="s">
        <v>312</v>
      </c>
      <c r="D453" s="259"/>
      <c r="E453" s="259"/>
      <c r="F453" s="259">
        <f>D453*E453</f>
        <v>0</v>
      </c>
      <c r="G453" s="259">
        <f>F453*44/12</f>
        <v>0</v>
      </c>
    </row>
    <row r="454" spans="1:7" x14ac:dyDescent="0.25">
      <c r="A454" s="749" t="s">
        <v>292</v>
      </c>
      <c r="B454" s="749"/>
      <c r="C454" s="749"/>
      <c r="D454" s="260"/>
      <c r="E454" s="260"/>
      <c r="F454" s="261">
        <f>SUM(F452:F453)</f>
        <v>0</v>
      </c>
      <c r="G454" s="261">
        <f>SUM(G452:G453)</f>
        <v>0</v>
      </c>
    </row>
    <row r="455" spans="1:7" ht="12.75" customHeight="1" x14ac:dyDescent="0.25">
      <c r="A455" s="745" t="s">
        <v>316</v>
      </c>
      <c r="B455" s="745" t="s">
        <v>68</v>
      </c>
      <c r="C455" s="253" t="s">
        <v>311</v>
      </c>
      <c r="D455" s="259"/>
      <c r="E455" s="259"/>
      <c r="F455" s="259">
        <f>D455*E455</f>
        <v>0</v>
      </c>
      <c r="G455" s="259">
        <f>F455*44/12</f>
        <v>0</v>
      </c>
    </row>
    <row r="456" spans="1:7" x14ac:dyDescent="0.25">
      <c r="A456" s="745"/>
      <c r="B456" s="745"/>
      <c r="C456" s="253" t="s">
        <v>312</v>
      </c>
      <c r="D456" s="259"/>
      <c r="E456" s="259"/>
      <c r="F456" s="259">
        <f>D456*E456</f>
        <v>0</v>
      </c>
      <c r="G456" s="259">
        <f>F456*44/12</f>
        <v>0</v>
      </c>
    </row>
    <row r="457" spans="1:7" x14ac:dyDescent="0.25">
      <c r="A457" s="749" t="s">
        <v>292</v>
      </c>
      <c r="B457" s="749"/>
      <c r="C457" s="749"/>
      <c r="D457" s="260"/>
      <c r="E457" s="260"/>
      <c r="F457" s="261">
        <f>SUM(F455:F456)</f>
        <v>0</v>
      </c>
      <c r="G457" s="261">
        <f>SUM(G455:G456)</f>
        <v>0</v>
      </c>
    </row>
    <row r="458" spans="1:7" x14ac:dyDescent="0.25">
      <c r="A458" s="750" t="s">
        <v>91</v>
      </c>
      <c r="B458" s="750"/>
      <c r="C458" s="750"/>
      <c r="D458" s="262"/>
      <c r="E458" s="262"/>
      <c r="F458" s="261">
        <f>F457+F454+F451+F448+F445</f>
        <v>0</v>
      </c>
      <c r="G458" s="261">
        <f>G457+G454+G451+G448+G445</f>
        <v>0</v>
      </c>
    </row>
    <row r="459" spans="1:7" x14ac:dyDescent="0.25">
      <c r="A459" s="822" t="s">
        <v>393</v>
      </c>
      <c r="B459" s="822"/>
      <c r="C459" s="822"/>
      <c r="D459" s="822"/>
      <c r="E459" s="822"/>
      <c r="F459" s="822"/>
    </row>
    <row r="460" spans="1:7" ht="13.5" customHeight="1" x14ac:dyDescent="0.25">
      <c r="A460" s="738" t="s">
        <v>260</v>
      </c>
      <c r="B460" s="738"/>
      <c r="C460" s="821" t="s">
        <v>108</v>
      </c>
      <c r="D460" s="821"/>
      <c r="E460" s="821"/>
      <c r="F460" s="821"/>
      <c r="G460" s="821"/>
    </row>
    <row r="461" spans="1:7" ht="12.75" customHeight="1" x14ac:dyDescent="0.25">
      <c r="A461" s="740" t="s">
        <v>5</v>
      </c>
      <c r="B461" s="740"/>
      <c r="C461" s="741" t="s">
        <v>26</v>
      </c>
      <c r="D461" s="741"/>
      <c r="E461" s="741"/>
      <c r="F461" s="741"/>
      <c r="G461" s="741"/>
    </row>
    <row r="462" spans="1:7" ht="12.75" customHeight="1" x14ac:dyDescent="0.25">
      <c r="A462" s="740" t="s">
        <v>27</v>
      </c>
      <c r="B462" s="740"/>
      <c r="C462" s="741" t="s">
        <v>298</v>
      </c>
      <c r="D462" s="741"/>
      <c r="E462" s="741"/>
      <c r="F462" s="741"/>
      <c r="G462" s="741"/>
    </row>
    <row r="463" spans="1:7" ht="12.75" customHeight="1" x14ac:dyDescent="0.25">
      <c r="A463" s="740" t="s">
        <v>29</v>
      </c>
      <c r="B463" s="740"/>
      <c r="C463" s="741" t="s">
        <v>191</v>
      </c>
      <c r="D463" s="741"/>
      <c r="E463" s="741"/>
      <c r="F463" s="741"/>
      <c r="G463" s="741"/>
    </row>
    <row r="464" spans="1:7" ht="12.75" customHeight="1" x14ac:dyDescent="0.25">
      <c r="A464" s="740" t="s">
        <v>31</v>
      </c>
      <c r="B464" s="740"/>
      <c r="C464" s="742" t="s">
        <v>299</v>
      </c>
      <c r="D464" s="742"/>
      <c r="E464" s="742"/>
      <c r="F464" s="742"/>
      <c r="G464" s="742"/>
    </row>
    <row r="465" spans="1:7" ht="12.75" customHeight="1" x14ac:dyDescent="0.25">
      <c r="A465" s="743" t="s">
        <v>33</v>
      </c>
      <c r="B465" s="743"/>
      <c r="C465" s="251" t="s">
        <v>34</v>
      </c>
      <c r="D465" s="744" t="s">
        <v>300</v>
      </c>
      <c r="E465" s="744"/>
      <c r="F465" s="744"/>
      <c r="G465" s="744"/>
    </row>
    <row r="466" spans="1:7" ht="23.25" customHeight="1" x14ac:dyDescent="0.25">
      <c r="A466" s="745" t="s">
        <v>37</v>
      </c>
      <c r="B466" s="745"/>
      <c r="C466" s="746" t="s">
        <v>38</v>
      </c>
      <c r="D466" s="253" t="s">
        <v>301</v>
      </c>
      <c r="E466" s="253" t="s">
        <v>302</v>
      </c>
      <c r="F466" s="253" t="s">
        <v>303</v>
      </c>
      <c r="G466" s="252" t="s">
        <v>303</v>
      </c>
    </row>
    <row r="467" spans="1:7" ht="13.5" customHeight="1" x14ac:dyDescent="0.25">
      <c r="A467" s="747" t="s">
        <v>197</v>
      </c>
      <c r="B467" s="747" t="s">
        <v>47</v>
      </c>
      <c r="C467" s="746"/>
      <c r="D467" s="253" t="s">
        <v>48</v>
      </c>
      <c r="E467" s="253" t="s">
        <v>304</v>
      </c>
      <c r="F467" s="253" t="s">
        <v>52</v>
      </c>
      <c r="G467" s="745" t="s">
        <v>305</v>
      </c>
    </row>
    <row r="468" spans="1:7" ht="13.5" x14ac:dyDescent="0.25">
      <c r="A468" s="747"/>
      <c r="B468" s="747"/>
      <c r="C468" s="746"/>
      <c r="D468" s="253"/>
      <c r="E468" s="254" t="s">
        <v>306</v>
      </c>
      <c r="F468" s="255" t="s">
        <v>307</v>
      </c>
      <c r="G468" s="745"/>
    </row>
    <row r="469" spans="1:7" ht="13.5" x14ac:dyDescent="0.25">
      <c r="A469" s="747"/>
      <c r="B469" s="747"/>
      <c r="C469" s="746"/>
      <c r="D469" s="256" t="s">
        <v>61</v>
      </c>
      <c r="E469" s="257" t="s">
        <v>308</v>
      </c>
      <c r="F469" s="258" t="s">
        <v>309</v>
      </c>
      <c r="G469" s="258" t="s">
        <v>309</v>
      </c>
    </row>
    <row r="470" spans="1:7" ht="13.5" customHeight="1" x14ac:dyDescent="0.25">
      <c r="A470" s="748" t="s">
        <v>310</v>
      </c>
      <c r="B470" s="748" t="s">
        <v>68</v>
      </c>
      <c r="C470" s="253" t="s">
        <v>311</v>
      </c>
      <c r="D470" s="259"/>
      <c r="E470" s="259"/>
      <c r="F470" s="259">
        <f>D470*E470</f>
        <v>0</v>
      </c>
      <c r="G470" s="259">
        <f>F470*44/12</f>
        <v>0</v>
      </c>
    </row>
    <row r="471" spans="1:7" x14ac:dyDescent="0.25">
      <c r="A471" s="748"/>
      <c r="B471" s="748"/>
      <c r="C471" s="253" t="s">
        <v>312</v>
      </c>
      <c r="D471" s="259"/>
      <c r="E471" s="259"/>
      <c r="F471" s="259">
        <f>D471*E471</f>
        <v>0</v>
      </c>
      <c r="G471" s="259">
        <f>F471*44/12</f>
        <v>0</v>
      </c>
    </row>
    <row r="472" spans="1:7" x14ac:dyDescent="0.25">
      <c r="A472" s="749" t="s">
        <v>292</v>
      </c>
      <c r="B472" s="749"/>
      <c r="C472" s="749"/>
      <c r="D472" s="260"/>
      <c r="E472" s="260"/>
      <c r="F472" s="261">
        <f>SUM(F470:F471)</f>
        <v>0</v>
      </c>
      <c r="G472" s="261">
        <f>SUM(G470:G471)</f>
        <v>0</v>
      </c>
    </row>
    <row r="473" spans="1:7" ht="12.75" customHeight="1" x14ac:dyDescent="0.25">
      <c r="A473" s="745" t="s">
        <v>313</v>
      </c>
      <c r="B473" s="745" t="s">
        <v>68</v>
      </c>
      <c r="C473" s="253" t="s">
        <v>311</v>
      </c>
      <c r="D473" s="259"/>
      <c r="E473" s="259"/>
      <c r="F473" s="259">
        <f>D473*E473</f>
        <v>0</v>
      </c>
      <c r="G473" s="259">
        <f>F473*44/12</f>
        <v>0</v>
      </c>
    </row>
    <row r="474" spans="1:7" x14ac:dyDescent="0.25">
      <c r="A474" s="745"/>
      <c r="B474" s="745"/>
      <c r="C474" s="253" t="s">
        <v>312</v>
      </c>
      <c r="D474" s="259"/>
      <c r="E474" s="259"/>
      <c r="F474" s="259">
        <f>D474*E474</f>
        <v>0</v>
      </c>
      <c r="G474" s="259">
        <f>F474*44/12</f>
        <v>0</v>
      </c>
    </row>
    <row r="475" spans="1:7" x14ac:dyDescent="0.25">
      <c r="A475" s="749" t="s">
        <v>292</v>
      </c>
      <c r="B475" s="749"/>
      <c r="C475" s="749"/>
      <c r="D475" s="260"/>
      <c r="E475" s="260"/>
      <c r="F475" s="261">
        <f>SUM(F473:F474)</f>
        <v>0</v>
      </c>
      <c r="G475" s="261">
        <f>SUM(G473:G474)</f>
        <v>0</v>
      </c>
    </row>
    <row r="476" spans="1:7" ht="12.75" customHeight="1" x14ac:dyDescent="0.25">
      <c r="A476" s="745" t="s">
        <v>314</v>
      </c>
      <c r="B476" s="745" t="s">
        <v>68</v>
      </c>
      <c r="C476" s="253" t="s">
        <v>311</v>
      </c>
      <c r="D476" s="259"/>
      <c r="E476" s="259"/>
      <c r="F476" s="259">
        <f>D476*E476</f>
        <v>0</v>
      </c>
      <c r="G476" s="259">
        <f>F476*44/12</f>
        <v>0</v>
      </c>
    </row>
    <row r="477" spans="1:7" x14ac:dyDescent="0.25">
      <c r="A477" s="745"/>
      <c r="B477" s="745"/>
      <c r="C477" s="253" t="s">
        <v>312</v>
      </c>
      <c r="D477" s="259"/>
      <c r="E477" s="259"/>
      <c r="F477" s="259">
        <f>D477*E477</f>
        <v>0</v>
      </c>
      <c r="G477" s="259">
        <f>F477*44/12</f>
        <v>0</v>
      </c>
    </row>
    <row r="478" spans="1:7" x14ac:dyDescent="0.25">
      <c r="A478" s="749" t="s">
        <v>292</v>
      </c>
      <c r="B478" s="749"/>
      <c r="C478" s="749"/>
      <c r="D478" s="260"/>
      <c r="E478" s="260"/>
      <c r="F478" s="261">
        <f>SUM(F476:F477)</f>
        <v>0</v>
      </c>
      <c r="G478" s="261">
        <f>SUM(G476:G477)</f>
        <v>0</v>
      </c>
    </row>
    <row r="479" spans="1:7" ht="12.75" customHeight="1" x14ac:dyDescent="0.25">
      <c r="A479" s="745" t="s">
        <v>315</v>
      </c>
      <c r="B479" s="745" t="s">
        <v>68</v>
      </c>
      <c r="C479" s="253" t="s">
        <v>311</v>
      </c>
      <c r="D479" s="259"/>
      <c r="E479" s="259"/>
      <c r="F479" s="259">
        <f>D479*E479</f>
        <v>0</v>
      </c>
      <c r="G479" s="259">
        <f>F479*44/12</f>
        <v>0</v>
      </c>
    </row>
    <row r="480" spans="1:7" x14ac:dyDescent="0.25">
      <c r="A480" s="745"/>
      <c r="B480" s="745"/>
      <c r="C480" s="253" t="s">
        <v>312</v>
      </c>
      <c r="D480" s="259"/>
      <c r="E480" s="259"/>
      <c r="F480" s="259">
        <f>D480*E480</f>
        <v>0</v>
      </c>
      <c r="G480" s="259">
        <f>F480*44/12</f>
        <v>0</v>
      </c>
    </row>
    <row r="481" spans="1:7" x14ac:dyDescent="0.25">
      <c r="A481" s="749" t="s">
        <v>292</v>
      </c>
      <c r="B481" s="749"/>
      <c r="C481" s="749"/>
      <c r="D481" s="260"/>
      <c r="E481" s="260"/>
      <c r="F481" s="261">
        <f>SUM(F479:F480)</f>
        <v>0</v>
      </c>
      <c r="G481" s="261">
        <f>SUM(G479:G480)</f>
        <v>0</v>
      </c>
    </row>
    <row r="482" spans="1:7" ht="12.75" customHeight="1" x14ac:dyDescent="0.25">
      <c r="A482" s="745" t="s">
        <v>316</v>
      </c>
      <c r="B482" s="745" t="s">
        <v>68</v>
      </c>
      <c r="C482" s="253" t="s">
        <v>311</v>
      </c>
      <c r="D482" s="259"/>
      <c r="E482" s="259"/>
      <c r="F482" s="259">
        <f>D482*E482</f>
        <v>0</v>
      </c>
      <c r="G482" s="259">
        <f>F482*44/12</f>
        <v>0</v>
      </c>
    </row>
    <row r="483" spans="1:7" x14ac:dyDescent="0.25">
      <c r="A483" s="745"/>
      <c r="B483" s="745"/>
      <c r="C483" s="253" t="s">
        <v>312</v>
      </c>
      <c r="D483" s="259"/>
      <c r="E483" s="259"/>
      <c r="F483" s="259">
        <f>D483*E483</f>
        <v>0</v>
      </c>
      <c r="G483" s="259">
        <f>F483*44/12</f>
        <v>0</v>
      </c>
    </row>
    <row r="484" spans="1:7" x14ac:dyDescent="0.25">
      <c r="A484" s="749" t="s">
        <v>292</v>
      </c>
      <c r="B484" s="749"/>
      <c r="C484" s="749"/>
      <c r="D484" s="260"/>
      <c r="E484" s="260"/>
      <c r="F484" s="261">
        <f>SUM(F482:F483)</f>
        <v>0</v>
      </c>
      <c r="G484" s="261">
        <f>SUM(G482:G483)</f>
        <v>0</v>
      </c>
    </row>
    <row r="485" spans="1:7" x14ac:dyDescent="0.25">
      <c r="A485" s="750" t="s">
        <v>91</v>
      </c>
      <c r="B485" s="750"/>
      <c r="C485" s="750"/>
      <c r="D485" s="262"/>
      <c r="E485" s="262"/>
      <c r="F485" s="261">
        <f>F484+F481+F478+F475+F472</f>
        <v>0</v>
      </c>
      <c r="G485" s="261">
        <f>G484+G481+G478+G475+G472</f>
        <v>0</v>
      </c>
    </row>
    <row r="486" spans="1:7" x14ac:dyDescent="0.25">
      <c r="A486" s="822" t="s">
        <v>393</v>
      </c>
      <c r="B486" s="822"/>
      <c r="C486" s="822"/>
      <c r="D486" s="822"/>
      <c r="E486" s="822"/>
      <c r="F486" s="822"/>
    </row>
    <row r="487" spans="1:7" ht="13.5" customHeight="1" x14ac:dyDescent="0.25">
      <c r="A487" s="738" t="s">
        <v>260</v>
      </c>
      <c r="B487" s="738"/>
      <c r="C487" s="821" t="s">
        <v>109</v>
      </c>
      <c r="D487" s="821"/>
      <c r="E487" s="821"/>
      <c r="F487" s="821"/>
      <c r="G487" s="821"/>
    </row>
    <row r="488" spans="1:7" ht="12.75" customHeight="1" x14ac:dyDescent="0.25">
      <c r="A488" s="740" t="s">
        <v>5</v>
      </c>
      <c r="B488" s="740"/>
      <c r="C488" s="741" t="s">
        <v>26</v>
      </c>
      <c r="D488" s="741"/>
      <c r="E488" s="741"/>
      <c r="F488" s="741"/>
      <c r="G488" s="741"/>
    </row>
    <row r="489" spans="1:7" ht="12.75" customHeight="1" x14ac:dyDescent="0.25">
      <c r="A489" s="740" t="s">
        <v>27</v>
      </c>
      <c r="B489" s="740"/>
      <c r="C489" s="741" t="s">
        <v>298</v>
      </c>
      <c r="D489" s="741"/>
      <c r="E489" s="741"/>
      <c r="F489" s="741"/>
      <c r="G489" s="741"/>
    </row>
    <row r="490" spans="1:7" ht="12.75" customHeight="1" x14ac:dyDescent="0.25">
      <c r="A490" s="740" t="s">
        <v>29</v>
      </c>
      <c r="B490" s="740"/>
      <c r="C490" s="741" t="s">
        <v>191</v>
      </c>
      <c r="D490" s="741"/>
      <c r="E490" s="741"/>
      <c r="F490" s="741"/>
      <c r="G490" s="741"/>
    </row>
    <row r="491" spans="1:7" ht="12.75" customHeight="1" x14ac:dyDescent="0.25">
      <c r="A491" s="740" t="s">
        <v>31</v>
      </c>
      <c r="B491" s="740"/>
      <c r="C491" s="742" t="s">
        <v>299</v>
      </c>
      <c r="D491" s="742"/>
      <c r="E491" s="742"/>
      <c r="F491" s="742"/>
      <c r="G491" s="742"/>
    </row>
    <row r="492" spans="1:7" ht="12.75" customHeight="1" x14ac:dyDescent="0.25">
      <c r="A492" s="743" t="s">
        <v>33</v>
      </c>
      <c r="B492" s="743"/>
      <c r="C492" s="251" t="s">
        <v>34</v>
      </c>
      <c r="D492" s="744" t="s">
        <v>300</v>
      </c>
      <c r="E492" s="744"/>
      <c r="F492" s="744"/>
      <c r="G492" s="744"/>
    </row>
    <row r="493" spans="1:7" ht="23.25" customHeight="1" x14ac:dyDescent="0.25">
      <c r="A493" s="745" t="s">
        <v>37</v>
      </c>
      <c r="B493" s="745"/>
      <c r="C493" s="746" t="s">
        <v>38</v>
      </c>
      <c r="D493" s="253" t="s">
        <v>301</v>
      </c>
      <c r="E493" s="253" t="s">
        <v>302</v>
      </c>
      <c r="F493" s="253" t="s">
        <v>303</v>
      </c>
      <c r="G493" s="252" t="s">
        <v>303</v>
      </c>
    </row>
    <row r="494" spans="1:7" ht="13.5" customHeight="1" x14ac:dyDescent="0.25">
      <c r="A494" s="747" t="s">
        <v>197</v>
      </c>
      <c r="B494" s="747" t="s">
        <v>47</v>
      </c>
      <c r="C494" s="746"/>
      <c r="D494" s="253" t="s">
        <v>48</v>
      </c>
      <c r="E494" s="253" t="s">
        <v>304</v>
      </c>
      <c r="F494" s="253" t="s">
        <v>52</v>
      </c>
      <c r="G494" s="745" t="s">
        <v>305</v>
      </c>
    </row>
    <row r="495" spans="1:7" ht="13.5" x14ac:dyDescent="0.25">
      <c r="A495" s="747"/>
      <c r="B495" s="747"/>
      <c r="C495" s="746"/>
      <c r="D495" s="253"/>
      <c r="E495" s="254" t="s">
        <v>306</v>
      </c>
      <c r="F495" s="255" t="s">
        <v>307</v>
      </c>
      <c r="G495" s="745"/>
    </row>
    <row r="496" spans="1:7" ht="13.5" x14ac:dyDescent="0.25">
      <c r="A496" s="747"/>
      <c r="B496" s="747"/>
      <c r="C496" s="746"/>
      <c r="D496" s="256" t="s">
        <v>61</v>
      </c>
      <c r="E496" s="257" t="s">
        <v>308</v>
      </c>
      <c r="F496" s="258" t="s">
        <v>309</v>
      </c>
      <c r="G496" s="258" t="s">
        <v>309</v>
      </c>
    </row>
    <row r="497" spans="1:7" ht="13.5" customHeight="1" x14ac:dyDescent="0.25">
      <c r="A497" s="748" t="s">
        <v>310</v>
      </c>
      <c r="B497" s="748" t="s">
        <v>68</v>
      </c>
      <c r="C497" s="253" t="s">
        <v>311</v>
      </c>
      <c r="D497" s="259"/>
      <c r="E497" s="259"/>
      <c r="F497" s="259">
        <f>D497*E497</f>
        <v>0</v>
      </c>
      <c r="G497" s="259">
        <f>F497*44/12</f>
        <v>0</v>
      </c>
    </row>
    <row r="498" spans="1:7" x14ac:dyDescent="0.25">
      <c r="A498" s="748"/>
      <c r="B498" s="748"/>
      <c r="C498" s="253" t="s">
        <v>312</v>
      </c>
      <c r="D498" s="259"/>
      <c r="E498" s="259"/>
      <c r="F498" s="259">
        <f>D498*E498</f>
        <v>0</v>
      </c>
      <c r="G498" s="259">
        <f>F498*44/12</f>
        <v>0</v>
      </c>
    </row>
    <row r="499" spans="1:7" x14ac:dyDescent="0.25">
      <c r="A499" s="749" t="s">
        <v>292</v>
      </c>
      <c r="B499" s="749"/>
      <c r="C499" s="749"/>
      <c r="D499" s="260"/>
      <c r="E499" s="260"/>
      <c r="F499" s="261">
        <f>SUM(F497:F498)</f>
        <v>0</v>
      </c>
      <c r="G499" s="261">
        <f>SUM(G497:G498)</f>
        <v>0</v>
      </c>
    </row>
    <row r="500" spans="1:7" ht="12.75" customHeight="1" x14ac:dyDescent="0.25">
      <c r="A500" s="745" t="s">
        <v>313</v>
      </c>
      <c r="B500" s="745" t="s">
        <v>68</v>
      </c>
      <c r="C500" s="253" t="s">
        <v>311</v>
      </c>
      <c r="D500" s="259"/>
      <c r="E500" s="259"/>
      <c r="F500" s="259">
        <f>D500*E500</f>
        <v>0</v>
      </c>
      <c r="G500" s="259">
        <f>F500*44/12</f>
        <v>0</v>
      </c>
    </row>
    <row r="501" spans="1:7" x14ac:dyDescent="0.25">
      <c r="A501" s="745"/>
      <c r="B501" s="745"/>
      <c r="C501" s="253" t="s">
        <v>312</v>
      </c>
      <c r="D501" s="259"/>
      <c r="E501" s="259"/>
      <c r="F501" s="259">
        <f>D501*E501</f>
        <v>0</v>
      </c>
      <c r="G501" s="259">
        <f>F501*44/12</f>
        <v>0</v>
      </c>
    </row>
    <row r="502" spans="1:7" x14ac:dyDescent="0.25">
      <c r="A502" s="749" t="s">
        <v>292</v>
      </c>
      <c r="B502" s="749"/>
      <c r="C502" s="749"/>
      <c r="D502" s="260"/>
      <c r="E502" s="260"/>
      <c r="F502" s="261">
        <f>SUM(F500:F501)</f>
        <v>0</v>
      </c>
      <c r="G502" s="261">
        <f>SUM(G500:G501)</f>
        <v>0</v>
      </c>
    </row>
    <row r="503" spans="1:7" ht="12.75" customHeight="1" x14ac:dyDescent="0.25">
      <c r="A503" s="745" t="s">
        <v>314</v>
      </c>
      <c r="B503" s="745" t="s">
        <v>68</v>
      </c>
      <c r="C503" s="253" t="s">
        <v>311</v>
      </c>
      <c r="D503" s="259"/>
      <c r="E503" s="259"/>
      <c r="F503" s="259">
        <f>D503*E503</f>
        <v>0</v>
      </c>
      <c r="G503" s="259">
        <f>F503*44/12</f>
        <v>0</v>
      </c>
    </row>
    <row r="504" spans="1:7" x14ac:dyDescent="0.25">
      <c r="A504" s="745"/>
      <c r="B504" s="745"/>
      <c r="C504" s="253" t="s">
        <v>312</v>
      </c>
      <c r="D504" s="259"/>
      <c r="E504" s="259"/>
      <c r="F504" s="259">
        <f>D504*E504</f>
        <v>0</v>
      </c>
      <c r="G504" s="259">
        <f>F504*44/12</f>
        <v>0</v>
      </c>
    </row>
    <row r="505" spans="1:7" x14ac:dyDescent="0.25">
      <c r="A505" s="749" t="s">
        <v>292</v>
      </c>
      <c r="B505" s="749"/>
      <c r="C505" s="749"/>
      <c r="D505" s="260"/>
      <c r="E505" s="260"/>
      <c r="F505" s="261">
        <f>SUM(F503:F504)</f>
        <v>0</v>
      </c>
      <c r="G505" s="261">
        <f>SUM(G503:G504)</f>
        <v>0</v>
      </c>
    </row>
    <row r="506" spans="1:7" ht="12.75" customHeight="1" x14ac:dyDescent="0.25">
      <c r="A506" s="745" t="s">
        <v>315</v>
      </c>
      <c r="B506" s="745" t="s">
        <v>68</v>
      </c>
      <c r="C506" s="253" t="s">
        <v>311</v>
      </c>
      <c r="D506" s="259"/>
      <c r="E506" s="259"/>
      <c r="F506" s="259">
        <f>D506*E506</f>
        <v>0</v>
      </c>
      <c r="G506" s="259">
        <f>F506*44/12</f>
        <v>0</v>
      </c>
    </row>
    <row r="507" spans="1:7" x14ac:dyDescent="0.25">
      <c r="A507" s="745"/>
      <c r="B507" s="745"/>
      <c r="C507" s="253" t="s">
        <v>312</v>
      </c>
      <c r="D507" s="259"/>
      <c r="E507" s="259"/>
      <c r="F507" s="259">
        <f>D507*E507</f>
        <v>0</v>
      </c>
      <c r="G507" s="259">
        <f>F507*44/12</f>
        <v>0</v>
      </c>
    </row>
    <row r="508" spans="1:7" x14ac:dyDescent="0.25">
      <c r="A508" s="749" t="s">
        <v>292</v>
      </c>
      <c r="B508" s="749"/>
      <c r="C508" s="749"/>
      <c r="D508" s="260"/>
      <c r="E508" s="260"/>
      <c r="F508" s="261">
        <f>SUM(F506:F507)</f>
        <v>0</v>
      </c>
      <c r="G508" s="261">
        <f>SUM(G506:G507)</f>
        <v>0</v>
      </c>
    </row>
    <row r="509" spans="1:7" ht="12.75" customHeight="1" x14ac:dyDescent="0.25">
      <c r="A509" s="745" t="s">
        <v>316</v>
      </c>
      <c r="B509" s="745" t="s">
        <v>68</v>
      </c>
      <c r="C509" s="253" t="s">
        <v>311</v>
      </c>
      <c r="D509" s="259"/>
      <c r="E509" s="259"/>
      <c r="F509" s="259">
        <f>D509*E509</f>
        <v>0</v>
      </c>
      <c r="G509" s="259">
        <f>F509*44/12</f>
        <v>0</v>
      </c>
    </row>
    <row r="510" spans="1:7" x14ac:dyDescent="0.25">
      <c r="A510" s="745"/>
      <c r="B510" s="745"/>
      <c r="C510" s="253" t="s">
        <v>312</v>
      </c>
      <c r="D510" s="259"/>
      <c r="E510" s="259"/>
      <c r="F510" s="259">
        <f>D510*E510</f>
        <v>0</v>
      </c>
      <c r="G510" s="259">
        <f>F510*44/12</f>
        <v>0</v>
      </c>
    </row>
    <row r="511" spans="1:7" x14ac:dyDescent="0.25">
      <c r="A511" s="749" t="s">
        <v>292</v>
      </c>
      <c r="B511" s="749"/>
      <c r="C511" s="749"/>
      <c r="D511" s="260"/>
      <c r="E511" s="260"/>
      <c r="F511" s="261">
        <f>SUM(F509:F510)</f>
        <v>0</v>
      </c>
      <c r="G511" s="261">
        <f>SUM(G509:G510)</f>
        <v>0</v>
      </c>
    </row>
    <row r="512" spans="1:7" x14ac:dyDescent="0.25">
      <c r="A512" s="750" t="s">
        <v>91</v>
      </c>
      <c r="B512" s="750"/>
      <c r="C512" s="750"/>
      <c r="D512" s="262"/>
      <c r="E512" s="262"/>
      <c r="F512" s="261">
        <f>F511+F508+F505+F502+F499</f>
        <v>0</v>
      </c>
      <c r="G512" s="261">
        <f>G511+G508+G505+G502+G499</f>
        <v>0</v>
      </c>
    </row>
    <row r="513" spans="1:6" x14ac:dyDescent="0.25">
      <c r="A513" s="822" t="s">
        <v>393</v>
      </c>
      <c r="B513" s="822"/>
      <c r="C513" s="822"/>
      <c r="D513" s="822"/>
      <c r="E513" s="822"/>
      <c r="F513" s="822"/>
    </row>
  </sheetData>
  <autoFilter ref="A1:G513" xr:uid="{00000000-0009-0000-0000-00000F000000}"/>
  <mergeCells count="646">
    <mergeCell ref="A511:C511"/>
    <mergeCell ref="A512:C512"/>
    <mergeCell ref="A513:F513"/>
    <mergeCell ref="A502:C502"/>
    <mergeCell ref="A503:A504"/>
    <mergeCell ref="B503:B504"/>
    <mergeCell ref="A505:C505"/>
    <mergeCell ref="A506:A507"/>
    <mergeCell ref="B506:B507"/>
    <mergeCell ref="A508:C508"/>
    <mergeCell ref="A509:A510"/>
    <mergeCell ref="B509:B510"/>
    <mergeCell ref="A493:B493"/>
    <mergeCell ref="C493:C496"/>
    <mergeCell ref="A494:A496"/>
    <mergeCell ref="B494:B496"/>
    <mergeCell ref="G494:G495"/>
    <mergeCell ref="A497:A498"/>
    <mergeCell ref="B497:B498"/>
    <mergeCell ref="A499:C499"/>
    <mergeCell ref="A500:A501"/>
    <mergeCell ref="B500:B501"/>
    <mergeCell ref="A488:B488"/>
    <mergeCell ref="C488:G488"/>
    <mergeCell ref="A489:B489"/>
    <mergeCell ref="C489:G489"/>
    <mergeCell ref="A490:B490"/>
    <mergeCell ref="C490:G490"/>
    <mergeCell ref="A491:B491"/>
    <mergeCell ref="C491:G491"/>
    <mergeCell ref="A492:B492"/>
    <mergeCell ref="D492:G492"/>
    <mergeCell ref="A479:A480"/>
    <mergeCell ref="B479:B480"/>
    <mergeCell ref="A481:C481"/>
    <mergeCell ref="A482:A483"/>
    <mergeCell ref="B482:B483"/>
    <mergeCell ref="A484:C484"/>
    <mergeCell ref="A485:C485"/>
    <mergeCell ref="A486:F486"/>
    <mergeCell ref="A487:B487"/>
    <mergeCell ref="C487:G487"/>
    <mergeCell ref="A470:A471"/>
    <mergeCell ref="B470:B471"/>
    <mergeCell ref="A472:C472"/>
    <mergeCell ref="A473:A474"/>
    <mergeCell ref="B473:B474"/>
    <mergeCell ref="A475:C475"/>
    <mergeCell ref="A476:A477"/>
    <mergeCell ref="B476:B477"/>
    <mergeCell ref="A478:C478"/>
    <mergeCell ref="A463:B463"/>
    <mergeCell ref="C463:G463"/>
    <mergeCell ref="A464:B464"/>
    <mergeCell ref="C464:G464"/>
    <mergeCell ref="A465:B465"/>
    <mergeCell ref="D465:G465"/>
    <mergeCell ref="A466:B466"/>
    <mergeCell ref="C466:C469"/>
    <mergeCell ref="A467:A469"/>
    <mergeCell ref="B467:B469"/>
    <mergeCell ref="G467:G468"/>
    <mergeCell ref="A457:C457"/>
    <mergeCell ref="A458:C458"/>
    <mergeCell ref="A459:F459"/>
    <mergeCell ref="A460:B460"/>
    <mergeCell ref="C460:G460"/>
    <mergeCell ref="A461:B461"/>
    <mergeCell ref="C461:G461"/>
    <mergeCell ref="A462:B462"/>
    <mergeCell ref="C462:G462"/>
    <mergeCell ref="A448:C448"/>
    <mergeCell ref="A449:A450"/>
    <mergeCell ref="B449:B450"/>
    <mergeCell ref="A451:C451"/>
    <mergeCell ref="A452:A453"/>
    <mergeCell ref="B452:B453"/>
    <mergeCell ref="A454:C454"/>
    <mergeCell ref="A455:A456"/>
    <mergeCell ref="B455:B456"/>
    <mergeCell ref="A439:B439"/>
    <mergeCell ref="C439:C442"/>
    <mergeCell ref="A440:A442"/>
    <mergeCell ref="B440:B442"/>
    <mergeCell ref="G440:G441"/>
    <mergeCell ref="A443:A444"/>
    <mergeCell ref="B443:B444"/>
    <mergeCell ref="A445:C445"/>
    <mergeCell ref="A446:A447"/>
    <mergeCell ref="B446:B447"/>
    <mergeCell ref="A434:B434"/>
    <mergeCell ref="C434:G434"/>
    <mergeCell ref="A435:B435"/>
    <mergeCell ref="C435:G435"/>
    <mergeCell ref="A436:B436"/>
    <mergeCell ref="C436:G436"/>
    <mergeCell ref="A437:B437"/>
    <mergeCell ref="C437:G437"/>
    <mergeCell ref="A438:B438"/>
    <mergeCell ref="D438:G438"/>
    <mergeCell ref="A425:A426"/>
    <mergeCell ref="B425:B426"/>
    <mergeCell ref="A427:C427"/>
    <mergeCell ref="A428:A429"/>
    <mergeCell ref="B428:B429"/>
    <mergeCell ref="A430:C430"/>
    <mergeCell ref="A431:C431"/>
    <mergeCell ref="A432:F432"/>
    <mergeCell ref="A433:B433"/>
    <mergeCell ref="C433:G433"/>
    <mergeCell ref="A416:A417"/>
    <mergeCell ref="B416:B417"/>
    <mergeCell ref="A418:C418"/>
    <mergeCell ref="A419:A420"/>
    <mergeCell ref="B419:B420"/>
    <mergeCell ref="A421:C421"/>
    <mergeCell ref="A422:A423"/>
    <mergeCell ref="B422:B423"/>
    <mergeCell ref="A424:C424"/>
    <mergeCell ref="A409:B409"/>
    <mergeCell ref="C409:G409"/>
    <mergeCell ref="A410:B410"/>
    <mergeCell ref="C410:G410"/>
    <mergeCell ref="A411:B411"/>
    <mergeCell ref="D411:G411"/>
    <mergeCell ref="A412:B412"/>
    <mergeCell ref="C412:C415"/>
    <mergeCell ref="A413:A415"/>
    <mergeCell ref="B413:B415"/>
    <mergeCell ref="G413:G414"/>
    <mergeCell ref="A403:C403"/>
    <mergeCell ref="A404:C404"/>
    <mergeCell ref="A405:F405"/>
    <mergeCell ref="A406:B406"/>
    <mergeCell ref="C406:G406"/>
    <mergeCell ref="A407:B407"/>
    <mergeCell ref="C407:G407"/>
    <mergeCell ref="A408:B408"/>
    <mergeCell ref="C408:G408"/>
    <mergeCell ref="A394:C394"/>
    <mergeCell ref="A395:A396"/>
    <mergeCell ref="B395:B396"/>
    <mergeCell ref="A397:C397"/>
    <mergeCell ref="A398:A399"/>
    <mergeCell ref="B398:B399"/>
    <mergeCell ref="A400:C400"/>
    <mergeCell ref="A401:A402"/>
    <mergeCell ref="B401:B402"/>
    <mergeCell ref="A385:B385"/>
    <mergeCell ref="C385:C388"/>
    <mergeCell ref="A386:A388"/>
    <mergeCell ref="B386:B388"/>
    <mergeCell ref="G386:G387"/>
    <mergeCell ref="A389:A390"/>
    <mergeCell ref="B389:B390"/>
    <mergeCell ref="A391:C391"/>
    <mergeCell ref="A392:A393"/>
    <mergeCell ref="B392:B393"/>
    <mergeCell ref="A380:B380"/>
    <mergeCell ref="C380:G380"/>
    <mergeCell ref="A381:B381"/>
    <mergeCell ref="C381:G381"/>
    <mergeCell ref="A382:B382"/>
    <mergeCell ref="C382:G382"/>
    <mergeCell ref="A383:B383"/>
    <mergeCell ref="C383:G383"/>
    <mergeCell ref="A384:B384"/>
    <mergeCell ref="D384:G384"/>
    <mergeCell ref="A371:A372"/>
    <mergeCell ref="B371:B372"/>
    <mergeCell ref="A373:C373"/>
    <mergeCell ref="A374:A375"/>
    <mergeCell ref="B374:B375"/>
    <mergeCell ref="A376:C376"/>
    <mergeCell ref="A377:C377"/>
    <mergeCell ref="A378:F378"/>
    <mergeCell ref="A379:B379"/>
    <mergeCell ref="C379:G379"/>
    <mergeCell ref="A362:A363"/>
    <mergeCell ref="B362:B363"/>
    <mergeCell ref="A364:C364"/>
    <mergeCell ref="A365:A366"/>
    <mergeCell ref="B365:B366"/>
    <mergeCell ref="A367:C367"/>
    <mergeCell ref="A368:A369"/>
    <mergeCell ref="B368:B369"/>
    <mergeCell ref="A370:C370"/>
    <mergeCell ref="A355:B355"/>
    <mergeCell ref="C355:G355"/>
    <mergeCell ref="A356:B356"/>
    <mergeCell ref="C356:G356"/>
    <mergeCell ref="A357:B357"/>
    <mergeCell ref="D357:G357"/>
    <mergeCell ref="A358:B358"/>
    <mergeCell ref="C358:C361"/>
    <mergeCell ref="A359:A361"/>
    <mergeCell ref="B359:B361"/>
    <mergeCell ref="G359:G360"/>
    <mergeCell ref="A349:C349"/>
    <mergeCell ref="A350:C350"/>
    <mergeCell ref="A351:F351"/>
    <mergeCell ref="A352:B352"/>
    <mergeCell ref="C352:G352"/>
    <mergeCell ref="A353:B353"/>
    <mergeCell ref="C353:G353"/>
    <mergeCell ref="A354:B354"/>
    <mergeCell ref="C354:G354"/>
    <mergeCell ref="A340:C340"/>
    <mergeCell ref="A341:A342"/>
    <mergeCell ref="B341:B342"/>
    <mergeCell ref="A343:C343"/>
    <mergeCell ref="A344:A345"/>
    <mergeCell ref="B344:B345"/>
    <mergeCell ref="A346:C346"/>
    <mergeCell ref="A347:A348"/>
    <mergeCell ref="B347:B348"/>
    <mergeCell ref="A331:B331"/>
    <mergeCell ref="C331:C334"/>
    <mergeCell ref="A332:A334"/>
    <mergeCell ref="B332:B334"/>
    <mergeCell ref="G332:G333"/>
    <mergeCell ref="A335:A336"/>
    <mergeCell ref="B335:B336"/>
    <mergeCell ref="A337:C337"/>
    <mergeCell ref="A338:A339"/>
    <mergeCell ref="B338:B339"/>
    <mergeCell ref="A326:B326"/>
    <mergeCell ref="C326:G326"/>
    <mergeCell ref="A327:B327"/>
    <mergeCell ref="C327:G327"/>
    <mergeCell ref="A328:B328"/>
    <mergeCell ref="C328:G328"/>
    <mergeCell ref="A329:B329"/>
    <mergeCell ref="C329:G329"/>
    <mergeCell ref="A330:B330"/>
    <mergeCell ref="D330:G330"/>
    <mergeCell ref="A317:A318"/>
    <mergeCell ref="B317:B318"/>
    <mergeCell ref="A319:C319"/>
    <mergeCell ref="A320:A321"/>
    <mergeCell ref="B320:B321"/>
    <mergeCell ref="A322:C322"/>
    <mergeCell ref="A323:C323"/>
    <mergeCell ref="A324:F324"/>
    <mergeCell ref="A325:B325"/>
    <mergeCell ref="C325:G325"/>
    <mergeCell ref="A308:A309"/>
    <mergeCell ref="B308:B309"/>
    <mergeCell ref="A310:C310"/>
    <mergeCell ref="A311:A312"/>
    <mergeCell ref="B311:B312"/>
    <mergeCell ref="A313:C313"/>
    <mergeCell ref="A314:A315"/>
    <mergeCell ref="B314:B315"/>
    <mergeCell ref="A316:C316"/>
    <mergeCell ref="A301:B301"/>
    <mergeCell ref="C301:G301"/>
    <mergeCell ref="A302:B302"/>
    <mergeCell ref="C302:G302"/>
    <mergeCell ref="A303:B303"/>
    <mergeCell ref="D303:G303"/>
    <mergeCell ref="A304:B304"/>
    <mergeCell ref="C304:C307"/>
    <mergeCell ref="A305:A307"/>
    <mergeCell ref="B305:B307"/>
    <mergeCell ref="G305:G306"/>
    <mergeCell ref="A295:C295"/>
    <mergeCell ref="A296:C296"/>
    <mergeCell ref="A297:F297"/>
    <mergeCell ref="A298:B298"/>
    <mergeCell ref="C298:G298"/>
    <mergeCell ref="A299:B299"/>
    <mergeCell ref="C299:G299"/>
    <mergeCell ref="A300:B300"/>
    <mergeCell ref="C300:G300"/>
    <mergeCell ref="A286:C286"/>
    <mergeCell ref="A287:A288"/>
    <mergeCell ref="B287:B288"/>
    <mergeCell ref="A289:C289"/>
    <mergeCell ref="A290:A291"/>
    <mergeCell ref="B290:B291"/>
    <mergeCell ref="A292:C292"/>
    <mergeCell ref="A293:A294"/>
    <mergeCell ref="B293:B294"/>
    <mergeCell ref="A277:B277"/>
    <mergeCell ref="C277:C280"/>
    <mergeCell ref="A278:A280"/>
    <mergeCell ref="B278:B280"/>
    <mergeCell ref="G278:G279"/>
    <mergeCell ref="A281:A282"/>
    <mergeCell ref="B281:B282"/>
    <mergeCell ref="A283:C283"/>
    <mergeCell ref="A284:A285"/>
    <mergeCell ref="B284:B285"/>
    <mergeCell ref="A272:B272"/>
    <mergeCell ref="C272:G272"/>
    <mergeCell ref="A273:B273"/>
    <mergeCell ref="C273:G273"/>
    <mergeCell ref="A274:B274"/>
    <mergeCell ref="C274:G274"/>
    <mergeCell ref="A275:B275"/>
    <mergeCell ref="C275:G275"/>
    <mergeCell ref="A276:B276"/>
    <mergeCell ref="D276:G276"/>
    <mergeCell ref="A263:A264"/>
    <mergeCell ref="B263:B264"/>
    <mergeCell ref="A265:C265"/>
    <mergeCell ref="A266:A267"/>
    <mergeCell ref="B266:B267"/>
    <mergeCell ref="A268:C268"/>
    <mergeCell ref="A269:C269"/>
    <mergeCell ref="A270:F270"/>
    <mergeCell ref="A271:B271"/>
    <mergeCell ref="C271:G271"/>
    <mergeCell ref="A254:A255"/>
    <mergeCell ref="B254:B255"/>
    <mergeCell ref="A256:C256"/>
    <mergeCell ref="A257:A258"/>
    <mergeCell ref="B257:B258"/>
    <mergeCell ref="A259:C259"/>
    <mergeCell ref="A260:A261"/>
    <mergeCell ref="B260:B261"/>
    <mergeCell ref="A262:C262"/>
    <mergeCell ref="A247:B247"/>
    <mergeCell ref="C247:G247"/>
    <mergeCell ref="A248:B248"/>
    <mergeCell ref="C248:G248"/>
    <mergeCell ref="A249:B249"/>
    <mergeCell ref="D249:G249"/>
    <mergeCell ref="A250:B250"/>
    <mergeCell ref="C250:C253"/>
    <mergeCell ref="A251:A253"/>
    <mergeCell ref="B251:B253"/>
    <mergeCell ref="G251:G252"/>
    <mergeCell ref="A241:C241"/>
    <mergeCell ref="A242:C242"/>
    <mergeCell ref="A243:F243"/>
    <mergeCell ref="A244:B244"/>
    <mergeCell ref="C244:G244"/>
    <mergeCell ref="A245:B245"/>
    <mergeCell ref="C245:G245"/>
    <mergeCell ref="A246:B246"/>
    <mergeCell ref="C246:G246"/>
    <mergeCell ref="A232:C232"/>
    <mergeCell ref="A233:A234"/>
    <mergeCell ref="B233:B234"/>
    <mergeCell ref="A235:C235"/>
    <mergeCell ref="A236:A237"/>
    <mergeCell ref="B236:B237"/>
    <mergeCell ref="A238:C238"/>
    <mergeCell ref="A239:A240"/>
    <mergeCell ref="B239:B240"/>
    <mergeCell ref="A223:B223"/>
    <mergeCell ref="C223:C226"/>
    <mergeCell ref="A224:A226"/>
    <mergeCell ref="B224:B226"/>
    <mergeCell ref="G224:G225"/>
    <mergeCell ref="A227:A228"/>
    <mergeCell ref="B227:B228"/>
    <mergeCell ref="A229:C229"/>
    <mergeCell ref="A230:A231"/>
    <mergeCell ref="B230:B231"/>
    <mergeCell ref="A218:B218"/>
    <mergeCell ref="C218:G218"/>
    <mergeCell ref="A219:B219"/>
    <mergeCell ref="C219:G219"/>
    <mergeCell ref="A220:B220"/>
    <mergeCell ref="C220:G220"/>
    <mergeCell ref="A221:B221"/>
    <mergeCell ref="C221:G221"/>
    <mergeCell ref="A222:B222"/>
    <mergeCell ref="D222:G222"/>
    <mergeCell ref="A209:A210"/>
    <mergeCell ref="B209:B210"/>
    <mergeCell ref="A211:C211"/>
    <mergeCell ref="A212:A213"/>
    <mergeCell ref="B212:B213"/>
    <mergeCell ref="A214:C214"/>
    <mergeCell ref="A215:C215"/>
    <mergeCell ref="A216:F216"/>
    <mergeCell ref="A217:B217"/>
    <mergeCell ref="C217:G217"/>
    <mergeCell ref="A200:A201"/>
    <mergeCell ref="B200:B201"/>
    <mergeCell ref="A202:C202"/>
    <mergeCell ref="A203:A204"/>
    <mergeCell ref="B203:B204"/>
    <mergeCell ref="A205:C205"/>
    <mergeCell ref="A206:A207"/>
    <mergeCell ref="B206:B207"/>
    <mergeCell ref="A208:C208"/>
    <mergeCell ref="A193:B193"/>
    <mergeCell ref="C193:G193"/>
    <mergeCell ref="A194:B194"/>
    <mergeCell ref="C194:G194"/>
    <mergeCell ref="A195:B195"/>
    <mergeCell ref="D195:G195"/>
    <mergeCell ref="A196:B196"/>
    <mergeCell ref="C196:C199"/>
    <mergeCell ref="A197:A199"/>
    <mergeCell ref="B197:B199"/>
    <mergeCell ref="G197:G198"/>
    <mergeCell ref="A187:C187"/>
    <mergeCell ref="A188:C188"/>
    <mergeCell ref="A189:F189"/>
    <mergeCell ref="A190:B190"/>
    <mergeCell ref="C190:G190"/>
    <mergeCell ref="A191:B191"/>
    <mergeCell ref="C191:G191"/>
    <mergeCell ref="A192:B192"/>
    <mergeCell ref="C192:G192"/>
    <mergeCell ref="A178:C178"/>
    <mergeCell ref="A179:A180"/>
    <mergeCell ref="B179:B180"/>
    <mergeCell ref="A181:C181"/>
    <mergeCell ref="A182:A183"/>
    <mergeCell ref="B182:B183"/>
    <mergeCell ref="A184:C184"/>
    <mergeCell ref="A185:A186"/>
    <mergeCell ref="B185:B186"/>
    <mergeCell ref="A169:B169"/>
    <mergeCell ref="C169:C172"/>
    <mergeCell ref="A170:A172"/>
    <mergeCell ref="B170:B172"/>
    <mergeCell ref="G170:G171"/>
    <mergeCell ref="A173:A174"/>
    <mergeCell ref="B173:B174"/>
    <mergeCell ref="A175:C175"/>
    <mergeCell ref="A176:A177"/>
    <mergeCell ref="B176:B177"/>
    <mergeCell ref="A164:B164"/>
    <mergeCell ref="C164:G164"/>
    <mergeCell ref="A165:B165"/>
    <mergeCell ref="C165:G165"/>
    <mergeCell ref="A166:B166"/>
    <mergeCell ref="C166:G166"/>
    <mergeCell ref="A167:B167"/>
    <mergeCell ref="C167:G167"/>
    <mergeCell ref="A168:B168"/>
    <mergeCell ref="D168:G168"/>
    <mergeCell ref="A155:A156"/>
    <mergeCell ref="B155:B156"/>
    <mergeCell ref="A157:C157"/>
    <mergeCell ref="A158:A159"/>
    <mergeCell ref="B158:B159"/>
    <mergeCell ref="A160:C160"/>
    <mergeCell ref="A161:C161"/>
    <mergeCell ref="A162:F162"/>
    <mergeCell ref="A163:B163"/>
    <mergeCell ref="C163:G163"/>
    <mergeCell ref="A146:A147"/>
    <mergeCell ref="B146:B147"/>
    <mergeCell ref="A148:C148"/>
    <mergeCell ref="A149:A150"/>
    <mergeCell ref="B149:B150"/>
    <mergeCell ref="A151:C151"/>
    <mergeCell ref="A152:A153"/>
    <mergeCell ref="B152:B153"/>
    <mergeCell ref="A154:C154"/>
    <mergeCell ref="A139:B139"/>
    <mergeCell ref="C139:G139"/>
    <mergeCell ref="A140:B140"/>
    <mergeCell ref="C140:G140"/>
    <mergeCell ref="A141:B141"/>
    <mergeCell ref="D141:G141"/>
    <mergeCell ref="A142:B142"/>
    <mergeCell ref="C142:C145"/>
    <mergeCell ref="A143:A145"/>
    <mergeCell ref="B143:B145"/>
    <mergeCell ref="G143:G144"/>
    <mergeCell ref="A133:C133"/>
    <mergeCell ref="A134:C134"/>
    <mergeCell ref="A135:F135"/>
    <mergeCell ref="A136:B136"/>
    <mergeCell ref="C136:G136"/>
    <mergeCell ref="A137:B137"/>
    <mergeCell ref="C137:G137"/>
    <mergeCell ref="A138:B138"/>
    <mergeCell ref="C138:G138"/>
    <mergeCell ref="A124:C124"/>
    <mergeCell ref="A125:A126"/>
    <mergeCell ref="B125:B126"/>
    <mergeCell ref="A127:C127"/>
    <mergeCell ref="A128:A129"/>
    <mergeCell ref="B128:B129"/>
    <mergeCell ref="A130:C130"/>
    <mergeCell ref="A131:A132"/>
    <mergeCell ref="B131:B132"/>
    <mergeCell ref="A115:B115"/>
    <mergeCell ref="C115:C118"/>
    <mergeCell ref="A116:A118"/>
    <mergeCell ref="B116:B118"/>
    <mergeCell ref="G116:G117"/>
    <mergeCell ref="A119:A120"/>
    <mergeCell ref="B119:B120"/>
    <mergeCell ref="A121:C121"/>
    <mergeCell ref="A122:A123"/>
    <mergeCell ref="B122:B123"/>
    <mergeCell ref="A110:B110"/>
    <mergeCell ref="C110:G110"/>
    <mergeCell ref="A111:B111"/>
    <mergeCell ref="C111:G111"/>
    <mergeCell ref="A112:B112"/>
    <mergeCell ref="C112:G112"/>
    <mergeCell ref="A113:B113"/>
    <mergeCell ref="C113:G113"/>
    <mergeCell ref="A114:B114"/>
    <mergeCell ref="D114:G114"/>
    <mergeCell ref="A101:A102"/>
    <mergeCell ref="B101:B102"/>
    <mergeCell ref="A103:C103"/>
    <mergeCell ref="A104:A105"/>
    <mergeCell ref="B104:B105"/>
    <mergeCell ref="A106:C106"/>
    <mergeCell ref="A107:C107"/>
    <mergeCell ref="A108:F108"/>
    <mergeCell ref="A109:B109"/>
    <mergeCell ref="C109:G109"/>
    <mergeCell ref="A92:A93"/>
    <mergeCell ref="B92:B93"/>
    <mergeCell ref="A94:C94"/>
    <mergeCell ref="A95:A96"/>
    <mergeCell ref="B95:B96"/>
    <mergeCell ref="A97:C97"/>
    <mergeCell ref="A98:A99"/>
    <mergeCell ref="B98:B99"/>
    <mergeCell ref="A100:C100"/>
    <mergeCell ref="A85:B85"/>
    <mergeCell ref="C85:G85"/>
    <mergeCell ref="A86:B86"/>
    <mergeCell ref="C86:G86"/>
    <mergeCell ref="A87:B87"/>
    <mergeCell ref="D87:G87"/>
    <mergeCell ref="A88:B88"/>
    <mergeCell ref="C88:C91"/>
    <mergeCell ref="A89:A91"/>
    <mergeCell ref="B89:B91"/>
    <mergeCell ref="G89:G90"/>
    <mergeCell ref="A79:C79"/>
    <mergeCell ref="A80:C80"/>
    <mergeCell ref="A81:F81"/>
    <mergeCell ref="A82:B82"/>
    <mergeCell ref="C82:G82"/>
    <mergeCell ref="A83:B83"/>
    <mergeCell ref="C83:G83"/>
    <mergeCell ref="A84:B84"/>
    <mergeCell ref="C84:G84"/>
    <mergeCell ref="A70:C70"/>
    <mergeCell ref="A71:A72"/>
    <mergeCell ref="B71:B72"/>
    <mergeCell ref="A73:C73"/>
    <mergeCell ref="A74:A75"/>
    <mergeCell ref="B74:B75"/>
    <mergeCell ref="A76:C76"/>
    <mergeCell ref="A77:A78"/>
    <mergeCell ref="B77:B78"/>
    <mergeCell ref="A61:B61"/>
    <mergeCell ref="C61:C64"/>
    <mergeCell ref="A62:A64"/>
    <mergeCell ref="B62:B64"/>
    <mergeCell ref="G62:G63"/>
    <mergeCell ref="A65:A66"/>
    <mergeCell ref="B65:B66"/>
    <mergeCell ref="A67:C67"/>
    <mergeCell ref="A68:A69"/>
    <mergeCell ref="B68:B69"/>
    <mergeCell ref="A56:B56"/>
    <mergeCell ref="C56:G56"/>
    <mergeCell ref="A57:B57"/>
    <mergeCell ref="C57:G57"/>
    <mergeCell ref="A58:B58"/>
    <mergeCell ref="C58:G58"/>
    <mergeCell ref="A59:B59"/>
    <mergeCell ref="C59:G59"/>
    <mergeCell ref="A60:B60"/>
    <mergeCell ref="D60:G60"/>
    <mergeCell ref="A47:A48"/>
    <mergeCell ref="B47:B48"/>
    <mergeCell ref="A49:C49"/>
    <mergeCell ref="A50:A51"/>
    <mergeCell ref="B50:B51"/>
    <mergeCell ref="A52:C52"/>
    <mergeCell ref="A53:C53"/>
    <mergeCell ref="A54:F54"/>
    <mergeCell ref="A55:B55"/>
    <mergeCell ref="C55:G55"/>
    <mergeCell ref="A38:A39"/>
    <mergeCell ref="B38:B39"/>
    <mergeCell ref="A40:C40"/>
    <mergeCell ref="A41:A42"/>
    <mergeCell ref="B41:B42"/>
    <mergeCell ref="A43:C43"/>
    <mergeCell ref="A44:A45"/>
    <mergeCell ref="B44:B45"/>
    <mergeCell ref="A46:C46"/>
    <mergeCell ref="A30:B30"/>
    <mergeCell ref="C30:G30"/>
    <mergeCell ref="A31:B31"/>
    <mergeCell ref="C31:G31"/>
    <mergeCell ref="A32:B32"/>
    <mergeCell ref="C32:G32"/>
    <mergeCell ref="A33:B33"/>
    <mergeCell ref="D33:G33"/>
    <mergeCell ref="A34:B34"/>
    <mergeCell ref="C34:C37"/>
    <mergeCell ref="A35:A37"/>
    <mergeCell ref="B35:B37"/>
    <mergeCell ref="G35:G36"/>
    <mergeCell ref="A22:C22"/>
    <mergeCell ref="A23:A24"/>
    <mergeCell ref="B23:B24"/>
    <mergeCell ref="A25:C25"/>
    <mergeCell ref="A26:C26"/>
    <mergeCell ref="A27:F27"/>
    <mergeCell ref="A28:B28"/>
    <mergeCell ref="C28:G28"/>
    <mergeCell ref="A29:B29"/>
    <mergeCell ref="C29:G29"/>
    <mergeCell ref="A13:C13"/>
    <mergeCell ref="A14:A15"/>
    <mergeCell ref="B14:B15"/>
    <mergeCell ref="A16:C16"/>
    <mergeCell ref="A17:A18"/>
    <mergeCell ref="B17:B18"/>
    <mergeCell ref="A19:C19"/>
    <mergeCell ref="A20:A21"/>
    <mergeCell ref="B20:B21"/>
    <mergeCell ref="A6:B6"/>
    <mergeCell ref="D6:G6"/>
    <mergeCell ref="A7:B7"/>
    <mergeCell ref="C7:C10"/>
    <mergeCell ref="A8:A10"/>
    <mergeCell ref="B8:B10"/>
    <mergeCell ref="G8:G9"/>
    <mergeCell ref="A11:A12"/>
    <mergeCell ref="B11:B12"/>
    <mergeCell ref="A1:B1"/>
    <mergeCell ref="C1:G1"/>
    <mergeCell ref="A2:B2"/>
    <mergeCell ref="C2:G2"/>
    <mergeCell ref="A3:B3"/>
    <mergeCell ref="C3:G3"/>
    <mergeCell ref="A4:B4"/>
    <mergeCell ref="C4:G4"/>
    <mergeCell ref="A5:B5"/>
    <mergeCell ref="C5:G5"/>
  </mergeCells>
  <pageMargins left="0.7" right="0.7" top="0.75" bottom="0.75" header="0.511811023622047" footer="0.511811023622047"/>
  <pageSetup orientation="portrait" horizontalDpi="300" verticalDpi="300"/>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AMJ27"/>
  <sheetViews>
    <sheetView zoomScaleNormal="100" workbookViewId="0">
      <selection activeCell="D1" sqref="D1"/>
    </sheetView>
  </sheetViews>
  <sheetFormatPr baseColWidth="10" defaultColWidth="11.54296875" defaultRowHeight="14.5" x14ac:dyDescent="0.35"/>
  <cols>
    <col min="1" max="1024" width="11.54296875" style="263"/>
  </cols>
  <sheetData>
    <row r="1" spans="1:13" ht="15" customHeight="1" x14ac:dyDescent="0.35">
      <c r="A1" s="263" t="s">
        <v>297</v>
      </c>
      <c r="B1" s="823" t="s">
        <v>5</v>
      </c>
      <c r="C1" s="823"/>
      <c r="D1" s="824" t="s">
        <v>26</v>
      </c>
      <c r="E1" s="824"/>
      <c r="F1" s="824"/>
      <c r="G1" s="824"/>
      <c r="H1" s="824"/>
      <c r="I1" s="824"/>
      <c r="J1" s="824"/>
      <c r="K1" s="824"/>
      <c r="L1" s="824"/>
      <c r="M1" s="824"/>
    </row>
    <row r="2" spans="1:13" ht="15" customHeight="1" x14ac:dyDescent="0.35">
      <c r="A2" s="263" t="s">
        <v>297</v>
      </c>
      <c r="B2" s="823" t="s">
        <v>27</v>
      </c>
      <c r="C2" s="823"/>
      <c r="D2" s="824" t="s">
        <v>394</v>
      </c>
      <c r="E2" s="824"/>
      <c r="F2" s="824"/>
      <c r="G2" s="824"/>
      <c r="H2" s="824"/>
      <c r="I2" s="824"/>
      <c r="J2" s="824"/>
      <c r="K2" s="824"/>
      <c r="L2" s="824"/>
      <c r="M2" s="824"/>
    </row>
    <row r="3" spans="1:13" ht="15" customHeight="1" x14ac:dyDescent="0.35">
      <c r="A3" s="263" t="s">
        <v>297</v>
      </c>
      <c r="B3" s="823" t="s">
        <v>29</v>
      </c>
      <c r="C3" s="823"/>
      <c r="D3" s="824" t="s">
        <v>323</v>
      </c>
      <c r="E3" s="824"/>
      <c r="F3" s="824"/>
      <c r="G3" s="824"/>
      <c r="H3" s="824"/>
      <c r="I3" s="824"/>
      <c r="J3" s="824"/>
      <c r="K3" s="824"/>
      <c r="L3" s="824"/>
      <c r="M3" s="824"/>
    </row>
    <row r="4" spans="1:13" ht="15" customHeight="1" x14ac:dyDescent="0.35">
      <c r="A4" s="263" t="s">
        <v>297</v>
      </c>
      <c r="B4" s="823" t="s">
        <v>31</v>
      </c>
      <c r="C4" s="823"/>
      <c r="D4" s="824" t="s">
        <v>299</v>
      </c>
      <c r="E4" s="824"/>
      <c r="F4" s="824"/>
      <c r="G4" s="824"/>
      <c r="H4" s="824"/>
      <c r="I4" s="824"/>
      <c r="J4" s="824"/>
      <c r="K4" s="824"/>
      <c r="L4" s="824"/>
      <c r="M4" s="824"/>
    </row>
    <row r="5" spans="1:13" ht="15" customHeight="1" x14ac:dyDescent="0.35">
      <c r="A5" s="263" t="s">
        <v>297</v>
      </c>
      <c r="B5" s="825" t="s">
        <v>33</v>
      </c>
      <c r="C5" s="825"/>
      <c r="D5" s="436" t="s">
        <v>34</v>
      </c>
      <c r="E5" s="826" t="s">
        <v>324</v>
      </c>
      <c r="F5" s="826"/>
      <c r="G5" s="826"/>
      <c r="H5" s="826"/>
      <c r="I5" s="826"/>
      <c r="J5" s="826"/>
      <c r="K5" s="826"/>
      <c r="L5" s="826"/>
      <c r="M5" s="826"/>
    </row>
    <row r="6" spans="1:13" ht="36.75" customHeight="1" x14ac:dyDescent="0.35">
      <c r="A6" s="263" t="s">
        <v>297</v>
      </c>
      <c r="B6" s="827" t="s">
        <v>37</v>
      </c>
      <c r="C6" s="827"/>
      <c r="D6" s="828" t="s">
        <v>395</v>
      </c>
      <c r="E6" s="437" t="s">
        <v>326</v>
      </c>
      <c r="F6" s="437" t="s">
        <v>396</v>
      </c>
      <c r="G6" s="437" t="s">
        <v>397</v>
      </c>
      <c r="H6" s="829" t="s">
        <v>329</v>
      </c>
      <c r="I6" s="829"/>
      <c r="J6" s="437" t="s">
        <v>330</v>
      </c>
      <c r="K6" s="437" t="s">
        <v>331</v>
      </c>
      <c r="L6" s="437" t="s">
        <v>332</v>
      </c>
      <c r="M6" s="437" t="s">
        <v>333</v>
      </c>
    </row>
    <row r="7" spans="1:13" ht="14.25" customHeight="1" x14ac:dyDescent="0.35">
      <c r="A7" s="263" t="s">
        <v>297</v>
      </c>
      <c r="B7" s="828" t="s">
        <v>197</v>
      </c>
      <c r="C7" s="828" t="s">
        <v>47</v>
      </c>
      <c r="D7" s="828"/>
      <c r="E7" s="827" t="s">
        <v>48</v>
      </c>
      <c r="F7" s="827" t="s">
        <v>334</v>
      </c>
      <c r="G7" s="827" t="s">
        <v>276</v>
      </c>
      <c r="H7" s="830" t="s">
        <v>335</v>
      </c>
      <c r="I7" s="830"/>
      <c r="J7" s="827" t="s">
        <v>336</v>
      </c>
      <c r="K7" s="827" t="s">
        <v>337</v>
      </c>
      <c r="L7" s="827" t="s">
        <v>338</v>
      </c>
      <c r="M7" s="827" t="s">
        <v>339</v>
      </c>
    </row>
    <row r="8" spans="1:13" ht="15" customHeight="1" x14ac:dyDescent="0.35">
      <c r="A8" s="263" t="s">
        <v>297</v>
      </c>
      <c r="B8" s="828"/>
      <c r="C8" s="828"/>
      <c r="D8" s="828"/>
      <c r="E8" s="827"/>
      <c r="F8" s="827"/>
      <c r="G8" s="827"/>
      <c r="H8" s="831" t="s">
        <v>340</v>
      </c>
      <c r="I8" s="831"/>
      <c r="J8" s="827"/>
      <c r="K8" s="827"/>
      <c r="L8" s="827"/>
      <c r="M8" s="827"/>
    </row>
    <row r="9" spans="1:13" ht="14.25" customHeight="1" x14ac:dyDescent="0.35">
      <c r="A9" s="263" t="s">
        <v>297</v>
      </c>
      <c r="B9" s="828"/>
      <c r="C9" s="828"/>
      <c r="D9" s="828"/>
      <c r="E9" s="827"/>
      <c r="F9" s="827" t="s">
        <v>398</v>
      </c>
      <c r="G9" s="827" t="s">
        <v>342</v>
      </c>
      <c r="H9" s="827" t="s">
        <v>343</v>
      </c>
      <c r="I9" s="827"/>
      <c r="J9" s="438" t="s">
        <v>344</v>
      </c>
      <c r="K9" s="438" t="s">
        <v>345</v>
      </c>
      <c r="L9" s="438" t="s">
        <v>346</v>
      </c>
      <c r="M9" s="438" t="s">
        <v>347</v>
      </c>
    </row>
    <row r="10" spans="1:13" ht="28" x14ac:dyDescent="0.35">
      <c r="A10" s="263" t="s">
        <v>297</v>
      </c>
      <c r="B10" s="828"/>
      <c r="C10" s="828"/>
      <c r="D10" s="828"/>
      <c r="E10" s="827"/>
      <c r="F10" s="827"/>
      <c r="G10" s="827"/>
      <c r="H10" s="827"/>
      <c r="I10" s="827"/>
      <c r="J10" s="439" t="s">
        <v>348</v>
      </c>
      <c r="K10" s="439" t="s">
        <v>348</v>
      </c>
      <c r="L10" s="439" t="s">
        <v>348</v>
      </c>
      <c r="M10" s="439" t="s">
        <v>348</v>
      </c>
    </row>
    <row r="11" spans="1:13" ht="15" customHeight="1" x14ac:dyDescent="0.35">
      <c r="A11" s="263" t="s">
        <v>297</v>
      </c>
      <c r="B11" s="828"/>
      <c r="C11" s="828"/>
      <c r="D11" s="828"/>
      <c r="E11" s="440" t="s">
        <v>61</v>
      </c>
      <c r="F11" s="440" t="s">
        <v>349</v>
      </c>
      <c r="G11" s="440" t="s">
        <v>350</v>
      </c>
      <c r="H11" s="832" t="s">
        <v>351</v>
      </c>
      <c r="I11" s="832"/>
      <c r="J11" s="440" t="s">
        <v>352</v>
      </c>
      <c r="K11" s="440" t="s">
        <v>353</v>
      </c>
      <c r="L11" s="440" t="s">
        <v>354</v>
      </c>
      <c r="M11" s="440" t="s">
        <v>355</v>
      </c>
    </row>
    <row r="12" spans="1:13" ht="15" customHeight="1" x14ac:dyDescent="0.35">
      <c r="B12" s="833" t="s">
        <v>399</v>
      </c>
      <c r="C12" s="833" t="s">
        <v>68</v>
      </c>
      <c r="D12" s="833" t="s">
        <v>311</v>
      </c>
      <c r="E12" s="834"/>
      <c r="F12" s="834"/>
      <c r="G12" s="834"/>
      <c r="H12" s="441" t="s">
        <v>357</v>
      </c>
      <c r="I12" s="442"/>
      <c r="J12" s="443"/>
      <c r="K12" s="444"/>
      <c r="L12" s="444"/>
      <c r="M12" s="444"/>
    </row>
    <row r="13" spans="1:13" x14ac:dyDescent="0.35">
      <c r="B13" s="833"/>
      <c r="C13" s="833"/>
      <c r="D13" s="833"/>
      <c r="E13" s="834"/>
      <c r="F13" s="834"/>
      <c r="G13" s="834"/>
      <c r="H13" s="441" t="s">
        <v>358</v>
      </c>
      <c r="I13" s="442"/>
      <c r="J13" s="444"/>
      <c r="K13" s="443"/>
      <c r="L13" s="444"/>
      <c r="M13" s="444"/>
    </row>
    <row r="14" spans="1:13" x14ac:dyDescent="0.35">
      <c r="B14" s="833"/>
      <c r="C14" s="833"/>
      <c r="D14" s="833"/>
      <c r="E14" s="834"/>
      <c r="F14" s="834"/>
      <c r="G14" s="834"/>
      <c r="H14" s="441" t="s">
        <v>359</v>
      </c>
      <c r="I14" s="442"/>
      <c r="J14" s="444"/>
      <c r="K14" s="444"/>
      <c r="L14" s="443"/>
      <c r="M14" s="444"/>
    </row>
    <row r="15" spans="1:13" x14ac:dyDescent="0.35">
      <c r="B15" s="833"/>
      <c r="C15" s="833"/>
      <c r="D15" s="833"/>
      <c r="E15" s="834"/>
      <c r="F15" s="834"/>
      <c r="G15" s="834"/>
      <c r="H15" s="441" t="s">
        <v>360</v>
      </c>
      <c r="I15" s="442"/>
      <c r="J15" s="444"/>
      <c r="K15" s="444"/>
      <c r="L15" s="444"/>
      <c r="M15" s="443"/>
    </row>
    <row r="16" spans="1:13" ht="15" customHeight="1" x14ac:dyDescent="0.35">
      <c r="B16" s="833"/>
      <c r="C16" s="833"/>
      <c r="D16" s="827" t="s">
        <v>312</v>
      </c>
      <c r="E16" s="835"/>
      <c r="F16" s="835"/>
      <c r="G16" s="835"/>
      <c r="H16" s="441" t="s">
        <v>357</v>
      </c>
      <c r="I16" s="442"/>
      <c r="J16" s="443"/>
      <c r="K16" s="444"/>
      <c r="L16" s="444"/>
      <c r="M16" s="444"/>
    </row>
    <row r="17" spans="2:13" x14ac:dyDescent="0.35">
      <c r="B17" s="833"/>
      <c r="C17" s="833"/>
      <c r="D17" s="833"/>
      <c r="E17" s="835"/>
      <c r="F17" s="835"/>
      <c r="G17" s="835"/>
      <c r="H17" s="441" t="s">
        <v>358</v>
      </c>
      <c r="I17" s="442"/>
      <c r="J17" s="444"/>
      <c r="K17" s="443"/>
      <c r="L17" s="444"/>
      <c r="M17" s="444"/>
    </row>
    <row r="18" spans="2:13" x14ac:dyDescent="0.35">
      <c r="B18" s="833"/>
      <c r="C18" s="833"/>
      <c r="D18" s="833"/>
      <c r="E18" s="835"/>
      <c r="F18" s="835"/>
      <c r="G18" s="835"/>
      <c r="H18" s="441" t="s">
        <v>359</v>
      </c>
      <c r="I18" s="445"/>
      <c r="J18" s="444"/>
      <c r="K18" s="444"/>
      <c r="L18" s="443"/>
      <c r="M18" s="444"/>
    </row>
    <row r="19" spans="2:13" x14ac:dyDescent="0.35">
      <c r="B19" s="833"/>
      <c r="C19" s="833"/>
      <c r="D19" s="833"/>
      <c r="E19" s="835"/>
      <c r="F19" s="835"/>
      <c r="G19" s="835"/>
      <c r="H19" s="441" t="s">
        <v>360</v>
      </c>
      <c r="I19" s="445"/>
      <c r="J19" s="444"/>
      <c r="K19" s="444"/>
      <c r="L19" s="444"/>
      <c r="M19" s="443"/>
    </row>
    <row r="20" spans="2:13" ht="15" customHeight="1" x14ac:dyDescent="0.35">
      <c r="B20" s="836" t="s">
        <v>91</v>
      </c>
      <c r="C20" s="836"/>
      <c r="D20" s="836"/>
      <c r="E20" s="837"/>
      <c r="F20" s="837"/>
      <c r="G20" s="837"/>
      <c r="H20" s="838" t="s">
        <v>357</v>
      </c>
      <c r="I20" s="838"/>
      <c r="J20" s="443"/>
      <c r="K20" s="444"/>
      <c r="L20" s="444"/>
      <c r="M20" s="444"/>
    </row>
    <row r="21" spans="2:13" ht="15" customHeight="1" x14ac:dyDescent="0.35">
      <c r="B21" s="836"/>
      <c r="C21" s="836"/>
      <c r="D21" s="836"/>
      <c r="E21" s="837"/>
      <c r="F21" s="837"/>
      <c r="G21" s="837"/>
      <c r="H21" s="838" t="s">
        <v>358</v>
      </c>
      <c r="I21" s="838"/>
      <c r="J21" s="444"/>
      <c r="K21" s="443"/>
      <c r="L21" s="444"/>
      <c r="M21" s="444"/>
    </row>
    <row r="22" spans="2:13" ht="15" customHeight="1" x14ac:dyDescent="0.35">
      <c r="B22" s="836"/>
      <c r="C22" s="836"/>
      <c r="D22" s="836"/>
      <c r="E22" s="837"/>
      <c r="F22" s="837"/>
      <c r="G22" s="837"/>
      <c r="H22" s="838" t="s">
        <v>359</v>
      </c>
      <c r="I22" s="838"/>
      <c r="J22" s="444"/>
      <c r="K22" s="444"/>
      <c r="L22" s="443"/>
      <c r="M22" s="444"/>
    </row>
    <row r="23" spans="2:13" ht="15" customHeight="1" x14ac:dyDescent="0.35">
      <c r="B23" s="836"/>
      <c r="C23" s="836"/>
      <c r="D23" s="836"/>
      <c r="E23" s="837"/>
      <c r="F23" s="837"/>
      <c r="G23" s="837"/>
      <c r="H23" s="838" t="s">
        <v>360</v>
      </c>
      <c r="I23" s="838"/>
      <c r="J23" s="444"/>
      <c r="K23" s="444"/>
      <c r="L23" s="444"/>
      <c r="M23" s="443"/>
    </row>
    <row r="24" spans="2:13" ht="14.25" customHeight="1" x14ac:dyDescent="0.35">
      <c r="B24" s="839" t="s">
        <v>400</v>
      </c>
      <c r="C24" s="839"/>
      <c r="D24" s="839"/>
      <c r="E24" s="839"/>
      <c r="F24" s="839"/>
      <c r="G24" s="839"/>
      <c r="H24" s="839"/>
      <c r="I24" s="839"/>
      <c r="J24" s="839"/>
      <c r="K24" s="839"/>
      <c r="L24" s="839"/>
      <c r="M24" s="839"/>
    </row>
    <row r="25" spans="2:13" ht="14.25" customHeight="1" x14ac:dyDescent="0.35">
      <c r="B25" s="840" t="s">
        <v>401</v>
      </c>
      <c r="C25" s="840"/>
      <c r="D25" s="840"/>
      <c r="E25" s="840"/>
      <c r="F25" s="840"/>
      <c r="G25" s="840"/>
      <c r="H25" s="840"/>
      <c r="I25" s="840"/>
      <c r="J25" s="840"/>
      <c r="K25" s="840"/>
      <c r="L25" s="840"/>
      <c r="M25" s="840"/>
    </row>
    <row r="26" spans="2:13" ht="15" customHeight="1" x14ac:dyDescent="0.35">
      <c r="B26" s="841" t="s">
        <v>402</v>
      </c>
      <c r="C26" s="841"/>
      <c r="D26" s="841"/>
      <c r="E26" s="841"/>
      <c r="F26" s="841"/>
      <c r="G26" s="841"/>
      <c r="H26" s="841"/>
      <c r="I26" s="841"/>
      <c r="J26" s="841"/>
      <c r="K26" s="841"/>
      <c r="L26" s="841"/>
      <c r="M26" s="841"/>
    </row>
    <row r="27" spans="2:13" x14ac:dyDescent="0.35">
      <c r="B27" s="446" t="s">
        <v>403</v>
      </c>
    </row>
  </sheetData>
  <mergeCells count="50">
    <mergeCell ref="B24:M24"/>
    <mergeCell ref="B25:M25"/>
    <mergeCell ref="B26:M26"/>
    <mergeCell ref="B20:D23"/>
    <mergeCell ref="E20:E23"/>
    <mergeCell ref="F20:F23"/>
    <mergeCell ref="G20:G23"/>
    <mergeCell ref="H20:I20"/>
    <mergeCell ref="H21:I21"/>
    <mergeCell ref="H22:I22"/>
    <mergeCell ref="H23:I23"/>
    <mergeCell ref="H11:I11"/>
    <mergeCell ref="B12:B19"/>
    <mergeCell ref="C12:C19"/>
    <mergeCell ref="D12:D15"/>
    <mergeCell ref="E12:E15"/>
    <mergeCell ref="F12:F15"/>
    <mergeCell ref="G12:G15"/>
    <mergeCell ref="D16:D19"/>
    <mergeCell ref="E16:E19"/>
    <mergeCell ref="F16:F19"/>
    <mergeCell ref="G16:G19"/>
    <mergeCell ref="M7:M8"/>
    <mergeCell ref="H8:I8"/>
    <mergeCell ref="E9:E10"/>
    <mergeCell ref="F9:F10"/>
    <mergeCell ref="G9:G10"/>
    <mergeCell ref="H9:I10"/>
    <mergeCell ref="B4:C4"/>
    <mergeCell ref="D4:M4"/>
    <mergeCell ref="B5:C5"/>
    <mergeCell ref="E5:M5"/>
    <mergeCell ref="B6:C6"/>
    <mergeCell ref="D6:D11"/>
    <mergeCell ref="H6:I6"/>
    <mergeCell ref="B7:B11"/>
    <mergeCell ref="C7:C11"/>
    <mergeCell ref="E7:E8"/>
    <mergeCell ref="F7:F8"/>
    <mergeCell ref="G7:G8"/>
    <mergeCell ref="H7:I7"/>
    <mergeCell ref="J7:J8"/>
    <mergeCell ref="K7:K8"/>
    <mergeCell ref="L7:L8"/>
    <mergeCell ref="B1:C1"/>
    <mergeCell ref="D1:M1"/>
    <mergeCell ref="B2:C2"/>
    <mergeCell ref="D2:M2"/>
    <mergeCell ref="B3:C3"/>
    <mergeCell ref="D3:M3"/>
  </mergeCells>
  <pageMargins left="0.7" right="0.7" top="0.75" bottom="0.75" header="0.511811023622047" footer="0.511811023622047"/>
  <pageSetup orientation="portrait" horizontalDpi="300" verticalDpi="300"/>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rgb="FFFCD5B5"/>
  </sheetPr>
  <dimension ref="A1:AMJ1055"/>
  <sheetViews>
    <sheetView topLeftCell="A570" zoomScaleNormal="100" workbookViewId="0">
      <selection activeCell="H570" sqref="H570"/>
    </sheetView>
  </sheetViews>
  <sheetFormatPr baseColWidth="10" defaultColWidth="9.1796875" defaultRowHeight="12.5" x14ac:dyDescent="0.25"/>
  <cols>
    <col min="1" max="2" width="16.7265625" style="21" customWidth="1"/>
    <col min="3" max="3" width="24.1796875" style="21" customWidth="1"/>
    <col min="4" max="4" width="21.453125" style="21" customWidth="1"/>
    <col min="5" max="5" width="19.26953125" style="378" customWidth="1"/>
    <col min="6" max="7" width="20.453125" style="378" customWidth="1"/>
    <col min="8" max="8" width="20.7265625" style="378" customWidth="1"/>
    <col min="9" max="1024" width="9.1796875" style="21"/>
  </cols>
  <sheetData>
    <row r="1" spans="1:10" x14ac:dyDescent="0.25">
      <c r="A1" s="13" t="s">
        <v>23</v>
      </c>
      <c r="B1" s="13"/>
      <c r="C1" s="791">
        <f>Presentación!$C$3</f>
        <v>1990</v>
      </c>
      <c r="D1" s="791"/>
      <c r="E1" s="791"/>
      <c r="F1" s="791"/>
      <c r="G1" s="791"/>
      <c r="H1" s="791"/>
    </row>
    <row r="2" spans="1:10" ht="12" customHeight="1" x14ac:dyDescent="0.25">
      <c r="A2" s="11" t="s">
        <v>24</v>
      </c>
      <c r="B2" s="11"/>
      <c r="C2" s="4" t="s">
        <v>0</v>
      </c>
      <c r="D2" s="4"/>
      <c r="E2" s="4"/>
      <c r="F2" s="4"/>
      <c r="G2" s="4"/>
      <c r="H2" s="4"/>
    </row>
    <row r="3" spans="1:10" ht="12.75" customHeight="1" x14ac:dyDescent="0.25">
      <c r="A3" s="842" t="s">
        <v>187</v>
      </c>
      <c r="B3" s="842"/>
      <c r="C3" s="9" t="s">
        <v>26</v>
      </c>
      <c r="D3" s="9"/>
      <c r="E3" s="9"/>
      <c r="F3" s="9"/>
      <c r="G3" s="9"/>
      <c r="H3" s="9"/>
    </row>
    <row r="4" spans="1:10" ht="12" customHeight="1" x14ac:dyDescent="0.25">
      <c r="A4" s="11" t="s">
        <v>27</v>
      </c>
      <c r="B4" s="11"/>
      <c r="C4" s="9" t="s">
        <v>404</v>
      </c>
      <c r="D4" s="9"/>
      <c r="E4" s="9"/>
      <c r="F4" s="9"/>
      <c r="G4" s="9"/>
      <c r="H4" s="9"/>
    </row>
    <row r="5" spans="1:10" ht="11.25" customHeight="1" x14ac:dyDescent="0.25">
      <c r="A5" s="11" t="s">
        <v>29</v>
      </c>
      <c r="B5" s="11"/>
      <c r="C5" s="447" t="s">
        <v>405</v>
      </c>
      <c r="D5" s="448"/>
      <c r="E5" s="448"/>
      <c r="F5" s="448"/>
      <c r="G5" s="448"/>
      <c r="H5" s="449"/>
    </row>
    <row r="6" spans="1:10" ht="11.25" customHeight="1" x14ac:dyDescent="0.25">
      <c r="A6" s="11" t="s">
        <v>31</v>
      </c>
      <c r="B6" s="11"/>
      <c r="C6" s="450" t="s">
        <v>406</v>
      </c>
      <c r="D6" s="451"/>
      <c r="E6" s="451"/>
      <c r="F6" s="451"/>
      <c r="G6" s="451"/>
      <c r="H6" s="452"/>
    </row>
    <row r="7" spans="1:10" ht="11.25" customHeight="1" x14ac:dyDescent="0.25">
      <c r="A7" s="843" t="s">
        <v>33</v>
      </c>
      <c r="B7" s="843"/>
      <c r="C7" s="453" t="s">
        <v>34</v>
      </c>
      <c r="D7" s="454"/>
      <c r="E7" s="844" t="s">
        <v>407</v>
      </c>
      <c r="F7" s="844"/>
      <c r="G7" s="844"/>
      <c r="H7" s="844"/>
    </row>
    <row r="8" spans="1:10" ht="34.5" customHeight="1" x14ac:dyDescent="0.25">
      <c r="A8" s="7" t="s">
        <v>37</v>
      </c>
      <c r="B8" s="7"/>
      <c r="C8" s="6" t="s">
        <v>38</v>
      </c>
      <c r="D8" s="25" t="s">
        <v>408</v>
      </c>
      <c r="E8" s="87" t="s">
        <v>409</v>
      </c>
      <c r="F8" s="87" t="s">
        <v>410</v>
      </c>
      <c r="G8" s="204" t="s">
        <v>411</v>
      </c>
      <c r="H8" s="204" t="s">
        <v>411</v>
      </c>
    </row>
    <row r="9" spans="1:10" ht="39" customHeight="1" x14ac:dyDescent="0.25">
      <c r="A9" s="6" t="s">
        <v>197</v>
      </c>
      <c r="B9" s="6" t="s">
        <v>47</v>
      </c>
      <c r="C9" s="6"/>
      <c r="D9" s="25" t="s">
        <v>48</v>
      </c>
      <c r="E9" s="455" t="s">
        <v>304</v>
      </c>
      <c r="F9" s="455" t="s">
        <v>304</v>
      </c>
      <c r="G9" s="456" t="s">
        <v>52</v>
      </c>
      <c r="H9" s="456" t="s">
        <v>225</v>
      </c>
    </row>
    <row r="10" spans="1:10" ht="27" x14ac:dyDescent="0.25">
      <c r="A10" s="6"/>
      <c r="B10" s="6"/>
      <c r="C10" s="6"/>
      <c r="D10" s="25" t="s">
        <v>412</v>
      </c>
      <c r="E10" s="457" t="s">
        <v>413</v>
      </c>
      <c r="F10" s="457" t="s">
        <v>413</v>
      </c>
      <c r="G10" s="204" t="s">
        <v>414</v>
      </c>
      <c r="H10" s="204" t="s">
        <v>415</v>
      </c>
    </row>
    <row r="11" spans="1:10" ht="13.5" x14ac:dyDescent="0.25">
      <c r="A11" s="6"/>
      <c r="B11" s="6"/>
      <c r="C11" s="6"/>
      <c r="D11" s="458" t="s">
        <v>61</v>
      </c>
      <c r="E11" s="459" t="s">
        <v>416</v>
      </c>
      <c r="F11" s="459" t="s">
        <v>417</v>
      </c>
      <c r="G11" s="459" t="s">
        <v>418</v>
      </c>
      <c r="H11" s="459" t="s">
        <v>418</v>
      </c>
    </row>
    <row r="12" spans="1:10" ht="12" customHeight="1" x14ac:dyDescent="0.25">
      <c r="A12" s="687" t="s">
        <v>310</v>
      </c>
      <c r="B12" s="687" t="s">
        <v>310</v>
      </c>
      <c r="C12" s="135" t="s">
        <v>419</v>
      </c>
      <c r="D12" s="460">
        <f>D105+D136+D167+D198+D229+D260+D291+D322+D353+D384+D415+D446+D477+D508+D539+D570</f>
        <v>0</v>
      </c>
      <c r="E12" s="33"/>
      <c r="F12" s="33"/>
      <c r="G12" s="460">
        <f t="shared" ref="G12:H14" si="0">G105+G136+G167+G198+G229+G260+G291+G322+G353+G384+G415+G446+G477+G508+G539+G570</f>
        <v>0</v>
      </c>
      <c r="H12" s="460">
        <f t="shared" si="0"/>
        <v>0</v>
      </c>
    </row>
    <row r="13" spans="1:10" x14ac:dyDescent="0.25">
      <c r="A13" s="687"/>
      <c r="B13" s="687"/>
      <c r="C13" s="135" t="s">
        <v>420</v>
      </c>
      <c r="D13" s="460">
        <f>D106+D137+D168+D199+D230+D261+D292+D323+D354+D385+D416+D447+D478+D509+D540+D571</f>
        <v>0</v>
      </c>
      <c r="E13" s="33"/>
      <c r="F13" s="33"/>
      <c r="G13" s="460">
        <f t="shared" si="0"/>
        <v>0</v>
      </c>
      <c r="H13" s="460">
        <f t="shared" si="0"/>
        <v>0</v>
      </c>
    </row>
    <row r="14" spans="1:10" x14ac:dyDescent="0.25">
      <c r="A14" s="687"/>
      <c r="B14" s="687"/>
      <c r="C14" s="135" t="s">
        <v>421</v>
      </c>
      <c r="D14" s="460">
        <f>D107+D138+D169+D200+D231+D262+D293+D324+D355+D386+D417+D448+D479+D510+D541+D572</f>
        <v>0</v>
      </c>
      <c r="E14" s="33"/>
      <c r="F14" s="268"/>
      <c r="G14" s="460">
        <f t="shared" si="0"/>
        <v>0</v>
      </c>
      <c r="H14" s="460">
        <f t="shared" si="0"/>
        <v>0</v>
      </c>
    </row>
    <row r="15" spans="1:10" x14ac:dyDescent="0.25">
      <c r="A15" s="698" t="s">
        <v>91</v>
      </c>
      <c r="B15" s="698"/>
      <c r="C15" s="698"/>
      <c r="D15" s="461">
        <f>SUM(D12:D14)</f>
        <v>0</v>
      </c>
      <c r="E15" s="462"/>
      <c r="F15" s="462"/>
      <c r="G15" s="461">
        <f>SUM(G12:G14)</f>
        <v>0</v>
      </c>
      <c r="H15" s="461">
        <f>SUM(H12:H14)</f>
        <v>0</v>
      </c>
    </row>
    <row r="16" spans="1:10" x14ac:dyDescent="0.25">
      <c r="A16" s="21" t="s">
        <v>422</v>
      </c>
      <c r="E16" s="463"/>
      <c r="F16" s="463"/>
      <c r="G16" s="463"/>
      <c r="H16" s="463"/>
      <c r="J16" s="49"/>
    </row>
    <row r="17" spans="1:8" x14ac:dyDescent="0.25">
      <c r="A17" s="21" t="s">
        <v>423</v>
      </c>
    </row>
    <row r="18" spans="1:8" s="21" customFormat="1" ht="11.5" x14ac:dyDescent="0.25"/>
    <row r="19" spans="1:8" s="21" customFormat="1" ht="11.5" x14ac:dyDescent="0.25"/>
    <row r="20" spans="1:8" s="21" customFormat="1" ht="11.5" x14ac:dyDescent="0.25"/>
    <row r="21" spans="1:8" s="21" customFormat="1" ht="11.5" x14ac:dyDescent="0.25"/>
    <row r="22" spans="1:8" s="21" customFormat="1" ht="11.5" x14ac:dyDescent="0.25"/>
    <row r="23" spans="1:8" s="21" customFormat="1" ht="11.5" x14ac:dyDescent="0.25"/>
    <row r="24" spans="1:8" s="21" customFormat="1" ht="11.5" x14ac:dyDescent="0.25"/>
    <row r="25" spans="1:8" s="21" customFormat="1" ht="11.5" x14ac:dyDescent="0.25"/>
    <row r="26" spans="1:8" s="21" customFormat="1" ht="11.5" x14ac:dyDescent="0.25"/>
    <row r="27" spans="1:8" s="21" customFormat="1" ht="11.5" x14ac:dyDescent="0.25"/>
    <row r="28" spans="1:8" s="21" customFormat="1" ht="11.5" x14ac:dyDescent="0.25"/>
    <row r="29" spans="1:8" s="21" customFormat="1" ht="11.5" x14ac:dyDescent="0.25"/>
    <row r="30" spans="1:8" s="21" customFormat="1" ht="11.5" x14ac:dyDescent="0.25"/>
    <row r="31" spans="1:8" s="21" customFormat="1" ht="11.5" x14ac:dyDescent="0.25"/>
    <row r="32" spans="1:8" x14ac:dyDescent="0.25">
      <c r="A32" s="13" t="s">
        <v>23</v>
      </c>
      <c r="B32" s="13"/>
      <c r="C32" s="791">
        <f>Presentación!$C$3</f>
        <v>1990</v>
      </c>
      <c r="D32" s="791"/>
      <c r="E32" s="791"/>
      <c r="F32" s="791"/>
      <c r="G32" s="791"/>
      <c r="H32" s="791"/>
    </row>
    <row r="33" spans="1:8" ht="11.25" customHeight="1" x14ac:dyDescent="0.25">
      <c r="A33" s="11" t="s">
        <v>24</v>
      </c>
      <c r="B33" s="11"/>
      <c r="C33" s="792" t="s">
        <v>92</v>
      </c>
      <c r="D33" s="792"/>
      <c r="E33" s="792"/>
      <c r="F33" s="792"/>
      <c r="G33" s="792"/>
      <c r="H33" s="792"/>
    </row>
    <row r="34" spans="1:8" ht="12.75" customHeight="1" x14ac:dyDescent="0.25">
      <c r="A34" s="842" t="s">
        <v>187</v>
      </c>
      <c r="B34" s="842"/>
      <c r="C34" s="9" t="s">
        <v>26</v>
      </c>
      <c r="D34" s="9"/>
      <c r="E34" s="9"/>
      <c r="F34" s="9"/>
      <c r="G34" s="9"/>
      <c r="H34" s="9"/>
    </row>
    <row r="35" spans="1:8" ht="12" customHeight="1" x14ac:dyDescent="0.25">
      <c r="A35" s="11" t="s">
        <v>27</v>
      </c>
      <c r="B35" s="11"/>
      <c r="C35" s="9" t="s">
        <v>404</v>
      </c>
      <c r="D35" s="9"/>
      <c r="E35" s="9"/>
      <c r="F35" s="9"/>
      <c r="G35" s="9"/>
      <c r="H35" s="9"/>
    </row>
    <row r="36" spans="1:8" ht="11.25" customHeight="1" x14ac:dyDescent="0.25">
      <c r="A36" s="11" t="s">
        <v>29</v>
      </c>
      <c r="B36" s="11"/>
      <c r="C36" s="447" t="s">
        <v>405</v>
      </c>
      <c r="D36" s="448"/>
      <c r="E36" s="448"/>
      <c r="F36" s="448"/>
      <c r="G36" s="448"/>
      <c r="H36" s="449"/>
    </row>
    <row r="37" spans="1:8" ht="11.25" customHeight="1" x14ac:dyDescent="0.25">
      <c r="A37" s="11" t="s">
        <v>31</v>
      </c>
      <c r="B37" s="11"/>
      <c r="C37" s="450" t="s">
        <v>406</v>
      </c>
      <c r="D37" s="451"/>
      <c r="E37" s="451"/>
      <c r="F37" s="451"/>
      <c r="G37" s="451"/>
      <c r="H37" s="452"/>
    </row>
    <row r="38" spans="1:8" ht="11.25" customHeight="1" x14ac:dyDescent="0.25">
      <c r="A38" s="843" t="s">
        <v>33</v>
      </c>
      <c r="B38" s="843"/>
      <c r="C38" s="453" t="s">
        <v>34</v>
      </c>
      <c r="D38" s="454"/>
      <c r="E38" s="844" t="s">
        <v>407</v>
      </c>
      <c r="F38" s="844"/>
      <c r="G38" s="844"/>
      <c r="H38" s="844"/>
    </row>
    <row r="39" spans="1:8" ht="34.5" customHeight="1" x14ac:dyDescent="0.25">
      <c r="A39" s="7" t="s">
        <v>37</v>
      </c>
      <c r="B39" s="7"/>
      <c r="C39" s="6" t="s">
        <v>38</v>
      </c>
      <c r="D39" s="25" t="s">
        <v>408</v>
      </c>
      <c r="E39" s="87" t="s">
        <v>409</v>
      </c>
      <c r="F39" s="87" t="s">
        <v>410</v>
      </c>
      <c r="G39" s="204" t="s">
        <v>411</v>
      </c>
      <c r="H39" s="204" t="s">
        <v>411</v>
      </c>
    </row>
    <row r="40" spans="1:8" ht="39" customHeight="1" x14ac:dyDescent="0.25">
      <c r="A40" s="6" t="s">
        <v>197</v>
      </c>
      <c r="B40" s="6" t="s">
        <v>47</v>
      </c>
      <c r="C40" s="6"/>
      <c r="D40" s="25" t="s">
        <v>48</v>
      </c>
      <c r="E40" s="455" t="s">
        <v>304</v>
      </c>
      <c r="F40" s="455" t="s">
        <v>304</v>
      </c>
      <c r="G40" s="456" t="s">
        <v>52</v>
      </c>
      <c r="H40" s="456" t="s">
        <v>225</v>
      </c>
    </row>
    <row r="41" spans="1:8" ht="27" x14ac:dyDescent="0.25">
      <c r="A41" s="6"/>
      <c r="B41" s="6"/>
      <c r="C41" s="6"/>
      <c r="D41" s="25" t="s">
        <v>412</v>
      </c>
      <c r="E41" s="457" t="s">
        <v>413</v>
      </c>
      <c r="F41" s="457" t="s">
        <v>413</v>
      </c>
      <c r="G41" s="204" t="s">
        <v>414</v>
      </c>
      <c r="H41" s="204" t="s">
        <v>415</v>
      </c>
    </row>
    <row r="42" spans="1:8" ht="13.5" x14ac:dyDescent="0.25">
      <c r="A42" s="6"/>
      <c r="B42" s="6"/>
      <c r="C42" s="6"/>
      <c r="D42" s="458" t="s">
        <v>61</v>
      </c>
      <c r="E42" s="459" t="s">
        <v>416</v>
      </c>
      <c r="F42" s="459" t="s">
        <v>417</v>
      </c>
      <c r="G42" s="459" t="s">
        <v>418</v>
      </c>
      <c r="H42" s="459" t="s">
        <v>418</v>
      </c>
    </row>
    <row r="43" spans="1:8" ht="12" customHeight="1" x14ac:dyDescent="0.25">
      <c r="A43" s="687" t="s">
        <v>310</v>
      </c>
      <c r="B43" s="687" t="s">
        <v>310</v>
      </c>
      <c r="C43" s="135" t="s">
        <v>419</v>
      </c>
      <c r="D43" s="460">
        <f>D105+D136+D167+D198+D229+D260+D291+D322+D353+D384+D415+D446+D477+D508+D539+D570</f>
        <v>0</v>
      </c>
      <c r="E43" s="33"/>
      <c r="F43" s="33"/>
      <c r="G43" s="460">
        <f t="shared" ref="G43:H45" si="1">G105+G136+G167+G198+G229+G260+G291+G322+G353+G384+G415+G446+G477+G508+G539+G570</f>
        <v>0</v>
      </c>
      <c r="H43" s="460">
        <f t="shared" si="1"/>
        <v>0</v>
      </c>
    </row>
    <row r="44" spans="1:8" x14ac:dyDescent="0.25">
      <c r="A44" s="687"/>
      <c r="B44" s="687"/>
      <c r="C44" s="135" t="s">
        <v>420</v>
      </c>
      <c r="D44" s="460">
        <f>D106+D137+D168+D199+D230+D261+D292+D323+D354+D385+D416+D447+D478+D509+D540+D571</f>
        <v>0</v>
      </c>
      <c r="E44" s="33"/>
      <c r="F44" s="33"/>
      <c r="G44" s="460">
        <f t="shared" si="1"/>
        <v>0</v>
      </c>
      <c r="H44" s="460">
        <f t="shared" si="1"/>
        <v>0</v>
      </c>
    </row>
    <row r="45" spans="1:8" x14ac:dyDescent="0.25">
      <c r="A45" s="687"/>
      <c r="B45" s="687"/>
      <c r="C45" s="135" t="s">
        <v>421</v>
      </c>
      <c r="D45" s="460">
        <f>D107+D138+D169+D200+D231+D262+D293+D324+D355+D386+D417+D448+D479+D510+D541+D572</f>
        <v>0</v>
      </c>
      <c r="E45" s="268"/>
      <c r="F45" s="268"/>
      <c r="G45" s="460">
        <f t="shared" si="1"/>
        <v>0</v>
      </c>
      <c r="H45" s="460">
        <f t="shared" si="1"/>
        <v>0</v>
      </c>
    </row>
    <row r="46" spans="1:8" x14ac:dyDescent="0.25">
      <c r="A46" s="698" t="s">
        <v>91</v>
      </c>
      <c r="B46" s="698"/>
      <c r="C46" s="698"/>
      <c r="D46" s="461">
        <f>SUM(D43:D45)</f>
        <v>0</v>
      </c>
      <c r="E46" s="462"/>
      <c r="F46" s="462"/>
      <c r="G46" s="461">
        <f>SUM(G43:G45)</f>
        <v>0</v>
      </c>
      <c r="H46" s="461">
        <f>SUM(H43:H45)</f>
        <v>0</v>
      </c>
    </row>
    <row r="47" spans="1:8" x14ac:dyDescent="0.25">
      <c r="A47" s="21" t="s">
        <v>422</v>
      </c>
      <c r="E47" s="463"/>
      <c r="F47" s="463"/>
      <c r="G47" s="463"/>
      <c r="H47" s="463"/>
    </row>
    <row r="48" spans="1:8" x14ac:dyDescent="0.25">
      <c r="A48" s="21" t="s">
        <v>423</v>
      </c>
    </row>
    <row r="49" spans="1:8" s="21" customFormat="1" ht="11.5" x14ac:dyDescent="0.25"/>
    <row r="50" spans="1:8" s="21" customFormat="1" ht="11.5" x14ac:dyDescent="0.25"/>
    <row r="51" spans="1:8" s="21" customFormat="1" ht="11.5" x14ac:dyDescent="0.25"/>
    <row r="52" spans="1:8" s="21" customFormat="1" ht="11.5" x14ac:dyDescent="0.25"/>
    <row r="53" spans="1:8" s="21" customFormat="1" ht="11.5" x14ac:dyDescent="0.25"/>
    <row r="54" spans="1:8" s="21" customFormat="1" ht="11.5" x14ac:dyDescent="0.25"/>
    <row r="55" spans="1:8" s="21" customFormat="1" ht="11.5" x14ac:dyDescent="0.25"/>
    <row r="56" spans="1:8" s="21" customFormat="1" ht="11.5" x14ac:dyDescent="0.25"/>
    <row r="57" spans="1:8" s="21" customFormat="1" ht="11.5" x14ac:dyDescent="0.25"/>
    <row r="58" spans="1:8" s="21" customFormat="1" ht="11.5" x14ac:dyDescent="0.25"/>
    <row r="59" spans="1:8" s="21" customFormat="1" ht="11.5" x14ac:dyDescent="0.25"/>
    <row r="60" spans="1:8" s="21" customFormat="1" ht="11.5" x14ac:dyDescent="0.25"/>
    <row r="61" spans="1:8" s="21" customFormat="1" ht="11.5" x14ac:dyDescent="0.25"/>
    <row r="62" spans="1:8" s="21" customFormat="1" ht="11.5" x14ac:dyDescent="0.25"/>
    <row r="63" spans="1:8" x14ac:dyDescent="0.25">
      <c r="A63" s="13" t="s">
        <v>23</v>
      </c>
      <c r="B63" s="13"/>
      <c r="C63" s="791">
        <f>Presentación!$C$3</f>
        <v>1990</v>
      </c>
      <c r="D63" s="791"/>
      <c r="E63" s="791"/>
      <c r="F63" s="791"/>
      <c r="G63" s="791"/>
      <c r="H63" s="791"/>
    </row>
    <row r="64" spans="1:8" ht="12" customHeight="1" x14ac:dyDescent="0.25">
      <c r="A64" s="11" t="s">
        <v>24</v>
      </c>
      <c r="B64" s="11"/>
      <c r="C64" s="4" t="s">
        <v>93</v>
      </c>
      <c r="D64" s="4"/>
      <c r="E64" s="4"/>
      <c r="F64" s="4"/>
      <c r="G64" s="4"/>
      <c r="H64" s="4"/>
    </row>
    <row r="65" spans="1:8" ht="12.75" customHeight="1" x14ac:dyDescent="0.25">
      <c r="A65" s="842" t="s">
        <v>187</v>
      </c>
      <c r="B65" s="842"/>
      <c r="C65" s="9" t="s">
        <v>26</v>
      </c>
      <c r="D65" s="9"/>
      <c r="E65" s="9"/>
      <c r="F65" s="9"/>
      <c r="G65" s="9"/>
      <c r="H65" s="9"/>
    </row>
    <row r="66" spans="1:8" ht="12" customHeight="1" x14ac:dyDescent="0.25">
      <c r="A66" s="11" t="s">
        <v>27</v>
      </c>
      <c r="B66" s="11"/>
      <c r="C66" s="9" t="s">
        <v>404</v>
      </c>
      <c r="D66" s="9"/>
      <c r="E66" s="9"/>
      <c r="F66" s="9"/>
      <c r="G66" s="9"/>
      <c r="H66" s="9"/>
    </row>
    <row r="67" spans="1:8" ht="11.25" customHeight="1" x14ac:dyDescent="0.25">
      <c r="A67" s="11" t="s">
        <v>29</v>
      </c>
      <c r="B67" s="11"/>
      <c r="C67" s="447" t="s">
        <v>405</v>
      </c>
      <c r="D67" s="448"/>
      <c r="E67" s="448"/>
      <c r="F67" s="448"/>
      <c r="G67" s="448"/>
      <c r="H67" s="449"/>
    </row>
    <row r="68" spans="1:8" ht="11.25" customHeight="1" x14ac:dyDescent="0.25">
      <c r="A68" s="11" t="s">
        <v>31</v>
      </c>
      <c r="B68" s="11"/>
      <c r="C68" s="450" t="s">
        <v>406</v>
      </c>
      <c r="D68" s="451"/>
      <c r="E68" s="451"/>
      <c r="F68" s="451"/>
      <c r="G68" s="451"/>
      <c r="H68" s="452"/>
    </row>
    <row r="69" spans="1:8" ht="11.25" customHeight="1" x14ac:dyDescent="0.25">
      <c r="A69" s="843" t="s">
        <v>33</v>
      </c>
      <c r="B69" s="843"/>
      <c r="C69" s="453" t="s">
        <v>34</v>
      </c>
      <c r="D69" s="454"/>
      <c r="E69" s="844" t="s">
        <v>407</v>
      </c>
      <c r="F69" s="844"/>
      <c r="G69" s="844"/>
      <c r="H69" s="844"/>
    </row>
    <row r="70" spans="1:8" ht="34.5" customHeight="1" x14ac:dyDescent="0.25">
      <c r="A70" s="7" t="s">
        <v>37</v>
      </c>
      <c r="B70" s="7"/>
      <c r="C70" s="6" t="s">
        <v>38</v>
      </c>
      <c r="D70" s="25" t="s">
        <v>408</v>
      </c>
      <c r="E70" s="87" t="s">
        <v>409</v>
      </c>
      <c r="F70" s="87" t="s">
        <v>410</v>
      </c>
      <c r="G70" s="204" t="s">
        <v>411</v>
      </c>
      <c r="H70" s="204" t="s">
        <v>411</v>
      </c>
    </row>
    <row r="71" spans="1:8" ht="33" customHeight="1" x14ac:dyDescent="0.25">
      <c r="A71" s="6" t="s">
        <v>197</v>
      </c>
      <c r="B71" s="6" t="s">
        <v>47</v>
      </c>
      <c r="C71" s="6"/>
      <c r="D71" s="25" t="s">
        <v>48</v>
      </c>
      <c r="E71" s="455" t="s">
        <v>304</v>
      </c>
      <c r="F71" s="455" t="s">
        <v>304</v>
      </c>
      <c r="G71" s="456" t="s">
        <v>52</v>
      </c>
      <c r="H71" s="456" t="s">
        <v>225</v>
      </c>
    </row>
    <row r="72" spans="1:8" ht="27" x14ac:dyDescent="0.25">
      <c r="A72" s="6"/>
      <c r="B72" s="6"/>
      <c r="C72" s="6"/>
      <c r="D72" s="25" t="s">
        <v>412</v>
      </c>
      <c r="E72" s="457" t="s">
        <v>413</v>
      </c>
      <c r="F72" s="457" t="s">
        <v>413</v>
      </c>
      <c r="G72" s="204" t="s">
        <v>414</v>
      </c>
      <c r="H72" s="204" t="s">
        <v>415</v>
      </c>
    </row>
    <row r="73" spans="1:8" ht="13.5" x14ac:dyDescent="0.25">
      <c r="A73" s="6"/>
      <c r="B73" s="6"/>
      <c r="C73" s="6"/>
      <c r="D73" s="458" t="s">
        <v>61</v>
      </c>
      <c r="E73" s="459" t="s">
        <v>416</v>
      </c>
      <c r="F73" s="459" t="s">
        <v>417</v>
      </c>
      <c r="G73" s="459" t="s">
        <v>418</v>
      </c>
      <c r="H73" s="459" t="s">
        <v>418</v>
      </c>
    </row>
    <row r="74" spans="1:8" ht="12" customHeight="1" x14ac:dyDescent="0.25">
      <c r="A74" s="687" t="s">
        <v>310</v>
      </c>
      <c r="B74" s="687" t="s">
        <v>310</v>
      </c>
      <c r="C74" s="135" t="s">
        <v>419</v>
      </c>
      <c r="D74" s="460">
        <f>D12-D43</f>
        <v>0</v>
      </c>
      <c r="E74" s="460">
        <f>E12-E43</f>
        <v>0</v>
      </c>
      <c r="F74" s="460">
        <f>F12-F43</f>
        <v>0</v>
      </c>
      <c r="G74" s="460">
        <f>G12-G43</f>
        <v>0</v>
      </c>
      <c r="H74" s="460">
        <f>H12-H43</f>
        <v>0</v>
      </c>
    </row>
    <row r="75" spans="1:8" x14ac:dyDescent="0.25">
      <c r="A75" s="687"/>
      <c r="B75" s="687"/>
      <c r="C75" s="135" t="s">
        <v>420</v>
      </c>
      <c r="D75" s="460">
        <f>D13-D44</f>
        <v>0</v>
      </c>
      <c r="E75" s="460"/>
      <c r="F75" s="460"/>
      <c r="G75" s="460">
        <f>G13-G44</f>
        <v>0</v>
      </c>
      <c r="H75" s="460">
        <f>H13-H44</f>
        <v>0</v>
      </c>
    </row>
    <row r="76" spans="1:8" ht="13.5" x14ac:dyDescent="0.25">
      <c r="A76" s="687"/>
      <c r="B76" s="687"/>
      <c r="C76" s="135" t="s">
        <v>421</v>
      </c>
      <c r="D76" s="460">
        <f>D14-D45</f>
        <v>0</v>
      </c>
      <c r="E76" s="268" t="s">
        <v>424</v>
      </c>
      <c r="F76" s="268" t="s">
        <v>424</v>
      </c>
      <c r="G76" s="460">
        <f>G14-G45</f>
        <v>0</v>
      </c>
      <c r="H76" s="460">
        <f>H14-H45</f>
        <v>0</v>
      </c>
    </row>
    <row r="77" spans="1:8" x14ac:dyDescent="0.25">
      <c r="A77" s="698" t="s">
        <v>91</v>
      </c>
      <c r="B77" s="698"/>
      <c r="C77" s="698"/>
      <c r="D77" s="461">
        <f>SUM(D74:D76)</f>
        <v>0</v>
      </c>
      <c r="E77" s="462"/>
      <c r="F77" s="462"/>
      <c r="G77" s="461">
        <f>SUM(G74:G76)</f>
        <v>0</v>
      </c>
      <c r="H77" s="461">
        <f>SUM(H74:H76)</f>
        <v>0</v>
      </c>
    </row>
    <row r="78" spans="1:8" x14ac:dyDescent="0.25">
      <c r="A78" s="21" t="s">
        <v>422</v>
      </c>
      <c r="E78" s="463"/>
      <c r="F78" s="463"/>
      <c r="G78" s="463"/>
      <c r="H78" s="463"/>
    </row>
    <row r="79" spans="1:8" x14ac:dyDescent="0.25">
      <c r="A79" s="21" t="s">
        <v>423</v>
      </c>
    </row>
    <row r="94" spans="1:10" x14ac:dyDescent="0.25">
      <c r="A94" s="13" t="s">
        <v>23</v>
      </c>
      <c r="B94" s="13"/>
      <c r="C94" s="791">
        <f>Presentación!$C$3</f>
        <v>1990</v>
      </c>
      <c r="D94" s="791"/>
      <c r="E94" s="791"/>
      <c r="F94" s="791"/>
      <c r="G94" s="791"/>
      <c r="H94" s="791"/>
    </row>
    <row r="95" spans="1:10" ht="12.75" customHeight="1" x14ac:dyDescent="0.25">
      <c r="A95" s="11" t="s">
        <v>24</v>
      </c>
      <c r="B95" s="11"/>
      <c r="C95" s="792" t="s">
        <v>375</v>
      </c>
      <c r="D95" s="792"/>
      <c r="E95" s="792"/>
      <c r="F95" s="792"/>
      <c r="G95" s="792"/>
      <c r="H95" s="792"/>
      <c r="J95" s="21">
        <v>15</v>
      </c>
    </row>
    <row r="96" spans="1:10" ht="12.75" customHeight="1" x14ac:dyDescent="0.25">
      <c r="A96" s="842" t="s">
        <v>187</v>
      </c>
      <c r="B96" s="842"/>
      <c r="C96" s="9" t="s">
        <v>26</v>
      </c>
      <c r="D96" s="9"/>
      <c r="E96" s="9"/>
      <c r="F96" s="9"/>
      <c r="G96" s="9"/>
      <c r="H96" s="9"/>
    </row>
    <row r="97" spans="1:11" ht="12.75" customHeight="1" x14ac:dyDescent="0.25">
      <c r="A97" s="11" t="s">
        <v>27</v>
      </c>
      <c r="B97" s="11"/>
      <c r="C97" s="9" t="s">
        <v>404</v>
      </c>
      <c r="D97" s="9"/>
      <c r="E97" s="9"/>
      <c r="F97" s="9"/>
      <c r="G97" s="9"/>
      <c r="H97" s="9"/>
    </row>
    <row r="98" spans="1:11" ht="12.75" customHeight="1" x14ac:dyDescent="0.25">
      <c r="A98" s="11" t="s">
        <v>29</v>
      </c>
      <c r="B98" s="11"/>
      <c r="C98" s="447" t="s">
        <v>405</v>
      </c>
      <c r="D98" s="448"/>
      <c r="E98" s="448"/>
      <c r="F98" s="448"/>
      <c r="G98" s="448"/>
      <c r="H98" s="449"/>
    </row>
    <row r="99" spans="1:11" ht="12.75" customHeight="1" x14ac:dyDescent="0.25">
      <c r="A99" s="11" t="s">
        <v>31</v>
      </c>
      <c r="B99" s="11"/>
      <c r="C99" s="450" t="s">
        <v>406</v>
      </c>
      <c r="D99" s="451"/>
      <c r="E99" s="451"/>
      <c r="F99" s="451"/>
      <c r="G99" s="451"/>
      <c r="H99" s="452"/>
    </row>
    <row r="100" spans="1:11" ht="12.75" customHeight="1" x14ac:dyDescent="0.25">
      <c r="A100" s="843" t="s">
        <v>33</v>
      </c>
      <c r="B100" s="843"/>
      <c r="C100" s="453" t="s">
        <v>34</v>
      </c>
      <c r="D100" s="454"/>
      <c r="E100" s="844" t="s">
        <v>407</v>
      </c>
      <c r="F100" s="844"/>
      <c r="G100" s="844"/>
      <c r="H100" s="844"/>
    </row>
    <row r="101" spans="1:11" ht="34.5" customHeight="1" x14ac:dyDescent="0.25">
      <c r="A101" s="7" t="s">
        <v>37</v>
      </c>
      <c r="B101" s="7"/>
      <c r="C101" s="6" t="s">
        <v>38</v>
      </c>
      <c r="D101" s="25" t="s">
        <v>408</v>
      </c>
      <c r="E101" s="87" t="s">
        <v>409</v>
      </c>
      <c r="F101" s="87" t="s">
        <v>410</v>
      </c>
      <c r="G101" s="204" t="s">
        <v>411</v>
      </c>
      <c r="H101" s="204" t="s">
        <v>411</v>
      </c>
    </row>
    <row r="102" spans="1:11" ht="24" customHeight="1" x14ac:dyDescent="0.25">
      <c r="A102" s="6" t="s">
        <v>197</v>
      </c>
      <c r="B102" s="6" t="s">
        <v>47</v>
      </c>
      <c r="C102" s="6"/>
      <c r="D102" s="25" t="s">
        <v>48</v>
      </c>
      <c r="E102" s="455" t="s">
        <v>304</v>
      </c>
      <c r="F102" s="455" t="s">
        <v>304</v>
      </c>
      <c r="G102" s="456" t="s">
        <v>52</v>
      </c>
      <c r="H102" s="456" t="s">
        <v>225</v>
      </c>
    </row>
    <row r="103" spans="1:11" ht="33.75" customHeight="1" x14ac:dyDescent="0.25">
      <c r="A103" s="6"/>
      <c r="B103" s="6"/>
      <c r="C103" s="6"/>
      <c r="D103" s="25" t="s">
        <v>412</v>
      </c>
      <c r="E103" s="457" t="s">
        <v>413</v>
      </c>
      <c r="F103" s="457" t="s">
        <v>413</v>
      </c>
      <c r="G103" s="204" t="s">
        <v>414</v>
      </c>
      <c r="H103" s="204" t="s">
        <v>415</v>
      </c>
    </row>
    <row r="104" spans="1:11" ht="13.5" x14ac:dyDescent="0.25">
      <c r="A104" s="6"/>
      <c r="B104" s="6"/>
      <c r="C104" s="6"/>
      <c r="D104" s="458" t="s">
        <v>61</v>
      </c>
      <c r="E104" s="459" t="s">
        <v>416</v>
      </c>
      <c r="F104" s="459" t="s">
        <v>417</v>
      </c>
      <c r="G104" s="459" t="s">
        <v>418</v>
      </c>
      <c r="H104" s="459" t="s">
        <v>418</v>
      </c>
    </row>
    <row r="105" spans="1:11" ht="12" customHeight="1" x14ac:dyDescent="0.25">
      <c r="A105" s="687" t="s">
        <v>310</v>
      </c>
      <c r="B105" s="687" t="s">
        <v>310</v>
      </c>
      <c r="C105" s="135" t="s">
        <v>419</v>
      </c>
      <c r="D105" s="460"/>
      <c r="E105" s="33"/>
      <c r="F105" s="33"/>
      <c r="G105" s="33">
        <f>(E105-F105)*D105</f>
        <v>0</v>
      </c>
      <c r="H105" s="33"/>
      <c r="J105" s="21">
        <v>1</v>
      </c>
      <c r="K105" s="21">
        <f>J95*100+J105</f>
        <v>1501</v>
      </c>
    </row>
    <row r="106" spans="1:11" x14ac:dyDescent="0.25">
      <c r="A106" s="687"/>
      <c r="B106" s="687"/>
      <c r="C106" s="135" t="s">
        <v>420</v>
      </c>
      <c r="D106" s="460"/>
      <c r="E106" s="33"/>
      <c r="F106" s="33"/>
      <c r="G106" s="33">
        <f>(E106-F106)*D106</f>
        <v>0</v>
      </c>
      <c r="H106" s="33"/>
      <c r="J106" s="21">
        <v>2</v>
      </c>
      <c r="K106" s="21">
        <f>J95*100+J106</f>
        <v>1502</v>
      </c>
    </row>
    <row r="107" spans="1:11" x14ac:dyDescent="0.25">
      <c r="A107" s="687"/>
      <c r="B107" s="687"/>
      <c r="C107" s="135" t="s">
        <v>421</v>
      </c>
      <c r="D107" s="460"/>
      <c r="E107" s="33"/>
      <c r="F107" s="33"/>
      <c r="G107" s="33">
        <f>(E107-F107)*D107</f>
        <v>0</v>
      </c>
      <c r="H107" s="33"/>
      <c r="J107" s="21">
        <v>3</v>
      </c>
      <c r="K107" s="21">
        <f>J95*100+J107</f>
        <v>1503</v>
      </c>
    </row>
    <row r="108" spans="1:11" x14ac:dyDescent="0.25">
      <c r="A108" s="698" t="s">
        <v>91</v>
      </c>
      <c r="B108" s="698"/>
      <c r="C108" s="698"/>
      <c r="D108" s="461">
        <f>SUM(D105:D107)</f>
        <v>0</v>
      </c>
      <c r="E108" s="462"/>
      <c r="F108" s="462"/>
      <c r="G108" s="461">
        <f>SUM(G105:G107)</f>
        <v>0</v>
      </c>
      <c r="H108" s="461">
        <f>SUM(H105:H107)</f>
        <v>0</v>
      </c>
    </row>
    <row r="109" spans="1:11" x14ac:dyDescent="0.25">
      <c r="A109" s="21" t="s">
        <v>422</v>
      </c>
      <c r="E109" s="463"/>
      <c r="F109" s="463"/>
      <c r="G109" s="463"/>
      <c r="H109" s="463"/>
    </row>
    <row r="110" spans="1:11" x14ac:dyDescent="0.25">
      <c r="A110" s="21" t="s">
        <v>423</v>
      </c>
    </row>
    <row r="115" spans="1:10" x14ac:dyDescent="0.25">
      <c r="C115" s="361"/>
      <c r="D115" s="361"/>
    </row>
    <row r="116" spans="1:10" x14ac:dyDescent="0.25">
      <c r="C116" s="361"/>
      <c r="D116" s="361"/>
    </row>
    <row r="117" spans="1:10" x14ac:dyDescent="0.25">
      <c r="C117" s="361"/>
      <c r="D117" s="361"/>
    </row>
    <row r="118" spans="1:10" x14ac:dyDescent="0.25">
      <c r="C118" s="361"/>
      <c r="D118" s="361"/>
    </row>
    <row r="124" spans="1:10" s="21" customFormat="1" ht="11.5" x14ac:dyDescent="0.25"/>
    <row r="125" spans="1:10" x14ac:dyDescent="0.25">
      <c r="A125" s="13" t="s">
        <v>23</v>
      </c>
      <c r="B125" s="13"/>
      <c r="C125" s="791">
        <f>Presentación!$C$3</f>
        <v>1990</v>
      </c>
      <c r="D125" s="791"/>
      <c r="E125" s="791"/>
      <c r="F125" s="791"/>
      <c r="G125" s="791"/>
      <c r="H125" s="791"/>
    </row>
    <row r="126" spans="1:10" ht="11.25" customHeight="1" x14ac:dyDescent="0.25">
      <c r="A126" s="11" t="s">
        <v>24</v>
      </c>
      <c r="B126" s="11"/>
      <c r="C126" s="792" t="s">
        <v>376</v>
      </c>
      <c r="D126" s="792"/>
      <c r="E126" s="792"/>
      <c r="F126" s="792"/>
      <c r="G126" s="792"/>
      <c r="H126" s="792"/>
      <c r="J126" s="21">
        <v>1</v>
      </c>
    </row>
    <row r="127" spans="1:10" ht="12" customHeight="1" x14ac:dyDescent="0.25">
      <c r="A127" s="842" t="s">
        <v>187</v>
      </c>
      <c r="B127" s="842"/>
      <c r="C127" s="9" t="s">
        <v>26</v>
      </c>
      <c r="D127" s="9"/>
      <c r="E127" s="9"/>
      <c r="F127" s="9"/>
      <c r="G127" s="9"/>
      <c r="H127" s="9"/>
    </row>
    <row r="128" spans="1:10" ht="12.75" customHeight="1" x14ac:dyDescent="0.25">
      <c r="A128" s="11" t="s">
        <v>27</v>
      </c>
      <c r="B128" s="11"/>
      <c r="C128" s="9" t="s">
        <v>404</v>
      </c>
      <c r="D128" s="9"/>
      <c r="E128" s="9"/>
      <c r="F128" s="9"/>
      <c r="G128" s="9"/>
      <c r="H128" s="9"/>
    </row>
    <row r="129" spans="1:11" ht="12" customHeight="1" x14ac:dyDescent="0.25">
      <c r="A129" s="11" t="s">
        <v>29</v>
      </c>
      <c r="B129" s="11"/>
      <c r="C129" s="447" t="s">
        <v>405</v>
      </c>
      <c r="D129" s="448"/>
      <c r="E129" s="448"/>
      <c r="F129" s="448"/>
      <c r="G129" s="448"/>
      <c r="H129" s="449"/>
    </row>
    <row r="130" spans="1:11" ht="11.25" customHeight="1" x14ac:dyDescent="0.25">
      <c r="A130" s="11" t="s">
        <v>31</v>
      </c>
      <c r="B130" s="11"/>
      <c r="C130" s="450" t="s">
        <v>406</v>
      </c>
      <c r="D130" s="451"/>
      <c r="E130" s="451"/>
      <c r="F130" s="451"/>
      <c r="G130" s="451"/>
      <c r="H130" s="452"/>
    </row>
    <row r="131" spans="1:11" ht="11.25" customHeight="1" x14ac:dyDescent="0.25">
      <c r="A131" s="843" t="s">
        <v>33</v>
      </c>
      <c r="B131" s="843"/>
      <c r="C131" s="453" t="s">
        <v>34</v>
      </c>
      <c r="D131" s="454"/>
      <c r="E131" s="844" t="s">
        <v>407</v>
      </c>
      <c r="F131" s="844"/>
      <c r="G131" s="844"/>
      <c r="H131" s="844"/>
    </row>
    <row r="132" spans="1:11" ht="34.5" customHeight="1" x14ac:dyDescent="0.25">
      <c r="A132" s="7" t="s">
        <v>37</v>
      </c>
      <c r="B132" s="7"/>
      <c r="C132" s="6" t="s">
        <v>38</v>
      </c>
      <c r="D132" s="25" t="s">
        <v>408</v>
      </c>
      <c r="E132" s="87" t="s">
        <v>409</v>
      </c>
      <c r="F132" s="87" t="s">
        <v>410</v>
      </c>
      <c r="G132" s="204" t="s">
        <v>411</v>
      </c>
      <c r="H132" s="204" t="s">
        <v>411</v>
      </c>
    </row>
    <row r="133" spans="1:11" ht="40.5" customHeight="1" x14ac:dyDescent="0.25">
      <c r="A133" s="6" t="s">
        <v>197</v>
      </c>
      <c r="B133" s="6" t="s">
        <v>47</v>
      </c>
      <c r="C133" s="6"/>
      <c r="D133" s="25" t="s">
        <v>48</v>
      </c>
      <c r="E133" s="455" t="s">
        <v>304</v>
      </c>
      <c r="F133" s="455" t="s">
        <v>304</v>
      </c>
      <c r="G133" s="456" t="s">
        <v>52</v>
      </c>
      <c r="H133" s="456" t="s">
        <v>225</v>
      </c>
    </row>
    <row r="134" spans="1:11" ht="27" x14ac:dyDescent="0.25">
      <c r="A134" s="6"/>
      <c r="B134" s="6"/>
      <c r="C134" s="6"/>
      <c r="D134" s="25" t="s">
        <v>412</v>
      </c>
      <c r="E134" s="457" t="s">
        <v>413</v>
      </c>
      <c r="F134" s="457" t="s">
        <v>413</v>
      </c>
      <c r="G134" s="204" t="s">
        <v>414</v>
      </c>
      <c r="H134" s="204" t="s">
        <v>415</v>
      </c>
    </row>
    <row r="135" spans="1:11" ht="13.5" x14ac:dyDescent="0.25">
      <c r="A135" s="6"/>
      <c r="B135" s="6"/>
      <c r="C135" s="6"/>
      <c r="D135" s="458" t="s">
        <v>61</v>
      </c>
      <c r="E135" s="459" t="s">
        <v>416</v>
      </c>
      <c r="F135" s="459" t="s">
        <v>417</v>
      </c>
      <c r="G135" s="459" t="s">
        <v>418</v>
      </c>
      <c r="H135" s="459" t="s">
        <v>418</v>
      </c>
    </row>
    <row r="136" spans="1:11" ht="12" customHeight="1" x14ac:dyDescent="0.25">
      <c r="A136" s="687" t="s">
        <v>310</v>
      </c>
      <c r="B136" s="687" t="s">
        <v>310</v>
      </c>
      <c r="C136" s="135" t="s">
        <v>419</v>
      </c>
      <c r="D136" s="460"/>
      <c r="E136" s="33"/>
      <c r="F136" s="33"/>
      <c r="G136" s="33">
        <f>(E136-F136)*D136</f>
        <v>0</v>
      </c>
      <c r="H136" s="33"/>
      <c r="J136" s="21">
        <v>1</v>
      </c>
      <c r="K136" s="21">
        <f>J126*100+J136</f>
        <v>101</v>
      </c>
    </row>
    <row r="137" spans="1:11" x14ac:dyDescent="0.25">
      <c r="A137" s="687"/>
      <c r="B137" s="687"/>
      <c r="C137" s="135" t="s">
        <v>420</v>
      </c>
      <c r="D137" s="460"/>
      <c r="E137" s="33"/>
      <c r="F137" s="33"/>
      <c r="G137" s="33">
        <f>(E137-F137)*D137</f>
        <v>0</v>
      </c>
      <c r="H137" s="34"/>
      <c r="J137" s="21">
        <v>2</v>
      </c>
      <c r="K137" s="21">
        <f>J126*100+J137</f>
        <v>102</v>
      </c>
    </row>
    <row r="138" spans="1:11" x14ac:dyDescent="0.25">
      <c r="A138" s="687"/>
      <c r="B138" s="687"/>
      <c r="C138" s="135" t="s">
        <v>421</v>
      </c>
      <c r="D138" s="460"/>
      <c r="E138" s="33"/>
      <c r="F138" s="33"/>
      <c r="G138" s="33">
        <f>(E138-F138)*D138</f>
        <v>0</v>
      </c>
      <c r="H138" s="34"/>
      <c r="J138" s="21">
        <v>3</v>
      </c>
      <c r="K138" s="21">
        <f>J126*100+J138</f>
        <v>103</v>
      </c>
    </row>
    <row r="139" spans="1:11" x14ac:dyDescent="0.25">
      <c r="A139" s="698" t="s">
        <v>91</v>
      </c>
      <c r="B139" s="698"/>
      <c r="C139" s="698"/>
      <c r="D139" s="461">
        <f>SUM(D136:D138)</f>
        <v>0</v>
      </c>
      <c r="E139" s="462"/>
      <c r="F139" s="462"/>
      <c r="G139" s="461">
        <f>SUM(G136:G138)</f>
        <v>0</v>
      </c>
      <c r="H139" s="461">
        <f>SUM(H136:H138)</f>
        <v>0</v>
      </c>
    </row>
    <row r="140" spans="1:11" x14ac:dyDescent="0.25">
      <c r="A140" s="21" t="s">
        <v>422</v>
      </c>
      <c r="E140" s="463"/>
      <c r="F140" s="463"/>
      <c r="G140" s="463"/>
      <c r="H140" s="463"/>
    </row>
    <row r="141" spans="1:11" x14ac:dyDescent="0.25">
      <c r="A141" s="21" t="s">
        <v>423</v>
      </c>
    </row>
    <row r="142" spans="1:11" s="21" customFormat="1" ht="11.5" x14ac:dyDescent="0.25"/>
    <row r="143" spans="1:11" s="21" customFormat="1" ht="11.5" x14ac:dyDescent="0.25"/>
    <row r="144" spans="1:11" s="21" customFormat="1" ht="11.5" x14ac:dyDescent="0.25"/>
    <row r="145" spans="1:10" s="21" customFormat="1" ht="11.5" x14ac:dyDescent="0.25"/>
    <row r="146" spans="1:10" s="21" customFormat="1" ht="11.5" x14ac:dyDescent="0.25"/>
    <row r="147" spans="1:10" s="21" customFormat="1" ht="11.5" x14ac:dyDescent="0.25"/>
    <row r="148" spans="1:10" s="21" customFormat="1" ht="11.5" x14ac:dyDescent="0.25"/>
    <row r="149" spans="1:10" s="21" customFormat="1" ht="11.5" x14ac:dyDescent="0.25"/>
    <row r="150" spans="1:10" s="21" customFormat="1" ht="11.5" x14ac:dyDescent="0.25"/>
    <row r="151" spans="1:10" s="21" customFormat="1" ht="11.5" x14ac:dyDescent="0.25"/>
    <row r="152" spans="1:10" s="21" customFormat="1" ht="11.5" x14ac:dyDescent="0.25"/>
    <row r="153" spans="1:10" s="21" customFormat="1" ht="11.5" x14ac:dyDescent="0.25"/>
    <row r="154" spans="1:10" s="21" customFormat="1" ht="11.5" x14ac:dyDescent="0.25"/>
    <row r="155" spans="1:10" s="21" customFormat="1" ht="11.5" x14ac:dyDescent="0.25"/>
    <row r="156" spans="1:10" x14ac:dyDescent="0.25">
      <c r="A156" s="13" t="s">
        <v>23</v>
      </c>
      <c r="B156" s="13"/>
      <c r="C156" s="791">
        <f>Presentación!$C$3</f>
        <v>1990</v>
      </c>
      <c r="D156" s="791"/>
      <c r="E156" s="791"/>
      <c r="F156" s="791"/>
      <c r="G156" s="791"/>
      <c r="H156" s="791"/>
    </row>
    <row r="157" spans="1:10" ht="11.25" customHeight="1" x14ac:dyDescent="0.25">
      <c r="A157" s="11" t="s">
        <v>24</v>
      </c>
      <c r="B157" s="11"/>
      <c r="C157" s="792" t="s">
        <v>377</v>
      </c>
      <c r="D157" s="792"/>
      <c r="E157" s="792"/>
      <c r="F157" s="792"/>
      <c r="G157" s="792"/>
      <c r="H157" s="792"/>
      <c r="J157" s="21">
        <v>2</v>
      </c>
    </row>
    <row r="158" spans="1:10" ht="12.75" customHeight="1" x14ac:dyDescent="0.25">
      <c r="A158" s="842" t="s">
        <v>187</v>
      </c>
      <c r="B158" s="842"/>
      <c r="C158" s="9" t="s">
        <v>26</v>
      </c>
      <c r="D158" s="9"/>
      <c r="E158" s="9"/>
      <c r="F158" s="9"/>
      <c r="G158" s="9"/>
      <c r="H158" s="9"/>
    </row>
    <row r="159" spans="1:10" ht="12" customHeight="1" x14ac:dyDescent="0.25">
      <c r="A159" s="11" t="s">
        <v>27</v>
      </c>
      <c r="B159" s="11"/>
      <c r="C159" s="9" t="s">
        <v>404</v>
      </c>
      <c r="D159" s="9"/>
      <c r="E159" s="9"/>
      <c r="F159" s="9"/>
      <c r="G159" s="9"/>
      <c r="H159" s="9"/>
    </row>
    <row r="160" spans="1:10" ht="12" customHeight="1" x14ac:dyDescent="0.25">
      <c r="A160" s="11" t="s">
        <v>29</v>
      </c>
      <c r="B160" s="11"/>
      <c r="C160" s="447" t="s">
        <v>405</v>
      </c>
      <c r="D160" s="448"/>
      <c r="E160" s="448"/>
      <c r="F160" s="448"/>
      <c r="G160" s="448"/>
      <c r="H160" s="449"/>
    </row>
    <row r="161" spans="1:11" ht="11.25" customHeight="1" x14ac:dyDescent="0.25">
      <c r="A161" s="11" t="s">
        <v>31</v>
      </c>
      <c r="B161" s="11"/>
      <c r="C161" s="450" t="s">
        <v>406</v>
      </c>
      <c r="D161" s="451"/>
      <c r="E161" s="451"/>
      <c r="F161" s="451"/>
      <c r="G161" s="451"/>
      <c r="H161" s="452"/>
    </row>
    <row r="162" spans="1:11" ht="11.25" customHeight="1" x14ac:dyDescent="0.25">
      <c r="A162" s="843" t="s">
        <v>33</v>
      </c>
      <c r="B162" s="843"/>
      <c r="C162" s="453" t="s">
        <v>34</v>
      </c>
      <c r="D162" s="454"/>
      <c r="E162" s="844" t="s">
        <v>407</v>
      </c>
      <c r="F162" s="844"/>
      <c r="G162" s="844"/>
      <c r="H162" s="844"/>
    </row>
    <row r="163" spans="1:11" ht="34.5" customHeight="1" x14ac:dyDescent="0.25">
      <c r="A163" s="7" t="s">
        <v>37</v>
      </c>
      <c r="B163" s="7"/>
      <c r="C163" s="6" t="s">
        <v>38</v>
      </c>
      <c r="D163" s="25" t="s">
        <v>408</v>
      </c>
      <c r="E163" s="87" t="s">
        <v>409</v>
      </c>
      <c r="F163" s="87" t="s">
        <v>410</v>
      </c>
      <c r="G163" s="204" t="s">
        <v>411</v>
      </c>
      <c r="H163" s="204" t="s">
        <v>411</v>
      </c>
    </row>
    <row r="164" spans="1:11" ht="12.75" customHeight="1" x14ac:dyDescent="0.25">
      <c r="A164" s="6" t="s">
        <v>197</v>
      </c>
      <c r="B164" s="6" t="s">
        <v>47</v>
      </c>
      <c r="C164" s="6"/>
      <c r="D164" s="25" t="s">
        <v>48</v>
      </c>
      <c r="E164" s="455" t="s">
        <v>304</v>
      </c>
      <c r="F164" s="455" t="s">
        <v>304</v>
      </c>
      <c r="G164" s="456" t="s">
        <v>52</v>
      </c>
      <c r="H164" s="456" t="s">
        <v>225</v>
      </c>
    </row>
    <row r="165" spans="1:11" ht="27" x14ac:dyDescent="0.25">
      <c r="A165" s="6"/>
      <c r="B165" s="6"/>
      <c r="C165" s="6"/>
      <c r="D165" s="25" t="s">
        <v>412</v>
      </c>
      <c r="E165" s="457" t="s">
        <v>413</v>
      </c>
      <c r="F165" s="457" t="s">
        <v>413</v>
      </c>
      <c r="G165" s="204" t="s">
        <v>414</v>
      </c>
      <c r="H165" s="204" t="s">
        <v>415</v>
      </c>
    </row>
    <row r="166" spans="1:11" ht="13.5" x14ac:dyDescent="0.25">
      <c r="A166" s="6"/>
      <c r="B166" s="6"/>
      <c r="C166" s="6"/>
      <c r="D166" s="458" t="s">
        <v>61</v>
      </c>
      <c r="E166" s="459" t="s">
        <v>416</v>
      </c>
      <c r="F166" s="459" t="s">
        <v>417</v>
      </c>
      <c r="G166" s="459" t="s">
        <v>418</v>
      </c>
      <c r="H166" s="459" t="s">
        <v>418</v>
      </c>
    </row>
    <row r="167" spans="1:11" ht="12" customHeight="1" x14ac:dyDescent="0.25">
      <c r="A167" s="687" t="s">
        <v>310</v>
      </c>
      <c r="B167" s="687" t="s">
        <v>310</v>
      </c>
      <c r="C167" s="135" t="s">
        <v>419</v>
      </c>
      <c r="D167" s="460"/>
      <c r="E167" s="33"/>
      <c r="F167" s="33"/>
      <c r="G167" s="33">
        <f>(E167-F167)*D167</f>
        <v>0</v>
      </c>
      <c r="H167" s="33"/>
      <c r="J167" s="21">
        <v>1</v>
      </c>
      <c r="K167" s="21">
        <f>J157*100+J167</f>
        <v>201</v>
      </c>
    </row>
    <row r="168" spans="1:11" x14ac:dyDescent="0.25">
      <c r="A168" s="687"/>
      <c r="B168" s="687"/>
      <c r="C168" s="135" t="s">
        <v>420</v>
      </c>
      <c r="D168" s="460"/>
      <c r="E168" s="33"/>
      <c r="F168" s="33"/>
      <c r="G168" s="33">
        <f>(E168-F168)*D168</f>
        <v>0</v>
      </c>
      <c r="H168" s="33"/>
      <c r="J168" s="21">
        <v>2</v>
      </c>
      <c r="K168" s="21">
        <f>J157*100+J168</f>
        <v>202</v>
      </c>
    </row>
    <row r="169" spans="1:11" x14ac:dyDescent="0.25">
      <c r="A169" s="687"/>
      <c r="B169" s="687"/>
      <c r="C169" s="135" t="s">
        <v>421</v>
      </c>
      <c r="D169" s="460"/>
      <c r="E169" s="33"/>
      <c r="F169" s="33"/>
      <c r="G169" s="33">
        <f>(E169-F169)*D169</f>
        <v>0</v>
      </c>
      <c r="H169" s="33"/>
      <c r="J169" s="21">
        <v>3</v>
      </c>
      <c r="K169" s="21">
        <f>J157*100+J169</f>
        <v>203</v>
      </c>
    </row>
    <row r="170" spans="1:11" x14ac:dyDescent="0.25">
      <c r="A170" s="698" t="s">
        <v>91</v>
      </c>
      <c r="B170" s="698"/>
      <c r="C170" s="698"/>
      <c r="D170" s="461">
        <f>SUM(D167:D169)</f>
        <v>0</v>
      </c>
      <c r="E170" s="462"/>
      <c r="F170" s="462"/>
      <c r="G170" s="461">
        <f>SUM(G167:G169)</f>
        <v>0</v>
      </c>
      <c r="H170" s="461">
        <f>SUM(H167:H169)</f>
        <v>0</v>
      </c>
    </row>
    <row r="171" spans="1:11" x14ac:dyDescent="0.25">
      <c r="A171" s="21" t="s">
        <v>422</v>
      </c>
      <c r="E171" s="463"/>
      <c r="F171" s="463"/>
      <c r="G171" s="463"/>
      <c r="H171" s="463"/>
    </row>
    <row r="172" spans="1:11" x14ac:dyDescent="0.25">
      <c r="A172" s="21" t="s">
        <v>423</v>
      </c>
    </row>
    <row r="173" spans="1:11" s="21" customFormat="1" ht="11.5" x14ac:dyDescent="0.25"/>
    <row r="174" spans="1:11" s="21" customFormat="1" ht="11.5" x14ac:dyDescent="0.25"/>
    <row r="175" spans="1:11" s="21" customFormat="1" ht="11.5" x14ac:dyDescent="0.25"/>
    <row r="176" spans="1:11" s="21" customFormat="1" ht="11.5" x14ac:dyDescent="0.25"/>
    <row r="177" spans="1:10" s="21" customFormat="1" ht="11.5" x14ac:dyDescent="0.25"/>
    <row r="178" spans="1:10" s="21" customFormat="1" ht="11.5" x14ac:dyDescent="0.25"/>
    <row r="179" spans="1:10" s="21" customFormat="1" ht="11.5" x14ac:dyDescent="0.25"/>
    <row r="180" spans="1:10" s="21" customFormat="1" ht="11.5" x14ac:dyDescent="0.25"/>
    <row r="181" spans="1:10" s="21" customFormat="1" ht="11.5" x14ac:dyDescent="0.25"/>
    <row r="182" spans="1:10" s="21" customFormat="1" ht="11.5" x14ac:dyDescent="0.25"/>
    <row r="183" spans="1:10" s="21" customFormat="1" ht="11.5" x14ac:dyDescent="0.25"/>
    <row r="184" spans="1:10" s="21" customFormat="1" ht="11.5" x14ac:dyDescent="0.25"/>
    <row r="185" spans="1:10" s="21" customFormat="1" ht="11.5" x14ac:dyDescent="0.25"/>
    <row r="186" spans="1:10" s="21" customFormat="1" ht="11.5" x14ac:dyDescent="0.25"/>
    <row r="187" spans="1:10" x14ac:dyDescent="0.25">
      <c r="A187" s="13" t="s">
        <v>23</v>
      </c>
      <c r="B187" s="13"/>
      <c r="C187" s="791">
        <f>Presentación!$C$3</f>
        <v>1990</v>
      </c>
      <c r="D187" s="791"/>
      <c r="E187" s="791"/>
      <c r="F187" s="791"/>
      <c r="G187" s="791"/>
      <c r="H187" s="791"/>
    </row>
    <row r="188" spans="1:10" ht="11.25" customHeight="1" x14ac:dyDescent="0.25">
      <c r="A188" s="11" t="s">
        <v>24</v>
      </c>
      <c r="B188" s="11"/>
      <c r="C188" s="792" t="s">
        <v>378</v>
      </c>
      <c r="D188" s="792"/>
      <c r="E188" s="792"/>
      <c r="F188" s="792"/>
      <c r="G188" s="792"/>
      <c r="H188" s="792"/>
      <c r="J188" s="21">
        <v>3</v>
      </c>
    </row>
    <row r="189" spans="1:10" ht="12.75" customHeight="1" x14ac:dyDescent="0.25">
      <c r="A189" s="842" t="s">
        <v>187</v>
      </c>
      <c r="B189" s="842"/>
      <c r="C189" s="9" t="s">
        <v>26</v>
      </c>
      <c r="D189" s="9"/>
      <c r="E189" s="9"/>
      <c r="F189" s="9"/>
      <c r="G189" s="9"/>
      <c r="H189" s="9"/>
    </row>
    <row r="190" spans="1:10" ht="12" customHeight="1" x14ac:dyDescent="0.25">
      <c r="A190" s="11" t="s">
        <v>27</v>
      </c>
      <c r="B190" s="11"/>
      <c r="C190" s="9" t="s">
        <v>404</v>
      </c>
      <c r="D190" s="9"/>
      <c r="E190" s="9"/>
      <c r="F190" s="9"/>
      <c r="G190" s="9"/>
      <c r="H190" s="9"/>
    </row>
    <row r="191" spans="1:10" ht="12" customHeight="1" x14ac:dyDescent="0.25">
      <c r="A191" s="11" t="s">
        <v>29</v>
      </c>
      <c r="B191" s="11"/>
      <c r="C191" s="447" t="s">
        <v>405</v>
      </c>
      <c r="D191" s="448"/>
      <c r="E191" s="448"/>
      <c r="F191" s="448"/>
      <c r="G191" s="448"/>
      <c r="H191" s="449"/>
    </row>
    <row r="192" spans="1:10" ht="11.25" customHeight="1" x14ac:dyDescent="0.25">
      <c r="A192" s="11" t="s">
        <v>31</v>
      </c>
      <c r="B192" s="11"/>
      <c r="C192" s="450" t="s">
        <v>406</v>
      </c>
      <c r="D192" s="451"/>
      <c r="E192" s="451"/>
      <c r="F192" s="451"/>
      <c r="G192" s="451"/>
      <c r="H192" s="452"/>
    </row>
    <row r="193" spans="1:11" ht="11.25" customHeight="1" x14ac:dyDescent="0.25">
      <c r="A193" s="843" t="s">
        <v>33</v>
      </c>
      <c r="B193" s="843"/>
      <c r="C193" s="453" t="s">
        <v>34</v>
      </c>
      <c r="D193" s="454"/>
      <c r="E193" s="844" t="s">
        <v>407</v>
      </c>
      <c r="F193" s="844"/>
      <c r="G193" s="844"/>
      <c r="H193" s="844"/>
    </row>
    <row r="194" spans="1:11" ht="34.5" customHeight="1" x14ac:dyDescent="0.25">
      <c r="A194" s="7" t="s">
        <v>37</v>
      </c>
      <c r="B194" s="7"/>
      <c r="C194" s="6" t="s">
        <v>38</v>
      </c>
      <c r="D194" s="25" t="s">
        <v>408</v>
      </c>
      <c r="E194" s="87" t="s">
        <v>409</v>
      </c>
      <c r="F194" s="87" t="s">
        <v>410</v>
      </c>
      <c r="G194" s="204" t="s">
        <v>411</v>
      </c>
      <c r="H194" s="204" t="s">
        <v>411</v>
      </c>
    </row>
    <row r="195" spans="1:11" ht="36" customHeight="1" x14ac:dyDescent="0.25">
      <c r="A195" s="6" t="s">
        <v>197</v>
      </c>
      <c r="B195" s="6" t="s">
        <v>47</v>
      </c>
      <c r="C195" s="6"/>
      <c r="D195" s="25" t="s">
        <v>48</v>
      </c>
      <c r="E195" s="455" t="s">
        <v>304</v>
      </c>
      <c r="F195" s="455" t="s">
        <v>304</v>
      </c>
      <c r="G195" s="456" t="s">
        <v>52</v>
      </c>
      <c r="H195" s="456" t="s">
        <v>225</v>
      </c>
    </row>
    <row r="196" spans="1:11" ht="27" x14ac:dyDescent="0.25">
      <c r="A196" s="6"/>
      <c r="B196" s="6"/>
      <c r="C196" s="6"/>
      <c r="D196" s="25" t="s">
        <v>412</v>
      </c>
      <c r="E196" s="457" t="s">
        <v>413</v>
      </c>
      <c r="F196" s="457" t="s">
        <v>413</v>
      </c>
      <c r="G196" s="204" t="s">
        <v>414</v>
      </c>
      <c r="H196" s="204" t="s">
        <v>415</v>
      </c>
    </row>
    <row r="197" spans="1:11" ht="13.5" x14ac:dyDescent="0.25">
      <c r="A197" s="6"/>
      <c r="B197" s="6"/>
      <c r="C197" s="6"/>
      <c r="D197" s="458" t="s">
        <v>61</v>
      </c>
      <c r="E197" s="459" t="s">
        <v>416</v>
      </c>
      <c r="F197" s="459" t="s">
        <v>417</v>
      </c>
      <c r="G197" s="459" t="s">
        <v>418</v>
      </c>
      <c r="H197" s="459" t="s">
        <v>418</v>
      </c>
    </row>
    <row r="198" spans="1:11" ht="12" customHeight="1" x14ac:dyDescent="0.25">
      <c r="A198" s="687" t="s">
        <v>310</v>
      </c>
      <c r="B198" s="687" t="s">
        <v>310</v>
      </c>
      <c r="C198" s="135" t="s">
        <v>419</v>
      </c>
      <c r="D198" s="460"/>
      <c r="E198" s="33"/>
      <c r="F198" s="33"/>
      <c r="G198" s="33">
        <f>(E198-F198)*D198</f>
        <v>0</v>
      </c>
      <c r="H198" s="33"/>
      <c r="J198" s="21">
        <v>1</v>
      </c>
      <c r="K198" s="21">
        <f>J188*100+J198</f>
        <v>301</v>
      </c>
    </row>
    <row r="199" spans="1:11" x14ac:dyDescent="0.25">
      <c r="A199" s="687"/>
      <c r="B199" s="687"/>
      <c r="C199" s="135" t="s">
        <v>420</v>
      </c>
      <c r="D199" s="460"/>
      <c r="E199" s="33"/>
      <c r="F199" s="33"/>
      <c r="G199" s="33">
        <f>(E199-F199)*D199</f>
        <v>0</v>
      </c>
      <c r="H199" s="33"/>
      <c r="J199" s="21">
        <v>2</v>
      </c>
      <c r="K199" s="21">
        <f>J188*100+J199</f>
        <v>302</v>
      </c>
    </row>
    <row r="200" spans="1:11" x14ac:dyDescent="0.25">
      <c r="A200" s="687"/>
      <c r="B200" s="687"/>
      <c r="C200" s="135" t="s">
        <v>421</v>
      </c>
      <c r="D200" s="460"/>
      <c r="E200" s="33"/>
      <c r="F200" s="33"/>
      <c r="G200" s="33">
        <f>(E200-F200)*D200</f>
        <v>0</v>
      </c>
      <c r="H200" s="33"/>
      <c r="J200" s="21">
        <v>3</v>
      </c>
      <c r="K200" s="21">
        <f>J188*100+J200</f>
        <v>303</v>
      </c>
    </row>
    <row r="201" spans="1:11" x14ac:dyDescent="0.25">
      <c r="A201" s="698" t="s">
        <v>91</v>
      </c>
      <c r="B201" s="698"/>
      <c r="C201" s="698"/>
      <c r="D201" s="461">
        <f>SUM(D198:D200)</f>
        <v>0</v>
      </c>
      <c r="E201" s="462"/>
      <c r="F201" s="462"/>
      <c r="G201" s="461">
        <f>SUM(G198:G200)</f>
        <v>0</v>
      </c>
      <c r="H201" s="461">
        <f>SUM(H198:H200)</f>
        <v>0</v>
      </c>
    </row>
    <row r="202" spans="1:11" x14ac:dyDescent="0.25">
      <c r="A202" s="21" t="s">
        <v>422</v>
      </c>
      <c r="E202" s="463"/>
      <c r="F202" s="463"/>
      <c r="G202" s="463"/>
      <c r="H202" s="463"/>
    </row>
    <row r="203" spans="1:11" x14ac:dyDescent="0.25">
      <c r="A203" s="21" t="s">
        <v>423</v>
      </c>
    </row>
    <row r="204" spans="1:11" s="21" customFormat="1" ht="11.5" x14ac:dyDescent="0.25"/>
    <row r="205" spans="1:11" s="21" customFormat="1" ht="11.5" x14ac:dyDescent="0.25"/>
    <row r="206" spans="1:11" s="21" customFormat="1" ht="11.5" x14ac:dyDescent="0.25"/>
    <row r="207" spans="1:11" s="21" customFormat="1" ht="11.5" x14ac:dyDescent="0.25"/>
    <row r="208" spans="1:11" s="21" customFormat="1" ht="11.5" x14ac:dyDescent="0.25"/>
    <row r="209" spans="1:10" s="21" customFormat="1" ht="11.5" x14ac:dyDescent="0.25"/>
    <row r="210" spans="1:10" s="21" customFormat="1" ht="11.5" x14ac:dyDescent="0.25"/>
    <row r="211" spans="1:10" s="21" customFormat="1" ht="11.5" x14ac:dyDescent="0.25"/>
    <row r="212" spans="1:10" s="21" customFormat="1" ht="11.5" x14ac:dyDescent="0.25"/>
    <row r="213" spans="1:10" s="21" customFormat="1" ht="11.5" x14ac:dyDescent="0.25"/>
    <row r="214" spans="1:10" s="21" customFormat="1" ht="11.5" x14ac:dyDescent="0.25"/>
    <row r="215" spans="1:10" s="21" customFormat="1" ht="11.5" x14ac:dyDescent="0.25"/>
    <row r="216" spans="1:10" s="21" customFormat="1" ht="11.5" x14ac:dyDescent="0.25"/>
    <row r="217" spans="1:10" s="21" customFormat="1" ht="11.5" x14ac:dyDescent="0.25"/>
    <row r="218" spans="1:10" x14ac:dyDescent="0.25">
      <c r="A218" s="13" t="s">
        <v>23</v>
      </c>
      <c r="B218" s="13"/>
      <c r="C218" s="791">
        <f>Presentación!$C$3</f>
        <v>1990</v>
      </c>
      <c r="D218" s="791"/>
      <c r="E218" s="791"/>
      <c r="F218" s="791"/>
      <c r="G218" s="791"/>
      <c r="H218" s="791"/>
    </row>
    <row r="219" spans="1:10" ht="11.25" customHeight="1" x14ac:dyDescent="0.25">
      <c r="A219" s="11" t="s">
        <v>24</v>
      </c>
      <c r="B219" s="11"/>
      <c r="C219" s="792" t="s">
        <v>379</v>
      </c>
      <c r="D219" s="792"/>
      <c r="E219" s="792"/>
      <c r="F219" s="792"/>
      <c r="G219" s="792"/>
      <c r="H219" s="792"/>
      <c r="J219" s="21">
        <v>4</v>
      </c>
    </row>
    <row r="220" spans="1:10" ht="12" customHeight="1" x14ac:dyDescent="0.25">
      <c r="A220" s="842" t="s">
        <v>187</v>
      </c>
      <c r="B220" s="842"/>
      <c r="C220" s="9" t="s">
        <v>26</v>
      </c>
      <c r="D220" s="9"/>
      <c r="E220" s="9"/>
      <c r="F220" s="9"/>
      <c r="G220" s="9"/>
      <c r="H220" s="9"/>
    </row>
    <row r="221" spans="1:10" ht="12.75" customHeight="1" x14ac:dyDescent="0.25">
      <c r="A221" s="11" t="s">
        <v>27</v>
      </c>
      <c r="B221" s="11"/>
      <c r="C221" s="9" t="s">
        <v>404</v>
      </c>
      <c r="D221" s="9"/>
      <c r="E221" s="9"/>
      <c r="F221" s="9"/>
      <c r="G221" s="9"/>
      <c r="H221" s="9"/>
    </row>
    <row r="222" spans="1:10" ht="12" customHeight="1" x14ac:dyDescent="0.25">
      <c r="A222" s="11" t="s">
        <v>29</v>
      </c>
      <c r="B222" s="11"/>
      <c r="C222" s="447" t="s">
        <v>405</v>
      </c>
      <c r="D222" s="448"/>
      <c r="E222" s="448"/>
      <c r="F222" s="448"/>
      <c r="G222" s="448"/>
      <c r="H222" s="449"/>
    </row>
    <row r="223" spans="1:10" ht="11.25" customHeight="1" x14ac:dyDescent="0.25">
      <c r="A223" s="11" t="s">
        <v>31</v>
      </c>
      <c r="B223" s="11"/>
      <c r="C223" s="450" t="s">
        <v>406</v>
      </c>
      <c r="D223" s="451"/>
      <c r="E223" s="451"/>
      <c r="F223" s="451"/>
      <c r="G223" s="451"/>
      <c r="H223" s="452"/>
    </row>
    <row r="224" spans="1:10" ht="11.25" customHeight="1" x14ac:dyDescent="0.25">
      <c r="A224" s="843" t="s">
        <v>33</v>
      </c>
      <c r="B224" s="843"/>
      <c r="C224" s="453" t="s">
        <v>34</v>
      </c>
      <c r="D224" s="454"/>
      <c r="E224" s="844" t="s">
        <v>407</v>
      </c>
      <c r="F224" s="844"/>
      <c r="G224" s="844"/>
      <c r="H224" s="844"/>
    </row>
    <row r="225" spans="1:11" ht="34.5" customHeight="1" x14ac:dyDescent="0.25">
      <c r="A225" s="7" t="s">
        <v>37</v>
      </c>
      <c r="B225" s="7"/>
      <c r="C225" s="6" t="s">
        <v>38</v>
      </c>
      <c r="D225" s="25" t="s">
        <v>408</v>
      </c>
      <c r="E225" s="87" t="s">
        <v>409</v>
      </c>
      <c r="F225" s="87" t="s">
        <v>410</v>
      </c>
      <c r="G225" s="204" t="s">
        <v>411</v>
      </c>
      <c r="H225" s="204" t="s">
        <v>411</v>
      </c>
    </row>
    <row r="226" spans="1:11" ht="51.75" customHeight="1" x14ac:dyDescent="0.25">
      <c r="A226" s="6" t="s">
        <v>197</v>
      </c>
      <c r="B226" s="6" t="s">
        <v>47</v>
      </c>
      <c r="C226" s="6"/>
      <c r="D226" s="25" t="s">
        <v>48</v>
      </c>
      <c r="E226" s="455" t="s">
        <v>304</v>
      </c>
      <c r="F226" s="455" t="s">
        <v>304</v>
      </c>
      <c r="G226" s="456" t="s">
        <v>52</v>
      </c>
      <c r="H226" s="456" t="s">
        <v>225</v>
      </c>
    </row>
    <row r="227" spans="1:11" ht="24.75" customHeight="1" x14ac:dyDescent="0.25">
      <c r="A227" s="6"/>
      <c r="B227" s="6"/>
      <c r="C227" s="6"/>
      <c r="D227" s="25" t="s">
        <v>412</v>
      </c>
      <c r="E227" s="457" t="s">
        <v>413</v>
      </c>
      <c r="F227" s="457" t="s">
        <v>413</v>
      </c>
      <c r="G227" s="204" t="s">
        <v>414</v>
      </c>
      <c r="H227" s="204" t="s">
        <v>415</v>
      </c>
    </row>
    <row r="228" spans="1:11" ht="13.5" x14ac:dyDescent="0.25">
      <c r="A228" s="6"/>
      <c r="B228" s="6"/>
      <c r="C228" s="6"/>
      <c r="D228" s="458" t="s">
        <v>61</v>
      </c>
      <c r="E228" s="459" t="s">
        <v>416</v>
      </c>
      <c r="F228" s="459" t="s">
        <v>417</v>
      </c>
      <c r="G228" s="459" t="s">
        <v>418</v>
      </c>
      <c r="H228" s="459" t="s">
        <v>418</v>
      </c>
    </row>
    <row r="229" spans="1:11" ht="12" customHeight="1" x14ac:dyDescent="0.25">
      <c r="A229" s="687" t="s">
        <v>310</v>
      </c>
      <c r="B229" s="687" t="s">
        <v>310</v>
      </c>
      <c r="C229" s="135" t="s">
        <v>419</v>
      </c>
      <c r="D229" s="460"/>
      <c r="E229" s="33"/>
      <c r="F229" s="33"/>
      <c r="G229" s="33">
        <f>(E229-F229)*D229</f>
        <v>0</v>
      </c>
      <c r="H229" s="33"/>
      <c r="J229" s="21">
        <v>1</v>
      </c>
      <c r="K229" s="21">
        <f>J219*100+J229</f>
        <v>401</v>
      </c>
    </row>
    <row r="230" spans="1:11" x14ac:dyDescent="0.25">
      <c r="A230" s="687"/>
      <c r="B230" s="687"/>
      <c r="C230" s="135" t="s">
        <v>420</v>
      </c>
      <c r="D230" s="460"/>
      <c r="E230" s="33"/>
      <c r="F230" s="33"/>
      <c r="G230" s="33">
        <f>(E230-F230)*D230</f>
        <v>0</v>
      </c>
      <c r="H230" s="33"/>
      <c r="J230" s="21">
        <v>2</v>
      </c>
      <c r="K230" s="21">
        <f>J219*100+J230</f>
        <v>402</v>
      </c>
    </row>
    <row r="231" spans="1:11" x14ac:dyDescent="0.25">
      <c r="A231" s="687"/>
      <c r="B231" s="687"/>
      <c r="C231" s="135" t="s">
        <v>421</v>
      </c>
      <c r="D231" s="460"/>
      <c r="E231" s="33"/>
      <c r="F231" s="33"/>
      <c r="G231" s="33">
        <f>(E231-F231)*D231</f>
        <v>0</v>
      </c>
      <c r="H231" s="33"/>
      <c r="J231" s="21">
        <v>3</v>
      </c>
      <c r="K231" s="21">
        <f>J219*100+J231</f>
        <v>403</v>
      </c>
    </row>
    <row r="232" spans="1:11" x14ac:dyDescent="0.25">
      <c r="A232" s="698" t="s">
        <v>91</v>
      </c>
      <c r="B232" s="698"/>
      <c r="C232" s="698"/>
      <c r="D232" s="461">
        <f>SUM(D229:D231)</f>
        <v>0</v>
      </c>
      <c r="E232" s="462"/>
      <c r="F232" s="462"/>
      <c r="G232" s="461">
        <f>SUM(G229:G231)</f>
        <v>0</v>
      </c>
      <c r="H232" s="461">
        <f>SUM(H229:H231)</f>
        <v>0</v>
      </c>
    </row>
    <row r="233" spans="1:11" x14ac:dyDescent="0.25">
      <c r="A233" s="21" t="s">
        <v>422</v>
      </c>
      <c r="E233" s="463"/>
      <c r="F233" s="463"/>
      <c r="G233" s="463"/>
      <c r="H233" s="463"/>
    </row>
    <row r="234" spans="1:11" x14ac:dyDescent="0.25">
      <c r="A234" s="21" t="s">
        <v>423</v>
      </c>
    </row>
    <row r="235" spans="1:11" s="21" customFormat="1" ht="11.5" x14ac:dyDescent="0.25"/>
    <row r="236" spans="1:11" s="21" customFormat="1" ht="11.5" x14ac:dyDescent="0.25"/>
    <row r="237" spans="1:11" s="21" customFormat="1" ht="11.5" x14ac:dyDescent="0.25"/>
    <row r="238" spans="1:11" s="21" customFormat="1" ht="11.5" x14ac:dyDescent="0.25"/>
    <row r="239" spans="1:11" s="21" customFormat="1" ht="11.5" x14ac:dyDescent="0.25"/>
    <row r="240" spans="1:11" s="21" customFormat="1" ht="11.5" x14ac:dyDescent="0.25"/>
    <row r="241" spans="1:10" s="21" customFormat="1" ht="11.5" x14ac:dyDescent="0.25"/>
    <row r="242" spans="1:10" s="21" customFormat="1" ht="11.5" x14ac:dyDescent="0.25"/>
    <row r="243" spans="1:10" s="21" customFormat="1" ht="11.5" x14ac:dyDescent="0.25"/>
    <row r="244" spans="1:10" s="21" customFormat="1" ht="11.5" x14ac:dyDescent="0.25"/>
    <row r="245" spans="1:10" s="21" customFormat="1" ht="11.5" x14ac:dyDescent="0.25"/>
    <row r="246" spans="1:10" s="21" customFormat="1" ht="11.5" x14ac:dyDescent="0.25"/>
    <row r="247" spans="1:10" s="21" customFormat="1" ht="11.5" x14ac:dyDescent="0.25"/>
    <row r="248" spans="1:10" s="21" customFormat="1" ht="11.5" x14ac:dyDescent="0.25"/>
    <row r="249" spans="1:10" x14ac:dyDescent="0.25">
      <c r="A249" s="13" t="s">
        <v>23</v>
      </c>
      <c r="B249" s="13"/>
      <c r="C249" s="791">
        <f>Presentación!$C$3</f>
        <v>1990</v>
      </c>
      <c r="D249" s="791"/>
      <c r="E249" s="791"/>
      <c r="F249" s="791"/>
      <c r="G249" s="791"/>
      <c r="H249" s="791"/>
    </row>
    <row r="250" spans="1:10" ht="11.25" customHeight="1" x14ac:dyDescent="0.25">
      <c r="A250" s="11" t="s">
        <v>24</v>
      </c>
      <c r="B250" s="11"/>
      <c r="C250" s="792" t="s">
        <v>380</v>
      </c>
      <c r="D250" s="792"/>
      <c r="E250" s="792"/>
      <c r="F250" s="792"/>
      <c r="G250" s="792"/>
      <c r="H250" s="792"/>
      <c r="J250" s="21">
        <v>5</v>
      </c>
    </row>
    <row r="251" spans="1:10" ht="12.75" customHeight="1" x14ac:dyDescent="0.25">
      <c r="A251" s="842" t="s">
        <v>187</v>
      </c>
      <c r="B251" s="842"/>
      <c r="C251" s="9" t="s">
        <v>26</v>
      </c>
      <c r="D251" s="9"/>
      <c r="E251" s="9"/>
      <c r="F251" s="9"/>
      <c r="G251" s="9"/>
      <c r="H251" s="9"/>
    </row>
    <row r="252" spans="1:10" ht="12" customHeight="1" x14ac:dyDescent="0.25">
      <c r="A252" s="11" t="s">
        <v>27</v>
      </c>
      <c r="B252" s="11"/>
      <c r="C252" s="9" t="s">
        <v>404</v>
      </c>
      <c r="D252" s="9"/>
      <c r="E252" s="9"/>
      <c r="F252" s="9"/>
      <c r="G252" s="9"/>
      <c r="H252" s="9"/>
    </row>
    <row r="253" spans="1:10" ht="12" customHeight="1" x14ac:dyDescent="0.25">
      <c r="A253" s="11" t="s">
        <v>29</v>
      </c>
      <c r="B253" s="11"/>
      <c r="C253" s="447" t="s">
        <v>405</v>
      </c>
      <c r="D253" s="448"/>
      <c r="E253" s="448"/>
      <c r="F253" s="448"/>
      <c r="G253" s="448"/>
      <c r="H253" s="449"/>
    </row>
    <row r="254" spans="1:10" ht="11.25" customHeight="1" x14ac:dyDescent="0.25">
      <c r="A254" s="11" t="s">
        <v>31</v>
      </c>
      <c r="B254" s="11"/>
      <c r="C254" s="450" t="s">
        <v>406</v>
      </c>
      <c r="D254" s="451"/>
      <c r="E254" s="451"/>
      <c r="F254" s="451"/>
      <c r="G254" s="451"/>
      <c r="H254" s="452"/>
    </row>
    <row r="255" spans="1:10" ht="11.25" customHeight="1" x14ac:dyDescent="0.25">
      <c r="A255" s="843" t="s">
        <v>33</v>
      </c>
      <c r="B255" s="843"/>
      <c r="C255" s="453" t="s">
        <v>34</v>
      </c>
      <c r="D255" s="454"/>
      <c r="E255" s="844" t="s">
        <v>407</v>
      </c>
      <c r="F255" s="844"/>
      <c r="G255" s="844"/>
      <c r="H255" s="844"/>
    </row>
    <row r="256" spans="1:10" ht="34.5" customHeight="1" x14ac:dyDescent="0.25">
      <c r="A256" s="7" t="s">
        <v>37</v>
      </c>
      <c r="B256" s="7"/>
      <c r="C256" s="6" t="s">
        <v>38</v>
      </c>
      <c r="D256" s="25" t="s">
        <v>408</v>
      </c>
      <c r="E256" s="87" t="s">
        <v>409</v>
      </c>
      <c r="F256" s="87" t="s">
        <v>410</v>
      </c>
      <c r="G256" s="204" t="s">
        <v>411</v>
      </c>
      <c r="H256" s="204" t="s">
        <v>411</v>
      </c>
    </row>
    <row r="257" spans="1:11" ht="41.25" customHeight="1" x14ac:dyDescent="0.25">
      <c r="A257" s="6" t="s">
        <v>197</v>
      </c>
      <c r="B257" s="6" t="s">
        <v>47</v>
      </c>
      <c r="C257" s="6"/>
      <c r="D257" s="25" t="s">
        <v>48</v>
      </c>
      <c r="E257" s="455" t="s">
        <v>304</v>
      </c>
      <c r="F257" s="455" t="s">
        <v>304</v>
      </c>
      <c r="G257" s="456" t="s">
        <v>52</v>
      </c>
      <c r="H257" s="456" t="s">
        <v>225</v>
      </c>
    </row>
    <row r="258" spans="1:11" ht="27" x14ac:dyDescent="0.25">
      <c r="A258" s="6"/>
      <c r="B258" s="6"/>
      <c r="C258" s="6"/>
      <c r="D258" s="25" t="s">
        <v>412</v>
      </c>
      <c r="E258" s="457" t="s">
        <v>413</v>
      </c>
      <c r="F258" s="457" t="s">
        <v>413</v>
      </c>
      <c r="G258" s="204" t="s">
        <v>414</v>
      </c>
      <c r="H258" s="204" t="s">
        <v>415</v>
      </c>
    </row>
    <row r="259" spans="1:11" ht="13.5" x14ac:dyDescent="0.25">
      <c r="A259" s="6"/>
      <c r="B259" s="6"/>
      <c r="C259" s="6"/>
      <c r="D259" s="458" t="s">
        <v>61</v>
      </c>
      <c r="E259" s="459" t="s">
        <v>416</v>
      </c>
      <c r="F259" s="459" t="s">
        <v>417</v>
      </c>
      <c r="G259" s="459" t="s">
        <v>418</v>
      </c>
      <c r="H259" s="459" t="s">
        <v>418</v>
      </c>
    </row>
    <row r="260" spans="1:11" ht="12" customHeight="1" x14ac:dyDescent="0.25">
      <c r="A260" s="687" t="s">
        <v>310</v>
      </c>
      <c r="B260" s="687" t="s">
        <v>310</v>
      </c>
      <c r="C260" s="135" t="s">
        <v>419</v>
      </c>
      <c r="D260" s="460"/>
      <c r="E260" s="33"/>
      <c r="F260" s="33"/>
      <c r="G260" s="33">
        <f>(E260-F260)*D260</f>
        <v>0</v>
      </c>
      <c r="H260" s="33"/>
      <c r="J260" s="21">
        <v>1</v>
      </c>
      <c r="K260" s="21">
        <f>J250*100+J260</f>
        <v>501</v>
      </c>
    </row>
    <row r="261" spans="1:11" x14ac:dyDescent="0.25">
      <c r="A261" s="687"/>
      <c r="B261" s="687"/>
      <c r="C261" s="135" t="s">
        <v>420</v>
      </c>
      <c r="D261" s="460"/>
      <c r="E261" s="33"/>
      <c r="F261" s="33"/>
      <c r="G261" s="33">
        <f>(E261-F261)*D261</f>
        <v>0</v>
      </c>
      <c r="H261" s="33"/>
      <c r="J261" s="21">
        <v>2</v>
      </c>
      <c r="K261" s="21">
        <f>J250*100+J261</f>
        <v>502</v>
      </c>
    </row>
    <row r="262" spans="1:11" x14ac:dyDescent="0.25">
      <c r="A262" s="687"/>
      <c r="B262" s="687"/>
      <c r="C262" s="135" t="s">
        <v>421</v>
      </c>
      <c r="D262" s="460"/>
      <c r="E262" s="33"/>
      <c r="F262" s="33"/>
      <c r="G262" s="33">
        <f>(E262-F262)*D262</f>
        <v>0</v>
      </c>
      <c r="H262" s="33"/>
      <c r="J262" s="21">
        <v>3</v>
      </c>
      <c r="K262" s="21">
        <f>J250*100+J262</f>
        <v>503</v>
      </c>
    </row>
    <row r="263" spans="1:11" x14ac:dyDescent="0.25">
      <c r="A263" s="698" t="s">
        <v>91</v>
      </c>
      <c r="B263" s="698"/>
      <c r="C263" s="698"/>
      <c r="D263" s="461">
        <f>SUM(D260:D262)</f>
        <v>0</v>
      </c>
      <c r="E263" s="462"/>
      <c r="F263" s="462"/>
      <c r="G263" s="461">
        <f>SUM(G260:G262)</f>
        <v>0</v>
      </c>
      <c r="H263" s="461">
        <f>SUM(H260:H262)</f>
        <v>0</v>
      </c>
    </row>
    <row r="264" spans="1:11" x14ac:dyDescent="0.25">
      <c r="A264" s="21" t="s">
        <v>422</v>
      </c>
      <c r="E264" s="463"/>
      <c r="F264" s="463"/>
      <c r="G264" s="463"/>
      <c r="H264" s="463"/>
    </row>
    <row r="265" spans="1:11" x14ac:dyDescent="0.25">
      <c r="A265" s="21" t="s">
        <v>423</v>
      </c>
    </row>
    <row r="266" spans="1:11" s="21" customFormat="1" ht="11.5" x14ac:dyDescent="0.25"/>
    <row r="267" spans="1:11" s="21" customFormat="1" ht="11.5" x14ac:dyDescent="0.25"/>
    <row r="268" spans="1:11" s="21" customFormat="1" ht="11.5" x14ac:dyDescent="0.25"/>
    <row r="269" spans="1:11" s="21" customFormat="1" ht="11.5" x14ac:dyDescent="0.25"/>
    <row r="270" spans="1:11" s="21" customFormat="1" ht="11.5" x14ac:dyDescent="0.25"/>
    <row r="271" spans="1:11" s="21" customFormat="1" ht="11.5" x14ac:dyDescent="0.25"/>
    <row r="272" spans="1:11" s="21" customFormat="1" ht="11.5" x14ac:dyDescent="0.25"/>
    <row r="273" spans="1:10" s="21" customFormat="1" ht="11.5" x14ac:dyDescent="0.25"/>
    <row r="274" spans="1:10" s="21" customFormat="1" ht="11.5" x14ac:dyDescent="0.25"/>
    <row r="275" spans="1:10" s="21" customFormat="1" ht="11.5" x14ac:dyDescent="0.25"/>
    <row r="276" spans="1:10" s="21" customFormat="1" ht="11.5" x14ac:dyDescent="0.25"/>
    <row r="277" spans="1:10" s="21" customFormat="1" ht="11.5" x14ac:dyDescent="0.25"/>
    <row r="278" spans="1:10" s="21" customFormat="1" ht="11.5" x14ac:dyDescent="0.25"/>
    <row r="279" spans="1:10" s="21" customFormat="1" ht="11.5" x14ac:dyDescent="0.25"/>
    <row r="280" spans="1:10" x14ac:dyDescent="0.25">
      <c r="A280" s="13" t="s">
        <v>23</v>
      </c>
      <c r="B280" s="13"/>
      <c r="C280" s="791">
        <f>Presentación!$C$3</f>
        <v>1990</v>
      </c>
      <c r="D280" s="791"/>
      <c r="E280" s="791"/>
      <c r="F280" s="791"/>
      <c r="G280" s="791"/>
      <c r="H280" s="791"/>
    </row>
    <row r="281" spans="1:10" ht="11.25" customHeight="1" x14ac:dyDescent="0.25">
      <c r="A281" s="11" t="s">
        <v>24</v>
      </c>
      <c r="B281" s="11"/>
      <c r="C281" s="792" t="s">
        <v>381</v>
      </c>
      <c r="D281" s="792"/>
      <c r="E281" s="792"/>
      <c r="F281" s="792"/>
      <c r="G281" s="792"/>
      <c r="H281" s="792"/>
      <c r="J281" s="21">
        <v>13</v>
      </c>
    </row>
    <row r="282" spans="1:10" ht="12.75" customHeight="1" x14ac:dyDescent="0.25">
      <c r="A282" s="842" t="s">
        <v>187</v>
      </c>
      <c r="B282" s="842"/>
      <c r="C282" s="9" t="s">
        <v>26</v>
      </c>
      <c r="D282" s="9"/>
      <c r="E282" s="9"/>
      <c r="F282" s="9"/>
      <c r="G282" s="9"/>
      <c r="H282" s="9"/>
    </row>
    <row r="283" spans="1:10" ht="12" customHeight="1" x14ac:dyDescent="0.25">
      <c r="A283" s="11" t="s">
        <v>27</v>
      </c>
      <c r="B283" s="11"/>
      <c r="C283" s="9" t="s">
        <v>404</v>
      </c>
      <c r="D283" s="9"/>
      <c r="E283" s="9"/>
      <c r="F283" s="9"/>
      <c r="G283" s="9"/>
      <c r="H283" s="9"/>
    </row>
    <row r="284" spans="1:10" ht="12" customHeight="1" x14ac:dyDescent="0.25">
      <c r="A284" s="11" t="s">
        <v>29</v>
      </c>
      <c r="B284" s="11"/>
      <c r="C284" s="447" t="s">
        <v>405</v>
      </c>
      <c r="D284" s="448"/>
      <c r="E284" s="448"/>
      <c r="F284" s="448"/>
      <c r="G284" s="448"/>
      <c r="H284" s="449"/>
    </row>
    <row r="285" spans="1:10" ht="11.25" customHeight="1" x14ac:dyDescent="0.25">
      <c r="A285" s="11" t="s">
        <v>31</v>
      </c>
      <c r="B285" s="11"/>
      <c r="C285" s="450" t="s">
        <v>406</v>
      </c>
      <c r="D285" s="451"/>
      <c r="E285" s="451"/>
      <c r="F285" s="451"/>
      <c r="G285" s="451"/>
      <c r="H285" s="452"/>
    </row>
    <row r="286" spans="1:10" ht="11.25" customHeight="1" x14ac:dyDescent="0.25">
      <c r="A286" s="843" t="s">
        <v>33</v>
      </c>
      <c r="B286" s="843"/>
      <c r="C286" s="453" t="s">
        <v>34</v>
      </c>
      <c r="D286" s="454"/>
      <c r="E286" s="844" t="s">
        <v>407</v>
      </c>
      <c r="F286" s="844"/>
      <c r="G286" s="844"/>
      <c r="H286" s="844"/>
    </row>
    <row r="287" spans="1:10" ht="34.5" customHeight="1" x14ac:dyDescent="0.25">
      <c r="A287" s="7" t="s">
        <v>37</v>
      </c>
      <c r="B287" s="7"/>
      <c r="C287" s="6" t="s">
        <v>38</v>
      </c>
      <c r="D287" s="25" t="s">
        <v>408</v>
      </c>
      <c r="E287" s="87" t="s">
        <v>409</v>
      </c>
      <c r="F287" s="87" t="s">
        <v>410</v>
      </c>
      <c r="G287" s="204" t="s">
        <v>411</v>
      </c>
      <c r="H287" s="204" t="s">
        <v>411</v>
      </c>
    </row>
    <row r="288" spans="1:10" ht="40.5" customHeight="1" x14ac:dyDescent="0.25">
      <c r="A288" s="6" t="s">
        <v>197</v>
      </c>
      <c r="B288" s="6" t="s">
        <v>47</v>
      </c>
      <c r="C288" s="6"/>
      <c r="D288" s="25" t="s">
        <v>48</v>
      </c>
      <c r="E288" s="455" t="s">
        <v>304</v>
      </c>
      <c r="F288" s="455" t="s">
        <v>304</v>
      </c>
      <c r="G288" s="456" t="s">
        <v>52</v>
      </c>
      <c r="H288" s="456" t="s">
        <v>225</v>
      </c>
    </row>
    <row r="289" spans="1:11" ht="27" x14ac:dyDescent="0.25">
      <c r="A289" s="6"/>
      <c r="B289" s="6"/>
      <c r="C289" s="6"/>
      <c r="D289" s="25" t="s">
        <v>412</v>
      </c>
      <c r="E289" s="457" t="s">
        <v>413</v>
      </c>
      <c r="F289" s="457" t="s">
        <v>413</v>
      </c>
      <c r="G289" s="204" t="s">
        <v>414</v>
      </c>
      <c r="H289" s="204" t="s">
        <v>415</v>
      </c>
    </row>
    <row r="290" spans="1:11" ht="13.5" x14ac:dyDescent="0.25">
      <c r="A290" s="6"/>
      <c r="B290" s="6"/>
      <c r="C290" s="6"/>
      <c r="D290" s="458" t="s">
        <v>61</v>
      </c>
      <c r="E290" s="459" t="s">
        <v>416</v>
      </c>
      <c r="F290" s="459" t="s">
        <v>417</v>
      </c>
      <c r="G290" s="459" t="s">
        <v>418</v>
      </c>
      <c r="H290" s="459" t="s">
        <v>418</v>
      </c>
    </row>
    <row r="291" spans="1:11" ht="12" customHeight="1" x14ac:dyDescent="0.25">
      <c r="A291" s="687" t="s">
        <v>310</v>
      </c>
      <c r="B291" s="687" t="s">
        <v>310</v>
      </c>
      <c r="C291" s="135" t="s">
        <v>419</v>
      </c>
      <c r="D291" s="460"/>
      <c r="E291" s="33"/>
      <c r="F291" s="33"/>
      <c r="G291" s="33">
        <f>(E291-F291)*D291</f>
        <v>0</v>
      </c>
      <c r="H291" s="33"/>
      <c r="J291" s="21">
        <v>1</v>
      </c>
      <c r="K291" s="21">
        <f>J281*100+J291</f>
        <v>1301</v>
      </c>
    </row>
    <row r="292" spans="1:11" x14ac:dyDescent="0.25">
      <c r="A292" s="687"/>
      <c r="B292" s="687"/>
      <c r="C292" s="135" t="s">
        <v>420</v>
      </c>
      <c r="D292" s="460"/>
      <c r="E292" s="33"/>
      <c r="F292" s="33"/>
      <c r="G292" s="33">
        <f>(E292-F292)*D292</f>
        <v>0</v>
      </c>
      <c r="H292" s="33"/>
      <c r="J292" s="21">
        <v>2</v>
      </c>
      <c r="K292" s="21">
        <f>J281*100+J292</f>
        <v>1302</v>
      </c>
    </row>
    <row r="293" spans="1:11" x14ac:dyDescent="0.25">
      <c r="A293" s="687"/>
      <c r="B293" s="687"/>
      <c r="C293" s="135" t="s">
        <v>421</v>
      </c>
      <c r="D293" s="460"/>
      <c r="E293" s="33"/>
      <c r="F293" s="33"/>
      <c r="G293" s="33">
        <f>(E293-F293)*D293</f>
        <v>0</v>
      </c>
      <c r="H293" s="33"/>
      <c r="J293" s="21">
        <v>3</v>
      </c>
      <c r="K293" s="21">
        <f>J281*100+J293</f>
        <v>1303</v>
      </c>
    </row>
    <row r="294" spans="1:11" x14ac:dyDescent="0.25">
      <c r="A294" s="698" t="s">
        <v>91</v>
      </c>
      <c r="B294" s="698"/>
      <c r="C294" s="698"/>
      <c r="D294" s="461">
        <f>SUM(D291:D293)</f>
        <v>0</v>
      </c>
      <c r="E294" s="462"/>
      <c r="F294" s="462"/>
      <c r="G294" s="461">
        <f>SUM(G291:G293)</f>
        <v>0</v>
      </c>
      <c r="H294" s="461">
        <f>SUM(H291:H293)</f>
        <v>0</v>
      </c>
    </row>
    <row r="295" spans="1:11" x14ac:dyDescent="0.25">
      <c r="A295" s="21" t="s">
        <v>422</v>
      </c>
      <c r="E295" s="463"/>
      <c r="F295" s="463"/>
      <c r="G295" s="463"/>
      <c r="H295" s="463"/>
    </row>
    <row r="296" spans="1:11" x14ac:dyDescent="0.25">
      <c r="A296" s="21" t="s">
        <v>423</v>
      </c>
    </row>
    <row r="297" spans="1:11" s="21" customFormat="1" ht="11.5" x14ac:dyDescent="0.25"/>
    <row r="298" spans="1:11" s="21" customFormat="1" ht="11.5" x14ac:dyDescent="0.25"/>
    <row r="299" spans="1:11" s="21" customFormat="1" ht="11.5" x14ac:dyDescent="0.25"/>
    <row r="300" spans="1:11" s="21" customFormat="1" ht="11.5" x14ac:dyDescent="0.25"/>
    <row r="301" spans="1:11" s="21" customFormat="1" ht="11.5" x14ac:dyDescent="0.25"/>
    <row r="302" spans="1:11" s="21" customFormat="1" ht="11.5" x14ac:dyDescent="0.25"/>
    <row r="303" spans="1:11" s="21" customFormat="1" ht="11.5" x14ac:dyDescent="0.25"/>
    <row r="304" spans="1:11" s="21" customFormat="1" ht="11.5" x14ac:dyDescent="0.25"/>
    <row r="305" spans="1:10" s="21" customFormat="1" ht="11.5" x14ac:dyDescent="0.25"/>
    <row r="306" spans="1:10" s="21" customFormat="1" ht="11.5" x14ac:dyDescent="0.25"/>
    <row r="307" spans="1:10" s="21" customFormat="1" ht="11.5" x14ac:dyDescent="0.25"/>
    <row r="308" spans="1:10" s="21" customFormat="1" ht="11.5" x14ac:dyDescent="0.25"/>
    <row r="309" spans="1:10" s="21" customFormat="1" ht="11.5" x14ac:dyDescent="0.25"/>
    <row r="310" spans="1:10" s="21" customFormat="1" ht="11.5" x14ac:dyDescent="0.25"/>
    <row r="311" spans="1:10" x14ac:dyDescent="0.25">
      <c r="A311" s="13" t="s">
        <v>23</v>
      </c>
      <c r="B311" s="13"/>
      <c r="C311" s="791">
        <f>Presentación!$C$3</f>
        <v>1990</v>
      </c>
      <c r="D311" s="791"/>
      <c r="E311" s="791"/>
      <c r="F311" s="791"/>
      <c r="G311" s="791"/>
      <c r="H311" s="791"/>
    </row>
    <row r="312" spans="1:10" ht="12" customHeight="1" x14ac:dyDescent="0.25">
      <c r="A312" s="11" t="s">
        <v>24</v>
      </c>
      <c r="B312" s="11"/>
      <c r="C312" s="792" t="s">
        <v>382</v>
      </c>
      <c r="D312" s="792"/>
      <c r="E312" s="792"/>
      <c r="F312" s="792"/>
      <c r="G312" s="792"/>
      <c r="H312" s="792"/>
      <c r="J312" s="21">
        <v>6</v>
      </c>
    </row>
    <row r="313" spans="1:10" ht="12.75" customHeight="1" x14ac:dyDescent="0.25">
      <c r="A313" s="842" t="s">
        <v>187</v>
      </c>
      <c r="B313" s="842"/>
      <c r="C313" s="9" t="s">
        <v>26</v>
      </c>
      <c r="D313" s="9"/>
      <c r="E313" s="9"/>
      <c r="F313" s="9"/>
      <c r="G313" s="9"/>
      <c r="H313" s="9"/>
    </row>
    <row r="314" spans="1:10" ht="12" customHeight="1" x14ac:dyDescent="0.25">
      <c r="A314" s="11" t="s">
        <v>27</v>
      </c>
      <c r="B314" s="11"/>
      <c r="C314" s="9" t="s">
        <v>404</v>
      </c>
      <c r="D314" s="9"/>
      <c r="E314" s="9"/>
      <c r="F314" s="9"/>
      <c r="G314" s="9"/>
      <c r="H314" s="9"/>
    </row>
    <row r="315" spans="1:10" ht="11.25" customHeight="1" x14ac:dyDescent="0.25">
      <c r="A315" s="11" t="s">
        <v>29</v>
      </c>
      <c r="B315" s="11"/>
      <c r="C315" s="447" t="s">
        <v>405</v>
      </c>
      <c r="D315" s="448"/>
      <c r="E315" s="448"/>
      <c r="F315" s="448"/>
      <c r="G315" s="448"/>
      <c r="H315" s="449"/>
    </row>
    <row r="316" spans="1:10" ht="11.25" customHeight="1" x14ac:dyDescent="0.25">
      <c r="A316" s="11" t="s">
        <v>31</v>
      </c>
      <c r="B316" s="11"/>
      <c r="C316" s="450" t="s">
        <v>406</v>
      </c>
      <c r="D316" s="451"/>
      <c r="E316" s="451"/>
      <c r="F316" s="451"/>
      <c r="G316" s="451"/>
      <c r="H316" s="452"/>
    </row>
    <row r="317" spans="1:10" ht="11.25" customHeight="1" x14ac:dyDescent="0.25">
      <c r="A317" s="843" t="s">
        <v>33</v>
      </c>
      <c r="B317" s="843"/>
      <c r="C317" s="453" t="s">
        <v>34</v>
      </c>
      <c r="D317" s="454"/>
      <c r="E317" s="844" t="s">
        <v>407</v>
      </c>
      <c r="F317" s="844"/>
      <c r="G317" s="844"/>
      <c r="H317" s="844"/>
    </row>
    <row r="318" spans="1:10" ht="34.5" customHeight="1" x14ac:dyDescent="0.25">
      <c r="A318" s="7" t="s">
        <v>37</v>
      </c>
      <c r="B318" s="7"/>
      <c r="C318" s="6" t="s">
        <v>38</v>
      </c>
      <c r="D318" s="25" t="s">
        <v>408</v>
      </c>
      <c r="E318" s="87" t="s">
        <v>409</v>
      </c>
      <c r="F318" s="87" t="s">
        <v>410</v>
      </c>
      <c r="G318" s="204" t="s">
        <v>411</v>
      </c>
      <c r="H318" s="204" t="s">
        <v>411</v>
      </c>
    </row>
    <row r="319" spans="1:10" ht="36.75" customHeight="1" x14ac:dyDescent="0.25">
      <c r="A319" s="6" t="s">
        <v>197</v>
      </c>
      <c r="B319" s="6" t="s">
        <v>47</v>
      </c>
      <c r="C319" s="6"/>
      <c r="D319" s="25" t="s">
        <v>48</v>
      </c>
      <c r="E319" s="455" t="s">
        <v>304</v>
      </c>
      <c r="F319" s="455" t="s">
        <v>304</v>
      </c>
      <c r="G319" s="456" t="s">
        <v>52</v>
      </c>
      <c r="H319" s="456" t="s">
        <v>225</v>
      </c>
    </row>
    <row r="320" spans="1:10" ht="27" x14ac:dyDescent="0.25">
      <c r="A320" s="6"/>
      <c r="B320" s="6"/>
      <c r="C320" s="6"/>
      <c r="D320" s="25" t="s">
        <v>412</v>
      </c>
      <c r="E320" s="457" t="s">
        <v>413</v>
      </c>
      <c r="F320" s="457" t="s">
        <v>413</v>
      </c>
      <c r="G320" s="204" t="s">
        <v>414</v>
      </c>
      <c r="H320" s="204" t="s">
        <v>415</v>
      </c>
    </row>
    <row r="321" spans="1:11" ht="13.5" x14ac:dyDescent="0.25">
      <c r="A321" s="6"/>
      <c r="B321" s="6"/>
      <c r="C321" s="6"/>
      <c r="D321" s="458" t="s">
        <v>61</v>
      </c>
      <c r="E321" s="459" t="s">
        <v>416</v>
      </c>
      <c r="F321" s="459" t="s">
        <v>417</v>
      </c>
      <c r="G321" s="459" t="s">
        <v>418</v>
      </c>
      <c r="H321" s="459" t="s">
        <v>418</v>
      </c>
    </row>
    <row r="322" spans="1:11" ht="12" customHeight="1" x14ac:dyDescent="0.25">
      <c r="A322" s="687" t="s">
        <v>310</v>
      </c>
      <c r="B322" s="687" t="s">
        <v>310</v>
      </c>
      <c r="C322" s="135" t="s">
        <v>419</v>
      </c>
      <c r="D322" s="460"/>
      <c r="E322" s="33"/>
      <c r="F322" s="33"/>
      <c r="G322" s="33">
        <f>(E322-F322)*D322</f>
        <v>0</v>
      </c>
      <c r="H322" s="33"/>
      <c r="J322" s="21">
        <v>1</v>
      </c>
      <c r="K322" s="21">
        <f>J312*100+J322</f>
        <v>601</v>
      </c>
    </row>
    <row r="323" spans="1:11" x14ac:dyDescent="0.25">
      <c r="A323" s="687"/>
      <c r="B323" s="687"/>
      <c r="C323" s="135" t="s">
        <v>420</v>
      </c>
      <c r="D323" s="460"/>
      <c r="E323" s="33"/>
      <c r="F323" s="33"/>
      <c r="G323" s="33">
        <f>(E323-F323)*D323</f>
        <v>0</v>
      </c>
      <c r="H323" s="33"/>
      <c r="J323" s="21">
        <v>2</v>
      </c>
      <c r="K323" s="21">
        <f>J312*100+J323</f>
        <v>602</v>
      </c>
    </row>
    <row r="324" spans="1:11" x14ac:dyDescent="0.25">
      <c r="A324" s="687"/>
      <c r="B324" s="687"/>
      <c r="C324" s="135" t="s">
        <v>421</v>
      </c>
      <c r="D324" s="460"/>
      <c r="E324" s="33"/>
      <c r="F324" s="33"/>
      <c r="G324" s="33">
        <f>(E324-F324)*D324</f>
        <v>0</v>
      </c>
      <c r="H324" s="33"/>
      <c r="J324" s="21">
        <v>3</v>
      </c>
      <c r="K324" s="21">
        <f>J312*100+J324</f>
        <v>603</v>
      </c>
    </row>
    <row r="325" spans="1:11" x14ac:dyDescent="0.25">
      <c r="A325" s="698" t="s">
        <v>91</v>
      </c>
      <c r="B325" s="698"/>
      <c r="C325" s="698"/>
      <c r="D325" s="461">
        <f>SUM(D322:D324)</f>
        <v>0</v>
      </c>
      <c r="E325" s="462"/>
      <c r="F325" s="462"/>
      <c r="G325" s="461">
        <f>SUM(G322:G324)</f>
        <v>0</v>
      </c>
      <c r="H325" s="461">
        <f>SUM(H322:H324)</f>
        <v>0</v>
      </c>
    </row>
    <row r="326" spans="1:11" x14ac:dyDescent="0.25">
      <c r="A326" s="21" t="s">
        <v>422</v>
      </c>
      <c r="E326" s="463"/>
      <c r="F326" s="463"/>
      <c r="G326" s="463"/>
      <c r="H326" s="463"/>
    </row>
    <row r="327" spans="1:11" x14ac:dyDescent="0.25">
      <c r="A327" s="21" t="s">
        <v>423</v>
      </c>
    </row>
    <row r="328" spans="1:11" s="21" customFormat="1" ht="11.5" x14ac:dyDescent="0.25"/>
    <row r="329" spans="1:11" s="21" customFormat="1" ht="11.5" x14ac:dyDescent="0.25"/>
    <row r="330" spans="1:11" s="21" customFormat="1" ht="11.5" x14ac:dyDescent="0.25"/>
    <row r="331" spans="1:11" s="21" customFormat="1" ht="11.5" x14ac:dyDescent="0.25"/>
    <row r="332" spans="1:11" s="21" customFormat="1" ht="11.5" x14ac:dyDescent="0.25"/>
    <row r="333" spans="1:11" s="21" customFormat="1" ht="11.5" x14ac:dyDescent="0.25"/>
    <row r="334" spans="1:11" s="21" customFormat="1" ht="11.5" x14ac:dyDescent="0.25"/>
    <row r="335" spans="1:11" s="21" customFormat="1" ht="11.5" x14ac:dyDescent="0.25"/>
    <row r="336" spans="1:11" s="21" customFormat="1" ht="11.5" x14ac:dyDescent="0.25"/>
    <row r="337" spans="1:10" s="21" customFormat="1" ht="11.5" x14ac:dyDescent="0.25"/>
    <row r="338" spans="1:10" s="21" customFormat="1" ht="11.5" x14ac:dyDescent="0.25"/>
    <row r="339" spans="1:10" s="21" customFormat="1" ht="11.5" x14ac:dyDescent="0.25"/>
    <row r="340" spans="1:10" s="21" customFormat="1" ht="11.5" x14ac:dyDescent="0.25"/>
    <row r="341" spans="1:10" s="21" customFormat="1" ht="11.5" x14ac:dyDescent="0.25"/>
    <row r="342" spans="1:10" x14ac:dyDescent="0.25">
      <c r="A342" s="13" t="s">
        <v>23</v>
      </c>
      <c r="B342" s="13"/>
      <c r="C342" s="791">
        <f>Presentación!$C$3</f>
        <v>1990</v>
      </c>
      <c r="D342" s="791"/>
      <c r="E342" s="791"/>
      <c r="F342" s="791"/>
      <c r="G342" s="791"/>
      <c r="H342" s="791"/>
    </row>
    <row r="343" spans="1:10" ht="11.25" customHeight="1" x14ac:dyDescent="0.25">
      <c r="A343" s="11" t="s">
        <v>24</v>
      </c>
      <c r="B343" s="11"/>
      <c r="C343" s="792" t="s">
        <v>383</v>
      </c>
      <c r="D343" s="792"/>
      <c r="E343" s="792"/>
      <c r="F343" s="792"/>
      <c r="G343" s="792"/>
      <c r="H343" s="792"/>
      <c r="J343" s="21">
        <v>7</v>
      </c>
    </row>
    <row r="344" spans="1:10" ht="12.75" customHeight="1" x14ac:dyDescent="0.25">
      <c r="A344" s="842" t="s">
        <v>187</v>
      </c>
      <c r="B344" s="842"/>
      <c r="C344" s="9" t="s">
        <v>26</v>
      </c>
      <c r="D344" s="9"/>
      <c r="E344" s="9"/>
      <c r="F344" s="9"/>
      <c r="G344" s="9"/>
      <c r="H344" s="9"/>
    </row>
    <row r="345" spans="1:10" ht="12" customHeight="1" x14ac:dyDescent="0.25">
      <c r="A345" s="11" t="s">
        <v>27</v>
      </c>
      <c r="B345" s="11"/>
      <c r="C345" s="9" t="s">
        <v>404</v>
      </c>
      <c r="D345" s="9"/>
      <c r="E345" s="9"/>
      <c r="F345" s="9"/>
      <c r="G345" s="9"/>
      <c r="H345" s="9"/>
    </row>
    <row r="346" spans="1:10" ht="11.25" customHeight="1" x14ac:dyDescent="0.25">
      <c r="A346" s="11" t="s">
        <v>29</v>
      </c>
      <c r="B346" s="11"/>
      <c r="C346" s="447" t="s">
        <v>405</v>
      </c>
      <c r="D346" s="448"/>
      <c r="E346" s="448"/>
      <c r="F346" s="448"/>
      <c r="G346" s="448"/>
      <c r="H346" s="449"/>
    </row>
    <row r="347" spans="1:10" ht="11.25" customHeight="1" x14ac:dyDescent="0.25">
      <c r="A347" s="11" t="s">
        <v>31</v>
      </c>
      <c r="B347" s="11"/>
      <c r="C347" s="450" t="s">
        <v>406</v>
      </c>
      <c r="D347" s="451"/>
      <c r="E347" s="451"/>
      <c r="F347" s="451"/>
      <c r="G347" s="451"/>
      <c r="H347" s="452"/>
    </row>
    <row r="348" spans="1:10" ht="11.25" customHeight="1" x14ac:dyDescent="0.25">
      <c r="A348" s="843" t="s">
        <v>33</v>
      </c>
      <c r="B348" s="843"/>
      <c r="C348" s="453" t="s">
        <v>34</v>
      </c>
      <c r="D348" s="454"/>
      <c r="E348" s="844" t="s">
        <v>407</v>
      </c>
      <c r="F348" s="844"/>
      <c r="G348" s="844"/>
      <c r="H348" s="844"/>
    </row>
    <row r="349" spans="1:10" ht="34.5" customHeight="1" x14ac:dyDescent="0.25">
      <c r="A349" s="7" t="s">
        <v>37</v>
      </c>
      <c r="B349" s="7"/>
      <c r="C349" s="6" t="s">
        <v>38</v>
      </c>
      <c r="D349" s="25" t="s">
        <v>408</v>
      </c>
      <c r="E349" s="87" t="s">
        <v>409</v>
      </c>
      <c r="F349" s="87" t="s">
        <v>410</v>
      </c>
      <c r="G349" s="204" t="s">
        <v>411</v>
      </c>
      <c r="H349" s="204" t="s">
        <v>411</v>
      </c>
    </row>
    <row r="350" spans="1:10" ht="36" customHeight="1" x14ac:dyDescent="0.25">
      <c r="A350" s="6" t="s">
        <v>197</v>
      </c>
      <c r="B350" s="6" t="s">
        <v>47</v>
      </c>
      <c r="C350" s="6"/>
      <c r="D350" s="25" t="s">
        <v>48</v>
      </c>
      <c r="E350" s="455" t="s">
        <v>304</v>
      </c>
      <c r="F350" s="455" t="s">
        <v>304</v>
      </c>
      <c r="G350" s="456" t="s">
        <v>52</v>
      </c>
      <c r="H350" s="456" t="s">
        <v>225</v>
      </c>
    </row>
    <row r="351" spans="1:10" ht="27" x14ac:dyDescent="0.25">
      <c r="A351" s="6"/>
      <c r="B351" s="6"/>
      <c r="C351" s="6"/>
      <c r="D351" s="25" t="s">
        <v>412</v>
      </c>
      <c r="E351" s="457" t="s">
        <v>413</v>
      </c>
      <c r="F351" s="457" t="s">
        <v>413</v>
      </c>
      <c r="G351" s="204" t="s">
        <v>414</v>
      </c>
      <c r="H351" s="204" t="s">
        <v>415</v>
      </c>
    </row>
    <row r="352" spans="1:10" ht="13.5" x14ac:dyDescent="0.25">
      <c r="A352" s="6"/>
      <c r="B352" s="6"/>
      <c r="C352" s="6"/>
      <c r="D352" s="458" t="s">
        <v>61</v>
      </c>
      <c r="E352" s="459" t="s">
        <v>416</v>
      </c>
      <c r="F352" s="459" t="s">
        <v>417</v>
      </c>
      <c r="G352" s="459" t="s">
        <v>418</v>
      </c>
      <c r="H352" s="459" t="s">
        <v>418</v>
      </c>
    </row>
    <row r="353" spans="1:11" ht="12" customHeight="1" x14ac:dyDescent="0.25">
      <c r="A353" s="687" t="s">
        <v>310</v>
      </c>
      <c r="B353" s="687" t="s">
        <v>310</v>
      </c>
      <c r="C353" s="135" t="s">
        <v>419</v>
      </c>
      <c r="D353" s="460"/>
      <c r="E353" s="33"/>
      <c r="F353" s="33"/>
      <c r="G353" s="33">
        <f>(E353-F353)*D353</f>
        <v>0</v>
      </c>
      <c r="H353" s="33"/>
      <c r="J353" s="21">
        <v>1</v>
      </c>
      <c r="K353" s="21">
        <f>J343*100+J353</f>
        <v>701</v>
      </c>
    </row>
    <row r="354" spans="1:11" x14ac:dyDescent="0.25">
      <c r="A354" s="687"/>
      <c r="B354" s="687"/>
      <c r="C354" s="135" t="s">
        <v>420</v>
      </c>
      <c r="D354" s="460"/>
      <c r="E354" s="33"/>
      <c r="F354" s="33"/>
      <c r="G354" s="33">
        <f>(E354-F354)*D354</f>
        <v>0</v>
      </c>
      <c r="H354" s="33"/>
      <c r="J354" s="21">
        <v>2</v>
      </c>
      <c r="K354" s="21">
        <f>J343*100+J354</f>
        <v>702</v>
      </c>
    </row>
    <row r="355" spans="1:11" x14ac:dyDescent="0.25">
      <c r="A355" s="687"/>
      <c r="B355" s="687"/>
      <c r="C355" s="135" t="s">
        <v>421</v>
      </c>
      <c r="D355" s="460"/>
      <c r="E355" s="33"/>
      <c r="F355" s="33"/>
      <c r="G355" s="33">
        <f>(E355-F355)*D355</f>
        <v>0</v>
      </c>
      <c r="H355" s="33"/>
      <c r="J355" s="21">
        <v>3</v>
      </c>
      <c r="K355" s="21">
        <f>J343*100+J355</f>
        <v>703</v>
      </c>
    </row>
    <row r="356" spans="1:11" x14ac:dyDescent="0.25">
      <c r="A356" s="698" t="s">
        <v>91</v>
      </c>
      <c r="B356" s="698"/>
      <c r="C356" s="698"/>
      <c r="D356" s="461">
        <f>SUM(D353:D355)</f>
        <v>0</v>
      </c>
      <c r="E356" s="462"/>
      <c r="F356" s="462"/>
      <c r="G356" s="461">
        <f>SUM(G353:G355)</f>
        <v>0</v>
      </c>
      <c r="H356" s="461">
        <f>SUM(H353:H355)</f>
        <v>0</v>
      </c>
    </row>
    <row r="357" spans="1:11" x14ac:dyDescent="0.25">
      <c r="A357" s="21" t="s">
        <v>422</v>
      </c>
      <c r="E357" s="463"/>
      <c r="F357" s="463"/>
      <c r="G357" s="463"/>
      <c r="H357" s="463"/>
    </row>
    <row r="358" spans="1:11" x14ac:dyDescent="0.25">
      <c r="A358" s="21" t="s">
        <v>423</v>
      </c>
    </row>
    <row r="359" spans="1:11" s="21" customFormat="1" ht="11.5" x14ac:dyDescent="0.25"/>
    <row r="360" spans="1:11" s="21" customFormat="1" ht="11.5" x14ac:dyDescent="0.25"/>
    <row r="361" spans="1:11" s="21" customFormat="1" ht="11.5" x14ac:dyDescent="0.25"/>
    <row r="362" spans="1:11" s="21" customFormat="1" ht="11.5" x14ac:dyDescent="0.25"/>
    <row r="363" spans="1:11" s="21" customFormat="1" ht="11.5" x14ac:dyDescent="0.25"/>
    <row r="364" spans="1:11" s="21" customFormat="1" ht="11.5" x14ac:dyDescent="0.25"/>
    <row r="365" spans="1:11" s="21" customFormat="1" ht="11.5" x14ac:dyDescent="0.25"/>
    <row r="366" spans="1:11" s="21" customFormat="1" ht="11.5" x14ac:dyDescent="0.25"/>
    <row r="367" spans="1:11" s="21" customFormat="1" ht="11.5" x14ac:dyDescent="0.25"/>
    <row r="368" spans="1:11" s="21" customFormat="1" ht="11.5" x14ac:dyDescent="0.25"/>
    <row r="369" spans="1:11" s="21" customFormat="1" ht="11.5" x14ac:dyDescent="0.25"/>
    <row r="370" spans="1:11" s="21" customFormat="1" ht="11.5" x14ac:dyDescent="0.25"/>
    <row r="371" spans="1:11" s="21" customFormat="1" ht="11.5" x14ac:dyDescent="0.25"/>
    <row r="372" spans="1:11" s="21" customFormat="1" ht="11.5" x14ac:dyDescent="0.25"/>
    <row r="373" spans="1:11" x14ac:dyDescent="0.25">
      <c r="A373" s="13" t="s">
        <v>23</v>
      </c>
      <c r="B373" s="13"/>
      <c r="C373" s="791">
        <f>Presentación!$C$3</f>
        <v>1990</v>
      </c>
      <c r="D373" s="791"/>
      <c r="E373" s="791"/>
      <c r="F373" s="791"/>
      <c r="G373" s="791"/>
      <c r="H373" s="791"/>
    </row>
    <row r="374" spans="1:11" ht="11.25" customHeight="1" x14ac:dyDescent="0.25">
      <c r="A374" s="11" t="s">
        <v>24</v>
      </c>
      <c r="B374" s="11"/>
      <c r="C374" s="792" t="s">
        <v>384</v>
      </c>
      <c r="D374" s="792"/>
      <c r="E374" s="792"/>
      <c r="F374" s="792"/>
      <c r="G374" s="792"/>
      <c r="H374" s="792"/>
      <c r="J374" s="21">
        <v>16</v>
      </c>
    </row>
    <row r="375" spans="1:11" ht="12.75" customHeight="1" x14ac:dyDescent="0.25">
      <c r="A375" s="842" t="s">
        <v>187</v>
      </c>
      <c r="B375" s="842"/>
      <c r="C375" s="9" t="s">
        <v>26</v>
      </c>
      <c r="D375" s="9"/>
      <c r="E375" s="9"/>
      <c r="F375" s="9"/>
      <c r="G375" s="9"/>
      <c r="H375" s="9"/>
    </row>
    <row r="376" spans="1:11" ht="12" customHeight="1" x14ac:dyDescent="0.25">
      <c r="A376" s="11" t="s">
        <v>27</v>
      </c>
      <c r="B376" s="11"/>
      <c r="C376" s="9" t="s">
        <v>404</v>
      </c>
      <c r="D376" s="9"/>
      <c r="E376" s="9"/>
      <c r="F376" s="9"/>
      <c r="G376" s="9"/>
      <c r="H376" s="9"/>
    </row>
    <row r="377" spans="1:11" ht="11.25" customHeight="1" x14ac:dyDescent="0.25">
      <c r="A377" s="11" t="s">
        <v>29</v>
      </c>
      <c r="B377" s="11"/>
      <c r="C377" s="447" t="s">
        <v>405</v>
      </c>
      <c r="D377" s="448"/>
      <c r="E377" s="448"/>
      <c r="F377" s="448"/>
      <c r="G377" s="448"/>
      <c r="H377" s="449"/>
    </row>
    <row r="378" spans="1:11" ht="11.25" customHeight="1" x14ac:dyDescent="0.25">
      <c r="A378" s="11" t="s">
        <v>31</v>
      </c>
      <c r="B378" s="11"/>
      <c r="C378" s="450" t="s">
        <v>406</v>
      </c>
      <c r="D378" s="451"/>
      <c r="E378" s="451"/>
      <c r="F378" s="451"/>
      <c r="G378" s="451"/>
      <c r="H378" s="452"/>
    </row>
    <row r="379" spans="1:11" ht="11.25" customHeight="1" x14ac:dyDescent="0.25">
      <c r="A379" s="843" t="s">
        <v>33</v>
      </c>
      <c r="B379" s="843"/>
      <c r="C379" s="453" t="s">
        <v>34</v>
      </c>
      <c r="D379" s="454"/>
      <c r="E379" s="844" t="s">
        <v>407</v>
      </c>
      <c r="F379" s="844"/>
      <c r="G379" s="844"/>
      <c r="H379" s="844"/>
    </row>
    <row r="380" spans="1:11" ht="34.5" customHeight="1" x14ac:dyDescent="0.25">
      <c r="A380" s="7" t="s">
        <v>37</v>
      </c>
      <c r="B380" s="7"/>
      <c r="C380" s="6" t="s">
        <v>38</v>
      </c>
      <c r="D380" s="25" t="s">
        <v>408</v>
      </c>
      <c r="E380" s="87" t="s">
        <v>409</v>
      </c>
      <c r="F380" s="87" t="s">
        <v>410</v>
      </c>
      <c r="G380" s="204" t="s">
        <v>411</v>
      </c>
      <c r="H380" s="204" t="s">
        <v>411</v>
      </c>
    </row>
    <row r="381" spans="1:11" ht="36" customHeight="1" x14ac:dyDescent="0.25">
      <c r="A381" s="6" t="s">
        <v>197</v>
      </c>
      <c r="B381" s="6" t="s">
        <v>47</v>
      </c>
      <c r="C381" s="6"/>
      <c r="D381" s="25" t="s">
        <v>48</v>
      </c>
      <c r="E381" s="455" t="s">
        <v>304</v>
      </c>
      <c r="F381" s="455" t="s">
        <v>304</v>
      </c>
      <c r="G381" s="456" t="s">
        <v>52</v>
      </c>
      <c r="H381" s="456" t="s">
        <v>225</v>
      </c>
    </row>
    <row r="382" spans="1:11" ht="27" x14ac:dyDescent="0.25">
      <c r="A382" s="6"/>
      <c r="B382" s="6"/>
      <c r="C382" s="6"/>
      <c r="D382" s="25" t="s">
        <v>412</v>
      </c>
      <c r="E382" s="457" t="s">
        <v>413</v>
      </c>
      <c r="F382" s="457" t="s">
        <v>413</v>
      </c>
      <c r="G382" s="204" t="s">
        <v>414</v>
      </c>
      <c r="H382" s="204" t="s">
        <v>415</v>
      </c>
    </row>
    <row r="383" spans="1:11" ht="13.5" x14ac:dyDescent="0.25">
      <c r="A383" s="6"/>
      <c r="B383" s="6"/>
      <c r="C383" s="6"/>
      <c r="D383" s="458" t="s">
        <v>61</v>
      </c>
      <c r="E383" s="459" t="s">
        <v>416</v>
      </c>
      <c r="F383" s="459" t="s">
        <v>417</v>
      </c>
      <c r="G383" s="459" t="s">
        <v>418</v>
      </c>
      <c r="H383" s="459" t="s">
        <v>418</v>
      </c>
    </row>
    <row r="384" spans="1:11" ht="12" customHeight="1" x14ac:dyDescent="0.25">
      <c r="A384" s="687" t="s">
        <v>310</v>
      </c>
      <c r="B384" s="687" t="s">
        <v>310</v>
      </c>
      <c r="C384" s="135" t="s">
        <v>419</v>
      </c>
      <c r="D384" s="460"/>
      <c r="E384" s="33"/>
      <c r="F384" s="33"/>
      <c r="G384" s="33">
        <f>(E384-F384)*D384</f>
        <v>0</v>
      </c>
      <c r="H384" s="33"/>
      <c r="J384" s="21">
        <v>1</v>
      </c>
      <c r="K384" s="21">
        <f>J374*100+J384</f>
        <v>1601</v>
      </c>
    </row>
    <row r="385" spans="1:11" x14ac:dyDescent="0.25">
      <c r="A385" s="687"/>
      <c r="B385" s="687"/>
      <c r="C385" s="135" t="s">
        <v>420</v>
      </c>
      <c r="D385" s="460"/>
      <c r="E385" s="33"/>
      <c r="F385" s="33"/>
      <c r="G385" s="33">
        <f>(E385-F385)*D385</f>
        <v>0</v>
      </c>
      <c r="H385" s="33"/>
      <c r="J385" s="21">
        <v>2</v>
      </c>
      <c r="K385" s="21">
        <f>J374*100+J385</f>
        <v>1602</v>
      </c>
    </row>
    <row r="386" spans="1:11" x14ac:dyDescent="0.25">
      <c r="A386" s="687"/>
      <c r="B386" s="687"/>
      <c r="C386" s="135" t="s">
        <v>421</v>
      </c>
      <c r="D386" s="460"/>
      <c r="E386" s="33"/>
      <c r="F386" s="33"/>
      <c r="G386" s="33">
        <f>(E386-F386)*D386</f>
        <v>0</v>
      </c>
      <c r="H386" s="33"/>
      <c r="J386" s="21">
        <v>3</v>
      </c>
      <c r="K386" s="21">
        <f>J374*100+J386</f>
        <v>1603</v>
      </c>
    </row>
    <row r="387" spans="1:11" x14ac:dyDescent="0.25">
      <c r="A387" s="698" t="s">
        <v>91</v>
      </c>
      <c r="B387" s="698"/>
      <c r="C387" s="698"/>
      <c r="D387" s="461">
        <f>SUM(D384:D386)</f>
        <v>0</v>
      </c>
      <c r="E387" s="462"/>
      <c r="F387" s="462"/>
      <c r="G387" s="461">
        <f>SUM(G384:G386)</f>
        <v>0</v>
      </c>
      <c r="H387" s="461">
        <f>SUM(H384:H386)</f>
        <v>0</v>
      </c>
    </row>
    <row r="388" spans="1:11" x14ac:dyDescent="0.25">
      <c r="A388" s="21" t="s">
        <v>422</v>
      </c>
      <c r="E388" s="463"/>
      <c r="F388" s="463"/>
      <c r="G388" s="463"/>
      <c r="H388" s="463"/>
    </row>
    <row r="389" spans="1:11" x14ac:dyDescent="0.25">
      <c r="A389" s="21" t="s">
        <v>423</v>
      </c>
    </row>
    <row r="390" spans="1:11" s="21" customFormat="1" ht="11.5" x14ac:dyDescent="0.25"/>
    <row r="391" spans="1:11" s="21" customFormat="1" ht="11.5" x14ac:dyDescent="0.25"/>
    <row r="392" spans="1:11" s="21" customFormat="1" ht="11.5" x14ac:dyDescent="0.25"/>
    <row r="393" spans="1:11" s="21" customFormat="1" ht="11.5" x14ac:dyDescent="0.25"/>
    <row r="394" spans="1:11" s="21" customFormat="1" ht="11.5" x14ac:dyDescent="0.25"/>
    <row r="395" spans="1:11" s="21" customFormat="1" ht="11.5" x14ac:dyDescent="0.25"/>
    <row r="396" spans="1:11" s="21" customFormat="1" ht="11.5" x14ac:dyDescent="0.25"/>
    <row r="397" spans="1:11" s="21" customFormat="1" ht="11.5" x14ac:dyDescent="0.25"/>
    <row r="398" spans="1:11" s="21" customFormat="1" ht="11.5" x14ac:dyDescent="0.25"/>
    <row r="399" spans="1:11" s="21" customFormat="1" ht="11.5" x14ac:dyDescent="0.25"/>
    <row r="400" spans="1:11" s="21" customFormat="1" ht="11.5" x14ac:dyDescent="0.25"/>
    <row r="401" spans="1:11" s="21" customFormat="1" ht="11.5" x14ac:dyDescent="0.25"/>
    <row r="402" spans="1:11" s="21" customFormat="1" ht="11.5" x14ac:dyDescent="0.25"/>
    <row r="403" spans="1:11" s="21" customFormat="1" ht="11.5" x14ac:dyDescent="0.25"/>
    <row r="404" spans="1:11" x14ac:dyDescent="0.25">
      <c r="A404" s="13" t="s">
        <v>23</v>
      </c>
      <c r="B404" s="13"/>
      <c r="C404" s="791">
        <f>Presentación!$C$3</f>
        <v>1990</v>
      </c>
      <c r="D404" s="791"/>
      <c r="E404" s="791"/>
      <c r="F404" s="791"/>
      <c r="G404" s="791"/>
      <c r="H404" s="791"/>
    </row>
    <row r="405" spans="1:11" ht="11.25" customHeight="1" x14ac:dyDescent="0.25">
      <c r="A405" s="11" t="s">
        <v>24</v>
      </c>
      <c r="B405" s="11"/>
      <c r="C405" s="792" t="s">
        <v>385</v>
      </c>
      <c r="D405" s="792"/>
      <c r="E405" s="792"/>
      <c r="F405" s="792"/>
      <c r="G405" s="792"/>
      <c r="H405" s="792"/>
      <c r="J405" s="21">
        <v>8</v>
      </c>
    </row>
    <row r="406" spans="1:11" ht="12.75" customHeight="1" x14ac:dyDescent="0.25">
      <c r="A406" s="842" t="s">
        <v>187</v>
      </c>
      <c r="B406" s="842"/>
      <c r="C406" s="9" t="s">
        <v>26</v>
      </c>
      <c r="D406" s="9"/>
      <c r="E406" s="9"/>
      <c r="F406" s="9"/>
      <c r="G406" s="9"/>
      <c r="H406" s="9"/>
    </row>
    <row r="407" spans="1:11" ht="12" customHeight="1" x14ac:dyDescent="0.25">
      <c r="A407" s="11" t="s">
        <v>27</v>
      </c>
      <c r="B407" s="11"/>
      <c r="C407" s="9" t="s">
        <v>404</v>
      </c>
      <c r="D407" s="9"/>
      <c r="E407" s="9"/>
      <c r="F407" s="9"/>
      <c r="G407" s="9"/>
      <c r="H407" s="9"/>
    </row>
    <row r="408" spans="1:11" ht="11.25" customHeight="1" x14ac:dyDescent="0.25">
      <c r="A408" s="11" t="s">
        <v>29</v>
      </c>
      <c r="B408" s="11"/>
      <c r="C408" s="447" t="s">
        <v>405</v>
      </c>
      <c r="D408" s="448"/>
      <c r="E408" s="448"/>
      <c r="F408" s="448"/>
      <c r="G408" s="448"/>
      <c r="H408" s="449"/>
    </row>
    <row r="409" spans="1:11" ht="11.25" customHeight="1" x14ac:dyDescent="0.25">
      <c r="A409" s="11" t="s">
        <v>31</v>
      </c>
      <c r="B409" s="11"/>
      <c r="C409" s="450" t="s">
        <v>406</v>
      </c>
      <c r="D409" s="451"/>
      <c r="E409" s="451"/>
      <c r="F409" s="451"/>
      <c r="G409" s="451"/>
      <c r="H409" s="452"/>
    </row>
    <row r="410" spans="1:11" ht="11.25" customHeight="1" x14ac:dyDescent="0.25">
      <c r="A410" s="843" t="s">
        <v>33</v>
      </c>
      <c r="B410" s="843"/>
      <c r="C410" s="453" t="s">
        <v>34</v>
      </c>
      <c r="D410" s="454"/>
      <c r="E410" s="844" t="s">
        <v>407</v>
      </c>
      <c r="F410" s="844"/>
      <c r="G410" s="844"/>
      <c r="H410" s="844"/>
    </row>
    <row r="411" spans="1:11" ht="34.5" customHeight="1" x14ac:dyDescent="0.25">
      <c r="A411" s="7" t="s">
        <v>37</v>
      </c>
      <c r="B411" s="7"/>
      <c r="C411" s="6" t="s">
        <v>38</v>
      </c>
      <c r="D411" s="25" t="s">
        <v>408</v>
      </c>
      <c r="E411" s="87" t="s">
        <v>409</v>
      </c>
      <c r="F411" s="87" t="s">
        <v>410</v>
      </c>
      <c r="G411" s="204" t="s">
        <v>411</v>
      </c>
      <c r="H411" s="204" t="s">
        <v>411</v>
      </c>
    </row>
    <row r="412" spans="1:11" ht="36" customHeight="1" x14ac:dyDescent="0.25">
      <c r="A412" s="6" t="s">
        <v>197</v>
      </c>
      <c r="B412" s="6" t="s">
        <v>47</v>
      </c>
      <c r="C412" s="6"/>
      <c r="D412" s="25" t="s">
        <v>48</v>
      </c>
      <c r="E412" s="455" t="s">
        <v>304</v>
      </c>
      <c r="F412" s="455" t="s">
        <v>304</v>
      </c>
      <c r="G412" s="456" t="s">
        <v>52</v>
      </c>
      <c r="H412" s="456" t="s">
        <v>225</v>
      </c>
    </row>
    <row r="413" spans="1:11" ht="27" x14ac:dyDescent="0.25">
      <c r="A413" s="6"/>
      <c r="B413" s="6"/>
      <c r="C413" s="6"/>
      <c r="D413" s="25" t="s">
        <v>412</v>
      </c>
      <c r="E413" s="457" t="s">
        <v>413</v>
      </c>
      <c r="F413" s="457" t="s">
        <v>413</v>
      </c>
      <c r="G413" s="204" t="s">
        <v>414</v>
      </c>
      <c r="H413" s="204" t="s">
        <v>415</v>
      </c>
    </row>
    <row r="414" spans="1:11" ht="13.5" x14ac:dyDescent="0.25">
      <c r="A414" s="6"/>
      <c r="B414" s="6"/>
      <c r="C414" s="6"/>
      <c r="D414" s="458" t="s">
        <v>61</v>
      </c>
      <c r="E414" s="459" t="s">
        <v>416</v>
      </c>
      <c r="F414" s="459" t="s">
        <v>417</v>
      </c>
      <c r="G414" s="459" t="s">
        <v>418</v>
      </c>
      <c r="H414" s="459" t="s">
        <v>418</v>
      </c>
    </row>
    <row r="415" spans="1:11" ht="12" customHeight="1" x14ac:dyDescent="0.25">
      <c r="A415" s="687" t="s">
        <v>310</v>
      </c>
      <c r="B415" s="687" t="s">
        <v>310</v>
      </c>
      <c r="C415" s="135" t="s">
        <v>419</v>
      </c>
      <c r="D415" s="460"/>
      <c r="E415" s="33"/>
      <c r="F415" s="33"/>
      <c r="G415" s="33">
        <f>(E415-F415)*D415</f>
        <v>0</v>
      </c>
      <c r="H415" s="33"/>
      <c r="J415" s="21">
        <v>1</v>
      </c>
      <c r="K415" s="21">
        <f>J405*100+J415</f>
        <v>801</v>
      </c>
    </row>
    <row r="416" spans="1:11" x14ac:dyDescent="0.25">
      <c r="A416" s="687"/>
      <c r="B416" s="687"/>
      <c r="C416" s="135" t="s">
        <v>420</v>
      </c>
      <c r="D416" s="460"/>
      <c r="E416" s="33"/>
      <c r="F416" s="33"/>
      <c r="G416" s="33">
        <f>(E416-F416)*D416</f>
        <v>0</v>
      </c>
      <c r="H416" s="33"/>
      <c r="J416" s="21">
        <v>2</v>
      </c>
      <c r="K416" s="21">
        <f>J405*100+J416</f>
        <v>802</v>
      </c>
    </row>
    <row r="417" spans="1:11" x14ac:dyDescent="0.25">
      <c r="A417" s="687"/>
      <c r="B417" s="687"/>
      <c r="C417" s="135" t="s">
        <v>421</v>
      </c>
      <c r="D417" s="460"/>
      <c r="E417" s="33"/>
      <c r="F417" s="33"/>
      <c r="G417" s="33">
        <f>(E417-F417)*D417</f>
        <v>0</v>
      </c>
      <c r="H417" s="33"/>
      <c r="J417" s="21">
        <v>3</v>
      </c>
      <c r="K417" s="21">
        <f>J405*100+J417</f>
        <v>803</v>
      </c>
    </row>
    <row r="418" spans="1:11" x14ac:dyDescent="0.25">
      <c r="A418" s="698" t="s">
        <v>91</v>
      </c>
      <c r="B418" s="698"/>
      <c r="C418" s="698"/>
      <c r="D418" s="461">
        <f>SUM(D415:D417)</f>
        <v>0</v>
      </c>
      <c r="E418" s="462"/>
      <c r="F418" s="462"/>
      <c r="G418" s="461">
        <f>SUM(G415:G417)</f>
        <v>0</v>
      </c>
      <c r="H418" s="461">
        <f>SUM(H415:H417)</f>
        <v>0</v>
      </c>
    </row>
    <row r="419" spans="1:11" x14ac:dyDescent="0.25">
      <c r="A419" s="21" t="s">
        <v>422</v>
      </c>
      <c r="E419" s="463"/>
      <c r="F419" s="463"/>
      <c r="G419" s="463"/>
      <c r="H419" s="463"/>
    </row>
    <row r="420" spans="1:11" x14ac:dyDescent="0.25">
      <c r="A420" s="21" t="s">
        <v>423</v>
      </c>
    </row>
    <row r="421" spans="1:11" s="21" customFormat="1" ht="11.5" x14ac:dyDescent="0.25"/>
    <row r="422" spans="1:11" s="21" customFormat="1" ht="11.5" x14ac:dyDescent="0.25"/>
    <row r="423" spans="1:11" s="21" customFormat="1" ht="11.5" x14ac:dyDescent="0.25"/>
    <row r="424" spans="1:11" s="21" customFormat="1" ht="11.5" x14ac:dyDescent="0.25"/>
    <row r="425" spans="1:11" s="21" customFormat="1" ht="11.5" x14ac:dyDescent="0.25"/>
    <row r="426" spans="1:11" s="21" customFormat="1" ht="11.5" x14ac:dyDescent="0.25"/>
    <row r="427" spans="1:11" s="21" customFormat="1" ht="11.5" x14ac:dyDescent="0.25"/>
    <row r="428" spans="1:11" s="21" customFormat="1" ht="11.5" x14ac:dyDescent="0.25"/>
    <row r="429" spans="1:11" s="21" customFormat="1" ht="11.5" x14ac:dyDescent="0.25"/>
    <row r="430" spans="1:11" s="21" customFormat="1" ht="11.5" x14ac:dyDescent="0.25"/>
    <row r="431" spans="1:11" s="21" customFormat="1" ht="11.5" x14ac:dyDescent="0.25"/>
    <row r="432" spans="1:11" s="21" customFormat="1" ht="11.5" x14ac:dyDescent="0.25"/>
    <row r="433" spans="1:11" s="21" customFormat="1" ht="11.5" x14ac:dyDescent="0.25"/>
    <row r="434" spans="1:11" s="21" customFormat="1" ht="11.5" x14ac:dyDescent="0.25"/>
    <row r="435" spans="1:11" x14ac:dyDescent="0.25">
      <c r="A435" s="13" t="s">
        <v>23</v>
      </c>
      <c r="B435" s="13"/>
      <c r="C435" s="791">
        <f>Presentación!$C$3</f>
        <v>1990</v>
      </c>
      <c r="D435" s="791"/>
      <c r="E435" s="791"/>
      <c r="F435" s="791"/>
      <c r="G435" s="791"/>
      <c r="H435" s="791"/>
    </row>
    <row r="436" spans="1:11" ht="11.25" customHeight="1" x14ac:dyDescent="0.25">
      <c r="A436" s="11" t="s">
        <v>24</v>
      </c>
      <c r="B436" s="11"/>
      <c r="C436" s="792" t="s">
        <v>386</v>
      </c>
      <c r="D436" s="792"/>
      <c r="E436" s="792"/>
      <c r="F436" s="792"/>
      <c r="G436" s="792"/>
      <c r="H436" s="792"/>
      <c r="J436" s="21">
        <v>9</v>
      </c>
    </row>
    <row r="437" spans="1:11" ht="12.75" customHeight="1" x14ac:dyDescent="0.25">
      <c r="A437" s="842" t="s">
        <v>187</v>
      </c>
      <c r="B437" s="842"/>
      <c r="C437" s="9" t="s">
        <v>26</v>
      </c>
      <c r="D437" s="9"/>
      <c r="E437" s="9"/>
      <c r="F437" s="9"/>
      <c r="G437" s="9"/>
      <c r="H437" s="9"/>
    </row>
    <row r="438" spans="1:11" ht="12" customHeight="1" x14ac:dyDescent="0.25">
      <c r="A438" s="11" t="s">
        <v>27</v>
      </c>
      <c r="B438" s="11"/>
      <c r="C438" s="9" t="s">
        <v>404</v>
      </c>
      <c r="D438" s="9"/>
      <c r="E438" s="9"/>
      <c r="F438" s="9"/>
      <c r="G438" s="9"/>
      <c r="H438" s="9"/>
    </row>
    <row r="439" spans="1:11" ht="11.25" customHeight="1" x14ac:dyDescent="0.25">
      <c r="A439" s="11" t="s">
        <v>29</v>
      </c>
      <c r="B439" s="11"/>
      <c r="C439" s="447" t="s">
        <v>405</v>
      </c>
      <c r="D439" s="448"/>
      <c r="E439" s="448"/>
      <c r="F439" s="448"/>
      <c r="G439" s="448"/>
      <c r="H439" s="449"/>
    </row>
    <row r="440" spans="1:11" ht="11.25" customHeight="1" x14ac:dyDescent="0.25">
      <c r="A440" s="11" t="s">
        <v>31</v>
      </c>
      <c r="B440" s="11"/>
      <c r="C440" s="450" t="s">
        <v>406</v>
      </c>
      <c r="D440" s="451"/>
      <c r="E440" s="451"/>
      <c r="F440" s="451"/>
      <c r="G440" s="451"/>
      <c r="H440" s="452"/>
    </row>
    <row r="441" spans="1:11" ht="11.25" customHeight="1" x14ac:dyDescent="0.25">
      <c r="A441" s="843" t="s">
        <v>33</v>
      </c>
      <c r="B441" s="843"/>
      <c r="C441" s="453" t="s">
        <v>34</v>
      </c>
      <c r="D441" s="454"/>
      <c r="E441" s="844" t="s">
        <v>407</v>
      </c>
      <c r="F441" s="844"/>
      <c r="G441" s="844"/>
      <c r="H441" s="844"/>
    </row>
    <row r="442" spans="1:11" ht="34.5" customHeight="1" x14ac:dyDescent="0.25">
      <c r="A442" s="7" t="s">
        <v>37</v>
      </c>
      <c r="B442" s="7"/>
      <c r="C442" s="6" t="s">
        <v>38</v>
      </c>
      <c r="D442" s="25" t="s">
        <v>408</v>
      </c>
      <c r="E442" s="87" t="s">
        <v>409</v>
      </c>
      <c r="F442" s="87" t="s">
        <v>410</v>
      </c>
      <c r="G442" s="204" t="s">
        <v>411</v>
      </c>
      <c r="H442" s="204" t="s">
        <v>411</v>
      </c>
    </row>
    <row r="443" spans="1:11" ht="30" customHeight="1" x14ac:dyDescent="0.25">
      <c r="A443" s="6" t="s">
        <v>197</v>
      </c>
      <c r="B443" s="6" t="s">
        <v>47</v>
      </c>
      <c r="C443" s="6"/>
      <c r="D443" s="25" t="s">
        <v>48</v>
      </c>
      <c r="E443" s="455" t="s">
        <v>304</v>
      </c>
      <c r="F443" s="455" t="s">
        <v>304</v>
      </c>
      <c r="G443" s="456" t="s">
        <v>52</v>
      </c>
      <c r="H443" s="456" t="s">
        <v>225</v>
      </c>
    </row>
    <row r="444" spans="1:11" ht="27" x14ac:dyDescent="0.25">
      <c r="A444" s="6"/>
      <c r="B444" s="6"/>
      <c r="C444" s="6"/>
      <c r="D444" s="25" t="s">
        <v>412</v>
      </c>
      <c r="E444" s="457" t="s">
        <v>413</v>
      </c>
      <c r="F444" s="457" t="s">
        <v>413</v>
      </c>
      <c r="G444" s="204" t="s">
        <v>414</v>
      </c>
      <c r="H444" s="204" t="s">
        <v>415</v>
      </c>
    </row>
    <row r="445" spans="1:11" ht="13.5" x14ac:dyDescent="0.25">
      <c r="A445" s="6"/>
      <c r="B445" s="6"/>
      <c r="C445" s="6"/>
      <c r="D445" s="458" t="s">
        <v>61</v>
      </c>
      <c r="E445" s="459" t="s">
        <v>416</v>
      </c>
      <c r="F445" s="459" t="s">
        <v>417</v>
      </c>
      <c r="G445" s="459" t="s">
        <v>418</v>
      </c>
      <c r="H445" s="459" t="s">
        <v>418</v>
      </c>
    </row>
    <row r="446" spans="1:11" ht="12" customHeight="1" x14ac:dyDescent="0.25">
      <c r="A446" s="687" t="s">
        <v>310</v>
      </c>
      <c r="B446" s="687" t="s">
        <v>310</v>
      </c>
      <c r="C446" s="135" t="s">
        <v>419</v>
      </c>
      <c r="D446" s="460"/>
      <c r="E446" s="33"/>
      <c r="F446" s="33"/>
      <c r="G446" s="33">
        <f>(E446-F446)*D446</f>
        <v>0</v>
      </c>
      <c r="H446" s="33"/>
      <c r="J446" s="21">
        <v>1</v>
      </c>
      <c r="K446" s="21">
        <f>J436*100+J446</f>
        <v>901</v>
      </c>
    </row>
    <row r="447" spans="1:11" x14ac:dyDescent="0.25">
      <c r="A447" s="687"/>
      <c r="B447" s="687"/>
      <c r="C447" s="135" t="s">
        <v>420</v>
      </c>
      <c r="D447" s="460"/>
      <c r="E447" s="33"/>
      <c r="F447" s="33"/>
      <c r="G447" s="33">
        <f>(E447-F447)*D447</f>
        <v>0</v>
      </c>
      <c r="H447" s="33"/>
      <c r="J447" s="21">
        <v>2</v>
      </c>
      <c r="K447" s="21">
        <f>J436*100+J447</f>
        <v>902</v>
      </c>
    </row>
    <row r="448" spans="1:11" x14ac:dyDescent="0.25">
      <c r="A448" s="687"/>
      <c r="B448" s="687"/>
      <c r="C448" s="135" t="s">
        <v>421</v>
      </c>
      <c r="D448" s="460"/>
      <c r="E448" s="33"/>
      <c r="F448" s="33"/>
      <c r="G448" s="33">
        <f>(E448-F448)*D448</f>
        <v>0</v>
      </c>
      <c r="H448" s="33"/>
      <c r="J448" s="21">
        <v>3</v>
      </c>
      <c r="K448" s="21">
        <f>J436*100+J448</f>
        <v>903</v>
      </c>
    </row>
    <row r="449" spans="1:8" x14ac:dyDescent="0.25">
      <c r="A449" s="698" t="s">
        <v>91</v>
      </c>
      <c r="B449" s="698"/>
      <c r="C449" s="698"/>
      <c r="D449" s="461">
        <f>SUM(D446:D448)</f>
        <v>0</v>
      </c>
      <c r="E449" s="462"/>
      <c r="F449" s="462"/>
      <c r="G449" s="461">
        <f>SUM(G446:G448)</f>
        <v>0</v>
      </c>
      <c r="H449" s="461">
        <f>SUM(H446:H448)</f>
        <v>0</v>
      </c>
    </row>
    <row r="450" spans="1:8" x14ac:dyDescent="0.25">
      <c r="A450" s="21" t="s">
        <v>422</v>
      </c>
      <c r="E450" s="463"/>
      <c r="F450" s="463"/>
      <c r="G450" s="463"/>
      <c r="H450" s="463"/>
    </row>
    <row r="451" spans="1:8" x14ac:dyDescent="0.25">
      <c r="A451" s="21" t="s">
        <v>423</v>
      </c>
    </row>
    <row r="452" spans="1:8" s="21" customFormat="1" ht="11.5" x14ac:dyDescent="0.25"/>
    <row r="453" spans="1:8" s="21" customFormat="1" ht="11.5" x14ac:dyDescent="0.25"/>
    <row r="454" spans="1:8" s="21" customFormat="1" ht="11.5" x14ac:dyDescent="0.25"/>
    <row r="455" spans="1:8" s="21" customFormat="1" ht="11.5" x14ac:dyDescent="0.25"/>
    <row r="456" spans="1:8" s="21" customFormat="1" ht="11.5" x14ac:dyDescent="0.25"/>
    <row r="457" spans="1:8" s="21" customFormat="1" ht="11.5" x14ac:dyDescent="0.25"/>
    <row r="458" spans="1:8" s="21" customFormat="1" ht="11.5" x14ac:dyDescent="0.25"/>
    <row r="459" spans="1:8" s="21" customFormat="1" ht="11.5" x14ac:dyDescent="0.25"/>
    <row r="460" spans="1:8" s="21" customFormat="1" ht="11.5" x14ac:dyDescent="0.25"/>
    <row r="461" spans="1:8" s="21" customFormat="1" ht="11.5" x14ac:dyDescent="0.25"/>
    <row r="462" spans="1:8" s="21" customFormat="1" ht="11.5" x14ac:dyDescent="0.25"/>
    <row r="463" spans="1:8" s="21" customFormat="1" ht="11.5" x14ac:dyDescent="0.25"/>
    <row r="464" spans="1:8" s="21" customFormat="1" ht="11.5" x14ac:dyDescent="0.25"/>
    <row r="465" spans="1:11" s="21" customFormat="1" ht="11.5" x14ac:dyDescent="0.25"/>
    <row r="466" spans="1:11" x14ac:dyDescent="0.25">
      <c r="A466" s="13" t="s">
        <v>23</v>
      </c>
      <c r="B466" s="13"/>
      <c r="C466" s="791">
        <f>Presentación!$C$3</f>
        <v>1990</v>
      </c>
      <c r="D466" s="791"/>
      <c r="E466" s="791"/>
      <c r="F466" s="791"/>
      <c r="G466" s="791"/>
      <c r="H466" s="791"/>
    </row>
    <row r="467" spans="1:11" ht="11.25" customHeight="1" x14ac:dyDescent="0.25">
      <c r="A467" s="11" t="s">
        <v>24</v>
      </c>
      <c r="B467" s="11"/>
      <c r="C467" s="792" t="s">
        <v>387</v>
      </c>
      <c r="D467" s="792"/>
      <c r="E467" s="792"/>
      <c r="F467" s="792"/>
      <c r="G467" s="792"/>
      <c r="H467" s="792"/>
      <c r="J467" s="21">
        <v>14</v>
      </c>
    </row>
    <row r="468" spans="1:11" ht="12.75" customHeight="1" x14ac:dyDescent="0.25">
      <c r="A468" s="842" t="s">
        <v>187</v>
      </c>
      <c r="B468" s="842"/>
      <c r="C468" s="9" t="s">
        <v>26</v>
      </c>
      <c r="D468" s="9"/>
      <c r="E468" s="9"/>
      <c r="F468" s="9"/>
      <c r="G468" s="9"/>
      <c r="H468" s="9"/>
    </row>
    <row r="469" spans="1:11" ht="12" customHeight="1" x14ac:dyDescent="0.25">
      <c r="A469" s="11" t="s">
        <v>27</v>
      </c>
      <c r="B469" s="11"/>
      <c r="C469" s="9" t="s">
        <v>404</v>
      </c>
      <c r="D469" s="9"/>
      <c r="E469" s="9"/>
      <c r="F469" s="9"/>
      <c r="G469" s="9"/>
      <c r="H469" s="9"/>
    </row>
    <row r="470" spans="1:11" ht="11.25" customHeight="1" x14ac:dyDescent="0.25">
      <c r="A470" s="11" t="s">
        <v>29</v>
      </c>
      <c r="B470" s="11"/>
      <c r="C470" s="447" t="s">
        <v>405</v>
      </c>
      <c r="D470" s="448"/>
      <c r="E470" s="448"/>
      <c r="F470" s="448"/>
      <c r="G470" s="448"/>
      <c r="H470" s="449"/>
    </row>
    <row r="471" spans="1:11" ht="11.25" customHeight="1" x14ac:dyDescent="0.25">
      <c r="A471" s="11" t="s">
        <v>31</v>
      </c>
      <c r="B471" s="11"/>
      <c r="C471" s="450" t="s">
        <v>406</v>
      </c>
      <c r="D471" s="451"/>
      <c r="E471" s="451"/>
      <c r="F471" s="451"/>
      <c r="G471" s="451"/>
      <c r="H471" s="452"/>
    </row>
    <row r="472" spans="1:11" ht="11.25" customHeight="1" x14ac:dyDescent="0.25">
      <c r="A472" s="843" t="s">
        <v>33</v>
      </c>
      <c r="B472" s="843"/>
      <c r="C472" s="453" t="s">
        <v>34</v>
      </c>
      <c r="D472" s="454"/>
      <c r="E472" s="844" t="s">
        <v>407</v>
      </c>
      <c r="F472" s="844"/>
      <c r="G472" s="844"/>
      <c r="H472" s="844"/>
    </row>
    <row r="473" spans="1:11" ht="34.5" customHeight="1" x14ac:dyDescent="0.25">
      <c r="A473" s="7" t="s">
        <v>37</v>
      </c>
      <c r="B473" s="7"/>
      <c r="C473" s="6" t="s">
        <v>38</v>
      </c>
      <c r="D473" s="25" t="s">
        <v>408</v>
      </c>
      <c r="E473" s="87" t="s">
        <v>409</v>
      </c>
      <c r="F473" s="87" t="s">
        <v>410</v>
      </c>
      <c r="G473" s="204" t="s">
        <v>411</v>
      </c>
      <c r="H473" s="204" t="s">
        <v>411</v>
      </c>
    </row>
    <row r="474" spans="1:11" ht="42" customHeight="1" x14ac:dyDescent="0.25">
      <c r="A474" s="6" t="s">
        <v>197</v>
      </c>
      <c r="B474" s="6" t="s">
        <v>47</v>
      </c>
      <c r="C474" s="6"/>
      <c r="D474" s="25" t="s">
        <v>48</v>
      </c>
      <c r="E474" s="455" t="s">
        <v>304</v>
      </c>
      <c r="F474" s="455" t="s">
        <v>304</v>
      </c>
      <c r="G474" s="456" t="s">
        <v>52</v>
      </c>
      <c r="H474" s="456" t="s">
        <v>225</v>
      </c>
    </row>
    <row r="475" spans="1:11" ht="27" x14ac:dyDescent="0.25">
      <c r="A475" s="6"/>
      <c r="B475" s="6"/>
      <c r="C475" s="6"/>
      <c r="D475" s="25" t="s">
        <v>412</v>
      </c>
      <c r="E475" s="457" t="s">
        <v>413</v>
      </c>
      <c r="F475" s="457" t="s">
        <v>413</v>
      </c>
      <c r="G475" s="204" t="s">
        <v>414</v>
      </c>
      <c r="H475" s="204" t="s">
        <v>415</v>
      </c>
    </row>
    <row r="476" spans="1:11" ht="13.5" x14ac:dyDescent="0.25">
      <c r="A476" s="6"/>
      <c r="B476" s="6"/>
      <c r="C476" s="6"/>
      <c r="D476" s="458" t="s">
        <v>61</v>
      </c>
      <c r="E476" s="459" t="s">
        <v>416</v>
      </c>
      <c r="F476" s="459" t="s">
        <v>417</v>
      </c>
      <c r="G476" s="459" t="s">
        <v>418</v>
      </c>
      <c r="H476" s="459" t="s">
        <v>418</v>
      </c>
    </row>
    <row r="477" spans="1:11" ht="12" customHeight="1" x14ac:dyDescent="0.25">
      <c r="A477" s="687" t="s">
        <v>310</v>
      </c>
      <c r="B477" s="687" t="s">
        <v>310</v>
      </c>
      <c r="C477" s="135" t="s">
        <v>419</v>
      </c>
      <c r="D477" s="460"/>
      <c r="E477" s="33"/>
      <c r="F477" s="33"/>
      <c r="G477" s="33">
        <f>(E477-F477)*D477</f>
        <v>0</v>
      </c>
      <c r="H477" s="33"/>
      <c r="J477" s="21">
        <v>1</v>
      </c>
      <c r="K477" s="21">
        <f>J467*100+J477</f>
        <v>1401</v>
      </c>
    </row>
    <row r="478" spans="1:11" x14ac:dyDescent="0.25">
      <c r="A478" s="687"/>
      <c r="B478" s="687"/>
      <c r="C478" s="135" t="s">
        <v>420</v>
      </c>
      <c r="D478" s="460"/>
      <c r="E478" s="33"/>
      <c r="F478" s="33"/>
      <c r="G478" s="33">
        <f>(E478-F478)*D478</f>
        <v>0</v>
      </c>
      <c r="H478" s="33"/>
      <c r="J478" s="21">
        <v>2</v>
      </c>
      <c r="K478" s="21">
        <f>J467*100+J478</f>
        <v>1402</v>
      </c>
    </row>
    <row r="479" spans="1:11" x14ac:dyDescent="0.25">
      <c r="A479" s="687"/>
      <c r="B479" s="687"/>
      <c r="C479" s="135" t="s">
        <v>421</v>
      </c>
      <c r="D479" s="460"/>
      <c r="E479" s="33"/>
      <c r="F479" s="33"/>
      <c r="G479" s="33">
        <f>(E479-F479)*D479</f>
        <v>0</v>
      </c>
      <c r="H479" s="33"/>
      <c r="J479" s="21">
        <v>3</v>
      </c>
      <c r="K479" s="21">
        <f>J467*100+J479</f>
        <v>1403</v>
      </c>
    </row>
    <row r="480" spans="1:11" x14ac:dyDescent="0.25">
      <c r="A480" s="698" t="s">
        <v>91</v>
      </c>
      <c r="B480" s="698"/>
      <c r="C480" s="698"/>
      <c r="D480" s="461">
        <f>SUM(D477:D479)</f>
        <v>0</v>
      </c>
      <c r="E480" s="462"/>
      <c r="F480" s="462"/>
      <c r="G480" s="461">
        <f>SUM(G477:G479)</f>
        <v>0</v>
      </c>
      <c r="H480" s="461">
        <f>SUM(H477:H479)</f>
        <v>0</v>
      </c>
    </row>
    <row r="481" spans="1:8" x14ac:dyDescent="0.25">
      <c r="A481" s="21" t="s">
        <v>422</v>
      </c>
      <c r="E481" s="463"/>
      <c r="F481" s="463"/>
      <c r="G481" s="463"/>
      <c r="H481" s="463"/>
    </row>
    <row r="482" spans="1:8" x14ac:dyDescent="0.25">
      <c r="A482" s="21" t="s">
        <v>423</v>
      </c>
    </row>
    <row r="483" spans="1:8" s="21" customFormat="1" ht="11.5" x14ac:dyDescent="0.25"/>
    <row r="484" spans="1:8" s="21" customFormat="1" ht="11.5" x14ac:dyDescent="0.25"/>
    <row r="485" spans="1:8" s="21" customFormat="1" ht="11.5" x14ac:dyDescent="0.25"/>
    <row r="486" spans="1:8" s="21" customFormat="1" ht="11.5" x14ac:dyDescent="0.25"/>
    <row r="487" spans="1:8" s="21" customFormat="1" ht="11.5" x14ac:dyDescent="0.25"/>
    <row r="488" spans="1:8" s="21" customFormat="1" ht="11.5" x14ac:dyDescent="0.25"/>
    <row r="489" spans="1:8" s="21" customFormat="1" ht="11.5" x14ac:dyDescent="0.25"/>
    <row r="490" spans="1:8" s="21" customFormat="1" ht="11.5" x14ac:dyDescent="0.25"/>
    <row r="491" spans="1:8" s="21" customFormat="1" ht="11.5" x14ac:dyDescent="0.25"/>
    <row r="492" spans="1:8" s="21" customFormat="1" ht="11.5" x14ac:dyDescent="0.25"/>
    <row r="493" spans="1:8" s="21" customFormat="1" ht="11.5" x14ac:dyDescent="0.25"/>
    <row r="494" spans="1:8" s="21" customFormat="1" ht="11.5" x14ac:dyDescent="0.25"/>
    <row r="495" spans="1:8" s="21" customFormat="1" ht="11.5" x14ac:dyDescent="0.25"/>
    <row r="496" spans="1:8" s="21" customFormat="1" ht="11.5" x14ac:dyDescent="0.25"/>
    <row r="497" spans="1:11" x14ac:dyDescent="0.25">
      <c r="A497" s="13" t="s">
        <v>23</v>
      </c>
      <c r="B497" s="13"/>
      <c r="C497" s="791">
        <f>Presentación!$C$3</f>
        <v>1990</v>
      </c>
      <c r="D497" s="791"/>
      <c r="E497" s="791"/>
      <c r="F497" s="791"/>
      <c r="G497" s="791"/>
      <c r="H497" s="791"/>
    </row>
    <row r="498" spans="1:11" ht="11.25" customHeight="1" x14ac:dyDescent="0.25">
      <c r="A498" s="11" t="s">
        <v>24</v>
      </c>
      <c r="B498" s="11"/>
      <c r="C498" s="792" t="s">
        <v>388</v>
      </c>
      <c r="D498" s="792"/>
      <c r="E498" s="792"/>
      <c r="F498" s="792"/>
      <c r="G498" s="792"/>
      <c r="H498" s="792"/>
      <c r="J498" s="21">
        <v>10</v>
      </c>
    </row>
    <row r="499" spans="1:11" ht="12.75" customHeight="1" x14ac:dyDescent="0.25">
      <c r="A499" s="842" t="s">
        <v>187</v>
      </c>
      <c r="B499" s="842"/>
      <c r="C499" s="9" t="s">
        <v>26</v>
      </c>
      <c r="D499" s="9"/>
      <c r="E499" s="9"/>
      <c r="F499" s="9"/>
      <c r="G499" s="9"/>
      <c r="H499" s="9"/>
    </row>
    <row r="500" spans="1:11" ht="12.75" customHeight="1" x14ac:dyDescent="0.25">
      <c r="A500" s="11" t="s">
        <v>27</v>
      </c>
      <c r="B500" s="11"/>
      <c r="C500" s="9" t="s">
        <v>404</v>
      </c>
      <c r="D500" s="9"/>
      <c r="E500" s="9"/>
      <c r="F500" s="9"/>
      <c r="G500" s="9"/>
      <c r="H500" s="9"/>
    </row>
    <row r="501" spans="1:11" ht="12.75" customHeight="1" x14ac:dyDescent="0.25">
      <c r="A501" s="11" t="s">
        <v>29</v>
      </c>
      <c r="B501" s="11"/>
      <c r="C501" s="447" t="s">
        <v>405</v>
      </c>
      <c r="D501" s="448"/>
      <c r="E501" s="448"/>
      <c r="F501" s="448"/>
      <c r="G501" s="448"/>
      <c r="H501" s="449"/>
    </row>
    <row r="502" spans="1:11" ht="11.25" customHeight="1" x14ac:dyDescent="0.25">
      <c r="A502" s="11" t="s">
        <v>31</v>
      </c>
      <c r="B502" s="11"/>
      <c r="C502" s="450" t="s">
        <v>406</v>
      </c>
      <c r="D502" s="451"/>
      <c r="E502" s="451"/>
      <c r="F502" s="451"/>
      <c r="G502" s="451"/>
      <c r="H502" s="452"/>
    </row>
    <row r="503" spans="1:11" ht="11.25" customHeight="1" x14ac:dyDescent="0.25">
      <c r="A503" s="843" t="s">
        <v>33</v>
      </c>
      <c r="B503" s="843"/>
      <c r="C503" s="453" t="s">
        <v>34</v>
      </c>
      <c r="D503" s="454"/>
      <c r="E503" s="844" t="s">
        <v>407</v>
      </c>
      <c r="F503" s="844"/>
      <c r="G503" s="844"/>
      <c r="H503" s="844"/>
    </row>
    <row r="504" spans="1:11" ht="34.5" customHeight="1" x14ac:dyDescent="0.25">
      <c r="A504" s="7" t="s">
        <v>37</v>
      </c>
      <c r="B504" s="7"/>
      <c r="C504" s="6" t="s">
        <v>38</v>
      </c>
      <c r="D504" s="25" t="s">
        <v>408</v>
      </c>
      <c r="E504" s="87" t="s">
        <v>409</v>
      </c>
      <c r="F504" s="87" t="s">
        <v>410</v>
      </c>
      <c r="G504" s="204" t="s">
        <v>411</v>
      </c>
      <c r="H504" s="204" t="s">
        <v>411</v>
      </c>
    </row>
    <row r="505" spans="1:11" ht="41.25" customHeight="1" x14ac:dyDescent="0.25">
      <c r="A505" s="6" t="s">
        <v>197</v>
      </c>
      <c r="B505" s="6" t="s">
        <v>47</v>
      </c>
      <c r="C505" s="6"/>
      <c r="D505" s="25" t="s">
        <v>48</v>
      </c>
      <c r="E505" s="455" t="s">
        <v>304</v>
      </c>
      <c r="F505" s="455" t="s">
        <v>304</v>
      </c>
      <c r="G505" s="456" t="s">
        <v>52</v>
      </c>
      <c r="H505" s="456" t="s">
        <v>225</v>
      </c>
    </row>
    <row r="506" spans="1:11" ht="27" x14ac:dyDescent="0.25">
      <c r="A506" s="6"/>
      <c r="B506" s="6"/>
      <c r="C506" s="6"/>
      <c r="D506" s="25" t="s">
        <v>412</v>
      </c>
      <c r="E506" s="457" t="s">
        <v>413</v>
      </c>
      <c r="F506" s="457" t="s">
        <v>413</v>
      </c>
      <c r="G506" s="204" t="s">
        <v>414</v>
      </c>
      <c r="H506" s="204" t="s">
        <v>415</v>
      </c>
    </row>
    <row r="507" spans="1:11" ht="13.5" x14ac:dyDescent="0.25">
      <c r="A507" s="6"/>
      <c r="B507" s="6"/>
      <c r="C507" s="6"/>
      <c r="D507" s="458" t="s">
        <v>61</v>
      </c>
      <c r="E507" s="459" t="s">
        <v>416</v>
      </c>
      <c r="F507" s="459" t="s">
        <v>417</v>
      </c>
      <c r="G507" s="459" t="s">
        <v>418</v>
      </c>
      <c r="H507" s="459" t="s">
        <v>418</v>
      </c>
    </row>
    <row r="508" spans="1:11" ht="12" customHeight="1" x14ac:dyDescent="0.25">
      <c r="A508" s="687" t="s">
        <v>310</v>
      </c>
      <c r="B508" s="687" t="s">
        <v>310</v>
      </c>
      <c r="C508" s="135" t="s">
        <v>419</v>
      </c>
      <c r="D508" s="460"/>
      <c r="E508" s="33"/>
      <c r="F508" s="33"/>
      <c r="G508" s="33">
        <f>(E508-F508)*D508</f>
        <v>0</v>
      </c>
      <c r="H508" s="33"/>
      <c r="J508" s="21">
        <v>1</v>
      </c>
      <c r="K508" s="21">
        <f>J498*100+J508</f>
        <v>1001</v>
      </c>
    </row>
    <row r="509" spans="1:11" x14ac:dyDescent="0.25">
      <c r="A509" s="687"/>
      <c r="B509" s="687"/>
      <c r="C509" s="135" t="s">
        <v>420</v>
      </c>
      <c r="D509" s="460"/>
      <c r="E509" s="33"/>
      <c r="F509" s="33"/>
      <c r="G509" s="33">
        <f>(E509-F509)*D509</f>
        <v>0</v>
      </c>
      <c r="H509" s="33"/>
      <c r="J509" s="21">
        <v>2</v>
      </c>
      <c r="K509" s="21">
        <f>J498*100+J509</f>
        <v>1002</v>
      </c>
    </row>
    <row r="510" spans="1:11" x14ac:dyDescent="0.25">
      <c r="A510" s="687"/>
      <c r="B510" s="687"/>
      <c r="C510" s="135" t="s">
        <v>421</v>
      </c>
      <c r="D510" s="460"/>
      <c r="E510" s="33"/>
      <c r="F510" s="33"/>
      <c r="G510" s="33">
        <f>(E510-F510)*D510</f>
        <v>0</v>
      </c>
      <c r="H510" s="33"/>
      <c r="J510" s="21">
        <v>3</v>
      </c>
      <c r="K510" s="21">
        <f>J498*100+J510</f>
        <v>1003</v>
      </c>
    </row>
    <row r="511" spans="1:11" x14ac:dyDescent="0.25">
      <c r="A511" s="698" t="s">
        <v>91</v>
      </c>
      <c r="B511" s="698"/>
      <c r="C511" s="698"/>
      <c r="D511" s="461">
        <f>SUM(D508:D510)</f>
        <v>0</v>
      </c>
      <c r="E511" s="462"/>
      <c r="F511" s="462"/>
      <c r="G511" s="461">
        <f>SUM(G508:G510)</f>
        <v>0</v>
      </c>
      <c r="H511" s="461">
        <f>SUM(H508:H510)</f>
        <v>0</v>
      </c>
    </row>
    <row r="512" spans="1:11" x14ac:dyDescent="0.25">
      <c r="A512" s="21" t="s">
        <v>422</v>
      </c>
      <c r="E512" s="463"/>
      <c r="F512" s="463"/>
      <c r="G512" s="463"/>
      <c r="H512" s="463"/>
    </row>
    <row r="513" spans="1:8" x14ac:dyDescent="0.25">
      <c r="A513" s="21" t="s">
        <v>423</v>
      </c>
    </row>
    <row r="514" spans="1:8" s="21" customFormat="1" ht="11.5" x14ac:dyDescent="0.25"/>
    <row r="515" spans="1:8" s="21" customFormat="1" ht="11.5" x14ac:dyDescent="0.25"/>
    <row r="516" spans="1:8" s="21" customFormat="1" ht="11.5" x14ac:dyDescent="0.25"/>
    <row r="517" spans="1:8" s="21" customFormat="1" ht="11.5" x14ac:dyDescent="0.25"/>
    <row r="518" spans="1:8" s="21" customFormat="1" ht="11.5" x14ac:dyDescent="0.25"/>
    <row r="519" spans="1:8" s="21" customFormat="1" ht="11.5" x14ac:dyDescent="0.25"/>
    <row r="520" spans="1:8" s="21" customFormat="1" ht="11.5" x14ac:dyDescent="0.25"/>
    <row r="521" spans="1:8" s="21" customFormat="1" ht="11.5" x14ac:dyDescent="0.25"/>
    <row r="522" spans="1:8" s="21" customFormat="1" ht="11.5" x14ac:dyDescent="0.25"/>
    <row r="523" spans="1:8" s="21" customFormat="1" ht="11.5" x14ac:dyDescent="0.25"/>
    <row r="524" spans="1:8" s="21" customFormat="1" ht="11.5" x14ac:dyDescent="0.25"/>
    <row r="525" spans="1:8" s="21" customFormat="1" ht="11.5" x14ac:dyDescent="0.25"/>
    <row r="526" spans="1:8" s="21" customFormat="1" ht="11.5" x14ac:dyDescent="0.25"/>
    <row r="527" spans="1:8" s="21" customFormat="1" ht="11.5" x14ac:dyDescent="0.25"/>
    <row r="528" spans="1:8" x14ac:dyDescent="0.25">
      <c r="A528" s="13" t="s">
        <v>23</v>
      </c>
      <c r="B528" s="13"/>
      <c r="C528" s="791">
        <f>Presentación!$C$3</f>
        <v>1990</v>
      </c>
      <c r="D528" s="791"/>
      <c r="E528" s="791"/>
      <c r="F528" s="791"/>
      <c r="G528" s="791"/>
      <c r="H528" s="791"/>
    </row>
    <row r="529" spans="1:11" ht="11.25" customHeight="1" x14ac:dyDescent="0.25">
      <c r="A529" s="11" t="s">
        <v>24</v>
      </c>
      <c r="B529" s="11"/>
      <c r="C529" s="792" t="s">
        <v>389</v>
      </c>
      <c r="D529" s="792"/>
      <c r="E529" s="792"/>
      <c r="F529" s="792"/>
      <c r="G529" s="792"/>
      <c r="H529" s="792"/>
      <c r="J529" s="21">
        <v>11</v>
      </c>
    </row>
    <row r="530" spans="1:11" ht="12.75" customHeight="1" x14ac:dyDescent="0.25">
      <c r="A530" s="842" t="s">
        <v>187</v>
      </c>
      <c r="B530" s="842"/>
      <c r="C530" s="9" t="s">
        <v>26</v>
      </c>
      <c r="D530" s="9"/>
      <c r="E530" s="9"/>
      <c r="F530" s="9"/>
      <c r="G530" s="9"/>
      <c r="H530" s="9"/>
    </row>
    <row r="531" spans="1:11" ht="12" customHeight="1" x14ac:dyDescent="0.25">
      <c r="A531" s="11" t="s">
        <v>27</v>
      </c>
      <c r="B531" s="11"/>
      <c r="C531" s="9" t="s">
        <v>404</v>
      </c>
      <c r="D531" s="9"/>
      <c r="E531" s="9"/>
      <c r="F531" s="9"/>
      <c r="G531" s="9"/>
      <c r="H531" s="9"/>
    </row>
    <row r="532" spans="1:11" ht="11.25" customHeight="1" x14ac:dyDescent="0.25">
      <c r="A532" s="11" t="s">
        <v>29</v>
      </c>
      <c r="B532" s="11"/>
      <c r="C532" s="447" t="s">
        <v>405</v>
      </c>
      <c r="D532" s="448"/>
      <c r="E532" s="448"/>
      <c r="F532" s="448"/>
      <c r="G532" s="448"/>
      <c r="H532" s="449"/>
    </row>
    <row r="533" spans="1:11" ht="11.25" customHeight="1" x14ac:dyDescent="0.25">
      <c r="A533" s="11" t="s">
        <v>31</v>
      </c>
      <c r="B533" s="11"/>
      <c r="C533" s="450" t="s">
        <v>406</v>
      </c>
      <c r="D533" s="451"/>
      <c r="E533" s="451"/>
      <c r="F533" s="451"/>
      <c r="G533" s="451"/>
      <c r="H533" s="452"/>
    </row>
    <row r="534" spans="1:11" ht="11.25" customHeight="1" x14ac:dyDescent="0.25">
      <c r="A534" s="843" t="s">
        <v>33</v>
      </c>
      <c r="B534" s="843"/>
      <c r="C534" s="453" t="s">
        <v>34</v>
      </c>
      <c r="D534" s="454"/>
      <c r="E534" s="844" t="s">
        <v>407</v>
      </c>
      <c r="F534" s="844"/>
      <c r="G534" s="844"/>
      <c r="H534" s="844"/>
    </row>
    <row r="535" spans="1:11" ht="34.5" customHeight="1" x14ac:dyDescent="0.25">
      <c r="A535" s="7" t="s">
        <v>37</v>
      </c>
      <c r="B535" s="7"/>
      <c r="C535" s="6" t="s">
        <v>38</v>
      </c>
      <c r="D535" s="25" t="s">
        <v>408</v>
      </c>
      <c r="E535" s="87" t="s">
        <v>409</v>
      </c>
      <c r="F535" s="87" t="s">
        <v>410</v>
      </c>
      <c r="G535" s="204" t="s">
        <v>411</v>
      </c>
      <c r="H535" s="204" t="s">
        <v>411</v>
      </c>
    </row>
    <row r="536" spans="1:11" ht="12.75" customHeight="1" x14ac:dyDescent="0.25">
      <c r="A536" s="6" t="s">
        <v>197</v>
      </c>
      <c r="B536" s="6" t="s">
        <v>47</v>
      </c>
      <c r="C536" s="6"/>
      <c r="D536" s="25" t="s">
        <v>48</v>
      </c>
      <c r="E536" s="455" t="s">
        <v>304</v>
      </c>
      <c r="F536" s="455" t="s">
        <v>304</v>
      </c>
      <c r="G536" s="456" t="s">
        <v>52</v>
      </c>
      <c r="H536" s="456" t="s">
        <v>225</v>
      </c>
    </row>
    <row r="537" spans="1:11" ht="27" x14ac:dyDescent="0.25">
      <c r="A537" s="6"/>
      <c r="B537" s="6"/>
      <c r="C537" s="6"/>
      <c r="D537" s="25" t="s">
        <v>412</v>
      </c>
      <c r="E537" s="457" t="s">
        <v>413</v>
      </c>
      <c r="F537" s="457" t="s">
        <v>413</v>
      </c>
      <c r="G537" s="204" t="s">
        <v>414</v>
      </c>
      <c r="H537" s="204" t="s">
        <v>415</v>
      </c>
    </row>
    <row r="538" spans="1:11" ht="13.5" x14ac:dyDescent="0.25">
      <c r="A538" s="6"/>
      <c r="B538" s="6"/>
      <c r="C538" s="6"/>
      <c r="D538" s="458" t="s">
        <v>61</v>
      </c>
      <c r="E538" s="459" t="s">
        <v>416</v>
      </c>
      <c r="F538" s="459" t="s">
        <v>417</v>
      </c>
      <c r="G538" s="459" t="s">
        <v>418</v>
      </c>
      <c r="H538" s="459" t="s">
        <v>418</v>
      </c>
    </row>
    <row r="539" spans="1:11" ht="12" customHeight="1" x14ac:dyDescent="0.25">
      <c r="A539" s="687" t="s">
        <v>310</v>
      </c>
      <c r="B539" s="687" t="s">
        <v>310</v>
      </c>
      <c r="C539" s="135" t="s">
        <v>419</v>
      </c>
      <c r="D539" s="460"/>
      <c r="E539" s="33"/>
      <c r="F539" s="33"/>
      <c r="G539" s="33">
        <f>(E539-F539)*D539</f>
        <v>0</v>
      </c>
      <c r="H539" s="33"/>
      <c r="J539" s="21">
        <v>1</v>
      </c>
      <c r="K539" s="21">
        <f>J529*100+J539</f>
        <v>1101</v>
      </c>
    </row>
    <row r="540" spans="1:11" x14ac:dyDescent="0.25">
      <c r="A540" s="687"/>
      <c r="B540" s="687"/>
      <c r="C540" s="135" t="s">
        <v>420</v>
      </c>
      <c r="D540" s="460"/>
      <c r="E540" s="33"/>
      <c r="F540" s="33"/>
      <c r="G540" s="33">
        <f>(E540-F540)*D540</f>
        <v>0</v>
      </c>
      <c r="H540" s="33"/>
      <c r="J540" s="21">
        <v>2</v>
      </c>
      <c r="K540" s="21">
        <f>J529*100+J540</f>
        <v>1102</v>
      </c>
    </row>
    <row r="541" spans="1:11" x14ac:dyDescent="0.25">
      <c r="A541" s="687"/>
      <c r="B541" s="687"/>
      <c r="C541" s="135" t="s">
        <v>421</v>
      </c>
      <c r="D541" s="460"/>
      <c r="E541" s="33"/>
      <c r="F541" s="33"/>
      <c r="G541" s="33">
        <f>(E541-F541)*D541</f>
        <v>0</v>
      </c>
      <c r="H541" s="33"/>
      <c r="J541" s="21">
        <v>3</v>
      </c>
      <c r="K541" s="21">
        <f>J529*100+J541</f>
        <v>1103</v>
      </c>
    </row>
    <row r="542" spans="1:11" x14ac:dyDescent="0.25">
      <c r="A542" s="698" t="s">
        <v>91</v>
      </c>
      <c r="B542" s="698"/>
      <c r="C542" s="698"/>
      <c r="D542" s="461">
        <f>SUM(D539:D541)</f>
        <v>0</v>
      </c>
      <c r="E542" s="462"/>
      <c r="F542" s="462"/>
      <c r="G542" s="461">
        <f>SUM(G539:G541)</f>
        <v>0</v>
      </c>
      <c r="H542" s="461">
        <f>SUM(H539:H541)</f>
        <v>0</v>
      </c>
    </row>
    <row r="543" spans="1:11" x14ac:dyDescent="0.25">
      <c r="A543" s="21" t="s">
        <v>422</v>
      </c>
      <c r="E543" s="463"/>
      <c r="F543" s="463"/>
      <c r="G543" s="463"/>
      <c r="H543" s="463"/>
    </row>
    <row r="544" spans="1:11" x14ac:dyDescent="0.25">
      <c r="A544" s="21" t="s">
        <v>423</v>
      </c>
    </row>
    <row r="545" spans="1:10" s="21" customFormat="1" ht="11.5" x14ac:dyDescent="0.25"/>
    <row r="546" spans="1:10" s="21" customFormat="1" ht="11.5" x14ac:dyDescent="0.25"/>
    <row r="547" spans="1:10" s="21" customFormat="1" ht="11.5" x14ac:dyDescent="0.25"/>
    <row r="548" spans="1:10" s="21" customFormat="1" ht="11.5" x14ac:dyDescent="0.25"/>
    <row r="549" spans="1:10" s="21" customFormat="1" ht="11.5" x14ac:dyDescent="0.25"/>
    <row r="550" spans="1:10" s="21" customFormat="1" ht="11.5" x14ac:dyDescent="0.25"/>
    <row r="551" spans="1:10" s="21" customFormat="1" ht="11.5" x14ac:dyDescent="0.25"/>
    <row r="552" spans="1:10" s="21" customFormat="1" ht="11.5" x14ac:dyDescent="0.25"/>
    <row r="553" spans="1:10" s="21" customFormat="1" ht="11.5" x14ac:dyDescent="0.25"/>
    <row r="554" spans="1:10" s="21" customFormat="1" ht="11.5" x14ac:dyDescent="0.25"/>
    <row r="555" spans="1:10" s="21" customFormat="1" ht="11.5" x14ac:dyDescent="0.25"/>
    <row r="556" spans="1:10" s="21" customFormat="1" ht="11.5" x14ac:dyDescent="0.25"/>
    <row r="557" spans="1:10" s="21" customFormat="1" ht="11.5" x14ac:dyDescent="0.25"/>
    <row r="558" spans="1:10" s="21" customFormat="1" ht="11.5" x14ac:dyDescent="0.25"/>
    <row r="559" spans="1:10" x14ac:dyDescent="0.25">
      <c r="A559" s="13" t="s">
        <v>23</v>
      </c>
      <c r="B559" s="13"/>
      <c r="C559" s="791">
        <f>Presentación!$C$3</f>
        <v>1990</v>
      </c>
      <c r="D559" s="791"/>
      <c r="E559" s="791"/>
      <c r="F559" s="791"/>
      <c r="G559" s="791"/>
      <c r="H559" s="791"/>
    </row>
    <row r="560" spans="1:10" ht="12" customHeight="1" x14ac:dyDescent="0.25">
      <c r="A560" s="11" t="s">
        <v>24</v>
      </c>
      <c r="B560" s="11"/>
      <c r="C560" s="4" t="s">
        <v>390</v>
      </c>
      <c r="D560" s="4"/>
      <c r="E560" s="4"/>
      <c r="F560" s="4"/>
      <c r="G560" s="4"/>
      <c r="H560" s="4"/>
      <c r="J560" s="21">
        <v>12</v>
      </c>
    </row>
    <row r="561" spans="1:11" ht="12.75" customHeight="1" x14ac:dyDescent="0.25">
      <c r="A561" s="842" t="s">
        <v>187</v>
      </c>
      <c r="B561" s="842"/>
      <c r="C561" s="9" t="s">
        <v>26</v>
      </c>
      <c r="D561" s="9"/>
      <c r="E561" s="9"/>
      <c r="F561" s="9"/>
      <c r="G561" s="9"/>
      <c r="H561" s="9"/>
    </row>
    <row r="562" spans="1:11" ht="12" customHeight="1" x14ac:dyDescent="0.25">
      <c r="A562" s="11" t="s">
        <v>27</v>
      </c>
      <c r="B562" s="11"/>
      <c r="C562" s="9" t="s">
        <v>404</v>
      </c>
      <c r="D562" s="9"/>
      <c r="E562" s="9"/>
      <c r="F562" s="9"/>
      <c r="G562" s="9"/>
      <c r="H562" s="9"/>
    </row>
    <row r="563" spans="1:11" ht="11.25" customHeight="1" x14ac:dyDescent="0.25">
      <c r="A563" s="11" t="s">
        <v>29</v>
      </c>
      <c r="B563" s="11"/>
      <c r="C563" s="447" t="s">
        <v>405</v>
      </c>
      <c r="D563" s="448"/>
      <c r="E563" s="448"/>
      <c r="F563" s="448"/>
      <c r="G563" s="448"/>
      <c r="H563" s="449"/>
    </row>
    <row r="564" spans="1:11" ht="11.25" customHeight="1" x14ac:dyDescent="0.25">
      <c r="A564" s="11" t="s">
        <v>31</v>
      </c>
      <c r="B564" s="11"/>
      <c r="C564" s="450" t="s">
        <v>406</v>
      </c>
      <c r="D564" s="451"/>
      <c r="E564" s="451"/>
      <c r="F564" s="451"/>
      <c r="G564" s="451"/>
      <c r="H564" s="452"/>
    </row>
    <row r="565" spans="1:11" ht="11.25" customHeight="1" x14ac:dyDescent="0.25">
      <c r="A565" s="843" t="s">
        <v>33</v>
      </c>
      <c r="B565" s="843"/>
      <c r="C565" s="453" t="s">
        <v>34</v>
      </c>
      <c r="D565" s="454"/>
      <c r="E565" s="844" t="s">
        <v>407</v>
      </c>
      <c r="F565" s="844"/>
      <c r="G565" s="844"/>
      <c r="H565" s="844"/>
    </row>
    <row r="566" spans="1:11" ht="34.5" customHeight="1" x14ac:dyDescent="0.25">
      <c r="A566" s="7" t="s">
        <v>37</v>
      </c>
      <c r="B566" s="7"/>
      <c r="C566" s="6" t="s">
        <v>38</v>
      </c>
      <c r="D566" s="25" t="s">
        <v>408</v>
      </c>
      <c r="E566" s="87" t="s">
        <v>409</v>
      </c>
      <c r="F566" s="87" t="s">
        <v>410</v>
      </c>
      <c r="G566" s="204" t="s">
        <v>411</v>
      </c>
      <c r="H566" s="204" t="s">
        <v>411</v>
      </c>
    </row>
    <row r="567" spans="1:11" ht="33" customHeight="1" x14ac:dyDescent="0.25">
      <c r="A567" s="6" t="s">
        <v>197</v>
      </c>
      <c r="B567" s="6" t="s">
        <v>47</v>
      </c>
      <c r="C567" s="6"/>
      <c r="D567" s="25" t="s">
        <v>48</v>
      </c>
      <c r="E567" s="455" t="s">
        <v>304</v>
      </c>
      <c r="F567" s="455" t="s">
        <v>304</v>
      </c>
      <c r="G567" s="456" t="s">
        <v>52</v>
      </c>
      <c r="H567" s="456" t="s">
        <v>225</v>
      </c>
    </row>
    <row r="568" spans="1:11" ht="27" x14ac:dyDescent="0.25">
      <c r="A568" s="6"/>
      <c r="B568" s="6"/>
      <c r="C568" s="6"/>
      <c r="D568" s="25" t="s">
        <v>412</v>
      </c>
      <c r="E568" s="457" t="s">
        <v>413</v>
      </c>
      <c r="F568" s="457" t="s">
        <v>413</v>
      </c>
      <c r="G568" s="204" t="s">
        <v>414</v>
      </c>
      <c r="H568" s="204" t="s">
        <v>415</v>
      </c>
    </row>
    <row r="569" spans="1:11" ht="13.5" x14ac:dyDescent="0.25">
      <c r="A569" s="6"/>
      <c r="B569" s="6"/>
      <c r="C569" s="6"/>
      <c r="D569" s="458" t="s">
        <v>61</v>
      </c>
      <c r="E569" s="459" t="s">
        <v>416</v>
      </c>
      <c r="F569" s="459" t="s">
        <v>417</v>
      </c>
      <c r="G569" s="459" t="s">
        <v>418</v>
      </c>
      <c r="H569" s="459" t="s">
        <v>418</v>
      </c>
    </row>
    <row r="570" spans="1:11" ht="12" customHeight="1" x14ac:dyDescent="0.25">
      <c r="A570" s="687" t="s">
        <v>310</v>
      </c>
      <c r="B570" s="687" t="s">
        <v>310</v>
      </c>
      <c r="C570" s="135" t="s">
        <v>419</v>
      </c>
      <c r="D570" s="460"/>
      <c r="E570" s="33"/>
      <c r="F570" s="33"/>
      <c r="G570" s="33">
        <f>(E570-F570)*D570</f>
        <v>0</v>
      </c>
      <c r="H570" s="33"/>
      <c r="J570" s="21">
        <v>1</v>
      </c>
      <c r="K570" s="21">
        <f>J560*100+J570</f>
        <v>1201</v>
      </c>
    </row>
    <row r="571" spans="1:11" x14ac:dyDescent="0.25">
      <c r="A571" s="687"/>
      <c r="B571" s="687"/>
      <c r="C571" s="135" t="s">
        <v>420</v>
      </c>
      <c r="D571" s="460"/>
      <c r="E571" s="33"/>
      <c r="F571" s="33"/>
      <c r="G571" s="33">
        <f>(E571-F571)*D571</f>
        <v>0</v>
      </c>
      <c r="H571" s="33"/>
      <c r="J571" s="21">
        <v>2</v>
      </c>
      <c r="K571" s="21">
        <f>J560*100+J571</f>
        <v>1202</v>
      </c>
    </row>
    <row r="572" spans="1:11" x14ac:dyDescent="0.25">
      <c r="A572" s="687"/>
      <c r="B572" s="687"/>
      <c r="C572" s="135" t="s">
        <v>421</v>
      </c>
      <c r="D572" s="460"/>
      <c r="E572" s="33"/>
      <c r="F572" s="33"/>
      <c r="G572" s="33">
        <f>(E572-F572)*D572</f>
        <v>0</v>
      </c>
      <c r="H572" s="33"/>
      <c r="J572" s="21">
        <v>3</v>
      </c>
      <c r="K572" s="21">
        <f>J560*100+J572</f>
        <v>1203</v>
      </c>
    </row>
    <row r="573" spans="1:11" x14ac:dyDescent="0.25">
      <c r="A573" s="698" t="s">
        <v>91</v>
      </c>
      <c r="B573" s="698"/>
      <c r="C573" s="698"/>
      <c r="D573" s="461">
        <f>SUM(D570:D572)</f>
        <v>0</v>
      </c>
      <c r="E573" s="462"/>
      <c r="F573" s="462"/>
      <c r="G573" s="461">
        <f>SUM(G570:G572)</f>
        <v>0</v>
      </c>
      <c r="H573" s="461">
        <f>SUM(H570:H572)</f>
        <v>0</v>
      </c>
    </row>
    <row r="574" spans="1:11" x14ac:dyDescent="0.25">
      <c r="A574" s="21" t="s">
        <v>422</v>
      </c>
      <c r="E574" s="463"/>
      <c r="F574" s="463"/>
      <c r="G574" s="463"/>
      <c r="H574" s="463"/>
    </row>
    <row r="575" spans="1:11" x14ac:dyDescent="0.25">
      <c r="A575" s="21" t="s">
        <v>423</v>
      </c>
    </row>
    <row r="576" spans="1:11" s="21" customFormat="1" ht="11.5" x14ac:dyDescent="0.25"/>
    <row r="577" spans="12:15" s="21" customFormat="1" ht="11.5" x14ac:dyDescent="0.25"/>
    <row r="578" spans="12:15" s="21" customFormat="1" ht="11.5" x14ac:dyDescent="0.25"/>
    <row r="579" spans="12:15" s="21" customFormat="1" ht="11.5" x14ac:dyDescent="0.25"/>
    <row r="580" spans="12:15" s="21" customFormat="1" ht="11.5" x14ac:dyDescent="0.25"/>
    <row r="581" spans="12:15" s="21" customFormat="1" ht="11.5" x14ac:dyDescent="0.25"/>
    <row r="582" spans="12:15" s="21" customFormat="1" ht="11.5" x14ac:dyDescent="0.25"/>
    <row r="583" spans="12:15" s="21" customFormat="1" ht="11.5" x14ac:dyDescent="0.25"/>
    <row r="584" spans="12:15" s="21" customFormat="1" ht="11.5" x14ac:dyDescent="0.25"/>
    <row r="585" spans="12:15" s="21" customFormat="1" ht="11.5" x14ac:dyDescent="0.25">
      <c r="L585" s="845"/>
      <c r="M585" s="845"/>
      <c r="N585" s="845"/>
      <c r="O585" s="845"/>
    </row>
    <row r="586" spans="12:15" s="21" customFormat="1" ht="11.5" x14ac:dyDescent="0.25">
      <c r="L586" s="845"/>
      <c r="M586" s="845"/>
      <c r="N586" s="845"/>
      <c r="O586" s="845"/>
    </row>
    <row r="587" spans="12:15" s="21" customFormat="1" ht="11.5" x14ac:dyDescent="0.25"/>
    <row r="588" spans="12:15" s="21" customFormat="1" ht="11.5" x14ac:dyDescent="0.25"/>
    <row r="589" spans="12:15" s="21" customFormat="1" ht="11.5" x14ac:dyDescent="0.25">
      <c r="L589" s="845"/>
      <c r="M589" s="845"/>
      <c r="N589" s="845"/>
      <c r="O589" s="845"/>
    </row>
    <row r="666" s="21" customFormat="1" ht="11.5" x14ac:dyDescent="0.25"/>
    <row r="667" s="21" customFormat="1" ht="11.5" x14ac:dyDescent="0.25"/>
    <row r="668" s="21" customFormat="1" ht="11.5" x14ac:dyDescent="0.25"/>
    <row r="669" s="21" customFormat="1" ht="11.5" x14ac:dyDescent="0.25"/>
    <row r="670" s="21" customFormat="1" ht="11.5" x14ac:dyDescent="0.25"/>
    <row r="671" s="21" customFormat="1" ht="11.5" x14ac:dyDescent="0.25"/>
    <row r="672" s="21" customFormat="1" ht="11.5" x14ac:dyDescent="0.25"/>
    <row r="673" s="21" customFormat="1" ht="11.5" x14ac:dyDescent="0.25"/>
    <row r="674" s="21" customFormat="1" ht="11.5" x14ac:dyDescent="0.25"/>
    <row r="675" s="21" customFormat="1" ht="11.5" x14ac:dyDescent="0.25"/>
    <row r="676" s="21" customFormat="1" ht="11.5" x14ac:dyDescent="0.25"/>
    <row r="677" s="21" customFormat="1" ht="11.5" x14ac:dyDescent="0.25"/>
    <row r="678" s="21" customFormat="1" ht="11.5" x14ac:dyDescent="0.25"/>
    <row r="679" s="21" customFormat="1" ht="11.5" x14ac:dyDescent="0.25"/>
    <row r="680" s="21" customFormat="1" ht="11.5" x14ac:dyDescent="0.25"/>
    <row r="681" s="21" customFormat="1" ht="11.5" x14ac:dyDescent="0.25"/>
    <row r="682" s="21" customFormat="1" ht="11.5" x14ac:dyDescent="0.25"/>
    <row r="683" s="21" customFormat="1" ht="11.5" x14ac:dyDescent="0.25"/>
    <row r="684" s="21" customFormat="1" ht="11.5" x14ac:dyDescent="0.25"/>
    <row r="685" s="21" customFormat="1" ht="11.5" x14ac:dyDescent="0.25"/>
    <row r="686" s="21" customFormat="1" ht="11.5" x14ac:dyDescent="0.25"/>
    <row r="687" s="21" customFormat="1" ht="11.5" x14ac:dyDescent="0.25"/>
    <row r="688" s="21" customFormat="1" ht="11.5" x14ac:dyDescent="0.25"/>
    <row r="689" s="21" customFormat="1" ht="11.5" x14ac:dyDescent="0.25"/>
    <row r="690" s="21" customFormat="1" ht="11.5" x14ac:dyDescent="0.25"/>
    <row r="691" s="21" customFormat="1" ht="11.5" x14ac:dyDescent="0.25"/>
    <row r="692" s="21" customFormat="1" ht="11.5" x14ac:dyDescent="0.25"/>
    <row r="693" s="21" customFormat="1" ht="11.5" x14ac:dyDescent="0.25"/>
    <row r="694" s="21" customFormat="1" ht="11.5" x14ac:dyDescent="0.25"/>
    <row r="695" s="21" customFormat="1" ht="11.5" x14ac:dyDescent="0.25"/>
    <row r="696" s="21" customFormat="1" ht="11.5" x14ac:dyDescent="0.25"/>
    <row r="697" s="21" customFormat="1" ht="11.5" x14ac:dyDescent="0.25"/>
    <row r="698" s="21" customFormat="1" ht="11.5" x14ac:dyDescent="0.25"/>
    <row r="699" s="21" customFormat="1" ht="11.5" x14ac:dyDescent="0.25"/>
    <row r="700" s="21" customFormat="1" ht="11.5" x14ac:dyDescent="0.25"/>
    <row r="701" s="21" customFormat="1" ht="11.5" x14ac:dyDescent="0.25"/>
    <row r="702" s="21" customFormat="1" ht="11.5" x14ac:dyDescent="0.25"/>
    <row r="703" s="21" customFormat="1" ht="11.5" x14ac:dyDescent="0.25"/>
    <row r="704" s="21" customFormat="1" ht="11.5" x14ac:dyDescent="0.25"/>
    <row r="705" s="21" customFormat="1" ht="11.5" x14ac:dyDescent="0.25"/>
    <row r="706" s="21" customFormat="1" ht="11.5" x14ac:dyDescent="0.25"/>
    <row r="707" s="21" customFormat="1" ht="11.5" x14ac:dyDescent="0.25"/>
    <row r="708" s="21" customFormat="1" ht="11.5" x14ac:dyDescent="0.25"/>
    <row r="709" s="21" customFormat="1" ht="11.5" x14ac:dyDescent="0.25"/>
    <row r="710" s="21" customFormat="1" ht="11.5" x14ac:dyDescent="0.25"/>
    <row r="711" s="21" customFormat="1" ht="11.5" x14ac:dyDescent="0.25"/>
    <row r="712" s="21" customFormat="1" ht="11.5" x14ac:dyDescent="0.25"/>
    <row r="713" s="21" customFormat="1" ht="11.5" x14ac:dyDescent="0.25"/>
    <row r="714" s="21" customFormat="1" ht="11.5" x14ac:dyDescent="0.25"/>
    <row r="715" s="21" customFormat="1" ht="11.5" x14ac:dyDescent="0.25"/>
    <row r="716" s="21" customFormat="1" ht="11.5" x14ac:dyDescent="0.25"/>
    <row r="717" s="21" customFormat="1" ht="11.5" x14ac:dyDescent="0.25"/>
    <row r="718" s="21" customFormat="1" ht="11.5" x14ac:dyDescent="0.25"/>
    <row r="719" s="21" customFormat="1" ht="11.5" x14ac:dyDescent="0.25"/>
    <row r="720" s="21" customFormat="1" ht="11.5" x14ac:dyDescent="0.25"/>
    <row r="721" s="21" customFormat="1" ht="11.5" x14ac:dyDescent="0.25"/>
    <row r="722" s="21" customFormat="1" ht="11.5" x14ac:dyDescent="0.25"/>
    <row r="723" s="21" customFormat="1" ht="11.5" x14ac:dyDescent="0.25"/>
    <row r="724" s="21" customFormat="1" ht="11.5" x14ac:dyDescent="0.25"/>
    <row r="725" s="21" customFormat="1" ht="11.5" x14ac:dyDescent="0.25"/>
    <row r="726" s="21" customFormat="1" ht="11.5" x14ac:dyDescent="0.25"/>
    <row r="727" s="21" customFormat="1" ht="11.5" x14ac:dyDescent="0.25"/>
    <row r="728" s="21" customFormat="1" ht="11.5" x14ac:dyDescent="0.25"/>
    <row r="729" s="21" customFormat="1" ht="11.5" x14ac:dyDescent="0.25"/>
    <row r="730" s="21" customFormat="1" ht="11.5" x14ac:dyDescent="0.25"/>
    <row r="731" s="21" customFormat="1" ht="11.5" x14ac:dyDescent="0.25"/>
    <row r="732" s="21" customFormat="1" ht="11.5" x14ac:dyDescent="0.25"/>
    <row r="733" s="21" customFormat="1" ht="11.5" x14ac:dyDescent="0.25"/>
    <row r="734" s="21" customFormat="1" ht="11.5" x14ac:dyDescent="0.25"/>
    <row r="735" s="21" customFormat="1" ht="11.5" x14ac:dyDescent="0.25"/>
    <row r="736" s="21" customFormat="1" ht="11.5" x14ac:dyDescent="0.25"/>
    <row r="737" s="21" customFormat="1" ht="11.5" x14ac:dyDescent="0.25"/>
    <row r="738" s="21" customFormat="1" ht="11.5" x14ac:dyDescent="0.25"/>
    <row r="739" s="21" customFormat="1" ht="11.5" x14ac:dyDescent="0.25"/>
    <row r="740" s="21" customFormat="1" ht="11.5" x14ac:dyDescent="0.25"/>
    <row r="741" s="21" customFormat="1" ht="11.5" x14ac:dyDescent="0.25"/>
    <row r="742" s="21" customFormat="1" ht="11.5" x14ac:dyDescent="0.25"/>
    <row r="743" s="21" customFormat="1" ht="11.5" x14ac:dyDescent="0.25"/>
    <row r="744" s="21" customFormat="1" ht="11.5" x14ac:dyDescent="0.25"/>
    <row r="745" s="21" customFormat="1" ht="11.5" x14ac:dyDescent="0.25"/>
    <row r="746" s="21" customFormat="1" ht="11.5" x14ac:dyDescent="0.25"/>
    <row r="747" s="21" customFormat="1" ht="11.5" x14ac:dyDescent="0.25"/>
    <row r="748" s="21" customFormat="1" ht="11.5" x14ac:dyDescent="0.25"/>
    <row r="749" s="21" customFormat="1" ht="11.5" x14ac:dyDescent="0.25"/>
    <row r="750" s="21" customFormat="1" ht="11.5" x14ac:dyDescent="0.25"/>
    <row r="751" s="21" customFormat="1" ht="11.5" x14ac:dyDescent="0.25"/>
    <row r="752" s="21" customFormat="1" ht="11.5" x14ac:dyDescent="0.25"/>
    <row r="753" s="21" customFormat="1" ht="11.5" x14ac:dyDescent="0.25"/>
    <row r="754" s="21" customFormat="1" ht="11.5" x14ac:dyDescent="0.25"/>
    <row r="755" s="21" customFormat="1" ht="11.5" x14ac:dyDescent="0.25"/>
    <row r="756" s="21" customFormat="1" ht="11.5" x14ac:dyDescent="0.25"/>
    <row r="757" s="21" customFormat="1" ht="11.5" x14ac:dyDescent="0.25"/>
    <row r="758" s="21" customFormat="1" ht="11.5" x14ac:dyDescent="0.25"/>
    <row r="759" s="21" customFormat="1" ht="11.5" x14ac:dyDescent="0.25"/>
    <row r="760" s="21" customFormat="1" ht="11.5" x14ac:dyDescent="0.25"/>
    <row r="761" s="21" customFormat="1" ht="11.5" x14ac:dyDescent="0.25"/>
    <row r="762" s="21" customFormat="1" ht="11.5" x14ac:dyDescent="0.25"/>
    <row r="763" s="21" customFormat="1" ht="11.5" x14ac:dyDescent="0.25"/>
    <row r="764" s="21" customFormat="1" ht="11.5" x14ac:dyDescent="0.25"/>
    <row r="765" s="21" customFormat="1" ht="11.5" x14ac:dyDescent="0.25"/>
    <row r="766" s="21" customFormat="1" ht="11.5" x14ac:dyDescent="0.25"/>
    <row r="767" s="21" customFormat="1" ht="11.5" x14ac:dyDescent="0.25"/>
    <row r="768" s="21" customFormat="1" ht="11.5" x14ac:dyDescent="0.25"/>
    <row r="769" s="21" customFormat="1" ht="11.5" x14ac:dyDescent="0.25"/>
    <row r="770" s="21" customFormat="1" ht="11.5" x14ac:dyDescent="0.25"/>
    <row r="771" s="21" customFormat="1" ht="11.5" x14ac:dyDescent="0.25"/>
    <row r="772" s="21" customFormat="1" ht="11.5" x14ac:dyDescent="0.25"/>
    <row r="773" s="21" customFormat="1" ht="11.5" x14ac:dyDescent="0.25"/>
    <row r="774" s="21" customFormat="1" ht="11.5" x14ac:dyDescent="0.25"/>
    <row r="775" s="21" customFormat="1" ht="11.5" x14ac:dyDescent="0.25"/>
    <row r="776" s="21" customFormat="1" ht="11.5" x14ac:dyDescent="0.25"/>
    <row r="777" s="21" customFormat="1" ht="11.5" x14ac:dyDescent="0.25"/>
    <row r="778" s="21" customFormat="1" ht="11.5" x14ac:dyDescent="0.25"/>
    <row r="779" s="21" customFormat="1" ht="11.5" x14ac:dyDescent="0.25"/>
    <row r="780" s="21" customFormat="1" ht="11.5" x14ac:dyDescent="0.25"/>
    <row r="781" s="21" customFormat="1" ht="11.5" x14ac:dyDescent="0.25"/>
    <row r="782" s="21" customFormat="1" ht="11.5" x14ac:dyDescent="0.25"/>
    <row r="783" s="21" customFormat="1" ht="11.5" x14ac:dyDescent="0.25"/>
    <row r="784" s="21" customFormat="1" ht="11.5" x14ac:dyDescent="0.25"/>
    <row r="785" s="21" customFormat="1" ht="11.5" x14ac:dyDescent="0.25"/>
    <row r="786" s="21" customFormat="1" ht="11.5" x14ac:dyDescent="0.25"/>
    <row r="787" s="21" customFormat="1" ht="11.5" x14ac:dyDescent="0.25"/>
    <row r="788" s="21" customFormat="1" ht="11.5" x14ac:dyDescent="0.25"/>
    <row r="789" s="21" customFormat="1" ht="11.5" x14ac:dyDescent="0.25"/>
    <row r="790" s="21" customFormat="1" ht="11.5" x14ac:dyDescent="0.25"/>
    <row r="791" s="21" customFormat="1" ht="11.5" x14ac:dyDescent="0.25"/>
    <row r="792" s="21" customFormat="1" ht="11.5" x14ac:dyDescent="0.25"/>
    <row r="793" s="21" customFormat="1" ht="11.5" x14ac:dyDescent="0.25"/>
    <row r="794" s="21" customFormat="1" ht="11.5" x14ac:dyDescent="0.25"/>
    <row r="795" s="21" customFormat="1" ht="11.5" x14ac:dyDescent="0.25"/>
    <row r="796" s="21" customFormat="1" ht="11.5" x14ac:dyDescent="0.25"/>
    <row r="797" s="21" customFormat="1" ht="11.5" x14ac:dyDescent="0.25"/>
    <row r="798" s="21" customFormat="1" ht="11.5" x14ac:dyDescent="0.25"/>
    <row r="799" s="21" customFormat="1" ht="11.5" x14ac:dyDescent="0.25"/>
    <row r="800" s="21" customFormat="1" ht="11.5" x14ac:dyDescent="0.25"/>
    <row r="801" s="21" customFormat="1" ht="11.5" x14ac:dyDescent="0.25"/>
    <row r="802" s="21" customFormat="1" ht="11.5" x14ac:dyDescent="0.25"/>
    <row r="803" s="21" customFormat="1" ht="11.5" x14ac:dyDescent="0.25"/>
    <row r="804" s="21" customFormat="1" ht="11.5" x14ac:dyDescent="0.25"/>
    <row r="805" s="21" customFormat="1" ht="11.5" x14ac:dyDescent="0.25"/>
    <row r="806" s="21" customFormat="1" ht="11.5" x14ac:dyDescent="0.25"/>
    <row r="807" s="21" customFormat="1" ht="11.5" x14ac:dyDescent="0.25"/>
    <row r="808" s="21" customFormat="1" ht="11.5" x14ac:dyDescent="0.25"/>
    <row r="809" s="21" customFormat="1" ht="11.5" x14ac:dyDescent="0.25"/>
    <row r="810" s="21" customFormat="1" ht="11.5" x14ac:dyDescent="0.25"/>
    <row r="811" s="21" customFormat="1" ht="11.5" x14ac:dyDescent="0.25"/>
    <row r="812" s="21" customFormat="1" ht="11.5" x14ac:dyDescent="0.25"/>
    <row r="813" s="21" customFormat="1" ht="11.5" x14ac:dyDescent="0.25"/>
    <row r="814" s="21" customFormat="1" ht="11.5" x14ac:dyDescent="0.25"/>
    <row r="815" s="21" customFormat="1" ht="11.5" x14ac:dyDescent="0.25"/>
    <row r="816" s="21" customFormat="1" ht="11.5" x14ac:dyDescent="0.25"/>
    <row r="817" s="21" customFormat="1" ht="11.5" x14ac:dyDescent="0.25"/>
    <row r="818" s="21" customFormat="1" ht="11.5" x14ac:dyDescent="0.25"/>
    <row r="819" s="21" customFormat="1" ht="11.5" x14ac:dyDescent="0.25"/>
    <row r="820" s="21" customFormat="1" ht="11.5" x14ac:dyDescent="0.25"/>
    <row r="821" s="21" customFormat="1" ht="11.5" x14ac:dyDescent="0.25"/>
    <row r="822" s="21" customFormat="1" ht="11.5" x14ac:dyDescent="0.25"/>
    <row r="823" s="21" customFormat="1" ht="11.5" x14ac:dyDescent="0.25"/>
    <row r="824" s="21" customFormat="1" ht="11.5" x14ac:dyDescent="0.25"/>
    <row r="825" s="21" customFormat="1" ht="11.5" x14ac:dyDescent="0.25"/>
    <row r="826" s="21" customFormat="1" ht="11.5" x14ac:dyDescent="0.25"/>
    <row r="827" s="21" customFormat="1" ht="11.5" x14ac:dyDescent="0.25"/>
    <row r="828" s="21" customFormat="1" ht="11.5" x14ac:dyDescent="0.25"/>
    <row r="829" s="21" customFormat="1" ht="11.5" x14ac:dyDescent="0.25"/>
    <row r="830" s="21" customFormat="1" ht="11.5" x14ac:dyDescent="0.25"/>
    <row r="831" s="21" customFormat="1" ht="11.5" x14ac:dyDescent="0.25"/>
    <row r="832" s="21" customFormat="1" ht="11.5" x14ac:dyDescent="0.25"/>
    <row r="833" s="21" customFormat="1" ht="11.5" x14ac:dyDescent="0.25"/>
    <row r="834" s="21" customFormat="1" ht="11.5" x14ac:dyDescent="0.25"/>
    <row r="835" s="21" customFormat="1" ht="11.5" x14ac:dyDescent="0.25"/>
    <row r="836" s="21" customFormat="1" ht="11.5" x14ac:dyDescent="0.25"/>
    <row r="837" s="21" customFormat="1" ht="11.5" x14ac:dyDescent="0.25"/>
    <row r="838" s="21" customFormat="1" ht="11.5" x14ac:dyDescent="0.25"/>
    <row r="839" s="21" customFormat="1" ht="11.5" x14ac:dyDescent="0.25"/>
    <row r="840" s="21" customFormat="1" ht="11.5" x14ac:dyDescent="0.25"/>
    <row r="841" s="21" customFormat="1" ht="11.5" x14ac:dyDescent="0.25"/>
    <row r="842" s="21" customFormat="1" ht="11.5" x14ac:dyDescent="0.25"/>
    <row r="843" s="21" customFormat="1" ht="11.5" x14ac:dyDescent="0.25"/>
    <row r="844" s="21" customFormat="1" ht="11.5" x14ac:dyDescent="0.25"/>
    <row r="845" s="21" customFormat="1" ht="11.5" x14ac:dyDescent="0.25"/>
    <row r="846" s="21" customFormat="1" ht="11.5" x14ac:dyDescent="0.25"/>
    <row r="847" s="21" customFormat="1" ht="11.5" x14ac:dyDescent="0.25"/>
    <row r="848" s="21" customFormat="1" ht="11.5" x14ac:dyDescent="0.25"/>
    <row r="849" s="21" customFormat="1" ht="11.5" x14ac:dyDescent="0.25"/>
    <row r="850" s="21" customFormat="1" ht="11.5" x14ac:dyDescent="0.25"/>
    <row r="851" s="21" customFormat="1" ht="11.5" x14ac:dyDescent="0.25"/>
    <row r="852" s="21" customFormat="1" ht="11.5" x14ac:dyDescent="0.25"/>
    <row r="853" s="21" customFormat="1" ht="11.5" x14ac:dyDescent="0.25"/>
    <row r="854" s="21" customFormat="1" ht="11.5" x14ac:dyDescent="0.25"/>
    <row r="855" s="21" customFormat="1" ht="11.5" x14ac:dyDescent="0.25"/>
    <row r="856" s="21" customFormat="1" ht="11.5" x14ac:dyDescent="0.25"/>
    <row r="857" s="21" customFormat="1" ht="11.5" x14ac:dyDescent="0.25"/>
    <row r="858" s="21" customFormat="1" ht="11.5" x14ac:dyDescent="0.25"/>
    <row r="859" s="21" customFormat="1" ht="11.5" x14ac:dyDescent="0.25"/>
    <row r="860" s="21" customFormat="1" ht="11.5" x14ac:dyDescent="0.25"/>
    <row r="861" s="21" customFormat="1" ht="11.5" x14ac:dyDescent="0.25"/>
    <row r="862" s="21" customFormat="1" ht="11.5" x14ac:dyDescent="0.25"/>
    <row r="863" s="21" customFormat="1" ht="11.5" x14ac:dyDescent="0.25"/>
    <row r="864" s="21" customFormat="1" ht="11.5" x14ac:dyDescent="0.25"/>
    <row r="865" s="21" customFormat="1" ht="11.5" x14ac:dyDescent="0.25"/>
    <row r="866" s="21" customFormat="1" ht="11.5" x14ac:dyDescent="0.25"/>
    <row r="867" s="21" customFormat="1" ht="11.5" x14ac:dyDescent="0.25"/>
    <row r="868" s="21" customFormat="1" ht="11.5" x14ac:dyDescent="0.25"/>
    <row r="869" s="21" customFormat="1" ht="11.5" x14ac:dyDescent="0.25"/>
    <row r="870" s="21" customFormat="1" ht="11.5" x14ac:dyDescent="0.25"/>
    <row r="871" s="21" customFormat="1" ht="11.5" x14ac:dyDescent="0.25"/>
    <row r="872" s="21" customFormat="1" ht="11.5" x14ac:dyDescent="0.25"/>
    <row r="873" s="21" customFormat="1" ht="11.5" x14ac:dyDescent="0.25"/>
    <row r="874" s="21" customFormat="1" ht="11.5" x14ac:dyDescent="0.25"/>
    <row r="875" s="21" customFormat="1" ht="11.5" x14ac:dyDescent="0.25"/>
    <row r="876" s="21" customFormat="1" ht="11.5" x14ac:dyDescent="0.25"/>
    <row r="877" s="21" customFormat="1" ht="11.5" x14ac:dyDescent="0.25"/>
    <row r="878" s="21" customFormat="1" ht="11.5" x14ac:dyDescent="0.25"/>
    <row r="879" s="21" customFormat="1" ht="11.5" x14ac:dyDescent="0.25"/>
    <row r="880" s="21" customFormat="1" ht="11.5" x14ac:dyDescent="0.25"/>
    <row r="881" s="21" customFormat="1" ht="11.5" x14ac:dyDescent="0.25"/>
    <row r="882" s="21" customFormat="1" ht="11.5" x14ac:dyDescent="0.25"/>
    <row r="883" s="21" customFormat="1" ht="11.5" x14ac:dyDescent="0.25"/>
    <row r="884" s="21" customFormat="1" ht="11.5" x14ac:dyDescent="0.25"/>
    <row r="885" s="21" customFormat="1" ht="11.5" x14ac:dyDescent="0.25"/>
    <row r="886" s="21" customFormat="1" ht="11.5" x14ac:dyDescent="0.25"/>
    <row r="887" s="21" customFormat="1" ht="11.5" x14ac:dyDescent="0.25"/>
    <row r="888" s="21" customFormat="1" ht="11.5" x14ac:dyDescent="0.25"/>
    <row r="889" s="21" customFormat="1" ht="11.5" x14ac:dyDescent="0.25"/>
    <row r="890" s="21" customFormat="1" ht="11.5" x14ac:dyDescent="0.25"/>
    <row r="891" s="21" customFormat="1" ht="11.5" x14ac:dyDescent="0.25"/>
    <row r="892" s="21" customFormat="1" ht="11.5" x14ac:dyDescent="0.25"/>
    <row r="893" s="21" customFormat="1" ht="11.5" x14ac:dyDescent="0.25"/>
    <row r="894" s="21" customFormat="1" ht="11.5" x14ac:dyDescent="0.25"/>
    <row r="895" s="21" customFormat="1" ht="11.5" x14ac:dyDescent="0.25"/>
    <row r="896" s="21" customFormat="1" ht="11.5" x14ac:dyDescent="0.25"/>
    <row r="897" s="21" customFormat="1" ht="11.5" x14ac:dyDescent="0.25"/>
    <row r="898" s="21" customFormat="1" ht="11.5" x14ac:dyDescent="0.25"/>
    <row r="899" s="21" customFormat="1" ht="11.5" x14ac:dyDescent="0.25"/>
    <row r="900" s="21" customFormat="1" ht="11.5" x14ac:dyDescent="0.25"/>
    <row r="901" s="21" customFormat="1" ht="11.5" x14ac:dyDescent="0.25"/>
    <row r="902" s="21" customFormat="1" ht="11.5" x14ac:dyDescent="0.25"/>
    <row r="903" s="21" customFormat="1" ht="11.5" x14ac:dyDescent="0.25"/>
    <row r="904" s="21" customFormat="1" ht="11.5" x14ac:dyDescent="0.25"/>
    <row r="905" s="21" customFormat="1" ht="11.5" x14ac:dyDescent="0.25"/>
    <row r="906" s="21" customFormat="1" ht="11.5" x14ac:dyDescent="0.25"/>
    <row r="907" s="21" customFormat="1" ht="11.5" x14ac:dyDescent="0.25"/>
    <row r="908" s="21" customFormat="1" ht="11.5" x14ac:dyDescent="0.25"/>
    <row r="909" s="21" customFormat="1" ht="11.5" x14ac:dyDescent="0.25"/>
    <row r="910" s="21" customFormat="1" ht="11.5" x14ac:dyDescent="0.25"/>
    <row r="911" s="21" customFormat="1" ht="11.5" x14ac:dyDescent="0.25"/>
    <row r="912" s="21" customFormat="1" ht="11.5" x14ac:dyDescent="0.25"/>
    <row r="913" s="21" customFormat="1" ht="11.5" x14ac:dyDescent="0.25"/>
    <row r="914" s="21" customFormat="1" ht="11.5" x14ac:dyDescent="0.25"/>
    <row r="915" s="21" customFormat="1" ht="11.5" x14ac:dyDescent="0.25"/>
    <row r="916" s="21" customFormat="1" ht="11.5" x14ac:dyDescent="0.25"/>
    <row r="917" s="21" customFormat="1" ht="11.5" x14ac:dyDescent="0.25"/>
    <row r="918" s="21" customFormat="1" ht="11.5" x14ac:dyDescent="0.25"/>
    <row r="919" s="21" customFormat="1" ht="11.5" x14ac:dyDescent="0.25"/>
    <row r="920" s="21" customFormat="1" ht="11.5" x14ac:dyDescent="0.25"/>
    <row r="921" s="21" customFormat="1" ht="11.5" x14ac:dyDescent="0.25"/>
    <row r="922" s="21" customFormat="1" ht="11.5" x14ac:dyDescent="0.25"/>
    <row r="923" s="21" customFormat="1" ht="11.5" x14ac:dyDescent="0.25"/>
    <row r="924" s="21" customFormat="1" ht="11.5" x14ac:dyDescent="0.25"/>
    <row r="925" s="21" customFormat="1" ht="11.5" x14ac:dyDescent="0.25"/>
    <row r="926" s="21" customFormat="1" ht="11.5" x14ac:dyDescent="0.25"/>
    <row r="927" s="21" customFormat="1" ht="11.5" x14ac:dyDescent="0.25"/>
    <row r="928" s="21" customFormat="1" ht="11.5" x14ac:dyDescent="0.25"/>
    <row r="929" s="21" customFormat="1" ht="11.5" x14ac:dyDescent="0.25"/>
    <row r="930" s="21" customFormat="1" ht="11.5" x14ac:dyDescent="0.25"/>
    <row r="931" s="21" customFormat="1" ht="11.5" x14ac:dyDescent="0.25"/>
    <row r="932" s="21" customFormat="1" ht="11.5" x14ac:dyDescent="0.25"/>
    <row r="933" s="21" customFormat="1" ht="11.5" x14ac:dyDescent="0.25"/>
    <row r="934" s="21" customFormat="1" ht="11.5" x14ac:dyDescent="0.25"/>
    <row r="935" s="21" customFormat="1" ht="11.5" x14ac:dyDescent="0.25"/>
    <row r="936" s="21" customFormat="1" ht="11.5" x14ac:dyDescent="0.25"/>
    <row r="937" s="21" customFormat="1" ht="11.5" x14ac:dyDescent="0.25"/>
    <row r="938" s="21" customFormat="1" ht="11.5" x14ac:dyDescent="0.25"/>
    <row r="939" s="21" customFormat="1" ht="11.5" x14ac:dyDescent="0.25"/>
    <row r="940" s="21" customFormat="1" ht="11.5" x14ac:dyDescent="0.25"/>
    <row r="941" s="21" customFormat="1" ht="11.5" x14ac:dyDescent="0.25"/>
    <row r="942" s="21" customFormat="1" ht="11.5" x14ac:dyDescent="0.25"/>
    <row r="943" s="21" customFormat="1" ht="11.5" x14ac:dyDescent="0.25"/>
    <row r="944" s="21" customFormat="1" ht="11.5" x14ac:dyDescent="0.25"/>
    <row r="945" s="21" customFormat="1" ht="11.5" x14ac:dyDescent="0.25"/>
    <row r="946" s="21" customFormat="1" ht="11.5" x14ac:dyDescent="0.25"/>
    <row r="947" s="21" customFormat="1" ht="11.5" x14ac:dyDescent="0.25"/>
    <row r="948" s="21" customFormat="1" ht="11.5" x14ac:dyDescent="0.25"/>
    <row r="949" s="21" customFormat="1" ht="11.5" x14ac:dyDescent="0.25"/>
    <row r="950" s="21" customFormat="1" ht="11.5" x14ac:dyDescent="0.25"/>
    <row r="951" s="21" customFormat="1" ht="11.5" x14ac:dyDescent="0.25"/>
    <row r="952" s="21" customFormat="1" ht="11.5" x14ac:dyDescent="0.25"/>
    <row r="953" s="21" customFormat="1" ht="11.5" x14ac:dyDescent="0.25"/>
    <row r="954" s="21" customFormat="1" ht="11.5" x14ac:dyDescent="0.25"/>
    <row r="955" s="21" customFormat="1" ht="11.5" x14ac:dyDescent="0.25"/>
    <row r="956" s="21" customFormat="1" ht="11.5" x14ac:dyDescent="0.25"/>
    <row r="957" s="21" customFormat="1" ht="11.5" x14ac:dyDescent="0.25"/>
    <row r="958" s="21" customFormat="1" ht="11.5" x14ac:dyDescent="0.25"/>
    <row r="959" s="21" customFormat="1" ht="11.5" x14ac:dyDescent="0.25"/>
    <row r="960" s="21" customFormat="1" ht="11.5" x14ac:dyDescent="0.25"/>
    <row r="961" s="21" customFormat="1" ht="11.5" x14ac:dyDescent="0.25"/>
    <row r="962" s="21" customFormat="1" ht="11.5" x14ac:dyDescent="0.25"/>
    <row r="963" s="21" customFormat="1" ht="11.5" x14ac:dyDescent="0.25"/>
    <row r="964" s="21" customFormat="1" ht="11.5" x14ac:dyDescent="0.25"/>
    <row r="965" s="21" customFormat="1" ht="11.5" x14ac:dyDescent="0.25"/>
    <row r="966" s="21" customFormat="1" ht="11.5" x14ac:dyDescent="0.25"/>
    <row r="967" s="21" customFormat="1" ht="11.5" x14ac:dyDescent="0.25"/>
    <row r="968" s="21" customFormat="1" ht="11.5" x14ac:dyDescent="0.25"/>
    <row r="969" s="21" customFormat="1" ht="11.5" x14ac:dyDescent="0.25"/>
    <row r="970" s="21" customFormat="1" ht="11.5" x14ac:dyDescent="0.25"/>
    <row r="971" s="21" customFormat="1" ht="11.5" x14ac:dyDescent="0.25"/>
    <row r="972" s="21" customFormat="1" ht="11.5" x14ac:dyDescent="0.25"/>
    <row r="973" s="21" customFormat="1" ht="11.5" x14ac:dyDescent="0.25"/>
    <row r="974" s="21" customFormat="1" ht="11.5" x14ac:dyDescent="0.25"/>
    <row r="975" s="21" customFormat="1" ht="11.5" x14ac:dyDescent="0.25"/>
    <row r="976" s="21" customFormat="1" ht="11.5" x14ac:dyDescent="0.25"/>
    <row r="977" s="21" customFormat="1" ht="11.5" x14ac:dyDescent="0.25"/>
    <row r="978" s="21" customFormat="1" ht="11.5" x14ac:dyDescent="0.25"/>
    <row r="979" s="21" customFormat="1" ht="11.5" x14ac:dyDescent="0.25"/>
    <row r="980" s="21" customFormat="1" ht="11.5" x14ac:dyDescent="0.25"/>
    <row r="981" s="21" customFormat="1" ht="11.5" x14ac:dyDescent="0.25"/>
    <row r="982" s="21" customFormat="1" ht="11.5" x14ac:dyDescent="0.25"/>
    <row r="983" s="21" customFormat="1" ht="11.5" x14ac:dyDescent="0.25"/>
    <row r="984" s="21" customFormat="1" ht="11.5" x14ac:dyDescent="0.25"/>
    <row r="985" s="21" customFormat="1" ht="11.5" x14ac:dyDescent="0.25"/>
    <row r="986" s="21" customFormat="1" ht="11.5" x14ac:dyDescent="0.25"/>
    <row r="987" s="21" customFormat="1" ht="11.5" x14ac:dyDescent="0.25"/>
    <row r="988" s="21" customFormat="1" ht="11.5" x14ac:dyDescent="0.25"/>
    <row r="989" s="21" customFormat="1" ht="11.5" x14ac:dyDescent="0.25"/>
    <row r="990" s="21" customFormat="1" ht="11.5" x14ac:dyDescent="0.25"/>
    <row r="991" s="21" customFormat="1" ht="11.5" x14ac:dyDescent="0.25"/>
    <row r="992" s="21" customFormat="1" ht="11.5" x14ac:dyDescent="0.25"/>
    <row r="993" s="21" customFormat="1" ht="11.5" x14ac:dyDescent="0.25"/>
    <row r="994" s="21" customFormat="1" ht="11.5" x14ac:dyDescent="0.25"/>
    <row r="995" s="21" customFormat="1" ht="11.5" x14ac:dyDescent="0.25"/>
    <row r="996" s="21" customFormat="1" ht="11.5" x14ac:dyDescent="0.25"/>
    <row r="997" s="21" customFormat="1" ht="11.5" x14ac:dyDescent="0.25"/>
    <row r="998" s="21" customFormat="1" ht="11.5" x14ac:dyDescent="0.25"/>
    <row r="999" s="21" customFormat="1" ht="11.5" x14ac:dyDescent="0.25"/>
    <row r="1000" s="21" customFormat="1" ht="11.5" x14ac:dyDescent="0.25"/>
    <row r="1001" s="21" customFormat="1" ht="11.5" x14ac:dyDescent="0.25"/>
    <row r="1002" s="21" customFormat="1" ht="11.5" x14ac:dyDescent="0.25"/>
    <row r="1003" s="21" customFormat="1" ht="11.5" x14ac:dyDescent="0.25"/>
    <row r="1004" s="21" customFormat="1" ht="11.5" x14ac:dyDescent="0.25"/>
    <row r="1005" s="21" customFormat="1" ht="11.5" x14ac:dyDescent="0.25"/>
    <row r="1006" s="21" customFormat="1" ht="11.5" x14ac:dyDescent="0.25"/>
    <row r="1007" s="21" customFormat="1" ht="11.5" x14ac:dyDescent="0.25"/>
    <row r="1008" s="21" customFormat="1" ht="11.5" x14ac:dyDescent="0.25"/>
    <row r="1009" s="21" customFormat="1" ht="11.5" x14ac:dyDescent="0.25"/>
    <row r="1010" s="21" customFormat="1" ht="11.5" x14ac:dyDescent="0.25"/>
    <row r="1011" s="21" customFormat="1" ht="11.5" x14ac:dyDescent="0.25"/>
    <row r="1012" s="21" customFormat="1" ht="11.5" x14ac:dyDescent="0.25"/>
    <row r="1013" s="21" customFormat="1" ht="11.5" x14ac:dyDescent="0.25"/>
    <row r="1014" s="21" customFormat="1" ht="11.5" x14ac:dyDescent="0.25"/>
    <row r="1015" s="21" customFormat="1" ht="11.5" x14ac:dyDescent="0.25"/>
    <row r="1016" s="21" customFormat="1" ht="11.5" x14ac:dyDescent="0.25"/>
    <row r="1017" s="21" customFormat="1" ht="11.5" x14ac:dyDescent="0.25"/>
    <row r="1018" s="21" customFormat="1" ht="11.5" x14ac:dyDescent="0.25"/>
    <row r="1019" s="21" customFormat="1" ht="11.5" x14ac:dyDescent="0.25"/>
    <row r="1020" s="21" customFormat="1" ht="11.5" x14ac:dyDescent="0.25"/>
    <row r="1021" s="21" customFormat="1" ht="11.5" x14ac:dyDescent="0.25"/>
    <row r="1022" s="21" customFormat="1" ht="11.5" x14ac:dyDescent="0.25"/>
    <row r="1023" s="21" customFormat="1" ht="11.5" x14ac:dyDescent="0.25"/>
    <row r="1024" s="21" customFormat="1" ht="11.5" x14ac:dyDescent="0.25"/>
    <row r="1025" s="21" customFormat="1" ht="11.5" x14ac:dyDescent="0.25"/>
    <row r="1026" s="21" customFormat="1" ht="11.5" x14ac:dyDescent="0.25"/>
    <row r="1027" s="21" customFormat="1" ht="11.5" x14ac:dyDescent="0.25"/>
    <row r="1028" s="21" customFormat="1" ht="11.5" x14ac:dyDescent="0.25"/>
    <row r="1029" s="21" customFormat="1" ht="11.5" x14ac:dyDescent="0.25"/>
    <row r="1030" s="21" customFormat="1" ht="11.5" x14ac:dyDescent="0.25"/>
    <row r="1031" s="21" customFormat="1" ht="11.5" x14ac:dyDescent="0.25"/>
    <row r="1032" s="21" customFormat="1" ht="11.5" x14ac:dyDescent="0.25"/>
    <row r="1033" s="21" customFormat="1" ht="11.5" x14ac:dyDescent="0.25"/>
    <row r="1034" s="21" customFormat="1" ht="11.5" x14ac:dyDescent="0.25"/>
    <row r="1035" s="21" customFormat="1" ht="11.5" x14ac:dyDescent="0.25"/>
    <row r="1036" s="21" customFormat="1" ht="11.5" x14ac:dyDescent="0.25"/>
    <row r="1037" s="21" customFormat="1" ht="11.5" x14ac:dyDescent="0.25"/>
    <row r="1038" s="21" customFormat="1" ht="11.5" x14ac:dyDescent="0.25"/>
    <row r="1039" s="21" customFormat="1" ht="11.5" x14ac:dyDescent="0.25"/>
    <row r="1040" s="21" customFormat="1" ht="11.5" x14ac:dyDescent="0.25"/>
    <row r="1041" s="21" customFormat="1" ht="11.5" x14ac:dyDescent="0.25"/>
    <row r="1042" s="21" customFormat="1" ht="11.5" x14ac:dyDescent="0.25"/>
    <row r="1043" s="21" customFormat="1" ht="11.5" x14ac:dyDescent="0.25"/>
    <row r="1044" s="21" customFormat="1" ht="11.5" x14ac:dyDescent="0.25"/>
    <row r="1045" s="21" customFormat="1" ht="11.5" x14ac:dyDescent="0.25"/>
    <row r="1046" s="21" customFormat="1" ht="11.5" x14ac:dyDescent="0.25"/>
    <row r="1047" s="21" customFormat="1" ht="11.5" x14ac:dyDescent="0.25"/>
    <row r="1048" s="21" customFormat="1" ht="11.5" x14ac:dyDescent="0.25"/>
    <row r="1049" s="21" customFormat="1" ht="11.5" x14ac:dyDescent="0.25"/>
    <row r="1050" s="21" customFormat="1" ht="11.5" x14ac:dyDescent="0.25"/>
    <row r="1051" s="21" customFormat="1" ht="11.5" x14ac:dyDescent="0.25"/>
    <row r="1052" s="21" customFormat="1" ht="11.5" x14ac:dyDescent="0.25"/>
    <row r="1053" s="21" customFormat="1" ht="11.5" x14ac:dyDescent="0.25"/>
    <row r="1054" s="21" customFormat="1" ht="11.5" x14ac:dyDescent="0.25"/>
    <row r="1055" s="21" customFormat="1" ht="11.5" x14ac:dyDescent="0.25"/>
  </sheetData>
  <mergeCells count="364">
    <mergeCell ref="A573:C573"/>
    <mergeCell ref="L585:O585"/>
    <mergeCell ref="L586:O586"/>
    <mergeCell ref="L589:O589"/>
    <mergeCell ref="A563:B563"/>
    <mergeCell ref="A564:B564"/>
    <mergeCell ref="A565:B565"/>
    <mergeCell ref="E565:H565"/>
    <mergeCell ref="A566:B566"/>
    <mergeCell ref="C566:C569"/>
    <mergeCell ref="A567:A569"/>
    <mergeCell ref="B567:B569"/>
    <mergeCell ref="A570:A572"/>
    <mergeCell ref="B570:B572"/>
    <mergeCell ref="A542:C542"/>
    <mergeCell ref="A559:B559"/>
    <mergeCell ref="C559:H559"/>
    <mergeCell ref="A560:B560"/>
    <mergeCell ref="C560:H560"/>
    <mergeCell ref="A561:B561"/>
    <mergeCell ref="C561:H561"/>
    <mergeCell ref="A562:B562"/>
    <mergeCell ref="C562:H562"/>
    <mergeCell ref="A532:B532"/>
    <mergeCell ref="A533:B533"/>
    <mergeCell ref="A534:B534"/>
    <mergeCell ref="E534:H534"/>
    <mergeCell ref="A535:B535"/>
    <mergeCell ref="C535:C538"/>
    <mergeCell ref="A536:A538"/>
    <mergeCell ref="B536:B538"/>
    <mergeCell ref="A539:A541"/>
    <mergeCell ref="B539:B541"/>
    <mergeCell ref="A511:C511"/>
    <mergeCell ref="A528:B528"/>
    <mergeCell ref="C528:H528"/>
    <mergeCell ref="A529:B529"/>
    <mergeCell ref="C529:H529"/>
    <mergeCell ref="A530:B530"/>
    <mergeCell ref="C530:H530"/>
    <mergeCell ref="A531:B531"/>
    <mergeCell ref="C531:H531"/>
    <mergeCell ref="A501:B501"/>
    <mergeCell ref="A502:B502"/>
    <mergeCell ref="A503:B503"/>
    <mergeCell ref="E503:H503"/>
    <mergeCell ref="A504:B504"/>
    <mergeCell ref="C504:C507"/>
    <mergeCell ref="A505:A507"/>
    <mergeCell ref="B505:B507"/>
    <mergeCell ref="A508:A510"/>
    <mergeCell ref="B508:B510"/>
    <mergeCell ref="A480:C480"/>
    <mergeCell ref="A497:B497"/>
    <mergeCell ref="C497:H497"/>
    <mergeCell ref="A498:B498"/>
    <mergeCell ref="C498:H498"/>
    <mergeCell ref="A499:B499"/>
    <mergeCell ref="C499:H499"/>
    <mergeCell ref="A500:B500"/>
    <mergeCell ref="C500:H500"/>
    <mergeCell ref="A470:B470"/>
    <mergeCell ref="A471:B471"/>
    <mergeCell ref="A472:B472"/>
    <mergeCell ref="E472:H472"/>
    <mergeCell ref="A473:B473"/>
    <mergeCell ref="C473:C476"/>
    <mergeCell ref="A474:A476"/>
    <mergeCell ref="B474:B476"/>
    <mergeCell ref="A477:A479"/>
    <mergeCell ref="B477:B479"/>
    <mergeCell ref="A449:C449"/>
    <mergeCell ref="A466:B466"/>
    <mergeCell ref="C466:H466"/>
    <mergeCell ref="A467:B467"/>
    <mergeCell ref="C467:H467"/>
    <mergeCell ref="A468:B468"/>
    <mergeCell ref="C468:H468"/>
    <mergeCell ref="A469:B469"/>
    <mergeCell ref="C469:H469"/>
    <mergeCell ref="A439:B439"/>
    <mergeCell ref="A440:B440"/>
    <mergeCell ref="A441:B441"/>
    <mergeCell ref="E441:H441"/>
    <mergeCell ref="A442:B442"/>
    <mergeCell ref="C442:C445"/>
    <mergeCell ref="A443:A445"/>
    <mergeCell ref="B443:B445"/>
    <mergeCell ref="A446:A448"/>
    <mergeCell ref="B446:B448"/>
    <mergeCell ref="A418:C418"/>
    <mergeCell ref="A435:B435"/>
    <mergeCell ref="C435:H435"/>
    <mergeCell ref="A436:B436"/>
    <mergeCell ref="C436:H436"/>
    <mergeCell ref="A437:B437"/>
    <mergeCell ref="C437:H437"/>
    <mergeCell ref="A438:B438"/>
    <mergeCell ref="C438:H438"/>
    <mergeCell ref="A408:B408"/>
    <mergeCell ref="A409:B409"/>
    <mergeCell ref="A410:B410"/>
    <mergeCell ref="E410:H410"/>
    <mergeCell ref="A411:B411"/>
    <mergeCell ref="C411:C414"/>
    <mergeCell ref="A412:A414"/>
    <mergeCell ref="B412:B414"/>
    <mergeCell ref="A415:A417"/>
    <mergeCell ref="B415:B417"/>
    <mergeCell ref="A387:C387"/>
    <mergeCell ref="A404:B404"/>
    <mergeCell ref="C404:H404"/>
    <mergeCell ref="A405:B405"/>
    <mergeCell ref="C405:H405"/>
    <mergeCell ref="A406:B406"/>
    <mergeCell ref="C406:H406"/>
    <mergeCell ref="A407:B407"/>
    <mergeCell ref="C407:H407"/>
    <mergeCell ref="A377:B377"/>
    <mergeCell ref="A378:B378"/>
    <mergeCell ref="A379:B379"/>
    <mergeCell ref="E379:H379"/>
    <mergeCell ref="A380:B380"/>
    <mergeCell ref="C380:C383"/>
    <mergeCell ref="A381:A383"/>
    <mergeCell ref="B381:B383"/>
    <mergeCell ref="A384:A386"/>
    <mergeCell ref="B384:B386"/>
    <mergeCell ref="A356:C356"/>
    <mergeCell ref="A373:B373"/>
    <mergeCell ref="C373:H373"/>
    <mergeCell ref="A374:B374"/>
    <mergeCell ref="C374:H374"/>
    <mergeCell ref="A375:B375"/>
    <mergeCell ref="C375:H375"/>
    <mergeCell ref="A376:B376"/>
    <mergeCell ref="C376:H376"/>
    <mergeCell ref="A346:B346"/>
    <mergeCell ref="A347:B347"/>
    <mergeCell ref="A348:B348"/>
    <mergeCell ref="E348:H348"/>
    <mergeCell ref="A349:B349"/>
    <mergeCell ref="C349:C352"/>
    <mergeCell ref="A350:A352"/>
    <mergeCell ref="B350:B352"/>
    <mergeCell ref="A353:A355"/>
    <mergeCell ref="B353:B355"/>
    <mergeCell ref="A325:C325"/>
    <mergeCell ref="A342:B342"/>
    <mergeCell ref="C342:H342"/>
    <mergeCell ref="A343:B343"/>
    <mergeCell ref="C343:H343"/>
    <mergeCell ref="A344:B344"/>
    <mergeCell ref="C344:H344"/>
    <mergeCell ref="A345:B345"/>
    <mergeCell ref="C345:H345"/>
    <mergeCell ref="A315:B315"/>
    <mergeCell ref="A316:B316"/>
    <mergeCell ref="A317:B317"/>
    <mergeCell ref="E317:H317"/>
    <mergeCell ref="A318:B318"/>
    <mergeCell ref="C318:C321"/>
    <mergeCell ref="A319:A321"/>
    <mergeCell ref="B319:B321"/>
    <mergeCell ref="A322:A324"/>
    <mergeCell ref="B322:B324"/>
    <mergeCell ref="A294:C294"/>
    <mergeCell ref="A311:B311"/>
    <mergeCell ref="C311:H311"/>
    <mergeCell ref="A312:B312"/>
    <mergeCell ref="C312:H312"/>
    <mergeCell ref="A313:B313"/>
    <mergeCell ref="C313:H313"/>
    <mergeCell ref="A314:B314"/>
    <mergeCell ref="C314:H314"/>
    <mergeCell ref="A284:B284"/>
    <mergeCell ref="A285:B285"/>
    <mergeCell ref="A286:B286"/>
    <mergeCell ref="E286:H286"/>
    <mergeCell ref="A287:B287"/>
    <mergeCell ref="C287:C290"/>
    <mergeCell ref="A288:A290"/>
    <mergeCell ref="B288:B290"/>
    <mergeCell ref="A291:A293"/>
    <mergeCell ref="B291:B293"/>
    <mergeCell ref="A263:C263"/>
    <mergeCell ref="A280:B280"/>
    <mergeCell ref="C280:H280"/>
    <mergeCell ref="A281:B281"/>
    <mergeCell ref="C281:H281"/>
    <mergeCell ref="A282:B282"/>
    <mergeCell ref="C282:H282"/>
    <mergeCell ref="A283:B283"/>
    <mergeCell ref="C283:H283"/>
    <mergeCell ref="A253:B253"/>
    <mergeCell ref="A254:B254"/>
    <mergeCell ref="A255:B255"/>
    <mergeCell ref="E255:H255"/>
    <mergeCell ref="A256:B256"/>
    <mergeCell ref="C256:C259"/>
    <mergeCell ref="A257:A259"/>
    <mergeCell ref="B257:B259"/>
    <mergeCell ref="A260:A262"/>
    <mergeCell ref="B260:B262"/>
    <mergeCell ref="A232:C232"/>
    <mergeCell ref="A249:B249"/>
    <mergeCell ref="C249:H249"/>
    <mergeCell ref="A250:B250"/>
    <mergeCell ref="C250:H250"/>
    <mergeCell ref="A251:B251"/>
    <mergeCell ref="C251:H251"/>
    <mergeCell ref="A252:B252"/>
    <mergeCell ref="C252:H252"/>
    <mergeCell ref="A222:B222"/>
    <mergeCell ref="A223:B223"/>
    <mergeCell ref="A224:B224"/>
    <mergeCell ref="E224:H224"/>
    <mergeCell ref="A225:B225"/>
    <mergeCell ref="C225:C228"/>
    <mergeCell ref="A226:A228"/>
    <mergeCell ref="B226:B228"/>
    <mergeCell ref="A229:A231"/>
    <mergeCell ref="B229:B231"/>
    <mergeCell ref="A201:C201"/>
    <mergeCell ref="A218:B218"/>
    <mergeCell ref="C218:H218"/>
    <mergeCell ref="A219:B219"/>
    <mergeCell ref="C219:H219"/>
    <mergeCell ref="A220:B220"/>
    <mergeCell ref="C220:H220"/>
    <mergeCell ref="A221:B221"/>
    <mergeCell ref="C221:H221"/>
    <mergeCell ref="A191:B191"/>
    <mergeCell ref="A192:B192"/>
    <mergeCell ref="A193:B193"/>
    <mergeCell ref="E193:H193"/>
    <mergeCell ref="A194:B194"/>
    <mergeCell ref="C194:C197"/>
    <mergeCell ref="A195:A197"/>
    <mergeCell ref="B195:B197"/>
    <mergeCell ref="A198:A200"/>
    <mergeCell ref="B198:B200"/>
    <mergeCell ref="A170:C170"/>
    <mergeCell ref="A187:B187"/>
    <mergeCell ref="C187:H187"/>
    <mergeCell ref="A188:B188"/>
    <mergeCell ref="C188:H188"/>
    <mergeCell ref="A189:B189"/>
    <mergeCell ref="C189:H189"/>
    <mergeCell ref="A190:B190"/>
    <mergeCell ref="C190:H190"/>
    <mergeCell ref="A160:B160"/>
    <mergeCell ref="A161:B161"/>
    <mergeCell ref="A162:B162"/>
    <mergeCell ref="E162:H162"/>
    <mergeCell ref="A163:B163"/>
    <mergeCell ref="C163:C166"/>
    <mergeCell ref="A164:A166"/>
    <mergeCell ref="B164:B166"/>
    <mergeCell ref="A167:A169"/>
    <mergeCell ref="B167:B169"/>
    <mergeCell ref="A139:C139"/>
    <mergeCell ref="A156:B156"/>
    <mergeCell ref="C156:H156"/>
    <mergeCell ref="A157:B157"/>
    <mergeCell ref="C157:H157"/>
    <mergeCell ref="A158:B158"/>
    <mergeCell ref="C158:H158"/>
    <mergeCell ref="A159:B159"/>
    <mergeCell ref="C159:H159"/>
    <mergeCell ref="A129:B129"/>
    <mergeCell ref="A130:B130"/>
    <mergeCell ref="A131:B131"/>
    <mergeCell ref="E131:H131"/>
    <mergeCell ref="A132:B132"/>
    <mergeCell ref="C132:C135"/>
    <mergeCell ref="A133:A135"/>
    <mergeCell ref="B133:B135"/>
    <mergeCell ref="A136:A138"/>
    <mergeCell ref="B136:B138"/>
    <mergeCell ref="A108:C108"/>
    <mergeCell ref="A125:B125"/>
    <mergeCell ref="C125:H125"/>
    <mergeCell ref="A126:B126"/>
    <mergeCell ref="C126:H126"/>
    <mergeCell ref="A127:B127"/>
    <mergeCell ref="C127:H127"/>
    <mergeCell ref="A128:B128"/>
    <mergeCell ref="C128:H128"/>
    <mergeCell ref="A98:B98"/>
    <mergeCell ref="A99:B99"/>
    <mergeCell ref="A100:B100"/>
    <mergeCell ref="E100:H100"/>
    <mergeCell ref="A101:B101"/>
    <mergeCell ref="C101:C104"/>
    <mergeCell ref="A102:A104"/>
    <mergeCell ref="B102:B104"/>
    <mergeCell ref="A105:A107"/>
    <mergeCell ref="B105:B107"/>
    <mergeCell ref="A77:C77"/>
    <mergeCell ref="A94:B94"/>
    <mergeCell ref="C94:H94"/>
    <mergeCell ref="A95:B95"/>
    <mergeCell ref="C95:H95"/>
    <mergeCell ref="A96:B96"/>
    <mergeCell ref="C96:H96"/>
    <mergeCell ref="A97:B97"/>
    <mergeCell ref="C97:H97"/>
    <mergeCell ref="A67:B67"/>
    <mergeCell ref="A68:B68"/>
    <mergeCell ref="A69:B69"/>
    <mergeCell ref="E69:H69"/>
    <mergeCell ref="A70:B70"/>
    <mergeCell ref="C70:C73"/>
    <mergeCell ref="A71:A73"/>
    <mergeCell ref="B71:B73"/>
    <mergeCell ref="A74:A76"/>
    <mergeCell ref="B74:B76"/>
    <mergeCell ref="A46:C46"/>
    <mergeCell ref="A63:B63"/>
    <mergeCell ref="C63:H63"/>
    <mergeCell ref="A64:B64"/>
    <mergeCell ref="C64:H64"/>
    <mergeCell ref="A65:B65"/>
    <mergeCell ref="C65:H65"/>
    <mergeCell ref="A66:B66"/>
    <mergeCell ref="C66:H66"/>
    <mergeCell ref="A36:B36"/>
    <mergeCell ref="A37:B37"/>
    <mergeCell ref="A38:B38"/>
    <mergeCell ref="E38:H38"/>
    <mergeCell ref="A39:B39"/>
    <mergeCell ref="C39:C42"/>
    <mergeCell ref="A40:A42"/>
    <mergeCell ref="B40:B42"/>
    <mergeCell ref="A43:A45"/>
    <mergeCell ref="B43:B45"/>
    <mergeCell ref="A15:C15"/>
    <mergeCell ref="A32:B32"/>
    <mergeCell ref="C32:H32"/>
    <mergeCell ref="A33:B33"/>
    <mergeCell ref="C33:H33"/>
    <mergeCell ref="A34:B34"/>
    <mergeCell ref="C34:H34"/>
    <mergeCell ref="A35:B35"/>
    <mergeCell ref="C35:H35"/>
    <mergeCell ref="A6:B6"/>
    <mergeCell ref="A7:B7"/>
    <mergeCell ref="E7:H7"/>
    <mergeCell ref="A8:B8"/>
    <mergeCell ref="C8:C11"/>
    <mergeCell ref="A9:A11"/>
    <mergeCell ref="B9:B11"/>
    <mergeCell ref="A12:A14"/>
    <mergeCell ref="B12:B14"/>
    <mergeCell ref="A1:B1"/>
    <mergeCell ref="C1:H1"/>
    <mergeCell ref="A2:B2"/>
    <mergeCell ref="C2:H2"/>
    <mergeCell ref="A3:B3"/>
    <mergeCell ref="C3:H3"/>
    <mergeCell ref="A4:B4"/>
    <mergeCell ref="C4:H4"/>
    <mergeCell ref="A5:B5"/>
  </mergeCells>
  <conditionalFormatting sqref="C12:D14">
    <cfRule type="cellIs" dxfId="454" priority="2" operator="lessThan">
      <formula>0</formula>
    </cfRule>
  </conditionalFormatting>
  <conditionalFormatting sqref="C43:D45">
    <cfRule type="cellIs" dxfId="453" priority="3" operator="lessThan">
      <formula>0</formula>
    </cfRule>
  </conditionalFormatting>
  <conditionalFormatting sqref="C74:D76">
    <cfRule type="cellIs" dxfId="452" priority="4" operator="lessThan">
      <formula>0</formula>
    </cfRule>
  </conditionalFormatting>
  <conditionalFormatting sqref="C105:D107">
    <cfRule type="cellIs" dxfId="451" priority="5" operator="lessThan">
      <formula>0</formula>
    </cfRule>
  </conditionalFormatting>
  <conditionalFormatting sqref="C136:D138">
    <cfRule type="cellIs" dxfId="450" priority="6" operator="lessThan">
      <formula>0</formula>
    </cfRule>
  </conditionalFormatting>
  <conditionalFormatting sqref="C167:D169">
    <cfRule type="cellIs" dxfId="449" priority="7" operator="lessThan">
      <formula>0</formula>
    </cfRule>
  </conditionalFormatting>
  <conditionalFormatting sqref="C198:D200">
    <cfRule type="cellIs" dxfId="448" priority="8" operator="lessThan">
      <formula>0</formula>
    </cfRule>
  </conditionalFormatting>
  <conditionalFormatting sqref="C229:D231">
    <cfRule type="cellIs" dxfId="447" priority="9" operator="lessThan">
      <formula>0</formula>
    </cfRule>
  </conditionalFormatting>
  <conditionalFormatting sqref="C260:D262">
    <cfRule type="cellIs" dxfId="446" priority="10" operator="lessThan">
      <formula>0</formula>
    </cfRule>
  </conditionalFormatting>
  <conditionalFormatting sqref="C291:D293">
    <cfRule type="cellIs" dxfId="445" priority="11" operator="lessThan">
      <formula>0</formula>
    </cfRule>
  </conditionalFormatting>
  <conditionalFormatting sqref="C322:D324">
    <cfRule type="cellIs" dxfId="444" priority="12" operator="lessThan">
      <formula>0</formula>
    </cfRule>
  </conditionalFormatting>
  <conditionalFormatting sqref="C353:D355">
    <cfRule type="cellIs" dxfId="443" priority="13" operator="lessThan">
      <formula>0</formula>
    </cfRule>
  </conditionalFormatting>
  <conditionalFormatting sqref="C384:D386">
    <cfRule type="cellIs" dxfId="442" priority="14" operator="lessThan">
      <formula>0</formula>
    </cfRule>
  </conditionalFormatting>
  <conditionalFormatting sqref="C415:D417">
    <cfRule type="cellIs" dxfId="441" priority="15" operator="lessThan">
      <formula>0</formula>
    </cfRule>
  </conditionalFormatting>
  <conditionalFormatting sqref="C446:D448">
    <cfRule type="cellIs" dxfId="440" priority="16" operator="lessThan">
      <formula>0</formula>
    </cfRule>
  </conditionalFormatting>
  <conditionalFormatting sqref="C477:D479">
    <cfRule type="cellIs" dxfId="439" priority="17" operator="lessThan">
      <formula>0</formula>
    </cfRule>
  </conditionalFormatting>
  <conditionalFormatting sqref="C508:D510">
    <cfRule type="cellIs" dxfId="438" priority="18" operator="lessThan">
      <formula>0</formula>
    </cfRule>
  </conditionalFormatting>
  <conditionalFormatting sqref="C539:D541">
    <cfRule type="cellIs" dxfId="437" priority="19" operator="lessThan">
      <formula>0</formula>
    </cfRule>
  </conditionalFormatting>
  <conditionalFormatting sqref="C570:D572">
    <cfRule type="cellIs" dxfId="436" priority="20" operator="lessThan">
      <formula>0</formula>
    </cfRule>
  </conditionalFormatting>
  <conditionalFormatting sqref="E74:F75">
    <cfRule type="cellIs" dxfId="435" priority="21" operator="lessThan">
      <formula>0</formula>
    </cfRule>
  </conditionalFormatting>
  <conditionalFormatting sqref="G12:H14">
    <cfRule type="cellIs" dxfId="434" priority="22" operator="lessThan">
      <formula>0</formula>
    </cfRule>
  </conditionalFormatting>
  <conditionalFormatting sqref="G43:H45">
    <cfRule type="cellIs" dxfId="433" priority="23" operator="lessThan">
      <formula>0</formula>
    </cfRule>
  </conditionalFormatting>
  <conditionalFormatting sqref="G74:H76">
    <cfRule type="cellIs" dxfId="432" priority="24" operator="lessThan">
      <formula>0</formula>
    </cfRule>
  </conditionalFormatting>
  <pageMargins left="0.75" right="0.75" top="1" bottom="1" header="0.511811023622047" footer="0.511811023622047"/>
  <pageSetup orientation="portrait" horizontalDpi="300" verticalDpi="300"/>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rgb="FFFCD5B5"/>
  </sheetPr>
  <dimension ref="A1:AMJ554"/>
  <sheetViews>
    <sheetView topLeftCell="A42" zoomScaleNormal="100" workbookViewId="0">
      <selection activeCell="C3" sqref="C3"/>
    </sheetView>
  </sheetViews>
  <sheetFormatPr baseColWidth="10" defaultColWidth="9.1796875" defaultRowHeight="12.5" x14ac:dyDescent="0.25"/>
  <cols>
    <col min="1" max="2" width="16.7265625" style="115" customWidth="1"/>
    <col min="3" max="3" width="22.7265625" style="115" customWidth="1"/>
    <col min="4" max="4" width="16" style="115" customWidth="1"/>
    <col min="5" max="5" width="13.81640625" style="115" customWidth="1"/>
    <col min="6" max="6" width="14.81640625" style="115" customWidth="1"/>
    <col min="7" max="8" width="16.7265625" style="115" customWidth="1"/>
    <col min="9" max="9" width="14.1796875" style="115" customWidth="1"/>
    <col min="10" max="10" width="12.7265625" style="115" customWidth="1"/>
    <col min="11" max="11" width="13.1796875" style="115" customWidth="1"/>
    <col min="12" max="12" width="14.7265625" style="115" customWidth="1"/>
    <col min="13" max="1024" width="9.1796875" style="115"/>
  </cols>
  <sheetData>
    <row r="1" spans="1:12" x14ac:dyDescent="0.25">
      <c r="A1" s="692" t="s">
        <v>23</v>
      </c>
      <c r="B1" s="692"/>
      <c r="C1" s="733">
        <f>Presentación!$C$3</f>
        <v>1990</v>
      </c>
      <c r="D1" s="733"/>
      <c r="E1" s="733"/>
      <c r="F1" s="733"/>
      <c r="G1" s="733"/>
      <c r="H1" s="733"/>
      <c r="I1" s="733"/>
      <c r="J1" s="733"/>
      <c r="K1" s="733"/>
      <c r="L1" s="733"/>
    </row>
    <row r="2" spans="1:12" ht="11.25" customHeight="1" x14ac:dyDescent="0.25">
      <c r="A2" s="734" t="s">
        <v>260</v>
      </c>
      <c r="B2" s="734"/>
      <c r="C2" s="735" t="s">
        <v>0</v>
      </c>
      <c r="D2" s="735"/>
      <c r="E2" s="735"/>
      <c r="F2" s="735"/>
      <c r="G2" s="735"/>
      <c r="H2" s="735"/>
      <c r="I2" s="735"/>
      <c r="J2" s="735"/>
      <c r="K2" s="735"/>
      <c r="L2" s="735"/>
    </row>
    <row r="3" spans="1:12" ht="11.25" customHeight="1" x14ac:dyDescent="0.25">
      <c r="A3" s="710" t="s">
        <v>5</v>
      </c>
      <c r="B3" s="710"/>
      <c r="C3" s="712" t="s">
        <v>26</v>
      </c>
      <c r="D3" s="712"/>
      <c r="E3" s="712"/>
      <c r="F3" s="712"/>
      <c r="G3" s="712"/>
      <c r="H3" s="712"/>
      <c r="I3" s="712"/>
      <c r="J3" s="712"/>
      <c r="K3" s="712"/>
      <c r="L3" s="712"/>
    </row>
    <row r="4" spans="1:12" ht="12" customHeight="1" x14ac:dyDescent="0.25">
      <c r="A4" s="710" t="s">
        <v>27</v>
      </c>
      <c r="B4" s="710"/>
      <c r="C4" s="712" t="s">
        <v>425</v>
      </c>
      <c r="D4" s="712"/>
      <c r="E4" s="712"/>
      <c r="F4" s="712"/>
      <c r="G4" s="712"/>
      <c r="H4" s="712"/>
      <c r="I4" s="712"/>
      <c r="J4" s="712"/>
      <c r="K4" s="712"/>
      <c r="L4" s="712"/>
    </row>
    <row r="5" spans="1:12" ht="12" customHeight="1" x14ac:dyDescent="0.25">
      <c r="A5" s="710" t="s">
        <v>29</v>
      </c>
      <c r="B5" s="710"/>
      <c r="C5" s="712" t="s">
        <v>405</v>
      </c>
      <c r="D5" s="712"/>
      <c r="E5" s="712"/>
      <c r="F5" s="712"/>
      <c r="G5" s="712"/>
      <c r="H5" s="712"/>
      <c r="I5" s="712"/>
      <c r="J5" s="712"/>
      <c r="K5" s="712"/>
      <c r="L5" s="712"/>
    </row>
    <row r="6" spans="1:12" ht="11.25" customHeight="1" x14ac:dyDescent="0.25">
      <c r="A6" s="710" t="s">
        <v>31</v>
      </c>
      <c r="B6" s="710"/>
      <c r="C6" s="712" t="s">
        <v>262</v>
      </c>
      <c r="D6" s="712"/>
      <c r="E6" s="712"/>
      <c r="F6" s="712"/>
      <c r="G6" s="712"/>
      <c r="H6" s="712"/>
      <c r="I6" s="712"/>
      <c r="J6" s="712"/>
      <c r="K6" s="712"/>
      <c r="L6" s="712"/>
    </row>
    <row r="7" spans="1:12" ht="11.25" customHeight="1" x14ac:dyDescent="0.25">
      <c r="A7" s="714" t="s">
        <v>33</v>
      </c>
      <c r="B7" s="714"/>
      <c r="C7" s="119" t="s">
        <v>34</v>
      </c>
      <c r="D7" s="715" t="s">
        <v>426</v>
      </c>
      <c r="E7" s="715"/>
      <c r="F7" s="715"/>
      <c r="G7" s="715"/>
      <c r="H7" s="715"/>
      <c r="I7" s="715"/>
      <c r="J7" s="715"/>
      <c r="K7" s="715"/>
      <c r="L7" s="715"/>
    </row>
    <row r="8" spans="1:12" ht="87" customHeight="1" x14ac:dyDescent="0.25">
      <c r="A8" s="716" t="s">
        <v>37</v>
      </c>
      <c r="B8" s="716"/>
      <c r="C8" s="716" t="s">
        <v>38</v>
      </c>
      <c r="D8" s="465" t="s">
        <v>427</v>
      </c>
      <c r="E8" s="465" t="s">
        <v>428</v>
      </c>
      <c r="F8" s="465" t="s">
        <v>429</v>
      </c>
      <c r="G8" s="465" t="s">
        <v>430</v>
      </c>
      <c r="H8" s="465" t="s">
        <v>267</v>
      </c>
      <c r="I8" s="465" t="s">
        <v>431</v>
      </c>
      <c r="J8" s="465" t="s">
        <v>432</v>
      </c>
      <c r="K8" s="465" t="s">
        <v>433</v>
      </c>
      <c r="L8" s="465" t="s">
        <v>274</v>
      </c>
    </row>
    <row r="9" spans="1:12" ht="11.25" customHeight="1" x14ac:dyDescent="0.25">
      <c r="A9" s="716" t="s">
        <v>46</v>
      </c>
      <c r="B9" s="716" t="s">
        <v>47</v>
      </c>
      <c r="C9" s="716"/>
      <c r="D9" s="120" t="s">
        <v>48</v>
      </c>
      <c r="E9" s="178" t="s">
        <v>48</v>
      </c>
      <c r="F9" s="178" t="s">
        <v>275</v>
      </c>
      <c r="G9" s="178" t="s">
        <v>275</v>
      </c>
      <c r="H9" s="120" t="s">
        <v>244</v>
      </c>
      <c r="I9" s="120" t="s">
        <v>276</v>
      </c>
      <c r="J9" s="120" t="s">
        <v>276</v>
      </c>
      <c r="K9" s="120" t="s">
        <v>276</v>
      </c>
      <c r="L9" s="120" t="s">
        <v>52</v>
      </c>
    </row>
    <row r="10" spans="1:12" ht="34.5" x14ac:dyDescent="0.25">
      <c r="A10" s="716"/>
      <c r="B10" s="716"/>
      <c r="C10" s="716"/>
      <c r="D10" s="120"/>
      <c r="E10" s="120"/>
      <c r="F10" s="120" t="s">
        <v>434</v>
      </c>
      <c r="G10" s="120" t="s">
        <v>434</v>
      </c>
      <c r="H10" s="120" t="s">
        <v>279</v>
      </c>
      <c r="I10" s="120" t="s">
        <v>435</v>
      </c>
      <c r="J10" s="120" t="s">
        <v>435</v>
      </c>
      <c r="K10" s="120" t="s">
        <v>435</v>
      </c>
      <c r="L10" s="120" t="s">
        <v>436</v>
      </c>
    </row>
    <row r="11" spans="1:12" ht="13.5" x14ac:dyDescent="0.25">
      <c r="A11" s="716"/>
      <c r="B11" s="716"/>
      <c r="C11" s="716"/>
      <c r="D11" s="208" t="s">
        <v>282</v>
      </c>
      <c r="E11" s="208" t="s">
        <v>437</v>
      </c>
      <c r="F11" s="208" t="s">
        <v>438</v>
      </c>
      <c r="G11" s="208" t="s">
        <v>439</v>
      </c>
      <c r="H11" s="208" t="s">
        <v>158</v>
      </c>
      <c r="I11" s="208" t="s">
        <v>440</v>
      </c>
      <c r="J11" s="208" t="s">
        <v>441</v>
      </c>
      <c r="K11" s="208" t="s">
        <v>442</v>
      </c>
      <c r="L11" s="208" t="s">
        <v>290</v>
      </c>
    </row>
    <row r="12" spans="1:12" ht="11.25" customHeight="1" x14ac:dyDescent="0.25">
      <c r="A12" s="716" t="s">
        <v>310</v>
      </c>
      <c r="B12" s="716" t="s">
        <v>310</v>
      </c>
      <c r="C12" s="135"/>
      <c r="D12" s="460"/>
      <c r="E12" s="460"/>
      <c r="F12" s="240"/>
      <c r="G12" s="240"/>
      <c r="H12" s="241"/>
      <c r="I12" s="240"/>
      <c r="J12" s="240"/>
      <c r="K12" s="240"/>
      <c r="L12" s="151"/>
    </row>
    <row r="13" spans="1:12" x14ac:dyDescent="0.25">
      <c r="A13" s="716"/>
      <c r="B13" s="716"/>
      <c r="C13" s="135"/>
      <c r="D13" s="460"/>
      <c r="E13" s="460"/>
      <c r="F13" s="240"/>
      <c r="G13" s="240"/>
      <c r="H13" s="241"/>
      <c r="I13" s="240"/>
      <c r="J13" s="240"/>
      <c r="K13" s="240"/>
      <c r="L13" s="151"/>
    </row>
    <row r="14" spans="1:12" x14ac:dyDescent="0.25">
      <c r="A14" s="737" t="s">
        <v>91</v>
      </c>
      <c r="B14" s="737"/>
      <c r="C14" s="737"/>
      <c r="D14" s="244"/>
      <c r="E14" s="244"/>
      <c r="F14" s="244"/>
      <c r="G14" s="244"/>
      <c r="H14" s="244"/>
      <c r="I14" s="194"/>
      <c r="J14" s="194"/>
      <c r="K14" s="194"/>
      <c r="L14" s="466">
        <f>SUM(L12:L13)</f>
        <v>0</v>
      </c>
    </row>
    <row r="31" spans="1:12" x14ac:dyDescent="0.25">
      <c r="A31" s="692" t="s">
        <v>23</v>
      </c>
      <c r="B31" s="692"/>
      <c r="C31" s="733">
        <f>Presentación!$C$3</f>
        <v>1990</v>
      </c>
      <c r="D31" s="733"/>
      <c r="E31" s="733"/>
      <c r="F31" s="733"/>
      <c r="G31" s="733"/>
      <c r="H31" s="733"/>
      <c r="I31" s="733"/>
      <c r="J31" s="733"/>
      <c r="K31" s="733"/>
      <c r="L31" s="733"/>
    </row>
    <row r="32" spans="1:12" ht="11.25" customHeight="1" x14ac:dyDescent="0.25">
      <c r="A32" s="734" t="s">
        <v>260</v>
      </c>
      <c r="B32" s="734"/>
      <c r="C32" s="735" t="s">
        <v>92</v>
      </c>
      <c r="D32" s="735"/>
      <c r="E32" s="735"/>
      <c r="F32" s="735"/>
      <c r="G32" s="735"/>
      <c r="H32" s="735"/>
      <c r="I32" s="735"/>
      <c r="J32" s="735"/>
      <c r="K32" s="735"/>
      <c r="L32" s="735"/>
    </row>
    <row r="33" spans="1:12" ht="11.25" customHeight="1" x14ac:dyDescent="0.25">
      <c r="A33" s="710" t="s">
        <v>5</v>
      </c>
      <c r="B33" s="710"/>
      <c r="C33" s="712" t="s">
        <v>26</v>
      </c>
      <c r="D33" s="712"/>
      <c r="E33" s="712"/>
      <c r="F33" s="712"/>
      <c r="G33" s="712"/>
      <c r="H33" s="712"/>
      <c r="I33" s="712"/>
      <c r="J33" s="712"/>
      <c r="K33" s="712"/>
      <c r="L33" s="712"/>
    </row>
    <row r="34" spans="1:12" ht="12" customHeight="1" x14ac:dyDescent="0.25">
      <c r="A34" s="710" t="s">
        <v>27</v>
      </c>
      <c r="B34" s="710"/>
      <c r="C34" s="712" t="s">
        <v>425</v>
      </c>
      <c r="D34" s="712"/>
      <c r="E34" s="712"/>
      <c r="F34" s="712"/>
      <c r="G34" s="712"/>
      <c r="H34" s="712"/>
      <c r="I34" s="712"/>
      <c r="J34" s="712"/>
      <c r="K34" s="712"/>
      <c r="L34" s="712"/>
    </row>
    <row r="35" spans="1:12" ht="12" customHeight="1" x14ac:dyDescent="0.25">
      <c r="A35" s="710" t="s">
        <v>29</v>
      </c>
      <c r="B35" s="710"/>
      <c r="C35" s="712" t="s">
        <v>405</v>
      </c>
      <c r="D35" s="712"/>
      <c r="E35" s="712"/>
      <c r="F35" s="712"/>
      <c r="G35" s="712"/>
      <c r="H35" s="712"/>
      <c r="I35" s="712"/>
      <c r="J35" s="712"/>
      <c r="K35" s="712"/>
      <c r="L35" s="712"/>
    </row>
    <row r="36" spans="1:12" ht="11.25" customHeight="1" x14ac:dyDescent="0.25">
      <c r="A36" s="710" t="s">
        <v>31</v>
      </c>
      <c r="B36" s="710"/>
      <c r="C36" s="712" t="s">
        <v>262</v>
      </c>
      <c r="D36" s="712"/>
      <c r="E36" s="712"/>
      <c r="F36" s="712"/>
      <c r="G36" s="712"/>
      <c r="H36" s="712"/>
      <c r="I36" s="712"/>
      <c r="J36" s="712"/>
      <c r="K36" s="712"/>
      <c r="L36" s="712"/>
    </row>
    <row r="37" spans="1:12" ht="11.25" customHeight="1" x14ac:dyDescent="0.25">
      <c r="A37" s="714" t="s">
        <v>33</v>
      </c>
      <c r="B37" s="714"/>
      <c r="C37" s="119" t="s">
        <v>34</v>
      </c>
      <c r="D37" s="715" t="s">
        <v>426</v>
      </c>
      <c r="E37" s="715"/>
      <c r="F37" s="715"/>
      <c r="G37" s="715"/>
      <c r="H37" s="715"/>
      <c r="I37" s="715"/>
      <c r="J37" s="715"/>
      <c r="K37" s="715"/>
      <c r="L37" s="715"/>
    </row>
    <row r="38" spans="1:12" ht="87" customHeight="1" x14ac:dyDescent="0.25">
      <c r="A38" s="716" t="s">
        <v>37</v>
      </c>
      <c r="B38" s="716"/>
      <c r="C38" s="716" t="s">
        <v>38</v>
      </c>
      <c r="D38" s="465" t="s">
        <v>427</v>
      </c>
      <c r="E38" s="465" t="s">
        <v>428</v>
      </c>
      <c r="F38" s="465" t="s">
        <v>429</v>
      </c>
      <c r="G38" s="465" t="s">
        <v>430</v>
      </c>
      <c r="H38" s="465" t="s">
        <v>267</v>
      </c>
      <c r="I38" s="465" t="s">
        <v>431</v>
      </c>
      <c r="J38" s="465" t="s">
        <v>432</v>
      </c>
      <c r="K38" s="465" t="s">
        <v>433</v>
      </c>
      <c r="L38" s="465" t="s">
        <v>274</v>
      </c>
    </row>
    <row r="39" spans="1:12" ht="11.25" customHeight="1" x14ac:dyDescent="0.25">
      <c r="A39" s="716" t="s">
        <v>46</v>
      </c>
      <c r="B39" s="716" t="s">
        <v>47</v>
      </c>
      <c r="C39" s="716"/>
      <c r="D39" s="120" t="s">
        <v>48</v>
      </c>
      <c r="E39" s="178" t="s">
        <v>48</v>
      </c>
      <c r="F39" s="178" t="s">
        <v>275</v>
      </c>
      <c r="G39" s="178" t="s">
        <v>275</v>
      </c>
      <c r="H39" s="120" t="s">
        <v>244</v>
      </c>
      <c r="I39" s="120" t="s">
        <v>276</v>
      </c>
      <c r="J39" s="120" t="s">
        <v>276</v>
      </c>
      <c r="K39" s="120" t="s">
        <v>276</v>
      </c>
      <c r="L39" s="120" t="s">
        <v>52</v>
      </c>
    </row>
    <row r="40" spans="1:12" ht="34.5" x14ac:dyDescent="0.25">
      <c r="A40" s="716"/>
      <c r="B40" s="716"/>
      <c r="C40" s="716"/>
      <c r="D40" s="120"/>
      <c r="E40" s="120"/>
      <c r="F40" s="120" t="s">
        <v>434</v>
      </c>
      <c r="G40" s="120" t="s">
        <v>434</v>
      </c>
      <c r="H40" s="120" t="s">
        <v>279</v>
      </c>
      <c r="I40" s="120" t="s">
        <v>435</v>
      </c>
      <c r="J40" s="120" t="s">
        <v>435</v>
      </c>
      <c r="K40" s="120" t="s">
        <v>435</v>
      </c>
      <c r="L40" s="120" t="s">
        <v>436</v>
      </c>
    </row>
    <row r="41" spans="1:12" ht="13.5" x14ac:dyDescent="0.25">
      <c r="A41" s="716"/>
      <c r="B41" s="716"/>
      <c r="C41" s="716"/>
      <c r="D41" s="208" t="s">
        <v>282</v>
      </c>
      <c r="E41" s="208" t="s">
        <v>437</v>
      </c>
      <c r="F41" s="208" t="s">
        <v>438</v>
      </c>
      <c r="G41" s="208" t="s">
        <v>439</v>
      </c>
      <c r="H41" s="208" t="s">
        <v>158</v>
      </c>
      <c r="I41" s="208" t="s">
        <v>440</v>
      </c>
      <c r="J41" s="208" t="s">
        <v>441</v>
      </c>
      <c r="K41" s="208" t="s">
        <v>442</v>
      </c>
      <c r="L41" s="208" t="s">
        <v>290</v>
      </c>
    </row>
    <row r="42" spans="1:12" ht="11.25" customHeight="1" x14ac:dyDescent="0.25">
      <c r="A42" s="716" t="s">
        <v>310</v>
      </c>
      <c r="B42" s="716" t="s">
        <v>310</v>
      </c>
      <c r="C42" s="135"/>
      <c r="D42" s="460"/>
      <c r="E42" s="460"/>
      <c r="F42" s="240"/>
      <c r="G42" s="240"/>
      <c r="H42" s="241"/>
      <c r="I42" s="240"/>
      <c r="J42" s="240"/>
      <c r="K42" s="240"/>
      <c r="L42" s="460"/>
    </row>
    <row r="43" spans="1:12" x14ac:dyDescent="0.25">
      <c r="A43" s="716"/>
      <c r="B43" s="716"/>
      <c r="C43" s="135"/>
      <c r="D43" s="460"/>
      <c r="E43" s="460"/>
      <c r="F43" s="240"/>
      <c r="G43" s="240"/>
      <c r="H43" s="241"/>
      <c r="I43" s="240"/>
      <c r="J43" s="240"/>
      <c r="K43" s="240"/>
      <c r="L43" s="460"/>
    </row>
    <row r="44" spans="1:12" x14ac:dyDescent="0.25">
      <c r="A44" s="737" t="s">
        <v>91</v>
      </c>
      <c r="B44" s="737"/>
      <c r="C44" s="737"/>
      <c r="D44" s="244"/>
      <c r="E44" s="244"/>
      <c r="F44" s="244"/>
      <c r="G44" s="244"/>
      <c r="H44" s="244"/>
      <c r="I44" s="194"/>
      <c r="J44" s="194"/>
      <c r="K44" s="194"/>
      <c r="L44" s="466">
        <f>SUM(L42:L43)</f>
        <v>0</v>
      </c>
    </row>
    <row r="61" spans="1:12" x14ac:dyDescent="0.25">
      <c r="A61" s="692" t="s">
        <v>23</v>
      </c>
      <c r="B61" s="692"/>
      <c r="C61" s="733">
        <f>Presentación!$C$3</f>
        <v>1990</v>
      </c>
      <c r="D61" s="733"/>
      <c r="E61" s="733"/>
      <c r="F61" s="733"/>
      <c r="G61" s="733"/>
      <c r="H61" s="733"/>
      <c r="I61" s="733"/>
      <c r="J61" s="733"/>
      <c r="K61" s="733"/>
      <c r="L61" s="733"/>
    </row>
    <row r="62" spans="1:12" ht="11.25" customHeight="1" x14ac:dyDescent="0.25">
      <c r="A62" s="734" t="s">
        <v>260</v>
      </c>
      <c r="B62" s="734"/>
      <c r="C62" s="735" t="s">
        <v>93</v>
      </c>
      <c r="D62" s="735"/>
      <c r="E62" s="735"/>
      <c r="F62" s="735"/>
      <c r="G62" s="735"/>
      <c r="H62" s="735"/>
      <c r="I62" s="735"/>
      <c r="J62" s="735"/>
      <c r="K62" s="735"/>
      <c r="L62" s="735"/>
    </row>
    <row r="63" spans="1:12" ht="11.25" customHeight="1" x14ac:dyDescent="0.25">
      <c r="A63" s="710" t="s">
        <v>5</v>
      </c>
      <c r="B63" s="710"/>
      <c r="C63" s="712" t="s">
        <v>26</v>
      </c>
      <c r="D63" s="712"/>
      <c r="E63" s="712"/>
      <c r="F63" s="712"/>
      <c r="G63" s="712"/>
      <c r="H63" s="712"/>
      <c r="I63" s="712"/>
      <c r="J63" s="712"/>
      <c r="K63" s="712"/>
      <c r="L63" s="712"/>
    </row>
    <row r="64" spans="1:12" ht="12" customHeight="1" x14ac:dyDescent="0.25">
      <c r="A64" s="710" t="s">
        <v>27</v>
      </c>
      <c r="B64" s="710"/>
      <c r="C64" s="712" t="s">
        <v>425</v>
      </c>
      <c r="D64" s="712"/>
      <c r="E64" s="712"/>
      <c r="F64" s="712"/>
      <c r="G64" s="712"/>
      <c r="H64" s="712"/>
      <c r="I64" s="712"/>
      <c r="J64" s="712"/>
      <c r="K64" s="712"/>
      <c r="L64" s="712"/>
    </row>
    <row r="65" spans="1:12" ht="12" customHeight="1" x14ac:dyDescent="0.25">
      <c r="A65" s="710" t="s">
        <v>29</v>
      </c>
      <c r="B65" s="710"/>
      <c r="C65" s="712" t="s">
        <v>405</v>
      </c>
      <c r="D65" s="712"/>
      <c r="E65" s="712"/>
      <c r="F65" s="712"/>
      <c r="G65" s="712"/>
      <c r="H65" s="712"/>
      <c r="I65" s="712"/>
      <c r="J65" s="712"/>
      <c r="K65" s="712"/>
      <c r="L65" s="712"/>
    </row>
    <row r="66" spans="1:12" ht="11.25" customHeight="1" x14ac:dyDescent="0.25">
      <c r="A66" s="710" t="s">
        <v>31</v>
      </c>
      <c r="B66" s="710"/>
      <c r="C66" s="712" t="s">
        <v>262</v>
      </c>
      <c r="D66" s="712"/>
      <c r="E66" s="712"/>
      <c r="F66" s="712"/>
      <c r="G66" s="712"/>
      <c r="H66" s="712"/>
      <c r="I66" s="712"/>
      <c r="J66" s="712"/>
      <c r="K66" s="712"/>
      <c r="L66" s="712"/>
    </row>
    <row r="67" spans="1:12" ht="11.25" customHeight="1" x14ac:dyDescent="0.25">
      <c r="A67" s="714" t="s">
        <v>33</v>
      </c>
      <c r="B67" s="714"/>
      <c r="C67" s="119" t="s">
        <v>34</v>
      </c>
      <c r="D67" s="715" t="s">
        <v>426</v>
      </c>
      <c r="E67" s="715"/>
      <c r="F67" s="715"/>
      <c r="G67" s="715"/>
      <c r="H67" s="715"/>
      <c r="I67" s="715"/>
      <c r="J67" s="715"/>
      <c r="K67" s="715"/>
      <c r="L67" s="715"/>
    </row>
    <row r="68" spans="1:12" ht="87" customHeight="1" x14ac:dyDescent="0.25">
      <c r="A68" s="716" t="s">
        <v>37</v>
      </c>
      <c r="B68" s="716"/>
      <c r="C68" s="716" t="s">
        <v>38</v>
      </c>
      <c r="D68" s="465" t="s">
        <v>427</v>
      </c>
      <c r="E68" s="465" t="s">
        <v>428</v>
      </c>
      <c r="F68" s="465" t="s">
        <v>429</v>
      </c>
      <c r="G68" s="465" t="s">
        <v>430</v>
      </c>
      <c r="H68" s="465" t="s">
        <v>267</v>
      </c>
      <c r="I68" s="465" t="s">
        <v>431</v>
      </c>
      <c r="J68" s="465" t="s">
        <v>432</v>
      </c>
      <c r="K68" s="465" t="s">
        <v>433</v>
      </c>
      <c r="L68" s="465" t="s">
        <v>274</v>
      </c>
    </row>
    <row r="69" spans="1:12" ht="11.25" customHeight="1" x14ac:dyDescent="0.25">
      <c r="A69" s="716" t="s">
        <v>46</v>
      </c>
      <c r="B69" s="716" t="s">
        <v>47</v>
      </c>
      <c r="C69" s="716"/>
      <c r="D69" s="120" t="s">
        <v>48</v>
      </c>
      <c r="E69" s="178" t="s">
        <v>48</v>
      </c>
      <c r="F69" s="178" t="s">
        <v>275</v>
      </c>
      <c r="G69" s="178" t="s">
        <v>275</v>
      </c>
      <c r="H69" s="120" t="s">
        <v>244</v>
      </c>
      <c r="I69" s="120" t="s">
        <v>276</v>
      </c>
      <c r="J69" s="120" t="s">
        <v>276</v>
      </c>
      <c r="K69" s="120" t="s">
        <v>276</v>
      </c>
      <c r="L69" s="120" t="s">
        <v>52</v>
      </c>
    </row>
    <row r="70" spans="1:12" ht="34.5" x14ac:dyDescent="0.25">
      <c r="A70" s="716"/>
      <c r="B70" s="716"/>
      <c r="C70" s="716"/>
      <c r="D70" s="120"/>
      <c r="E70" s="120"/>
      <c r="F70" s="120" t="s">
        <v>434</v>
      </c>
      <c r="G70" s="120" t="s">
        <v>434</v>
      </c>
      <c r="H70" s="120" t="s">
        <v>279</v>
      </c>
      <c r="I70" s="120" t="s">
        <v>435</v>
      </c>
      <c r="J70" s="120" t="s">
        <v>435</v>
      </c>
      <c r="K70" s="120" t="s">
        <v>435</v>
      </c>
      <c r="L70" s="120" t="s">
        <v>436</v>
      </c>
    </row>
    <row r="71" spans="1:12" ht="13.5" x14ac:dyDescent="0.25">
      <c r="A71" s="716"/>
      <c r="B71" s="716"/>
      <c r="C71" s="716"/>
      <c r="D71" s="208" t="s">
        <v>282</v>
      </c>
      <c r="E71" s="208" t="s">
        <v>437</v>
      </c>
      <c r="F71" s="208" t="s">
        <v>438</v>
      </c>
      <c r="G71" s="208" t="s">
        <v>439</v>
      </c>
      <c r="H71" s="208" t="s">
        <v>158</v>
      </c>
      <c r="I71" s="208" t="s">
        <v>440</v>
      </c>
      <c r="J71" s="208" t="s">
        <v>441</v>
      </c>
      <c r="K71" s="208" t="s">
        <v>442</v>
      </c>
      <c r="L71" s="208" t="s">
        <v>290</v>
      </c>
    </row>
    <row r="72" spans="1:12" ht="11.25" customHeight="1" x14ac:dyDescent="0.25">
      <c r="A72" s="716" t="s">
        <v>310</v>
      </c>
      <c r="B72" s="716" t="s">
        <v>310</v>
      </c>
      <c r="C72" s="135"/>
      <c r="D72" s="239"/>
      <c r="E72" s="239"/>
      <c r="F72" s="239"/>
      <c r="G72" s="239"/>
      <c r="H72" s="239"/>
      <c r="I72" s="239"/>
      <c r="J72" s="239"/>
      <c r="K72" s="239"/>
      <c r="L72" s="239"/>
    </row>
    <row r="73" spans="1:12" x14ac:dyDescent="0.25">
      <c r="A73" s="716"/>
      <c r="B73" s="716"/>
      <c r="C73" s="135"/>
      <c r="D73" s="239"/>
      <c r="E73" s="239"/>
      <c r="F73" s="239"/>
      <c r="G73" s="239"/>
      <c r="H73" s="239"/>
      <c r="I73" s="239"/>
      <c r="J73" s="239"/>
      <c r="K73" s="239"/>
      <c r="L73" s="239"/>
    </row>
    <row r="74" spans="1:12" x14ac:dyDescent="0.25">
      <c r="A74" s="737" t="s">
        <v>91</v>
      </c>
      <c r="B74" s="737"/>
      <c r="C74" s="737"/>
      <c r="D74" s="244"/>
      <c r="E74" s="244"/>
      <c r="F74" s="244"/>
      <c r="G74" s="244"/>
      <c r="H74" s="244"/>
      <c r="I74" s="194"/>
      <c r="J74" s="194"/>
      <c r="K74" s="194"/>
      <c r="L74" s="466">
        <f>SUM(L72:L73)</f>
        <v>0</v>
      </c>
    </row>
    <row r="91" spans="1:12" x14ac:dyDescent="0.25">
      <c r="A91" s="692" t="s">
        <v>23</v>
      </c>
      <c r="B91" s="692"/>
      <c r="C91" s="733">
        <f>Presentación!$C$3</f>
        <v>1990</v>
      </c>
      <c r="D91" s="733"/>
      <c r="E91" s="733"/>
      <c r="F91" s="733"/>
      <c r="G91" s="733"/>
      <c r="H91" s="733"/>
      <c r="I91" s="733"/>
      <c r="J91" s="733"/>
      <c r="K91" s="733"/>
      <c r="L91" s="733"/>
    </row>
    <row r="92" spans="1:12" ht="11.25" customHeight="1" x14ac:dyDescent="0.25">
      <c r="A92" s="734" t="s">
        <v>260</v>
      </c>
      <c r="B92" s="734"/>
      <c r="C92" s="735" t="s">
        <v>375</v>
      </c>
      <c r="D92" s="735"/>
      <c r="E92" s="735"/>
      <c r="F92" s="735"/>
      <c r="G92" s="735"/>
      <c r="H92" s="735"/>
      <c r="I92" s="735"/>
      <c r="J92" s="735"/>
      <c r="K92" s="735"/>
      <c r="L92" s="735"/>
    </row>
    <row r="93" spans="1:12" ht="13.5" customHeight="1" x14ac:dyDescent="0.25">
      <c r="A93" s="710" t="s">
        <v>5</v>
      </c>
      <c r="B93" s="710"/>
      <c r="C93" s="712" t="s">
        <v>26</v>
      </c>
      <c r="D93" s="712"/>
      <c r="E93" s="712"/>
      <c r="F93" s="712"/>
      <c r="G93" s="712"/>
      <c r="H93" s="712"/>
      <c r="I93" s="712"/>
      <c r="J93" s="712"/>
      <c r="K93" s="712"/>
      <c r="L93" s="712"/>
    </row>
    <row r="94" spans="1:12" ht="13.5" customHeight="1" x14ac:dyDescent="0.25">
      <c r="A94" s="710" t="s">
        <v>27</v>
      </c>
      <c r="B94" s="710"/>
      <c r="C94" s="712" t="s">
        <v>425</v>
      </c>
      <c r="D94" s="712"/>
      <c r="E94" s="712"/>
      <c r="F94" s="712"/>
      <c r="G94" s="712"/>
      <c r="H94" s="712"/>
      <c r="I94" s="712"/>
      <c r="J94" s="712"/>
      <c r="K94" s="712"/>
      <c r="L94" s="712"/>
    </row>
    <row r="95" spans="1:12" ht="11.25" customHeight="1" x14ac:dyDescent="0.25">
      <c r="A95" s="710" t="s">
        <v>29</v>
      </c>
      <c r="B95" s="710"/>
      <c r="C95" s="712" t="s">
        <v>405</v>
      </c>
      <c r="D95" s="712"/>
      <c r="E95" s="712"/>
      <c r="F95" s="712"/>
      <c r="G95" s="712"/>
      <c r="H95" s="712"/>
      <c r="I95" s="712"/>
      <c r="J95" s="712"/>
      <c r="K95" s="712"/>
      <c r="L95" s="712"/>
    </row>
    <row r="96" spans="1:12" ht="11.25" customHeight="1" x14ac:dyDescent="0.25">
      <c r="A96" s="710" t="s">
        <v>31</v>
      </c>
      <c r="B96" s="710"/>
      <c r="C96" s="712" t="s">
        <v>262</v>
      </c>
      <c r="D96" s="712"/>
      <c r="E96" s="712"/>
      <c r="F96" s="712"/>
      <c r="G96" s="712"/>
      <c r="H96" s="712"/>
      <c r="I96" s="712"/>
      <c r="J96" s="712"/>
      <c r="K96" s="712"/>
      <c r="L96" s="712"/>
    </row>
    <row r="97" spans="1:12" ht="13.5" customHeight="1" x14ac:dyDescent="0.25">
      <c r="A97" s="714" t="s">
        <v>33</v>
      </c>
      <c r="B97" s="714"/>
      <c r="C97" s="119" t="s">
        <v>34</v>
      </c>
      <c r="D97" s="715" t="s">
        <v>426</v>
      </c>
      <c r="E97" s="715"/>
      <c r="F97" s="715"/>
      <c r="G97" s="715"/>
      <c r="H97" s="715"/>
      <c r="I97" s="715"/>
      <c r="J97" s="715"/>
      <c r="K97" s="715"/>
      <c r="L97" s="715"/>
    </row>
    <row r="98" spans="1:12" ht="87" customHeight="1" x14ac:dyDescent="0.25">
      <c r="A98" s="716" t="s">
        <v>37</v>
      </c>
      <c r="B98" s="716"/>
      <c r="C98" s="716" t="s">
        <v>38</v>
      </c>
      <c r="D98" s="465" t="s">
        <v>427</v>
      </c>
      <c r="E98" s="465" t="s">
        <v>428</v>
      </c>
      <c r="F98" s="465" t="s">
        <v>429</v>
      </c>
      <c r="G98" s="465" t="s">
        <v>430</v>
      </c>
      <c r="H98" s="465" t="s">
        <v>267</v>
      </c>
      <c r="I98" s="465" t="s">
        <v>431</v>
      </c>
      <c r="J98" s="465" t="s">
        <v>432</v>
      </c>
      <c r="K98" s="465" t="s">
        <v>433</v>
      </c>
      <c r="L98" s="465" t="s">
        <v>274</v>
      </c>
    </row>
    <row r="99" spans="1:12" ht="12" customHeight="1" x14ac:dyDescent="0.25">
      <c r="A99" s="716" t="s">
        <v>46</v>
      </c>
      <c r="B99" s="716" t="s">
        <v>47</v>
      </c>
      <c r="C99" s="716"/>
      <c r="D99" s="120" t="s">
        <v>48</v>
      </c>
      <c r="E99" s="178" t="s">
        <v>48</v>
      </c>
      <c r="F99" s="178" t="s">
        <v>275</v>
      </c>
      <c r="G99" s="178" t="s">
        <v>275</v>
      </c>
      <c r="H99" s="120" t="s">
        <v>244</v>
      </c>
      <c r="I99" s="120" t="s">
        <v>276</v>
      </c>
      <c r="J99" s="120" t="s">
        <v>276</v>
      </c>
      <c r="K99" s="120" t="s">
        <v>276</v>
      </c>
      <c r="L99" s="120" t="s">
        <v>52</v>
      </c>
    </row>
    <row r="100" spans="1:12" ht="33" customHeight="1" x14ac:dyDescent="0.25">
      <c r="A100" s="716"/>
      <c r="B100" s="716"/>
      <c r="C100" s="716"/>
      <c r="D100" s="120"/>
      <c r="E100" s="120"/>
      <c r="F100" s="120" t="s">
        <v>434</v>
      </c>
      <c r="G100" s="120" t="s">
        <v>434</v>
      </c>
      <c r="H100" s="120" t="s">
        <v>279</v>
      </c>
      <c r="I100" s="120" t="s">
        <v>435</v>
      </c>
      <c r="J100" s="120" t="s">
        <v>435</v>
      </c>
      <c r="K100" s="120" t="s">
        <v>435</v>
      </c>
      <c r="L100" s="120" t="s">
        <v>436</v>
      </c>
    </row>
    <row r="101" spans="1:12" ht="13.5" x14ac:dyDescent="0.25">
      <c r="A101" s="716"/>
      <c r="B101" s="716"/>
      <c r="C101" s="716"/>
      <c r="D101" s="208" t="s">
        <v>282</v>
      </c>
      <c r="E101" s="208" t="s">
        <v>437</v>
      </c>
      <c r="F101" s="208" t="s">
        <v>438</v>
      </c>
      <c r="G101" s="208" t="s">
        <v>439</v>
      </c>
      <c r="H101" s="208" t="s">
        <v>158</v>
      </c>
      <c r="I101" s="208" t="s">
        <v>440</v>
      </c>
      <c r="J101" s="208" t="s">
        <v>441</v>
      </c>
      <c r="K101" s="208" t="s">
        <v>442</v>
      </c>
      <c r="L101" s="208" t="s">
        <v>290</v>
      </c>
    </row>
    <row r="102" spans="1:12" ht="11.25" customHeight="1" x14ac:dyDescent="0.25">
      <c r="A102" s="716" t="s">
        <v>310</v>
      </c>
      <c r="B102" s="716" t="s">
        <v>310</v>
      </c>
      <c r="C102" s="135"/>
      <c r="D102" s="460"/>
      <c r="E102" s="460"/>
      <c r="F102" s="240"/>
      <c r="G102" s="240"/>
      <c r="H102" s="241"/>
      <c r="I102" s="151"/>
      <c r="J102" s="151"/>
      <c r="K102" s="151"/>
      <c r="L102" s="151"/>
    </row>
    <row r="103" spans="1:12" ht="13.5" customHeight="1" x14ac:dyDescent="0.25">
      <c r="A103" s="716"/>
      <c r="B103" s="716"/>
      <c r="C103" s="135"/>
      <c r="D103" s="460"/>
      <c r="E103" s="460"/>
      <c r="F103" s="240"/>
      <c r="G103" s="240"/>
      <c r="H103" s="241"/>
      <c r="I103" s="151"/>
      <c r="J103" s="151"/>
      <c r="K103" s="151"/>
      <c r="L103" s="151"/>
    </row>
    <row r="104" spans="1:12" x14ac:dyDescent="0.25">
      <c r="A104" s="737" t="s">
        <v>91</v>
      </c>
      <c r="B104" s="737"/>
      <c r="C104" s="737"/>
      <c r="D104" s="248">
        <f>SUM(D102:D103)</f>
        <v>0</v>
      </c>
      <c r="E104" s="248">
        <f>SUM(E102:E103)</f>
        <v>0</v>
      </c>
      <c r="F104" s="244"/>
      <c r="G104" s="244"/>
      <c r="H104" s="244"/>
      <c r="I104" s="194"/>
      <c r="J104" s="194"/>
      <c r="K104" s="194"/>
      <c r="L104" s="466">
        <f>SUM(L102:L103)</f>
        <v>0</v>
      </c>
    </row>
    <row r="105" spans="1:12" x14ac:dyDescent="0.25">
      <c r="A105" s="846"/>
      <c r="B105" s="846"/>
      <c r="C105" s="846"/>
      <c r="D105" s="846"/>
      <c r="E105" s="846"/>
      <c r="F105" s="846"/>
      <c r="G105" s="846"/>
      <c r="H105" s="846"/>
      <c r="I105" s="846"/>
      <c r="J105" s="846"/>
      <c r="K105" s="846"/>
    </row>
    <row r="121" spans="1:12" x14ac:dyDescent="0.25">
      <c r="A121" s="692" t="s">
        <v>23</v>
      </c>
      <c r="B121" s="692"/>
      <c r="C121" s="733">
        <f>Presentación!$C$3</f>
        <v>1990</v>
      </c>
      <c r="D121" s="733"/>
      <c r="E121" s="733"/>
      <c r="F121" s="733"/>
      <c r="G121" s="733"/>
      <c r="H121" s="733"/>
      <c r="I121" s="733"/>
      <c r="J121" s="733"/>
      <c r="K121" s="733"/>
      <c r="L121" s="733"/>
    </row>
    <row r="122" spans="1:12" ht="11.25" customHeight="1" x14ac:dyDescent="0.25">
      <c r="A122" s="734" t="s">
        <v>260</v>
      </c>
      <c r="B122" s="734"/>
      <c r="C122" s="735" t="s">
        <v>376</v>
      </c>
      <c r="D122" s="735"/>
      <c r="E122" s="735"/>
      <c r="F122" s="735"/>
      <c r="G122" s="735"/>
      <c r="H122" s="735"/>
      <c r="I122" s="735"/>
      <c r="J122" s="735"/>
      <c r="K122" s="735"/>
      <c r="L122" s="735"/>
    </row>
    <row r="123" spans="1:12" ht="12" customHeight="1" x14ac:dyDescent="0.25">
      <c r="A123" s="710" t="s">
        <v>5</v>
      </c>
      <c r="B123" s="710"/>
      <c r="C123" s="712" t="s">
        <v>26</v>
      </c>
      <c r="D123" s="712"/>
      <c r="E123" s="712"/>
      <c r="F123" s="712"/>
      <c r="G123" s="712"/>
      <c r="H123" s="712"/>
      <c r="I123" s="712"/>
      <c r="J123" s="712"/>
      <c r="K123" s="712"/>
      <c r="L123" s="712"/>
    </row>
    <row r="124" spans="1:12" ht="12" customHeight="1" x14ac:dyDescent="0.25">
      <c r="A124" s="710" t="s">
        <v>27</v>
      </c>
      <c r="B124" s="710"/>
      <c r="C124" s="712" t="s">
        <v>425</v>
      </c>
      <c r="D124" s="712"/>
      <c r="E124" s="712"/>
      <c r="F124" s="712"/>
      <c r="G124" s="712"/>
      <c r="H124" s="712"/>
      <c r="I124" s="712"/>
      <c r="J124" s="712"/>
      <c r="K124" s="712"/>
      <c r="L124" s="712"/>
    </row>
    <row r="125" spans="1:12" ht="12" customHeight="1" x14ac:dyDescent="0.25">
      <c r="A125" s="710" t="s">
        <v>29</v>
      </c>
      <c r="B125" s="710"/>
      <c r="C125" s="712" t="s">
        <v>405</v>
      </c>
      <c r="D125" s="712"/>
      <c r="E125" s="712"/>
      <c r="F125" s="712"/>
      <c r="G125" s="712"/>
      <c r="H125" s="712"/>
      <c r="I125" s="712"/>
      <c r="J125" s="712"/>
      <c r="K125" s="712"/>
      <c r="L125" s="712"/>
    </row>
    <row r="126" spans="1:12" ht="11.25" customHeight="1" x14ac:dyDescent="0.25">
      <c r="A126" s="710" t="s">
        <v>31</v>
      </c>
      <c r="B126" s="710"/>
      <c r="C126" s="712" t="s">
        <v>262</v>
      </c>
      <c r="D126" s="712"/>
      <c r="E126" s="712"/>
      <c r="F126" s="712"/>
      <c r="G126" s="712"/>
      <c r="H126" s="712"/>
      <c r="I126" s="712"/>
      <c r="J126" s="712"/>
      <c r="K126" s="712"/>
      <c r="L126" s="712"/>
    </row>
    <row r="127" spans="1:12" ht="12" customHeight="1" x14ac:dyDescent="0.25">
      <c r="A127" s="714" t="s">
        <v>33</v>
      </c>
      <c r="B127" s="714"/>
      <c r="C127" s="119" t="s">
        <v>34</v>
      </c>
      <c r="D127" s="715" t="s">
        <v>426</v>
      </c>
      <c r="E127" s="715"/>
      <c r="F127" s="715"/>
      <c r="G127" s="715"/>
      <c r="H127" s="715"/>
      <c r="I127" s="715"/>
      <c r="J127" s="715"/>
      <c r="K127" s="715"/>
      <c r="L127" s="715"/>
    </row>
    <row r="128" spans="1:12" ht="87" customHeight="1" x14ac:dyDescent="0.25">
      <c r="A128" s="716" t="s">
        <v>37</v>
      </c>
      <c r="B128" s="716"/>
      <c r="C128" s="716" t="s">
        <v>38</v>
      </c>
      <c r="D128" s="465" t="s">
        <v>427</v>
      </c>
      <c r="E128" s="465" t="s">
        <v>428</v>
      </c>
      <c r="F128" s="465" t="s">
        <v>429</v>
      </c>
      <c r="G128" s="465" t="s">
        <v>430</v>
      </c>
      <c r="H128" s="465" t="s">
        <v>267</v>
      </c>
      <c r="I128" s="465" t="s">
        <v>431</v>
      </c>
      <c r="J128" s="465" t="s">
        <v>432</v>
      </c>
      <c r="K128" s="465" t="s">
        <v>433</v>
      </c>
      <c r="L128" s="465" t="s">
        <v>274</v>
      </c>
    </row>
    <row r="129" spans="1:12" ht="11.25" customHeight="1" x14ac:dyDescent="0.25">
      <c r="A129" s="716" t="s">
        <v>46</v>
      </c>
      <c r="B129" s="716" t="s">
        <v>47</v>
      </c>
      <c r="C129" s="716"/>
      <c r="D129" s="120" t="s">
        <v>48</v>
      </c>
      <c r="E129" s="178" t="s">
        <v>48</v>
      </c>
      <c r="F129" s="178" t="s">
        <v>275</v>
      </c>
      <c r="G129" s="178" t="s">
        <v>275</v>
      </c>
      <c r="H129" s="120" t="s">
        <v>244</v>
      </c>
      <c r="I129" s="120" t="s">
        <v>276</v>
      </c>
      <c r="J129" s="120" t="s">
        <v>276</v>
      </c>
      <c r="K129" s="120" t="s">
        <v>276</v>
      </c>
      <c r="L129" s="120" t="s">
        <v>52</v>
      </c>
    </row>
    <row r="130" spans="1:12" ht="34.5" x14ac:dyDescent="0.25">
      <c r="A130" s="716"/>
      <c r="B130" s="716"/>
      <c r="C130" s="716"/>
      <c r="D130" s="120"/>
      <c r="E130" s="120"/>
      <c r="F130" s="120" t="s">
        <v>434</v>
      </c>
      <c r="G130" s="120" t="s">
        <v>434</v>
      </c>
      <c r="H130" s="120" t="s">
        <v>279</v>
      </c>
      <c r="I130" s="120" t="s">
        <v>435</v>
      </c>
      <c r="J130" s="120" t="s">
        <v>435</v>
      </c>
      <c r="K130" s="120" t="s">
        <v>435</v>
      </c>
      <c r="L130" s="120" t="s">
        <v>436</v>
      </c>
    </row>
    <row r="131" spans="1:12" ht="13.5" x14ac:dyDescent="0.25">
      <c r="A131" s="716"/>
      <c r="B131" s="716"/>
      <c r="C131" s="716"/>
      <c r="D131" s="208" t="s">
        <v>282</v>
      </c>
      <c r="E131" s="208" t="s">
        <v>437</v>
      </c>
      <c r="F131" s="208" t="s">
        <v>438</v>
      </c>
      <c r="G131" s="208" t="s">
        <v>439</v>
      </c>
      <c r="H131" s="208" t="s">
        <v>158</v>
      </c>
      <c r="I131" s="208" t="s">
        <v>440</v>
      </c>
      <c r="J131" s="208" t="s">
        <v>441</v>
      </c>
      <c r="K131" s="208" t="s">
        <v>442</v>
      </c>
      <c r="L131" s="208" t="s">
        <v>290</v>
      </c>
    </row>
    <row r="132" spans="1:12" ht="11.25" customHeight="1" x14ac:dyDescent="0.25">
      <c r="A132" s="716" t="s">
        <v>310</v>
      </c>
      <c r="B132" s="716" t="s">
        <v>310</v>
      </c>
      <c r="C132" s="135"/>
      <c r="D132" s="460"/>
      <c r="E132" s="460"/>
      <c r="F132" s="240"/>
      <c r="G132" s="240"/>
      <c r="H132" s="241"/>
      <c r="I132" s="151"/>
      <c r="J132" s="151"/>
      <c r="K132" s="151"/>
      <c r="L132" s="151"/>
    </row>
    <row r="133" spans="1:12" x14ac:dyDescent="0.25">
      <c r="A133" s="716"/>
      <c r="B133" s="716"/>
      <c r="C133" s="135"/>
      <c r="D133" s="460"/>
      <c r="E133" s="460"/>
      <c r="F133" s="240"/>
      <c r="G133" s="240"/>
      <c r="H133" s="241"/>
      <c r="I133" s="151"/>
      <c r="J133" s="151"/>
      <c r="K133" s="151"/>
      <c r="L133" s="151"/>
    </row>
    <row r="134" spans="1:12" x14ac:dyDescent="0.25">
      <c r="A134" s="737" t="s">
        <v>91</v>
      </c>
      <c r="B134" s="737"/>
      <c r="C134" s="737"/>
      <c r="D134" s="244"/>
      <c r="E134" s="244"/>
      <c r="F134" s="244"/>
      <c r="G134" s="244"/>
      <c r="H134" s="244"/>
      <c r="I134" s="194"/>
      <c r="J134" s="194"/>
      <c r="K134" s="194"/>
      <c r="L134" s="466">
        <f>SUM(L132:L133)</f>
        <v>0</v>
      </c>
    </row>
    <row r="151" spans="1:12" x14ac:dyDescent="0.25">
      <c r="A151" s="692" t="s">
        <v>23</v>
      </c>
      <c r="B151" s="692"/>
      <c r="C151" s="733">
        <f>Presentación!$C$3</f>
        <v>1990</v>
      </c>
      <c r="D151" s="733"/>
      <c r="E151" s="733"/>
      <c r="F151" s="733"/>
      <c r="G151" s="733"/>
      <c r="H151" s="733"/>
      <c r="I151" s="733"/>
      <c r="J151" s="733"/>
      <c r="K151" s="733"/>
      <c r="L151" s="733"/>
    </row>
    <row r="152" spans="1:12" ht="11.25" customHeight="1" x14ac:dyDescent="0.25">
      <c r="A152" s="734" t="s">
        <v>260</v>
      </c>
      <c r="B152" s="734"/>
      <c r="C152" s="735" t="s">
        <v>377</v>
      </c>
      <c r="D152" s="735"/>
      <c r="E152" s="735"/>
      <c r="F152" s="735"/>
      <c r="G152" s="735"/>
      <c r="H152" s="735"/>
      <c r="I152" s="735"/>
      <c r="J152" s="735"/>
      <c r="K152" s="735"/>
      <c r="L152" s="735"/>
    </row>
    <row r="153" spans="1:12" ht="11.25" customHeight="1" x14ac:dyDescent="0.25">
      <c r="A153" s="710" t="s">
        <v>5</v>
      </c>
      <c r="B153" s="710"/>
      <c r="C153" s="712" t="s">
        <v>26</v>
      </c>
      <c r="D153" s="712"/>
      <c r="E153" s="712"/>
      <c r="F153" s="712"/>
      <c r="G153" s="712"/>
      <c r="H153" s="712"/>
      <c r="I153" s="712"/>
      <c r="J153" s="712"/>
      <c r="K153" s="712"/>
      <c r="L153" s="712"/>
    </row>
    <row r="154" spans="1:12" ht="12" customHeight="1" x14ac:dyDescent="0.25">
      <c r="A154" s="710" t="s">
        <v>27</v>
      </c>
      <c r="B154" s="710"/>
      <c r="C154" s="712" t="s">
        <v>425</v>
      </c>
      <c r="D154" s="712"/>
      <c r="E154" s="712"/>
      <c r="F154" s="712"/>
      <c r="G154" s="712"/>
      <c r="H154" s="712"/>
      <c r="I154" s="712"/>
      <c r="J154" s="712"/>
      <c r="K154" s="712"/>
      <c r="L154" s="712"/>
    </row>
    <row r="155" spans="1:12" ht="12" customHeight="1" x14ac:dyDescent="0.25">
      <c r="A155" s="710" t="s">
        <v>29</v>
      </c>
      <c r="B155" s="710"/>
      <c r="C155" s="712" t="s">
        <v>405</v>
      </c>
      <c r="D155" s="712"/>
      <c r="E155" s="712"/>
      <c r="F155" s="712"/>
      <c r="G155" s="712"/>
      <c r="H155" s="712"/>
      <c r="I155" s="712"/>
      <c r="J155" s="712"/>
      <c r="K155" s="712"/>
      <c r="L155" s="712"/>
    </row>
    <row r="156" spans="1:12" ht="11.25" customHeight="1" x14ac:dyDescent="0.25">
      <c r="A156" s="710" t="s">
        <v>31</v>
      </c>
      <c r="B156" s="710"/>
      <c r="C156" s="712" t="s">
        <v>262</v>
      </c>
      <c r="D156" s="712"/>
      <c r="E156" s="712"/>
      <c r="F156" s="712"/>
      <c r="G156" s="712"/>
      <c r="H156" s="712"/>
      <c r="I156" s="712"/>
      <c r="J156" s="712"/>
      <c r="K156" s="712"/>
      <c r="L156" s="712"/>
    </row>
    <row r="157" spans="1:12" ht="11.25" customHeight="1" x14ac:dyDescent="0.25">
      <c r="A157" s="714" t="s">
        <v>33</v>
      </c>
      <c r="B157" s="714"/>
      <c r="C157" s="119" t="s">
        <v>34</v>
      </c>
      <c r="D157" s="715" t="s">
        <v>426</v>
      </c>
      <c r="E157" s="715"/>
      <c r="F157" s="715"/>
      <c r="G157" s="715"/>
      <c r="H157" s="715"/>
      <c r="I157" s="715"/>
      <c r="J157" s="715"/>
      <c r="K157" s="715"/>
      <c r="L157" s="715"/>
    </row>
    <row r="158" spans="1:12" ht="87" customHeight="1" x14ac:dyDescent="0.25">
      <c r="A158" s="716" t="s">
        <v>37</v>
      </c>
      <c r="B158" s="716"/>
      <c r="C158" s="716" t="s">
        <v>38</v>
      </c>
      <c r="D158" s="465" t="s">
        <v>427</v>
      </c>
      <c r="E158" s="465" t="s">
        <v>428</v>
      </c>
      <c r="F158" s="465" t="s">
        <v>429</v>
      </c>
      <c r="G158" s="465" t="s">
        <v>430</v>
      </c>
      <c r="H158" s="465" t="s">
        <v>267</v>
      </c>
      <c r="I158" s="465" t="s">
        <v>431</v>
      </c>
      <c r="J158" s="465" t="s">
        <v>432</v>
      </c>
      <c r="K158" s="465" t="s">
        <v>433</v>
      </c>
      <c r="L158" s="465" t="s">
        <v>274</v>
      </c>
    </row>
    <row r="159" spans="1:12" ht="11.25" customHeight="1" x14ac:dyDescent="0.25">
      <c r="A159" s="716" t="s">
        <v>46</v>
      </c>
      <c r="B159" s="716" t="s">
        <v>47</v>
      </c>
      <c r="C159" s="716"/>
      <c r="D159" s="120" t="s">
        <v>48</v>
      </c>
      <c r="E159" s="178" t="s">
        <v>48</v>
      </c>
      <c r="F159" s="178" t="s">
        <v>275</v>
      </c>
      <c r="G159" s="178" t="s">
        <v>275</v>
      </c>
      <c r="H159" s="120" t="s">
        <v>244</v>
      </c>
      <c r="I159" s="120" t="s">
        <v>276</v>
      </c>
      <c r="J159" s="120" t="s">
        <v>276</v>
      </c>
      <c r="K159" s="120" t="s">
        <v>276</v>
      </c>
      <c r="L159" s="120" t="s">
        <v>52</v>
      </c>
    </row>
    <row r="160" spans="1:12" ht="34.5" x14ac:dyDescent="0.25">
      <c r="A160" s="716"/>
      <c r="B160" s="716"/>
      <c r="C160" s="716"/>
      <c r="D160" s="120"/>
      <c r="E160" s="120"/>
      <c r="F160" s="120" t="s">
        <v>434</v>
      </c>
      <c r="G160" s="120" t="s">
        <v>434</v>
      </c>
      <c r="H160" s="120" t="s">
        <v>279</v>
      </c>
      <c r="I160" s="120" t="s">
        <v>435</v>
      </c>
      <c r="J160" s="120" t="s">
        <v>435</v>
      </c>
      <c r="K160" s="120" t="s">
        <v>435</v>
      </c>
      <c r="L160" s="120" t="s">
        <v>436</v>
      </c>
    </row>
    <row r="161" spans="1:12" ht="13.5" x14ac:dyDescent="0.25">
      <c r="A161" s="716"/>
      <c r="B161" s="716"/>
      <c r="C161" s="716"/>
      <c r="D161" s="208" t="s">
        <v>282</v>
      </c>
      <c r="E161" s="208" t="s">
        <v>437</v>
      </c>
      <c r="F161" s="208" t="s">
        <v>438</v>
      </c>
      <c r="G161" s="208" t="s">
        <v>439</v>
      </c>
      <c r="H161" s="208" t="s">
        <v>158</v>
      </c>
      <c r="I161" s="208" t="s">
        <v>440</v>
      </c>
      <c r="J161" s="208" t="s">
        <v>441</v>
      </c>
      <c r="K161" s="208" t="s">
        <v>442</v>
      </c>
      <c r="L161" s="208" t="s">
        <v>290</v>
      </c>
    </row>
    <row r="162" spans="1:12" ht="11.25" customHeight="1" x14ac:dyDescent="0.25">
      <c r="A162" s="716" t="s">
        <v>310</v>
      </c>
      <c r="B162" s="716" t="s">
        <v>310</v>
      </c>
      <c r="C162" s="135"/>
      <c r="D162" s="460"/>
      <c r="E162" s="460"/>
      <c r="F162" s="240"/>
      <c r="G162" s="240"/>
      <c r="H162" s="241"/>
      <c r="I162" s="151"/>
      <c r="J162" s="151"/>
      <c r="K162" s="151"/>
      <c r="L162" s="151"/>
    </row>
    <row r="163" spans="1:12" x14ac:dyDescent="0.25">
      <c r="A163" s="716"/>
      <c r="B163" s="716"/>
      <c r="C163" s="135"/>
      <c r="D163" s="460"/>
      <c r="E163" s="460"/>
      <c r="F163" s="240"/>
      <c r="G163" s="240"/>
      <c r="H163" s="241"/>
      <c r="I163" s="151"/>
      <c r="J163" s="151"/>
      <c r="K163" s="151"/>
      <c r="L163" s="151"/>
    </row>
    <row r="164" spans="1:12" x14ac:dyDescent="0.25">
      <c r="A164" s="737" t="s">
        <v>91</v>
      </c>
      <c r="B164" s="737"/>
      <c r="C164" s="737"/>
      <c r="D164" s="467">
        <f>SUM(D162:D163)</f>
        <v>0</v>
      </c>
      <c r="E164" s="244"/>
      <c r="F164" s="244"/>
      <c r="G164" s="244"/>
      <c r="H164" s="244"/>
      <c r="I164" s="194"/>
      <c r="J164" s="194"/>
      <c r="K164" s="194"/>
      <c r="L164" s="466">
        <f>SUM(L162:L163)</f>
        <v>0</v>
      </c>
    </row>
    <row r="181" spans="1:12" x14ac:dyDescent="0.25">
      <c r="A181" s="692" t="s">
        <v>23</v>
      </c>
      <c r="B181" s="692"/>
      <c r="C181" s="733">
        <f>Presentación!$C$3</f>
        <v>1990</v>
      </c>
      <c r="D181" s="733"/>
      <c r="E181" s="733"/>
      <c r="F181" s="733"/>
      <c r="G181" s="733"/>
      <c r="H181" s="733"/>
      <c r="I181" s="733"/>
      <c r="J181" s="733"/>
      <c r="K181" s="733"/>
      <c r="L181" s="733"/>
    </row>
    <row r="182" spans="1:12" ht="11.25" customHeight="1" x14ac:dyDescent="0.25">
      <c r="A182" s="734" t="s">
        <v>260</v>
      </c>
      <c r="B182" s="734"/>
      <c r="C182" s="735" t="s">
        <v>378</v>
      </c>
      <c r="D182" s="735"/>
      <c r="E182" s="735"/>
      <c r="F182" s="735"/>
      <c r="G182" s="735"/>
      <c r="H182" s="735"/>
      <c r="I182" s="735"/>
      <c r="J182" s="735"/>
      <c r="K182" s="735"/>
      <c r="L182" s="735"/>
    </row>
    <row r="183" spans="1:12" ht="11.25" customHeight="1" x14ac:dyDescent="0.25">
      <c r="A183" s="710" t="s">
        <v>5</v>
      </c>
      <c r="B183" s="710"/>
      <c r="C183" s="712" t="s">
        <v>26</v>
      </c>
      <c r="D183" s="712"/>
      <c r="E183" s="712"/>
      <c r="F183" s="712"/>
      <c r="G183" s="712"/>
      <c r="H183" s="712"/>
      <c r="I183" s="712"/>
      <c r="J183" s="712"/>
      <c r="K183" s="712"/>
      <c r="L183" s="712"/>
    </row>
    <row r="184" spans="1:12" ht="12" customHeight="1" x14ac:dyDescent="0.25">
      <c r="A184" s="710" t="s">
        <v>27</v>
      </c>
      <c r="B184" s="710"/>
      <c r="C184" s="712" t="s">
        <v>425</v>
      </c>
      <c r="D184" s="712"/>
      <c r="E184" s="712"/>
      <c r="F184" s="712"/>
      <c r="G184" s="712"/>
      <c r="H184" s="712"/>
      <c r="I184" s="712"/>
      <c r="J184" s="712"/>
      <c r="K184" s="712"/>
      <c r="L184" s="712"/>
    </row>
    <row r="185" spans="1:12" ht="12" customHeight="1" x14ac:dyDescent="0.25">
      <c r="A185" s="710" t="s">
        <v>29</v>
      </c>
      <c r="B185" s="710"/>
      <c r="C185" s="712" t="s">
        <v>405</v>
      </c>
      <c r="D185" s="712"/>
      <c r="E185" s="712"/>
      <c r="F185" s="712"/>
      <c r="G185" s="712"/>
      <c r="H185" s="712"/>
      <c r="I185" s="712"/>
      <c r="J185" s="712"/>
      <c r="K185" s="712"/>
      <c r="L185" s="712"/>
    </row>
    <row r="186" spans="1:12" ht="11.25" customHeight="1" x14ac:dyDescent="0.25">
      <c r="A186" s="710" t="s">
        <v>31</v>
      </c>
      <c r="B186" s="710"/>
      <c r="C186" s="712" t="s">
        <v>262</v>
      </c>
      <c r="D186" s="712"/>
      <c r="E186" s="712"/>
      <c r="F186" s="712"/>
      <c r="G186" s="712"/>
      <c r="H186" s="712"/>
      <c r="I186" s="712"/>
      <c r="J186" s="712"/>
      <c r="K186" s="712"/>
      <c r="L186" s="712"/>
    </row>
    <row r="187" spans="1:12" ht="11.25" customHeight="1" x14ac:dyDescent="0.25">
      <c r="A187" s="714" t="s">
        <v>33</v>
      </c>
      <c r="B187" s="714"/>
      <c r="C187" s="119" t="s">
        <v>34</v>
      </c>
      <c r="D187" s="715" t="s">
        <v>426</v>
      </c>
      <c r="E187" s="715"/>
      <c r="F187" s="715"/>
      <c r="G187" s="715"/>
      <c r="H187" s="715"/>
      <c r="I187" s="715"/>
      <c r="J187" s="715"/>
      <c r="K187" s="715"/>
      <c r="L187" s="715"/>
    </row>
    <row r="188" spans="1:12" ht="87" customHeight="1" x14ac:dyDescent="0.25">
      <c r="A188" s="716" t="s">
        <v>37</v>
      </c>
      <c r="B188" s="716"/>
      <c r="C188" s="716" t="s">
        <v>38</v>
      </c>
      <c r="D188" s="465" t="s">
        <v>427</v>
      </c>
      <c r="E188" s="465" t="s">
        <v>428</v>
      </c>
      <c r="F188" s="465" t="s">
        <v>429</v>
      </c>
      <c r="G188" s="465" t="s">
        <v>430</v>
      </c>
      <c r="H188" s="465" t="s">
        <v>267</v>
      </c>
      <c r="I188" s="465" t="s">
        <v>431</v>
      </c>
      <c r="J188" s="465" t="s">
        <v>432</v>
      </c>
      <c r="K188" s="465" t="s">
        <v>433</v>
      </c>
      <c r="L188" s="465" t="s">
        <v>274</v>
      </c>
    </row>
    <row r="189" spans="1:12" ht="11.25" customHeight="1" x14ac:dyDescent="0.25">
      <c r="A189" s="716" t="s">
        <v>46</v>
      </c>
      <c r="B189" s="716" t="s">
        <v>47</v>
      </c>
      <c r="C189" s="716"/>
      <c r="D189" s="120" t="s">
        <v>48</v>
      </c>
      <c r="E189" s="178" t="s">
        <v>48</v>
      </c>
      <c r="F189" s="178" t="s">
        <v>275</v>
      </c>
      <c r="G189" s="178" t="s">
        <v>275</v>
      </c>
      <c r="H189" s="120" t="s">
        <v>244</v>
      </c>
      <c r="I189" s="120" t="s">
        <v>276</v>
      </c>
      <c r="J189" s="120" t="s">
        <v>276</v>
      </c>
      <c r="K189" s="120" t="s">
        <v>276</v>
      </c>
      <c r="L189" s="120" t="s">
        <v>52</v>
      </c>
    </row>
    <row r="190" spans="1:12" ht="34.5" x14ac:dyDescent="0.25">
      <c r="A190" s="716"/>
      <c r="B190" s="716"/>
      <c r="C190" s="716"/>
      <c r="D190" s="120"/>
      <c r="E190" s="120"/>
      <c r="F190" s="120" t="s">
        <v>434</v>
      </c>
      <c r="G190" s="120" t="s">
        <v>434</v>
      </c>
      <c r="H190" s="120" t="s">
        <v>279</v>
      </c>
      <c r="I190" s="120" t="s">
        <v>435</v>
      </c>
      <c r="J190" s="120" t="s">
        <v>435</v>
      </c>
      <c r="K190" s="120" t="s">
        <v>435</v>
      </c>
      <c r="L190" s="120" t="s">
        <v>436</v>
      </c>
    </row>
    <row r="191" spans="1:12" ht="13.5" x14ac:dyDescent="0.25">
      <c r="A191" s="716"/>
      <c r="B191" s="716"/>
      <c r="C191" s="716"/>
      <c r="D191" s="208" t="s">
        <v>282</v>
      </c>
      <c r="E191" s="208" t="s">
        <v>437</v>
      </c>
      <c r="F191" s="208" t="s">
        <v>438</v>
      </c>
      <c r="G191" s="208" t="s">
        <v>439</v>
      </c>
      <c r="H191" s="208" t="s">
        <v>158</v>
      </c>
      <c r="I191" s="208" t="s">
        <v>440</v>
      </c>
      <c r="J191" s="208" t="s">
        <v>441</v>
      </c>
      <c r="K191" s="208" t="s">
        <v>442</v>
      </c>
      <c r="L191" s="208" t="s">
        <v>290</v>
      </c>
    </row>
    <row r="192" spans="1:12" ht="11.25" customHeight="1" x14ac:dyDescent="0.25">
      <c r="A192" s="716" t="s">
        <v>310</v>
      </c>
      <c r="B192" s="716" t="s">
        <v>310</v>
      </c>
      <c r="C192" s="135"/>
      <c r="D192" s="460"/>
      <c r="E192" s="460"/>
      <c r="F192" s="240"/>
      <c r="G192" s="240"/>
      <c r="H192" s="241"/>
      <c r="I192" s="151"/>
      <c r="J192" s="151"/>
      <c r="K192" s="151"/>
      <c r="L192" s="151"/>
    </row>
    <row r="193" spans="1:12" x14ac:dyDescent="0.25">
      <c r="A193" s="716"/>
      <c r="B193" s="716"/>
      <c r="C193" s="135"/>
      <c r="D193" s="460"/>
      <c r="E193" s="460"/>
      <c r="F193" s="240"/>
      <c r="G193" s="240"/>
      <c r="H193" s="241"/>
      <c r="I193" s="151"/>
      <c r="J193" s="151"/>
      <c r="K193" s="151"/>
      <c r="L193" s="151"/>
    </row>
    <row r="194" spans="1:12" x14ac:dyDescent="0.25">
      <c r="A194" s="737" t="s">
        <v>91</v>
      </c>
      <c r="B194" s="737"/>
      <c r="C194" s="737"/>
      <c r="D194" s="244"/>
      <c r="E194" s="244"/>
      <c r="F194" s="244"/>
      <c r="G194" s="244"/>
      <c r="H194" s="244"/>
      <c r="I194" s="194"/>
      <c r="J194" s="194"/>
      <c r="K194" s="194"/>
      <c r="L194" s="466">
        <f>SUM(L192:L193)</f>
        <v>0</v>
      </c>
    </row>
    <row r="211" spans="1:12" x14ac:dyDescent="0.25">
      <c r="A211" s="692" t="s">
        <v>23</v>
      </c>
      <c r="B211" s="692"/>
      <c r="C211" s="733">
        <f>Presentación!$C$3</f>
        <v>1990</v>
      </c>
      <c r="D211" s="733"/>
      <c r="E211" s="733"/>
      <c r="F211" s="733"/>
      <c r="G211" s="733"/>
      <c r="H211" s="733"/>
      <c r="I211" s="733"/>
      <c r="J211" s="733"/>
      <c r="K211" s="733"/>
      <c r="L211" s="733"/>
    </row>
    <row r="212" spans="1:12" ht="11.25" customHeight="1" x14ac:dyDescent="0.25">
      <c r="A212" s="734" t="s">
        <v>260</v>
      </c>
      <c r="B212" s="734"/>
      <c r="C212" s="735" t="s">
        <v>379</v>
      </c>
      <c r="D212" s="735"/>
      <c r="E212" s="735"/>
      <c r="F212" s="735"/>
      <c r="G212" s="735"/>
      <c r="H212" s="735"/>
      <c r="I212" s="735"/>
      <c r="J212" s="735"/>
      <c r="K212" s="735"/>
      <c r="L212" s="735"/>
    </row>
    <row r="213" spans="1:12" ht="11.25" customHeight="1" x14ac:dyDescent="0.25">
      <c r="A213" s="710" t="s">
        <v>5</v>
      </c>
      <c r="B213" s="710"/>
      <c r="C213" s="712" t="s">
        <v>26</v>
      </c>
      <c r="D213" s="712"/>
      <c r="E213" s="712"/>
      <c r="F213" s="712"/>
      <c r="G213" s="712"/>
      <c r="H213" s="712"/>
      <c r="I213" s="712"/>
      <c r="J213" s="712"/>
      <c r="K213" s="712"/>
      <c r="L213" s="712"/>
    </row>
    <row r="214" spans="1:12" ht="12" customHeight="1" x14ac:dyDescent="0.25">
      <c r="A214" s="710" t="s">
        <v>27</v>
      </c>
      <c r="B214" s="710"/>
      <c r="C214" s="712" t="s">
        <v>425</v>
      </c>
      <c r="D214" s="712"/>
      <c r="E214" s="712"/>
      <c r="F214" s="712"/>
      <c r="G214" s="712"/>
      <c r="H214" s="712"/>
      <c r="I214" s="712"/>
      <c r="J214" s="712"/>
      <c r="K214" s="712"/>
      <c r="L214" s="712"/>
    </row>
    <row r="215" spans="1:12" ht="12" customHeight="1" x14ac:dyDescent="0.25">
      <c r="A215" s="710" t="s">
        <v>29</v>
      </c>
      <c r="B215" s="710"/>
      <c r="C215" s="712" t="s">
        <v>405</v>
      </c>
      <c r="D215" s="712"/>
      <c r="E215" s="712"/>
      <c r="F215" s="712"/>
      <c r="G215" s="712"/>
      <c r="H215" s="712"/>
      <c r="I215" s="712"/>
      <c r="J215" s="712"/>
      <c r="K215" s="712"/>
      <c r="L215" s="712"/>
    </row>
    <row r="216" spans="1:12" ht="11.25" customHeight="1" x14ac:dyDescent="0.25">
      <c r="A216" s="710" t="s">
        <v>31</v>
      </c>
      <c r="B216" s="710"/>
      <c r="C216" s="712" t="s">
        <v>262</v>
      </c>
      <c r="D216" s="712"/>
      <c r="E216" s="712"/>
      <c r="F216" s="712"/>
      <c r="G216" s="712"/>
      <c r="H216" s="712"/>
      <c r="I216" s="712"/>
      <c r="J216" s="712"/>
      <c r="K216" s="712"/>
      <c r="L216" s="712"/>
    </row>
    <row r="217" spans="1:12" ht="11.25" customHeight="1" x14ac:dyDescent="0.25">
      <c r="A217" s="714" t="s">
        <v>33</v>
      </c>
      <c r="B217" s="714"/>
      <c r="C217" s="119" t="s">
        <v>34</v>
      </c>
      <c r="D217" s="715" t="s">
        <v>426</v>
      </c>
      <c r="E217" s="715"/>
      <c r="F217" s="715"/>
      <c r="G217" s="715"/>
      <c r="H217" s="715"/>
      <c r="I217" s="715"/>
      <c r="J217" s="715"/>
      <c r="K217" s="715"/>
      <c r="L217" s="715"/>
    </row>
    <row r="218" spans="1:12" ht="87" customHeight="1" x14ac:dyDescent="0.25">
      <c r="A218" s="716" t="s">
        <v>37</v>
      </c>
      <c r="B218" s="716"/>
      <c r="C218" s="716" t="s">
        <v>38</v>
      </c>
      <c r="D218" s="465" t="s">
        <v>427</v>
      </c>
      <c r="E218" s="465" t="s">
        <v>428</v>
      </c>
      <c r="F218" s="465" t="s">
        <v>429</v>
      </c>
      <c r="G218" s="465" t="s">
        <v>430</v>
      </c>
      <c r="H218" s="465" t="s">
        <v>267</v>
      </c>
      <c r="I218" s="465" t="s">
        <v>431</v>
      </c>
      <c r="J218" s="465" t="s">
        <v>432</v>
      </c>
      <c r="K218" s="465" t="s">
        <v>433</v>
      </c>
      <c r="L218" s="465" t="s">
        <v>274</v>
      </c>
    </row>
    <row r="219" spans="1:12" ht="11.25" customHeight="1" x14ac:dyDescent="0.25">
      <c r="A219" s="716" t="s">
        <v>46</v>
      </c>
      <c r="B219" s="716" t="s">
        <v>47</v>
      </c>
      <c r="C219" s="716"/>
      <c r="D219" s="120" t="s">
        <v>48</v>
      </c>
      <c r="E219" s="178" t="s">
        <v>48</v>
      </c>
      <c r="F219" s="178" t="s">
        <v>275</v>
      </c>
      <c r="G219" s="178" t="s">
        <v>275</v>
      </c>
      <c r="H219" s="120" t="s">
        <v>244</v>
      </c>
      <c r="I219" s="120" t="s">
        <v>276</v>
      </c>
      <c r="J219" s="120" t="s">
        <v>276</v>
      </c>
      <c r="K219" s="120" t="s">
        <v>276</v>
      </c>
      <c r="L219" s="120" t="s">
        <v>52</v>
      </c>
    </row>
    <row r="220" spans="1:12" ht="34.5" x14ac:dyDescent="0.25">
      <c r="A220" s="716"/>
      <c r="B220" s="716"/>
      <c r="C220" s="716"/>
      <c r="D220" s="120"/>
      <c r="E220" s="120"/>
      <c r="F220" s="120" t="s">
        <v>434</v>
      </c>
      <c r="G220" s="120" t="s">
        <v>434</v>
      </c>
      <c r="H220" s="120" t="s">
        <v>279</v>
      </c>
      <c r="I220" s="120" t="s">
        <v>435</v>
      </c>
      <c r="J220" s="120" t="s">
        <v>435</v>
      </c>
      <c r="K220" s="120" t="s">
        <v>435</v>
      </c>
      <c r="L220" s="120" t="s">
        <v>436</v>
      </c>
    </row>
    <row r="221" spans="1:12" ht="13.5" x14ac:dyDescent="0.25">
      <c r="A221" s="716"/>
      <c r="B221" s="716"/>
      <c r="C221" s="716"/>
      <c r="D221" s="208" t="s">
        <v>282</v>
      </c>
      <c r="E221" s="208" t="s">
        <v>437</v>
      </c>
      <c r="F221" s="208" t="s">
        <v>438</v>
      </c>
      <c r="G221" s="208" t="s">
        <v>439</v>
      </c>
      <c r="H221" s="208" t="s">
        <v>158</v>
      </c>
      <c r="I221" s="208" t="s">
        <v>440</v>
      </c>
      <c r="J221" s="208" t="s">
        <v>441</v>
      </c>
      <c r="K221" s="208" t="s">
        <v>442</v>
      </c>
      <c r="L221" s="208" t="s">
        <v>290</v>
      </c>
    </row>
    <row r="222" spans="1:12" ht="11.25" customHeight="1" x14ac:dyDescent="0.25">
      <c r="A222" s="716" t="s">
        <v>310</v>
      </c>
      <c r="B222" s="716" t="s">
        <v>310</v>
      </c>
      <c r="C222" s="135"/>
      <c r="D222" s="460"/>
      <c r="E222" s="460"/>
      <c r="F222" s="240"/>
      <c r="G222" s="240"/>
      <c r="H222" s="241"/>
      <c r="I222" s="151"/>
      <c r="J222" s="151"/>
      <c r="K222" s="151"/>
      <c r="L222" s="151"/>
    </row>
    <row r="223" spans="1:12" ht="14.25" customHeight="1" x14ac:dyDescent="0.25">
      <c r="A223" s="716"/>
      <c r="B223" s="716"/>
      <c r="C223" s="135"/>
      <c r="D223" s="460"/>
      <c r="E223" s="460"/>
      <c r="F223" s="240"/>
      <c r="G223" s="240"/>
      <c r="H223" s="241"/>
      <c r="I223" s="151"/>
      <c r="J223" s="151"/>
      <c r="K223" s="151"/>
      <c r="L223" s="151"/>
    </row>
    <row r="224" spans="1:12" x14ac:dyDescent="0.25">
      <c r="A224" s="737" t="s">
        <v>91</v>
      </c>
      <c r="B224" s="737"/>
      <c r="C224" s="737"/>
      <c r="D224" s="244"/>
      <c r="E224" s="244"/>
      <c r="F224" s="244"/>
      <c r="G224" s="244"/>
      <c r="H224" s="244"/>
      <c r="I224" s="194"/>
      <c r="J224" s="194"/>
      <c r="K224" s="194"/>
      <c r="L224" s="466">
        <f>SUM(L222:L223)</f>
        <v>0</v>
      </c>
    </row>
    <row r="241" spans="1:12" x14ac:dyDescent="0.25">
      <c r="A241" s="692" t="s">
        <v>23</v>
      </c>
      <c r="B241" s="692"/>
      <c r="C241" s="733">
        <f>Presentación!$C$3</f>
        <v>1990</v>
      </c>
      <c r="D241" s="733"/>
      <c r="E241" s="733"/>
      <c r="F241" s="733"/>
      <c r="G241" s="733"/>
      <c r="H241" s="733"/>
      <c r="I241" s="733"/>
      <c r="J241" s="733"/>
      <c r="K241" s="733"/>
      <c r="L241" s="733"/>
    </row>
    <row r="242" spans="1:12" ht="11.25" customHeight="1" x14ac:dyDescent="0.25">
      <c r="A242" s="734" t="s">
        <v>260</v>
      </c>
      <c r="B242" s="734"/>
      <c r="C242" s="735" t="s">
        <v>380</v>
      </c>
      <c r="D242" s="735"/>
      <c r="E242" s="735"/>
      <c r="F242" s="735"/>
      <c r="G242" s="735"/>
      <c r="H242" s="735"/>
      <c r="I242" s="735"/>
      <c r="J242" s="735"/>
      <c r="K242" s="735"/>
      <c r="L242" s="735"/>
    </row>
    <row r="243" spans="1:12" ht="11.25" customHeight="1" x14ac:dyDescent="0.25">
      <c r="A243" s="710" t="s">
        <v>5</v>
      </c>
      <c r="B243" s="710"/>
      <c r="C243" s="712" t="s">
        <v>26</v>
      </c>
      <c r="D243" s="712"/>
      <c r="E243" s="712"/>
      <c r="F243" s="712"/>
      <c r="G243" s="712"/>
      <c r="H243" s="712"/>
      <c r="I243" s="712"/>
      <c r="J243" s="712"/>
      <c r="K243" s="712"/>
      <c r="L243" s="712"/>
    </row>
    <row r="244" spans="1:12" ht="12" customHeight="1" x14ac:dyDescent="0.25">
      <c r="A244" s="710" t="s">
        <v>27</v>
      </c>
      <c r="B244" s="710"/>
      <c r="C244" s="712" t="s">
        <v>425</v>
      </c>
      <c r="D244" s="712"/>
      <c r="E244" s="712"/>
      <c r="F244" s="712"/>
      <c r="G244" s="712"/>
      <c r="H244" s="712"/>
      <c r="I244" s="712"/>
      <c r="J244" s="712"/>
      <c r="K244" s="712"/>
      <c r="L244" s="712"/>
    </row>
    <row r="245" spans="1:12" ht="12" customHeight="1" x14ac:dyDescent="0.25">
      <c r="A245" s="710" t="s">
        <v>29</v>
      </c>
      <c r="B245" s="710"/>
      <c r="C245" s="712" t="s">
        <v>405</v>
      </c>
      <c r="D245" s="712"/>
      <c r="E245" s="712"/>
      <c r="F245" s="712"/>
      <c r="G245" s="712"/>
      <c r="H245" s="712"/>
      <c r="I245" s="712"/>
      <c r="J245" s="712"/>
      <c r="K245" s="712"/>
      <c r="L245" s="712"/>
    </row>
    <row r="246" spans="1:12" ht="11.25" customHeight="1" x14ac:dyDescent="0.25">
      <c r="A246" s="710" t="s">
        <v>31</v>
      </c>
      <c r="B246" s="710"/>
      <c r="C246" s="712" t="s">
        <v>262</v>
      </c>
      <c r="D246" s="712"/>
      <c r="E246" s="712"/>
      <c r="F246" s="712"/>
      <c r="G246" s="712"/>
      <c r="H246" s="712"/>
      <c r="I246" s="712"/>
      <c r="J246" s="712"/>
      <c r="K246" s="712"/>
      <c r="L246" s="712"/>
    </row>
    <row r="247" spans="1:12" ht="11.25" customHeight="1" x14ac:dyDescent="0.25">
      <c r="A247" s="714" t="s">
        <v>33</v>
      </c>
      <c r="B247" s="714"/>
      <c r="C247" s="119" t="s">
        <v>34</v>
      </c>
      <c r="D247" s="715" t="s">
        <v>426</v>
      </c>
      <c r="E247" s="715"/>
      <c r="F247" s="715"/>
      <c r="G247" s="715"/>
      <c r="H247" s="715"/>
      <c r="I247" s="715"/>
      <c r="J247" s="715"/>
      <c r="K247" s="715"/>
      <c r="L247" s="715"/>
    </row>
    <row r="248" spans="1:12" ht="87" customHeight="1" x14ac:dyDescent="0.25">
      <c r="A248" s="716" t="s">
        <v>37</v>
      </c>
      <c r="B248" s="716"/>
      <c r="C248" s="716" t="s">
        <v>38</v>
      </c>
      <c r="D248" s="465" t="s">
        <v>427</v>
      </c>
      <c r="E248" s="465" t="s">
        <v>428</v>
      </c>
      <c r="F248" s="465" t="s">
        <v>429</v>
      </c>
      <c r="G248" s="465" t="s">
        <v>430</v>
      </c>
      <c r="H248" s="465" t="s">
        <v>267</v>
      </c>
      <c r="I248" s="465" t="s">
        <v>431</v>
      </c>
      <c r="J248" s="465" t="s">
        <v>432</v>
      </c>
      <c r="K248" s="465" t="s">
        <v>433</v>
      </c>
      <c r="L248" s="465" t="s">
        <v>274</v>
      </c>
    </row>
    <row r="249" spans="1:12" ht="11.25" customHeight="1" x14ac:dyDescent="0.25">
      <c r="A249" s="716" t="s">
        <v>46</v>
      </c>
      <c r="B249" s="716" t="s">
        <v>47</v>
      </c>
      <c r="C249" s="716"/>
      <c r="D249" s="120" t="s">
        <v>48</v>
      </c>
      <c r="E249" s="178" t="s">
        <v>48</v>
      </c>
      <c r="F249" s="178" t="s">
        <v>275</v>
      </c>
      <c r="G249" s="178" t="s">
        <v>275</v>
      </c>
      <c r="H249" s="120" t="s">
        <v>244</v>
      </c>
      <c r="I249" s="120" t="s">
        <v>276</v>
      </c>
      <c r="J249" s="120" t="s">
        <v>276</v>
      </c>
      <c r="K249" s="120" t="s">
        <v>276</v>
      </c>
      <c r="L249" s="120" t="s">
        <v>52</v>
      </c>
    </row>
    <row r="250" spans="1:12" ht="34.5" x14ac:dyDescent="0.25">
      <c r="A250" s="716"/>
      <c r="B250" s="716"/>
      <c r="C250" s="716"/>
      <c r="D250" s="120"/>
      <c r="E250" s="120"/>
      <c r="F250" s="120" t="s">
        <v>434</v>
      </c>
      <c r="G250" s="120" t="s">
        <v>434</v>
      </c>
      <c r="H250" s="120" t="s">
        <v>279</v>
      </c>
      <c r="I250" s="120" t="s">
        <v>435</v>
      </c>
      <c r="J250" s="120" t="s">
        <v>435</v>
      </c>
      <c r="K250" s="120" t="s">
        <v>435</v>
      </c>
      <c r="L250" s="120" t="s">
        <v>436</v>
      </c>
    </row>
    <row r="251" spans="1:12" ht="13.5" x14ac:dyDescent="0.25">
      <c r="A251" s="716"/>
      <c r="B251" s="716"/>
      <c r="C251" s="716"/>
      <c r="D251" s="208" t="s">
        <v>282</v>
      </c>
      <c r="E251" s="208" t="s">
        <v>437</v>
      </c>
      <c r="F251" s="208" t="s">
        <v>438</v>
      </c>
      <c r="G251" s="208" t="s">
        <v>439</v>
      </c>
      <c r="H251" s="208" t="s">
        <v>158</v>
      </c>
      <c r="I251" s="208" t="s">
        <v>440</v>
      </c>
      <c r="J251" s="208" t="s">
        <v>441</v>
      </c>
      <c r="K251" s="208" t="s">
        <v>442</v>
      </c>
      <c r="L251" s="208" t="s">
        <v>290</v>
      </c>
    </row>
    <row r="252" spans="1:12" ht="11.25" customHeight="1" x14ac:dyDescent="0.25">
      <c r="A252" s="716" t="s">
        <v>310</v>
      </c>
      <c r="B252" s="716" t="s">
        <v>310</v>
      </c>
      <c r="C252" s="135"/>
      <c r="D252" s="460"/>
      <c r="E252" s="460"/>
      <c r="F252" s="240"/>
      <c r="G252" s="240"/>
      <c r="H252" s="241"/>
      <c r="I252" s="151"/>
      <c r="J252" s="151"/>
      <c r="K252" s="151"/>
      <c r="L252" s="151"/>
    </row>
    <row r="253" spans="1:12" ht="11.25" customHeight="1" x14ac:dyDescent="0.25">
      <c r="A253" s="716"/>
      <c r="B253" s="716"/>
      <c r="C253" s="135"/>
      <c r="D253" s="460"/>
      <c r="E253" s="460"/>
      <c r="F253" s="240"/>
      <c r="G253" s="240"/>
      <c r="H253" s="241"/>
      <c r="I253" s="151"/>
      <c r="J253" s="151"/>
      <c r="K253" s="151"/>
      <c r="L253" s="151"/>
    </row>
    <row r="254" spans="1:12" x14ac:dyDescent="0.25">
      <c r="A254" s="737" t="s">
        <v>91</v>
      </c>
      <c r="B254" s="737"/>
      <c r="C254" s="737"/>
      <c r="D254" s="244"/>
      <c r="E254" s="244"/>
      <c r="F254" s="244"/>
      <c r="G254" s="244"/>
      <c r="H254" s="244"/>
      <c r="I254" s="194"/>
      <c r="J254" s="194"/>
      <c r="K254" s="194"/>
      <c r="L254" s="466">
        <f>SUM(L252:L253)</f>
        <v>0</v>
      </c>
    </row>
    <row r="271" spans="1:12" x14ac:dyDescent="0.25">
      <c r="A271" s="692" t="s">
        <v>23</v>
      </c>
      <c r="B271" s="692"/>
      <c r="C271" s="733">
        <f>Presentación!$C$3</f>
        <v>1990</v>
      </c>
      <c r="D271" s="733"/>
      <c r="E271" s="733"/>
      <c r="F271" s="733"/>
      <c r="G271" s="733"/>
      <c r="H271" s="733"/>
      <c r="I271" s="733"/>
      <c r="J271" s="733"/>
      <c r="K271" s="733"/>
      <c r="L271" s="733"/>
    </row>
    <row r="272" spans="1:12" ht="11.25" customHeight="1" x14ac:dyDescent="0.25">
      <c r="A272" s="734" t="s">
        <v>260</v>
      </c>
      <c r="B272" s="734"/>
      <c r="C272" s="735" t="s">
        <v>381</v>
      </c>
      <c r="D272" s="735"/>
      <c r="E272" s="735"/>
      <c r="F272" s="735"/>
      <c r="G272" s="735"/>
      <c r="H272" s="735"/>
      <c r="I272" s="735"/>
      <c r="J272" s="735"/>
      <c r="K272" s="735"/>
      <c r="L272" s="735"/>
    </row>
    <row r="273" spans="1:12" ht="11.25" customHeight="1" x14ac:dyDescent="0.25">
      <c r="A273" s="710" t="s">
        <v>5</v>
      </c>
      <c r="B273" s="710"/>
      <c r="C273" s="712" t="s">
        <v>26</v>
      </c>
      <c r="D273" s="712"/>
      <c r="E273" s="712"/>
      <c r="F273" s="712"/>
      <c r="G273" s="712"/>
      <c r="H273" s="712"/>
      <c r="I273" s="712"/>
      <c r="J273" s="712"/>
      <c r="K273" s="712"/>
      <c r="L273" s="712"/>
    </row>
    <row r="274" spans="1:12" ht="12" customHeight="1" x14ac:dyDescent="0.25">
      <c r="A274" s="710" t="s">
        <v>27</v>
      </c>
      <c r="B274" s="710"/>
      <c r="C274" s="712" t="s">
        <v>425</v>
      </c>
      <c r="D274" s="712"/>
      <c r="E274" s="712"/>
      <c r="F274" s="712"/>
      <c r="G274" s="712"/>
      <c r="H274" s="712"/>
      <c r="I274" s="712"/>
      <c r="J274" s="712"/>
      <c r="K274" s="712"/>
      <c r="L274" s="712"/>
    </row>
    <row r="275" spans="1:12" ht="12" customHeight="1" x14ac:dyDescent="0.25">
      <c r="A275" s="710" t="s">
        <v>29</v>
      </c>
      <c r="B275" s="710"/>
      <c r="C275" s="712" t="s">
        <v>405</v>
      </c>
      <c r="D275" s="712"/>
      <c r="E275" s="712"/>
      <c r="F275" s="712"/>
      <c r="G275" s="712"/>
      <c r="H275" s="712"/>
      <c r="I275" s="712"/>
      <c r="J275" s="712"/>
      <c r="K275" s="712"/>
      <c r="L275" s="712"/>
    </row>
    <row r="276" spans="1:12" ht="11.25" customHeight="1" x14ac:dyDescent="0.25">
      <c r="A276" s="710" t="s">
        <v>31</v>
      </c>
      <c r="B276" s="710"/>
      <c r="C276" s="712" t="s">
        <v>262</v>
      </c>
      <c r="D276" s="712"/>
      <c r="E276" s="712"/>
      <c r="F276" s="712"/>
      <c r="G276" s="712"/>
      <c r="H276" s="712"/>
      <c r="I276" s="712"/>
      <c r="J276" s="712"/>
      <c r="K276" s="712"/>
      <c r="L276" s="712"/>
    </row>
    <row r="277" spans="1:12" ht="11.25" customHeight="1" x14ac:dyDescent="0.25">
      <c r="A277" s="714" t="s">
        <v>33</v>
      </c>
      <c r="B277" s="714"/>
      <c r="C277" s="119" t="s">
        <v>34</v>
      </c>
      <c r="D277" s="715" t="s">
        <v>426</v>
      </c>
      <c r="E277" s="715"/>
      <c r="F277" s="715"/>
      <c r="G277" s="715"/>
      <c r="H277" s="715"/>
      <c r="I277" s="715"/>
      <c r="J277" s="715"/>
      <c r="K277" s="715"/>
      <c r="L277" s="715"/>
    </row>
    <row r="278" spans="1:12" ht="87" customHeight="1" x14ac:dyDescent="0.25">
      <c r="A278" s="716" t="s">
        <v>37</v>
      </c>
      <c r="B278" s="716"/>
      <c r="C278" s="716" t="s">
        <v>38</v>
      </c>
      <c r="D278" s="465" t="s">
        <v>427</v>
      </c>
      <c r="E278" s="465" t="s">
        <v>428</v>
      </c>
      <c r="F278" s="465" t="s">
        <v>429</v>
      </c>
      <c r="G278" s="465" t="s">
        <v>430</v>
      </c>
      <c r="H278" s="465" t="s">
        <v>267</v>
      </c>
      <c r="I278" s="465" t="s">
        <v>431</v>
      </c>
      <c r="J278" s="465" t="s">
        <v>432</v>
      </c>
      <c r="K278" s="465" t="s">
        <v>433</v>
      </c>
      <c r="L278" s="465" t="s">
        <v>274</v>
      </c>
    </row>
    <row r="279" spans="1:12" ht="11.25" customHeight="1" x14ac:dyDescent="0.25">
      <c r="A279" s="716" t="s">
        <v>46</v>
      </c>
      <c r="B279" s="716" t="s">
        <v>47</v>
      </c>
      <c r="C279" s="716"/>
      <c r="D279" s="120" t="s">
        <v>48</v>
      </c>
      <c r="E279" s="178" t="s">
        <v>48</v>
      </c>
      <c r="F279" s="178" t="s">
        <v>275</v>
      </c>
      <c r="G279" s="178" t="s">
        <v>275</v>
      </c>
      <c r="H279" s="120" t="s">
        <v>244</v>
      </c>
      <c r="I279" s="120" t="s">
        <v>276</v>
      </c>
      <c r="J279" s="120" t="s">
        <v>276</v>
      </c>
      <c r="K279" s="120" t="s">
        <v>276</v>
      </c>
      <c r="L279" s="120" t="s">
        <v>52</v>
      </c>
    </row>
    <row r="280" spans="1:12" ht="34.5" x14ac:dyDescent="0.25">
      <c r="A280" s="716"/>
      <c r="B280" s="716"/>
      <c r="C280" s="716"/>
      <c r="D280" s="120"/>
      <c r="E280" s="120"/>
      <c r="F280" s="120" t="s">
        <v>434</v>
      </c>
      <c r="G280" s="120" t="s">
        <v>434</v>
      </c>
      <c r="H280" s="120" t="s">
        <v>279</v>
      </c>
      <c r="I280" s="120" t="s">
        <v>435</v>
      </c>
      <c r="J280" s="120" t="s">
        <v>435</v>
      </c>
      <c r="K280" s="120" t="s">
        <v>435</v>
      </c>
      <c r="L280" s="120" t="s">
        <v>436</v>
      </c>
    </row>
    <row r="281" spans="1:12" ht="13.5" x14ac:dyDescent="0.25">
      <c r="A281" s="716"/>
      <c r="B281" s="716"/>
      <c r="C281" s="716"/>
      <c r="D281" s="208" t="s">
        <v>282</v>
      </c>
      <c r="E281" s="208" t="s">
        <v>437</v>
      </c>
      <c r="F281" s="208" t="s">
        <v>438</v>
      </c>
      <c r="G281" s="208" t="s">
        <v>439</v>
      </c>
      <c r="H281" s="208" t="s">
        <v>158</v>
      </c>
      <c r="I281" s="208" t="s">
        <v>440</v>
      </c>
      <c r="J281" s="208" t="s">
        <v>441</v>
      </c>
      <c r="K281" s="208" t="s">
        <v>442</v>
      </c>
      <c r="L281" s="208" t="s">
        <v>290</v>
      </c>
    </row>
    <row r="282" spans="1:12" ht="11.25" customHeight="1" x14ac:dyDescent="0.25">
      <c r="A282" s="716" t="s">
        <v>310</v>
      </c>
      <c r="B282" s="716" t="s">
        <v>310</v>
      </c>
      <c r="C282" s="135"/>
      <c r="D282" s="460"/>
      <c r="E282" s="460"/>
      <c r="F282" s="240"/>
      <c r="G282" s="240"/>
      <c r="H282" s="241"/>
      <c r="I282" s="151"/>
      <c r="J282" s="151"/>
      <c r="K282" s="151"/>
      <c r="L282" s="151"/>
    </row>
    <row r="283" spans="1:12" ht="12.75" customHeight="1" x14ac:dyDescent="0.25">
      <c r="A283" s="716"/>
      <c r="B283" s="716"/>
      <c r="C283" s="135"/>
      <c r="D283" s="460"/>
      <c r="E283" s="460"/>
      <c r="F283" s="240"/>
      <c r="G283" s="240"/>
      <c r="H283" s="241"/>
      <c r="I283" s="151"/>
      <c r="J283" s="151"/>
      <c r="K283" s="151"/>
      <c r="L283" s="151"/>
    </row>
    <row r="284" spans="1:12" x14ac:dyDescent="0.25">
      <c r="A284" s="737" t="s">
        <v>91</v>
      </c>
      <c r="B284" s="737"/>
      <c r="C284" s="737"/>
      <c r="D284" s="244"/>
      <c r="E284" s="244"/>
      <c r="F284" s="244"/>
      <c r="G284" s="244"/>
      <c r="H284" s="244"/>
      <c r="I284" s="194"/>
      <c r="J284" s="194"/>
      <c r="K284" s="194"/>
      <c r="L284" s="466">
        <f>SUM(L282:L283)</f>
        <v>0</v>
      </c>
    </row>
    <row r="301" spans="1:12" x14ac:dyDescent="0.25">
      <c r="A301" s="692" t="s">
        <v>23</v>
      </c>
      <c r="B301" s="692"/>
      <c r="C301" s="733">
        <f>Presentación!$C$3</f>
        <v>1990</v>
      </c>
      <c r="D301" s="733"/>
      <c r="E301" s="733"/>
      <c r="F301" s="733"/>
      <c r="G301" s="733"/>
      <c r="H301" s="733"/>
      <c r="I301" s="733"/>
      <c r="J301" s="733"/>
      <c r="K301" s="733"/>
      <c r="L301" s="733"/>
    </row>
    <row r="302" spans="1:12" ht="11.25" customHeight="1" x14ac:dyDescent="0.25">
      <c r="A302" s="734" t="s">
        <v>260</v>
      </c>
      <c r="B302" s="734"/>
      <c r="C302" s="735" t="s">
        <v>382</v>
      </c>
      <c r="D302" s="735"/>
      <c r="E302" s="735"/>
      <c r="F302" s="735"/>
      <c r="G302" s="735"/>
      <c r="H302" s="735"/>
      <c r="I302" s="735"/>
      <c r="J302" s="735"/>
      <c r="K302" s="735"/>
      <c r="L302" s="735"/>
    </row>
    <row r="303" spans="1:12" ht="11.25" customHeight="1" x14ac:dyDescent="0.25">
      <c r="A303" s="710" t="s">
        <v>5</v>
      </c>
      <c r="B303" s="710"/>
      <c r="C303" s="712" t="s">
        <v>26</v>
      </c>
      <c r="D303" s="712"/>
      <c r="E303" s="712"/>
      <c r="F303" s="712"/>
      <c r="G303" s="712"/>
      <c r="H303" s="712"/>
      <c r="I303" s="712"/>
      <c r="J303" s="712"/>
      <c r="K303" s="712"/>
      <c r="L303" s="712"/>
    </row>
    <row r="304" spans="1:12" ht="12" customHeight="1" x14ac:dyDescent="0.25">
      <c r="A304" s="710" t="s">
        <v>27</v>
      </c>
      <c r="B304" s="710"/>
      <c r="C304" s="712" t="s">
        <v>425</v>
      </c>
      <c r="D304" s="712"/>
      <c r="E304" s="712"/>
      <c r="F304" s="712"/>
      <c r="G304" s="712"/>
      <c r="H304" s="712"/>
      <c r="I304" s="712"/>
      <c r="J304" s="712"/>
      <c r="K304" s="712"/>
      <c r="L304" s="712"/>
    </row>
    <row r="305" spans="1:12" ht="12" customHeight="1" x14ac:dyDescent="0.25">
      <c r="A305" s="710" t="s">
        <v>29</v>
      </c>
      <c r="B305" s="710"/>
      <c r="C305" s="712" t="s">
        <v>405</v>
      </c>
      <c r="D305" s="712"/>
      <c r="E305" s="712"/>
      <c r="F305" s="712"/>
      <c r="G305" s="712"/>
      <c r="H305" s="712"/>
      <c r="I305" s="712"/>
      <c r="J305" s="712"/>
      <c r="K305" s="712"/>
      <c r="L305" s="712"/>
    </row>
    <row r="306" spans="1:12" ht="11.25" customHeight="1" x14ac:dyDescent="0.25">
      <c r="A306" s="710" t="s">
        <v>31</v>
      </c>
      <c r="B306" s="710"/>
      <c r="C306" s="712" t="s">
        <v>262</v>
      </c>
      <c r="D306" s="712"/>
      <c r="E306" s="712"/>
      <c r="F306" s="712"/>
      <c r="G306" s="712"/>
      <c r="H306" s="712"/>
      <c r="I306" s="712"/>
      <c r="J306" s="712"/>
      <c r="K306" s="712"/>
      <c r="L306" s="712"/>
    </row>
    <row r="307" spans="1:12" ht="11.25" customHeight="1" x14ac:dyDescent="0.25">
      <c r="A307" s="714" t="s">
        <v>33</v>
      </c>
      <c r="B307" s="714"/>
      <c r="C307" s="119" t="s">
        <v>34</v>
      </c>
      <c r="D307" s="715" t="s">
        <v>426</v>
      </c>
      <c r="E307" s="715"/>
      <c r="F307" s="715"/>
      <c r="G307" s="715"/>
      <c r="H307" s="715"/>
      <c r="I307" s="715"/>
      <c r="J307" s="715"/>
      <c r="K307" s="715"/>
      <c r="L307" s="715"/>
    </row>
    <row r="308" spans="1:12" ht="87" customHeight="1" x14ac:dyDescent="0.25">
      <c r="A308" s="716" t="s">
        <v>37</v>
      </c>
      <c r="B308" s="716"/>
      <c r="C308" s="716" t="s">
        <v>38</v>
      </c>
      <c r="D308" s="465" t="s">
        <v>427</v>
      </c>
      <c r="E308" s="465" t="s">
        <v>428</v>
      </c>
      <c r="F308" s="465" t="s">
        <v>429</v>
      </c>
      <c r="G308" s="465" t="s">
        <v>430</v>
      </c>
      <c r="H308" s="465" t="s">
        <v>267</v>
      </c>
      <c r="I308" s="465" t="s">
        <v>431</v>
      </c>
      <c r="J308" s="465" t="s">
        <v>432</v>
      </c>
      <c r="K308" s="465" t="s">
        <v>433</v>
      </c>
      <c r="L308" s="465" t="s">
        <v>274</v>
      </c>
    </row>
    <row r="309" spans="1:12" ht="11.25" customHeight="1" x14ac:dyDescent="0.25">
      <c r="A309" s="716" t="s">
        <v>46</v>
      </c>
      <c r="B309" s="716" t="s">
        <v>47</v>
      </c>
      <c r="C309" s="716"/>
      <c r="D309" s="120" t="s">
        <v>48</v>
      </c>
      <c r="E309" s="178" t="s">
        <v>48</v>
      </c>
      <c r="F309" s="178" t="s">
        <v>275</v>
      </c>
      <c r="G309" s="178" t="s">
        <v>275</v>
      </c>
      <c r="H309" s="120" t="s">
        <v>244</v>
      </c>
      <c r="I309" s="120" t="s">
        <v>276</v>
      </c>
      <c r="J309" s="120" t="s">
        <v>276</v>
      </c>
      <c r="K309" s="120" t="s">
        <v>276</v>
      </c>
      <c r="L309" s="120" t="s">
        <v>52</v>
      </c>
    </row>
    <row r="310" spans="1:12" ht="34.5" x14ac:dyDescent="0.25">
      <c r="A310" s="716"/>
      <c r="B310" s="716"/>
      <c r="C310" s="716"/>
      <c r="D310" s="120"/>
      <c r="E310" s="120"/>
      <c r="F310" s="120" t="s">
        <v>434</v>
      </c>
      <c r="G310" s="120" t="s">
        <v>434</v>
      </c>
      <c r="H310" s="120" t="s">
        <v>279</v>
      </c>
      <c r="I310" s="120" t="s">
        <v>435</v>
      </c>
      <c r="J310" s="120" t="s">
        <v>435</v>
      </c>
      <c r="K310" s="120" t="s">
        <v>435</v>
      </c>
      <c r="L310" s="120" t="s">
        <v>436</v>
      </c>
    </row>
    <row r="311" spans="1:12" ht="13.5" x14ac:dyDescent="0.25">
      <c r="A311" s="716"/>
      <c r="B311" s="716"/>
      <c r="C311" s="716"/>
      <c r="D311" s="208" t="s">
        <v>282</v>
      </c>
      <c r="E311" s="208" t="s">
        <v>437</v>
      </c>
      <c r="F311" s="208" t="s">
        <v>438</v>
      </c>
      <c r="G311" s="208" t="s">
        <v>439</v>
      </c>
      <c r="H311" s="208" t="s">
        <v>158</v>
      </c>
      <c r="I311" s="208" t="s">
        <v>440</v>
      </c>
      <c r="J311" s="208" t="s">
        <v>441</v>
      </c>
      <c r="K311" s="208" t="s">
        <v>442</v>
      </c>
      <c r="L311" s="208" t="s">
        <v>290</v>
      </c>
    </row>
    <row r="312" spans="1:12" ht="11.25" customHeight="1" x14ac:dyDescent="0.25">
      <c r="A312" s="716" t="s">
        <v>310</v>
      </c>
      <c r="B312" s="716" t="s">
        <v>310</v>
      </c>
      <c r="C312" s="135"/>
      <c r="D312" s="460"/>
      <c r="E312" s="460"/>
      <c r="F312" s="240"/>
      <c r="G312" s="240"/>
      <c r="H312" s="241"/>
      <c r="I312" s="151"/>
      <c r="J312" s="151"/>
      <c r="K312" s="151"/>
      <c r="L312" s="151"/>
    </row>
    <row r="313" spans="1:12" x14ac:dyDescent="0.25">
      <c r="A313" s="716"/>
      <c r="B313" s="716"/>
      <c r="C313" s="135"/>
      <c r="D313" s="460"/>
      <c r="E313" s="460"/>
      <c r="F313" s="240"/>
      <c r="G313" s="240"/>
      <c r="H313" s="241"/>
      <c r="I313" s="151"/>
      <c r="J313" s="151"/>
      <c r="K313" s="151"/>
      <c r="L313" s="151"/>
    </row>
    <row r="314" spans="1:12" x14ac:dyDescent="0.25">
      <c r="A314" s="737" t="s">
        <v>91</v>
      </c>
      <c r="B314" s="737"/>
      <c r="C314" s="737"/>
      <c r="D314" s="244"/>
      <c r="E314" s="244"/>
      <c r="F314" s="244"/>
      <c r="G314" s="244"/>
      <c r="H314" s="244"/>
      <c r="I314" s="194"/>
      <c r="J314" s="194"/>
      <c r="K314" s="194"/>
      <c r="L314" s="466">
        <f>SUM(L312:L313)</f>
        <v>0</v>
      </c>
    </row>
    <row r="331" spans="1:12" x14ac:dyDescent="0.25">
      <c r="A331" s="692" t="s">
        <v>23</v>
      </c>
      <c r="B331" s="692"/>
      <c r="C331" s="733">
        <f>Presentación!$C$3</f>
        <v>1990</v>
      </c>
      <c r="D331" s="733"/>
      <c r="E331" s="733"/>
      <c r="F331" s="733"/>
      <c r="G331" s="733"/>
      <c r="H331" s="733"/>
      <c r="I331" s="733"/>
      <c r="J331" s="733"/>
      <c r="K331" s="733"/>
      <c r="L331" s="733"/>
    </row>
    <row r="332" spans="1:12" ht="11.25" customHeight="1" x14ac:dyDescent="0.25">
      <c r="A332" s="734" t="s">
        <v>260</v>
      </c>
      <c r="B332" s="734"/>
      <c r="C332" s="735" t="s">
        <v>383</v>
      </c>
      <c r="D332" s="735"/>
      <c r="E332" s="735"/>
      <c r="F332" s="735"/>
      <c r="G332" s="735"/>
      <c r="H332" s="735"/>
      <c r="I332" s="735"/>
      <c r="J332" s="735"/>
      <c r="K332" s="735"/>
      <c r="L332" s="735"/>
    </row>
    <row r="333" spans="1:12" ht="11.25" customHeight="1" x14ac:dyDescent="0.25">
      <c r="A333" s="710" t="s">
        <v>5</v>
      </c>
      <c r="B333" s="710"/>
      <c r="C333" s="712" t="s">
        <v>26</v>
      </c>
      <c r="D333" s="712"/>
      <c r="E333" s="712"/>
      <c r="F333" s="712"/>
      <c r="G333" s="712"/>
      <c r="H333" s="712"/>
      <c r="I333" s="712"/>
      <c r="J333" s="712"/>
      <c r="K333" s="712"/>
      <c r="L333" s="712"/>
    </row>
    <row r="334" spans="1:12" ht="12" customHeight="1" x14ac:dyDescent="0.25">
      <c r="A334" s="710" t="s">
        <v>27</v>
      </c>
      <c r="B334" s="710"/>
      <c r="C334" s="712" t="s">
        <v>425</v>
      </c>
      <c r="D334" s="712"/>
      <c r="E334" s="712"/>
      <c r="F334" s="712"/>
      <c r="G334" s="712"/>
      <c r="H334" s="712"/>
      <c r="I334" s="712"/>
      <c r="J334" s="712"/>
      <c r="K334" s="712"/>
      <c r="L334" s="712"/>
    </row>
    <row r="335" spans="1:12" ht="12" customHeight="1" x14ac:dyDescent="0.25">
      <c r="A335" s="710" t="s">
        <v>29</v>
      </c>
      <c r="B335" s="710"/>
      <c r="C335" s="712" t="s">
        <v>405</v>
      </c>
      <c r="D335" s="712"/>
      <c r="E335" s="712"/>
      <c r="F335" s="712"/>
      <c r="G335" s="712"/>
      <c r="H335" s="712"/>
      <c r="I335" s="712"/>
      <c r="J335" s="712"/>
      <c r="K335" s="712"/>
      <c r="L335" s="712"/>
    </row>
    <row r="336" spans="1:12" ht="11.25" customHeight="1" x14ac:dyDescent="0.25">
      <c r="A336" s="710" t="s">
        <v>31</v>
      </c>
      <c r="B336" s="710"/>
      <c r="C336" s="712" t="s">
        <v>262</v>
      </c>
      <c r="D336" s="712"/>
      <c r="E336" s="712"/>
      <c r="F336" s="712"/>
      <c r="G336" s="712"/>
      <c r="H336" s="712"/>
      <c r="I336" s="712"/>
      <c r="J336" s="712"/>
      <c r="K336" s="712"/>
      <c r="L336" s="712"/>
    </row>
    <row r="337" spans="1:12" ht="11.25" customHeight="1" x14ac:dyDescent="0.25">
      <c r="A337" s="714" t="s">
        <v>33</v>
      </c>
      <c r="B337" s="714"/>
      <c r="C337" s="119" t="s">
        <v>34</v>
      </c>
      <c r="D337" s="715" t="s">
        <v>426</v>
      </c>
      <c r="E337" s="715"/>
      <c r="F337" s="715"/>
      <c r="G337" s="715"/>
      <c r="H337" s="715"/>
      <c r="I337" s="715"/>
      <c r="J337" s="715"/>
      <c r="K337" s="715"/>
      <c r="L337" s="715"/>
    </row>
    <row r="338" spans="1:12" ht="87.75" customHeight="1" x14ac:dyDescent="0.25">
      <c r="A338" s="716" t="s">
        <v>37</v>
      </c>
      <c r="B338" s="716"/>
      <c r="C338" s="716" t="s">
        <v>38</v>
      </c>
      <c r="D338" s="465" t="s">
        <v>427</v>
      </c>
      <c r="E338" s="465" t="s">
        <v>428</v>
      </c>
      <c r="F338" s="465" t="s">
        <v>429</v>
      </c>
      <c r="G338" s="465" t="s">
        <v>430</v>
      </c>
      <c r="H338" s="465" t="s">
        <v>267</v>
      </c>
      <c r="I338" s="465" t="s">
        <v>431</v>
      </c>
      <c r="J338" s="465" t="s">
        <v>432</v>
      </c>
      <c r="K338" s="465" t="s">
        <v>433</v>
      </c>
      <c r="L338" s="465" t="s">
        <v>274</v>
      </c>
    </row>
    <row r="339" spans="1:12" ht="11.25" customHeight="1" x14ac:dyDescent="0.25">
      <c r="A339" s="716" t="s">
        <v>46</v>
      </c>
      <c r="B339" s="716" t="s">
        <v>47</v>
      </c>
      <c r="C339" s="716"/>
      <c r="D339" s="120" t="s">
        <v>48</v>
      </c>
      <c r="E339" s="178" t="s">
        <v>48</v>
      </c>
      <c r="F339" s="178" t="s">
        <v>275</v>
      </c>
      <c r="G339" s="178" t="s">
        <v>275</v>
      </c>
      <c r="H339" s="120" t="s">
        <v>244</v>
      </c>
      <c r="I339" s="120" t="s">
        <v>276</v>
      </c>
      <c r="J339" s="120" t="s">
        <v>276</v>
      </c>
      <c r="K339" s="120" t="s">
        <v>276</v>
      </c>
      <c r="L339" s="120" t="s">
        <v>52</v>
      </c>
    </row>
    <row r="340" spans="1:12" ht="34.5" x14ac:dyDescent="0.25">
      <c r="A340" s="716"/>
      <c r="B340" s="716"/>
      <c r="C340" s="716"/>
      <c r="D340" s="120"/>
      <c r="E340" s="120"/>
      <c r="F340" s="120" t="s">
        <v>434</v>
      </c>
      <c r="G340" s="120" t="s">
        <v>434</v>
      </c>
      <c r="H340" s="120" t="s">
        <v>279</v>
      </c>
      <c r="I340" s="120" t="s">
        <v>435</v>
      </c>
      <c r="J340" s="120" t="s">
        <v>435</v>
      </c>
      <c r="K340" s="120" t="s">
        <v>435</v>
      </c>
      <c r="L340" s="120" t="s">
        <v>436</v>
      </c>
    </row>
    <row r="341" spans="1:12" ht="13.5" x14ac:dyDescent="0.25">
      <c r="A341" s="716"/>
      <c r="B341" s="716"/>
      <c r="C341" s="716"/>
      <c r="D341" s="208" t="s">
        <v>282</v>
      </c>
      <c r="E341" s="208" t="s">
        <v>437</v>
      </c>
      <c r="F341" s="208" t="s">
        <v>438</v>
      </c>
      <c r="G341" s="208" t="s">
        <v>439</v>
      </c>
      <c r="H341" s="208" t="s">
        <v>158</v>
      </c>
      <c r="I341" s="208" t="s">
        <v>440</v>
      </c>
      <c r="J341" s="208" t="s">
        <v>441</v>
      </c>
      <c r="K341" s="208" t="s">
        <v>442</v>
      </c>
      <c r="L341" s="208" t="s">
        <v>290</v>
      </c>
    </row>
    <row r="342" spans="1:12" ht="11.25" customHeight="1" x14ac:dyDescent="0.25">
      <c r="A342" s="716" t="s">
        <v>310</v>
      </c>
      <c r="B342" s="716" t="s">
        <v>310</v>
      </c>
      <c r="C342" s="135"/>
      <c r="D342" s="460"/>
      <c r="E342" s="460"/>
      <c r="F342" s="240"/>
      <c r="G342" s="240"/>
      <c r="H342" s="241"/>
      <c r="I342" s="151"/>
      <c r="J342" s="151"/>
      <c r="K342" s="151"/>
      <c r="L342" s="151"/>
    </row>
    <row r="343" spans="1:12" ht="12.75" customHeight="1" x14ac:dyDescent="0.25">
      <c r="A343" s="716"/>
      <c r="B343" s="716"/>
      <c r="C343" s="135"/>
      <c r="D343" s="460"/>
      <c r="E343" s="460"/>
      <c r="F343" s="240"/>
      <c r="G343" s="240"/>
      <c r="H343" s="241"/>
      <c r="I343" s="151"/>
      <c r="J343" s="151"/>
      <c r="K343" s="151"/>
      <c r="L343" s="151"/>
    </row>
    <row r="344" spans="1:12" x14ac:dyDescent="0.25">
      <c r="A344" s="737" t="s">
        <v>91</v>
      </c>
      <c r="B344" s="737"/>
      <c r="C344" s="737"/>
      <c r="D344" s="244"/>
      <c r="E344" s="244"/>
      <c r="F344" s="244"/>
      <c r="G344" s="244"/>
      <c r="H344" s="244"/>
      <c r="I344" s="194"/>
      <c r="J344" s="194"/>
      <c r="K344" s="194"/>
      <c r="L344" s="466">
        <f>SUM(L342:L343)</f>
        <v>0</v>
      </c>
    </row>
    <row r="361" spans="1:12" x14ac:dyDescent="0.25">
      <c r="A361" s="692" t="s">
        <v>23</v>
      </c>
      <c r="B361" s="692"/>
      <c r="C361" s="733">
        <f>Presentación!$C$3</f>
        <v>1990</v>
      </c>
      <c r="D361" s="733"/>
      <c r="E361" s="733"/>
      <c r="F361" s="733"/>
      <c r="G361" s="733"/>
      <c r="H361" s="733"/>
      <c r="I361" s="733"/>
      <c r="J361" s="733"/>
      <c r="K361" s="733"/>
      <c r="L361" s="733"/>
    </row>
    <row r="362" spans="1:12" ht="11.25" customHeight="1" x14ac:dyDescent="0.25">
      <c r="A362" s="734" t="s">
        <v>260</v>
      </c>
      <c r="B362" s="734"/>
      <c r="C362" s="735" t="s">
        <v>384</v>
      </c>
      <c r="D362" s="735"/>
      <c r="E362" s="735"/>
      <c r="F362" s="735"/>
      <c r="G362" s="735"/>
      <c r="H362" s="735"/>
      <c r="I362" s="735"/>
      <c r="J362" s="735"/>
      <c r="K362" s="735"/>
      <c r="L362" s="735"/>
    </row>
    <row r="363" spans="1:12" ht="11.25" customHeight="1" x14ac:dyDescent="0.25">
      <c r="A363" s="710" t="s">
        <v>5</v>
      </c>
      <c r="B363" s="710"/>
      <c r="C363" s="712" t="s">
        <v>26</v>
      </c>
      <c r="D363" s="712"/>
      <c r="E363" s="712"/>
      <c r="F363" s="712"/>
      <c r="G363" s="712"/>
      <c r="H363" s="712"/>
      <c r="I363" s="712"/>
      <c r="J363" s="712"/>
      <c r="K363" s="712"/>
      <c r="L363" s="712"/>
    </row>
    <row r="364" spans="1:12" ht="12" customHeight="1" x14ac:dyDescent="0.25">
      <c r="A364" s="710" t="s">
        <v>27</v>
      </c>
      <c r="B364" s="710"/>
      <c r="C364" s="712" t="s">
        <v>425</v>
      </c>
      <c r="D364" s="712"/>
      <c r="E364" s="712"/>
      <c r="F364" s="712"/>
      <c r="G364" s="712"/>
      <c r="H364" s="712"/>
      <c r="I364" s="712"/>
      <c r="J364" s="712"/>
      <c r="K364" s="712"/>
      <c r="L364" s="712"/>
    </row>
    <row r="365" spans="1:12" ht="12" customHeight="1" x14ac:dyDescent="0.25">
      <c r="A365" s="710" t="s">
        <v>29</v>
      </c>
      <c r="B365" s="710"/>
      <c r="C365" s="712" t="s">
        <v>405</v>
      </c>
      <c r="D365" s="712"/>
      <c r="E365" s="712"/>
      <c r="F365" s="712"/>
      <c r="G365" s="712"/>
      <c r="H365" s="712"/>
      <c r="I365" s="712"/>
      <c r="J365" s="712"/>
      <c r="K365" s="712"/>
      <c r="L365" s="712"/>
    </row>
    <row r="366" spans="1:12" ht="11.25" customHeight="1" x14ac:dyDescent="0.25">
      <c r="A366" s="710" t="s">
        <v>31</v>
      </c>
      <c r="B366" s="710"/>
      <c r="C366" s="712" t="s">
        <v>262</v>
      </c>
      <c r="D366" s="712"/>
      <c r="E366" s="712"/>
      <c r="F366" s="712"/>
      <c r="G366" s="712"/>
      <c r="H366" s="712"/>
      <c r="I366" s="712"/>
      <c r="J366" s="712"/>
      <c r="K366" s="712"/>
      <c r="L366" s="712"/>
    </row>
    <row r="367" spans="1:12" ht="11.25" customHeight="1" x14ac:dyDescent="0.25">
      <c r="A367" s="714" t="s">
        <v>33</v>
      </c>
      <c r="B367" s="714"/>
      <c r="C367" s="119" t="s">
        <v>34</v>
      </c>
      <c r="D367" s="715" t="s">
        <v>426</v>
      </c>
      <c r="E367" s="715"/>
      <c r="F367" s="715"/>
      <c r="G367" s="715"/>
      <c r="H367" s="715"/>
      <c r="I367" s="715"/>
      <c r="J367" s="715"/>
      <c r="K367" s="715"/>
      <c r="L367" s="715"/>
    </row>
    <row r="368" spans="1:12" ht="87" customHeight="1" x14ac:dyDescent="0.25">
      <c r="A368" s="716" t="s">
        <v>37</v>
      </c>
      <c r="B368" s="716"/>
      <c r="C368" s="716" t="s">
        <v>38</v>
      </c>
      <c r="D368" s="465" t="s">
        <v>427</v>
      </c>
      <c r="E368" s="465" t="s">
        <v>428</v>
      </c>
      <c r="F368" s="465" t="s">
        <v>429</v>
      </c>
      <c r="G368" s="465" t="s">
        <v>430</v>
      </c>
      <c r="H368" s="465" t="s">
        <v>267</v>
      </c>
      <c r="I368" s="465" t="s">
        <v>431</v>
      </c>
      <c r="J368" s="465" t="s">
        <v>432</v>
      </c>
      <c r="K368" s="465" t="s">
        <v>433</v>
      </c>
      <c r="L368" s="465" t="s">
        <v>274</v>
      </c>
    </row>
    <row r="369" spans="1:12" ht="11.25" customHeight="1" x14ac:dyDescent="0.25">
      <c r="A369" s="716" t="s">
        <v>46</v>
      </c>
      <c r="B369" s="716" t="s">
        <v>47</v>
      </c>
      <c r="C369" s="716"/>
      <c r="D369" s="120" t="s">
        <v>48</v>
      </c>
      <c r="E369" s="178" t="s">
        <v>48</v>
      </c>
      <c r="F369" s="178" t="s">
        <v>275</v>
      </c>
      <c r="G369" s="178" t="s">
        <v>275</v>
      </c>
      <c r="H369" s="120" t="s">
        <v>244</v>
      </c>
      <c r="I369" s="120" t="s">
        <v>276</v>
      </c>
      <c r="J369" s="120" t="s">
        <v>276</v>
      </c>
      <c r="K369" s="120" t="s">
        <v>276</v>
      </c>
      <c r="L369" s="120" t="s">
        <v>52</v>
      </c>
    </row>
    <row r="370" spans="1:12" ht="34.5" x14ac:dyDescent="0.25">
      <c r="A370" s="716"/>
      <c r="B370" s="716"/>
      <c r="C370" s="716"/>
      <c r="D370" s="120"/>
      <c r="E370" s="120"/>
      <c r="F370" s="120" t="s">
        <v>434</v>
      </c>
      <c r="G370" s="120" t="s">
        <v>434</v>
      </c>
      <c r="H370" s="120" t="s">
        <v>279</v>
      </c>
      <c r="I370" s="120" t="s">
        <v>435</v>
      </c>
      <c r="J370" s="120" t="s">
        <v>435</v>
      </c>
      <c r="K370" s="120" t="s">
        <v>435</v>
      </c>
      <c r="L370" s="120" t="s">
        <v>436</v>
      </c>
    </row>
    <row r="371" spans="1:12" ht="13.5" x14ac:dyDescent="0.25">
      <c r="A371" s="716"/>
      <c r="B371" s="716"/>
      <c r="C371" s="716"/>
      <c r="D371" s="208" t="s">
        <v>282</v>
      </c>
      <c r="E371" s="208" t="s">
        <v>437</v>
      </c>
      <c r="F371" s="208" t="s">
        <v>438</v>
      </c>
      <c r="G371" s="208" t="s">
        <v>439</v>
      </c>
      <c r="H371" s="208" t="s">
        <v>158</v>
      </c>
      <c r="I371" s="208" t="s">
        <v>440</v>
      </c>
      <c r="J371" s="208" t="s">
        <v>441</v>
      </c>
      <c r="K371" s="208" t="s">
        <v>442</v>
      </c>
      <c r="L371" s="208" t="s">
        <v>290</v>
      </c>
    </row>
    <row r="372" spans="1:12" ht="11.25" customHeight="1" x14ac:dyDescent="0.25">
      <c r="A372" s="716" t="s">
        <v>310</v>
      </c>
      <c r="B372" s="716" t="s">
        <v>310</v>
      </c>
      <c r="C372" s="135"/>
      <c r="D372" s="460"/>
      <c r="E372" s="460"/>
      <c r="F372" s="240"/>
      <c r="G372" s="240"/>
      <c r="H372" s="241"/>
      <c r="I372" s="151"/>
      <c r="J372" s="151"/>
      <c r="K372" s="151"/>
      <c r="L372" s="151"/>
    </row>
    <row r="373" spans="1:12" x14ac:dyDescent="0.25">
      <c r="A373" s="716"/>
      <c r="B373" s="716"/>
      <c r="C373" s="135"/>
      <c r="D373" s="460"/>
      <c r="E373" s="460"/>
      <c r="F373" s="240"/>
      <c r="G373" s="240"/>
      <c r="H373" s="241"/>
      <c r="I373" s="151"/>
      <c r="J373" s="151"/>
      <c r="K373" s="151"/>
      <c r="L373" s="151"/>
    </row>
    <row r="374" spans="1:12" x14ac:dyDescent="0.25">
      <c r="A374" s="737" t="s">
        <v>91</v>
      </c>
      <c r="B374" s="737"/>
      <c r="C374" s="737"/>
      <c r="D374" s="244"/>
      <c r="E374" s="244"/>
      <c r="F374" s="244"/>
      <c r="G374" s="244"/>
      <c r="H374" s="244"/>
      <c r="I374" s="194"/>
      <c r="J374" s="194"/>
      <c r="K374" s="194"/>
      <c r="L374" s="466">
        <f>SUM(L372:L373)</f>
        <v>0</v>
      </c>
    </row>
    <row r="391" spans="1:12" x14ac:dyDescent="0.25">
      <c r="A391" s="692" t="s">
        <v>23</v>
      </c>
      <c r="B391" s="692"/>
      <c r="C391" s="733">
        <f>Presentación!$C$3</f>
        <v>1990</v>
      </c>
      <c r="D391" s="733"/>
      <c r="E391" s="733"/>
      <c r="F391" s="733"/>
      <c r="G391" s="733"/>
      <c r="H391" s="733"/>
      <c r="I391" s="733"/>
      <c r="J391" s="733"/>
      <c r="K391" s="733"/>
      <c r="L391" s="733"/>
    </row>
    <row r="392" spans="1:12" ht="11.25" customHeight="1" x14ac:dyDescent="0.25">
      <c r="A392" s="734" t="s">
        <v>260</v>
      </c>
      <c r="B392" s="734"/>
      <c r="C392" s="735" t="s">
        <v>385</v>
      </c>
      <c r="D392" s="735"/>
      <c r="E392" s="735"/>
      <c r="F392" s="735"/>
      <c r="G392" s="735"/>
      <c r="H392" s="735"/>
      <c r="I392" s="735"/>
      <c r="J392" s="735"/>
      <c r="K392" s="735"/>
      <c r="L392" s="735"/>
    </row>
    <row r="393" spans="1:12" ht="11.25" customHeight="1" x14ac:dyDescent="0.25">
      <c r="A393" s="710" t="s">
        <v>5</v>
      </c>
      <c r="B393" s="710"/>
      <c r="C393" s="712" t="s">
        <v>26</v>
      </c>
      <c r="D393" s="712"/>
      <c r="E393" s="712"/>
      <c r="F393" s="712"/>
      <c r="G393" s="712"/>
      <c r="H393" s="712"/>
      <c r="I393" s="712"/>
      <c r="J393" s="712"/>
      <c r="K393" s="712"/>
      <c r="L393" s="712"/>
    </row>
    <row r="394" spans="1:12" ht="12" customHeight="1" x14ac:dyDescent="0.25">
      <c r="A394" s="710" t="s">
        <v>27</v>
      </c>
      <c r="B394" s="710"/>
      <c r="C394" s="712" t="s">
        <v>425</v>
      </c>
      <c r="D394" s="712"/>
      <c r="E394" s="712"/>
      <c r="F394" s="712"/>
      <c r="G394" s="712"/>
      <c r="H394" s="712"/>
      <c r="I394" s="712"/>
      <c r="J394" s="712"/>
      <c r="K394" s="712"/>
      <c r="L394" s="712"/>
    </row>
    <row r="395" spans="1:12" ht="12" customHeight="1" x14ac:dyDescent="0.25">
      <c r="A395" s="710" t="s">
        <v>29</v>
      </c>
      <c r="B395" s="710"/>
      <c r="C395" s="712" t="s">
        <v>405</v>
      </c>
      <c r="D395" s="712"/>
      <c r="E395" s="712"/>
      <c r="F395" s="712"/>
      <c r="G395" s="712"/>
      <c r="H395" s="712"/>
      <c r="I395" s="712"/>
      <c r="J395" s="712"/>
      <c r="K395" s="712"/>
      <c r="L395" s="712"/>
    </row>
    <row r="396" spans="1:12" ht="11.25" customHeight="1" x14ac:dyDescent="0.25">
      <c r="A396" s="710" t="s">
        <v>31</v>
      </c>
      <c r="B396" s="710"/>
      <c r="C396" s="712" t="s">
        <v>262</v>
      </c>
      <c r="D396" s="712"/>
      <c r="E396" s="712"/>
      <c r="F396" s="712"/>
      <c r="G396" s="712"/>
      <c r="H396" s="712"/>
      <c r="I396" s="712"/>
      <c r="J396" s="712"/>
      <c r="K396" s="712"/>
      <c r="L396" s="712"/>
    </row>
    <row r="397" spans="1:12" ht="11.25" customHeight="1" x14ac:dyDescent="0.25">
      <c r="A397" s="714" t="s">
        <v>33</v>
      </c>
      <c r="B397" s="714"/>
      <c r="C397" s="119" t="s">
        <v>34</v>
      </c>
      <c r="D397" s="715" t="s">
        <v>426</v>
      </c>
      <c r="E397" s="715"/>
      <c r="F397" s="715"/>
      <c r="G397" s="715"/>
      <c r="H397" s="715"/>
      <c r="I397" s="715"/>
      <c r="J397" s="715"/>
      <c r="K397" s="715"/>
      <c r="L397" s="715"/>
    </row>
    <row r="398" spans="1:12" ht="87" customHeight="1" x14ac:dyDescent="0.25">
      <c r="A398" s="716" t="s">
        <v>37</v>
      </c>
      <c r="B398" s="716"/>
      <c r="C398" s="716" t="s">
        <v>38</v>
      </c>
      <c r="D398" s="465" t="s">
        <v>427</v>
      </c>
      <c r="E398" s="465" t="s">
        <v>428</v>
      </c>
      <c r="F398" s="465" t="s">
        <v>429</v>
      </c>
      <c r="G398" s="465" t="s">
        <v>430</v>
      </c>
      <c r="H398" s="465" t="s">
        <v>267</v>
      </c>
      <c r="I398" s="465" t="s">
        <v>431</v>
      </c>
      <c r="J398" s="465" t="s">
        <v>432</v>
      </c>
      <c r="K398" s="465" t="s">
        <v>433</v>
      </c>
      <c r="L398" s="465" t="s">
        <v>274</v>
      </c>
    </row>
    <row r="399" spans="1:12" ht="11.25" customHeight="1" x14ac:dyDescent="0.25">
      <c r="A399" s="716" t="s">
        <v>46</v>
      </c>
      <c r="B399" s="716" t="s">
        <v>47</v>
      </c>
      <c r="C399" s="716"/>
      <c r="D399" s="120" t="s">
        <v>48</v>
      </c>
      <c r="E399" s="178" t="s">
        <v>48</v>
      </c>
      <c r="F399" s="178" t="s">
        <v>275</v>
      </c>
      <c r="G399" s="178" t="s">
        <v>275</v>
      </c>
      <c r="H399" s="120" t="s">
        <v>244</v>
      </c>
      <c r="I399" s="120" t="s">
        <v>276</v>
      </c>
      <c r="J399" s="120" t="s">
        <v>276</v>
      </c>
      <c r="K399" s="120" t="s">
        <v>276</v>
      </c>
      <c r="L399" s="120" t="s">
        <v>52</v>
      </c>
    </row>
    <row r="400" spans="1:12" ht="34.5" x14ac:dyDescent="0.25">
      <c r="A400" s="716"/>
      <c r="B400" s="716"/>
      <c r="C400" s="716"/>
      <c r="D400" s="120"/>
      <c r="E400" s="120"/>
      <c r="F400" s="120" t="s">
        <v>434</v>
      </c>
      <c r="G400" s="120" t="s">
        <v>434</v>
      </c>
      <c r="H400" s="120" t="s">
        <v>279</v>
      </c>
      <c r="I400" s="120" t="s">
        <v>435</v>
      </c>
      <c r="J400" s="120" t="s">
        <v>435</v>
      </c>
      <c r="K400" s="120" t="s">
        <v>435</v>
      </c>
      <c r="L400" s="120" t="s">
        <v>436</v>
      </c>
    </row>
    <row r="401" spans="1:12" ht="13.5" x14ac:dyDescent="0.25">
      <c r="A401" s="716"/>
      <c r="B401" s="716"/>
      <c r="C401" s="716"/>
      <c r="D401" s="208" t="s">
        <v>282</v>
      </c>
      <c r="E401" s="208" t="s">
        <v>437</v>
      </c>
      <c r="F401" s="208" t="s">
        <v>438</v>
      </c>
      <c r="G401" s="208" t="s">
        <v>439</v>
      </c>
      <c r="H401" s="208" t="s">
        <v>158</v>
      </c>
      <c r="I401" s="208" t="s">
        <v>440</v>
      </c>
      <c r="J401" s="208" t="s">
        <v>441</v>
      </c>
      <c r="K401" s="208" t="s">
        <v>442</v>
      </c>
      <c r="L401" s="208" t="s">
        <v>290</v>
      </c>
    </row>
    <row r="402" spans="1:12" ht="11.25" customHeight="1" x14ac:dyDescent="0.25">
      <c r="A402" s="716" t="s">
        <v>310</v>
      </c>
      <c r="B402" s="716" t="s">
        <v>310</v>
      </c>
      <c r="C402" s="135"/>
      <c r="D402" s="460"/>
      <c r="E402" s="460"/>
      <c r="F402" s="240"/>
      <c r="G402" s="240"/>
      <c r="H402" s="241"/>
      <c r="I402" s="151"/>
      <c r="J402" s="151"/>
      <c r="K402" s="151"/>
      <c r="L402" s="151"/>
    </row>
    <row r="403" spans="1:12" x14ac:dyDescent="0.25">
      <c r="A403" s="716"/>
      <c r="B403" s="716"/>
      <c r="C403" s="135"/>
      <c r="D403" s="460"/>
      <c r="E403" s="460"/>
      <c r="F403" s="240"/>
      <c r="G403" s="240"/>
      <c r="H403" s="241"/>
      <c r="I403" s="151"/>
      <c r="J403" s="151"/>
      <c r="K403" s="151"/>
      <c r="L403" s="151"/>
    </row>
    <row r="404" spans="1:12" x14ac:dyDescent="0.25">
      <c r="A404" s="737" t="s">
        <v>91</v>
      </c>
      <c r="B404" s="737"/>
      <c r="C404" s="737"/>
      <c r="D404" s="244"/>
      <c r="E404" s="244"/>
      <c r="F404" s="244"/>
      <c r="G404" s="244"/>
      <c r="H404" s="244"/>
      <c r="I404" s="194"/>
      <c r="J404" s="194"/>
      <c r="K404" s="194"/>
      <c r="L404" s="466">
        <f>SUM(L402:L403)</f>
        <v>0</v>
      </c>
    </row>
    <row r="421" spans="1:12" x14ac:dyDescent="0.25">
      <c r="A421" s="692" t="s">
        <v>23</v>
      </c>
      <c r="B421" s="692"/>
      <c r="C421" s="733">
        <f>Presentación!$C$3</f>
        <v>1990</v>
      </c>
      <c r="D421" s="733"/>
      <c r="E421" s="733"/>
      <c r="F421" s="733"/>
      <c r="G421" s="733"/>
      <c r="H421" s="733"/>
      <c r="I421" s="733"/>
      <c r="J421" s="733"/>
      <c r="K421" s="733"/>
      <c r="L421" s="733"/>
    </row>
    <row r="422" spans="1:12" ht="11.25" customHeight="1" x14ac:dyDescent="0.25">
      <c r="A422" s="734" t="s">
        <v>260</v>
      </c>
      <c r="B422" s="734"/>
      <c r="C422" s="735" t="s">
        <v>386</v>
      </c>
      <c r="D422" s="735"/>
      <c r="E422" s="735"/>
      <c r="F422" s="735"/>
      <c r="G422" s="735"/>
      <c r="H422" s="735"/>
      <c r="I422" s="735"/>
      <c r="J422" s="735"/>
      <c r="K422" s="735"/>
      <c r="L422" s="735"/>
    </row>
    <row r="423" spans="1:12" ht="11.25" customHeight="1" x14ac:dyDescent="0.25">
      <c r="A423" s="710" t="s">
        <v>5</v>
      </c>
      <c r="B423" s="710"/>
      <c r="C423" s="712" t="s">
        <v>26</v>
      </c>
      <c r="D423" s="712"/>
      <c r="E423" s="712"/>
      <c r="F423" s="712"/>
      <c r="G423" s="712"/>
      <c r="H423" s="712"/>
      <c r="I423" s="712"/>
      <c r="J423" s="712"/>
      <c r="K423" s="712"/>
      <c r="L423" s="712"/>
    </row>
    <row r="424" spans="1:12" ht="12" customHeight="1" x14ac:dyDescent="0.25">
      <c r="A424" s="710" t="s">
        <v>27</v>
      </c>
      <c r="B424" s="710"/>
      <c r="C424" s="712" t="s">
        <v>425</v>
      </c>
      <c r="D424" s="712"/>
      <c r="E424" s="712"/>
      <c r="F424" s="712"/>
      <c r="G424" s="712"/>
      <c r="H424" s="712"/>
      <c r="I424" s="712"/>
      <c r="J424" s="712"/>
      <c r="K424" s="712"/>
      <c r="L424" s="712"/>
    </row>
    <row r="425" spans="1:12" ht="12" customHeight="1" x14ac:dyDescent="0.25">
      <c r="A425" s="710" t="s">
        <v>29</v>
      </c>
      <c r="B425" s="710"/>
      <c r="C425" s="712" t="s">
        <v>405</v>
      </c>
      <c r="D425" s="712"/>
      <c r="E425" s="712"/>
      <c r="F425" s="712"/>
      <c r="G425" s="712"/>
      <c r="H425" s="712"/>
      <c r="I425" s="712"/>
      <c r="J425" s="712"/>
      <c r="K425" s="712"/>
      <c r="L425" s="712"/>
    </row>
    <row r="426" spans="1:12" ht="11.25" customHeight="1" x14ac:dyDescent="0.25">
      <c r="A426" s="710" t="s">
        <v>31</v>
      </c>
      <c r="B426" s="710"/>
      <c r="C426" s="712" t="s">
        <v>262</v>
      </c>
      <c r="D426" s="712"/>
      <c r="E426" s="712"/>
      <c r="F426" s="712"/>
      <c r="G426" s="712"/>
      <c r="H426" s="712"/>
      <c r="I426" s="712"/>
      <c r="J426" s="712"/>
      <c r="K426" s="712"/>
      <c r="L426" s="712"/>
    </row>
    <row r="427" spans="1:12" ht="11.25" customHeight="1" x14ac:dyDescent="0.25">
      <c r="A427" s="714" t="s">
        <v>33</v>
      </c>
      <c r="B427" s="714"/>
      <c r="C427" s="119" t="s">
        <v>34</v>
      </c>
      <c r="D427" s="715" t="s">
        <v>426</v>
      </c>
      <c r="E427" s="715"/>
      <c r="F427" s="715"/>
      <c r="G427" s="715"/>
      <c r="H427" s="715"/>
      <c r="I427" s="715"/>
      <c r="J427" s="715"/>
      <c r="K427" s="715"/>
      <c r="L427" s="715"/>
    </row>
    <row r="428" spans="1:12" ht="87" customHeight="1" x14ac:dyDescent="0.25">
      <c r="A428" s="716" t="s">
        <v>37</v>
      </c>
      <c r="B428" s="716"/>
      <c r="C428" s="716" t="s">
        <v>38</v>
      </c>
      <c r="D428" s="465" t="s">
        <v>427</v>
      </c>
      <c r="E428" s="465" t="s">
        <v>428</v>
      </c>
      <c r="F428" s="465" t="s">
        <v>429</v>
      </c>
      <c r="G428" s="465" t="s">
        <v>430</v>
      </c>
      <c r="H428" s="465" t="s">
        <v>267</v>
      </c>
      <c r="I428" s="465" t="s">
        <v>431</v>
      </c>
      <c r="J428" s="465" t="s">
        <v>432</v>
      </c>
      <c r="K428" s="465" t="s">
        <v>433</v>
      </c>
      <c r="L428" s="465" t="s">
        <v>274</v>
      </c>
    </row>
    <row r="429" spans="1:12" ht="11.25" customHeight="1" x14ac:dyDescent="0.25">
      <c r="A429" s="716" t="s">
        <v>46</v>
      </c>
      <c r="B429" s="716" t="s">
        <v>47</v>
      </c>
      <c r="C429" s="716"/>
      <c r="D429" s="120" t="s">
        <v>48</v>
      </c>
      <c r="E429" s="178" t="s">
        <v>48</v>
      </c>
      <c r="F429" s="178" t="s">
        <v>275</v>
      </c>
      <c r="G429" s="178" t="s">
        <v>275</v>
      </c>
      <c r="H429" s="120" t="s">
        <v>244</v>
      </c>
      <c r="I429" s="120" t="s">
        <v>276</v>
      </c>
      <c r="J429" s="120" t="s">
        <v>276</v>
      </c>
      <c r="K429" s="120" t="s">
        <v>276</v>
      </c>
      <c r="L429" s="120" t="s">
        <v>52</v>
      </c>
    </row>
    <row r="430" spans="1:12" ht="34.5" x14ac:dyDescent="0.25">
      <c r="A430" s="716"/>
      <c r="B430" s="716"/>
      <c r="C430" s="716"/>
      <c r="D430" s="120"/>
      <c r="E430" s="120"/>
      <c r="F430" s="120" t="s">
        <v>434</v>
      </c>
      <c r="G430" s="120" t="s">
        <v>434</v>
      </c>
      <c r="H430" s="120" t="s">
        <v>279</v>
      </c>
      <c r="I430" s="120" t="s">
        <v>435</v>
      </c>
      <c r="J430" s="120" t="s">
        <v>435</v>
      </c>
      <c r="K430" s="120" t="s">
        <v>435</v>
      </c>
      <c r="L430" s="120" t="s">
        <v>436</v>
      </c>
    </row>
    <row r="431" spans="1:12" ht="13.5" x14ac:dyDescent="0.25">
      <c r="A431" s="716"/>
      <c r="B431" s="716"/>
      <c r="C431" s="716"/>
      <c r="D431" s="208" t="s">
        <v>282</v>
      </c>
      <c r="E431" s="208" t="s">
        <v>437</v>
      </c>
      <c r="F431" s="208" t="s">
        <v>438</v>
      </c>
      <c r="G431" s="208" t="s">
        <v>439</v>
      </c>
      <c r="H431" s="208" t="s">
        <v>158</v>
      </c>
      <c r="I431" s="208" t="s">
        <v>440</v>
      </c>
      <c r="J431" s="208" t="s">
        <v>441</v>
      </c>
      <c r="K431" s="208" t="s">
        <v>442</v>
      </c>
      <c r="L431" s="208" t="s">
        <v>290</v>
      </c>
    </row>
    <row r="432" spans="1:12" ht="11.25" customHeight="1" x14ac:dyDescent="0.25">
      <c r="A432" s="716" t="s">
        <v>310</v>
      </c>
      <c r="B432" s="716" t="s">
        <v>310</v>
      </c>
      <c r="C432" s="135"/>
      <c r="D432" s="460"/>
      <c r="E432" s="460"/>
      <c r="F432" s="240"/>
      <c r="G432" s="240"/>
      <c r="H432" s="241"/>
      <c r="I432" s="151"/>
      <c r="J432" s="151"/>
      <c r="K432" s="151"/>
      <c r="L432" s="151"/>
    </row>
    <row r="433" spans="1:12" x14ac:dyDescent="0.25">
      <c r="A433" s="716"/>
      <c r="B433" s="716"/>
      <c r="C433" s="135"/>
      <c r="D433" s="460"/>
      <c r="E433" s="460"/>
      <c r="F433" s="240"/>
      <c r="G433" s="240"/>
      <c r="H433" s="241"/>
      <c r="I433" s="151"/>
      <c r="J433" s="151"/>
      <c r="K433" s="151"/>
      <c r="L433" s="151"/>
    </row>
    <row r="434" spans="1:12" x14ac:dyDescent="0.25">
      <c r="A434" s="737" t="s">
        <v>91</v>
      </c>
      <c r="B434" s="737"/>
      <c r="C434" s="737"/>
      <c r="D434" s="244"/>
      <c r="E434" s="244"/>
      <c r="F434" s="244"/>
      <c r="G434" s="244"/>
      <c r="H434" s="244"/>
      <c r="I434" s="194"/>
      <c r="J434" s="194"/>
      <c r="K434" s="194"/>
      <c r="L434" s="466">
        <f>SUM(L432:L433)</f>
        <v>0</v>
      </c>
    </row>
    <row r="451" spans="1:12" x14ac:dyDescent="0.25">
      <c r="A451" s="692" t="s">
        <v>23</v>
      </c>
      <c r="B451" s="692"/>
      <c r="C451" s="733">
        <f>Presentación!$C$3</f>
        <v>1990</v>
      </c>
      <c r="D451" s="733"/>
      <c r="E451" s="733"/>
      <c r="F451" s="733"/>
      <c r="G451" s="733"/>
      <c r="H451" s="733"/>
      <c r="I451" s="733"/>
      <c r="J451" s="733"/>
      <c r="K451" s="733"/>
      <c r="L451" s="733"/>
    </row>
    <row r="452" spans="1:12" ht="11.25" customHeight="1" x14ac:dyDescent="0.25">
      <c r="A452" s="734" t="s">
        <v>260</v>
      </c>
      <c r="B452" s="734"/>
      <c r="C452" s="735" t="s">
        <v>387</v>
      </c>
      <c r="D452" s="735"/>
      <c r="E452" s="735"/>
      <c r="F452" s="735"/>
      <c r="G452" s="735"/>
      <c r="H452" s="735"/>
      <c r="I452" s="735"/>
      <c r="J452" s="735"/>
      <c r="K452" s="735"/>
      <c r="L452" s="735"/>
    </row>
    <row r="453" spans="1:12" ht="11.25" customHeight="1" x14ac:dyDescent="0.25">
      <c r="A453" s="710" t="s">
        <v>5</v>
      </c>
      <c r="B453" s="710"/>
      <c r="C453" s="712" t="s">
        <v>26</v>
      </c>
      <c r="D453" s="712"/>
      <c r="E453" s="712"/>
      <c r="F453" s="712"/>
      <c r="G453" s="712"/>
      <c r="H453" s="712"/>
      <c r="I453" s="712"/>
      <c r="J453" s="712"/>
      <c r="K453" s="712"/>
      <c r="L453" s="712"/>
    </row>
    <row r="454" spans="1:12" ht="12" customHeight="1" x14ac:dyDescent="0.25">
      <c r="A454" s="710" t="s">
        <v>27</v>
      </c>
      <c r="B454" s="710"/>
      <c r="C454" s="712" t="s">
        <v>425</v>
      </c>
      <c r="D454" s="712"/>
      <c r="E454" s="712"/>
      <c r="F454" s="712"/>
      <c r="G454" s="712"/>
      <c r="H454" s="712"/>
      <c r="I454" s="712"/>
      <c r="J454" s="712"/>
      <c r="K454" s="712"/>
      <c r="L454" s="712"/>
    </row>
    <row r="455" spans="1:12" ht="12" customHeight="1" x14ac:dyDescent="0.25">
      <c r="A455" s="710" t="s">
        <v>29</v>
      </c>
      <c r="B455" s="710"/>
      <c r="C455" s="712" t="s">
        <v>405</v>
      </c>
      <c r="D455" s="712"/>
      <c r="E455" s="712"/>
      <c r="F455" s="712"/>
      <c r="G455" s="712"/>
      <c r="H455" s="712"/>
      <c r="I455" s="712"/>
      <c r="J455" s="712"/>
      <c r="K455" s="712"/>
      <c r="L455" s="712"/>
    </row>
    <row r="456" spans="1:12" ht="11.25" customHeight="1" x14ac:dyDescent="0.25">
      <c r="A456" s="710" t="s">
        <v>31</v>
      </c>
      <c r="B456" s="710"/>
      <c r="C456" s="712" t="s">
        <v>262</v>
      </c>
      <c r="D456" s="712"/>
      <c r="E456" s="712"/>
      <c r="F456" s="712"/>
      <c r="G456" s="712"/>
      <c r="H456" s="712"/>
      <c r="I456" s="712"/>
      <c r="J456" s="712"/>
      <c r="K456" s="712"/>
      <c r="L456" s="712"/>
    </row>
    <row r="457" spans="1:12" ht="11.25" customHeight="1" x14ac:dyDescent="0.25">
      <c r="A457" s="714" t="s">
        <v>33</v>
      </c>
      <c r="B457" s="714"/>
      <c r="C457" s="119" t="s">
        <v>34</v>
      </c>
      <c r="D457" s="715" t="s">
        <v>426</v>
      </c>
      <c r="E457" s="715"/>
      <c r="F457" s="715"/>
      <c r="G457" s="715"/>
      <c r="H457" s="715"/>
      <c r="I457" s="715"/>
      <c r="J457" s="715"/>
      <c r="K457" s="715"/>
      <c r="L457" s="715"/>
    </row>
    <row r="458" spans="1:12" ht="87" customHeight="1" x14ac:dyDescent="0.25">
      <c r="A458" s="716" t="s">
        <v>37</v>
      </c>
      <c r="B458" s="716"/>
      <c r="C458" s="716" t="s">
        <v>38</v>
      </c>
      <c r="D458" s="465" t="s">
        <v>427</v>
      </c>
      <c r="E458" s="465" t="s">
        <v>428</v>
      </c>
      <c r="F458" s="465" t="s">
        <v>429</v>
      </c>
      <c r="G458" s="465" t="s">
        <v>430</v>
      </c>
      <c r="H458" s="465" t="s">
        <v>267</v>
      </c>
      <c r="I458" s="465" t="s">
        <v>431</v>
      </c>
      <c r="J458" s="465" t="s">
        <v>432</v>
      </c>
      <c r="K458" s="465" t="s">
        <v>433</v>
      </c>
      <c r="L458" s="465" t="s">
        <v>274</v>
      </c>
    </row>
    <row r="459" spans="1:12" ht="11.25" customHeight="1" x14ac:dyDescent="0.25">
      <c r="A459" s="716" t="s">
        <v>46</v>
      </c>
      <c r="B459" s="716" t="s">
        <v>47</v>
      </c>
      <c r="C459" s="716"/>
      <c r="D459" s="120" t="s">
        <v>48</v>
      </c>
      <c r="E459" s="178" t="s">
        <v>48</v>
      </c>
      <c r="F459" s="178" t="s">
        <v>275</v>
      </c>
      <c r="G459" s="178" t="s">
        <v>275</v>
      </c>
      <c r="H459" s="120" t="s">
        <v>244</v>
      </c>
      <c r="I459" s="120" t="s">
        <v>276</v>
      </c>
      <c r="J459" s="120" t="s">
        <v>276</v>
      </c>
      <c r="K459" s="120" t="s">
        <v>276</v>
      </c>
      <c r="L459" s="120" t="s">
        <v>52</v>
      </c>
    </row>
    <row r="460" spans="1:12" ht="34.5" x14ac:dyDescent="0.25">
      <c r="A460" s="716"/>
      <c r="B460" s="716"/>
      <c r="C460" s="716"/>
      <c r="D460" s="120"/>
      <c r="E460" s="120"/>
      <c r="F460" s="120" t="s">
        <v>434</v>
      </c>
      <c r="G460" s="120" t="s">
        <v>434</v>
      </c>
      <c r="H460" s="120" t="s">
        <v>279</v>
      </c>
      <c r="I460" s="120" t="s">
        <v>435</v>
      </c>
      <c r="J460" s="120" t="s">
        <v>435</v>
      </c>
      <c r="K460" s="120" t="s">
        <v>435</v>
      </c>
      <c r="L460" s="120" t="s">
        <v>436</v>
      </c>
    </row>
    <row r="461" spans="1:12" ht="13.5" x14ac:dyDescent="0.25">
      <c r="A461" s="716"/>
      <c r="B461" s="716"/>
      <c r="C461" s="716"/>
      <c r="D461" s="208" t="s">
        <v>282</v>
      </c>
      <c r="E461" s="208" t="s">
        <v>437</v>
      </c>
      <c r="F461" s="208" t="s">
        <v>438</v>
      </c>
      <c r="G461" s="208" t="s">
        <v>439</v>
      </c>
      <c r="H461" s="208" t="s">
        <v>158</v>
      </c>
      <c r="I461" s="208" t="s">
        <v>440</v>
      </c>
      <c r="J461" s="208" t="s">
        <v>441</v>
      </c>
      <c r="K461" s="208" t="s">
        <v>442</v>
      </c>
      <c r="L461" s="208" t="s">
        <v>290</v>
      </c>
    </row>
    <row r="462" spans="1:12" ht="11.25" customHeight="1" x14ac:dyDescent="0.25">
      <c r="A462" s="716" t="s">
        <v>310</v>
      </c>
      <c r="B462" s="716" t="s">
        <v>310</v>
      </c>
      <c r="C462" s="135"/>
      <c r="D462" s="460"/>
      <c r="E462" s="460"/>
      <c r="F462" s="240"/>
      <c r="G462" s="240"/>
      <c r="H462" s="241"/>
      <c r="I462" s="151"/>
      <c r="J462" s="151"/>
      <c r="K462" s="151"/>
      <c r="L462" s="151"/>
    </row>
    <row r="463" spans="1:12" x14ac:dyDescent="0.25">
      <c r="A463" s="716"/>
      <c r="B463" s="716"/>
      <c r="C463" s="135"/>
      <c r="D463" s="460"/>
      <c r="E463" s="460"/>
      <c r="F463" s="240"/>
      <c r="G463" s="240"/>
      <c r="H463" s="241"/>
      <c r="I463" s="151"/>
      <c r="J463" s="151"/>
      <c r="K463" s="151"/>
      <c r="L463" s="151"/>
    </row>
    <row r="464" spans="1:12" x14ac:dyDescent="0.25">
      <c r="A464" s="737" t="s">
        <v>91</v>
      </c>
      <c r="B464" s="737"/>
      <c r="C464" s="737"/>
      <c r="D464" s="244"/>
      <c r="E464" s="244"/>
      <c r="F464" s="244"/>
      <c r="G464" s="244"/>
      <c r="H464" s="244"/>
      <c r="I464" s="194"/>
      <c r="J464" s="194"/>
      <c r="K464" s="194"/>
      <c r="L464" s="466">
        <f>SUM(L462:L463)</f>
        <v>0</v>
      </c>
    </row>
    <row r="481" spans="1:12" x14ac:dyDescent="0.25">
      <c r="A481" s="692" t="s">
        <v>23</v>
      </c>
      <c r="B481" s="692"/>
      <c r="C481" s="733">
        <f>Presentación!$C$3</f>
        <v>1990</v>
      </c>
      <c r="D481" s="733"/>
      <c r="E481" s="733"/>
      <c r="F481" s="733"/>
      <c r="G481" s="733"/>
      <c r="H481" s="733"/>
      <c r="I481" s="733"/>
      <c r="J481" s="733"/>
      <c r="K481" s="733"/>
      <c r="L481" s="733"/>
    </row>
    <row r="482" spans="1:12" ht="11.25" customHeight="1" x14ac:dyDescent="0.25">
      <c r="A482" s="734" t="s">
        <v>260</v>
      </c>
      <c r="B482" s="734"/>
      <c r="C482" s="735" t="s">
        <v>388</v>
      </c>
      <c r="D482" s="735"/>
      <c r="E482" s="735"/>
      <c r="F482" s="735"/>
      <c r="G482" s="735"/>
      <c r="H482" s="735"/>
      <c r="I482" s="735"/>
      <c r="J482" s="735"/>
      <c r="K482" s="735"/>
      <c r="L482" s="735"/>
    </row>
    <row r="483" spans="1:12" ht="11.25" customHeight="1" x14ac:dyDescent="0.25">
      <c r="A483" s="710" t="s">
        <v>5</v>
      </c>
      <c r="B483" s="710"/>
      <c r="C483" s="712" t="s">
        <v>26</v>
      </c>
      <c r="D483" s="712"/>
      <c r="E483" s="712"/>
      <c r="F483" s="712"/>
      <c r="G483" s="712"/>
      <c r="H483" s="712"/>
      <c r="I483" s="712"/>
      <c r="J483" s="712"/>
      <c r="K483" s="712"/>
      <c r="L483" s="712"/>
    </row>
    <row r="484" spans="1:12" ht="12" customHeight="1" x14ac:dyDescent="0.25">
      <c r="A484" s="710" t="s">
        <v>27</v>
      </c>
      <c r="B484" s="710"/>
      <c r="C484" s="712" t="s">
        <v>425</v>
      </c>
      <c r="D484" s="712"/>
      <c r="E484" s="712"/>
      <c r="F484" s="712"/>
      <c r="G484" s="712"/>
      <c r="H484" s="712"/>
      <c r="I484" s="712"/>
      <c r="J484" s="712"/>
      <c r="K484" s="712"/>
      <c r="L484" s="712"/>
    </row>
    <row r="485" spans="1:12" ht="12" customHeight="1" x14ac:dyDescent="0.25">
      <c r="A485" s="710" t="s">
        <v>29</v>
      </c>
      <c r="B485" s="710"/>
      <c r="C485" s="712" t="s">
        <v>405</v>
      </c>
      <c r="D485" s="712"/>
      <c r="E485" s="712"/>
      <c r="F485" s="712"/>
      <c r="G485" s="712"/>
      <c r="H485" s="712"/>
      <c r="I485" s="712"/>
      <c r="J485" s="712"/>
      <c r="K485" s="712"/>
      <c r="L485" s="712"/>
    </row>
    <row r="486" spans="1:12" ht="11.25" customHeight="1" x14ac:dyDescent="0.25">
      <c r="A486" s="710" t="s">
        <v>31</v>
      </c>
      <c r="B486" s="710"/>
      <c r="C486" s="712" t="s">
        <v>262</v>
      </c>
      <c r="D486" s="712"/>
      <c r="E486" s="712"/>
      <c r="F486" s="712"/>
      <c r="G486" s="712"/>
      <c r="H486" s="712"/>
      <c r="I486" s="712"/>
      <c r="J486" s="712"/>
      <c r="K486" s="712"/>
      <c r="L486" s="712"/>
    </row>
    <row r="487" spans="1:12" ht="11.25" customHeight="1" x14ac:dyDescent="0.25">
      <c r="A487" s="714" t="s">
        <v>33</v>
      </c>
      <c r="B487" s="714"/>
      <c r="C487" s="119" t="s">
        <v>34</v>
      </c>
      <c r="D487" s="715" t="s">
        <v>426</v>
      </c>
      <c r="E487" s="715"/>
      <c r="F487" s="715"/>
      <c r="G487" s="715"/>
      <c r="H487" s="715"/>
      <c r="I487" s="715"/>
      <c r="J487" s="715"/>
      <c r="K487" s="715"/>
      <c r="L487" s="715"/>
    </row>
    <row r="488" spans="1:12" ht="87" customHeight="1" x14ac:dyDescent="0.25">
      <c r="A488" s="716" t="s">
        <v>37</v>
      </c>
      <c r="B488" s="716"/>
      <c r="C488" s="716" t="s">
        <v>38</v>
      </c>
      <c r="D488" s="465" t="s">
        <v>427</v>
      </c>
      <c r="E488" s="465" t="s">
        <v>428</v>
      </c>
      <c r="F488" s="465" t="s">
        <v>429</v>
      </c>
      <c r="G488" s="465" t="s">
        <v>430</v>
      </c>
      <c r="H488" s="465" t="s">
        <v>267</v>
      </c>
      <c r="I488" s="465" t="s">
        <v>431</v>
      </c>
      <c r="J488" s="465" t="s">
        <v>432</v>
      </c>
      <c r="K488" s="465" t="s">
        <v>433</v>
      </c>
      <c r="L488" s="465" t="s">
        <v>274</v>
      </c>
    </row>
    <row r="489" spans="1:12" ht="11.25" customHeight="1" x14ac:dyDescent="0.25">
      <c r="A489" s="716" t="s">
        <v>46</v>
      </c>
      <c r="B489" s="716" t="s">
        <v>47</v>
      </c>
      <c r="C489" s="716"/>
      <c r="D489" s="120" t="s">
        <v>48</v>
      </c>
      <c r="E489" s="178" t="s">
        <v>48</v>
      </c>
      <c r="F489" s="178" t="s">
        <v>275</v>
      </c>
      <c r="G489" s="178" t="s">
        <v>275</v>
      </c>
      <c r="H489" s="120" t="s">
        <v>244</v>
      </c>
      <c r="I489" s="120" t="s">
        <v>276</v>
      </c>
      <c r="J489" s="120" t="s">
        <v>276</v>
      </c>
      <c r="K489" s="120" t="s">
        <v>276</v>
      </c>
      <c r="L489" s="120" t="s">
        <v>52</v>
      </c>
    </row>
    <row r="490" spans="1:12" ht="34.5" x14ac:dyDescent="0.25">
      <c r="A490" s="716"/>
      <c r="B490" s="716"/>
      <c r="C490" s="716"/>
      <c r="D490" s="120"/>
      <c r="E490" s="120"/>
      <c r="F490" s="120" t="s">
        <v>434</v>
      </c>
      <c r="G490" s="120" t="s">
        <v>434</v>
      </c>
      <c r="H490" s="120" t="s">
        <v>279</v>
      </c>
      <c r="I490" s="120" t="s">
        <v>435</v>
      </c>
      <c r="J490" s="120" t="s">
        <v>435</v>
      </c>
      <c r="K490" s="120" t="s">
        <v>435</v>
      </c>
      <c r="L490" s="120" t="s">
        <v>436</v>
      </c>
    </row>
    <row r="491" spans="1:12" ht="13.5" x14ac:dyDescent="0.25">
      <c r="A491" s="716"/>
      <c r="B491" s="716"/>
      <c r="C491" s="716"/>
      <c r="D491" s="208" t="s">
        <v>282</v>
      </c>
      <c r="E491" s="208" t="s">
        <v>437</v>
      </c>
      <c r="F491" s="208" t="s">
        <v>438</v>
      </c>
      <c r="G491" s="208" t="s">
        <v>439</v>
      </c>
      <c r="H491" s="208" t="s">
        <v>158</v>
      </c>
      <c r="I491" s="208" t="s">
        <v>440</v>
      </c>
      <c r="J491" s="208" t="s">
        <v>441</v>
      </c>
      <c r="K491" s="208" t="s">
        <v>442</v>
      </c>
      <c r="L491" s="208" t="s">
        <v>290</v>
      </c>
    </row>
    <row r="492" spans="1:12" ht="11.25" customHeight="1" x14ac:dyDescent="0.25">
      <c r="A492" s="716" t="s">
        <v>310</v>
      </c>
      <c r="B492" s="716" t="s">
        <v>310</v>
      </c>
      <c r="C492" s="135"/>
      <c r="D492" s="460"/>
      <c r="E492" s="460"/>
      <c r="F492" s="240"/>
      <c r="G492" s="240"/>
      <c r="H492" s="241"/>
      <c r="I492" s="151"/>
      <c r="J492" s="151"/>
      <c r="K492" s="151"/>
      <c r="L492" s="151"/>
    </row>
    <row r="493" spans="1:12" x14ac:dyDescent="0.25">
      <c r="A493" s="716"/>
      <c r="B493" s="716"/>
      <c r="C493" s="135"/>
      <c r="D493" s="460"/>
      <c r="E493" s="460"/>
      <c r="F493" s="240"/>
      <c r="G493" s="240"/>
      <c r="H493" s="241"/>
      <c r="I493" s="151"/>
      <c r="J493" s="151"/>
      <c r="K493" s="151"/>
      <c r="L493" s="151"/>
    </row>
    <row r="494" spans="1:12" x14ac:dyDescent="0.25">
      <c r="A494" s="737" t="s">
        <v>91</v>
      </c>
      <c r="B494" s="737"/>
      <c r="C494" s="737"/>
      <c r="D494" s="244"/>
      <c r="E494" s="244"/>
      <c r="F494" s="244"/>
      <c r="G494" s="244"/>
      <c r="H494" s="244"/>
      <c r="I494" s="194"/>
      <c r="J494" s="194"/>
      <c r="K494" s="194"/>
      <c r="L494" s="466">
        <f>SUM(L492:L493)</f>
        <v>0</v>
      </c>
    </row>
    <row r="511" spans="1:12" x14ac:dyDescent="0.25">
      <c r="A511" s="692" t="s">
        <v>23</v>
      </c>
      <c r="B511" s="692"/>
      <c r="C511" s="733">
        <f>Presentación!$C$3</f>
        <v>1990</v>
      </c>
      <c r="D511" s="733"/>
      <c r="E511" s="733"/>
      <c r="F511" s="733"/>
      <c r="G511" s="733"/>
      <c r="H511" s="733"/>
      <c r="I511" s="733"/>
      <c r="J511" s="733"/>
      <c r="K511" s="733"/>
      <c r="L511" s="733"/>
    </row>
    <row r="512" spans="1:12" ht="11.25" customHeight="1" x14ac:dyDescent="0.25">
      <c r="A512" s="734" t="s">
        <v>260</v>
      </c>
      <c r="B512" s="734"/>
      <c r="C512" s="735" t="s">
        <v>389</v>
      </c>
      <c r="D512" s="735"/>
      <c r="E512" s="735"/>
      <c r="F512" s="735"/>
      <c r="G512" s="735"/>
      <c r="H512" s="735"/>
      <c r="I512" s="735"/>
      <c r="J512" s="735"/>
      <c r="K512" s="735"/>
      <c r="L512" s="735"/>
    </row>
    <row r="513" spans="1:12" ht="11.25" customHeight="1" x14ac:dyDescent="0.25">
      <c r="A513" s="710" t="s">
        <v>5</v>
      </c>
      <c r="B513" s="710"/>
      <c r="C513" s="712" t="s">
        <v>26</v>
      </c>
      <c r="D513" s="712"/>
      <c r="E513" s="712"/>
      <c r="F513" s="712"/>
      <c r="G513" s="712"/>
      <c r="H513" s="712"/>
      <c r="I513" s="712"/>
      <c r="J513" s="712"/>
      <c r="K513" s="712"/>
      <c r="L513" s="712"/>
    </row>
    <row r="514" spans="1:12" ht="12" customHeight="1" x14ac:dyDescent="0.25">
      <c r="A514" s="710" t="s">
        <v>27</v>
      </c>
      <c r="B514" s="710"/>
      <c r="C514" s="712" t="s">
        <v>425</v>
      </c>
      <c r="D514" s="712"/>
      <c r="E514" s="712"/>
      <c r="F514" s="712"/>
      <c r="G514" s="712"/>
      <c r="H514" s="712"/>
      <c r="I514" s="712"/>
      <c r="J514" s="712"/>
      <c r="K514" s="712"/>
      <c r="L514" s="712"/>
    </row>
    <row r="515" spans="1:12" ht="12" customHeight="1" x14ac:dyDescent="0.25">
      <c r="A515" s="710" t="s">
        <v>29</v>
      </c>
      <c r="B515" s="710"/>
      <c r="C515" s="712" t="s">
        <v>405</v>
      </c>
      <c r="D515" s="712"/>
      <c r="E515" s="712"/>
      <c r="F515" s="712"/>
      <c r="G515" s="712"/>
      <c r="H515" s="712"/>
      <c r="I515" s="712"/>
      <c r="J515" s="712"/>
      <c r="K515" s="712"/>
      <c r="L515" s="712"/>
    </row>
    <row r="516" spans="1:12" ht="11.25" customHeight="1" x14ac:dyDescent="0.25">
      <c r="A516" s="710" t="s">
        <v>31</v>
      </c>
      <c r="B516" s="710"/>
      <c r="C516" s="712" t="s">
        <v>262</v>
      </c>
      <c r="D516" s="712"/>
      <c r="E516" s="712"/>
      <c r="F516" s="712"/>
      <c r="G516" s="712"/>
      <c r="H516" s="712"/>
      <c r="I516" s="712"/>
      <c r="J516" s="712"/>
      <c r="K516" s="712"/>
      <c r="L516" s="712"/>
    </row>
    <row r="517" spans="1:12" ht="11.25" customHeight="1" x14ac:dyDescent="0.25">
      <c r="A517" s="714" t="s">
        <v>33</v>
      </c>
      <c r="B517" s="714"/>
      <c r="C517" s="119" t="s">
        <v>34</v>
      </c>
      <c r="D517" s="715" t="s">
        <v>426</v>
      </c>
      <c r="E517" s="715"/>
      <c r="F517" s="715"/>
      <c r="G517" s="715"/>
      <c r="H517" s="715"/>
      <c r="I517" s="715"/>
      <c r="J517" s="715"/>
      <c r="K517" s="715"/>
      <c r="L517" s="715"/>
    </row>
    <row r="518" spans="1:12" ht="87" customHeight="1" x14ac:dyDescent="0.25">
      <c r="A518" s="716" t="s">
        <v>37</v>
      </c>
      <c r="B518" s="716"/>
      <c r="C518" s="716" t="s">
        <v>38</v>
      </c>
      <c r="D518" s="465" t="s">
        <v>427</v>
      </c>
      <c r="E518" s="465" t="s">
        <v>428</v>
      </c>
      <c r="F518" s="465" t="s">
        <v>429</v>
      </c>
      <c r="G518" s="465" t="s">
        <v>430</v>
      </c>
      <c r="H518" s="465" t="s">
        <v>267</v>
      </c>
      <c r="I518" s="465" t="s">
        <v>431</v>
      </c>
      <c r="J518" s="465" t="s">
        <v>432</v>
      </c>
      <c r="K518" s="465" t="s">
        <v>433</v>
      </c>
      <c r="L518" s="465" t="s">
        <v>274</v>
      </c>
    </row>
    <row r="519" spans="1:12" ht="11.25" customHeight="1" x14ac:dyDescent="0.25">
      <c r="A519" s="716" t="s">
        <v>46</v>
      </c>
      <c r="B519" s="716" t="s">
        <v>47</v>
      </c>
      <c r="C519" s="716"/>
      <c r="D519" s="120" t="s">
        <v>48</v>
      </c>
      <c r="E519" s="178" t="s">
        <v>48</v>
      </c>
      <c r="F519" s="178" t="s">
        <v>275</v>
      </c>
      <c r="G519" s="178" t="s">
        <v>275</v>
      </c>
      <c r="H519" s="120" t="s">
        <v>244</v>
      </c>
      <c r="I519" s="120" t="s">
        <v>276</v>
      </c>
      <c r="J519" s="120" t="s">
        <v>276</v>
      </c>
      <c r="K519" s="120" t="s">
        <v>276</v>
      </c>
      <c r="L519" s="120" t="s">
        <v>52</v>
      </c>
    </row>
    <row r="520" spans="1:12" ht="34.5" x14ac:dyDescent="0.25">
      <c r="A520" s="716"/>
      <c r="B520" s="716"/>
      <c r="C520" s="716"/>
      <c r="D520" s="120"/>
      <c r="E520" s="120"/>
      <c r="F520" s="120" t="s">
        <v>434</v>
      </c>
      <c r="G520" s="120" t="s">
        <v>434</v>
      </c>
      <c r="H520" s="120" t="s">
        <v>279</v>
      </c>
      <c r="I520" s="120" t="s">
        <v>435</v>
      </c>
      <c r="J520" s="120" t="s">
        <v>435</v>
      </c>
      <c r="K520" s="120" t="s">
        <v>435</v>
      </c>
      <c r="L520" s="120" t="s">
        <v>436</v>
      </c>
    </row>
    <row r="521" spans="1:12" ht="13.5" x14ac:dyDescent="0.25">
      <c r="A521" s="716"/>
      <c r="B521" s="716"/>
      <c r="C521" s="716"/>
      <c r="D521" s="208" t="s">
        <v>282</v>
      </c>
      <c r="E521" s="208" t="s">
        <v>437</v>
      </c>
      <c r="F521" s="208" t="s">
        <v>438</v>
      </c>
      <c r="G521" s="208" t="s">
        <v>439</v>
      </c>
      <c r="H521" s="208" t="s">
        <v>158</v>
      </c>
      <c r="I521" s="208" t="s">
        <v>440</v>
      </c>
      <c r="J521" s="208" t="s">
        <v>441</v>
      </c>
      <c r="K521" s="208" t="s">
        <v>442</v>
      </c>
      <c r="L521" s="208" t="s">
        <v>290</v>
      </c>
    </row>
    <row r="522" spans="1:12" ht="11.25" customHeight="1" x14ac:dyDescent="0.25">
      <c r="A522" s="716" t="s">
        <v>310</v>
      </c>
      <c r="B522" s="716" t="s">
        <v>310</v>
      </c>
      <c r="C522" s="135"/>
      <c r="D522" s="460"/>
      <c r="E522" s="460"/>
      <c r="F522" s="240"/>
      <c r="G522" s="240"/>
      <c r="H522" s="241"/>
      <c r="I522" s="151"/>
      <c r="J522" s="151"/>
      <c r="K522" s="151"/>
      <c r="L522" s="151"/>
    </row>
    <row r="523" spans="1:12" ht="15" customHeight="1" x14ac:dyDescent="0.25">
      <c r="A523" s="716"/>
      <c r="B523" s="716"/>
      <c r="C523" s="135"/>
      <c r="D523" s="460"/>
      <c r="E523" s="460"/>
      <c r="F523" s="240"/>
      <c r="G523" s="240"/>
      <c r="H523" s="241"/>
      <c r="I523" s="151"/>
      <c r="J523" s="151"/>
      <c r="K523" s="151"/>
      <c r="L523" s="151"/>
    </row>
    <row r="524" spans="1:12" x14ac:dyDescent="0.25">
      <c r="A524" s="737" t="s">
        <v>91</v>
      </c>
      <c r="B524" s="737"/>
      <c r="C524" s="737"/>
      <c r="D524" s="244"/>
      <c r="E524" s="244"/>
      <c r="F524" s="244"/>
      <c r="G524" s="244"/>
      <c r="H524" s="244"/>
      <c r="I524" s="194"/>
      <c r="J524" s="194"/>
      <c r="K524" s="194"/>
      <c r="L524" s="466">
        <f>SUM(L522:L523)</f>
        <v>0</v>
      </c>
    </row>
    <row r="541" spans="1:12" x14ac:dyDescent="0.25">
      <c r="A541" s="692" t="s">
        <v>23</v>
      </c>
      <c r="B541" s="692"/>
      <c r="C541" s="733">
        <f>Presentación!$C$3</f>
        <v>1990</v>
      </c>
      <c r="D541" s="733"/>
      <c r="E541" s="733"/>
      <c r="F541" s="733"/>
      <c r="G541" s="733"/>
      <c r="H541" s="733"/>
      <c r="I541" s="733"/>
      <c r="J541" s="733"/>
      <c r="K541" s="733"/>
      <c r="L541" s="733"/>
    </row>
    <row r="542" spans="1:12" ht="11.25" customHeight="1" x14ac:dyDescent="0.25">
      <c r="A542" s="734" t="s">
        <v>260</v>
      </c>
      <c r="B542" s="734"/>
      <c r="C542" s="735" t="s">
        <v>390</v>
      </c>
      <c r="D542" s="735"/>
      <c r="E542" s="735"/>
      <c r="F542" s="735"/>
      <c r="G542" s="735"/>
      <c r="H542" s="735"/>
      <c r="I542" s="735"/>
      <c r="J542" s="735"/>
      <c r="K542" s="735"/>
      <c r="L542" s="735"/>
    </row>
    <row r="543" spans="1:12" ht="11.25" customHeight="1" x14ac:dyDescent="0.25">
      <c r="A543" s="710" t="s">
        <v>5</v>
      </c>
      <c r="B543" s="710"/>
      <c r="C543" s="712" t="s">
        <v>26</v>
      </c>
      <c r="D543" s="712"/>
      <c r="E543" s="712"/>
      <c r="F543" s="712"/>
      <c r="G543" s="712"/>
      <c r="H543" s="712"/>
      <c r="I543" s="712"/>
      <c r="J543" s="712"/>
      <c r="K543" s="712"/>
      <c r="L543" s="712"/>
    </row>
    <row r="544" spans="1:12" ht="12" customHeight="1" x14ac:dyDescent="0.25">
      <c r="A544" s="710" t="s">
        <v>27</v>
      </c>
      <c r="B544" s="710"/>
      <c r="C544" s="712" t="s">
        <v>425</v>
      </c>
      <c r="D544" s="712"/>
      <c r="E544" s="712"/>
      <c r="F544" s="712"/>
      <c r="G544" s="712"/>
      <c r="H544" s="712"/>
      <c r="I544" s="712"/>
      <c r="J544" s="712"/>
      <c r="K544" s="712"/>
      <c r="L544" s="712"/>
    </row>
    <row r="545" spans="1:12" ht="12" customHeight="1" x14ac:dyDescent="0.25">
      <c r="A545" s="710" t="s">
        <v>29</v>
      </c>
      <c r="B545" s="710"/>
      <c r="C545" s="712" t="s">
        <v>405</v>
      </c>
      <c r="D545" s="712"/>
      <c r="E545" s="712"/>
      <c r="F545" s="712"/>
      <c r="G545" s="712"/>
      <c r="H545" s="712"/>
      <c r="I545" s="712"/>
      <c r="J545" s="712"/>
      <c r="K545" s="712"/>
      <c r="L545" s="712"/>
    </row>
    <row r="546" spans="1:12" ht="11.25" customHeight="1" x14ac:dyDescent="0.25">
      <c r="A546" s="710" t="s">
        <v>31</v>
      </c>
      <c r="B546" s="710"/>
      <c r="C546" s="712" t="s">
        <v>262</v>
      </c>
      <c r="D546" s="712"/>
      <c r="E546" s="712"/>
      <c r="F546" s="712"/>
      <c r="G546" s="712"/>
      <c r="H546" s="712"/>
      <c r="I546" s="712"/>
      <c r="J546" s="712"/>
      <c r="K546" s="712"/>
      <c r="L546" s="712"/>
    </row>
    <row r="547" spans="1:12" ht="11.25" customHeight="1" x14ac:dyDescent="0.25">
      <c r="A547" s="714" t="s">
        <v>33</v>
      </c>
      <c r="B547" s="714"/>
      <c r="C547" s="119" t="s">
        <v>34</v>
      </c>
      <c r="D547" s="715" t="s">
        <v>426</v>
      </c>
      <c r="E547" s="715"/>
      <c r="F547" s="715"/>
      <c r="G547" s="715"/>
      <c r="H547" s="715"/>
      <c r="I547" s="715"/>
      <c r="J547" s="715"/>
      <c r="K547" s="715"/>
      <c r="L547" s="715"/>
    </row>
    <row r="548" spans="1:12" ht="87" customHeight="1" x14ac:dyDescent="0.25">
      <c r="A548" s="716" t="s">
        <v>37</v>
      </c>
      <c r="B548" s="716"/>
      <c r="C548" s="716" t="s">
        <v>38</v>
      </c>
      <c r="D548" s="465" t="s">
        <v>427</v>
      </c>
      <c r="E548" s="465" t="s">
        <v>428</v>
      </c>
      <c r="F548" s="465" t="s">
        <v>429</v>
      </c>
      <c r="G548" s="465" t="s">
        <v>430</v>
      </c>
      <c r="H548" s="465" t="s">
        <v>267</v>
      </c>
      <c r="I548" s="465" t="s">
        <v>431</v>
      </c>
      <c r="J548" s="465" t="s">
        <v>432</v>
      </c>
      <c r="K548" s="465" t="s">
        <v>433</v>
      </c>
      <c r="L548" s="465" t="s">
        <v>274</v>
      </c>
    </row>
    <row r="549" spans="1:12" ht="11.25" customHeight="1" x14ac:dyDescent="0.25">
      <c r="A549" s="716" t="s">
        <v>46</v>
      </c>
      <c r="B549" s="716" t="s">
        <v>47</v>
      </c>
      <c r="C549" s="716"/>
      <c r="D549" s="120" t="s">
        <v>48</v>
      </c>
      <c r="E549" s="178" t="s">
        <v>48</v>
      </c>
      <c r="F549" s="178" t="s">
        <v>275</v>
      </c>
      <c r="G549" s="178" t="s">
        <v>275</v>
      </c>
      <c r="H549" s="120" t="s">
        <v>244</v>
      </c>
      <c r="I549" s="120" t="s">
        <v>276</v>
      </c>
      <c r="J549" s="120" t="s">
        <v>276</v>
      </c>
      <c r="K549" s="120" t="s">
        <v>276</v>
      </c>
      <c r="L549" s="120" t="s">
        <v>52</v>
      </c>
    </row>
    <row r="550" spans="1:12" ht="34.5" x14ac:dyDescent="0.25">
      <c r="A550" s="716"/>
      <c r="B550" s="716"/>
      <c r="C550" s="716"/>
      <c r="D550" s="120"/>
      <c r="E550" s="120"/>
      <c r="F550" s="120" t="s">
        <v>434</v>
      </c>
      <c r="G550" s="120" t="s">
        <v>434</v>
      </c>
      <c r="H550" s="120" t="s">
        <v>279</v>
      </c>
      <c r="I550" s="120" t="s">
        <v>435</v>
      </c>
      <c r="J550" s="120" t="s">
        <v>435</v>
      </c>
      <c r="K550" s="120" t="s">
        <v>435</v>
      </c>
      <c r="L550" s="120" t="s">
        <v>436</v>
      </c>
    </row>
    <row r="551" spans="1:12" ht="13.5" x14ac:dyDescent="0.25">
      <c r="A551" s="716"/>
      <c r="B551" s="716"/>
      <c r="C551" s="716"/>
      <c r="D551" s="208" t="s">
        <v>282</v>
      </c>
      <c r="E551" s="208" t="s">
        <v>437</v>
      </c>
      <c r="F551" s="208" t="s">
        <v>438</v>
      </c>
      <c r="G551" s="208" t="s">
        <v>439</v>
      </c>
      <c r="H551" s="208" t="s">
        <v>158</v>
      </c>
      <c r="I551" s="208" t="s">
        <v>440</v>
      </c>
      <c r="J551" s="208" t="s">
        <v>441</v>
      </c>
      <c r="K551" s="208" t="s">
        <v>442</v>
      </c>
      <c r="L551" s="208" t="s">
        <v>290</v>
      </c>
    </row>
    <row r="552" spans="1:12" ht="11.25" customHeight="1" x14ac:dyDescent="0.25">
      <c r="A552" s="716" t="s">
        <v>310</v>
      </c>
      <c r="B552" s="716" t="s">
        <v>310</v>
      </c>
      <c r="C552" s="135"/>
      <c r="D552" s="460"/>
      <c r="E552" s="460"/>
      <c r="F552" s="240"/>
      <c r="G552" s="240"/>
      <c r="H552" s="241"/>
      <c r="I552" s="151"/>
      <c r="J552" s="151"/>
      <c r="K552" s="151"/>
      <c r="L552" s="151"/>
    </row>
    <row r="553" spans="1:12" ht="11.25" customHeight="1" x14ac:dyDescent="0.25">
      <c r="A553" s="716"/>
      <c r="B553" s="716"/>
      <c r="C553" s="135"/>
      <c r="D553" s="460"/>
      <c r="E553" s="460"/>
      <c r="F553" s="240"/>
      <c r="G553" s="240"/>
      <c r="H553" s="241"/>
      <c r="I553" s="151"/>
      <c r="J553" s="151"/>
      <c r="K553" s="151"/>
      <c r="L553" s="151"/>
    </row>
    <row r="554" spans="1:12" x14ac:dyDescent="0.25">
      <c r="A554" s="737" t="s">
        <v>91</v>
      </c>
      <c r="B554" s="737"/>
      <c r="C554" s="737"/>
      <c r="D554" s="244"/>
      <c r="E554" s="244"/>
      <c r="F554" s="244"/>
      <c r="G554" s="244"/>
      <c r="H554" s="244"/>
      <c r="I554" s="194"/>
      <c r="J554" s="194"/>
      <c r="K554" s="194"/>
      <c r="L554" s="466">
        <f>SUM(L552:L553)</f>
        <v>0</v>
      </c>
    </row>
  </sheetData>
  <mergeCells count="400">
    <mergeCell ref="A552:A553"/>
    <mergeCell ref="B552:B553"/>
    <mergeCell ref="A554:C554"/>
    <mergeCell ref="A544:B544"/>
    <mergeCell ref="C544:L544"/>
    <mergeCell ref="A545:B545"/>
    <mergeCell ref="C545:L545"/>
    <mergeCell ref="A546:B546"/>
    <mergeCell ref="C546:L546"/>
    <mergeCell ref="A547:B547"/>
    <mergeCell ref="D547:L547"/>
    <mergeCell ref="A548:B548"/>
    <mergeCell ref="C548:C551"/>
    <mergeCell ref="A549:A551"/>
    <mergeCell ref="B549:B551"/>
    <mergeCell ref="A522:A523"/>
    <mergeCell ref="B522:B523"/>
    <mergeCell ref="A524:C524"/>
    <mergeCell ref="A541:B541"/>
    <mergeCell ref="C541:L541"/>
    <mergeCell ref="A542:B542"/>
    <mergeCell ref="C542:L542"/>
    <mergeCell ref="A543:B543"/>
    <mergeCell ref="C543:L543"/>
    <mergeCell ref="A514:B514"/>
    <mergeCell ref="C514:L514"/>
    <mergeCell ref="A515:B515"/>
    <mergeCell ref="C515:L515"/>
    <mergeCell ref="A516:B516"/>
    <mergeCell ref="C516:L516"/>
    <mergeCell ref="A517:B517"/>
    <mergeCell ref="D517:L517"/>
    <mergeCell ref="A518:B518"/>
    <mergeCell ref="C518:C521"/>
    <mergeCell ref="A519:A521"/>
    <mergeCell ref="B519:B521"/>
    <mergeCell ref="A492:A493"/>
    <mergeCell ref="B492:B493"/>
    <mergeCell ref="A494:C494"/>
    <mergeCell ref="A511:B511"/>
    <mergeCell ref="C511:L511"/>
    <mergeCell ref="A512:B512"/>
    <mergeCell ref="C512:L512"/>
    <mergeCell ref="A513:B513"/>
    <mergeCell ref="C513:L513"/>
    <mergeCell ref="A484:B484"/>
    <mergeCell ref="C484:L484"/>
    <mergeCell ref="A485:B485"/>
    <mergeCell ref="C485:L485"/>
    <mergeCell ref="A486:B486"/>
    <mergeCell ref="C486:L486"/>
    <mergeCell ref="A487:B487"/>
    <mergeCell ref="D487:L487"/>
    <mergeCell ref="A488:B488"/>
    <mergeCell ref="C488:C491"/>
    <mergeCell ref="A489:A491"/>
    <mergeCell ref="B489:B491"/>
    <mergeCell ref="A462:A463"/>
    <mergeCell ref="B462:B463"/>
    <mergeCell ref="A464:C464"/>
    <mergeCell ref="A481:B481"/>
    <mergeCell ref="C481:L481"/>
    <mergeCell ref="A482:B482"/>
    <mergeCell ref="C482:L482"/>
    <mergeCell ref="A483:B483"/>
    <mergeCell ref="C483:L483"/>
    <mergeCell ref="A454:B454"/>
    <mergeCell ref="C454:L454"/>
    <mergeCell ref="A455:B455"/>
    <mergeCell ref="C455:L455"/>
    <mergeCell ref="A456:B456"/>
    <mergeCell ref="C456:L456"/>
    <mergeCell ref="A457:B457"/>
    <mergeCell ref="D457:L457"/>
    <mergeCell ref="A458:B458"/>
    <mergeCell ref="C458:C461"/>
    <mergeCell ref="A459:A461"/>
    <mergeCell ref="B459:B461"/>
    <mergeCell ref="A432:A433"/>
    <mergeCell ref="B432:B433"/>
    <mergeCell ref="A434:C434"/>
    <mergeCell ref="A451:B451"/>
    <mergeCell ref="C451:L451"/>
    <mergeCell ref="A452:B452"/>
    <mergeCell ref="C452:L452"/>
    <mergeCell ref="A453:B453"/>
    <mergeCell ref="C453:L453"/>
    <mergeCell ref="A424:B424"/>
    <mergeCell ref="C424:L424"/>
    <mergeCell ref="A425:B425"/>
    <mergeCell ref="C425:L425"/>
    <mergeCell ref="A426:B426"/>
    <mergeCell ref="C426:L426"/>
    <mergeCell ref="A427:B427"/>
    <mergeCell ref="D427:L427"/>
    <mergeCell ref="A428:B428"/>
    <mergeCell ref="C428:C431"/>
    <mergeCell ref="A429:A431"/>
    <mergeCell ref="B429:B431"/>
    <mergeCell ref="A402:A403"/>
    <mergeCell ref="B402:B403"/>
    <mergeCell ref="A404:C404"/>
    <mergeCell ref="A421:B421"/>
    <mergeCell ref="C421:L421"/>
    <mergeCell ref="A422:B422"/>
    <mergeCell ref="C422:L422"/>
    <mergeCell ref="A423:B423"/>
    <mergeCell ref="C423:L423"/>
    <mergeCell ref="A394:B394"/>
    <mergeCell ref="C394:L394"/>
    <mergeCell ref="A395:B395"/>
    <mergeCell ref="C395:L395"/>
    <mergeCell ref="A396:B396"/>
    <mergeCell ref="C396:L396"/>
    <mergeCell ref="A397:B397"/>
    <mergeCell ref="D397:L397"/>
    <mergeCell ref="A398:B398"/>
    <mergeCell ref="C398:C401"/>
    <mergeCell ref="A399:A401"/>
    <mergeCell ref="B399:B401"/>
    <mergeCell ref="A372:A373"/>
    <mergeCell ref="B372:B373"/>
    <mergeCell ref="A374:C374"/>
    <mergeCell ref="A391:B391"/>
    <mergeCell ref="C391:L391"/>
    <mergeCell ref="A392:B392"/>
    <mergeCell ref="C392:L392"/>
    <mergeCell ref="A393:B393"/>
    <mergeCell ref="C393:L393"/>
    <mergeCell ref="A364:B364"/>
    <mergeCell ref="C364:L364"/>
    <mergeCell ref="A365:B365"/>
    <mergeCell ref="C365:L365"/>
    <mergeCell ref="A366:B366"/>
    <mergeCell ref="C366:L366"/>
    <mergeCell ref="A367:B367"/>
    <mergeCell ref="D367:L367"/>
    <mergeCell ref="A368:B368"/>
    <mergeCell ref="C368:C371"/>
    <mergeCell ref="A369:A371"/>
    <mergeCell ref="B369:B371"/>
    <mergeCell ref="A342:A343"/>
    <mergeCell ref="B342:B343"/>
    <mergeCell ref="A344:C344"/>
    <mergeCell ref="A361:B361"/>
    <mergeCell ref="C361:L361"/>
    <mergeCell ref="A362:B362"/>
    <mergeCell ref="C362:L362"/>
    <mergeCell ref="A363:B363"/>
    <mergeCell ref="C363:L363"/>
    <mergeCell ref="A334:B334"/>
    <mergeCell ref="C334:L334"/>
    <mergeCell ref="A335:B335"/>
    <mergeCell ref="C335:L335"/>
    <mergeCell ref="A336:B336"/>
    <mergeCell ref="C336:L336"/>
    <mergeCell ref="A337:B337"/>
    <mergeCell ref="D337:L337"/>
    <mergeCell ref="A338:B338"/>
    <mergeCell ref="C338:C341"/>
    <mergeCell ref="A339:A341"/>
    <mergeCell ref="B339:B341"/>
    <mergeCell ref="A312:A313"/>
    <mergeCell ref="B312:B313"/>
    <mergeCell ref="A314:C314"/>
    <mergeCell ref="A331:B331"/>
    <mergeCell ref="C331:L331"/>
    <mergeCell ref="A332:B332"/>
    <mergeCell ref="C332:L332"/>
    <mergeCell ref="A333:B333"/>
    <mergeCell ref="C333:L333"/>
    <mergeCell ref="A304:B304"/>
    <mergeCell ref="C304:L304"/>
    <mergeCell ref="A305:B305"/>
    <mergeCell ref="C305:L305"/>
    <mergeCell ref="A306:B306"/>
    <mergeCell ref="C306:L306"/>
    <mergeCell ref="A307:B307"/>
    <mergeCell ref="D307:L307"/>
    <mergeCell ref="A308:B308"/>
    <mergeCell ref="C308:C311"/>
    <mergeCell ref="A309:A311"/>
    <mergeCell ref="B309:B311"/>
    <mergeCell ref="A282:A283"/>
    <mergeCell ref="B282:B283"/>
    <mergeCell ref="A284:C284"/>
    <mergeCell ref="A301:B301"/>
    <mergeCell ref="C301:L301"/>
    <mergeCell ref="A302:B302"/>
    <mergeCell ref="C302:L302"/>
    <mergeCell ref="A303:B303"/>
    <mergeCell ref="C303:L303"/>
    <mergeCell ref="A274:B274"/>
    <mergeCell ref="C274:L274"/>
    <mergeCell ref="A275:B275"/>
    <mergeCell ref="C275:L275"/>
    <mergeCell ref="A276:B276"/>
    <mergeCell ref="C276:L276"/>
    <mergeCell ref="A277:B277"/>
    <mergeCell ref="D277:L277"/>
    <mergeCell ref="A278:B278"/>
    <mergeCell ref="C278:C281"/>
    <mergeCell ref="A279:A281"/>
    <mergeCell ref="B279:B281"/>
    <mergeCell ref="A252:A253"/>
    <mergeCell ref="B252:B253"/>
    <mergeCell ref="A254:C254"/>
    <mergeCell ref="A271:B271"/>
    <mergeCell ref="C271:L271"/>
    <mergeCell ref="A272:B272"/>
    <mergeCell ref="C272:L272"/>
    <mergeCell ref="A273:B273"/>
    <mergeCell ref="C273:L273"/>
    <mergeCell ref="A244:B244"/>
    <mergeCell ref="C244:L244"/>
    <mergeCell ref="A245:B245"/>
    <mergeCell ref="C245:L245"/>
    <mergeCell ref="A246:B246"/>
    <mergeCell ref="C246:L246"/>
    <mergeCell ref="A247:B247"/>
    <mergeCell ref="D247:L247"/>
    <mergeCell ref="A248:B248"/>
    <mergeCell ref="C248:C251"/>
    <mergeCell ref="A249:A251"/>
    <mergeCell ref="B249:B251"/>
    <mergeCell ref="A222:A223"/>
    <mergeCell ref="B222:B223"/>
    <mergeCell ref="A224:C224"/>
    <mergeCell ref="A241:B241"/>
    <mergeCell ref="C241:L241"/>
    <mergeCell ref="A242:B242"/>
    <mergeCell ref="C242:L242"/>
    <mergeCell ref="A243:B243"/>
    <mergeCell ref="C243:L243"/>
    <mergeCell ref="A214:B214"/>
    <mergeCell ref="C214:L214"/>
    <mergeCell ref="A215:B215"/>
    <mergeCell ref="C215:L215"/>
    <mergeCell ref="A216:B216"/>
    <mergeCell ref="C216:L216"/>
    <mergeCell ref="A217:B217"/>
    <mergeCell ref="D217:L217"/>
    <mergeCell ref="A218:B218"/>
    <mergeCell ref="C218:C221"/>
    <mergeCell ref="A219:A221"/>
    <mergeCell ref="B219:B221"/>
    <mergeCell ref="A192:A193"/>
    <mergeCell ref="B192:B193"/>
    <mergeCell ref="A194:C194"/>
    <mergeCell ref="A211:B211"/>
    <mergeCell ref="C211:L211"/>
    <mergeCell ref="A212:B212"/>
    <mergeCell ref="C212:L212"/>
    <mergeCell ref="A213:B213"/>
    <mergeCell ref="C213:L213"/>
    <mergeCell ref="A184:B184"/>
    <mergeCell ref="C184:L184"/>
    <mergeCell ref="A185:B185"/>
    <mergeCell ref="C185:L185"/>
    <mergeCell ref="A186:B186"/>
    <mergeCell ref="C186:L186"/>
    <mergeCell ref="A187:B187"/>
    <mergeCell ref="D187:L187"/>
    <mergeCell ref="A188:B188"/>
    <mergeCell ref="C188:C191"/>
    <mergeCell ref="A189:A191"/>
    <mergeCell ref="B189:B191"/>
    <mergeCell ref="A162:A163"/>
    <mergeCell ref="B162:B163"/>
    <mergeCell ref="A164:C164"/>
    <mergeCell ref="A181:B181"/>
    <mergeCell ref="C181:L181"/>
    <mergeCell ref="A182:B182"/>
    <mergeCell ref="C182:L182"/>
    <mergeCell ref="A183:B183"/>
    <mergeCell ref="C183:L183"/>
    <mergeCell ref="A154:B154"/>
    <mergeCell ref="C154:L154"/>
    <mergeCell ref="A155:B155"/>
    <mergeCell ref="C155:L155"/>
    <mergeCell ref="A156:B156"/>
    <mergeCell ref="C156:L156"/>
    <mergeCell ref="A157:B157"/>
    <mergeCell ref="D157:L157"/>
    <mergeCell ref="A158:B158"/>
    <mergeCell ref="C158:C161"/>
    <mergeCell ref="A159:A161"/>
    <mergeCell ref="B159:B161"/>
    <mergeCell ref="A132:A133"/>
    <mergeCell ref="B132:B133"/>
    <mergeCell ref="A134:C134"/>
    <mergeCell ref="A151:B151"/>
    <mergeCell ref="C151:L151"/>
    <mergeCell ref="A152:B152"/>
    <mergeCell ref="C152:L152"/>
    <mergeCell ref="A153:B153"/>
    <mergeCell ref="C153:L153"/>
    <mergeCell ref="A124:B124"/>
    <mergeCell ref="C124:L124"/>
    <mergeCell ref="A125:B125"/>
    <mergeCell ref="C125:L125"/>
    <mergeCell ref="A126:B126"/>
    <mergeCell ref="C126:L126"/>
    <mergeCell ref="A127:B127"/>
    <mergeCell ref="D127:L127"/>
    <mergeCell ref="A128:B128"/>
    <mergeCell ref="C128:C131"/>
    <mergeCell ref="A129:A131"/>
    <mergeCell ref="B129:B131"/>
    <mergeCell ref="A102:A103"/>
    <mergeCell ref="B102:B103"/>
    <mergeCell ref="A104:C104"/>
    <mergeCell ref="A105:K105"/>
    <mergeCell ref="A121:B121"/>
    <mergeCell ref="C121:L121"/>
    <mergeCell ref="A122:B122"/>
    <mergeCell ref="C122:L122"/>
    <mergeCell ref="A123:B123"/>
    <mergeCell ref="C123:L123"/>
    <mergeCell ref="A94:B94"/>
    <mergeCell ref="C94:L94"/>
    <mergeCell ref="A95:B95"/>
    <mergeCell ref="C95:L95"/>
    <mergeCell ref="A96:B96"/>
    <mergeCell ref="C96:L96"/>
    <mergeCell ref="A97:B97"/>
    <mergeCell ref="D97:L97"/>
    <mergeCell ref="A98:B98"/>
    <mergeCell ref="C98:C101"/>
    <mergeCell ref="A99:A101"/>
    <mergeCell ref="B99:B101"/>
    <mergeCell ref="A72:A73"/>
    <mergeCell ref="B72:B73"/>
    <mergeCell ref="A74:C74"/>
    <mergeCell ref="A91:B91"/>
    <mergeCell ref="C91:L91"/>
    <mergeCell ref="A92:B92"/>
    <mergeCell ref="C92:L92"/>
    <mergeCell ref="A93:B93"/>
    <mergeCell ref="C93:L93"/>
    <mergeCell ref="A64:B64"/>
    <mergeCell ref="C64:L64"/>
    <mergeCell ref="A65:B65"/>
    <mergeCell ref="C65:L65"/>
    <mergeCell ref="A66:B66"/>
    <mergeCell ref="C66:L66"/>
    <mergeCell ref="A67:B67"/>
    <mergeCell ref="D67:L67"/>
    <mergeCell ref="A68:B68"/>
    <mergeCell ref="C68:C71"/>
    <mergeCell ref="A69:A71"/>
    <mergeCell ref="B69:B71"/>
    <mergeCell ref="A42:A43"/>
    <mergeCell ref="B42:B43"/>
    <mergeCell ref="A44:C44"/>
    <mergeCell ref="A61:B61"/>
    <mergeCell ref="C61:L61"/>
    <mergeCell ref="A62:B62"/>
    <mergeCell ref="C62:L62"/>
    <mergeCell ref="A63:B63"/>
    <mergeCell ref="C63:L63"/>
    <mergeCell ref="A35:B35"/>
    <mergeCell ref="C35:L35"/>
    <mergeCell ref="A36:B36"/>
    <mergeCell ref="C36:L36"/>
    <mergeCell ref="A37:B37"/>
    <mergeCell ref="D37:L37"/>
    <mergeCell ref="A38:B38"/>
    <mergeCell ref="C38:C41"/>
    <mergeCell ref="A39:A41"/>
    <mergeCell ref="B39:B41"/>
    <mergeCell ref="A14:C14"/>
    <mergeCell ref="A31:B31"/>
    <mergeCell ref="C31:L31"/>
    <mergeCell ref="A32:B32"/>
    <mergeCell ref="C32:L32"/>
    <mergeCell ref="A33:B33"/>
    <mergeCell ref="C33:L33"/>
    <mergeCell ref="A34:B34"/>
    <mergeCell ref="C34:L34"/>
    <mergeCell ref="A6:B6"/>
    <mergeCell ref="C6:L6"/>
    <mergeCell ref="A7:B7"/>
    <mergeCell ref="D7:L7"/>
    <mergeCell ref="A8:B8"/>
    <mergeCell ref="C8:C11"/>
    <mergeCell ref="A9:A11"/>
    <mergeCell ref="B9:B11"/>
    <mergeCell ref="A12:A13"/>
    <mergeCell ref="B12:B13"/>
    <mergeCell ref="A1:B1"/>
    <mergeCell ref="C1:L1"/>
    <mergeCell ref="A2:B2"/>
    <mergeCell ref="C2:L2"/>
    <mergeCell ref="A3:B3"/>
    <mergeCell ref="C3:L3"/>
    <mergeCell ref="A4:B4"/>
    <mergeCell ref="C4:L4"/>
    <mergeCell ref="A5:B5"/>
    <mergeCell ref="C5:L5"/>
  </mergeCells>
  <conditionalFormatting sqref="C72:C73">
    <cfRule type="cellIs" dxfId="431" priority="2" operator="lessThan">
      <formula>0</formula>
    </cfRule>
  </conditionalFormatting>
  <conditionalFormatting sqref="C12:E13">
    <cfRule type="cellIs" dxfId="430" priority="3" operator="lessThan">
      <formula>0</formula>
    </cfRule>
  </conditionalFormatting>
  <conditionalFormatting sqref="C42:E43">
    <cfRule type="cellIs" dxfId="429" priority="4" operator="lessThan">
      <formula>0</formula>
    </cfRule>
  </conditionalFormatting>
  <conditionalFormatting sqref="C102:E103">
    <cfRule type="cellIs" dxfId="428" priority="5" operator="lessThan">
      <formula>0</formula>
    </cfRule>
  </conditionalFormatting>
  <conditionalFormatting sqref="C132:E133">
    <cfRule type="cellIs" dxfId="427" priority="6" operator="lessThan">
      <formula>0</formula>
    </cfRule>
  </conditionalFormatting>
  <conditionalFormatting sqref="C162:E163">
    <cfRule type="cellIs" dxfId="426" priority="7" operator="lessThan">
      <formula>0</formula>
    </cfRule>
  </conditionalFormatting>
  <conditionalFormatting sqref="C192:E193">
    <cfRule type="cellIs" dxfId="425" priority="8" operator="lessThan">
      <formula>0</formula>
    </cfRule>
  </conditionalFormatting>
  <conditionalFormatting sqref="C222:E223">
    <cfRule type="cellIs" dxfId="424" priority="9" operator="lessThan">
      <formula>0</formula>
    </cfRule>
  </conditionalFormatting>
  <conditionalFormatting sqref="C252:E253">
    <cfRule type="cellIs" dxfId="423" priority="10" operator="lessThan">
      <formula>0</formula>
    </cfRule>
  </conditionalFormatting>
  <conditionalFormatting sqref="C282:E283">
    <cfRule type="cellIs" dxfId="422" priority="11" operator="lessThan">
      <formula>0</formula>
    </cfRule>
  </conditionalFormatting>
  <conditionalFormatting sqref="C312:E313">
    <cfRule type="cellIs" dxfId="421" priority="12" operator="lessThan">
      <formula>0</formula>
    </cfRule>
  </conditionalFormatting>
  <conditionalFormatting sqref="C342:E343">
    <cfRule type="cellIs" dxfId="420" priority="13" operator="lessThan">
      <formula>0</formula>
    </cfRule>
  </conditionalFormatting>
  <conditionalFormatting sqref="C372:E373">
    <cfRule type="cellIs" dxfId="419" priority="14" operator="lessThan">
      <formula>0</formula>
    </cfRule>
  </conditionalFormatting>
  <conditionalFormatting sqref="C402:E403">
    <cfRule type="cellIs" dxfId="418" priority="15" operator="lessThan">
      <formula>0</formula>
    </cfRule>
  </conditionalFormatting>
  <conditionalFormatting sqref="C432:E433">
    <cfRule type="cellIs" dxfId="417" priority="16" operator="lessThan">
      <formula>0</formula>
    </cfRule>
  </conditionalFormatting>
  <conditionalFormatting sqref="C462:E463">
    <cfRule type="cellIs" dxfId="416" priority="17" operator="lessThan">
      <formula>0</formula>
    </cfRule>
  </conditionalFormatting>
  <conditionalFormatting sqref="C492:E493">
    <cfRule type="cellIs" dxfId="415" priority="18" operator="lessThan">
      <formula>0</formula>
    </cfRule>
  </conditionalFormatting>
  <conditionalFormatting sqref="C522:E523">
    <cfRule type="cellIs" dxfId="414" priority="19" operator="lessThan">
      <formula>0</formula>
    </cfRule>
  </conditionalFormatting>
  <conditionalFormatting sqref="C552:E553">
    <cfRule type="cellIs" dxfId="413" priority="20" operator="lessThan">
      <formula>0</formula>
    </cfRule>
  </conditionalFormatting>
  <conditionalFormatting sqref="L42:L43">
    <cfRule type="cellIs" dxfId="412" priority="21" operator="lessThan">
      <formula>0</formula>
    </cfRule>
  </conditionalFormatting>
  <pageMargins left="0.75" right="0.75" top="1" bottom="1" header="0.511811023622047" footer="0.511811023622047"/>
  <pageSetup orientation="portrait" horizontalDpi="300" verticalDpi="300"/>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rgb="FFFCD5B5"/>
  </sheetPr>
  <dimension ref="A1:AMJ1116"/>
  <sheetViews>
    <sheetView topLeftCell="E53" zoomScaleNormal="100" workbookViewId="0">
      <selection activeCell="S60" sqref="S60"/>
    </sheetView>
  </sheetViews>
  <sheetFormatPr baseColWidth="10" defaultColWidth="9.1796875" defaultRowHeight="12.5" x14ac:dyDescent="0.25"/>
  <cols>
    <col min="1" max="2" width="16.7265625" style="21" customWidth="1"/>
    <col min="3" max="3" width="24.7265625" style="21" customWidth="1"/>
    <col min="4" max="4" width="30.81640625" style="21" customWidth="1"/>
    <col min="5" max="5" width="27.26953125" style="21" customWidth="1"/>
    <col min="6" max="6" width="27.54296875" style="21" customWidth="1"/>
    <col min="7" max="1024" width="9.1796875" style="21"/>
  </cols>
  <sheetData>
    <row r="1" spans="1:9" x14ac:dyDescent="0.25">
      <c r="A1" s="692" t="s">
        <v>23</v>
      </c>
      <c r="B1" s="692"/>
      <c r="C1" s="733">
        <f>Presentación!$C$3</f>
        <v>1990</v>
      </c>
      <c r="D1" s="733"/>
      <c r="E1" s="733"/>
      <c r="F1" s="733"/>
      <c r="G1" s="468"/>
      <c r="H1" s="468"/>
      <c r="I1" s="468"/>
    </row>
    <row r="2" spans="1:9" ht="11.25" customHeight="1" x14ac:dyDescent="0.25">
      <c r="A2" s="734" t="s">
        <v>260</v>
      </c>
      <c r="B2" s="734"/>
      <c r="C2" s="847" t="s">
        <v>0</v>
      </c>
      <c r="D2" s="847"/>
      <c r="E2" s="847"/>
      <c r="F2" s="847"/>
      <c r="G2" s="468"/>
      <c r="H2" s="468"/>
      <c r="I2" s="468"/>
    </row>
    <row r="3" spans="1:9" ht="11.25" customHeight="1" x14ac:dyDescent="0.25">
      <c r="A3" s="710" t="s">
        <v>5</v>
      </c>
      <c r="B3" s="710"/>
      <c r="C3" s="712" t="s">
        <v>26</v>
      </c>
      <c r="D3" s="712"/>
      <c r="E3" s="712"/>
      <c r="F3" s="712"/>
      <c r="G3" s="468"/>
      <c r="H3" s="468"/>
      <c r="I3" s="468"/>
    </row>
    <row r="4" spans="1:9" ht="11.25" customHeight="1" x14ac:dyDescent="0.25">
      <c r="A4" s="710" t="s">
        <v>27</v>
      </c>
      <c r="B4" s="710"/>
      <c r="C4" s="712" t="s">
        <v>443</v>
      </c>
      <c r="D4" s="712"/>
      <c r="E4" s="712"/>
      <c r="F4" s="712"/>
      <c r="G4" s="468"/>
      <c r="H4" s="468"/>
      <c r="I4" s="468"/>
    </row>
    <row r="5" spans="1:9" ht="11.25" customHeight="1" x14ac:dyDescent="0.25">
      <c r="A5" s="710" t="s">
        <v>29</v>
      </c>
      <c r="B5" s="710"/>
      <c r="C5" s="712" t="s">
        <v>405</v>
      </c>
      <c r="D5" s="712"/>
      <c r="E5" s="712"/>
      <c r="F5" s="712"/>
      <c r="G5" s="468"/>
      <c r="H5" s="468"/>
      <c r="I5" s="468"/>
    </row>
    <row r="6" spans="1:9" ht="11.25" customHeight="1" x14ac:dyDescent="0.25">
      <c r="A6" s="710" t="s">
        <v>31</v>
      </c>
      <c r="B6" s="710"/>
      <c r="C6" s="712" t="s">
        <v>262</v>
      </c>
      <c r="D6" s="712"/>
      <c r="E6" s="712"/>
      <c r="F6" s="712"/>
      <c r="G6" s="468"/>
      <c r="H6" s="468"/>
      <c r="I6" s="468"/>
    </row>
    <row r="7" spans="1:9" ht="11.25" customHeight="1" x14ac:dyDescent="0.25">
      <c r="A7" s="714" t="s">
        <v>33</v>
      </c>
      <c r="B7" s="714"/>
      <c r="C7" s="119" t="s">
        <v>34</v>
      </c>
      <c r="D7" s="715" t="s">
        <v>300</v>
      </c>
      <c r="E7" s="715"/>
      <c r="F7" s="715"/>
      <c r="G7" s="468"/>
      <c r="H7" s="468"/>
      <c r="I7" s="468"/>
    </row>
    <row r="8" spans="1:9" ht="22.5" customHeight="1" x14ac:dyDescent="0.25">
      <c r="A8" s="716" t="s">
        <v>37</v>
      </c>
      <c r="B8" s="716"/>
      <c r="C8" s="716" t="s">
        <v>38</v>
      </c>
      <c r="D8" s="465" t="s">
        <v>444</v>
      </c>
      <c r="E8" s="465" t="s">
        <v>302</v>
      </c>
      <c r="F8" s="465" t="s">
        <v>445</v>
      </c>
      <c r="G8" s="468"/>
      <c r="H8" s="468"/>
      <c r="I8" s="468"/>
    </row>
    <row r="9" spans="1:9" ht="13.5" customHeight="1" x14ac:dyDescent="0.25">
      <c r="A9" s="716" t="s">
        <v>46</v>
      </c>
      <c r="B9" s="716" t="s">
        <v>47</v>
      </c>
      <c r="C9" s="716"/>
      <c r="D9" s="120" t="s">
        <v>48</v>
      </c>
      <c r="E9" s="178" t="s">
        <v>446</v>
      </c>
      <c r="F9" s="120" t="s">
        <v>52</v>
      </c>
      <c r="G9" s="468"/>
      <c r="H9" s="468"/>
      <c r="I9" s="468"/>
    </row>
    <row r="10" spans="1:9" ht="13.5" x14ac:dyDescent="0.25">
      <c r="A10" s="716"/>
      <c r="B10" s="716"/>
      <c r="C10" s="716"/>
      <c r="D10" s="120"/>
      <c r="E10" s="120" t="s">
        <v>447</v>
      </c>
      <c r="F10" s="208" t="s">
        <v>448</v>
      </c>
      <c r="G10" s="468"/>
      <c r="H10" s="468"/>
      <c r="I10" s="468"/>
    </row>
    <row r="11" spans="1:9" ht="13.5" x14ac:dyDescent="0.25">
      <c r="A11" s="716"/>
      <c r="B11" s="716"/>
      <c r="C11" s="716"/>
      <c r="D11" s="208" t="s">
        <v>61</v>
      </c>
      <c r="E11" s="208" t="s">
        <v>308</v>
      </c>
      <c r="F11" s="208" t="s">
        <v>449</v>
      </c>
      <c r="G11" s="468"/>
      <c r="H11" s="468"/>
      <c r="I11" s="468"/>
    </row>
    <row r="12" spans="1:9" ht="11.25" customHeight="1" x14ac:dyDescent="0.25">
      <c r="A12" s="716" t="s">
        <v>310</v>
      </c>
      <c r="B12" s="716" t="s">
        <v>310</v>
      </c>
      <c r="C12" s="135"/>
      <c r="D12" s="239"/>
      <c r="E12" s="239"/>
      <c r="F12" s="151"/>
      <c r="G12" s="468"/>
      <c r="H12" s="468"/>
      <c r="I12" s="468"/>
    </row>
    <row r="13" spans="1:9" x14ac:dyDescent="0.25">
      <c r="A13" s="716"/>
      <c r="B13" s="716"/>
      <c r="C13" s="135"/>
      <c r="D13" s="239"/>
      <c r="E13" s="239"/>
      <c r="F13" s="151"/>
      <c r="G13" s="468"/>
      <c r="H13" s="468"/>
      <c r="I13" s="468"/>
    </row>
    <row r="14" spans="1:9" x14ac:dyDescent="0.25">
      <c r="A14" s="716"/>
      <c r="B14" s="716"/>
      <c r="C14" s="469"/>
      <c r="D14" s="241"/>
      <c r="E14" s="241"/>
      <c r="F14" s="151"/>
      <c r="G14" s="468"/>
      <c r="H14" s="468"/>
      <c r="I14" s="468"/>
    </row>
    <row r="15" spans="1:9" x14ac:dyDescent="0.25">
      <c r="A15" s="737" t="s">
        <v>91</v>
      </c>
      <c r="B15" s="737"/>
      <c r="C15" s="737"/>
      <c r="D15" s="244"/>
      <c r="E15" s="244"/>
      <c r="F15" s="466">
        <f>SUM(F12:F14)</f>
        <v>0</v>
      </c>
      <c r="G15" s="468"/>
      <c r="H15" s="468"/>
      <c r="I15" s="468"/>
    </row>
    <row r="16" spans="1:9" x14ac:dyDescent="0.25">
      <c r="A16" s="468"/>
      <c r="B16" s="468"/>
      <c r="C16" s="468"/>
      <c r="D16" s="468"/>
      <c r="E16" s="468"/>
      <c r="F16" s="468"/>
      <c r="G16" s="468"/>
      <c r="H16" s="468"/>
      <c r="I16" s="468"/>
    </row>
    <row r="17" spans="1:9" x14ac:dyDescent="0.25">
      <c r="A17" s="468"/>
      <c r="B17" s="468"/>
      <c r="C17" s="468"/>
      <c r="D17" s="468"/>
      <c r="E17" s="468"/>
      <c r="F17" s="468"/>
      <c r="G17" s="468"/>
      <c r="H17" s="468"/>
      <c r="I17" s="468"/>
    </row>
    <row r="18" spans="1:9" x14ac:dyDescent="0.25">
      <c r="A18" s="468"/>
      <c r="B18" s="468"/>
      <c r="C18" s="468"/>
      <c r="D18" s="468"/>
      <c r="E18" s="468"/>
      <c r="F18" s="468"/>
      <c r="G18" s="468"/>
      <c r="H18" s="468"/>
      <c r="I18" s="468"/>
    </row>
    <row r="19" spans="1:9" x14ac:dyDescent="0.25">
      <c r="A19" s="468"/>
      <c r="B19" s="468"/>
      <c r="C19" s="468"/>
      <c r="D19" s="468"/>
      <c r="E19" s="468"/>
      <c r="F19" s="468"/>
      <c r="G19" s="468"/>
      <c r="H19" s="468"/>
      <c r="I19" s="468"/>
    </row>
    <row r="20" spans="1:9" x14ac:dyDescent="0.25">
      <c r="A20" s="468"/>
      <c r="B20" s="468"/>
      <c r="C20" s="468"/>
      <c r="D20" s="468"/>
      <c r="E20" s="468"/>
      <c r="F20" s="468"/>
      <c r="G20" s="468"/>
    </row>
    <row r="21" spans="1:9" x14ac:dyDescent="0.25">
      <c r="A21" s="468"/>
      <c r="B21" s="468"/>
      <c r="C21" s="468"/>
      <c r="D21" s="468"/>
      <c r="E21" s="468"/>
      <c r="F21" s="468"/>
      <c r="G21" s="468"/>
    </row>
    <row r="22" spans="1:9" x14ac:dyDescent="0.25">
      <c r="A22" s="468"/>
      <c r="B22" s="468"/>
      <c r="C22" s="468"/>
      <c r="D22" s="468"/>
      <c r="E22" s="468"/>
      <c r="F22" s="468"/>
      <c r="G22" s="468"/>
    </row>
    <row r="23" spans="1:9" x14ac:dyDescent="0.25">
      <c r="A23" s="468"/>
      <c r="B23" s="468"/>
      <c r="C23" s="468"/>
      <c r="D23" s="468"/>
      <c r="E23" s="468"/>
      <c r="F23" s="468"/>
      <c r="G23" s="468"/>
    </row>
    <row r="24" spans="1:9" x14ac:dyDescent="0.25">
      <c r="A24" s="468"/>
      <c r="B24" s="468"/>
      <c r="C24" s="468"/>
      <c r="D24" s="468"/>
      <c r="E24" s="468"/>
      <c r="F24" s="468"/>
      <c r="G24" s="468"/>
    </row>
    <row r="25" spans="1:9" x14ac:dyDescent="0.25">
      <c r="A25" s="468"/>
      <c r="B25" s="468"/>
      <c r="C25" s="468"/>
      <c r="D25" s="468"/>
      <c r="E25" s="468"/>
      <c r="F25" s="468"/>
      <c r="G25" s="468"/>
    </row>
    <row r="26" spans="1:9" x14ac:dyDescent="0.25">
      <c r="A26" s="468"/>
      <c r="B26" s="468"/>
      <c r="C26" s="468"/>
      <c r="D26" s="468"/>
      <c r="E26" s="468"/>
      <c r="F26" s="468"/>
      <c r="G26" s="468"/>
    </row>
    <row r="27" spans="1:9" x14ac:dyDescent="0.25">
      <c r="A27" s="468"/>
      <c r="B27" s="468"/>
      <c r="C27" s="468"/>
      <c r="D27" s="468"/>
      <c r="E27" s="468"/>
      <c r="F27" s="468"/>
      <c r="G27" s="468"/>
    </row>
    <row r="28" spans="1:9" x14ac:dyDescent="0.25">
      <c r="A28" s="468"/>
      <c r="B28" s="468"/>
      <c r="C28" s="468"/>
      <c r="D28" s="468"/>
      <c r="E28" s="468"/>
      <c r="F28" s="468"/>
      <c r="G28" s="468"/>
    </row>
    <row r="29" spans="1:9" x14ac:dyDescent="0.25">
      <c r="A29" s="468"/>
      <c r="B29" s="468"/>
      <c r="C29" s="468"/>
      <c r="D29" s="468"/>
      <c r="E29" s="468"/>
      <c r="F29" s="468"/>
      <c r="G29" s="468"/>
    </row>
    <row r="30" spans="1:9" x14ac:dyDescent="0.25">
      <c r="A30" s="468"/>
      <c r="B30" s="468"/>
      <c r="C30" s="468"/>
      <c r="D30" s="468"/>
      <c r="E30" s="468"/>
      <c r="F30" s="468"/>
      <c r="G30" s="468"/>
    </row>
    <row r="31" spans="1:9" x14ac:dyDescent="0.25">
      <c r="A31" s="692" t="s">
        <v>23</v>
      </c>
      <c r="B31" s="692"/>
      <c r="C31" s="733">
        <f>Presentación!$C$3</f>
        <v>1990</v>
      </c>
      <c r="D31" s="733"/>
      <c r="E31" s="733"/>
      <c r="F31" s="733"/>
      <c r="G31" s="468"/>
    </row>
    <row r="32" spans="1:9" ht="11.25" customHeight="1" x14ac:dyDescent="0.25">
      <c r="A32" s="734" t="s">
        <v>260</v>
      </c>
      <c r="B32" s="734"/>
      <c r="C32" s="735" t="s">
        <v>92</v>
      </c>
      <c r="D32" s="735"/>
      <c r="E32" s="735"/>
      <c r="F32" s="735"/>
      <c r="G32" s="468"/>
    </row>
    <row r="33" spans="1:9" ht="11.25" customHeight="1" x14ac:dyDescent="0.25">
      <c r="A33" s="710" t="s">
        <v>5</v>
      </c>
      <c r="B33" s="710"/>
      <c r="C33" s="712" t="s">
        <v>26</v>
      </c>
      <c r="D33" s="712"/>
      <c r="E33" s="712"/>
      <c r="F33" s="712"/>
      <c r="G33" s="468"/>
    </row>
    <row r="34" spans="1:9" ht="11.25" customHeight="1" x14ac:dyDescent="0.25">
      <c r="A34" s="710" t="s">
        <v>27</v>
      </c>
      <c r="B34" s="710"/>
      <c r="C34" s="712" t="s">
        <v>443</v>
      </c>
      <c r="D34" s="712"/>
      <c r="E34" s="712"/>
      <c r="F34" s="712"/>
      <c r="G34" s="468"/>
    </row>
    <row r="35" spans="1:9" ht="11.25" customHeight="1" x14ac:dyDescent="0.25">
      <c r="A35" s="710" t="s">
        <v>29</v>
      </c>
      <c r="B35" s="710"/>
      <c r="C35" s="712" t="s">
        <v>405</v>
      </c>
      <c r="D35" s="712"/>
      <c r="E35" s="712"/>
      <c r="F35" s="712"/>
      <c r="G35" s="468"/>
    </row>
    <row r="36" spans="1:9" ht="11.25" customHeight="1" x14ac:dyDescent="0.25">
      <c r="A36" s="710" t="s">
        <v>31</v>
      </c>
      <c r="B36" s="710"/>
      <c r="C36" s="712" t="s">
        <v>262</v>
      </c>
      <c r="D36" s="712"/>
      <c r="E36" s="712"/>
      <c r="F36" s="712"/>
      <c r="G36" s="468"/>
    </row>
    <row r="37" spans="1:9" ht="11.25" customHeight="1" x14ac:dyDescent="0.25">
      <c r="A37" s="714" t="s">
        <v>33</v>
      </c>
      <c r="B37" s="714"/>
      <c r="C37" s="119" t="s">
        <v>34</v>
      </c>
      <c r="D37" s="715" t="s">
        <v>300</v>
      </c>
      <c r="E37" s="715"/>
      <c r="F37" s="715"/>
      <c r="G37" s="468"/>
      <c r="H37" s="468"/>
      <c r="I37" s="468"/>
    </row>
    <row r="38" spans="1:9" ht="22.5" customHeight="1" x14ac:dyDescent="0.25">
      <c r="A38" s="716" t="s">
        <v>37</v>
      </c>
      <c r="B38" s="716"/>
      <c r="C38" s="716" t="s">
        <v>38</v>
      </c>
      <c r="D38" s="465" t="s">
        <v>444</v>
      </c>
      <c r="E38" s="465" t="s">
        <v>302</v>
      </c>
      <c r="F38" s="465" t="s">
        <v>445</v>
      </c>
      <c r="G38" s="468"/>
      <c r="H38" s="468"/>
      <c r="I38" s="468"/>
    </row>
    <row r="39" spans="1:9" ht="13.5" customHeight="1" x14ac:dyDescent="0.25">
      <c r="A39" s="716" t="s">
        <v>46</v>
      </c>
      <c r="B39" s="716" t="s">
        <v>47</v>
      </c>
      <c r="C39" s="716"/>
      <c r="D39" s="120" t="s">
        <v>48</v>
      </c>
      <c r="E39" s="178" t="s">
        <v>446</v>
      </c>
      <c r="F39" s="120" t="s">
        <v>52</v>
      </c>
      <c r="G39" s="468"/>
      <c r="H39" s="468"/>
      <c r="I39" s="468"/>
    </row>
    <row r="40" spans="1:9" ht="13.5" x14ac:dyDescent="0.25">
      <c r="A40" s="716"/>
      <c r="B40" s="716"/>
      <c r="C40" s="716"/>
      <c r="D40" s="120"/>
      <c r="E40" s="120" t="s">
        <v>447</v>
      </c>
      <c r="F40" s="208" t="s">
        <v>448</v>
      </c>
      <c r="G40" s="468"/>
      <c r="H40" s="468"/>
      <c r="I40" s="468"/>
    </row>
    <row r="41" spans="1:9" ht="13.5" x14ac:dyDescent="0.25">
      <c r="A41" s="716"/>
      <c r="B41" s="716"/>
      <c r="C41" s="716"/>
      <c r="D41" s="208" t="s">
        <v>61</v>
      </c>
      <c r="E41" s="208" t="s">
        <v>308</v>
      </c>
      <c r="F41" s="208" t="s">
        <v>449</v>
      </c>
      <c r="G41" s="468"/>
      <c r="H41" s="468"/>
      <c r="I41" s="468"/>
    </row>
    <row r="42" spans="1:9" ht="11.25" customHeight="1" x14ac:dyDescent="0.25">
      <c r="A42" s="716" t="s">
        <v>310</v>
      </c>
      <c r="B42" s="716" t="s">
        <v>310</v>
      </c>
      <c r="C42" s="135"/>
      <c r="D42" s="239"/>
      <c r="E42" s="239"/>
      <c r="F42" s="151"/>
      <c r="G42" s="468"/>
      <c r="H42" s="468"/>
      <c r="I42" s="468"/>
    </row>
    <row r="43" spans="1:9" x14ac:dyDescent="0.25">
      <c r="A43" s="716"/>
      <c r="B43" s="716"/>
      <c r="C43" s="135"/>
      <c r="D43" s="239"/>
      <c r="E43" s="239"/>
      <c r="F43" s="151"/>
      <c r="G43" s="468"/>
      <c r="H43" s="468"/>
      <c r="I43" s="468"/>
    </row>
    <row r="44" spans="1:9" x14ac:dyDescent="0.25">
      <c r="A44" s="716"/>
      <c r="B44" s="716"/>
      <c r="C44" s="469"/>
      <c r="D44" s="241"/>
      <c r="E44" s="241"/>
      <c r="F44" s="151"/>
      <c r="G44" s="468"/>
      <c r="H44" s="468"/>
      <c r="I44" s="468"/>
    </row>
    <row r="45" spans="1:9" x14ac:dyDescent="0.25">
      <c r="A45" s="737" t="s">
        <v>91</v>
      </c>
      <c r="B45" s="737"/>
      <c r="C45" s="737"/>
      <c r="D45" s="244"/>
      <c r="E45" s="244"/>
      <c r="F45" s="466">
        <f>SUM(F42:F44)</f>
        <v>0</v>
      </c>
      <c r="G45" s="468"/>
      <c r="H45" s="468"/>
      <c r="I45" s="468"/>
    </row>
    <row r="46" spans="1:9" x14ac:dyDescent="0.25">
      <c r="A46" s="468"/>
      <c r="B46" s="468"/>
      <c r="C46" s="468"/>
      <c r="D46" s="468"/>
      <c r="E46" s="468"/>
      <c r="F46" s="468"/>
      <c r="G46" s="468"/>
      <c r="H46" s="468"/>
      <c r="I46" s="468"/>
    </row>
    <row r="47" spans="1:9" x14ac:dyDescent="0.25">
      <c r="A47" s="468"/>
      <c r="B47" s="468"/>
      <c r="C47" s="468"/>
      <c r="D47" s="468"/>
      <c r="E47" s="468"/>
      <c r="F47" s="468"/>
      <c r="G47" s="468"/>
      <c r="H47" s="468"/>
      <c r="I47" s="468"/>
    </row>
    <row r="48" spans="1:9" x14ac:dyDescent="0.25">
      <c r="A48" s="468"/>
      <c r="B48" s="468"/>
      <c r="C48" s="468"/>
      <c r="D48" s="468"/>
      <c r="E48" s="468"/>
      <c r="F48" s="468"/>
      <c r="G48" s="468"/>
      <c r="H48" s="468"/>
      <c r="I48" s="468"/>
    </row>
    <row r="49" spans="1:9" x14ac:dyDescent="0.25">
      <c r="A49" s="468"/>
      <c r="B49" s="468"/>
      <c r="C49" s="468"/>
      <c r="D49" s="468"/>
      <c r="E49" s="468"/>
      <c r="F49" s="468"/>
      <c r="G49" s="468"/>
      <c r="H49" s="468"/>
      <c r="I49" s="468"/>
    </row>
    <row r="50" spans="1:9" x14ac:dyDescent="0.25">
      <c r="A50" s="468"/>
      <c r="B50" s="468"/>
      <c r="C50" s="468"/>
      <c r="D50" s="468"/>
      <c r="E50" s="468"/>
      <c r="F50" s="468"/>
      <c r="G50" s="468"/>
      <c r="H50" s="468"/>
      <c r="I50" s="468"/>
    </row>
    <row r="51" spans="1:9" x14ac:dyDescent="0.25">
      <c r="A51" s="468"/>
      <c r="B51" s="468"/>
      <c r="C51" s="468"/>
      <c r="D51" s="468"/>
      <c r="E51" s="468"/>
      <c r="F51" s="468"/>
      <c r="G51" s="468"/>
      <c r="H51" s="468"/>
      <c r="I51" s="468"/>
    </row>
    <row r="52" spans="1:9" x14ac:dyDescent="0.25">
      <c r="A52" s="468"/>
      <c r="B52" s="468"/>
      <c r="C52" s="468"/>
      <c r="D52" s="468"/>
      <c r="E52" s="468"/>
      <c r="F52" s="468"/>
      <c r="G52" s="468"/>
      <c r="H52" s="468"/>
      <c r="I52" s="468"/>
    </row>
    <row r="53" spans="1:9" x14ac:dyDescent="0.25">
      <c r="A53" s="468"/>
      <c r="B53" s="468"/>
      <c r="C53" s="468"/>
      <c r="D53" s="468"/>
      <c r="E53" s="468"/>
      <c r="F53" s="468"/>
      <c r="G53" s="468"/>
      <c r="H53" s="468"/>
      <c r="I53" s="468"/>
    </row>
    <row r="54" spans="1:9" x14ac:dyDescent="0.25">
      <c r="A54" s="468"/>
      <c r="B54" s="468"/>
      <c r="C54" s="468"/>
      <c r="D54" s="468"/>
      <c r="E54" s="468"/>
      <c r="F54" s="468"/>
      <c r="G54" s="468"/>
      <c r="H54" s="468"/>
      <c r="I54" s="468"/>
    </row>
    <row r="55" spans="1:9" x14ac:dyDescent="0.25">
      <c r="A55" s="468"/>
      <c r="B55" s="468"/>
      <c r="C55" s="468"/>
      <c r="D55" s="468"/>
      <c r="E55" s="468"/>
      <c r="F55" s="468"/>
      <c r="G55" s="468"/>
      <c r="H55" s="468"/>
      <c r="I55" s="468"/>
    </row>
    <row r="56" spans="1:9" x14ac:dyDescent="0.25">
      <c r="A56" s="468"/>
      <c r="B56" s="468"/>
      <c r="C56" s="468"/>
      <c r="D56" s="468"/>
      <c r="E56" s="468"/>
      <c r="F56" s="468"/>
      <c r="G56" s="468"/>
      <c r="H56" s="468"/>
      <c r="I56" s="468"/>
    </row>
    <row r="57" spans="1:9" x14ac:dyDescent="0.25">
      <c r="A57" s="468"/>
      <c r="B57" s="468"/>
      <c r="C57" s="468"/>
      <c r="D57" s="468"/>
      <c r="E57" s="468"/>
      <c r="F57" s="468"/>
      <c r="G57" s="468"/>
      <c r="H57" s="468"/>
      <c r="I57" s="468"/>
    </row>
    <row r="58" spans="1:9" x14ac:dyDescent="0.25">
      <c r="A58" s="468"/>
      <c r="B58" s="468"/>
      <c r="C58" s="468"/>
      <c r="D58" s="468"/>
      <c r="E58" s="468"/>
      <c r="F58" s="468"/>
      <c r="G58" s="468"/>
      <c r="H58" s="468"/>
      <c r="I58" s="468"/>
    </row>
    <row r="59" spans="1:9" x14ac:dyDescent="0.25">
      <c r="A59" s="468"/>
      <c r="B59" s="468"/>
      <c r="C59" s="468"/>
      <c r="D59" s="468"/>
      <c r="E59" s="468"/>
      <c r="F59" s="468"/>
      <c r="G59" s="468"/>
      <c r="H59" s="468"/>
      <c r="I59" s="468"/>
    </row>
    <row r="60" spans="1:9" x14ac:dyDescent="0.25">
      <c r="A60" s="468"/>
      <c r="B60" s="468"/>
      <c r="C60" s="468"/>
      <c r="D60" s="468"/>
      <c r="E60" s="468"/>
      <c r="F60" s="468"/>
      <c r="G60" s="468"/>
      <c r="H60" s="468"/>
      <c r="I60" s="468"/>
    </row>
    <row r="61" spans="1:9" x14ac:dyDescent="0.25">
      <c r="A61" s="692" t="s">
        <v>23</v>
      </c>
      <c r="B61" s="692"/>
      <c r="C61" s="733">
        <f>Presentación!$C$3</f>
        <v>1990</v>
      </c>
      <c r="D61" s="733"/>
      <c r="E61" s="733"/>
      <c r="F61" s="733"/>
      <c r="G61" s="468"/>
      <c r="H61" s="468"/>
      <c r="I61" s="468"/>
    </row>
    <row r="62" spans="1:9" ht="11.25" customHeight="1" x14ac:dyDescent="0.25">
      <c r="A62" s="734" t="s">
        <v>260</v>
      </c>
      <c r="B62" s="734"/>
      <c r="C62" s="847" t="s">
        <v>93</v>
      </c>
      <c r="D62" s="847"/>
      <c r="E62" s="847"/>
      <c r="F62" s="847"/>
      <c r="G62" s="468"/>
      <c r="H62" s="468"/>
      <c r="I62" s="468"/>
    </row>
    <row r="63" spans="1:9" ht="11.25" customHeight="1" x14ac:dyDescent="0.25">
      <c r="A63" s="710" t="s">
        <v>5</v>
      </c>
      <c r="B63" s="710"/>
      <c r="C63" s="712" t="s">
        <v>26</v>
      </c>
      <c r="D63" s="712"/>
      <c r="E63" s="712"/>
      <c r="F63" s="712"/>
      <c r="G63" s="468"/>
      <c r="H63" s="468"/>
      <c r="I63" s="468"/>
    </row>
    <row r="64" spans="1:9" ht="11.25" customHeight="1" x14ac:dyDescent="0.25">
      <c r="A64" s="710" t="s">
        <v>27</v>
      </c>
      <c r="B64" s="710"/>
      <c r="C64" s="712" t="s">
        <v>443</v>
      </c>
      <c r="D64" s="712"/>
      <c r="E64" s="712"/>
      <c r="F64" s="712"/>
      <c r="G64" s="468"/>
      <c r="H64" s="468"/>
      <c r="I64" s="468"/>
    </row>
    <row r="65" spans="1:9" ht="11.25" customHeight="1" x14ac:dyDescent="0.25">
      <c r="A65" s="710" t="s">
        <v>29</v>
      </c>
      <c r="B65" s="710"/>
      <c r="C65" s="712" t="s">
        <v>405</v>
      </c>
      <c r="D65" s="712"/>
      <c r="E65" s="712"/>
      <c r="F65" s="712"/>
      <c r="G65" s="468"/>
      <c r="H65" s="468"/>
      <c r="I65" s="468"/>
    </row>
    <row r="66" spans="1:9" ht="11.25" customHeight="1" x14ac:dyDescent="0.25">
      <c r="A66" s="710" t="s">
        <v>31</v>
      </c>
      <c r="B66" s="710"/>
      <c r="C66" s="712" t="s">
        <v>262</v>
      </c>
      <c r="D66" s="712"/>
      <c r="E66" s="712"/>
      <c r="F66" s="712"/>
      <c r="G66" s="468"/>
      <c r="H66" s="468"/>
      <c r="I66" s="468"/>
    </row>
    <row r="67" spans="1:9" ht="11.25" customHeight="1" x14ac:dyDescent="0.25">
      <c r="A67" s="714" t="s">
        <v>33</v>
      </c>
      <c r="B67" s="714"/>
      <c r="C67" s="119" t="s">
        <v>34</v>
      </c>
      <c r="D67" s="715" t="s">
        <v>300</v>
      </c>
      <c r="E67" s="715"/>
      <c r="F67" s="715"/>
      <c r="G67" s="468"/>
      <c r="H67" s="468"/>
      <c r="I67" s="468"/>
    </row>
    <row r="68" spans="1:9" ht="22.5" customHeight="1" x14ac:dyDescent="0.25">
      <c r="A68" s="716" t="s">
        <v>37</v>
      </c>
      <c r="B68" s="716"/>
      <c r="C68" s="716" t="s">
        <v>38</v>
      </c>
      <c r="D68" s="465" t="s">
        <v>444</v>
      </c>
      <c r="E68" s="465" t="s">
        <v>302</v>
      </c>
      <c r="F68" s="465" t="s">
        <v>445</v>
      </c>
      <c r="G68" s="468"/>
      <c r="H68" s="468"/>
      <c r="I68" s="468"/>
    </row>
    <row r="69" spans="1:9" ht="13.5" customHeight="1" x14ac:dyDescent="0.25">
      <c r="A69" s="716" t="s">
        <v>46</v>
      </c>
      <c r="B69" s="716" t="s">
        <v>47</v>
      </c>
      <c r="C69" s="716"/>
      <c r="D69" s="120" t="s">
        <v>48</v>
      </c>
      <c r="E69" s="178" t="s">
        <v>446</v>
      </c>
      <c r="F69" s="120" t="s">
        <v>52</v>
      </c>
      <c r="G69" s="468"/>
      <c r="H69" s="468"/>
      <c r="I69" s="468"/>
    </row>
    <row r="70" spans="1:9" ht="13.5" x14ac:dyDescent="0.25">
      <c r="A70" s="716"/>
      <c r="B70" s="716"/>
      <c r="C70" s="716"/>
      <c r="D70" s="120"/>
      <c r="E70" s="120" t="s">
        <v>447</v>
      </c>
      <c r="F70" s="208" t="s">
        <v>448</v>
      </c>
      <c r="G70" s="468"/>
      <c r="H70" s="468"/>
      <c r="I70" s="468"/>
    </row>
    <row r="71" spans="1:9" ht="13.5" x14ac:dyDescent="0.25">
      <c r="A71" s="716"/>
      <c r="B71" s="716"/>
      <c r="C71" s="716"/>
      <c r="D71" s="208" t="s">
        <v>61</v>
      </c>
      <c r="E71" s="208" t="s">
        <v>308</v>
      </c>
      <c r="F71" s="208" t="s">
        <v>449</v>
      </c>
      <c r="G71" s="468"/>
      <c r="H71" s="468"/>
      <c r="I71" s="468"/>
    </row>
    <row r="72" spans="1:9" ht="11.25" customHeight="1" x14ac:dyDescent="0.25">
      <c r="A72" s="716" t="s">
        <v>310</v>
      </c>
      <c r="B72" s="716" t="s">
        <v>310</v>
      </c>
      <c r="C72" s="135"/>
      <c r="D72" s="239"/>
      <c r="E72" s="239"/>
      <c r="F72" s="151"/>
      <c r="G72" s="468"/>
      <c r="H72" s="468"/>
      <c r="I72" s="468"/>
    </row>
    <row r="73" spans="1:9" x14ac:dyDescent="0.25">
      <c r="A73" s="716"/>
      <c r="B73" s="716"/>
      <c r="C73" s="135"/>
      <c r="D73" s="239"/>
      <c r="E73" s="239"/>
      <c r="F73" s="151"/>
      <c r="G73" s="468"/>
      <c r="H73" s="468"/>
      <c r="I73" s="468"/>
    </row>
    <row r="74" spans="1:9" x14ac:dyDescent="0.25">
      <c r="A74" s="716"/>
      <c r="B74" s="716"/>
      <c r="C74" s="469"/>
      <c r="D74" s="241"/>
      <c r="E74" s="241"/>
      <c r="F74" s="151"/>
      <c r="G74" s="468"/>
      <c r="H74" s="468"/>
      <c r="I74" s="468"/>
    </row>
    <row r="75" spans="1:9" x14ac:dyDescent="0.25">
      <c r="A75" s="737" t="s">
        <v>91</v>
      </c>
      <c r="B75" s="737"/>
      <c r="C75" s="737"/>
      <c r="D75" s="244"/>
      <c r="E75" s="244"/>
      <c r="F75" s="466">
        <f>SUM(F72:F74)</f>
        <v>0</v>
      </c>
      <c r="G75" s="468"/>
      <c r="H75" s="468"/>
      <c r="I75" s="468"/>
    </row>
    <row r="91" spans="1:9" x14ac:dyDescent="0.25">
      <c r="A91" s="692" t="s">
        <v>23</v>
      </c>
      <c r="B91" s="692"/>
      <c r="C91" s="733">
        <f>Presentación!$C$3</f>
        <v>1990</v>
      </c>
      <c r="D91" s="733"/>
      <c r="E91" s="733"/>
      <c r="F91" s="733"/>
      <c r="G91" s="468"/>
      <c r="H91" s="468"/>
      <c r="I91" s="468"/>
    </row>
    <row r="92" spans="1:9" ht="13.5" customHeight="1" x14ac:dyDescent="0.25">
      <c r="A92" s="734" t="s">
        <v>260</v>
      </c>
      <c r="B92" s="734"/>
      <c r="C92" s="735" t="s">
        <v>375</v>
      </c>
      <c r="D92" s="735"/>
      <c r="E92" s="735"/>
      <c r="F92" s="735"/>
      <c r="G92" s="468"/>
      <c r="H92" s="468"/>
      <c r="I92" s="468"/>
    </row>
    <row r="93" spans="1:9" ht="10.5" customHeight="1" x14ac:dyDescent="0.25">
      <c r="A93" s="710" t="s">
        <v>5</v>
      </c>
      <c r="B93" s="710"/>
      <c r="C93" s="712" t="s">
        <v>26</v>
      </c>
      <c r="D93" s="712"/>
      <c r="E93" s="712"/>
      <c r="F93" s="712"/>
      <c r="G93" s="468"/>
      <c r="H93" s="468"/>
      <c r="I93" s="468"/>
    </row>
    <row r="94" spans="1:9" ht="12" customHeight="1" x14ac:dyDescent="0.25">
      <c r="A94" s="710" t="s">
        <v>27</v>
      </c>
      <c r="B94" s="710"/>
      <c r="C94" s="712" t="s">
        <v>443</v>
      </c>
      <c r="D94" s="712"/>
      <c r="E94" s="712"/>
      <c r="F94" s="712"/>
      <c r="G94" s="468"/>
      <c r="H94" s="468"/>
      <c r="I94" s="468"/>
    </row>
    <row r="95" spans="1:9" ht="11.25" customHeight="1" x14ac:dyDescent="0.25">
      <c r="A95" s="710" t="s">
        <v>29</v>
      </c>
      <c r="B95" s="710"/>
      <c r="C95" s="712" t="s">
        <v>405</v>
      </c>
      <c r="D95" s="712"/>
      <c r="E95" s="712"/>
      <c r="F95" s="712"/>
      <c r="G95" s="468"/>
      <c r="H95" s="468"/>
      <c r="I95" s="468"/>
    </row>
    <row r="96" spans="1:9" ht="11.25" customHeight="1" x14ac:dyDescent="0.25">
      <c r="A96" s="710" t="s">
        <v>31</v>
      </c>
      <c r="B96" s="710"/>
      <c r="C96" s="712" t="s">
        <v>262</v>
      </c>
      <c r="D96" s="712"/>
      <c r="E96" s="712"/>
      <c r="F96" s="712"/>
      <c r="G96" s="468"/>
      <c r="H96" s="468"/>
      <c r="I96" s="468"/>
    </row>
    <row r="97" spans="1:9" ht="12" customHeight="1" x14ac:dyDescent="0.25">
      <c r="A97" s="714" t="s">
        <v>33</v>
      </c>
      <c r="B97" s="714"/>
      <c r="C97" s="119" t="s">
        <v>34</v>
      </c>
      <c r="D97" s="715" t="s">
        <v>300</v>
      </c>
      <c r="E97" s="715"/>
      <c r="F97" s="715"/>
      <c r="G97" s="468"/>
      <c r="H97" s="468"/>
      <c r="I97" s="468"/>
    </row>
    <row r="98" spans="1:9" ht="22.5" customHeight="1" x14ac:dyDescent="0.25">
      <c r="A98" s="716" t="s">
        <v>37</v>
      </c>
      <c r="B98" s="716"/>
      <c r="C98" s="716" t="s">
        <v>38</v>
      </c>
      <c r="D98" s="465" t="s">
        <v>444</v>
      </c>
      <c r="E98" s="465" t="s">
        <v>302</v>
      </c>
      <c r="F98" s="465" t="s">
        <v>445</v>
      </c>
      <c r="G98" s="468"/>
      <c r="H98" s="468"/>
      <c r="I98" s="468"/>
    </row>
    <row r="99" spans="1:9" ht="13.5" customHeight="1" x14ac:dyDescent="0.25">
      <c r="A99" s="716" t="s">
        <v>46</v>
      </c>
      <c r="B99" s="716" t="s">
        <v>47</v>
      </c>
      <c r="C99" s="716"/>
      <c r="D99" s="120" t="s">
        <v>48</v>
      </c>
      <c r="E99" s="178" t="s">
        <v>446</v>
      </c>
      <c r="F99" s="120" t="s">
        <v>52</v>
      </c>
      <c r="G99" s="468"/>
      <c r="H99" s="468"/>
      <c r="I99" s="468"/>
    </row>
    <row r="100" spans="1:9" ht="13.5" x14ac:dyDescent="0.25">
      <c r="A100" s="716"/>
      <c r="B100" s="716"/>
      <c r="C100" s="716"/>
      <c r="D100" s="120"/>
      <c r="E100" s="120" t="s">
        <v>447</v>
      </c>
      <c r="F100" s="208" t="s">
        <v>448</v>
      </c>
      <c r="G100" s="468"/>
      <c r="H100" s="468"/>
      <c r="I100" s="468"/>
    </row>
    <row r="101" spans="1:9" ht="13.5" x14ac:dyDescent="0.25">
      <c r="A101" s="716"/>
      <c r="B101" s="716"/>
      <c r="C101" s="716"/>
      <c r="D101" s="208" t="s">
        <v>61</v>
      </c>
      <c r="E101" s="208" t="s">
        <v>308</v>
      </c>
      <c r="F101" s="208" t="s">
        <v>449</v>
      </c>
      <c r="G101" s="468"/>
      <c r="H101" s="468"/>
      <c r="I101" s="468"/>
    </row>
    <row r="102" spans="1:9" ht="11.25" customHeight="1" x14ac:dyDescent="0.25">
      <c r="A102" s="716" t="s">
        <v>310</v>
      </c>
      <c r="B102" s="716" t="s">
        <v>310</v>
      </c>
      <c r="C102" s="135"/>
      <c r="D102" s="239"/>
      <c r="E102" s="239"/>
      <c r="F102" s="151"/>
      <c r="G102" s="468"/>
      <c r="H102" s="468"/>
      <c r="I102" s="468"/>
    </row>
    <row r="103" spans="1:9" x14ac:dyDescent="0.25">
      <c r="A103" s="716"/>
      <c r="B103" s="716"/>
      <c r="C103" s="135"/>
      <c r="D103" s="239"/>
      <c r="E103" s="239"/>
      <c r="F103" s="151"/>
      <c r="G103" s="468"/>
      <c r="H103" s="468"/>
      <c r="I103" s="468"/>
    </row>
    <row r="104" spans="1:9" x14ac:dyDescent="0.25">
      <c r="A104" s="716"/>
      <c r="B104" s="716"/>
      <c r="C104" s="469"/>
      <c r="D104" s="241"/>
      <c r="E104" s="241"/>
      <c r="F104" s="151"/>
      <c r="G104" s="468"/>
      <c r="H104" s="468"/>
      <c r="I104" s="468"/>
    </row>
    <row r="105" spans="1:9" x14ac:dyDescent="0.25">
      <c r="A105" s="737" t="s">
        <v>91</v>
      </c>
      <c r="B105" s="737"/>
      <c r="C105" s="737"/>
      <c r="D105" s="244"/>
      <c r="E105" s="244"/>
      <c r="F105" s="466">
        <f>SUM(F102:F104)</f>
        <v>0</v>
      </c>
      <c r="G105" s="468"/>
      <c r="H105" s="468"/>
      <c r="I105" s="468"/>
    </row>
    <row r="106" spans="1:9" x14ac:dyDescent="0.25">
      <c r="A106" s="468"/>
      <c r="B106" s="468"/>
      <c r="C106" s="468"/>
      <c r="D106" s="468"/>
      <c r="E106" s="468"/>
      <c r="F106" s="468"/>
      <c r="G106" s="468"/>
      <c r="H106" s="468"/>
      <c r="I106" s="468"/>
    </row>
    <row r="107" spans="1:9" x14ac:dyDescent="0.25">
      <c r="A107" s="468"/>
      <c r="B107" s="468"/>
      <c r="C107" s="468"/>
      <c r="D107" s="468"/>
      <c r="E107" s="468"/>
      <c r="F107" s="468"/>
      <c r="G107" s="468"/>
      <c r="H107" s="468"/>
      <c r="I107" s="468"/>
    </row>
    <row r="108" spans="1:9" x14ac:dyDescent="0.25">
      <c r="A108" s="468"/>
      <c r="B108" s="468"/>
      <c r="C108" s="468"/>
      <c r="D108" s="468"/>
      <c r="E108" s="468"/>
      <c r="F108" s="468"/>
      <c r="G108" s="468"/>
      <c r="H108" s="468"/>
      <c r="I108" s="468"/>
    </row>
    <row r="109" spans="1:9" x14ac:dyDescent="0.25">
      <c r="A109" s="468"/>
      <c r="B109" s="468"/>
      <c r="C109" s="468"/>
      <c r="D109" s="468"/>
      <c r="E109" s="468"/>
      <c r="F109" s="468"/>
      <c r="G109" s="468"/>
      <c r="H109" s="468"/>
      <c r="I109" s="468"/>
    </row>
    <row r="110" spans="1:9" x14ac:dyDescent="0.25">
      <c r="A110" s="468"/>
      <c r="B110" s="468"/>
      <c r="C110" s="468"/>
      <c r="D110" s="468"/>
      <c r="E110" s="468"/>
      <c r="F110" s="468"/>
      <c r="G110" s="468"/>
      <c r="H110" s="468"/>
      <c r="I110" s="468"/>
    </row>
    <row r="111" spans="1:9" x14ac:dyDescent="0.25">
      <c r="A111" s="468"/>
      <c r="B111" s="468"/>
      <c r="C111" s="468"/>
      <c r="D111" s="468"/>
      <c r="E111" s="468"/>
      <c r="F111" s="468"/>
      <c r="G111" s="468"/>
      <c r="H111" s="468"/>
      <c r="I111" s="468"/>
    </row>
    <row r="112" spans="1:9" x14ac:dyDescent="0.25">
      <c r="A112" s="468"/>
      <c r="B112" s="468"/>
      <c r="C112" s="468"/>
      <c r="D112" s="468"/>
      <c r="E112" s="468"/>
      <c r="F112" s="468"/>
      <c r="G112" s="468"/>
      <c r="H112" s="468"/>
      <c r="I112" s="468"/>
    </row>
    <row r="113" spans="1:9" x14ac:dyDescent="0.25">
      <c r="A113" s="468"/>
      <c r="B113" s="468"/>
      <c r="C113" s="468"/>
      <c r="D113" s="468"/>
      <c r="E113" s="468"/>
      <c r="F113" s="468"/>
      <c r="G113" s="468"/>
      <c r="H113" s="468"/>
      <c r="I113" s="468"/>
    </row>
    <row r="114" spans="1:9" x14ac:dyDescent="0.25">
      <c r="A114" s="468"/>
      <c r="B114" s="468"/>
      <c r="C114" s="468"/>
      <c r="D114" s="468"/>
      <c r="E114" s="468"/>
      <c r="F114" s="468"/>
      <c r="G114" s="468"/>
      <c r="H114" s="468"/>
      <c r="I114" s="468"/>
    </row>
    <row r="115" spans="1:9" x14ac:dyDescent="0.25">
      <c r="A115" s="468"/>
      <c r="B115" s="468"/>
      <c r="C115" s="468"/>
      <c r="D115" s="468"/>
      <c r="E115" s="468"/>
      <c r="F115" s="468"/>
      <c r="G115" s="468"/>
      <c r="H115" s="468"/>
      <c r="I115" s="468"/>
    </row>
    <row r="116" spans="1:9" x14ac:dyDescent="0.25">
      <c r="A116" s="468"/>
      <c r="B116" s="468"/>
      <c r="C116" s="468"/>
      <c r="D116" s="468"/>
      <c r="E116" s="468"/>
      <c r="F116" s="468"/>
      <c r="G116" s="468"/>
      <c r="H116" s="468"/>
      <c r="I116" s="468"/>
    </row>
    <row r="117" spans="1:9" x14ac:dyDescent="0.25">
      <c r="A117" s="468"/>
      <c r="B117" s="468"/>
      <c r="C117" s="468"/>
      <c r="D117" s="468"/>
      <c r="E117" s="468"/>
      <c r="F117" s="468"/>
      <c r="G117" s="468"/>
      <c r="H117" s="468"/>
      <c r="I117" s="468"/>
    </row>
    <row r="118" spans="1:9" x14ac:dyDescent="0.25">
      <c r="A118" s="468"/>
      <c r="B118" s="468"/>
      <c r="C118" s="468"/>
      <c r="D118" s="468"/>
      <c r="E118" s="468"/>
      <c r="F118" s="468"/>
      <c r="G118" s="468"/>
      <c r="H118" s="468"/>
      <c r="I118" s="468"/>
    </row>
    <row r="119" spans="1:9" x14ac:dyDescent="0.25">
      <c r="A119" s="468"/>
      <c r="B119" s="468"/>
      <c r="C119" s="468"/>
      <c r="D119" s="468"/>
      <c r="E119" s="468"/>
      <c r="F119" s="468"/>
      <c r="G119" s="468"/>
      <c r="H119" s="468"/>
      <c r="I119" s="468"/>
    </row>
    <row r="120" spans="1:9" x14ac:dyDescent="0.25">
      <c r="A120" s="468"/>
      <c r="B120" s="468"/>
      <c r="C120" s="468"/>
      <c r="D120" s="468"/>
      <c r="E120" s="468"/>
      <c r="F120" s="468"/>
      <c r="G120" s="468"/>
      <c r="H120" s="468"/>
      <c r="I120" s="468"/>
    </row>
    <row r="121" spans="1:9" x14ac:dyDescent="0.25">
      <c r="A121" s="692" t="s">
        <v>23</v>
      </c>
      <c r="B121" s="692"/>
      <c r="C121" s="733">
        <f>Presentación!$C$3</f>
        <v>1990</v>
      </c>
      <c r="D121" s="733"/>
      <c r="E121" s="733"/>
      <c r="F121" s="733"/>
      <c r="G121" s="468"/>
      <c r="H121" s="468"/>
      <c r="I121" s="468"/>
    </row>
    <row r="122" spans="1:9" ht="11.25" customHeight="1" x14ac:dyDescent="0.25">
      <c r="A122" s="734" t="s">
        <v>260</v>
      </c>
      <c r="B122" s="734"/>
      <c r="C122" s="735" t="s">
        <v>376</v>
      </c>
      <c r="D122" s="735"/>
      <c r="E122" s="735"/>
      <c r="F122" s="735"/>
      <c r="G122" s="468"/>
      <c r="H122" s="468"/>
      <c r="I122" s="468"/>
    </row>
    <row r="123" spans="1:9" ht="11.25" customHeight="1" x14ac:dyDescent="0.25">
      <c r="A123" s="710" t="s">
        <v>5</v>
      </c>
      <c r="B123" s="710"/>
      <c r="C123" s="712" t="s">
        <v>26</v>
      </c>
      <c r="D123" s="712"/>
      <c r="E123" s="712"/>
      <c r="F123" s="712"/>
      <c r="G123" s="468"/>
      <c r="H123" s="468"/>
      <c r="I123" s="468"/>
    </row>
    <row r="124" spans="1:9" ht="11.25" customHeight="1" x14ac:dyDescent="0.25">
      <c r="A124" s="710" t="s">
        <v>27</v>
      </c>
      <c r="B124" s="710"/>
      <c r="C124" s="712" t="s">
        <v>443</v>
      </c>
      <c r="D124" s="712"/>
      <c r="E124" s="712"/>
      <c r="F124" s="712"/>
      <c r="G124" s="468"/>
      <c r="H124" s="468"/>
      <c r="I124" s="468"/>
    </row>
    <row r="125" spans="1:9" ht="11.25" customHeight="1" x14ac:dyDescent="0.25">
      <c r="A125" s="710" t="s">
        <v>29</v>
      </c>
      <c r="B125" s="710"/>
      <c r="C125" s="712" t="s">
        <v>405</v>
      </c>
      <c r="D125" s="712"/>
      <c r="E125" s="712"/>
      <c r="F125" s="712"/>
      <c r="G125" s="468"/>
      <c r="H125" s="468"/>
      <c r="I125" s="468"/>
    </row>
    <row r="126" spans="1:9" ht="11.25" customHeight="1" x14ac:dyDescent="0.25">
      <c r="A126" s="710" t="s">
        <v>31</v>
      </c>
      <c r="B126" s="710"/>
      <c r="C126" s="712" t="s">
        <v>262</v>
      </c>
      <c r="D126" s="712"/>
      <c r="E126" s="712"/>
      <c r="F126" s="712"/>
      <c r="G126" s="468"/>
      <c r="H126" s="468"/>
      <c r="I126" s="468"/>
    </row>
    <row r="127" spans="1:9" ht="11.25" customHeight="1" x14ac:dyDescent="0.25">
      <c r="A127" s="714" t="s">
        <v>33</v>
      </c>
      <c r="B127" s="714"/>
      <c r="C127" s="119" t="s">
        <v>34</v>
      </c>
      <c r="D127" s="715" t="s">
        <v>300</v>
      </c>
      <c r="E127" s="715"/>
      <c r="F127" s="715"/>
      <c r="G127" s="468"/>
      <c r="H127" s="468"/>
      <c r="I127" s="468"/>
    </row>
    <row r="128" spans="1:9" ht="22.5" customHeight="1" x14ac:dyDescent="0.25">
      <c r="A128" s="716" t="s">
        <v>37</v>
      </c>
      <c r="B128" s="716"/>
      <c r="C128" s="716" t="s">
        <v>38</v>
      </c>
      <c r="D128" s="465" t="s">
        <v>444</v>
      </c>
      <c r="E128" s="465" t="s">
        <v>302</v>
      </c>
      <c r="F128" s="465" t="s">
        <v>445</v>
      </c>
      <c r="G128" s="468"/>
      <c r="H128" s="468"/>
      <c r="I128" s="468"/>
    </row>
    <row r="129" spans="1:9" ht="13.5" customHeight="1" x14ac:dyDescent="0.25">
      <c r="A129" s="716" t="s">
        <v>46</v>
      </c>
      <c r="B129" s="716" t="s">
        <v>47</v>
      </c>
      <c r="C129" s="716"/>
      <c r="D129" s="120" t="s">
        <v>48</v>
      </c>
      <c r="E129" s="178" t="s">
        <v>446</v>
      </c>
      <c r="F129" s="120" t="s">
        <v>52</v>
      </c>
      <c r="G129" s="468"/>
      <c r="H129" s="468"/>
      <c r="I129" s="468"/>
    </row>
    <row r="130" spans="1:9" ht="13.5" x14ac:dyDescent="0.25">
      <c r="A130" s="716"/>
      <c r="B130" s="716"/>
      <c r="C130" s="716"/>
      <c r="D130" s="120"/>
      <c r="E130" s="120" t="s">
        <v>447</v>
      </c>
      <c r="F130" s="208" t="s">
        <v>448</v>
      </c>
      <c r="G130" s="468"/>
      <c r="H130" s="468"/>
      <c r="I130" s="468"/>
    </row>
    <row r="131" spans="1:9" ht="13.5" x14ac:dyDescent="0.25">
      <c r="A131" s="716"/>
      <c r="B131" s="716"/>
      <c r="C131" s="716"/>
      <c r="D131" s="208" t="s">
        <v>61</v>
      </c>
      <c r="E131" s="208" t="s">
        <v>308</v>
      </c>
      <c r="F131" s="208" t="s">
        <v>449</v>
      </c>
      <c r="G131" s="468"/>
      <c r="H131" s="468"/>
      <c r="I131" s="468"/>
    </row>
    <row r="132" spans="1:9" ht="11.25" customHeight="1" x14ac:dyDescent="0.25">
      <c r="A132" s="716" t="s">
        <v>310</v>
      </c>
      <c r="B132" s="716" t="s">
        <v>310</v>
      </c>
      <c r="C132" s="135"/>
      <c r="D132" s="239"/>
      <c r="E132" s="239"/>
      <c r="F132" s="151"/>
      <c r="G132" s="468"/>
      <c r="H132" s="468"/>
      <c r="I132" s="468"/>
    </row>
    <row r="133" spans="1:9" x14ac:dyDescent="0.25">
      <c r="A133" s="716"/>
      <c r="B133" s="716"/>
      <c r="C133" s="135"/>
      <c r="D133" s="239"/>
      <c r="E133" s="239"/>
      <c r="F133" s="151"/>
      <c r="G133" s="468"/>
      <c r="H133" s="468"/>
      <c r="I133" s="468"/>
    </row>
    <row r="134" spans="1:9" x14ac:dyDescent="0.25">
      <c r="A134" s="716"/>
      <c r="B134" s="716"/>
      <c r="C134" s="469"/>
      <c r="D134" s="241"/>
      <c r="E134" s="241"/>
      <c r="F134" s="151"/>
      <c r="G134" s="468"/>
      <c r="H134" s="468"/>
      <c r="I134" s="468"/>
    </row>
    <row r="135" spans="1:9" x14ac:dyDescent="0.25">
      <c r="A135" s="737" t="s">
        <v>91</v>
      </c>
      <c r="B135" s="737"/>
      <c r="C135" s="737"/>
      <c r="D135" s="244"/>
      <c r="E135" s="244"/>
      <c r="F135" s="466">
        <f>SUM(F132:F134)</f>
        <v>0</v>
      </c>
      <c r="G135" s="468"/>
      <c r="H135" s="468"/>
      <c r="I135" s="468"/>
    </row>
    <row r="136" spans="1:9" x14ac:dyDescent="0.25">
      <c r="A136" s="468"/>
      <c r="B136" s="468"/>
      <c r="C136" s="468"/>
      <c r="D136" s="468"/>
      <c r="E136" s="468"/>
      <c r="F136" s="468"/>
      <c r="G136" s="468"/>
      <c r="H136" s="468"/>
      <c r="I136" s="468"/>
    </row>
    <row r="137" spans="1:9" x14ac:dyDescent="0.25">
      <c r="A137" s="468"/>
      <c r="B137" s="468"/>
      <c r="C137" s="468"/>
      <c r="D137" s="468"/>
      <c r="E137" s="468"/>
      <c r="F137" s="468"/>
      <c r="G137" s="468"/>
      <c r="H137" s="468"/>
      <c r="I137" s="468"/>
    </row>
    <row r="138" spans="1:9" x14ac:dyDescent="0.25">
      <c r="A138" s="468"/>
      <c r="B138" s="468"/>
      <c r="C138" s="468"/>
      <c r="D138" s="468"/>
      <c r="E138" s="468"/>
      <c r="F138" s="468"/>
      <c r="G138" s="468"/>
      <c r="H138" s="468"/>
      <c r="I138" s="468"/>
    </row>
    <row r="139" spans="1:9" x14ac:dyDescent="0.25">
      <c r="A139" s="468"/>
      <c r="B139" s="468"/>
      <c r="C139" s="468"/>
      <c r="D139" s="468"/>
      <c r="E139" s="468"/>
      <c r="F139" s="468"/>
      <c r="G139" s="468"/>
      <c r="H139" s="468"/>
      <c r="I139" s="468"/>
    </row>
    <row r="140" spans="1:9" x14ac:dyDescent="0.25">
      <c r="A140" s="468"/>
      <c r="B140" s="468"/>
      <c r="C140" s="468"/>
      <c r="D140" s="468"/>
      <c r="E140" s="468"/>
      <c r="F140" s="468"/>
      <c r="G140" s="468"/>
      <c r="H140" s="468"/>
      <c r="I140" s="468"/>
    </row>
    <row r="141" spans="1:9" x14ac:dyDescent="0.25">
      <c r="A141" s="468"/>
      <c r="B141" s="468"/>
      <c r="C141" s="468"/>
      <c r="D141" s="468"/>
      <c r="E141" s="468"/>
      <c r="F141" s="468"/>
      <c r="G141" s="468"/>
      <c r="H141" s="468"/>
      <c r="I141" s="468"/>
    </row>
    <row r="142" spans="1:9" x14ac:dyDescent="0.25">
      <c r="A142" s="468"/>
      <c r="B142" s="468"/>
      <c r="C142" s="468"/>
      <c r="D142" s="468"/>
      <c r="E142" s="468"/>
      <c r="F142" s="468"/>
      <c r="G142" s="468"/>
      <c r="H142" s="468"/>
      <c r="I142" s="468"/>
    </row>
    <row r="143" spans="1:9" x14ac:dyDescent="0.25">
      <c r="A143" s="468"/>
      <c r="B143" s="468"/>
      <c r="C143" s="468"/>
      <c r="D143" s="468"/>
      <c r="E143" s="468"/>
      <c r="F143" s="468"/>
      <c r="G143" s="468"/>
      <c r="H143" s="468"/>
      <c r="I143" s="468"/>
    </row>
    <row r="144" spans="1:9" x14ac:dyDescent="0.25">
      <c r="A144" s="468"/>
      <c r="B144" s="468"/>
      <c r="C144" s="468"/>
      <c r="D144" s="468"/>
      <c r="E144" s="468"/>
      <c r="F144" s="468"/>
      <c r="G144" s="468"/>
      <c r="H144" s="468"/>
      <c r="I144" s="468"/>
    </row>
    <row r="145" spans="1:9" x14ac:dyDescent="0.25">
      <c r="A145" s="468"/>
      <c r="B145" s="468"/>
      <c r="C145" s="468"/>
      <c r="D145" s="468"/>
      <c r="E145" s="468"/>
      <c r="F145" s="468"/>
      <c r="G145" s="468"/>
      <c r="H145" s="468"/>
      <c r="I145" s="468"/>
    </row>
    <row r="146" spans="1:9" x14ac:dyDescent="0.25">
      <c r="A146" s="468"/>
      <c r="B146" s="468"/>
      <c r="C146" s="468"/>
      <c r="D146" s="468"/>
      <c r="E146" s="468"/>
      <c r="F146" s="468"/>
      <c r="G146" s="468"/>
      <c r="H146" s="468"/>
      <c r="I146" s="468"/>
    </row>
    <row r="147" spans="1:9" x14ac:dyDescent="0.25">
      <c r="A147" s="468"/>
      <c r="B147" s="468"/>
      <c r="C147" s="468"/>
      <c r="D147" s="468"/>
      <c r="E147" s="468"/>
      <c r="F147" s="468"/>
      <c r="G147" s="468"/>
      <c r="H147" s="468"/>
      <c r="I147" s="468"/>
    </row>
    <row r="148" spans="1:9" x14ac:dyDescent="0.25">
      <c r="A148" s="468"/>
      <c r="B148" s="468"/>
      <c r="C148" s="468"/>
      <c r="D148" s="468"/>
      <c r="E148" s="468"/>
      <c r="F148" s="468"/>
      <c r="G148" s="468"/>
      <c r="H148" s="468"/>
      <c r="I148" s="468"/>
    </row>
    <row r="149" spans="1:9" x14ac:dyDescent="0.25">
      <c r="A149" s="468"/>
      <c r="B149" s="468"/>
      <c r="C149" s="468"/>
      <c r="D149" s="468"/>
      <c r="E149" s="468"/>
      <c r="F149" s="468"/>
      <c r="G149" s="468"/>
      <c r="H149" s="468"/>
      <c r="I149" s="468"/>
    </row>
    <row r="150" spans="1:9" x14ac:dyDescent="0.25">
      <c r="A150" s="468"/>
      <c r="B150" s="468"/>
      <c r="C150" s="468"/>
      <c r="D150" s="468"/>
      <c r="E150" s="468"/>
      <c r="F150" s="468"/>
      <c r="G150" s="468"/>
      <c r="H150" s="468"/>
      <c r="I150" s="468"/>
    </row>
    <row r="151" spans="1:9" x14ac:dyDescent="0.25">
      <c r="A151" s="692" t="s">
        <v>23</v>
      </c>
      <c r="B151" s="692"/>
      <c r="C151" s="733">
        <f>Presentación!$C$3</f>
        <v>1990</v>
      </c>
      <c r="D151" s="733"/>
      <c r="E151" s="733"/>
      <c r="F151" s="733"/>
      <c r="G151" s="468"/>
      <c r="H151" s="468"/>
      <c r="I151" s="468"/>
    </row>
    <row r="152" spans="1:9" ht="11.25" customHeight="1" x14ac:dyDescent="0.25">
      <c r="A152" s="734" t="s">
        <v>260</v>
      </c>
      <c r="B152" s="734"/>
      <c r="C152" s="735" t="s">
        <v>377</v>
      </c>
      <c r="D152" s="735"/>
      <c r="E152" s="735"/>
      <c r="F152" s="735"/>
      <c r="G152" s="468"/>
      <c r="H152" s="468"/>
      <c r="I152" s="468"/>
    </row>
    <row r="153" spans="1:9" ht="11.25" customHeight="1" x14ac:dyDescent="0.25">
      <c r="A153" s="710" t="s">
        <v>5</v>
      </c>
      <c r="B153" s="710"/>
      <c r="C153" s="712" t="s">
        <v>26</v>
      </c>
      <c r="D153" s="712"/>
      <c r="E153" s="712"/>
      <c r="F153" s="712"/>
      <c r="G153" s="468"/>
      <c r="H153" s="468"/>
      <c r="I153" s="468"/>
    </row>
    <row r="154" spans="1:9" ht="11.25" customHeight="1" x14ac:dyDescent="0.25">
      <c r="A154" s="710" t="s">
        <v>27</v>
      </c>
      <c r="B154" s="710"/>
      <c r="C154" s="712" t="s">
        <v>443</v>
      </c>
      <c r="D154" s="712"/>
      <c r="E154" s="712"/>
      <c r="F154" s="712"/>
      <c r="G154" s="468"/>
      <c r="H154" s="468"/>
      <c r="I154" s="468"/>
    </row>
    <row r="155" spans="1:9" ht="11.25" customHeight="1" x14ac:dyDescent="0.25">
      <c r="A155" s="710" t="s">
        <v>29</v>
      </c>
      <c r="B155" s="710"/>
      <c r="C155" s="712" t="s">
        <v>405</v>
      </c>
      <c r="D155" s="712"/>
      <c r="E155" s="712"/>
      <c r="F155" s="712"/>
      <c r="G155" s="468"/>
      <c r="H155" s="468"/>
      <c r="I155" s="468"/>
    </row>
    <row r="156" spans="1:9" ht="11.25" customHeight="1" x14ac:dyDescent="0.25">
      <c r="A156" s="710" t="s">
        <v>31</v>
      </c>
      <c r="B156" s="710"/>
      <c r="C156" s="712" t="s">
        <v>262</v>
      </c>
      <c r="D156" s="712"/>
      <c r="E156" s="712"/>
      <c r="F156" s="712"/>
      <c r="G156" s="468"/>
      <c r="H156" s="468"/>
    </row>
    <row r="157" spans="1:9" ht="11.25" customHeight="1" x14ac:dyDescent="0.25">
      <c r="A157" s="714" t="s">
        <v>33</v>
      </c>
      <c r="B157" s="714"/>
      <c r="C157" s="119" t="s">
        <v>34</v>
      </c>
      <c r="D157" s="715" t="s">
        <v>300</v>
      </c>
      <c r="E157" s="715"/>
      <c r="F157" s="715"/>
      <c r="G157" s="468"/>
      <c r="H157" s="468"/>
    </row>
    <row r="158" spans="1:9" ht="22.5" customHeight="1" x14ac:dyDescent="0.25">
      <c r="A158" s="716" t="s">
        <v>37</v>
      </c>
      <c r="B158" s="716"/>
      <c r="C158" s="716" t="s">
        <v>38</v>
      </c>
      <c r="D158" s="465" t="s">
        <v>444</v>
      </c>
      <c r="E158" s="465" t="s">
        <v>302</v>
      </c>
      <c r="F158" s="465" t="s">
        <v>445</v>
      </c>
      <c r="G158" s="468"/>
      <c r="H158" s="468"/>
    </row>
    <row r="159" spans="1:9" ht="13.5" customHeight="1" x14ac:dyDescent="0.25">
      <c r="A159" s="716" t="s">
        <v>46</v>
      </c>
      <c r="B159" s="716" t="s">
        <v>47</v>
      </c>
      <c r="C159" s="716"/>
      <c r="D159" s="120" t="s">
        <v>48</v>
      </c>
      <c r="E159" s="178" t="s">
        <v>446</v>
      </c>
      <c r="F159" s="120" t="s">
        <v>52</v>
      </c>
      <c r="G159" s="468"/>
      <c r="H159" s="468"/>
    </row>
    <row r="160" spans="1:9" ht="13.5" x14ac:dyDescent="0.25">
      <c r="A160" s="716"/>
      <c r="B160" s="716"/>
      <c r="C160" s="716"/>
      <c r="D160" s="120"/>
      <c r="E160" s="120" t="s">
        <v>447</v>
      </c>
      <c r="F160" s="208" t="s">
        <v>448</v>
      </c>
      <c r="G160" s="468"/>
      <c r="H160" s="468"/>
    </row>
    <row r="161" spans="1:9" ht="13.5" x14ac:dyDescent="0.25">
      <c r="A161" s="716"/>
      <c r="B161" s="716"/>
      <c r="C161" s="716"/>
      <c r="D161" s="208" t="s">
        <v>61</v>
      </c>
      <c r="E161" s="208" t="s">
        <v>308</v>
      </c>
      <c r="F161" s="208" t="s">
        <v>449</v>
      </c>
      <c r="G161" s="468"/>
      <c r="H161" s="468"/>
    </row>
    <row r="162" spans="1:9" ht="11.25" customHeight="1" x14ac:dyDescent="0.25">
      <c r="A162" s="716" t="s">
        <v>310</v>
      </c>
      <c r="B162" s="716" t="s">
        <v>310</v>
      </c>
      <c r="C162" s="135"/>
      <c r="D162" s="239"/>
      <c r="E162" s="239"/>
      <c r="F162" s="151"/>
      <c r="G162" s="468"/>
      <c r="H162" s="468"/>
    </row>
    <row r="163" spans="1:9" x14ac:dyDescent="0.25">
      <c r="A163" s="716"/>
      <c r="B163" s="716"/>
      <c r="C163" s="135"/>
      <c r="D163" s="239"/>
      <c r="E163" s="239"/>
      <c r="F163" s="151"/>
      <c r="G163" s="468"/>
      <c r="H163" s="468"/>
    </row>
    <row r="164" spans="1:9" x14ac:dyDescent="0.25">
      <c r="A164" s="716"/>
      <c r="B164" s="716"/>
      <c r="C164" s="469"/>
      <c r="D164" s="241"/>
      <c r="E164" s="241"/>
      <c r="F164" s="151"/>
      <c r="G164" s="468"/>
      <c r="H164" s="468"/>
    </row>
    <row r="165" spans="1:9" x14ac:dyDescent="0.25">
      <c r="A165" s="737" t="s">
        <v>91</v>
      </c>
      <c r="B165" s="737"/>
      <c r="C165" s="737"/>
      <c r="D165" s="244"/>
      <c r="E165" s="244"/>
      <c r="F165" s="466">
        <f>SUM(F162:F164)</f>
        <v>0</v>
      </c>
      <c r="G165" s="468"/>
      <c r="H165" s="468"/>
    </row>
    <row r="166" spans="1:9" x14ac:dyDescent="0.25">
      <c r="A166" s="468"/>
      <c r="B166" s="468"/>
      <c r="C166" s="468"/>
      <c r="D166" s="468"/>
      <c r="E166" s="468"/>
      <c r="F166" s="468"/>
      <c r="G166" s="468"/>
      <c r="H166" s="468"/>
    </row>
    <row r="167" spans="1:9" x14ac:dyDescent="0.25">
      <c r="A167" s="468"/>
      <c r="B167" s="468"/>
      <c r="C167" s="468"/>
      <c r="D167" s="468"/>
      <c r="E167" s="468"/>
      <c r="F167" s="468"/>
      <c r="G167" s="468"/>
      <c r="H167" s="468"/>
    </row>
    <row r="168" spans="1:9" x14ac:dyDescent="0.25">
      <c r="A168" s="468"/>
      <c r="B168" s="468"/>
      <c r="C168" s="468"/>
      <c r="D168" s="468"/>
      <c r="E168" s="468"/>
      <c r="F168" s="468"/>
      <c r="G168" s="468"/>
      <c r="H168" s="468"/>
    </row>
    <row r="169" spans="1:9" x14ac:dyDescent="0.25">
      <c r="A169" s="468"/>
      <c r="B169" s="468"/>
      <c r="C169" s="468"/>
      <c r="D169" s="468"/>
      <c r="E169" s="468"/>
      <c r="F169" s="468"/>
      <c r="G169" s="468"/>
      <c r="H169" s="468"/>
    </row>
    <row r="170" spans="1:9" x14ac:dyDescent="0.25">
      <c r="A170" s="468"/>
      <c r="B170" s="468"/>
      <c r="C170" s="468"/>
      <c r="D170" s="468"/>
      <c r="E170" s="468"/>
      <c r="F170" s="468"/>
      <c r="G170" s="468"/>
      <c r="H170" s="468"/>
    </row>
    <row r="171" spans="1:9" x14ac:dyDescent="0.25">
      <c r="A171" s="468"/>
      <c r="B171" s="468"/>
      <c r="C171" s="468"/>
      <c r="D171" s="468"/>
      <c r="E171" s="468"/>
      <c r="F171" s="468"/>
      <c r="G171" s="468"/>
      <c r="H171" s="468"/>
    </row>
    <row r="172" spans="1:9" x14ac:dyDescent="0.25">
      <c r="A172" s="468"/>
      <c r="B172" s="468"/>
      <c r="C172" s="468"/>
      <c r="D172" s="468"/>
      <c r="E172" s="468"/>
      <c r="F172" s="468"/>
      <c r="G172" s="468"/>
      <c r="H172" s="468"/>
    </row>
    <row r="173" spans="1:9" x14ac:dyDescent="0.25">
      <c r="A173" s="468"/>
      <c r="B173" s="468"/>
      <c r="C173" s="468"/>
      <c r="D173" s="468"/>
      <c r="E173" s="468"/>
      <c r="F173" s="468"/>
      <c r="G173" s="468"/>
      <c r="H173" s="468"/>
      <c r="I173" s="468"/>
    </row>
    <row r="174" spans="1:9" x14ac:dyDescent="0.25">
      <c r="A174" s="468"/>
      <c r="B174" s="468"/>
      <c r="C174" s="468"/>
      <c r="D174" s="468"/>
      <c r="E174" s="468"/>
      <c r="F174" s="468"/>
      <c r="G174" s="468"/>
      <c r="H174" s="468"/>
      <c r="I174" s="468"/>
    </row>
    <row r="175" spans="1:9" x14ac:dyDescent="0.25">
      <c r="A175" s="468"/>
      <c r="B175" s="468"/>
      <c r="C175" s="468"/>
      <c r="D175" s="468"/>
      <c r="E175" s="468"/>
      <c r="F175" s="468"/>
      <c r="G175" s="468"/>
      <c r="H175" s="468"/>
      <c r="I175" s="468"/>
    </row>
    <row r="176" spans="1:9" x14ac:dyDescent="0.25">
      <c r="A176" s="468"/>
      <c r="B176" s="468"/>
      <c r="C176" s="468"/>
      <c r="D176" s="468"/>
      <c r="E176" s="468"/>
      <c r="F176" s="468"/>
      <c r="G176" s="468"/>
      <c r="H176" s="468"/>
      <c r="I176" s="468"/>
    </row>
    <row r="177" spans="1:9" x14ac:dyDescent="0.25">
      <c r="A177" s="468"/>
      <c r="B177" s="468"/>
      <c r="C177" s="468"/>
      <c r="D177" s="468"/>
      <c r="E177" s="468"/>
      <c r="F177" s="468"/>
      <c r="G177" s="468"/>
      <c r="H177" s="468"/>
      <c r="I177" s="468"/>
    </row>
    <row r="178" spans="1:9" x14ac:dyDescent="0.25">
      <c r="A178" s="468"/>
      <c r="B178" s="468"/>
      <c r="C178" s="468"/>
      <c r="D178" s="468"/>
      <c r="E178" s="468"/>
      <c r="F178" s="468"/>
      <c r="G178" s="468"/>
      <c r="H178" s="468"/>
      <c r="I178" s="468"/>
    </row>
    <row r="179" spans="1:9" x14ac:dyDescent="0.25">
      <c r="A179" s="468"/>
      <c r="B179" s="468"/>
      <c r="C179" s="468"/>
      <c r="D179" s="468"/>
      <c r="E179" s="468"/>
      <c r="F179" s="468"/>
      <c r="G179" s="468"/>
      <c r="H179" s="468"/>
      <c r="I179" s="468"/>
    </row>
    <row r="180" spans="1:9" x14ac:dyDescent="0.25">
      <c r="A180" s="468"/>
      <c r="B180" s="468"/>
      <c r="C180" s="468"/>
      <c r="D180" s="468"/>
      <c r="E180" s="468"/>
      <c r="F180" s="468"/>
      <c r="G180" s="468"/>
      <c r="H180" s="468"/>
      <c r="I180" s="468"/>
    </row>
    <row r="181" spans="1:9" x14ac:dyDescent="0.25">
      <c r="A181" s="692" t="s">
        <v>23</v>
      </c>
      <c r="B181" s="692"/>
      <c r="C181" s="733">
        <f>Presentación!$C$3</f>
        <v>1990</v>
      </c>
      <c r="D181" s="733"/>
      <c r="E181" s="733"/>
      <c r="F181" s="733"/>
      <c r="G181" s="468"/>
      <c r="H181" s="468"/>
      <c r="I181" s="468"/>
    </row>
    <row r="182" spans="1:9" ht="11.25" customHeight="1" x14ac:dyDescent="0.25">
      <c r="A182" s="734" t="s">
        <v>260</v>
      </c>
      <c r="B182" s="734"/>
      <c r="C182" s="735" t="s">
        <v>378</v>
      </c>
      <c r="D182" s="735"/>
      <c r="E182" s="735"/>
      <c r="F182" s="735"/>
      <c r="G182" s="468"/>
      <c r="H182" s="468"/>
      <c r="I182" s="468"/>
    </row>
    <row r="183" spans="1:9" ht="11.25" customHeight="1" x14ac:dyDescent="0.25">
      <c r="A183" s="710" t="s">
        <v>5</v>
      </c>
      <c r="B183" s="710"/>
      <c r="C183" s="712" t="s">
        <v>26</v>
      </c>
      <c r="D183" s="712"/>
      <c r="E183" s="712"/>
      <c r="F183" s="712"/>
      <c r="G183" s="468"/>
      <c r="H183" s="468"/>
      <c r="I183" s="468"/>
    </row>
    <row r="184" spans="1:9" ht="11.25" customHeight="1" x14ac:dyDescent="0.25">
      <c r="A184" s="710" t="s">
        <v>27</v>
      </c>
      <c r="B184" s="710"/>
      <c r="C184" s="712" t="s">
        <v>443</v>
      </c>
      <c r="D184" s="712"/>
      <c r="E184" s="712"/>
      <c r="F184" s="712"/>
      <c r="G184" s="468"/>
      <c r="H184" s="468"/>
      <c r="I184" s="468"/>
    </row>
    <row r="185" spans="1:9" ht="11.25" customHeight="1" x14ac:dyDescent="0.25">
      <c r="A185" s="710" t="s">
        <v>29</v>
      </c>
      <c r="B185" s="710"/>
      <c r="C185" s="712" t="s">
        <v>405</v>
      </c>
      <c r="D185" s="712"/>
      <c r="E185" s="712"/>
      <c r="F185" s="712"/>
      <c r="G185" s="468"/>
      <c r="H185" s="468"/>
      <c r="I185" s="468"/>
    </row>
    <row r="186" spans="1:9" ht="11.25" customHeight="1" x14ac:dyDescent="0.25">
      <c r="A186" s="710" t="s">
        <v>31</v>
      </c>
      <c r="B186" s="710"/>
      <c r="C186" s="712" t="s">
        <v>262</v>
      </c>
      <c r="D186" s="712"/>
      <c r="E186" s="712"/>
      <c r="F186" s="712"/>
      <c r="G186" s="468"/>
      <c r="H186" s="468"/>
      <c r="I186" s="468"/>
    </row>
    <row r="187" spans="1:9" ht="11.25" customHeight="1" x14ac:dyDescent="0.25">
      <c r="A187" s="714" t="s">
        <v>33</v>
      </c>
      <c r="B187" s="714"/>
      <c r="C187" s="119" t="s">
        <v>34</v>
      </c>
      <c r="D187" s="715" t="s">
        <v>300</v>
      </c>
      <c r="E187" s="715"/>
      <c r="F187" s="715"/>
      <c r="G187" s="468"/>
      <c r="H187" s="468"/>
      <c r="I187" s="468"/>
    </row>
    <row r="188" spans="1:9" ht="22.5" customHeight="1" x14ac:dyDescent="0.25">
      <c r="A188" s="716" t="s">
        <v>37</v>
      </c>
      <c r="B188" s="716"/>
      <c r="C188" s="716" t="s">
        <v>38</v>
      </c>
      <c r="D188" s="465" t="s">
        <v>444</v>
      </c>
      <c r="E188" s="465" t="s">
        <v>302</v>
      </c>
      <c r="F188" s="465" t="s">
        <v>445</v>
      </c>
      <c r="G188" s="468"/>
      <c r="H188" s="468"/>
      <c r="I188" s="468"/>
    </row>
    <row r="189" spans="1:9" ht="13.5" customHeight="1" x14ac:dyDescent="0.25">
      <c r="A189" s="716" t="s">
        <v>46</v>
      </c>
      <c r="B189" s="716" t="s">
        <v>47</v>
      </c>
      <c r="C189" s="716"/>
      <c r="D189" s="120" t="s">
        <v>48</v>
      </c>
      <c r="E189" s="178" t="s">
        <v>446</v>
      </c>
      <c r="F189" s="120" t="s">
        <v>52</v>
      </c>
      <c r="G189" s="468"/>
      <c r="H189" s="468"/>
      <c r="I189" s="468"/>
    </row>
    <row r="190" spans="1:9" ht="13.5" x14ac:dyDescent="0.25">
      <c r="A190" s="716"/>
      <c r="B190" s="716"/>
      <c r="C190" s="716"/>
      <c r="D190" s="120"/>
      <c r="E190" s="120" t="s">
        <v>447</v>
      </c>
      <c r="F190" s="208" t="s">
        <v>448</v>
      </c>
      <c r="G190" s="468"/>
      <c r="H190" s="468"/>
      <c r="I190" s="468"/>
    </row>
    <row r="191" spans="1:9" ht="13.5" x14ac:dyDescent="0.25">
      <c r="A191" s="716"/>
      <c r="B191" s="716"/>
      <c r="C191" s="716"/>
      <c r="D191" s="208" t="s">
        <v>61</v>
      </c>
      <c r="E191" s="208" t="s">
        <v>308</v>
      </c>
      <c r="F191" s="208" t="s">
        <v>449</v>
      </c>
      <c r="G191" s="468"/>
      <c r="H191" s="468"/>
      <c r="I191" s="468"/>
    </row>
    <row r="192" spans="1:9" ht="11.25" customHeight="1" x14ac:dyDescent="0.25">
      <c r="A192" s="716" t="s">
        <v>310</v>
      </c>
      <c r="B192" s="716" t="s">
        <v>310</v>
      </c>
      <c r="C192" s="135"/>
      <c r="D192" s="239"/>
      <c r="E192" s="239"/>
      <c r="F192" s="151"/>
      <c r="G192" s="468"/>
      <c r="H192" s="468"/>
      <c r="I192" s="468"/>
    </row>
    <row r="193" spans="1:9" x14ac:dyDescent="0.25">
      <c r="A193" s="716"/>
      <c r="B193" s="716"/>
      <c r="C193" s="135"/>
      <c r="D193" s="239"/>
      <c r="E193" s="239"/>
      <c r="F193" s="151"/>
      <c r="G193" s="468"/>
      <c r="H193" s="468"/>
      <c r="I193" s="468"/>
    </row>
    <row r="194" spans="1:9" x14ac:dyDescent="0.25">
      <c r="A194" s="716"/>
      <c r="B194" s="716"/>
      <c r="C194" s="469"/>
      <c r="D194" s="241"/>
      <c r="E194" s="241"/>
      <c r="F194" s="151"/>
      <c r="G194" s="468"/>
      <c r="H194" s="468"/>
      <c r="I194" s="468"/>
    </row>
    <row r="195" spans="1:9" x14ac:dyDescent="0.25">
      <c r="A195" s="737" t="s">
        <v>91</v>
      </c>
      <c r="B195" s="737"/>
      <c r="C195" s="737"/>
      <c r="D195" s="244"/>
      <c r="E195" s="244"/>
      <c r="F195" s="466">
        <f>SUM(F192:F194)</f>
        <v>0</v>
      </c>
      <c r="G195" s="468"/>
      <c r="H195" s="468"/>
      <c r="I195" s="468"/>
    </row>
    <row r="196" spans="1:9" x14ac:dyDescent="0.25">
      <c r="A196" s="468"/>
      <c r="B196" s="468"/>
      <c r="C196" s="468"/>
      <c r="D196" s="468"/>
      <c r="E196" s="468"/>
      <c r="F196" s="468"/>
      <c r="G196" s="468"/>
      <c r="H196" s="468"/>
      <c r="I196" s="468"/>
    </row>
    <row r="197" spans="1:9" x14ac:dyDescent="0.25">
      <c r="A197" s="468"/>
      <c r="B197" s="468"/>
      <c r="C197" s="468"/>
      <c r="D197" s="468"/>
      <c r="E197" s="468"/>
      <c r="F197" s="468"/>
      <c r="G197" s="468"/>
      <c r="H197" s="468"/>
      <c r="I197" s="468"/>
    </row>
    <row r="198" spans="1:9" x14ac:dyDescent="0.25">
      <c r="A198" s="468"/>
      <c r="B198" s="468"/>
      <c r="C198" s="468"/>
      <c r="D198" s="468"/>
      <c r="E198" s="468"/>
      <c r="F198" s="468"/>
      <c r="G198" s="468"/>
      <c r="H198" s="468"/>
      <c r="I198" s="468"/>
    </row>
    <row r="199" spans="1:9" x14ac:dyDescent="0.25">
      <c r="A199" s="468"/>
      <c r="B199" s="468"/>
      <c r="C199" s="468"/>
      <c r="D199" s="468"/>
      <c r="E199" s="468"/>
      <c r="F199" s="468"/>
      <c r="G199" s="468"/>
      <c r="H199" s="468"/>
      <c r="I199" s="468"/>
    </row>
    <row r="200" spans="1:9" x14ac:dyDescent="0.25">
      <c r="A200" s="468"/>
      <c r="B200" s="468"/>
      <c r="C200" s="468"/>
      <c r="D200" s="468"/>
      <c r="E200" s="468"/>
      <c r="F200" s="468"/>
      <c r="G200" s="468"/>
      <c r="H200" s="468"/>
      <c r="I200" s="468"/>
    </row>
    <row r="201" spans="1:9" x14ac:dyDescent="0.25">
      <c r="A201" s="468"/>
      <c r="B201" s="468"/>
      <c r="C201" s="468"/>
      <c r="D201" s="468"/>
      <c r="E201" s="468"/>
      <c r="F201" s="468"/>
      <c r="G201" s="468"/>
      <c r="H201" s="468"/>
      <c r="I201" s="468"/>
    </row>
    <row r="202" spans="1:9" x14ac:dyDescent="0.25">
      <c r="A202" s="468"/>
      <c r="B202" s="468"/>
      <c r="C202" s="468"/>
      <c r="D202" s="468"/>
      <c r="E202" s="468"/>
      <c r="F202" s="468"/>
      <c r="G202" s="468"/>
      <c r="H202" s="468"/>
      <c r="I202" s="468"/>
    </row>
    <row r="203" spans="1:9" x14ac:dyDescent="0.25">
      <c r="A203" s="468"/>
      <c r="B203" s="468"/>
      <c r="C203" s="468"/>
      <c r="D203" s="468"/>
      <c r="E203" s="468"/>
      <c r="F203" s="468"/>
      <c r="G203" s="468"/>
      <c r="H203" s="468"/>
      <c r="I203" s="468"/>
    </row>
    <row r="204" spans="1:9" x14ac:dyDescent="0.25">
      <c r="A204" s="468"/>
      <c r="B204" s="468"/>
      <c r="C204" s="468"/>
      <c r="D204" s="468"/>
      <c r="E204" s="468"/>
      <c r="F204" s="468"/>
      <c r="G204" s="468"/>
      <c r="H204" s="468"/>
      <c r="I204" s="468"/>
    </row>
    <row r="205" spans="1:9" x14ac:dyDescent="0.25">
      <c r="A205" s="468"/>
      <c r="B205" s="468"/>
      <c r="C205" s="468"/>
      <c r="D205" s="468"/>
      <c r="E205" s="468"/>
      <c r="F205" s="468"/>
      <c r="G205" s="468"/>
      <c r="H205" s="468"/>
      <c r="I205" s="468"/>
    </row>
    <row r="206" spans="1:9" x14ac:dyDescent="0.25">
      <c r="A206" s="468"/>
      <c r="B206" s="468"/>
      <c r="C206" s="468"/>
      <c r="D206" s="468"/>
      <c r="E206" s="468"/>
      <c r="F206" s="468"/>
      <c r="G206" s="468"/>
      <c r="H206" s="468"/>
      <c r="I206" s="468"/>
    </row>
    <row r="207" spans="1:9" x14ac:dyDescent="0.25">
      <c r="A207" s="468"/>
      <c r="B207" s="468"/>
      <c r="C207" s="468"/>
      <c r="D207" s="468"/>
      <c r="E207" s="468"/>
      <c r="F207" s="468"/>
      <c r="G207" s="468"/>
      <c r="H207" s="468"/>
      <c r="I207" s="468"/>
    </row>
    <row r="208" spans="1:9" x14ac:dyDescent="0.25">
      <c r="A208" s="468"/>
      <c r="B208" s="468"/>
      <c r="C208" s="468"/>
      <c r="D208" s="468"/>
      <c r="E208" s="468"/>
      <c r="F208" s="468"/>
      <c r="G208" s="468"/>
      <c r="H208" s="468"/>
      <c r="I208" s="468"/>
    </row>
    <row r="209" spans="1:9" x14ac:dyDescent="0.25">
      <c r="A209" s="468"/>
      <c r="B209" s="468"/>
      <c r="C209" s="468"/>
      <c r="D209" s="468"/>
      <c r="E209" s="468"/>
      <c r="F209" s="468"/>
      <c r="G209" s="468"/>
      <c r="H209" s="468"/>
      <c r="I209" s="468"/>
    </row>
    <row r="210" spans="1:9" x14ac:dyDescent="0.25">
      <c r="A210" s="468"/>
      <c r="B210" s="468"/>
      <c r="C210" s="468"/>
      <c r="D210" s="468"/>
      <c r="E210" s="468"/>
      <c r="F210" s="468"/>
      <c r="G210" s="468"/>
      <c r="H210" s="468"/>
      <c r="I210" s="468"/>
    </row>
    <row r="211" spans="1:9" x14ac:dyDescent="0.25">
      <c r="A211" s="692" t="s">
        <v>23</v>
      </c>
      <c r="B211" s="692"/>
      <c r="C211" s="733">
        <f>Presentación!$C$3</f>
        <v>1990</v>
      </c>
      <c r="D211" s="733"/>
      <c r="E211" s="733"/>
      <c r="F211" s="733"/>
      <c r="G211" s="468"/>
      <c r="H211" s="468"/>
      <c r="I211" s="468"/>
    </row>
    <row r="212" spans="1:9" ht="11.25" customHeight="1" x14ac:dyDescent="0.25">
      <c r="A212" s="734" t="s">
        <v>260</v>
      </c>
      <c r="B212" s="734"/>
      <c r="C212" s="735" t="s">
        <v>379</v>
      </c>
      <c r="D212" s="735"/>
      <c r="E212" s="735"/>
      <c r="F212" s="735"/>
      <c r="G212" s="468"/>
      <c r="H212" s="468"/>
      <c r="I212" s="468"/>
    </row>
    <row r="213" spans="1:9" ht="11.25" customHeight="1" x14ac:dyDescent="0.25">
      <c r="A213" s="710" t="s">
        <v>5</v>
      </c>
      <c r="B213" s="710"/>
      <c r="C213" s="712" t="s">
        <v>26</v>
      </c>
      <c r="D213" s="712"/>
      <c r="E213" s="712"/>
      <c r="F213" s="712"/>
      <c r="G213" s="468"/>
      <c r="H213" s="468"/>
      <c r="I213" s="468"/>
    </row>
    <row r="214" spans="1:9" ht="11.25" customHeight="1" x14ac:dyDescent="0.25">
      <c r="A214" s="710" t="s">
        <v>27</v>
      </c>
      <c r="B214" s="710"/>
      <c r="C214" s="712" t="s">
        <v>443</v>
      </c>
      <c r="D214" s="712"/>
      <c r="E214" s="712"/>
      <c r="F214" s="712"/>
      <c r="G214" s="468"/>
      <c r="H214" s="468"/>
      <c r="I214" s="468"/>
    </row>
    <row r="215" spans="1:9" ht="11.25" customHeight="1" x14ac:dyDescent="0.25">
      <c r="A215" s="710" t="s">
        <v>29</v>
      </c>
      <c r="B215" s="710"/>
      <c r="C215" s="712" t="s">
        <v>405</v>
      </c>
      <c r="D215" s="712"/>
      <c r="E215" s="712"/>
      <c r="F215" s="712"/>
      <c r="G215" s="468"/>
      <c r="H215" s="468"/>
      <c r="I215" s="468"/>
    </row>
    <row r="216" spans="1:9" ht="11.25" customHeight="1" x14ac:dyDescent="0.25">
      <c r="A216" s="710" t="s">
        <v>31</v>
      </c>
      <c r="B216" s="710"/>
      <c r="C216" s="712" t="s">
        <v>262</v>
      </c>
      <c r="D216" s="712"/>
      <c r="E216" s="712"/>
      <c r="F216" s="712"/>
      <c r="G216" s="468"/>
      <c r="H216" s="468"/>
      <c r="I216" s="468"/>
    </row>
    <row r="217" spans="1:9" ht="11.25" customHeight="1" x14ac:dyDescent="0.25">
      <c r="A217" s="714" t="s">
        <v>33</v>
      </c>
      <c r="B217" s="714"/>
      <c r="C217" s="119" t="s">
        <v>34</v>
      </c>
      <c r="D217" s="715" t="s">
        <v>300</v>
      </c>
      <c r="E217" s="715"/>
      <c r="F217" s="715"/>
      <c r="G217" s="468"/>
      <c r="H217" s="468"/>
      <c r="I217" s="468"/>
    </row>
    <row r="218" spans="1:9" ht="22.5" customHeight="1" x14ac:dyDescent="0.25">
      <c r="A218" s="716" t="s">
        <v>37</v>
      </c>
      <c r="B218" s="716"/>
      <c r="C218" s="716" t="s">
        <v>38</v>
      </c>
      <c r="D218" s="465" t="s">
        <v>444</v>
      </c>
      <c r="E218" s="465" t="s">
        <v>302</v>
      </c>
      <c r="F218" s="465" t="s">
        <v>445</v>
      </c>
      <c r="G218" s="468"/>
      <c r="H218" s="468"/>
      <c r="I218" s="468"/>
    </row>
    <row r="219" spans="1:9" ht="13.5" customHeight="1" x14ac:dyDescent="0.25">
      <c r="A219" s="716" t="s">
        <v>46</v>
      </c>
      <c r="B219" s="716" t="s">
        <v>47</v>
      </c>
      <c r="C219" s="716"/>
      <c r="D219" s="120" t="s">
        <v>48</v>
      </c>
      <c r="E219" s="178" t="s">
        <v>446</v>
      </c>
      <c r="F219" s="120" t="s">
        <v>52</v>
      </c>
      <c r="G219" s="468"/>
      <c r="H219" s="468"/>
      <c r="I219" s="468"/>
    </row>
    <row r="220" spans="1:9" ht="13.5" x14ac:dyDescent="0.25">
      <c r="A220" s="716"/>
      <c r="B220" s="716"/>
      <c r="C220" s="716"/>
      <c r="D220" s="120"/>
      <c r="E220" s="120" t="s">
        <v>447</v>
      </c>
      <c r="F220" s="208" t="s">
        <v>448</v>
      </c>
      <c r="G220" s="468"/>
      <c r="H220" s="468"/>
      <c r="I220" s="468"/>
    </row>
    <row r="221" spans="1:9" ht="13.5" x14ac:dyDescent="0.25">
      <c r="A221" s="716"/>
      <c r="B221" s="716"/>
      <c r="C221" s="716"/>
      <c r="D221" s="208" t="s">
        <v>61</v>
      </c>
      <c r="E221" s="208" t="s">
        <v>308</v>
      </c>
      <c r="F221" s="208" t="s">
        <v>449</v>
      </c>
      <c r="G221" s="468"/>
      <c r="H221" s="468"/>
      <c r="I221" s="468"/>
    </row>
    <row r="222" spans="1:9" ht="11.25" customHeight="1" x14ac:dyDescent="0.25">
      <c r="A222" s="716" t="s">
        <v>310</v>
      </c>
      <c r="B222" s="716" t="s">
        <v>310</v>
      </c>
      <c r="C222" s="135"/>
      <c r="D222" s="239"/>
      <c r="E222" s="239"/>
      <c r="F222" s="151"/>
      <c r="G222" s="468"/>
      <c r="H222" s="468"/>
      <c r="I222" s="468"/>
    </row>
    <row r="223" spans="1:9" x14ac:dyDescent="0.25">
      <c r="A223" s="716"/>
      <c r="B223" s="716"/>
      <c r="C223" s="135"/>
      <c r="D223" s="239"/>
      <c r="E223" s="239"/>
      <c r="F223" s="151"/>
      <c r="G223" s="468"/>
      <c r="H223" s="468"/>
      <c r="I223" s="468"/>
    </row>
    <row r="224" spans="1:9" x14ac:dyDescent="0.25">
      <c r="A224" s="716"/>
      <c r="B224" s="716"/>
      <c r="C224" s="469"/>
      <c r="D224" s="241"/>
      <c r="E224" s="241"/>
      <c r="F224" s="151"/>
      <c r="G224" s="468"/>
      <c r="H224" s="468"/>
      <c r="I224" s="468"/>
    </row>
    <row r="225" spans="1:9" x14ac:dyDescent="0.25">
      <c r="A225" s="737" t="s">
        <v>91</v>
      </c>
      <c r="B225" s="737"/>
      <c r="C225" s="737"/>
      <c r="D225" s="244"/>
      <c r="E225" s="244"/>
      <c r="F225" s="466">
        <f>SUM(F222:F224)</f>
        <v>0</v>
      </c>
      <c r="G225" s="468"/>
      <c r="H225" s="468"/>
      <c r="I225" s="468"/>
    </row>
    <row r="226" spans="1:9" x14ac:dyDescent="0.25">
      <c r="A226" s="468"/>
      <c r="B226" s="468"/>
      <c r="C226" s="468"/>
      <c r="D226" s="468"/>
      <c r="E226" s="468"/>
      <c r="F226" s="468"/>
      <c r="G226" s="468"/>
      <c r="H226" s="468"/>
      <c r="I226" s="468"/>
    </row>
    <row r="227" spans="1:9" x14ac:dyDescent="0.25">
      <c r="A227" s="468"/>
      <c r="B227" s="468"/>
      <c r="C227" s="468"/>
      <c r="D227" s="468"/>
      <c r="E227" s="468"/>
      <c r="F227" s="468"/>
      <c r="G227" s="468"/>
      <c r="H227" s="468"/>
      <c r="I227" s="468"/>
    </row>
    <row r="228" spans="1:9" x14ac:dyDescent="0.25">
      <c r="A228" s="468"/>
      <c r="B228" s="468"/>
      <c r="C228" s="468"/>
      <c r="D228" s="468"/>
      <c r="E228" s="468"/>
      <c r="F228" s="468"/>
      <c r="G228" s="468"/>
      <c r="H228" s="468"/>
      <c r="I228" s="468"/>
    </row>
    <row r="229" spans="1:9" x14ac:dyDescent="0.25">
      <c r="A229" s="468"/>
      <c r="B229" s="468"/>
      <c r="C229" s="468"/>
      <c r="D229" s="468"/>
      <c r="E229" s="468"/>
      <c r="F229" s="468"/>
      <c r="G229" s="468"/>
      <c r="H229" s="468"/>
      <c r="I229" s="468"/>
    </row>
    <row r="230" spans="1:9" x14ac:dyDescent="0.25">
      <c r="A230" s="468"/>
      <c r="B230" s="468"/>
      <c r="C230" s="468"/>
      <c r="D230" s="468"/>
      <c r="E230" s="468"/>
      <c r="F230" s="468"/>
      <c r="G230" s="468"/>
      <c r="H230" s="468"/>
      <c r="I230" s="468"/>
    </row>
    <row r="231" spans="1:9" x14ac:dyDescent="0.25">
      <c r="A231" s="468"/>
      <c r="B231" s="468"/>
      <c r="C231" s="468"/>
      <c r="D231" s="468"/>
      <c r="E231" s="468"/>
      <c r="F231" s="468"/>
      <c r="G231" s="468"/>
      <c r="H231" s="468"/>
      <c r="I231" s="468"/>
    </row>
    <row r="232" spans="1:9" x14ac:dyDescent="0.25">
      <c r="A232" s="468"/>
      <c r="B232" s="468"/>
      <c r="C232" s="468"/>
      <c r="D232" s="468"/>
      <c r="E232" s="468"/>
      <c r="F232" s="468"/>
      <c r="G232" s="468"/>
      <c r="H232" s="468"/>
      <c r="I232" s="468"/>
    </row>
    <row r="233" spans="1:9" x14ac:dyDescent="0.25">
      <c r="A233" s="468"/>
      <c r="B233" s="468"/>
      <c r="C233" s="468"/>
      <c r="D233" s="468"/>
      <c r="E233" s="468"/>
      <c r="F233" s="468"/>
      <c r="G233" s="468"/>
      <c r="H233" s="468"/>
      <c r="I233" s="468"/>
    </row>
    <row r="234" spans="1:9" x14ac:dyDescent="0.25">
      <c r="A234" s="468"/>
      <c r="B234" s="468"/>
      <c r="C234" s="468"/>
      <c r="D234" s="468"/>
      <c r="E234" s="468"/>
      <c r="F234" s="468"/>
      <c r="G234" s="468"/>
      <c r="H234" s="468"/>
      <c r="I234" s="468"/>
    </row>
    <row r="235" spans="1:9" x14ac:dyDescent="0.25">
      <c r="A235" s="468"/>
      <c r="B235" s="468"/>
      <c r="C235" s="468"/>
      <c r="D235" s="468"/>
      <c r="E235" s="468"/>
      <c r="F235" s="468"/>
      <c r="G235" s="468"/>
      <c r="H235" s="468"/>
      <c r="I235" s="468"/>
    </row>
    <row r="236" spans="1:9" x14ac:dyDescent="0.25">
      <c r="A236" s="468"/>
      <c r="B236" s="468"/>
      <c r="C236" s="468"/>
      <c r="D236" s="468"/>
      <c r="E236" s="468"/>
      <c r="F236" s="468"/>
      <c r="G236" s="468"/>
      <c r="H236" s="468"/>
      <c r="I236" s="468"/>
    </row>
    <row r="237" spans="1:9" x14ac:dyDescent="0.25">
      <c r="A237" s="468"/>
      <c r="B237" s="468"/>
      <c r="C237" s="468"/>
      <c r="D237" s="468"/>
      <c r="E237" s="468"/>
      <c r="F237" s="468"/>
      <c r="G237" s="468"/>
      <c r="H237" s="468"/>
      <c r="I237" s="468"/>
    </row>
    <row r="238" spans="1:9" x14ac:dyDescent="0.25">
      <c r="A238" s="468"/>
      <c r="B238" s="468"/>
      <c r="C238" s="468"/>
      <c r="D238" s="468"/>
      <c r="E238" s="468"/>
      <c r="F238" s="468"/>
      <c r="G238" s="468"/>
      <c r="H238" s="468"/>
      <c r="I238" s="468"/>
    </row>
    <row r="239" spans="1:9" x14ac:dyDescent="0.25">
      <c r="A239" s="468"/>
      <c r="B239" s="468"/>
      <c r="C239" s="468"/>
      <c r="D239" s="468"/>
      <c r="E239" s="468"/>
      <c r="F239" s="468"/>
      <c r="G239" s="468"/>
      <c r="H239" s="468"/>
    </row>
    <row r="240" spans="1:9" x14ac:dyDescent="0.25">
      <c r="A240" s="468"/>
      <c r="B240" s="468"/>
      <c r="C240" s="468"/>
      <c r="D240" s="468"/>
      <c r="E240" s="468"/>
      <c r="F240" s="468"/>
      <c r="G240" s="468"/>
      <c r="H240" s="468"/>
    </row>
    <row r="241" spans="1:9" x14ac:dyDescent="0.25">
      <c r="A241" s="692" t="s">
        <v>23</v>
      </c>
      <c r="B241" s="692"/>
      <c r="C241" s="733">
        <f>Presentación!$C$3</f>
        <v>1990</v>
      </c>
      <c r="D241" s="733"/>
      <c r="E241" s="733"/>
      <c r="F241" s="733"/>
      <c r="G241" s="468"/>
      <c r="H241" s="468"/>
    </row>
    <row r="242" spans="1:9" ht="11.25" customHeight="1" x14ac:dyDescent="0.25">
      <c r="A242" s="734" t="s">
        <v>260</v>
      </c>
      <c r="B242" s="734"/>
      <c r="C242" s="735" t="s">
        <v>380</v>
      </c>
      <c r="D242" s="735"/>
      <c r="E242" s="735"/>
      <c r="F242" s="735"/>
      <c r="G242" s="468"/>
      <c r="H242" s="468"/>
    </row>
    <row r="243" spans="1:9" ht="11.25" customHeight="1" x14ac:dyDescent="0.25">
      <c r="A243" s="710" t="s">
        <v>5</v>
      </c>
      <c r="B243" s="710"/>
      <c r="C243" s="712" t="s">
        <v>26</v>
      </c>
      <c r="D243" s="712"/>
      <c r="E243" s="712"/>
      <c r="F243" s="712"/>
      <c r="G243" s="468"/>
      <c r="H243" s="468"/>
    </row>
    <row r="244" spans="1:9" ht="11.25" customHeight="1" x14ac:dyDescent="0.25">
      <c r="A244" s="710" t="s">
        <v>27</v>
      </c>
      <c r="B244" s="710"/>
      <c r="C244" s="712" t="s">
        <v>443</v>
      </c>
      <c r="D244" s="712"/>
      <c r="E244" s="712"/>
      <c r="F244" s="712"/>
      <c r="G244" s="468"/>
      <c r="H244" s="468"/>
    </row>
    <row r="245" spans="1:9" ht="11.25" customHeight="1" x14ac:dyDescent="0.25">
      <c r="A245" s="710" t="s">
        <v>29</v>
      </c>
      <c r="B245" s="710"/>
      <c r="C245" s="712" t="s">
        <v>405</v>
      </c>
      <c r="D245" s="712"/>
      <c r="E245" s="712"/>
      <c r="F245" s="712"/>
      <c r="G245" s="468"/>
      <c r="H245" s="468"/>
    </row>
    <row r="246" spans="1:9" ht="11.25" customHeight="1" x14ac:dyDescent="0.25">
      <c r="A246" s="710" t="s">
        <v>31</v>
      </c>
      <c r="B246" s="710"/>
      <c r="C246" s="712" t="s">
        <v>262</v>
      </c>
      <c r="D246" s="712"/>
      <c r="E246" s="712"/>
      <c r="F246" s="712"/>
      <c r="G246" s="468"/>
      <c r="H246" s="468"/>
    </row>
    <row r="247" spans="1:9" ht="11.25" customHeight="1" x14ac:dyDescent="0.25">
      <c r="A247" s="714" t="s">
        <v>33</v>
      </c>
      <c r="B247" s="714"/>
      <c r="C247" s="119" t="s">
        <v>34</v>
      </c>
      <c r="D247" s="715" t="s">
        <v>300</v>
      </c>
      <c r="E247" s="715"/>
      <c r="F247" s="715"/>
      <c r="G247" s="468"/>
      <c r="H247" s="468"/>
    </row>
    <row r="248" spans="1:9" ht="22.5" customHeight="1" x14ac:dyDescent="0.25">
      <c r="A248" s="716" t="s">
        <v>37</v>
      </c>
      <c r="B248" s="716"/>
      <c r="C248" s="716" t="s">
        <v>38</v>
      </c>
      <c r="D248" s="465" t="s">
        <v>444</v>
      </c>
      <c r="E248" s="465" t="s">
        <v>302</v>
      </c>
      <c r="F248" s="465" t="s">
        <v>445</v>
      </c>
      <c r="G248" s="468"/>
      <c r="H248" s="468"/>
    </row>
    <row r="249" spans="1:9" ht="13.5" customHeight="1" x14ac:dyDescent="0.25">
      <c r="A249" s="716" t="s">
        <v>46</v>
      </c>
      <c r="B249" s="716" t="s">
        <v>47</v>
      </c>
      <c r="C249" s="716"/>
      <c r="D249" s="120" t="s">
        <v>48</v>
      </c>
      <c r="E249" s="178" t="s">
        <v>446</v>
      </c>
      <c r="F249" s="120" t="s">
        <v>52</v>
      </c>
      <c r="G249" s="468"/>
      <c r="H249" s="468"/>
    </row>
    <row r="250" spans="1:9" ht="13.5" x14ac:dyDescent="0.25">
      <c r="A250" s="716"/>
      <c r="B250" s="716"/>
      <c r="C250" s="716"/>
      <c r="D250" s="120"/>
      <c r="E250" s="120" t="s">
        <v>447</v>
      </c>
      <c r="F250" s="208" t="s">
        <v>448</v>
      </c>
      <c r="G250" s="468"/>
      <c r="H250" s="468"/>
    </row>
    <row r="251" spans="1:9" ht="13.5" x14ac:dyDescent="0.25">
      <c r="A251" s="716"/>
      <c r="B251" s="716"/>
      <c r="C251" s="716"/>
      <c r="D251" s="208" t="s">
        <v>61</v>
      </c>
      <c r="E251" s="208" t="s">
        <v>308</v>
      </c>
      <c r="F251" s="208" t="s">
        <v>449</v>
      </c>
      <c r="G251" s="468"/>
      <c r="H251" s="468"/>
    </row>
    <row r="252" spans="1:9" ht="11.25" customHeight="1" x14ac:dyDescent="0.25">
      <c r="A252" s="716" t="s">
        <v>310</v>
      </c>
      <c r="B252" s="716" t="s">
        <v>310</v>
      </c>
      <c r="C252" s="135"/>
      <c r="D252" s="239"/>
      <c r="E252" s="239"/>
      <c r="F252" s="151"/>
      <c r="G252" s="468"/>
      <c r="H252" s="468"/>
    </row>
    <row r="253" spans="1:9" x14ac:dyDescent="0.25">
      <c r="A253" s="716"/>
      <c r="B253" s="716"/>
      <c r="C253" s="135"/>
      <c r="D253" s="239"/>
      <c r="E253" s="239"/>
      <c r="F253" s="151"/>
      <c r="G253" s="468"/>
      <c r="H253" s="468"/>
    </row>
    <row r="254" spans="1:9" x14ac:dyDescent="0.25">
      <c r="A254" s="716"/>
      <c r="B254" s="716"/>
      <c r="C254" s="469"/>
      <c r="D254" s="241"/>
      <c r="E254" s="241"/>
      <c r="F254" s="151"/>
      <c r="G254" s="468"/>
      <c r="H254" s="468"/>
    </row>
    <row r="255" spans="1:9" x14ac:dyDescent="0.25">
      <c r="A255" s="737" t="s">
        <v>91</v>
      </c>
      <c r="B255" s="737"/>
      <c r="C255" s="737"/>
      <c r="D255" s="244"/>
      <c r="E255" s="244"/>
      <c r="F255" s="466">
        <f>SUM(F252:F254)</f>
        <v>0</v>
      </c>
      <c r="G255" s="468"/>
      <c r="H255" s="468"/>
    </row>
    <row r="256" spans="1:9" x14ac:dyDescent="0.25">
      <c r="A256" s="468"/>
      <c r="B256" s="468"/>
      <c r="C256" s="468"/>
      <c r="D256" s="468"/>
      <c r="E256" s="468"/>
      <c r="F256" s="468"/>
      <c r="G256" s="468"/>
      <c r="H256" s="468"/>
      <c r="I256" s="468"/>
    </row>
    <row r="257" spans="1:9" x14ac:dyDescent="0.25">
      <c r="A257" s="468"/>
      <c r="B257" s="468"/>
      <c r="C257" s="468"/>
      <c r="D257" s="468"/>
      <c r="E257" s="468"/>
      <c r="F257" s="468"/>
      <c r="G257" s="468"/>
      <c r="H257" s="468"/>
      <c r="I257" s="468"/>
    </row>
    <row r="258" spans="1:9" x14ac:dyDescent="0.25">
      <c r="A258" s="468"/>
      <c r="B258" s="468"/>
      <c r="C258" s="468"/>
      <c r="D258" s="468"/>
      <c r="E258" s="468"/>
      <c r="F258" s="468"/>
      <c r="G258" s="468"/>
      <c r="H258" s="468"/>
      <c r="I258" s="468"/>
    </row>
    <row r="259" spans="1:9" x14ac:dyDescent="0.25">
      <c r="A259" s="468"/>
      <c r="B259" s="468"/>
      <c r="C259" s="468"/>
      <c r="D259" s="468"/>
      <c r="E259" s="468"/>
      <c r="F259" s="468"/>
      <c r="G259" s="468"/>
      <c r="H259" s="468"/>
      <c r="I259" s="468"/>
    </row>
    <row r="260" spans="1:9" x14ac:dyDescent="0.25">
      <c r="A260" s="468"/>
      <c r="B260" s="468"/>
      <c r="C260" s="468"/>
      <c r="D260" s="468"/>
      <c r="E260" s="468"/>
      <c r="F260" s="468"/>
      <c r="G260" s="468"/>
      <c r="H260" s="468"/>
      <c r="I260" s="468"/>
    </row>
    <row r="261" spans="1:9" x14ac:dyDescent="0.25">
      <c r="A261" s="468"/>
      <c r="B261" s="468"/>
      <c r="C261" s="468"/>
      <c r="D261" s="468"/>
      <c r="E261" s="468"/>
      <c r="F261" s="468"/>
      <c r="G261" s="468"/>
      <c r="H261" s="468"/>
      <c r="I261" s="468"/>
    </row>
    <row r="262" spans="1:9" x14ac:dyDescent="0.25">
      <c r="A262" s="468"/>
      <c r="B262" s="468"/>
      <c r="C262" s="468"/>
      <c r="D262" s="468"/>
      <c r="E262" s="468"/>
      <c r="F262" s="468"/>
      <c r="G262" s="468"/>
      <c r="H262" s="468"/>
      <c r="I262" s="468"/>
    </row>
    <row r="263" spans="1:9" x14ac:dyDescent="0.25">
      <c r="A263" s="468"/>
      <c r="B263" s="468"/>
      <c r="C263" s="468"/>
      <c r="D263" s="468"/>
      <c r="E263" s="468"/>
      <c r="F263" s="468"/>
      <c r="G263" s="468"/>
      <c r="H263" s="468"/>
      <c r="I263" s="468"/>
    </row>
    <row r="264" spans="1:9" x14ac:dyDescent="0.25">
      <c r="A264" s="468"/>
      <c r="B264" s="468"/>
      <c r="C264" s="468"/>
      <c r="D264" s="468"/>
      <c r="E264" s="468"/>
      <c r="F264" s="468"/>
      <c r="G264" s="468"/>
      <c r="H264" s="468"/>
      <c r="I264" s="468"/>
    </row>
    <row r="265" spans="1:9" x14ac:dyDescent="0.25">
      <c r="A265" s="468"/>
      <c r="B265" s="468"/>
      <c r="C265" s="468"/>
      <c r="D265" s="468"/>
      <c r="E265" s="468"/>
      <c r="F265" s="468"/>
      <c r="G265" s="468"/>
      <c r="H265" s="468"/>
      <c r="I265" s="468"/>
    </row>
    <row r="266" spans="1:9" x14ac:dyDescent="0.25">
      <c r="A266" s="468"/>
      <c r="B266" s="468"/>
      <c r="C266" s="468"/>
      <c r="D266" s="468"/>
      <c r="E266" s="468"/>
      <c r="F266" s="468"/>
      <c r="G266" s="468"/>
      <c r="H266" s="468"/>
      <c r="I266" s="468"/>
    </row>
    <row r="267" spans="1:9" x14ac:dyDescent="0.25">
      <c r="A267" s="468"/>
      <c r="B267" s="468"/>
      <c r="C267" s="468"/>
      <c r="D267" s="468"/>
      <c r="E267" s="468"/>
      <c r="F267" s="468"/>
      <c r="G267" s="468"/>
      <c r="H267" s="468"/>
      <c r="I267" s="468"/>
    </row>
    <row r="268" spans="1:9" x14ac:dyDescent="0.25">
      <c r="A268" s="468"/>
      <c r="B268" s="468"/>
      <c r="C268" s="468"/>
      <c r="D268" s="468"/>
      <c r="E268" s="468"/>
      <c r="F268" s="468"/>
      <c r="G268" s="468"/>
      <c r="H268" s="468"/>
      <c r="I268" s="468"/>
    </row>
    <row r="269" spans="1:9" x14ac:dyDescent="0.25">
      <c r="A269" s="468"/>
      <c r="B269" s="468"/>
      <c r="C269" s="468"/>
      <c r="D269" s="468"/>
      <c r="E269" s="468"/>
      <c r="F269" s="468"/>
      <c r="G269" s="468"/>
      <c r="H269" s="468"/>
      <c r="I269" s="468"/>
    </row>
    <row r="270" spans="1:9" x14ac:dyDescent="0.25">
      <c r="A270" s="468"/>
      <c r="B270" s="468"/>
      <c r="C270" s="468"/>
      <c r="D270" s="468"/>
      <c r="E270" s="468"/>
      <c r="F270" s="468"/>
      <c r="G270" s="468"/>
      <c r="H270" s="468"/>
      <c r="I270" s="468"/>
    </row>
    <row r="271" spans="1:9" x14ac:dyDescent="0.25">
      <c r="A271" s="692" t="s">
        <v>23</v>
      </c>
      <c r="B271" s="692"/>
      <c r="C271" s="733">
        <f>Presentación!$C$3</f>
        <v>1990</v>
      </c>
      <c r="D271" s="733"/>
      <c r="E271" s="733"/>
      <c r="F271" s="733"/>
      <c r="G271" s="468"/>
      <c r="H271" s="468"/>
      <c r="I271" s="468"/>
    </row>
    <row r="272" spans="1:9" ht="11.25" customHeight="1" x14ac:dyDescent="0.25">
      <c r="A272" s="734" t="s">
        <v>260</v>
      </c>
      <c r="B272" s="734"/>
      <c r="C272" s="735" t="s">
        <v>381</v>
      </c>
      <c r="D272" s="735"/>
      <c r="E272" s="735"/>
      <c r="F272" s="735"/>
      <c r="G272" s="468"/>
      <c r="H272" s="468"/>
      <c r="I272" s="468"/>
    </row>
    <row r="273" spans="1:9" ht="11.25" customHeight="1" x14ac:dyDescent="0.25">
      <c r="A273" s="710" t="s">
        <v>5</v>
      </c>
      <c r="B273" s="710"/>
      <c r="C273" s="712" t="s">
        <v>26</v>
      </c>
      <c r="D273" s="712"/>
      <c r="E273" s="712"/>
      <c r="F273" s="712"/>
      <c r="G273" s="468"/>
      <c r="H273" s="468"/>
      <c r="I273" s="468"/>
    </row>
    <row r="274" spans="1:9" ht="11.25" customHeight="1" x14ac:dyDescent="0.25">
      <c r="A274" s="710" t="s">
        <v>27</v>
      </c>
      <c r="B274" s="710"/>
      <c r="C274" s="712" t="s">
        <v>443</v>
      </c>
      <c r="D274" s="712"/>
      <c r="E274" s="712"/>
      <c r="F274" s="712"/>
      <c r="G274" s="468"/>
      <c r="H274" s="468"/>
      <c r="I274" s="468"/>
    </row>
    <row r="275" spans="1:9" ht="11.25" customHeight="1" x14ac:dyDescent="0.25">
      <c r="A275" s="710" t="s">
        <v>29</v>
      </c>
      <c r="B275" s="710"/>
      <c r="C275" s="712" t="s">
        <v>405</v>
      </c>
      <c r="D275" s="712"/>
      <c r="E275" s="712"/>
      <c r="F275" s="712"/>
      <c r="G275" s="468"/>
      <c r="H275" s="468"/>
      <c r="I275" s="468"/>
    </row>
    <row r="276" spans="1:9" ht="11.25" customHeight="1" x14ac:dyDescent="0.25">
      <c r="A276" s="710" t="s">
        <v>31</v>
      </c>
      <c r="B276" s="710"/>
      <c r="C276" s="712" t="s">
        <v>262</v>
      </c>
      <c r="D276" s="712"/>
      <c r="E276" s="712"/>
      <c r="F276" s="712"/>
      <c r="G276" s="468"/>
      <c r="H276" s="468"/>
      <c r="I276" s="468"/>
    </row>
    <row r="277" spans="1:9" ht="11.25" customHeight="1" x14ac:dyDescent="0.25">
      <c r="A277" s="714" t="s">
        <v>33</v>
      </c>
      <c r="B277" s="714"/>
      <c r="C277" s="119" t="s">
        <v>34</v>
      </c>
      <c r="D277" s="715" t="s">
        <v>300</v>
      </c>
      <c r="E277" s="715"/>
      <c r="F277" s="715"/>
      <c r="G277" s="468"/>
      <c r="H277" s="468"/>
      <c r="I277" s="468"/>
    </row>
    <row r="278" spans="1:9" ht="22.5" customHeight="1" x14ac:dyDescent="0.25">
      <c r="A278" s="716" t="s">
        <v>37</v>
      </c>
      <c r="B278" s="716"/>
      <c r="C278" s="716" t="s">
        <v>38</v>
      </c>
      <c r="D278" s="465" t="s">
        <v>444</v>
      </c>
      <c r="E278" s="465" t="s">
        <v>302</v>
      </c>
      <c r="F278" s="465" t="s">
        <v>445</v>
      </c>
      <c r="G278" s="468"/>
      <c r="H278" s="468"/>
      <c r="I278" s="468"/>
    </row>
    <row r="279" spans="1:9" ht="13.5" customHeight="1" x14ac:dyDescent="0.25">
      <c r="A279" s="716" t="s">
        <v>46</v>
      </c>
      <c r="B279" s="716" t="s">
        <v>47</v>
      </c>
      <c r="C279" s="716"/>
      <c r="D279" s="120" t="s">
        <v>48</v>
      </c>
      <c r="E279" s="178" t="s">
        <v>446</v>
      </c>
      <c r="F279" s="120" t="s">
        <v>52</v>
      </c>
      <c r="G279" s="468"/>
      <c r="H279" s="468"/>
      <c r="I279" s="468"/>
    </row>
    <row r="280" spans="1:9" ht="13.5" x14ac:dyDescent="0.25">
      <c r="A280" s="716"/>
      <c r="B280" s="716"/>
      <c r="C280" s="716"/>
      <c r="D280" s="120"/>
      <c r="E280" s="120" t="s">
        <v>447</v>
      </c>
      <c r="F280" s="208" t="s">
        <v>448</v>
      </c>
      <c r="G280" s="468"/>
      <c r="H280" s="468"/>
      <c r="I280" s="468"/>
    </row>
    <row r="281" spans="1:9" ht="13.5" x14ac:dyDescent="0.25">
      <c r="A281" s="716"/>
      <c r="B281" s="716"/>
      <c r="C281" s="716"/>
      <c r="D281" s="208" t="s">
        <v>61</v>
      </c>
      <c r="E281" s="208" t="s">
        <v>308</v>
      </c>
      <c r="F281" s="208" t="s">
        <v>449</v>
      </c>
      <c r="G281" s="468"/>
      <c r="H281" s="468"/>
      <c r="I281" s="468"/>
    </row>
    <row r="282" spans="1:9" ht="11.25" customHeight="1" x14ac:dyDescent="0.25">
      <c r="A282" s="716" t="s">
        <v>310</v>
      </c>
      <c r="B282" s="716" t="s">
        <v>310</v>
      </c>
      <c r="C282" s="135"/>
      <c r="D282" s="239"/>
      <c r="E282" s="239"/>
      <c r="F282" s="151"/>
      <c r="G282" s="468"/>
      <c r="H282" s="468"/>
      <c r="I282" s="468"/>
    </row>
    <row r="283" spans="1:9" x14ac:dyDescent="0.25">
      <c r="A283" s="716"/>
      <c r="B283" s="716"/>
      <c r="C283" s="135"/>
      <c r="D283" s="239"/>
      <c r="E283" s="239"/>
      <c r="F283" s="151"/>
      <c r="G283" s="468"/>
      <c r="H283" s="468"/>
      <c r="I283" s="468"/>
    </row>
    <row r="284" spans="1:9" x14ac:dyDescent="0.25">
      <c r="A284" s="716"/>
      <c r="B284" s="716"/>
      <c r="C284" s="469"/>
      <c r="D284" s="241"/>
      <c r="E284" s="241"/>
      <c r="F284" s="151"/>
      <c r="G284" s="468"/>
      <c r="H284" s="468"/>
      <c r="I284" s="468"/>
    </row>
    <row r="285" spans="1:9" x14ac:dyDescent="0.25">
      <c r="A285" s="737" t="s">
        <v>91</v>
      </c>
      <c r="B285" s="737"/>
      <c r="C285" s="737"/>
      <c r="D285" s="244"/>
      <c r="E285" s="244"/>
      <c r="F285" s="466">
        <f>SUM(F282:F284)</f>
        <v>0</v>
      </c>
      <c r="G285" s="468"/>
      <c r="H285" s="468"/>
      <c r="I285" s="468"/>
    </row>
    <row r="286" spans="1:9" x14ac:dyDescent="0.25">
      <c r="A286" s="468"/>
      <c r="B286" s="468"/>
      <c r="C286" s="468"/>
      <c r="D286" s="468"/>
      <c r="E286" s="468"/>
      <c r="F286" s="468"/>
      <c r="G286" s="468"/>
      <c r="H286" s="468"/>
      <c r="I286" s="468"/>
    </row>
    <row r="287" spans="1:9" x14ac:dyDescent="0.25">
      <c r="A287" s="468"/>
      <c r="B287" s="468"/>
      <c r="C287" s="468"/>
      <c r="D287" s="468"/>
      <c r="E287" s="468"/>
      <c r="F287" s="468"/>
      <c r="G287" s="468"/>
      <c r="H287" s="468"/>
      <c r="I287" s="468"/>
    </row>
    <row r="288" spans="1:9" x14ac:dyDescent="0.25">
      <c r="A288" s="468"/>
      <c r="B288" s="468"/>
      <c r="C288" s="468"/>
      <c r="D288" s="468"/>
      <c r="E288" s="468"/>
      <c r="F288" s="468"/>
      <c r="G288" s="468"/>
      <c r="H288" s="468"/>
      <c r="I288" s="468"/>
    </row>
    <row r="289" spans="1:9" x14ac:dyDescent="0.25">
      <c r="A289" s="468"/>
      <c r="B289" s="468"/>
      <c r="C289" s="468"/>
      <c r="D289" s="468"/>
      <c r="E289" s="468"/>
      <c r="F289" s="468"/>
      <c r="G289" s="468"/>
      <c r="H289" s="468"/>
      <c r="I289" s="468"/>
    </row>
    <row r="290" spans="1:9" x14ac:dyDescent="0.25">
      <c r="A290" s="468"/>
      <c r="B290" s="468"/>
      <c r="C290" s="468"/>
      <c r="D290" s="468"/>
      <c r="E290" s="468"/>
      <c r="F290" s="468"/>
      <c r="G290" s="468"/>
      <c r="H290" s="468"/>
      <c r="I290" s="468"/>
    </row>
    <row r="291" spans="1:9" x14ac:dyDescent="0.25">
      <c r="A291" s="468"/>
      <c r="B291" s="468"/>
      <c r="C291" s="468"/>
      <c r="D291" s="468"/>
      <c r="E291" s="468"/>
      <c r="F291" s="468"/>
      <c r="G291" s="468"/>
      <c r="H291" s="468"/>
      <c r="I291" s="468"/>
    </row>
    <row r="292" spans="1:9" x14ac:dyDescent="0.25">
      <c r="A292" s="468"/>
      <c r="B292" s="468"/>
      <c r="C292" s="468"/>
      <c r="D292" s="468"/>
      <c r="E292" s="468"/>
      <c r="F292" s="468"/>
      <c r="G292" s="468"/>
      <c r="H292" s="468"/>
      <c r="I292" s="468"/>
    </row>
    <row r="293" spans="1:9" x14ac:dyDescent="0.25">
      <c r="A293" s="468"/>
      <c r="B293" s="468"/>
      <c r="C293" s="468"/>
      <c r="D293" s="468"/>
      <c r="E293" s="468"/>
      <c r="F293" s="468"/>
      <c r="G293" s="468"/>
      <c r="H293" s="468"/>
      <c r="I293" s="468"/>
    </row>
    <row r="294" spans="1:9" x14ac:dyDescent="0.25">
      <c r="A294" s="468"/>
      <c r="B294" s="468"/>
      <c r="C294" s="468"/>
      <c r="D294" s="468"/>
      <c r="E294" s="468"/>
      <c r="F294" s="468"/>
      <c r="G294" s="468"/>
      <c r="H294" s="468"/>
      <c r="I294" s="468"/>
    </row>
    <row r="295" spans="1:9" x14ac:dyDescent="0.25">
      <c r="A295" s="468"/>
      <c r="B295" s="468"/>
      <c r="C295" s="468"/>
      <c r="D295" s="468"/>
      <c r="E295" s="468"/>
      <c r="F295" s="468"/>
      <c r="G295" s="468"/>
      <c r="H295" s="468"/>
      <c r="I295" s="468"/>
    </row>
    <row r="296" spans="1:9" x14ac:dyDescent="0.25">
      <c r="A296" s="468"/>
      <c r="B296" s="468"/>
      <c r="C296" s="468"/>
      <c r="D296" s="468"/>
      <c r="E296" s="468"/>
      <c r="F296" s="468"/>
      <c r="G296" s="468"/>
      <c r="H296" s="468"/>
      <c r="I296" s="468"/>
    </row>
    <row r="297" spans="1:9" x14ac:dyDescent="0.25">
      <c r="A297" s="468"/>
      <c r="B297" s="468"/>
      <c r="C297" s="468"/>
      <c r="D297" s="468"/>
      <c r="E297" s="468"/>
      <c r="F297" s="468"/>
      <c r="G297" s="468"/>
      <c r="H297" s="468"/>
      <c r="I297" s="468"/>
    </row>
    <row r="298" spans="1:9" x14ac:dyDescent="0.25">
      <c r="A298" s="468"/>
      <c r="B298" s="468"/>
      <c r="C298" s="468"/>
      <c r="D298" s="468"/>
      <c r="E298" s="468"/>
      <c r="F298" s="468"/>
      <c r="G298" s="468"/>
      <c r="H298" s="468"/>
      <c r="I298" s="468"/>
    </row>
    <row r="299" spans="1:9" x14ac:dyDescent="0.25">
      <c r="A299" s="468"/>
      <c r="B299" s="468"/>
      <c r="C299" s="468"/>
      <c r="D299" s="468"/>
      <c r="E299" s="468"/>
      <c r="F299" s="468"/>
      <c r="G299" s="468"/>
      <c r="H299" s="468"/>
      <c r="I299" s="468"/>
    </row>
    <row r="300" spans="1:9" x14ac:dyDescent="0.25">
      <c r="A300" s="468"/>
      <c r="B300" s="468"/>
      <c r="C300" s="468"/>
      <c r="D300" s="468"/>
      <c r="E300" s="468"/>
      <c r="F300" s="468"/>
      <c r="G300" s="468"/>
      <c r="H300" s="468"/>
      <c r="I300" s="468"/>
    </row>
    <row r="301" spans="1:9" x14ac:dyDescent="0.25">
      <c r="A301" s="692" t="s">
        <v>23</v>
      </c>
      <c r="B301" s="692"/>
      <c r="C301" s="733">
        <f>Presentación!$C$3</f>
        <v>1990</v>
      </c>
      <c r="D301" s="733"/>
      <c r="E301" s="733"/>
      <c r="F301" s="733"/>
      <c r="G301" s="468"/>
      <c r="H301" s="468"/>
      <c r="I301" s="468"/>
    </row>
    <row r="302" spans="1:9" ht="11.25" customHeight="1" x14ac:dyDescent="0.25">
      <c r="A302" s="734" t="s">
        <v>260</v>
      </c>
      <c r="B302" s="734"/>
      <c r="C302" s="735" t="s">
        <v>382</v>
      </c>
      <c r="D302" s="735"/>
      <c r="E302" s="735"/>
      <c r="F302" s="735"/>
      <c r="G302" s="468"/>
      <c r="H302" s="468"/>
      <c r="I302" s="468"/>
    </row>
    <row r="303" spans="1:9" ht="11.25" customHeight="1" x14ac:dyDescent="0.25">
      <c r="A303" s="710" t="s">
        <v>5</v>
      </c>
      <c r="B303" s="710"/>
      <c r="C303" s="712" t="s">
        <v>26</v>
      </c>
      <c r="D303" s="712"/>
      <c r="E303" s="712"/>
      <c r="F303" s="712"/>
      <c r="G303" s="468"/>
      <c r="H303" s="468"/>
      <c r="I303" s="468"/>
    </row>
    <row r="304" spans="1:9" ht="11.25" customHeight="1" x14ac:dyDescent="0.25">
      <c r="A304" s="710" t="s">
        <v>27</v>
      </c>
      <c r="B304" s="710"/>
      <c r="C304" s="712" t="s">
        <v>443</v>
      </c>
      <c r="D304" s="712"/>
      <c r="E304" s="712"/>
      <c r="F304" s="712"/>
      <c r="G304" s="468"/>
      <c r="H304" s="468"/>
      <c r="I304" s="468"/>
    </row>
    <row r="305" spans="1:9" ht="11.25" customHeight="1" x14ac:dyDescent="0.25">
      <c r="A305" s="710" t="s">
        <v>29</v>
      </c>
      <c r="B305" s="710"/>
      <c r="C305" s="712" t="s">
        <v>405</v>
      </c>
      <c r="D305" s="712"/>
      <c r="E305" s="712"/>
      <c r="F305" s="712"/>
      <c r="G305" s="468"/>
      <c r="H305" s="468"/>
      <c r="I305" s="468"/>
    </row>
    <row r="306" spans="1:9" ht="11.25" customHeight="1" x14ac:dyDescent="0.25">
      <c r="A306" s="710" t="s">
        <v>31</v>
      </c>
      <c r="B306" s="710"/>
      <c r="C306" s="712" t="s">
        <v>262</v>
      </c>
      <c r="D306" s="712"/>
      <c r="E306" s="712"/>
      <c r="F306" s="712"/>
      <c r="G306" s="468"/>
      <c r="H306" s="468"/>
      <c r="I306" s="468"/>
    </row>
    <row r="307" spans="1:9" ht="11.25" customHeight="1" x14ac:dyDescent="0.25">
      <c r="A307" s="714" t="s">
        <v>33</v>
      </c>
      <c r="B307" s="714"/>
      <c r="C307" s="119" t="s">
        <v>34</v>
      </c>
      <c r="D307" s="715" t="s">
        <v>300</v>
      </c>
      <c r="E307" s="715"/>
      <c r="F307" s="715"/>
      <c r="G307" s="468"/>
      <c r="H307" s="468"/>
      <c r="I307" s="468"/>
    </row>
    <row r="308" spans="1:9" ht="22.5" customHeight="1" x14ac:dyDescent="0.25">
      <c r="A308" s="716" t="s">
        <v>37</v>
      </c>
      <c r="B308" s="716"/>
      <c r="C308" s="716" t="s">
        <v>38</v>
      </c>
      <c r="D308" s="465" t="s">
        <v>444</v>
      </c>
      <c r="E308" s="465" t="s">
        <v>302</v>
      </c>
      <c r="F308" s="465" t="s">
        <v>445</v>
      </c>
      <c r="G308" s="468"/>
      <c r="H308" s="468"/>
      <c r="I308" s="468"/>
    </row>
    <row r="309" spans="1:9" ht="13.5" customHeight="1" x14ac:dyDescent="0.25">
      <c r="A309" s="716" t="s">
        <v>46</v>
      </c>
      <c r="B309" s="716" t="s">
        <v>47</v>
      </c>
      <c r="C309" s="716"/>
      <c r="D309" s="120" t="s">
        <v>48</v>
      </c>
      <c r="E309" s="178" t="s">
        <v>446</v>
      </c>
      <c r="F309" s="120" t="s">
        <v>52</v>
      </c>
      <c r="G309" s="468"/>
      <c r="H309" s="468"/>
      <c r="I309" s="468"/>
    </row>
    <row r="310" spans="1:9" ht="13.5" x14ac:dyDescent="0.25">
      <c r="A310" s="716"/>
      <c r="B310" s="716"/>
      <c r="C310" s="716"/>
      <c r="D310" s="120"/>
      <c r="E310" s="120" t="s">
        <v>447</v>
      </c>
      <c r="F310" s="208" t="s">
        <v>448</v>
      </c>
      <c r="G310" s="468"/>
      <c r="H310" s="468"/>
      <c r="I310" s="468"/>
    </row>
    <row r="311" spans="1:9" ht="13.5" x14ac:dyDescent="0.25">
      <c r="A311" s="716"/>
      <c r="B311" s="716"/>
      <c r="C311" s="716"/>
      <c r="D311" s="208" t="s">
        <v>61</v>
      </c>
      <c r="E311" s="208" t="s">
        <v>308</v>
      </c>
      <c r="F311" s="208" t="s">
        <v>449</v>
      </c>
      <c r="G311" s="468"/>
      <c r="H311" s="468"/>
      <c r="I311" s="468"/>
    </row>
    <row r="312" spans="1:9" ht="11.25" customHeight="1" x14ac:dyDescent="0.25">
      <c r="A312" s="716" t="s">
        <v>310</v>
      </c>
      <c r="B312" s="716" t="s">
        <v>310</v>
      </c>
      <c r="C312" s="135"/>
      <c r="D312" s="239"/>
      <c r="E312" s="239"/>
      <c r="F312" s="151"/>
      <c r="G312" s="468"/>
      <c r="H312" s="468"/>
      <c r="I312" s="468"/>
    </row>
    <row r="313" spans="1:9" x14ac:dyDescent="0.25">
      <c r="A313" s="716"/>
      <c r="B313" s="716"/>
      <c r="C313" s="135"/>
      <c r="D313" s="239"/>
      <c r="E313" s="239"/>
      <c r="F313" s="151"/>
      <c r="G313" s="468"/>
      <c r="H313" s="468"/>
      <c r="I313" s="468"/>
    </row>
    <row r="314" spans="1:9" x14ac:dyDescent="0.25">
      <c r="A314" s="716"/>
      <c r="B314" s="716"/>
      <c r="C314" s="469"/>
      <c r="D314" s="241"/>
      <c r="E314" s="241"/>
      <c r="F314" s="151"/>
      <c r="G314" s="468"/>
      <c r="H314" s="468"/>
      <c r="I314" s="468"/>
    </row>
    <row r="315" spans="1:9" x14ac:dyDescent="0.25">
      <c r="A315" s="737" t="s">
        <v>91</v>
      </c>
      <c r="B315" s="737"/>
      <c r="C315" s="737"/>
      <c r="D315" s="244"/>
      <c r="E315" s="244"/>
      <c r="F315" s="466">
        <f>SUM(F312:F314)</f>
        <v>0</v>
      </c>
      <c r="G315" s="468"/>
      <c r="H315" s="468"/>
      <c r="I315" s="468"/>
    </row>
    <row r="316" spans="1:9" x14ac:dyDescent="0.25">
      <c r="A316" s="468"/>
      <c r="B316" s="468"/>
      <c r="C316" s="468"/>
      <c r="D316" s="468"/>
      <c r="E316" s="468"/>
      <c r="F316" s="468"/>
      <c r="G316" s="468"/>
      <c r="H316" s="468"/>
      <c r="I316" s="468"/>
    </row>
    <row r="317" spans="1:9" x14ac:dyDescent="0.25">
      <c r="A317" s="468"/>
      <c r="B317" s="468"/>
      <c r="C317" s="468"/>
      <c r="D317" s="468"/>
      <c r="E317" s="468"/>
      <c r="F317" s="468"/>
      <c r="G317" s="468"/>
      <c r="H317" s="468"/>
      <c r="I317" s="468"/>
    </row>
    <row r="318" spans="1:9" x14ac:dyDescent="0.25">
      <c r="A318" s="468"/>
      <c r="B318" s="468"/>
      <c r="C318" s="468"/>
      <c r="D318" s="468"/>
      <c r="E318" s="468"/>
      <c r="F318" s="468"/>
      <c r="G318" s="468"/>
      <c r="H318" s="468"/>
      <c r="I318" s="468"/>
    </row>
    <row r="319" spans="1:9" x14ac:dyDescent="0.25">
      <c r="A319" s="468"/>
      <c r="B319" s="468"/>
      <c r="C319" s="468"/>
      <c r="D319" s="468"/>
      <c r="E319" s="468"/>
      <c r="F319" s="468"/>
      <c r="G319" s="468"/>
      <c r="H319" s="468"/>
      <c r="I319" s="468"/>
    </row>
    <row r="320" spans="1:9" x14ac:dyDescent="0.25">
      <c r="A320" s="468"/>
      <c r="B320" s="468"/>
      <c r="C320" s="468"/>
      <c r="D320" s="468"/>
      <c r="E320" s="468"/>
      <c r="F320" s="468"/>
      <c r="G320" s="468"/>
      <c r="H320" s="468"/>
      <c r="I320" s="468"/>
    </row>
    <row r="321" spans="1:9" x14ac:dyDescent="0.25">
      <c r="A321" s="468"/>
      <c r="B321" s="468"/>
      <c r="C321" s="468"/>
      <c r="D321" s="468"/>
      <c r="E321" s="468"/>
      <c r="F321" s="468"/>
      <c r="G321" s="468"/>
      <c r="H321" s="468"/>
      <c r="I321" s="468"/>
    </row>
    <row r="322" spans="1:9" x14ac:dyDescent="0.25">
      <c r="A322" s="468"/>
      <c r="B322" s="468"/>
      <c r="C322" s="468"/>
      <c r="D322" s="468"/>
      <c r="E322" s="468"/>
      <c r="F322" s="468"/>
      <c r="G322" s="468"/>
    </row>
    <row r="323" spans="1:9" x14ac:dyDescent="0.25">
      <c r="A323" s="468"/>
      <c r="B323" s="468"/>
      <c r="C323" s="468"/>
      <c r="D323" s="468"/>
      <c r="E323" s="468"/>
      <c r="F323" s="468"/>
      <c r="G323" s="468"/>
    </row>
    <row r="324" spans="1:9" x14ac:dyDescent="0.25">
      <c r="A324" s="468"/>
      <c r="B324" s="468"/>
      <c r="C324" s="468"/>
      <c r="D324" s="468"/>
      <c r="E324" s="468"/>
      <c r="F324" s="468"/>
      <c r="G324" s="468"/>
    </row>
    <row r="325" spans="1:9" x14ac:dyDescent="0.25">
      <c r="A325" s="468"/>
      <c r="B325" s="468"/>
      <c r="C325" s="468"/>
      <c r="D325" s="468"/>
      <c r="E325" s="468"/>
      <c r="F325" s="468"/>
      <c r="G325" s="468"/>
    </row>
    <row r="326" spans="1:9" x14ac:dyDescent="0.25">
      <c r="A326" s="468"/>
      <c r="B326" s="468"/>
      <c r="C326" s="468"/>
      <c r="D326" s="468"/>
      <c r="E326" s="468"/>
      <c r="F326" s="468"/>
      <c r="G326" s="468"/>
    </row>
    <row r="327" spans="1:9" x14ac:dyDescent="0.25">
      <c r="A327" s="468"/>
      <c r="B327" s="468"/>
      <c r="C327" s="468"/>
      <c r="D327" s="468"/>
      <c r="E327" s="468"/>
      <c r="F327" s="468"/>
      <c r="G327" s="468"/>
    </row>
    <row r="328" spans="1:9" x14ac:dyDescent="0.25">
      <c r="A328" s="468"/>
      <c r="B328" s="468"/>
      <c r="C328" s="468"/>
      <c r="D328" s="468"/>
      <c r="E328" s="468"/>
      <c r="F328" s="468"/>
      <c r="G328" s="468"/>
    </row>
    <row r="329" spans="1:9" x14ac:dyDescent="0.25">
      <c r="A329" s="468"/>
      <c r="B329" s="468"/>
      <c r="C329" s="468"/>
      <c r="D329" s="468"/>
      <c r="E329" s="468"/>
      <c r="F329" s="468"/>
      <c r="G329" s="468"/>
    </row>
    <row r="330" spans="1:9" x14ac:dyDescent="0.25">
      <c r="A330" s="468"/>
      <c r="B330" s="468"/>
      <c r="C330" s="468"/>
      <c r="D330" s="468"/>
      <c r="E330" s="468"/>
      <c r="F330" s="468"/>
      <c r="G330" s="468"/>
    </row>
    <row r="331" spans="1:9" x14ac:dyDescent="0.25">
      <c r="A331" s="692" t="s">
        <v>23</v>
      </c>
      <c r="B331" s="692"/>
      <c r="C331" s="733">
        <f>Presentación!$C$3</f>
        <v>1990</v>
      </c>
      <c r="D331" s="733"/>
      <c r="E331" s="733"/>
      <c r="F331" s="733"/>
      <c r="G331" s="468"/>
    </row>
    <row r="332" spans="1:9" ht="11.25" customHeight="1" x14ac:dyDescent="0.25">
      <c r="A332" s="734" t="s">
        <v>260</v>
      </c>
      <c r="B332" s="734"/>
      <c r="C332" s="735" t="s">
        <v>383</v>
      </c>
      <c r="D332" s="735"/>
      <c r="E332" s="735"/>
      <c r="F332" s="735"/>
      <c r="G332" s="468"/>
    </row>
    <row r="333" spans="1:9" ht="11.25" customHeight="1" x14ac:dyDescent="0.25">
      <c r="A333" s="710" t="s">
        <v>5</v>
      </c>
      <c r="B333" s="710"/>
      <c r="C333" s="712" t="s">
        <v>26</v>
      </c>
      <c r="D333" s="712"/>
      <c r="E333" s="712"/>
      <c r="F333" s="712"/>
      <c r="G333" s="468"/>
    </row>
    <row r="334" spans="1:9" ht="11.25" customHeight="1" x14ac:dyDescent="0.25">
      <c r="A334" s="710" t="s">
        <v>27</v>
      </c>
      <c r="B334" s="710"/>
      <c r="C334" s="712" t="s">
        <v>443</v>
      </c>
      <c r="D334" s="712"/>
      <c r="E334" s="712"/>
      <c r="F334" s="712"/>
      <c r="G334" s="468"/>
    </row>
    <row r="335" spans="1:9" ht="11.25" customHeight="1" x14ac:dyDescent="0.25">
      <c r="A335" s="710" t="s">
        <v>29</v>
      </c>
      <c r="B335" s="710"/>
      <c r="C335" s="712" t="s">
        <v>405</v>
      </c>
      <c r="D335" s="712"/>
      <c r="E335" s="712"/>
      <c r="F335" s="712"/>
      <c r="G335" s="468"/>
    </row>
    <row r="336" spans="1:9" ht="11.25" customHeight="1" x14ac:dyDescent="0.25">
      <c r="A336" s="710" t="s">
        <v>31</v>
      </c>
      <c r="B336" s="710"/>
      <c r="C336" s="712" t="s">
        <v>262</v>
      </c>
      <c r="D336" s="712"/>
      <c r="E336" s="712"/>
      <c r="F336" s="712"/>
      <c r="G336" s="468"/>
    </row>
    <row r="337" spans="1:9" ht="11.25" customHeight="1" x14ac:dyDescent="0.25">
      <c r="A337" s="714" t="s">
        <v>33</v>
      </c>
      <c r="B337" s="714"/>
      <c r="C337" s="119" t="s">
        <v>34</v>
      </c>
      <c r="D337" s="715" t="s">
        <v>300</v>
      </c>
      <c r="E337" s="715"/>
      <c r="F337" s="715"/>
      <c r="G337" s="468"/>
    </row>
    <row r="338" spans="1:9" ht="22.5" customHeight="1" x14ac:dyDescent="0.25">
      <c r="A338" s="716" t="s">
        <v>37</v>
      </c>
      <c r="B338" s="716"/>
      <c r="C338" s="716" t="s">
        <v>38</v>
      </c>
      <c r="D338" s="465" t="s">
        <v>444</v>
      </c>
      <c r="E338" s="465" t="s">
        <v>302</v>
      </c>
      <c r="F338" s="465" t="s">
        <v>445</v>
      </c>
      <c r="G338" s="468"/>
    </row>
    <row r="339" spans="1:9" ht="13.5" customHeight="1" x14ac:dyDescent="0.25">
      <c r="A339" s="716" t="s">
        <v>46</v>
      </c>
      <c r="B339" s="716" t="s">
        <v>47</v>
      </c>
      <c r="C339" s="716"/>
      <c r="D339" s="120" t="s">
        <v>48</v>
      </c>
      <c r="E339" s="178" t="s">
        <v>446</v>
      </c>
      <c r="F339" s="120" t="s">
        <v>52</v>
      </c>
      <c r="G339" s="468"/>
      <c r="H339" s="468"/>
      <c r="I339" s="468"/>
    </row>
    <row r="340" spans="1:9" ht="13.5" x14ac:dyDescent="0.25">
      <c r="A340" s="716"/>
      <c r="B340" s="716"/>
      <c r="C340" s="716"/>
      <c r="D340" s="120"/>
      <c r="E340" s="120" t="s">
        <v>447</v>
      </c>
      <c r="F340" s="208" t="s">
        <v>448</v>
      </c>
      <c r="G340" s="468"/>
      <c r="H340" s="468"/>
      <c r="I340" s="468"/>
    </row>
    <row r="341" spans="1:9" ht="13.5" x14ac:dyDescent="0.25">
      <c r="A341" s="716"/>
      <c r="B341" s="716"/>
      <c r="C341" s="716"/>
      <c r="D341" s="208" t="s">
        <v>61</v>
      </c>
      <c r="E341" s="208" t="s">
        <v>308</v>
      </c>
      <c r="F341" s="208" t="s">
        <v>449</v>
      </c>
      <c r="G341" s="468"/>
      <c r="H341" s="468"/>
      <c r="I341" s="468"/>
    </row>
    <row r="342" spans="1:9" ht="11.25" customHeight="1" x14ac:dyDescent="0.25">
      <c r="A342" s="716" t="s">
        <v>310</v>
      </c>
      <c r="B342" s="716" t="s">
        <v>310</v>
      </c>
      <c r="C342" s="135"/>
      <c r="D342" s="239"/>
      <c r="E342" s="239"/>
      <c r="F342" s="151"/>
      <c r="G342" s="468"/>
      <c r="H342" s="468"/>
      <c r="I342" s="468"/>
    </row>
    <row r="343" spans="1:9" x14ac:dyDescent="0.25">
      <c r="A343" s="716"/>
      <c r="B343" s="716"/>
      <c r="C343" s="135"/>
      <c r="D343" s="239"/>
      <c r="E343" s="239"/>
      <c r="F343" s="151"/>
      <c r="G343" s="468"/>
      <c r="H343" s="468"/>
      <c r="I343" s="468"/>
    </row>
    <row r="344" spans="1:9" x14ac:dyDescent="0.25">
      <c r="A344" s="716"/>
      <c r="B344" s="716"/>
      <c r="C344" s="469"/>
      <c r="D344" s="241"/>
      <c r="E344" s="241"/>
      <c r="F344" s="151"/>
      <c r="G344" s="468"/>
      <c r="H344" s="468"/>
      <c r="I344" s="468"/>
    </row>
    <row r="345" spans="1:9" x14ac:dyDescent="0.25">
      <c r="A345" s="737" t="s">
        <v>91</v>
      </c>
      <c r="B345" s="737"/>
      <c r="C345" s="737"/>
      <c r="D345" s="244"/>
      <c r="E345" s="244"/>
      <c r="F345" s="466">
        <f>SUM(F342:F344)</f>
        <v>0</v>
      </c>
      <c r="G345" s="468"/>
      <c r="H345" s="468"/>
      <c r="I345" s="468"/>
    </row>
    <row r="346" spans="1:9" x14ac:dyDescent="0.25">
      <c r="A346" s="468"/>
      <c r="B346" s="468"/>
      <c r="C346" s="468"/>
      <c r="D346" s="468"/>
      <c r="E346" s="468"/>
      <c r="F346" s="468"/>
      <c r="G346" s="468"/>
      <c r="H346" s="468"/>
      <c r="I346" s="468"/>
    </row>
    <row r="347" spans="1:9" x14ac:dyDescent="0.25">
      <c r="A347" s="468"/>
      <c r="B347" s="468"/>
      <c r="C347" s="468"/>
      <c r="D347" s="468"/>
      <c r="E347" s="468"/>
      <c r="F347" s="468"/>
      <c r="G347" s="468"/>
      <c r="H347" s="468"/>
      <c r="I347" s="468"/>
    </row>
    <row r="348" spans="1:9" x14ac:dyDescent="0.25">
      <c r="A348" s="468"/>
      <c r="B348" s="468"/>
      <c r="C348" s="468"/>
      <c r="D348" s="468"/>
      <c r="E348" s="468"/>
      <c r="F348" s="468"/>
      <c r="G348" s="468"/>
      <c r="H348" s="468"/>
      <c r="I348" s="468"/>
    </row>
    <row r="349" spans="1:9" x14ac:dyDescent="0.25">
      <c r="A349" s="468"/>
      <c r="B349" s="468"/>
      <c r="C349" s="468"/>
      <c r="D349" s="468"/>
      <c r="E349" s="468"/>
      <c r="F349" s="468"/>
      <c r="G349" s="468"/>
      <c r="H349" s="468"/>
      <c r="I349" s="468"/>
    </row>
    <row r="350" spans="1:9" x14ac:dyDescent="0.25">
      <c r="A350" s="468"/>
      <c r="B350" s="468"/>
      <c r="C350" s="468"/>
      <c r="D350" s="468"/>
      <c r="E350" s="468"/>
      <c r="F350" s="468"/>
      <c r="G350" s="468"/>
      <c r="H350" s="468"/>
      <c r="I350" s="468"/>
    </row>
    <row r="351" spans="1:9" x14ac:dyDescent="0.25">
      <c r="A351" s="468"/>
      <c r="B351" s="468"/>
      <c r="C351" s="468"/>
      <c r="D351" s="468"/>
      <c r="E351" s="468"/>
      <c r="F351" s="468"/>
      <c r="G351" s="468"/>
      <c r="H351" s="468"/>
      <c r="I351" s="468"/>
    </row>
    <row r="352" spans="1:9" x14ac:dyDescent="0.25">
      <c r="A352" s="468"/>
      <c r="B352" s="468"/>
      <c r="C352" s="468"/>
      <c r="D352" s="468"/>
      <c r="E352" s="468"/>
      <c r="F352" s="468"/>
      <c r="G352" s="468"/>
      <c r="H352" s="468"/>
      <c r="I352" s="468"/>
    </row>
    <row r="353" spans="1:9" x14ac:dyDescent="0.25">
      <c r="A353" s="468"/>
      <c r="B353" s="468"/>
      <c r="C353" s="468"/>
      <c r="D353" s="468"/>
      <c r="E353" s="468"/>
      <c r="F353" s="468"/>
      <c r="G353" s="468"/>
      <c r="H353" s="468"/>
      <c r="I353" s="468"/>
    </row>
    <row r="354" spans="1:9" x14ac:dyDescent="0.25">
      <c r="A354" s="468"/>
      <c r="B354" s="468"/>
      <c r="C354" s="468"/>
      <c r="D354" s="468"/>
      <c r="E354" s="468"/>
      <c r="F354" s="468"/>
      <c r="G354" s="468"/>
      <c r="H354" s="468"/>
      <c r="I354" s="468"/>
    </row>
    <row r="355" spans="1:9" x14ac:dyDescent="0.25">
      <c r="A355" s="468"/>
      <c r="B355" s="468"/>
      <c r="C355" s="468"/>
      <c r="D355" s="468"/>
      <c r="E355" s="468"/>
      <c r="F355" s="468"/>
      <c r="G355" s="468"/>
      <c r="H355" s="468"/>
      <c r="I355" s="468"/>
    </row>
    <row r="356" spans="1:9" x14ac:dyDescent="0.25">
      <c r="A356" s="468"/>
      <c r="B356" s="468"/>
      <c r="C356" s="468"/>
      <c r="D356" s="468"/>
      <c r="E356" s="468"/>
      <c r="F356" s="468"/>
      <c r="G356" s="468"/>
      <c r="H356" s="468"/>
      <c r="I356" s="468"/>
    </row>
    <row r="357" spans="1:9" x14ac:dyDescent="0.25">
      <c r="A357" s="468"/>
      <c r="B357" s="468"/>
      <c r="C357" s="468"/>
      <c r="D357" s="468"/>
      <c r="E357" s="468"/>
      <c r="F357" s="468"/>
      <c r="G357" s="468"/>
      <c r="H357" s="468"/>
      <c r="I357" s="468"/>
    </row>
    <row r="358" spans="1:9" x14ac:dyDescent="0.25">
      <c r="A358" s="468"/>
      <c r="B358" s="468"/>
      <c r="C358" s="468"/>
      <c r="D358" s="468"/>
      <c r="E358" s="468"/>
      <c r="F358" s="468"/>
      <c r="G358" s="468"/>
      <c r="H358" s="468"/>
      <c r="I358" s="468"/>
    </row>
    <row r="359" spans="1:9" x14ac:dyDescent="0.25">
      <c r="A359" s="468"/>
      <c r="B359" s="468"/>
      <c r="C359" s="468"/>
      <c r="D359" s="468"/>
      <c r="E359" s="468"/>
      <c r="F359" s="468"/>
      <c r="G359" s="468"/>
      <c r="H359" s="468"/>
      <c r="I359" s="468"/>
    </row>
    <row r="360" spans="1:9" x14ac:dyDescent="0.25">
      <c r="A360" s="468"/>
      <c r="B360" s="468"/>
      <c r="C360" s="468"/>
      <c r="D360" s="468"/>
      <c r="E360" s="468"/>
      <c r="F360" s="468"/>
      <c r="G360" s="468"/>
      <c r="H360" s="468"/>
      <c r="I360" s="468"/>
    </row>
    <row r="361" spans="1:9" x14ac:dyDescent="0.25">
      <c r="A361" s="692" t="s">
        <v>23</v>
      </c>
      <c r="B361" s="692"/>
      <c r="C361" s="733">
        <f>Presentación!$C$3</f>
        <v>1990</v>
      </c>
      <c r="D361" s="733"/>
      <c r="E361" s="733"/>
      <c r="F361" s="733"/>
      <c r="G361" s="468"/>
      <c r="H361" s="468"/>
      <c r="I361" s="468"/>
    </row>
    <row r="362" spans="1:9" ht="11.25" customHeight="1" x14ac:dyDescent="0.25">
      <c r="A362" s="734" t="s">
        <v>260</v>
      </c>
      <c r="B362" s="734"/>
      <c r="C362" s="735" t="s">
        <v>384</v>
      </c>
      <c r="D362" s="735"/>
      <c r="E362" s="735"/>
      <c r="F362" s="735"/>
      <c r="G362" s="468"/>
      <c r="H362" s="468"/>
      <c r="I362" s="468"/>
    </row>
    <row r="363" spans="1:9" ht="11.25" customHeight="1" x14ac:dyDescent="0.25">
      <c r="A363" s="710" t="s">
        <v>5</v>
      </c>
      <c r="B363" s="710"/>
      <c r="C363" s="712" t="s">
        <v>26</v>
      </c>
      <c r="D363" s="712"/>
      <c r="E363" s="712"/>
      <c r="F363" s="712"/>
      <c r="G363" s="468"/>
      <c r="H363" s="468"/>
      <c r="I363" s="468"/>
    </row>
    <row r="364" spans="1:9" ht="11.25" customHeight="1" x14ac:dyDescent="0.25">
      <c r="A364" s="710" t="s">
        <v>27</v>
      </c>
      <c r="B364" s="710"/>
      <c r="C364" s="712" t="s">
        <v>443</v>
      </c>
      <c r="D364" s="712"/>
      <c r="E364" s="712"/>
      <c r="F364" s="712"/>
      <c r="G364" s="468"/>
      <c r="H364" s="468"/>
      <c r="I364" s="468"/>
    </row>
    <row r="365" spans="1:9" ht="11.25" customHeight="1" x14ac:dyDescent="0.25">
      <c r="A365" s="710" t="s">
        <v>29</v>
      </c>
      <c r="B365" s="710"/>
      <c r="C365" s="712" t="s">
        <v>405</v>
      </c>
      <c r="D365" s="712"/>
      <c r="E365" s="712"/>
      <c r="F365" s="712"/>
      <c r="G365" s="468"/>
      <c r="H365" s="468"/>
      <c r="I365" s="468"/>
    </row>
    <row r="366" spans="1:9" ht="11.25" customHeight="1" x14ac:dyDescent="0.25">
      <c r="A366" s="710" t="s">
        <v>31</v>
      </c>
      <c r="B366" s="710"/>
      <c r="C366" s="712" t="s">
        <v>262</v>
      </c>
      <c r="D366" s="712"/>
      <c r="E366" s="712"/>
      <c r="F366" s="712"/>
      <c r="G366" s="468"/>
      <c r="H366" s="468"/>
      <c r="I366" s="468"/>
    </row>
    <row r="367" spans="1:9" ht="11.25" customHeight="1" x14ac:dyDescent="0.25">
      <c r="A367" s="714" t="s">
        <v>33</v>
      </c>
      <c r="B367" s="714"/>
      <c r="C367" s="119" t="s">
        <v>34</v>
      </c>
      <c r="D367" s="715" t="s">
        <v>300</v>
      </c>
      <c r="E367" s="715"/>
      <c r="F367" s="715"/>
      <c r="G367" s="468"/>
      <c r="H367" s="468"/>
      <c r="I367" s="468"/>
    </row>
    <row r="368" spans="1:9" ht="22.5" customHeight="1" x14ac:dyDescent="0.25">
      <c r="A368" s="716" t="s">
        <v>37</v>
      </c>
      <c r="B368" s="716"/>
      <c r="C368" s="716" t="s">
        <v>38</v>
      </c>
      <c r="D368" s="465" t="s">
        <v>444</v>
      </c>
      <c r="E368" s="465" t="s">
        <v>302</v>
      </c>
      <c r="F368" s="465" t="s">
        <v>445</v>
      </c>
      <c r="G368" s="468"/>
      <c r="H368" s="468"/>
      <c r="I368" s="468"/>
    </row>
    <row r="369" spans="1:9" ht="13.5" customHeight="1" x14ac:dyDescent="0.25">
      <c r="A369" s="716" t="s">
        <v>46</v>
      </c>
      <c r="B369" s="716" t="s">
        <v>47</v>
      </c>
      <c r="C369" s="716"/>
      <c r="D369" s="120" t="s">
        <v>48</v>
      </c>
      <c r="E369" s="178" t="s">
        <v>446</v>
      </c>
      <c r="F369" s="120" t="s">
        <v>52</v>
      </c>
      <c r="G369" s="468"/>
      <c r="H369" s="468"/>
      <c r="I369" s="468"/>
    </row>
    <row r="370" spans="1:9" ht="13.5" x14ac:dyDescent="0.25">
      <c r="A370" s="716"/>
      <c r="B370" s="716"/>
      <c r="C370" s="716"/>
      <c r="D370" s="120"/>
      <c r="E370" s="120" t="s">
        <v>447</v>
      </c>
      <c r="F370" s="208" t="s">
        <v>448</v>
      </c>
      <c r="G370" s="468"/>
      <c r="H370" s="468"/>
      <c r="I370" s="468"/>
    </row>
    <row r="371" spans="1:9" ht="13.5" x14ac:dyDescent="0.25">
      <c r="A371" s="716"/>
      <c r="B371" s="716"/>
      <c r="C371" s="716"/>
      <c r="D371" s="208" t="s">
        <v>61</v>
      </c>
      <c r="E371" s="208" t="s">
        <v>308</v>
      </c>
      <c r="F371" s="208" t="s">
        <v>449</v>
      </c>
      <c r="G371" s="468"/>
      <c r="H371" s="468"/>
      <c r="I371" s="468"/>
    </row>
    <row r="372" spans="1:9" ht="11.25" customHeight="1" x14ac:dyDescent="0.25">
      <c r="A372" s="716" t="s">
        <v>310</v>
      </c>
      <c r="B372" s="716" t="s">
        <v>310</v>
      </c>
      <c r="C372" s="135"/>
      <c r="D372" s="239"/>
      <c r="E372" s="239"/>
      <c r="F372" s="151"/>
      <c r="G372" s="468"/>
      <c r="H372" s="468"/>
      <c r="I372" s="468"/>
    </row>
    <row r="373" spans="1:9" x14ac:dyDescent="0.25">
      <c r="A373" s="716"/>
      <c r="B373" s="716"/>
      <c r="C373" s="135"/>
      <c r="D373" s="239"/>
      <c r="E373" s="239"/>
      <c r="F373" s="151"/>
      <c r="G373" s="468"/>
      <c r="H373" s="468"/>
      <c r="I373" s="468"/>
    </row>
    <row r="374" spans="1:9" x14ac:dyDescent="0.25">
      <c r="A374" s="716"/>
      <c r="B374" s="716"/>
      <c r="C374" s="469"/>
      <c r="D374" s="241"/>
      <c r="E374" s="241"/>
      <c r="F374" s="151"/>
      <c r="G374" s="468"/>
      <c r="H374" s="468"/>
      <c r="I374" s="468"/>
    </row>
    <row r="375" spans="1:9" x14ac:dyDescent="0.25">
      <c r="A375" s="737" t="s">
        <v>91</v>
      </c>
      <c r="B375" s="737"/>
      <c r="C375" s="737"/>
      <c r="D375" s="244"/>
      <c r="E375" s="244"/>
      <c r="F375" s="466">
        <f>SUM(F372:F374)</f>
        <v>0</v>
      </c>
      <c r="G375" s="468"/>
      <c r="H375" s="468"/>
      <c r="I375" s="468"/>
    </row>
    <row r="376" spans="1:9" x14ac:dyDescent="0.25">
      <c r="A376" s="468"/>
      <c r="B376" s="468"/>
      <c r="C376" s="468"/>
      <c r="D376" s="468"/>
      <c r="E376" s="468"/>
      <c r="F376" s="468"/>
      <c r="G376" s="468"/>
      <c r="H376" s="468"/>
      <c r="I376" s="468"/>
    </row>
    <row r="377" spans="1:9" x14ac:dyDescent="0.25">
      <c r="A377" s="468"/>
      <c r="B377" s="468"/>
      <c r="C377" s="468"/>
      <c r="D377" s="468"/>
      <c r="E377" s="468"/>
      <c r="F377" s="468"/>
      <c r="G377" s="468"/>
      <c r="H377" s="468"/>
      <c r="I377" s="468"/>
    </row>
    <row r="378" spans="1:9" x14ac:dyDescent="0.25">
      <c r="A378" s="468"/>
      <c r="B378" s="468"/>
      <c r="C378" s="468"/>
      <c r="D378" s="468"/>
      <c r="E378" s="468"/>
      <c r="F378" s="468"/>
      <c r="G378" s="468"/>
      <c r="H378" s="468"/>
      <c r="I378" s="468"/>
    </row>
    <row r="379" spans="1:9" x14ac:dyDescent="0.25">
      <c r="A379" s="468"/>
      <c r="B379" s="468"/>
      <c r="C379" s="468"/>
      <c r="D379" s="468"/>
      <c r="E379" s="468"/>
      <c r="F379" s="468"/>
      <c r="G379" s="468"/>
      <c r="H379" s="468"/>
      <c r="I379" s="468"/>
    </row>
    <row r="380" spans="1:9" x14ac:dyDescent="0.25">
      <c r="A380" s="468"/>
      <c r="B380" s="468"/>
      <c r="C380" s="468"/>
      <c r="D380" s="468"/>
      <c r="E380" s="468"/>
      <c r="F380" s="468"/>
      <c r="G380" s="468"/>
      <c r="H380" s="468"/>
      <c r="I380" s="468"/>
    </row>
    <row r="381" spans="1:9" x14ac:dyDescent="0.25">
      <c r="A381" s="468"/>
      <c r="B381" s="468"/>
      <c r="C381" s="468"/>
      <c r="D381" s="468"/>
      <c r="E381" s="468"/>
      <c r="F381" s="468"/>
      <c r="G381" s="468"/>
      <c r="H381" s="468"/>
      <c r="I381" s="468"/>
    </row>
    <row r="382" spans="1:9" x14ac:dyDescent="0.25">
      <c r="A382" s="468"/>
      <c r="B382" s="468"/>
      <c r="C382" s="468"/>
      <c r="D382" s="468"/>
      <c r="E382" s="468"/>
      <c r="F382" s="468"/>
      <c r="G382" s="468"/>
      <c r="H382" s="468"/>
      <c r="I382" s="468"/>
    </row>
    <row r="383" spans="1:9" x14ac:dyDescent="0.25">
      <c r="A383" s="468"/>
      <c r="B383" s="468"/>
      <c r="C383" s="468"/>
      <c r="D383" s="468"/>
      <c r="E383" s="468"/>
      <c r="F383" s="468"/>
      <c r="G383" s="468"/>
      <c r="H383" s="468"/>
      <c r="I383" s="468"/>
    </row>
    <row r="384" spans="1:9" x14ac:dyDescent="0.25">
      <c r="A384" s="468"/>
      <c r="B384" s="468"/>
      <c r="C384" s="468"/>
      <c r="D384" s="468"/>
      <c r="E384" s="468"/>
      <c r="F384" s="468"/>
      <c r="G384" s="468"/>
      <c r="H384" s="468"/>
      <c r="I384" s="468"/>
    </row>
    <row r="385" spans="1:9" x14ac:dyDescent="0.25">
      <c r="A385" s="468"/>
      <c r="B385" s="468"/>
      <c r="C385" s="468"/>
      <c r="D385" s="468"/>
      <c r="E385" s="468"/>
      <c r="F385" s="468"/>
      <c r="G385" s="468"/>
      <c r="H385" s="468"/>
      <c r="I385" s="468"/>
    </row>
    <row r="386" spans="1:9" x14ac:dyDescent="0.25">
      <c r="A386" s="468"/>
      <c r="B386" s="468"/>
      <c r="C386" s="468"/>
      <c r="D386" s="468"/>
      <c r="E386" s="468"/>
      <c r="F386" s="468"/>
      <c r="G386" s="468"/>
      <c r="H386" s="468"/>
      <c r="I386" s="468"/>
    </row>
    <row r="387" spans="1:9" x14ac:dyDescent="0.25">
      <c r="A387" s="468"/>
      <c r="B387" s="468"/>
      <c r="C387" s="468"/>
      <c r="D387" s="468"/>
      <c r="E387" s="468"/>
      <c r="F387" s="468"/>
      <c r="G387" s="468"/>
      <c r="H387" s="468"/>
      <c r="I387" s="468"/>
    </row>
    <row r="388" spans="1:9" x14ac:dyDescent="0.25">
      <c r="A388" s="468"/>
      <c r="B388" s="468"/>
      <c r="C388" s="468"/>
      <c r="D388" s="468"/>
      <c r="E388" s="468"/>
      <c r="F388" s="468"/>
      <c r="G388" s="468"/>
      <c r="H388" s="468"/>
      <c r="I388" s="468"/>
    </row>
    <row r="389" spans="1:9" x14ac:dyDescent="0.25">
      <c r="A389" s="468"/>
      <c r="B389" s="468"/>
      <c r="C389" s="468"/>
      <c r="D389" s="468"/>
      <c r="E389" s="468"/>
      <c r="F389" s="468"/>
      <c r="G389" s="468"/>
      <c r="H389" s="468"/>
      <c r="I389" s="468"/>
    </row>
    <row r="390" spans="1:9" x14ac:dyDescent="0.25">
      <c r="A390" s="468"/>
      <c r="B390" s="468"/>
      <c r="C390" s="468"/>
      <c r="D390" s="468"/>
      <c r="E390" s="468"/>
      <c r="F390" s="468"/>
      <c r="G390" s="468"/>
      <c r="H390" s="468"/>
      <c r="I390" s="468"/>
    </row>
    <row r="391" spans="1:9" x14ac:dyDescent="0.25">
      <c r="A391" s="692" t="s">
        <v>23</v>
      </c>
      <c r="B391" s="692"/>
      <c r="C391" s="733">
        <f>Presentación!$C$3</f>
        <v>1990</v>
      </c>
      <c r="D391" s="733"/>
      <c r="E391" s="733"/>
      <c r="F391" s="733"/>
      <c r="G391" s="468"/>
      <c r="H391" s="468"/>
      <c r="I391" s="468"/>
    </row>
    <row r="392" spans="1:9" ht="11.25" customHeight="1" x14ac:dyDescent="0.25">
      <c r="A392" s="734" t="s">
        <v>260</v>
      </c>
      <c r="B392" s="734"/>
      <c r="C392" s="735" t="s">
        <v>385</v>
      </c>
      <c r="D392" s="735"/>
      <c r="E392" s="735"/>
      <c r="F392" s="735"/>
      <c r="G392" s="468"/>
      <c r="H392" s="468"/>
      <c r="I392" s="468"/>
    </row>
    <row r="393" spans="1:9" ht="11.25" customHeight="1" x14ac:dyDescent="0.25">
      <c r="A393" s="710" t="s">
        <v>5</v>
      </c>
      <c r="B393" s="710"/>
      <c r="C393" s="712" t="s">
        <v>26</v>
      </c>
      <c r="D393" s="712"/>
      <c r="E393" s="712"/>
      <c r="F393" s="712"/>
      <c r="G393" s="468"/>
      <c r="H393" s="468"/>
      <c r="I393" s="468"/>
    </row>
    <row r="394" spans="1:9" ht="11.25" customHeight="1" x14ac:dyDescent="0.25">
      <c r="A394" s="710" t="s">
        <v>27</v>
      </c>
      <c r="B394" s="710"/>
      <c r="C394" s="712" t="s">
        <v>443</v>
      </c>
      <c r="D394" s="712"/>
      <c r="E394" s="712"/>
      <c r="F394" s="712"/>
      <c r="G394" s="468"/>
      <c r="H394" s="468"/>
      <c r="I394" s="468"/>
    </row>
    <row r="395" spans="1:9" ht="11.25" customHeight="1" x14ac:dyDescent="0.25">
      <c r="A395" s="710" t="s">
        <v>29</v>
      </c>
      <c r="B395" s="710"/>
      <c r="C395" s="712" t="s">
        <v>405</v>
      </c>
      <c r="D395" s="712"/>
      <c r="E395" s="712"/>
      <c r="F395" s="712"/>
      <c r="G395" s="468"/>
      <c r="H395" s="468"/>
      <c r="I395" s="468"/>
    </row>
    <row r="396" spans="1:9" ht="11.25" customHeight="1" x14ac:dyDescent="0.25">
      <c r="A396" s="710" t="s">
        <v>31</v>
      </c>
      <c r="B396" s="710"/>
      <c r="C396" s="712" t="s">
        <v>262</v>
      </c>
      <c r="D396" s="712"/>
      <c r="E396" s="712"/>
      <c r="F396" s="712"/>
      <c r="G396" s="468"/>
      <c r="H396" s="468"/>
      <c r="I396" s="468"/>
    </row>
    <row r="397" spans="1:9" ht="11.25" customHeight="1" x14ac:dyDescent="0.25">
      <c r="A397" s="714" t="s">
        <v>33</v>
      </c>
      <c r="B397" s="714"/>
      <c r="C397" s="119" t="s">
        <v>34</v>
      </c>
      <c r="D397" s="715" t="s">
        <v>300</v>
      </c>
      <c r="E397" s="715"/>
      <c r="F397" s="715"/>
      <c r="G397" s="468"/>
      <c r="H397" s="468"/>
      <c r="I397" s="468"/>
    </row>
    <row r="398" spans="1:9" ht="22.5" customHeight="1" x14ac:dyDescent="0.25">
      <c r="A398" s="716" t="s">
        <v>37</v>
      </c>
      <c r="B398" s="716"/>
      <c r="C398" s="716" t="s">
        <v>38</v>
      </c>
      <c r="D398" s="465" t="s">
        <v>444</v>
      </c>
      <c r="E398" s="465" t="s">
        <v>302</v>
      </c>
      <c r="F398" s="465" t="s">
        <v>445</v>
      </c>
      <c r="G398" s="468"/>
      <c r="H398" s="468"/>
      <c r="I398" s="468"/>
    </row>
    <row r="399" spans="1:9" ht="13.5" customHeight="1" x14ac:dyDescent="0.25">
      <c r="A399" s="716" t="s">
        <v>46</v>
      </c>
      <c r="B399" s="716" t="s">
        <v>47</v>
      </c>
      <c r="C399" s="716"/>
      <c r="D399" s="120" t="s">
        <v>48</v>
      </c>
      <c r="E399" s="178" t="s">
        <v>446</v>
      </c>
      <c r="F399" s="120" t="s">
        <v>52</v>
      </c>
      <c r="G399" s="468"/>
      <c r="H399" s="468"/>
      <c r="I399" s="468"/>
    </row>
    <row r="400" spans="1:9" ht="13.5" x14ac:dyDescent="0.25">
      <c r="A400" s="716"/>
      <c r="B400" s="716"/>
      <c r="C400" s="716"/>
      <c r="D400" s="120"/>
      <c r="E400" s="120" t="s">
        <v>447</v>
      </c>
      <c r="F400" s="208" t="s">
        <v>448</v>
      </c>
      <c r="G400" s="468"/>
      <c r="H400" s="468"/>
      <c r="I400" s="468"/>
    </row>
    <row r="401" spans="1:9" ht="13.5" x14ac:dyDescent="0.25">
      <c r="A401" s="716"/>
      <c r="B401" s="716"/>
      <c r="C401" s="716"/>
      <c r="D401" s="208" t="s">
        <v>61</v>
      </c>
      <c r="E401" s="208" t="s">
        <v>308</v>
      </c>
      <c r="F401" s="208" t="s">
        <v>449</v>
      </c>
      <c r="G401" s="468"/>
      <c r="H401" s="468"/>
      <c r="I401" s="468"/>
    </row>
    <row r="402" spans="1:9" ht="11.25" customHeight="1" x14ac:dyDescent="0.25">
      <c r="A402" s="716" t="s">
        <v>310</v>
      </c>
      <c r="B402" s="716" t="s">
        <v>310</v>
      </c>
      <c r="C402" s="135"/>
      <c r="D402" s="239"/>
      <c r="E402" s="239"/>
      <c r="F402" s="151"/>
      <c r="G402" s="468"/>
      <c r="H402" s="468"/>
      <c r="I402" s="468"/>
    </row>
    <row r="403" spans="1:9" x14ac:dyDescent="0.25">
      <c r="A403" s="716"/>
      <c r="B403" s="716"/>
      <c r="C403" s="135"/>
      <c r="D403" s="239"/>
      <c r="E403" s="239"/>
      <c r="F403" s="151"/>
      <c r="G403" s="468"/>
      <c r="H403" s="468"/>
      <c r="I403" s="468"/>
    </row>
    <row r="404" spans="1:9" x14ac:dyDescent="0.25">
      <c r="A404" s="716"/>
      <c r="B404" s="716"/>
      <c r="C404" s="469"/>
      <c r="D404" s="241"/>
      <c r="E404" s="241"/>
      <c r="F404" s="151"/>
      <c r="G404" s="468"/>
      <c r="H404" s="468"/>
      <c r="I404" s="468"/>
    </row>
    <row r="405" spans="1:9" x14ac:dyDescent="0.25">
      <c r="A405" s="737" t="s">
        <v>91</v>
      </c>
      <c r="B405" s="737"/>
      <c r="C405" s="737"/>
      <c r="D405" s="244"/>
      <c r="E405" s="244"/>
      <c r="F405" s="466">
        <f>SUM(F402:F404)</f>
        <v>0</v>
      </c>
      <c r="G405" s="468"/>
      <c r="H405" s="468"/>
      <c r="I405" s="468"/>
    </row>
    <row r="406" spans="1:9" x14ac:dyDescent="0.25">
      <c r="A406" s="468"/>
      <c r="B406" s="468"/>
      <c r="C406" s="468"/>
      <c r="D406" s="468"/>
      <c r="E406" s="468"/>
      <c r="F406" s="468"/>
      <c r="G406" s="468"/>
      <c r="H406" s="468"/>
      <c r="I406" s="468"/>
    </row>
    <row r="407" spans="1:9" x14ac:dyDescent="0.25">
      <c r="A407" s="468"/>
      <c r="B407" s="468"/>
      <c r="C407" s="468"/>
      <c r="D407" s="468"/>
      <c r="E407" s="468"/>
      <c r="F407" s="468"/>
      <c r="G407" s="468"/>
      <c r="H407" s="468"/>
      <c r="I407" s="468"/>
    </row>
    <row r="408" spans="1:9" x14ac:dyDescent="0.25">
      <c r="A408" s="468"/>
      <c r="B408" s="468"/>
      <c r="C408" s="468"/>
      <c r="D408" s="468"/>
      <c r="E408" s="468"/>
      <c r="F408" s="468"/>
      <c r="G408" s="468"/>
      <c r="H408" s="468"/>
      <c r="I408" s="468"/>
    </row>
    <row r="409" spans="1:9" x14ac:dyDescent="0.25">
      <c r="A409" s="468"/>
      <c r="B409" s="468"/>
      <c r="C409" s="468"/>
      <c r="D409" s="468"/>
      <c r="E409" s="468"/>
      <c r="F409" s="468"/>
      <c r="G409" s="468"/>
      <c r="H409" s="468"/>
      <c r="I409" s="468"/>
    </row>
    <row r="410" spans="1:9" x14ac:dyDescent="0.25">
      <c r="A410" s="468"/>
      <c r="B410" s="468"/>
      <c r="C410" s="468"/>
      <c r="D410" s="468"/>
      <c r="E410" s="468"/>
      <c r="F410" s="468"/>
      <c r="G410" s="468"/>
      <c r="H410" s="468"/>
      <c r="I410" s="468"/>
    </row>
    <row r="411" spans="1:9" x14ac:dyDescent="0.25">
      <c r="A411" s="468"/>
      <c r="B411" s="468"/>
      <c r="C411" s="468"/>
      <c r="D411" s="468"/>
      <c r="E411" s="468"/>
      <c r="F411" s="468"/>
      <c r="G411" s="468"/>
      <c r="H411" s="468"/>
      <c r="I411" s="468"/>
    </row>
    <row r="412" spans="1:9" x14ac:dyDescent="0.25">
      <c r="A412" s="468"/>
      <c r="B412" s="468"/>
      <c r="C412" s="468"/>
      <c r="D412" s="468"/>
      <c r="E412" s="468"/>
      <c r="F412" s="468"/>
      <c r="G412" s="468"/>
      <c r="H412" s="468"/>
      <c r="I412" s="468"/>
    </row>
    <row r="413" spans="1:9" x14ac:dyDescent="0.25">
      <c r="A413" s="468"/>
      <c r="B413" s="468"/>
      <c r="C413" s="468"/>
      <c r="D413" s="468"/>
      <c r="E413" s="468"/>
      <c r="F413" s="468"/>
      <c r="G413" s="468"/>
      <c r="H413" s="468"/>
      <c r="I413" s="468"/>
    </row>
    <row r="414" spans="1:9" x14ac:dyDescent="0.25">
      <c r="A414" s="468"/>
      <c r="B414" s="468"/>
      <c r="C414" s="468"/>
      <c r="D414" s="468"/>
      <c r="E414" s="468"/>
      <c r="F414" s="468"/>
      <c r="G414" s="468"/>
      <c r="H414" s="468"/>
      <c r="I414" s="468"/>
    </row>
    <row r="415" spans="1:9" x14ac:dyDescent="0.25">
      <c r="A415" s="468"/>
      <c r="B415" s="468"/>
      <c r="C415" s="468"/>
      <c r="D415" s="468"/>
      <c r="E415" s="468"/>
      <c r="F415" s="468"/>
      <c r="G415" s="468"/>
      <c r="H415" s="468"/>
      <c r="I415" s="468"/>
    </row>
    <row r="416" spans="1:9" x14ac:dyDescent="0.25">
      <c r="A416" s="468"/>
      <c r="B416" s="468"/>
      <c r="C416" s="468"/>
      <c r="D416" s="468"/>
      <c r="E416" s="468"/>
      <c r="F416" s="468"/>
      <c r="G416" s="468"/>
      <c r="H416" s="468"/>
      <c r="I416" s="468"/>
    </row>
    <row r="417" spans="1:9" x14ac:dyDescent="0.25">
      <c r="A417" s="468"/>
      <c r="B417" s="468"/>
      <c r="C417" s="468"/>
      <c r="D417" s="468"/>
      <c r="E417" s="468"/>
      <c r="F417" s="468"/>
      <c r="G417" s="468"/>
      <c r="H417" s="468"/>
      <c r="I417" s="468"/>
    </row>
    <row r="418" spans="1:9" x14ac:dyDescent="0.25">
      <c r="A418" s="468"/>
      <c r="B418" s="468"/>
      <c r="C418" s="468"/>
      <c r="D418" s="468"/>
      <c r="E418" s="468"/>
      <c r="F418" s="468"/>
      <c r="G418" s="468"/>
      <c r="H418" s="468"/>
      <c r="I418" s="468"/>
    </row>
    <row r="419" spans="1:9" x14ac:dyDescent="0.25">
      <c r="A419" s="468"/>
      <c r="B419" s="468"/>
      <c r="C419" s="468"/>
      <c r="D419" s="468"/>
      <c r="E419" s="468"/>
      <c r="F419" s="468"/>
      <c r="G419" s="468"/>
      <c r="H419" s="468"/>
      <c r="I419" s="468"/>
    </row>
    <row r="420" spans="1:9" x14ac:dyDescent="0.25">
      <c r="A420" s="468"/>
      <c r="B420" s="468"/>
      <c r="C420" s="468"/>
      <c r="D420" s="468"/>
      <c r="E420" s="468"/>
      <c r="F420" s="468"/>
      <c r="G420" s="468"/>
      <c r="H420" s="468"/>
      <c r="I420" s="468"/>
    </row>
    <row r="421" spans="1:9" x14ac:dyDescent="0.25">
      <c r="A421" s="692" t="s">
        <v>23</v>
      </c>
      <c r="B421" s="692"/>
      <c r="C421" s="733">
        <f>Presentación!$C$3</f>
        <v>1990</v>
      </c>
      <c r="D421" s="733"/>
      <c r="E421" s="733"/>
      <c r="F421" s="733"/>
      <c r="G421" s="468"/>
      <c r="H421" s="468"/>
      <c r="I421" s="468"/>
    </row>
    <row r="422" spans="1:9" ht="11.25" customHeight="1" x14ac:dyDescent="0.25">
      <c r="A422" s="734" t="s">
        <v>260</v>
      </c>
      <c r="B422" s="734"/>
      <c r="C422" s="735" t="s">
        <v>386</v>
      </c>
      <c r="D422" s="735"/>
      <c r="E422" s="735"/>
      <c r="F422" s="735"/>
      <c r="G422" s="468"/>
      <c r="H422" s="468"/>
      <c r="I422" s="468"/>
    </row>
    <row r="423" spans="1:9" ht="11.25" customHeight="1" x14ac:dyDescent="0.25">
      <c r="A423" s="710" t="s">
        <v>5</v>
      </c>
      <c r="B423" s="710"/>
      <c r="C423" s="712" t="s">
        <v>26</v>
      </c>
      <c r="D423" s="712"/>
      <c r="E423" s="712"/>
      <c r="F423" s="712"/>
      <c r="G423" s="468"/>
      <c r="H423" s="468"/>
      <c r="I423" s="468"/>
    </row>
    <row r="424" spans="1:9" ht="11.25" customHeight="1" x14ac:dyDescent="0.25">
      <c r="A424" s="710" t="s">
        <v>27</v>
      </c>
      <c r="B424" s="710"/>
      <c r="C424" s="712" t="s">
        <v>443</v>
      </c>
      <c r="D424" s="712"/>
      <c r="E424" s="712"/>
      <c r="F424" s="712"/>
      <c r="G424" s="468"/>
      <c r="H424" s="468"/>
      <c r="I424" s="468"/>
    </row>
    <row r="425" spans="1:9" ht="11.25" customHeight="1" x14ac:dyDescent="0.25">
      <c r="A425" s="710" t="s">
        <v>29</v>
      </c>
      <c r="B425" s="710"/>
      <c r="C425" s="712" t="s">
        <v>405</v>
      </c>
      <c r="D425" s="712"/>
      <c r="E425" s="712"/>
      <c r="F425" s="712"/>
      <c r="G425" s="468"/>
      <c r="H425" s="468"/>
      <c r="I425" s="468"/>
    </row>
    <row r="426" spans="1:9" ht="11.25" customHeight="1" x14ac:dyDescent="0.25">
      <c r="A426" s="710" t="s">
        <v>31</v>
      </c>
      <c r="B426" s="710"/>
      <c r="C426" s="712" t="s">
        <v>262</v>
      </c>
      <c r="D426" s="712"/>
      <c r="E426" s="712"/>
      <c r="F426" s="712"/>
      <c r="G426" s="468"/>
      <c r="H426" s="468"/>
      <c r="I426" s="468"/>
    </row>
    <row r="427" spans="1:9" ht="11.25" customHeight="1" x14ac:dyDescent="0.25">
      <c r="A427" s="714" t="s">
        <v>33</v>
      </c>
      <c r="B427" s="714"/>
      <c r="C427" s="119" t="s">
        <v>34</v>
      </c>
      <c r="D427" s="715" t="s">
        <v>300</v>
      </c>
      <c r="E427" s="715"/>
      <c r="F427" s="715"/>
      <c r="G427" s="468"/>
      <c r="H427" s="468"/>
      <c r="I427" s="468"/>
    </row>
    <row r="428" spans="1:9" ht="22.5" customHeight="1" x14ac:dyDescent="0.25">
      <c r="A428" s="716" t="s">
        <v>37</v>
      </c>
      <c r="B428" s="716"/>
      <c r="C428" s="716" t="s">
        <v>38</v>
      </c>
      <c r="D428" s="465" t="s">
        <v>444</v>
      </c>
      <c r="E428" s="465" t="s">
        <v>302</v>
      </c>
      <c r="F428" s="465" t="s">
        <v>445</v>
      </c>
      <c r="G428" s="468"/>
    </row>
    <row r="429" spans="1:9" ht="13.5" customHeight="1" x14ac:dyDescent="0.25">
      <c r="A429" s="716" t="s">
        <v>46</v>
      </c>
      <c r="B429" s="716" t="s">
        <v>47</v>
      </c>
      <c r="C429" s="716"/>
      <c r="D429" s="120" t="s">
        <v>48</v>
      </c>
      <c r="E429" s="178" t="s">
        <v>446</v>
      </c>
      <c r="F429" s="120" t="s">
        <v>52</v>
      </c>
      <c r="G429" s="468"/>
    </row>
    <row r="430" spans="1:9" ht="13.5" x14ac:dyDescent="0.25">
      <c r="A430" s="716"/>
      <c r="B430" s="716"/>
      <c r="C430" s="716"/>
      <c r="D430" s="120"/>
      <c r="E430" s="120" t="s">
        <v>447</v>
      </c>
      <c r="F430" s="208" t="s">
        <v>448</v>
      </c>
      <c r="G430" s="468"/>
    </row>
    <row r="431" spans="1:9" ht="13.5" x14ac:dyDescent="0.25">
      <c r="A431" s="716"/>
      <c r="B431" s="716"/>
      <c r="C431" s="716"/>
      <c r="D431" s="208" t="s">
        <v>61</v>
      </c>
      <c r="E431" s="208" t="s">
        <v>308</v>
      </c>
      <c r="F431" s="208" t="s">
        <v>449</v>
      </c>
      <c r="G431" s="468"/>
    </row>
    <row r="432" spans="1:9" ht="11.25" customHeight="1" x14ac:dyDescent="0.25">
      <c r="A432" s="716" t="s">
        <v>310</v>
      </c>
      <c r="B432" s="716" t="s">
        <v>310</v>
      </c>
      <c r="C432" s="135"/>
      <c r="D432" s="239"/>
      <c r="E432" s="239"/>
      <c r="F432" s="151"/>
      <c r="G432" s="468"/>
    </row>
    <row r="433" spans="1:9" x14ac:dyDescent="0.25">
      <c r="A433" s="716"/>
      <c r="B433" s="716"/>
      <c r="C433" s="135"/>
      <c r="D433" s="239"/>
      <c r="E433" s="239"/>
      <c r="F433" s="151"/>
      <c r="G433" s="468"/>
    </row>
    <row r="434" spans="1:9" x14ac:dyDescent="0.25">
      <c r="A434" s="716"/>
      <c r="B434" s="716"/>
      <c r="C434" s="469"/>
      <c r="D434" s="241"/>
      <c r="E434" s="241"/>
      <c r="F434" s="151"/>
      <c r="G434" s="468"/>
    </row>
    <row r="435" spans="1:9" x14ac:dyDescent="0.25">
      <c r="A435" s="737" t="s">
        <v>91</v>
      </c>
      <c r="B435" s="737"/>
      <c r="C435" s="737"/>
      <c r="D435" s="244"/>
      <c r="E435" s="244"/>
      <c r="F435" s="466">
        <f>SUM(F432:F434)</f>
        <v>0</v>
      </c>
      <c r="G435" s="468"/>
    </row>
    <row r="436" spans="1:9" x14ac:dyDescent="0.25">
      <c r="A436" s="468"/>
      <c r="B436" s="468"/>
      <c r="C436" s="468"/>
      <c r="D436" s="468"/>
      <c r="E436" s="468"/>
      <c r="F436" s="468"/>
      <c r="G436" s="468"/>
    </row>
    <row r="437" spans="1:9" x14ac:dyDescent="0.25">
      <c r="A437" s="468"/>
      <c r="B437" s="468"/>
      <c r="C437" s="468"/>
      <c r="D437" s="468"/>
      <c r="E437" s="468"/>
      <c r="F437" s="468"/>
      <c r="G437" s="468"/>
    </row>
    <row r="438" spans="1:9" x14ac:dyDescent="0.25">
      <c r="A438" s="468"/>
      <c r="B438" s="468"/>
      <c r="C438" s="468"/>
      <c r="D438" s="468"/>
      <c r="E438" s="468"/>
      <c r="F438" s="468"/>
      <c r="G438" s="468"/>
    </row>
    <row r="439" spans="1:9" x14ac:dyDescent="0.25">
      <c r="A439" s="468"/>
      <c r="B439" s="468"/>
      <c r="C439" s="468"/>
      <c r="D439" s="468"/>
      <c r="E439" s="468"/>
      <c r="F439" s="468"/>
      <c r="G439" s="468"/>
    </row>
    <row r="440" spans="1:9" x14ac:dyDescent="0.25">
      <c r="A440" s="468"/>
      <c r="B440" s="468"/>
      <c r="C440" s="468"/>
      <c r="D440" s="468"/>
      <c r="E440" s="468"/>
      <c r="F440" s="468"/>
      <c r="G440" s="468"/>
    </row>
    <row r="441" spans="1:9" x14ac:dyDescent="0.25">
      <c r="A441" s="468"/>
      <c r="B441" s="468"/>
      <c r="C441" s="468"/>
      <c r="D441" s="468"/>
      <c r="E441" s="468"/>
      <c r="F441" s="468"/>
      <c r="G441" s="468"/>
    </row>
    <row r="442" spans="1:9" x14ac:dyDescent="0.25">
      <c r="A442" s="468"/>
      <c r="B442" s="468"/>
      <c r="C442" s="468"/>
      <c r="D442" s="468"/>
      <c r="E442" s="468"/>
      <c r="F442" s="468"/>
      <c r="G442" s="468"/>
    </row>
    <row r="443" spans="1:9" x14ac:dyDescent="0.25">
      <c r="A443" s="468"/>
      <c r="B443" s="468"/>
      <c r="C443" s="468"/>
      <c r="D443" s="468"/>
      <c r="E443" s="468"/>
      <c r="F443" s="468"/>
      <c r="G443" s="468"/>
    </row>
    <row r="444" spans="1:9" x14ac:dyDescent="0.25">
      <c r="A444" s="468"/>
      <c r="B444" s="468"/>
      <c r="C444" s="468"/>
      <c r="D444" s="468"/>
      <c r="E444" s="468"/>
      <c r="F444" s="468"/>
      <c r="G444" s="468"/>
    </row>
    <row r="445" spans="1:9" x14ac:dyDescent="0.25">
      <c r="A445" s="468"/>
      <c r="B445" s="468"/>
      <c r="C445" s="468"/>
      <c r="D445" s="468"/>
      <c r="E445" s="468"/>
      <c r="F445" s="468"/>
      <c r="G445" s="468"/>
      <c r="H445" s="468"/>
      <c r="I445" s="468"/>
    </row>
    <row r="446" spans="1:9" x14ac:dyDescent="0.25">
      <c r="A446" s="468"/>
      <c r="B446" s="468"/>
      <c r="C446" s="468"/>
      <c r="D446" s="468"/>
      <c r="E446" s="468"/>
      <c r="F446" s="468"/>
      <c r="G446" s="468"/>
      <c r="H446" s="468"/>
      <c r="I446" s="468"/>
    </row>
    <row r="447" spans="1:9" x14ac:dyDescent="0.25">
      <c r="A447" s="468"/>
      <c r="B447" s="468"/>
      <c r="C447" s="468"/>
      <c r="D447" s="468"/>
      <c r="E447" s="468"/>
      <c r="F447" s="468"/>
      <c r="G447" s="468"/>
      <c r="H447" s="468"/>
      <c r="I447" s="468"/>
    </row>
    <row r="448" spans="1:9" x14ac:dyDescent="0.25">
      <c r="A448" s="468"/>
      <c r="B448" s="468"/>
      <c r="C448" s="468"/>
      <c r="D448" s="468"/>
      <c r="E448" s="468"/>
      <c r="F448" s="468"/>
      <c r="G448" s="468"/>
      <c r="H448" s="468"/>
      <c r="I448" s="468"/>
    </row>
    <row r="449" spans="1:9" x14ac:dyDescent="0.25">
      <c r="A449" s="468"/>
      <c r="B449" s="468"/>
      <c r="C449" s="468"/>
      <c r="D449" s="468"/>
      <c r="E449" s="468"/>
      <c r="F449" s="468"/>
      <c r="G449" s="468"/>
      <c r="H449" s="468"/>
      <c r="I449" s="468"/>
    </row>
    <row r="450" spans="1:9" x14ac:dyDescent="0.25">
      <c r="A450" s="468"/>
      <c r="B450" s="468"/>
      <c r="C450" s="468"/>
      <c r="D450" s="468"/>
      <c r="E450" s="468"/>
      <c r="F450" s="468"/>
      <c r="G450" s="468"/>
      <c r="H450" s="468"/>
      <c r="I450" s="468"/>
    </row>
    <row r="451" spans="1:9" x14ac:dyDescent="0.25">
      <c r="A451" s="692" t="s">
        <v>23</v>
      </c>
      <c r="B451" s="692"/>
      <c r="C451" s="733">
        <f>Presentación!$C$3</f>
        <v>1990</v>
      </c>
      <c r="D451" s="733"/>
      <c r="E451" s="733"/>
      <c r="F451" s="733"/>
      <c r="G451" s="468"/>
      <c r="H451" s="468"/>
      <c r="I451" s="468"/>
    </row>
    <row r="452" spans="1:9" ht="11.25" customHeight="1" x14ac:dyDescent="0.25">
      <c r="A452" s="734" t="s">
        <v>260</v>
      </c>
      <c r="B452" s="734"/>
      <c r="C452" s="735" t="s">
        <v>387</v>
      </c>
      <c r="D452" s="735"/>
      <c r="E452" s="735"/>
      <c r="F452" s="735"/>
      <c r="G452" s="468"/>
      <c r="H452" s="468"/>
      <c r="I452" s="468"/>
    </row>
    <row r="453" spans="1:9" ht="11.25" customHeight="1" x14ac:dyDescent="0.25">
      <c r="A453" s="710" t="s">
        <v>5</v>
      </c>
      <c r="B453" s="710"/>
      <c r="C453" s="712" t="s">
        <v>26</v>
      </c>
      <c r="D453" s="712"/>
      <c r="E453" s="712"/>
      <c r="F453" s="712"/>
      <c r="G453" s="468"/>
      <c r="H453" s="468"/>
      <c r="I453" s="468"/>
    </row>
    <row r="454" spans="1:9" ht="11.25" customHeight="1" x14ac:dyDescent="0.25">
      <c r="A454" s="710" t="s">
        <v>27</v>
      </c>
      <c r="B454" s="710"/>
      <c r="C454" s="712" t="s">
        <v>443</v>
      </c>
      <c r="D454" s="712"/>
      <c r="E454" s="712"/>
      <c r="F454" s="712"/>
      <c r="G454" s="468"/>
      <c r="H454" s="468"/>
      <c r="I454" s="468"/>
    </row>
    <row r="455" spans="1:9" ht="11.25" customHeight="1" x14ac:dyDescent="0.25">
      <c r="A455" s="710" t="s">
        <v>29</v>
      </c>
      <c r="B455" s="710"/>
      <c r="C455" s="712" t="s">
        <v>405</v>
      </c>
      <c r="D455" s="712"/>
      <c r="E455" s="712"/>
      <c r="F455" s="712"/>
      <c r="G455" s="468"/>
      <c r="H455" s="468"/>
      <c r="I455" s="468"/>
    </row>
    <row r="456" spans="1:9" ht="11.25" customHeight="1" x14ac:dyDescent="0.25">
      <c r="A456" s="710" t="s">
        <v>31</v>
      </c>
      <c r="B456" s="710"/>
      <c r="C456" s="712" t="s">
        <v>262</v>
      </c>
      <c r="D456" s="712"/>
      <c r="E456" s="712"/>
      <c r="F456" s="712"/>
      <c r="G456" s="468"/>
      <c r="H456" s="468"/>
      <c r="I456" s="468"/>
    </row>
    <row r="457" spans="1:9" ht="11.25" customHeight="1" x14ac:dyDescent="0.25">
      <c r="A457" s="714" t="s">
        <v>33</v>
      </c>
      <c r="B457" s="714"/>
      <c r="C457" s="119" t="s">
        <v>34</v>
      </c>
      <c r="D457" s="715" t="s">
        <v>300</v>
      </c>
      <c r="E457" s="715"/>
      <c r="F457" s="715"/>
      <c r="G457" s="468"/>
      <c r="H457" s="468"/>
      <c r="I457" s="468"/>
    </row>
    <row r="458" spans="1:9" ht="22.5" customHeight="1" x14ac:dyDescent="0.25">
      <c r="A458" s="716" t="s">
        <v>37</v>
      </c>
      <c r="B458" s="716"/>
      <c r="C458" s="716" t="s">
        <v>38</v>
      </c>
      <c r="D458" s="465" t="s">
        <v>444</v>
      </c>
      <c r="E458" s="465" t="s">
        <v>302</v>
      </c>
      <c r="F458" s="465" t="s">
        <v>445</v>
      </c>
      <c r="G458" s="468"/>
      <c r="H458" s="468"/>
      <c r="I458" s="468"/>
    </row>
    <row r="459" spans="1:9" ht="13.5" customHeight="1" x14ac:dyDescent="0.25">
      <c r="A459" s="716" t="s">
        <v>46</v>
      </c>
      <c r="B459" s="716" t="s">
        <v>47</v>
      </c>
      <c r="C459" s="716"/>
      <c r="D459" s="120" t="s">
        <v>48</v>
      </c>
      <c r="E459" s="178" t="s">
        <v>446</v>
      </c>
      <c r="F459" s="120" t="s">
        <v>52</v>
      </c>
      <c r="G459" s="468"/>
      <c r="H459" s="468"/>
      <c r="I459" s="468"/>
    </row>
    <row r="460" spans="1:9" ht="13.5" x14ac:dyDescent="0.25">
      <c r="A460" s="716"/>
      <c r="B460" s="716"/>
      <c r="C460" s="716"/>
      <c r="D460" s="120"/>
      <c r="E460" s="120" t="s">
        <v>447</v>
      </c>
      <c r="F460" s="208" t="s">
        <v>448</v>
      </c>
      <c r="G460" s="468"/>
      <c r="H460" s="468"/>
      <c r="I460" s="468"/>
    </row>
    <row r="461" spans="1:9" ht="13.5" x14ac:dyDescent="0.25">
      <c r="A461" s="716"/>
      <c r="B461" s="716"/>
      <c r="C461" s="716"/>
      <c r="D461" s="208" t="s">
        <v>61</v>
      </c>
      <c r="E461" s="208" t="s">
        <v>308</v>
      </c>
      <c r="F461" s="208" t="s">
        <v>449</v>
      </c>
      <c r="G461" s="468"/>
      <c r="H461" s="468"/>
      <c r="I461" s="468"/>
    </row>
    <row r="462" spans="1:9" ht="11.25" customHeight="1" x14ac:dyDescent="0.25">
      <c r="A462" s="716" t="s">
        <v>310</v>
      </c>
      <c r="B462" s="716" t="s">
        <v>310</v>
      </c>
      <c r="C462" s="135"/>
      <c r="D462" s="239"/>
      <c r="E462" s="239"/>
      <c r="F462" s="151"/>
      <c r="G462" s="468"/>
      <c r="H462" s="468"/>
      <c r="I462" s="468"/>
    </row>
    <row r="463" spans="1:9" x14ac:dyDescent="0.25">
      <c r="A463" s="716"/>
      <c r="B463" s="716"/>
      <c r="C463" s="135"/>
      <c r="D463" s="239"/>
      <c r="E463" s="239"/>
      <c r="F463" s="151"/>
      <c r="G463" s="468"/>
      <c r="H463" s="468"/>
      <c r="I463" s="468"/>
    </row>
    <row r="464" spans="1:9" x14ac:dyDescent="0.25">
      <c r="A464" s="716"/>
      <c r="B464" s="716"/>
      <c r="C464" s="469"/>
      <c r="D464" s="241"/>
      <c r="E464" s="241"/>
      <c r="F464" s="151"/>
      <c r="G464" s="468"/>
      <c r="H464" s="468"/>
      <c r="I464" s="468"/>
    </row>
    <row r="465" spans="1:9" x14ac:dyDescent="0.25">
      <c r="A465" s="737" t="s">
        <v>91</v>
      </c>
      <c r="B465" s="737"/>
      <c r="C465" s="737"/>
      <c r="D465" s="244"/>
      <c r="E465" s="244"/>
      <c r="F465" s="466">
        <f>SUM(F462:F464)</f>
        <v>0</v>
      </c>
      <c r="G465" s="468"/>
      <c r="H465" s="468"/>
      <c r="I465" s="468"/>
    </row>
    <row r="466" spans="1:9" x14ac:dyDescent="0.25">
      <c r="A466" s="468"/>
      <c r="B466" s="468"/>
      <c r="C466" s="468"/>
      <c r="D466" s="468"/>
      <c r="E466" s="468"/>
      <c r="F466" s="468"/>
      <c r="G466" s="468"/>
      <c r="H466" s="468"/>
      <c r="I466" s="468"/>
    </row>
    <row r="467" spans="1:9" x14ac:dyDescent="0.25">
      <c r="A467" s="468"/>
      <c r="B467" s="468"/>
      <c r="C467" s="468"/>
      <c r="D467" s="468"/>
      <c r="E467" s="468"/>
      <c r="F467" s="468"/>
      <c r="G467" s="468"/>
      <c r="H467" s="468"/>
      <c r="I467" s="468"/>
    </row>
    <row r="468" spans="1:9" x14ac:dyDescent="0.25">
      <c r="A468" s="468"/>
      <c r="B468" s="468"/>
      <c r="C468" s="468"/>
      <c r="D468" s="468"/>
      <c r="E468" s="468"/>
      <c r="F468" s="468"/>
      <c r="G468" s="468"/>
      <c r="H468" s="468"/>
      <c r="I468" s="468"/>
    </row>
    <row r="469" spans="1:9" x14ac:dyDescent="0.25">
      <c r="A469" s="468"/>
      <c r="B469" s="468"/>
      <c r="C469" s="468"/>
      <c r="D469" s="468"/>
      <c r="E469" s="468"/>
      <c r="F469" s="468"/>
      <c r="G469" s="468"/>
      <c r="H469" s="468"/>
      <c r="I469" s="468"/>
    </row>
    <row r="470" spans="1:9" x14ac:dyDescent="0.25">
      <c r="A470" s="468"/>
      <c r="B470" s="468"/>
      <c r="C470" s="468"/>
      <c r="D470" s="468"/>
      <c r="E470" s="468"/>
      <c r="F470" s="468"/>
      <c r="G470" s="468"/>
      <c r="H470" s="468"/>
      <c r="I470" s="468"/>
    </row>
    <row r="471" spans="1:9" x14ac:dyDescent="0.25">
      <c r="A471" s="468"/>
      <c r="B471" s="468"/>
      <c r="C471" s="468"/>
      <c r="D471" s="468"/>
      <c r="E471" s="468"/>
      <c r="F471" s="468"/>
      <c r="G471" s="468"/>
      <c r="H471" s="468"/>
      <c r="I471" s="468"/>
    </row>
    <row r="472" spans="1:9" x14ac:dyDescent="0.25">
      <c r="A472" s="468"/>
      <c r="B472" s="468"/>
      <c r="C472" s="468"/>
      <c r="D472" s="468"/>
      <c r="E472" s="468"/>
      <c r="F472" s="468"/>
      <c r="G472" s="468"/>
      <c r="H472" s="468"/>
      <c r="I472" s="468"/>
    </row>
    <row r="473" spans="1:9" x14ac:dyDescent="0.25">
      <c r="A473" s="468"/>
      <c r="B473" s="468"/>
      <c r="C473" s="468"/>
      <c r="D473" s="468"/>
      <c r="E473" s="468"/>
      <c r="F473" s="468"/>
      <c r="G473" s="468"/>
      <c r="H473" s="468"/>
      <c r="I473" s="468"/>
    </row>
    <row r="474" spans="1:9" x14ac:dyDescent="0.25">
      <c r="A474" s="468"/>
      <c r="B474" s="468"/>
      <c r="C474" s="468"/>
      <c r="D474" s="468"/>
      <c r="E474" s="468"/>
      <c r="F474" s="468"/>
      <c r="G474" s="468"/>
      <c r="H474" s="468"/>
      <c r="I474" s="468"/>
    </row>
    <row r="475" spans="1:9" x14ac:dyDescent="0.25">
      <c r="A475" s="468"/>
      <c r="B475" s="468"/>
      <c r="C475" s="468"/>
      <c r="D475" s="468"/>
      <c r="E475" s="468"/>
      <c r="F475" s="468"/>
      <c r="G475" s="468"/>
      <c r="H475" s="468"/>
      <c r="I475" s="468"/>
    </row>
    <row r="476" spans="1:9" x14ac:dyDescent="0.25">
      <c r="A476" s="468"/>
      <c r="B476" s="468"/>
      <c r="C476" s="468"/>
      <c r="D476" s="468"/>
      <c r="E476" s="468"/>
      <c r="F476" s="468"/>
      <c r="G476" s="468"/>
      <c r="H476" s="468"/>
      <c r="I476" s="468"/>
    </row>
    <row r="477" spans="1:9" x14ac:dyDescent="0.25">
      <c r="A477" s="468"/>
      <c r="B477" s="468"/>
      <c r="C477" s="468"/>
      <c r="D477" s="468"/>
      <c r="E477" s="468"/>
      <c r="F477" s="468"/>
      <c r="G477" s="468"/>
      <c r="H477" s="468"/>
      <c r="I477" s="468"/>
    </row>
    <row r="478" spans="1:9" x14ac:dyDescent="0.25">
      <c r="A478" s="468"/>
      <c r="B478" s="468"/>
      <c r="C478" s="468"/>
      <c r="D478" s="468"/>
      <c r="E478" s="468"/>
      <c r="F478" s="468"/>
      <c r="G478" s="468"/>
      <c r="H478" s="468"/>
      <c r="I478" s="468"/>
    </row>
    <row r="479" spans="1:9" x14ac:dyDescent="0.25">
      <c r="A479" s="468"/>
      <c r="B479" s="468"/>
      <c r="C479" s="468"/>
      <c r="D479" s="468"/>
      <c r="E479" s="468"/>
      <c r="F479" s="468"/>
      <c r="G479" s="468"/>
      <c r="H479" s="468"/>
      <c r="I479" s="468"/>
    </row>
    <row r="480" spans="1:9" x14ac:dyDescent="0.25">
      <c r="A480" s="468"/>
      <c r="B480" s="468"/>
      <c r="C480" s="468"/>
      <c r="D480" s="468"/>
      <c r="E480" s="468"/>
      <c r="F480" s="468"/>
      <c r="G480" s="468"/>
      <c r="H480" s="468"/>
      <c r="I480" s="468"/>
    </row>
    <row r="481" spans="1:9" x14ac:dyDescent="0.25">
      <c r="A481" s="692" t="s">
        <v>23</v>
      </c>
      <c r="B481" s="692"/>
      <c r="C481" s="733">
        <f>Presentación!$C$3</f>
        <v>1990</v>
      </c>
      <c r="D481" s="733"/>
      <c r="E481" s="733"/>
      <c r="F481" s="733"/>
      <c r="G481" s="468"/>
      <c r="H481" s="468"/>
      <c r="I481" s="468"/>
    </row>
    <row r="482" spans="1:9" ht="11.25" customHeight="1" x14ac:dyDescent="0.25">
      <c r="A482" s="734" t="s">
        <v>260</v>
      </c>
      <c r="B482" s="734"/>
      <c r="C482" s="735" t="s">
        <v>388</v>
      </c>
      <c r="D482" s="735"/>
      <c r="E482" s="735"/>
      <c r="F482" s="735"/>
      <c r="G482" s="468"/>
      <c r="H482" s="468"/>
      <c r="I482" s="468"/>
    </row>
    <row r="483" spans="1:9" ht="11.25" customHeight="1" x14ac:dyDescent="0.25">
      <c r="A483" s="710" t="s">
        <v>5</v>
      </c>
      <c r="B483" s="710"/>
      <c r="C483" s="712" t="s">
        <v>26</v>
      </c>
      <c r="D483" s="712"/>
      <c r="E483" s="712"/>
      <c r="F483" s="712"/>
      <c r="G483" s="468"/>
      <c r="H483" s="468"/>
      <c r="I483" s="468"/>
    </row>
    <row r="484" spans="1:9" ht="11.25" customHeight="1" x14ac:dyDescent="0.25">
      <c r="A484" s="710" t="s">
        <v>27</v>
      </c>
      <c r="B484" s="710"/>
      <c r="C484" s="712" t="s">
        <v>443</v>
      </c>
      <c r="D484" s="712"/>
      <c r="E484" s="712"/>
      <c r="F484" s="712"/>
      <c r="G484" s="468"/>
      <c r="H484" s="468"/>
      <c r="I484" s="468"/>
    </row>
    <row r="485" spans="1:9" ht="11.25" customHeight="1" x14ac:dyDescent="0.25">
      <c r="A485" s="710" t="s">
        <v>29</v>
      </c>
      <c r="B485" s="710"/>
      <c r="C485" s="712" t="s">
        <v>405</v>
      </c>
      <c r="D485" s="712"/>
      <c r="E485" s="712"/>
      <c r="F485" s="712"/>
      <c r="G485" s="468"/>
      <c r="H485" s="468"/>
      <c r="I485" s="468"/>
    </row>
    <row r="486" spans="1:9" ht="11.25" customHeight="1" x14ac:dyDescent="0.25">
      <c r="A486" s="710" t="s">
        <v>31</v>
      </c>
      <c r="B486" s="710"/>
      <c r="C486" s="712" t="s">
        <v>262</v>
      </c>
      <c r="D486" s="712"/>
      <c r="E486" s="712"/>
      <c r="F486" s="712"/>
      <c r="G486" s="468"/>
      <c r="H486" s="468"/>
      <c r="I486" s="468"/>
    </row>
    <row r="487" spans="1:9" ht="11.25" customHeight="1" x14ac:dyDescent="0.25">
      <c r="A487" s="714" t="s">
        <v>33</v>
      </c>
      <c r="B487" s="714"/>
      <c r="C487" s="119" t="s">
        <v>34</v>
      </c>
      <c r="D487" s="715" t="s">
        <v>300</v>
      </c>
      <c r="E487" s="715"/>
      <c r="F487" s="715"/>
      <c r="G487" s="468"/>
      <c r="H487" s="468"/>
      <c r="I487" s="468"/>
    </row>
    <row r="488" spans="1:9" ht="22.5" customHeight="1" x14ac:dyDescent="0.25">
      <c r="A488" s="716" t="s">
        <v>37</v>
      </c>
      <c r="B488" s="716"/>
      <c r="C488" s="716" t="s">
        <v>38</v>
      </c>
      <c r="D488" s="465" t="s">
        <v>444</v>
      </c>
      <c r="E488" s="465" t="s">
        <v>302</v>
      </c>
      <c r="F488" s="465" t="s">
        <v>445</v>
      </c>
      <c r="G488" s="468"/>
      <c r="H488" s="468"/>
      <c r="I488" s="468"/>
    </row>
    <row r="489" spans="1:9" ht="13.5" customHeight="1" x14ac:dyDescent="0.25">
      <c r="A489" s="716" t="s">
        <v>46</v>
      </c>
      <c r="B489" s="716" t="s">
        <v>47</v>
      </c>
      <c r="C489" s="716"/>
      <c r="D489" s="120" t="s">
        <v>48</v>
      </c>
      <c r="E489" s="178" t="s">
        <v>446</v>
      </c>
      <c r="F489" s="120" t="s">
        <v>52</v>
      </c>
      <c r="G489" s="468"/>
      <c r="H489" s="468"/>
      <c r="I489" s="468"/>
    </row>
    <row r="490" spans="1:9" ht="13.5" x14ac:dyDescent="0.25">
      <c r="A490" s="716"/>
      <c r="B490" s="716"/>
      <c r="C490" s="716"/>
      <c r="D490" s="120"/>
      <c r="E490" s="120" t="s">
        <v>447</v>
      </c>
      <c r="F490" s="208" t="s">
        <v>448</v>
      </c>
      <c r="G490" s="468"/>
      <c r="H490" s="468"/>
      <c r="I490" s="468"/>
    </row>
    <row r="491" spans="1:9" ht="13.5" x14ac:dyDescent="0.25">
      <c r="A491" s="716"/>
      <c r="B491" s="716"/>
      <c r="C491" s="716"/>
      <c r="D491" s="208" t="s">
        <v>61</v>
      </c>
      <c r="E491" s="208" t="s">
        <v>308</v>
      </c>
      <c r="F491" s="208" t="s">
        <v>449</v>
      </c>
      <c r="G491" s="468"/>
      <c r="H491" s="468"/>
      <c r="I491" s="468"/>
    </row>
    <row r="492" spans="1:9" ht="11.25" customHeight="1" x14ac:dyDescent="0.25">
      <c r="A492" s="716" t="s">
        <v>310</v>
      </c>
      <c r="B492" s="716" t="s">
        <v>310</v>
      </c>
      <c r="C492" s="135"/>
      <c r="D492" s="239"/>
      <c r="E492" s="239"/>
      <c r="F492" s="151"/>
      <c r="G492" s="468"/>
    </row>
    <row r="493" spans="1:9" x14ac:dyDescent="0.25">
      <c r="A493" s="716"/>
      <c r="B493" s="716"/>
      <c r="C493" s="135"/>
      <c r="D493" s="239"/>
      <c r="E493" s="239"/>
      <c r="F493" s="151"/>
      <c r="G493" s="468"/>
    </row>
    <row r="494" spans="1:9" x14ac:dyDescent="0.25">
      <c r="A494" s="716"/>
      <c r="B494" s="716"/>
      <c r="C494" s="469"/>
      <c r="D494" s="241"/>
      <c r="E494" s="241"/>
      <c r="F494" s="151"/>
      <c r="G494" s="468"/>
    </row>
    <row r="495" spans="1:9" x14ac:dyDescent="0.25">
      <c r="A495" s="737" t="s">
        <v>91</v>
      </c>
      <c r="B495" s="737"/>
      <c r="C495" s="737"/>
      <c r="D495" s="244"/>
      <c r="E495" s="244"/>
      <c r="F495" s="466">
        <f>SUM(F492:F494)</f>
        <v>0</v>
      </c>
      <c r="G495" s="468"/>
    </row>
    <row r="496" spans="1:9" x14ac:dyDescent="0.25">
      <c r="A496" s="468"/>
      <c r="B496" s="468"/>
      <c r="C496" s="468"/>
      <c r="D496" s="468"/>
      <c r="E496" s="468"/>
      <c r="F496" s="468"/>
      <c r="G496" s="468"/>
    </row>
    <row r="497" spans="1:9" x14ac:dyDescent="0.25">
      <c r="A497" s="468"/>
      <c r="B497" s="468"/>
      <c r="C497" s="468"/>
      <c r="D497" s="468"/>
      <c r="E497" s="468"/>
      <c r="F497" s="468"/>
      <c r="G497" s="468"/>
    </row>
    <row r="498" spans="1:9" x14ac:dyDescent="0.25">
      <c r="A498" s="468"/>
      <c r="B498" s="468"/>
      <c r="C498" s="468"/>
      <c r="D498" s="468"/>
      <c r="E498" s="468"/>
      <c r="F498" s="468"/>
      <c r="G498" s="468"/>
    </row>
    <row r="499" spans="1:9" x14ac:dyDescent="0.25">
      <c r="A499" s="468"/>
      <c r="B499" s="468"/>
      <c r="C499" s="468"/>
      <c r="D499" s="468"/>
      <c r="E499" s="468"/>
      <c r="F499" s="468"/>
      <c r="G499" s="468"/>
    </row>
    <row r="500" spans="1:9" x14ac:dyDescent="0.25">
      <c r="A500" s="468"/>
      <c r="B500" s="468"/>
      <c r="C500" s="468"/>
      <c r="D500" s="468"/>
      <c r="E500" s="468"/>
      <c r="F500" s="468"/>
      <c r="G500" s="468"/>
    </row>
    <row r="501" spans="1:9" x14ac:dyDescent="0.25">
      <c r="A501" s="468"/>
      <c r="B501" s="468"/>
      <c r="C501" s="468"/>
      <c r="D501" s="468"/>
      <c r="E501" s="468"/>
      <c r="F501" s="468"/>
      <c r="G501" s="468"/>
    </row>
    <row r="502" spans="1:9" x14ac:dyDescent="0.25">
      <c r="A502" s="468"/>
      <c r="B502" s="468"/>
      <c r="C502" s="468"/>
      <c r="D502" s="468"/>
      <c r="E502" s="468"/>
      <c r="F502" s="468"/>
      <c r="G502" s="468"/>
    </row>
    <row r="503" spans="1:9" x14ac:dyDescent="0.25">
      <c r="A503" s="468"/>
      <c r="B503" s="468"/>
      <c r="C503" s="468"/>
      <c r="D503" s="468"/>
      <c r="E503" s="468"/>
      <c r="F503" s="468"/>
      <c r="G503" s="468"/>
    </row>
    <row r="504" spans="1:9" x14ac:dyDescent="0.25">
      <c r="A504" s="468"/>
      <c r="B504" s="468"/>
      <c r="C504" s="468"/>
      <c r="D504" s="468"/>
      <c r="E504" s="468"/>
      <c r="F504" s="468"/>
      <c r="G504" s="468"/>
    </row>
    <row r="505" spans="1:9" x14ac:dyDescent="0.25">
      <c r="A505" s="468"/>
      <c r="B505" s="468"/>
      <c r="C505" s="468"/>
      <c r="D505" s="468"/>
      <c r="E505" s="468"/>
      <c r="F505" s="468"/>
      <c r="G505" s="468"/>
    </row>
    <row r="506" spans="1:9" x14ac:dyDescent="0.25">
      <c r="A506" s="468"/>
      <c r="B506" s="468"/>
      <c r="C506" s="468"/>
      <c r="D506" s="468"/>
      <c r="E506" s="468"/>
      <c r="F506" s="468"/>
      <c r="G506" s="468"/>
    </row>
    <row r="507" spans="1:9" x14ac:dyDescent="0.25">
      <c r="A507" s="468"/>
      <c r="B507" s="468"/>
      <c r="C507" s="468"/>
      <c r="D507" s="468"/>
      <c r="E507" s="468"/>
      <c r="F507" s="468"/>
      <c r="G507" s="468"/>
    </row>
    <row r="508" spans="1:9" x14ac:dyDescent="0.25">
      <c r="A508" s="468"/>
      <c r="B508" s="468"/>
      <c r="C508" s="468"/>
      <c r="D508" s="468"/>
      <c r="E508" s="468"/>
      <c r="F508" s="468"/>
      <c r="G508" s="468"/>
    </row>
    <row r="509" spans="1:9" x14ac:dyDescent="0.25">
      <c r="A509" s="468"/>
      <c r="B509" s="468"/>
      <c r="C509" s="468"/>
      <c r="D509" s="468"/>
      <c r="E509" s="468"/>
      <c r="F509" s="468"/>
      <c r="G509" s="468"/>
      <c r="H509" s="468"/>
      <c r="I509" s="468"/>
    </row>
    <row r="510" spans="1:9" x14ac:dyDescent="0.25">
      <c r="A510" s="468"/>
      <c r="B510" s="468"/>
      <c r="C510" s="468"/>
      <c r="D510" s="468"/>
      <c r="E510" s="468"/>
      <c r="F510" s="468"/>
      <c r="G510" s="468"/>
      <c r="H510" s="468"/>
      <c r="I510" s="468"/>
    </row>
    <row r="511" spans="1:9" x14ac:dyDescent="0.25">
      <c r="A511" s="692" t="s">
        <v>23</v>
      </c>
      <c r="B511" s="692"/>
      <c r="C511" s="733">
        <f>Presentación!$C$3</f>
        <v>1990</v>
      </c>
      <c r="D511" s="733"/>
      <c r="E511" s="733"/>
      <c r="F511" s="733"/>
      <c r="G511" s="468"/>
      <c r="H511" s="468"/>
      <c r="I511" s="468"/>
    </row>
    <row r="512" spans="1:9" ht="11.25" customHeight="1" x14ac:dyDescent="0.25">
      <c r="A512" s="734" t="s">
        <v>260</v>
      </c>
      <c r="B512" s="734"/>
      <c r="C512" s="735" t="s">
        <v>389</v>
      </c>
      <c r="D512" s="735"/>
      <c r="E512" s="735"/>
      <c r="F512" s="735"/>
      <c r="G512" s="468"/>
      <c r="H512" s="468"/>
      <c r="I512" s="468"/>
    </row>
    <row r="513" spans="1:9" ht="11.25" customHeight="1" x14ac:dyDescent="0.25">
      <c r="A513" s="710" t="s">
        <v>5</v>
      </c>
      <c r="B513" s="710"/>
      <c r="C513" s="712" t="s">
        <v>26</v>
      </c>
      <c r="D513" s="712"/>
      <c r="E513" s="712"/>
      <c r="F513" s="712"/>
      <c r="G513" s="468"/>
      <c r="H513" s="468"/>
      <c r="I513" s="468"/>
    </row>
    <row r="514" spans="1:9" ht="11.25" customHeight="1" x14ac:dyDescent="0.25">
      <c r="A514" s="710" t="s">
        <v>27</v>
      </c>
      <c r="B514" s="710"/>
      <c r="C514" s="712" t="s">
        <v>443</v>
      </c>
      <c r="D514" s="712"/>
      <c r="E514" s="712"/>
      <c r="F514" s="712"/>
      <c r="G514" s="468"/>
      <c r="H514" s="468"/>
      <c r="I514" s="468"/>
    </row>
    <row r="515" spans="1:9" ht="11.25" customHeight="1" x14ac:dyDescent="0.25">
      <c r="A515" s="710" t="s">
        <v>29</v>
      </c>
      <c r="B515" s="710"/>
      <c r="C515" s="712" t="s">
        <v>405</v>
      </c>
      <c r="D515" s="712"/>
      <c r="E515" s="712"/>
      <c r="F515" s="712"/>
      <c r="G515" s="468"/>
      <c r="H515" s="468"/>
      <c r="I515" s="468"/>
    </row>
    <row r="516" spans="1:9" ht="11.25" customHeight="1" x14ac:dyDescent="0.25">
      <c r="A516" s="710" t="s">
        <v>31</v>
      </c>
      <c r="B516" s="710"/>
      <c r="C516" s="712" t="s">
        <v>262</v>
      </c>
      <c r="D516" s="712"/>
      <c r="E516" s="712"/>
      <c r="F516" s="712"/>
      <c r="G516" s="468"/>
      <c r="H516" s="468"/>
      <c r="I516" s="468"/>
    </row>
    <row r="517" spans="1:9" ht="11.25" customHeight="1" x14ac:dyDescent="0.25">
      <c r="A517" s="714" t="s">
        <v>33</v>
      </c>
      <c r="B517" s="714"/>
      <c r="C517" s="119" t="s">
        <v>34</v>
      </c>
      <c r="D517" s="715" t="s">
        <v>300</v>
      </c>
      <c r="E517" s="715"/>
      <c r="F517" s="715"/>
      <c r="G517" s="468"/>
      <c r="H517" s="468"/>
      <c r="I517" s="468"/>
    </row>
    <row r="518" spans="1:9" ht="22.5" customHeight="1" x14ac:dyDescent="0.25">
      <c r="A518" s="716" t="s">
        <v>37</v>
      </c>
      <c r="B518" s="716"/>
      <c r="C518" s="716" t="s">
        <v>38</v>
      </c>
      <c r="D518" s="465" t="s">
        <v>444</v>
      </c>
      <c r="E518" s="465" t="s">
        <v>302</v>
      </c>
      <c r="F518" s="465" t="s">
        <v>445</v>
      </c>
      <c r="G518" s="468"/>
      <c r="H518" s="468"/>
      <c r="I518" s="468"/>
    </row>
    <row r="519" spans="1:9" ht="13.5" customHeight="1" x14ac:dyDescent="0.25">
      <c r="A519" s="716" t="s">
        <v>46</v>
      </c>
      <c r="B519" s="716" t="s">
        <v>47</v>
      </c>
      <c r="C519" s="716"/>
      <c r="D519" s="120" t="s">
        <v>48</v>
      </c>
      <c r="E519" s="178" t="s">
        <v>446</v>
      </c>
      <c r="F519" s="120" t="s">
        <v>52</v>
      </c>
      <c r="G519" s="468"/>
      <c r="H519" s="468"/>
      <c r="I519" s="468"/>
    </row>
    <row r="520" spans="1:9" ht="13.5" x14ac:dyDescent="0.25">
      <c r="A520" s="716"/>
      <c r="B520" s="716"/>
      <c r="C520" s="716"/>
      <c r="D520" s="120"/>
      <c r="E520" s="120" t="s">
        <v>447</v>
      </c>
      <c r="F520" s="208" t="s">
        <v>448</v>
      </c>
      <c r="G520" s="468"/>
      <c r="H520" s="468"/>
      <c r="I520" s="468"/>
    </row>
    <row r="521" spans="1:9" ht="13.5" x14ac:dyDescent="0.25">
      <c r="A521" s="716"/>
      <c r="B521" s="716"/>
      <c r="C521" s="716"/>
      <c r="D521" s="208" t="s">
        <v>61</v>
      </c>
      <c r="E521" s="208" t="s">
        <v>308</v>
      </c>
      <c r="F521" s="208" t="s">
        <v>449</v>
      </c>
      <c r="G521" s="468"/>
      <c r="H521" s="468"/>
      <c r="I521" s="468"/>
    </row>
    <row r="522" spans="1:9" ht="11.25" customHeight="1" x14ac:dyDescent="0.25">
      <c r="A522" s="716" t="s">
        <v>310</v>
      </c>
      <c r="B522" s="716" t="s">
        <v>310</v>
      </c>
      <c r="C522" s="135"/>
      <c r="D522" s="239"/>
      <c r="E522" s="239"/>
      <c r="F522" s="151"/>
      <c r="G522" s="468"/>
      <c r="H522" s="468"/>
      <c r="I522" s="468"/>
    </row>
    <row r="523" spans="1:9" x14ac:dyDescent="0.25">
      <c r="A523" s="716"/>
      <c r="B523" s="716"/>
      <c r="C523" s="135"/>
      <c r="D523" s="239"/>
      <c r="E523" s="239"/>
      <c r="F523" s="151"/>
      <c r="G523" s="468"/>
      <c r="H523" s="468"/>
      <c r="I523" s="468"/>
    </row>
    <row r="524" spans="1:9" x14ac:dyDescent="0.25">
      <c r="A524" s="716"/>
      <c r="B524" s="716"/>
      <c r="C524" s="469"/>
      <c r="D524" s="241"/>
      <c r="E524" s="241"/>
      <c r="F524" s="151"/>
      <c r="G524" s="468"/>
      <c r="H524" s="468"/>
      <c r="I524" s="468"/>
    </row>
    <row r="525" spans="1:9" x14ac:dyDescent="0.25">
      <c r="A525" s="737" t="s">
        <v>91</v>
      </c>
      <c r="B525" s="737"/>
      <c r="C525" s="737"/>
      <c r="D525" s="244"/>
      <c r="E525" s="244"/>
      <c r="F525" s="466">
        <f>SUM(F522:F524)</f>
        <v>0</v>
      </c>
      <c r="G525" s="468"/>
      <c r="H525" s="468"/>
      <c r="I525" s="468"/>
    </row>
    <row r="526" spans="1:9" x14ac:dyDescent="0.25">
      <c r="A526" s="468"/>
      <c r="B526" s="468"/>
      <c r="C526" s="468"/>
      <c r="D526" s="468"/>
      <c r="E526" s="468"/>
      <c r="F526" s="468"/>
      <c r="G526" s="468"/>
      <c r="H526" s="468"/>
      <c r="I526" s="468"/>
    </row>
    <row r="527" spans="1:9" x14ac:dyDescent="0.25">
      <c r="A527" s="468"/>
      <c r="B527" s="468"/>
      <c r="C527" s="468"/>
      <c r="D527" s="468"/>
      <c r="E527" s="468"/>
      <c r="F527" s="468"/>
      <c r="G527" s="468"/>
      <c r="H527" s="468"/>
      <c r="I527" s="468"/>
    </row>
    <row r="528" spans="1:9" x14ac:dyDescent="0.25">
      <c r="A528" s="468"/>
      <c r="B528" s="468"/>
      <c r="C528" s="468"/>
      <c r="D528" s="468"/>
      <c r="E528" s="468"/>
      <c r="F528" s="468"/>
      <c r="G528" s="468"/>
      <c r="H528" s="468"/>
      <c r="I528" s="468"/>
    </row>
    <row r="529" spans="1:9" x14ac:dyDescent="0.25">
      <c r="A529" s="468"/>
      <c r="B529" s="468"/>
      <c r="C529" s="468"/>
      <c r="D529" s="468"/>
      <c r="E529" s="468"/>
      <c r="F529" s="468"/>
      <c r="G529" s="468"/>
      <c r="H529" s="468"/>
      <c r="I529" s="468"/>
    </row>
    <row r="530" spans="1:9" x14ac:dyDescent="0.25">
      <c r="A530" s="468"/>
      <c r="B530" s="468"/>
      <c r="C530" s="468"/>
      <c r="D530" s="468"/>
      <c r="E530" s="468"/>
      <c r="F530" s="468"/>
      <c r="G530" s="468"/>
      <c r="H530" s="468"/>
      <c r="I530" s="468"/>
    </row>
    <row r="531" spans="1:9" x14ac:dyDescent="0.25">
      <c r="A531" s="468"/>
      <c r="B531" s="468"/>
      <c r="C531" s="468"/>
      <c r="D531" s="468"/>
      <c r="E531" s="468"/>
      <c r="F531" s="468"/>
      <c r="G531" s="468"/>
      <c r="H531" s="468"/>
      <c r="I531" s="468"/>
    </row>
    <row r="532" spans="1:9" x14ac:dyDescent="0.25">
      <c r="A532" s="468"/>
      <c r="B532" s="468"/>
      <c r="C532" s="468"/>
      <c r="D532" s="468"/>
      <c r="E532" s="468"/>
      <c r="F532" s="468"/>
      <c r="G532" s="468"/>
      <c r="H532" s="468"/>
      <c r="I532" s="468"/>
    </row>
    <row r="533" spans="1:9" x14ac:dyDescent="0.25">
      <c r="A533" s="468"/>
      <c r="B533" s="468"/>
      <c r="C533" s="468"/>
      <c r="D533" s="468"/>
      <c r="E533" s="468"/>
      <c r="F533" s="468"/>
      <c r="G533" s="468"/>
      <c r="H533" s="468"/>
      <c r="I533" s="468"/>
    </row>
    <row r="534" spans="1:9" x14ac:dyDescent="0.25">
      <c r="A534" s="468"/>
      <c r="B534" s="468"/>
      <c r="C534" s="468"/>
      <c r="D534" s="468"/>
      <c r="E534" s="468"/>
      <c r="F534" s="468"/>
      <c r="G534" s="468"/>
      <c r="H534" s="468"/>
      <c r="I534" s="468"/>
    </row>
    <row r="535" spans="1:9" x14ac:dyDescent="0.25">
      <c r="A535" s="468"/>
      <c r="B535" s="468"/>
      <c r="C535" s="468"/>
      <c r="D535" s="468"/>
      <c r="E535" s="468"/>
      <c r="F535" s="468"/>
      <c r="G535" s="468"/>
      <c r="H535" s="468"/>
      <c r="I535" s="468"/>
    </row>
    <row r="536" spans="1:9" x14ac:dyDescent="0.25">
      <c r="A536" s="468"/>
      <c r="B536" s="468"/>
      <c r="C536" s="468"/>
      <c r="D536" s="468"/>
      <c r="E536" s="468"/>
      <c r="F536" s="468"/>
      <c r="G536" s="468"/>
      <c r="H536" s="468"/>
      <c r="I536" s="468"/>
    </row>
    <row r="537" spans="1:9" x14ac:dyDescent="0.25">
      <c r="A537" s="468"/>
      <c r="B537" s="468"/>
      <c r="C537" s="468"/>
      <c r="D537" s="468"/>
      <c r="E537" s="468"/>
      <c r="F537" s="468"/>
      <c r="G537" s="468"/>
      <c r="H537" s="468"/>
      <c r="I537" s="468"/>
    </row>
    <row r="538" spans="1:9" x14ac:dyDescent="0.25">
      <c r="A538" s="468"/>
      <c r="B538" s="468"/>
      <c r="C538" s="468"/>
      <c r="D538" s="468"/>
      <c r="E538" s="468"/>
      <c r="F538" s="468"/>
      <c r="G538" s="468"/>
      <c r="H538" s="468"/>
      <c r="I538" s="468"/>
    </row>
    <row r="539" spans="1:9" x14ac:dyDescent="0.25">
      <c r="A539" s="468"/>
      <c r="B539" s="468"/>
      <c r="C539" s="468"/>
      <c r="D539" s="468"/>
      <c r="E539" s="468"/>
      <c r="F539" s="468"/>
      <c r="G539" s="468"/>
      <c r="H539" s="468"/>
      <c r="I539" s="468"/>
    </row>
    <row r="540" spans="1:9" x14ac:dyDescent="0.25">
      <c r="A540" s="468"/>
      <c r="B540" s="468"/>
      <c r="C540" s="468"/>
      <c r="D540" s="468"/>
      <c r="E540" s="468"/>
      <c r="F540" s="468"/>
      <c r="G540" s="468"/>
      <c r="H540" s="468"/>
      <c r="I540" s="468"/>
    </row>
    <row r="541" spans="1:9" x14ac:dyDescent="0.25">
      <c r="A541" s="692" t="s">
        <v>23</v>
      </c>
      <c r="B541" s="692"/>
      <c r="C541" s="733">
        <f>Presentación!$C$3</f>
        <v>1990</v>
      </c>
      <c r="D541" s="733"/>
      <c r="E541" s="733"/>
      <c r="F541" s="733"/>
      <c r="G541" s="468"/>
      <c r="H541" s="468"/>
      <c r="I541" s="468"/>
    </row>
    <row r="542" spans="1:9" ht="11.25" customHeight="1" x14ac:dyDescent="0.25">
      <c r="A542" s="734" t="s">
        <v>260</v>
      </c>
      <c r="B542" s="734"/>
      <c r="C542" s="847" t="s">
        <v>390</v>
      </c>
      <c r="D542" s="847"/>
      <c r="E542" s="847"/>
      <c r="F542" s="847"/>
      <c r="G542" s="468"/>
      <c r="H542" s="468"/>
      <c r="I542" s="468"/>
    </row>
    <row r="543" spans="1:9" ht="11.25" customHeight="1" x14ac:dyDescent="0.25">
      <c r="A543" s="710" t="s">
        <v>5</v>
      </c>
      <c r="B543" s="710"/>
      <c r="C543" s="712" t="s">
        <v>26</v>
      </c>
      <c r="D543" s="712"/>
      <c r="E543" s="712"/>
      <c r="F543" s="712"/>
      <c r="G543" s="468"/>
      <c r="H543" s="468"/>
      <c r="I543" s="468"/>
    </row>
    <row r="544" spans="1:9" ht="11.25" customHeight="1" x14ac:dyDescent="0.25">
      <c r="A544" s="710" t="s">
        <v>27</v>
      </c>
      <c r="B544" s="710"/>
      <c r="C544" s="712" t="s">
        <v>443</v>
      </c>
      <c r="D544" s="712"/>
      <c r="E544" s="712"/>
      <c r="F544" s="712"/>
      <c r="G544" s="468"/>
      <c r="H544" s="468"/>
      <c r="I544" s="468"/>
    </row>
    <row r="545" spans="1:9" ht="11.25" customHeight="1" x14ac:dyDescent="0.25">
      <c r="A545" s="710" t="s">
        <v>29</v>
      </c>
      <c r="B545" s="710"/>
      <c r="C545" s="712" t="s">
        <v>405</v>
      </c>
      <c r="D545" s="712"/>
      <c r="E545" s="712"/>
      <c r="F545" s="712"/>
      <c r="G545" s="468"/>
      <c r="H545" s="468"/>
      <c r="I545" s="468"/>
    </row>
    <row r="546" spans="1:9" ht="11.25" customHeight="1" x14ac:dyDescent="0.25">
      <c r="A546" s="710" t="s">
        <v>31</v>
      </c>
      <c r="B546" s="710"/>
      <c r="C546" s="712" t="s">
        <v>262</v>
      </c>
      <c r="D546" s="712"/>
      <c r="E546" s="712"/>
      <c r="F546" s="712"/>
      <c r="G546" s="468"/>
      <c r="H546" s="468"/>
      <c r="I546" s="468"/>
    </row>
    <row r="547" spans="1:9" ht="11.25" customHeight="1" x14ac:dyDescent="0.25">
      <c r="A547" s="714" t="s">
        <v>33</v>
      </c>
      <c r="B547" s="714"/>
      <c r="C547" s="119" t="s">
        <v>34</v>
      </c>
      <c r="D547" s="715" t="s">
        <v>300</v>
      </c>
      <c r="E547" s="715"/>
      <c r="F547" s="715"/>
      <c r="G547" s="468"/>
      <c r="H547" s="468"/>
      <c r="I547" s="468"/>
    </row>
    <row r="548" spans="1:9" ht="22.5" customHeight="1" x14ac:dyDescent="0.25">
      <c r="A548" s="716" t="s">
        <v>37</v>
      </c>
      <c r="B548" s="716"/>
      <c r="C548" s="716" t="s">
        <v>38</v>
      </c>
      <c r="D548" s="465" t="s">
        <v>444</v>
      </c>
      <c r="E548" s="465" t="s">
        <v>302</v>
      </c>
      <c r="F548" s="465" t="s">
        <v>445</v>
      </c>
      <c r="G548" s="468"/>
      <c r="H548" s="468"/>
      <c r="I548" s="468"/>
    </row>
    <row r="549" spans="1:9" ht="13.5" customHeight="1" x14ac:dyDescent="0.25">
      <c r="A549" s="716" t="s">
        <v>46</v>
      </c>
      <c r="B549" s="716" t="s">
        <v>47</v>
      </c>
      <c r="C549" s="716"/>
      <c r="D549" s="120" t="s">
        <v>48</v>
      </c>
      <c r="E549" s="178" t="s">
        <v>446</v>
      </c>
      <c r="F549" s="120" t="s">
        <v>52</v>
      </c>
      <c r="G549" s="468"/>
      <c r="H549" s="468"/>
      <c r="I549" s="468"/>
    </row>
    <row r="550" spans="1:9" ht="13.5" x14ac:dyDescent="0.25">
      <c r="A550" s="716"/>
      <c r="B550" s="716"/>
      <c r="C550" s="716"/>
      <c r="D550" s="120"/>
      <c r="E550" s="120" t="s">
        <v>447</v>
      </c>
      <c r="F550" s="208" t="s">
        <v>448</v>
      </c>
      <c r="G550" s="468"/>
      <c r="H550" s="468"/>
      <c r="I550" s="468"/>
    </row>
    <row r="551" spans="1:9" ht="13.5" x14ac:dyDescent="0.25">
      <c r="A551" s="716"/>
      <c r="B551" s="716"/>
      <c r="C551" s="716"/>
      <c r="D551" s="208" t="s">
        <v>61</v>
      </c>
      <c r="E551" s="208" t="s">
        <v>308</v>
      </c>
      <c r="F551" s="208" t="s">
        <v>449</v>
      </c>
      <c r="G551" s="468"/>
      <c r="H551" s="468"/>
      <c r="I551" s="468"/>
    </row>
    <row r="552" spans="1:9" ht="11.25" customHeight="1" x14ac:dyDescent="0.25">
      <c r="A552" s="716" t="s">
        <v>310</v>
      </c>
      <c r="B552" s="716" t="s">
        <v>310</v>
      </c>
      <c r="C552" s="135"/>
      <c r="D552" s="239"/>
      <c r="E552" s="239"/>
      <c r="F552" s="151"/>
      <c r="G552" s="468"/>
      <c r="H552" s="468"/>
      <c r="I552" s="468"/>
    </row>
    <row r="553" spans="1:9" x14ac:dyDescent="0.25">
      <c r="A553" s="716"/>
      <c r="B553" s="716"/>
      <c r="C553" s="135"/>
      <c r="D553" s="239"/>
      <c r="E553" s="239"/>
      <c r="F553" s="151"/>
      <c r="G553" s="468"/>
      <c r="H553" s="468"/>
      <c r="I553" s="468"/>
    </row>
    <row r="554" spans="1:9" x14ac:dyDescent="0.25">
      <c r="A554" s="716"/>
      <c r="B554" s="716"/>
      <c r="C554" s="469"/>
      <c r="D554" s="241"/>
      <c r="E554" s="241"/>
      <c r="F554" s="151"/>
      <c r="G554" s="468"/>
      <c r="H554" s="468"/>
      <c r="I554" s="468"/>
    </row>
    <row r="555" spans="1:9" x14ac:dyDescent="0.25">
      <c r="A555" s="737" t="s">
        <v>91</v>
      </c>
      <c r="B555" s="737"/>
      <c r="C555" s="737"/>
      <c r="D555" s="244"/>
      <c r="E555" s="244"/>
      <c r="F555" s="466">
        <f>SUM(F552:F554)</f>
        <v>0</v>
      </c>
      <c r="G555" s="468"/>
      <c r="H555" s="468"/>
      <c r="I555" s="468"/>
    </row>
    <row r="556" spans="1:9" x14ac:dyDescent="0.25">
      <c r="A556" s="468"/>
      <c r="B556" s="468"/>
      <c r="C556" s="468"/>
      <c r="D556" s="468"/>
      <c r="E556" s="468"/>
      <c r="F556" s="468"/>
      <c r="G556" s="468"/>
      <c r="H556" s="468"/>
      <c r="I556" s="468"/>
    </row>
    <row r="557" spans="1:9" x14ac:dyDescent="0.25">
      <c r="A557" s="468"/>
      <c r="B557" s="468"/>
      <c r="C557" s="468"/>
      <c r="D557" s="468"/>
      <c r="E557" s="468"/>
      <c r="F557" s="468"/>
      <c r="G557" s="468"/>
      <c r="H557" s="468"/>
      <c r="I557" s="468"/>
    </row>
    <row r="558" spans="1:9" x14ac:dyDescent="0.25">
      <c r="A558" s="468"/>
      <c r="B558" s="468"/>
      <c r="C558" s="468"/>
      <c r="D558" s="468"/>
      <c r="E558" s="468"/>
      <c r="F558" s="468"/>
      <c r="G558" s="468"/>
      <c r="H558" s="468"/>
      <c r="I558" s="468"/>
    </row>
    <row r="559" spans="1:9" x14ac:dyDescent="0.25">
      <c r="A559" s="468"/>
      <c r="B559" s="468"/>
      <c r="C559" s="468"/>
      <c r="D559" s="468"/>
      <c r="E559" s="468"/>
      <c r="F559" s="468"/>
      <c r="G559" s="468"/>
      <c r="H559" s="468"/>
      <c r="I559" s="468"/>
    </row>
    <row r="560" spans="1:9" x14ac:dyDescent="0.25">
      <c r="A560" s="468"/>
      <c r="B560" s="468"/>
      <c r="C560" s="468"/>
      <c r="D560" s="468"/>
      <c r="E560" s="468"/>
      <c r="F560" s="468"/>
      <c r="G560" s="468"/>
      <c r="H560" s="468"/>
      <c r="I560" s="468"/>
    </row>
    <row r="561" spans="1:9" x14ac:dyDescent="0.25">
      <c r="A561" s="468"/>
      <c r="B561" s="468"/>
      <c r="C561" s="468"/>
      <c r="D561" s="468"/>
      <c r="E561" s="468"/>
      <c r="F561" s="468"/>
      <c r="G561" s="468"/>
      <c r="H561" s="468"/>
      <c r="I561" s="468"/>
    </row>
    <row r="562" spans="1:9" x14ac:dyDescent="0.25">
      <c r="A562" s="468"/>
      <c r="B562" s="468"/>
      <c r="C562" s="468"/>
      <c r="D562" s="468"/>
      <c r="E562" s="468"/>
      <c r="F562" s="468"/>
      <c r="G562" s="468"/>
      <c r="H562" s="468"/>
      <c r="I562" s="468"/>
    </row>
    <row r="563" spans="1:9" x14ac:dyDescent="0.25">
      <c r="A563" s="468"/>
      <c r="B563" s="468"/>
      <c r="C563" s="468"/>
      <c r="D563" s="468"/>
      <c r="E563" s="468"/>
      <c r="F563" s="468"/>
      <c r="G563" s="468"/>
      <c r="H563" s="468"/>
      <c r="I563" s="468"/>
    </row>
    <row r="564" spans="1:9" x14ac:dyDescent="0.25">
      <c r="A564" s="468"/>
      <c r="B564" s="468"/>
      <c r="C564" s="468"/>
      <c r="D564" s="468"/>
      <c r="E564" s="468"/>
      <c r="F564" s="468"/>
      <c r="G564" s="468"/>
      <c r="H564" s="468"/>
      <c r="I564" s="468"/>
    </row>
    <row r="565" spans="1:9" x14ac:dyDescent="0.25">
      <c r="A565" s="468"/>
      <c r="B565" s="468"/>
      <c r="C565" s="468"/>
      <c r="D565" s="468"/>
      <c r="E565" s="468"/>
      <c r="F565" s="468"/>
      <c r="G565" s="468"/>
      <c r="H565" s="468"/>
      <c r="I565" s="468"/>
    </row>
    <row r="566" spans="1:9" x14ac:dyDescent="0.25">
      <c r="A566" s="468"/>
      <c r="B566" s="468"/>
      <c r="C566" s="468"/>
      <c r="D566" s="468"/>
      <c r="E566" s="468"/>
      <c r="F566" s="468"/>
      <c r="G566" s="468"/>
      <c r="H566" s="468"/>
      <c r="I566" s="468"/>
    </row>
    <row r="567" spans="1:9" x14ac:dyDescent="0.25">
      <c r="A567" s="468"/>
      <c r="B567" s="468"/>
      <c r="C567" s="468"/>
      <c r="D567" s="468"/>
      <c r="E567" s="468"/>
      <c r="F567" s="468"/>
      <c r="G567" s="468"/>
      <c r="H567" s="468"/>
      <c r="I567" s="468"/>
    </row>
    <row r="568" spans="1:9" x14ac:dyDescent="0.25">
      <c r="A568" s="468"/>
      <c r="B568" s="468"/>
      <c r="C568" s="468"/>
      <c r="D568" s="468"/>
      <c r="E568" s="468"/>
      <c r="F568" s="468"/>
      <c r="G568" s="468"/>
      <c r="H568" s="468"/>
      <c r="I568" s="468"/>
    </row>
    <row r="569" spans="1:9" x14ac:dyDescent="0.25">
      <c r="A569" s="468"/>
      <c r="B569" s="468"/>
      <c r="C569" s="468"/>
      <c r="D569" s="468"/>
      <c r="E569" s="468"/>
      <c r="F569" s="468"/>
      <c r="G569" s="468"/>
      <c r="H569" s="468"/>
      <c r="I569" s="468"/>
    </row>
    <row r="570" spans="1:9" x14ac:dyDescent="0.25">
      <c r="A570" s="468"/>
      <c r="B570" s="468"/>
      <c r="C570" s="468"/>
      <c r="D570" s="468"/>
      <c r="E570" s="468"/>
      <c r="F570" s="468"/>
      <c r="G570" s="468"/>
      <c r="H570" s="468"/>
      <c r="I570" s="468"/>
    </row>
    <row r="646" spans="1:9" x14ac:dyDescent="0.25">
      <c r="A646" s="468"/>
      <c r="B646" s="468"/>
      <c r="C646" s="468"/>
      <c r="D646" s="468"/>
      <c r="E646" s="468"/>
      <c r="F646" s="468"/>
      <c r="G646" s="468"/>
      <c r="H646" s="468"/>
      <c r="I646" s="468"/>
    </row>
    <row r="647" spans="1:9" x14ac:dyDescent="0.25">
      <c r="A647" s="468"/>
      <c r="B647" s="468"/>
      <c r="C647" s="468"/>
      <c r="D647" s="468"/>
      <c r="E647" s="468"/>
      <c r="F647" s="468"/>
      <c r="G647" s="468"/>
      <c r="H647" s="468"/>
      <c r="I647" s="468"/>
    </row>
    <row r="648" spans="1:9" x14ac:dyDescent="0.25">
      <c r="A648" s="468"/>
      <c r="B648" s="468"/>
      <c r="C648" s="468"/>
      <c r="D648" s="468"/>
      <c r="E648" s="468"/>
      <c r="F648" s="468"/>
      <c r="G648" s="468"/>
      <c r="H648" s="468"/>
      <c r="I648" s="468"/>
    </row>
    <row r="649" spans="1:9" x14ac:dyDescent="0.25">
      <c r="A649" s="468"/>
      <c r="B649" s="468"/>
      <c r="C649" s="468"/>
      <c r="D649" s="468"/>
      <c r="E649" s="468"/>
      <c r="F649" s="468"/>
      <c r="G649" s="468"/>
      <c r="H649" s="468"/>
      <c r="I649" s="468"/>
    </row>
    <row r="650" spans="1:9" x14ac:dyDescent="0.25">
      <c r="A650" s="468"/>
      <c r="B650" s="468"/>
      <c r="C650" s="468"/>
      <c r="D650" s="468"/>
      <c r="E650" s="468"/>
      <c r="F650" s="468"/>
      <c r="G650" s="468"/>
      <c r="H650" s="468"/>
      <c r="I650" s="468"/>
    </row>
    <row r="651" spans="1:9" x14ac:dyDescent="0.25">
      <c r="A651" s="468"/>
      <c r="B651" s="468"/>
      <c r="C651" s="468"/>
      <c r="D651" s="468"/>
      <c r="E651" s="468"/>
      <c r="F651" s="468"/>
      <c r="G651" s="468"/>
      <c r="H651" s="468"/>
      <c r="I651" s="468"/>
    </row>
    <row r="652" spans="1:9" x14ac:dyDescent="0.25">
      <c r="A652" s="468"/>
      <c r="B652" s="468"/>
      <c r="C652" s="468"/>
      <c r="D652" s="468"/>
      <c r="E652" s="468"/>
      <c r="F652" s="468"/>
      <c r="G652" s="468"/>
      <c r="H652" s="468"/>
      <c r="I652" s="468"/>
    </row>
    <row r="653" spans="1:9" x14ac:dyDescent="0.25">
      <c r="A653" s="468"/>
      <c r="B653" s="468"/>
      <c r="C653" s="468"/>
      <c r="D653" s="468"/>
      <c r="E653" s="468"/>
      <c r="F653" s="468"/>
      <c r="G653" s="468"/>
      <c r="H653" s="468"/>
      <c r="I653" s="468"/>
    </row>
    <row r="654" spans="1:9" x14ac:dyDescent="0.25">
      <c r="A654" s="468"/>
      <c r="B654" s="468"/>
      <c r="C654" s="468"/>
      <c r="D654" s="468"/>
      <c r="E654" s="468"/>
      <c r="F654" s="468"/>
      <c r="G654" s="468"/>
      <c r="H654" s="468"/>
      <c r="I654" s="468"/>
    </row>
    <row r="655" spans="1:9" x14ac:dyDescent="0.25">
      <c r="A655" s="468"/>
      <c r="B655" s="468"/>
      <c r="C655" s="468"/>
      <c r="D655" s="468"/>
      <c r="E655" s="468"/>
      <c r="F655" s="468"/>
      <c r="G655" s="468"/>
      <c r="H655" s="468"/>
      <c r="I655" s="468"/>
    </row>
    <row r="656" spans="1:9" x14ac:dyDescent="0.25">
      <c r="A656" s="468"/>
      <c r="B656" s="468"/>
      <c r="C656" s="468"/>
      <c r="D656" s="468"/>
      <c r="E656" s="468"/>
      <c r="F656" s="468"/>
      <c r="G656" s="468"/>
      <c r="H656" s="468"/>
      <c r="I656" s="468"/>
    </row>
    <row r="657" spans="1:9" x14ac:dyDescent="0.25">
      <c r="A657" s="468"/>
      <c r="B657" s="468"/>
      <c r="C657" s="468"/>
      <c r="D657" s="468"/>
      <c r="E657" s="468"/>
      <c r="F657" s="468"/>
      <c r="G657" s="468"/>
      <c r="H657" s="468"/>
      <c r="I657" s="468"/>
    </row>
    <row r="658" spans="1:9" x14ac:dyDescent="0.25">
      <c r="A658" s="468"/>
      <c r="B658" s="468"/>
      <c r="C658" s="468"/>
      <c r="D658" s="468"/>
      <c r="E658" s="468"/>
      <c r="F658" s="468"/>
      <c r="G658" s="468"/>
      <c r="H658" s="468"/>
      <c r="I658" s="468"/>
    </row>
    <row r="659" spans="1:9" x14ac:dyDescent="0.25">
      <c r="A659" s="468"/>
      <c r="B659" s="468"/>
      <c r="C659" s="468"/>
      <c r="D659" s="468"/>
      <c r="E659" s="468"/>
      <c r="F659" s="468"/>
      <c r="G659" s="468"/>
      <c r="H659" s="468"/>
      <c r="I659" s="468"/>
    </row>
    <row r="660" spans="1:9" x14ac:dyDescent="0.25">
      <c r="A660" s="468"/>
      <c r="B660" s="468"/>
      <c r="C660" s="468"/>
      <c r="D660" s="468"/>
      <c r="E660" s="468"/>
      <c r="F660" s="468"/>
      <c r="G660" s="468"/>
      <c r="H660" s="468"/>
      <c r="I660" s="468"/>
    </row>
    <row r="661" spans="1:9" x14ac:dyDescent="0.25">
      <c r="A661" s="468"/>
      <c r="B661" s="468"/>
      <c r="C661" s="468"/>
      <c r="D661" s="468"/>
      <c r="E661" s="468"/>
      <c r="F661" s="468"/>
      <c r="G661" s="468"/>
      <c r="H661" s="468"/>
      <c r="I661" s="468"/>
    </row>
    <row r="662" spans="1:9" x14ac:dyDescent="0.25">
      <c r="A662" s="468"/>
      <c r="B662" s="468"/>
      <c r="C662" s="468"/>
      <c r="D662" s="468"/>
      <c r="E662" s="468"/>
      <c r="F662" s="468"/>
      <c r="G662" s="468"/>
      <c r="H662" s="468"/>
      <c r="I662" s="468"/>
    </row>
    <row r="663" spans="1:9" x14ac:dyDescent="0.25">
      <c r="A663" s="468"/>
      <c r="B663" s="468"/>
      <c r="C663" s="468"/>
      <c r="D663" s="468"/>
      <c r="E663" s="468"/>
      <c r="F663" s="468"/>
      <c r="G663" s="468"/>
      <c r="H663" s="468"/>
      <c r="I663" s="468"/>
    </row>
    <row r="664" spans="1:9" x14ac:dyDescent="0.25">
      <c r="A664" s="468"/>
      <c r="B664" s="468"/>
      <c r="C664" s="468"/>
      <c r="D664" s="468"/>
      <c r="E664" s="468"/>
      <c r="F664" s="468"/>
      <c r="G664" s="468"/>
      <c r="H664" s="468"/>
      <c r="I664" s="468"/>
    </row>
    <row r="665" spans="1:9" x14ac:dyDescent="0.25">
      <c r="A665" s="468"/>
      <c r="B665" s="468"/>
      <c r="C665" s="468"/>
      <c r="D665" s="468"/>
      <c r="E665" s="468"/>
      <c r="F665" s="468"/>
      <c r="G665" s="468"/>
      <c r="H665" s="468"/>
      <c r="I665" s="468"/>
    </row>
    <row r="666" spans="1:9" x14ac:dyDescent="0.25">
      <c r="A666" s="468"/>
      <c r="B666" s="468"/>
      <c r="C666" s="468"/>
      <c r="D666" s="468"/>
      <c r="E666" s="468"/>
      <c r="F666" s="468"/>
      <c r="G666" s="468"/>
      <c r="H666" s="468"/>
      <c r="I666" s="468"/>
    </row>
    <row r="667" spans="1:9" x14ac:dyDescent="0.25">
      <c r="A667" s="468"/>
      <c r="B667" s="468"/>
      <c r="C667" s="468"/>
      <c r="D667" s="468"/>
      <c r="E667" s="468"/>
      <c r="F667" s="468"/>
      <c r="G667" s="468"/>
      <c r="H667" s="468"/>
      <c r="I667" s="468"/>
    </row>
    <row r="668" spans="1:9" x14ac:dyDescent="0.25">
      <c r="A668" s="468"/>
      <c r="B668" s="468"/>
      <c r="C668" s="468"/>
      <c r="D668" s="468"/>
      <c r="E668" s="468"/>
      <c r="F668" s="468"/>
      <c r="G668" s="468"/>
      <c r="H668" s="468"/>
      <c r="I668" s="468"/>
    </row>
    <row r="669" spans="1:9" x14ac:dyDescent="0.25">
      <c r="A669" s="468"/>
      <c r="B669" s="468"/>
      <c r="C669" s="468"/>
      <c r="D669" s="468"/>
      <c r="E669" s="468"/>
      <c r="F669" s="468"/>
      <c r="G669" s="468"/>
      <c r="H669" s="468"/>
      <c r="I669" s="468"/>
    </row>
    <row r="670" spans="1:9" x14ac:dyDescent="0.25">
      <c r="A670" s="468"/>
      <c r="B670" s="468"/>
      <c r="C670" s="468"/>
      <c r="D670" s="468"/>
      <c r="E670" s="468"/>
      <c r="F670" s="468"/>
      <c r="G670" s="468"/>
      <c r="H670" s="468"/>
      <c r="I670" s="468"/>
    </row>
    <row r="671" spans="1:9" x14ac:dyDescent="0.25">
      <c r="A671" s="468"/>
      <c r="B671" s="468"/>
      <c r="C671" s="468"/>
      <c r="D671" s="468"/>
      <c r="E671" s="468"/>
      <c r="F671" s="468"/>
      <c r="G671" s="468"/>
      <c r="H671" s="468"/>
      <c r="I671" s="468"/>
    </row>
    <row r="672" spans="1:9" x14ac:dyDescent="0.25">
      <c r="A672" s="468"/>
      <c r="B672" s="468"/>
      <c r="C672" s="468"/>
      <c r="D672" s="468"/>
      <c r="E672" s="468"/>
      <c r="F672" s="468"/>
      <c r="G672" s="468"/>
      <c r="H672" s="468"/>
      <c r="I672" s="468"/>
    </row>
    <row r="673" spans="1:9" x14ac:dyDescent="0.25">
      <c r="A673" s="468"/>
      <c r="B673" s="468"/>
      <c r="C673" s="468"/>
      <c r="D673" s="468"/>
      <c r="E673" s="468"/>
      <c r="F673" s="468"/>
      <c r="G673" s="468"/>
      <c r="H673" s="468"/>
      <c r="I673" s="468"/>
    </row>
    <row r="674" spans="1:9" x14ac:dyDescent="0.25">
      <c r="A674" s="468"/>
      <c r="B674" s="468"/>
      <c r="C674" s="468"/>
      <c r="D674" s="468"/>
      <c r="E674" s="468"/>
      <c r="F674" s="468"/>
      <c r="G674" s="468"/>
      <c r="H674" s="468"/>
      <c r="I674" s="468"/>
    </row>
    <row r="675" spans="1:9" x14ac:dyDescent="0.25">
      <c r="A675" s="468"/>
      <c r="B675" s="468"/>
      <c r="C675" s="468"/>
      <c r="D675" s="468"/>
      <c r="E675" s="468"/>
      <c r="F675" s="468"/>
      <c r="G675" s="468"/>
      <c r="H675" s="468"/>
      <c r="I675" s="468"/>
    </row>
    <row r="676" spans="1:9" x14ac:dyDescent="0.25">
      <c r="A676" s="468"/>
      <c r="B676" s="468"/>
      <c r="C676" s="468"/>
      <c r="D676" s="468"/>
      <c r="E676" s="468"/>
      <c r="F676" s="468"/>
      <c r="G676" s="468"/>
      <c r="H676" s="468"/>
      <c r="I676" s="468"/>
    </row>
    <row r="677" spans="1:9" x14ac:dyDescent="0.25">
      <c r="A677" s="468"/>
      <c r="B677" s="468"/>
      <c r="C677" s="468"/>
      <c r="D677" s="468"/>
      <c r="E677" s="468"/>
      <c r="F677" s="468"/>
      <c r="G677" s="468"/>
      <c r="H677" s="468"/>
      <c r="I677" s="468"/>
    </row>
    <row r="678" spans="1:9" x14ac:dyDescent="0.25">
      <c r="A678" s="468"/>
      <c r="B678" s="468"/>
      <c r="C678" s="468"/>
      <c r="D678" s="468"/>
      <c r="E678" s="468"/>
      <c r="F678" s="468"/>
      <c r="G678" s="468"/>
      <c r="H678" s="468"/>
      <c r="I678" s="468"/>
    </row>
    <row r="679" spans="1:9" x14ac:dyDescent="0.25">
      <c r="A679" s="468"/>
      <c r="B679" s="468"/>
      <c r="C679" s="468"/>
      <c r="D679" s="468"/>
      <c r="E679" s="468"/>
      <c r="F679" s="468"/>
      <c r="G679" s="468"/>
      <c r="H679" s="468"/>
      <c r="I679" s="468"/>
    </row>
    <row r="680" spans="1:9" x14ac:dyDescent="0.25">
      <c r="A680" s="468"/>
      <c r="B680" s="468"/>
      <c r="C680" s="468"/>
      <c r="D680" s="468"/>
      <c r="E680" s="468"/>
      <c r="F680" s="468"/>
      <c r="G680" s="468"/>
      <c r="H680" s="468"/>
      <c r="I680" s="468"/>
    </row>
    <row r="681" spans="1:9" x14ac:dyDescent="0.25">
      <c r="A681" s="468"/>
      <c r="B681" s="468"/>
      <c r="C681" s="468"/>
      <c r="D681" s="468"/>
      <c r="E681" s="468"/>
      <c r="F681" s="468"/>
      <c r="G681" s="468"/>
      <c r="H681" s="468"/>
      <c r="I681" s="468"/>
    </row>
    <row r="682" spans="1:9" x14ac:dyDescent="0.25">
      <c r="A682" s="468"/>
      <c r="B682" s="468"/>
      <c r="C682" s="468"/>
      <c r="D682" s="468"/>
      <c r="E682" s="468"/>
      <c r="F682" s="468"/>
      <c r="G682" s="468"/>
      <c r="H682" s="468"/>
      <c r="I682" s="468"/>
    </row>
    <row r="683" spans="1:9" x14ac:dyDescent="0.25">
      <c r="A683" s="468"/>
      <c r="B683" s="468"/>
      <c r="C683" s="468"/>
      <c r="D683" s="468"/>
      <c r="E683" s="468"/>
      <c r="F683" s="468"/>
      <c r="G683" s="468"/>
      <c r="H683" s="468"/>
      <c r="I683" s="468"/>
    </row>
    <row r="684" spans="1:9" x14ac:dyDescent="0.25">
      <c r="A684" s="468"/>
      <c r="B684" s="468"/>
      <c r="C684" s="468"/>
      <c r="D684" s="468"/>
      <c r="E684" s="468"/>
      <c r="F684" s="468"/>
      <c r="G684" s="468"/>
      <c r="H684" s="468"/>
      <c r="I684" s="468"/>
    </row>
    <row r="685" spans="1:9" x14ac:dyDescent="0.25">
      <c r="A685" s="468"/>
      <c r="B685" s="468"/>
      <c r="C685" s="468"/>
      <c r="D685" s="468"/>
      <c r="E685" s="468"/>
      <c r="F685" s="468"/>
      <c r="G685" s="468"/>
      <c r="H685" s="468"/>
      <c r="I685" s="468"/>
    </row>
    <row r="686" spans="1:9" x14ac:dyDescent="0.25">
      <c r="A686" s="468"/>
      <c r="B686" s="468"/>
      <c r="C686" s="468"/>
      <c r="D686" s="468"/>
      <c r="E686" s="468"/>
      <c r="F686" s="468"/>
      <c r="G686" s="468"/>
      <c r="H686" s="468"/>
      <c r="I686" s="468"/>
    </row>
    <row r="687" spans="1:9" x14ac:dyDescent="0.25">
      <c r="A687" s="468"/>
      <c r="B687" s="468"/>
      <c r="C687" s="468"/>
      <c r="D687" s="468"/>
      <c r="E687" s="468"/>
      <c r="F687" s="468"/>
      <c r="G687" s="468"/>
      <c r="H687" s="468"/>
      <c r="I687" s="468"/>
    </row>
    <row r="688" spans="1:9" x14ac:dyDescent="0.25">
      <c r="A688" s="468"/>
      <c r="B688" s="468"/>
      <c r="C688" s="468"/>
      <c r="D688" s="468"/>
      <c r="E688" s="468"/>
      <c r="F688" s="468"/>
      <c r="G688" s="468"/>
      <c r="H688" s="468"/>
      <c r="I688" s="468"/>
    </row>
    <row r="689" spans="1:9" x14ac:dyDescent="0.25">
      <c r="A689" s="468"/>
      <c r="B689" s="468"/>
      <c r="C689" s="468"/>
      <c r="D689" s="468"/>
      <c r="E689" s="468"/>
      <c r="F689" s="468"/>
      <c r="G689" s="468"/>
      <c r="H689" s="468"/>
      <c r="I689" s="468"/>
    </row>
    <row r="690" spans="1:9" x14ac:dyDescent="0.25">
      <c r="A690" s="468"/>
      <c r="B690" s="468"/>
      <c r="C690" s="468"/>
      <c r="D690" s="468"/>
      <c r="E690" s="468"/>
      <c r="F690" s="468"/>
      <c r="G690" s="468"/>
      <c r="H690" s="468"/>
      <c r="I690" s="468"/>
    </row>
    <row r="691" spans="1:9" x14ac:dyDescent="0.25">
      <c r="A691" s="468"/>
      <c r="B691" s="468"/>
      <c r="C691" s="468"/>
      <c r="D691" s="468"/>
      <c r="E691" s="468"/>
      <c r="F691" s="468"/>
      <c r="G691" s="468"/>
      <c r="H691" s="468"/>
      <c r="I691" s="468"/>
    </row>
    <row r="692" spans="1:9" x14ac:dyDescent="0.25">
      <c r="A692" s="468"/>
      <c r="B692" s="468"/>
      <c r="C692" s="468"/>
      <c r="D692" s="468"/>
      <c r="E692" s="468"/>
      <c r="F692" s="468"/>
      <c r="G692" s="468"/>
      <c r="H692" s="468"/>
      <c r="I692" s="468"/>
    </row>
    <row r="693" spans="1:9" x14ac:dyDescent="0.25">
      <c r="A693" s="468"/>
      <c r="B693" s="468"/>
      <c r="C693" s="468"/>
      <c r="D693" s="468"/>
      <c r="E693" s="468"/>
      <c r="F693" s="468"/>
      <c r="G693" s="468"/>
      <c r="H693" s="468"/>
      <c r="I693" s="468"/>
    </row>
    <row r="694" spans="1:9" x14ac:dyDescent="0.25">
      <c r="A694" s="468"/>
      <c r="B694" s="468"/>
      <c r="C694" s="468"/>
      <c r="D694" s="468"/>
      <c r="E694" s="468"/>
      <c r="F694" s="468"/>
      <c r="G694" s="468"/>
      <c r="H694" s="468"/>
      <c r="I694" s="468"/>
    </row>
    <row r="695" spans="1:9" x14ac:dyDescent="0.25">
      <c r="A695" s="468"/>
      <c r="B695" s="468"/>
      <c r="C695" s="468"/>
      <c r="D695" s="468"/>
      <c r="E695" s="468"/>
      <c r="F695" s="468"/>
      <c r="G695" s="468"/>
      <c r="H695" s="468"/>
      <c r="I695" s="468"/>
    </row>
    <row r="696" spans="1:9" x14ac:dyDescent="0.25">
      <c r="A696" s="468"/>
      <c r="B696" s="468"/>
      <c r="C696" s="468"/>
      <c r="D696" s="468"/>
      <c r="E696" s="468"/>
      <c r="F696" s="468"/>
      <c r="G696" s="468"/>
      <c r="H696" s="468"/>
      <c r="I696" s="468"/>
    </row>
    <row r="697" spans="1:9" x14ac:dyDescent="0.25">
      <c r="A697" s="468"/>
      <c r="B697" s="468"/>
      <c r="C697" s="468"/>
      <c r="D697" s="468"/>
      <c r="E697" s="468"/>
      <c r="F697" s="468"/>
      <c r="G697" s="468"/>
      <c r="H697" s="468"/>
      <c r="I697" s="468"/>
    </row>
    <row r="698" spans="1:9" x14ac:dyDescent="0.25">
      <c r="A698" s="468"/>
      <c r="B698" s="468"/>
      <c r="C698" s="468"/>
      <c r="D698" s="468"/>
      <c r="E698" s="468"/>
      <c r="F698" s="468"/>
      <c r="G698" s="468"/>
      <c r="H698" s="468"/>
      <c r="I698" s="468"/>
    </row>
    <row r="699" spans="1:9" x14ac:dyDescent="0.25">
      <c r="A699" s="468"/>
      <c r="B699" s="468"/>
      <c r="C699" s="468"/>
      <c r="D699" s="468"/>
      <c r="E699" s="468"/>
      <c r="F699" s="468"/>
      <c r="G699" s="468"/>
      <c r="H699" s="468"/>
      <c r="I699" s="468"/>
    </row>
    <row r="700" spans="1:9" x14ac:dyDescent="0.25">
      <c r="A700" s="468"/>
      <c r="B700" s="468"/>
      <c r="C700" s="468"/>
      <c r="D700" s="468"/>
      <c r="E700" s="468"/>
      <c r="F700" s="468"/>
      <c r="G700" s="468"/>
      <c r="H700" s="468"/>
      <c r="I700" s="468"/>
    </row>
    <row r="701" spans="1:9" x14ac:dyDescent="0.25">
      <c r="A701" s="468"/>
      <c r="B701" s="468"/>
      <c r="C701" s="468"/>
      <c r="D701" s="468"/>
      <c r="E701" s="468"/>
      <c r="F701" s="468"/>
      <c r="G701" s="468"/>
      <c r="H701" s="468"/>
      <c r="I701" s="468"/>
    </row>
    <row r="702" spans="1:9" x14ac:dyDescent="0.25">
      <c r="A702" s="468"/>
      <c r="B702" s="468"/>
      <c r="C702" s="468"/>
      <c r="D702" s="468"/>
      <c r="E702" s="468"/>
      <c r="F702" s="468"/>
      <c r="G702" s="468"/>
      <c r="H702" s="468"/>
      <c r="I702" s="468"/>
    </row>
    <row r="703" spans="1:9" x14ac:dyDescent="0.25">
      <c r="A703" s="468"/>
      <c r="B703" s="468"/>
      <c r="C703" s="468"/>
      <c r="D703" s="468"/>
      <c r="E703" s="468"/>
      <c r="F703" s="468"/>
      <c r="G703" s="468"/>
      <c r="H703" s="468"/>
      <c r="I703" s="468"/>
    </row>
    <row r="704" spans="1:9" x14ac:dyDescent="0.25">
      <c r="A704" s="468"/>
      <c r="B704" s="468"/>
      <c r="C704" s="468"/>
      <c r="D704" s="468"/>
      <c r="E704" s="468"/>
      <c r="F704" s="468"/>
      <c r="G704" s="468"/>
      <c r="H704" s="468"/>
      <c r="I704" s="468"/>
    </row>
    <row r="705" spans="1:9" x14ac:dyDescent="0.25">
      <c r="A705" s="468"/>
      <c r="B705" s="468"/>
      <c r="C705" s="468"/>
      <c r="D705" s="468"/>
      <c r="E705" s="468"/>
      <c r="F705" s="468"/>
      <c r="G705" s="468"/>
      <c r="H705" s="468"/>
      <c r="I705" s="468"/>
    </row>
    <row r="706" spans="1:9" x14ac:dyDescent="0.25">
      <c r="A706" s="468"/>
      <c r="B706" s="468"/>
      <c r="C706" s="468"/>
      <c r="D706" s="468"/>
      <c r="E706" s="468"/>
      <c r="F706" s="468"/>
      <c r="G706" s="468"/>
      <c r="H706" s="468"/>
      <c r="I706" s="468"/>
    </row>
    <row r="707" spans="1:9" x14ac:dyDescent="0.25">
      <c r="A707" s="468"/>
      <c r="B707" s="468"/>
      <c r="C707" s="468"/>
      <c r="D707" s="468"/>
      <c r="E707" s="468"/>
      <c r="F707" s="468"/>
      <c r="G707" s="468"/>
      <c r="H707" s="468"/>
      <c r="I707" s="468"/>
    </row>
    <row r="708" spans="1:9" x14ac:dyDescent="0.25">
      <c r="A708" s="468"/>
      <c r="B708" s="468"/>
      <c r="C708" s="468"/>
      <c r="D708" s="468"/>
      <c r="E708" s="468"/>
      <c r="F708" s="468"/>
      <c r="G708" s="468"/>
      <c r="H708" s="468"/>
      <c r="I708" s="468"/>
    </row>
    <row r="709" spans="1:9" x14ac:dyDescent="0.25">
      <c r="A709" s="468"/>
      <c r="B709" s="468"/>
      <c r="C709" s="468"/>
      <c r="D709" s="468"/>
      <c r="E709" s="468"/>
      <c r="F709" s="468"/>
      <c r="G709" s="468"/>
      <c r="H709" s="468"/>
      <c r="I709" s="468"/>
    </row>
    <row r="710" spans="1:9" x14ac:dyDescent="0.25">
      <c r="A710" s="468"/>
      <c r="B710" s="468"/>
      <c r="C710" s="468"/>
      <c r="D710" s="468"/>
      <c r="E710" s="468"/>
      <c r="F710" s="468"/>
      <c r="G710" s="468"/>
      <c r="H710" s="468"/>
      <c r="I710" s="468"/>
    </row>
    <row r="711" spans="1:9" x14ac:dyDescent="0.25">
      <c r="A711" s="468"/>
      <c r="B711" s="468"/>
      <c r="C711" s="468"/>
      <c r="D711" s="468"/>
      <c r="E711" s="468"/>
      <c r="F711" s="468"/>
      <c r="G711" s="468"/>
      <c r="H711" s="468"/>
      <c r="I711" s="468"/>
    </row>
    <row r="712" spans="1:9" x14ac:dyDescent="0.25">
      <c r="A712" s="468"/>
      <c r="B712" s="468"/>
      <c r="C712" s="468"/>
      <c r="D712" s="468"/>
      <c r="E712" s="468"/>
      <c r="F712" s="468"/>
      <c r="G712" s="468"/>
      <c r="H712" s="468"/>
      <c r="I712" s="468"/>
    </row>
    <row r="713" spans="1:9" x14ac:dyDescent="0.25">
      <c r="A713" s="468"/>
      <c r="B713" s="468"/>
      <c r="C713" s="468"/>
      <c r="D713" s="468"/>
      <c r="E713" s="468"/>
      <c r="F713" s="468"/>
      <c r="G713" s="468"/>
      <c r="H713" s="468"/>
      <c r="I713" s="468"/>
    </row>
    <row r="714" spans="1:9" x14ac:dyDescent="0.25">
      <c r="A714" s="468"/>
      <c r="B714" s="468"/>
      <c r="C714" s="468"/>
      <c r="D714" s="468"/>
      <c r="E714" s="468"/>
      <c r="F714" s="468"/>
      <c r="G714" s="468"/>
      <c r="H714" s="468"/>
      <c r="I714" s="468"/>
    </row>
    <row r="715" spans="1:9" x14ac:dyDescent="0.25">
      <c r="A715" s="468"/>
      <c r="B715" s="468"/>
      <c r="C715" s="468"/>
      <c r="D715" s="468"/>
      <c r="E715" s="468"/>
      <c r="F715" s="468"/>
      <c r="G715" s="468"/>
      <c r="H715" s="468"/>
      <c r="I715" s="468"/>
    </row>
    <row r="716" spans="1:9" x14ac:dyDescent="0.25">
      <c r="A716" s="468"/>
      <c r="B716" s="468"/>
      <c r="C716" s="468"/>
      <c r="D716" s="468"/>
      <c r="E716" s="468"/>
      <c r="F716" s="468"/>
      <c r="G716" s="468"/>
      <c r="H716" s="468"/>
      <c r="I716" s="468"/>
    </row>
    <row r="717" spans="1:9" x14ac:dyDescent="0.25">
      <c r="A717" s="468"/>
      <c r="B717" s="468"/>
      <c r="C717" s="468"/>
      <c r="D717" s="468"/>
      <c r="E717" s="468"/>
      <c r="F717" s="468"/>
      <c r="G717" s="468"/>
      <c r="H717" s="468"/>
      <c r="I717" s="468"/>
    </row>
    <row r="718" spans="1:9" x14ac:dyDescent="0.25">
      <c r="A718" s="468"/>
      <c r="B718" s="468"/>
      <c r="C718" s="468"/>
      <c r="D718" s="468"/>
      <c r="E718" s="468"/>
      <c r="F718" s="468"/>
      <c r="G718" s="468"/>
      <c r="H718" s="468"/>
      <c r="I718" s="468"/>
    </row>
    <row r="719" spans="1:9" x14ac:dyDescent="0.25">
      <c r="A719" s="468"/>
      <c r="B719" s="468"/>
      <c r="C719" s="468"/>
      <c r="D719" s="468"/>
      <c r="E719" s="468"/>
      <c r="F719" s="468"/>
      <c r="G719" s="468"/>
      <c r="H719" s="468"/>
      <c r="I719" s="468"/>
    </row>
    <row r="720" spans="1:9" x14ac:dyDescent="0.25">
      <c r="A720" s="468"/>
      <c r="B720" s="468"/>
      <c r="C720" s="468"/>
      <c r="D720" s="468"/>
      <c r="E720" s="468"/>
      <c r="F720" s="468"/>
      <c r="G720" s="468"/>
      <c r="H720" s="468"/>
      <c r="I720" s="468"/>
    </row>
    <row r="721" spans="1:9" x14ac:dyDescent="0.25">
      <c r="A721" s="468"/>
      <c r="B721" s="468"/>
      <c r="C721" s="468"/>
      <c r="D721" s="468"/>
      <c r="E721" s="468"/>
      <c r="F721" s="468"/>
      <c r="G721" s="468"/>
      <c r="H721" s="468"/>
      <c r="I721" s="468"/>
    </row>
    <row r="722" spans="1:9" x14ac:dyDescent="0.25">
      <c r="A722" s="468"/>
      <c r="B722" s="468"/>
      <c r="C722" s="468"/>
      <c r="D722" s="468"/>
      <c r="E722" s="468"/>
      <c r="F722" s="468"/>
      <c r="G722" s="468"/>
      <c r="H722" s="468"/>
      <c r="I722" s="468"/>
    </row>
    <row r="723" spans="1:9" x14ac:dyDescent="0.25">
      <c r="A723" s="468"/>
      <c r="B723" s="468"/>
      <c r="C723" s="468"/>
      <c r="D723" s="468"/>
      <c r="E723" s="468"/>
      <c r="F723" s="468"/>
      <c r="G723" s="468"/>
      <c r="H723" s="468"/>
      <c r="I723" s="468"/>
    </row>
    <row r="724" spans="1:9" x14ac:dyDescent="0.25">
      <c r="A724" s="468"/>
      <c r="B724" s="468"/>
      <c r="C724" s="468"/>
      <c r="D724" s="468"/>
      <c r="E724" s="468"/>
      <c r="F724" s="468"/>
      <c r="G724" s="468"/>
      <c r="H724" s="468"/>
      <c r="I724" s="468"/>
    </row>
    <row r="725" spans="1:9" x14ac:dyDescent="0.25">
      <c r="A725" s="468"/>
      <c r="B725" s="468"/>
      <c r="C725" s="468"/>
      <c r="D725" s="468"/>
      <c r="E725" s="468"/>
      <c r="F725" s="468"/>
      <c r="G725" s="468"/>
      <c r="H725" s="468"/>
      <c r="I725" s="468"/>
    </row>
    <row r="726" spans="1:9" x14ac:dyDescent="0.25">
      <c r="A726" s="468"/>
      <c r="B726" s="468"/>
      <c r="C726" s="468"/>
      <c r="D726" s="468"/>
      <c r="E726" s="468"/>
      <c r="F726" s="468"/>
      <c r="G726" s="468"/>
      <c r="H726" s="468"/>
      <c r="I726" s="468"/>
    </row>
    <row r="727" spans="1:9" x14ac:dyDescent="0.25">
      <c r="A727" s="468"/>
      <c r="B727" s="468"/>
      <c r="C727" s="468"/>
      <c r="D727" s="468"/>
      <c r="E727" s="468"/>
      <c r="F727" s="468"/>
      <c r="G727" s="468"/>
      <c r="H727" s="468"/>
      <c r="I727" s="468"/>
    </row>
    <row r="728" spans="1:9" x14ac:dyDescent="0.25">
      <c r="A728" s="468"/>
      <c r="B728" s="468"/>
      <c r="C728" s="468"/>
      <c r="D728" s="468"/>
      <c r="E728" s="468"/>
      <c r="F728" s="468"/>
      <c r="G728" s="468"/>
      <c r="H728" s="468"/>
      <c r="I728" s="468"/>
    </row>
    <row r="729" spans="1:9" x14ac:dyDescent="0.25">
      <c r="A729" s="468"/>
      <c r="B729" s="468"/>
      <c r="C729" s="468"/>
      <c r="D729" s="468"/>
      <c r="E729" s="468"/>
      <c r="F729" s="468"/>
      <c r="G729" s="468"/>
      <c r="H729" s="468"/>
      <c r="I729" s="468"/>
    </row>
    <row r="730" spans="1:9" x14ac:dyDescent="0.25">
      <c r="A730" s="468"/>
      <c r="B730" s="468"/>
      <c r="C730" s="468"/>
      <c r="D730" s="468"/>
      <c r="E730" s="468"/>
      <c r="F730" s="468"/>
      <c r="G730" s="468"/>
      <c r="H730" s="468"/>
      <c r="I730" s="468"/>
    </row>
    <row r="731" spans="1:9" x14ac:dyDescent="0.25">
      <c r="A731" s="468"/>
      <c r="B731" s="468"/>
      <c r="C731" s="468"/>
      <c r="D731" s="468"/>
      <c r="E731" s="468"/>
      <c r="F731" s="468"/>
      <c r="G731" s="468"/>
      <c r="H731" s="468"/>
      <c r="I731" s="468"/>
    </row>
    <row r="732" spans="1:9" x14ac:dyDescent="0.25">
      <c r="A732" s="468"/>
      <c r="B732" s="468"/>
      <c r="C732" s="468"/>
      <c r="D732" s="468"/>
      <c r="E732" s="468"/>
      <c r="F732" s="468"/>
      <c r="G732" s="468"/>
      <c r="H732" s="468"/>
      <c r="I732" s="468"/>
    </row>
    <row r="733" spans="1:9" x14ac:dyDescent="0.25">
      <c r="A733" s="468"/>
      <c r="B733" s="468"/>
      <c r="C733" s="468"/>
      <c r="D733" s="468"/>
      <c r="E733" s="468"/>
      <c r="F733" s="468"/>
      <c r="G733" s="468"/>
      <c r="H733" s="468"/>
      <c r="I733" s="468"/>
    </row>
    <row r="734" spans="1:9" x14ac:dyDescent="0.25">
      <c r="A734" s="468"/>
      <c r="B734" s="468"/>
      <c r="C734" s="468"/>
      <c r="D734" s="468"/>
      <c r="E734" s="468"/>
      <c r="F734" s="468"/>
      <c r="G734" s="468"/>
      <c r="H734" s="468"/>
      <c r="I734" s="468"/>
    </row>
    <row r="735" spans="1:9" x14ac:dyDescent="0.25">
      <c r="A735" s="468"/>
      <c r="B735" s="468"/>
      <c r="C735" s="468"/>
      <c r="D735" s="468"/>
      <c r="E735" s="468"/>
      <c r="F735" s="468"/>
      <c r="G735" s="468"/>
      <c r="H735" s="468"/>
      <c r="I735" s="468"/>
    </row>
    <row r="736" spans="1:9" x14ac:dyDescent="0.25">
      <c r="A736" s="468"/>
      <c r="B736" s="468"/>
      <c r="C736" s="468"/>
      <c r="D736" s="468"/>
      <c r="E736" s="468"/>
      <c r="F736" s="468"/>
      <c r="G736" s="468"/>
      <c r="H736" s="468"/>
      <c r="I736" s="468"/>
    </row>
    <row r="737" spans="1:9" x14ac:dyDescent="0.25">
      <c r="A737" s="468"/>
      <c r="B737" s="468"/>
      <c r="C737" s="468"/>
      <c r="D737" s="468"/>
      <c r="E737" s="468"/>
      <c r="F737" s="468"/>
      <c r="G737" s="468"/>
      <c r="H737" s="468"/>
      <c r="I737" s="468"/>
    </row>
    <row r="738" spans="1:9" x14ac:dyDescent="0.25">
      <c r="A738" s="468"/>
      <c r="B738" s="468"/>
      <c r="C738" s="468"/>
      <c r="D738" s="468"/>
      <c r="E738" s="468"/>
      <c r="F738" s="468"/>
      <c r="G738" s="468"/>
      <c r="H738" s="468"/>
      <c r="I738" s="468"/>
    </row>
    <row r="739" spans="1:9" x14ac:dyDescent="0.25">
      <c r="A739" s="468"/>
      <c r="B739" s="468"/>
      <c r="C739" s="468"/>
      <c r="D739" s="468"/>
      <c r="E739" s="468"/>
      <c r="F739" s="468"/>
      <c r="G739" s="468"/>
      <c r="H739" s="468"/>
      <c r="I739" s="468"/>
    </row>
    <row r="740" spans="1:9" x14ac:dyDescent="0.25">
      <c r="A740" s="468"/>
      <c r="B740" s="468"/>
      <c r="C740" s="468"/>
      <c r="D740" s="468"/>
      <c r="E740" s="468"/>
      <c r="F740" s="468"/>
      <c r="G740" s="468"/>
      <c r="H740" s="468"/>
      <c r="I740" s="468"/>
    </row>
    <row r="741" spans="1:9" x14ac:dyDescent="0.25">
      <c r="A741" s="468"/>
      <c r="B741" s="468"/>
      <c r="C741" s="468"/>
      <c r="D741" s="468"/>
      <c r="E741" s="468"/>
      <c r="F741" s="468"/>
      <c r="G741" s="468"/>
      <c r="H741" s="468"/>
      <c r="I741" s="468"/>
    </row>
    <row r="742" spans="1:9" x14ac:dyDescent="0.25">
      <c r="A742" s="468"/>
      <c r="B742" s="468"/>
      <c r="C742" s="468"/>
      <c r="D742" s="468"/>
      <c r="E742" s="468"/>
      <c r="F742" s="468"/>
      <c r="G742" s="468"/>
      <c r="H742" s="468"/>
      <c r="I742" s="468"/>
    </row>
    <row r="743" spans="1:9" x14ac:dyDescent="0.25">
      <c r="A743" s="468"/>
      <c r="B743" s="468"/>
      <c r="C743" s="468"/>
      <c r="D743" s="468"/>
      <c r="E743" s="468"/>
      <c r="F743" s="468"/>
      <c r="G743" s="468"/>
      <c r="H743" s="468"/>
      <c r="I743" s="468"/>
    </row>
    <row r="744" spans="1:9" x14ac:dyDescent="0.25">
      <c r="A744" s="468"/>
      <c r="B744" s="468"/>
      <c r="C744" s="468"/>
      <c r="D744" s="468"/>
      <c r="E744" s="468"/>
      <c r="F744" s="468"/>
      <c r="G744" s="468"/>
      <c r="H744" s="468"/>
      <c r="I744" s="468"/>
    </row>
    <row r="745" spans="1:9" x14ac:dyDescent="0.25">
      <c r="A745" s="468"/>
      <c r="B745" s="468"/>
      <c r="C745" s="468"/>
      <c r="D745" s="468"/>
      <c r="E745" s="468"/>
      <c r="F745" s="468"/>
      <c r="G745" s="468"/>
      <c r="H745" s="468"/>
      <c r="I745" s="468"/>
    </row>
    <row r="746" spans="1:9" x14ac:dyDescent="0.25">
      <c r="A746" s="468"/>
      <c r="B746" s="468"/>
      <c r="C746" s="468"/>
      <c r="D746" s="468"/>
      <c r="E746" s="468"/>
      <c r="F746" s="468"/>
      <c r="G746" s="468"/>
      <c r="H746" s="468"/>
      <c r="I746" s="468"/>
    </row>
    <row r="747" spans="1:9" x14ac:dyDescent="0.25">
      <c r="A747" s="468"/>
      <c r="B747" s="468"/>
      <c r="C747" s="468"/>
      <c r="D747" s="468"/>
      <c r="E747" s="468"/>
      <c r="F747" s="468"/>
      <c r="G747" s="468"/>
      <c r="H747" s="468"/>
      <c r="I747" s="468"/>
    </row>
    <row r="748" spans="1:9" x14ac:dyDescent="0.25">
      <c r="A748" s="468"/>
      <c r="B748" s="468"/>
      <c r="C748" s="468"/>
      <c r="D748" s="468"/>
      <c r="E748" s="468"/>
      <c r="F748" s="468"/>
      <c r="G748" s="468"/>
      <c r="H748" s="468"/>
      <c r="I748" s="468"/>
    </row>
    <row r="749" spans="1:9" x14ac:dyDescent="0.25">
      <c r="A749" s="468"/>
      <c r="B749" s="468"/>
      <c r="C749" s="468"/>
      <c r="D749" s="468"/>
      <c r="E749" s="468"/>
      <c r="F749" s="468"/>
      <c r="G749" s="468"/>
      <c r="H749" s="468"/>
      <c r="I749" s="468"/>
    </row>
    <row r="750" spans="1:9" x14ac:dyDescent="0.25">
      <c r="A750" s="468"/>
      <c r="B750" s="468"/>
      <c r="C750" s="468"/>
      <c r="D750" s="468"/>
      <c r="E750" s="468"/>
      <c r="F750" s="468"/>
      <c r="G750" s="468"/>
      <c r="H750" s="468"/>
      <c r="I750" s="468"/>
    </row>
    <row r="751" spans="1:9" x14ac:dyDescent="0.25">
      <c r="A751" s="468"/>
      <c r="B751" s="468"/>
      <c r="C751" s="468"/>
      <c r="D751" s="468"/>
      <c r="E751" s="468"/>
      <c r="F751" s="468"/>
      <c r="G751" s="468"/>
      <c r="H751" s="468"/>
      <c r="I751" s="468"/>
    </row>
    <row r="752" spans="1:9" x14ac:dyDescent="0.25">
      <c r="A752" s="468"/>
      <c r="B752" s="468"/>
      <c r="C752" s="468"/>
      <c r="D752" s="468"/>
      <c r="E752" s="468"/>
      <c r="F752" s="468"/>
      <c r="G752" s="468"/>
      <c r="H752" s="468"/>
      <c r="I752" s="468"/>
    </row>
    <row r="753" spans="1:9" x14ac:dyDescent="0.25">
      <c r="A753" s="468"/>
      <c r="B753" s="468"/>
      <c r="C753" s="468"/>
      <c r="D753" s="468"/>
      <c r="E753" s="468"/>
      <c r="F753" s="468"/>
      <c r="G753" s="468"/>
      <c r="H753" s="468"/>
      <c r="I753" s="468"/>
    </row>
    <row r="754" spans="1:9" x14ac:dyDescent="0.25">
      <c r="A754" s="468"/>
      <c r="B754" s="468"/>
      <c r="C754" s="468"/>
      <c r="D754" s="468"/>
      <c r="E754" s="468"/>
      <c r="F754" s="468"/>
      <c r="G754" s="468"/>
      <c r="H754" s="468"/>
      <c r="I754" s="468"/>
    </row>
    <row r="755" spans="1:9" x14ac:dyDescent="0.25">
      <c r="A755" s="468"/>
      <c r="B755" s="468"/>
      <c r="C755" s="468"/>
      <c r="D755" s="468"/>
      <c r="E755" s="468"/>
      <c r="F755" s="468"/>
      <c r="G755" s="468"/>
      <c r="H755" s="468"/>
      <c r="I755" s="468"/>
    </row>
    <row r="756" spans="1:9" x14ac:dyDescent="0.25">
      <c r="A756" s="468"/>
      <c r="B756" s="468"/>
      <c r="C756" s="468"/>
      <c r="D756" s="468"/>
      <c r="E756" s="468"/>
      <c r="F756" s="468"/>
      <c r="G756" s="468"/>
      <c r="H756" s="468"/>
      <c r="I756" s="468"/>
    </row>
    <row r="757" spans="1:9" x14ac:dyDescent="0.25">
      <c r="A757" s="468"/>
      <c r="B757" s="468"/>
      <c r="C757" s="468"/>
      <c r="D757" s="468"/>
      <c r="E757" s="468"/>
      <c r="F757" s="468"/>
      <c r="G757" s="468"/>
      <c r="H757" s="468"/>
      <c r="I757" s="468"/>
    </row>
    <row r="758" spans="1:9" x14ac:dyDescent="0.25">
      <c r="A758" s="468"/>
      <c r="B758" s="468"/>
      <c r="C758" s="468"/>
      <c r="D758" s="468"/>
      <c r="E758" s="468"/>
      <c r="F758" s="468"/>
      <c r="G758" s="468"/>
      <c r="H758" s="468"/>
      <c r="I758" s="468"/>
    </row>
    <row r="759" spans="1:9" x14ac:dyDescent="0.25">
      <c r="A759" s="468"/>
      <c r="B759" s="468"/>
      <c r="C759" s="468"/>
      <c r="D759" s="468"/>
      <c r="E759" s="468"/>
      <c r="F759" s="468"/>
      <c r="G759" s="468"/>
      <c r="H759" s="468"/>
      <c r="I759" s="468"/>
    </row>
    <row r="760" spans="1:9" x14ac:dyDescent="0.25">
      <c r="A760" s="468"/>
      <c r="B760" s="468"/>
      <c r="C760" s="468"/>
      <c r="D760" s="468"/>
      <c r="E760" s="468"/>
      <c r="F760" s="468"/>
      <c r="G760" s="468"/>
      <c r="H760" s="468"/>
      <c r="I760" s="468"/>
    </row>
    <row r="761" spans="1:9" x14ac:dyDescent="0.25">
      <c r="A761" s="468"/>
      <c r="B761" s="468"/>
      <c r="C761" s="468"/>
      <c r="D761" s="468"/>
      <c r="E761" s="468"/>
      <c r="F761" s="468"/>
      <c r="G761" s="468"/>
      <c r="H761" s="468"/>
      <c r="I761" s="468"/>
    </row>
    <row r="762" spans="1:9" x14ac:dyDescent="0.25">
      <c r="A762" s="468"/>
      <c r="B762" s="468"/>
      <c r="C762" s="468"/>
      <c r="D762" s="468"/>
      <c r="E762" s="468"/>
      <c r="F762" s="468"/>
      <c r="G762" s="468"/>
      <c r="H762" s="468"/>
      <c r="I762" s="468"/>
    </row>
    <row r="763" spans="1:9" x14ac:dyDescent="0.25">
      <c r="A763" s="468"/>
      <c r="B763" s="468"/>
      <c r="C763" s="468"/>
      <c r="D763" s="468"/>
      <c r="E763" s="468"/>
      <c r="F763" s="468"/>
      <c r="G763" s="468"/>
      <c r="H763" s="468"/>
      <c r="I763" s="468"/>
    </row>
    <row r="764" spans="1:9" x14ac:dyDescent="0.25">
      <c r="A764" s="468"/>
      <c r="B764" s="468"/>
      <c r="C764" s="468"/>
      <c r="D764" s="468"/>
      <c r="E764" s="468"/>
      <c r="F764" s="468"/>
      <c r="G764" s="468"/>
      <c r="H764" s="468"/>
      <c r="I764" s="468"/>
    </row>
    <row r="765" spans="1:9" x14ac:dyDescent="0.25">
      <c r="A765" s="468"/>
      <c r="B765" s="468"/>
      <c r="C765" s="468"/>
      <c r="D765" s="468"/>
      <c r="E765" s="468"/>
      <c r="F765" s="468"/>
      <c r="G765" s="468"/>
      <c r="H765" s="468"/>
      <c r="I765" s="468"/>
    </row>
    <row r="766" spans="1:9" x14ac:dyDescent="0.25">
      <c r="A766" s="468"/>
      <c r="B766" s="468"/>
      <c r="C766" s="468"/>
      <c r="D766" s="468"/>
      <c r="E766" s="468"/>
      <c r="F766" s="468"/>
      <c r="G766" s="468"/>
      <c r="H766" s="468"/>
      <c r="I766" s="468"/>
    </row>
    <row r="767" spans="1:9" x14ac:dyDescent="0.25">
      <c r="A767" s="468"/>
      <c r="B767" s="468"/>
      <c r="C767" s="468"/>
      <c r="D767" s="468"/>
      <c r="E767" s="468"/>
      <c r="F767" s="468"/>
      <c r="G767" s="468"/>
      <c r="H767" s="468"/>
      <c r="I767" s="468"/>
    </row>
    <row r="768" spans="1:9" x14ac:dyDescent="0.25">
      <c r="A768" s="468"/>
      <c r="B768" s="468"/>
      <c r="C768" s="468"/>
      <c r="D768" s="468"/>
      <c r="E768" s="468"/>
      <c r="F768" s="468"/>
      <c r="G768" s="468"/>
      <c r="H768" s="468"/>
      <c r="I768" s="468"/>
    </row>
    <row r="769" spans="1:9" x14ac:dyDescent="0.25">
      <c r="A769" s="468"/>
      <c r="B769" s="468"/>
      <c r="C769" s="468"/>
      <c r="D769" s="468"/>
      <c r="E769" s="468"/>
      <c r="F769" s="468"/>
      <c r="G769" s="468"/>
      <c r="H769" s="468"/>
      <c r="I769" s="468"/>
    </row>
    <row r="770" spans="1:9" x14ac:dyDescent="0.25">
      <c r="A770" s="468"/>
      <c r="B770" s="468"/>
      <c r="C770" s="468"/>
      <c r="D770" s="468"/>
      <c r="E770" s="468"/>
      <c r="F770" s="468"/>
      <c r="G770" s="468"/>
      <c r="H770" s="468"/>
      <c r="I770" s="468"/>
    </row>
    <row r="771" spans="1:9" x14ac:dyDescent="0.25">
      <c r="A771" s="468"/>
      <c r="B771" s="468"/>
      <c r="C771" s="468"/>
      <c r="D771" s="468"/>
      <c r="E771" s="468"/>
      <c r="F771" s="468"/>
      <c r="G771" s="468"/>
      <c r="H771" s="468"/>
      <c r="I771" s="468"/>
    </row>
    <row r="772" spans="1:9" x14ac:dyDescent="0.25">
      <c r="A772" s="468"/>
      <c r="B772" s="468"/>
      <c r="C772" s="468"/>
      <c r="D772" s="468"/>
      <c r="E772" s="468"/>
      <c r="F772" s="468"/>
      <c r="G772" s="468"/>
      <c r="H772" s="468"/>
      <c r="I772" s="468"/>
    </row>
    <row r="773" spans="1:9" x14ac:dyDescent="0.25">
      <c r="A773" s="468"/>
      <c r="B773" s="468"/>
      <c r="C773" s="468"/>
      <c r="D773" s="468"/>
      <c r="E773" s="468"/>
      <c r="F773" s="468"/>
      <c r="G773" s="468"/>
      <c r="H773" s="468"/>
      <c r="I773" s="468"/>
    </row>
    <row r="774" spans="1:9" x14ac:dyDescent="0.25">
      <c r="A774" s="468"/>
      <c r="B774" s="468"/>
      <c r="C774" s="468"/>
      <c r="D774" s="468"/>
      <c r="E774" s="468"/>
      <c r="F774" s="468"/>
      <c r="G774" s="468"/>
      <c r="H774" s="468"/>
      <c r="I774" s="468"/>
    </row>
    <row r="775" spans="1:9" x14ac:dyDescent="0.25">
      <c r="A775" s="468"/>
      <c r="B775" s="468"/>
      <c r="C775" s="468"/>
      <c r="D775" s="468"/>
      <c r="E775" s="468"/>
      <c r="F775" s="468"/>
      <c r="G775" s="468"/>
      <c r="H775" s="468"/>
      <c r="I775" s="468"/>
    </row>
    <row r="776" spans="1:9" x14ac:dyDescent="0.25">
      <c r="A776" s="468"/>
      <c r="B776" s="468"/>
      <c r="C776" s="468"/>
      <c r="D776" s="468"/>
      <c r="E776" s="468"/>
      <c r="F776" s="468"/>
      <c r="G776" s="468"/>
      <c r="H776" s="468"/>
      <c r="I776" s="468"/>
    </row>
    <row r="777" spans="1:9" x14ac:dyDescent="0.25">
      <c r="A777" s="468"/>
      <c r="B777" s="468"/>
      <c r="C777" s="468"/>
      <c r="D777" s="468"/>
      <c r="E777" s="468"/>
      <c r="F777" s="468"/>
      <c r="G777" s="468"/>
      <c r="H777" s="468"/>
      <c r="I777" s="468"/>
    </row>
    <row r="778" spans="1:9" x14ac:dyDescent="0.25">
      <c r="A778" s="468"/>
      <c r="B778" s="468"/>
      <c r="C778" s="468"/>
      <c r="D778" s="468"/>
      <c r="E778" s="468"/>
      <c r="F778" s="468"/>
      <c r="G778" s="468"/>
      <c r="H778" s="468"/>
      <c r="I778" s="468"/>
    </row>
    <row r="779" spans="1:9" x14ac:dyDescent="0.25">
      <c r="A779" s="468"/>
      <c r="B779" s="468"/>
      <c r="C779" s="468"/>
      <c r="D779" s="468"/>
      <c r="E779" s="468"/>
      <c r="F779" s="468"/>
      <c r="G779" s="468"/>
      <c r="H779" s="468"/>
      <c r="I779" s="468"/>
    </row>
    <row r="780" spans="1:9" x14ac:dyDescent="0.25">
      <c r="A780" s="468"/>
      <c r="B780" s="468"/>
      <c r="C780" s="468"/>
      <c r="D780" s="468"/>
      <c r="E780" s="468"/>
      <c r="F780" s="468"/>
      <c r="G780" s="468"/>
      <c r="H780" s="468"/>
      <c r="I780" s="468"/>
    </row>
    <row r="781" spans="1:9" x14ac:dyDescent="0.25">
      <c r="A781" s="468"/>
      <c r="B781" s="468"/>
      <c r="C781" s="468"/>
      <c r="D781" s="468"/>
      <c r="E781" s="468"/>
      <c r="F781" s="468"/>
      <c r="G781" s="468"/>
      <c r="H781" s="468"/>
      <c r="I781" s="468"/>
    </row>
    <row r="782" spans="1:9" x14ac:dyDescent="0.25">
      <c r="A782" s="468"/>
      <c r="B782" s="468"/>
      <c r="C782" s="468"/>
      <c r="D782" s="468"/>
      <c r="E782" s="468"/>
      <c r="F782" s="468"/>
      <c r="G782" s="468"/>
      <c r="H782" s="468"/>
      <c r="I782" s="468"/>
    </row>
    <row r="783" spans="1:9" x14ac:dyDescent="0.25">
      <c r="A783" s="468"/>
      <c r="B783" s="468"/>
      <c r="C783" s="468"/>
      <c r="D783" s="468"/>
      <c r="E783" s="468"/>
      <c r="F783" s="468"/>
      <c r="G783" s="468"/>
      <c r="H783" s="468"/>
      <c r="I783" s="468"/>
    </row>
    <row r="784" spans="1:9" x14ac:dyDescent="0.25">
      <c r="A784" s="468"/>
      <c r="B784" s="468"/>
      <c r="C784" s="468"/>
      <c r="D784" s="468"/>
      <c r="E784" s="468"/>
      <c r="F784" s="468"/>
      <c r="G784" s="468"/>
      <c r="H784" s="468"/>
      <c r="I784" s="468"/>
    </row>
    <row r="785" spans="1:9" x14ac:dyDescent="0.25">
      <c r="A785" s="468"/>
      <c r="B785" s="468"/>
      <c r="C785" s="468"/>
      <c r="D785" s="468"/>
      <c r="E785" s="468"/>
      <c r="F785" s="468"/>
      <c r="G785" s="468"/>
      <c r="H785" s="468"/>
      <c r="I785" s="468"/>
    </row>
    <row r="786" spans="1:9" x14ac:dyDescent="0.25">
      <c r="A786" s="468"/>
      <c r="B786" s="468"/>
      <c r="C786" s="468"/>
      <c r="D786" s="468"/>
      <c r="E786" s="468"/>
      <c r="F786" s="468"/>
      <c r="G786" s="468"/>
      <c r="H786" s="468"/>
      <c r="I786" s="468"/>
    </row>
    <row r="787" spans="1:9" x14ac:dyDescent="0.25">
      <c r="A787" s="468"/>
      <c r="B787" s="468"/>
      <c r="C787" s="468"/>
      <c r="D787" s="468"/>
      <c r="E787" s="468"/>
      <c r="F787" s="468"/>
      <c r="G787" s="468"/>
      <c r="H787" s="468"/>
      <c r="I787" s="468"/>
    </row>
    <row r="788" spans="1:9" x14ac:dyDescent="0.25">
      <c r="A788" s="468"/>
      <c r="B788" s="468"/>
      <c r="C788" s="468"/>
      <c r="D788" s="468"/>
      <c r="E788" s="468"/>
      <c r="F788" s="468"/>
      <c r="G788" s="468"/>
      <c r="H788" s="468"/>
      <c r="I788" s="468"/>
    </row>
    <row r="789" spans="1:9" x14ac:dyDescent="0.25">
      <c r="A789" s="468"/>
      <c r="B789" s="468"/>
      <c r="C789" s="468"/>
      <c r="D789" s="468"/>
      <c r="E789" s="468"/>
      <c r="F789" s="468"/>
      <c r="G789" s="468"/>
      <c r="H789" s="468"/>
      <c r="I789" s="468"/>
    </row>
    <row r="790" spans="1:9" x14ac:dyDescent="0.25">
      <c r="A790" s="468"/>
      <c r="B790" s="468"/>
      <c r="C790" s="468"/>
      <c r="D790" s="468"/>
      <c r="E790" s="468"/>
      <c r="F790" s="468"/>
      <c r="G790" s="468"/>
      <c r="H790" s="468"/>
      <c r="I790" s="468"/>
    </row>
    <row r="791" spans="1:9" x14ac:dyDescent="0.25">
      <c r="A791" s="468"/>
      <c r="B791" s="468"/>
      <c r="C791" s="468"/>
      <c r="D791" s="468"/>
      <c r="E791" s="468"/>
      <c r="F791" s="468"/>
      <c r="G791" s="468"/>
      <c r="H791" s="468"/>
      <c r="I791" s="468"/>
    </row>
    <row r="792" spans="1:9" x14ac:dyDescent="0.25">
      <c r="A792" s="468"/>
      <c r="B792" s="468"/>
      <c r="C792" s="468"/>
      <c r="D792" s="468"/>
      <c r="E792" s="468"/>
      <c r="F792" s="468"/>
      <c r="G792" s="468"/>
      <c r="H792" s="468"/>
      <c r="I792" s="468"/>
    </row>
    <row r="793" spans="1:9" x14ac:dyDescent="0.25">
      <c r="A793" s="468"/>
      <c r="B793" s="468"/>
      <c r="C793" s="468"/>
      <c r="D793" s="468"/>
      <c r="E793" s="468"/>
      <c r="F793" s="468"/>
      <c r="G793" s="468"/>
      <c r="H793" s="468"/>
      <c r="I793" s="468"/>
    </row>
    <row r="794" spans="1:9" x14ac:dyDescent="0.25">
      <c r="A794" s="468"/>
      <c r="B794" s="468"/>
      <c r="C794" s="468"/>
      <c r="D794" s="468"/>
      <c r="E794" s="468"/>
      <c r="F794" s="468"/>
      <c r="G794" s="468"/>
      <c r="H794" s="468"/>
      <c r="I794" s="468"/>
    </row>
    <row r="795" spans="1:9" x14ac:dyDescent="0.25">
      <c r="A795" s="468"/>
      <c r="B795" s="468"/>
      <c r="C795" s="468"/>
      <c r="D795" s="468"/>
      <c r="E795" s="468"/>
      <c r="F795" s="468"/>
      <c r="G795" s="468"/>
      <c r="H795" s="468"/>
      <c r="I795" s="468"/>
    </row>
    <row r="796" spans="1:9" x14ac:dyDescent="0.25">
      <c r="A796" s="468"/>
      <c r="B796" s="468"/>
      <c r="C796" s="468"/>
      <c r="D796" s="468"/>
      <c r="E796" s="468"/>
      <c r="F796" s="468"/>
      <c r="G796" s="468"/>
      <c r="H796" s="468"/>
      <c r="I796" s="468"/>
    </row>
    <row r="797" spans="1:9" x14ac:dyDescent="0.25">
      <c r="A797" s="468"/>
      <c r="B797" s="468"/>
      <c r="C797" s="468"/>
      <c r="D797" s="468"/>
      <c r="E797" s="468"/>
      <c r="F797" s="468"/>
      <c r="G797" s="468"/>
      <c r="H797" s="468"/>
      <c r="I797" s="468"/>
    </row>
    <row r="798" spans="1:9" x14ac:dyDescent="0.25">
      <c r="A798" s="468"/>
      <c r="B798" s="468"/>
      <c r="C798" s="468"/>
      <c r="D798" s="468"/>
      <c r="E798" s="468"/>
      <c r="F798" s="468"/>
      <c r="G798" s="468"/>
      <c r="H798" s="468"/>
      <c r="I798" s="468"/>
    </row>
    <row r="799" spans="1:9" x14ac:dyDescent="0.25">
      <c r="A799" s="468"/>
      <c r="B799" s="468"/>
      <c r="C799" s="468"/>
      <c r="D799" s="468"/>
      <c r="E799" s="468"/>
      <c r="F799" s="468"/>
      <c r="G799" s="468"/>
      <c r="H799" s="468"/>
      <c r="I799" s="468"/>
    </row>
    <row r="800" spans="1:9" x14ac:dyDescent="0.25">
      <c r="A800" s="468"/>
      <c r="B800" s="468"/>
      <c r="C800" s="468"/>
      <c r="D800" s="468"/>
      <c r="E800" s="468"/>
      <c r="F800" s="468"/>
      <c r="G800" s="468"/>
      <c r="H800" s="468"/>
      <c r="I800" s="468"/>
    </row>
    <row r="801" spans="1:9" x14ac:dyDescent="0.25">
      <c r="A801" s="468"/>
      <c r="B801" s="468"/>
      <c r="C801" s="468"/>
      <c r="D801" s="468"/>
      <c r="E801" s="468"/>
      <c r="F801" s="468"/>
      <c r="G801" s="468"/>
      <c r="H801" s="468"/>
      <c r="I801" s="468"/>
    </row>
    <row r="802" spans="1:9" x14ac:dyDescent="0.25">
      <c r="A802" s="468"/>
      <c r="B802" s="468"/>
      <c r="C802" s="468"/>
      <c r="D802" s="468"/>
      <c r="E802" s="468"/>
      <c r="F802" s="468"/>
      <c r="G802" s="468"/>
      <c r="H802" s="468"/>
      <c r="I802" s="468"/>
    </row>
    <row r="803" spans="1:9" x14ac:dyDescent="0.25">
      <c r="A803" s="468"/>
      <c r="B803" s="468"/>
      <c r="C803" s="468"/>
      <c r="D803" s="468"/>
      <c r="E803" s="468"/>
      <c r="F803" s="468"/>
      <c r="G803" s="468"/>
      <c r="H803" s="468"/>
      <c r="I803" s="468"/>
    </row>
    <row r="804" spans="1:9" x14ac:dyDescent="0.25">
      <c r="A804" s="468"/>
      <c r="B804" s="468"/>
      <c r="C804" s="468"/>
      <c r="D804" s="468"/>
      <c r="E804" s="468"/>
      <c r="F804" s="468"/>
      <c r="G804" s="468"/>
      <c r="H804" s="468"/>
      <c r="I804" s="468"/>
    </row>
    <row r="805" spans="1:9" x14ac:dyDescent="0.25">
      <c r="A805" s="468"/>
      <c r="B805" s="468"/>
      <c r="C805" s="468"/>
      <c r="D805" s="468"/>
      <c r="E805" s="468"/>
      <c r="F805" s="468"/>
      <c r="G805" s="468"/>
      <c r="H805" s="468"/>
      <c r="I805" s="468"/>
    </row>
    <row r="806" spans="1:9" x14ac:dyDescent="0.25">
      <c r="A806" s="468"/>
      <c r="B806" s="468"/>
      <c r="C806" s="468"/>
      <c r="D806" s="468"/>
      <c r="E806" s="468"/>
      <c r="F806" s="468"/>
      <c r="G806" s="468"/>
      <c r="H806" s="468"/>
      <c r="I806" s="468"/>
    </row>
    <row r="807" spans="1:9" x14ac:dyDescent="0.25">
      <c r="A807" s="468"/>
      <c r="B807" s="468"/>
      <c r="C807" s="468"/>
      <c r="D807" s="468"/>
      <c r="E807" s="468"/>
      <c r="F807" s="468"/>
      <c r="G807" s="468"/>
      <c r="H807" s="468"/>
      <c r="I807" s="468"/>
    </row>
    <row r="808" spans="1:9" x14ac:dyDescent="0.25">
      <c r="A808" s="468"/>
      <c r="B808" s="468"/>
      <c r="C808" s="468"/>
      <c r="D808" s="468"/>
      <c r="E808" s="468"/>
      <c r="F808" s="468"/>
      <c r="G808" s="468"/>
      <c r="H808" s="468"/>
      <c r="I808" s="468"/>
    </row>
    <row r="809" spans="1:9" x14ac:dyDescent="0.25">
      <c r="A809" s="468"/>
      <c r="B809" s="468"/>
      <c r="C809" s="468"/>
      <c r="D809" s="468"/>
      <c r="E809" s="468"/>
      <c r="F809" s="468"/>
      <c r="G809" s="468"/>
      <c r="H809" s="468"/>
      <c r="I809" s="468"/>
    </row>
    <row r="810" spans="1:9" x14ac:dyDescent="0.25">
      <c r="A810" s="468"/>
      <c r="B810" s="468"/>
      <c r="C810" s="468"/>
      <c r="D810" s="468"/>
      <c r="E810" s="468"/>
      <c r="F810" s="468"/>
      <c r="G810" s="468"/>
      <c r="H810" s="468"/>
      <c r="I810" s="468"/>
    </row>
    <row r="811" spans="1:9" x14ac:dyDescent="0.25">
      <c r="A811" s="468"/>
      <c r="B811" s="468"/>
      <c r="C811" s="468"/>
      <c r="D811" s="468"/>
      <c r="E811" s="468"/>
      <c r="F811" s="468"/>
      <c r="G811" s="468"/>
      <c r="H811" s="468"/>
      <c r="I811" s="468"/>
    </row>
    <row r="812" spans="1:9" x14ac:dyDescent="0.25">
      <c r="A812" s="468"/>
      <c r="B812" s="468"/>
      <c r="C812" s="468"/>
      <c r="D812" s="468"/>
      <c r="E812" s="468"/>
      <c r="F812" s="468"/>
      <c r="G812" s="468"/>
      <c r="H812" s="468"/>
      <c r="I812" s="468"/>
    </row>
    <row r="813" spans="1:9" x14ac:dyDescent="0.25">
      <c r="A813" s="468"/>
      <c r="B813" s="468"/>
      <c r="C813" s="468"/>
      <c r="D813" s="468"/>
      <c r="E813" s="468"/>
      <c r="F813" s="468"/>
      <c r="G813" s="468"/>
      <c r="H813" s="468"/>
      <c r="I813" s="468"/>
    </row>
    <row r="814" spans="1:9" x14ac:dyDescent="0.25">
      <c r="A814" s="468"/>
      <c r="B814" s="468"/>
      <c r="C814" s="468"/>
      <c r="D814" s="468"/>
      <c r="E814" s="468"/>
      <c r="F814" s="468"/>
      <c r="G814" s="468"/>
      <c r="H814" s="468"/>
      <c r="I814" s="468"/>
    </row>
    <row r="815" spans="1:9" x14ac:dyDescent="0.25">
      <c r="A815" s="468"/>
      <c r="B815" s="468"/>
      <c r="C815" s="468"/>
      <c r="D815" s="468"/>
      <c r="E815" s="468"/>
      <c r="F815" s="468"/>
      <c r="G815" s="468"/>
      <c r="H815" s="468"/>
      <c r="I815" s="468"/>
    </row>
    <row r="816" spans="1:9" x14ac:dyDescent="0.25">
      <c r="A816" s="468"/>
      <c r="B816" s="468"/>
      <c r="C816" s="468"/>
      <c r="D816" s="468"/>
      <c r="E816" s="468"/>
      <c r="F816" s="468"/>
      <c r="G816" s="468"/>
      <c r="H816" s="468"/>
      <c r="I816" s="468"/>
    </row>
    <row r="817" spans="1:9" x14ac:dyDescent="0.25">
      <c r="A817" s="468"/>
      <c r="B817" s="468"/>
      <c r="C817" s="468"/>
      <c r="D817" s="468"/>
      <c r="E817" s="468"/>
      <c r="F817" s="468"/>
      <c r="G817" s="468"/>
      <c r="H817" s="468"/>
      <c r="I817" s="468"/>
    </row>
    <row r="818" spans="1:9" x14ac:dyDescent="0.25">
      <c r="A818" s="468"/>
      <c r="B818" s="468"/>
      <c r="C818" s="468"/>
      <c r="D818" s="468"/>
      <c r="E818" s="468"/>
      <c r="F818" s="468"/>
      <c r="G818" s="468"/>
      <c r="H818" s="468"/>
      <c r="I818" s="468"/>
    </row>
    <row r="819" spans="1:9" x14ac:dyDescent="0.25">
      <c r="A819" s="468"/>
      <c r="B819" s="468"/>
      <c r="C819" s="468"/>
      <c r="D819" s="468"/>
      <c r="E819" s="468"/>
      <c r="F819" s="468"/>
      <c r="G819" s="468"/>
      <c r="H819" s="468"/>
      <c r="I819" s="468"/>
    </row>
    <row r="820" spans="1:9" x14ac:dyDescent="0.25">
      <c r="A820" s="468"/>
      <c r="B820" s="468"/>
      <c r="C820" s="468"/>
      <c r="D820" s="468"/>
      <c r="E820" s="468"/>
      <c r="F820" s="468"/>
      <c r="G820" s="468"/>
      <c r="H820" s="468"/>
      <c r="I820" s="468"/>
    </row>
    <row r="821" spans="1:9" x14ac:dyDescent="0.25">
      <c r="A821" s="468"/>
      <c r="B821" s="468"/>
      <c r="C821" s="468"/>
      <c r="D821" s="468"/>
      <c r="E821" s="468"/>
      <c r="F821" s="468"/>
      <c r="G821" s="468"/>
      <c r="H821" s="468"/>
      <c r="I821" s="468"/>
    </row>
    <row r="822" spans="1:9" x14ac:dyDescent="0.25">
      <c r="A822" s="468"/>
      <c r="B822" s="468"/>
      <c r="C822" s="468"/>
      <c r="D822" s="468"/>
      <c r="E822" s="468"/>
      <c r="F822" s="468"/>
      <c r="G822" s="468"/>
      <c r="H822" s="468"/>
      <c r="I822" s="468"/>
    </row>
    <row r="823" spans="1:9" x14ac:dyDescent="0.25">
      <c r="A823" s="468"/>
      <c r="B823" s="468"/>
      <c r="C823" s="468"/>
      <c r="D823" s="468"/>
      <c r="E823" s="468"/>
      <c r="F823" s="468"/>
      <c r="G823" s="468"/>
      <c r="H823" s="468"/>
      <c r="I823" s="468"/>
    </row>
    <row r="824" spans="1:9" x14ac:dyDescent="0.25">
      <c r="A824" s="468"/>
      <c r="B824" s="468"/>
      <c r="C824" s="468"/>
      <c r="D824" s="468"/>
      <c r="E824" s="468"/>
      <c r="F824" s="468"/>
      <c r="G824" s="468"/>
      <c r="H824" s="468"/>
      <c r="I824" s="468"/>
    </row>
    <row r="825" spans="1:9" x14ac:dyDescent="0.25">
      <c r="A825" s="468"/>
      <c r="B825" s="468"/>
      <c r="C825" s="468"/>
      <c r="D825" s="468"/>
      <c r="E825" s="468"/>
      <c r="F825" s="468"/>
      <c r="G825" s="468"/>
      <c r="H825" s="468"/>
      <c r="I825" s="468"/>
    </row>
    <row r="826" spans="1:9" x14ac:dyDescent="0.25">
      <c r="A826" s="468"/>
      <c r="B826" s="468"/>
      <c r="C826" s="468"/>
      <c r="D826" s="468"/>
      <c r="E826" s="468"/>
      <c r="F826" s="468"/>
      <c r="G826" s="468"/>
      <c r="H826" s="468"/>
      <c r="I826" s="468"/>
    </row>
    <row r="827" spans="1:9" x14ac:dyDescent="0.25">
      <c r="A827" s="468"/>
      <c r="B827" s="468"/>
      <c r="C827" s="468"/>
      <c r="D827" s="468"/>
      <c r="E827" s="468"/>
      <c r="F827" s="468"/>
      <c r="G827" s="468"/>
      <c r="H827" s="468"/>
      <c r="I827" s="468"/>
    </row>
    <row r="828" spans="1:9" x14ac:dyDescent="0.25">
      <c r="A828" s="468"/>
      <c r="B828" s="468"/>
      <c r="C828" s="468"/>
      <c r="D828" s="468"/>
      <c r="E828" s="468"/>
      <c r="F828" s="468"/>
      <c r="G828" s="468"/>
      <c r="H828" s="468"/>
      <c r="I828" s="468"/>
    </row>
    <row r="829" spans="1:9" x14ac:dyDescent="0.25">
      <c r="A829" s="468"/>
      <c r="B829" s="468"/>
      <c r="C829" s="468"/>
      <c r="D829" s="468"/>
      <c r="E829" s="468"/>
      <c r="F829" s="468"/>
      <c r="G829" s="468"/>
      <c r="H829" s="468"/>
      <c r="I829" s="468"/>
    </row>
    <row r="830" spans="1:9" x14ac:dyDescent="0.25">
      <c r="A830" s="468"/>
      <c r="B830" s="468"/>
      <c r="C830" s="468"/>
      <c r="D830" s="468"/>
      <c r="E830" s="468"/>
      <c r="F830" s="468"/>
      <c r="G830" s="468"/>
      <c r="H830" s="468"/>
      <c r="I830" s="468"/>
    </row>
    <row r="831" spans="1:9" x14ac:dyDescent="0.25">
      <c r="A831" s="468"/>
      <c r="B831" s="468"/>
      <c r="C831" s="468"/>
      <c r="D831" s="468"/>
      <c r="E831" s="468"/>
      <c r="F831" s="468"/>
      <c r="G831" s="468"/>
      <c r="H831" s="468"/>
      <c r="I831" s="468"/>
    </row>
    <row r="832" spans="1:9" x14ac:dyDescent="0.25">
      <c r="A832" s="468"/>
      <c r="B832" s="468"/>
      <c r="C832" s="468"/>
      <c r="D832" s="468"/>
      <c r="E832" s="468"/>
      <c r="F832" s="468"/>
      <c r="G832" s="468"/>
      <c r="H832" s="468"/>
      <c r="I832" s="468"/>
    </row>
    <row r="833" spans="1:9" x14ac:dyDescent="0.25">
      <c r="A833" s="468"/>
      <c r="B833" s="468"/>
      <c r="C833" s="468"/>
      <c r="D833" s="468"/>
      <c r="E833" s="468"/>
      <c r="F833" s="468"/>
      <c r="G833" s="468"/>
      <c r="H833" s="468"/>
      <c r="I833" s="468"/>
    </row>
    <row r="834" spans="1:9" x14ac:dyDescent="0.25">
      <c r="A834" s="468"/>
      <c r="B834" s="468"/>
      <c r="C834" s="468"/>
      <c r="D834" s="468"/>
      <c r="E834" s="468"/>
      <c r="F834" s="468"/>
      <c r="G834" s="468"/>
      <c r="H834" s="468"/>
      <c r="I834" s="468"/>
    </row>
    <row r="835" spans="1:9" x14ac:dyDescent="0.25">
      <c r="A835" s="468"/>
      <c r="B835" s="468"/>
      <c r="C835" s="468"/>
      <c r="D835" s="468"/>
      <c r="E835" s="468"/>
      <c r="F835" s="468"/>
      <c r="G835" s="468"/>
      <c r="H835" s="468"/>
      <c r="I835" s="468"/>
    </row>
    <row r="836" spans="1:9" x14ac:dyDescent="0.25">
      <c r="A836" s="468"/>
      <c r="B836" s="468"/>
      <c r="C836" s="468"/>
      <c r="D836" s="468"/>
      <c r="E836" s="468"/>
      <c r="F836" s="468"/>
      <c r="G836" s="468"/>
      <c r="H836" s="468"/>
      <c r="I836" s="468"/>
    </row>
    <row r="837" spans="1:9" x14ac:dyDescent="0.25">
      <c r="A837" s="468"/>
      <c r="B837" s="468"/>
      <c r="C837" s="468"/>
      <c r="D837" s="468"/>
      <c r="E837" s="468"/>
      <c r="F837" s="468"/>
      <c r="G837" s="468"/>
      <c r="H837" s="468"/>
      <c r="I837" s="468"/>
    </row>
    <row r="838" spans="1:9" x14ac:dyDescent="0.25">
      <c r="A838" s="468"/>
      <c r="B838" s="468"/>
      <c r="C838" s="468"/>
      <c r="D838" s="468"/>
      <c r="E838" s="468"/>
      <c r="F838" s="468"/>
      <c r="G838" s="468"/>
      <c r="H838" s="468"/>
      <c r="I838" s="468"/>
    </row>
    <row r="839" spans="1:9" x14ac:dyDescent="0.25">
      <c r="A839" s="468"/>
      <c r="B839" s="468"/>
      <c r="C839" s="468"/>
      <c r="D839" s="468"/>
      <c r="E839" s="468"/>
      <c r="F839" s="468"/>
      <c r="G839" s="468"/>
      <c r="H839" s="468"/>
      <c r="I839" s="468"/>
    </row>
    <row r="840" spans="1:9" x14ac:dyDescent="0.25">
      <c r="A840" s="468"/>
      <c r="B840" s="468"/>
      <c r="C840" s="468"/>
      <c r="D840" s="468"/>
      <c r="E840" s="468"/>
      <c r="F840" s="468"/>
      <c r="G840" s="468"/>
      <c r="H840" s="468"/>
      <c r="I840" s="468"/>
    </row>
    <row r="841" spans="1:9" x14ac:dyDescent="0.25">
      <c r="A841" s="468"/>
      <c r="B841" s="468"/>
      <c r="C841" s="468"/>
      <c r="D841" s="468"/>
      <c r="E841" s="468"/>
      <c r="F841" s="468"/>
      <c r="G841" s="468"/>
      <c r="H841" s="468"/>
      <c r="I841" s="468"/>
    </row>
    <row r="842" spans="1:9" x14ac:dyDescent="0.25">
      <c r="A842" s="468"/>
      <c r="B842" s="468"/>
      <c r="C842" s="468"/>
      <c r="D842" s="468"/>
      <c r="E842" s="468"/>
      <c r="F842" s="468"/>
      <c r="G842" s="468"/>
      <c r="H842" s="468"/>
      <c r="I842" s="468"/>
    </row>
    <row r="843" spans="1:9" x14ac:dyDescent="0.25">
      <c r="A843" s="468"/>
      <c r="B843" s="468"/>
      <c r="C843" s="468"/>
      <c r="D843" s="468"/>
      <c r="E843" s="468"/>
      <c r="F843" s="468"/>
      <c r="G843" s="468"/>
      <c r="H843" s="468"/>
      <c r="I843" s="468"/>
    </row>
    <row r="844" spans="1:9" x14ac:dyDescent="0.25">
      <c r="A844" s="468"/>
      <c r="B844" s="468"/>
      <c r="C844" s="468"/>
      <c r="D844" s="468"/>
      <c r="E844" s="468"/>
      <c r="F844" s="468"/>
      <c r="G844" s="468"/>
      <c r="H844" s="468"/>
      <c r="I844" s="468"/>
    </row>
    <row r="845" spans="1:9" x14ac:dyDescent="0.25">
      <c r="A845" s="468"/>
      <c r="B845" s="468"/>
      <c r="C845" s="468"/>
      <c r="D845" s="468"/>
      <c r="E845" s="468"/>
      <c r="F845" s="468"/>
      <c r="G845" s="468"/>
      <c r="H845" s="468"/>
      <c r="I845" s="468"/>
    </row>
    <row r="846" spans="1:9" x14ac:dyDescent="0.25">
      <c r="A846" s="468"/>
      <c r="B846" s="468"/>
      <c r="C846" s="468"/>
      <c r="D846" s="468"/>
      <c r="E846" s="468"/>
      <c r="F846" s="468"/>
      <c r="G846" s="468"/>
      <c r="H846" s="468"/>
      <c r="I846" s="468"/>
    </row>
    <row r="847" spans="1:9" x14ac:dyDescent="0.25">
      <c r="A847" s="468"/>
      <c r="B847" s="468"/>
      <c r="C847" s="468"/>
      <c r="D847" s="468"/>
      <c r="E847" s="468"/>
      <c r="F847" s="468"/>
      <c r="G847" s="468"/>
      <c r="H847" s="468"/>
      <c r="I847" s="468"/>
    </row>
    <row r="848" spans="1:9" x14ac:dyDescent="0.25">
      <c r="A848" s="468"/>
      <c r="B848" s="468"/>
      <c r="C848" s="468"/>
      <c r="D848" s="468"/>
      <c r="E848" s="468"/>
      <c r="F848" s="468"/>
      <c r="G848" s="468"/>
      <c r="H848" s="468"/>
      <c r="I848" s="468"/>
    </row>
    <row r="849" spans="1:9" x14ac:dyDescent="0.25">
      <c r="A849" s="468"/>
      <c r="B849" s="468"/>
      <c r="C849" s="468"/>
      <c r="D849" s="468"/>
      <c r="E849" s="468"/>
      <c r="F849" s="468"/>
      <c r="G849" s="468"/>
      <c r="H849" s="468"/>
      <c r="I849" s="468"/>
    </row>
    <row r="850" spans="1:9" x14ac:dyDescent="0.25">
      <c r="A850" s="468"/>
      <c r="B850" s="468"/>
      <c r="C850" s="468"/>
      <c r="D850" s="468"/>
      <c r="E850" s="468"/>
      <c r="F850" s="468"/>
      <c r="G850" s="468"/>
      <c r="H850" s="468"/>
      <c r="I850" s="468"/>
    </row>
    <row r="851" spans="1:9" x14ac:dyDescent="0.25">
      <c r="A851" s="468"/>
      <c r="B851" s="468"/>
      <c r="C851" s="468"/>
      <c r="D851" s="468"/>
      <c r="E851" s="468"/>
      <c r="F851" s="468"/>
      <c r="G851" s="468"/>
      <c r="H851" s="468"/>
      <c r="I851" s="468"/>
    </row>
    <row r="852" spans="1:9" x14ac:dyDescent="0.25">
      <c r="A852" s="468"/>
      <c r="B852" s="468"/>
      <c r="C852" s="468"/>
      <c r="D852" s="468"/>
      <c r="E852" s="468"/>
      <c r="F852" s="468"/>
      <c r="G852" s="468"/>
      <c r="H852" s="468"/>
      <c r="I852" s="468"/>
    </row>
    <row r="853" spans="1:9" x14ac:dyDescent="0.25">
      <c r="A853" s="468"/>
      <c r="B853" s="468"/>
      <c r="C853" s="468"/>
      <c r="D853" s="468"/>
      <c r="E853" s="468"/>
      <c r="F853" s="468"/>
      <c r="G853" s="468"/>
      <c r="H853" s="468"/>
      <c r="I853" s="468"/>
    </row>
    <row r="854" spans="1:9" x14ac:dyDescent="0.25">
      <c r="A854" s="468"/>
      <c r="B854" s="468"/>
      <c r="C854" s="468"/>
      <c r="D854" s="468"/>
      <c r="E854" s="468"/>
      <c r="F854" s="468"/>
      <c r="G854" s="468"/>
      <c r="H854" s="468"/>
      <c r="I854" s="468"/>
    </row>
    <row r="855" spans="1:9" x14ac:dyDescent="0.25">
      <c r="A855" s="468"/>
      <c r="B855" s="468"/>
      <c r="C855" s="468"/>
      <c r="D855" s="468"/>
      <c r="E855" s="468"/>
      <c r="F855" s="468"/>
      <c r="G855" s="468"/>
      <c r="H855" s="468"/>
      <c r="I855" s="468"/>
    </row>
    <row r="856" spans="1:9" x14ac:dyDescent="0.25">
      <c r="A856" s="468"/>
      <c r="B856" s="468"/>
      <c r="C856" s="468"/>
      <c r="D856" s="468"/>
      <c r="E856" s="468"/>
      <c r="F856" s="468"/>
      <c r="G856" s="468"/>
      <c r="H856" s="468"/>
      <c r="I856" s="468"/>
    </row>
    <row r="857" spans="1:9" x14ac:dyDescent="0.25">
      <c r="A857" s="468"/>
      <c r="B857" s="468"/>
      <c r="C857" s="468"/>
      <c r="D857" s="468"/>
      <c r="E857" s="468"/>
      <c r="F857" s="468"/>
      <c r="G857" s="468"/>
      <c r="H857" s="468"/>
      <c r="I857" s="468"/>
    </row>
    <row r="858" spans="1:9" x14ac:dyDescent="0.25">
      <c r="A858" s="468"/>
      <c r="B858" s="468"/>
      <c r="C858" s="468"/>
      <c r="D858" s="468"/>
      <c r="E858" s="468"/>
      <c r="F858" s="468"/>
      <c r="G858" s="468"/>
      <c r="H858" s="468"/>
      <c r="I858" s="468"/>
    </row>
    <row r="859" spans="1:9" x14ac:dyDescent="0.25">
      <c r="A859" s="468"/>
      <c r="B859" s="468"/>
      <c r="C859" s="468"/>
      <c r="D859" s="468"/>
      <c r="E859" s="468"/>
      <c r="F859" s="468"/>
      <c r="G859" s="468"/>
      <c r="H859" s="468"/>
      <c r="I859" s="468"/>
    </row>
    <row r="860" spans="1:9" x14ac:dyDescent="0.25">
      <c r="A860" s="468"/>
      <c r="B860" s="468"/>
      <c r="C860" s="468"/>
      <c r="D860" s="468"/>
      <c r="E860" s="468"/>
      <c r="F860" s="468"/>
      <c r="G860" s="468"/>
      <c r="H860" s="468"/>
      <c r="I860" s="468"/>
    </row>
    <row r="861" spans="1:9" x14ac:dyDescent="0.25">
      <c r="A861" s="468"/>
      <c r="B861" s="468"/>
      <c r="C861" s="468"/>
      <c r="D861" s="468"/>
      <c r="E861" s="468"/>
      <c r="F861" s="468"/>
      <c r="G861" s="468"/>
      <c r="H861" s="468"/>
      <c r="I861" s="468"/>
    </row>
    <row r="862" spans="1:9" x14ac:dyDescent="0.25">
      <c r="A862" s="468"/>
      <c r="B862" s="468"/>
      <c r="C862" s="468"/>
      <c r="D862" s="468"/>
      <c r="E862" s="468"/>
      <c r="F862" s="468"/>
      <c r="G862" s="468"/>
      <c r="H862" s="468"/>
      <c r="I862" s="468"/>
    </row>
    <row r="863" spans="1:9" x14ac:dyDescent="0.25">
      <c r="A863" s="468"/>
      <c r="B863" s="468"/>
      <c r="C863" s="468"/>
      <c r="D863" s="468"/>
      <c r="E863" s="468"/>
      <c r="F863" s="468"/>
      <c r="G863" s="468"/>
      <c r="H863" s="468"/>
      <c r="I863" s="468"/>
    </row>
    <row r="864" spans="1:9" x14ac:dyDescent="0.25">
      <c r="A864" s="468"/>
      <c r="B864" s="468"/>
      <c r="C864" s="468"/>
      <c r="D864" s="468"/>
      <c r="E864" s="468"/>
      <c r="F864" s="468"/>
      <c r="G864" s="468"/>
      <c r="H864" s="468"/>
      <c r="I864" s="468"/>
    </row>
    <row r="865" spans="1:9" x14ac:dyDescent="0.25">
      <c r="A865" s="468"/>
      <c r="B865" s="468"/>
      <c r="C865" s="468"/>
      <c r="D865" s="468"/>
      <c r="E865" s="468"/>
      <c r="F865" s="468"/>
      <c r="G865" s="468"/>
      <c r="H865" s="468"/>
      <c r="I865" s="468"/>
    </row>
    <row r="866" spans="1:9" x14ac:dyDescent="0.25">
      <c r="A866" s="468"/>
      <c r="B866" s="468"/>
      <c r="C866" s="468"/>
      <c r="D866" s="468"/>
      <c r="E866" s="468"/>
      <c r="F866" s="468"/>
      <c r="G866" s="468"/>
      <c r="H866" s="468"/>
      <c r="I866" s="468"/>
    </row>
    <row r="867" spans="1:9" x14ac:dyDescent="0.25">
      <c r="A867" s="468"/>
      <c r="B867" s="468"/>
      <c r="C867" s="468"/>
      <c r="D867" s="468"/>
      <c r="E867" s="468"/>
      <c r="F867" s="468"/>
      <c r="G867" s="468"/>
      <c r="H867" s="468"/>
      <c r="I867" s="468"/>
    </row>
    <row r="868" spans="1:9" x14ac:dyDescent="0.25">
      <c r="A868" s="468"/>
      <c r="B868" s="468"/>
      <c r="C868" s="468"/>
      <c r="D868" s="468"/>
      <c r="E868" s="468"/>
      <c r="F868" s="468"/>
      <c r="G868" s="468"/>
      <c r="H868" s="468"/>
      <c r="I868" s="468"/>
    </row>
    <row r="869" spans="1:9" x14ac:dyDescent="0.25">
      <c r="A869" s="468"/>
      <c r="B869" s="468"/>
      <c r="C869" s="468"/>
      <c r="D869" s="468"/>
      <c r="E869" s="468"/>
      <c r="F869" s="468"/>
      <c r="G869" s="468"/>
      <c r="H869" s="468"/>
      <c r="I869" s="468"/>
    </row>
    <row r="870" spans="1:9" x14ac:dyDescent="0.25">
      <c r="A870" s="468"/>
      <c r="B870" s="468"/>
      <c r="C870" s="468"/>
      <c r="D870" s="468"/>
      <c r="E870" s="468"/>
      <c r="F870" s="468"/>
      <c r="G870" s="468"/>
      <c r="H870" s="468"/>
      <c r="I870" s="468"/>
    </row>
    <row r="871" spans="1:9" x14ac:dyDescent="0.25">
      <c r="A871" s="468"/>
      <c r="B871" s="468"/>
      <c r="C871" s="468"/>
      <c r="D871" s="468"/>
      <c r="E871" s="468"/>
      <c r="F871" s="468"/>
      <c r="G871" s="468"/>
      <c r="H871" s="468"/>
      <c r="I871" s="468"/>
    </row>
    <row r="872" spans="1:9" x14ac:dyDescent="0.25">
      <c r="A872" s="468"/>
      <c r="B872" s="468"/>
      <c r="C872" s="468"/>
      <c r="D872" s="468"/>
      <c r="E872" s="468"/>
      <c r="F872" s="468"/>
      <c r="G872" s="468"/>
      <c r="H872" s="468"/>
      <c r="I872" s="468"/>
    </row>
    <row r="873" spans="1:9" x14ac:dyDescent="0.25">
      <c r="A873" s="468"/>
      <c r="B873" s="468"/>
      <c r="C873" s="468"/>
      <c r="D873" s="468"/>
      <c r="E873" s="468"/>
      <c r="F873" s="468"/>
      <c r="G873" s="468"/>
      <c r="H873" s="468"/>
      <c r="I873" s="468"/>
    </row>
    <row r="874" spans="1:9" x14ac:dyDescent="0.25">
      <c r="A874" s="468"/>
      <c r="B874" s="468"/>
      <c r="C874" s="468"/>
      <c r="D874" s="468"/>
      <c r="E874" s="468"/>
      <c r="F874" s="468"/>
      <c r="G874" s="468"/>
      <c r="H874" s="468"/>
      <c r="I874" s="468"/>
    </row>
    <row r="875" spans="1:9" x14ac:dyDescent="0.25">
      <c r="A875" s="468"/>
      <c r="B875" s="468"/>
      <c r="C875" s="468"/>
      <c r="D875" s="468"/>
      <c r="E875" s="468"/>
      <c r="F875" s="468"/>
      <c r="G875" s="468"/>
      <c r="H875" s="468"/>
      <c r="I875" s="468"/>
    </row>
    <row r="876" spans="1:9" x14ac:dyDescent="0.25">
      <c r="A876" s="468"/>
      <c r="B876" s="468"/>
      <c r="C876" s="468"/>
      <c r="D876" s="468"/>
      <c r="E876" s="468"/>
      <c r="F876" s="468"/>
      <c r="G876" s="468"/>
      <c r="H876" s="468"/>
      <c r="I876" s="468"/>
    </row>
    <row r="877" spans="1:9" x14ac:dyDescent="0.25">
      <c r="A877" s="468"/>
      <c r="B877" s="468"/>
      <c r="C877" s="468"/>
      <c r="D877" s="468"/>
      <c r="E877" s="468"/>
      <c r="F877" s="468"/>
      <c r="G877" s="468"/>
      <c r="H877" s="468"/>
      <c r="I877" s="468"/>
    </row>
    <row r="878" spans="1:9" x14ac:dyDescent="0.25">
      <c r="A878" s="468"/>
      <c r="B878" s="468"/>
      <c r="C878" s="468"/>
      <c r="D878" s="468"/>
      <c r="E878" s="468"/>
      <c r="F878" s="468"/>
      <c r="G878" s="468"/>
      <c r="H878" s="468"/>
      <c r="I878" s="468"/>
    </row>
    <row r="879" spans="1:9" x14ac:dyDescent="0.25">
      <c r="A879" s="468"/>
      <c r="B879" s="468"/>
      <c r="C879" s="468"/>
      <c r="D879" s="468"/>
      <c r="E879" s="468"/>
      <c r="F879" s="468"/>
      <c r="G879" s="468"/>
      <c r="H879" s="468"/>
      <c r="I879" s="468"/>
    </row>
    <row r="880" spans="1:9" x14ac:dyDescent="0.25">
      <c r="A880" s="468"/>
      <c r="B880" s="468"/>
      <c r="C880" s="468"/>
      <c r="D880" s="468"/>
      <c r="E880" s="468"/>
      <c r="F880" s="468"/>
      <c r="G880" s="468"/>
      <c r="H880" s="468"/>
      <c r="I880" s="468"/>
    </row>
    <row r="881" spans="1:9" x14ac:dyDescent="0.25">
      <c r="A881" s="468"/>
      <c r="B881" s="468"/>
      <c r="C881" s="468"/>
      <c r="D881" s="468"/>
      <c r="E881" s="468"/>
      <c r="F881" s="468"/>
      <c r="G881" s="468"/>
      <c r="H881" s="468"/>
      <c r="I881" s="468"/>
    </row>
    <row r="882" spans="1:9" x14ac:dyDescent="0.25">
      <c r="A882" s="468"/>
      <c r="B882" s="468"/>
      <c r="C882" s="468"/>
      <c r="D882" s="468"/>
      <c r="E882" s="468"/>
      <c r="F882" s="468"/>
      <c r="G882" s="468"/>
      <c r="H882" s="468"/>
      <c r="I882" s="468"/>
    </row>
    <row r="883" spans="1:9" x14ac:dyDescent="0.25">
      <c r="A883" s="468"/>
      <c r="B883" s="468"/>
      <c r="C883" s="468"/>
      <c r="D883" s="468"/>
      <c r="E883" s="468"/>
      <c r="F883" s="468"/>
      <c r="G883" s="468"/>
      <c r="H883" s="468"/>
      <c r="I883" s="468"/>
    </row>
    <row r="884" spans="1:9" x14ac:dyDescent="0.25">
      <c r="A884" s="468"/>
      <c r="B884" s="468"/>
      <c r="C884" s="468"/>
      <c r="D884" s="468"/>
      <c r="E884" s="468"/>
      <c r="F884" s="468"/>
      <c r="G884" s="468"/>
      <c r="H884" s="468"/>
      <c r="I884" s="468"/>
    </row>
    <row r="885" spans="1:9" x14ac:dyDescent="0.25">
      <c r="A885" s="468"/>
      <c r="B885" s="468"/>
      <c r="C885" s="468"/>
      <c r="D885" s="468"/>
      <c r="E885" s="468"/>
      <c r="F885" s="468"/>
      <c r="G885" s="468"/>
      <c r="H885" s="468"/>
      <c r="I885" s="468"/>
    </row>
    <row r="886" spans="1:9" x14ac:dyDescent="0.25">
      <c r="A886" s="468"/>
      <c r="B886" s="468"/>
      <c r="C886" s="468"/>
      <c r="D886" s="468"/>
      <c r="E886" s="468"/>
      <c r="F886" s="468"/>
      <c r="G886" s="468"/>
      <c r="H886" s="468"/>
      <c r="I886" s="468"/>
    </row>
    <row r="887" spans="1:9" x14ac:dyDescent="0.25">
      <c r="A887" s="468"/>
      <c r="B887" s="468"/>
      <c r="C887" s="468"/>
      <c r="D887" s="468"/>
      <c r="E887" s="468"/>
      <c r="F887" s="468"/>
      <c r="G887" s="468"/>
      <c r="H887" s="468"/>
      <c r="I887" s="468"/>
    </row>
    <row r="888" spans="1:9" x14ac:dyDescent="0.25">
      <c r="A888" s="468"/>
      <c r="B888" s="468"/>
      <c r="C888" s="468"/>
      <c r="D888" s="468"/>
      <c r="E888" s="468"/>
      <c r="F888" s="468"/>
      <c r="G888" s="468"/>
      <c r="H888" s="468"/>
      <c r="I888" s="468"/>
    </row>
    <row r="889" spans="1:9" x14ac:dyDescent="0.25">
      <c r="A889" s="468"/>
      <c r="B889" s="468"/>
      <c r="C889" s="468"/>
      <c r="D889" s="468"/>
      <c r="E889" s="468"/>
      <c r="F889" s="468"/>
      <c r="G889" s="468"/>
      <c r="H889" s="468"/>
      <c r="I889" s="468"/>
    </row>
    <row r="890" spans="1:9" x14ac:dyDescent="0.25">
      <c r="A890" s="468"/>
      <c r="B890" s="468"/>
      <c r="C890" s="468"/>
      <c r="D890" s="468"/>
      <c r="E890" s="468"/>
      <c r="F890" s="468"/>
      <c r="G890" s="468"/>
      <c r="H890" s="468"/>
      <c r="I890" s="468"/>
    </row>
    <row r="891" spans="1:9" x14ac:dyDescent="0.25">
      <c r="A891" s="468"/>
      <c r="B891" s="468"/>
      <c r="C891" s="468"/>
      <c r="D891" s="468"/>
      <c r="E891" s="468"/>
      <c r="F891" s="468"/>
      <c r="G891" s="468"/>
      <c r="H891" s="468"/>
      <c r="I891" s="468"/>
    </row>
    <row r="892" spans="1:9" x14ac:dyDescent="0.25">
      <c r="A892" s="468"/>
      <c r="B892" s="468"/>
      <c r="C892" s="468"/>
      <c r="D892" s="468"/>
      <c r="E892" s="468"/>
      <c r="F892" s="468"/>
      <c r="G892" s="468"/>
      <c r="H892" s="468"/>
      <c r="I892" s="468"/>
    </row>
    <row r="893" spans="1:9" x14ac:dyDescent="0.25">
      <c r="A893" s="468"/>
      <c r="B893" s="468"/>
      <c r="C893" s="468"/>
      <c r="D893" s="468"/>
      <c r="E893" s="468"/>
      <c r="F893" s="468"/>
      <c r="G893" s="468"/>
      <c r="H893" s="468"/>
      <c r="I893" s="468"/>
    </row>
    <row r="894" spans="1:9" x14ac:dyDescent="0.25">
      <c r="A894" s="468"/>
      <c r="B894" s="468"/>
      <c r="C894" s="468"/>
      <c r="D894" s="468"/>
      <c r="E894" s="468"/>
      <c r="F894" s="468"/>
      <c r="G894" s="468"/>
      <c r="H894" s="468"/>
      <c r="I894" s="468"/>
    </row>
    <row r="895" spans="1:9" x14ac:dyDescent="0.25">
      <c r="A895" s="468"/>
      <c r="B895" s="468"/>
      <c r="C895" s="468"/>
      <c r="D895" s="468"/>
      <c r="E895" s="468"/>
      <c r="F895" s="468"/>
      <c r="G895" s="468"/>
      <c r="H895" s="468"/>
      <c r="I895" s="468"/>
    </row>
    <row r="896" spans="1:9" x14ac:dyDescent="0.25">
      <c r="A896" s="468"/>
      <c r="B896" s="468"/>
      <c r="C896" s="468"/>
      <c r="D896" s="468"/>
      <c r="E896" s="468"/>
      <c r="F896" s="468"/>
      <c r="G896" s="468"/>
      <c r="H896" s="468"/>
      <c r="I896" s="468"/>
    </row>
    <row r="897" spans="1:9" x14ac:dyDescent="0.25">
      <c r="A897" s="468"/>
      <c r="B897" s="468"/>
      <c r="C897" s="468"/>
      <c r="D897" s="468"/>
      <c r="E897" s="468"/>
      <c r="F897" s="468"/>
      <c r="G897" s="468"/>
      <c r="H897" s="468"/>
      <c r="I897" s="468"/>
    </row>
    <row r="898" spans="1:9" x14ac:dyDescent="0.25">
      <c r="A898" s="468"/>
      <c r="B898" s="468"/>
      <c r="C898" s="468"/>
      <c r="D898" s="468"/>
      <c r="E898" s="468"/>
      <c r="F898" s="468"/>
      <c r="G898" s="468"/>
      <c r="H898" s="468"/>
      <c r="I898" s="468"/>
    </row>
    <row r="899" spans="1:9" x14ac:dyDescent="0.25">
      <c r="A899" s="468"/>
      <c r="B899" s="468"/>
      <c r="C899" s="468"/>
      <c r="D899" s="468"/>
      <c r="E899" s="468"/>
      <c r="F899" s="468"/>
      <c r="G899" s="468"/>
      <c r="H899" s="468"/>
      <c r="I899" s="468"/>
    </row>
    <row r="900" spans="1:9" x14ac:dyDescent="0.25">
      <c r="A900" s="468"/>
      <c r="B900" s="468"/>
      <c r="C900" s="468"/>
      <c r="D900" s="468"/>
      <c r="E900" s="468"/>
      <c r="F900" s="468"/>
      <c r="G900" s="468"/>
      <c r="H900" s="468"/>
      <c r="I900" s="468"/>
    </row>
    <row r="901" spans="1:9" x14ac:dyDescent="0.25">
      <c r="A901" s="468"/>
      <c r="B901" s="468"/>
      <c r="C901" s="468"/>
      <c r="D901" s="468"/>
      <c r="E901" s="468"/>
      <c r="F901" s="468"/>
      <c r="G901" s="468"/>
      <c r="H901" s="468"/>
      <c r="I901" s="468"/>
    </row>
    <row r="902" spans="1:9" x14ac:dyDescent="0.25">
      <c r="A902" s="468"/>
      <c r="B902" s="468"/>
      <c r="C902" s="468"/>
      <c r="D902" s="468"/>
      <c r="E902" s="468"/>
      <c r="F902" s="468"/>
      <c r="G902" s="468"/>
      <c r="H902" s="468"/>
      <c r="I902" s="468"/>
    </row>
    <row r="903" spans="1:9" x14ac:dyDescent="0.25">
      <c r="A903" s="468"/>
      <c r="B903" s="468"/>
      <c r="C903" s="468"/>
      <c r="D903" s="468"/>
      <c r="E903" s="468"/>
      <c r="F903" s="468"/>
      <c r="G903" s="468"/>
      <c r="H903" s="468"/>
      <c r="I903" s="468"/>
    </row>
    <row r="904" spans="1:9" x14ac:dyDescent="0.25">
      <c r="A904" s="468"/>
      <c r="B904" s="468"/>
      <c r="C904" s="468"/>
      <c r="D904" s="468"/>
      <c r="E904" s="468"/>
      <c r="F904" s="468"/>
      <c r="G904" s="468"/>
      <c r="H904" s="468"/>
      <c r="I904" s="468"/>
    </row>
    <row r="905" spans="1:9" x14ac:dyDescent="0.25">
      <c r="A905" s="468"/>
      <c r="B905" s="468"/>
      <c r="C905" s="468"/>
      <c r="D905" s="468"/>
      <c r="E905" s="468"/>
      <c r="F905" s="468"/>
      <c r="G905" s="468"/>
      <c r="H905" s="468"/>
      <c r="I905" s="468"/>
    </row>
    <row r="906" spans="1:9" x14ac:dyDescent="0.25">
      <c r="A906" s="468"/>
      <c r="B906" s="468"/>
      <c r="C906" s="468"/>
      <c r="D906" s="468"/>
      <c r="E906" s="468"/>
      <c r="F906" s="468"/>
      <c r="G906" s="468"/>
      <c r="H906" s="468"/>
      <c r="I906" s="468"/>
    </row>
    <row r="907" spans="1:9" x14ac:dyDescent="0.25">
      <c r="A907" s="468"/>
      <c r="B907" s="468"/>
      <c r="C907" s="468"/>
      <c r="D907" s="468"/>
      <c r="E907" s="468"/>
      <c r="F907" s="468"/>
      <c r="G907" s="468"/>
      <c r="H907" s="468"/>
      <c r="I907" s="468"/>
    </row>
    <row r="908" spans="1:9" x14ac:dyDescent="0.25">
      <c r="A908" s="468"/>
      <c r="B908" s="468"/>
      <c r="C908" s="468"/>
      <c r="D908" s="468"/>
      <c r="E908" s="468"/>
      <c r="F908" s="468"/>
      <c r="G908" s="468"/>
      <c r="H908" s="468"/>
      <c r="I908" s="468"/>
    </row>
    <row r="909" spans="1:9" x14ac:dyDescent="0.25">
      <c r="A909" s="468"/>
      <c r="B909" s="468"/>
      <c r="C909" s="468"/>
      <c r="D909" s="468"/>
      <c r="E909" s="468"/>
      <c r="F909" s="468"/>
      <c r="G909" s="468"/>
      <c r="H909" s="468"/>
      <c r="I909" s="468"/>
    </row>
    <row r="910" spans="1:9" x14ac:dyDescent="0.25">
      <c r="A910" s="468"/>
      <c r="B910" s="468"/>
      <c r="C910" s="468"/>
      <c r="D910" s="468"/>
      <c r="E910" s="468"/>
      <c r="F910" s="468"/>
      <c r="G910" s="468"/>
      <c r="H910" s="468"/>
      <c r="I910" s="468"/>
    </row>
    <row r="911" spans="1:9" x14ac:dyDescent="0.25">
      <c r="A911" s="468"/>
      <c r="B911" s="468"/>
      <c r="C911" s="468"/>
      <c r="D911" s="468"/>
      <c r="E911" s="468"/>
      <c r="F911" s="468"/>
      <c r="G911" s="468"/>
      <c r="H911" s="468"/>
      <c r="I911" s="468"/>
    </row>
    <row r="912" spans="1:9" x14ac:dyDescent="0.25">
      <c r="A912" s="468"/>
      <c r="B912" s="468"/>
      <c r="C912" s="468"/>
      <c r="D912" s="468"/>
      <c r="E912" s="468"/>
      <c r="F912" s="468"/>
      <c r="G912" s="468"/>
      <c r="H912" s="468"/>
      <c r="I912" s="468"/>
    </row>
    <row r="913" spans="1:9" x14ac:dyDescent="0.25">
      <c r="A913" s="468"/>
      <c r="B913" s="468"/>
      <c r="C913" s="468"/>
      <c r="D913" s="468"/>
      <c r="E913" s="468"/>
      <c r="F913" s="468"/>
      <c r="G913" s="468"/>
      <c r="H913" s="468"/>
      <c r="I913" s="468"/>
    </row>
    <row r="914" spans="1:9" x14ac:dyDescent="0.25">
      <c r="A914" s="468"/>
      <c r="B914" s="468"/>
      <c r="C914" s="468"/>
      <c r="D914" s="468"/>
      <c r="E914" s="468"/>
      <c r="F914" s="468"/>
      <c r="G914" s="468"/>
      <c r="H914" s="468"/>
      <c r="I914" s="468"/>
    </row>
    <row r="915" spans="1:9" x14ac:dyDescent="0.25">
      <c r="A915" s="468"/>
      <c r="B915" s="468"/>
      <c r="C915" s="468"/>
      <c r="D915" s="468"/>
      <c r="E915" s="468"/>
      <c r="F915" s="468"/>
      <c r="G915" s="468"/>
      <c r="H915" s="468"/>
      <c r="I915" s="468"/>
    </row>
    <row r="916" spans="1:9" x14ac:dyDescent="0.25">
      <c r="A916" s="468"/>
      <c r="B916" s="468"/>
      <c r="C916" s="468"/>
      <c r="D916" s="468"/>
      <c r="E916" s="468"/>
      <c r="F916" s="468"/>
      <c r="G916" s="468"/>
      <c r="H916" s="468"/>
      <c r="I916" s="468"/>
    </row>
    <row r="917" spans="1:9" x14ac:dyDescent="0.25">
      <c r="A917" s="468"/>
      <c r="B917" s="468"/>
      <c r="C917" s="468"/>
      <c r="D917" s="468"/>
      <c r="E917" s="468"/>
      <c r="F917" s="468"/>
      <c r="G917" s="468"/>
      <c r="H917" s="468"/>
      <c r="I917" s="468"/>
    </row>
    <row r="918" spans="1:9" x14ac:dyDescent="0.25">
      <c r="A918" s="468"/>
      <c r="B918" s="468"/>
      <c r="C918" s="468"/>
      <c r="D918" s="468"/>
      <c r="E918" s="468"/>
      <c r="F918" s="468"/>
      <c r="G918" s="468"/>
      <c r="H918" s="468"/>
      <c r="I918" s="468"/>
    </row>
    <row r="919" spans="1:9" x14ac:dyDescent="0.25">
      <c r="A919" s="468"/>
      <c r="B919" s="468"/>
      <c r="C919" s="468"/>
      <c r="D919" s="468"/>
      <c r="E919" s="468"/>
      <c r="F919" s="468"/>
      <c r="G919" s="468"/>
      <c r="H919" s="468"/>
      <c r="I919" s="468"/>
    </row>
    <row r="920" spans="1:9" x14ac:dyDescent="0.25">
      <c r="A920" s="468"/>
      <c r="B920" s="468"/>
      <c r="C920" s="468"/>
      <c r="D920" s="468"/>
      <c r="E920" s="468"/>
      <c r="F920" s="468"/>
      <c r="G920" s="468"/>
      <c r="H920" s="468"/>
      <c r="I920" s="468"/>
    </row>
    <row r="921" spans="1:9" x14ac:dyDescent="0.25">
      <c r="A921" s="468"/>
      <c r="B921" s="468"/>
      <c r="C921" s="468"/>
      <c r="D921" s="468"/>
      <c r="E921" s="468"/>
      <c r="F921" s="468"/>
      <c r="G921" s="468"/>
      <c r="H921" s="468"/>
      <c r="I921" s="468"/>
    </row>
    <row r="922" spans="1:9" x14ac:dyDescent="0.25">
      <c r="A922" s="468"/>
      <c r="B922" s="468"/>
      <c r="C922" s="468"/>
      <c r="D922" s="468"/>
      <c r="E922" s="468"/>
      <c r="F922" s="468"/>
      <c r="G922" s="468"/>
      <c r="H922" s="468"/>
      <c r="I922" s="468"/>
    </row>
    <row r="923" spans="1:9" x14ac:dyDescent="0.25">
      <c r="A923" s="468"/>
      <c r="B923" s="468"/>
      <c r="C923" s="468"/>
      <c r="D923" s="468"/>
      <c r="E923" s="468"/>
      <c r="F923" s="468"/>
      <c r="G923" s="468"/>
      <c r="H923" s="468"/>
      <c r="I923" s="468"/>
    </row>
    <row r="924" spans="1:9" x14ac:dyDescent="0.25">
      <c r="A924" s="468"/>
      <c r="B924" s="468"/>
      <c r="C924" s="468"/>
      <c r="D924" s="468"/>
      <c r="E924" s="468"/>
      <c r="F924" s="468"/>
      <c r="G924" s="468"/>
      <c r="H924" s="468"/>
      <c r="I924" s="468"/>
    </row>
    <row r="925" spans="1:9" x14ac:dyDescent="0.25">
      <c r="A925" s="468"/>
      <c r="B925" s="468"/>
      <c r="C925" s="468"/>
      <c r="D925" s="468"/>
      <c r="E925" s="468"/>
      <c r="F925" s="468"/>
      <c r="G925" s="468"/>
      <c r="H925" s="468"/>
      <c r="I925" s="468"/>
    </row>
    <row r="926" spans="1:9" x14ac:dyDescent="0.25">
      <c r="A926" s="468"/>
      <c r="B926" s="468"/>
      <c r="C926" s="468"/>
      <c r="D926" s="468"/>
      <c r="E926" s="468"/>
      <c r="F926" s="468"/>
      <c r="G926" s="468"/>
      <c r="H926" s="468"/>
      <c r="I926" s="468"/>
    </row>
    <row r="927" spans="1:9" x14ac:dyDescent="0.25">
      <c r="A927" s="468"/>
      <c r="B927" s="468"/>
      <c r="C927" s="468"/>
      <c r="D927" s="468"/>
      <c r="E927" s="468"/>
      <c r="F927" s="468"/>
      <c r="G927" s="468"/>
      <c r="H927" s="468"/>
      <c r="I927" s="468"/>
    </row>
    <row r="928" spans="1:9" x14ac:dyDescent="0.25">
      <c r="A928" s="468"/>
      <c r="B928" s="468"/>
      <c r="C928" s="468"/>
      <c r="D928" s="468"/>
      <c r="E928" s="468"/>
      <c r="F928" s="468"/>
      <c r="G928" s="468"/>
      <c r="H928" s="468"/>
      <c r="I928" s="468"/>
    </row>
    <row r="929" spans="1:9" x14ac:dyDescent="0.25">
      <c r="A929" s="468"/>
      <c r="B929" s="468"/>
      <c r="C929" s="468"/>
      <c r="D929" s="468"/>
      <c r="E929" s="468"/>
      <c r="F929" s="468"/>
      <c r="G929" s="468"/>
      <c r="H929" s="468"/>
      <c r="I929" s="468"/>
    </row>
    <row r="930" spans="1:9" x14ac:dyDescent="0.25">
      <c r="A930" s="468"/>
      <c r="B930" s="468"/>
      <c r="C930" s="468"/>
      <c r="D930" s="468"/>
      <c r="E930" s="468"/>
      <c r="F930" s="468"/>
      <c r="G930" s="468"/>
      <c r="H930" s="468"/>
      <c r="I930" s="468"/>
    </row>
    <row r="931" spans="1:9" x14ac:dyDescent="0.25">
      <c r="A931" s="468"/>
      <c r="B931" s="468"/>
      <c r="C931" s="468"/>
      <c r="D931" s="468"/>
      <c r="E931" s="468"/>
      <c r="F931" s="468"/>
      <c r="G931" s="468"/>
      <c r="H931" s="468"/>
      <c r="I931" s="468"/>
    </row>
    <row r="932" spans="1:9" x14ac:dyDescent="0.25">
      <c r="A932" s="468"/>
      <c r="B932" s="468"/>
      <c r="C932" s="468"/>
      <c r="D932" s="468"/>
      <c r="E932" s="468"/>
      <c r="F932" s="468"/>
      <c r="G932" s="468"/>
      <c r="H932" s="468"/>
      <c r="I932" s="468"/>
    </row>
    <row r="933" spans="1:9" x14ac:dyDescent="0.25">
      <c r="A933" s="468"/>
      <c r="B933" s="468"/>
      <c r="C933" s="468"/>
      <c r="D933" s="468"/>
      <c r="E933" s="468"/>
      <c r="F933" s="468"/>
      <c r="G933" s="468"/>
      <c r="H933" s="468"/>
      <c r="I933" s="468"/>
    </row>
    <row r="934" spans="1:9" x14ac:dyDescent="0.25">
      <c r="A934" s="468"/>
      <c r="B934" s="468"/>
      <c r="C934" s="468"/>
      <c r="D934" s="468"/>
      <c r="E934" s="468"/>
      <c r="F934" s="468"/>
      <c r="G934" s="468"/>
      <c r="H934" s="468"/>
      <c r="I934" s="468"/>
    </row>
    <row r="935" spans="1:9" x14ac:dyDescent="0.25">
      <c r="A935" s="468"/>
      <c r="B935" s="468"/>
      <c r="C935" s="468"/>
      <c r="D935" s="468"/>
      <c r="E935" s="468"/>
      <c r="F935" s="468"/>
      <c r="G935" s="468"/>
      <c r="H935" s="468"/>
      <c r="I935" s="468"/>
    </row>
    <row r="936" spans="1:9" x14ac:dyDescent="0.25">
      <c r="A936" s="468"/>
      <c r="B936" s="468"/>
      <c r="C936" s="468"/>
      <c r="D936" s="468"/>
      <c r="E936" s="468"/>
      <c r="F936" s="468"/>
      <c r="G936" s="468"/>
      <c r="H936" s="468"/>
      <c r="I936" s="468"/>
    </row>
    <row r="937" spans="1:9" x14ac:dyDescent="0.25">
      <c r="A937" s="468"/>
      <c r="B937" s="468"/>
      <c r="C937" s="468"/>
      <c r="D937" s="468"/>
      <c r="E937" s="468"/>
      <c r="F937" s="468"/>
      <c r="G937" s="468"/>
      <c r="H937" s="468"/>
      <c r="I937" s="468"/>
    </row>
    <row r="938" spans="1:9" x14ac:dyDescent="0.25">
      <c r="A938" s="468"/>
      <c r="B938" s="468"/>
      <c r="C938" s="468"/>
      <c r="D938" s="468"/>
      <c r="E938" s="468"/>
      <c r="F938" s="468"/>
      <c r="G938" s="468"/>
      <c r="H938" s="468"/>
      <c r="I938" s="468"/>
    </row>
    <row r="939" spans="1:9" x14ac:dyDescent="0.25">
      <c r="A939" s="468"/>
      <c r="B939" s="468"/>
      <c r="C939" s="468"/>
      <c r="D939" s="468"/>
      <c r="E939" s="468"/>
      <c r="F939" s="468"/>
      <c r="G939" s="468"/>
      <c r="H939" s="468"/>
      <c r="I939" s="468"/>
    </row>
    <row r="940" spans="1:9" x14ac:dyDescent="0.25">
      <c r="A940" s="468"/>
      <c r="B940" s="468"/>
      <c r="C940" s="468"/>
      <c r="D940" s="468"/>
      <c r="E940" s="468"/>
      <c r="F940" s="468"/>
      <c r="G940" s="468"/>
      <c r="H940" s="468"/>
      <c r="I940" s="468"/>
    </row>
    <row r="941" spans="1:9" x14ac:dyDescent="0.25">
      <c r="A941" s="468"/>
      <c r="B941" s="468"/>
      <c r="C941" s="468"/>
      <c r="D941" s="468"/>
      <c r="E941" s="468"/>
      <c r="F941" s="468"/>
      <c r="G941" s="468"/>
      <c r="H941" s="468"/>
      <c r="I941" s="468"/>
    </row>
    <row r="942" spans="1:9" x14ac:dyDescent="0.25">
      <c r="A942" s="468"/>
      <c r="B942" s="468"/>
      <c r="C942" s="468"/>
      <c r="D942" s="468"/>
      <c r="E942" s="468"/>
      <c r="F942" s="468"/>
      <c r="G942" s="468"/>
      <c r="H942" s="468"/>
      <c r="I942" s="468"/>
    </row>
    <row r="943" spans="1:9" x14ac:dyDescent="0.25">
      <c r="A943" s="468"/>
      <c r="B943" s="468"/>
      <c r="C943" s="468"/>
      <c r="D943" s="468"/>
      <c r="E943" s="468"/>
      <c r="F943" s="468"/>
      <c r="G943" s="468"/>
      <c r="H943" s="468"/>
      <c r="I943" s="468"/>
    </row>
    <row r="944" spans="1:9" x14ac:dyDescent="0.25">
      <c r="A944" s="468"/>
      <c r="B944" s="468"/>
      <c r="C944" s="468"/>
      <c r="D944" s="468"/>
      <c r="E944" s="468"/>
      <c r="F944" s="468"/>
      <c r="G944" s="468"/>
      <c r="H944" s="468"/>
      <c r="I944" s="468"/>
    </row>
    <row r="945" spans="1:9" x14ac:dyDescent="0.25">
      <c r="A945" s="468"/>
      <c r="B945" s="468"/>
      <c r="C945" s="468"/>
      <c r="D945" s="468"/>
      <c r="E945" s="468"/>
      <c r="F945" s="468"/>
      <c r="G945" s="468"/>
      <c r="H945" s="468"/>
      <c r="I945" s="468"/>
    </row>
    <row r="946" spans="1:9" x14ac:dyDescent="0.25">
      <c r="A946" s="468"/>
      <c r="B946" s="468"/>
      <c r="C946" s="468"/>
      <c r="D946" s="468"/>
      <c r="E946" s="468"/>
      <c r="F946" s="468"/>
      <c r="G946" s="468"/>
      <c r="H946" s="468"/>
      <c r="I946" s="468"/>
    </row>
    <row r="947" spans="1:9" x14ac:dyDescent="0.25">
      <c r="A947" s="468"/>
      <c r="B947" s="468"/>
      <c r="C947" s="468"/>
      <c r="D947" s="468"/>
      <c r="E947" s="468"/>
      <c r="F947" s="468"/>
      <c r="G947" s="468"/>
      <c r="H947" s="468"/>
      <c r="I947" s="468"/>
    </row>
    <row r="948" spans="1:9" x14ac:dyDescent="0.25">
      <c r="A948" s="468"/>
      <c r="B948" s="468"/>
      <c r="C948" s="468"/>
      <c r="D948" s="468"/>
      <c r="E948" s="468"/>
      <c r="F948" s="468"/>
      <c r="G948" s="468"/>
      <c r="H948" s="468"/>
      <c r="I948" s="468"/>
    </row>
    <row r="949" spans="1:9" x14ac:dyDescent="0.25">
      <c r="A949" s="468"/>
      <c r="B949" s="468"/>
      <c r="C949" s="468"/>
      <c r="D949" s="468"/>
      <c r="E949" s="468"/>
      <c r="F949" s="468"/>
      <c r="G949" s="468"/>
      <c r="H949" s="468"/>
      <c r="I949" s="468"/>
    </row>
    <row r="950" spans="1:9" x14ac:dyDescent="0.25">
      <c r="A950" s="468"/>
      <c r="B950" s="468"/>
      <c r="C950" s="468"/>
      <c r="D950" s="468"/>
      <c r="E950" s="468"/>
      <c r="F950" s="468"/>
      <c r="G950" s="468"/>
      <c r="H950" s="468"/>
      <c r="I950" s="468"/>
    </row>
    <row r="951" spans="1:9" x14ac:dyDescent="0.25">
      <c r="A951" s="468"/>
      <c r="B951" s="468"/>
      <c r="C951" s="468"/>
      <c r="D951" s="468"/>
      <c r="E951" s="468"/>
      <c r="F951" s="468"/>
      <c r="G951" s="468"/>
      <c r="H951" s="468"/>
      <c r="I951" s="468"/>
    </row>
    <row r="952" spans="1:9" x14ac:dyDescent="0.25">
      <c r="A952" s="468"/>
      <c r="B952" s="468"/>
      <c r="C952" s="468"/>
      <c r="D952" s="468"/>
      <c r="E952" s="468"/>
      <c r="F952" s="468"/>
      <c r="G952" s="468"/>
      <c r="H952" s="468"/>
      <c r="I952" s="468"/>
    </row>
    <row r="953" spans="1:9" x14ac:dyDescent="0.25">
      <c r="A953" s="468"/>
      <c r="B953" s="468"/>
      <c r="C953" s="468"/>
      <c r="D953" s="468"/>
      <c r="E953" s="468"/>
      <c r="F953" s="468"/>
      <c r="G953" s="468"/>
      <c r="H953" s="468"/>
      <c r="I953" s="468"/>
    </row>
    <row r="954" spans="1:9" x14ac:dyDescent="0.25">
      <c r="A954" s="468"/>
      <c r="B954" s="468"/>
      <c r="C954" s="468"/>
      <c r="D954" s="468"/>
      <c r="E954" s="468"/>
      <c r="F954" s="468"/>
      <c r="G954" s="468"/>
      <c r="H954" s="468"/>
      <c r="I954" s="468"/>
    </row>
    <row r="955" spans="1:9" x14ac:dyDescent="0.25">
      <c r="A955" s="468"/>
      <c r="B955" s="468"/>
      <c r="C955" s="468"/>
      <c r="D955" s="468"/>
      <c r="E955" s="468"/>
      <c r="F955" s="468"/>
      <c r="G955" s="468"/>
      <c r="H955" s="468"/>
      <c r="I955" s="468"/>
    </row>
    <row r="956" spans="1:9" x14ac:dyDescent="0.25">
      <c r="A956" s="468"/>
      <c r="B956" s="468"/>
      <c r="C956" s="468"/>
      <c r="D956" s="468"/>
      <c r="E956" s="468"/>
      <c r="F956" s="468"/>
      <c r="G956" s="468"/>
      <c r="H956" s="468"/>
      <c r="I956" s="468"/>
    </row>
    <row r="957" spans="1:9" x14ac:dyDescent="0.25">
      <c r="A957" s="468"/>
      <c r="B957" s="468"/>
      <c r="C957" s="468"/>
      <c r="D957" s="468"/>
      <c r="E957" s="468"/>
      <c r="F957" s="468"/>
      <c r="G957" s="468"/>
      <c r="H957" s="468"/>
      <c r="I957" s="468"/>
    </row>
    <row r="958" spans="1:9" x14ac:dyDescent="0.25">
      <c r="A958" s="468"/>
      <c r="B958" s="468"/>
      <c r="C958" s="468"/>
      <c r="D958" s="468"/>
      <c r="E958" s="468"/>
      <c r="F958" s="468"/>
      <c r="G958" s="468"/>
      <c r="H958" s="468"/>
      <c r="I958" s="468"/>
    </row>
    <row r="959" spans="1:9" x14ac:dyDescent="0.25">
      <c r="A959" s="468"/>
      <c r="B959" s="468"/>
      <c r="C959" s="468"/>
      <c r="D959" s="468"/>
      <c r="E959" s="468"/>
      <c r="F959" s="468"/>
      <c r="G959" s="468"/>
      <c r="H959" s="468"/>
      <c r="I959" s="468"/>
    </row>
    <row r="960" spans="1:9" x14ac:dyDescent="0.25">
      <c r="A960" s="468"/>
      <c r="B960" s="468"/>
      <c r="C960" s="468"/>
      <c r="D960" s="468"/>
      <c r="E960" s="468"/>
      <c r="F960" s="468"/>
      <c r="G960" s="468"/>
      <c r="H960" s="468"/>
      <c r="I960" s="468"/>
    </row>
    <row r="961" spans="1:9" x14ac:dyDescent="0.25">
      <c r="A961" s="468"/>
      <c r="B961" s="468"/>
      <c r="C961" s="468"/>
      <c r="D961" s="468"/>
      <c r="E961" s="468"/>
      <c r="F961" s="468"/>
      <c r="G961" s="468"/>
      <c r="H961" s="468"/>
      <c r="I961" s="468"/>
    </row>
    <row r="962" spans="1:9" x14ac:dyDescent="0.25">
      <c r="A962" s="468"/>
      <c r="B962" s="468"/>
      <c r="C962" s="468"/>
      <c r="D962" s="468"/>
      <c r="E962" s="468"/>
      <c r="F962" s="468"/>
      <c r="G962" s="468"/>
      <c r="H962" s="468"/>
      <c r="I962" s="468"/>
    </row>
    <row r="963" spans="1:9" x14ac:dyDescent="0.25">
      <c r="A963" s="468"/>
      <c r="B963" s="468"/>
      <c r="C963" s="468"/>
      <c r="D963" s="468"/>
      <c r="E963" s="468"/>
      <c r="F963" s="468"/>
      <c r="G963" s="468"/>
      <c r="H963" s="468"/>
      <c r="I963" s="468"/>
    </row>
    <row r="964" spans="1:9" x14ac:dyDescent="0.25">
      <c r="A964" s="468"/>
      <c r="B964" s="468"/>
      <c r="C964" s="468"/>
      <c r="D964" s="468"/>
      <c r="E964" s="468"/>
      <c r="F964" s="468"/>
      <c r="G964" s="468"/>
      <c r="H964" s="468"/>
      <c r="I964" s="468"/>
    </row>
    <row r="965" spans="1:9" x14ac:dyDescent="0.25">
      <c r="A965" s="468"/>
      <c r="B965" s="468"/>
      <c r="C965" s="468"/>
      <c r="D965" s="468"/>
      <c r="E965" s="468"/>
      <c r="F965" s="468"/>
      <c r="G965" s="468"/>
      <c r="H965" s="468"/>
      <c r="I965" s="468"/>
    </row>
    <row r="966" spans="1:9" x14ac:dyDescent="0.25">
      <c r="A966" s="468"/>
      <c r="B966" s="468"/>
      <c r="C966" s="468"/>
      <c r="D966" s="468"/>
      <c r="E966" s="468"/>
      <c r="F966" s="468"/>
      <c r="G966" s="468"/>
      <c r="H966" s="468"/>
      <c r="I966" s="468"/>
    </row>
    <row r="967" spans="1:9" x14ac:dyDescent="0.25">
      <c r="A967" s="468"/>
      <c r="B967" s="468"/>
      <c r="C967" s="468"/>
      <c r="D967" s="468"/>
      <c r="E967" s="468"/>
      <c r="F967" s="468"/>
      <c r="G967" s="468"/>
      <c r="H967" s="468"/>
      <c r="I967" s="468"/>
    </row>
    <row r="968" spans="1:9" x14ac:dyDescent="0.25">
      <c r="A968" s="468"/>
      <c r="B968" s="468"/>
      <c r="C968" s="468"/>
      <c r="D968" s="468"/>
      <c r="E968" s="468"/>
      <c r="F968" s="468"/>
      <c r="G968" s="468"/>
      <c r="H968" s="468"/>
      <c r="I968" s="468"/>
    </row>
    <row r="969" spans="1:9" x14ac:dyDescent="0.25">
      <c r="A969" s="468"/>
      <c r="B969" s="468"/>
      <c r="C969" s="468"/>
      <c r="D969" s="468"/>
      <c r="E969" s="468"/>
      <c r="F969" s="468"/>
      <c r="G969" s="468"/>
      <c r="H969" s="468"/>
      <c r="I969" s="468"/>
    </row>
    <row r="970" spans="1:9" x14ac:dyDescent="0.25">
      <c r="A970" s="468"/>
      <c r="B970" s="468"/>
      <c r="C970" s="468"/>
      <c r="D970" s="468"/>
      <c r="E970" s="468"/>
      <c r="F970" s="468"/>
      <c r="G970" s="468"/>
      <c r="H970" s="468"/>
      <c r="I970" s="468"/>
    </row>
    <row r="971" spans="1:9" x14ac:dyDescent="0.25">
      <c r="A971" s="468"/>
      <c r="B971" s="468"/>
      <c r="C971" s="468"/>
      <c r="D971" s="468"/>
      <c r="E971" s="468"/>
      <c r="F971" s="468"/>
      <c r="G971" s="468"/>
      <c r="H971" s="468"/>
      <c r="I971" s="468"/>
    </row>
    <row r="972" spans="1:9" x14ac:dyDescent="0.25">
      <c r="A972" s="468"/>
      <c r="B972" s="468"/>
      <c r="C972" s="468"/>
      <c r="D972" s="468"/>
      <c r="E972" s="468"/>
      <c r="F972" s="468"/>
      <c r="G972" s="468"/>
      <c r="H972" s="468"/>
      <c r="I972" s="468"/>
    </row>
    <row r="973" spans="1:9" x14ac:dyDescent="0.25">
      <c r="A973" s="468"/>
      <c r="B973" s="468"/>
      <c r="C973" s="468"/>
      <c r="D973" s="468"/>
      <c r="E973" s="468"/>
      <c r="F973" s="468"/>
      <c r="G973" s="468"/>
      <c r="H973" s="468"/>
      <c r="I973" s="468"/>
    </row>
    <row r="974" spans="1:9" x14ac:dyDescent="0.25">
      <c r="A974" s="468"/>
      <c r="B974" s="468"/>
      <c r="C974" s="468"/>
      <c r="D974" s="468"/>
      <c r="E974" s="468"/>
      <c r="F974" s="468"/>
      <c r="G974" s="468"/>
      <c r="H974" s="468"/>
      <c r="I974" s="468"/>
    </row>
    <row r="975" spans="1:9" x14ac:dyDescent="0.25">
      <c r="A975" s="468"/>
      <c r="B975" s="468"/>
      <c r="C975" s="468"/>
      <c r="D975" s="468"/>
      <c r="E975" s="468"/>
      <c r="F975" s="468"/>
      <c r="G975" s="468"/>
      <c r="H975" s="468"/>
      <c r="I975" s="468"/>
    </row>
    <row r="976" spans="1:9" x14ac:dyDescent="0.25">
      <c r="A976" s="468"/>
      <c r="B976" s="468"/>
      <c r="C976" s="468"/>
      <c r="D976" s="468"/>
      <c r="E976" s="468"/>
      <c r="F976" s="468"/>
      <c r="G976" s="468"/>
      <c r="H976" s="468"/>
      <c r="I976" s="468"/>
    </row>
    <row r="977" spans="1:9" x14ac:dyDescent="0.25">
      <c r="A977" s="468"/>
      <c r="B977" s="468"/>
      <c r="C977" s="468"/>
      <c r="D977" s="468"/>
      <c r="E977" s="468"/>
      <c r="F977" s="468"/>
      <c r="G977" s="468"/>
      <c r="H977" s="468"/>
      <c r="I977" s="468"/>
    </row>
    <row r="978" spans="1:9" x14ac:dyDescent="0.25">
      <c r="A978" s="468"/>
      <c r="B978" s="468"/>
      <c r="C978" s="468"/>
      <c r="D978" s="468"/>
      <c r="E978" s="468"/>
      <c r="F978" s="468"/>
      <c r="G978" s="468"/>
      <c r="H978" s="468"/>
      <c r="I978" s="468"/>
    </row>
    <row r="979" spans="1:9" x14ac:dyDescent="0.25">
      <c r="A979" s="468"/>
      <c r="B979" s="468"/>
      <c r="C979" s="468"/>
      <c r="D979" s="468"/>
      <c r="E979" s="468"/>
      <c r="F979" s="468"/>
      <c r="G979" s="468"/>
      <c r="H979" s="468"/>
      <c r="I979" s="468"/>
    </row>
    <row r="980" spans="1:9" x14ac:dyDescent="0.25">
      <c r="A980" s="468"/>
      <c r="B980" s="468"/>
      <c r="C980" s="468"/>
      <c r="D980" s="468"/>
      <c r="E980" s="468"/>
      <c r="F980" s="468"/>
      <c r="G980" s="468"/>
      <c r="H980" s="468"/>
      <c r="I980" s="468"/>
    </row>
    <row r="981" spans="1:9" x14ac:dyDescent="0.25">
      <c r="A981" s="468"/>
      <c r="B981" s="468"/>
      <c r="C981" s="468"/>
      <c r="D981" s="468"/>
      <c r="E981" s="468"/>
      <c r="F981" s="468"/>
      <c r="G981" s="468"/>
      <c r="H981" s="468"/>
      <c r="I981" s="468"/>
    </row>
    <row r="982" spans="1:9" x14ac:dyDescent="0.25">
      <c r="A982" s="468"/>
      <c r="B982" s="468"/>
      <c r="C982" s="468"/>
      <c r="D982" s="468"/>
      <c r="E982" s="468"/>
      <c r="F982" s="468"/>
      <c r="G982" s="468"/>
      <c r="H982" s="468"/>
      <c r="I982" s="468"/>
    </row>
    <row r="983" spans="1:9" x14ac:dyDescent="0.25">
      <c r="A983" s="468"/>
      <c r="B983" s="468"/>
      <c r="C983" s="468"/>
      <c r="D983" s="468"/>
      <c r="E983" s="468"/>
      <c r="F983" s="468"/>
      <c r="G983" s="468"/>
      <c r="H983" s="468"/>
      <c r="I983" s="468"/>
    </row>
    <row r="984" spans="1:9" x14ac:dyDescent="0.25">
      <c r="A984" s="468"/>
      <c r="B984" s="468"/>
      <c r="C984" s="468"/>
      <c r="D984" s="468"/>
      <c r="E984" s="468"/>
      <c r="F984" s="468"/>
      <c r="G984" s="468"/>
      <c r="H984" s="468"/>
      <c r="I984" s="468"/>
    </row>
    <row r="985" spans="1:9" x14ac:dyDescent="0.25">
      <c r="A985" s="468"/>
      <c r="B985" s="468"/>
      <c r="C985" s="468"/>
      <c r="D985" s="468"/>
      <c r="E985" s="468"/>
      <c r="F985" s="468"/>
      <c r="G985" s="468"/>
      <c r="H985" s="468"/>
      <c r="I985" s="468"/>
    </row>
    <row r="986" spans="1:9" x14ac:dyDescent="0.25">
      <c r="A986" s="468"/>
      <c r="B986" s="468"/>
      <c r="C986" s="468"/>
      <c r="D986" s="468"/>
      <c r="E986" s="468"/>
      <c r="F986" s="468"/>
      <c r="G986" s="468"/>
      <c r="H986" s="468"/>
      <c r="I986" s="468"/>
    </row>
    <row r="987" spans="1:9" x14ac:dyDescent="0.25">
      <c r="A987" s="468"/>
      <c r="B987" s="468"/>
      <c r="C987" s="468"/>
      <c r="D987" s="468"/>
      <c r="E987" s="468"/>
      <c r="F987" s="468"/>
      <c r="G987" s="468"/>
      <c r="H987" s="468"/>
      <c r="I987" s="468"/>
    </row>
    <row r="988" spans="1:9" x14ac:dyDescent="0.25">
      <c r="A988" s="468"/>
      <c r="B988" s="468"/>
      <c r="C988" s="468"/>
      <c r="D988" s="468"/>
      <c r="E988" s="468"/>
      <c r="F988" s="468"/>
      <c r="G988" s="468"/>
      <c r="H988" s="468"/>
      <c r="I988" s="468"/>
    </row>
    <row r="989" spans="1:9" x14ac:dyDescent="0.25">
      <c r="A989" s="468"/>
      <c r="B989" s="468"/>
      <c r="C989" s="468"/>
      <c r="D989" s="468"/>
      <c r="E989" s="468"/>
      <c r="F989" s="468"/>
      <c r="G989" s="468"/>
      <c r="H989" s="468"/>
      <c r="I989" s="468"/>
    </row>
    <row r="990" spans="1:9" x14ac:dyDescent="0.25">
      <c r="A990" s="468"/>
      <c r="B990" s="468"/>
      <c r="C990" s="468"/>
      <c r="D990" s="468"/>
      <c r="E990" s="468"/>
      <c r="F990" s="468"/>
      <c r="G990" s="468"/>
      <c r="H990" s="468"/>
      <c r="I990" s="468"/>
    </row>
    <row r="991" spans="1:9" x14ac:dyDescent="0.25">
      <c r="A991" s="468"/>
      <c r="B991" s="468"/>
      <c r="C991" s="468"/>
      <c r="D991" s="468"/>
      <c r="E991" s="468"/>
      <c r="F991" s="468"/>
      <c r="G991" s="468"/>
      <c r="H991" s="468"/>
      <c r="I991" s="468"/>
    </row>
    <row r="992" spans="1:9" x14ac:dyDescent="0.25">
      <c r="A992" s="468"/>
      <c r="B992" s="468"/>
      <c r="C992" s="468"/>
      <c r="D992" s="468"/>
      <c r="E992" s="468"/>
      <c r="F992" s="468"/>
      <c r="G992" s="468"/>
      <c r="H992" s="468"/>
      <c r="I992" s="468"/>
    </row>
    <row r="993" spans="1:9" x14ac:dyDescent="0.25">
      <c r="A993" s="468"/>
      <c r="B993" s="468"/>
      <c r="C993" s="468"/>
      <c r="D993" s="468"/>
      <c r="E993" s="468"/>
      <c r="F993" s="468"/>
      <c r="G993" s="468"/>
      <c r="H993" s="468"/>
      <c r="I993" s="468"/>
    </row>
    <row r="994" spans="1:9" x14ac:dyDescent="0.25">
      <c r="A994" s="468"/>
      <c r="B994" s="468"/>
      <c r="C994" s="468"/>
      <c r="D994" s="468"/>
      <c r="E994" s="468"/>
      <c r="F994" s="468"/>
      <c r="G994" s="468"/>
      <c r="H994" s="468"/>
      <c r="I994" s="468"/>
    </row>
    <row r="995" spans="1:9" x14ac:dyDescent="0.25">
      <c r="A995" s="468"/>
      <c r="B995" s="468"/>
      <c r="C995" s="468"/>
      <c r="D995" s="468"/>
      <c r="E995" s="468"/>
      <c r="F995" s="468"/>
      <c r="G995" s="468"/>
      <c r="H995" s="468"/>
      <c r="I995" s="468"/>
    </row>
    <row r="996" spans="1:9" x14ac:dyDescent="0.25">
      <c r="A996" s="468"/>
      <c r="B996" s="468"/>
      <c r="C996" s="468"/>
      <c r="D996" s="468"/>
      <c r="E996" s="468"/>
      <c r="F996" s="468"/>
      <c r="G996" s="468"/>
      <c r="H996" s="468"/>
      <c r="I996" s="468"/>
    </row>
    <row r="997" spans="1:9" x14ac:dyDescent="0.25">
      <c r="A997" s="468"/>
      <c r="B997" s="468"/>
      <c r="C997" s="468"/>
      <c r="D997" s="468"/>
      <c r="E997" s="468"/>
      <c r="F997" s="468"/>
      <c r="G997" s="468"/>
      <c r="H997" s="468"/>
      <c r="I997" s="468"/>
    </row>
    <row r="998" spans="1:9" x14ac:dyDescent="0.25">
      <c r="A998" s="468"/>
      <c r="B998" s="468"/>
      <c r="C998" s="468"/>
      <c r="D998" s="468"/>
      <c r="E998" s="468"/>
      <c r="F998" s="468"/>
      <c r="G998" s="468"/>
      <c r="H998" s="468"/>
      <c r="I998" s="468"/>
    </row>
    <row r="999" spans="1:9" x14ac:dyDescent="0.25">
      <c r="A999" s="468"/>
      <c r="B999" s="468"/>
      <c r="C999" s="468"/>
      <c r="D999" s="468"/>
      <c r="E999" s="468"/>
      <c r="F999" s="468"/>
      <c r="G999" s="468"/>
      <c r="H999" s="468"/>
      <c r="I999" s="468"/>
    </row>
    <row r="1000" spans="1:9" x14ac:dyDescent="0.25">
      <c r="A1000" s="468"/>
      <c r="B1000" s="468"/>
      <c r="C1000" s="468"/>
      <c r="D1000" s="468"/>
      <c r="E1000" s="468"/>
      <c r="F1000" s="468"/>
      <c r="G1000" s="468"/>
      <c r="H1000" s="468"/>
      <c r="I1000" s="468"/>
    </row>
    <row r="1001" spans="1:9" x14ac:dyDescent="0.25">
      <c r="A1001" s="468"/>
      <c r="B1001" s="468"/>
      <c r="C1001" s="468"/>
      <c r="D1001" s="468"/>
      <c r="E1001" s="468"/>
      <c r="F1001" s="468"/>
      <c r="G1001" s="468"/>
      <c r="H1001" s="468"/>
      <c r="I1001" s="468"/>
    </row>
    <row r="1002" spans="1:9" x14ac:dyDescent="0.25">
      <c r="A1002" s="468"/>
      <c r="B1002" s="468"/>
      <c r="C1002" s="468"/>
      <c r="D1002" s="468"/>
      <c r="E1002" s="468"/>
      <c r="F1002" s="468"/>
      <c r="G1002" s="468"/>
      <c r="H1002" s="468"/>
      <c r="I1002" s="468"/>
    </row>
    <row r="1003" spans="1:9" x14ac:dyDescent="0.25">
      <c r="A1003" s="468"/>
      <c r="B1003" s="468"/>
      <c r="C1003" s="468"/>
      <c r="D1003" s="468"/>
      <c r="E1003" s="468"/>
      <c r="F1003" s="468"/>
      <c r="G1003" s="468"/>
      <c r="H1003" s="468"/>
      <c r="I1003" s="468"/>
    </row>
    <row r="1004" spans="1:9" x14ac:dyDescent="0.25">
      <c r="A1004" s="468"/>
      <c r="B1004" s="468"/>
      <c r="C1004" s="468"/>
      <c r="D1004" s="468"/>
      <c r="E1004" s="468"/>
      <c r="F1004" s="468"/>
      <c r="G1004" s="468"/>
      <c r="H1004" s="468"/>
      <c r="I1004" s="468"/>
    </row>
    <row r="1005" spans="1:9" x14ac:dyDescent="0.25">
      <c r="A1005" s="468"/>
      <c r="B1005" s="468"/>
      <c r="C1005" s="468"/>
      <c r="D1005" s="468"/>
      <c r="E1005" s="468"/>
      <c r="F1005" s="468"/>
      <c r="G1005" s="468"/>
      <c r="H1005" s="468"/>
      <c r="I1005" s="468"/>
    </row>
    <row r="1006" spans="1:9" x14ac:dyDescent="0.25">
      <c r="A1006" s="468"/>
      <c r="B1006" s="468"/>
      <c r="C1006" s="468"/>
      <c r="D1006" s="468"/>
      <c r="E1006" s="468"/>
      <c r="F1006" s="468"/>
      <c r="G1006" s="468"/>
      <c r="H1006" s="468"/>
      <c r="I1006" s="468"/>
    </row>
    <row r="1007" spans="1:9" x14ac:dyDescent="0.25">
      <c r="A1007" s="468"/>
      <c r="B1007" s="468"/>
      <c r="C1007" s="468"/>
      <c r="D1007" s="468"/>
      <c r="E1007" s="468"/>
      <c r="F1007" s="468"/>
      <c r="G1007" s="468"/>
      <c r="H1007" s="468"/>
      <c r="I1007" s="468"/>
    </row>
    <row r="1008" spans="1:9" x14ac:dyDescent="0.25">
      <c r="A1008" s="468"/>
      <c r="B1008" s="468"/>
      <c r="C1008" s="468"/>
      <c r="D1008" s="468"/>
      <c r="E1008" s="468"/>
      <c r="F1008" s="468"/>
      <c r="G1008" s="468"/>
      <c r="H1008" s="468"/>
      <c r="I1008" s="468"/>
    </row>
    <row r="1009" spans="1:9" x14ac:dyDescent="0.25">
      <c r="A1009" s="468"/>
      <c r="B1009" s="468"/>
      <c r="C1009" s="468"/>
      <c r="D1009" s="468"/>
      <c r="E1009" s="468"/>
      <c r="F1009" s="468"/>
      <c r="G1009" s="468"/>
      <c r="H1009" s="468"/>
      <c r="I1009" s="468"/>
    </row>
    <row r="1010" spans="1:9" x14ac:dyDescent="0.25">
      <c r="A1010" s="468"/>
      <c r="B1010" s="468"/>
      <c r="C1010" s="468"/>
      <c r="D1010" s="468"/>
      <c r="E1010" s="468"/>
      <c r="F1010" s="468"/>
      <c r="G1010" s="468"/>
      <c r="H1010" s="468"/>
      <c r="I1010" s="468"/>
    </row>
    <row r="1011" spans="1:9" x14ac:dyDescent="0.25">
      <c r="A1011" s="468"/>
      <c r="B1011" s="468"/>
      <c r="C1011" s="468"/>
      <c r="D1011" s="468"/>
      <c r="E1011" s="468"/>
      <c r="F1011" s="468"/>
      <c r="G1011" s="468"/>
      <c r="H1011" s="468"/>
      <c r="I1011" s="468"/>
    </row>
    <row r="1012" spans="1:9" x14ac:dyDescent="0.25">
      <c r="A1012" s="468"/>
      <c r="B1012" s="468"/>
      <c r="C1012" s="468"/>
      <c r="D1012" s="468"/>
      <c r="E1012" s="468"/>
      <c r="F1012" s="468"/>
      <c r="G1012" s="468"/>
      <c r="H1012" s="468"/>
      <c r="I1012" s="468"/>
    </row>
    <row r="1013" spans="1:9" x14ac:dyDescent="0.25">
      <c r="A1013" s="468"/>
      <c r="B1013" s="468"/>
      <c r="C1013" s="468"/>
      <c r="D1013" s="468"/>
      <c r="E1013" s="468"/>
      <c r="F1013" s="468"/>
      <c r="G1013" s="468"/>
      <c r="H1013" s="468"/>
      <c r="I1013" s="468"/>
    </row>
    <row r="1014" spans="1:9" x14ac:dyDescent="0.25">
      <c r="A1014" s="468"/>
      <c r="B1014" s="468"/>
      <c r="C1014" s="468"/>
      <c r="D1014" s="468"/>
      <c r="E1014" s="468"/>
      <c r="F1014" s="468"/>
      <c r="G1014" s="468"/>
      <c r="H1014" s="468"/>
      <c r="I1014" s="468"/>
    </row>
    <row r="1015" spans="1:9" x14ac:dyDescent="0.25">
      <c r="A1015" s="468"/>
      <c r="B1015" s="468"/>
      <c r="C1015" s="468"/>
      <c r="D1015" s="468"/>
      <c r="E1015" s="468"/>
      <c r="F1015" s="468"/>
      <c r="G1015" s="468"/>
      <c r="H1015" s="468"/>
      <c r="I1015" s="468"/>
    </row>
    <row r="1016" spans="1:9" x14ac:dyDescent="0.25">
      <c r="A1016" s="468"/>
      <c r="B1016" s="468"/>
      <c r="C1016" s="468"/>
      <c r="D1016" s="468"/>
      <c r="E1016" s="468"/>
      <c r="F1016" s="468"/>
      <c r="G1016" s="468"/>
      <c r="H1016" s="468"/>
      <c r="I1016" s="468"/>
    </row>
    <row r="1017" spans="1:9" x14ac:dyDescent="0.25">
      <c r="A1017" s="468"/>
      <c r="B1017" s="468"/>
      <c r="C1017" s="468"/>
      <c r="D1017" s="468"/>
      <c r="E1017" s="468"/>
      <c r="F1017" s="468"/>
      <c r="G1017" s="468"/>
      <c r="H1017" s="468"/>
      <c r="I1017" s="468"/>
    </row>
    <row r="1018" spans="1:9" x14ac:dyDescent="0.25">
      <c r="A1018" s="468"/>
      <c r="B1018" s="468"/>
      <c r="C1018" s="468"/>
      <c r="D1018" s="468"/>
      <c r="E1018" s="468"/>
      <c r="F1018" s="468"/>
      <c r="G1018" s="468"/>
      <c r="H1018" s="468"/>
      <c r="I1018" s="468"/>
    </row>
    <row r="1019" spans="1:9" x14ac:dyDescent="0.25">
      <c r="A1019" s="468"/>
      <c r="B1019" s="468"/>
      <c r="C1019" s="468"/>
      <c r="D1019" s="468"/>
      <c r="E1019" s="468"/>
      <c r="F1019" s="468"/>
      <c r="G1019" s="468"/>
      <c r="H1019" s="468"/>
      <c r="I1019" s="468"/>
    </row>
    <row r="1020" spans="1:9" x14ac:dyDescent="0.25">
      <c r="A1020" s="468"/>
      <c r="B1020" s="468"/>
      <c r="C1020" s="468"/>
      <c r="D1020" s="468"/>
      <c r="E1020" s="468"/>
      <c r="F1020" s="468"/>
      <c r="G1020" s="468"/>
      <c r="H1020" s="468"/>
      <c r="I1020" s="468"/>
    </row>
    <row r="1021" spans="1:9" x14ac:dyDescent="0.25">
      <c r="A1021" s="468"/>
      <c r="B1021" s="468"/>
      <c r="C1021" s="468"/>
      <c r="D1021" s="468"/>
      <c r="E1021" s="468"/>
      <c r="F1021" s="468"/>
      <c r="G1021" s="468"/>
      <c r="H1021" s="468"/>
      <c r="I1021" s="468"/>
    </row>
    <row r="1022" spans="1:9" x14ac:dyDescent="0.25">
      <c r="A1022" s="468"/>
      <c r="B1022" s="468"/>
      <c r="C1022" s="468"/>
      <c r="D1022" s="468"/>
      <c r="E1022" s="468"/>
      <c r="F1022" s="468"/>
      <c r="G1022" s="468"/>
      <c r="H1022" s="468"/>
      <c r="I1022" s="468"/>
    </row>
    <row r="1023" spans="1:9" x14ac:dyDescent="0.25">
      <c r="A1023" s="468"/>
      <c r="B1023" s="468"/>
      <c r="C1023" s="468"/>
      <c r="D1023" s="468"/>
      <c r="E1023" s="468"/>
      <c r="F1023" s="468"/>
      <c r="G1023" s="468"/>
      <c r="H1023" s="468"/>
      <c r="I1023" s="468"/>
    </row>
    <row r="1024" spans="1:9" x14ac:dyDescent="0.25">
      <c r="A1024" s="468"/>
      <c r="B1024" s="468"/>
      <c r="C1024" s="468"/>
      <c r="D1024" s="468"/>
      <c r="E1024" s="468"/>
      <c r="F1024" s="468"/>
      <c r="G1024" s="468"/>
      <c r="H1024" s="468"/>
      <c r="I1024" s="468"/>
    </row>
    <row r="1025" spans="1:9" x14ac:dyDescent="0.25">
      <c r="A1025" s="468"/>
      <c r="B1025" s="468"/>
      <c r="C1025" s="468"/>
      <c r="D1025" s="468"/>
      <c r="E1025" s="468"/>
      <c r="F1025" s="468"/>
      <c r="G1025" s="468"/>
      <c r="H1025" s="468"/>
      <c r="I1025" s="468"/>
    </row>
    <row r="1026" spans="1:9" x14ac:dyDescent="0.25">
      <c r="A1026" s="468"/>
      <c r="B1026" s="468"/>
      <c r="C1026" s="468"/>
      <c r="D1026" s="468"/>
      <c r="E1026" s="468"/>
      <c r="F1026" s="468"/>
      <c r="G1026" s="468"/>
      <c r="H1026" s="468"/>
      <c r="I1026" s="468"/>
    </row>
    <row r="1027" spans="1:9" x14ac:dyDescent="0.25">
      <c r="A1027" s="468"/>
      <c r="B1027" s="468"/>
      <c r="C1027" s="468"/>
      <c r="D1027" s="468"/>
      <c r="E1027" s="468"/>
      <c r="F1027" s="468"/>
      <c r="G1027" s="468"/>
      <c r="H1027" s="468"/>
      <c r="I1027" s="468"/>
    </row>
    <row r="1028" spans="1:9" x14ac:dyDescent="0.25">
      <c r="A1028" s="468"/>
      <c r="B1028" s="468"/>
      <c r="C1028" s="468"/>
      <c r="D1028" s="468"/>
      <c r="E1028" s="468"/>
      <c r="F1028" s="468"/>
      <c r="G1028" s="468"/>
      <c r="H1028" s="468"/>
      <c r="I1028" s="468"/>
    </row>
    <row r="1029" spans="1:9" x14ac:dyDescent="0.25">
      <c r="A1029" s="468"/>
      <c r="B1029" s="468"/>
      <c r="C1029" s="468"/>
      <c r="D1029" s="468"/>
      <c r="E1029" s="468"/>
      <c r="F1029" s="468"/>
      <c r="G1029" s="468"/>
      <c r="H1029" s="468"/>
      <c r="I1029" s="468"/>
    </row>
    <row r="1030" spans="1:9" x14ac:dyDescent="0.25">
      <c r="A1030" s="468"/>
      <c r="B1030" s="468"/>
      <c r="C1030" s="468"/>
      <c r="D1030" s="468"/>
      <c r="E1030" s="468"/>
      <c r="F1030" s="468"/>
      <c r="G1030" s="468"/>
      <c r="H1030" s="468"/>
      <c r="I1030" s="468"/>
    </row>
    <row r="1031" spans="1:9" x14ac:dyDescent="0.25">
      <c r="A1031" s="468"/>
      <c r="B1031" s="468"/>
      <c r="C1031" s="468"/>
      <c r="D1031" s="468"/>
      <c r="E1031" s="468"/>
      <c r="F1031" s="468"/>
      <c r="G1031" s="468"/>
      <c r="H1031" s="468"/>
      <c r="I1031" s="468"/>
    </row>
    <row r="1032" spans="1:9" x14ac:dyDescent="0.25">
      <c r="A1032" s="468"/>
      <c r="B1032" s="468"/>
      <c r="C1032" s="468"/>
      <c r="D1032" s="468"/>
      <c r="E1032" s="468"/>
      <c r="F1032" s="468"/>
      <c r="G1032" s="468"/>
      <c r="H1032" s="468"/>
      <c r="I1032" s="468"/>
    </row>
    <row r="1033" spans="1:9" x14ac:dyDescent="0.25">
      <c r="A1033" s="468"/>
      <c r="B1033" s="468"/>
      <c r="C1033" s="468"/>
      <c r="D1033" s="468"/>
      <c r="E1033" s="468"/>
      <c r="F1033" s="468"/>
      <c r="G1033" s="468"/>
      <c r="H1033" s="468"/>
      <c r="I1033" s="468"/>
    </row>
    <row r="1034" spans="1:9" x14ac:dyDescent="0.25">
      <c r="A1034" s="468"/>
      <c r="B1034" s="468"/>
      <c r="C1034" s="468"/>
      <c r="D1034" s="468"/>
      <c r="E1034" s="468"/>
      <c r="F1034" s="468"/>
      <c r="G1034" s="468"/>
      <c r="H1034" s="468"/>
      <c r="I1034" s="468"/>
    </row>
    <row r="1035" spans="1:9" x14ac:dyDescent="0.25">
      <c r="A1035" s="468"/>
      <c r="B1035" s="468"/>
      <c r="C1035" s="468"/>
      <c r="D1035" s="468"/>
      <c r="E1035" s="468"/>
      <c r="F1035" s="468"/>
      <c r="G1035" s="468"/>
      <c r="H1035" s="468"/>
      <c r="I1035" s="468"/>
    </row>
    <row r="1036" spans="1:9" x14ac:dyDescent="0.25">
      <c r="A1036" s="468"/>
      <c r="B1036" s="468"/>
      <c r="C1036" s="468"/>
      <c r="D1036" s="468"/>
      <c r="E1036" s="468"/>
      <c r="F1036" s="468"/>
      <c r="G1036" s="468"/>
      <c r="H1036" s="468"/>
      <c r="I1036" s="468"/>
    </row>
    <row r="1037" spans="1:9" x14ac:dyDescent="0.25">
      <c r="A1037" s="468"/>
      <c r="B1037" s="468"/>
      <c r="C1037" s="468"/>
      <c r="D1037" s="468"/>
      <c r="E1037" s="468"/>
      <c r="F1037" s="468"/>
      <c r="G1037" s="468"/>
      <c r="H1037" s="468"/>
      <c r="I1037" s="468"/>
    </row>
    <row r="1038" spans="1:9" x14ac:dyDescent="0.25">
      <c r="A1038" s="468"/>
      <c r="B1038" s="468"/>
      <c r="C1038" s="468"/>
      <c r="D1038" s="468"/>
      <c r="E1038" s="468"/>
      <c r="F1038" s="468"/>
      <c r="G1038" s="468"/>
      <c r="H1038" s="468"/>
      <c r="I1038" s="468"/>
    </row>
    <row r="1039" spans="1:9" x14ac:dyDescent="0.25">
      <c r="A1039" s="468"/>
      <c r="B1039" s="468"/>
      <c r="C1039" s="468"/>
      <c r="D1039" s="468"/>
      <c r="E1039" s="468"/>
      <c r="F1039" s="468"/>
      <c r="G1039" s="468"/>
      <c r="H1039" s="468"/>
      <c r="I1039" s="468"/>
    </row>
    <row r="1040" spans="1:9" x14ac:dyDescent="0.25">
      <c r="A1040" s="468"/>
      <c r="B1040" s="468"/>
      <c r="C1040" s="468"/>
      <c r="D1040" s="468"/>
      <c r="E1040" s="468"/>
      <c r="F1040" s="468"/>
      <c r="G1040" s="468"/>
      <c r="H1040" s="468"/>
      <c r="I1040" s="468"/>
    </row>
    <row r="1041" spans="1:9" x14ac:dyDescent="0.25">
      <c r="A1041" s="468"/>
      <c r="B1041" s="468"/>
      <c r="C1041" s="468"/>
      <c r="D1041" s="468"/>
      <c r="E1041" s="468"/>
      <c r="F1041" s="468"/>
      <c r="G1041" s="468"/>
      <c r="H1041" s="468"/>
      <c r="I1041" s="468"/>
    </row>
    <row r="1042" spans="1:9" x14ac:dyDescent="0.25">
      <c r="A1042" s="468"/>
      <c r="B1042" s="468"/>
      <c r="C1042" s="468"/>
      <c r="D1042" s="468"/>
      <c r="E1042" s="468"/>
      <c r="F1042" s="468"/>
      <c r="G1042" s="468"/>
      <c r="H1042" s="468"/>
      <c r="I1042" s="468"/>
    </row>
    <row r="1043" spans="1:9" x14ac:dyDescent="0.25">
      <c r="A1043" s="468"/>
      <c r="B1043" s="468"/>
      <c r="C1043" s="468"/>
      <c r="D1043" s="468"/>
      <c r="E1043" s="468"/>
      <c r="F1043" s="468"/>
      <c r="G1043" s="468"/>
      <c r="H1043" s="468"/>
      <c r="I1043" s="468"/>
    </row>
    <row r="1044" spans="1:9" x14ac:dyDescent="0.25">
      <c r="A1044" s="468"/>
      <c r="B1044" s="468"/>
      <c r="C1044" s="468"/>
      <c r="D1044" s="468"/>
      <c r="E1044" s="468"/>
      <c r="F1044" s="468"/>
      <c r="G1044" s="468"/>
      <c r="H1044" s="468"/>
      <c r="I1044" s="468"/>
    </row>
    <row r="1045" spans="1:9" x14ac:dyDescent="0.25">
      <c r="A1045" s="468"/>
      <c r="B1045" s="468"/>
      <c r="C1045" s="468"/>
      <c r="D1045" s="468"/>
      <c r="E1045" s="468"/>
      <c r="F1045" s="468"/>
      <c r="G1045" s="468"/>
      <c r="H1045" s="468"/>
      <c r="I1045" s="468"/>
    </row>
    <row r="1046" spans="1:9" x14ac:dyDescent="0.25">
      <c r="A1046" s="468"/>
      <c r="B1046" s="468"/>
      <c r="C1046" s="468"/>
      <c r="D1046" s="468"/>
      <c r="E1046" s="468"/>
      <c r="F1046" s="468"/>
      <c r="G1046" s="468"/>
      <c r="H1046" s="468"/>
      <c r="I1046" s="468"/>
    </row>
    <row r="1047" spans="1:9" x14ac:dyDescent="0.25">
      <c r="A1047" s="468"/>
      <c r="B1047" s="468"/>
      <c r="C1047" s="468"/>
      <c r="D1047" s="468"/>
      <c r="E1047" s="468"/>
      <c r="F1047" s="468"/>
      <c r="G1047" s="468"/>
      <c r="H1047" s="468"/>
      <c r="I1047" s="468"/>
    </row>
    <row r="1048" spans="1:9" x14ac:dyDescent="0.25">
      <c r="A1048" s="468"/>
      <c r="B1048" s="468"/>
      <c r="C1048" s="468"/>
      <c r="D1048" s="468"/>
      <c r="E1048" s="468"/>
      <c r="F1048" s="468"/>
      <c r="G1048" s="468"/>
      <c r="H1048" s="468"/>
      <c r="I1048" s="468"/>
    </row>
    <row r="1049" spans="1:9" x14ac:dyDescent="0.25">
      <c r="A1049" s="468"/>
      <c r="B1049" s="468"/>
      <c r="C1049" s="468"/>
      <c r="D1049" s="468"/>
      <c r="E1049" s="468"/>
      <c r="F1049" s="468"/>
      <c r="G1049" s="468"/>
      <c r="H1049" s="468"/>
      <c r="I1049" s="468"/>
    </row>
    <row r="1050" spans="1:9" x14ac:dyDescent="0.25">
      <c r="A1050" s="468"/>
      <c r="B1050" s="468"/>
      <c r="C1050" s="468"/>
      <c r="D1050" s="468"/>
      <c r="E1050" s="468"/>
      <c r="F1050" s="468"/>
      <c r="G1050" s="468"/>
      <c r="H1050" s="468"/>
      <c r="I1050" s="468"/>
    </row>
    <row r="1051" spans="1:9" x14ac:dyDescent="0.25">
      <c r="A1051" s="468"/>
      <c r="B1051" s="468"/>
      <c r="C1051" s="468"/>
      <c r="D1051" s="468"/>
      <c r="E1051" s="468"/>
      <c r="F1051" s="468"/>
      <c r="G1051" s="468"/>
      <c r="H1051" s="468"/>
      <c r="I1051" s="468"/>
    </row>
    <row r="1052" spans="1:9" x14ac:dyDescent="0.25">
      <c r="A1052" s="468"/>
      <c r="B1052" s="468"/>
      <c r="C1052" s="468"/>
      <c r="D1052" s="468"/>
      <c r="E1052" s="468"/>
      <c r="F1052" s="468"/>
      <c r="G1052" s="468"/>
      <c r="H1052" s="468"/>
      <c r="I1052" s="468"/>
    </row>
    <row r="1053" spans="1:9" x14ac:dyDescent="0.25">
      <c r="A1053" s="468"/>
      <c r="B1053" s="468"/>
      <c r="C1053" s="468"/>
      <c r="D1053" s="468"/>
      <c r="E1053" s="468"/>
      <c r="F1053" s="468"/>
      <c r="G1053" s="468"/>
      <c r="H1053" s="468"/>
      <c r="I1053" s="468"/>
    </row>
    <row r="1054" spans="1:9" x14ac:dyDescent="0.25">
      <c r="A1054" s="468"/>
      <c r="B1054" s="468"/>
      <c r="C1054" s="468"/>
      <c r="D1054" s="468"/>
      <c r="E1054" s="468"/>
      <c r="F1054" s="468"/>
      <c r="G1054" s="468"/>
      <c r="H1054" s="468"/>
      <c r="I1054" s="468"/>
    </row>
    <row r="1055" spans="1:9" x14ac:dyDescent="0.25">
      <c r="A1055" s="468"/>
      <c r="B1055" s="468"/>
      <c r="C1055" s="468"/>
      <c r="D1055" s="468"/>
      <c r="E1055" s="468"/>
      <c r="F1055" s="468"/>
      <c r="G1055" s="468"/>
      <c r="H1055" s="468"/>
      <c r="I1055" s="468"/>
    </row>
    <row r="1056" spans="1:9" x14ac:dyDescent="0.25">
      <c r="A1056" s="468"/>
      <c r="B1056" s="468"/>
      <c r="C1056" s="468"/>
      <c r="D1056" s="468"/>
      <c r="E1056" s="468"/>
      <c r="F1056" s="468"/>
      <c r="G1056" s="468"/>
      <c r="H1056" s="468"/>
      <c r="I1056" s="468"/>
    </row>
    <row r="1057" spans="1:9" x14ac:dyDescent="0.25">
      <c r="A1057" s="468"/>
      <c r="B1057" s="468"/>
      <c r="C1057" s="468"/>
      <c r="D1057" s="468"/>
      <c r="E1057" s="468"/>
      <c r="F1057" s="468"/>
      <c r="G1057" s="468"/>
      <c r="H1057" s="468"/>
      <c r="I1057" s="468"/>
    </row>
    <row r="1058" spans="1:9" x14ac:dyDescent="0.25">
      <c r="A1058" s="468"/>
      <c r="B1058" s="468"/>
      <c r="C1058" s="468"/>
      <c r="D1058" s="468"/>
      <c r="E1058" s="468"/>
      <c r="F1058" s="468"/>
      <c r="G1058" s="468"/>
      <c r="H1058" s="468"/>
      <c r="I1058" s="468"/>
    </row>
    <row r="1059" spans="1:9" x14ac:dyDescent="0.25">
      <c r="A1059" s="468"/>
      <c r="B1059" s="468"/>
      <c r="C1059" s="468"/>
      <c r="D1059" s="468"/>
      <c r="E1059" s="468"/>
      <c r="F1059" s="468"/>
      <c r="G1059" s="468"/>
      <c r="H1059" s="468"/>
      <c r="I1059" s="468"/>
    </row>
    <row r="1060" spans="1:9" x14ac:dyDescent="0.25">
      <c r="A1060" s="468"/>
      <c r="B1060" s="468"/>
      <c r="C1060" s="468"/>
      <c r="D1060" s="468"/>
      <c r="E1060" s="468"/>
      <c r="F1060" s="468"/>
      <c r="G1060" s="468"/>
      <c r="H1060" s="468"/>
      <c r="I1060" s="468"/>
    </row>
    <row r="1061" spans="1:9" x14ac:dyDescent="0.25">
      <c r="A1061" s="468"/>
      <c r="B1061" s="468"/>
      <c r="C1061" s="468"/>
      <c r="D1061" s="468"/>
      <c r="E1061" s="468"/>
      <c r="F1061" s="468"/>
      <c r="G1061" s="468"/>
      <c r="H1061" s="468"/>
      <c r="I1061" s="468"/>
    </row>
    <row r="1062" spans="1:9" x14ac:dyDescent="0.25">
      <c r="A1062" s="468"/>
      <c r="B1062" s="468"/>
      <c r="C1062" s="468"/>
      <c r="D1062" s="468"/>
      <c r="E1062" s="468"/>
      <c r="F1062" s="468"/>
      <c r="G1062" s="468"/>
      <c r="H1062" s="468"/>
      <c r="I1062" s="468"/>
    </row>
    <row r="1063" spans="1:9" x14ac:dyDescent="0.25">
      <c r="A1063" s="468"/>
      <c r="B1063" s="468"/>
      <c r="C1063" s="468"/>
      <c r="D1063" s="468"/>
      <c r="E1063" s="468"/>
      <c r="F1063" s="468"/>
      <c r="G1063" s="468"/>
      <c r="H1063" s="468"/>
      <c r="I1063" s="468"/>
    </row>
    <row r="1064" spans="1:9" x14ac:dyDescent="0.25">
      <c r="A1064" s="468"/>
      <c r="B1064" s="468"/>
      <c r="C1064" s="468"/>
      <c r="D1064" s="468"/>
      <c r="E1064" s="468"/>
      <c r="F1064" s="468"/>
      <c r="G1064" s="468"/>
      <c r="H1064" s="468"/>
      <c r="I1064" s="468"/>
    </row>
    <row r="1065" spans="1:9" x14ac:dyDescent="0.25">
      <c r="A1065" s="468"/>
      <c r="B1065" s="468"/>
      <c r="C1065" s="468"/>
      <c r="D1065" s="468"/>
      <c r="E1065" s="468"/>
      <c r="F1065" s="468"/>
      <c r="G1065" s="468"/>
      <c r="H1065" s="468"/>
      <c r="I1065" s="468"/>
    </row>
    <row r="1066" spans="1:9" x14ac:dyDescent="0.25">
      <c r="A1066" s="468"/>
      <c r="B1066" s="468"/>
      <c r="C1066" s="468"/>
      <c r="D1066" s="468"/>
      <c r="E1066" s="468"/>
      <c r="F1066" s="468"/>
      <c r="G1066" s="468"/>
      <c r="H1066" s="468"/>
      <c r="I1066" s="468"/>
    </row>
    <row r="1067" spans="1:9" x14ac:dyDescent="0.25">
      <c r="A1067" s="468"/>
      <c r="B1067" s="468"/>
      <c r="C1067" s="468"/>
      <c r="D1067" s="468"/>
      <c r="E1067" s="468"/>
      <c r="F1067" s="468"/>
      <c r="G1067" s="468"/>
      <c r="H1067" s="468"/>
      <c r="I1067" s="468"/>
    </row>
    <row r="1068" spans="1:9" x14ac:dyDescent="0.25">
      <c r="A1068" s="468"/>
      <c r="B1068" s="468"/>
      <c r="C1068" s="468"/>
      <c r="D1068" s="468"/>
      <c r="E1068" s="468"/>
      <c r="F1068" s="468"/>
      <c r="G1068" s="468"/>
      <c r="H1068" s="468"/>
      <c r="I1068" s="468"/>
    </row>
    <row r="1069" spans="1:9" x14ac:dyDescent="0.25">
      <c r="A1069" s="468"/>
      <c r="B1069" s="468"/>
      <c r="C1069" s="468"/>
      <c r="D1069" s="468"/>
      <c r="E1069" s="468"/>
      <c r="F1069" s="468"/>
      <c r="G1069" s="468"/>
      <c r="H1069" s="468"/>
      <c r="I1069" s="468"/>
    </row>
    <row r="1070" spans="1:9" x14ac:dyDescent="0.25">
      <c r="A1070" s="468"/>
      <c r="B1070" s="468"/>
      <c r="C1070" s="468"/>
      <c r="D1070" s="468"/>
      <c r="E1070" s="468"/>
      <c r="F1070" s="468"/>
      <c r="G1070" s="468"/>
      <c r="H1070" s="468"/>
      <c r="I1070" s="468"/>
    </row>
    <row r="1071" spans="1:9" x14ac:dyDescent="0.25">
      <c r="A1071" s="468"/>
      <c r="B1071" s="468"/>
      <c r="C1071" s="468"/>
      <c r="D1071" s="468"/>
      <c r="E1071" s="468"/>
      <c r="F1071" s="468"/>
      <c r="G1071" s="468"/>
      <c r="H1071" s="468"/>
      <c r="I1071" s="468"/>
    </row>
    <row r="1072" spans="1:9" x14ac:dyDescent="0.25">
      <c r="A1072" s="468"/>
      <c r="B1072" s="468"/>
      <c r="C1072" s="468"/>
      <c r="D1072" s="468"/>
      <c r="E1072" s="468"/>
      <c r="F1072" s="468"/>
      <c r="G1072" s="468"/>
      <c r="H1072" s="468"/>
      <c r="I1072" s="468"/>
    </row>
    <row r="1073" spans="1:9" x14ac:dyDescent="0.25">
      <c r="A1073" s="468"/>
      <c r="B1073" s="468"/>
      <c r="C1073" s="468"/>
      <c r="D1073" s="468"/>
      <c r="E1073" s="468"/>
      <c r="F1073" s="468"/>
      <c r="G1073" s="468"/>
      <c r="H1073" s="468"/>
      <c r="I1073" s="468"/>
    </row>
    <row r="1074" spans="1:9" x14ac:dyDescent="0.25">
      <c r="A1074" s="468"/>
      <c r="B1074" s="468"/>
      <c r="C1074" s="468"/>
      <c r="D1074" s="468"/>
      <c r="E1074" s="468"/>
      <c r="F1074" s="468"/>
      <c r="G1074" s="468"/>
      <c r="H1074" s="468"/>
      <c r="I1074" s="468"/>
    </row>
    <row r="1075" spans="1:9" x14ac:dyDescent="0.25">
      <c r="A1075" s="468"/>
      <c r="B1075" s="468"/>
      <c r="C1075" s="468"/>
      <c r="D1075" s="468"/>
      <c r="E1075" s="468"/>
      <c r="F1075" s="468"/>
      <c r="G1075" s="468"/>
      <c r="H1075" s="468"/>
      <c r="I1075" s="468"/>
    </row>
    <row r="1076" spans="1:9" x14ac:dyDescent="0.25">
      <c r="A1076" s="468"/>
      <c r="B1076" s="468"/>
      <c r="C1076" s="468"/>
      <c r="D1076" s="468"/>
      <c r="E1076" s="468"/>
      <c r="F1076" s="468"/>
      <c r="G1076" s="468"/>
      <c r="H1076" s="468"/>
      <c r="I1076" s="468"/>
    </row>
    <row r="1077" spans="1:9" x14ac:dyDescent="0.25">
      <c r="A1077" s="468"/>
      <c r="B1077" s="468"/>
      <c r="C1077" s="468"/>
      <c r="D1077" s="468"/>
      <c r="E1077" s="468"/>
      <c r="F1077" s="468"/>
      <c r="G1077" s="468"/>
      <c r="H1077" s="468"/>
      <c r="I1077" s="468"/>
    </row>
    <row r="1078" spans="1:9" x14ac:dyDescent="0.25">
      <c r="A1078" s="468"/>
      <c r="B1078" s="468"/>
      <c r="C1078" s="468"/>
      <c r="D1078" s="468"/>
      <c r="E1078" s="468"/>
      <c r="F1078" s="468"/>
      <c r="G1078" s="468"/>
      <c r="H1078" s="468"/>
      <c r="I1078" s="468"/>
    </row>
    <row r="1079" spans="1:9" x14ac:dyDescent="0.25">
      <c r="A1079" s="468"/>
      <c r="B1079" s="468"/>
      <c r="C1079" s="468"/>
      <c r="D1079" s="468"/>
      <c r="E1079" s="468"/>
      <c r="F1079" s="468"/>
      <c r="G1079" s="468"/>
      <c r="H1079" s="468"/>
      <c r="I1079" s="468"/>
    </row>
    <row r="1080" spans="1:9" x14ac:dyDescent="0.25">
      <c r="A1080" s="468"/>
      <c r="B1080" s="468"/>
      <c r="C1080" s="468"/>
      <c r="D1080" s="468"/>
      <c r="E1080" s="468"/>
      <c r="F1080" s="468"/>
      <c r="G1080" s="468"/>
      <c r="H1080" s="468"/>
      <c r="I1080" s="468"/>
    </row>
    <row r="1081" spans="1:9" x14ac:dyDescent="0.25">
      <c r="A1081" s="468"/>
      <c r="B1081" s="468"/>
      <c r="C1081" s="468"/>
      <c r="D1081" s="468"/>
      <c r="E1081" s="468"/>
      <c r="F1081" s="468"/>
      <c r="G1081" s="468"/>
      <c r="H1081" s="468"/>
      <c r="I1081" s="468"/>
    </row>
    <row r="1082" spans="1:9" x14ac:dyDescent="0.25">
      <c r="A1082" s="468"/>
      <c r="B1082" s="468"/>
      <c r="C1082" s="468"/>
      <c r="D1082" s="468"/>
      <c r="E1082" s="468"/>
      <c r="F1082" s="468"/>
      <c r="G1082" s="468"/>
      <c r="H1082" s="468"/>
      <c r="I1082" s="468"/>
    </row>
    <row r="1083" spans="1:9" x14ac:dyDescent="0.25">
      <c r="A1083" s="468"/>
      <c r="B1083" s="468"/>
      <c r="C1083" s="468"/>
      <c r="D1083" s="468"/>
      <c r="E1083" s="468"/>
      <c r="F1083" s="468"/>
      <c r="G1083" s="468"/>
      <c r="H1083" s="468"/>
      <c r="I1083" s="468"/>
    </row>
    <row r="1084" spans="1:9" x14ac:dyDescent="0.25">
      <c r="A1084" s="468"/>
      <c r="B1084" s="468"/>
      <c r="C1084" s="468"/>
      <c r="D1084" s="468"/>
      <c r="E1084" s="468"/>
      <c r="F1084" s="468"/>
      <c r="G1084" s="468"/>
      <c r="H1084" s="468"/>
      <c r="I1084" s="468"/>
    </row>
    <row r="1085" spans="1:9" x14ac:dyDescent="0.25">
      <c r="A1085" s="468"/>
      <c r="B1085" s="468"/>
      <c r="C1085" s="468"/>
      <c r="D1085" s="468"/>
      <c r="E1085" s="468"/>
      <c r="F1085" s="468"/>
      <c r="G1085" s="468"/>
      <c r="H1085" s="468"/>
      <c r="I1085" s="468"/>
    </row>
    <row r="1086" spans="1:9" x14ac:dyDescent="0.25">
      <c r="A1086" s="468"/>
      <c r="B1086" s="468"/>
      <c r="C1086" s="468"/>
      <c r="D1086" s="468"/>
      <c r="E1086" s="468"/>
      <c r="F1086" s="468"/>
      <c r="G1086" s="468"/>
      <c r="H1086" s="468"/>
      <c r="I1086" s="468"/>
    </row>
    <row r="1087" spans="1:9" x14ac:dyDescent="0.25">
      <c r="A1087" s="468"/>
      <c r="B1087" s="468"/>
      <c r="C1087" s="468"/>
      <c r="D1087" s="468"/>
      <c r="E1087" s="468"/>
      <c r="F1087" s="468"/>
      <c r="G1087" s="468"/>
      <c r="H1087" s="468"/>
      <c r="I1087" s="468"/>
    </row>
    <row r="1088" spans="1:9" x14ac:dyDescent="0.25">
      <c r="A1088" s="468"/>
      <c r="B1088" s="468"/>
      <c r="C1088" s="468"/>
      <c r="D1088" s="468"/>
      <c r="E1088" s="468"/>
      <c r="F1088" s="468"/>
      <c r="G1088" s="468"/>
      <c r="H1088" s="468"/>
      <c r="I1088" s="468"/>
    </row>
    <row r="1089" spans="1:9" x14ac:dyDescent="0.25">
      <c r="A1089" s="468"/>
      <c r="B1089" s="468"/>
      <c r="C1089" s="468"/>
      <c r="D1089" s="468"/>
      <c r="E1089" s="468"/>
      <c r="F1089" s="468"/>
      <c r="G1089" s="468"/>
      <c r="H1089" s="468"/>
      <c r="I1089" s="468"/>
    </row>
    <row r="1090" spans="1:9" x14ac:dyDescent="0.25">
      <c r="A1090" s="468"/>
      <c r="B1090" s="468"/>
      <c r="C1090" s="468"/>
      <c r="D1090" s="468"/>
      <c r="E1090" s="468"/>
      <c r="F1090" s="468"/>
      <c r="G1090" s="468"/>
      <c r="H1090" s="468"/>
      <c r="I1090" s="468"/>
    </row>
    <row r="1091" spans="1:9" x14ac:dyDescent="0.25">
      <c r="A1091" s="468"/>
      <c r="B1091" s="468"/>
      <c r="C1091" s="468"/>
      <c r="D1091" s="468"/>
      <c r="E1091" s="468"/>
      <c r="F1091" s="468"/>
      <c r="G1091" s="468"/>
      <c r="H1091" s="468"/>
      <c r="I1091" s="468"/>
    </row>
    <row r="1092" spans="1:9" x14ac:dyDescent="0.25">
      <c r="A1092" s="468"/>
      <c r="B1092" s="468"/>
      <c r="C1092" s="468"/>
      <c r="D1092" s="468"/>
      <c r="E1092" s="468"/>
      <c r="F1092" s="468"/>
      <c r="G1092" s="468"/>
      <c r="H1092" s="468"/>
      <c r="I1092" s="468"/>
    </row>
    <row r="1093" spans="1:9" x14ac:dyDescent="0.25">
      <c r="A1093" s="468"/>
      <c r="B1093" s="468"/>
      <c r="C1093" s="468"/>
      <c r="D1093" s="468"/>
      <c r="E1093" s="468"/>
      <c r="F1093" s="468"/>
      <c r="G1093" s="468"/>
      <c r="H1093" s="468"/>
      <c r="I1093" s="468"/>
    </row>
    <row r="1094" spans="1:9" x14ac:dyDescent="0.25">
      <c r="A1094" s="468"/>
      <c r="B1094" s="468"/>
      <c r="C1094" s="468"/>
      <c r="D1094" s="468"/>
      <c r="E1094" s="468"/>
      <c r="F1094" s="468"/>
      <c r="G1094" s="468"/>
      <c r="H1094" s="468"/>
      <c r="I1094" s="468"/>
    </row>
    <row r="1095" spans="1:9" x14ac:dyDescent="0.25">
      <c r="A1095" s="468"/>
      <c r="B1095" s="468"/>
      <c r="C1095" s="468"/>
      <c r="D1095" s="468"/>
      <c r="E1095" s="468"/>
      <c r="F1095" s="468"/>
      <c r="G1095" s="468"/>
      <c r="H1095" s="468"/>
      <c r="I1095" s="468"/>
    </row>
    <row r="1096" spans="1:9" x14ac:dyDescent="0.25">
      <c r="A1096" s="468"/>
      <c r="B1096" s="468"/>
      <c r="C1096" s="468"/>
      <c r="D1096" s="468"/>
      <c r="E1096" s="468"/>
      <c r="F1096" s="468"/>
      <c r="G1096" s="468"/>
      <c r="H1096" s="468"/>
      <c r="I1096" s="468"/>
    </row>
    <row r="1097" spans="1:9" x14ac:dyDescent="0.25">
      <c r="A1097" s="468"/>
      <c r="B1097" s="468"/>
      <c r="C1097" s="468"/>
      <c r="D1097" s="468"/>
      <c r="E1097" s="468"/>
      <c r="F1097" s="468"/>
      <c r="G1097" s="468"/>
      <c r="H1097" s="468"/>
      <c r="I1097" s="468"/>
    </row>
    <row r="1098" spans="1:9" x14ac:dyDescent="0.25">
      <c r="A1098" s="468"/>
      <c r="B1098" s="468"/>
      <c r="C1098" s="468"/>
      <c r="D1098" s="468"/>
      <c r="E1098" s="468"/>
      <c r="F1098" s="468"/>
      <c r="G1098" s="468"/>
      <c r="H1098" s="468"/>
      <c r="I1098" s="468"/>
    </row>
    <row r="1099" spans="1:9" x14ac:dyDescent="0.25">
      <c r="A1099" s="468"/>
      <c r="B1099" s="468"/>
      <c r="C1099" s="468"/>
      <c r="D1099" s="468"/>
      <c r="E1099" s="468"/>
      <c r="F1099" s="468"/>
      <c r="G1099" s="468"/>
      <c r="H1099" s="468"/>
      <c r="I1099" s="468"/>
    </row>
    <row r="1100" spans="1:9" x14ac:dyDescent="0.25">
      <c r="A1100" s="468"/>
      <c r="B1100" s="468"/>
      <c r="C1100" s="468"/>
      <c r="D1100" s="468"/>
      <c r="E1100" s="468"/>
      <c r="F1100" s="468"/>
      <c r="G1100" s="468"/>
      <c r="H1100" s="468"/>
      <c r="I1100" s="468"/>
    </row>
    <row r="1101" spans="1:9" x14ac:dyDescent="0.25">
      <c r="A1101" s="468"/>
      <c r="B1101" s="468"/>
      <c r="C1101" s="468"/>
      <c r="D1101" s="468"/>
      <c r="E1101" s="468"/>
      <c r="F1101" s="468"/>
      <c r="G1101" s="468"/>
      <c r="H1101" s="468"/>
      <c r="I1101" s="468"/>
    </row>
    <row r="1102" spans="1:9" x14ac:dyDescent="0.25">
      <c r="A1102" s="468"/>
      <c r="B1102" s="468"/>
      <c r="C1102" s="468"/>
      <c r="D1102" s="468"/>
      <c r="E1102" s="468"/>
      <c r="F1102" s="468"/>
      <c r="G1102" s="468"/>
      <c r="H1102" s="468"/>
      <c r="I1102" s="468"/>
    </row>
    <row r="1103" spans="1:9" x14ac:dyDescent="0.25">
      <c r="A1103" s="468"/>
      <c r="B1103" s="468"/>
      <c r="C1103" s="468"/>
      <c r="D1103" s="468"/>
      <c r="E1103" s="468"/>
      <c r="F1103" s="468"/>
      <c r="G1103" s="468"/>
      <c r="H1103" s="468"/>
      <c r="I1103" s="468"/>
    </row>
    <row r="1104" spans="1:9" x14ac:dyDescent="0.25">
      <c r="A1104" s="468"/>
      <c r="B1104" s="468"/>
      <c r="C1104" s="468"/>
      <c r="D1104" s="468"/>
      <c r="E1104" s="468"/>
      <c r="F1104" s="468"/>
      <c r="G1104" s="468"/>
      <c r="H1104" s="468"/>
      <c r="I1104" s="468"/>
    </row>
    <row r="1105" spans="1:9" x14ac:dyDescent="0.25">
      <c r="A1105" s="468"/>
      <c r="B1105" s="468"/>
      <c r="C1105" s="468"/>
      <c r="D1105" s="468"/>
      <c r="E1105" s="468"/>
      <c r="F1105" s="468"/>
      <c r="G1105" s="468"/>
      <c r="H1105" s="468"/>
      <c r="I1105" s="468"/>
    </row>
    <row r="1106" spans="1:9" x14ac:dyDescent="0.25">
      <c r="A1106" s="468"/>
      <c r="B1106" s="468"/>
      <c r="C1106" s="468"/>
      <c r="D1106" s="468"/>
      <c r="E1106" s="468"/>
      <c r="F1106" s="468"/>
      <c r="G1106" s="468"/>
      <c r="H1106" s="468"/>
      <c r="I1106" s="468"/>
    </row>
    <row r="1107" spans="1:9" x14ac:dyDescent="0.25">
      <c r="A1107" s="468"/>
      <c r="B1107" s="468"/>
      <c r="C1107" s="468"/>
      <c r="D1107" s="468"/>
      <c r="E1107" s="468"/>
      <c r="F1107" s="468"/>
      <c r="G1107" s="468"/>
      <c r="H1107" s="468"/>
      <c r="I1107" s="468"/>
    </row>
    <row r="1108" spans="1:9" x14ac:dyDescent="0.25">
      <c r="A1108" s="468"/>
      <c r="B1108" s="468"/>
      <c r="C1108" s="468"/>
      <c r="D1108" s="468"/>
      <c r="E1108" s="468"/>
      <c r="F1108" s="468"/>
      <c r="G1108" s="468"/>
      <c r="H1108" s="468"/>
      <c r="I1108" s="468"/>
    </row>
    <row r="1109" spans="1:9" x14ac:dyDescent="0.25">
      <c r="A1109" s="468"/>
      <c r="B1109" s="468"/>
      <c r="C1109" s="468"/>
      <c r="D1109" s="468"/>
      <c r="E1109" s="468"/>
      <c r="F1109" s="468"/>
      <c r="G1109" s="468"/>
      <c r="H1109" s="468"/>
      <c r="I1109" s="468"/>
    </row>
    <row r="1110" spans="1:9" x14ac:dyDescent="0.25">
      <c r="A1110" s="468"/>
      <c r="B1110" s="468"/>
      <c r="C1110" s="468"/>
      <c r="D1110" s="468"/>
      <c r="E1110" s="468"/>
      <c r="F1110" s="468"/>
      <c r="G1110" s="468"/>
      <c r="H1110" s="468"/>
      <c r="I1110" s="468"/>
    </row>
    <row r="1111" spans="1:9" x14ac:dyDescent="0.25">
      <c r="A1111" s="468"/>
      <c r="B1111" s="468"/>
      <c r="C1111" s="468"/>
      <c r="D1111" s="468"/>
      <c r="E1111" s="468"/>
      <c r="F1111" s="468"/>
      <c r="G1111" s="468"/>
      <c r="H1111" s="468"/>
      <c r="I1111" s="468"/>
    </row>
    <row r="1112" spans="1:9" x14ac:dyDescent="0.25">
      <c r="A1112" s="468"/>
      <c r="B1112" s="468"/>
      <c r="C1112" s="468"/>
      <c r="D1112" s="468"/>
      <c r="E1112" s="468"/>
      <c r="F1112" s="468"/>
      <c r="G1112" s="468"/>
      <c r="H1112" s="468"/>
      <c r="I1112" s="468"/>
    </row>
    <row r="1113" spans="1:9" x14ac:dyDescent="0.25">
      <c r="A1113" s="468"/>
      <c r="B1113" s="468"/>
      <c r="C1113" s="468"/>
      <c r="D1113" s="468"/>
      <c r="E1113" s="468"/>
      <c r="F1113" s="468"/>
      <c r="G1113" s="468"/>
      <c r="H1113" s="468"/>
      <c r="I1113" s="468"/>
    </row>
    <row r="1114" spans="1:9" x14ac:dyDescent="0.25">
      <c r="A1114" s="468"/>
      <c r="B1114" s="468"/>
      <c r="C1114" s="468"/>
      <c r="D1114" s="468"/>
      <c r="E1114" s="468"/>
      <c r="F1114" s="468"/>
      <c r="G1114" s="468"/>
      <c r="H1114" s="468"/>
      <c r="I1114" s="468"/>
    </row>
    <row r="1115" spans="1:9" x14ac:dyDescent="0.25">
      <c r="A1115" s="468"/>
      <c r="B1115" s="468"/>
      <c r="C1115" s="468"/>
      <c r="D1115" s="468"/>
      <c r="E1115" s="468"/>
      <c r="F1115" s="468"/>
      <c r="G1115" s="468"/>
      <c r="H1115" s="468"/>
      <c r="I1115" s="468"/>
    </row>
    <row r="1116" spans="1:9" x14ac:dyDescent="0.25">
      <c r="A1116" s="468"/>
      <c r="B1116" s="468"/>
      <c r="C1116" s="468"/>
      <c r="D1116" s="468"/>
      <c r="E1116" s="468"/>
      <c r="F1116" s="468"/>
      <c r="G1116" s="468"/>
      <c r="H1116" s="468"/>
      <c r="I1116" s="468"/>
    </row>
  </sheetData>
  <mergeCells count="399">
    <mergeCell ref="A552:A554"/>
    <mergeCell ref="B552:B554"/>
    <mergeCell ref="A555:C555"/>
    <mergeCell ref="A544:B544"/>
    <mergeCell ref="C544:F544"/>
    <mergeCell ref="A545:B545"/>
    <mergeCell ref="C545:F545"/>
    <mergeCell ref="A546:B546"/>
    <mergeCell ref="C546:F546"/>
    <mergeCell ref="A547:B547"/>
    <mergeCell ref="D547:F547"/>
    <mergeCell ref="A548:B548"/>
    <mergeCell ref="C548:C551"/>
    <mergeCell ref="A549:A551"/>
    <mergeCell ref="B549:B551"/>
    <mergeCell ref="A522:A524"/>
    <mergeCell ref="B522:B524"/>
    <mergeCell ref="A525:C525"/>
    <mergeCell ref="A541:B541"/>
    <mergeCell ref="C541:F541"/>
    <mergeCell ref="A542:B542"/>
    <mergeCell ref="C542:F542"/>
    <mergeCell ref="A543:B543"/>
    <mergeCell ref="C543:F543"/>
    <mergeCell ref="A514:B514"/>
    <mergeCell ref="C514:F514"/>
    <mergeCell ref="A515:B515"/>
    <mergeCell ref="C515:F515"/>
    <mergeCell ref="A516:B516"/>
    <mergeCell ref="C516:F516"/>
    <mergeCell ref="A517:B517"/>
    <mergeCell ref="D517:F517"/>
    <mergeCell ref="A518:B518"/>
    <mergeCell ref="C518:C521"/>
    <mergeCell ref="A519:A521"/>
    <mergeCell ref="B519:B521"/>
    <mergeCell ref="A492:A494"/>
    <mergeCell ref="B492:B494"/>
    <mergeCell ref="A495:C495"/>
    <mergeCell ref="A511:B511"/>
    <mergeCell ref="C511:F511"/>
    <mergeCell ref="A512:B512"/>
    <mergeCell ref="C512:F512"/>
    <mergeCell ref="A513:B513"/>
    <mergeCell ref="C513:F513"/>
    <mergeCell ref="A484:B484"/>
    <mergeCell ref="C484:F484"/>
    <mergeCell ref="A485:B485"/>
    <mergeCell ref="C485:F485"/>
    <mergeCell ref="A486:B486"/>
    <mergeCell ref="C486:F486"/>
    <mergeCell ref="A487:B487"/>
    <mergeCell ref="D487:F487"/>
    <mergeCell ref="A488:B488"/>
    <mergeCell ref="C488:C491"/>
    <mergeCell ref="A489:A491"/>
    <mergeCell ref="B489:B491"/>
    <mergeCell ref="A462:A464"/>
    <mergeCell ref="B462:B464"/>
    <mergeCell ref="A465:C465"/>
    <mergeCell ref="A481:B481"/>
    <mergeCell ref="C481:F481"/>
    <mergeCell ref="A482:B482"/>
    <mergeCell ref="C482:F482"/>
    <mergeCell ref="A483:B483"/>
    <mergeCell ref="C483:F483"/>
    <mergeCell ref="A454:B454"/>
    <mergeCell ref="C454:F454"/>
    <mergeCell ref="A455:B455"/>
    <mergeCell ref="C455:F455"/>
    <mergeCell ref="A456:B456"/>
    <mergeCell ref="C456:F456"/>
    <mergeCell ref="A457:B457"/>
    <mergeCell ref="D457:F457"/>
    <mergeCell ref="A458:B458"/>
    <mergeCell ref="C458:C461"/>
    <mergeCell ref="A459:A461"/>
    <mergeCell ref="B459:B461"/>
    <mergeCell ref="A432:A434"/>
    <mergeCell ref="B432:B434"/>
    <mergeCell ref="A435:C435"/>
    <mergeCell ref="A451:B451"/>
    <mergeCell ref="C451:F451"/>
    <mergeCell ref="A452:B452"/>
    <mergeCell ref="C452:F452"/>
    <mergeCell ref="A453:B453"/>
    <mergeCell ref="C453:F453"/>
    <mergeCell ref="A424:B424"/>
    <mergeCell ref="C424:F424"/>
    <mergeCell ref="A425:B425"/>
    <mergeCell ref="C425:F425"/>
    <mergeCell ref="A426:B426"/>
    <mergeCell ref="C426:F426"/>
    <mergeCell ref="A427:B427"/>
    <mergeCell ref="D427:F427"/>
    <mergeCell ref="A428:B428"/>
    <mergeCell ref="C428:C431"/>
    <mergeCell ref="A429:A431"/>
    <mergeCell ref="B429:B431"/>
    <mergeCell ref="A402:A404"/>
    <mergeCell ref="B402:B404"/>
    <mergeCell ref="A405:C405"/>
    <mergeCell ref="A421:B421"/>
    <mergeCell ref="C421:F421"/>
    <mergeCell ref="A422:B422"/>
    <mergeCell ref="C422:F422"/>
    <mergeCell ref="A423:B423"/>
    <mergeCell ref="C423:F423"/>
    <mergeCell ref="A394:B394"/>
    <mergeCell ref="C394:F394"/>
    <mergeCell ref="A395:B395"/>
    <mergeCell ref="C395:F395"/>
    <mergeCell ref="A396:B396"/>
    <mergeCell ref="C396:F396"/>
    <mergeCell ref="A397:B397"/>
    <mergeCell ref="D397:F397"/>
    <mergeCell ref="A398:B398"/>
    <mergeCell ref="C398:C401"/>
    <mergeCell ref="A399:A401"/>
    <mergeCell ref="B399:B401"/>
    <mergeCell ref="A372:A374"/>
    <mergeCell ref="B372:B374"/>
    <mergeCell ref="A375:C375"/>
    <mergeCell ref="A391:B391"/>
    <mergeCell ref="C391:F391"/>
    <mergeCell ref="A392:B392"/>
    <mergeCell ref="C392:F392"/>
    <mergeCell ref="A393:B393"/>
    <mergeCell ref="C393:F393"/>
    <mergeCell ref="A364:B364"/>
    <mergeCell ref="C364:F364"/>
    <mergeCell ref="A365:B365"/>
    <mergeCell ref="C365:F365"/>
    <mergeCell ref="A366:B366"/>
    <mergeCell ref="C366:F366"/>
    <mergeCell ref="A367:B367"/>
    <mergeCell ref="D367:F367"/>
    <mergeCell ref="A368:B368"/>
    <mergeCell ref="C368:C371"/>
    <mergeCell ref="A369:A371"/>
    <mergeCell ref="B369:B371"/>
    <mergeCell ref="A342:A344"/>
    <mergeCell ref="B342:B344"/>
    <mergeCell ref="A345:C345"/>
    <mergeCell ref="A361:B361"/>
    <mergeCell ref="C361:F361"/>
    <mergeCell ref="A362:B362"/>
    <mergeCell ref="C362:F362"/>
    <mergeCell ref="A363:B363"/>
    <mergeCell ref="C363:F363"/>
    <mergeCell ref="A334:B334"/>
    <mergeCell ref="C334:F334"/>
    <mergeCell ref="A335:B335"/>
    <mergeCell ref="C335:F335"/>
    <mergeCell ref="A336:B336"/>
    <mergeCell ref="C336:F336"/>
    <mergeCell ref="A337:B337"/>
    <mergeCell ref="D337:F337"/>
    <mergeCell ref="A338:B338"/>
    <mergeCell ref="C338:C341"/>
    <mergeCell ref="A339:A341"/>
    <mergeCell ref="B339:B341"/>
    <mergeCell ref="A312:A314"/>
    <mergeCell ref="B312:B314"/>
    <mergeCell ref="A315:C315"/>
    <mergeCell ref="A331:B331"/>
    <mergeCell ref="C331:F331"/>
    <mergeCell ref="A332:B332"/>
    <mergeCell ref="C332:F332"/>
    <mergeCell ref="A333:B333"/>
    <mergeCell ref="C333:F333"/>
    <mergeCell ref="A304:B304"/>
    <mergeCell ref="C304:F304"/>
    <mergeCell ref="A305:B305"/>
    <mergeCell ref="C305:F305"/>
    <mergeCell ref="A306:B306"/>
    <mergeCell ref="C306:F306"/>
    <mergeCell ref="A307:B307"/>
    <mergeCell ref="D307:F307"/>
    <mergeCell ref="A308:B308"/>
    <mergeCell ref="C308:C311"/>
    <mergeCell ref="A309:A311"/>
    <mergeCell ref="B309:B311"/>
    <mergeCell ref="A282:A284"/>
    <mergeCell ref="B282:B284"/>
    <mergeCell ref="A285:C285"/>
    <mergeCell ref="A301:B301"/>
    <mergeCell ref="C301:F301"/>
    <mergeCell ref="A302:B302"/>
    <mergeCell ref="C302:F302"/>
    <mergeCell ref="A303:B303"/>
    <mergeCell ref="C303:F303"/>
    <mergeCell ref="A274:B274"/>
    <mergeCell ref="C274:F274"/>
    <mergeCell ref="A275:B275"/>
    <mergeCell ref="C275:F275"/>
    <mergeCell ref="A276:B276"/>
    <mergeCell ref="C276:F276"/>
    <mergeCell ref="A277:B277"/>
    <mergeCell ref="D277:F277"/>
    <mergeCell ref="A278:B278"/>
    <mergeCell ref="C278:C281"/>
    <mergeCell ref="A279:A281"/>
    <mergeCell ref="B279:B281"/>
    <mergeCell ref="A252:A254"/>
    <mergeCell ref="B252:B254"/>
    <mergeCell ref="A255:C255"/>
    <mergeCell ref="A271:B271"/>
    <mergeCell ref="C271:F271"/>
    <mergeCell ref="A272:B272"/>
    <mergeCell ref="C272:F272"/>
    <mergeCell ref="A273:B273"/>
    <mergeCell ref="C273:F273"/>
    <mergeCell ref="A244:B244"/>
    <mergeCell ref="C244:F244"/>
    <mergeCell ref="A245:B245"/>
    <mergeCell ref="C245:F245"/>
    <mergeCell ref="A246:B246"/>
    <mergeCell ref="C246:F246"/>
    <mergeCell ref="A247:B247"/>
    <mergeCell ref="D247:F247"/>
    <mergeCell ref="A248:B248"/>
    <mergeCell ref="C248:C251"/>
    <mergeCell ref="A249:A251"/>
    <mergeCell ref="B249:B251"/>
    <mergeCell ref="A222:A224"/>
    <mergeCell ref="B222:B224"/>
    <mergeCell ref="A225:C225"/>
    <mergeCell ref="A241:B241"/>
    <mergeCell ref="C241:F241"/>
    <mergeCell ref="A242:B242"/>
    <mergeCell ref="C242:F242"/>
    <mergeCell ref="A243:B243"/>
    <mergeCell ref="C243:F243"/>
    <mergeCell ref="A214:B214"/>
    <mergeCell ref="C214:F214"/>
    <mergeCell ref="A215:B215"/>
    <mergeCell ref="C215:F215"/>
    <mergeCell ref="A216:B216"/>
    <mergeCell ref="C216:F216"/>
    <mergeCell ref="A217:B217"/>
    <mergeCell ref="D217:F217"/>
    <mergeCell ref="A218:B218"/>
    <mergeCell ref="C218:C221"/>
    <mergeCell ref="A219:A221"/>
    <mergeCell ref="B219:B221"/>
    <mergeCell ref="A192:A194"/>
    <mergeCell ref="B192:B194"/>
    <mergeCell ref="A195:C195"/>
    <mergeCell ref="A211:B211"/>
    <mergeCell ref="C211:F211"/>
    <mergeCell ref="A212:B212"/>
    <mergeCell ref="C212:F212"/>
    <mergeCell ref="A213:B213"/>
    <mergeCell ref="C213:F213"/>
    <mergeCell ref="A184:B184"/>
    <mergeCell ref="C184:F184"/>
    <mergeCell ref="A185:B185"/>
    <mergeCell ref="C185:F185"/>
    <mergeCell ref="A186:B186"/>
    <mergeCell ref="C186:F186"/>
    <mergeCell ref="A187:B187"/>
    <mergeCell ref="D187:F187"/>
    <mergeCell ref="A188:B188"/>
    <mergeCell ref="C188:C191"/>
    <mergeCell ref="A189:A191"/>
    <mergeCell ref="B189:B191"/>
    <mergeCell ref="A162:A164"/>
    <mergeCell ref="B162:B164"/>
    <mergeCell ref="A165:C165"/>
    <mergeCell ref="A181:B181"/>
    <mergeCell ref="C181:F181"/>
    <mergeCell ref="A182:B182"/>
    <mergeCell ref="C182:F182"/>
    <mergeCell ref="A183:B183"/>
    <mergeCell ref="C183:F183"/>
    <mergeCell ref="A154:B154"/>
    <mergeCell ref="C154:F154"/>
    <mergeCell ref="A155:B155"/>
    <mergeCell ref="C155:F155"/>
    <mergeCell ref="A156:B156"/>
    <mergeCell ref="C156:F156"/>
    <mergeCell ref="A157:B157"/>
    <mergeCell ref="D157:F157"/>
    <mergeCell ref="A158:B158"/>
    <mergeCell ref="C158:C161"/>
    <mergeCell ref="A159:A161"/>
    <mergeCell ref="B159:B161"/>
    <mergeCell ref="A132:A134"/>
    <mergeCell ref="B132:B134"/>
    <mergeCell ref="A135:C135"/>
    <mergeCell ref="A151:B151"/>
    <mergeCell ref="C151:F151"/>
    <mergeCell ref="A152:B152"/>
    <mergeCell ref="C152:F152"/>
    <mergeCell ref="A153:B153"/>
    <mergeCell ref="C153:F153"/>
    <mergeCell ref="A124:B124"/>
    <mergeCell ref="C124:F124"/>
    <mergeCell ref="A125:B125"/>
    <mergeCell ref="C125:F125"/>
    <mergeCell ref="A126:B126"/>
    <mergeCell ref="C126:F126"/>
    <mergeCell ref="A127:B127"/>
    <mergeCell ref="D127:F127"/>
    <mergeCell ref="A128:B128"/>
    <mergeCell ref="C128:C131"/>
    <mergeCell ref="A129:A131"/>
    <mergeCell ref="B129:B131"/>
    <mergeCell ref="A102:A104"/>
    <mergeCell ref="B102:B104"/>
    <mergeCell ref="A105:C105"/>
    <mergeCell ref="A121:B121"/>
    <mergeCell ref="C121:F121"/>
    <mergeCell ref="A122:B122"/>
    <mergeCell ref="C122:F122"/>
    <mergeCell ref="A123:B123"/>
    <mergeCell ref="C123:F123"/>
    <mergeCell ref="A94:B94"/>
    <mergeCell ref="C94:F94"/>
    <mergeCell ref="A95:B95"/>
    <mergeCell ref="C95:F95"/>
    <mergeCell ref="A96:B96"/>
    <mergeCell ref="C96:F96"/>
    <mergeCell ref="A97:B97"/>
    <mergeCell ref="D97:F97"/>
    <mergeCell ref="A98:B98"/>
    <mergeCell ref="C98:C101"/>
    <mergeCell ref="A99:A101"/>
    <mergeCell ref="B99:B101"/>
    <mergeCell ref="A72:A74"/>
    <mergeCell ref="B72:B74"/>
    <mergeCell ref="A75:C75"/>
    <mergeCell ref="A91:B91"/>
    <mergeCell ref="C91:F91"/>
    <mergeCell ref="A92:B92"/>
    <mergeCell ref="C92:F92"/>
    <mergeCell ref="A93:B93"/>
    <mergeCell ref="C93:F93"/>
    <mergeCell ref="A64:B64"/>
    <mergeCell ref="C64:F64"/>
    <mergeCell ref="A65:B65"/>
    <mergeCell ref="C65:F65"/>
    <mergeCell ref="A66:B66"/>
    <mergeCell ref="C66:F66"/>
    <mergeCell ref="A67:B67"/>
    <mergeCell ref="D67:F67"/>
    <mergeCell ref="A68:B68"/>
    <mergeCell ref="C68:C71"/>
    <mergeCell ref="A69:A71"/>
    <mergeCell ref="B69:B71"/>
    <mergeCell ref="A42:A44"/>
    <mergeCell ref="B42:B44"/>
    <mergeCell ref="A45:C45"/>
    <mergeCell ref="A61:B61"/>
    <mergeCell ref="C61:F61"/>
    <mergeCell ref="A62:B62"/>
    <mergeCell ref="C62:F62"/>
    <mergeCell ref="A63:B63"/>
    <mergeCell ref="C63:F63"/>
    <mergeCell ref="A35:B35"/>
    <mergeCell ref="C35:F35"/>
    <mergeCell ref="A36:B36"/>
    <mergeCell ref="C36:F36"/>
    <mergeCell ref="A37:B37"/>
    <mergeCell ref="D37:F37"/>
    <mergeCell ref="A38:B38"/>
    <mergeCell ref="C38:C41"/>
    <mergeCell ref="A39:A41"/>
    <mergeCell ref="B39:B41"/>
    <mergeCell ref="A15:C15"/>
    <mergeCell ref="A31:B31"/>
    <mergeCell ref="C31:F31"/>
    <mergeCell ref="A32:B32"/>
    <mergeCell ref="C32:F32"/>
    <mergeCell ref="A33:B33"/>
    <mergeCell ref="C33:F33"/>
    <mergeCell ref="A34:B34"/>
    <mergeCell ref="C34:F34"/>
    <mergeCell ref="A6:B6"/>
    <mergeCell ref="C6:F6"/>
    <mergeCell ref="A7:B7"/>
    <mergeCell ref="D7:F7"/>
    <mergeCell ref="A8:B8"/>
    <mergeCell ref="C8:C11"/>
    <mergeCell ref="A9:A11"/>
    <mergeCell ref="B9:B11"/>
    <mergeCell ref="A12:A14"/>
    <mergeCell ref="B12:B14"/>
    <mergeCell ref="A1:B1"/>
    <mergeCell ref="C1:F1"/>
    <mergeCell ref="A2:B2"/>
    <mergeCell ref="C2:F2"/>
    <mergeCell ref="A3:B3"/>
    <mergeCell ref="C3:F3"/>
    <mergeCell ref="A4:B4"/>
    <mergeCell ref="C4:F4"/>
    <mergeCell ref="A5:B5"/>
    <mergeCell ref="C5:F5"/>
  </mergeCells>
  <conditionalFormatting sqref="C12:C14">
    <cfRule type="cellIs" dxfId="411" priority="2" operator="lessThan">
      <formula>0</formula>
    </cfRule>
  </conditionalFormatting>
  <conditionalFormatting sqref="C42:C44">
    <cfRule type="cellIs" dxfId="410" priority="3" operator="lessThan">
      <formula>0</formula>
    </cfRule>
  </conditionalFormatting>
  <conditionalFormatting sqref="C72:C74">
    <cfRule type="cellIs" dxfId="409" priority="4" operator="lessThan">
      <formula>0</formula>
    </cfRule>
  </conditionalFormatting>
  <conditionalFormatting sqref="C102:C104">
    <cfRule type="cellIs" dxfId="408" priority="5" operator="lessThan">
      <formula>0</formula>
    </cfRule>
  </conditionalFormatting>
  <conditionalFormatting sqref="C132:C134">
    <cfRule type="cellIs" dxfId="407" priority="6" operator="lessThan">
      <formula>0</formula>
    </cfRule>
  </conditionalFormatting>
  <conditionalFormatting sqref="C162:C164">
    <cfRule type="cellIs" dxfId="406" priority="7" operator="lessThan">
      <formula>0</formula>
    </cfRule>
  </conditionalFormatting>
  <conditionalFormatting sqref="C192:C194">
    <cfRule type="cellIs" dxfId="405" priority="8" operator="lessThan">
      <formula>0</formula>
    </cfRule>
  </conditionalFormatting>
  <conditionalFormatting sqref="C222:C224">
    <cfRule type="cellIs" dxfId="404" priority="9" operator="lessThan">
      <formula>0</formula>
    </cfRule>
  </conditionalFormatting>
  <conditionalFormatting sqref="C252:C254">
    <cfRule type="cellIs" dxfId="403" priority="10" operator="lessThan">
      <formula>0</formula>
    </cfRule>
  </conditionalFormatting>
  <conditionalFormatting sqref="C282:C284">
    <cfRule type="cellIs" dxfId="402" priority="11" operator="lessThan">
      <formula>0</formula>
    </cfRule>
  </conditionalFormatting>
  <conditionalFormatting sqref="C312:C314">
    <cfRule type="cellIs" dxfId="401" priority="12" operator="lessThan">
      <formula>0</formula>
    </cfRule>
  </conditionalFormatting>
  <conditionalFormatting sqref="C342:C344">
    <cfRule type="cellIs" dxfId="400" priority="13" operator="lessThan">
      <formula>0</formula>
    </cfRule>
  </conditionalFormatting>
  <conditionalFormatting sqref="C372:C374">
    <cfRule type="cellIs" dxfId="399" priority="14" operator="lessThan">
      <formula>0</formula>
    </cfRule>
  </conditionalFormatting>
  <conditionalFormatting sqref="C402:C404">
    <cfRule type="cellIs" dxfId="398" priority="15" operator="lessThan">
      <formula>0</formula>
    </cfRule>
  </conditionalFormatting>
  <conditionalFormatting sqref="C432:C434">
    <cfRule type="cellIs" dxfId="397" priority="16" operator="lessThan">
      <formula>0</formula>
    </cfRule>
  </conditionalFormatting>
  <conditionalFormatting sqref="C462:C464">
    <cfRule type="cellIs" dxfId="396" priority="17" operator="lessThan">
      <formula>0</formula>
    </cfRule>
  </conditionalFormatting>
  <conditionalFormatting sqref="C492:C494">
    <cfRule type="cellIs" dxfId="395" priority="18" operator="lessThan">
      <formula>0</formula>
    </cfRule>
  </conditionalFormatting>
  <conditionalFormatting sqref="C522:C524">
    <cfRule type="cellIs" dxfId="394" priority="19" operator="lessThan">
      <formula>0</formula>
    </cfRule>
  </conditionalFormatting>
  <conditionalFormatting sqref="C552:C554">
    <cfRule type="cellIs" dxfId="393" priority="20" operator="lessThan">
      <formula>0</formula>
    </cfRule>
  </conditionalFormatting>
  <pageMargins left="0.75" right="0.75" top="1" bottom="1" header="0.511811023622047" footer="0.511811023622047"/>
  <pageSetup orientation="portrait" horizontalDpi="300" verticalDpi="300"/>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rgb="FFFCD5B5"/>
  </sheetPr>
  <dimension ref="A1:AMJ539"/>
  <sheetViews>
    <sheetView topLeftCell="A521" zoomScaleNormal="100" workbookViewId="0">
      <selection activeCell="H524" sqref="H524"/>
    </sheetView>
  </sheetViews>
  <sheetFormatPr baseColWidth="10" defaultColWidth="11.54296875" defaultRowHeight="14.5" x14ac:dyDescent="0.35"/>
  <cols>
    <col min="1" max="2" width="11.54296875" style="470"/>
    <col min="3" max="3" width="14.1796875" style="470" customWidth="1"/>
    <col min="4" max="13" width="11.54296875" style="470"/>
    <col min="14" max="14" width="12.81640625" style="470" customWidth="1"/>
    <col min="15" max="1024" width="11.54296875" style="470"/>
  </cols>
  <sheetData>
    <row r="1" spans="1:15" x14ac:dyDescent="0.35">
      <c r="A1" s="848" t="s">
        <v>23</v>
      </c>
      <c r="B1" s="848"/>
      <c r="C1" s="849">
        <f>Presentación!$C$3</f>
        <v>1990</v>
      </c>
      <c r="D1" s="849"/>
      <c r="E1" s="849"/>
      <c r="F1" s="849"/>
      <c r="G1" s="849"/>
      <c r="H1" s="849"/>
      <c r="I1" s="849"/>
      <c r="J1" s="849"/>
      <c r="K1" s="849"/>
      <c r="L1" s="849"/>
    </row>
    <row r="2" spans="1:15" x14ac:dyDescent="0.35">
      <c r="A2" s="850" t="s">
        <v>24</v>
      </c>
      <c r="B2" s="850"/>
      <c r="C2" s="851" t="s">
        <v>0</v>
      </c>
      <c r="D2" s="851"/>
      <c r="E2" s="851"/>
      <c r="F2" s="851"/>
      <c r="G2" s="851"/>
      <c r="H2" s="851"/>
      <c r="I2" s="851"/>
      <c r="J2" s="851"/>
      <c r="K2" s="851"/>
      <c r="L2" s="851"/>
      <c r="N2" s="470">
        <v>100</v>
      </c>
    </row>
    <row r="3" spans="1:15" ht="14.25" customHeight="1" x14ac:dyDescent="0.35">
      <c r="A3" s="852" t="s">
        <v>5</v>
      </c>
      <c r="B3" s="852"/>
      <c r="C3" s="853" t="s">
        <v>26</v>
      </c>
      <c r="D3" s="853"/>
      <c r="E3" s="853"/>
      <c r="F3" s="853"/>
      <c r="G3" s="853"/>
      <c r="H3" s="853"/>
      <c r="I3" s="853"/>
      <c r="J3" s="853"/>
      <c r="K3" s="853"/>
      <c r="L3" s="853"/>
    </row>
    <row r="4" spans="1:15" ht="14.25" customHeight="1" x14ac:dyDescent="0.35">
      <c r="A4" s="852" t="s">
        <v>27</v>
      </c>
      <c r="B4" s="852"/>
      <c r="C4" s="853" t="s">
        <v>450</v>
      </c>
      <c r="D4" s="853"/>
      <c r="E4" s="853"/>
      <c r="F4" s="853"/>
      <c r="G4" s="853"/>
      <c r="H4" s="853"/>
      <c r="I4" s="853"/>
      <c r="J4" s="853"/>
      <c r="K4" s="853"/>
      <c r="L4" s="853"/>
    </row>
    <row r="5" spans="1:15" ht="14.25" customHeight="1" x14ac:dyDescent="0.35">
      <c r="A5" s="852" t="s">
        <v>29</v>
      </c>
      <c r="B5" s="852"/>
      <c r="C5" s="853" t="s">
        <v>451</v>
      </c>
      <c r="D5" s="853"/>
      <c r="E5" s="853"/>
      <c r="F5" s="853"/>
      <c r="G5" s="853"/>
      <c r="H5" s="853"/>
      <c r="I5" s="853"/>
      <c r="J5" s="853"/>
      <c r="K5" s="853"/>
      <c r="L5" s="853"/>
    </row>
    <row r="6" spans="1:15" ht="14.25" customHeight="1" x14ac:dyDescent="0.35">
      <c r="A6" s="852" t="s">
        <v>31</v>
      </c>
      <c r="B6" s="852"/>
      <c r="C6" s="853" t="s">
        <v>262</v>
      </c>
      <c r="D6" s="853"/>
      <c r="E6" s="853"/>
      <c r="F6" s="853"/>
      <c r="G6" s="853"/>
      <c r="H6" s="853"/>
      <c r="I6" s="853"/>
      <c r="J6" s="853"/>
      <c r="K6" s="853"/>
      <c r="L6" s="853"/>
    </row>
    <row r="7" spans="1:15" ht="14.25" customHeight="1" x14ac:dyDescent="0.35">
      <c r="A7" s="854" t="s">
        <v>33</v>
      </c>
      <c r="B7" s="854"/>
      <c r="C7" s="471" t="s">
        <v>34</v>
      </c>
      <c r="D7" s="855" t="s">
        <v>324</v>
      </c>
      <c r="E7" s="855"/>
      <c r="F7" s="855"/>
      <c r="G7" s="855"/>
      <c r="H7" s="855"/>
      <c r="I7" s="855"/>
      <c r="J7" s="855"/>
      <c r="K7" s="855"/>
      <c r="L7" s="855"/>
    </row>
    <row r="8" spans="1:15" ht="36" customHeight="1" x14ac:dyDescent="0.35">
      <c r="A8" s="781" t="s">
        <v>37</v>
      </c>
      <c r="B8" s="781"/>
      <c r="C8" s="781" t="s">
        <v>325</v>
      </c>
      <c r="D8" s="472" t="s">
        <v>326</v>
      </c>
      <c r="E8" s="472" t="s">
        <v>327</v>
      </c>
      <c r="F8" s="472" t="s">
        <v>328</v>
      </c>
      <c r="G8" s="856" t="s">
        <v>329</v>
      </c>
      <c r="H8" s="856"/>
      <c r="I8" s="472" t="s">
        <v>330</v>
      </c>
      <c r="J8" s="472" t="s">
        <v>331</v>
      </c>
      <c r="K8" s="472" t="s">
        <v>332</v>
      </c>
      <c r="L8" s="472" t="s">
        <v>333</v>
      </c>
    </row>
    <row r="9" spans="1:15" ht="14.25" customHeight="1" x14ac:dyDescent="0.35">
      <c r="A9" s="781" t="s">
        <v>46</v>
      </c>
      <c r="B9" s="781" t="s">
        <v>47</v>
      </c>
      <c r="C9" s="781"/>
      <c r="D9" s="781" t="s">
        <v>48</v>
      </c>
      <c r="E9" s="781" t="s">
        <v>334</v>
      </c>
      <c r="F9" s="781" t="s">
        <v>276</v>
      </c>
      <c r="G9" s="781" t="s">
        <v>335</v>
      </c>
      <c r="H9" s="781"/>
      <c r="I9" s="781" t="s">
        <v>336</v>
      </c>
      <c r="J9" s="781" t="s">
        <v>337</v>
      </c>
      <c r="K9" s="781" t="s">
        <v>338</v>
      </c>
      <c r="L9" s="781" t="s">
        <v>339</v>
      </c>
    </row>
    <row r="10" spans="1:15" ht="14.25" customHeight="1" x14ac:dyDescent="0.35">
      <c r="A10" s="781"/>
      <c r="B10" s="781"/>
      <c r="C10" s="781"/>
      <c r="D10" s="781"/>
      <c r="E10" s="781"/>
      <c r="F10" s="781"/>
      <c r="G10" s="781" t="s">
        <v>340</v>
      </c>
      <c r="H10" s="781"/>
      <c r="I10" s="781"/>
      <c r="J10" s="781"/>
      <c r="K10" s="781"/>
      <c r="L10" s="781"/>
    </row>
    <row r="11" spans="1:15" ht="14.25" customHeight="1" x14ac:dyDescent="0.35">
      <c r="A11" s="781"/>
      <c r="B11" s="781"/>
      <c r="C11" s="781"/>
      <c r="D11" s="781"/>
      <c r="E11" s="781" t="s">
        <v>341</v>
      </c>
      <c r="F11" s="781" t="s">
        <v>342</v>
      </c>
      <c r="G11" s="781" t="s">
        <v>343</v>
      </c>
      <c r="H11" s="781"/>
      <c r="I11" s="297" t="s">
        <v>344</v>
      </c>
      <c r="J11" s="297" t="s">
        <v>345</v>
      </c>
      <c r="K11" s="297" t="s">
        <v>346</v>
      </c>
      <c r="L11" s="297" t="s">
        <v>347</v>
      </c>
    </row>
    <row r="12" spans="1:15" ht="28" x14ac:dyDescent="0.35">
      <c r="A12" s="781"/>
      <c r="B12" s="781"/>
      <c r="C12" s="781"/>
      <c r="D12" s="781"/>
      <c r="E12" s="781"/>
      <c r="F12" s="781"/>
      <c r="G12" s="781"/>
      <c r="H12" s="781"/>
      <c r="I12" s="297" t="s">
        <v>348</v>
      </c>
      <c r="J12" s="297" t="s">
        <v>348</v>
      </c>
      <c r="K12" s="297" t="s">
        <v>348</v>
      </c>
      <c r="L12" s="297" t="s">
        <v>348</v>
      </c>
    </row>
    <row r="13" spans="1:15" ht="14.25" customHeight="1" x14ac:dyDescent="0.35">
      <c r="A13" s="781"/>
      <c r="B13" s="781"/>
      <c r="C13" s="781"/>
      <c r="D13" s="473" t="s">
        <v>61</v>
      </c>
      <c r="E13" s="473" t="s">
        <v>349</v>
      </c>
      <c r="F13" s="473" t="s">
        <v>350</v>
      </c>
      <c r="G13" s="857" t="s">
        <v>351</v>
      </c>
      <c r="H13" s="857"/>
      <c r="I13" s="473" t="s">
        <v>352</v>
      </c>
      <c r="J13" s="473" t="s">
        <v>353</v>
      </c>
      <c r="K13" s="473" t="s">
        <v>354</v>
      </c>
      <c r="L13" s="473" t="s">
        <v>355</v>
      </c>
    </row>
    <row r="14" spans="1:15" ht="15" customHeight="1" x14ac:dyDescent="0.35">
      <c r="A14" s="781" t="s">
        <v>310</v>
      </c>
      <c r="B14" s="781" t="s">
        <v>310</v>
      </c>
      <c r="C14" s="781" t="s">
        <v>452</v>
      </c>
      <c r="D14" s="858"/>
      <c r="E14" s="858"/>
      <c r="F14" s="859"/>
      <c r="G14" s="474" t="s">
        <v>357</v>
      </c>
      <c r="H14" s="475"/>
      <c r="I14" s="476">
        <f>(D14*E14*F14*H14)/1000</f>
        <v>0</v>
      </c>
      <c r="J14" s="477"/>
      <c r="K14" s="477"/>
      <c r="L14" s="477"/>
    </row>
    <row r="15" spans="1:15" x14ac:dyDescent="0.35">
      <c r="A15" s="781"/>
      <c r="B15" s="781"/>
      <c r="C15" s="781"/>
      <c r="D15" s="858"/>
      <c r="E15" s="858"/>
      <c r="F15" s="859"/>
      <c r="G15" s="474" t="s">
        <v>358</v>
      </c>
      <c r="H15" s="475"/>
      <c r="I15" s="477"/>
      <c r="J15" s="478">
        <f>(D14*E14*F14*H15)/1000</f>
        <v>0</v>
      </c>
      <c r="K15" s="477"/>
      <c r="L15" s="477"/>
      <c r="N15" s="470">
        <v>1</v>
      </c>
      <c r="O15" s="470">
        <f>N2*100+N15</f>
        <v>10001</v>
      </c>
    </row>
    <row r="16" spans="1:15" x14ac:dyDescent="0.35">
      <c r="A16" s="781"/>
      <c r="B16" s="781"/>
      <c r="C16" s="781"/>
      <c r="D16" s="858"/>
      <c r="E16" s="858"/>
      <c r="F16" s="859"/>
      <c r="G16" s="474" t="s">
        <v>359</v>
      </c>
      <c r="H16" s="475"/>
      <c r="I16" s="477"/>
      <c r="J16" s="477"/>
      <c r="K16" s="478">
        <f>(D14*E14*F14*H16)/1000</f>
        <v>0</v>
      </c>
      <c r="L16" s="477"/>
    </row>
    <row r="17" spans="1:12" x14ac:dyDescent="0.35">
      <c r="A17" s="781"/>
      <c r="B17" s="781"/>
      <c r="C17" s="781"/>
      <c r="D17" s="858"/>
      <c r="E17" s="858"/>
      <c r="F17" s="859"/>
      <c r="G17" s="474" t="s">
        <v>360</v>
      </c>
      <c r="H17" s="475"/>
      <c r="I17" s="477"/>
      <c r="J17" s="477"/>
      <c r="K17" s="477"/>
      <c r="L17" s="478">
        <f>(D14*E14*F14*H17)/1000</f>
        <v>0</v>
      </c>
    </row>
    <row r="18" spans="1:12" ht="15" customHeight="1" x14ac:dyDescent="0.35">
      <c r="A18" s="780" t="s">
        <v>91</v>
      </c>
      <c r="B18" s="780"/>
      <c r="C18" s="780"/>
      <c r="D18" s="860"/>
      <c r="E18" s="860"/>
      <c r="F18" s="860"/>
      <c r="G18" s="861" t="s">
        <v>357</v>
      </c>
      <c r="H18" s="861"/>
      <c r="I18" s="476">
        <f>I14</f>
        <v>0</v>
      </c>
      <c r="J18" s="477"/>
      <c r="K18" s="477"/>
      <c r="L18" s="477"/>
    </row>
    <row r="19" spans="1:12" ht="14.25" customHeight="1" x14ac:dyDescent="0.35">
      <c r="A19" s="780"/>
      <c r="B19" s="780"/>
      <c r="C19" s="780"/>
      <c r="D19" s="860"/>
      <c r="E19" s="860"/>
      <c r="F19" s="860"/>
      <c r="G19" s="861" t="s">
        <v>358</v>
      </c>
      <c r="H19" s="861"/>
      <c r="I19" s="477"/>
      <c r="J19" s="476">
        <f>J15</f>
        <v>0</v>
      </c>
      <c r="K19" s="477"/>
      <c r="L19" s="477"/>
    </row>
    <row r="20" spans="1:12" ht="14.25" customHeight="1" x14ac:dyDescent="0.35">
      <c r="A20" s="780"/>
      <c r="B20" s="780"/>
      <c r="C20" s="780"/>
      <c r="D20" s="860"/>
      <c r="E20" s="860"/>
      <c r="F20" s="860"/>
      <c r="G20" s="861" t="s">
        <v>359</v>
      </c>
      <c r="H20" s="861"/>
      <c r="I20" s="477"/>
      <c r="J20" s="477"/>
      <c r="K20" s="476">
        <f>K16</f>
        <v>0</v>
      </c>
      <c r="L20" s="477"/>
    </row>
    <row r="21" spans="1:12" ht="14.25" customHeight="1" x14ac:dyDescent="0.35">
      <c r="A21" s="780"/>
      <c r="B21" s="780"/>
      <c r="C21" s="780"/>
      <c r="D21" s="860"/>
      <c r="E21" s="860"/>
      <c r="F21" s="860"/>
      <c r="G21" s="861" t="s">
        <v>360</v>
      </c>
      <c r="H21" s="861"/>
      <c r="I21" s="477"/>
      <c r="J21" s="477"/>
      <c r="K21" s="477"/>
      <c r="L21" s="476">
        <f>L17</f>
        <v>0</v>
      </c>
    </row>
    <row r="31" spans="1:12" x14ac:dyDescent="0.35">
      <c r="A31" s="848" t="s">
        <v>23</v>
      </c>
      <c r="B31" s="848"/>
      <c r="C31" s="849">
        <f>Presentación!$C$3</f>
        <v>1990</v>
      </c>
      <c r="D31" s="849"/>
      <c r="E31" s="849"/>
      <c r="F31" s="849"/>
      <c r="G31" s="849"/>
      <c r="H31" s="849"/>
      <c r="I31" s="849"/>
      <c r="J31" s="849"/>
      <c r="K31" s="849"/>
      <c r="L31" s="849"/>
    </row>
    <row r="32" spans="1:12" x14ac:dyDescent="0.35">
      <c r="A32" s="850" t="s">
        <v>24</v>
      </c>
      <c r="B32" s="850"/>
      <c r="C32" s="851" t="s">
        <v>0</v>
      </c>
      <c r="D32" s="851"/>
      <c r="E32" s="851"/>
      <c r="F32" s="851"/>
      <c r="G32" s="851"/>
      <c r="H32" s="851"/>
      <c r="I32" s="851"/>
      <c r="J32" s="851"/>
      <c r="K32" s="851"/>
      <c r="L32" s="851"/>
    </row>
    <row r="33" spans="1:12" ht="14.25" customHeight="1" x14ac:dyDescent="0.35">
      <c r="A33" s="852" t="s">
        <v>5</v>
      </c>
      <c r="B33" s="852"/>
      <c r="C33" s="853" t="s">
        <v>26</v>
      </c>
      <c r="D33" s="853"/>
      <c r="E33" s="853"/>
      <c r="F33" s="853"/>
      <c r="G33" s="853"/>
      <c r="H33" s="853"/>
      <c r="I33" s="853"/>
      <c r="J33" s="853"/>
      <c r="K33" s="853"/>
      <c r="L33" s="853"/>
    </row>
    <row r="34" spans="1:12" ht="14.25" customHeight="1" x14ac:dyDescent="0.35">
      <c r="A34" s="852" t="s">
        <v>27</v>
      </c>
      <c r="B34" s="852"/>
      <c r="C34" s="853" t="s">
        <v>450</v>
      </c>
      <c r="D34" s="853"/>
      <c r="E34" s="853"/>
      <c r="F34" s="853"/>
      <c r="G34" s="853"/>
      <c r="H34" s="853"/>
      <c r="I34" s="853"/>
      <c r="J34" s="853"/>
      <c r="K34" s="853"/>
      <c r="L34" s="853"/>
    </row>
    <row r="35" spans="1:12" ht="14.25" customHeight="1" x14ac:dyDescent="0.35">
      <c r="A35" s="852" t="s">
        <v>29</v>
      </c>
      <c r="B35" s="852"/>
      <c r="C35" s="853" t="s">
        <v>451</v>
      </c>
      <c r="D35" s="853"/>
      <c r="E35" s="853"/>
      <c r="F35" s="853"/>
      <c r="G35" s="853"/>
      <c r="H35" s="853"/>
      <c r="I35" s="853"/>
      <c r="J35" s="853"/>
      <c r="K35" s="853"/>
      <c r="L35" s="853"/>
    </row>
    <row r="36" spans="1:12" ht="14.25" customHeight="1" x14ac:dyDescent="0.35">
      <c r="A36" s="852" t="s">
        <v>31</v>
      </c>
      <c r="B36" s="852"/>
      <c r="C36" s="853" t="s">
        <v>262</v>
      </c>
      <c r="D36" s="853"/>
      <c r="E36" s="853"/>
      <c r="F36" s="853"/>
      <c r="G36" s="853"/>
      <c r="H36" s="853"/>
      <c r="I36" s="853"/>
      <c r="J36" s="853"/>
      <c r="K36" s="853"/>
      <c r="L36" s="853"/>
    </row>
    <row r="37" spans="1:12" ht="14.25" customHeight="1" x14ac:dyDescent="0.35">
      <c r="A37" s="854" t="s">
        <v>33</v>
      </c>
      <c r="B37" s="854"/>
      <c r="C37" s="471" t="s">
        <v>34</v>
      </c>
      <c r="D37" s="855" t="s">
        <v>324</v>
      </c>
      <c r="E37" s="855"/>
      <c r="F37" s="855"/>
      <c r="G37" s="855"/>
      <c r="H37" s="855"/>
      <c r="I37" s="855"/>
      <c r="J37" s="855"/>
      <c r="K37" s="855"/>
      <c r="L37" s="855"/>
    </row>
    <row r="38" spans="1:12" ht="36" customHeight="1" x14ac:dyDescent="0.35">
      <c r="A38" s="781" t="s">
        <v>37</v>
      </c>
      <c r="B38" s="781"/>
      <c r="C38" s="781" t="s">
        <v>325</v>
      </c>
      <c r="D38" s="472" t="s">
        <v>326</v>
      </c>
      <c r="E38" s="472" t="s">
        <v>327</v>
      </c>
      <c r="F38" s="472" t="s">
        <v>328</v>
      </c>
      <c r="G38" s="856" t="s">
        <v>329</v>
      </c>
      <c r="H38" s="856"/>
      <c r="I38" s="472" t="s">
        <v>330</v>
      </c>
      <c r="J38" s="472" t="s">
        <v>331</v>
      </c>
      <c r="K38" s="472" t="s">
        <v>332</v>
      </c>
      <c r="L38" s="472" t="s">
        <v>333</v>
      </c>
    </row>
    <row r="39" spans="1:12" ht="14.25" customHeight="1" x14ac:dyDescent="0.35">
      <c r="A39" s="781" t="s">
        <v>46</v>
      </c>
      <c r="B39" s="781" t="s">
        <v>47</v>
      </c>
      <c r="C39" s="781"/>
      <c r="D39" s="781" t="s">
        <v>48</v>
      </c>
      <c r="E39" s="781" t="s">
        <v>334</v>
      </c>
      <c r="F39" s="781" t="s">
        <v>276</v>
      </c>
      <c r="G39" s="781" t="s">
        <v>335</v>
      </c>
      <c r="H39" s="781"/>
      <c r="I39" s="781" t="s">
        <v>336</v>
      </c>
      <c r="J39" s="781" t="s">
        <v>337</v>
      </c>
      <c r="K39" s="781" t="s">
        <v>338</v>
      </c>
      <c r="L39" s="781" t="s">
        <v>339</v>
      </c>
    </row>
    <row r="40" spans="1:12" ht="14.25" customHeight="1" x14ac:dyDescent="0.35">
      <c r="A40" s="781"/>
      <c r="B40" s="781"/>
      <c r="C40" s="781"/>
      <c r="D40" s="781"/>
      <c r="E40" s="781"/>
      <c r="F40" s="781"/>
      <c r="G40" s="781" t="s">
        <v>340</v>
      </c>
      <c r="H40" s="781"/>
      <c r="I40" s="781"/>
      <c r="J40" s="781"/>
      <c r="K40" s="781"/>
      <c r="L40" s="781"/>
    </row>
    <row r="41" spans="1:12" ht="14.25" customHeight="1" x14ac:dyDescent="0.35">
      <c r="A41" s="781"/>
      <c r="B41" s="781"/>
      <c r="C41" s="781"/>
      <c r="D41" s="781"/>
      <c r="E41" s="781" t="s">
        <v>341</v>
      </c>
      <c r="F41" s="781" t="s">
        <v>342</v>
      </c>
      <c r="G41" s="781" t="s">
        <v>343</v>
      </c>
      <c r="H41" s="781"/>
      <c r="I41" s="297" t="s">
        <v>344</v>
      </c>
      <c r="J41" s="297" t="s">
        <v>345</v>
      </c>
      <c r="K41" s="297" t="s">
        <v>346</v>
      </c>
      <c r="L41" s="297" t="s">
        <v>347</v>
      </c>
    </row>
    <row r="42" spans="1:12" ht="28" x14ac:dyDescent="0.35">
      <c r="A42" s="781"/>
      <c r="B42" s="781"/>
      <c r="C42" s="781"/>
      <c r="D42" s="781"/>
      <c r="E42" s="781"/>
      <c r="F42" s="781"/>
      <c r="G42" s="781"/>
      <c r="H42" s="781"/>
      <c r="I42" s="297" t="s">
        <v>348</v>
      </c>
      <c r="J42" s="297" t="s">
        <v>348</v>
      </c>
      <c r="K42" s="297" t="s">
        <v>348</v>
      </c>
      <c r="L42" s="297" t="s">
        <v>348</v>
      </c>
    </row>
    <row r="43" spans="1:12" ht="14.25" customHeight="1" x14ac:dyDescent="0.35">
      <c r="A43" s="781"/>
      <c r="B43" s="781"/>
      <c r="C43" s="781"/>
      <c r="D43" s="473" t="s">
        <v>61</v>
      </c>
      <c r="E43" s="473" t="s">
        <v>349</v>
      </c>
      <c r="F43" s="473" t="s">
        <v>350</v>
      </c>
      <c r="G43" s="857" t="s">
        <v>351</v>
      </c>
      <c r="H43" s="857"/>
      <c r="I43" s="473" t="s">
        <v>352</v>
      </c>
      <c r="J43" s="473" t="s">
        <v>353</v>
      </c>
      <c r="K43" s="473" t="s">
        <v>354</v>
      </c>
      <c r="L43" s="473" t="s">
        <v>355</v>
      </c>
    </row>
    <row r="44" spans="1:12" ht="15" customHeight="1" x14ac:dyDescent="0.35">
      <c r="A44" s="781" t="s">
        <v>310</v>
      </c>
      <c r="B44" s="781" t="s">
        <v>310</v>
      </c>
      <c r="C44" s="781" t="s">
        <v>452</v>
      </c>
      <c r="D44" s="858">
        <f>D74+D104+D134+D164+D194+D224+D254+D284+D314+D344+D374+D404+D434+D464+D494+D524</f>
        <v>0</v>
      </c>
      <c r="E44" s="858" t="e">
        <f>(E74*D74+E104*D104+E134*D134+E164*D164+E194*D194+E224*D224+E254*D254+E284*D284+E314*D314+E344*D344+E374*D374+E404*D404+E434*D434+E464*D464+E494*D494+E524*D524)/D44</f>
        <v>#DIV/0!</v>
      </c>
      <c r="F44" s="859">
        <f>'[1]Factores emisión No-CO2'!$E$9</f>
        <v>0.9</v>
      </c>
      <c r="G44" s="474" t="s">
        <v>357</v>
      </c>
      <c r="H44" s="475"/>
      <c r="I44" s="479">
        <f>I74+I104+I134+I164+I194+I224+I254+I284+I314+I344+I374+I404+I434+I464+I494+I524</f>
        <v>0</v>
      </c>
      <c r="J44" s="480"/>
      <c r="K44" s="480"/>
      <c r="L44" s="480"/>
    </row>
    <row r="45" spans="1:12" x14ac:dyDescent="0.35">
      <c r="A45" s="781"/>
      <c r="B45" s="781"/>
      <c r="C45" s="781"/>
      <c r="D45" s="858"/>
      <c r="E45" s="858"/>
      <c r="F45" s="859"/>
      <c r="G45" s="474" t="s">
        <v>358</v>
      </c>
      <c r="H45" s="475"/>
      <c r="I45" s="480"/>
      <c r="J45" s="479">
        <f>J75+J105+J135+J165+J195+J225+J255+J285+J315+J345+J375+J405+J435+J465+J495+J525</f>
        <v>0</v>
      </c>
      <c r="K45" s="480"/>
      <c r="L45" s="480"/>
    </row>
    <row r="46" spans="1:12" x14ac:dyDescent="0.35">
      <c r="A46" s="781"/>
      <c r="B46" s="781"/>
      <c r="C46" s="781"/>
      <c r="D46" s="858"/>
      <c r="E46" s="858"/>
      <c r="F46" s="859"/>
      <c r="G46" s="474" t="s">
        <v>359</v>
      </c>
      <c r="H46" s="475"/>
      <c r="I46" s="480"/>
      <c r="J46" s="480"/>
      <c r="K46" s="479">
        <f>K76+K106+K136+K166+K196+K226+K256+K286+K316+K346+K376+K406+K436+K466+K496+K526</f>
        <v>0</v>
      </c>
      <c r="L46" s="480"/>
    </row>
    <row r="47" spans="1:12" x14ac:dyDescent="0.35">
      <c r="A47" s="781"/>
      <c r="B47" s="781"/>
      <c r="C47" s="781"/>
      <c r="D47" s="858"/>
      <c r="E47" s="858"/>
      <c r="F47" s="859"/>
      <c r="G47" s="474" t="s">
        <v>360</v>
      </c>
      <c r="H47" s="475"/>
      <c r="I47" s="480"/>
      <c r="J47" s="480"/>
      <c r="K47" s="480"/>
      <c r="L47" s="479">
        <f>L77+L107+L137+L167+L197+L227+L257+L287+L317+L347+L377+L407+L437+L467+L497+L527</f>
        <v>0</v>
      </c>
    </row>
    <row r="48" spans="1:12" ht="14.25" customHeight="1" x14ac:dyDescent="0.35">
      <c r="A48" s="780" t="s">
        <v>91</v>
      </c>
      <c r="B48" s="780"/>
      <c r="C48" s="780"/>
      <c r="D48" s="860"/>
      <c r="E48" s="860"/>
      <c r="F48" s="860"/>
      <c r="G48" s="861" t="s">
        <v>357</v>
      </c>
      <c r="H48" s="861"/>
      <c r="I48" s="479">
        <f>I78+I108+I138+I168+I198+I228+I258+I288+I318+I348+I378+I408+I438+I468+I498+I528</f>
        <v>0</v>
      </c>
      <c r="J48" s="481"/>
      <c r="K48" s="481"/>
      <c r="L48" s="481"/>
    </row>
    <row r="49" spans="1:14" ht="14.25" customHeight="1" x14ac:dyDescent="0.35">
      <c r="A49" s="780"/>
      <c r="B49" s="780"/>
      <c r="C49" s="780"/>
      <c r="D49" s="860"/>
      <c r="E49" s="860"/>
      <c r="F49" s="860"/>
      <c r="G49" s="861" t="s">
        <v>358</v>
      </c>
      <c r="H49" s="861"/>
      <c r="I49" s="481"/>
      <c r="J49" s="479">
        <f>J79+J109+J139+J169+J199+J229+J259+J289+J319+J349+J379+J409+J439+J469+J499+J529</f>
        <v>0</v>
      </c>
      <c r="K49" s="481"/>
      <c r="L49" s="481"/>
    </row>
    <row r="50" spans="1:14" ht="14.25" customHeight="1" x14ac:dyDescent="0.35">
      <c r="A50" s="780"/>
      <c r="B50" s="780"/>
      <c r="C50" s="780"/>
      <c r="D50" s="860"/>
      <c r="E50" s="860"/>
      <c r="F50" s="860"/>
      <c r="G50" s="861" t="s">
        <v>359</v>
      </c>
      <c r="H50" s="861"/>
      <c r="I50" s="481"/>
      <c r="J50" s="481"/>
      <c r="K50" s="479">
        <f>K80+K110+K140+K170+K200+K230+K260+K290+K320+K350+K380+K410+K440+K470+K500+K530</f>
        <v>0</v>
      </c>
      <c r="L50" s="481"/>
    </row>
    <row r="51" spans="1:14" ht="14.25" customHeight="1" x14ac:dyDescent="0.35">
      <c r="A51" s="780"/>
      <c r="B51" s="780"/>
      <c r="C51" s="780"/>
      <c r="D51" s="860"/>
      <c r="E51" s="860"/>
      <c r="F51" s="860"/>
      <c r="G51" s="861" t="s">
        <v>360</v>
      </c>
      <c r="H51" s="861"/>
      <c r="I51" s="481"/>
      <c r="J51" s="481"/>
      <c r="K51" s="481"/>
      <c r="L51" s="479">
        <f>L81+L111+L141+L171+L201+L231+L261+L291+L321+L351+L381+L411+L441+L471+L501+L531</f>
        <v>0</v>
      </c>
    </row>
    <row r="61" spans="1:14" x14ac:dyDescent="0.35">
      <c r="A61" s="848" t="s">
        <v>23</v>
      </c>
      <c r="B61" s="848"/>
      <c r="C61" s="849">
        <f>Presentación!$C$3</f>
        <v>1990</v>
      </c>
      <c r="D61" s="849"/>
      <c r="E61" s="849"/>
      <c r="F61" s="849"/>
      <c r="G61" s="849"/>
      <c r="H61" s="849"/>
      <c r="I61" s="849"/>
      <c r="J61" s="849"/>
      <c r="K61" s="849"/>
      <c r="L61" s="849"/>
    </row>
    <row r="62" spans="1:14" x14ac:dyDescent="0.35">
      <c r="A62" s="850" t="s">
        <v>24</v>
      </c>
      <c r="B62" s="850"/>
      <c r="C62" s="851" t="s">
        <v>375</v>
      </c>
      <c r="D62" s="851"/>
      <c r="E62" s="851"/>
      <c r="F62" s="851"/>
      <c r="G62" s="851"/>
      <c r="H62" s="851"/>
      <c r="I62" s="851"/>
      <c r="J62" s="851"/>
      <c r="K62" s="851"/>
      <c r="L62" s="851"/>
      <c r="N62" s="470">
        <v>15</v>
      </c>
    </row>
    <row r="63" spans="1:14" ht="14.25" customHeight="1" x14ac:dyDescent="0.35">
      <c r="A63" s="852" t="s">
        <v>5</v>
      </c>
      <c r="B63" s="852"/>
      <c r="C63" s="853" t="s">
        <v>26</v>
      </c>
      <c r="D63" s="853"/>
      <c r="E63" s="853"/>
      <c r="F63" s="853"/>
      <c r="G63" s="853"/>
      <c r="H63" s="853"/>
      <c r="I63" s="853"/>
      <c r="J63" s="853"/>
      <c r="K63" s="853"/>
      <c r="L63" s="853"/>
    </row>
    <row r="64" spans="1:14" ht="14.25" customHeight="1" x14ac:dyDescent="0.35">
      <c r="A64" s="852" t="s">
        <v>27</v>
      </c>
      <c r="B64" s="852"/>
      <c r="C64" s="853" t="s">
        <v>450</v>
      </c>
      <c r="D64" s="853"/>
      <c r="E64" s="853"/>
      <c r="F64" s="853"/>
      <c r="G64" s="853"/>
      <c r="H64" s="853"/>
      <c r="I64" s="853"/>
      <c r="J64" s="853"/>
      <c r="K64" s="853"/>
      <c r="L64" s="853"/>
    </row>
    <row r="65" spans="1:15" ht="14.25" customHeight="1" x14ac:dyDescent="0.35">
      <c r="A65" s="852" t="s">
        <v>29</v>
      </c>
      <c r="B65" s="852"/>
      <c r="C65" s="853" t="s">
        <v>451</v>
      </c>
      <c r="D65" s="853"/>
      <c r="E65" s="853"/>
      <c r="F65" s="853"/>
      <c r="G65" s="853"/>
      <c r="H65" s="853"/>
      <c r="I65" s="853"/>
      <c r="J65" s="853"/>
      <c r="K65" s="853"/>
      <c r="L65" s="853"/>
    </row>
    <row r="66" spans="1:15" ht="14.25" customHeight="1" x14ac:dyDescent="0.35">
      <c r="A66" s="852" t="s">
        <v>31</v>
      </c>
      <c r="B66" s="852"/>
      <c r="C66" s="853" t="s">
        <v>262</v>
      </c>
      <c r="D66" s="853"/>
      <c r="E66" s="853"/>
      <c r="F66" s="853"/>
      <c r="G66" s="853"/>
      <c r="H66" s="853"/>
      <c r="I66" s="853"/>
      <c r="J66" s="853"/>
      <c r="K66" s="853"/>
      <c r="L66" s="853"/>
    </row>
    <row r="67" spans="1:15" ht="14.25" customHeight="1" x14ac:dyDescent="0.35">
      <c r="A67" s="854" t="s">
        <v>33</v>
      </c>
      <c r="B67" s="854"/>
      <c r="C67" s="471" t="s">
        <v>34</v>
      </c>
      <c r="D67" s="855" t="s">
        <v>324</v>
      </c>
      <c r="E67" s="855"/>
      <c r="F67" s="855"/>
      <c r="G67" s="855"/>
      <c r="H67" s="855"/>
      <c r="I67" s="855"/>
      <c r="J67" s="855"/>
      <c r="K67" s="855"/>
      <c r="L67" s="855"/>
    </row>
    <row r="68" spans="1:15" ht="36" customHeight="1" x14ac:dyDescent="0.35">
      <c r="A68" s="781" t="s">
        <v>37</v>
      </c>
      <c r="B68" s="781"/>
      <c r="C68" s="781" t="s">
        <v>325</v>
      </c>
      <c r="D68" s="472" t="s">
        <v>326</v>
      </c>
      <c r="E68" s="472" t="s">
        <v>327</v>
      </c>
      <c r="F68" s="472" t="s">
        <v>328</v>
      </c>
      <c r="G68" s="856" t="s">
        <v>329</v>
      </c>
      <c r="H68" s="856"/>
      <c r="I68" s="472" t="s">
        <v>330</v>
      </c>
      <c r="J68" s="472" t="s">
        <v>331</v>
      </c>
      <c r="K68" s="472" t="s">
        <v>332</v>
      </c>
      <c r="L68" s="472" t="s">
        <v>333</v>
      </c>
    </row>
    <row r="69" spans="1:15" ht="15" customHeight="1" x14ac:dyDescent="0.35">
      <c r="A69" s="781" t="s">
        <v>46</v>
      </c>
      <c r="B69" s="781" t="s">
        <v>47</v>
      </c>
      <c r="C69" s="781"/>
      <c r="D69" s="781" t="s">
        <v>48</v>
      </c>
      <c r="E69" s="781" t="s">
        <v>334</v>
      </c>
      <c r="F69" s="781" t="s">
        <v>276</v>
      </c>
      <c r="G69" s="781" t="s">
        <v>335</v>
      </c>
      <c r="H69" s="781"/>
      <c r="I69" s="781" t="s">
        <v>336</v>
      </c>
      <c r="J69" s="781" t="s">
        <v>337</v>
      </c>
      <c r="K69" s="781" t="s">
        <v>338</v>
      </c>
      <c r="L69" s="781" t="s">
        <v>339</v>
      </c>
    </row>
    <row r="70" spans="1:15" ht="14.25" customHeight="1" x14ac:dyDescent="0.35">
      <c r="A70" s="781"/>
      <c r="B70" s="781"/>
      <c r="C70" s="781"/>
      <c r="D70" s="781"/>
      <c r="E70" s="781"/>
      <c r="F70" s="781"/>
      <c r="G70" s="781" t="s">
        <v>340</v>
      </c>
      <c r="H70" s="781"/>
      <c r="I70" s="781"/>
      <c r="J70" s="781"/>
      <c r="K70" s="781"/>
      <c r="L70" s="781"/>
    </row>
    <row r="71" spans="1:15" ht="14.25" customHeight="1" x14ac:dyDescent="0.35">
      <c r="A71" s="781"/>
      <c r="B71" s="781"/>
      <c r="C71" s="781"/>
      <c r="D71" s="781"/>
      <c r="E71" s="781" t="s">
        <v>341</v>
      </c>
      <c r="F71" s="781" t="s">
        <v>342</v>
      </c>
      <c r="G71" s="781" t="s">
        <v>343</v>
      </c>
      <c r="H71" s="781"/>
      <c r="I71" s="297" t="s">
        <v>344</v>
      </c>
      <c r="J71" s="297" t="s">
        <v>345</v>
      </c>
      <c r="K71" s="297" t="s">
        <v>346</v>
      </c>
      <c r="L71" s="297" t="s">
        <v>347</v>
      </c>
    </row>
    <row r="72" spans="1:15" ht="28" x14ac:dyDescent="0.35">
      <c r="A72" s="781"/>
      <c r="B72" s="781"/>
      <c r="C72" s="781"/>
      <c r="D72" s="781"/>
      <c r="E72" s="781"/>
      <c r="F72" s="781"/>
      <c r="G72" s="781"/>
      <c r="H72" s="781"/>
      <c r="I72" s="297" t="s">
        <v>348</v>
      </c>
      <c r="J72" s="297" t="s">
        <v>348</v>
      </c>
      <c r="K72" s="297" t="s">
        <v>348</v>
      </c>
      <c r="L72" s="297" t="s">
        <v>348</v>
      </c>
    </row>
    <row r="73" spans="1:15" ht="14.25" customHeight="1" x14ac:dyDescent="0.35">
      <c r="A73" s="781"/>
      <c r="B73" s="781"/>
      <c r="C73" s="781"/>
      <c r="D73" s="473" t="s">
        <v>61</v>
      </c>
      <c r="E73" s="473" t="s">
        <v>349</v>
      </c>
      <c r="F73" s="473" t="s">
        <v>350</v>
      </c>
      <c r="G73" s="857" t="s">
        <v>351</v>
      </c>
      <c r="H73" s="857"/>
      <c r="I73" s="473" t="s">
        <v>352</v>
      </c>
      <c r="J73" s="473" t="s">
        <v>353</v>
      </c>
      <c r="K73" s="473" t="s">
        <v>354</v>
      </c>
      <c r="L73" s="473" t="s">
        <v>355</v>
      </c>
    </row>
    <row r="74" spans="1:15" ht="14.25" customHeight="1" x14ac:dyDescent="0.35">
      <c r="A74" s="781" t="s">
        <v>310</v>
      </c>
      <c r="B74" s="781" t="s">
        <v>310</v>
      </c>
      <c r="C74" s="781" t="s">
        <v>452</v>
      </c>
      <c r="D74" s="858"/>
      <c r="E74" s="858"/>
      <c r="F74" s="859"/>
      <c r="G74" s="474" t="s">
        <v>357</v>
      </c>
      <c r="H74" s="475"/>
      <c r="I74" s="482">
        <f>(D74*E74*F74*H74)/1000</f>
        <v>0</v>
      </c>
      <c r="J74" s="483"/>
      <c r="K74" s="483"/>
      <c r="L74" s="483"/>
    </row>
    <row r="75" spans="1:15" x14ac:dyDescent="0.35">
      <c r="A75" s="781"/>
      <c r="B75" s="781"/>
      <c r="C75" s="781"/>
      <c r="D75" s="858"/>
      <c r="E75" s="858"/>
      <c r="F75" s="859"/>
      <c r="G75" s="474" t="s">
        <v>358</v>
      </c>
      <c r="H75" s="475"/>
      <c r="I75" s="483"/>
      <c r="J75" s="484">
        <f>(D74*E74*F74*H75)/1000</f>
        <v>0</v>
      </c>
      <c r="K75" s="483"/>
      <c r="L75" s="483"/>
      <c r="N75" s="470">
        <v>1</v>
      </c>
      <c r="O75" s="470">
        <f>N62*100+N75</f>
        <v>1501</v>
      </c>
    </row>
    <row r="76" spans="1:15" x14ac:dyDescent="0.35">
      <c r="A76" s="781"/>
      <c r="B76" s="781"/>
      <c r="C76" s="781"/>
      <c r="D76" s="858"/>
      <c r="E76" s="858"/>
      <c r="F76" s="859"/>
      <c r="G76" s="474" t="s">
        <v>359</v>
      </c>
      <c r="H76" s="475"/>
      <c r="I76" s="483"/>
      <c r="J76" s="483"/>
      <c r="K76" s="484">
        <f>(D74*E74*F74*H76)/1000</f>
        <v>0</v>
      </c>
      <c r="L76" s="483"/>
    </row>
    <row r="77" spans="1:15" x14ac:dyDescent="0.35">
      <c r="A77" s="781"/>
      <c r="B77" s="781"/>
      <c r="C77" s="781"/>
      <c r="D77" s="858"/>
      <c r="E77" s="858"/>
      <c r="F77" s="859"/>
      <c r="G77" s="474" t="s">
        <v>360</v>
      </c>
      <c r="H77" s="475"/>
      <c r="I77" s="483"/>
      <c r="J77" s="483"/>
      <c r="K77" s="483"/>
      <c r="L77" s="484">
        <f>(D74*E74*F74*H77)/1000</f>
        <v>0</v>
      </c>
    </row>
    <row r="78" spans="1:15" ht="14.25" customHeight="1" x14ac:dyDescent="0.35">
      <c r="A78" s="780" t="s">
        <v>91</v>
      </c>
      <c r="B78" s="780"/>
      <c r="C78" s="780"/>
      <c r="D78" s="860"/>
      <c r="E78" s="860"/>
      <c r="F78" s="860"/>
      <c r="G78" s="861" t="s">
        <v>357</v>
      </c>
      <c r="H78" s="861"/>
      <c r="I78" s="476">
        <f>I74</f>
        <v>0</v>
      </c>
      <c r="J78" s="477"/>
      <c r="K78" s="477"/>
      <c r="L78" s="477"/>
    </row>
    <row r="79" spans="1:15" ht="14.25" customHeight="1" x14ac:dyDescent="0.35">
      <c r="A79" s="780"/>
      <c r="B79" s="780"/>
      <c r="C79" s="780"/>
      <c r="D79" s="860"/>
      <c r="E79" s="860"/>
      <c r="F79" s="860"/>
      <c r="G79" s="861" t="s">
        <v>358</v>
      </c>
      <c r="H79" s="861"/>
      <c r="I79" s="477"/>
      <c r="J79" s="476">
        <f>J75</f>
        <v>0</v>
      </c>
      <c r="K79" s="477"/>
      <c r="L79" s="477"/>
    </row>
    <row r="80" spans="1:15" ht="14.25" customHeight="1" x14ac:dyDescent="0.35">
      <c r="A80" s="780"/>
      <c r="B80" s="780"/>
      <c r="C80" s="780"/>
      <c r="D80" s="860"/>
      <c r="E80" s="860"/>
      <c r="F80" s="860"/>
      <c r="G80" s="861" t="s">
        <v>359</v>
      </c>
      <c r="H80" s="861"/>
      <c r="I80" s="477"/>
      <c r="J80" s="477"/>
      <c r="K80" s="476">
        <f>K76</f>
        <v>0</v>
      </c>
      <c r="L80" s="477"/>
    </row>
    <row r="81" spans="1:14" ht="14.25" customHeight="1" x14ac:dyDescent="0.35">
      <c r="A81" s="780"/>
      <c r="B81" s="780"/>
      <c r="C81" s="780"/>
      <c r="D81" s="860"/>
      <c r="E81" s="860"/>
      <c r="F81" s="860"/>
      <c r="G81" s="861" t="s">
        <v>360</v>
      </c>
      <c r="H81" s="861"/>
      <c r="I81" s="477"/>
      <c r="J81" s="477"/>
      <c r="K81" s="477"/>
      <c r="L81" s="476">
        <f>L77</f>
        <v>0</v>
      </c>
    </row>
    <row r="82" spans="1:14" x14ac:dyDescent="0.35">
      <c r="A82" s="862" t="s">
        <v>366</v>
      </c>
      <c r="B82" s="862"/>
      <c r="C82" s="862"/>
      <c r="D82" s="862"/>
      <c r="E82" s="862"/>
      <c r="F82" s="862"/>
      <c r="G82" s="862"/>
      <c r="H82" s="862"/>
      <c r="I82" s="862"/>
      <c r="J82" s="862"/>
      <c r="K82" s="862"/>
      <c r="L82" s="862"/>
    </row>
    <row r="83" spans="1:14" x14ac:dyDescent="0.35">
      <c r="A83" s="863" t="s">
        <v>367</v>
      </c>
      <c r="B83" s="863"/>
      <c r="C83" s="863"/>
      <c r="D83" s="863"/>
      <c r="E83" s="863"/>
      <c r="F83" s="863"/>
      <c r="G83" s="863"/>
      <c r="H83" s="863"/>
      <c r="I83" s="863"/>
      <c r="J83" s="863"/>
      <c r="K83" s="863"/>
      <c r="L83" s="863"/>
    </row>
    <row r="84" spans="1:14" x14ac:dyDescent="0.35">
      <c r="A84" s="485"/>
      <c r="B84" s="485"/>
      <c r="C84" s="485"/>
      <c r="D84" s="485"/>
      <c r="E84" s="485"/>
      <c r="F84" s="485"/>
      <c r="G84" s="485"/>
      <c r="H84" s="485"/>
      <c r="I84" s="485"/>
      <c r="J84" s="485"/>
      <c r="K84" s="485"/>
      <c r="L84" s="485"/>
    </row>
    <row r="85" spans="1:14" x14ac:dyDescent="0.35">
      <c r="A85" s="485"/>
      <c r="B85" s="485"/>
      <c r="C85" s="485"/>
      <c r="D85" s="485"/>
      <c r="E85" s="485"/>
      <c r="F85" s="485"/>
      <c r="G85" s="485"/>
      <c r="H85" s="485"/>
      <c r="I85" s="485"/>
      <c r="J85" s="485"/>
      <c r="K85" s="485"/>
      <c r="L85" s="485"/>
    </row>
    <row r="86" spans="1:14" x14ac:dyDescent="0.35">
      <c r="A86" s="485"/>
      <c r="B86" s="485"/>
      <c r="C86" s="485"/>
      <c r="D86" s="485"/>
      <c r="E86" s="485"/>
      <c r="F86" s="485"/>
      <c r="G86" s="485"/>
      <c r="H86" s="485"/>
      <c r="I86" s="485"/>
      <c r="J86" s="485"/>
      <c r="K86" s="485"/>
      <c r="L86" s="485"/>
    </row>
    <row r="87" spans="1:14" x14ac:dyDescent="0.35">
      <c r="A87" s="485"/>
      <c r="B87" s="485"/>
      <c r="C87" s="485"/>
      <c r="D87" s="485"/>
      <c r="E87" s="485"/>
      <c r="F87" s="485"/>
      <c r="G87" s="485"/>
      <c r="H87" s="485"/>
      <c r="I87" s="485"/>
      <c r="J87" s="485"/>
      <c r="K87" s="485"/>
      <c r="L87" s="485"/>
    </row>
    <row r="88" spans="1:14" x14ac:dyDescent="0.35">
      <c r="A88" s="485"/>
      <c r="B88" s="485"/>
      <c r="C88" s="485"/>
      <c r="D88" s="485"/>
      <c r="E88" s="485"/>
      <c r="F88" s="485"/>
      <c r="G88" s="485"/>
      <c r="H88" s="485"/>
      <c r="I88" s="485"/>
      <c r="J88" s="485"/>
      <c r="K88" s="485"/>
      <c r="L88" s="485"/>
    </row>
    <row r="89" spans="1:14" x14ac:dyDescent="0.35">
      <c r="A89" s="485"/>
      <c r="B89" s="485"/>
      <c r="C89" s="485"/>
      <c r="D89" s="485"/>
      <c r="E89" s="485"/>
      <c r="F89" s="485"/>
      <c r="G89" s="485"/>
      <c r="H89" s="485"/>
      <c r="I89" s="485"/>
      <c r="J89" s="485"/>
      <c r="K89" s="485"/>
      <c r="L89" s="485"/>
    </row>
    <row r="91" spans="1:14" x14ac:dyDescent="0.35">
      <c r="A91" s="848" t="s">
        <v>23</v>
      </c>
      <c r="B91" s="848"/>
      <c r="C91" s="849">
        <f>Presentación!$C$3</f>
        <v>1990</v>
      </c>
      <c r="D91" s="849"/>
      <c r="E91" s="849"/>
      <c r="F91" s="849"/>
      <c r="G91" s="849"/>
      <c r="H91" s="849"/>
      <c r="I91" s="849"/>
      <c r="J91" s="849"/>
      <c r="K91" s="849"/>
      <c r="L91" s="849"/>
    </row>
    <row r="92" spans="1:14" x14ac:dyDescent="0.35">
      <c r="A92" s="850" t="s">
        <v>24</v>
      </c>
      <c r="B92" s="850"/>
      <c r="C92" s="851" t="s">
        <v>376</v>
      </c>
      <c r="D92" s="851"/>
      <c r="E92" s="851"/>
      <c r="F92" s="851"/>
      <c r="G92" s="851"/>
      <c r="H92" s="851"/>
      <c r="I92" s="851"/>
      <c r="J92" s="851"/>
      <c r="K92" s="851"/>
      <c r="L92" s="851"/>
      <c r="N92" s="470">
        <v>1</v>
      </c>
    </row>
    <row r="93" spans="1:14" ht="14.25" customHeight="1" x14ac:dyDescent="0.35">
      <c r="A93" s="852" t="s">
        <v>5</v>
      </c>
      <c r="B93" s="852"/>
      <c r="C93" s="853" t="s">
        <v>26</v>
      </c>
      <c r="D93" s="853"/>
      <c r="E93" s="853"/>
      <c r="F93" s="853"/>
      <c r="G93" s="853"/>
      <c r="H93" s="853"/>
      <c r="I93" s="853"/>
      <c r="J93" s="853"/>
      <c r="K93" s="853"/>
      <c r="L93" s="853"/>
    </row>
    <row r="94" spans="1:14" ht="14.25" customHeight="1" x14ac:dyDescent="0.35">
      <c r="A94" s="852" t="s">
        <v>27</v>
      </c>
      <c r="B94" s="852"/>
      <c r="C94" s="853" t="s">
        <v>450</v>
      </c>
      <c r="D94" s="853"/>
      <c r="E94" s="853"/>
      <c r="F94" s="853"/>
      <c r="G94" s="853"/>
      <c r="H94" s="853"/>
      <c r="I94" s="853"/>
      <c r="J94" s="853"/>
      <c r="K94" s="853"/>
      <c r="L94" s="853"/>
    </row>
    <row r="95" spans="1:14" ht="14.25" customHeight="1" x14ac:dyDescent="0.35">
      <c r="A95" s="852" t="s">
        <v>29</v>
      </c>
      <c r="B95" s="852"/>
      <c r="C95" s="853" t="s">
        <v>451</v>
      </c>
      <c r="D95" s="853"/>
      <c r="E95" s="853"/>
      <c r="F95" s="853"/>
      <c r="G95" s="853"/>
      <c r="H95" s="853"/>
      <c r="I95" s="853"/>
      <c r="J95" s="853"/>
      <c r="K95" s="853"/>
      <c r="L95" s="853"/>
    </row>
    <row r="96" spans="1:14" ht="14.25" customHeight="1" x14ac:dyDescent="0.35">
      <c r="A96" s="852" t="s">
        <v>31</v>
      </c>
      <c r="B96" s="852"/>
      <c r="C96" s="853" t="s">
        <v>262</v>
      </c>
      <c r="D96" s="853"/>
      <c r="E96" s="853"/>
      <c r="F96" s="853"/>
      <c r="G96" s="853"/>
      <c r="H96" s="853"/>
      <c r="I96" s="853"/>
      <c r="J96" s="853"/>
      <c r="K96" s="853"/>
      <c r="L96" s="853"/>
    </row>
    <row r="97" spans="1:15" ht="14.25" customHeight="1" x14ac:dyDescent="0.35">
      <c r="A97" s="854" t="s">
        <v>33</v>
      </c>
      <c r="B97" s="854"/>
      <c r="C97" s="471" t="s">
        <v>34</v>
      </c>
      <c r="D97" s="855" t="s">
        <v>324</v>
      </c>
      <c r="E97" s="855"/>
      <c r="F97" s="855"/>
      <c r="G97" s="855"/>
      <c r="H97" s="855"/>
      <c r="I97" s="855"/>
      <c r="J97" s="855"/>
      <c r="K97" s="855"/>
      <c r="L97" s="855"/>
    </row>
    <row r="98" spans="1:15" ht="36" customHeight="1" x14ac:dyDescent="0.35">
      <c r="A98" s="781" t="s">
        <v>37</v>
      </c>
      <c r="B98" s="781"/>
      <c r="C98" s="781" t="s">
        <v>325</v>
      </c>
      <c r="D98" s="472" t="s">
        <v>326</v>
      </c>
      <c r="E98" s="472" t="s">
        <v>327</v>
      </c>
      <c r="F98" s="472" t="s">
        <v>328</v>
      </c>
      <c r="G98" s="856" t="s">
        <v>329</v>
      </c>
      <c r="H98" s="856"/>
      <c r="I98" s="472" t="s">
        <v>330</v>
      </c>
      <c r="J98" s="472" t="s">
        <v>331</v>
      </c>
      <c r="K98" s="472" t="s">
        <v>332</v>
      </c>
      <c r="L98" s="472" t="s">
        <v>333</v>
      </c>
    </row>
    <row r="99" spans="1:15" ht="14.25" customHeight="1" x14ac:dyDescent="0.35">
      <c r="A99" s="781" t="s">
        <v>46</v>
      </c>
      <c r="B99" s="781" t="s">
        <v>47</v>
      </c>
      <c r="C99" s="781"/>
      <c r="D99" s="781" t="s">
        <v>48</v>
      </c>
      <c r="E99" s="781" t="s">
        <v>334</v>
      </c>
      <c r="F99" s="781" t="s">
        <v>276</v>
      </c>
      <c r="G99" s="781" t="s">
        <v>335</v>
      </c>
      <c r="H99" s="781"/>
      <c r="I99" s="781" t="s">
        <v>336</v>
      </c>
      <c r="J99" s="781" t="s">
        <v>337</v>
      </c>
      <c r="K99" s="781" t="s">
        <v>338</v>
      </c>
      <c r="L99" s="781" t="s">
        <v>339</v>
      </c>
    </row>
    <row r="100" spans="1:15" ht="14.25" customHeight="1" x14ac:dyDescent="0.35">
      <c r="A100" s="781"/>
      <c r="B100" s="781"/>
      <c r="C100" s="781"/>
      <c r="D100" s="781"/>
      <c r="E100" s="781"/>
      <c r="F100" s="781"/>
      <c r="G100" s="781" t="s">
        <v>340</v>
      </c>
      <c r="H100" s="781"/>
      <c r="I100" s="781"/>
      <c r="J100" s="781"/>
      <c r="K100" s="781"/>
      <c r="L100" s="781"/>
    </row>
    <row r="101" spans="1:15" ht="14.25" customHeight="1" x14ac:dyDescent="0.35">
      <c r="A101" s="781"/>
      <c r="B101" s="781"/>
      <c r="C101" s="781"/>
      <c r="D101" s="781"/>
      <c r="E101" s="781" t="s">
        <v>341</v>
      </c>
      <c r="F101" s="781" t="s">
        <v>342</v>
      </c>
      <c r="G101" s="781" t="s">
        <v>343</v>
      </c>
      <c r="H101" s="781"/>
      <c r="I101" s="297" t="s">
        <v>344</v>
      </c>
      <c r="J101" s="297" t="s">
        <v>345</v>
      </c>
      <c r="K101" s="297" t="s">
        <v>346</v>
      </c>
      <c r="L101" s="297" t="s">
        <v>347</v>
      </c>
    </row>
    <row r="102" spans="1:15" ht="28" x14ac:dyDescent="0.35">
      <c r="A102" s="781"/>
      <c r="B102" s="781"/>
      <c r="C102" s="781"/>
      <c r="D102" s="781"/>
      <c r="E102" s="781"/>
      <c r="F102" s="781"/>
      <c r="G102" s="781"/>
      <c r="H102" s="781"/>
      <c r="I102" s="297" t="s">
        <v>348</v>
      </c>
      <c r="J102" s="297" t="s">
        <v>348</v>
      </c>
      <c r="K102" s="297" t="s">
        <v>348</v>
      </c>
      <c r="L102" s="297" t="s">
        <v>348</v>
      </c>
    </row>
    <row r="103" spans="1:15" ht="14.25" customHeight="1" x14ac:dyDescent="0.35">
      <c r="A103" s="781"/>
      <c r="B103" s="781"/>
      <c r="C103" s="781"/>
      <c r="D103" s="473" t="s">
        <v>61</v>
      </c>
      <c r="E103" s="473" t="s">
        <v>349</v>
      </c>
      <c r="F103" s="473" t="s">
        <v>350</v>
      </c>
      <c r="G103" s="857" t="s">
        <v>351</v>
      </c>
      <c r="H103" s="857"/>
      <c r="I103" s="473" t="s">
        <v>352</v>
      </c>
      <c r="J103" s="473" t="s">
        <v>353</v>
      </c>
      <c r="K103" s="473" t="s">
        <v>354</v>
      </c>
      <c r="L103" s="473" t="s">
        <v>355</v>
      </c>
    </row>
    <row r="104" spans="1:15" ht="15" customHeight="1" x14ac:dyDescent="0.35">
      <c r="A104" s="781" t="s">
        <v>310</v>
      </c>
      <c r="B104" s="781" t="s">
        <v>310</v>
      </c>
      <c r="C104" s="781" t="s">
        <v>452</v>
      </c>
      <c r="D104" s="858"/>
      <c r="E104" s="858"/>
      <c r="F104" s="859"/>
      <c r="G104" s="474" t="s">
        <v>357</v>
      </c>
      <c r="H104" s="475"/>
      <c r="I104" s="482">
        <f>(D104*E104*F104*H104)/1000</f>
        <v>0</v>
      </c>
      <c r="J104" s="483"/>
      <c r="K104" s="483"/>
      <c r="L104" s="483"/>
    </row>
    <row r="105" spans="1:15" x14ac:dyDescent="0.35">
      <c r="A105" s="781"/>
      <c r="B105" s="781"/>
      <c r="C105" s="781"/>
      <c r="D105" s="858"/>
      <c r="E105" s="858"/>
      <c r="F105" s="859"/>
      <c r="G105" s="474" t="s">
        <v>358</v>
      </c>
      <c r="H105" s="475"/>
      <c r="I105" s="483"/>
      <c r="J105" s="484">
        <f>(D104*E104*F104*H105)/1000</f>
        <v>0</v>
      </c>
      <c r="K105" s="483"/>
      <c r="L105" s="483"/>
      <c r="N105" s="470">
        <v>1</v>
      </c>
      <c r="O105" s="470">
        <f>N92*100+N105</f>
        <v>101</v>
      </c>
    </row>
    <row r="106" spans="1:15" x14ac:dyDescent="0.35">
      <c r="A106" s="781"/>
      <c r="B106" s="781"/>
      <c r="C106" s="781"/>
      <c r="D106" s="858"/>
      <c r="E106" s="858"/>
      <c r="F106" s="859"/>
      <c r="G106" s="474" t="s">
        <v>359</v>
      </c>
      <c r="H106" s="475"/>
      <c r="I106" s="483"/>
      <c r="J106" s="483"/>
      <c r="K106" s="484">
        <f>(D104*E104*F104*H106)/1000</f>
        <v>0</v>
      </c>
      <c r="L106" s="483"/>
    </row>
    <row r="107" spans="1:15" x14ac:dyDescent="0.35">
      <c r="A107" s="781"/>
      <c r="B107" s="781"/>
      <c r="C107" s="781"/>
      <c r="D107" s="858"/>
      <c r="E107" s="858"/>
      <c r="F107" s="859"/>
      <c r="G107" s="474" t="s">
        <v>360</v>
      </c>
      <c r="H107" s="475"/>
      <c r="I107" s="483"/>
      <c r="J107" s="483"/>
      <c r="K107" s="483"/>
      <c r="L107" s="484">
        <f>(D104*E104*F104*H107)/1000</f>
        <v>0</v>
      </c>
    </row>
    <row r="108" spans="1:15" ht="15" customHeight="1" x14ac:dyDescent="0.35">
      <c r="A108" s="780" t="s">
        <v>91</v>
      </c>
      <c r="B108" s="780"/>
      <c r="C108" s="780"/>
      <c r="D108" s="860"/>
      <c r="E108" s="860"/>
      <c r="F108" s="860"/>
      <c r="G108" s="861" t="s">
        <v>357</v>
      </c>
      <c r="H108" s="861"/>
      <c r="I108" s="476">
        <f>I104</f>
        <v>0</v>
      </c>
      <c r="J108" s="477"/>
      <c r="K108" s="477"/>
      <c r="L108" s="477"/>
    </row>
    <row r="109" spans="1:15" ht="14.25" customHeight="1" x14ac:dyDescent="0.35">
      <c r="A109" s="780"/>
      <c r="B109" s="780"/>
      <c r="C109" s="780"/>
      <c r="D109" s="860"/>
      <c r="E109" s="860"/>
      <c r="F109" s="860"/>
      <c r="G109" s="861" t="s">
        <v>358</v>
      </c>
      <c r="H109" s="861"/>
      <c r="I109" s="477"/>
      <c r="J109" s="476">
        <f>J105</f>
        <v>0</v>
      </c>
      <c r="K109" s="477"/>
      <c r="L109" s="477"/>
    </row>
    <row r="110" spans="1:15" ht="14.25" customHeight="1" x14ac:dyDescent="0.35">
      <c r="A110" s="780"/>
      <c r="B110" s="780"/>
      <c r="C110" s="780"/>
      <c r="D110" s="860"/>
      <c r="E110" s="860"/>
      <c r="F110" s="860"/>
      <c r="G110" s="861" t="s">
        <v>359</v>
      </c>
      <c r="H110" s="861"/>
      <c r="I110" s="477"/>
      <c r="J110" s="477"/>
      <c r="K110" s="476">
        <f>K106</f>
        <v>0</v>
      </c>
      <c r="L110" s="477"/>
    </row>
    <row r="111" spans="1:15" ht="14.25" customHeight="1" x14ac:dyDescent="0.35">
      <c r="A111" s="780"/>
      <c r="B111" s="780"/>
      <c r="C111" s="780"/>
      <c r="D111" s="860"/>
      <c r="E111" s="860"/>
      <c r="F111" s="860"/>
      <c r="G111" s="861" t="s">
        <v>360</v>
      </c>
      <c r="H111" s="861"/>
      <c r="I111" s="477"/>
      <c r="J111" s="477"/>
      <c r="K111" s="477"/>
      <c r="L111" s="476">
        <f>L107</f>
        <v>0</v>
      </c>
    </row>
    <row r="112" spans="1:15" x14ac:dyDescent="0.35">
      <c r="A112" s="862" t="s">
        <v>366</v>
      </c>
      <c r="B112" s="862"/>
      <c r="C112" s="862"/>
      <c r="D112" s="862"/>
      <c r="E112" s="862"/>
      <c r="F112" s="862"/>
      <c r="G112" s="862"/>
      <c r="H112" s="862"/>
      <c r="I112" s="862"/>
      <c r="J112" s="862"/>
      <c r="K112" s="862"/>
      <c r="L112" s="862"/>
    </row>
    <row r="113" spans="1:14" x14ac:dyDescent="0.35">
      <c r="A113" s="863" t="s">
        <v>367</v>
      </c>
      <c r="B113" s="863"/>
      <c r="C113" s="863"/>
      <c r="D113" s="863"/>
      <c r="E113" s="863"/>
      <c r="F113" s="863"/>
      <c r="G113" s="863"/>
      <c r="H113" s="863"/>
      <c r="I113" s="863"/>
      <c r="J113" s="863"/>
      <c r="K113" s="863"/>
      <c r="L113" s="863"/>
    </row>
    <row r="114" spans="1:14" x14ac:dyDescent="0.35">
      <c r="A114" s="485"/>
      <c r="B114" s="485"/>
      <c r="C114" s="485"/>
      <c r="D114" s="485"/>
      <c r="E114" s="485"/>
      <c r="F114" s="485"/>
      <c r="G114" s="485"/>
      <c r="H114" s="485"/>
      <c r="I114" s="485"/>
      <c r="J114" s="485"/>
      <c r="K114" s="485"/>
      <c r="L114" s="485"/>
    </row>
    <row r="115" spans="1:14" x14ac:dyDescent="0.35">
      <c r="A115" s="485"/>
      <c r="B115" s="485"/>
      <c r="C115" s="485"/>
      <c r="D115" s="485"/>
      <c r="E115" s="485"/>
      <c r="F115" s="485"/>
      <c r="G115" s="485"/>
      <c r="H115" s="485"/>
      <c r="I115" s="485"/>
      <c r="J115" s="485"/>
      <c r="K115" s="485"/>
      <c r="L115" s="485"/>
    </row>
    <row r="116" spans="1:14" x14ac:dyDescent="0.35">
      <c r="A116" s="485"/>
      <c r="B116" s="485"/>
      <c r="C116" s="485"/>
      <c r="D116" s="485"/>
      <c r="E116" s="485"/>
      <c r="F116" s="485"/>
      <c r="G116" s="485"/>
      <c r="H116" s="485"/>
      <c r="I116" s="485"/>
      <c r="J116" s="485"/>
      <c r="K116" s="485"/>
      <c r="L116" s="485"/>
    </row>
    <row r="117" spans="1:14" x14ac:dyDescent="0.35">
      <c r="A117" s="485"/>
      <c r="B117" s="485"/>
      <c r="C117" s="485"/>
      <c r="D117" s="485"/>
      <c r="E117" s="485"/>
      <c r="F117" s="485"/>
      <c r="G117" s="485"/>
      <c r="H117" s="485"/>
      <c r="I117" s="485"/>
      <c r="J117" s="485"/>
      <c r="K117" s="485"/>
      <c r="L117" s="485"/>
    </row>
    <row r="118" spans="1:14" x14ac:dyDescent="0.35">
      <c r="A118" s="485"/>
      <c r="B118" s="485"/>
      <c r="C118" s="485"/>
      <c r="D118" s="485"/>
      <c r="E118" s="485"/>
      <c r="F118" s="485"/>
      <c r="G118" s="485"/>
      <c r="H118" s="485"/>
      <c r="I118" s="485"/>
      <c r="J118" s="485"/>
      <c r="K118" s="485"/>
      <c r="L118" s="485"/>
    </row>
    <row r="119" spans="1:14" x14ac:dyDescent="0.35">
      <c r="A119" s="485"/>
      <c r="B119" s="485"/>
      <c r="C119" s="485"/>
      <c r="D119" s="485"/>
      <c r="E119" s="485"/>
      <c r="F119" s="485"/>
      <c r="G119" s="485"/>
      <c r="H119" s="485"/>
      <c r="I119" s="485"/>
      <c r="J119" s="485"/>
      <c r="K119" s="485"/>
      <c r="L119" s="485"/>
    </row>
    <row r="121" spans="1:14" x14ac:dyDescent="0.35">
      <c r="A121" s="848" t="s">
        <v>23</v>
      </c>
      <c r="B121" s="848"/>
      <c r="C121" s="849">
        <f>Presentación!$C$3</f>
        <v>1990</v>
      </c>
      <c r="D121" s="849"/>
      <c r="E121" s="849"/>
      <c r="F121" s="849"/>
      <c r="G121" s="849"/>
      <c r="H121" s="849"/>
      <c r="I121" s="849"/>
      <c r="J121" s="849"/>
      <c r="K121" s="849"/>
      <c r="L121" s="849"/>
    </row>
    <row r="122" spans="1:14" x14ac:dyDescent="0.35">
      <c r="A122" s="850" t="s">
        <v>24</v>
      </c>
      <c r="B122" s="850"/>
      <c r="C122" s="851" t="s">
        <v>377</v>
      </c>
      <c r="D122" s="851"/>
      <c r="E122" s="851"/>
      <c r="F122" s="851"/>
      <c r="G122" s="851"/>
      <c r="H122" s="851"/>
      <c r="I122" s="851"/>
      <c r="J122" s="851"/>
      <c r="K122" s="851"/>
      <c r="L122" s="851"/>
      <c r="N122" s="470">
        <v>2</v>
      </c>
    </row>
    <row r="123" spans="1:14" ht="14.25" customHeight="1" x14ac:dyDescent="0.35">
      <c r="A123" s="852" t="s">
        <v>5</v>
      </c>
      <c r="B123" s="852"/>
      <c r="C123" s="853" t="s">
        <v>26</v>
      </c>
      <c r="D123" s="853"/>
      <c r="E123" s="853"/>
      <c r="F123" s="853"/>
      <c r="G123" s="853"/>
      <c r="H123" s="853"/>
      <c r="I123" s="853"/>
      <c r="J123" s="853"/>
      <c r="K123" s="853"/>
      <c r="L123" s="853"/>
    </row>
    <row r="124" spans="1:14" ht="14.25" customHeight="1" x14ac:dyDescent="0.35">
      <c r="A124" s="852" t="s">
        <v>27</v>
      </c>
      <c r="B124" s="852"/>
      <c r="C124" s="853" t="s">
        <v>450</v>
      </c>
      <c r="D124" s="853"/>
      <c r="E124" s="853"/>
      <c r="F124" s="853"/>
      <c r="G124" s="853"/>
      <c r="H124" s="853"/>
      <c r="I124" s="853"/>
      <c r="J124" s="853"/>
      <c r="K124" s="853"/>
      <c r="L124" s="853"/>
    </row>
    <row r="125" spans="1:14" ht="14.25" customHeight="1" x14ac:dyDescent="0.35">
      <c r="A125" s="852" t="s">
        <v>29</v>
      </c>
      <c r="B125" s="852"/>
      <c r="C125" s="853" t="s">
        <v>451</v>
      </c>
      <c r="D125" s="853"/>
      <c r="E125" s="853"/>
      <c r="F125" s="853"/>
      <c r="G125" s="853"/>
      <c r="H125" s="853"/>
      <c r="I125" s="853"/>
      <c r="J125" s="853"/>
      <c r="K125" s="853"/>
      <c r="L125" s="853"/>
    </row>
    <row r="126" spans="1:14" ht="14.25" customHeight="1" x14ac:dyDescent="0.35">
      <c r="A126" s="852" t="s">
        <v>31</v>
      </c>
      <c r="B126" s="852"/>
      <c r="C126" s="853" t="s">
        <v>262</v>
      </c>
      <c r="D126" s="853"/>
      <c r="E126" s="853"/>
      <c r="F126" s="853"/>
      <c r="G126" s="853"/>
      <c r="H126" s="853"/>
      <c r="I126" s="853"/>
      <c r="J126" s="853"/>
      <c r="K126" s="853"/>
      <c r="L126" s="853"/>
    </row>
    <row r="127" spans="1:14" ht="14.25" customHeight="1" x14ac:dyDescent="0.35">
      <c r="A127" s="854" t="s">
        <v>33</v>
      </c>
      <c r="B127" s="854"/>
      <c r="C127" s="471" t="s">
        <v>34</v>
      </c>
      <c r="D127" s="855" t="s">
        <v>324</v>
      </c>
      <c r="E127" s="855"/>
      <c r="F127" s="855"/>
      <c r="G127" s="855"/>
      <c r="H127" s="855"/>
      <c r="I127" s="855"/>
      <c r="J127" s="855"/>
      <c r="K127" s="855"/>
      <c r="L127" s="855"/>
    </row>
    <row r="128" spans="1:14" ht="36" customHeight="1" x14ac:dyDescent="0.35">
      <c r="A128" s="781" t="s">
        <v>37</v>
      </c>
      <c r="B128" s="781"/>
      <c r="C128" s="781" t="s">
        <v>325</v>
      </c>
      <c r="D128" s="472" t="s">
        <v>326</v>
      </c>
      <c r="E128" s="472" t="s">
        <v>327</v>
      </c>
      <c r="F128" s="472" t="s">
        <v>328</v>
      </c>
      <c r="G128" s="856" t="s">
        <v>329</v>
      </c>
      <c r="H128" s="856"/>
      <c r="I128" s="472" t="s">
        <v>330</v>
      </c>
      <c r="J128" s="472" t="s">
        <v>331</v>
      </c>
      <c r="K128" s="472" t="s">
        <v>332</v>
      </c>
      <c r="L128" s="472" t="s">
        <v>333</v>
      </c>
    </row>
    <row r="129" spans="1:15" ht="14.25" customHeight="1" x14ac:dyDescent="0.35">
      <c r="A129" s="781" t="s">
        <v>46</v>
      </c>
      <c r="B129" s="781" t="s">
        <v>47</v>
      </c>
      <c r="C129" s="781"/>
      <c r="D129" s="781" t="s">
        <v>48</v>
      </c>
      <c r="E129" s="781" t="s">
        <v>334</v>
      </c>
      <c r="F129" s="781" t="s">
        <v>276</v>
      </c>
      <c r="G129" s="781" t="s">
        <v>335</v>
      </c>
      <c r="H129" s="781"/>
      <c r="I129" s="781" t="s">
        <v>336</v>
      </c>
      <c r="J129" s="781" t="s">
        <v>337</v>
      </c>
      <c r="K129" s="781" t="s">
        <v>338</v>
      </c>
      <c r="L129" s="781" t="s">
        <v>339</v>
      </c>
    </row>
    <row r="130" spans="1:15" ht="14.25" customHeight="1" x14ac:dyDescent="0.35">
      <c r="A130" s="781"/>
      <c r="B130" s="781"/>
      <c r="C130" s="781"/>
      <c r="D130" s="781"/>
      <c r="E130" s="781"/>
      <c r="F130" s="781"/>
      <c r="G130" s="781" t="s">
        <v>340</v>
      </c>
      <c r="H130" s="781"/>
      <c r="I130" s="781"/>
      <c r="J130" s="781"/>
      <c r="K130" s="781"/>
      <c r="L130" s="781"/>
    </row>
    <row r="131" spans="1:15" ht="14.25" customHeight="1" x14ac:dyDescent="0.35">
      <c r="A131" s="781"/>
      <c r="B131" s="781"/>
      <c r="C131" s="781"/>
      <c r="D131" s="781"/>
      <c r="E131" s="781" t="s">
        <v>341</v>
      </c>
      <c r="F131" s="781" t="s">
        <v>342</v>
      </c>
      <c r="G131" s="781" t="s">
        <v>343</v>
      </c>
      <c r="H131" s="781"/>
      <c r="I131" s="297" t="s">
        <v>344</v>
      </c>
      <c r="J131" s="297" t="s">
        <v>345</v>
      </c>
      <c r="K131" s="297" t="s">
        <v>346</v>
      </c>
      <c r="L131" s="297" t="s">
        <v>347</v>
      </c>
    </row>
    <row r="132" spans="1:15" ht="28" x14ac:dyDescent="0.35">
      <c r="A132" s="781"/>
      <c r="B132" s="781"/>
      <c r="C132" s="781"/>
      <c r="D132" s="781"/>
      <c r="E132" s="781"/>
      <c r="F132" s="781"/>
      <c r="G132" s="781"/>
      <c r="H132" s="781"/>
      <c r="I132" s="297" t="s">
        <v>348</v>
      </c>
      <c r="J132" s="297" t="s">
        <v>348</v>
      </c>
      <c r="K132" s="297" t="s">
        <v>348</v>
      </c>
      <c r="L132" s="297" t="s">
        <v>348</v>
      </c>
    </row>
    <row r="133" spans="1:15" ht="14.25" customHeight="1" x14ac:dyDescent="0.35">
      <c r="A133" s="781"/>
      <c r="B133" s="781"/>
      <c r="C133" s="781"/>
      <c r="D133" s="473" t="s">
        <v>61</v>
      </c>
      <c r="E133" s="473" t="s">
        <v>349</v>
      </c>
      <c r="F133" s="473" t="s">
        <v>350</v>
      </c>
      <c r="G133" s="857" t="s">
        <v>351</v>
      </c>
      <c r="H133" s="857"/>
      <c r="I133" s="473" t="s">
        <v>352</v>
      </c>
      <c r="J133" s="473" t="s">
        <v>353</v>
      </c>
      <c r="K133" s="473" t="s">
        <v>354</v>
      </c>
      <c r="L133" s="473" t="s">
        <v>355</v>
      </c>
    </row>
    <row r="134" spans="1:15" ht="15" customHeight="1" x14ac:dyDescent="0.35">
      <c r="A134" s="781" t="s">
        <v>310</v>
      </c>
      <c r="B134" s="781" t="s">
        <v>310</v>
      </c>
      <c r="C134" s="781" t="s">
        <v>452</v>
      </c>
      <c r="D134" s="858"/>
      <c r="E134" s="858"/>
      <c r="F134" s="859"/>
      <c r="G134" s="474" t="s">
        <v>357</v>
      </c>
      <c r="H134" s="475"/>
      <c r="I134" s="482">
        <f>(D134*E134*F134*H134)/1000</f>
        <v>0</v>
      </c>
      <c r="J134" s="483"/>
      <c r="K134" s="483"/>
      <c r="L134" s="483"/>
    </row>
    <row r="135" spans="1:15" x14ac:dyDescent="0.35">
      <c r="A135" s="781"/>
      <c r="B135" s="781"/>
      <c r="C135" s="781"/>
      <c r="D135" s="858"/>
      <c r="E135" s="858"/>
      <c r="F135" s="859"/>
      <c r="G135" s="474" t="s">
        <v>358</v>
      </c>
      <c r="H135" s="475"/>
      <c r="I135" s="483"/>
      <c r="J135" s="484">
        <f>(D134*E134*F134*H135)/1000</f>
        <v>0</v>
      </c>
      <c r="K135" s="483"/>
      <c r="L135" s="483"/>
      <c r="N135" s="470">
        <v>1</v>
      </c>
      <c r="O135" s="470">
        <f>N122*100+N135</f>
        <v>201</v>
      </c>
    </row>
    <row r="136" spans="1:15" x14ac:dyDescent="0.35">
      <c r="A136" s="781"/>
      <c r="B136" s="781"/>
      <c r="C136" s="781"/>
      <c r="D136" s="858"/>
      <c r="E136" s="858"/>
      <c r="F136" s="859"/>
      <c r="G136" s="474" t="s">
        <v>359</v>
      </c>
      <c r="H136" s="475"/>
      <c r="I136" s="483"/>
      <c r="J136" s="483"/>
      <c r="K136" s="484">
        <f>(D134*E134*F134*H136)/1000</f>
        <v>0</v>
      </c>
      <c r="L136" s="483"/>
    </row>
    <row r="137" spans="1:15" x14ac:dyDescent="0.35">
      <c r="A137" s="781"/>
      <c r="B137" s="781"/>
      <c r="C137" s="781"/>
      <c r="D137" s="858"/>
      <c r="E137" s="858"/>
      <c r="F137" s="859"/>
      <c r="G137" s="474" t="s">
        <v>360</v>
      </c>
      <c r="H137" s="475"/>
      <c r="I137" s="483"/>
      <c r="J137" s="483"/>
      <c r="K137" s="483"/>
      <c r="L137" s="484">
        <f>(D134*E134*F134*H137)/1000</f>
        <v>0</v>
      </c>
    </row>
    <row r="138" spans="1:15" ht="15" customHeight="1" x14ac:dyDescent="0.35">
      <c r="A138" s="780" t="s">
        <v>91</v>
      </c>
      <c r="B138" s="780"/>
      <c r="C138" s="780"/>
      <c r="D138" s="860"/>
      <c r="E138" s="860"/>
      <c r="F138" s="860"/>
      <c r="G138" s="861" t="s">
        <v>357</v>
      </c>
      <c r="H138" s="861"/>
      <c r="I138" s="476">
        <f>I134</f>
        <v>0</v>
      </c>
      <c r="J138" s="477"/>
      <c r="K138" s="477"/>
      <c r="L138" s="477"/>
    </row>
    <row r="139" spans="1:15" ht="14.25" customHeight="1" x14ac:dyDescent="0.35">
      <c r="A139" s="780"/>
      <c r="B139" s="780"/>
      <c r="C139" s="780"/>
      <c r="D139" s="860"/>
      <c r="E139" s="860"/>
      <c r="F139" s="860"/>
      <c r="G139" s="861" t="s">
        <v>358</v>
      </c>
      <c r="H139" s="861"/>
      <c r="I139" s="477"/>
      <c r="J139" s="476">
        <f>J135</f>
        <v>0</v>
      </c>
      <c r="K139" s="477"/>
      <c r="L139" s="477"/>
    </row>
    <row r="140" spans="1:15" ht="14.25" customHeight="1" x14ac:dyDescent="0.35">
      <c r="A140" s="780"/>
      <c r="B140" s="780"/>
      <c r="C140" s="780"/>
      <c r="D140" s="860"/>
      <c r="E140" s="860"/>
      <c r="F140" s="860"/>
      <c r="G140" s="861" t="s">
        <v>359</v>
      </c>
      <c r="H140" s="861"/>
      <c r="I140" s="477"/>
      <c r="J140" s="477"/>
      <c r="K140" s="476">
        <f>K136</f>
        <v>0</v>
      </c>
      <c r="L140" s="477"/>
    </row>
    <row r="141" spans="1:15" ht="14.25" customHeight="1" x14ac:dyDescent="0.35">
      <c r="A141" s="780"/>
      <c r="B141" s="780"/>
      <c r="C141" s="780"/>
      <c r="D141" s="860"/>
      <c r="E141" s="860"/>
      <c r="F141" s="860"/>
      <c r="G141" s="861" t="s">
        <v>360</v>
      </c>
      <c r="H141" s="861"/>
      <c r="I141" s="477"/>
      <c r="J141" s="477"/>
      <c r="K141" s="477"/>
      <c r="L141" s="476">
        <f>L137</f>
        <v>0</v>
      </c>
    </row>
    <row r="142" spans="1:15" x14ac:dyDescent="0.35">
      <c r="A142" s="862" t="s">
        <v>366</v>
      </c>
      <c r="B142" s="862"/>
      <c r="C142" s="862"/>
      <c r="D142" s="862"/>
      <c r="E142" s="862"/>
      <c r="F142" s="862"/>
      <c r="G142" s="862"/>
      <c r="H142" s="862"/>
      <c r="I142" s="862"/>
      <c r="J142" s="862"/>
      <c r="K142" s="862"/>
      <c r="L142" s="862"/>
    </row>
    <row r="143" spans="1:15" x14ac:dyDescent="0.35">
      <c r="A143" s="863" t="s">
        <v>367</v>
      </c>
      <c r="B143" s="863"/>
      <c r="C143" s="863"/>
      <c r="D143" s="863"/>
      <c r="E143" s="863"/>
      <c r="F143" s="863"/>
      <c r="G143" s="863"/>
      <c r="H143" s="863"/>
      <c r="I143" s="863"/>
      <c r="J143" s="863"/>
      <c r="K143" s="863"/>
      <c r="L143" s="863"/>
    </row>
    <row r="144" spans="1:15" x14ac:dyDescent="0.35">
      <c r="A144" s="485"/>
      <c r="B144" s="485"/>
      <c r="C144" s="485"/>
      <c r="D144" s="485"/>
      <c r="E144" s="485"/>
      <c r="F144" s="485"/>
      <c r="G144" s="485"/>
      <c r="H144" s="485"/>
      <c r="I144" s="485"/>
      <c r="J144" s="485"/>
      <c r="K144" s="485"/>
      <c r="L144" s="485"/>
    </row>
    <row r="145" spans="1:14" x14ac:dyDescent="0.35">
      <c r="A145" s="485"/>
      <c r="B145" s="485"/>
      <c r="C145" s="485"/>
      <c r="D145" s="485"/>
      <c r="E145" s="485"/>
      <c r="F145" s="485"/>
      <c r="G145" s="485"/>
      <c r="H145" s="485"/>
      <c r="I145" s="485"/>
      <c r="J145" s="485"/>
      <c r="K145" s="485"/>
      <c r="L145" s="485"/>
    </row>
    <row r="146" spans="1:14" x14ac:dyDescent="0.35">
      <c r="A146" s="485"/>
      <c r="B146" s="485"/>
      <c r="C146" s="485"/>
      <c r="D146" s="485"/>
      <c r="E146" s="485"/>
      <c r="F146" s="485"/>
      <c r="G146" s="485"/>
      <c r="H146" s="485"/>
      <c r="I146" s="485"/>
      <c r="J146" s="485"/>
      <c r="K146" s="485"/>
      <c r="L146" s="485"/>
    </row>
    <row r="147" spans="1:14" x14ac:dyDescent="0.35">
      <c r="A147" s="485"/>
      <c r="B147" s="485"/>
      <c r="C147" s="485"/>
      <c r="D147" s="485"/>
      <c r="E147" s="485"/>
      <c r="F147" s="485"/>
      <c r="G147" s="485"/>
      <c r="H147" s="485"/>
      <c r="I147" s="485"/>
      <c r="J147" s="485"/>
      <c r="K147" s="485"/>
      <c r="L147" s="485"/>
    </row>
    <row r="148" spans="1:14" x14ac:dyDescent="0.35">
      <c r="A148" s="485"/>
      <c r="B148" s="485"/>
      <c r="C148" s="485"/>
      <c r="D148" s="485"/>
      <c r="E148" s="485"/>
      <c r="F148" s="485"/>
      <c r="G148" s="485"/>
      <c r="H148" s="485"/>
      <c r="I148" s="485"/>
      <c r="J148" s="485"/>
      <c r="K148" s="485"/>
      <c r="L148" s="485"/>
    </row>
    <row r="149" spans="1:14" x14ac:dyDescent="0.35">
      <c r="A149" s="485"/>
      <c r="B149" s="485"/>
      <c r="C149" s="485"/>
      <c r="D149" s="485"/>
      <c r="E149" s="485"/>
      <c r="F149" s="485"/>
      <c r="G149" s="485"/>
      <c r="H149" s="485"/>
      <c r="I149" s="485"/>
      <c r="J149" s="485"/>
      <c r="K149" s="485"/>
      <c r="L149" s="485"/>
    </row>
    <row r="151" spans="1:14" x14ac:dyDescent="0.35">
      <c r="A151" s="848" t="s">
        <v>23</v>
      </c>
      <c r="B151" s="848"/>
      <c r="C151" s="849">
        <f>Presentación!$C$3</f>
        <v>1990</v>
      </c>
      <c r="D151" s="849"/>
      <c r="E151" s="849"/>
      <c r="F151" s="849"/>
      <c r="G151" s="849"/>
      <c r="H151" s="849"/>
      <c r="I151" s="849"/>
      <c r="J151" s="849"/>
      <c r="K151" s="849"/>
      <c r="L151" s="849"/>
    </row>
    <row r="152" spans="1:14" x14ac:dyDescent="0.35">
      <c r="A152" s="850" t="s">
        <v>24</v>
      </c>
      <c r="B152" s="850"/>
      <c r="C152" s="851" t="s">
        <v>378</v>
      </c>
      <c r="D152" s="851"/>
      <c r="E152" s="851"/>
      <c r="F152" s="851"/>
      <c r="G152" s="851"/>
      <c r="H152" s="851"/>
      <c r="I152" s="851"/>
      <c r="J152" s="851"/>
      <c r="K152" s="851"/>
      <c r="L152" s="851"/>
      <c r="N152" s="470">
        <v>3</v>
      </c>
    </row>
    <row r="153" spans="1:14" ht="14.25" customHeight="1" x14ac:dyDescent="0.35">
      <c r="A153" s="852" t="s">
        <v>5</v>
      </c>
      <c r="B153" s="852"/>
      <c r="C153" s="853" t="s">
        <v>26</v>
      </c>
      <c r="D153" s="853"/>
      <c r="E153" s="853"/>
      <c r="F153" s="853"/>
      <c r="G153" s="853"/>
      <c r="H153" s="853"/>
      <c r="I153" s="853"/>
      <c r="J153" s="853"/>
      <c r="K153" s="853"/>
      <c r="L153" s="853"/>
    </row>
    <row r="154" spans="1:14" ht="14.25" customHeight="1" x14ac:dyDescent="0.35">
      <c r="A154" s="852" t="s">
        <v>27</v>
      </c>
      <c r="B154" s="852"/>
      <c r="C154" s="853" t="s">
        <v>450</v>
      </c>
      <c r="D154" s="853"/>
      <c r="E154" s="853"/>
      <c r="F154" s="853"/>
      <c r="G154" s="853"/>
      <c r="H154" s="853"/>
      <c r="I154" s="853"/>
      <c r="J154" s="853"/>
      <c r="K154" s="853"/>
      <c r="L154" s="853"/>
    </row>
    <row r="155" spans="1:14" ht="14.25" customHeight="1" x14ac:dyDescent="0.35">
      <c r="A155" s="852" t="s">
        <v>29</v>
      </c>
      <c r="B155" s="852"/>
      <c r="C155" s="853" t="s">
        <v>451</v>
      </c>
      <c r="D155" s="853"/>
      <c r="E155" s="853"/>
      <c r="F155" s="853"/>
      <c r="G155" s="853"/>
      <c r="H155" s="853"/>
      <c r="I155" s="853"/>
      <c r="J155" s="853"/>
      <c r="K155" s="853"/>
      <c r="L155" s="853"/>
    </row>
    <row r="156" spans="1:14" ht="14.25" customHeight="1" x14ac:dyDescent="0.35">
      <c r="A156" s="852" t="s">
        <v>31</v>
      </c>
      <c r="B156" s="852"/>
      <c r="C156" s="853" t="s">
        <v>262</v>
      </c>
      <c r="D156" s="853"/>
      <c r="E156" s="853"/>
      <c r="F156" s="853"/>
      <c r="G156" s="853"/>
      <c r="H156" s="853"/>
      <c r="I156" s="853"/>
      <c r="J156" s="853"/>
      <c r="K156" s="853"/>
      <c r="L156" s="853"/>
    </row>
    <row r="157" spans="1:14" ht="14.25" customHeight="1" x14ac:dyDescent="0.35">
      <c r="A157" s="854" t="s">
        <v>33</v>
      </c>
      <c r="B157" s="854"/>
      <c r="C157" s="471" t="s">
        <v>34</v>
      </c>
      <c r="D157" s="855" t="s">
        <v>324</v>
      </c>
      <c r="E157" s="855"/>
      <c r="F157" s="855"/>
      <c r="G157" s="855"/>
      <c r="H157" s="855"/>
      <c r="I157" s="855"/>
      <c r="J157" s="855"/>
      <c r="K157" s="855"/>
      <c r="L157" s="855"/>
    </row>
    <row r="158" spans="1:14" ht="36" customHeight="1" x14ac:dyDescent="0.35">
      <c r="A158" s="781" t="s">
        <v>37</v>
      </c>
      <c r="B158" s="781"/>
      <c r="C158" s="781" t="s">
        <v>325</v>
      </c>
      <c r="D158" s="472" t="s">
        <v>326</v>
      </c>
      <c r="E158" s="472" t="s">
        <v>327</v>
      </c>
      <c r="F158" s="472" t="s">
        <v>328</v>
      </c>
      <c r="G158" s="856" t="s">
        <v>329</v>
      </c>
      <c r="H158" s="856"/>
      <c r="I158" s="472" t="s">
        <v>330</v>
      </c>
      <c r="J158" s="472" t="s">
        <v>331</v>
      </c>
      <c r="K158" s="472" t="s">
        <v>332</v>
      </c>
      <c r="L158" s="472" t="s">
        <v>333</v>
      </c>
    </row>
    <row r="159" spans="1:14" ht="14.25" customHeight="1" x14ac:dyDescent="0.35">
      <c r="A159" s="781" t="s">
        <v>46</v>
      </c>
      <c r="B159" s="781" t="s">
        <v>47</v>
      </c>
      <c r="C159" s="781"/>
      <c r="D159" s="781" t="s">
        <v>48</v>
      </c>
      <c r="E159" s="781" t="s">
        <v>334</v>
      </c>
      <c r="F159" s="781" t="s">
        <v>276</v>
      </c>
      <c r="G159" s="781" t="s">
        <v>335</v>
      </c>
      <c r="H159" s="781"/>
      <c r="I159" s="781" t="s">
        <v>336</v>
      </c>
      <c r="J159" s="781" t="s">
        <v>337</v>
      </c>
      <c r="K159" s="781" t="s">
        <v>338</v>
      </c>
      <c r="L159" s="781" t="s">
        <v>339</v>
      </c>
    </row>
    <row r="160" spans="1:14" ht="14.25" customHeight="1" x14ac:dyDescent="0.35">
      <c r="A160" s="781"/>
      <c r="B160" s="781"/>
      <c r="C160" s="781"/>
      <c r="D160" s="781"/>
      <c r="E160" s="781"/>
      <c r="F160" s="781"/>
      <c r="G160" s="781" t="s">
        <v>340</v>
      </c>
      <c r="H160" s="781"/>
      <c r="I160" s="781"/>
      <c r="J160" s="781"/>
      <c r="K160" s="781"/>
      <c r="L160" s="781"/>
    </row>
    <row r="161" spans="1:15" ht="14.25" customHeight="1" x14ac:dyDescent="0.35">
      <c r="A161" s="781"/>
      <c r="B161" s="781"/>
      <c r="C161" s="781"/>
      <c r="D161" s="781"/>
      <c r="E161" s="781" t="s">
        <v>341</v>
      </c>
      <c r="F161" s="781" t="s">
        <v>342</v>
      </c>
      <c r="G161" s="781" t="s">
        <v>343</v>
      </c>
      <c r="H161" s="781"/>
      <c r="I161" s="297" t="s">
        <v>344</v>
      </c>
      <c r="J161" s="297" t="s">
        <v>345</v>
      </c>
      <c r="K161" s="297" t="s">
        <v>346</v>
      </c>
      <c r="L161" s="297" t="s">
        <v>347</v>
      </c>
    </row>
    <row r="162" spans="1:15" ht="28" x14ac:dyDescent="0.35">
      <c r="A162" s="781"/>
      <c r="B162" s="781"/>
      <c r="C162" s="781"/>
      <c r="D162" s="781"/>
      <c r="E162" s="781"/>
      <c r="F162" s="781"/>
      <c r="G162" s="781"/>
      <c r="H162" s="781"/>
      <c r="I162" s="297" t="s">
        <v>348</v>
      </c>
      <c r="J162" s="297" t="s">
        <v>348</v>
      </c>
      <c r="K162" s="297" t="s">
        <v>348</v>
      </c>
      <c r="L162" s="297" t="s">
        <v>348</v>
      </c>
    </row>
    <row r="163" spans="1:15" ht="14.25" customHeight="1" x14ac:dyDescent="0.35">
      <c r="A163" s="781"/>
      <c r="B163" s="781"/>
      <c r="C163" s="781"/>
      <c r="D163" s="473" t="s">
        <v>61</v>
      </c>
      <c r="E163" s="473" t="s">
        <v>349</v>
      </c>
      <c r="F163" s="473" t="s">
        <v>350</v>
      </c>
      <c r="G163" s="857" t="s">
        <v>351</v>
      </c>
      <c r="H163" s="857"/>
      <c r="I163" s="473" t="s">
        <v>352</v>
      </c>
      <c r="J163" s="473" t="s">
        <v>353</v>
      </c>
      <c r="K163" s="473" t="s">
        <v>354</v>
      </c>
      <c r="L163" s="473" t="s">
        <v>355</v>
      </c>
    </row>
    <row r="164" spans="1:15" ht="15" customHeight="1" x14ac:dyDescent="0.35">
      <c r="A164" s="781" t="s">
        <v>310</v>
      </c>
      <c r="B164" s="781" t="s">
        <v>310</v>
      </c>
      <c r="C164" s="781" t="s">
        <v>452</v>
      </c>
      <c r="D164" s="858"/>
      <c r="E164" s="858"/>
      <c r="F164" s="859"/>
      <c r="G164" s="474" t="s">
        <v>357</v>
      </c>
      <c r="H164" s="475"/>
      <c r="I164" s="482">
        <f>(D164*E164*F164*H164)/1000</f>
        <v>0</v>
      </c>
      <c r="J164" s="483"/>
      <c r="K164" s="483"/>
      <c r="L164" s="483"/>
    </row>
    <row r="165" spans="1:15" x14ac:dyDescent="0.35">
      <c r="A165" s="781"/>
      <c r="B165" s="781"/>
      <c r="C165" s="781"/>
      <c r="D165" s="858"/>
      <c r="E165" s="858"/>
      <c r="F165" s="859"/>
      <c r="G165" s="474" t="s">
        <v>358</v>
      </c>
      <c r="H165" s="475"/>
      <c r="I165" s="483"/>
      <c r="J165" s="484">
        <f>(D164*E164*F164*H165)/1000</f>
        <v>0</v>
      </c>
      <c r="K165" s="483"/>
      <c r="L165" s="483"/>
      <c r="N165" s="470">
        <v>1</v>
      </c>
      <c r="O165" s="470">
        <f>N152*100+N165</f>
        <v>301</v>
      </c>
    </row>
    <row r="166" spans="1:15" x14ac:dyDescent="0.35">
      <c r="A166" s="781"/>
      <c r="B166" s="781"/>
      <c r="C166" s="781"/>
      <c r="D166" s="858"/>
      <c r="E166" s="858"/>
      <c r="F166" s="859"/>
      <c r="G166" s="474" t="s">
        <v>359</v>
      </c>
      <c r="H166" s="475"/>
      <c r="I166" s="483"/>
      <c r="J166" s="483"/>
      <c r="K166" s="484">
        <f>(D164*E164*F164*H166)/1000</f>
        <v>0</v>
      </c>
      <c r="L166" s="483"/>
    </row>
    <row r="167" spans="1:15" x14ac:dyDescent="0.35">
      <c r="A167" s="781"/>
      <c r="B167" s="781"/>
      <c r="C167" s="781"/>
      <c r="D167" s="858"/>
      <c r="E167" s="858"/>
      <c r="F167" s="859"/>
      <c r="G167" s="474" t="s">
        <v>360</v>
      </c>
      <c r="H167" s="475"/>
      <c r="I167" s="483"/>
      <c r="J167" s="483"/>
      <c r="K167" s="483"/>
      <c r="L167" s="484">
        <f>(D164*E164*F164*H167)/1000</f>
        <v>0</v>
      </c>
    </row>
    <row r="168" spans="1:15" ht="15" customHeight="1" x14ac:dyDescent="0.35">
      <c r="A168" s="780" t="s">
        <v>91</v>
      </c>
      <c r="B168" s="780"/>
      <c r="C168" s="780"/>
      <c r="D168" s="860"/>
      <c r="E168" s="860"/>
      <c r="F168" s="860"/>
      <c r="G168" s="861" t="s">
        <v>357</v>
      </c>
      <c r="H168" s="861"/>
      <c r="I168" s="476">
        <f>I164</f>
        <v>0</v>
      </c>
      <c r="J168" s="477"/>
      <c r="K168" s="477"/>
      <c r="L168" s="477"/>
    </row>
    <row r="169" spans="1:15" ht="14.25" customHeight="1" x14ac:dyDescent="0.35">
      <c r="A169" s="780"/>
      <c r="B169" s="780"/>
      <c r="C169" s="780"/>
      <c r="D169" s="860"/>
      <c r="E169" s="860"/>
      <c r="F169" s="860"/>
      <c r="G169" s="861" t="s">
        <v>358</v>
      </c>
      <c r="H169" s="861"/>
      <c r="I169" s="477"/>
      <c r="J169" s="476">
        <f>J165</f>
        <v>0</v>
      </c>
      <c r="K169" s="477"/>
      <c r="L169" s="477"/>
    </row>
    <row r="170" spans="1:15" ht="14.25" customHeight="1" x14ac:dyDescent="0.35">
      <c r="A170" s="780"/>
      <c r="B170" s="780"/>
      <c r="C170" s="780"/>
      <c r="D170" s="860"/>
      <c r="E170" s="860"/>
      <c r="F170" s="860"/>
      <c r="G170" s="861" t="s">
        <v>359</v>
      </c>
      <c r="H170" s="861"/>
      <c r="I170" s="477"/>
      <c r="J170" s="477"/>
      <c r="K170" s="476">
        <f>K166</f>
        <v>0</v>
      </c>
      <c r="L170" s="477"/>
    </row>
    <row r="171" spans="1:15" ht="14.25" customHeight="1" x14ac:dyDescent="0.35">
      <c r="A171" s="780"/>
      <c r="B171" s="780"/>
      <c r="C171" s="780"/>
      <c r="D171" s="860"/>
      <c r="E171" s="860"/>
      <c r="F171" s="860"/>
      <c r="G171" s="861" t="s">
        <v>360</v>
      </c>
      <c r="H171" s="861"/>
      <c r="I171" s="477"/>
      <c r="J171" s="477"/>
      <c r="K171" s="477"/>
      <c r="L171" s="476">
        <f>L167</f>
        <v>0</v>
      </c>
    </row>
    <row r="172" spans="1:15" x14ac:dyDescent="0.35">
      <c r="A172" s="862" t="s">
        <v>366</v>
      </c>
      <c r="B172" s="862"/>
      <c r="C172" s="862"/>
      <c r="D172" s="862"/>
      <c r="E172" s="862"/>
      <c r="F172" s="862"/>
      <c r="G172" s="862"/>
      <c r="H172" s="862"/>
      <c r="I172" s="862"/>
      <c r="J172" s="862"/>
      <c r="K172" s="862"/>
      <c r="L172" s="862"/>
    </row>
    <row r="173" spans="1:15" x14ac:dyDescent="0.35">
      <c r="A173" s="863" t="s">
        <v>367</v>
      </c>
      <c r="B173" s="863"/>
      <c r="C173" s="863"/>
      <c r="D173" s="863"/>
      <c r="E173" s="863"/>
      <c r="F173" s="863"/>
      <c r="G173" s="863"/>
      <c r="H173" s="863"/>
      <c r="I173" s="863"/>
      <c r="J173" s="863"/>
      <c r="K173" s="863"/>
      <c r="L173" s="863"/>
    </row>
    <row r="174" spans="1:15" x14ac:dyDescent="0.35">
      <c r="A174" s="485"/>
      <c r="B174" s="485"/>
      <c r="C174" s="485"/>
      <c r="D174" s="485"/>
      <c r="E174" s="485"/>
      <c r="F174" s="485"/>
      <c r="G174" s="485"/>
      <c r="H174" s="485"/>
      <c r="I174" s="485"/>
      <c r="J174" s="485"/>
      <c r="K174" s="485"/>
      <c r="L174" s="485"/>
    </row>
    <row r="175" spans="1:15" x14ac:dyDescent="0.35">
      <c r="A175" s="485"/>
      <c r="B175" s="485"/>
      <c r="C175" s="485"/>
      <c r="D175" s="485"/>
      <c r="E175" s="485"/>
      <c r="F175" s="485"/>
      <c r="G175" s="485"/>
      <c r="H175" s="485"/>
      <c r="I175" s="485"/>
      <c r="J175" s="485"/>
      <c r="K175" s="485"/>
      <c r="L175" s="485"/>
    </row>
    <row r="176" spans="1:15" x14ac:dyDescent="0.35">
      <c r="A176" s="485"/>
      <c r="B176" s="485"/>
      <c r="C176" s="485"/>
      <c r="D176" s="485"/>
      <c r="E176" s="485"/>
      <c r="F176" s="485"/>
      <c r="G176" s="485"/>
      <c r="H176" s="485"/>
      <c r="I176" s="485"/>
      <c r="J176" s="485"/>
      <c r="K176" s="485"/>
      <c r="L176" s="485"/>
    </row>
    <row r="177" spans="1:14" x14ac:dyDescent="0.35">
      <c r="A177" s="485"/>
      <c r="B177" s="485"/>
      <c r="C177" s="485"/>
      <c r="D177" s="485"/>
      <c r="E177" s="485"/>
      <c r="F177" s="485"/>
      <c r="G177" s="485"/>
      <c r="H177" s="485"/>
      <c r="I177" s="485"/>
      <c r="J177" s="485"/>
      <c r="K177" s="485"/>
      <c r="L177" s="485"/>
    </row>
    <row r="178" spans="1:14" x14ac:dyDescent="0.35">
      <c r="A178" s="485"/>
      <c r="B178" s="485"/>
      <c r="C178" s="485"/>
      <c r="D178" s="485"/>
      <c r="E178" s="485"/>
      <c r="F178" s="485"/>
      <c r="G178" s="485"/>
      <c r="H178" s="485"/>
      <c r="I178" s="485"/>
      <c r="J178" s="485"/>
      <c r="K178" s="485"/>
      <c r="L178" s="485"/>
    </row>
    <row r="179" spans="1:14" x14ac:dyDescent="0.35">
      <c r="A179" s="485"/>
      <c r="B179" s="485"/>
      <c r="C179" s="485"/>
      <c r="D179" s="485"/>
      <c r="E179" s="485"/>
      <c r="F179" s="485"/>
      <c r="G179" s="485"/>
      <c r="H179" s="485"/>
      <c r="I179" s="485"/>
      <c r="J179" s="485"/>
      <c r="K179" s="485"/>
      <c r="L179" s="485"/>
    </row>
    <row r="181" spans="1:14" x14ac:dyDescent="0.35">
      <c r="A181" s="848" t="s">
        <v>23</v>
      </c>
      <c r="B181" s="848"/>
      <c r="C181" s="849">
        <f>Presentación!$C$3</f>
        <v>1990</v>
      </c>
      <c r="D181" s="849"/>
      <c r="E181" s="849"/>
      <c r="F181" s="849"/>
      <c r="G181" s="849"/>
      <c r="H181" s="849"/>
      <c r="I181" s="849"/>
      <c r="J181" s="849"/>
      <c r="K181" s="849"/>
      <c r="L181" s="849"/>
    </row>
    <row r="182" spans="1:14" x14ac:dyDescent="0.35">
      <c r="A182" s="850" t="s">
        <v>24</v>
      </c>
      <c r="B182" s="850"/>
      <c r="C182" s="851" t="s">
        <v>379</v>
      </c>
      <c r="D182" s="851"/>
      <c r="E182" s="851"/>
      <c r="F182" s="851"/>
      <c r="G182" s="851"/>
      <c r="H182" s="851"/>
      <c r="I182" s="851"/>
      <c r="J182" s="851"/>
      <c r="K182" s="851"/>
      <c r="L182" s="851"/>
      <c r="N182" s="470">
        <v>4</v>
      </c>
    </row>
    <row r="183" spans="1:14" ht="14.25" customHeight="1" x14ac:dyDescent="0.35">
      <c r="A183" s="852" t="s">
        <v>5</v>
      </c>
      <c r="B183" s="852"/>
      <c r="C183" s="853" t="s">
        <v>26</v>
      </c>
      <c r="D183" s="853"/>
      <c r="E183" s="853"/>
      <c r="F183" s="853"/>
      <c r="G183" s="853"/>
      <c r="H183" s="853"/>
      <c r="I183" s="853"/>
      <c r="J183" s="853"/>
      <c r="K183" s="853"/>
      <c r="L183" s="853"/>
    </row>
    <row r="184" spans="1:14" ht="14.25" customHeight="1" x14ac:dyDescent="0.35">
      <c r="A184" s="852" t="s">
        <v>27</v>
      </c>
      <c r="B184" s="852"/>
      <c r="C184" s="853" t="s">
        <v>450</v>
      </c>
      <c r="D184" s="853"/>
      <c r="E184" s="853"/>
      <c r="F184" s="853"/>
      <c r="G184" s="853"/>
      <c r="H184" s="853"/>
      <c r="I184" s="853"/>
      <c r="J184" s="853"/>
      <c r="K184" s="853"/>
      <c r="L184" s="853"/>
    </row>
    <row r="185" spans="1:14" ht="14.25" customHeight="1" x14ac:dyDescent="0.35">
      <c r="A185" s="852" t="s">
        <v>29</v>
      </c>
      <c r="B185" s="852"/>
      <c r="C185" s="853" t="s">
        <v>451</v>
      </c>
      <c r="D185" s="853"/>
      <c r="E185" s="853"/>
      <c r="F185" s="853"/>
      <c r="G185" s="853"/>
      <c r="H185" s="853"/>
      <c r="I185" s="853"/>
      <c r="J185" s="853"/>
      <c r="K185" s="853"/>
      <c r="L185" s="853"/>
    </row>
    <row r="186" spans="1:14" ht="14.25" customHeight="1" x14ac:dyDescent="0.35">
      <c r="A186" s="852" t="s">
        <v>31</v>
      </c>
      <c r="B186" s="852"/>
      <c r="C186" s="853" t="s">
        <v>262</v>
      </c>
      <c r="D186" s="853"/>
      <c r="E186" s="853"/>
      <c r="F186" s="853"/>
      <c r="G186" s="853"/>
      <c r="H186" s="853"/>
      <c r="I186" s="853"/>
      <c r="J186" s="853"/>
      <c r="K186" s="853"/>
      <c r="L186" s="853"/>
    </row>
    <row r="187" spans="1:14" ht="14.25" customHeight="1" x14ac:dyDescent="0.35">
      <c r="A187" s="854" t="s">
        <v>33</v>
      </c>
      <c r="B187" s="854"/>
      <c r="C187" s="471" t="s">
        <v>34</v>
      </c>
      <c r="D187" s="855" t="s">
        <v>324</v>
      </c>
      <c r="E187" s="855"/>
      <c r="F187" s="855"/>
      <c r="G187" s="855"/>
      <c r="H187" s="855"/>
      <c r="I187" s="855"/>
      <c r="J187" s="855"/>
      <c r="K187" s="855"/>
      <c r="L187" s="855"/>
    </row>
    <row r="188" spans="1:14" ht="36" customHeight="1" x14ac:dyDescent="0.35">
      <c r="A188" s="781" t="s">
        <v>37</v>
      </c>
      <c r="B188" s="781"/>
      <c r="C188" s="781" t="s">
        <v>325</v>
      </c>
      <c r="D188" s="472" t="s">
        <v>326</v>
      </c>
      <c r="E188" s="472" t="s">
        <v>327</v>
      </c>
      <c r="F188" s="472" t="s">
        <v>328</v>
      </c>
      <c r="G188" s="856" t="s">
        <v>329</v>
      </c>
      <c r="H188" s="856"/>
      <c r="I188" s="472" t="s">
        <v>330</v>
      </c>
      <c r="J188" s="472" t="s">
        <v>331</v>
      </c>
      <c r="K188" s="472" t="s">
        <v>332</v>
      </c>
      <c r="L188" s="472" t="s">
        <v>333</v>
      </c>
    </row>
    <row r="189" spans="1:14" ht="14.25" customHeight="1" x14ac:dyDescent="0.35">
      <c r="A189" s="781" t="s">
        <v>46</v>
      </c>
      <c r="B189" s="781" t="s">
        <v>47</v>
      </c>
      <c r="C189" s="781"/>
      <c r="D189" s="781" t="s">
        <v>48</v>
      </c>
      <c r="E189" s="781" t="s">
        <v>334</v>
      </c>
      <c r="F189" s="781" t="s">
        <v>276</v>
      </c>
      <c r="G189" s="781" t="s">
        <v>335</v>
      </c>
      <c r="H189" s="781"/>
      <c r="I189" s="781" t="s">
        <v>336</v>
      </c>
      <c r="J189" s="781" t="s">
        <v>337</v>
      </c>
      <c r="K189" s="781" t="s">
        <v>338</v>
      </c>
      <c r="L189" s="781" t="s">
        <v>339</v>
      </c>
    </row>
    <row r="190" spans="1:14" ht="14.25" customHeight="1" x14ac:dyDescent="0.35">
      <c r="A190" s="781"/>
      <c r="B190" s="781"/>
      <c r="C190" s="781"/>
      <c r="D190" s="781"/>
      <c r="E190" s="781"/>
      <c r="F190" s="781"/>
      <c r="G190" s="781" t="s">
        <v>340</v>
      </c>
      <c r="H190" s="781"/>
      <c r="I190" s="781"/>
      <c r="J190" s="781"/>
      <c r="K190" s="781"/>
      <c r="L190" s="781"/>
    </row>
    <row r="191" spans="1:14" ht="14.25" customHeight="1" x14ac:dyDescent="0.35">
      <c r="A191" s="781"/>
      <c r="B191" s="781"/>
      <c r="C191" s="781"/>
      <c r="D191" s="781"/>
      <c r="E191" s="781" t="s">
        <v>341</v>
      </c>
      <c r="F191" s="781" t="s">
        <v>342</v>
      </c>
      <c r="G191" s="781" t="s">
        <v>343</v>
      </c>
      <c r="H191" s="781"/>
      <c r="I191" s="297" t="s">
        <v>344</v>
      </c>
      <c r="J191" s="297" t="s">
        <v>345</v>
      </c>
      <c r="K191" s="297" t="s">
        <v>346</v>
      </c>
      <c r="L191" s="297" t="s">
        <v>347</v>
      </c>
    </row>
    <row r="192" spans="1:14" ht="28" x14ac:dyDescent="0.35">
      <c r="A192" s="781"/>
      <c r="B192" s="781"/>
      <c r="C192" s="781"/>
      <c r="D192" s="781"/>
      <c r="E192" s="781"/>
      <c r="F192" s="781"/>
      <c r="G192" s="781"/>
      <c r="H192" s="781"/>
      <c r="I192" s="297" t="s">
        <v>348</v>
      </c>
      <c r="J192" s="297" t="s">
        <v>348</v>
      </c>
      <c r="K192" s="297" t="s">
        <v>348</v>
      </c>
      <c r="L192" s="297" t="s">
        <v>348</v>
      </c>
    </row>
    <row r="193" spans="1:15" ht="14.25" customHeight="1" x14ac:dyDescent="0.35">
      <c r="A193" s="781"/>
      <c r="B193" s="781"/>
      <c r="C193" s="781"/>
      <c r="D193" s="473" t="s">
        <v>61</v>
      </c>
      <c r="E193" s="473" t="s">
        <v>349</v>
      </c>
      <c r="F193" s="473" t="s">
        <v>350</v>
      </c>
      <c r="G193" s="857" t="s">
        <v>351</v>
      </c>
      <c r="H193" s="857"/>
      <c r="I193" s="473" t="s">
        <v>352</v>
      </c>
      <c r="J193" s="473" t="s">
        <v>353</v>
      </c>
      <c r="K193" s="473" t="s">
        <v>354</v>
      </c>
      <c r="L193" s="473" t="s">
        <v>355</v>
      </c>
    </row>
    <row r="194" spans="1:15" ht="15" customHeight="1" x14ac:dyDescent="0.35">
      <c r="A194" s="781" t="s">
        <v>310</v>
      </c>
      <c r="B194" s="781" t="s">
        <v>310</v>
      </c>
      <c r="C194" s="781" t="s">
        <v>452</v>
      </c>
      <c r="D194" s="858"/>
      <c r="E194" s="858"/>
      <c r="F194" s="859"/>
      <c r="G194" s="474" t="s">
        <v>357</v>
      </c>
      <c r="H194" s="475"/>
      <c r="I194" s="482">
        <f>(D194*E194*F194*H194)/1000</f>
        <v>0</v>
      </c>
      <c r="J194" s="483"/>
      <c r="K194" s="483"/>
      <c r="L194" s="483"/>
    </row>
    <row r="195" spans="1:15" x14ac:dyDescent="0.35">
      <c r="A195" s="781"/>
      <c r="B195" s="781"/>
      <c r="C195" s="781"/>
      <c r="D195" s="858"/>
      <c r="E195" s="858"/>
      <c r="F195" s="859"/>
      <c r="G195" s="474" t="s">
        <v>358</v>
      </c>
      <c r="H195" s="475"/>
      <c r="I195" s="483"/>
      <c r="J195" s="484">
        <f>(D194*E194*F194*H195)/1000</f>
        <v>0</v>
      </c>
      <c r="K195" s="483"/>
      <c r="L195" s="483"/>
      <c r="N195" s="470">
        <v>1</v>
      </c>
      <c r="O195" s="470">
        <f>N182*100+N195</f>
        <v>401</v>
      </c>
    </row>
    <row r="196" spans="1:15" x14ac:dyDescent="0.35">
      <c r="A196" s="781"/>
      <c r="B196" s="781"/>
      <c r="C196" s="781"/>
      <c r="D196" s="858"/>
      <c r="E196" s="858"/>
      <c r="F196" s="859"/>
      <c r="G196" s="474" t="s">
        <v>359</v>
      </c>
      <c r="H196" s="475"/>
      <c r="I196" s="483"/>
      <c r="J196" s="483"/>
      <c r="K196" s="484">
        <f>(D194*E194*F194*H196)/1000</f>
        <v>0</v>
      </c>
      <c r="L196" s="483"/>
    </row>
    <row r="197" spans="1:15" x14ac:dyDescent="0.35">
      <c r="A197" s="781"/>
      <c r="B197" s="781"/>
      <c r="C197" s="781"/>
      <c r="D197" s="858"/>
      <c r="E197" s="858"/>
      <c r="F197" s="859"/>
      <c r="G197" s="474" t="s">
        <v>360</v>
      </c>
      <c r="H197" s="475"/>
      <c r="I197" s="483"/>
      <c r="J197" s="483"/>
      <c r="K197" s="483"/>
      <c r="L197" s="484">
        <f>(D194*E194*F194*H197)/1000</f>
        <v>0</v>
      </c>
    </row>
    <row r="198" spans="1:15" ht="15" customHeight="1" x14ac:dyDescent="0.35">
      <c r="A198" s="780" t="s">
        <v>91</v>
      </c>
      <c r="B198" s="780"/>
      <c r="C198" s="780"/>
      <c r="D198" s="860"/>
      <c r="E198" s="860"/>
      <c r="F198" s="860"/>
      <c r="G198" s="861" t="s">
        <v>357</v>
      </c>
      <c r="H198" s="861"/>
      <c r="I198" s="476">
        <f>I194</f>
        <v>0</v>
      </c>
      <c r="J198" s="477"/>
      <c r="K198" s="477"/>
      <c r="L198" s="477"/>
    </row>
    <row r="199" spans="1:15" ht="14.25" customHeight="1" x14ac:dyDescent="0.35">
      <c r="A199" s="780"/>
      <c r="B199" s="780"/>
      <c r="C199" s="780"/>
      <c r="D199" s="860"/>
      <c r="E199" s="860"/>
      <c r="F199" s="860"/>
      <c r="G199" s="861" t="s">
        <v>358</v>
      </c>
      <c r="H199" s="861"/>
      <c r="I199" s="477"/>
      <c r="J199" s="476">
        <f>J195</f>
        <v>0</v>
      </c>
      <c r="K199" s="477"/>
      <c r="L199" s="477"/>
    </row>
    <row r="200" spans="1:15" ht="14.25" customHeight="1" x14ac:dyDescent="0.35">
      <c r="A200" s="780"/>
      <c r="B200" s="780"/>
      <c r="C200" s="780"/>
      <c r="D200" s="860"/>
      <c r="E200" s="860"/>
      <c r="F200" s="860"/>
      <c r="G200" s="861" t="s">
        <v>359</v>
      </c>
      <c r="H200" s="861"/>
      <c r="I200" s="477"/>
      <c r="J200" s="477"/>
      <c r="K200" s="476">
        <f>K196</f>
        <v>0</v>
      </c>
      <c r="L200" s="477"/>
    </row>
    <row r="201" spans="1:15" ht="14.25" customHeight="1" x14ac:dyDescent="0.35">
      <c r="A201" s="780"/>
      <c r="B201" s="780"/>
      <c r="C201" s="780"/>
      <c r="D201" s="860"/>
      <c r="E201" s="860"/>
      <c r="F201" s="860"/>
      <c r="G201" s="861" t="s">
        <v>360</v>
      </c>
      <c r="H201" s="861"/>
      <c r="I201" s="477"/>
      <c r="J201" s="477"/>
      <c r="K201" s="477"/>
      <c r="L201" s="476">
        <f>L197</f>
        <v>0</v>
      </c>
    </row>
    <row r="202" spans="1:15" x14ac:dyDescent="0.35">
      <c r="A202" s="862" t="s">
        <v>366</v>
      </c>
      <c r="B202" s="862"/>
      <c r="C202" s="862"/>
      <c r="D202" s="862"/>
      <c r="E202" s="862"/>
      <c r="F202" s="862"/>
      <c r="G202" s="862"/>
      <c r="H202" s="862"/>
      <c r="I202" s="862"/>
      <c r="J202" s="862"/>
      <c r="K202" s="862"/>
      <c r="L202" s="862"/>
    </row>
    <row r="203" spans="1:15" x14ac:dyDescent="0.35">
      <c r="A203" s="863" t="s">
        <v>367</v>
      </c>
      <c r="B203" s="863"/>
      <c r="C203" s="863"/>
      <c r="D203" s="863"/>
      <c r="E203" s="863"/>
      <c r="F203" s="863"/>
      <c r="G203" s="863"/>
      <c r="H203" s="863"/>
      <c r="I203" s="863"/>
      <c r="J203" s="863"/>
      <c r="K203" s="863"/>
      <c r="L203" s="863"/>
    </row>
    <row r="204" spans="1:15" x14ac:dyDescent="0.35">
      <c r="A204" s="485"/>
      <c r="B204" s="485"/>
      <c r="C204" s="485"/>
      <c r="D204" s="485"/>
      <c r="E204" s="485"/>
      <c r="F204" s="485"/>
      <c r="G204" s="485"/>
      <c r="H204" s="485"/>
      <c r="I204" s="485"/>
      <c r="J204" s="485"/>
      <c r="K204" s="485"/>
      <c r="L204" s="485"/>
    </row>
    <row r="205" spans="1:15" x14ac:dyDescent="0.35">
      <c r="A205" s="485"/>
      <c r="B205" s="485"/>
      <c r="C205" s="485"/>
      <c r="D205" s="485"/>
      <c r="E205" s="485"/>
      <c r="F205" s="485"/>
      <c r="G205" s="485"/>
      <c r="H205" s="485"/>
      <c r="I205" s="485"/>
      <c r="J205" s="485"/>
      <c r="K205" s="485"/>
      <c r="L205" s="485"/>
    </row>
    <row r="206" spans="1:15" x14ac:dyDescent="0.35">
      <c r="A206" s="485"/>
      <c r="B206" s="485"/>
      <c r="C206" s="485"/>
      <c r="D206" s="485"/>
      <c r="E206" s="485"/>
      <c r="F206" s="485"/>
      <c r="G206" s="485"/>
      <c r="H206" s="485"/>
      <c r="I206" s="485"/>
      <c r="J206" s="485"/>
      <c r="K206" s="485"/>
      <c r="L206" s="485"/>
    </row>
    <row r="207" spans="1:15" x14ac:dyDescent="0.35">
      <c r="A207" s="485"/>
      <c r="B207" s="485"/>
      <c r="C207" s="485"/>
      <c r="D207" s="485"/>
      <c r="E207" s="485"/>
      <c r="F207" s="485"/>
      <c r="G207" s="485"/>
      <c r="H207" s="485"/>
      <c r="I207" s="485"/>
      <c r="J207" s="485"/>
      <c r="K207" s="485"/>
      <c r="L207" s="485"/>
    </row>
    <row r="208" spans="1:15" x14ac:dyDescent="0.35">
      <c r="A208" s="485"/>
      <c r="B208" s="485"/>
      <c r="C208" s="485"/>
      <c r="D208" s="485"/>
      <c r="E208" s="485"/>
      <c r="F208" s="485"/>
      <c r="G208" s="485"/>
      <c r="H208" s="485"/>
      <c r="I208" s="485"/>
      <c r="J208" s="485"/>
      <c r="K208" s="485"/>
      <c r="L208" s="485"/>
    </row>
    <row r="209" spans="1:14" x14ac:dyDescent="0.35">
      <c r="A209" s="485"/>
      <c r="B209" s="485"/>
      <c r="C209" s="485"/>
      <c r="D209" s="485"/>
      <c r="E209" s="485"/>
      <c r="F209" s="485"/>
      <c r="G209" s="485"/>
      <c r="H209" s="485"/>
      <c r="I209" s="485"/>
      <c r="J209" s="485"/>
      <c r="K209" s="485"/>
      <c r="L209" s="485"/>
    </row>
    <row r="211" spans="1:14" x14ac:dyDescent="0.35">
      <c r="A211" s="848" t="s">
        <v>23</v>
      </c>
      <c r="B211" s="848"/>
      <c r="C211" s="849">
        <f>Presentación!$C$3</f>
        <v>1990</v>
      </c>
      <c r="D211" s="849"/>
      <c r="E211" s="849"/>
      <c r="F211" s="849"/>
      <c r="G211" s="849"/>
      <c r="H211" s="849"/>
      <c r="I211" s="849"/>
      <c r="J211" s="849"/>
      <c r="K211" s="849"/>
      <c r="L211" s="849"/>
    </row>
    <row r="212" spans="1:14" x14ac:dyDescent="0.35">
      <c r="A212" s="850" t="s">
        <v>24</v>
      </c>
      <c r="B212" s="850"/>
      <c r="C212" s="851" t="s">
        <v>380</v>
      </c>
      <c r="D212" s="851"/>
      <c r="E212" s="851"/>
      <c r="F212" s="851"/>
      <c r="G212" s="851"/>
      <c r="H212" s="851"/>
      <c r="I212" s="851"/>
      <c r="J212" s="851"/>
      <c r="K212" s="851"/>
      <c r="L212" s="851"/>
      <c r="N212" s="470">
        <v>5</v>
      </c>
    </row>
    <row r="213" spans="1:14" ht="14.25" customHeight="1" x14ac:dyDescent="0.35">
      <c r="A213" s="852" t="s">
        <v>5</v>
      </c>
      <c r="B213" s="852"/>
      <c r="C213" s="853" t="s">
        <v>26</v>
      </c>
      <c r="D213" s="853"/>
      <c r="E213" s="853"/>
      <c r="F213" s="853"/>
      <c r="G213" s="853"/>
      <c r="H213" s="853"/>
      <c r="I213" s="853"/>
      <c r="J213" s="853"/>
      <c r="K213" s="853"/>
      <c r="L213" s="853"/>
    </row>
    <row r="214" spans="1:14" ht="14.25" customHeight="1" x14ac:dyDescent="0.35">
      <c r="A214" s="852" t="s">
        <v>27</v>
      </c>
      <c r="B214" s="852"/>
      <c r="C214" s="853" t="s">
        <v>450</v>
      </c>
      <c r="D214" s="853"/>
      <c r="E214" s="853"/>
      <c r="F214" s="853"/>
      <c r="G214" s="853"/>
      <c r="H214" s="853"/>
      <c r="I214" s="853"/>
      <c r="J214" s="853"/>
      <c r="K214" s="853"/>
      <c r="L214" s="853"/>
    </row>
    <row r="215" spans="1:14" ht="14.25" customHeight="1" x14ac:dyDescent="0.35">
      <c r="A215" s="852" t="s">
        <v>29</v>
      </c>
      <c r="B215" s="852"/>
      <c r="C215" s="853" t="s">
        <v>451</v>
      </c>
      <c r="D215" s="853"/>
      <c r="E215" s="853"/>
      <c r="F215" s="853"/>
      <c r="G215" s="853"/>
      <c r="H215" s="853"/>
      <c r="I215" s="853"/>
      <c r="J215" s="853"/>
      <c r="K215" s="853"/>
      <c r="L215" s="853"/>
    </row>
    <row r="216" spans="1:14" ht="14.25" customHeight="1" x14ac:dyDescent="0.35">
      <c r="A216" s="852" t="s">
        <v>31</v>
      </c>
      <c r="B216" s="852"/>
      <c r="C216" s="853" t="s">
        <v>262</v>
      </c>
      <c r="D216" s="853"/>
      <c r="E216" s="853"/>
      <c r="F216" s="853"/>
      <c r="G216" s="853"/>
      <c r="H216" s="853"/>
      <c r="I216" s="853"/>
      <c r="J216" s="853"/>
      <c r="K216" s="853"/>
      <c r="L216" s="853"/>
    </row>
    <row r="217" spans="1:14" ht="14.25" customHeight="1" x14ac:dyDescent="0.35">
      <c r="A217" s="854" t="s">
        <v>33</v>
      </c>
      <c r="B217" s="854"/>
      <c r="C217" s="471" t="s">
        <v>34</v>
      </c>
      <c r="D217" s="855" t="s">
        <v>324</v>
      </c>
      <c r="E217" s="855"/>
      <c r="F217" s="855"/>
      <c r="G217" s="855"/>
      <c r="H217" s="855"/>
      <c r="I217" s="855"/>
      <c r="J217" s="855"/>
      <c r="K217" s="855"/>
      <c r="L217" s="855"/>
    </row>
    <row r="218" spans="1:14" ht="36" customHeight="1" x14ac:dyDescent="0.35">
      <c r="A218" s="781" t="s">
        <v>37</v>
      </c>
      <c r="B218" s="781"/>
      <c r="C218" s="781" t="s">
        <v>325</v>
      </c>
      <c r="D218" s="472" t="s">
        <v>326</v>
      </c>
      <c r="E218" s="472" t="s">
        <v>327</v>
      </c>
      <c r="F218" s="472" t="s">
        <v>328</v>
      </c>
      <c r="G218" s="856" t="s">
        <v>329</v>
      </c>
      <c r="H218" s="856"/>
      <c r="I218" s="472" t="s">
        <v>330</v>
      </c>
      <c r="J218" s="472" t="s">
        <v>331</v>
      </c>
      <c r="K218" s="472" t="s">
        <v>332</v>
      </c>
      <c r="L218" s="472" t="s">
        <v>333</v>
      </c>
    </row>
    <row r="219" spans="1:14" ht="14.25" customHeight="1" x14ac:dyDescent="0.35">
      <c r="A219" s="781" t="s">
        <v>46</v>
      </c>
      <c r="B219" s="781" t="s">
        <v>47</v>
      </c>
      <c r="C219" s="781"/>
      <c r="D219" s="781" t="s">
        <v>48</v>
      </c>
      <c r="E219" s="781" t="s">
        <v>334</v>
      </c>
      <c r="F219" s="781" t="s">
        <v>276</v>
      </c>
      <c r="G219" s="781" t="s">
        <v>335</v>
      </c>
      <c r="H219" s="781"/>
      <c r="I219" s="781" t="s">
        <v>336</v>
      </c>
      <c r="J219" s="781" t="s">
        <v>337</v>
      </c>
      <c r="K219" s="781" t="s">
        <v>338</v>
      </c>
      <c r="L219" s="781" t="s">
        <v>339</v>
      </c>
    </row>
    <row r="220" spans="1:14" ht="14.25" customHeight="1" x14ac:dyDescent="0.35">
      <c r="A220" s="781"/>
      <c r="B220" s="781"/>
      <c r="C220" s="781"/>
      <c r="D220" s="781"/>
      <c r="E220" s="781"/>
      <c r="F220" s="781"/>
      <c r="G220" s="781" t="s">
        <v>340</v>
      </c>
      <c r="H220" s="781"/>
      <c r="I220" s="781"/>
      <c r="J220" s="781"/>
      <c r="K220" s="781"/>
      <c r="L220" s="781"/>
    </row>
    <row r="221" spans="1:14" ht="14.25" customHeight="1" x14ac:dyDescent="0.35">
      <c r="A221" s="781"/>
      <c r="B221" s="781"/>
      <c r="C221" s="781"/>
      <c r="D221" s="781"/>
      <c r="E221" s="781" t="s">
        <v>341</v>
      </c>
      <c r="F221" s="781" t="s">
        <v>342</v>
      </c>
      <c r="G221" s="781" t="s">
        <v>343</v>
      </c>
      <c r="H221" s="781"/>
      <c r="I221" s="297" t="s">
        <v>344</v>
      </c>
      <c r="J221" s="297" t="s">
        <v>345</v>
      </c>
      <c r="K221" s="297" t="s">
        <v>346</v>
      </c>
      <c r="L221" s="297" t="s">
        <v>347</v>
      </c>
    </row>
    <row r="222" spans="1:14" ht="28" x14ac:dyDescent="0.35">
      <c r="A222" s="781"/>
      <c r="B222" s="781"/>
      <c r="C222" s="781"/>
      <c r="D222" s="781"/>
      <c r="E222" s="781"/>
      <c r="F222" s="781"/>
      <c r="G222" s="781"/>
      <c r="H222" s="781"/>
      <c r="I222" s="297" t="s">
        <v>348</v>
      </c>
      <c r="J222" s="297" t="s">
        <v>348</v>
      </c>
      <c r="K222" s="297" t="s">
        <v>348</v>
      </c>
      <c r="L222" s="297" t="s">
        <v>348</v>
      </c>
    </row>
    <row r="223" spans="1:14" ht="14.25" customHeight="1" x14ac:dyDescent="0.35">
      <c r="A223" s="781"/>
      <c r="B223" s="781"/>
      <c r="C223" s="781"/>
      <c r="D223" s="473" t="s">
        <v>61</v>
      </c>
      <c r="E223" s="473" t="s">
        <v>349</v>
      </c>
      <c r="F223" s="473" t="s">
        <v>350</v>
      </c>
      <c r="G223" s="857" t="s">
        <v>351</v>
      </c>
      <c r="H223" s="857"/>
      <c r="I223" s="473" t="s">
        <v>352</v>
      </c>
      <c r="J223" s="473" t="s">
        <v>353</v>
      </c>
      <c r="K223" s="473" t="s">
        <v>354</v>
      </c>
      <c r="L223" s="473" t="s">
        <v>355</v>
      </c>
    </row>
    <row r="224" spans="1:14" ht="15" customHeight="1" x14ac:dyDescent="0.35">
      <c r="A224" s="781" t="s">
        <v>310</v>
      </c>
      <c r="B224" s="781" t="s">
        <v>310</v>
      </c>
      <c r="C224" s="781" t="s">
        <v>452</v>
      </c>
      <c r="D224" s="858"/>
      <c r="E224" s="858"/>
      <c r="F224" s="859"/>
      <c r="G224" s="474" t="s">
        <v>357</v>
      </c>
      <c r="H224" s="475"/>
      <c r="I224" s="476">
        <f>(D224*E224*F224*H224)/1000</f>
        <v>0</v>
      </c>
      <c r="J224" s="477"/>
      <c r="K224" s="477"/>
      <c r="L224" s="477"/>
    </row>
    <row r="225" spans="1:15" x14ac:dyDescent="0.35">
      <c r="A225" s="781"/>
      <c r="B225" s="781"/>
      <c r="C225" s="781"/>
      <c r="D225" s="858"/>
      <c r="E225" s="858"/>
      <c r="F225" s="859"/>
      <c r="G225" s="474" t="s">
        <v>358</v>
      </c>
      <c r="H225" s="475"/>
      <c r="I225" s="477"/>
      <c r="J225" s="478">
        <f>(D224*E224*F224*H225)/1000</f>
        <v>0</v>
      </c>
      <c r="K225" s="477"/>
      <c r="L225" s="477"/>
      <c r="N225" s="470">
        <v>1</v>
      </c>
      <c r="O225" s="470">
        <f>N212*100+N225</f>
        <v>501</v>
      </c>
    </row>
    <row r="226" spans="1:15" x14ac:dyDescent="0.35">
      <c r="A226" s="781"/>
      <c r="B226" s="781"/>
      <c r="C226" s="781"/>
      <c r="D226" s="858"/>
      <c r="E226" s="858"/>
      <c r="F226" s="859"/>
      <c r="G226" s="474" t="s">
        <v>359</v>
      </c>
      <c r="H226" s="475"/>
      <c r="I226" s="477"/>
      <c r="J226" s="477"/>
      <c r="K226" s="478">
        <f>(D224*E224*F224*H226)/1000</f>
        <v>0</v>
      </c>
      <c r="L226" s="477"/>
    </row>
    <row r="227" spans="1:15" x14ac:dyDescent="0.35">
      <c r="A227" s="781"/>
      <c r="B227" s="781"/>
      <c r="C227" s="781"/>
      <c r="D227" s="858"/>
      <c r="E227" s="858"/>
      <c r="F227" s="859"/>
      <c r="G227" s="474" t="s">
        <v>360</v>
      </c>
      <c r="H227" s="475"/>
      <c r="I227" s="477"/>
      <c r="J227" s="477"/>
      <c r="K227" s="477"/>
      <c r="L227" s="478">
        <f>(D224*E224*F224*H227)/1000</f>
        <v>0</v>
      </c>
    </row>
    <row r="228" spans="1:15" ht="15" customHeight="1" x14ac:dyDescent="0.35">
      <c r="A228" s="780" t="s">
        <v>91</v>
      </c>
      <c r="B228" s="780"/>
      <c r="C228" s="780"/>
      <c r="D228" s="860"/>
      <c r="E228" s="860"/>
      <c r="F228" s="860"/>
      <c r="G228" s="861" t="s">
        <v>357</v>
      </c>
      <c r="H228" s="861"/>
      <c r="I228" s="476">
        <f>I224</f>
        <v>0</v>
      </c>
      <c r="J228" s="477"/>
      <c r="K228" s="477"/>
      <c r="L228" s="477"/>
    </row>
    <row r="229" spans="1:15" ht="14.25" customHeight="1" x14ac:dyDescent="0.35">
      <c r="A229" s="780"/>
      <c r="B229" s="780"/>
      <c r="C229" s="780"/>
      <c r="D229" s="860"/>
      <c r="E229" s="860"/>
      <c r="F229" s="860"/>
      <c r="G229" s="861" t="s">
        <v>358</v>
      </c>
      <c r="H229" s="861"/>
      <c r="I229" s="477"/>
      <c r="J229" s="476">
        <f>J225</f>
        <v>0</v>
      </c>
      <c r="K229" s="477"/>
      <c r="L229" s="477"/>
    </row>
    <row r="230" spans="1:15" ht="14.25" customHeight="1" x14ac:dyDescent="0.35">
      <c r="A230" s="780"/>
      <c r="B230" s="780"/>
      <c r="C230" s="780"/>
      <c r="D230" s="860"/>
      <c r="E230" s="860"/>
      <c r="F230" s="860"/>
      <c r="G230" s="861" t="s">
        <v>359</v>
      </c>
      <c r="H230" s="861"/>
      <c r="I230" s="477"/>
      <c r="J230" s="477"/>
      <c r="K230" s="476">
        <f>K226</f>
        <v>0</v>
      </c>
      <c r="L230" s="477"/>
    </row>
    <row r="231" spans="1:15" ht="14.25" customHeight="1" x14ac:dyDescent="0.35">
      <c r="A231" s="780"/>
      <c r="B231" s="780"/>
      <c r="C231" s="780"/>
      <c r="D231" s="860"/>
      <c r="E231" s="860"/>
      <c r="F231" s="860"/>
      <c r="G231" s="861" t="s">
        <v>360</v>
      </c>
      <c r="H231" s="861"/>
      <c r="I231" s="477"/>
      <c r="J231" s="477"/>
      <c r="K231" s="477"/>
      <c r="L231" s="476">
        <f>L227</f>
        <v>0</v>
      </c>
    </row>
    <row r="232" spans="1:15" x14ac:dyDescent="0.35">
      <c r="A232" s="862" t="s">
        <v>366</v>
      </c>
      <c r="B232" s="862"/>
      <c r="C232" s="862"/>
      <c r="D232" s="862"/>
      <c r="E232" s="862"/>
      <c r="F232" s="862"/>
      <c r="G232" s="862"/>
      <c r="H232" s="862"/>
      <c r="I232" s="862"/>
      <c r="J232" s="862"/>
      <c r="K232" s="862"/>
      <c r="L232" s="862"/>
    </row>
    <row r="233" spans="1:15" x14ac:dyDescent="0.35">
      <c r="A233" s="863" t="s">
        <v>367</v>
      </c>
      <c r="B233" s="863"/>
      <c r="C233" s="863"/>
      <c r="D233" s="863"/>
      <c r="E233" s="863"/>
      <c r="F233" s="863"/>
      <c r="G233" s="863"/>
      <c r="H233" s="863"/>
      <c r="I233" s="863"/>
      <c r="J233" s="863"/>
      <c r="K233" s="863"/>
      <c r="L233" s="863"/>
    </row>
    <row r="234" spans="1:15" x14ac:dyDescent="0.35">
      <c r="A234" s="485"/>
      <c r="B234" s="485"/>
      <c r="C234" s="485"/>
      <c r="D234" s="485"/>
      <c r="E234" s="485"/>
      <c r="F234" s="485"/>
      <c r="G234" s="485"/>
      <c r="H234" s="485"/>
      <c r="I234" s="485"/>
      <c r="J234" s="485"/>
      <c r="K234" s="485"/>
      <c r="L234" s="485"/>
    </row>
    <row r="235" spans="1:15" x14ac:dyDescent="0.35">
      <c r="A235" s="485"/>
      <c r="B235" s="485"/>
      <c r="C235" s="485"/>
      <c r="D235" s="485"/>
      <c r="E235" s="485"/>
      <c r="F235" s="485"/>
      <c r="G235" s="485"/>
      <c r="H235" s="485"/>
      <c r="I235" s="485"/>
      <c r="J235" s="485"/>
      <c r="K235" s="485"/>
      <c r="L235" s="485"/>
    </row>
    <row r="236" spans="1:15" x14ac:dyDescent="0.35">
      <c r="A236" s="485"/>
      <c r="B236" s="485"/>
      <c r="C236" s="485"/>
      <c r="D236" s="485"/>
      <c r="E236" s="485"/>
      <c r="F236" s="485"/>
      <c r="G236" s="485"/>
      <c r="H236" s="485"/>
      <c r="I236" s="485"/>
      <c r="J236" s="485"/>
      <c r="K236" s="485"/>
      <c r="L236" s="485"/>
    </row>
    <row r="237" spans="1:15" x14ac:dyDescent="0.35">
      <c r="A237" s="485"/>
      <c r="B237" s="485"/>
      <c r="C237" s="485"/>
      <c r="D237" s="485"/>
      <c r="E237" s="485"/>
      <c r="F237" s="485"/>
      <c r="G237" s="485"/>
      <c r="H237" s="485"/>
      <c r="I237" s="485"/>
      <c r="J237" s="485"/>
      <c r="K237" s="485"/>
      <c r="L237" s="485"/>
    </row>
    <row r="238" spans="1:15" x14ac:dyDescent="0.35">
      <c r="A238" s="485"/>
      <c r="B238" s="485"/>
      <c r="C238" s="485"/>
      <c r="D238" s="485"/>
      <c r="E238" s="485"/>
      <c r="F238" s="485"/>
      <c r="G238" s="485"/>
      <c r="H238" s="485"/>
      <c r="I238" s="485"/>
      <c r="J238" s="485"/>
      <c r="K238" s="485"/>
      <c r="L238" s="485"/>
    </row>
    <row r="239" spans="1:15" x14ac:dyDescent="0.35">
      <c r="A239" s="485"/>
      <c r="B239" s="485"/>
      <c r="C239" s="485"/>
      <c r="D239" s="485"/>
      <c r="E239" s="485"/>
      <c r="F239" s="485"/>
      <c r="G239" s="485"/>
      <c r="H239" s="485"/>
      <c r="I239" s="485"/>
      <c r="J239" s="485"/>
      <c r="K239" s="485"/>
      <c r="L239" s="485"/>
    </row>
    <row r="241" spans="1:15" x14ac:dyDescent="0.35">
      <c r="A241" s="848" t="s">
        <v>23</v>
      </c>
      <c r="B241" s="848"/>
      <c r="C241" s="849">
        <f>Presentación!$C$3</f>
        <v>1990</v>
      </c>
      <c r="D241" s="849"/>
      <c r="E241" s="849"/>
      <c r="F241" s="849"/>
      <c r="G241" s="849"/>
      <c r="H241" s="849"/>
      <c r="I241" s="849"/>
      <c r="J241" s="849"/>
      <c r="K241" s="849"/>
      <c r="L241" s="849"/>
    </row>
    <row r="242" spans="1:15" x14ac:dyDescent="0.35">
      <c r="A242" s="850" t="s">
        <v>24</v>
      </c>
      <c r="B242" s="850"/>
      <c r="C242" s="851" t="s">
        <v>381</v>
      </c>
      <c r="D242" s="851"/>
      <c r="E242" s="851"/>
      <c r="F242" s="851"/>
      <c r="G242" s="851"/>
      <c r="H242" s="851"/>
      <c r="I242" s="851"/>
      <c r="J242" s="851"/>
      <c r="K242" s="851"/>
      <c r="L242" s="851"/>
      <c r="N242" s="470">
        <v>13</v>
      </c>
    </row>
    <row r="243" spans="1:15" ht="14.25" customHeight="1" x14ac:dyDescent="0.35">
      <c r="A243" s="852" t="s">
        <v>5</v>
      </c>
      <c r="B243" s="852"/>
      <c r="C243" s="853" t="s">
        <v>26</v>
      </c>
      <c r="D243" s="853"/>
      <c r="E243" s="853"/>
      <c r="F243" s="853"/>
      <c r="G243" s="853"/>
      <c r="H243" s="853"/>
      <c r="I243" s="853"/>
      <c r="J243" s="853"/>
      <c r="K243" s="853"/>
      <c r="L243" s="853"/>
    </row>
    <row r="244" spans="1:15" ht="14.25" customHeight="1" x14ac:dyDescent="0.35">
      <c r="A244" s="852" t="s">
        <v>27</v>
      </c>
      <c r="B244" s="852"/>
      <c r="C244" s="853" t="s">
        <v>450</v>
      </c>
      <c r="D244" s="853"/>
      <c r="E244" s="853"/>
      <c r="F244" s="853"/>
      <c r="G244" s="853"/>
      <c r="H244" s="853"/>
      <c r="I244" s="853"/>
      <c r="J244" s="853"/>
      <c r="K244" s="853"/>
      <c r="L244" s="853"/>
    </row>
    <row r="245" spans="1:15" ht="14.25" customHeight="1" x14ac:dyDescent="0.35">
      <c r="A245" s="852" t="s">
        <v>29</v>
      </c>
      <c r="B245" s="852"/>
      <c r="C245" s="853" t="s">
        <v>451</v>
      </c>
      <c r="D245" s="853"/>
      <c r="E245" s="853"/>
      <c r="F245" s="853"/>
      <c r="G245" s="853"/>
      <c r="H245" s="853"/>
      <c r="I245" s="853"/>
      <c r="J245" s="853"/>
      <c r="K245" s="853"/>
      <c r="L245" s="853"/>
    </row>
    <row r="246" spans="1:15" ht="14.25" customHeight="1" x14ac:dyDescent="0.35">
      <c r="A246" s="852" t="s">
        <v>31</v>
      </c>
      <c r="B246" s="852"/>
      <c r="C246" s="853" t="s">
        <v>262</v>
      </c>
      <c r="D246" s="853"/>
      <c r="E246" s="853"/>
      <c r="F246" s="853"/>
      <c r="G246" s="853"/>
      <c r="H246" s="853"/>
      <c r="I246" s="853"/>
      <c r="J246" s="853"/>
      <c r="K246" s="853"/>
      <c r="L246" s="853"/>
    </row>
    <row r="247" spans="1:15" ht="14.25" customHeight="1" x14ac:dyDescent="0.35">
      <c r="A247" s="854" t="s">
        <v>33</v>
      </c>
      <c r="B247" s="854"/>
      <c r="C247" s="471" t="s">
        <v>34</v>
      </c>
      <c r="D247" s="855" t="s">
        <v>324</v>
      </c>
      <c r="E247" s="855"/>
      <c r="F247" s="855"/>
      <c r="G247" s="855"/>
      <c r="H247" s="855"/>
      <c r="I247" s="855"/>
      <c r="J247" s="855"/>
      <c r="K247" s="855"/>
      <c r="L247" s="855"/>
    </row>
    <row r="248" spans="1:15" ht="36" customHeight="1" x14ac:dyDescent="0.35">
      <c r="A248" s="781" t="s">
        <v>37</v>
      </c>
      <c r="B248" s="781"/>
      <c r="C248" s="781" t="s">
        <v>325</v>
      </c>
      <c r="D248" s="472" t="s">
        <v>326</v>
      </c>
      <c r="E248" s="472" t="s">
        <v>327</v>
      </c>
      <c r="F248" s="472" t="s">
        <v>328</v>
      </c>
      <c r="G248" s="856" t="s">
        <v>329</v>
      </c>
      <c r="H248" s="856"/>
      <c r="I248" s="472" t="s">
        <v>330</v>
      </c>
      <c r="J248" s="472" t="s">
        <v>331</v>
      </c>
      <c r="K248" s="472" t="s">
        <v>332</v>
      </c>
      <c r="L248" s="472" t="s">
        <v>333</v>
      </c>
    </row>
    <row r="249" spans="1:15" ht="14.25" customHeight="1" x14ac:dyDescent="0.35">
      <c r="A249" s="781" t="s">
        <v>46</v>
      </c>
      <c r="B249" s="781" t="s">
        <v>47</v>
      </c>
      <c r="C249" s="781"/>
      <c r="D249" s="781" t="s">
        <v>48</v>
      </c>
      <c r="E249" s="781" t="s">
        <v>334</v>
      </c>
      <c r="F249" s="781" t="s">
        <v>276</v>
      </c>
      <c r="G249" s="781" t="s">
        <v>335</v>
      </c>
      <c r="H249" s="781"/>
      <c r="I249" s="781" t="s">
        <v>336</v>
      </c>
      <c r="J249" s="781" t="s">
        <v>337</v>
      </c>
      <c r="K249" s="781" t="s">
        <v>338</v>
      </c>
      <c r="L249" s="781" t="s">
        <v>339</v>
      </c>
    </row>
    <row r="250" spans="1:15" ht="14.25" customHeight="1" x14ac:dyDescent="0.35">
      <c r="A250" s="781"/>
      <c r="B250" s="781"/>
      <c r="C250" s="781"/>
      <c r="D250" s="781"/>
      <c r="E250" s="781"/>
      <c r="F250" s="781"/>
      <c r="G250" s="781" t="s">
        <v>340</v>
      </c>
      <c r="H250" s="781"/>
      <c r="I250" s="781"/>
      <c r="J250" s="781"/>
      <c r="K250" s="781"/>
      <c r="L250" s="781"/>
    </row>
    <row r="251" spans="1:15" ht="14.25" customHeight="1" x14ac:dyDescent="0.35">
      <c r="A251" s="781"/>
      <c r="B251" s="781"/>
      <c r="C251" s="781"/>
      <c r="D251" s="781"/>
      <c r="E251" s="781" t="s">
        <v>341</v>
      </c>
      <c r="F251" s="781" t="s">
        <v>342</v>
      </c>
      <c r="G251" s="781" t="s">
        <v>343</v>
      </c>
      <c r="H251" s="781"/>
      <c r="I251" s="297" t="s">
        <v>344</v>
      </c>
      <c r="J251" s="297" t="s">
        <v>345</v>
      </c>
      <c r="K251" s="297" t="s">
        <v>346</v>
      </c>
      <c r="L251" s="297" t="s">
        <v>347</v>
      </c>
    </row>
    <row r="252" spans="1:15" ht="28" x14ac:dyDescent="0.35">
      <c r="A252" s="781"/>
      <c r="B252" s="781"/>
      <c r="C252" s="781"/>
      <c r="D252" s="781"/>
      <c r="E252" s="781"/>
      <c r="F252" s="781"/>
      <c r="G252" s="781"/>
      <c r="H252" s="781"/>
      <c r="I252" s="297" t="s">
        <v>348</v>
      </c>
      <c r="J252" s="297" t="s">
        <v>348</v>
      </c>
      <c r="K252" s="297" t="s">
        <v>348</v>
      </c>
      <c r="L252" s="297" t="s">
        <v>348</v>
      </c>
    </row>
    <row r="253" spans="1:15" ht="14.25" customHeight="1" x14ac:dyDescent="0.35">
      <c r="A253" s="781"/>
      <c r="B253" s="781"/>
      <c r="C253" s="781"/>
      <c r="D253" s="473" t="s">
        <v>61</v>
      </c>
      <c r="E253" s="473" t="s">
        <v>349</v>
      </c>
      <c r="F253" s="473" t="s">
        <v>350</v>
      </c>
      <c r="G253" s="857" t="s">
        <v>351</v>
      </c>
      <c r="H253" s="857"/>
      <c r="I253" s="473" t="s">
        <v>352</v>
      </c>
      <c r="J253" s="473" t="s">
        <v>353</v>
      </c>
      <c r="K253" s="473" t="s">
        <v>354</v>
      </c>
      <c r="L253" s="473" t="s">
        <v>355</v>
      </c>
    </row>
    <row r="254" spans="1:15" ht="15" customHeight="1" x14ac:dyDescent="0.35">
      <c r="A254" s="781" t="s">
        <v>310</v>
      </c>
      <c r="B254" s="781" t="s">
        <v>310</v>
      </c>
      <c r="C254" s="781" t="s">
        <v>452</v>
      </c>
      <c r="D254" s="858"/>
      <c r="E254" s="858"/>
      <c r="F254" s="859"/>
      <c r="G254" s="474" t="s">
        <v>357</v>
      </c>
      <c r="H254" s="475"/>
      <c r="I254" s="476">
        <f>(D254*E254*F254*H254)/1000</f>
        <v>0</v>
      </c>
      <c r="J254" s="477"/>
      <c r="K254" s="477"/>
      <c r="L254" s="477"/>
    </row>
    <row r="255" spans="1:15" x14ac:dyDescent="0.35">
      <c r="A255" s="781"/>
      <c r="B255" s="781"/>
      <c r="C255" s="781"/>
      <c r="D255" s="858"/>
      <c r="E255" s="858"/>
      <c r="F255" s="859"/>
      <c r="G255" s="474" t="s">
        <v>358</v>
      </c>
      <c r="H255" s="475"/>
      <c r="I255" s="477"/>
      <c r="J255" s="478">
        <f>(D254*E254*F254*H255)/1000</f>
        <v>0</v>
      </c>
      <c r="K255" s="477"/>
      <c r="L255" s="477"/>
      <c r="N255" s="470">
        <v>1</v>
      </c>
      <c r="O255" s="470">
        <f>N242*100+N255</f>
        <v>1301</v>
      </c>
    </row>
    <row r="256" spans="1:15" x14ac:dyDescent="0.35">
      <c r="A256" s="781"/>
      <c r="B256" s="781"/>
      <c r="C256" s="781"/>
      <c r="D256" s="858"/>
      <c r="E256" s="858"/>
      <c r="F256" s="859"/>
      <c r="G256" s="474" t="s">
        <v>359</v>
      </c>
      <c r="H256" s="475"/>
      <c r="I256" s="477"/>
      <c r="J256" s="477"/>
      <c r="K256" s="478">
        <f>(D254*E254*F254*H256)/1000</f>
        <v>0</v>
      </c>
      <c r="L256" s="477"/>
    </row>
    <row r="257" spans="1:14" x14ac:dyDescent="0.35">
      <c r="A257" s="781"/>
      <c r="B257" s="781"/>
      <c r="C257" s="781"/>
      <c r="D257" s="858"/>
      <c r="E257" s="858"/>
      <c r="F257" s="859"/>
      <c r="G257" s="474" t="s">
        <v>360</v>
      </c>
      <c r="H257" s="475"/>
      <c r="I257" s="477"/>
      <c r="J257" s="477"/>
      <c r="K257" s="477"/>
      <c r="L257" s="478">
        <f>(D254*E254*F254*H257)/1000</f>
        <v>0</v>
      </c>
    </row>
    <row r="258" spans="1:14" ht="15" customHeight="1" x14ac:dyDescent="0.35">
      <c r="A258" s="780" t="s">
        <v>91</v>
      </c>
      <c r="B258" s="780"/>
      <c r="C258" s="780"/>
      <c r="D258" s="860"/>
      <c r="E258" s="860"/>
      <c r="F258" s="860"/>
      <c r="G258" s="861" t="s">
        <v>357</v>
      </c>
      <c r="H258" s="861"/>
      <c r="I258" s="476">
        <f>I254</f>
        <v>0</v>
      </c>
      <c r="J258" s="477"/>
      <c r="K258" s="477"/>
      <c r="L258" s="477"/>
    </row>
    <row r="259" spans="1:14" ht="14.25" customHeight="1" x14ac:dyDescent="0.35">
      <c r="A259" s="780"/>
      <c r="B259" s="780"/>
      <c r="C259" s="780"/>
      <c r="D259" s="860"/>
      <c r="E259" s="860"/>
      <c r="F259" s="860"/>
      <c r="G259" s="861" t="s">
        <v>358</v>
      </c>
      <c r="H259" s="861"/>
      <c r="I259" s="477"/>
      <c r="J259" s="476">
        <f>J255</f>
        <v>0</v>
      </c>
      <c r="K259" s="477"/>
      <c r="L259" s="477"/>
    </row>
    <row r="260" spans="1:14" ht="14.25" customHeight="1" x14ac:dyDescent="0.35">
      <c r="A260" s="780"/>
      <c r="B260" s="780"/>
      <c r="C260" s="780"/>
      <c r="D260" s="860"/>
      <c r="E260" s="860"/>
      <c r="F260" s="860"/>
      <c r="G260" s="861" t="s">
        <v>359</v>
      </c>
      <c r="H260" s="861"/>
      <c r="I260" s="477"/>
      <c r="J260" s="477"/>
      <c r="K260" s="476">
        <f>K256</f>
        <v>0</v>
      </c>
      <c r="L260" s="477"/>
    </row>
    <row r="261" spans="1:14" ht="14.25" customHeight="1" x14ac:dyDescent="0.35">
      <c r="A261" s="780"/>
      <c r="B261" s="780"/>
      <c r="C261" s="780"/>
      <c r="D261" s="860"/>
      <c r="E261" s="860"/>
      <c r="F261" s="860"/>
      <c r="G261" s="861" t="s">
        <v>360</v>
      </c>
      <c r="H261" s="861"/>
      <c r="I261" s="477"/>
      <c r="J261" s="477"/>
      <c r="K261" s="477"/>
      <c r="L261" s="476">
        <f>L257</f>
        <v>0</v>
      </c>
    </row>
    <row r="262" spans="1:14" x14ac:dyDescent="0.35">
      <c r="A262" s="862" t="s">
        <v>366</v>
      </c>
      <c r="B262" s="862"/>
      <c r="C262" s="862"/>
      <c r="D262" s="862"/>
      <c r="E262" s="862"/>
      <c r="F262" s="862"/>
      <c r="G262" s="862"/>
      <c r="H262" s="862"/>
      <c r="I262" s="862"/>
      <c r="J262" s="862"/>
      <c r="K262" s="862"/>
      <c r="L262" s="862"/>
    </row>
    <row r="263" spans="1:14" x14ac:dyDescent="0.35">
      <c r="A263" s="863" t="s">
        <v>367</v>
      </c>
      <c r="B263" s="863"/>
      <c r="C263" s="863"/>
      <c r="D263" s="863"/>
      <c r="E263" s="863"/>
      <c r="F263" s="863"/>
      <c r="G263" s="863"/>
      <c r="H263" s="863"/>
      <c r="I263" s="863"/>
      <c r="J263" s="863"/>
      <c r="K263" s="863"/>
      <c r="L263" s="863"/>
    </row>
    <row r="264" spans="1:14" x14ac:dyDescent="0.35">
      <c r="A264" s="485"/>
      <c r="B264" s="485"/>
      <c r="C264" s="485"/>
      <c r="D264" s="485"/>
      <c r="E264" s="485"/>
      <c r="F264" s="485"/>
      <c r="G264" s="485"/>
      <c r="H264" s="485"/>
      <c r="I264" s="485"/>
      <c r="J264" s="485"/>
      <c r="K264" s="485"/>
      <c r="L264" s="485"/>
    </row>
    <row r="265" spans="1:14" x14ac:dyDescent="0.35">
      <c r="A265" s="485"/>
      <c r="B265" s="485"/>
      <c r="C265" s="485"/>
      <c r="D265" s="485"/>
      <c r="E265" s="485"/>
      <c r="F265" s="485"/>
      <c r="G265" s="485"/>
      <c r="H265" s="485"/>
      <c r="I265" s="485"/>
      <c r="J265" s="485"/>
      <c r="K265" s="485"/>
      <c r="L265" s="485"/>
    </row>
    <row r="266" spans="1:14" x14ac:dyDescent="0.35">
      <c r="A266" s="485"/>
      <c r="B266" s="485"/>
      <c r="C266" s="485"/>
      <c r="D266" s="485"/>
      <c r="E266" s="485"/>
      <c r="F266" s="485"/>
      <c r="G266" s="485"/>
      <c r="H266" s="485"/>
      <c r="I266" s="485"/>
      <c r="J266" s="485"/>
      <c r="K266" s="485"/>
      <c r="L266" s="485"/>
    </row>
    <row r="267" spans="1:14" x14ac:dyDescent="0.35">
      <c r="A267" s="485"/>
      <c r="B267" s="485"/>
      <c r="C267" s="485"/>
      <c r="D267" s="485"/>
      <c r="E267" s="485"/>
      <c r="F267" s="485"/>
      <c r="G267" s="485"/>
      <c r="H267" s="485"/>
      <c r="I267" s="485"/>
      <c r="J267" s="485"/>
      <c r="K267" s="485"/>
      <c r="L267" s="485"/>
    </row>
    <row r="268" spans="1:14" x14ac:dyDescent="0.35">
      <c r="A268" s="485"/>
      <c r="B268" s="485"/>
      <c r="C268" s="485"/>
      <c r="D268" s="485"/>
      <c r="E268" s="485"/>
      <c r="F268" s="485"/>
      <c r="G268" s="485"/>
      <c r="H268" s="485"/>
      <c r="I268" s="485"/>
      <c r="J268" s="485"/>
      <c r="K268" s="485"/>
      <c r="L268" s="485"/>
    </row>
    <row r="269" spans="1:14" x14ac:dyDescent="0.35">
      <c r="A269" s="485"/>
      <c r="B269" s="485"/>
      <c r="C269" s="485"/>
      <c r="D269" s="485"/>
      <c r="E269" s="485"/>
      <c r="F269" s="485"/>
      <c r="G269" s="485"/>
      <c r="H269" s="485"/>
      <c r="I269" s="485"/>
      <c r="J269" s="485"/>
      <c r="K269" s="485"/>
      <c r="L269" s="485"/>
    </row>
    <row r="271" spans="1:14" x14ac:dyDescent="0.35">
      <c r="A271" s="848" t="s">
        <v>23</v>
      </c>
      <c r="B271" s="848"/>
      <c r="C271" s="849">
        <f>Presentación!$C$3</f>
        <v>1990</v>
      </c>
      <c r="D271" s="849"/>
      <c r="E271" s="849"/>
      <c r="F271" s="849"/>
      <c r="G271" s="849"/>
      <c r="H271" s="849"/>
      <c r="I271" s="849"/>
      <c r="J271" s="849"/>
      <c r="K271" s="849"/>
      <c r="L271" s="849"/>
    </row>
    <row r="272" spans="1:14" x14ac:dyDescent="0.35">
      <c r="A272" s="850" t="s">
        <v>24</v>
      </c>
      <c r="B272" s="850"/>
      <c r="C272" s="851" t="s">
        <v>382</v>
      </c>
      <c r="D272" s="851"/>
      <c r="E272" s="851"/>
      <c r="F272" s="851"/>
      <c r="G272" s="851"/>
      <c r="H272" s="851"/>
      <c r="I272" s="851"/>
      <c r="J272" s="851"/>
      <c r="K272" s="851"/>
      <c r="L272" s="851"/>
      <c r="N272" s="470">
        <v>6</v>
      </c>
    </row>
    <row r="273" spans="1:15" ht="14.25" customHeight="1" x14ac:dyDescent="0.35">
      <c r="A273" s="852" t="s">
        <v>5</v>
      </c>
      <c r="B273" s="852"/>
      <c r="C273" s="853" t="s">
        <v>26</v>
      </c>
      <c r="D273" s="853"/>
      <c r="E273" s="853"/>
      <c r="F273" s="853"/>
      <c r="G273" s="853"/>
      <c r="H273" s="853"/>
      <c r="I273" s="853"/>
      <c r="J273" s="853"/>
      <c r="K273" s="853"/>
      <c r="L273" s="853"/>
    </row>
    <row r="274" spans="1:15" ht="14.25" customHeight="1" x14ac:dyDescent="0.35">
      <c r="A274" s="852" t="s">
        <v>27</v>
      </c>
      <c r="B274" s="852"/>
      <c r="C274" s="853" t="s">
        <v>450</v>
      </c>
      <c r="D274" s="853"/>
      <c r="E274" s="853"/>
      <c r="F274" s="853"/>
      <c r="G274" s="853"/>
      <c r="H274" s="853"/>
      <c r="I274" s="853"/>
      <c r="J274" s="853"/>
      <c r="K274" s="853"/>
      <c r="L274" s="853"/>
    </row>
    <row r="275" spans="1:15" ht="14.25" customHeight="1" x14ac:dyDescent="0.35">
      <c r="A275" s="852" t="s">
        <v>29</v>
      </c>
      <c r="B275" s="852"/>
      <c r="C275" s="853" t="s">
        <v>451</v>
      </c>
      <c r="D275" s="853"/>
      <c r="E275" s="853"/>
      <c r="F275" s="853"/>
      <c r="G275" s="853"/>
      <c r="H275" s="853"/>
      <c r="I275" s="853"/>
      <c r="J275" s="853"/>
      <c r="K275" s="853"/>
      <c r="L275" s="853"/>
    </row>
    <row r="276" spans="1:15" ht="14.25" customHeight="1" x14ac:dyDescent="0.35">
      <c r="A276" s="852" t="s">
        <v>31</v>
      </c>
      <c r="B276" s="852"/>
      <c r="C276" s="853" t="s">
        <v>262</v>
      </c>
      <c r="D276" s="853"/>
      <c r="E276" s="853"/>
      <c r="F276" s="853"/>
      <c r="G276" s="853"/>
      <c r="H276" s="853"/>
      <c r="I276" s="853"/>
      <c r="J276" s="853"/>
      <c r="K276" s="853"/>
      <c r="L276" s="853"/>
    </row>
    <row r="277" spans="1:15" ht="14.25" customHeight="1" x14ac:dyDescent="0.35">
      <c r="A277" s="854" t="s">
        <v>33</v>
      </c>
      <c r="B277" s="854"/>
      <c r="C277" s="471" t="s">
        <v>34</v>
      </c>
      <c r="D277" s="855" t="s">
        <v>324</v>
      </c>
      <c r="E277" s="855"/>
      <c r="F277" s="855"/>
      <c r="G277" s="855"/>
      <c r="H277" s="855"/>
      <c r="I277" s="855"/>
      <c r="J277" s="855"/>
      <c r="K277" s="855"/>
      <c r="L277" s="855"/>
    </row>
    <row r="278" spans="1:15" ht="36" customHeight="1" x14ac:dyDescent="0.35">
      <c r="A278" s="781" t="s">
        <v>37</v>
      </c>
      <c r="B278" s="781"/>
      <c r="C278" s="781" t="s">
        <v>325</v>
      </c>
      <c r="D278" s="472" t="s">
        <v>326</v>
      </c>
      <c r="E278" s="472" t="s">
        <v>327</v>
      </c>
      <c r="F278" s="472" t="s">
        <v>328</v>
      </c>
      <c r="G278" s="856" t="s">
        <v>329</v>
      </c>
      <c r="H278" s="856"/>
      <c r="I278" s="472" t="s">
        <v>330</v>
      </c>
      <c r="J278" s="472" t="s">
        <v>331</v>
      </c>
      <c r="K278" s="472" t="s">
        <v>332</v>
      </c>
      <c r="L278" s="472" t="s">
        <v>333</v>
      </c>
    </row>
    <row r="279" spans="1:15" ht="14.25" customHeight="1" x14ac:dyDescent="0.35">
      <c r="A279" s="781" t="s">
        <v>46</v>
      </c>
      <c r="B279" s="781" t="s">
        <v>47</v>
      </c>
      <c r="C279" s="781"/>
      <c r="D279" s="781" t="s">
        <v>48</v>
      </c>
      <c r="E279" s="781" t="s">
        <v>334</v>
      </c>
      <c r="F279" s="781" t="s">
        <v>276</v>
      </c>
      <c r="G279" s="781" t="s">
        <v>335</v>
      </c>
      <c r="H279" s="781"/>
      <c r="I279" s="781" t="s">
        <v>336</v>
      </c>
      <c r="J279" s="781" t="s">
        <v>337</v>
      </c>
      <c r="K279" s="781" t="s">
        <v>338</v>
      </c>
      <c r="L279" s="781" t="s">
        <v>339</v>
      </c>
    </row>
    <row r="280" spans="1:15" ht="14.25" customHeight="1" x14ac:dyDescent="0.35">
      <c r="A280" s="781"/>
      <c r="B280" s="781"/>
      <c r="C280" s="781"/>
      <c r="D280" s="781"/>
      <c r="E280" s="781"/>
      <c r="F280" s="781"/>
      <c r="G280" s="781" t="s">
        <v>340</v>
      </c>
      <c r="H280" s="781"/>
      <c r="I280" s="781"/>
      <c r="J280" s="781"/>
      <c r="K280" s="781"/>
      <c r="L280" s="781"/>
    </row>
    <row r="281" spans="1:15" ht="14.25" customHeight="1" x14ac:dyDescent="0.35">
      <c r="A281" s="781"/>
      <c r="B281" s="781"/>
      <c r="C281" s="781"/>
      <c r="D281" s="781"/>
      <c r="E281" s="781" t="s">
        <v>341</v>
      </c>
      <c r="F281" s="781" t="s">
        <v>342</v>
      </c>
      <c r="G281" s="781" t="s">
        <v>343</v>
      </c>
      <c r="H281" s="781"/>
      <c r="I281" s="297" t="s">
        <v>344</v>
      </c>
      <c r="J281" s="297" t="s">
        <v>345</v>
      </c>
      <c r="K281" s="297" t="s">
        <v>346</v>
      </c>
      <c r="L281" s="297" t="s">
        <v>347</v>
      </c>
    </row>
    <row r="282" spans="1:15" ht="28" x14ac:dyDescent="0.35">
      <c r="A282" s="781"/>
      <c r="B282" s="781"/>
      <c r="C282" s="781"/>
      <c r="D282" s="781"/>
      <c r="E282" s="781"/>
      <c r="F282" s="781"/>
      <c r="G282" s="781"/>
      <c r="H282" s="781"/>
      <c r="I282" s="297" t="s">
        <v>348</v>
      </c>
      <c r="J282" s="297" t="s">
        <v>348</v>
      </c>
      <c r="K282" s="297" t="s">
        <v>348</v>
      </c>
      <c r="L282" s="297" t="s">
        <v>348</v>
      </c>
    </row>
    <row r="283" spans="1:15" ht="14.25" customHeight="1" x14ac:dyDescent="0.35">
      <c r="A283" s="781"/>
      <c r="B283" s="781"/>
      <c r="C283" s="781"/>
      <c r="D283" s="473" t="s">
        <v>61</v>
      </c>
      <c r="E283" s="473" t="s">
        <v>349</v>
      </c>
      <c r="F283" s="473" t="s">
        <v>350</v>
      </c>
      <c r="G283" s="857" t="s">
        <v>351</v>
      </c>
      <c r="H283" s="857"/>
      <c r="I283" s="473" t="s">
        <v>352</v>
      </c>
      <c r="J283" s="473" t="s">
        <v>353</v>
      </c>
      <c r="K283" s="473" t="s">
        <v>354</v>
      </c>
      <c r="L283" s="473" t="s">
        <v>355</v>
      </c>
    </row>
    <row r="284" spans="1:15" ht="15" customHeight="1" x14ac:dyDescent="0.35">
      <c r="A284" s="781" t="s">
        <v>310</v>
      </c>
      <c r="B284" s="781" t="s">
        <v>310</v>
      </c>
      <c r="C284" s="781" t="s">
        <v>452</v>
      </c>
      <c r="D284" s="858"/>
      <c r="E284" s="858"/>
      <c r="F284" s="859"/>
      <c r="G284" s="474" t="s">
        <v>357</v>
      </c>
      <c r="H284" s="475"/>
      <c r="I284" s="476">
        <f>(D284*E284*F284*H284)/1000</f>
        <v>0</v>
      </c>
      <c r="J284" s="477"/>
      <c r="K284" s="477"/>
      <c r="L284" s="477"/>
    </row>
    <row r="285" spans="1:15" x14ac:dyDescent="0.35">
      <c r="A285" s="781"/>
      <c r="B285" s="781"/>
      <c r="C285" s="781"/>
      <c r="D285" s="858"/>
      <c r="E285" s="858"/>
      <c r="F285" s="859"/>
      <c r="G285" s="474" t="s">
        <v>358</v>
      </c>
      <c r="H285" s="475"/>
      <c r="I285" s="477"/>
      <c r="J285" s="478">
        <f>(D284*E284*F284*H285)/1000</f>
        <v>0</v>
      </c>
      <c r="K285" s="477"/>
      <c r="L285" s="477"/>
      <c r="N285" s="470">
        <v>1</v>
      </c>
      <c r="O285" s="470">
        <f>N272*100+N285</f>
        <v>601</v>
      </c>
    </row>
    <row r="286" spans="1:15" x14ac:dyDescent="0.35">
      <c r="A286" s="781"/>
      <c r="B286" s="781"/>
      <c r="C286" s="781"/>
      <c r="D286" s="858"/>
      <c r="E286" s="858"/>
      <c r="F286" s="859"/>
      <c r="G286" s="474" t="s">
        <v>359</v>
      </c>
      <c r="H286" s="475"/>
      <c r="I286" s="477"/>
      <c r="J286" s="477"/>
      <c r="K286" s="478">
        <f>(D284*E284*F284*H286)/1000</f>
        <v>0</v>
      </c>
      <c r="L286" s="477"/>
    </row>
    <row r="287" spans="1:15" x14ac:dyDescent="0.35">
      <c r="A287" s="781"/>
      <c r="B287" s="781"/>
      <c r="C287" s="781"/>
      <c r="D287" s="858"/>
      <c r="E287" s="858"/>
      <c r="F287" s="859"/>
      <c r="G287" s="474" t="s">
        <v>360</v>
      </c>
      <c r="H287" s="475"/>
      <c r="I287" s="477"/>
      <c r="J287" s="477"/>
      <c r="K287" s="477"/>
      <c r="L287" s="478">
        <f>(D284*E284*F284*H287)/1000</f>
        <v>0</v>
      </c>
    </row>
    <row r="288" spans="1:15" ht="15" customHeight="1" x14ac:dyDescent="0.35">
      <c r="A288" s="780" t="s">
        <v>91</v>
      </c>
      <c r="B288" s="780"/>
      <c r="C288" s="780"/>
      <c r="D288" s="860"/>
      <c r="E288" s="860"/>
      <c r="F288" s="860"/>
      <c r="G288" s="861" t="s">
        <v>357</v>
      </c>
      <c r="H288" s="861"/>
      <c r="I288" s="476">
        <f>I284</f>
        <v>0</v>
      </c>
      <c r="J288" s="477"/>
      <c r="K288" s="477"/>
      <c r="L288" s="477"/>
    </row>
    <row r="289" spans="1:14" ht="14.25" customHeight="1" x14ac:dyDescent="0.35">
      <c r="A289" s="780"/>
      <c r="B289" s="780"/>
      <c r="C289" s="780"/>
      <c r="D289" s="860"/>
      <c r="E289" s="860"/>
      <c r="F289" s="860"/>
      <c r="G289" s="861" t="s">
        <v>358</v>
      </c>
      <c r="H289" s="861"/>
      <c r="I289" s="477"/>
      <c r="J289" s="476">
        <f>J285</f>
        <v>0</v>
      </c>
      <c r="K289" s="477"/>
      <c r="L289" s="477"/>
    </row>
    <row r="290" spans="1:14" ht="14.25" customHeight="1" x14ac:dyDescent="0.35">
      <c r="A290" s="780"/>
      <c r="B290" s="780"/>
      <c r="C290" s="780"/>
      <c r="D290" s="860"/>
      <c r="E290" s="860"/>
      <c r="F290" s="860"/>
      <c r="G290" s="861" t="s">
        <v>359</v>
      </c>
      <c r="H290" s="861"/>
      <c r="I290" s="477"/>
      <c r="J290" s="477"/>
      <c r="K290" s="476">
        <f>K286</f>
        <v>0</v>
      </c>
      <c r="L290" s="477"/>
    </row>
    <row r="291" spans="1:14" ht="14.25" customHeight="1" x14ac:dyDescent="0.35">
      <c r="A291" s="780"/>
      <c r="B291" s="780"/>
      <c r="C291" s="780"/>
      <c r="D291" s="860"/>
      <c r="E291" s="860"/>
      <c r="F291" s="860"/>
      <c r="G291" s="861" t="s">
        <v>360</v>
      </c>
      <c r="H291" s="861"/>
      <c r="I291" s="477"/>
      <c r="J291" s="477"/>
      <c r="K291" s="477"/>
      <c r="L291" s="476">
        <f>L287</f>
        <v>0</v>
      </c>
    </row>
    <row r="292" spans="1:14" x14ac:dyDescent="0.35">
      <c r="A292" s="862" t="s">
        <v>366</v>
      </c>
      <c r="B292" s="862"/>
      <c r="C292" s="862"/>
      <c r="D292" s="862"/>
      <c r="E292" s="862"/>
      <c r="F292" s="862"/>
      <c r="G292" s="862"/>
      <c r="H292" s="862"/>
      <c r="I292" s="862"/>
      <c r="J292" s="862"/>
      <c r="K292" s="862"/>
      <c r="L292" s="862"/>
    </row>
    <row r="293" spans="1:14" x14ac:dyDescent="0.35">
      <c r="A293" s="863" t="s">
        <v>367</v>
      </c>
      <c r="B293" s="863"/>
      <c r="C293" s="863"/>
      <c r="D293" s="863"/>
      <c r="E293" s="863"/>
      <c r="F293" s="863"/>
      <c r="G293" s="863"/>
      <c r="H293" s="863"/>
      <c r="I293" s="863"/>
      <c r="J293" s="863"/>
      <c r="K293" s="863"/>
      <c r="L293" s="863"/>
    </row>
    <row r="294" spans="1:14" x14ac:dyDescent="0.35">
      <c r="A294" s="485"/>
      <c r="B294" s="485"/>
      <c r="C294" s="485"/>
      <c r="D294" s="485"/>
      <c r="E294" s="485"/>
      <c r="F294" s="485"/>
      <c r="G294" s="485"/>
      <c r="H294" s="485"/>
      <c r="I294" s="485"/>
      <c r="J294" s="485"/>
      <c r="K294" s="485"/>
      <c r="L294" s="485"/>
    </row>
    <row r="295" spans="1:14" x14ac:dyDescent="0.35">
      <c r="A295" s="485"/>
      <c r="B295" s="485"/>
      <c r="C295" s="485"/>
      <c r="D295" s="485"/>
      <c r="E295" s="485"/>
      <c r="F295" s="485"/>
      <c r="G295" s="485"/>
      <c r="H295" s="485"/>
      <c r="I295" s="485"/>
      <c r="J295" s="485"/>
      <c r="K295" s="485"/>
      <c r="L295" s="485"/>
    </row>
    <row r="296" spans="1:14" x14ac:dyDescent="0.35">
      <c r="A296" s="485"/>
      <c r="B296" s="485"/>
      <c r="C296" s="485"/>
      <c r="D296" s="485"/>
      <c r="E296" s="485"/>
      <c r="F296" s="485"/>
      <c r="G296" s="485"/>
      <c r="H296" s="485"/>
      <c r="I296" s="485"/>
      <c r="J296" s="485"/>
      <c r="K296" s="485"/>
      <c r="L296" s="485"/>
    </row>
    <row r="297" spans="1:14" x14ac:dyDescent="0.35">
      <c r="A297" s="485"/>
      <c r="B297" s="485"/>
      <c r="C297" s="485"/>
      <c r="D297" s="485"/>
      <c r="E297" s="485"/>
      <c r="F297" s="485"/>
      <c r="G297" s="485"/>
      <c r="H297" s="485"/>
      <c r="I297" s="485"/>
      <c r="J297" s="485"/>
      <c r="K297" s="485"/>
      <c r="L297" s="485"/>
    </row>
    <row r="298" spans="1:14" x14ac:dyDescent="0.35">
      <c r="A298" s="485"/>
      <c r="B298" s="485"/>
      <c r="C298" s="485"/>
      <c r="D298" s="485"/>
      <c r="E298" s="485"/>
      <c r="F298" s="485"/>
      <c r="G298" s="485"/>
      <c r="H298" s="485"/>
      <c r="I298" s="485"/>
      <c r="J298" s="485"/>
      <c r="K298" s="485"/>
      <c r="L298" s="485"/>
    </row>
    <row r="299" spans="1:14" x14ac:dyDescent="0.35">
      <c r="A299" s="485"/>
      <c r="B299" s="485"/>
      <c r="C299" s="485"/>
      <c r="D299" s="485"/>
      <c r="E299" s="485"/>
      <c r="F299" s="485"/>
      <c r="G299" s="485"/>
      <c r="H299" s="485"/>
      <c r="I299" s="485"/>
      <c r="J299" s="485"/>
      <c r="K299" s="485"/>
      <c r="L299" s="485"/>
    </row>
    <row r="300" spans="1:14" x14ac:dyDescent="0.35">
      <c r="A300" s="485"/>
      <c r="B300" s="485"/>
      <c r="C300" s="485"/>
      <c r="D300" s="485"/>
      <c r="E300" s="485"/>
      <c r="F300" s="485"/>
      <c r="G300" s="485"/>
      <c r="H300" s="485"/>
      <c r="I300" s="485"/>
      <c r="J300" s="485"/>
      <c r="K300" s="485"/>
      <c r="L300" s="485"/>
    </row>
    <row r="301" spans="1:14" x14ac:dyDescent="0.35">
      <c r="A301" s="848" t="s">
        <v>23</v>
      </c>
      <c r="B301" s="848"/>
      <c r="C301" s="849">
        <f>Presentación!$C$3</f>
        <v>1990</v>
      </c>
      <c r="D301" s="849"/>
      <c r="E301" s="849"/>
      <c r="F301" s="849"/>
      <c r="G301" s="849"/>
      <c r="H301" s="849"/>
      <c r="I301" s="849"/>
      <c r="J301" s="849"/>
      <c r="K301" s="849"/>
      <c r="L301" s="849"/>
    </row>
    <row r="302" spans="1:14" x14ac:dyDescent="0.35">
      <c r="A302" s="850" t="s">
        <v>24</v>
      </c>
      <c r="B302" s="850"/>
      <c r="C302" s="851" t="s">
        <v>383</v>
      </c>
      <c r="D302" s="851"/>
      <c r="E302" s="851"/>
      <c r="F302" s="851"/>
      <c r="G302" s="851"/>
      <c r="H302" s="851"/>
      <c r="I302" s="851"/>
      <c r="J302" s="851"/>
      <c r="K302" s="851"/>
      <c r="L302" s="851"/>
      <c r="N302" s="470">
        <v>7</v>
      </c>
    </row>
    <row r="303" spans="1:14" ht="14.25" customHeight="1" x14ac:dyDescent="0.35">
      <c r="A303" s="852" t="s">
        <v>5</v>
      </c>
      <c r="B303" s="852"/>
      <c r="C303" s="853" t="s">
        <v>26</v>
      </c>
      <c r="D303" s="853"/>
      <c r="E303" s="853"/>
      <c r="F303" s="853"/>
      <c r="G303" s="853"/>
      <c r="H303" s="853"/>
      <c r="I303" s="853"/>
      <c r="J303" s="853"/>
      <c r="K303" s="853"/>
      <c r="L303" s="853"/>
    </row>
    <row r="304" spans="1:14" ht="14.25" customHeight="1" x14ac:dyDescent="0.35">
      <c r="A304" s="852" t="s">
        <v>27</v>
      </c>
      <c r="B304" s="852"/>
      <c r="C304" s="853" t="s">
        <v>450</v>
      </c>
      <c r="D304" s="853"/>
      <c r="E304" s="853"/>
      <c r="F304" s="853"/>
      <c r="G304" s="853"/>
      <c r="H304" s="853"/>
      <c r="I304" s="853"/>
      <c r="J304" s="853"/>
      <c r="K304" s="853"/>
      <c r="L304" s="853"/>
    </row>
    <row r="305" spans="1:15" ht="14.25" customHeight="1" x14ac:dyDescent="0.35">
      <c r="A305" s="852" t="s">
        <v>29</v>
      </c>
      <c r="B305" s="852"/>
      <c r="C305" s="853" t="s">
        <v>451</v>
      </c>
      <c r="D305" s="853"/>
      <c r="E305" s="853"/>
      <c r="F305" s="853"/>
      <c r="G305" s="853"/>
      <c r="H305" s="853"/>
      <c r="I305" s="853"/>
      <c r="J305" s="853"/>
      <c r="K305" s="853"/>
      <c r="L305" s="853"/>
    </row>
    <row r="306" spans="1:15" ht="14.25" customHeight="1" x14ac:dyDescent="0.35">
      <c r="A306" s="852" t="s">
        <v>31</v>
      </c>
      <c r="B306" s="852"/>
      <c r="C306" s="853" t="s">
        <v>262</v>
      </c>
      <c r="D306" s="853"/>
      <c r="E306" s="853"/>
      <c r="F306" s="853"/>
      <c r="G306" s="853"/>
      <c r="H306" s="853"/>
      <c r="I306" s="853"/>
      <c r="J306" s="853"/>
      <c r="K306" s="853"/>
      <c r="L306" s="853"/>
    </row>
    <row r="307" spans="1:15" ht="14.25" customHeight="1" x14ac:dyDescent="0.35">
      <c r="A307" s="854" t="s">
        <v>33</v>
      </c>
      <c r="B307" s="854"/>
      <c r="C307" s="471" t="s">
        <v>34</v>
      </c>
      <c r="D307" s="855" t="s">
        <v>324</v>
      </c>
      <c r="E307" s="855"/>
      <c r="F307" s="855"/>
      <c r="G307" s="855"/>
      <c r="H307" s="855"/>
      <c r="I307" s="855"/>
      <c r="J307" s="855"/>
      <c r="K307" s="855"/>
      <c r="L307" s="855"/>
    </row>
    <row r="308" spans="1:15" ht="36" customHeight="1" x14ac:dyDescent="0.35">
      <c r="A308" s="781" t="s">
        <v>37</v>
      </c>
      <c r="B308" s="781"/>
      <c r="C308" s="781" t="s">
        <v>325</v>
      </c>
      <c r="D308" s="472" t="s">
        <v>326</v>
      </c>
      <c r="E308" s="472" t="s">
        <v>327</v>
      </c>
      <c r="F308" s="472" t="s">
        <v>328</v>
      </c>
      <c r="G308" s="856" t="s">
        <v>329</v>
      </c>
      <c r="H308" s="856"/>
      <c r="I308" s="472" t="s">
        <v>330</v>
      </c>
      <c r="J308" s="472" t="s">
        <v>331</v>
      </c>
      <c r="K308" s="472" t="s">
        <v>332</v>
      </c>
      <c r="L308" s="472" t="s">
        <v>333</v>
      </c>
    </row>
    <row r="309" spans="1:15" ht="14.25" customHeight="1" x14ac:dyDescent="0.35">
      <c r="A309" s="781" t="s">
        <v>46</v>
      </c>
      <c r="B309" s="781" t="s">
        <v>47</v>
      </c>
      <c r="C309" s="781"/>
      <c r="D309" s="781" t="s">
        <v>48</v>
      </c>
      <c r="E309" s="781" t="s">
        <v>334</v>
      </c>
      <c r="F309" s="781" t="s">
        <v>276</v>
      </c>
      <c r="G309" s="781" t="s">
        <v>335</v>
      </c>
      <c r="H309" s="781"/>
      <c r="I309" s="781" t="s">
        <v>336</v>
      </c>
      <c r="J309" s="781" t="s">
        <v>337</v>
      </c>
      <c r="K309" s="781" t="s">
        <v>338</v>
      </c>
      <c r="L309" s="781" t="s">
        <v>339</v>
      </c>
    </row>
    <row r="310" spans="1:15" ht="14.25" customHeight="1" x14ac:dyDescent="0.35">
      <c r="A310" s="781"/>
      <c r="B310" s="781"/>
      <c r="C310" s="781"/>
      <c r="D310" s="781"/>
      <c r="E310" s="781"/>
      <c r="F310" s="781"/>
      <c r="G310" s="781" t="s">
        <v>340</v>
      </c>
      <c r="H310" s="781"/>
      <c r="I310" s="781"/>
      <c r="J310" s="781"/>
      <c r="K310" s="781"/>
      <c r="L310" s="781"/>
    </row>
    <row r="311" spans="1:15" ht="14.25" customHeight="1" x14ac:dyDescent="0.35">
      <c r="A311" s="781"/>
      <c r="B311" s="781"/>
      <c r="C311" s="781"/>
      <c r="D311" s="781"/>
      <c r="E311" s="781" t="s">
        <v>341</v>
      </c>
      <c r="F311" s="781" t="s">
        <v>342</v>
      </c>
      <c r="G311" s="781" t="s">
        <v>343</v>
      </c>
      <c r="H311" s="781"/>
      <c r="I311" s="297" t="s">
        <v>344</v>
      </c>
      <c r="J311" s="297" t="s">
        <v>345</v>
      </c>
      <c r="K311" s="297" t="s">
        <v>346</v>
      </c>
      <c r="L311" s="297" t="s">
        <v>347</v>
      </c>
    </row>
    <row r="312" spans="1:15" ht="28" x14ac:dyDescent="0.35">
      <c r="A312" s="781"/>
      <c r="B312" s="781"/>
      <c r="C312" s="781"/>
      <c r="D312" s="781"/>
      <c r="E312" s="781"/>
      <c r="F312" s="781"/>
      <c r="G312" s="781"/>
      <c r="H312" s="781"/>
      <c r="I312" s="297" t="s">
        <v>348</v>
      </c>
      <c r="J312" s="297" t="s">
        <v>348</v>
      </c>
      <c r="K312" s="297" t="s">
        <v>348</v>
      </c>
      <c r="L312" s="297" t="s">
        <v>348</v>
      </c>
    </row>
    <row r="313" spans="1:15" ht="14.25" customHeight="1" x14ac:dyDescent="0.35">
      <c r="A313" s="781"/>
      <c r="B313" s="781"/>
      <c r="C313" s="781"/>
      <c r="D313" s="473" t="s">
        <v>61</v>
      </c>
      <c r="E313" s="473" t="s">
        <v>349</v>
      </c>
      <c r="F313" s="473" t="s">
        <v>350</v>
      </c>
      <c r="G313" s="857" t="s">
        <v>351</v>
      </c>
      <c r="H313" s="857"/>
      <c r="I313" s="473" t="s">
        <v>352</v>
      </c>
      <c r="J313" s="473" t="s">
        <v>353</v>
      </c>
      <c r="K313" s="473" t="s">
        <v>354</v>
      </c>
      <c r="L313" s="473" t="s">
        <v>355</v>
      </c>
    </row>
    <row r="314" spans="1:15" ht="15" customHeight="1" x14ac:dyDescent="0.35">
      <c r="A314" s="781" t="s">
        <v>310</v>
      </c>
      <c r="B314" s="781" t="s">
        <v>310</v>
      </c>
      <c r="C314" s="781" t="s">
        <v>452</v>
      </c>
      <c r="D314" s="858"/>
      <c r="E314" s="858"/>
      <c r="F314" s="859"/>
      <c r="G314" s="474" t="s">
        <v>357</v>
      </c>
      <c r="H314" s="475"/>
      <c r="I314" s="476">
        <f>(D314*E314*F314*H314)/1000</f>
        <v>0</v>
      </c>
      <c r="J314" s="477"/>
      <c r="K314" s="477"/>
      <c r="L314" s="477"/>
    </row>
    <row r="315" spans="1:15" x14ac:dyDescent="0.35">
      <c r="A315" s="781"/>
      <c r="B315" s="781"/>
      <c r="C315" s="781"/>
      <c r="D315" s="858"/>
      <c r="E315" s="858"/>
      <c r="F315" s="859"/>
      <c r="G315" s="474" t="s">
        <v>358</v>
      </c>
      <c r="H315" s="475"/>
      <c r="I315" s="477"/>
      <c r="J315" s="478">
        <f>(D314*E314*F314*H315)/1000</f>
        <v>0</v>
      </c>
      <c r="K315" s="477"/>
      <c r="L315" s="477"/>
      <c r="N315" s="470">
        <v>1</v>
      </c>
      <c r="O315" s="470">
        <f>N302*100+N315</f>
        <v>701</v>
      </c>
    </row>
    <row r="316" spans="1:15" x14ac:dyDescent="0.35">
      <c r="A316" s="781"/>
      <c r="B316" s="781"/>
      <c r="C316" s="781"/>
      <c r="D316" s="858"/>
      <c r="E316" s="858"/>
      <c r="F316" s="859"/>
      <c r="G316" s="474" t="s">
        <v>359</v>
      </c>
      <c r="H316" s="475"/>
      <c r="I316" s="477"/>
      <c r="J316" s="477"/>
      <c r="K316" s="478">
        <f>(D314*E314*F314*H316)/1000</f>
        <v>0</v>
      </c>
      <c r="L316" s="477"/>
    </row>
    <row r="317" spans="1:15" x14ac:dyDescent="0.35">
      <c r="A317" s="781"/>
      <c r="B317" s="781"/>
      <c r="C317" s="781"/>
      <c r="D317" s="858"/>
      <c r="E317" s="858"/>
      <c r="F317" s="859"/>
      <c r="G317" s="474" t="s">
        <v>360</v>
      </c>
      <c r="H317" s="475"/>
      <c r="I317" s="477"/>
      <c r="J317" s="477"/>
      <c r="K317" s="477"/>
      <c r="L317" s="478">
        <f>(D314*E314*F314*H317)/1000</f>
        <v>0</v>
      </c>
    </row>
    <row r="318" spans="1:15" ht="15" customHeight="1" x14ac:dyDescent="0.35">
      <c r="A318" s="780" t="s">
        <v>91</v>
      </c>
      <c r="B318" s="780"/>
      <c r="C318" s="780"/>
      <c r="D318" s="860"/>
      <c r="E318" s="860"/>
      <c r="F318" s="860"/>
      <c r="G318" s="861" t="s">
        <v>357</v>
      </c>
      <c r="H318" s="861"/>
      <c r="I318" s="476">
        <f>I314</f>
        <v>0</v>
      </c>
      <c r="J318" s="477"/>
      <c r="K318" s="477"/>
      <c r="L318" s="477"/>
    </row>
    <row r="319" spans="1:15" ht="14.25" customHeight="1" x14ac:dyDescent="0.35">
      <c r="A319" s="780"/>
      <c r="B319" s="780"/>
      <c r="C319" s="780"/>
      <c r="D319" s="860"/>
      <c r="E319" s="860"/>
      <c r="F319" s="860"/>
      <c r="G319" s="861" t="s">
        <v>358</v>
      </c>
      <c r="H319" s="861"/>
      <c r="I319" s="477"/>
      <c r="J319" s="476">
        <f>J315</f>
        <v>0</v>
      </c>
      <c r="K319" s="477"/>
      <c r="L319" s="477"/>
    </row>
    <row r="320" spans="1:15" ht="14.25" customHeight="1" x14ac:dyDescent="0.35">
      <c r="A320" s="780"/>
      <c r="B320" s="780"/>
      <c r="C320" s="780"/>
      <c r="D320" s="860"/>
      <c r="E320" s="860"/>
      <c r="F320" s="860"/>
      <c r="G320" s="861" t="s">
        <v>359</v>
      </c>
      <c r="H320" s="861"/>
      <c r="I320" s="477"/>
      <c r="J320" s="477"/>
      <c r="K320" s="476">
        <f>K316</f>
        <v>0</v>
      </c>
      <c r="L320" s="477"/>
    </row>
    <row r="321" spans="1:14" ht="14.25" customHeight="1" x14ac:dyDescent="0.35">
      <c r="A321" s="780"/>
      <c r="B321" s="780"/>
      <c r="C321" s="780"/>
      <c r="D321" s="860"/>
      <c r="E321" s="860"/>
      <c r="F321" s="860"/>
      <c r="G321" s="861" t="s">
        <v>360</v>
      </c>
      <c r="H321" s="861"/>
      <c r="I321" s="477"/>
      <c r="J321" s="477"/>
      <c r="K321" s="477"/>
      <c r="L321" s="476">
        <f>L317</f>
        <v>0</v>
      </c>
    </row>
    <row r="322" spans="1:14" x14ac:dyDescent="0.35">
      <c r="A322" s="862" t="s">
        <v>366</v>
      </c>
      <c r="B322" s="862"/>
      <c r="C322" s="862"/>
      <c r="D322" s="862"/>
      <c r="E322" s="862"/>
      <c r="F322" s="862"/>
      <c r="G322" s="862"/>
      <c r="H322" s="862"/>
      <c r="I322" s="862"/>
      <c r="J322" s="862"/>
      <c r="K322" s="862"/>
      <c r="L322" s="862"/>
    </row>
    <row r="323" spans="1:14" x14ac:dyDescent="0.35">
      <c r="A323" s="863" t="s">
        <v>367</v>
      </c>
      <c r="B323" s="863"/>
      <c r="C323" s="863"/>
      <c r="D323" s="863"/>
      <c r="E323" s="863"/>
      <c r="F323" s="863"/>
      <c r="G323" s="863"/>
      <c r="H323" s="863"/>
      <c r="I323" s="863"/>
      <c r="J323" s="863"/>
      <c r="K323" s="863"/>
      <c r="L323" s="863"/>
    </row>
    <row r="324" spans="1:14" x14ac:dyDescent="0.35">
      <c r="A324" s="485"/>
      <c r="B324" s="485"/>
      <c r="C324" s="485"/>
      <c r="D324" s="485"/>
      <c r="E324" s="485"/>
      <c r="F324" s="485"/>
      <c r="G324" s="485"/>
      <c r="H324" s="485"/>
      <c r="I324" s="485"/>
      <c r="J324" s="485"/>
      <c r="K324" s="485"/>
      <c r="L324" s="485"/>
    </row>
    <row r="325" spans="1:14" x14ac:dyDescent="0.35">
      <c r="A325" s="485"/>
      <c r="B325" s="485"/>
      <c r="C325" s="485"/>
      <c r="D325" s="485"/>
      <c r="E325" s="485"/>
      <c r="F325" s="485"/>
      <c r="G325" s="485"/>
      <c r="H325" s="485"/>
      <c r="I325" s="485"/>
      <c r="J325" s="485"/>
      <c r="K325" s="485"/>
      <c r="L325" s="485"/>
    </row>
    <row r="326" spans="1:14" x14ac:dyDescent="0.35">
      <c r="A326" s="485"/>
      <c r="B326" s="485"/>
      <c r="C326" s="485"/>
      <c r="D326" s="485"/>
      <c r="E326" s="485"/>
      <c r="F326" s="485"/>
      <c r="G326" s="485"/>
      <c r="H326" s="485"/>
      <c r="I326" s="485"/>
      <c r="J326" s="485"/>
      <c r="K326" s="485"/>
      <c r="L326" s="485"/>
    </row>
    <row r="327" spans="1:14" x14ac:dyDescent="0.35">
      <c r="A327" s="485"/>
      <c r="B327" s="485"/>
      <c r="C327" s="485"/>
      <c r="D327" s="485"/>
      <c r="E327" s="485"/>
      <c r="F327" s="485"/>
      <c r="G327" s="485"/>
      <c r="H327" s="485"/>
      <c r="I327" s="485"/>
      <c r="J327" s="485"/>
      <c r="K327" s="485"/>
      <c r="L327" s="485"/>
    </row>
    <row r="328" spans="1:14" x14ac:dyDescent="0.35">
      <c r="A328" s="485"/>
      <c r="B328" s="485"/>
      <c r="C328" s="485"/>
      <c r="D328" s="485"/>
      <c r="E328" s="485"/>
      <c r="F328" s="485"/>
      <c r="G328" s="485"/>
      <c r="H328" s="485"/>
      <c r="I328" s="485"/>
      <c r="J328" s="485"/>
      <c r="K328" s="485"/>
      <c r="L328" s="485"/>
    </row>
    <row r="329" spans="1:14" x14ac:dyDescent="0.35">
      <c r="A329" s="485"/>
      <c r="B329" s="485"/>
      <c r="C329" s="485"/>
      <c r="D329" s="485"/>
      <c r="E329" s="485"/>
      <c r="F329" s="485"/>
      <c r="G329" s="485"/>
      <c r="H329" s="485"/>
      <c r="I329" s="485"/>
      <c r="J329" s="485"/>
      <c r="K329" s="485"/>
      <c r="L329" s="485"/>
    </row>
    <row r="331" spans="1:14" x14ac:dyDescent="0.35">
      <c r="A331" s="848" t="s">
        <v>23</v>
      </c>
      <c r="B331" s="848"/>
      <c r="C331" s="849">
        <f>Presentación!$C$3</f>
        <v>1990</v>
      </c>
      <c r="D331" s="849"/>
      <c r="E331" s="849"/>
      <c r="F331" s="849"/>
      <c r="G331" s="849"/>
      <c r="H331" s="849"/>
      <c r="I331" s="849"/>
      <c r="J331" s="849"/>
      <c r="K331" s="849"/>
      <c r="L331" s="849"/>
    </row>
    <row r="332" spans="1:14" x14ac:dyDescent="0.35">
      <c r="A332" s="850" t="s">
        <v>24</v>
      </c>
      <c r="B332" s="850"/>
      <c r="C332" s="851" t="s">
        <v>384</v>
      </c>
      <c r="D332" s="851"/>
      <c r="E332" s="851"/>
      <c r="F332" s="851"/>
      <c r="G332" s="851"/>
      <c r="H332" s="851"/>
      <c r="I332" s="851"/>
      <c r="J332" s="851"/>
      <c r="K332" s="851"/>
      <c r="L332" s="851"/>
      <c r="N332" s="470">
        <v>16</v>
      </c>
    </row>
    <row r="333" spans="1:14" ht="14.25" customHeight="1" x14ac:dyDescent="0.35">
      <c r="A333" s="852" t="s">
        <v>5</v>
      </c>
      <c r="B333" s="852"/>
      <c r="C333" s="853" t="s">
        <v>26</v>
      </c>
      <c r="D333" s="853"/>
      <c r="E333" s="853"/>
      <c r="F333" s="853"/>
      <c r="G333" s="853"/>
      <c r="H333" s="853"/>
      <c r="I333" s="853"/>
      <c r="J333" s="853"/>
      <c r="K333" s="853"/>
      <c r="L333" s="853"/>
    </row>
    <row r="334" spans="1:14" ht="14.25" customHeight="1" x14ac:dyDescent="0.35">
      <c r="A334" s="852" t="s">
        <v>27</v>
      </c>
      <c r="B334" s="852"/>
      <c r="C334" s="853" t="s">
        <v>450</v>
      </c>
      <c r="D334" s="853"/>
      <c r="E334" s="853"/>
      <c r="F334" s="853"/>
      <c r="G334" s="853"/>
      <c r="H334" s="853"/>
      <c r="I334" s="853"/>
      <c r="J334" s="853"/>
      <c r="K334" s="853"/>
      <c r="L334" s="853"/>
    </row>
    <row r="335" spans="1:14" ht="14.25" customHeight="1" x14ac:dyDescent="0.35">
      <c r="A335" s="852" t="s">
        <v>29</v>
      </c>
      <c r="B335" s="852"/>
      <c r="C335" s="853" t="s">
        <v>451</v>
      </c>
      <c r="D335" s="853"/>
      <c r="E335" s="853"/>
      <c r="F335" s="853"/>
      <c r="G335" s="853"/>
      <c r="H335" s="853"/>
      <c r="I335" s="853"/>
      <c r="J335" s="853"/>
      <c r="K335" s="853"/>
      <c r="L335" s="853"/>
    </row>
    <row r="336" spans="1:14" ht="14.25" customHeight="1" x14ac:dyDescent="0.35">
      <c r="A336" s="852" t="s">
        <v>31</v>
      </c>
      <c r="B336" s="852"/>
      <c r="C336" s="853" t="s">
        <v>262</v>
      </c>
      <c r="D336" s="853"/>
      <c r="E336" s="853"/>
      <c r="F336" s="853"/>
      <c r="G336" s="853"/>
      <c r="H336" s="853"/>
      <c r="I336" s="853"/>
      <c r="J336" s="853"/>
      <c r="K336" s="853"/>
      <c r="L336" s="853"/>
    </row>
    <row r="337" spans="1:15" ht="14.25" customHeight="1" x14ac:dyDescent="0.35">
      <c r="A337" s="854" t="s">
        <v>33</v>
      </c>
      <c r="B337" s="854"/>
      <c r="C337" s="471" t="s">
        <v>34</v>
      </c>
      <c r="D337" s="855" t="s">
        <v>324</v>
      </c>
      <c r="E337" s="855"/>
      <c r="F337" s="855"/>
      <c r="G337" s="855"/>
      <c r="H337" s="855"/>
      <c r="I337" s="855"/>
      <c r="J337" s="855"/>
      <c r="K337" s="855"/>
      <c r="L337" s="855"/>
    </row>
    <row r="338" spans="1:15" ht="36" customHeight="1" x14ac:dyDescent="0.35">
      <c r="A338" s="781" t="s">
        <v>37</v>
      </c>
      <c r="B338" s="781"/>
      <c r="C338" s="781" t="s">
        <v>325</v>
      </c>
      <c r="D338" s="472" t="s">
        <v>326</v>
      </c>
      <c r="E338" s="472" t="s">
        <v>327</v>
      </c>
      <c r="F338" s="472" t="s">
        <v>328</v>
      </c>
      <c r="G338" s="856" t="s">
        <v>329</v>
      </c>
      <c r="H338" s="856"/>
      <c r="I338" s="472" t="s">
        <v>330</v>
      </c>
      <c r="J338" s="472" t="s">
        <v>331</v>
      </c>
      <c r="K338" s="472" t="s">
        <v>332</v>
      </c>
      <c r="L338" s="472" t="s">
        <v>333</v>
      </c>
    </row>
    <row r="339" spans="1:15" ht="14.25" customHeight="1" x14ac:dyDescent="0.35">
      <c r="A339" s="781" t="s">
        <v>46</v>
      </c>
      <c r="B339" s="781" t="s">
        <v>47</v>
      </c>
      <c r="C339" s="781"/>
      <c r="D339" s="781" t="s">
        <v>48</v>
      </c>
      <c r="E339" s="781" t="s">
        <v>334</v>
      </c>
      <c r="F339" s="781" t="s">
        <v>276</v>
      </c>
      <c r="G339" s="781" t="s">
        <v>335</v>
      </c>
      <c r="H339" s="781"/>
      <c r="I339" s="781" t="s">
        <v>336</v>
      </c>
      <c r="J339" s="781" t="s">
        <v>337</v>
      </c>
      <c r="K339" s="781" t="s">
        <v>338</v>
      </c>
      <c r="L339" s="781" t="s">
        <v>339</v>
      </c>
    </row>
    <row r="340" spans="1:15" ht="14.25" customHeight="1" x14ac:dyDescent="0.35">
      <c r="A340" s="781"/>
      <c r="B340" s="781"/>
      <c r="C340" s="781"/>
      <c r="D340" s="781"/>
      <c r="E340" s="781"/>
      <c r="F340" s="781"/>
      <c r="G340" s="781" t="s">
        <v>340</v>
      </c>
      <c r="H340" s="781"/>
      <c r="I340" s="781"/>
      <c r="J340" s="781"/>
      <c r="K340" s="781"/>
      <c r="L340" s="781"/>
    </row>
    <row r="341" spans="1:15" ht="14.25" customHeight="1" x14ac:dyDescent="0.35">
      <c r="A341" s="781"/>
      <c r="B341" s="781"/>
      <c r="C341" s="781"/>
      <c r="D341" s="781"/>
      <c r="E341" s="781" t="s">
        <v>341</v>
      </c>
      <c r="F341" s="781" t="s">
        <v>342</v>
      </c>
      <c r="G341" s="781" t="s">
        <v>343</v>
      </c>
      <c r="H341" s="781"/>
      <c r="I341" s="297" t="s">
        <v>344</v>
      </c>
      <c r="J341" s="297" t="s">
        <v>345</v>
      </c>
      <c r="K341" s="297" t="s">
        <v>346</v>
      </c>
      <c r="L341" s="297" t="s">
        <v>347</v>
      </c>
    </row>
    <row r="342" spans="1:15" ht="28" x14ac:dyDescent="0.35">
      <c r="A342" s="781"/>
      <c r="B342" s="781"/>
      <c r="C342" s="781"/>
      <c r="D342" s="781"/>
      <c r="E342" s="781"/>
      <c r="F342" s="781"/>
      <c r="G342" s="781"/>
      <c r="H342" s="781"/>
      <c r="I342" s="297" t="s">
        <v>348</v>
      </c>
      <c r="J342" s="297" t="s">
        <v>348</v>
      </c>
      <c r="K342" s="297" t="s">
        <v>348</v>
      </c>
      <c r="L342" s="297" t="s">
        <v>348</v>
      </c>
    </row>
    <row r="343" spans="1:15" ht="14.25" customHeight="1" x14ac:dyDescent="0.35">
      <c r="A343" s="781"/>
      <c r="B343" s="781"/>
      <c r="C343" s="781"/>
      <c r="D343" s="473" t="s">
        <v>61</v>
      </c>
      <c r="E343" s="473" t="s">
        <v>349</v>
      </c>
      <c r="F343" s="473" t="s">
        <v>350</v>
      </c>
      <c r="G343" s="857" t="s">
        <v>351</v>
      </c>
      <c r="H343" s="857"/>
      <c r="I343" s="473" t="s">
        <v>352</v>
      </c>
      <c r="J343" s="473" t="s">
        <v>353</v>
      </c>
      <c r="K343" s="473" t="s">
        <v>354</v>
      </c>
      <c r="L343" s="473" t="s">
        <v>355</v>
      </c>
    </row>
    <row r="344" spans="1:15" ht="15" customHeight="1" x14ac:dyDescent="0.35">
      <c r="A344" s="781" t="s">
        <v>310</v>
      </c>
      <c r="B344" s="781" t="s">
        <v>310</v>
      </c>
      <c r="C344" s="781" t="s">
        <v>452</v>
      </c>
      <c r="D344" s="858"/>
      <c r="E344" s="858"/>
      <c r="F344" s="859"/>
      <c r="G344" s="474" t="s">
        <v>357</v>
      </c>
      <c r="H344" s="475"/>
      <c r="I344" s="476">
        <f>(D344*E344*F344*H344)/1000</f>
        <v>0</v>
      </c>
      <c r="J344" s="477"/>
      <c r="K344" s="477"/>
      <c r="L344" s="477"/>
    </row>
    <row r="345" spans="1:15" x14ac:dyDescent="0.35">
      <c r="A345" s="781"/>
      <c r="B345" s="781"/>
      <c r="C345" s="781"/>
      <c r="D345" s="858"/>
      <c r="E345" s="858"/>
      <c r="F345" s="859"/>
      <c r="G345" s="474" t="s">
        <v>358</v>
      </c>
      <c r="H345" s="475"/>
      <c r="I345" s="477"/>
      <c r="J345" s="478">
        <f>(D344*E344*F344*H345)/1000</f>
        <v>0</v>
      </c>
      <c r="K345" s="477"/>
      <c r="L345" s="477"/>
      <c r="N345" s="470">
        <v>1</v>
      </c>
      <c r="O345" s="470">
        <f>N332*100+N345</f>
        <v>1601</v>
      </c>
    </row>
    <row r="346" spans="1:15" x14ac:dyDescent="0.35">
      <c r="A346" s="781"/>
      <c r="B346" s="781"/>
      <c r="C346" s="781"/>
      <c r="D346" s="858"/>
      <c r="E346" s="858"/>
      <c r="F346" s="859"/>
      <c r="G346" s="474" t="s">
        <v>359</v>
      </c>
      <c r="H346" s="475"/>
      <c r="I346" s="477"/>
      <c r="J346" s="477"/>
      <c r="K346" s="478">
        <f>(D344*E344*F344*H346)/1000</f>
        <v>0</v>
      </c>
      <c r="L346" s="477"/>
    </row>
    <row r="347" spans="1:15" x14ac:dyDescent="0.35">
      <c r="A347" s="781"/>
      <c r="B347" s="781"/>
      <c r="C347" s="781"/>
      <c r="D347" s="858"/>
      <c r="E347" s="858"/>
      <c r="F347" s="859"/>
      <c r="G347" s="474" t="s">
        <v>360</v>
      </c>
      <c r="H347" s="475"/>
      <c r="I347" s="477"/>
      <c r="J347" s="477"/>
      <c r="K347" s="477"/>
      <c r="L347" s="478">
        <f>(D344*E344*F344*H347)/1000</f>
        <v>0</v>
      </c>
    </row>
    <row r="348" spans="1:15" ht="15" customHeight="1" x14ac:dyDescent="0.35">
      <c r="A348" s="780" t="s">
        <v>91</v>
      </c>
      <c r="B348" s="780"/>
      <c r="C348" s="780"/>
      <c r="D348" s="860"/>
      <c r="E348" s="860"/>
      <c r="F348" s="860"/>
      <c r="G348" s="861" t="s">
        <v>357</v>
      </c>
      <c r="H348" s="861"/>
      <c r="I348" s="476">
        <f>I344</f>
        <v>0</v>
      </c>
      <c r="J348" s="477"/>
      <c r="K348" s="477"/>
      <c r="L348" s="477"/>
    </row>
    <row r="349" spans="1:15" ht="14.25" customHeight="1" x14ac:dyDescent="0.35">
      <c r="A349" s="780"/>
      <c r="B349" s="780"/>
      <c r="C349" s="780"/>
      <c r="D349" s="860"/>
      <c r="E349" s="860"/>
      <c r="F349" s="860"/>
      <c r="G349" s="861" t="s">
        <v>358</v>
      </c>
      <c r="H349" s="861"/>
      <c r="I349" s="477"/>
      <c r="J349" s="476">
        <f>J345</f>
        <v>0</v>
      </c>
      <c r="K349" s="477"/>
      <c r="L349" s="477"/>
    </row>
    <row r="350" spans="1:15" ht="14.25" customHeight="1" x14ac:dyDescent="0.35">
      <c r="A350" s="780"/>
      <c r="B350" s="780"/>
      <c r="C350" s="780"/>
      <c r="D350" s="860"/>
      <c r="E350" s="860"/>
      <c r="F350" s="860"/>
      <c r="G350" s="861" t="s">
        <v>359</v>
      </c>
      <c r="H350" s="861"/>
      <c r="I350" s="477"/>
      <c r="J350" s="477"/>
      <c r="K350" s="476">
        <f>K346</f>
        <v>0</v>
      </c>
      <c r="L350" s="477"/>
    </row>
    <row r="351" spans="1:15" ht="14.25" customHeight="1" x14ac:dyDescent="0.35">
      <c r="A351" s="780"/>
      <c r="B351" s="780"/>
      <c r="C351" s="780"/>
      <c r="D351" s="860"/>
      <c r="E351" s="860"/>
      <c r="F351" s="860"/>
      <c r="G351" s="861" t="s">
        <v>360</v>
      </c>
      <c r="H351" s="861"/>
      <c r="I351" s="477"/>
      <c r="J351" s="477"/>
      <c r="K351" s="477"/>
      <c r="L351" s="476">
        <f>L347</f>
        <v>0</v>
      </c>
    </row>
    <row r="352" spans="1:15" x14ac:dyDescent="0.35">
      <c r="A352" s="862" t="s">
        <v>366</v>
      </c>
      <c r="B352" s="862"/>
      <c r="C352" s="862"/>
      <c r="D352" s="862"/>
      <c r="E352" s="862"/>
      <c r="F352" s="862"/>
      <c r="G352" s="862"/>
      <c r="H352" s="862"/>
      <c r="I352" s="862"/>
      <c r="J352" s="862"/>
      <c r="K352" s="862"/>
      <c r="L352" s="862"/>
    </row>
    <row r="353" spans="1:14" x14ac:dyDescent="0.35">
      <c r="A353" s="863" t="s">
        <v>367</v>
      </c>
      <c r="B353" s="863"/>
      <c r="C353" s="863"/>
      <c r="D353" s="863"/>
      <c r="E353" s="863"/>
      <c r="F353" s="863"/>
      <c r="G353" s="863"/>
      <c r="H353" s="863"/>
      <c r="I353" s="863"/>
      <c r="J353" s="863"/>
      <c r="K353" s="863"/>
      <c r="L353" s="863"/>
    </row>
    <row r="354" spans="1:14" x14ac:dyDescent="0.35">
      <c r="A354" s="485"/>
      <c r="B354" s="485"/>
      <c r="C354" s="485"/>
      <c r="D354" s="485"/>
      <c r="E354" s="485"/>
      <c r="F354" s="485"/>
      <c r="G354" s="485"/>
      <c r="H354" s="485"/>
      <c r="I354" s="485"/>
      <c r="J354" s="485"/>
      <c r="K354" s="485"/>
      <c r="L354" s="485"/>
    </row>
    <row r="355" spans="1:14" x14ac:dyDescent="0.35">
      <c r="A355" s="485"/>
      <c r="B355" s="485"/>
      <c r="C355" s="485"/>
      <c r="D355" s="485"/>
      <c r="E355" s="485"/>
      <c r="F355" s="485"/>
      <c r="G355" s="485"/>
      <c r="H355" s="485"/>
      <c r="I355" s="485"/>
      <c r="J355" s="485"/>
      <c r="K355" s="485"/>
      <c r="L355" s="485"/>
    </row>
    <row r="356" spans="1:14" x14ac:dyDescent="0.35">
      <c r="A356" s="485"/>
      <c r="B356" s="485"/>
      <c r="C356" s="485"/>
      <c r="D356" s="485"/>
      <c r="E356" s="485"/>
      <c r="F356" s="485"/>
      <c r="G356" s="485"/>
      <c r="H356" s="485"/>
      <c r="I356" s="485"/>
      <c r="J356" s="485"/>
      <c r="K356" s="485"/>
      <c r="L356" s="485"/>
    </row>
    <row r="357" spans="1:14" x14ac:dyDescent="0.35">
      <c r="A357" s="485"/>
      <c r="B357" s="485"/>
      <c r="C357" s="485"/>
      <c r="D357" s="485"/>
      <c r="E357" s="485"/>
      <c r="F357" s="485"/>
      <c r="G357" s="485"/>
      <c r="H357" s="485"/>
      <c r="I357" s="485"/>
      <c r="J357" s="485"/>
      <c r="K357" s="485"/>
      <c r="L357" s="485"/>
    </row>
    <row r="358" spans="1:14" x14ac:dyDescent="0.35">
      <c r="A358" s="485"/>
      <c r="B358" s="485"/>
      <c r="C358" s="485"/>
      <c r="D358" s="485"/>
      <c r="E358" s="485"/>
      <c r="F358" s="485"/>
      <c r="G358" s="485"/>
      <c r="H358" s="485"/>
      <c r="I358" s="485"/>
      <c r="J358" s="485"/>
      <c r="K358" s="485"/>
      <c r="L358" s="485"/>
    </row>
    <row r="359" spans="1:14" x14ac:dyDescent="0.35">
      <c r="A359" s="485"/>
      <c r="B359" s="485"/>
      <c r="C359" s="485"/>
      <c r="D359" s="485"/>
      <c r="E359" s="485"/>
      <c r="F359" s="485"/>
      <c r="G359" s="485"/>
      <c r="H359" s="485"/>
      <c r="I359" s="485"/>
      <c r="J359" s="485"/>
      <c r="K359" s="485"/>
      <c r="L359" s="485"/>
    </row>
    <row r="361" spans="1:14" x14ac:dyDescent="0.35">
      <c r="A361" s="848" t="s">
        <v>23</v>
      </c>
      <c r="B361" s="848"/>
      <c r="C361" s="849">
        <f>Presentación!$C$3</f>
        <v>1990</v>
      </c>
      <c r="D361" s="849"/>
      <c r="E361" s="849"/>
      <c r="F361" s="849"/>
      <c r="G361" s="849"/>
      <c r="H361" s="849"/>
      <c r="I361" s="849"/>
      <c r="J361" s="849"/>
      <c r="K361" s="849"/>
      <c r="L361" s="849"/>
    </row>
    <row r="362" spans="1:14" x14ac:dyDescent="0.35">
      <c r="A362" s="850" t="s">
        <v>24</v>
      </c>
      <c r="B362" s="850"/>
      <c r="C362" s="851" t="s">
        <v>385</v>
      </c>
      <c r="D362" s="851"/>
      <c r="E362" s="851"/>
      <c r="F362" s="851"/>
      <c r="G362" s="851"/>
      <c r="H362" s="851"/>
      <c r="I362" s="851"/>
      <c r="J362" s="851"/>
      <c r="K362" s="851"/>
      <c r="L362" s="851"/>
      <c r="N362" s="470">
        <v>8</v>
      </c>
    </row>
    <row r="363" spans="1:14" ht="14.25" customHeight="1" x14ac:dyDescent="0.35">
      <c r="A363" s="852" t="s">
        <v>5</v>
      </c>
      <c r="B363" s="852"/>
      <c r="C363" s="853" t="s">
        <v>26</v>
      </c>
      <c r="D363" s="853"/>
      <c r="E363" s="853"/>
      <c r="F363" s="853"/>
      <c r="G363" s="853"/>
      <c r="H363" s="853"/>
      <c r="I363" s="853"/>
      <c r="J363" s="853"/>
      <c r="K363" s="853"/>
      <c r="L363" s="853"/>
    </row>
    <row r="364" spans="1:14" ht="14.25" customHeight="1" x14ac:dyDescent="0.35">
      <c r="A364" s="852" t="s">
        <v>27</v>
      </c>
      <c r="B364" s="852"/>
      <c r="C364" s="853" t="s">
        <v>450</v>
      </c>
      <c r="D364" s="853"/>
      <c r="E364" s="853"/>
      <c r="F364" s="853"/>
      <c r="G364" s="853"/>
      <c r="H364" s="853"/>
      <c r="I364" s="853"/>
      <c r="J364" s="853"/>
      <c r="K364" s="853"/>
      <c r="L364" s="853"/>
    </row>
    <row r="365" spans="1:14" ht="14.25" customHeight="1" x14ac:dyDescent="0.35">
      <c r="A365" s="852" t="s">
        <v>29</v>
      </c>
      <c r="B365" s="852"/>
      <c r="C365" s="853" t="s">
        <v>451</v>
      </c>
      <c r="D365" s="853"/>
      <c r="E365" s="853"/>
      <c r="F365" s="853"/>
      <c r="G365" s="853"/>
      <c r="H365" s="853"/>
      <c r="I365" s="853"/>
      <c r="J365" s="853"/>
      <c r="K365" s="853"/>
      <c r="L365" s="853"/>
    </row>
    <row r="366" spans="1:14" ht="14.25" customHeight="1" x14ac:dyDescent="0.35">
      <c r="A366" s="852" t="s">
        <v>31</v>
      </c>
      <c r="B366" s="852"/>
      <c r="C366" s="853" t="s">
        <v>262</v>
      </c>
      <c r="D366" s="853"/>
      <c r="E366" s="853"/>
      <c r="F366" s="853"/>
      <c r="G366" s="853"/>
      <c r="H366" s="853"/>
      <c r="I366" s="853"/>
      <c r="J366" s="853"/>
      <c r="K366" s="853"/>
      <c r="L366" s="853"/>
    </row>
    <row r="367" spans="1:14" ht="14.25" customHeight="1" x14ac:dyDescent="0.35">
      <c r="A367" s="854" t="s">
        <v>33</v>
      </c>
      <c r="B367" s="854"/>
      <c r="C367" s="471" t="s">
        <v>34</v>
      </c>
      <c r="D367" s="855" t="s">
        <v>324</v>
      </c>
      <c r="E367" s="855"/>
      <c r="F367" s="855"/>
      <c r="G367" s="855"/>
      <c r="H367" s="855"/>
      <c r="I367" s="855"/>
      <c r="J367" s="855"/>
      <c r="K367" s="855"/>
      <c r="L367" s="855"/>
    </row>
    <row r="368" spans="1:14" ht="36" customHeight="1" x14ac:dyDescent="0.35">
      <c r="A368" s="781" t="s">
        <v>37</v>
      </c>
      <c r="B368" s="781"/>
      <c r="C368" s="781" t="s">
        <v>325</v>
      </c>
      <c r="D368" s="472" t="s">
        <v>326</v>
      </c>
      <c r="E368" s="472" t="s">
        <v>327</v>
      </c>
      <c r="F368" s="472" t="s">
        <v>328</v>
      </c>
      <c r="G368" s="856" t="s">
        <v>329</v>
      </c>
      <c r="H368" s="856"/>
      <c r="I368" s="472" t="s">
        <v>330</v>
      </c>
      <c r="J368" s="472" t="s">
        <v>331</v>
      </c>
      <c r="K368" s="472" t="s">
        <v>332</v>
      </c>
      <c r="L368" s="472" t="s">
        <v>333</v>
      </c>
    </row>
    <row r="369" spans="1:15" ht="14.25" customHeight="1" x14ac:dyDescent="0.35">
      <c r="A369" s="781" t="s">
        <v>46</v>
      </c>
      <c r="B369" s="781" t="s">
        <v>47</v>
      </c>
      <c r="C369" s="781"/>
      <c r="D369" s="781" t="s">
        <v>48</v>
      </c>
      <c r="E369" s="781" t="s">
        <v>334</v>
      </c>
      <c r="F369" s="781" t="s">
        <v>276</v>
      </c>
      <c r="G369" s="781" t="s">
        <v>335</v>
      </c>
      <c r="H369" s="781"/>
      <c r="I369" s="781" t="s">
        <v>336</v>
      </c>
      <c r="J369" s="781" t="s">
        <v>337</v>
      </c>
      <c r="K369" s="781" t="s">
        <v>338</v>
      </c>
      <c r="L369" s="781" t="s">
        <v>339</v>
      </c>
    </row>
    <row r="370" spans="1:15" ht="14.25" customHeight="1" x14ac:dyDescent="0.35">
      <c r="A370" s="781"/>
      <c r="B370" s="781"/>
      <c r="C370" s="781"/>
      <c r="D370" s="781"/>
      <c r="E370" s="781"/>
      <c r="F370" s="781"/>
      <c r="G370" s="781" t="s">
        <v>340</v>
      </c>
      <c r="H370" s="781"/>
      <c r="I370" s="781"/>
      <c r="J370" s="781"/>
      <c r="K370" s="781"/>
      <c r="L370" s="781"/>
    </row>
    <row r="371" spans="1:15" ht="14.25" customHeight="1" x14ac:dyDescent="0.35">
      <c r="A371" s="781"/>
      <c r="B371" s="781"/>
      <c r="C371" s="781"/>
      <c r="D371" s="781"/>
      <c r="E371" s="781" t="s">
        <v>341</v>
      </c>
      <c r="F371" s="781" t="s">
        <v>342</v>
      </c>
      <c r="G371" s="781" t="s">
        <v>343</v>
      </c>
      <c r="H371" s="781"/>
      <c r="I371" s="297" t="s">
        <v>344</v>
      </c>
      <c r="J371" s="297" t="s">
        <v>345</v>
      </c>
      <c r="K371" s="297" t="s">
        <v>346</v>
      </c>
      <c r="L371" s="297" t="s">
        <v>347</v>
      </c>
    </row>
    <row r="372" spans="1:15" ht="28" x14ac:dyDescent="0.35">
      <c r="A372" s="781"/>
      <c r="B372" s="781"/>
      <c r="C372" s="781"/>
      <c r="D372" s="781"/>
      <c r="E372" s="781"/>
      <c r="F372" s="781"/>
      <c r="G372" s="781"/>
      <c r="H372" s="781"/>
      <c r="I372" s="297" t="s">
        <v>348</v>
      </c>
      <c r="J372" s="297" t="s">
        <v>348</v>
      </c>
      <c r="K372" s="297" t="s">
        <v>348</v>
      </c>
      <c r="L372" s="297" t="s">
        <v>348</v>
      </c>
    </row>
    <row r="373" spans="1:15" ht="14.25" customHeight="1" x14ac:dyDescent="0.35">
      <c r="A373" s="781"/>
      <c r="B373" s="781"/>
      <c r="C373" s="781"/>
      <c r="D373" s="473" t="s">
        <v>61</v>
      </c>
      <c r="E373" s="473" t="s">
        <v>349</v>
      </c>
      <c r="F373" s="473" t="s">
        <v>350</v>
      </c>
      <c r="G373" s="857" t="s">
        <v>351</v>
      </c>
      <c r="H373" s="857"/>
      <c r="I373" s="473" t="s">
        <v>352</v>
      </c>
      <c r="J373" s="473" t="s">
        <v>353</v>
      </c>
      <c r="K373" s="473" t="s">
        <v>354</v>
      </c>
      <c r="L373" s="473" t="s">
        <v>355</v>
      </c>
    </row>
    <row r="374" spans="1:15" ht="15" customHeight="1" x14ac:dyDescent="0.35">
      <c r="A374" s="781" t="s">
        <v>310</v>
      </c>
      <c r="B374" s="781" t="s">
        <v>310</v>
      </c>
      <c r="C374" s="781" t="s">
        <v>452</v>
      </c>
      <c r="D374" s="858"/>
      <c r="E374" s="858"/>
      <c r="F374" s="859"/>
      <c r="G374" s="474" t="s">
        <v>357</v>
      </c>
      <c r="H374" s="475"/>
      <c r="I374" s="476">
        <f>(D374*E374*F374*H374)/1000</f>
        <v>0</v>
      </c>
      <c r="J374" s="477"/>
      <c r="K374" s="477"/>
      <c r="L374" s="477"/>
    </row>
    <row r="375" spans="1:15" x14ac:dyDescent="0.35">
      <c r="A375" s="781"/>
      <c r="B375" s="781"/>
      <c r="C375" s="781"/>
      <c r="D375" s="858"/>
      <c r="E375" s="858"/>
      <c r="F375" s="859"/>
      <c r="G375" s="474" t="s">
        <v>358</v>
      </c>
      <c r="H375" s="475"/>
      <c r="I375" s="477"/>
      <c r="J375" s="478">
        <f>(D374*E374*F374*H375)/1000</f>
        <v>0</v>
      </c>
      <c r="K375" s="477"/>
      <c r="L375" s="477"/>
      <c r="N375" s="470">
        <v>1</v>
      </c>
      <c r="O375" s="470">
        <f>N362*100+N375</f>
        <v>801</v>
      </c>
    </row>
    <row r="376" spans="1:15" x14ac:dyDescent="0.35">
      <c r="A376" s="781"/>
      <c r="B376" s="781"/>
      <c r="C376" s="781"/>
      <c r="D376" s="858"/>
      <c r="E376" s="858"/>
      <c r="F376" s="859"/>
      <c r="G376" s="474" t="s">
        <v>359</v>
      </c>
      <c r="H376" s="475"/>
      <c r="I376" s="477"/>
      <c r="J376" s="477"/>
      <c r="K376" s="478">
        <f>(D374*E374*F374*H376)/1000</f>
        <v>0</v>
      </c>
      <c r="L376" s="477"/>
    </row>
    <row r="377" spans="1:15" x14ac:dyDescent="0.35">
      <c r="A377" s="781"/>
      <c r="B377" s="781"/>
      <c r="C377" s="781"/>
      <c r="D377" s="858"/>
      <c r="E377" s="858"/>
      <c r="F377" s="859"/>
      <c r="G377" s="474" t="s">
        <v>360</v>
      </c>
      <c r="H377" s="475"/>
      <c r="I377" s="477"/>
      <c r="J377" s="477"/>
      <c r="K377" s="477"/>
      <c r="L377" s="478">
        <f>(D374*E374*F374*H377)/1000</f>
        <v>0</v>
      </c>
    </row>
    <row r="378" spans="1:15" ht="15" customHeight="1" x14ac:dyDescent="0.35">
      <c r="A378" s="780" t="s">
        <v>91</v>
      </c>
      <c r="B378" s="780"/>
      <c r="C378" s="780"/>
      <c r="D378" s="860"/>
      <c r="E378" s="860"/>
      <c r="F378" s="860"/>
      <c r="G378" s="861" t="s">
        <v>357</v>
      </c>
      <c r="H378" s="861"/>
      <c r="I378" s="476">
        <f>I374</f>
        <v>0</v>
      </c>
      <c r="J378" s="477"/>
      <c r="K378" s="477"/>
      <c r="L378" s="477"/>
    </row>
    <row r="379" spans="1:15" ht="14.25" customHeight="1" x14ac:dyDescent="0.35">
      <c r="A379" s="780"/>
      <c r="B379" s="780"/>
      <c r="C379" s="780"/>
      <c r="D379" s="860"/>
      <c r="E379" s="860"/>
      <c r="F379" s="860"/>
      <c r="G379" s="861" t="s">
        <v>358</v>
      </c>
      <c r="H379" s="861"/>
      <c r="I379" s="477"/>
      <c r="J379" s="476">
        <f>J375</f>
        <v>0</v>
      </c>
      <c r="K379" s="477"/>
      <c r="L379" s="477"/>
    </row>
    <row r="380" spans="1:15" ht="14.25" customHeight="1" x14ac:dyDescent="0.35">
      <c r="A380" s="780"/>
      <c r="B380" s="780"/>
      <c r="C380" s="780"/>
      <c r="D380" s="860"/>
      <c r="E380" s="860"/>
      <c r="F380" s="860"/>
      <c r="G380" s="861" t="s">
        <v>359</v>
      </c>
      <c r="H380" s="861"/>
      <c r="I380" s="477"/>
      <c r="J380" s="477"/>
      <c r="K380" s="476">
        <f>K376</f>
        <v>0</v>
      </c>
      <c r="L380" s="477"/>
    </row>
    <row r="381" spans="1:15" ht="14.25" customHeight="1" x14ac:dyDescent="0.35">
      <c r="A381" s="780"/>
      <c r="B381" s="780"/>
      <c r="C381" s="780"/>
      <c r="D381" s="860"/>
      <c r="E381" s="860"/>
      <c r="F381" s="860"/>
      <c r="G381" s="861" t="s">
        <v>360</v>
      </c>
      <c r="H381" s="861"/>
      <c r="I381" s="477"/>
      <c r="J381" s="477"/>
      <c r="K381" s="477"/>
      <c r="L381" s="476">
        <f>L377</f>
        <v>0</v>
      </c>
    </row>
    <row r="382" spans="1:15" x14ac:dyDescent="0.35">
      <c r="A382" s="862" t="s">
        <v>366</v>
      </c>
      <c r="B382" s="862"/>
      <c r="C382" s="862"/>
      <c r="D382" s="862"/>
      <c r="E382" s="862"/>
      <c r="F382" s="862"/>
      <c r="G382" s="862"/>
      <c r="H382" s="862"/>
      <c r="I382" s="862"/>
      <c r="J382" s="862"/>
      <c r="K382" s="862"/>
      <c r="L382" s="862"/>
    </row>
    <row r="383" spans="1:15" x14ac:dyDescent="0.35">
      <c r="A383" s="863" t="s">
        <v>367</v>
      </c>
      <c r="B383" s="863"/>
      <c r="C383" s="863"/>
      <c r="D383" s="863"/>
      <c r="E383" s="863"/>
      <c r="F383" s="863"/>
      <c r="G383" s="863"/>
      <c r="H383" s="863"/>
      <c r="I383" s="863"/>
      <c r="J383" s="863"/>
      <c r="K383" s="863"/>
      <c r="L383" s="863"/>
    </row>
    <row r="384" spans="1:15" x14ac:dyDescent="0.35">
      <c r="A384" s="485"/>
      <c r="B384" s="485"/>
      <c r="C384" s="485"/>
      <c r="D384" s="485"/>
      <c r="E384" s="485"/>
      <c r="F384" s="485"/>
      <c r="G384" s="485"/>
      <c r="H384" s="485"/>
      <c r="I384" s="485"/>
      <c r="J384" s="485"/>
      <c r="K384" s="485"/>
      <c r="L384" s="485"/>
    </row>
    <row r="385" spans="1:14" x14ac:dyDescent="0.35">
      <c r="A385" s="485"/>
      <c r="B385" s="485"/>
      <c r="C385" s="485"/>
      <c r="D385" s="485"/>
      <c r="E385" s="485"/>
      <c r="F385" s="485"/>
      <c r="G385" s="485"/>
      <c r="H385" s="485"/>
      <c r="I385" s="485"/>
      <c r="J385" s="485"/>
      <c r="K385" s="485"/>
      <c r="L385" s="485"/>
    </row>
    <row r="386" spans="1:14" x14ac:dyDescent="0.35">
      <c r="A386" s="485"/>
      <c r="B386" s="485"/>
      <c r="C386" s="485"/>
      <c r="D386" s="485"/>
      <c r="E386" s="485"/>
      <c r="F386" s="485"/>
      <c r="G386" s="485"/>
      <c r="H386" s="485"/>
      <c r="I386" s="485"/>
      <c r="J386" s="485"/>
      <c r="K386" s="485"/>
      <c r="L386" s="485"/>
    </row>
    <row r="387" spans="1:14" x14ac:dyDescent="0.35">
      <c r="A387" s="485"/>
      <c r="B387" s="485"/>
      <c r="C387" s="485"/>
      <c r="D387" s="485"/>
      <c r="E387" s="485"/>
      <c r="F387" s="485"/>
      <c r="G387" s="485"/>
      <c r="H387" s="485"/>
      <c r="I387" s="485"/>
      <c r="J387" s="485"/>
      <c r="K387" s="485"/>
      <c r="L387" s="485"/>
    </row>
    <row r="388" spans="1:14" x14ac:dyDescent="0.35">
      <c r="A388" s="485"/>
      <c r="B388" s="485"/>
      <c r="C388" s="485"/>
      <c r="D388" s="485"/>
      <c r="E388" s="485"/>
      <c r="F388" s="485"/>
      <c r="G388" s="485"/>
      <c r="H388" s="485"/>
      <c r="I388" s="485"/>
      <c r="J388" s="485"/>
      <c r="K388" s="485"/>
      <c r="L388" s="485"/>
    </row>
    <row r="389" spans="1:14" x14ac:dyDescent="0.35">
      <c r="A389" s="485"/>
      <c r="B389" s="485"/>
      <c r="C389" s="485"/>
      <c r="D389" s="485"/>
      <c r="E389" s="485"/>
      <c r="F389" s="485"/>
      <c r="G389" s="485"/>
      <c r="H389" s="485"/>
      <c r="I389" s="485"/>
      <c r="J389" s="485"/>
      <c r="K389" s="485"/>
      <c r="L389" s="485"/>
    </row>
    <row r="391" spans="1:14" x14ac:dyDescent="0.35">
      <c r="A391" s="848" t="s">
        <v>23</v>
      </c>
      <c r="B391" s="848"/>
      <c r="C391" s="849">
        <f>Presentación!$C$3</f>
        <v>1990</v>
      </c>
      <c r="D391" s="849"/>
      <c r="E391" s="849"/>
      <c r="F391" s="849"/>
      <c r="G391" s="849"/>
      <c r="H391" s="849"/>
      <c r="I391" s="849"/>
      <c r="J391" s="849"/>
      <c r="K391" s="849"/>
      <c r="L391" s="849"/>
    </row>
    <row r="392" spans="1:14" x14ac:dyDescent="0.35">
      <c r="A392" s="850" t="s">
        <v>24</v>
      </c>
      <c r="B392" s="850"/>
      <c r="C392" s="851" t="s">
        <v>386</v>
      </c>
      <c r="D392" s="851"/>
      <c r="E392" s="851"/>
      <c r="F392" s="851"/>
      <c r="G392" s="851"/>
      <c r="H392" s="851"/>
      <c r="I392" s="851"/>
      <c r="J392" s="851"/>
      <c r="K392" s="851"/>
      <c r="L392" s="851"/>
      <c r="N392" s="470">
        <v>9</v>
      </c>
    </row>
    <row r="393" spans="1:14" ht="14.25" customHeight="1" x14ac:dyDescent="0.35">
      <c r="A393" s="852" t="s">
        <v>5</v>
      </c>
      <c r="B393" s="852"/>
      <c r="C393" s="853" t="s">
        <v>26</v>
      </c>
      <c r="D393" s="853"/>
      <c r="E393" s="853"/>
      <c r="F393" s="853"/>
      <c r="G393" s="853"/>
      <c r="H393" s="853"/>
      <c r="I393" s="853"/>
      <c r="J393" s="853"/>
      <c r="K393" s="853"/>
      <c r="L393" s="853"/>
    </row>
    <row r="394" spans="1:14" ht="14.25" customHeight="1" x14ac:dyDescent="0.35">
      <c r="A394" s="852" t="s">
        <v>27</v>
      </c>
      <c r="B394" s="852"/>
      <c r="C394" s="853" t="s">
        <v>450</v>
      </c>
      <c r="D394" s="853"/>
      <c r="E394" s="853"/>
      <c r="F394" s="853"/>
      <c r="G394" s="853"/>
      <c r="H394" s="853"/>
      <c r="I394" s="853"/>
      <c r="J394" s="853"/>
      <c r="K394" s="853"/>
      <c r="L394" s="853"/>
    </row>
    <row r="395" spans="1:14" ht="14.25" customHeight="1" x14ac:dyDescent="0.35">
      <c r="A395" s="852" t="s">
        <v>29</v>
      </c>
      <c r="B395" s="852"/>
      <c r="C395" s="853" t="s">
        <v>451</v>
      </c>
      <c r="D395" s="853"/>
      <c r="E395" s="853"/>
      <c r="F395" s="853"/>
      <c r="G395" s="853"/>
      <c r="H395" s="853"/>
      <c r="I395" s="853"/>
      <c r="J395" s="853"/>
      <c r="K395" s="853"/>
      <c r="L395" s="853"/>
    </row>
    <row r="396" spans="1:14" ht="14.25" customHeight="1" x14ac:dyDescent="0.35">
      <c r="A396" s="852" t="s">
        <v>31</v>
      </c>
      <c r="B396" s="852"/>
      <c r="C396" s="853" t="s">
        <v>262</v>
      </c>
      <c r="D396" s="853"/>
      <c r="E396" s="853"/>
      <c r="F396" s="853"/>
      <c r="G396" s="853"/>
      <c r="H396" s="853"/>
      <c r="I396" s="853"/>
      <c r="J396" s="853"/>
      <c r="K396" s="853"/>
      <c r="L396" s="853"/>
    </row>
    <row r="397" spans="1:14" ht="14.25" customHeight="1" x14ac:dyDescent="0.35">
      <c r="A397" s="854" t="s">
        <v>33</v>
      </c>
      <c r="B397" s="854"/>
      <c r="C397" s="471" t="s">
        <v>34</v>
      </c>
      <c r="D397" s="855" t="s">
        <v>324</v>
      </c>
      <c r="E397" s="855"/>
      <c r="F397" s="855"/>
      <c r="G397" s="855"/>
      <c r="H397" s="855"/>
      <c r="I397" s="855"/>
      <c r="J397" s="855"/>
      <c r="K397" s="855"/>
      <c r="L397" s="855"/>
    </row>
    <row r="398" spans="1:14" ht="36" customHeight="1" x14ac:dyDescent="0.35">
      <c r="A398" s="781" t="s">
        <v>37</v>
      </c>
      <c r="B398" s="781"/>
      <c r="C398" s="781" t="s">
        <v>325</v>
      </c>
      <c r="D398" s="472" t="s">
        <v>326</v>
      </c>
      <c r="E398" s="472" t="s">
        <v>327</v>
      </c>
      <c r="F398" s="472" t="s">
        <v>328</v>
      </c>
      <c r="G398" s="856" t="s">
        <v>329</v>
      </c>
      <c r="H398" s="856"/>
      <c r="I398" s="472" t="s">
        <v>330</v>
      </c>
      <c r="J398" s="472" t="s">
        <v>331</v>
      </c>
      <c r="K398" s="472" t="s">
        <v>332</v>
      </c>
      <c r="L398" s="472" t="s">
        <v>333</v>
      </c>
    </row>
    <row r="399" spans="1:14" ht="14.25" customHeight="1" x14ac:dyDescent="0.35">
      <c r="A399" s="781" t="s">
        <v>46</v>
      </c>
      <c r="B399" s="781" t="s">
        <v>47</v>
      </c>
      <c r="C399" s="781"/>
      <c r="D399" s="781" t="s">
        <v>48</v>
      </c>
      <c r="E399" s="781" t="s">
        <v>334</v>
      </c>
      <c r="F399" s="781" t="s">
        <v>276</v>
      </c>
      <c r="G399" s="781" t="s">
        <v>335</v>
      </c>
      <c r="H399" s="781"/>
      <c r="I399" s="781" t="s">
        <v>336</v>
      </c>
      <c r="J399" s="781" t="s">
        <v>337</v>
      </c>
      <c r="K399" s="781" t="s">
        <v>338</v>
      </c>
      <c r="L399" s="781" t="s">
        <v>339</v>
      </c>
    </row>
    <row r="400" spans="1:14" ht="14.25" customHeight="1" x14ac:dyDescent="0.35">
      <c r="A400" s="781"/>
      <c r="B400" s="781"/>
      <c r="C400" s="781"/>
      <c r="D400" s="781"/>
      <c r="E400" s="781"/>
      <c r="F400" s="781"/>
      <c r="G400" s="781" t="s">
        <v>340</v>
      </c>
      <c r="H400" s="781"/>
      <c r="I400" s="781"/>
      <c r="J400" s="781"/>
      <c r="K400" s="781"/>
      <c r="L400" s="781"/>
    </row>
    <row r="401" spans="1:15" ht="14.25" customHeight="1" x14ac:dyDescent="0.35">
      <c r="A401" s="781"/>
      <c r="B401" s="781"/>
      <c r="C401" s="781"/>
      <c r="D401" s="781"/>
      <c r="E401" s="781" t="s">
        <v>341</v>
      </c>
      <c r="F401" s="781" t="s">
        <v>342</v>
      </c>
      <c r="G401" s="781" t="s">
        <v>343</v>
      </c>
      <c r="H401" s="781"/>
      <c r="I401" s="297" t="s">
        <v>344</v>
      </c>
      <c r="J401" s="297" t="s">
        <v>345</v>
      </c>
      <c r="K401" s="297" t="s">
        <v>346</v>
      </c>
      <c r="L401" s="297" t="s">
        <v>347</v>
      </c>
    </row>
    <row r="402" spans="1:15" ht="28" x14ac:dyDescent="0.35">
      <c r="A402" s="781"/>
      <c r="B402" s="781"/>
      <c r="C402" s="781"/>
      <c r="D402" s="781"/>
      <c r="E402" s="781"/>
      <c r="F402" s="781"/>
      <c r="G402" s="781"/>
      <c r="H402" s="781"/>
      <c r="I402" s="297" t="s">
        <v>348</v>
      </c>
      <c r="J402" s="297" t="s">
        <v>348</v>
      </c>
      <c r="K402" s="297" t="s">
        <v>348</v>
      </c>
      <c r="L402" s="297" t="s">
        <v>348</v>
      </c>
    </row>
    <row r="403" spans="1:15" ht="14.25" customHeight="1" x14ac:dyDescent="0.35">
      <c r="A403" s="781"/>
      <c r="B403" s="781"/>
      <c r="C403" s="781"/>
      <c r="D403" s="473" t="s">
        <v>61</v>
      </c>
      <c r="E403" s="473" t="s">
        <v>349</v>
      </c>
      <c r="F403" s="473" t="s">
        <v>350</v>
      </c>
      <c r="G403" s="857" t="s">
        <v>351</v>
      </c>
      <c r="H403" s="857"/>
      <c r="I403" s="473" t="s">
        <v>352</v>
      </c>
      <c r="J403" s="473" t="s">
        <v>353</v>
      </c>
      <c r="K403" s="473" t="s">
        <v>354</v>
      </c>
      <c r="L403" s="473" t="s">
        <v>355</v>
      </c>
    </row>
    <row r="404" spans="1:15" ht="15" customHeight="1" x14ac:dyDescent="0.35">
      <c r="A404" s="781" t="s">
        <v>310</v>
      </c>
      <c r="B404" s="781" t="s">
        <v>310</v>
      </c>
      <c r="C404" s="781" t="s">
        <v>452</v>
      </c>
      <c r="D404" s="858"/>
      <c r="E404" s="858"/>
      <c r="F404" s="859"/>
      <c r="G404" s="474" t="s">
        <v>357</v>
      </c>
      <c r="H404" s="475"/>
      <c r="I404" s="476">
        <f>(D404*E404*F404*H404)/1000</f>
        <v>0</v>
      </c>
      <c r="J404" s="477"/>
      <c r="K404" s="477"/>
      <c r="L404" s="477"/>
    </row>
    <row r="405" spans="1:15" x14ac:dyDescent="0.35">
      <c r="A405" s="781"/>
      <c r="B405" s="781"/>
      <c r="C405" s="781"/>
      <c r="D405" s="858"/>
      <c r="E405" s="858"/>
      <c r="F405" s="859"/>
      <c r="G405" s="474" t="s">
        <v>358</v>
      </c>
      <c r="H405" s="475"/>
      <c r="I405" s="477"/>
      <c r="J405" s="478">
        <f>(D404*E404*F404*H405)/1000</f>
        <v>0</v>
      </c>
      <c r="K405" s="477"/>
      <c r="L405" s="477"/>
      <c r="N405" s="470">
        <v>1</v>
      </c>
      <c r="O405" s="470">
        <f>N392*100+N405</f>
        <v>901</v>
      </c>
    </row>
    <row r="406" spans="1:15" x14ac:dyDescent="0.35">
      <c r="A406" s="781"/>
      <c r="B406" s="781"/>
      <c r="C406" s="781"/>
      <c r="D406" s="858"/>
      <c r="E406" s="858"/>
      <c r="F406" s="859"/>
      <c r="G406" s="474" t="s">
        <v>359</v>
      </c>
      <c r="H406" s="475"/>
      <c r="I406" s="477"/>
      <c r="J406" s="477"/>
      <c r="K406" s="478">
        <f>(D404*E404*F404*H406)/1000</f>
        <v>0</v>
      </c>
      <c r="L406" s="477"/>
    </row>
    <row r="407" spans="1:15" x14ac:dyDescent="0.35">
      <c r="A407" s="781"/>
      <c r="B407" s="781"/>
      <c r="C407" s="781"/>
      <c r="D407" s="858"/>
      <c r="E407" s="858"/>
      <c r="F407" s="859"/>
      <c r="G407" s="474" t="s">
        <v>360</v>
      </c>
      <c r="H407" s="475"/>
      <c r="I407" s="477"/>
      <c r="J407" s="477"/>
      <c r="K407" s="477"/>
      <c r="L407" s="478">
        <f>(D404*E404*F404*H407)/1000</f>
        <v>0</v>
      </c>
    </row>
    <row r="408" spans="1:15" ht="15" customHeight="1" x14ac:dyDescent="0.35">
      <c r="A408" s="780" t="s">
        <v>91</v>
      </c>
      <c r="B408" s="780"/>
      <c r="C408" s="780"/>
      <c r="D408" s="860"/>
      <c r="E408" s="860"/>
      <c r="F408" s="860"/>
      <c r="G408" s="861" t="s">
        <v>357</v>
      </c>
      <c r="H408" s="861"/>
      <c r="I408" s="476">
        <f>I404</f>
        <v>0</v>
      </c>
      <c r="J408" s="477"/>
      <c r="K408" s="477"/>
      <c r="L408" s="477"/>
    </row>
    <row r="409" spans="1:15" ht="14.25" customHeight="1" x14ac:dyDescent="0.35">
      <c r="A409" s="780"/>
      <c r="B409" s="780"/>
      <c r="C409" s="780"/>
      <c r="D409" s="860"/>
      <c r="E409" s="860"/>
      <c r="F409" s="860"/>
      <c r="G409" s="861" t="s">
        <v>358</v>
      </c>
      <c r="H409" s="861"/>
      <c r="I409" s="477"/>
      <c r="J409" s="476">
        <f>J405</f>
        <v>0</v>
      </c>
      <c r="K409" s="477"/>
      <c r="L409" s="477"/>
    </row>
    <row r="410" spans="1:15" ht="14.25" customHeight="1" x14ac:dyDescent="0.35">
      <c r="A410" s="780"/>
      <c r="B410" s="780"/>
      <c r="C410" s="780"/>
      <c r="D410" s="860"/>
      <c r="E410" s="860"/>
      <c r="F410" s="860"/>
      <c r="G410" s="861" t="s">
        <v>359</v>
      </c>
      <c r="H410" s="861"/>
      <c r="I410" s="477"/>
      <c r="J410" s="477"/>
      <c r="K410" s="476">
        <f>K406</f>
        <v>0</v>
      </c>
      <c r="L410" s="477"/>
    </row>
    <row r="411" spans="1:15" ht="14.25" customHeight="1" x14ac:dyDescent="0.35">
      <c r="A411" s="780"/>
      <c r="B411" s="780"/>
      <c r="C411" s="780"/>
      <c r="D411" s="860"/>
      <c r="E411" s="860"/>
      <c r="F411" s="860"/>
      <c r="G411" s="861" t="s">
        <v>360</v>
      </c>
      <c r="H411" s="861"/>
      <c r="I411" s="477"/>
      <c r="J411" s="477"/>
      <c r="K411" s="477"/>
      <c r="L411" s="476">
        <f>L407</f>
        <v>0</v>
      </c>
    </row>
    <row r="412" spans="1:15" x14ac:dyDescent="0.35">
      <c r="A412" s="862" t="s">
        <v>366</v>
      </c>
      <c r="B412" s="862"/>
      <c r="C412" s="862"/>
      <c r="D412" s="862"/>
      <c r="E412" s="862"/>
      <c r="F412" s="862"/>
      <c r="G412" s="862"/>
      <c r="H412" s="862"/>
      <c r="I412" s="862"/>
      <c r="J412" s="862"/>
      <c r="K412" s="862"/>
      <c r="L412" s="862"/>
    </row>
    <row r="413" spans="1:15" x14ac:dyDescent="0.35">
      <c r="A413" s="863" t="s">
        <v>367</v>
      </c>
      <c r="B413" s="863"/>
      <c r="C413" s="863"/>
      <c r="D413" s="863"/>
      <c r="E413" s="863"/>
      <c r="F413" s="863"/>
      <c r="G413" s="863"/>
      <c r="H413" s="863"/>
      <c r="I413" s="863"/>
      <c r="J413" s="863"/>
      <c r="K413" s="863"/>
      <c r="L413" s="863"/>
    </row>
    <row r="414" spans="1:15" x14ac:dyDescent="0.35">
      <c r="A414" s="485"/>
      <c r="B414" s="485"/>
      <c r="C414" s="485"/>
      <c r="D414" s="485"/>
      <c r="E414" s="485"/>
      <c r="F414" s="485"/>
      <c r="G414" s="485"/>
      <c r="H414" s="485"/>
      <c r="I414" s="485"/>
      <c r="J414" s="485"/>
      <c r="K414" s="485"/>
      <c r="L414" s="485"/>
    </row>
    <row r="415" spans="1:15" x14ac:dyDescent="0.35">
      <c r="A415" s="485"/>
      <c r="B415" s="485"/>
      <c r="C415" s="485"/>
      <c r="D415" s="485"/>
      <c r="E415" s="485"/>
      <c r="F415" s="485"/>
      <c r="G415" s="485"/>
      <c r="H415" s="485"/>
      <c r="I415" s="485"/>
      <c r="J415" s="485"/>
      <c r="K415" s="485"/>
      <c r="L415" s="485"/>
    </row>
    <row r="416" spans="1:15" x14ac:dyDescent="0.35">
      <c r="A416" s="485"/>
      <c r="B416" s="485"/>
      <c r="C416" s="485"/>
      <c r="D416" s="485"/>
      <c r="E416" s="485"/>
      <c r="F416" s="485"/>
      <c r="G416" s="485"/>
      <c r="H416" s="485"/>
      <c r="I416" s="485"/>
      <c r="J416" s="485"/>
      <c r="K416" s="485"/>
      <c r="L416" s="485"/>
    </row>
    <row r="417" spans="1:14" x14ac:dyDescent="0.35">
      <c r="A417" s="485"/>
      <c r="B417" s="485"/>
      <c r="C417" s="485"/>
      <c r="D417" s="485"/>
      <c r="E417" s="485"/>
      <c r="F417" s="485"/>
      <c r="G417" s="485"/>
      <c r="H417" s="485"/>
      <c r="I417" s="485"/>
      <c r="J417" s="485"/>
      <c r="K417" s="485"/>
      <c r="L417" s="485"/>
    </row>
    <row r="418" spans="1:14" x14ac:dyDescent="0.35">
      <c r="A418" s="485"/>
      <c r="B418" s="485"/>
      <c r="C418" s="485"/>
      <c r="D418" s="485"/>
      <c r="E418" s="485"/>
      <c r="F418" s="485"/>
      <c r="G418" s="485"/>
      <c r="H418" s="485"/>
      <c r="I418" s="485"/>
      <c r="J418" s="485"/>
      <c r="K418" s="485"/>
      <c r="L418" s="485"/>
    </row>
    <row r="419" spans="1:14" x14ac:dyDescent="0.35">
      <c r="A419" s="485"/>
      <c r="B419" s="485"/>
      <c r="C419" s="485"/>
      <c r="D419" s="485"/>
      <c r="E419" s="485"/>
      <c r="F419" s="485"/>
      <c r="G419" s="485"/>
      <c r="H419" s="485"/>
      <c r="I419" s="485"/>
      <c r="J419" s="485"/>
      <c r="K419" s="485"/>
      <c r="L419" s="485"/>
    </row>
    <row r="420" spans="1:14" x14ac:dyDescent="0.35">
      <c r="A420" s="485"/>
      <c r="B420" s="485"/>
      <c r="C420" s="485"/>
      <c r="D420" s="485"/>
      <c r="E420" s="485"/>
      <c r="F420" s="485"/>
      <c r="G420" s="485"/>
      <c r="H420" s="485"/>
      <c r="I420" s="485"/>
      <c r="J420" s="485"/>
      <c r="K420" s="485"/>
      <c r="L420" s="485"/>
    </row>
    <row r="421" spans="1:14" x14ac:dyDescent="0.35">
      <c r="A421" s="848" t="s">
        <v>23</v>
      </c>
      <c r="B421" s="848"/>
      <c r="C421" s="849">
        <f>Presentación!$C$3</f>
        <v>1990</v>
      </c>
      <c r="D421" s="849"/>
      <c r="E421" s="849"/>
      <c r="F421" s="849"/>
      <c r="G421" s="849"/>
      <c r="H421" s="849"/>
      <c r="I421" s="849"/>
      <c r="J421" s="849"/>
      <c r="K421" s="849"/>
      <c r="L421" s="849"/>
    </row>
    <row r="422" spans="1:14" x14ac:dyDescent="0.35">
      <c r="A422" s="850" t="s">
        <v>24</v>
      </c>
      <c r="B422" s="850"/>
      <c r="C422" s="851" t="s">
        <v>387</v>
      </c>
      <c r="D422" s="851"/>
      <c r="E422" s="851"/>
      <c r="F422" s="851"/>
      <c r="G422" s="851"/>
      <c r="H422" s="851"/>
      <c r="I422" s="851"/>
      <c r="J422" s="851"/>
      <c r="K422" s="851"/>
      <c r="L422" s="851"/>
      <c r="N422" s="470">
        <v>14</v>
      </c>
    </row>
    <row r="423" spans="1:14" ht="14.25" customHeight="1" x14ac:dyDescent="0.35">
      <c r="A423" s="852" t="s">
        <v>5</v>
      </c>
      <c r="B423" s="852"/>
      <c r="C423" s="853" t="s">
        <v>26</v>
      </c>
      <c r="D423" s="853"/>
      <c r="E423" s="853"/>
      <c r="F423" s="853"/>
      <c r="G423" s="853"/>
      <c r="H423" s="853"/>
      <c r="I423" s="853"/>
      <c r="J423" s="853"/>
      <c r="K423" s="853"/>
      <c r="L423" s="853"/>
    </row>
    <row r="424" spans="1:14" ht="14.25" customHeight="1" x14ac:dyDescent="0.35">
      <c r="A424" s="852" t="s">
        <v>27</v>
      </c>
      <c r="B424" s="852"/>
      <c r="C424" s="853" t="s">
        <v>450</v>
      </c>
      <c r="D424" s="853"/>
      <c r="E424" s="853"/>
      <c r="F424" s="853"/>
      <c r="G424" s="853"/>
      <c r="H424" s="853"/>
      <c r="I424" s="853"/>
      <c r="J424" s="853"/>
      <c r="K424" s="853"/>
      <c r="L424" s="853"/>
    </row>
    <row r="425" spans="1:14" ht="14.25" customHeight="1" x14ac:dyDescent="0.35">
      <c r="A425" s="852" t="s">
        <v>29</v>
      </c>
      <c r="B425" s="852"/>
      <c r="C425" s="853" t="s">
        <v>451</v>
      </c>
      <c r="D425" s="853"/>
      <c r="E425" s="853"/>
      <c r="F425" s="853"/>
      <c r="G425" s="853"/>
      <c r="H425" s="853"/>
      <c r="I425" s="853"/>
      <c r="J425" s="853"/>
      <c r="K425" s="853"/>
      <c r="L425" s="853"/>
    </row>
    <row r="426" spans="1:14" ht="14.25" customHeight="1" x14ac:dyDescent="0.35">
      <c r="A426" s="852" t="s">
        <v>31</v>
      </c>
      <c r="B426" s="852"/>
      <c r="C426" s="853" t="s">
        <v>262</v>
      </c>
      <c r="D426" s="853"/>
      <c r="E426" s="853"/>
      <c r="F426" s="853"/>
      <c r="G426" s="853"/>
      <c r="H426" s="853"/>
      <c r="I426" s="853"/>
      <c r="J426" s="853"/>
      <c r="K426" s="853"/>
      <c r="L426" s="853"/>
    </row>
    <row r="427" spans="1:14" ht="14.25" customHeight="1" x14ac:dyDescent="0.35">
      <c r="A427" s="854" t="s">
        <v>33</v>
      </c>
      <c r="B427" s="854"/>
      <c r="C427" s="471" t="s">
        <v>34</v>
      </c>
      <c r="D427" s="855" t="s">
        <v>324</v>
      </c>
      <c r="E427" s="855"/>
      <c r="F427" s="855"/>
      <c r="G427" s="855"/>
      <c r="H427" s="855"/>
      <c r="I427" s="855"/>
      <c r="J427" s="855"/>
      <c r="K427" s="855"/>
      <c r="L427" s="855"/>
    </row>
    <row r="428" spans="1:14" ht="36" customHeight="1" x14ac:dyDescent="0.35">
      <c r="A428" s="781" t="s">
        <v>37</v>
      </c>
      <c r="B428" s="781"/>
      <c r="C428" s="781" t="s">
        <v>325</v>
      </c>
      <c r="D428" s="472" t="s">
        <v>326</v>
      </c>
      <c r="E428" s="472" t="s">
        <v>327</v>
      </c>
      <c r="F428" s="472" t="s">
        <v>328</v>
      </c>
      <c r="G428" s="856" t="s">
        <v>329</v>
      </c>
      <c r="H428" s="856"/>
      <c r="I428" s="472" t="s">
        <v>330</v>
      </c>
      <c r="J428" s="472" t="s">
        <v>331</v>
      </c>
      <c r="K428" s="472" t="s">
        <v>332</v>
      </c>
      <c r="L428" s="472" t="s">
        <v>333</v>
      </c>
    </row>
    <row r="429" spans="1:14" ht="14.25" customHeight="1" x14ac:dyDescent="0.35">
      <c r="A429" s="781" t="s">
        <v>46</v>
      </c>
      <c r="B429" s="781" t="s">
        <v>47</v>
      </c>
      <c r="C429" s="781"/>
      <c r="D429" s="781" t="s">
        <v>48</v>
      </c>
      <c r="E429" s="781" t="s">
        <v>334</v>
      </c>
      <c r="F429" s="781" t="s">
        <v>276</v>
      </c>
      <c r="G429" s="781" t="s">
        <v>335</v>
      </c>
      <c r="H429" s="781"/>
      <c r="I429" s="781" t="s">
        <v>336</v>
      </c>
      <c r="J429" s="781" t="s">
        <v>337</v>
      </c>
      <c r="K429" s="781" t="s">
        <v>338</v>
      </c>
      <c r="L429" s="781" t="s">
        <v>339</v>
      </c>
    </row>
    <row r="430" spans="1:14" ht="14.25" customHeight="1" x14ac:dyDescent="0.35">
      <c r="A430" s="781"/>
      <c r="B430" s="781"/>
      <c r="C430" s="781"/>
      <c r="D430" s="781"/>
      <c r="E430" s="781"/>
      <c r="F430" s="781"/>
      <c r="G430" s="781" t="s">
        <v>340</v>
      </c>
      <c r="H430" s="781"/>
      <c r="I430" s="781"/>
      <c r="J430" s="781"/>
      <c r="K430" s="781"/>
      <c r="L430" s="781"/>
    </row>
    <row r="431" spans="1:14" ht="14.25" customHeight="1" x14ac:dyDescent="0.35">
      <c r="A431" s="781"/>
      <c r="B431" s="781"/>
      <c r="C431" s="781"/>
      <c r="D431" s="781"/>
      <c r="E431" s="781" t="s">
        <v>341</v>
      </c>
      <c r="F431" s="781" t="s">
        <v>342</v>
      </c>
      <c r="G431" s="781" t="s">
        <v>343</v>
      </c>
      <c r="H431" s="781"/>
      <c r="I431" s="297" t="s">
        <v>344</v>
      </c>
      <c r="J431" s="297" t="s">
        <v>345</v>
      </c>
      <c r="K431" s="297" t="s">
        <v>346</v>
      </c>
      <c r="L431" s="297" t="s">
        <v>347</v>
      </c>
    </row>
    <row r="432" spans="1:14" ht="28" x14ac:dyDescent="0.35">
      <c r="A432" s="781"/>
      <c r="B432" s="781"/>
      <c r="C432" s="781"/>
      <c r="D432" s="781"/>
      <c r="E432" s="781"/>
      <c r="F432" s="781"/>
      <c r="G432" s="781"/>
      <c r="H432" s="781"/>
      <c r="I432" s="297" t="s">
        <v>348</v>
      </c>
      <c r="J432" s="297" t="s">
        <v>348</v>
      </c>
      <c r="K432" s="297" t="s">
        <v>348</v>
      </c>
      <c r="L432" s="297" t="s">
        <v>348</v>
      </c>
    </row>
    <row r="433" spans="1:15" ht="14.25" customHeight="1" x14ac:dyDescent="0.35">
      <c r="A433" s="781"/>
      <c r="B433" s="781"/>
      <c r="C433" s="781"/>
      <c r="D433" s="473" t="s">
        <v>61</v>
      </c>
      <c r="E433" s="473" t="s">
        <v>349</v>
      </c>
      <c r="F433" s="473" t="s">
        <v>350</v>
      </c>
      <c r="G433" s="857" t="s">
        <v>351</v>
      </c>
      <c r="H433" s="857"/>
      <c r="I433" s="473" t="s">
        <v>352</v>
      </c>
      <c r="J433" s="473" t="s">
        <v>353</v>
      </c>
      <c r="K433" s="473" t="s">
        <v>354</v>
      </c>
      <c r="L433" s="473" t="s">
        <v>355</v>
      </c>
    </row>
    <row r="434" spans="1:15" ht="15" customHeight="1" x14ac:dyDescent="0.35">
      <c r="A434" s="781" t="s">
        <v>310</v>
      </c>
      <c r="B434" s="781" t="s">
        <v>310</v>
      </c>
      <c r="C434" s="781" t="s">
        <v>452</v>
      </c>
      <c r="D434" s="858"/>
      <c r="E434" s="858"/>
      <c r="F434" s="859"/>
      <c r="G434" s="474" t="s">
        <v>357</v>
      </c>
      <c r="H434" s="475"/>
      <c r="I434" s="476">
        <f>(D434*E434*F434*H434)/1000</f>
        <v>0</v>
      </c>
      <c r="J434" s="477"/>
      <c r="K434" s="477"/>
      <c r="L434" s="477"/>
    </row>
    <row r="435" spans="1:15" x14ac:dyDescent="0.35">
      <c r="A435" s="781"/>
      <c r="B435" s="781"/>
      <c r="C435" s="781"/>
      <c r="D435" s="858"/>
      <c r="E435" s="858"/>
      <c r="F435" s="859"/>
      <c r="G435" s="474" t="s">
        <v>358</v>
      </c>
      <c r="H435" s="475"/>
      <c r="I435" s="477"/>
      <c r="J435" s="478">
        <f>(D434*E434*F434*H435)/1000</f>
        <v>0</v>
      </c>
      <c r="K435" s="477"/>
      <c r="L435" s="477"/>
      <c r="N435" s="470">
        <v>1</v>
      </c>
      <c r="O435" s="470">
        <f>N422*100+N435</f>
        <v>1401</v>
      </c>
    </row>
    <row r="436" spans="1:15" x14ac:dyDescent="0.35">
      <c r="A436" s="781"/>
      <c r="B436" s="781"/>
      <c r="C436" s="781"/>
      <c r="D436" s="858"/>
      <c r="E436" s="858"/>
      <c r="F436" s="859"/>
      <c r="G436" s="474" t="s">
        <v>359</v>
      </c>
      <c r="H436" s="475"/>
      <c r="I436" s="477"/>
      <c r="J436" s="477"/>
      <c r="K436" s="478">
        <f>(D434*E434*F434*H436)/1000</f>
        <v>0</v>
      </c>
      <c r="L436" s="477"/>
    </row>
    <row r="437" spans="1:15" x14ac:dyDescent="0.35">
      <c r="A437" s="781"/>
      <c r="B437" s="781"/>
      <c r="C437" s="781"/>
      <c r="D437" s="858"/>
      <c r="E437" s="858"/>
      <c r="F437" s="859"/>
      <c r="G437" s="474" t="s">
        <v>360</v>
      </c>
      <c r="H437" s="475"/>
      <c r="I437" s="477"/>
      <c r="J437" s="477"/>
      <c r="K437" s="477"/>
      <c r="L437" s="478">
        <f>(D434*E434*F434*H437)/1000</f>
        <v>0</v>
      </c>
    </row>
    <row r="438" spans="1:15" ht="15" customHeight="1" x14ac:dyDescent="0.35">
      <c r="A438" s="780" t="s">
        <v>91</v>
      </c>
      <c r="B438" s="780"/>
      <c r="C438" s="780"/>
      <c r="D438" s="860"/>
      <c r="E438" s="860"/>
      <c r="F438" s="860"/>
      <c r="G438" s="861" t="s">
        <v>357</v>
      </c>
      <c r="H438" s="861"/>
      <c r="I438" s="476">
        <f>I434</f>
        <v>0</v>
      </c>
      <c r="J438" s="477"/>
      <c r="K438" s="477"/>
      <c r="L438" s="477"/>
    </row>
    <row r="439" spans="1:15" ht="14.25" customHeight="1" x14ac:dyDescent="0.35">
      <c r="A439" s="780"/>
      <c r="B439" s="780"/>
      <c r="C439" s="780"/>
      <c r="D439" s="860"/>
      <c r="E439" s="860"/>
      <c r="F439" s="860"/>
      <c r="G439" s="861" t="s">
        <v>358</v>
      </c>
      <c r="H439" s="861"/>
      <c r="I439" s="477"/>
      <c r="J439" s="476">
        <f>J435</f>
        <v>0</v>
      </c>
      <c r="K439" s="477"/>
      <c r="L439" s="477"/>
    </row>
    <row r="440" spans="1:15" ht="14.25" customHeight="1" x14ac:dyDescent="0.35">
      <c r="A440" s="780"/>
      <c r="B440" s="780"/>
      <c r="C440" s="780"/>
      <c r="D440" s="860"/>
      <c r="E440" s="860"/>
      <c r="F440" s="860"/>
      <c r="G440" s="861" t="s">
        <v>359</v>
      </c>
      <c r="H440" s="861"/>
      <c r="I440" s="477"/>
      <c r="J440" s="477"/>
      <c r="K440" s="476">
        <f>K436</f>
        <v>0</v>
      </c>
      <c r="L440" s="477"/>
    </row>
    <row r="441" spans="1:15" ht="14.25" customHeight="1" x14ac:dyDescent="0.35">
      <c r="A441" s="780"/>
      <c r="B441" s="780"/>
      <c r="C441" s="780"/>
      <c r="D441" s="860"/>
      <c r="E441" s="860"/>
      <c r="F441" s="860"/>
      <c r="G441" s="861" t="s">
        <v>360</v>
      </c>
      <c r="H441" s="861"/>
      <c r="I441" s="477"/>
      <c r="J441" s="477"/>
      <c r="K441" s="477"/>
      <c r="L441" s="476">
        <f>L437</f>
        <v>0</v>
      </c>
    </row>
    <row r="442" spans="1:15" x14ac:dyDescent="0.35">
      <c r="A442" s="862" t="s">
        <v>366</v>
      </c>
      <c r="B442" s="862"/>
      <c r="C442" s="862"/>
      <c r="D442" s="862"/>
      <c r="E442" s="862"/>
      <c r="F442" s="862"/>
      <c r="G442" s="862"/>
      <c r="H442" s="862"/>
      <c r="I442" s="862"/>
      <c r="J442" s="862"/>
      <c r="K442" s="862"/>
      <c r="L442" s="862"/>
    </row>
    <row r="443" spans="1:15" x14ac:dyDescent="0.35">
      <c r="A443" s="863" t="s">
        <v>367</v>
      </c>
      <c r="B443" s="863"/>
      <c r="C443" s="863"/>
      <c r="D443" s="863"/>
      <c r="E443" s="863"/>
      <c r="F443" s="863"/>
      <c r="G443" s="863"/>
      <c r="H443" s="863"/>
      <c r="I443" s="863"/>
      <c r="J443" s="863"/>
      <c r="K443" s="863"/>
      <c r="L443" s="863"/>
    </row>
    <row r="444" spans="1:15" x14ac:dyDescent="0.35">
      <c r="A444" s="485"/>
      <c r="B444" s="485"/>
      <c r="C444" s="485"/>
      <c r="D444" s="485"/>
      <c r="E444" s="485"/>
      <c r="F444" s="485"/>
      <c r="G444" s="485"/>
      <c r="H444" s="485"/>
      <c r="I444" s="485"/>
      <c r="J444" s="485"/>
      <c r="K444" s="485"/>
      <c r="L444" s="485"/>
    </row>
    <row r="445" spans="1:15" x14ac:dyDescent="0.35">
      <c r="A445" s="485"/>
      <c r="B445" s="485"/>
      <c r="C445" s="485"/>
      <c r="D445" s="485"/>
      <c r="E445" s="485"/>
      <c r="F445" s="485"/>
      <c r="G445" s="485"/>
      <c r="H445" s="485"/>
      <c r="I445" s="485"/>
      <c r="J445" s="485"/>
      <c r="K445" s="485"/>
      <c r="L445" s="485"/>
    </row>
    <row r="446" spans="1:15" x14ac:dyDescent="0.35">
      <c r="A446" s="485"/>
      <c r="B446" s="485"/>
      <c r="C446" s="485"/>
      <c r="D446" s="485"/>
      <c r="E446" s="485"/>
      <c r="F446" s="485"/>
      <c r="G446" s="485"/>
      <c r="H446" s="485"/>
      <c r="I446" s="485"/>
      <c r="J446" s="485"/>
      <c r="K446" s="485"/>
      <c r="L446" s="485"/>
    </row>
    <row r="447" spans="1:15" x14ac:dyDescent="0.35">
      <c r="A447" s="485"/>
      <c r="B447" s="485"/>
      <c r="C447" s="485"/>
      <c r="D447" s="485"/>
      <c r="E447" s="485"/>
      <c r="F447" s="485"/>
      <c r="G447" s="485"/>
      <c r="H447" s="485"/>
      <c r="I447" s="485"/>
      <c r="J447" s="485"/>
      <c r="K447" s="485"/>
      <c r="L447" s="485"/>
    </row>
    <row r="448" spans="1:15" x14ac:dyDescent="0.35">
      <c r="A448" s="485"/>
      <c r="B448" s="485"/>
      <c r="C448" s="485"/>
      <c r="D448" s="485"/>
      <c r="E448" s="485"/>
      <c r="F448" s="485"/>
      <c r="G448" s="485"/>
      <c r="H448" s="485"/>
      <c r="I448" s="485"/>
      <c r="J448" s="485"/>
      <c r="K448" s="485"/>
      <c r="L448" s="485"/>
    </row>
    <row r="449" spans="1:14" x14ac:dyDescent="0.35">
      <c r="A449" s="485"/>
      <c r="B449" s="485"/>
      <c r="C449" s="485"/>
      <c r="D449" s="485"/>
      <c r="E449" s="485"/>
      <c r="F449" s="485"/>
      <c r="G449" s="485"/>
      <c r="H449" s="485"/>
      <c r="I449" s="485"/>
      <c r="J449" s="485"/>
      <c r="K449" s="485"/>
      <c r="L449" s="485"/>
    </row>
    <row r="451" spans="1:14" x14ac:dyDescent="0.35">
      <c r="A451" s="848" t="s">
        <v>23</v>
      </c>
      <c r="B451" s="848"/>
      <c r="C451" s="849">
        <f>Presentación!$C$3</f>
        <v>1990</v>
      </c>
      <c r="D451" s="849"/>
      <c r="E451" s="849"/>
      <c r="F451" s="849"/>
      <c r="G451" s="849"/>
      <c r="H451" s="849"/>
      <c r="I451" s="849"/>
      <c r="J451" s="849"/>
      <c r="K451" s="849"/>
      <c r="L451" s="849"/>
    </row>
    <row r="452" spans="1:14" x14ac:dyDescent="0.35">
      <c r="A452" s="850" t="s">
        <v>24</v>
      </c>
      <c r="B452" s="850"/>
      <c r="C452" s="851" t="s">
        <v>388</v>
      </c>
      <c r="D452" s="851"/>
      <c r="E452" s="851"/>
      <c r="F452" s="851"/>
      <c r="G452" s="851"/>
      <c r="H452" s="851"/>
      <c r="I452" s="851"/>
      <c r="J452" s="851"/>
      <c r="K452" s="851"/>
      <c r="L452" s="851"/>
      <c r="N452" s="470">
        <v>10</v>
      </c>
    </row>
    <row r="453" spans="1:14" ht="14.25" customHeight="1" x14ac:dyDescent="0.35">
      <c r="A453" s="852" t="s">
        <v>5</v>
      </c>
      <c r="B453" s="852"/>
      <c r="C453" s="853" t="s">
        <v>26</v>
      </c>
      <c r="D453" s="853"/>
      <c r="E453" s="853"/>
      <c r="F453" s="853"/>
      <c r="G453" s="853"/>
      <c r="H453" s="853"/>
      <c r="I453" s="853"/>
      <c r="J453" s="853"/>
      <c r="K453" s="853"/>
      <c r="L453" s="853"/>
    </row>
    <row r="454" spans="1:14" ht="14.25" customHeight="1" x14ac:dyDescent="0.35">
      <c r="A454" s="852" t="s">
        <v>27</v>
      </c>
      <c r="B454" s="852"/>
      <c r="C454" s="853" t="s">
        <v>450</v>
      </c>
      <c r="D454" s="853"/>
      <c r="E454" s="853"/>
      <c r="F454" s="853"/>
      <c r="G454" s="853"/>
      <c r="H454" s="853"/>
      <c r="I454" s="853"/>
      <c r="J454" s="853"/>
      <c r="K454" s="853"/>
      <c r="L454" s="853"/>
    </row>
    <row r="455" spans="1:14" ht="14.25" customHeight="1" x14ac:dyDescent="0.35">
      <c r="A455" s="852" t="s">
        <v>29</v>
      </c>
      <c r="B455" s="852"/>
      <c r="C455" s="853" t="s">
        <v>451</v>
      </c>
      <c r="D455" s="853"/>
      <c r="E455" s="853"/>
      <c r="F455" s="853"/>
      <c r="G455" s="853"/>
      <c r="H455" s="853"/>
      <c r="I455" s="853"/>
      <c r="J455" s="853"/>
      <c r="K455" s="853"/>
      <c r="L455" s="853"/>
    </row>
    <row r="456" spans="1:14" ht="14.25" customHeight="1" x14ac:dyDescent="0.35">
      <c r="A456" s="852" t="s">
        <v>31</v>
      </c>
      <c r="B456" s="852"/>
      <c r="C456" s="853" t="s">
        <v>262</v>
      </c>
      <c r="D456" s="853"/>
      <c r="E456" s="853"/>
      <c r="F456" s="853"/>
      <c r="G456" s="853"/>
      <c r="H456" s="853"/>
      <c r="I456" s="853"/>
      <c r="J456" s="853"/>
      <c r="K456" s="853"/>
      <c r="L456" s="853"/>
    </row>
    <row r="457" spans="1:14" ht="14.25" customHeight="1" x14ac:dyDescent="0.35">
      <c r="A457" s="854" t="s">
        <v>33</v>
      </c>
      <c r="B457" s="854"/>
      <c r="C457" s="471" t="s">
        <v>34</v>
      </c>
      <c r="D457" s="855" t="s">
        <v>324</v>
      </c>
      <c r="E457" s="855"/>
      <c r="F457" s="855"/>
      <c r="G457" s="855"/>
      <c r="H457" s="855"/>
      <c r="I457" s="855"/>
      <c r="J457" s="855"/>
      <c r="K457" s="855"/>
      <c r="L457" s="855"/>
    </row>
    <row r="458" spans="1:14" ht="36" customHeight="1" x14ac:dyDescent="0.35">
      <c r="A458" s="781" t="s">
        <v>37</v>
      </c>
      <c r="B458" s="781"/>
      <c r="C458" s="781" t="s">
        <v>325</v>
      </c>
      <c r="D458" s="472" t="s">
        <v>326</v>
      </c>
      <c r="E458" s="472" t="s">
        <v>327</v>
      </c>
      <c r="F458" s="472" t="s">
        <v>328</v>
      </c>
      <c r="G458" s="856" t="s">
        <v>329</v>
      </c>
      <c r="H458" s="856"/>
      <c r="I458" s="472" t="s">
        <v>330</v>
      </c>
      <c r="J458" s="472" t="s">
        <v>331</v>
      </c>
      <c r="K458" s="472" t="s">
        <v>332</v>
      </c>
      <c r="L458" s="472" t="s">
        <v>333</v>
      </c>
    </row>
    <row r="459" spans="1:14" ht="14.25" customHeight="1" x14ac:dyDescent="0.35">
      <c r="A459" s="781" t="s">
        <v>46</v>
      </c>
      <c r="B459" s="781" t="s">
        <v>47</v>
      </c>
      <c r="C459" s="781"/>
      <c r="D459" s="781" t="s">
        <v>48</v>
      </c>
      <c r="E459" s="781" t="s">
        <v>334</v>
      </c>
      <c r="F459" s="781" t="s">
        <v>276</v>
      </c>
      <c r="G459" s="781" t="s">
        <v>335</v>
      </c>
      <c r="H459" s="781"/>
      <c r="I459" s="781" t="s">
        <v>336</v>
      </c>
      <c r="J459" s="781" t="s">
        <v>337</v>
      </c>
      <c r="K459" s="781" t="s">
        <v>338</v>
      </c>
      <c r="L459" s="781" t="s">
        <v>339</v>
      </c>
    </row>
    <row r="460" spans="1:14" ht="14.25" customHeight="1" x14ac:dyDescent="0.35">
      <c r="A460" s="781"/>
      <c r="B460" s="781"/>
      <c r="C460" s="781"/>
      <c r="D460" s="781"/>
      <c r="E460" s="781"/>
      <c r="F460" s="781"/>
      <c r="G460" s="781" t="s">
        <v>340</v>
      </c>
      <c r="H460" s="781"/>
      <c r="I460" s="781"/>
      <c r="J460" s="781"/>
      <c r="K460" s="781"/>
      <c r="L460" s="781"/>
    </row>
    <row r="461" spans="1:14" ht="14.25" customHeight="1" x14ac:dyDescent="0.35">
      <c r="A461" s="781"/>
      <c r="B461" s="781"/>
      <c r="C461" s="781"/>
      <c r="D461" s="781"/>
      <c r="E461" s="781" t="s">
        <v>341</v>
      </c>
      <c r="F461" s="781" t="s">
        <v>342</v>
      </c>
      <c r="G461" s="781" t="s">
        <v>343</v>
      </c>
      <c r="H461" s="781"/>
      <c r="I461" s="297" t="s">
        <v>344</v>
      </c>
      <c r="J461" s="297" t="s">
        <v>345</v>
      </c>
      <c r="K461" s="297" t="s">
        <v>346</v>
      </c>
      <c r="L461" s="297" t="s">
        <v>347</v>
      </c>
    </row>
    <row r="462" spans="1:14" ht="28" x14ac:dyDescent="0.35">
      <c r="A462" s="781"/>
      <c r="B462" s="781"/>
      <c r="C462" s="781"/>
      <c r="D462" s="781"/>
      <c r="E462" s="781"/>
      <c r="F462" s="781"/>
      <c r="G462" s="781"/>
      <c r="H462" s="781"/>
      <c r="I462" s="297" t="s">
        <v>348</v>
      </c>
      <c r="J462" s="297" t="s">
        <v>348</v>
      </c>
      <c r="K462" s="297" t="s">
        <v>348</v>
      </c>
      <c r="L462" s="297" t="s">
        <v>348</v>
      </c>
    </row>
    <row r="463" spans="1:14" ht="14.25" customHeight="1" x14ac:dyDescent="0.35">
      <c r="A463" s="781"/>
      <c r="B463" s="781"/>
      <c r="C463" s="781"/>
      <c r="D463" s="473" t="s">
        <v>61</v>
      </c>
      <c r="E463" s="473" t="s">
        <v>349</v>
      </c>
      <c r="F463" s="473" t="s">
        <v>350</v>
      </c>
      <c r="G463" s="857" t="s">
        <v>351</v>
      </c>
      <c r="H463" s="857"/>
      <c r="I463" s="473" t="s">
        <v>352</v>
      </c>
      <c r="J463" s="473" t="s">
        <v>353</v>
      </c>
      <c r="K463" s="473" t="s">
        <v>354</v>
      </c>
      <c r="L463" s="473" t="s">
        <v>355</v>
      </c>
    </row>
    <row r="464" spans="1:14" ht="15" customHeight="1" x14ac:dyDescent="0.35">
      <c r="A464" s="781" t="s">
        <v>310</v>
      </c>
      <c r="B464" s="781" t="s">
        <v>310</v>
      </c>
      <c r="C464" s="781" t="s">
        <v>452</v>
      </c>
      <c r="D464" s="858"/>
      <c r="E464" s="858"/>
      <c r="F464" s="859"/>
      <c r="G464" s="474" t="s">
        <v>357</v>
      </c>
      <c r="H464" s="475"/>
      <c r="I464" s="476">
        <f>(D464*E464*F464*H464)/1000</f>
        <v>0</v>
      </c>
      <c r="J464" s="477"/>
      <c r="K464" s="477"/>
      <c r="L464" s="477"/>
    </row>
    <row r="465" spans="1:15" x14ac:dyDescent="0.35">
      <c r="A465" s="781"/>
      <c r="B465" s="781"/>
      <c r="C465" s="781"/>
      <c r="D465" s="858"/>
      <c r="E465" s="858"/>
      <c r="F465" s="859"/>
      <c r="G465" s="474" t="s">
        <v>358</v>
      </c>
      <c r="H465" s="475"/>
      <c r="I465" s="477"/>
      <c r="J465" s="478">
        <f>(D464*E464*F464*H465)/1000</f>
        <v>0</v>
      </c>
      <c r="K465" s="477"/>
      <c r="L465" s="477"/>
      <c r="N465" s="470">
        <v>1</v>
      </c>
      <c r="O465" s="470">
        <f>N452*100+N465</f>
        <v>1001</v>
      </c>
    </row>
    <row r="466" spans="1:15" x14ac:dyDescent="0.35">
      <c r="A466" s="781"/>
      <c r="B466" s="781"/>
      <c r="C466" s="781"/>
      <c r="D466" s="858"/>
      <c r="E466" s="858"/>
      <c r="F466" s="859"/>
      <c r="G466" s="474" t="s">
        <v>359</v>
      </c>
      <c r="H466" s="475"/>
      <c r="I466" s="477"/>
      <c r="J466" s="477"/>
      <c r="K466" s="478">
        <f>(D464*E464*F464*H466)/1000</f>
        <v>0</v>
      </c>
      <c r="L466" s="477"/>
    </row>
    <row r="467" spans="1:15" x14ac:dyDescent="0.35">
      <c r="A467" s="781"/>
      <c r="B467" s="781"/>
      <c r="C467" s="781"/>
      <c r="D467" s="858"/>
      <c r="E467" s="858"/>
      <c r="F467" s="859"/>
      <c r="G467" s="474" t="s">
        <v>360</v>
      </c>
      <c r="H467" s="475"/>
      <c r="I467" s="477"/>
      <c r="J467" s="477"/>
      <c r="K467" s="477"/>
      <c r="L467" s="478">
        <f>(D464*E464*F464*H467)/1000</f>
        <v>0</v>
      </c>
    </row>
    <row r="468" spans="1:15" ht="15" customHeight="1" x14ac:dyDescent="0.35">
      <c r="A468" s="780" t="s">
        <v>91</v>
      </c>
      <c r="B468" s="780"/>
      <c r="C468" s="780"/>
      <c r="D468" s="860"/>
      <c r="E468" s="860"/>
      <c r="F468" s="860"/>
      <c r="G468" s="861" t="s">
        <v>357</v>
      </c>
      <c r="H468" s="861"/>
      <c r="I468" s="476">
        <f>I464</f>
        <v>0</v>
      </c>
      <c r="J468" s="477"/>
      <c r="K468" s="477"/>
      <c r="L468" s="477"/>
    </row>
    <row r="469" spans="1:15" ht="14.25" customHeight="1" x14ac:dyDescent="0.35">
      <c r="A469" s="780"/>
      <c r="B469" s="780"/>
      <c r="C469" s="780"/>
      <c r="D469" s="860"/>
      <c r="E469" s="860"/>
      <c r="F469" s="860"/>
      <c r="G469" s="861" t="s">
        <v>358</v>
      </c>
      <c r="H469" s="861"/>
      <c r="I469" s="477"/>
      <c r="J469" s="476">
        <f>J465</f>
        <v>0</v>
      </c>
      <c r="K469" s="477"/>
      <c r="L469" s="477"/>
    </row>
    <row r="470" spans="1:15" ht="14.25" customHeight="1" x14ac:dyDescent="0.35">
      <c r="A470" s="780"/>
      <c r="B470" s="780"/>
      <c r="C470" s="780"/>
      <c r="D470" s="860"/>
      <c r="E470" s="860"/>
      <c r="F470" s="860"/>
      <c r="G470" s="861" t="s">
        <v>359</v>
      </c>
      <c r="H470" s="861"/>
      <c r="I470" s="477"/>
      <c r="J470" s="477"/>
      <c r="K470" s="476">
        <f>K466</f>
        <v>0</v>
      </c>
      <c r="L470" s="477"/>
    </row>
    <row r="471" spans="1:15" ht="14.25" customHeight="1" x14ac:dyDescent="0.35">
      <c r="A471" s="780"/>
      <c r="B471" s="780"/>
      <c r="C471" s="780"/>
      <c r="D471" s="860"/>
      <c r="E471" s="860"/>
      <c r="F471" s="860"/>
      <c r="G471" s="861" t="s">
        <v>360</v>
      </c>
      <c r="H471" s="861"/>
      <c r="I471" s="477"/>
      <c r="J471" s="477"/>
      <c r="K471" s="477"/>
      <c r="L471" s="476">
        <f>L467</f>
        <v>0</v>
      </c>
    </row>
    <row r="472" spans="1:15" x14ac:dyDescent="0.35">
      <c r="A472" s="862" t="s">
        <v>366</v>
      </c>
      <c r="B472" s="862"/>
      <c r="C472" s="862"/>
      <c r="D472" s="862"/>
      <c r="E472" s="862"/>
      <c r="F472" s="862"/>
      <c r="G472" s="862"/>
      <c r="H472" s="862"/>
      <c r="I472" s="862"/>
      <c r="J472" s="862"/>
      <c r="K472" s="862"/>
      <c r="L472" s="862"/>
    </row>
    <row r="473" spans="1:15" x14ac:dyDescent="0.35">
      <c r="A473" s="863" t="s">
        <v>367</v>
      </c>
      <c r="B473" s="863"/>
      <c r="C473" s="863"/>
      <c r="D473" s="863"/>
      <c r="E473" s="863"/>
      <c r="F473" s="863"/>
      <c r="G473" s="863"/>
      <c r="H473" s="863"/>
      <c r="I473" s="863"/>
      <c r="J473" s="863"/>
      <c r="K473" s="863"/>
      <c r="L473" s="863"/>
    </row>
    <row r="474" spans="1:15" x14ac:dyDescent="0.35">
      <c r="A474" s="485"/>
      <c r="B474" s="485"/>
      <c r="C474" s="485"/>
      <c r="D474" s="485"/>
      <c r="E474" s="485"/>
      <c r="F474" s="485"/>
      <c r="G474" s="485"/>
      <c r="H474" s="485"/>
      <c r="I474" s="485"/>
      <c r="J474" s="485"/>
      <c r="K474" s="485"/>
      <c r="L474" s="485"/>
    </row>
    <row r="475" spans="1:15" x14ac:dyDescent="0.35">
      <c r="A475" s="485"/>
      <c r="B475" s="485"/>
      <c r="C475" s="485"/>
      <c r="D475" s="485"/>
      <c r="E475" s="485"/>
      <c r="F475" s="485"/>
      <c r="G475" s="485"/>
      <c r="H475" s="485"/>
      <c r="I475" s="485"/>
      <c r="J475" s="485"/>
      <c r="K475" s="485"/>
      <c r="L475" s="485"/>
    </row>
    <row r="476" spans="1:15" x14ac:dyDescent="0.35">
      <c r="A476" s="485"/>
      <c r="B476" s="485"/>
      <c r="C476" s="485"/>
      <c r="D476" s="485"/>
      <c r="E476" s="485"/>
      <c r="F476" s="485"/>
      <c r="G476" s="485"/>
      <c r="H476" s="485"/>
      <c r="I476" s="485"/>
      <c r="J476" s="485"/>
      <c r="K476" s="485"/>
      <c r="L476" s="485"/>
    </row>
    <row r="477" spans="1:15" x14ac:dyDescent="0.35">
      <c r="A477" s="485"/>
      <c r="B477" s="485"/>
      <c r="C477" s="485"/>
      <c r="D477" s="485"/>
      <c r="E477" s="485"/>
      <c r="F477" s="485"/>
      <c r="G477" s="485"/>
      <c r="H477" s="485"/>
      <c r="I477" s="485"/>
      <c r="J477" s="485"/>
      <c r="K477" s="485"/>
      <c r="L477" s="485"/>
    </row>
    <row r="478" spans="1:15" x14ac:dyDescent="0.35">
      <c r="A478" s="485"/>
      <c r="B478" s="485"/>
      <c r="C478" s="485"/>
      <c r="D478" s="485"/>
      <c r="E478" s="485"/>
      <c r="F478" s="485"/>
      <c r="G478" s="485"/>
      <c r="H478" s="485"/>
      <c r="I478" s="485"/>
      <c r="J478" s="485"/>
      <c r="K478" s="485"/>
      <c r="L478" s="485"/>
    </row>
    <row r="479" spans="1:15" x14ac:dyDescent="0.35">
      <c r="A479" s="485"/>
      <c r="B479" s="485"/>
      <c r="C479" s="485"/>
      <c r="D479" s="485"/>
      <c r="E479" s="485"/>
      <c r="F479" s="485"/>
      <c r="G479" s="485"/>
      <c r="H479" s="485"/>
      <c r="I479" s="485"/>
      <c r="J479" s="485"/>
      <c r="K479" s="485"/>
      <c r="L479" s="485"/>
    </row>
    <row r="481" spans="1:15" x14ac:dyDescent="0.35">
      <c r="A481" s="848" t="s">
        <v>23</v>
      </c>
      <c r="B481" s="848"/>
      <c r="C481" s="849">
        <f>Presentación!$C$3</f>
        <v>1990</v>
      </c>
      <c r="D481" s="849"/>
      <c r="E481" s="849"/>
      <c r="F481" s="849"/>
      <c r="G481" s="849"/>
      <c r="H481" s="849"/>
      <c r="I481" s="849"/>
      <c r="J481" s="849"/>
      <c r="K481" s="849"/>
      <c r="L481" s="849"/>
    </row>
    <row r="482" spans="1:15" x14ac:dyDescent="0.35">
      <c r="A482" s="850" t="s">
        <v>24</v>
      </c>
      <c r="B482" s="850"/>
      <c r="C482" s="851" t="s">
        <v>389</v>
      </c>
      <c r="D482" s="851"/>
      <c r="E482" s="851"/>
      <c r="F482" s="851"/>
      <c r="G482" s="851"/>
      <c r="H482" s="851"/>
      <c r="I482" s="851"/>
      <c r="J482" s="851"/>
      <c r="K482" s="851"/>
      <c r="L482" s="851"/>
      <c r="N482" s="470">
        <v>11</v>
      </c>
    </row>
    <row r="483" spans="1:15" ht="14.25" customHeight="1" x14ac:dyDescent="0.35">
      <c r="A483" s="852" t="s">
        <v>5</v>
      </c>
      <c r="B483" s="852"/>
      <c r="C483" s="853" t="s">
        <v>26</v>
      </c>
      <c r="D483" s="853"/>
      <c r="E483" s="853"/>
      <c r="F483" s="853"/>
      <c r="G483" s="853"/>
      <c r="H483" s="853"/>
      <c r="I483" s="853"/>
      <c r="J483" s="853"/>
      <c r="K483" s="853"/>
      <c r="L483" s="853"/>
    </row>
    <row r="484" spans="1:15" ht="14.25" customHeight="1" x14ac:dyDescent="0.35">
      <c r="A484" s="852" t="s">
        <v>27</v>
      </c>
      <c r="B484" s="852"/>
      <c r="C484" s="853" t="s">
        <v>450</v>
      </c>
      <c r="D484" s="853"/>
      <c r="E484" s="853"/>
      <c r="F484" s="853"/>
      <c r="G484" s="853"/>
      <c r="H484" s="853"/>
      <c r="I484" s="853"/>
      <c r="J484" s="853"/>
      <c r="K484" s="853"/>
      <c r="L484" s="853"/>
    </row>
    <row r="485" spans="1:15" ht="14.25" customHeight="1" x14ac:dyDescent="0.35">
      <c r="A485" s="852" t="s">
        <v>29</v>
      </c>
      <c r="B485" s="852"/>
      <c r="C485" s="853" t="s">
        <v>451</v>
      </c>
      <c r="D485" s="853"/>
      <c r="E485" s="853"/>
      <c r="F485" s="853"/>
      <c r="G485" s="853"/>
      <c r="H485" s="853"/>
      <c r="I485" s="853"/>
      <c r="J485" s="853"/>
      <c r="K485" s="853"/>
      <c r="L485" s="853"/>
    </row>
    <row r="486" spans="1:15" ht="14.25" customHeight="1" x14ac:dyDescent="0.35">
      <c r="A486" s="852" t="s">
        <v>31</v>
      </c>
      <c r="B486" s="852"/>
      <c r="C486" s="853" t="s">
        <v>262</v>
      </c>
      <c r="D486" s="853"/>
      <c r="E486" s="853"/>
      <c r="F486" s="853"/>
      <c r="G486" s="853"/>
      <c r="H486" s="853"/>
      <c r="I486" s="853"/>
      <c r="J486" s="853"/>
      <c r="K486" s="853"/>
      <c r="L486" s="853"/>
    </row>
    <row r="487" spans="1:15" ht="14.25" customHeight="1" x14ac:dyDescent="0.35">
      <c r="A487" s="854" t="s">
        <v>33</v>
      </c>
      <c r="B487" s="854"/>
      <c r="C487" s="471" t="s">
        <v>34</v>
      </c>
      <c r="D487" s="855" t="s">
        <v>324</v>
      </c>
      <c r="E487" s="855"/>
      <c r="F487" s="855"/>
      <c r="G487" s="855"/>
      <c r="H487" s="855"/>
      <c r="I487" s="855"/>
      <c r="J487" s="855"/>
      <c r="K487" s="855"/>
      <c r="L487" s="855"/>
    </row>
    <row r="488" spans="1:15" ht="36" customHeight="1" x14ac:dyDescent="0.35">
      <c r="A488" s="781" t="s">
        <v>37</v>
      </c>
      <c r="B488" s="781"/>
      <c r="C488" s="781" t="s">
        <v>325</v>
      </c>
      <c r="D488" s="472" t="s">
        <v>326</v>
      </c>
      <c r="E488" s="472" t="s">
        <v>327</v>
      </c>
      <c r="F488" s="472" t="s">
        <v>328</v>
      </c>
      <c r="G488" s="856" t="s">
        <v>329</v>
      </c>
      <c r="H488" s="856"/>
      <c r="I488" s="472" t="s">
        <v>330</v>
      </c>
      <c r="J488" s="472" t="s">
        <v>331</v>
      </c>
      <c r="K488" s="472" t="s">
        <v>332</v>
      </c>
      <c r="L488" s="472" t="s">
        <v>333</v>
      </c>
    </row>
    <row r="489" spans="1:15" ht="14.25" customHeight="1" x14ac:dyDescent="0.35">
      <c r="A489" s="781" t="s">
        <v>46</v>
      </c>
      <c r="B489" s="781" t="s">
        <v>47</v>
      </c>
      <c r="C489" s="781"/>
      <c r="D489" s="781" t="s">
        <v>48</v>
      </c>
      <c r="E489" s="781" t="s">
        <v>334</v>
      </c>
      <c r="F489" s="781" t="s">
        <v>276</v>
      </c>
      <c r="G489" s="781" t="s">
        <v>335</v>
      </c>
      <c r="H489" s="781"/>
      <c r="I489" s="781" t="s">
        <v>336</v>
      </c>
      <c r="J489" s="781" t="s">
        <v>337</v>
      </c>
      <c r="K489" s="781" t="s">
        <v>338</v>
      </c>
      <c r="L489" s="781" t="s">
        <v>339</v>
      </c>
    </row>
    <row r="490" spans="1:15" ht="14.25" customHeight="1" x14ac:dyDescent="0.35">
      <c r="A490" s="781"/>
      <c r="B490" s="781"/>
      <c r="C490" s="781"/>
      <c r="D490" s="781"/>
      <c r="E490" s="781"/>
      <c r="F490" s="781"/>
      <c r="G490" s="781" t="s">
        <v>340</v>
      </c>
      <c r="H490" s="781"/>
      <c r="I490" s="781"/>
      <c r="J490" s="781"/>
      <c r="K490" s="781"/>
      <c r="L490" s="781"/>
    </row>
    <row r="491" spans="1:15" ht="14.25" customHeight="1" x14ac:dyDescent="0.35">
      <c r="A491" s="781"/>
      <c r="B491" s="781"/>
      <c r="C491" s="781"/>
      <c r="D491" s="781"/>
      <c r="E491" s="781" t="s">
        <v>341</v>
      </c>
      <c r="F491" s="781" t="s">
        <v>342</v>
      </c>
      <c r="G491" s="781" t="s">
        <v>343</v>
      </c>
      <c r="H491" s="781"/>
      <c r="I491" s="297" t="s">
        <v>344</v>
      </c>
      <c r="J491" s="297" t="s">
        <v>345</v>
      </c>
      <c r="K491" s="297" t="s">
        <v>346</v>
      </c>
      <c r="L491" s="297" t="s">
        <v>347</v>
      </c>
    </row>
    <row r="492" spans="1:15" ht="28" x14ac:dyDescent="0.35">
      <c r="A492" s="781"/>
      <c r="B492" s="781"/>
      <c r="C492" s="781"/>
      <c r="D492" s="781"/>
      <c r="E492" s="781"/>
      <c r="F492" s="781"/>
      <c r="G492" s="781"/>
      <c r="H492" s="781"/>
      <c r="I492" s="297" t="s">
        <v>348</v>
      </c>
      <c r="J492" s="297" t="s">
        <v>348</v>
      </c>
      <c r="K492" s="297" t="s">
        <v>348</v>
      </c>
      <c r="L492" s="297" t="s">
        <v>348</v>
      </c>
    </row>
    <row r="493" spans="1:15" ht="14.25" customHeight="1" x14ac:dyDescent="0.35">
      <c r="A493" s="781"/>
      <c r="B493" s="781"/>
      <c r="C493" s="781"/>
      <c r="D493" s="473" t="s">
        <v>61</v>
      </c>
      <c r="E493" s="473" t="s">
        <v>349</v>
      </c>
      <c r="F493" s="473" t="s">
        <v>350</v>
      </c>
      <c r="G493" s="857" t="s">
        <v>351</v>
      </c>
      <c r="H493" s="857"/>
      <c r="I493" s="473" t="s">
        <v>352</v>
      </c>
      <c r="J493" s="473" t="s">
        <v>353</v>
      </c>
      <c r="K493" s="473" t="s">
        <v>354</v>
      </c>
      <c r="L493" s="473" t="s">
        <v>355</v>
      </c>
    </row>
    <row r="494" spans="1:15" ht="15" customHeight="1" x14ac:dyDescent="0.35">
      <c r="A494" s="781" t="s">
        <v>310</v>
      </c>
      <c r="B494" s="781" t="s">
        <v>310</v>
      </c>
      <c r="C494" s="781" t="s">
        <v>452</v>
      </c>
      <c r="D494" s="858"/>
      <c r="E494" s="858"/>
      <c r="F494" s="859"/>
      <c r="G494" s="474" t="s">
        <v>357</v>
      </c>
      <c r="H494" s="475"/>
      <c r="I494" s="476">
        <f>(D494*E494*F494*H494)/1000</f>
        <v>0</v>
      </c>
      <c r="J494" s="477"/>
      <c r="K494" s="477"/>
      <c r="L494" s="477"/>
    </row>
    <row r="495" spans="1:15" x14ac:dyDescent="0.35">
      <c r="A495" s="781"/>
      <c r="B495" s="781"/>
      <c r="C495" s="781"/>
      <c r="D495" s="858"/>
      <c r="E495" s="858"/>
      <c r="F495" s="859"/>
      <c r="G495" s="474" t="s">
        <v>358</v>
      </c>
      <c r="H495" s="475"/>
      <c r="I495" s="477"/>
      <c r="J495" s="478">
        <f>(D494*E494*F494*H495)/1000</f>
        <v>0</v>
      </c>
      <c r="K495" s="477"/>
      <c r="L495" s="477"/>
      <c r="N495" s="470">
        <v>1</v>
      </c>
      <c r="O495" s="470">
        <f>N482*100+N495</f>
        <v>1101</v>
      </c>
    </row>
    <row r="496" spans="1:15" x14ac:dyDescent="0.35">
      <c r="A496" s="781"/>
      <c r="B496" s="781"/>
      <c r="C496" s="781"/>
      <c r="D496" s="858"/>
      <c r="E496" s="858"/>
      <c r="F496" s="859"/>
      <c r="G496" s="474" t="s">
        <v>359</v>
      </c>
      <c r="H496" s="475"/>
      <c r="I496" s="477"/>
      <c r="J496" s="477"/>
      <c r="K496" s="478">
        <f>(D494*E494*F494*H496)/1000</f>
        <v>0</v>
      </c>
      <c r="L496" s="477"/>
    </row>
    <row r="497" spans="1:14" x14ac:dyDescent="0.35">
      <c r="A497" s="781"/>
      <c r="B497" s="781"/>
      <c r="C497" s="781"/>
      <c r="D497" s="858"/>
      <c r="E497" s="858"/>
      <c r="F497" s="859"/>
      <c r="G497" s="474" t="s">
        <v>360</v>
      </c>
      <c r="H497" s="475"/>
      <c r="I497" s="477"/>
      <c r="J497" s="477"/>
      <c r="K497" s="477"/>
      <c r="L497" s="478">
        <f>(D494*E494*F494*H497)/1000</f>
        <v>0</v>
      </c>
    </row>
    <row r="498" spans="1:14" ht="15" customHeight="1" x14ac:dyDescent="0.35">
      <c r="A498" s="780" t="s">
        <v>91</v>
      </c>
      <c r="B498" s="780"/>
      <c r="C498" s="780"/>
      <c r="D498" s="860"/>
      <c r="E498" s="860"/>
      <c r="F498" s="860"/>
      <c r="G498" s="861" t="s">
        <v>357</v>
      </c>
      <c r="H498" s="861"/>
      <c r="I498" s="476">
        <f>I494</f>
        <v>0</v>
      </c>
      <c r="J498" s="477"/>
      <c r="K498" s="477"/>
      <c r="L498" s="477"/>
    </row>
    <row r="499" spans="1:14" ht="14.25" customHeight="1" x14ac:dyDescent="0.35">
      <c r="A499" s="780"/>
      <c r="B499" s="780"/>
      <c r="C499" s="780"/>
      <c r="D499" s="860"/>
      <c r="E499" s="860"/>
      <c r="F499" s="860"/>
      <c r="G499" s="861" t="s">
        <v>358</v>
      </c>
      <c r="H499" s="861"/>
      <c r="I499" s="477"/>
      <c r="J499" s="476">
        <f>J495</f>
        <v>0</v>
      </c>
      <c r="K499" s="477"/>
      <c r="L499" s="477"/>
    </row>
    <row r="500" spans="1:14" ht="14.25" customHeight="1" x14ac:dyDescent="0.35">
      <c r="A500" s="780"/>
      <c r="B500" s="780"/>
      <c r="C500" s="780"/>
      <c r="D500" s="860"/>
      <c r="E500" s="860"/>
      <c r="F500" s="860"/>
      <c r="G500" s="861" t="s">
        <v>359</v>
      </c>
      <c r="H500" s="861"/>
      <c r="I500" s="477"/>
      <c r="J500" s="477"/>
      <c r="K500" s="476">
        <f>K496</f>
        <v>0</v>
      </c>
      <c r="L500" s="477"/>
    </row>
    <row r="501" spans="1:14" ht="14.25" customHeight="1" x14ac:dyDescent="0.35">
      <c r="A501" s="780"/>
      <c r="B501" s="780"/>
      <c r="C501" s="780"/>
      <c r="D501" s="860"/>
      <c r="E501" s="860"/>
      <c r="F501" s="860"/>
      <c r="G501" s="861" t="s">
        <v>360</v>
      </c>
      <c r="H501" s="861"/>
      <c r="I501" s="477"/>
      <c r="J501" s="477"/>
      <c r="K501" s="477"/>
      <c r="L501" s="476">
        <f>L497</f>
        <v>0</v>
      </c>
    </row>
    <row r="502" spans="1:14" x14ac:dyDescent="0.35">
      <c r="A502" s="862" t="s">
        <v>366</v>
      </c>
      <c r="B502" s="862"/>
      <c r="C502" s="862"/>
      <c r="D502" s="862"/>
      <c r="E502" s="862"/>
      <c r="F502" s="862"/>
      <c r="G502" s="862"/>
      <c r="H502" s="862"/>
      <c r="I502" s="862"/>
      <c r="J502" s="862"/>
      <c r="K502" s="862"/>
      <c r="L502" s="862"/>
    </row>
    <row r="503" spans="1:14" x14ac:dyDescent="0.35">
      <c r="A503" s="863" t="s">
        <v>367</v>
      </c>
      <c r="B503" s="863"/>
      <c r="C503" s="863"/>
      <c r="D503" s="863"/>
      <c r="E503" s="863"/>
      <c r="F503" s="863"/>
      <c r="G503" s="863"/>
      <c r="H503" s="863"/>
      <c r="I503" s="863"/>
      <c r="J503" s="863"/>
      <c r="K503" s="863"/>
      <c r="L503" s="863"/>
    </row>
    <row r="504" spans="1:14" x14ac:dyDescent="0.35">
      <c r="A504" s="485"/>
      <c r="B504" s="485"/>
      <c r="C504" s="485"/>
      <c r="D504" s="485"/>
      <c r="E504" s="485"/>
      <c r="F504" s="485"/>
      <c r="G504" s="485"/>
      <c r="H504" s="485"/>
      <c r="I504" s="485"/>
      <c r="J504" s="485"/>
      <c r="K504" s="485"/>
      <c r="L504" s="485"/>
    </row>
    <row r="505" spans="1:14" x14ac:dyDescent="0.35">
      <c r="A505" s="485"/>
      <c r="B505" s="485"/>
      <c r="C505" s="485"/>
      <c r="D505" s="485"/>
      <c r="E505" s="485"/>
      <c r="F505" s="485"/>
      <c r="G505" s="485"/>
      <c r="H505" s="485"/>
      <c r="I505" s="485"/>
      <c r="J505" s="485"/>
      <c r="K505" s="485"/>
      <c r="L505" s="485"/>
    </row>
    <row r="506" spans="1:14" x14ac:dyDescent="0.35">
      <c r="A506" s="485"/>
      <c r="B506" s="485"/>
      <c r="C506" s="485"/>
      <c r="D506" s="485"/>
      <c r="E506" s="485"/>
      <c r="F506" s="485"/>
      <c r="G506" s="485"/>
      <c r="H506" s="485"/>
      <c r="I506" s="485"/>
      <c r="J506" s="485"/>
      <c r="K506" s="485"/>
      <c r="L506" s="485"/>
    </row>
    <row r="507" spans="1:14" x14ac:dyDescent="0.35">
      <c r="A507" s="485"/>
      <c r="B507" s="485"/>
      <c r="C507" s="485"/>
      <c r="D507" s="485"/>
      <c r="E507" s="485"/>
      <c r="F507" s="485"/>
      <c r="G507" s="485"/>
      <c r="H507" s="485"/>
      <c r="I507" s="485"/>
      <c r="J507" s="485"/>
      <c r="K507" s="485"/>
      <c r="L507" s="485"/>
    </row>
    <row r="508" spans="1:14" x14ac:dyDescent="0.35">
      <c r="A508" s="485"/>
      <c r="B508" s="485"/>
      <c r="C508" s="485"/>
      <c r="D508" s="485"/>
      <c r="E508" s="485"/>
      <c r="F508" s="485"/>
      <c r="G508" s="485"/>
      <c r="H508" s="485"/>
      <c r="I508" s="485"/>
      <c r="J508" s="485"/>
      <c r="K508" s="485"/>
      <c r="L508" s="485"/>
    </row>
    <row r="509" spans="1:14" x14ac:dyDescent="0.35">
      <c r="A509" s="485"/>
      <c r="B509" s="485"/>
      <c r="C509" s="485"/>
      <c r="D509" s="485"/>
      <c r="E509" s="485"/>
      <c r="F509" s="485"/>
      <c r="G509" s="485"/>
      <c r="H509" s="485"/>
      <c r="I509" s="485"/>
      <c r="J509" s="485"/>
      <c r="K509" s="485"/>
      <c r="L509" s="485"/>
    </row>
    <row r="511" spans="1:14" x14ac:dyDescent="0.35">
      <c r="A511" s="848" t="s">
        <v>23</v>
      </c>
      <c r="B511" s="848"/>
      <c r="C511" s="849">
        <f>Presentación!$C$3</f>
        <v>1990</v>
      </c>
      <c r="D511" s="849"/>
      <c r="E511" s="849"/>
      <c r="F511" s="849"/>
      <c r="G511" s="849"/>
      <c r="H511" s="849"/>
      <c r="I511" s="849"/>
      <c r="J511" s="849"/>
      <c r="K511" s="849"/>
      <c r="L511" s="849"/>
    </row>
    <row r="512" spans="1:14" x14ac:dyDescent="0.35">
      <c r="A512" s="850" t="s">
        <v>24</v>
      </c>
      <c r="B512" s="850"/>
      <c r="C512" s="851" t="s">
        <v>390</v>
      </c>
      <c r="D512" s="851"/>
      <c r="E512" s="851"/>
      <c r="F512" s="851"/>
      <c r="G512" s="851"/>
      <c r="H512" s="851"/>
      <c r="I512" s="851"/>
      <c r="J512" s="851"/>
      <c r="K512" s="851"/>
      <c r="L512" s="851"/>
      <c r="N512" s="470">
        <v>12</v>
      </c>
    </row>
    <row r="513" spans="1:15" ht="14.25" customHeight="1" x14ac:dyDescent="0.35">
      <c r="A513" s="852" t="s">
        <v>5</v>
      </c>
      <c r="B513" s="852"/>
      <c r="C513" s="853" t="s">
        <v>26</v>
      </c>
      <c r="D513" s="853"/>
      <c r="E513" s="853"/>
      <c r="F513" s="853"/>
      <c r="G513" s="853"/>
      <c r="H513" s="853"/>
      <c r="I513" s="853"/>
      <c r="J513" s="853"/>
      <c r="K513" s="853"/>
      <c r="L513" s="853"/>
    </row>
    <row r="514" spans="1:15" ht="14.25" customHeight="1" x14ac:dyDescent="0.35">
      <c r="A514" s="852" t="s">
        <v>27</v>
      </c>
      <c r="B514" s="852"/>
      <c r="C514" s="853" t="s">
        <v>450</v>
      </c>
      <c r="D514" s="853"/>
      <c r="E514" s="853"/>
      <c r="F514" s="853"/>
      <c r="G514" s="853"/>
      <c r="H514" s="853"/>
      <c r="I514" s="853"/>
      <c r="J514" s="853"/>
      <c r="K514" s="853"/>
      <c r="L514" s="853"/>
    </row>
    <row r="515" spans="1:15" ht="14.25" customHeight="1" x14ac:dyDescent="0.35">
      <c r="A515" s="852" t="s">
        <v>29</v>
      </c>
      <c r="B515" s="852"/>
      <c r="C515" s="853" t="s">
        <v>451</v>
      </c>
      <c r="D515" s="853"/>
      <c r="E515" s="853"/>
      <c r="F515" s="853"/>
      <c r="G515" s="853"/>
      <c r="H515" s="853"/>
      <c r="I515" s="853"/>
      <c r="J515" s="853"/>
      <c r="K515" s="853"/>
      <c r="L515" s="853"/>
    </row>
    <row r="516" spans="1:15" ht="14.25" customHeight="1" x14ac:dyDescent="0.35">
      <c r="A516" s="852" t="s">
        <v>31</v>
      </c>
      <c r="B516" s="852"/>
      <c r="C516" s="853" t="s">
        <v>262</v>
      </c>
      <c r="D516" s="853"/>
      <c r="E516" s="853"/>
      <c r="F516" s="853"/>
      <c r="G516" s="853"/>
      <c r="H516" s="853"/>
      <c r="I516" s="853"/>
      <c r="J516" s="853"/>
      <c r="K516" s="853"/>
      <c r="L516" s="853"/>
    </row>
    <row r="517" spans="1:15" ht="14.25" customHeight="1" x14ac:dyDescent="0.35">
      <c r="A517" s="854" t="s">
        <v>33</v>
      </c>
      <c r="B517" s="854"/>
      <c r="C517" s="471" t="s">
        <v>34</v>
      </c>
      <c r="D517" s="855" t="s">
        <v>324</v>
      </c>
      <c r="E517" s="855"/>
      <c r="F517" s="855"/>
      <c r="G517" s="855"/>
      <c r="H517" s="855"/>
      <c r="I517" s="855"/>
      <c r="J517" s="855"/>
      <c r="K517" s="855"/>
      <c r="L517" s="855"/>
    </row>
    <row r="518" spans="1:15" ht="36" customHeight="1" x14ac:dyDescent="0.35">
      <c r="A518" s="781" t="s">
        <v>37</v>
      </c>
      <c r="B518" s="781"/>
      <c r="C518" s="781" t="s">
        <v>325</v>
      </c>
      <c r="D518" s="472" t="s">
        <v>326</v>
      </c>
      <c r="E518" s="472" t="s">
        <v>327</v>
      </c>
      <c r="F518" s="472" t="s">
        <v>328</v>
      </c>
      <c r="G518" s="856" t="s">
        <v>329</v>
      </c>
      <c r="H518" s="856"/>
      <c r="I518" s="472" t="s">
        <v>330</v>
      </c>
      <c r="J518" s="472" t="s">
        <v>331</v>
      </c>
      <c r="K518" s="472" t="s">
        <v>332</v>
      </c>
      <c r="L518" s="472" t="s">
        <v>333</v>
      </c>
    </row>
    <row r="519" spans="1:15" ht="14.25" customHeight="1" x14ac:dyDescent="0.35">
      <c r="A519" s="781" t="s">
        <v>46</v>
      </c>
      <c r="B519" s="781" t="s">
        <v>47</v>
      </c>
      <c r="C519" s="781"/>
      <c r="D519" s="781" t="s">
        <v>48</v>
      </c>
      <c r="E519" s="781" t="s">
        <v>334</v>
      </c>
      <c r="F519" s="781" t="s">
        <v>276</v>
      </c>
      <c r="G519" s="781" t="s">
        <v>335</v>
      </c>
      <c r="H519" s="781"/>
      <c r="I519" s="781" t="s">
        <v>336</v>
      </c>
      <c r="J519" s="781" t="s">
        <v>337</v>
      </c>
      <c r="K519" s="781" t="s">
        <v>338</v>
      </c>
      <c r="L519" s="781" t="s">
        <v>339</v>
      </c>
    </row>
    <row r="520" spans="1:15" ht="14.25" customHeight="1" x14ac:dyDescent="0.35">
      <c r="A520" s="781"/>
      <c r="B520" s="781"/>
      <c r="C520" s="781"/>
      <c r="D520" s="781"/>
      <c r="E520" s="781"/>
      <c r="F520" s="781"/>
      <c r="G520" s="781" t="s">
        <v>340</v>
      </c>
      <c r="H520" s="781"/>
      <c r="I520" s="781"/>
      <c r="J520" s="781"/>
      <c r="K520" s="781"/>
      <c r="L520" s="781"/>
    </row>
    <row r="521" spans="1:15" ht="14.25" customHeight="1" x14ac:dyDescent="0.35">
      <c r="A521" s="781"/>
      <c r="B521" s="781"/>
      <c r="C521" s="781"/>
      <c r="D521" s="781"/>
      <c r="E521" s="781" t="s">
        <v>341</v>
      </c>
      <c r="F521" s="781" t="s">
        <v>342</v>
      </c>
      <c r="G521" s="781" t="s">
        <v>343</v>
      </c>
      <c r="H521" s="781"/>
      <c r="I521" s="297" t="s">
        <v>344</v>
      </c>
      <c r="J521" s="297" t="s">
        <v>345</v>
      </c>
      <c r="K521" s="297" t="s">
        <v>346</v>
      </c>
      <c r="L521" s="297" t="s">
        <v>347</v>
      </c>
    </row>
    <row r="522" spans="1:15" ht="28" x14ac:dyDescent="0.35">
      <c r="A522" s="781"/>
      <c r="B522" s="781"/>
      <c r="C522" s="781"/>
      <c r="D522" s="781"/>
      <c r="E522" s="781"/>
      <c r="F522" s="781"/>
      <c r="G522" s="781"/>
      <c r="H522" s="781"/>
      <c r="I522" s="297" t="s">
        <v>348</v>
      </c>
      <c r="J522" s="297" t="s">
        <v>348</v>
      </c>
      <c r="K522" s="297" t="s">
        <v>348</v>
      </c>
      <c r="L522" s="297" t="s">
        <v>348</v>
      </c>
    </row>
    <row r="523" spans="1:15" ht="14.25" customHeight="1" x14ac:dyDescent="0.35">
      <c r="A523" s="781"/>
      <c r="B523" s="781"/>
      <c r="C523" s="781"/>
      <c r="D523" s="473" t="s">
        <v>61</v>
      </c>
      <c r="E523" s="473" t="s">
        <v>349</v>
      </c>
      <c r="F523" s="473" t="s">
        <v>350</v>
      </c>
      <c r="G523" s="857" t="s">
        <v>351</v>
      </c>
      <c r="H523" s="857"/>
      <c r="I523" s="473" t="s">
        <v>352</v>
      </c>
      <c r="J523" s="473" t="s">
        <v>353</v>
      </c>
      <c r="K523" s="473" t="s">
        <v>354</v>
      </c>
      <c r="L523" s="473" t="s">
        <v>355</v>
      </c>
    </row>
    <row r="524" spans="1:15" ht="15" customHeight="1" x14ac:dyDescent="0.35">
      <c r="A524" s="781" t="s">
        <v>310</v>
      </c>
      <c r="B524" s="781" t="s">
        <v>310</v>
      </c>
      <c r="C524" s="781" t="s">
        <v>452</v>
      </c>
      <c r="D524" s="858"/>
      <c r="E524" s="858"/>
      <c r="F524" s="859"/>
      <c r="G524" s="474" t="s">
        <v>357</v>
      </c>
      <c r="H524" s="475"/>
      <c r="I524" s="476">
        <f>(D524*E524*F524*H524)/1000</f>
        <v>0</v>
      </c>
      <c r="J524" s="477"/>
      <c r="K524" s="477"/>
      <c r="L524" s="477"/>
    </row>
    <row r="525" spans="1:15" x14ac:dyDescent="0.35">
      <c r="A525" s="781"/>
      <c r="B525" s="781"/>
      <c r="C525" s="781"/>
      <c r="D525" s="858"/>
      <c r="E525" s="858"/>
      <c r="F525" s="859"/>
      <c r="G525" s="474" t="s">
        <v>358</v>
      </c>
      <c r="H525" s="475"/>
      <c r="I525" s="477"/>
      <c r="J525" s="478">
        <f>(D524*E524*F524*H525)/1000</f>
        <v>0</v>
      </c>
      <c r="K525" s="477"/>
      <c r="L525" s="477"/>
      <c r="N525" s="470">
        <v>1</v>
      </c>
      <c r="O525" s="470">
        <f>N512*100+N525</f>
        <v>1201</v>
      </c>
    </row>
    <row r="526" spans="1:15" x14ac:dyDescent="0.35">
      <c r="A526" s="781"/>
      <c r="B526" s="781"/>
      <c r="C526" s="781"/>
      <c r="D526" s="858"/>
      <c r="E526" s="858"/>
      <c r="F526" s="859"/>
      <c r="G526" s="474" t="s">
        <v>359</v>
      </c>
      <c r="H526" s="475"/>
      <c r="I526" s="477"/>
      <c r="J526" s="477"/>
      <c r="K526" s="478">
        <f>(D524*E524*F524*H526)/1000</f>
        <v>0</v>
      </c>
      <c r="L526" s="477"/>
    </row>
    <row r="527" spans="1:15" x14ac:dyDescent="0.35">
      <c r="A527" s="781"/>
      <c r="B527" s="781"/>
      <c r="C527" s="781"/>
      <c r="D527" s="858"/>
      <c r="E527" s="858"/>
      <c r="F527" s="859"/>
      <c r="G527" s="474" t="s">
        <v>360</v>
      </c>
      <c r="H527" s="475"/>
      <c r="I527" s="477"/>
      <c r="J527" s="477"/>
      <c r="K527" s="477"/>
      <c r="L527" s="478">
        <f>(D524*E524*F524*H527)/1000</f>
        <v>0</v>
      </c>
    </row>
    <row r="528" spans="1:15" ht="15" customHeight="1" x14ac:dyDescent="0.35">
      <c r="A528" s="780" t="s">
        <v>91</v>
      </c>
      <c r="B528" s="780"/>
      <c r="C528" s="780"/>
      <c r="D528" s="860"/>
      <c r="E528" s="860"/>
      <c r="F528" s="860"/>
      <c r="G528" s="861" t="s">
        <v>357</v>
      </c>
      <c r="H528" s="861"/>
      <c r="I528" s="476">
        <f>I524</f>
        <v>0</v>
      </c>
      <c r="J528" s="477"/>
      <c r="K528" s="477"/>
      <c r="L528" s="477"/>
    </row>
    <row r="529" spans="1:12" ht="14.25" customHeight="1" x14ac:dyDescent="0.35">
      <c r="A529" s="780"/>
      <c r="B529" s="780"/>
      <c r="C529" s="780"/>
      <c r="D529" s="860"/>
      <c r="E529" s="860"/>
      <c r="F529" s="860"/>
      <c r="G529" s="861" t="s">
        <v>358</v>
      </c>
      <c r="H529" s="861"/>
      <c r="I529" s="477"/>
      <c r="J529" s="476">
        <f>J525</f>
        <v>0</v>
      </c>
      <c r="K529" s="477"/>
      <c r="L529" s="477"/>
    </row>
    <row r="530" spans="1:12" ht="14.25" customHeight="1" x14ac:dyDescent="0.35">
      <c r="A530" s="780"/>
      <c r="B530" s="780"/>
      <c r="C530" s="780"/>
      <c r="D530" s="860"/>
      <c r="E530" s="860"/>
      <c r="F530" s="860"/>
      <c r="G530" s="861" t="s">
        <v>359</v>
      </c>
      <c r="H530" s="861"/>
      <c r="I530" s="477"/>
      <c r="J530" s="477"/>
      <c r="K530" s="476">
        <f>K526</f>
        <v>0</v>
      </c>
      <c r="L530" s="477"/>
    </row>
    <row r="531" spans="1:12" ht="14.25" customHeight="1" x14ac:dyDescent="0.35">
      <c r="A531" s="780"/>
      <c r="B531" s="780"/>
      <c r="C531" s="780"/>
      <c r="D531" s="860"/>
      <c r="E531" s="860"/>
      <c r="F531" s="860"/>
      <c r="G531" s="861" t="s">
        <v>360</v>
      </c>
      <c r="H531" s="861"/>
      <c r="I531" s="477"/>
      <c r="J531" s="477"/>
      <c r="K531" s="477"/>
      <c r="L531" s="476">
        <f>L527</f>
        <v>0</v>
      </c>
    </row>
    <row r="532" spans="1:12" x14ac:dyDescent="0.35">
      <c r="A532" s="862" t="s">
        <v>366</v>
      </c>
      <c r="B532" s="862"/>
      <c r="C532" s="862"/>
      <c r="D532" s="862"/>
      <c r="E532" s="862"/>
      <c r="F532" s="862"/>
      <c r="G532" s="862"/>
      <c r="H532" s="862"/>
      <c r="I532" s="862"/>
      <c r="J532" s="862"/>
      <c r="K532" s="862"/>
      <c r="L532" s="862"/>
    </row>
    <row r="533" spans="1:12" x14ac:dyDescent="0.35">
      <c r="A533" s="863" t="s">
        <v>367</v>
      </c>
      <c r="B533" s="863"/>
      <c r="C533" s="863"/>
      <c r="D533" s="863"/>
      <c r="E533" s="863"/>
      <c r="F533" s="863"/>
      <c r="G533" s="863"/>
      <c r="H533" s="863"/>
      <c r="I533" s="863"/>
      <c r="J533" s="863"/>
      <c r="K533" s="863"/>
      <c r="L533" s="863"/>
    </row>
    <row r="534" spans="1:12" x14ac:dyDescent="0.35">
      <c r="A534" s="485"/>
      <c r="B534" s="485"/>
      <c r="C534" s="485"/>
      <c r="D534" s="485"/>
      <c r="E534" s="485"/>
      <c r="F534" s="485"/>
      <c r="G534" s="485"/>
      <c r="H534" s="485"/>
      <c r="I534" s="485"/>
      <c r="J534" s="485"/>
      <c r="K534" s="485"/>
      <c r="L534" s="485"/>
    </row>
    <row r="535" spans="1:12" x14ac:dyDescent="0.35">
      <c r="A535" s="485"/>
      <c r="B535" s="485"/>
      <c r="C535" s="485"/>
      <c r="D535" s="485"/>
      <c r="E535" s="485"/>
      <c r="F535" s="485"/>
      <c r="G535" s="485"/>
      <c r="H535" s="485"/>
      <c r="I535" s="485"/>
      <c r="J535" s="485"/>
      <c r="K535" s="485"/>
      <c r="L535" s="485"/>
    </row>
    <row r="536" spans="1:12" x14ac:dyDescent="0.35">
      <c r="A536" s="485"/>
      <c r="B536" s="485"/>
      <c r="C536" s="485"/>
      <c r="D536" s="485"/>
      <c r="E536" s="485"/>
      <c r="F536" s="485"/>
      <c r="G536" s="485"/>
      <c r="H536" s="485"/>
      <c r="I536" s="485"/>
      <c r="J536" s="485"/>
      <c r="K536" s="485"/>
      <c r="L536" s="485"/>
    </row>
    <row r="537" spans="1:12" x14ac:dyDescent="0.35">
      <c r="A537" s="485"/>
      <c r="B537" s="485"/>
      <c r="C537" s="485"/>
      <c r="D537" s="485"/>
      <c r="E537" s="485"/>
      <c r="F537" s="485"/>
      <c r="G537" s="485"/>
      <c r="H537" s="485"/>
      <c r="I537" s="485"/>
      <c r="J537" s="485"/>
      <c r="K537" s="485"/>
      <c r="L537" s="485"/>
    </row>
    <row r="538" spans="1:12" x14ac:dyDescent="0.35">
      <c r="A538" s="485"/>
      <c r="B538" s="485"/>
      <c r="C538" s="485"/>
      <c r="D538" s="485"/>
      <c r="E538" s="485"/>
      <c r="F538" s="485"/>
      <c r="G538" s="485"/>
      <c r="H538" s="485"/>
      <c r="I538" s="485"/>
      <c r="J538" s="485"/>
      <c r="K538" s="485"/>
      <c r="L538" s="485"/>
    </row>
    <row r="539" spans="1:12" x14ac:dyDescent="0.35">
      <c r="A539" s="485"/>
      <c r="B539" s="485"/>
      <c r="C539" s="485"/>
      <c r="D539" s="485"/>
      <c r="E539" s="485"/>
      <c r="F539" s="485"/>
      <c r="G539" s="485"/>
      <c r="H539" s="485"/>
      <c r="I539" s="485"/>
      <c r="J539" s="485"/>
      <c r="K539" s="485"/>
      <c r="L539" s="485"/>
    </row>
  </sheetData>
  <mergeCells count="878">
    <mergeCell ref="G528:H528"/>
    <mergeCell ref="G529:H529"/>
    <mergeCell ref="G530:H530"/>
    <mergeCell ref="G531:H531"/>
    <mergeCell ref="A532:L532"/>
    <mergeCell ref="A533:L533"/>
    <mergeCell ref="A524:A527"/>
    <mergeCell ref="B524:B527"/>
    <mergeCell ref="C524:C527"/>
    <mergeCell ref="D524:D527"/>
    <mergeCell ref="E524:E527"/>
    <mergeCell ref="F524:F527"/>
    <mergeCell ref="A528:C531"/>
    <mergeCell ref="D528:D531"/>
    <mergeCell ref="E528:E531"/>
    <mergeCell ref="F528:F531"/>
    <mergeCell ref="I519:I520"/>
    <mergeCell ref="J519:J520"/>
    <mergeCell ref="K519:K520"/>
    <mergeCell ref="L519:L520"/>
    <mergeCell ref="G520:H520"/>
    <mergeCell ref="D521:D522"/>
    <mergeCell ref="E521:E522"/>
    <mergeCell ref="F521:F522"/>
    <mergeCell ref="G521:H522"/>
    <mergeCell ref="A518:B518"/>
    <mergeCell ref="C518:C523"/>
    <mergeCell ref="G518:H518"/>
    <mergeCell ref="A519:A523"/>
    <mergeCell ref="B519:B523"/>
    <mergeCell ref="D519:D520"/>
    <mergeCell ref="E519:E520"/>
    <mergeCell ref="F519:F520"/>
    <mergeCell ref="G519:H519"/>
    <mergeCell ref="G523:H523"/>
    <mergeCell ref="A513:B513"/>
    <mergeCell ref="C513:L513"/>
    <mergeCell ref="A514:B514"/>
    <mergeCell ref="C514:L514"/>
    <mergeCell ref="A515:B515"/>
    <mergeCell ref="C515:L515"/>
    <mergeCell ref="A516:B516"/>
    <mergeCell ref="C516:L516"/>
    <mergeCell ref="A517:B517"/>
    <mergeCell ref="D517:L517"/>
    <mergeCell ref="G498:H498"/>
    <mergeCell ref="G499:H499"/>
    <mergeCell ref="G500:H500"/>
    <mergeCell ref="G501:H501"/>
    <mergeCell ref="A502:L502"/>
    <mergeCell ref="A503:L503"/>
    <mergeCell ref="A511:B511"/>
    <mergeCell ref="C511:L511"/>
    <mergeCell ref="A512:B512"/>
    <mergeCell ref="C512:L512"/>
    <mergeCell ref="A494:A497"/>
    <mergeCell ref="B494:B497"/>
    <mergeCell ref="C494:C497"/>
    <mergeCell ref="D494:D497"/>
    <mergeCell ref="E494:E497"/>
    <mergeCell ref="F494:F497"/>
    <mergeCell ref="A498:C501"/>
    <mergeCell ref="D498:D501"/>
    <mergeCell ref="E498:E501"/>
    <mergeCell ref="F498:F501"/>
    <mergeCell ref="I489:I490"/>
    <mergeCell ref="J489:J490"/>
    <mergeCell ref="K489:K490"/>
    <mergeCell ref="L489:L490"/>
    <mergeCell ref="G490:H490"/>
    <mergeCell ref="D491:D492"/>
    <mergeCell ref="E491:E492"/>
    <mergeCell ref="F491:F492"/>
    <mergeCell ref="G491:H492"/>
    <mergeCell ref="A488:B488"/>
    <mergeCell ref="C488:C493"/>
    <mergeCell ref="G488:H488"/>
    <mergeCell ref="A489:A493"/>
    <mergeCell ref="B489:B493"/>
    <mergeCell ref="D489:D490"/>
    <mergeCell ref="E489:E490"/>
    <mergeCell ref="F489:F490"/>
    <mergeCell ref="G489:H489"/>
    <mergeCell ref="G493:H493"/>
    <mergeCell ref="A483:B483"/>
    <mergeCell ref="C483:L483"/>
    <mergeCell ref="A484:B484"/>
    <mergeCell ref="C484:L484"/>
    <mergeCell ref="A485:B485"/>
    <mergeCell ref="C485:L485"/>
    <mergeCell ref="A486:B486"/>
    <mergeCell ref="C486:L486"/>
    <mergeCell ref="A487:B487"/>
    <mergeCell ref="D487:L487"/>
    <mergeCell ref="G468:H468"/>
    <mergeCell ref="G469:H469"/>
    <mergeCell ref="G470:H470"/>
    <mergeCell ref="G471:H471"/>
    <mergeCell ref="A472:L472"/>
    <mergeCell ref="A473:L473"/>
    <mergeCell ref="A481:B481"/>
    <mergeCell ref="C481:L481"/>
    <mergeCell ref="A482:B482"/>
    <mergeCell ref="C482:L482"/>
    <mergeCell ref="A464:A467"/>
    <mergeCell ref="B464:B467"/>
    <mergeCell ref="C464:C467"/>
    <mergeCell ref="D464:D467"/>
    <mergeCell ref="E464:E467"/>
    <mergeCell ref="F464:F467"/>
    <mergeCell ref="A468:C471"/>
    <mergeCell ref="D468:D471"/>
    <mergeCell ref="E468:E471"/>
    <mergeCell ref="F468:F471"/>
    <mergeCell ref="I459:I460"/>
    <mergeCell ref="J459:J460"/>
    <mergeCell ref="K459:K460"/>
    <mergeCell ref="L459:L460"/>
    <mergeCell ref="G460:H460"/>
    <mergeCell ref="D461:D462"/>
    <mergeCell ref="E461:E462"/>
    <mergeCell ref="F461:F462"/>
    <mergeCell ref="G461:H462"/>
    <mergeCell ref="A458:B458"/>
    <mergeCell ref="C458:C463"/>
    <mergeCell ref="G458:H458"/>
    <mergeCell ref="A459:A463"/>
    <mergeCell ref="B459:B463"/>
    <mergeCell ref="D459:D460"/>
    <mergeCell ref="E459:E460"/>
    <mergeCell ref="F459:F460"/>
    <mergeCell ref="G459:H459"/>
    <mergeCell ref="G463:H463"/>
    <mergeCell ref="A453:B453"/>
    <mergeCell ref="C453:L453"/>
    <mergeCell ref="A454:B454"/>
    <mergeCell ref="C454:L454"/>
    <mergeCell ref="A455:B455"/>
    <mergeCell ref="C455:L455"/>
    <mergeCell ref="A456:B456"/>
    <mergeCell ref="C456:L456"/>
    <mergeCell ref="A457:B457"/>
    <mergeCell ref="D457:L457"/>
    <mergeCell ref="G438:H438"/>
    <mergeCell ref="G439:H439"/>
    <mergeCell ref="G440:H440"/>
    <mergeCell ref="G441:H441"/>
    <mergeCell ref="A442:L442"/>
    <mergeCell ref="A443:L443"/>
    <mergeCell ref="A451:B451"/>
    <mergeCell ref="C451:L451"/>
    <mergeCell ref="A452:B452"/>
    <mergeCell ref="C452:L452"/>
    <mergeCell ref="A434:A437"/>
    <mergeCell ref="B434:B437"/>
    <mergeCell ref="C434:C437"/>
    <mergeCell ref="D434:D437"/>
    <mergeCell ref="E434:E437"/>
    <mergeCell ref="F434:F437"/>
    <mergeCell ref="A438:C441"/>
    <mergeCell ref="D438:D441"/>
    <mergeCell ref="E438:E441"/>
    <mergeCell ref="F438:F441"/>
    <mergeCell ref="I429:I430"/>
    <mergeCell ref="J429:J430"/>
    <mergeCell ref="K429:K430"/>
    <mergeCell ref="L429:L430"/>
    <mergeCell ref="G430:H430"/>
    <mergeCell ref="D431:D432"/>
    <mergeCell ref="E431:E432"/>
    <mergeCell ref="F431:F432"/>
    <mergeCell ref="G431:H432"/>
    <mergeCell ref="A428:B428"/>
    <mergeCell ref="C428:C433"/>
    <mergeCell ref="G428:H428"/>
    <mergeCell ref="A429:A433"/>
    <mergeCell ref="B429:B433"/>
    <mergeCell ref="D429:D430"/>
    <mergeCell ref="E429:E430"/>
    <mergeCell ref="F429:F430"/>
    <mergeCell ref="G429:H429"/>
    <mergeCell ref="G433:H433"/>
    <mergeCell ref="A423:B423"/>
    <mergeCell ref="C423:L423"/>
    <mergeCell ref="A424:B424"/>
    <mergeCell ref="C424:L424"/>
    <mergeCell ref="A425:B425"/>
    <mergeCell ref="C425:L425"/>
    <mergeCell ref="A426:B426"/>
    <mergeCell ref="C426:L426"/>
    <mergeCell ref="A427:B427"/>
    <mergeCell ref="D427:L427"/>
    <mergeCell ref="G408:H408"/>
    <mergeCell ref="G409:H409"/>
    <mergeCell ref="G410:H410"/>
    <mergeCell ref="G411:H411"/>
    <mergeCell ref="A412:L412"/>
    <mergeCell ref="A413:L413"/>
    <mergeCell ref="A421:B421"/>
    <mergeCell ref="C421:L421"/>
    <mergeCell ref="A422:B422"/>
    <mergeCell ref="C422:L422"/>
    <mergeCell ref="A404:A407"/>
    <mergeCell ref="B404:B407"/>
    <mergeCell ref="C404:C407"/>
    <mergeCell ref="D404:D407"/>
    <mergeCell ref="E404:E407"/>
    <mergeCell ref="F404:F407"/>
    <mergeCell ref="A408:C411"/>
    <mergeCell ref="D408:D411"/>
    <mergeCell ref="E408:E411"/>
    <mergeCell ref="F408:F411"/>
    <mergeCell ref="I399:I400"/>
    <mergeCell ref="J399:J400"/>
    <mergeCell ref="K399:K400"/>
    <mergeCell ref="L399:L400"/>
    <mergeCell ref="G400:H400"/>
    <mergeCell ref="D401:D402"/>
    <mergeCell ref="E401:E402"/>
    <mergeCell ref="F401:F402"/>
    <mergeCell ref="G401:H402"/>
    <mergeCell ref="A398:B398"/>
    <mergeCell ref="C398:C403"/>
    <mergeCell ref="G398:H398"/>
    <mergeCell ref="A399:A403"/>
    <mergeCell ref="B399:B403"/>
    <mergeCell ref="D399:D400"/>
    <mergeCell ref="E399:E400"/>
    <mergeCell ref="F399:F400"/>
    <mergeCell ref="G399:H399"/>
    <mergeCell ref="G403:H403"/>
    <mergeCell ref="A393:B393"/>
    <mergeCell ref="C393:L393"/>
    <mergeCell ref="A394:B394"/>
    <mergeCell ref="C394:L394"/>
    <mergeCell ref="A395:B395"/>
    <mergeCell ref="C395:L395"/>
    <mergeCell ref="A396:B396"/>
    <mergeCell ref="C396:L396"/>
    <mergeCell ref="A397:B397"/>
    <mergeCell ref="D397:L397"/>
    <mergeCell ref="G378:H378"/>
    <mergeCell ref="G379:H379"/>
    <mergeCell ref="G380:H380"/>
    <mergeCell ref="G381:H381"/>
    <mergeCell ref="A382:L382"/>
    <mergeCell ref="A383:L383"/>
    <mergeCell ref="A391:B391"/>
    <mergeCell ref="C391:L391"/>
    <mergeCell ref="A392:B392"/>
    <mergeCell ref="C392:L392"/>
    <mergeCell ref="A374:A377"/>
    <mergeCell ref="B374:B377"/>
    <mergeCell ref="C374:C377"/>
    <mergeCell ref="D374:D377"/>
    <mergeCell ref="E374:E377"/>
    <mergeCell ref="F374:F377"/>
    <mergeCell ref="A378:C381"/>
    <mergeCell ref="D378:D381"/>
    <mergeCell ref="E378:E381"/>
    <mergeCell ref="F378:F381"/>
    <mergeCell ref="I369:I370"/>
    <mergeCell ref="J369:J370"/>
    <mergeCell ref="K369:K370"/>
    <mergeCell ref="L369:L370"/>
    <mergeCell ref="G370:H370"/>
    <mergeCell ref="D371:D372"/>
    <mergeCell ref="E371:E372"/>
    <mergeCell ref="F371:F372"/>
    <mergeCell ref="G371:H372"/>
    <mergeCell ref="A368:B368"/>
    <mergeCell ref="C368:C373"/>
    <mergeCell ref="G368:H368"/>
    <mergeCell ref="A369:A373"/>
    <mergeCell ref="B369:B373"/>
    <mergeCell ref="D369:D370"/>
    <mergeCell ref="E369:E370"/>
    <mergeCell ref="F369:F370"/>
    <mergeCell ref="G369:H369"/>
    <mergeCell ref="G373:H373"/>
    <mergeCell ref="A363:B363"/>
    <mergeCell ref="C363:L363"/>
    <mergeCell ref="A364:B364"/>
    <mergeCell ref="C364:L364"/>
    <mergeCell ref="A365:B365"/>
    <mergeCell ref="C365:L365"/>
    <mergeCell ref="A366:B366"/>
    <mergeCell ref="C366:L366"/>
    <mergeCell ref="A367:B367"/>
    <mergeCell ref="D367:L367"/>
    <mergeCell ref="G348:H348"/>
    <mergeCell ref="G349:H349"/>
    <mergeCell ref="G350:H350"/>
    <mergeCell ref="G351:H351"/>
    <mergeCell ref="A352:L352"/>
    <mergeCell ref="A353:L353"/>
    <mergeCell ref="A361:B361"/>
    <mergeCell ref="C361:L361"/>
    <mergeCell ref="A362:B362"/>
    <mergeCell ref="C362:L362"/>
    <mergeCell ref="A344:A347"/>
    <mergeCell ref="B344:B347"/>
    <mergeCell ref="C344:C347"/>
    <mergeCell ref="D344:D347"/>
    <mergeCell ref="E344:E347"/>
    <mergeCell ref="F344:F347"/>
    <mergeCell ref="A348:C351"/>
    <mergeCell ref="D348:D351"/>
    <mergeCell ref="E348:E351"/>
    <mergeCell ref="F348:F351"/>
    <mergeCell ref="I339:I340"/>
    <mergeCell ref="J339:J340"/>
    <mergeCell ref="K339:K340"/>
    <mergeCell ref="L339:L340"/>
    <mergeCell ref="G340:H340"/>
    <mergeCell ref="D341:D342"/>
    <mergeCell ref="E341:E342"/>
    <mergeCell ref="F341:F342"/>
    <mergeCell ref="G341:H342"/>
    <mergeCell ref="A338:B338"/>
    <mergeCell ref="C338:C343"/>
    <mergeCell ref="G338:H338"/>
    <mergeCell ref="A339:A343"/>
    <mergeCell ref="B339:B343"/>
    <mergeCell ref="D339:D340"/>
    <mergeCell ref="E339:E340"/>
    <mergeCell ref="F339:F340"/>
    <mergeCell ref="G339:H339"/>
    <mergeCell ref="G343:H343"/>
    <mergeCell ref="A333:B333"/>
    <mergeCell ref="C333:L333"/>
    <mergeCell ref="A334:B334"/>
    <mergeCell ref="C334:L334"/>
    <mergeCell ref="A335:B335"/>
    <mergeCell ref="C335:L335"/>
    <mergeCell ref="A336:B336"/>
    <mergeCell ref="C336:L336"/>
    <mergeCell ref="A337:B337"/>
    <mergeCell ref="D337:L337"/>
    <mergeCell ref="G318:H318"/>
    <mergeCell ref="G319:H319"/>
    <mergeCell ref="G320:H320"/>
    <mergeCell ref="G321:H321"/>
    <mergeCell ref="A322:L322"/>
    <mergeCell ref="A323:L323"/>
    <mergeCell ref="A331:B331"/>
    <mergeCell ref="C331:L331"/>
    <mergeCell ref="A332:B332"/>
    <mergeCell ref="C332:L332"/>
    <mergeCell ref="A314:A317"/>
    <mergeCell ref="B314:B317"/>
    <mergeCell ref="C314:C317"/>
    <mergeCell ref="D314:D317"/>
    <mergeCell ref="E314:E317"/>
    <mergeCell ref="F314:F317"/>
    <mergeCell ref="A318:C321"/>
    <mergeCell ref="D318:D321"/>
    <mergeCell ref="E318:E321"/>
    <mergeCell ref="F318:F321"/>
    <mergeCell ref="I309:I310"/>
    <mergeCell ref="J309:J310"/>
    <mergeCell ref="K309:K310"/>
    <mergeCell ref="L309:L310"/>
    <mergeCell ref="G310:H310"/>
    <mergeCell ref="D311:D312"/>
    <mergeCell ref="E311:E312"/>
    <mergeCell ref="F311:F312"/>
    <mergeCell ref="G311:H312"/>
    <mergeCell ref="A308:B308"/>
    <mergeCell ref="C308:C313"/>
    <mergeCell ref="G308:H308"/>
    <mergeCell ref="A309:A313"/>
    <mergeCell ref="B309:B313"/>
    <mergeCell ref="D309:D310"/>
    <mergeCell ref="E309:E310"/>
    <mergeCell ref="F309:F310"/>
    <mergeCell ref="G309:H309"/>
    <mergeCell ref="G313:H313"/>
    <mergeCell ref="A303:B303"/>
    <mergeCell ref="C303:L303"/>
    <mergeCell ref="A304:B304"/>
    <mergeCell ref="C304:L304"/>
    <mergeCell ref="A305:B305"/>
    <mergeCell ref="C305:L305"/>
    <mergeCell ref="A306:B306"/>
    <mergeCell ref="C306:L306"/>
    <mergeCell ref="A307:B307"/>
    <mergeCell ref="D307:L307"/>
    <mergeCell ref="G288:H288"/>
    <mergeCell ref="G289:H289"/>
    <mergeCell ref="G290:H290"/>
    <mergeCell ref="G291:H291"/>
    <mergeCell ref="A292:L292"/>
    <mergeCell ref="A293:L293"/>
    <mergeCell ref="A301:B301"/>
    <mergeCell ref="C301:L301"/>
    <mergeCell ref="A302:B302"/>
    <mergeCell ref="C302:L302"/>
    <mergeCell ref="A284:A287"/>
    <mergeCell ref="B284:B287"/>
    <mergeCell ref="C284:C287"/>
    <mergeCell ref="D284:D287"/>
    <mergeCell ref="E284:E287"/>
    <mergeCell ref="F284:F287"/>
    <mergeCell ref="A288:C291"/>
    <mergeCell ref="D288:D291"/>
    <mergeCell ref="E288:E291"/>
    <mergeCell ref="F288:F291"/>
    <mergeCell ref="I279:I280"/>
    <mergeCell ref="J279:J280"/>
    <mergeCell ref="K279:K280"/>
    <mergeCell ref="L279:L280"/>
    <mergeCell ref="G280:H280"/>
    <mergeCell ref="D281:D282"/>
    <mergeCell ref="E281:E282"/>
    <mergeCell ref="F281:F282"/>
    <mergeCell ref="G281:H282"/>
    <mergeCell ref="A278:B278"/>
    <mergeCell ref="C278:C283"/>
    <mergeCell ref="G278:H278"/>
    <mergeCell ref="A279:A283"/>
    <mergeCell ref="B279:B283"/>
    <mergeCell ref="D279:D280"/>
    <mergeCell ref="E279:E280"/>
    <mergeCell ref="F279:F280"/>
    <mergeCell ref="G279:H279"/>
    <mergeCell ref="G283:H283"/>
    <mergeCell ref="A273:B273"/>
    <mergeCell ref="C273:L273"/>
    <mergeCell ref="A274:B274"/>
    <mergeCell ref="C274:L274"/>
    <mergeCell ref="A275:B275"/>
    <mergeCell ref="C275:L275"/>
    <mergeCell ref="A276:B276"/>
    <mergeCell ref="C276:L276"/>
    <mergeCell ref="A277:B277"/>
    <mergeCell ref="D277:L277"/>
    <mergeCell ref="G258:H258"/>
    <mergeCell ref="G259:H259"/>
    <mergeCell ref="G260:H260"/>
    <mergeCell ref="G261:H261"/>
    <mergeCell ref="A262:L262"/>
    <mergeCell ref="A263:L263"/>
    <mergeCell ref="A271:B271"/>
    <mergeCell ref="C271:L271"/>
    <mergeCell ref="A272:B272"/>
    <mergeCell ref="C272:L272"/>
    <mergeCell ref="A254:A257"/>
    <mergeCell ref="B254:B257"/>
    <mergeCell ref="C254:C257"/>
    <mergeCell ref="D254:D257"/>
    <mergeCell ref="E254:E257"/>
    <mergeCell ref="F254:F257"/>
    <mergeCell ref="A258:C261"/>
    <mergeCell ref="D258:D261"/>
    <mergeCell ref="E258:E261"/>
    <mergeCell ref="F258:F261"/>
    <mergeCell ref="I249:I250"/>
    <mergeCell ref="J249:J250"/>
    <mergeCell ref="K249:K250"/>
    <mergeCell ref="L249:L250"/>
    <mergeCell ref="G250:H250"/>
    <mergeCell ref="D251:D252"/>
    <mergeCell ref="E251:E252"/>
    <mergeCell ref="F251:F252"/>
    <mergeCell ref="G251:H252"/>
    <mergeCell ref="A248:B248"/>
    <mergeCell ref="C248:C253"/>
    <mergeCell ref="G248:H248"/>
    <mergeCell ref="A249:A253"/>
    <mergeCell ref="B249:B253"/>
    <mergeCell ref="D249:D250"/>
    <mergeCell ref="E249:E250"/>
    <mergeCell ref="F249:F250"/>
    <mergeCell ref="G249:H249"/>
    <mergeCell ref="G253:H253"/>
    <mergeCell ref="A243:B243"/>
    <mergeCell ref="C243:L243"/>
    <mergeCell ref="A244:B244"/>
    <mergeCell ref="C244:L244"/>
    <mergeCell ref="A245:B245"/>
    <mergeCell ref="C245:L245"/>
    <mergeCell ref="A246:B246"/>
    <mergeCell ref="C246:L246"/>
    <mergeCell ref="A247:B247"/>
    <mergeCell ref="D247:L247"/>
    <mergeCell ref="G228:H228"/>
    <mergeCell ref="G229:H229"/>
    <mergeCell ref="G230:H230"/>
    <mergeCell ref="G231:H231"/>
    <mergeCell ref="A232:L232"/>
    <mergeCell ref="A233:L233"/>
    <mergeCell ref="A241:B241"/>
    <mergeCell ref="C241:L241"/>
    <mergeCell ref="A242:B242"/>
    <mergeCell ref="C242:L242"/>
    <mergeCell ref="A224:A227"/>
    <mergeCell ref="B224:B227"/>
    <mergeCell ref="C224:C227"/>
    <mergeCell ref="D224:D227"/>
    <mergeCell ref="E224:E227"/>
    <mergeCell ref="F224:F227"/>
    <mergeCell ref="A228:C231"/>
    <mergeCell ref="D228:D231"/>
    <mergeCell ref="E228:E231"/>
    <mergeCell ref="F228:F231"/>
    <mergeCell ref="I219:I220"/>
    <mergeCell ref="J219:J220"/>
    <mergeCell ref="K219:K220"/>
    <mergeCell ref="L219:L220"/>
    <mergeCell ref="G220:H220"/>
    <mergeCell ref="D221:D222"/>
    <mergeCell ref="E221:E222"/>
    <mergeCell ref="F221:F222"/>
    <mergeCell ref="G221:H222"/>
    <mergeCell ref="A218:B218"/>
    <mergeCell ref="C218:C223"/>
    <mergeCell ref="G218:H218"/>
    <mergeCell ref="A219:A223"/>
    <mergeCell ref="B219:B223"/>
    <mergeCell ref="D219:D220"/>
    <mergeCell ref="E219:E220"/>
    <mergeCell ref="F219:F220"/>
    <mergeCell ref="G219:H219"/>
    <mergeCell ref="G223:H223"/>
    <mergeCell ref="A213:B213"/>
    <mergeCell ref="C213:L213"/>
    <mergeCell ref="A214:B214"/>
    <mergeCell ref="C214:L214"/>
    <mergeCell ref="A215:B215"/>
    <mergeCell ref="C215:L215"/>
    <mergeCell ref="A216:B216"/>
    <mergeCell ref="C216:L216"/>
    <mergeCell ref="A217:B217"/>
    <mergeCell ref="D217:L217"/>
    <mergeCell ref="G198:H198"/>
    <mergeCell ref="G199:H199"/>
    <mergeCell ref="G200:H200"/>
    <mergeCell ref="G201:H201"/>
    <mergeCell ref="A202:L202"/>
    <mergeCell ref="A203:L203"/>
    <mergeCell ref="A211:B211"/>
    <mergeCell ref="C211:L211"/>
    <mergeCell ref="A212:B212"/>
    <mergeCell ref="C212:L212"/>
    <mergeCell ref="A194:A197"/>
    <mergeCell ref="B194:B197"/>
    <mergeCell ref="C194:C197"/>
    <mergeCell ref="D194:D197"/>
    <mergeCell ref="E194:E197"/>
    <mergeCell ref="F194:F197"/>
    <mergeCell ref="A198:C201"/>
    <mergeCell ref="D198:D201"/>
    <mergeCell ref="E198:E201"/>
    <mergeCell ref="F198:F201"/>
    <mergeCell ref="I189:I190"/>
    <mergeCell ref="J189:J190"/>
    <mergeCell ref="K189:K190"/>
    <mergeCell ref="L189:L190"/>
    <mergeCell ref="G190:H190"/>
    <mergeCell ref="D191:D192"/>
    <mergeCell ref="E191:E192"/>
    <mergeCell ref="F191:F192"/>
    <mergeCell ref="G191:H192"/>
    <mergeCell ref="A188:B188"/>
    <mergeCell ref="C188:C193"/>
    <mergeCell ref="G188:H188"/>
    <mergeCell ref="A189:A193"/>
    <mergeCell ref="B189:B193"/>
    <mergeCell ref="D189:D190"/>
    <mergeCell ref="E189:E190"/>
    <mergeCell ref="F189:F190"/>
    <mergeCell ref="G189:H189"/>
    <mergeCell ref="G193:H193"/>
    <mergeCell ref="A183:B183"/>
    <mergeCell ref="C183:L183"/>
    <mergeCell ref="A184:B184"/>
    <mergeCell ref="C184:L184"/>
    <mergeCell ref="A185:B185"/>
    <mergeCell ref="C185:L185"/>
    <mergeCell ref="A186:B186"/>
    <mergeCell ref="C186:L186"/>
    <mergeCell ref="A187:B187"/>
    <mergeCell ref="D187:L187"/>
    <mergeCell ref="G168:H168"/>
    <mergeCell ref="G169:H169"/>
    <mergeCell ref="G170:H170"/>
    <mergeCell ref="G171:H171"/>
    <mergeCell ref="A172:L172"/>
    <mergeCell ref="A173:L173"/>
    <mergeCell ref="A181:B181"/>
    <mergeCell ref="C181:L181"/>
    <mergeCell ref="A182:B182"/>
    <mergeCell ref="C182:L182"/>
    <mergeCell ref="A164:A167"/>
    <mergeCell ref="B164:B167"/>
    <mergeCell ref="C164:C167"/>
    <mergeCell ref="D164:D167"/>
    <mergeCell ref="E164:E167"/>
    <mergeCell ref="F164:F167"/>
    <mergeCell ref="A168:C171"/>
    <mergeCell ref="D168:D171"/>
    <mergeCell ref="E168:E171"/>
    <mergeCell ref="F168:F171"/>
    <mergeCell ref="I159:I160"/>
    <mergeCell ref="J159:J160"/>
    <mergeCell ref="K159:K160"/>
    <mergeCell ref="L159:L160"/>
    <mergeCell ref="G160:H160"/>
    <mergeCell ref="D161:D162"/>
    <mergeCell ref="E161:E162"/>
    <mergeCell ref="F161:F162"/>
    <mergeCell ref="G161:H162"/>
    <mergeCell ref="A158:B158"/>
    <mergeCell ref="C158:C163"/>
    <mergeCell ref="G158:H158"/>
    <mergeCell ref="A159:A163"/>
    <mergeCell ref="B159:B163"/>
    <mergeCell ref="D159:D160"/>
    <mergeCell ref="E159:E160"/>
    <mergeCell ref="F159:F160"/>
    <mergeCell ref="G159:H159"/>
    <mergeCell ref="G163:H163"/>
    <mergeCell ref="A153:B153"/>
    <mergeCell ref="C153:L153"/>
    <mergeCell ref="A154:B154"/>
    <mergeCell ref="C154:L154"/>
    <mergeCell ref="A155:B155"/>
    <mergeCell ref="C155:L155"/>
    <mergeCell ref="A156:B156"/>
    <mergeCell ref="C156:L156"/>
    <mergeCell ref="A157:B157"/>
    <mergeCell ref="D157:L157"/>
    <mergeCell ref="G138:H138"/>
    <mergeCell ref="G139:H139"/>
    <mergeCell ref="G140:H140"/>
    <mergeCell ref="G141:H141"/>
    <mergeCell ref="A142:L142"/>
    <mergeCell ref="A143:L143"/>
    <mergeCell ref="A151:B151"/>
    <mergeCell ref="C151:L151"/>
    <mergeCell ref="A152:B152"/>
    <mergeCell ref="C152:L152"/>
    <mergeCell ref="A134:A137"/>
    <mergeCell ref="B134:B137"/>
    <mergeCell ref="C134:C137"/>
    <mergeCell ref="D134:D137"/>
    <mergeCell ref="E134:E137"/>
    <mergeCell ref="F134:F137"/>
    <mergeCell ref="A138:C141"/>
    <mergeCell ref="D138:D141"/>
    <mergeCell ref="E138:E141"/>
    <mergeCell ref="F138:F141"/>
    <mergeCell ref="I129:I130"/>
    <mergeCell ref="J129:J130"/>
    <mergeCell ref="K129:K130"/>
    <mergeCell ref="L129:L130"/>
    <mergeCell ref="G130:H130"/>
    <mergeCell ref="D131:D132"/>
    <mergeCell ref="E131:E132"/>
    <mergeCell ref="F131:F132"/>
    <mergeCell ref="G131:H132"/>
    <mergeCell ref="A128:B128"/>
    <mergeCell ref="C128:C133"/>
    <mergeCell ref="G128:H128"/>
    <mergeCell ref="A129:A133"/>
    <mergeCell ref="B129:B133"/>
    <mergeCell ref="D129:D130"/>
    <mergeCell ref="E129:E130"/>
    <mergeCell ref="F129:F130"/>
    <mergeCell ref="G129:H129"/>
    <mergeCell ref="G133:H133"/>
    <mergeCell ref="A123:B123"/>
    <mergeCell ref="C123:L123"/>
    <mergeCell ref="A124:B124"/>
    <mergeCell ref="C124:L124"/>
    <mergeCell ref="A125:B125"/>
    <mergeCell ref="C125:L125"/>
    <mergeCell ref="A126:B126"/>
    <mergeCell ref="C126:L126"/>
    <mergeCell ref="A127:B127"/>
    <mergeCell ref="D127:L127"/>
    <mergeCell ref="G108:H108"/>
    <mergeCell ref="G109:H109"/>
    <mergeCell ref="G110:H110"/>
    <mergeCell ref="G111:H111"/>
    <mergeCell ref="A112:L112"/>
    <mergeCell ref="A113:L113"/>
    <mergeCell ref="A121:B121"/>
    <mergeCell ref="C121:L121"/>
    <mergeCell ref="A122:B122"/>
    <mergeCell ref="C122:L122"/>
    <mergeCell ref="A104:A107"/>
    <mergeCell ref="B104:B107"/>
    <mergeCell ref="C104:C107"/>
    <mergeCell ref="D104:D107"/>
    <mergeCell ref="E104:E107"/>
    <mergeCell ref="F104:F107"/>
    <mergeCell ref="A108:C111"/>
    <mergeCell ref="D108:D111"/>
    <mergeCell ref="E108:E111"/>
    <mergeCell ref="F108:F111"/>
    <mergeCell ref="I99:I100"/>
    <mergeCell ref="J99:J100"/>
    <mergeCell ref="K99:K100"/>
    <mergeCell ref="L99:L100"/>
    <mergeCell ref="G100:H100"/>
    <mergeCell ref="D101:D102"/>
    <mergeCell ref="E101:E102"/>
    <mergeCell ref="F101:F102"/>
    <mergeCell ref="G101:H102"/>
    <mergeCell ref="A98:B98"/>
    <mergeCell ref="C98:C103"/>
    <mergeCell ref="G98:H98"/>
    <mergeCell ref="A99:A103"/>
    <mergeCell ref="B99:B103"/>
    <mergeCell ref="D99:D100"/>
    <mergeCell ref="E99:E100"/>
    <mergeCell ref="F99:F100"/>
    <mergeCell ref="G99:H99"/>
    <mergeCell ref="G103:H103"/>
    <mergeCell ref="A93:B93"/>
    <mergeCell ref="C93:L93"/>
    <mergeCell ref="A94:B94"/>
    <mergeCell ref="C94:L94"/>
    <mergeCell ref="A95:B95"/>
    <mergeCell ref="C95:L95"/>
    <mergeCell ref="A96:B96"/>
    <mergeCell ref="C96:L96"/>
    <mergeCell ref="A97:B97"/>
    <mergeCell ref="D97:L97"/>
    <mergeCell ref="G78:H78"/>
    <mergeCell ref="G79:H79"/>
    <mergeCell ref="G80:H80"/>
    <mergeCell ref="G81:H81"/>
    <mergeCell ref="A82:L82"/>
    <mergeCell ref="A83:L83"/>
    <mergeCell ref="A91:B91"/>
    <mergeCell ref="C91:L91"/>
    <mergeCell ref="A92:B92"/>
    <mergeCell ref="C92:L92"/>
    <mergeCell ref="A74:A77"/>
    <mergeCell ref="B74:B77"/>
    <mergeCell ref="C74:C77"/>
    <mergeCell ref="D74:D77"/>
    <mergeCell ref="E74:E77"/>
    <mergeCell ref="F74:F77"/>
    <mergeCell ref="A78:C81"/>
    <mergeCell ref="D78:D81"/>
    <mergeCell ref="E78:E81"/>
    <mergeCell ref="F78:F81"/>
    <mergeCell ref="A67:B67"/>
    <mergeCell ref="D67:L67"/>
    <mergeCell ref="A68:B68"/>
    <mergeCell ref="C68:C73"/>
    <mergeCell ref="G68:H68"/>
    <mergeCell ref="A69:A73"/>
    <mergeCell ref="B69:B73"/>
    <mergeCell ref="D69:D70"/>
    <mergeCell ref="E69:E70"/>
    <mergeCell ref="F69:F70"/>
    <mergeCell ref="G69:H69"/>
    <mergeCell ref="I69:I70"/>
    <mergeCell ref="J69:J70"/>
    <mergeCell ref="K69:K70"/>
    <mergeCell ref="L69:L70"/>
    <mergeCell ref="G70:H70"/>
    <mergeCell ref="D71:D72"/>
    <mergeCell ref="E71:E72"/>
    <mergeCell ref="F71:F72"/>
    <mergeCell ref="G71:H72"/>
    <mergeCell ref="G73:H73"/>
    <mergeCell ref="A62:B62"/>
    <mergeCell ref="C62:L62"/>
    <mergeCell ref="A63:B63"/>
    <mergeCell ref="C63:L63"/>
    <mergeCell ref="A64:B64"/>
    <mergeCell ref="C64:L64"/>
    <mergeCell ref="A65:B65"/>
    <mergeCell ref="C65:L65"/>
    <mergeCell ref="A66:B66"/>
    <mergeCell ref="C66:L66"/>
    <mergeCell ref="A48:C51"/>
    <mergeCell ref="D48:D51"/>
    <mergeCell ref="E48:E51"/>
    <mergeCell ref="F48:F51"/>
    <mergeCell ref="G48:H48"/>
    <mergeCell ref="G49:H49"/>
    <mergeCell ref="G50:H50"/>
    <mergeCell ref="G51:H51"/>
    <mergeCell ref="A61:B61"/>
    <mergeCell ref="C61:L61"/>
    <mergeCell ref="F41:F42"/>
    <mergeCell ref="G41:H42"/>
    <mergeCell ref="G43:H43"/>
    <mergeCell ref="A44:A47"/>
    <mergeCell ref="B44:B47"/>
    <mergeCell ref="C44:C47"/>
    <mergeCell ref="D44:D47"/>
    <mergeCell ref="E44:E47"/>
    <mergeCell ref="F44:F47"/>
    <mergeCell ref="A34:B34"/>
    <mergeCell ref="C34:L34"/>
    <mergeCell ref="A35:B35"/>
    <mergeCell ref="C35:L35"/>
    <mergeCell ref="A36:B36"/>
    <mergeCell ref="C36:L36"/>
    <mergeCell ref="A37:B37"/>
    <mergeCell ref="D37:L37"/>
    <mergeCell ref="A38:B38"/>
    <mergeCell ref="C38:C43"/>
    <mergeCell ref="G38:H38"/>
    <mergeCell ref="A39:A43"/>
    <mergeCell ref="B39:B43"/>
    <mergeCell ref="D39:D40"/>
    <mergeCell ref="E39:E40"/>
    <mergeCell ref="F39:F40"/>
    <mergeCell ref="G39:H39"/>
    <mergeCell ref="I39:I40"/>
    <mergeCell ref="J39:J40"/>
    <mergeCell ref="K39:K40"/>
    <mergeCell ref="L39:L40"/>
    <mergeCell ref="G40:H40"/>
    <mergeCell ref="D41:D42"/>
    <mergeCell ref="E41:E42"/>
    <mergeCell ref="G18:H18"/>
    <mergeCell ref="G19:H19"/>
    <mergeCell ref="G20:H20"/>
    <mergeCell ref="G21:H21"/>
    <mergeCell ref="A31:B31"/>
    <mergeCell ref="C31:L31"/>
    <mergeCell ref="A32:B32"/>
    <mergeCell ref="C32:L32"/>
    <mergeCell ref="A33:B33"/>
    <mergeCell ref="C33:L33"/>
    <mergeCell ref="A14:A17"/>
    <mergeCell ref="B14:B17"/>
    <mergeCell ref="C14:C17"/>
    <mergeCell ref="D14:D17"/>
    <mergeCell ref="E14:E17"/>
    <mergeCell ref="F14:F17"/>
    <mergeCell ref="A18:C21"/>
    <mergeCell ref="D18:D21"/>
    <mergeCell ref="E18:E21"/>
    <mergeCell ref="F18:F21"/>
    <mergeCell ref="A6:B6"/>
    <mergeCell ref="C6:L6"/>
    <mergeCell ref="A7:B7"/>
    <mergeCell ref="D7:L7"/>
    <mergeCell ref="A8:B8"/>
    <mergeCell ref="C8:C13"/>
    <mergeCell ref="G8:H8"/>
    <mergeCell ref="A9:A13"/>
    <mergeCell ref="B9:B13"/>
    <mergeCell ref="D9:D10"/>
    <mergeCell ref="E9:E10"/>
    <mergeCell ref="F9:F10"/>
    <mergeCell ref="G9:H9"/>
    <mergeCell ref="I9:I10"/>
    <mergeCell ref="J9:J10"/>
    <mergeCell ref="K9:K10"/>
    <mergeCell ref="L9:L10"/>
    <mergeCell ref="G10:H10"/>
    <mergeCell ref="D11:D12"/>
    <mergeCell ref="E11:E12"/>
    <mergeCell ref="F11:F12"/>
    <mergeCell ref="G11:H12"/>
    <mergeCell ref="G13:H13"/>
    <mergeCell ref="A1:B1"/>
    <mergeCell ref="C1:L1"/>
    <mergeCell ref="A2:B2"/>
    <mergeCell ref="C2:L2"/>
    <mergeCell ref="A3:B3"/>
    <mergeCell ref="C3:L3"/>
    <mergeCell ref="A4:B4"/>
    <mergeCell ref="C4:L4"/>
    <mergeCell ref="A5:B5"/>
    <mergeCell ref="C5:L5"/>
  </mergeCells>
  <pageMargins left="0.7" right="0.7" top="0.75" bottom="0.75" header="0.511811023622047" footer="0.511811023622047"/>
  <pageSetup orientation="portrait" horizontalDpi="300" verticalDpi="30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rgb="FFFCD5B5"/>
  </sheetPr>
  <dimension ref="A1:AMJ701"/>
  <sheetViews>
    <sheetView topLeftCell="A696" zoomScaleNormal="100" workbookViewId="0">
      <selection activeCell="J692" sqref="J692"/>
    </sheetView>
  </sheetViews>
  <sheetFormatPr baseColWidth="10" defaultColWidth="11.453125" defaultRowHeight="12.5" x14ac:dyDescent="0.25"/>
  <cols>
    <col min="1" max="2" width="16.7265625" style="486" customWidth="1"/>
    <col min="3" max="3" width="31" style="486" customWidth="1"/>
    <col min="4" max="8" width="16.7265625" style="486" customWidth="1"/>
    <col min="9" max="9" width="19.453125" style="486" customWidth="1"/>
    <col min="10" max="10" width="21.1796875" style="486" customWidth="1"/>
    <col min="11" max="1024" width="11.453125" style="486"/>
  </cols>
  <sheetData>
    <row r="1" spans="1:13" x14ac:dyDescent="0.25">
      <c r="A1" s="13" t="s">
        <v>23</v>
      </c>
      <c r="B1" s="13"/>
      <c r="C1" s="791">
        <f>Presentación!$C$3</f>
        <v>1990</v>
      </c>
      <c r="D1" s="791"/>
      <c r="E1" s="791"/>
      <c r="F1" s="791"/>
      <c r="G1" s="791"/>
      <c r="H1" s="791"/>
      <c r="I1" s="791"/>
      <c r="J1" s="791"/>
    </row>
    <row r="2" spans="1:13" ht="11.25" customHeight="1" x14ac:dyDescent="0.25">
      <c r="A2" s="11" t="s">
        <v>24</v>
      </c>
      <c r="B2" s="11"/>
      <c r="C2" s="792" t="s">
        <v>0</v>
      </c>
      <c r="D2" s="792"/>
      <c r="E2" s="792"/>
      <c r="F2" s="792"/>
      <c r="G2" s="792"/>
      <c r="H2" s="792"/>
      <c r="I2" s="792"/>
      <c r="J2" s="792"/>
      <c r="L2" s="486">
        <v>100</v>
      </c>
    </row>
    <row r="3" spans="1:13" ht="11.25" customHeight="1" x14ac:dyDescent="0.25">
      <c r="A3" s="702" t="s">
        <v>5</v>
      </c>
      <c r="B3" s="702"/>
      <c r="C3" s="703" t="s">
        <v>26</v>
      </c>
      <c r="D3" s="703"/>
      <c r="E3" s="703"/>
      <c r="F3" s="703"/>
      <c r="G3" s="703"/>
      <c r="H3" s="703"/>
      <c r="I3" s="703"/>
      <c r="J3" s="703"/>
    </row>
    <row r="4" spans="1:13" ht="11.25" customHeight="1" x14ac:dyDescent="0.25">
      <c r="A4" s="702" t="s">
        <v>27</v>
      </c>
      <c r="B4" s="702"/>
      <c r="C4" s="703" t="s">
        <v>453</v>
      </c>
      <c r="D4" s="703"/>
      <c r="E4" s="703"/>
      <c r="F4" s="703"/>
      <c r="G4" s="703"/>
      <c r="H4" s="703"/>
      <c r="I4" s="703"/>
      <c r="J4" s="703"/>
    </row>
    <row r="5" spans="1:13" ht="11.25" customHeight="1" x14ac:dyDescent="0.25">
      <c r="A5" s="702" t="s">
        <v>29</v>
      </c>
      <c r="B5" s="702"/>
      <c r="C5" s="703" t="s">
        <v>454</v>
      </c>
      <c r="D5" s="703"/>
      <c r="E5" s="703"/>
      <c r="F5" s="703"/>
      <c r="G5" s="703"/>
      <c r="H5" s="703"/>
      <c r="I5" s="703"/>
      <c r="J5" s="703"/>
    </row>
    <row r="6" spans="1:13" ht="11.25" customHeight="1" x14ac:dyDescent="0.25">
      <c r="A6" s="702" t="s">
        <v>31</v>
      </c>
      <c r="B6" s="702"/>
      <c r="C6" s="703" t="s">
        <v>406</v>
      </c>
      <c r="D6" s="703"/>
      <c r="E6" s="703"/>
      <c r="F6" s="703"/>
      <c r="G6" s="703"/>
      <c r="H6" s="703"/>
      <c r="I6" s="703"/>
      <c r="J6" s="703"/>
    </row>
    <row r="7" spans="1:13" ht="11.25" customHeight="1" x14ac:dyDescent="0.25">
      <c r="A7" s="704" t="s">
        <v>33</v>
      </c>
      <c r="B7" s="704"/>
      <c r="C7" s="97" t="s">
        <v>34</v>
      </c>
      <c r="D7" s="705" t="s">
        <v>219</v>
      </c>
      <c r="E7" s="705"/>
      <c r="F7" s="705"/>
      <c r="G7" s="705" t="s">
        <v>455</v>
      </c>
      <c r="H7" s="705"/>
      <c r="I7" s="705"/>
      <c r="J7" s="705"/>
    </row>
    <row r="8" spans="1:13" ht="34.5" customHeight="1" x14ac:dyDescent="0.25">
      <c r="A8" s="7" t="s">
        <v>37</v>
      </c>
      <c r="B8" s="7"/>
      <c r="C8" s="7" t="s">
        <v>38</v>
      </c>
      <c r="D8" s="98" t="s">
        <v>456</v>
      </c>
      <c r="E8" s="98" t="s">
        <v>222</v>
      </c>
      <c r="F8" s="98" t="s">
        <v>43</v>
      </c>
      <c r="G8" s="98" t="s">
        <v>457</v>
      </c>
      <c r="H8" s="98" t="s">
        <v>458</v>
      </c>
      <c r="I8" s="98" t="s">
        <v>411</v>
      </c>
      <c r="J8" s="98" t="s">
        <v>411</v>
      </c>
    </row>
    <row r="9" spans="1:13" ht="11.25" customHeight="1" x14ac:dyDescent="0.25">
      <c r="A9" s="7" t="s">
        <v>197</v>
      </c>
      <c r="B9" s="7" t="s">
        <v>47</v>
      </c>
      <c r="C9" s="7"/>
      <c r="D9" s="7" t="s">
        <v>48</v>
      </c>
      <c r="E9" s="25" t="s">
        <v>459</v>
      </c>
      <c r="F9" s="25" t="s">
        <v>120</v>
      </c>
      <c r="G9" s="25" t="s">
        <v>460</v>
      </c>
      <c r="H9" s="25" t="s">
        <v>460</v>
      </c>
      <c r="I9" s="7" t="s">
        <v>52</v>
      </c>
      <c r="J9" s="7" t="s">
        <v>225</v>
      </c>
    </row>
    <row r="10" spans="1:13" ht="13.5" x14ac:dyDescent="0.25">
      <c r="A10" s="7"/>
      <c r="B10" s="7"/>
      <c r="C10" s="7"/>
      <c r="D10" s="7"/>
      <c r="E10" s="25" t="s">
        <v>461</v>
      </c>
      <c r="F10" s="25" t="s">
        <v>123</v>
      </c>
      <c r="G10" s="25" t="s">
        <v>462</v>
      </c>
      <c r="H10" s="25" t="s">
        <v>462</v>
      </c>
      <c r="I10" s="7"/>
      <c r="J10" s="7"/>
    </row>
    <row r="11" spans="1:13" ht="40.5" x14ac:dyDescent="0.25">
      <c r="A11" s="7"/>
      <c r="B11" s="7"/>
      <c r="C11" s="7"/>
      <c r="D11" s="25"/>
      <c r="E11" s="25" t="s">
        <v>463</v>
      </c>
      <c r="F11" s="25">
        <v>0.5</v>
      </c>
      <c r="G11" s="25" t="s">
        <v>464</v>
      </c>
      <c r="H11" s="25" t="s">
        <v>413</v>
      </c>
      <c r="I11" s="487" t="s">
        <v>465</v>
      </c>
      <c r="J11" s="487" t="s">
        <v>466</v>
      </c>
    </row>
    <row r="12" spans="1:13" ht="13.5" x14ac:dyDescent="0.35">
      <c r="A12" s="7"/>
      <c r="B12" s="7"/>
      <c r="C12" s="7"/>
      <c r="D12" s="488" t="s">
        <v>467</v>
      </c>
      <c r="E12" s="488" t="s">
        <v>468</v>
      </c>
      <c r="F12" s="488" t="s">
        <v>65</v>
      </c>
      <c r="G12" s="488" t="s">
        <v>66</v>
      </c>
      <c r="H12" s="488" t="s">
        <v>469</v>
      </c>
      <c r="I12" s="489" t="s">
        <v>470</v>
      </c>
      <c r="J12" s="489" t="s">
        <v>470</v>
      </c>
    </row>
    <row r="13" spans="1:13" ht="11.25" customHeight="1" x14ac:dyDescent="0.25">
      <c r="A13" s="7" t="s">
        <v>68</v>
      </c>
      <c r="B13" s="7" t="s">
        <v>310</v>
      </c>
      <c r="C13" s="135" t="s">
        <v>471</v>
      </c>
      <c r="D13" s="490"/>
      <c r="E13" s="491" t="e">
        <f>(E$124*D$124+E$161*D$161+E$198*D$198+E$235*D$235+E$272*D$272+E$309*D$309+E$346*D$346+E$383*D$383+E$420*D$420+E$457*D$457+E$494*D$494+E$531*D$531+E$568*D$568+E$605*D$605+E$642*D$642+E$679*D$679)/D$13</f>
        <v>#DIV/0!</v>
      </c>
      <c r="F13" s="492"/>
      <c r="G13" s="492"/>
      <c r="H13" s="492"/>
      <c r="I13" s="493" t="e">
        <f>G13+((0-E13)*D13)*F13-H13</f>
        <v>#DIV/0!</v>
      </c>
      <c r="J13" s="494"/>
      <c r="L13" s="486">
        <v>1</v>
      </c>
      <c r="M13" s="486">
        <f>L2*100+L13</f>
        <v>10001</v>
      </c>
    </row>
    <row r="14" spans="1:13" x14ac:dyDescent="0.25">
      <c r="A14" s="7"/>
      <c r="B14" s="7"/>
      <c r="C14" s="486" t="s">
        <v>472</v>
      </c>
      <c r="D14" s="490"/>
      <c r="E14" s="136" t="e">
        <f>(E$125*D$125+E$162*D$162+E$199*D$199+E$236*D$236+E$273*D$273+E$310*D$310+E$347*D$347+E$384*D$384+E$421*D$421+E$458*D$458+E$495*D$495+E$532*D$532+E$569*D$569+E$606*D$606+E$643*D$643+E$680*D$680)/D$14</f>
        <v>#DIV/0!</v>
      </c>
      <c r="F14" s="492"/>
      <c r="G14" s="34"/>
      <c r="H14" s="34"/>
      <c r="I14" s="493" t="e">
        <f>G14+((0-E14)*D14)*F14-H14</f>
        <v>#DIV/0!</v>
      </c>
      <c r="J14" s="494"/>
      <c r="L14" s="486">
        <v>2</v>
      </c>
      <c r="M14" s="486">
        <f>L2*100+L14</f>
        <v>10002</v>
      </c>
    </row>
    <row r="15" spans="1:13" x14ac:dyDescent="0.25">
      <c r="A15" s="7"/>
      <c r="B15" s="7"/>
      <c r="C15" s="135" t="s">
        <v>473</v>
      </c>
      <c r="D15" s="490"/>
      <c r="E15" s="34"/>
      <c r="F15" s="492"/>
      <c r="G15" s="34"/>
      <c r="H15" s="34"/>
      <c r="I15" s="34"/>
      <c r="J15" s="137"/>
      <c r="L15" s="486">
        <v>3</v>
      </c>
      <c r="M15" s="486">
        <f>L2*100+L15</f>
        <v>10003</v>
      </c>
    </row>
    <row r="16" spans="1:13" x14ac:dyDescent="0.25">
      <c r="A16" s="864" t="s">
        <v>292</v>
      </c>
      <c r="B16" s="864"/>
      <c r="C16" s="864"/>
      <c r="D16" s="370">
        <f>SUM(D13:D15)</f>
        <v>0</v>
      </c>
      <c r="E16" s="372"/>
      <c r="F16" s="495"/>
      <c r="G16" s="372"/>
      <c r="H16" s="372"/>
      <c r="I16" s="496" t="e">
        <f>SUM(I13:I15)</f>
        <v>#DIV/0!</v>
      </c>
      <c r="J16" s="496">
        <f>SUM(J13:J15)</f>
        <v>0</v>
      </c>
    </row>
    <row r="17" spans="1:13" ht="13.5" customHeight="1" x14ac:dyDescent="0.25">
      <c r="A17" s="7" t="s">
        <v>313</v>
      </c>
      <c r="B17" s="7" t="s">
        <v>310</v>
      </c>
      <c r="C17" s="419" t="s">
        <v>474</v>
      </c>
      <c r="D17" s="490"/>
      <c r="E17" s="491" t="e">
        <f>(E$128*D$128+E$165*D$165+E$202*D$202+E$239*D$239+E$276*D$276+E$313*D$313+E$350*D$350+E$387*D$387+E$424*D$424+E$461*D$461+E$498*D$498+E$535*D$535+E$572*D$572+E$609*D$609+E$646*D$646+E$683*D$683)/D$17</f>
        <v>#DIV/0!</v>
      </c>
      <c r="F17" s="492"/>
      <c r="G17" s="34"/>
      <c r="H17" s="34"/>
      <c r="I17" s="497" t="e">
        <f>G17+((0-E17)*D17)*F17-H17</f>
        <v>#DIV/0!</v>
      </c>
      <c r="J17" s="137"/>
      <c r="L17" s="486">
        <v>4</v>
      </c>
      <c r="M17" s="486">
        <f>L2*100+L17</f>
        <v>10004</v>
      </c>
    </row>
    <row r="18" spans="1:13" x14ac:dyDescent="0.25">
      <c r="A18" s="7"/>
      <c r="B18" s="7"/>
      <c r="C18" s="469"/>
      <c r="D18" s="498"/>
      <c r="E18" s="34"/>
      <c r="F18" s="492"/>
      <c r="G18" s="34"/>
      <c r="H18" s="34"/>
      <c r="I18" s="34"/>
      <c r="J18" s="137"/>
    </row>
    <row r="19" spans="1:13" x14ac:dyDescent="0.25">
      <c r="A19" s="864" t="s">
        <v>292</v>
      </c>
      <c r="B19" s="864"/>
      <c r="C19" s="864"/>
      <c r="D19" s="499">
        <f>SUM(D17:D18)</f>
        <v>0</v>
      </c>
      <c r="E19" s="372"/>
      <c r="F19" s="495"/>
      <c r="G19" s="372"/>
      <c r="H19" s="372"/>
      <c r="I19" s="496" t="e">
        <f>SUM(I17:I18)</f>
        <v>#DIV/0!</v>
      </c>
      <c r="J19" s="496">
        <f>SUM(J17:J18)</f>
        <v>0</v>
      </c>
    </row>
    <row r="20" spans="1:13" ht="13.5" customHeight="1" x14ac:dyDescent="0.25">
      <c r="A20" s="7" t="s">
        <v>314</v>
      </c>
      <c r="B20" s="7" t="s">
        <v>310</v>
      </c>
      <c r="C20" s="419" t="s">
        <v>475</v>
      </c>
      <c r="D20" s="490"/>
      <c r="E20" s="491" t="e">
        <f>(E$131*D$131+E$168*D$168+E$205*D$205+E$242*D$242+E$279*D$279+E$316*D$316+E$353*D$353+E$390*D$390+E$427*D$427+E$464*D$464+E$501*D$501+E$538*D$538+E$575*D$575+E$612*D$612+E$649*D$649+E$686*D$686)/D$20</f>
        <v>#DIV/0!</v>
      </c>
      <c r="F20" s="492"/>
      <c r="G20" s="34"/>
      <c r="H20" s="34"/>
      <c r="I20" s="497" t="e">
        <f>G20+((0-E20)*D20)*F20-H20</f>
        <v>#DIV/0!</v>
      </c>
      <c r="J20" s="137"/>
      <c r="L20" s="486">
        <v>5</v>
      </c>
      <c r="M20" s="486">
        <f>L2*100+L20</f>
        <v>10005</v>
      </c>
    </row>
    <row r="21" spans="1:13" x14ac:dyDescent="0.25">
      <c r="A21" s="7"/>
      <c r="B21" s="7"/>
      <c r="C21" s="469"/>
      <c r="D21" s="498"/>
      <c r="E21" s="34"/>
      <c r="F21" s="492"/>
      <c r="G21" s="34"/>
      <c r="H21" s="34"/>
      <c r="I21" s="34"/>
      <c r="J21" s="137"/>
    </row>
    <row r="22" spans="1:13" x14ac:dyDescent="0.25">
      <c r="A22" s="864" t="s">
        <v>292</v>
      </c>
      <c r="B22" s="864"/>
      <c r="C22" s="864"/>
      <c r="D22" s="499">
        <f>SUM(D20:D21)</f>
        <v>0</v>
      </c>
      <c r="E22" s="372"/>
      <c r="F22" s="495"/>
      <c r="G22" s="372"/>
      <c r="H22" s="372"/>
      <c r="I22" s="496" t="e">
        <f>SUM(I20:I21)</f>
        <v>#DIV/0!</v>
      </c>
      <c r="J22" s="496">
        <f>SUM(J20:J21)</f>
        <v>0</v>
      </c>
    </row>
    <row r="23" spans="1:13" ht="13.5" customHeight="1" x14ac:dyDescent="0.25">
      <c r="A23" s="7" t="s">
        <v>315</v>
      </c>
      <c r="B23" s="7" t="s">
        <v>310</v>
      </c>
      <c r="C23" s="419" t="s">
        <v>475</v>
      </c>
      <c r="D23" s="490"/>
      <c r="E23" s="491"/>
      <c r="F23" s="492"/>
      <c r="G23" s="34"/>
      <c r="H23" s="34"/>
      <c r="I23" s="497">
        <f>G23+((0-E23)*D23)*F23-H23</f>
        <v>0</v>
      </c>
      <c r="J23" s="137"/>
      <c r="L23" s="486">
        <v>6</v>
      </c>
      <c r="M23" s="486">
        <f>L2*100+L23</f>
        <v>10006</v>
      </c>
    </row>
    <row r="24" spans="1:13" x14ac:dyDescent="0.25">
      <c r="A24" s="7"/>
      <c r="B24" s="7"/>
      <c r="C24" s="469"/>
      <c r="D24" s="498"/>
      <c r="E24" s="34"/>
      <c r="F24" s="492"/>
      <c r="G24" s="34"/>
      <c r="H24" s="34"/>
      <c r="I24" s="34"/>
      <c r="J24" s="137"/>
    </row>
    <row r="25" spans="1:13" x14ac:dyDescent="0.25">
      <c r="A25" s="864" t="s">
        <v>292</v>
      </c>
      <c r="B25" s="864"/>
      <c r="C25" s="864"/>
      <c r="D25" s="499">
        <f>SUM(D23:D24)</f>
        <v>0</v>
      </c>
      <c r="E25" s="372"/>
      <c r="F25" s="495"/>
      <c r="G25" s="372"/>
      <c r="H25" s="372"/>
      <c r="I25" s="496">
        <f>SUM(I23:I24)</f>
        <v>0</v>
      </c>
      <c r="J25" s="496">
        <f>SUM(J23:J24)</f>
        <v>0</v>
      </c>
    </row>
    <row r="26" spans="1:13" ht="13.5" customHeight="1" x14ac:dyDescent="0.25">
      <c r="A26" s="7" t="s">
        <v>316</v>
      </c>
      <c r="B26" s="7" t="s">
        <v>310</v>
      </c>
      <c r="C26" s="419" t="s">
        <v>475</v>
      </c>
      <c r="D26" s="490"/>
      <c r="E26" s="491">
        <v>0</v>
      </c>
      <c r="F26" s="492"/>
      <c r="G26" s="34"/>
      <c r="H26" s="34"/>
      <c r="I26" s="497">
        <f>G26+((0-E26)*D26)*F26-H26</f>
        <v>0</v>
      </c>
      <c r="J26" s="137"/>
      <c r="L26" s="486">
        <v>7</v>
      </c>
      <c r="M26" s="486">
        <f>L2*100+L26</f>
        <v>10007</v>
      </c>
    </row>
    <row r="27" spans="1:13" x14ac:dyDescent="0.25">
      <c r="A27" s="7"/>
      <c r="B27" s="7"/>
      <c r="C27" s="469"/>
      <c r="D27" s="498"/>
      <c r="E27" s="34"/>
      <c r="F27" s="492"/>
      <c r="G27" s="34"/>
      <c r="H27" s="34"/>
      <c r="I27" s="34"/>
      <c r="J27" s="137"/>
    </row>
    <row r="28" spans="1:13" x14ac:dyDescent="0.25">
      <c r="A28" s="864" t="s">
        <v>292</v>
      </c>
      <c r="B28" s="864"/>
      <c r="C28" s="864"/>
      <c r="D28" s="499">
        <f>SUM(D26:D27)</f>
        <v>0</v>
      </c>
      <c r="E28" s="495"/>
      <c r="F28" s="495"/>
      <c r="G28" s="372"/>
      <c r="H28" s="372"/>
      <c r="I28" s="496">
        <f>SUM(I26:I27)</f>
        <v>0</v>
      </c>
      <c r="J28" s="496">
        <f>SUM(J26:J27)</f>
        <v>0</v>
      </c>
    </row>
    <row r="29" spans="1:13" x14ac:dyDescent="0.25">
      <c r="A29" s="865" t="s">
        <v>91</v>
      </c>
      <c r="B29" s="865"/>
      <c r="C29" s="865"/>
      <c r="D29" s="62">
        <f>D28+D25+D22+D19+D16</f>
        <v>0</v>
      </c>
      <c r="E29" s="500"/>
      <c r="F29" s="500"/>
      <c r="G29" s="91"/>
      <c r="H29" s="91"/>
      <c r="I29" s="496" t="e">
        <f>I28+I25+I22+I19+I16</f>
        <v>#DIV/0!</v>
      </c>
      <c r="J29" s="496">
        <f>J28+J25+J22+J19+J16</f>
        <v>0</v>
      </c>
    </row>
    <row r="30" spans="1:13" ht="13.5" x14ac:dyDescent="0.25">
      <c r="A30" s="866" t="s">
        <v>476</v>
      </c>
      <c r="B30" s="866"/>
      <c r="C30" s="866"/>
      <c r="D30" s="866"/>
      <c r="E30" s="866"/>
      <c r="F30" s="866"/>
      <c r="G30" s="866"/>
      <c r="H30" s="866"/>
      <c r="I30" s="866"/>
      <c r="J30" s="866"/>
    </row>
    <row r="31" spans="1:13" ht="14.5" x14ac:dyDescent="0.35">
      <c r="A31" s="502" t="s">
        <v>477</v>
      </c>
    </row>
    <row r="32" spans="1:13" ht="14.5" x14ac:dyDescent="0.35">
      <c r="A32" s="502" t="s">
        <v>478</v>
      </c>
    </row>
    <row r="33" spans="1:10" ht="13.5" x14ac:dyDescent="0.25">
      <c r="A33" s="503" t="s">
        <v>479</v>
      </c>
    </row>
    <row r="34" spans="1:10" ht="13.5" x14ac:dyDescent="0.25">
      <c r="A34" s="501" t="s">
        <v>480</v>
      </c>
    </row>
    <row r="35" spans="1:10" x14ac:dyDescent="0.25">
      <c r="A35" s="486" t="s">
        <v>481</v>
      </c>
    </row>
    <row r="38" spans="1:10" x14ac:dyDescent="0.25">
      <c r="A38" s="13" t="s">
        <v>23</v>
      </c>
      <c r="B38" s="13"/>
      <c r="C38" s="791">
        <f>Presentación!$C$3</f>
        <v>1990</v>
      </c>
      <c r="D38" s="791"/>
      <c r="E38" s="791"/>
      <c r="F38" s="791"/>
      <c r="G38" s="791"/>
      <c r="H38" s="791"/>
      <c r="I38" s="791"/>
      <c r="J38" s="791"/>
    </row>
    <row r="39" spans="1:10" ht="11.25" customHeight="1" x14ac:dyDescent="0.25">
      <c r="A39" s="11" t="s">
        <v>24</v>
      </c>
      <c r="B39" s="11"/>
      <c r="C39" s="792" t="s">
        <v>92</v>
      </c>
      <c r="D39" s="792"/>
      <c r="E39" s="792"/>
      <c r="F39" s="792"/>
      <c r="G39" s="792"/>
      <c r="H39" s="792"/>
      <c r="I39" s="792"/>
      <c r="J39" s="792"/>
    </row>
    <row r="40" spans="1:10" ht="11.25" customHeight="1" x14ac:dyDescent="0.25">
      <c r="A40" s="702" t="s">
        <v>5</v>
      </c>
      <c r="B40" s="702"/>
      <c r="C40" s="703" t="s">
        <v>26</v>
      </c>
      <c r="D40" s="703"/>
      <c r="E40" s="703"/>
      <c r="F40" s="703"/>
      <c r="G40" s="703"/>
      <c r="H40" s="703"/>
      <c r="I40" s="703"/>
      <c r="J40" s="703"/>
    </row>
    <row r="41" spans="1:10" ht="11.25" customHeight="1" x14ac:dyDescent="0.25">
      <c r="A41" s="702" t="s">
        <v>27</v>
      </c>
      <c r="B41" s="702"/>
      <c r="C41" s="703" t="s">
        <v>453</v>
      </c>
      <c r="D41" s="703"/>
      <c r="E41" s="703"/>
      <c r="F41" s="703"/>
      <c r="G41" s="703"/>
      <c r="H41" s="703"/>
      <c r="I41" s="703"/>
      <c r="J41" s="703"/>
    </row>
    <row r="42" spans="1:10" ht="11.25" customHeight="1" x14ac:dyDescent="0.25">
      <c r="A42" s="702" t="s">
        <v>29</v>
      </c>
      <c r="B42" s="702"/>
      <c r="C42" s="703" t="s">
        <v>454</v>
      </c>
      <c r="D42" s="703"/>
      <c r="E42" s="703"/>
      <c r="F42" s="703"/>
      <c r="G42" s="703"/>
      <c r="H42" s="703"/>
      <c r="I42" s="703"/>
      <c r="J42" s="703"/>
    </row>
    <row r="43" spans="1:10" ht="11.25" customHeight="1" x14ac:dyDescent="0.25">
      <c r="A43" s="702" t="s">
        <v>31</v>
      </c>
      <c r="B43" s="702"/>
      <c r="C43" s="703" t="s">
        <v>406</v>
      </c>
      <c r="D43" s="703"/>
      <c r="E43" s="703"/>
      <c r="F43" s="703"/>
      <c r="G43" s="703"/>
      <c r="H43" s="703"/>
      <c r="I43" s="703"/>
      <c r="J43" s="703"/>
    </row>
    <row r="44" spans="1:10" ht="11.25" customHeight="1" x14ac:dyDescent="0.25">
      <c r="A44" s="704" t="s">
        <v>33</v>
      </c>
      <c r="B44" s="704"/>
      <c r="C44" s="97" t="s">
        <v>34</v>
      </c>
      <c r="D44" s="705" t="s">
        <v>219</v>
      </c>
      <c r="E44" s="705"/>
      <c r="F44" s="705"/>
      <c r="G44" s="705" t="s">
        <v>455</v>
      </c>
      <c r="H44" s="705"/>
      <c r="I44" s="705"/>
      <c r="J44" s="705"/>
    </row>
    <row r="45" spans="1:10" ht="34.5" customHeight="1" x14ac:dyDescent="0.25">
      <c r="A45" s="7" t="s">
        <v>37</v>
      </c>
      <c r="B45" s="7"/>
      <c r="C45" s="7" t="s">
        <v>38</v>
      </c>
      <c r="D45" s="98" t="s">
        <v>456</v>
      </c>
      <c r="E45" s="98" t="s">
        <v>222</v>
      </c>
      <c r="F45" s="98" t="s">
        <v>43</v>
      </c>
      <c r="G45" s="98" t="s">
        <v>457</v>
      </c>
      <c r="H45" s="98" t="s">
        <v>458</v>
      </c>
      <c r="I45" s="98" t="s">
        <v>411</v>
      </c>
      <c r="J45" s="98" t="s">
        <v>411</v>
      </c>
    </row>
    <row r="46" spans="1:10" ht="11.25" customHeight="1" x14ac:dyDescent="0.25">
      <c r="A46" s="7" t="s">
        <v>197</v>
      </c>
      <c r="B46" s="7" t="s">
        <v>47</v>
      </c>
      <c r="C46" s="7"/>
      <c r="D46" s="7" t="s">
        <v>48</v>
      </c>
      <c r="E46" s="25" t="s">
        <v>459</v>
      </c>
      <c r="F46" s="25" t="s">
        <v>120</v>
      </c>
      <c r="G46" s="25" t="s">
        <v>460</v>
      </c>
      <c r="H46" s="25" t="s">
        <v>460</v>
      </c>
      <c r="I46" s="7" t="s">
        <v>52</v>
      </c>
      <c r="J46" s="7" t="s">
        <v>225</v>
      </c>
    </row>
    <row r="47" spans="1:10" ht="13.5" x14ac:dyDescent="0.25">
      <c r="A47" s="7"/>
      <c r="B47" s="7"/>
      <c r="C47" s="7"/>
      <c r="D47" s="7"/>
      <c r="E47" s="25" t="s">
        <v>461</v>
      </c>
      <c r="F47" s="25" t="s">
        <v>123</v>
      </c>
      <c r="G47" s="25" t="s">
        <v>462</v>
      </c>
      <c r="H47" s="25" t="s">
        <v>462</v>
      </c>
      <c r="I47" s="7"/>
      <c r="J47" s="7"/>
    </row>
    <row r="48" spans="1:10" ht="40.5" x14ac:dyDescent="0.25">
      <c r="A48" s="7"/>
      <c r="B48" s="7"/>
      <c r="C48" s="7"/>
      <c r="D48" s="25"/>
      <c r="E48" s="25" t="s">
        <v>463</v>
      </c>
      <c r="F48" s="25">
        <v>0.5</v>
      </c>
      <c r="G48" s="25" t="s">
        <v>464</v>
      </c>
      <c r="H48" s="25" t="s">
        <v>413</v>
      </c>
      <c r="I48" s="487" t="s">
        <v>465</v>
      </c>
      <c r="J48" s="487" t="s">
        <v>466</v>
      </c>
    </row>
    <row r="49" spans="1:10" ht="13.5" x14ac:dyDescent="0.35">
      <c r="A49" s="7"/>
      <c r="B49" s="7"/>
      <c r="C49" s="7"/>
      <c r="D49" s="488" t="s">
        <v>467</v>
      </c>
      <c r="E49" s="488" t="s">
        <v>468</v>
      </c>
      <c r="F49" s="488" t="s">
        <v>65</v>
      </c>
      <c r="G49" s="488" t="s">
        <v>66</v>
      </c>
      <c r="H49" s="488" t="s">
        <v>469</v>
      </c>
      <c r="I49" s="489" t="s">
        <v>470</v>
      </c>
      <c r="J49" s="489" t="s">
        <v>470</v>
      </c>
    </row>
    <row r="50" spans="1:10" ht="11.25" customHeight="1" x14ac:dyDescent="0.25">
      <c r="A50" s="7" t="s">
        <v>68</v>
      </c>
      <c r="B50" s="7" t="s">
        <v>310</v>
      </c>
      <c r="C50" s="135" t="s">
        <v>471</v>
      </c>
      <c r="D50" s="504">
        <f>D124+D161+D198+D235+D272+D309+D346+D383+D420+D457+D494+D531+D568+D605+D642+D679</f>
        <v>0</v>
      </c>
      <c r="E50" s="491" t="e">
        <f>(E$124*D$124+E$161*D$161+E$198*D$198+E$235*D$235+E$272*D$272+E$309*D$309+E$346*D$346+E$383*D$383+E$420*D$420+E$457*D$457+E$494*D$494+E$531*D$531+E$568*D$568+E$605*D$605+E$642*D$642+E$679*D$679)/D$50</f>
        <v>#DIV/0!</v>
      </c>
      <c r="F50" s="492">
        <f>'[1]Factores emisión'!$B$5</f>
        <v>0.47</v>
      </c>
      <c r="G50" s="492"/>
      <c r="H50" s="492"/>
      <c r="I50" s="490">
        <f>I124+I161+I198+I235+I272+I309+I346+I383+I420+I457+I494+I531+I568+I605+I642+I679</f>
        <v>0</v>
      </c>
      <c r="J50" s="490">
        <f>J124+J161+J198+J235+J272+J309+J346+J383+J420+J457+J494+J531+J568+J605+J642+J679</f>
        <v>0</v>
      </c>
    </row>
    <row r="51" spans="1:10" x14ac:dyDescent="0.25">
      <c r="A51" s="7"/>
      <c r="B51" s="7"/>
      <c r="C51" s="486" t="s">
        <v>472</v>
      </c>
      <c r="D51" s="504">
        <f>D125+D162+D199+D236+D273+D310+D347+D384+D421+D458+D495+D532+D569+D606+D643+D680</f>
        <v>0</v>
      </c>
      <c r="E51" s="136"/>
      <c r="F51" s="492">
        <f>'[1]Factores emisión'!$B$5</f>
        <v>0.47</v>
      </c>
      <c r="G51" s="34"/>
      <c r="H51" s="34"/>
      <c r="I51" s="490">
        <f>I125+I162+I199+I236+I273+I310+I347+I384+I421+I458+I495+I532+I569+I606+I643+I680</f>
        <v>0</v>
      </c>
      <c r="J51" s="490">
        <f>J125+J162+J199+J236+J273+J310+J347+J384+J421+J458+J495+J532+J569+J606+J643+J680</f>
        <v>0</v>
      </c>
    </row>
    <row r="52" spans="1:10" x14ac:dyDescent="0.25">
      <c r="A52" s="7"/>
      <c r="B52" s="7"/>
      <c r="C52" s="135" t="s">
        <v>473</v>
      </c>
      <c r="D52" s="504">
        <f>D126+D163+D200+D237+D274+D311+D348+D385+D422+D459+D496+D533+D570+D607+D644+D681</f>
        <v>0</v>
      </c>
      <c r="E52" s="34"/>
      <c r="F52" s="492"/>
      <c r="G52" s="34"/>
      <c r="H52" s="34"/>
      <c r="I52" s="34"/>
      <c r="J52" s="137"/>
    </row>
    <row r="53" spans="1:10" x14ac:dyDescent="0.25">
      <c r="A53" s="864" t="s">
        <v>292</v>
      </c>
      <c r="B53" s="864"/>
      <c r="C53" s="864"/>
      <c r="D53" s="505">
        <f>SUM(D50:D52)</f>
        <v>0</v>
      </c>
      <c r="E53" s="372"/>
      <c r="F53" s="495"/>
      <c r="G53" s="372"/>
      <c r="H53" s="372"/>
      <c r="I53" s="496">
        <f>SUM(I50:I52)</f>
        <v>0</v>
      </c>
      <c r="J53" s="496">
        <f>SUM(J50:J52)</f>
        <v>0</v>
      </c>
    </row>
    <row r="54" spans="1:10" ht="13.5" customHeight="1" x14ac:dyDescent="0.25">
      <c r="A54" s="7" t="s">
        <v>313</v>
      </c>
      <c r="B54" s="7" t="s">
        <v>310</v>
      </c>
      <c r="C54" s="419" t="s">
        <v>474</v>
      </c>
      <c r="D54" s="504">
        <f>D128+D165+D202+D239+D276+D313+D350+D387+D424+D461+D498+D535+D572+D609+D646+D683</f>
        <v>0</v>
      </c>
      <c r="E54" s="491" t="e">
        <f>(E$128*D$128+E$165*D$165+E$202*D$202+E$239*D$239+E$276*D$276+E$313*D$313+E$350*D$350+E$387*D$387+E$424*D$424+E$461*D$461+E$498*D$498+E$535*D$535+E$572*D$572+E$609*D$609+E$646*D$646+E$683*D$683)/D$54</f>
        <v>#DIV/0!</v>
      </c>
      <c r="F54" s="492">
        <f>'[1]Factores emisión'!$B$6</f>
        <v>0.5</v>
      </c>
      <c r="G54" s="34"/>
      <c r="H54" s="34"/>
      <c r="I54" s="504">
        <f>I128+I165+I202+I239+I276+I313+I350+I387+I424+I461+I498+I535+I572+I609+I646+I683</f>
        <v>0</v>
      </c>
      <c r="J54" s="504">
        <f>J128+J165+J202+J239+J276+J313+J350+J387+J424+J461+J498+J535+J572+J609+J646+J683</f>
        <v>0</v>
      </c>
    </row>
    <row r="55" spans="1:10" x14ac:dyDescent="0.25">
      <c r="A55" s="7"/>
      <c r="B55" s="7"/>
      <c r="C55" s="469" t="s">
        <v>312</v>
      </c>
      <c r="D55" s="506"/>
      <c r="E55" s="34"/>
      <c r="F55" s="492"/>
      <c r="G55" s="34"/>
      <c r="H55" s="34"/>
      <c r="I55" s="34"/>
      <c r="J55" s="137"/>
    </row>
    <row r="56" spans="1:10" x14ac:dyDescent="0.25">
      <c r="A56" s="864" t="s">
        <v>292</v>
      </c>
      <c r="B56" s="864"/>
      <c r="C56" s="864"/>
      <c r="D56" s="507">
        <f>SUM(D54:D55)</f>
        <v>0</v>
      </c>
      <c r="E56" s="372"/>
      <c r="F56" s="495"/>
      <c r="G56" s="372"/>
      <c r="H56" s="372"/>
      <c r="I56" s="496">
        <f>SUM(I54:I55)</f>
        <v>0</v>
      </c>
      <c r="J56" s="496">
        <f>SUM(J54:J55)</f>
        <v>0</v>
      </c>
    </row>
    <row r="57" spans="1:10" ht="13.5" customHeight="1" x14ac:dyDescent="0.25">
      <c r="A57" s="7" t="s">
        <v>314</v>
      </c>
      <c r="B57" s="7" t="s">
        <v>310</v>
      </c>
      <c r="C57" s="419" t="s">
        <v>475</v>
      </c>
      <c r="D57" s="504">
        <f>D131+D168+D205+D242+D279+D316+D353+D390+D427+D464+D501+D538+D575+D612+D649+D686</f>
        <v>0</v>
      </c>
      <c r="E57" s="491" t="e">
        <f>(E$131*D$131+E$168*D$168+E$205*D$205+E$242*D$242+E$279*D$279+E$316*D$316+E$353*D$353+E$390*D$390+E$427*D$427+E$464*D$464+E$501*D$501+E$538*D$538+E$575*D$575+E$612*D$612+E$649*D$649+E$686*D$686)/D$57</f>
        <v>#DIV/0!</v>
      </c>
      <c r="F57" s="492">
        <f>'[1]Factores emisión'!$B$6</f>
        <v>0.5</v>
      </c>
      <c r="G57" s="34"/>
      <c r="H57" s="34"/>
      <c r="I57" s="504">
        <f>I131+I168+I205+I242+I279+I316+I353+I390+I427+I464+I501+I538+I575+I612+I649+I686</f>
        <v>0</v>
      </c>
      <c r="J57" s="504">
        <f>J131+J168+J205+J242+J279+J316+J353+J390+J427+J501+J538+J575+J612+J649+J686</f>
        <v>0</v>
      </c>
    </row>
    <row r="58" spans="1:10" x14ac:dyDescent="0.25">
      <c r="A58" s="7"/>
      <c r="B58" s="7"/>
      <c r="C58" s="469" t="s">
        <v>312</v>
      </c>
      <c r="D58" s="506"/>
      <c r="E58" s="34"/>
      <c r="F58" s="492"/>
      <c r="G58" s="34"/>
      <c r="H58" s="34"/>
      <c r="I58" s="34"/>
      <c r="J58" s="137"/>
    </row>
    <row r="59" spans="1:10" x14ac:dyDescent="0.25">
      <c r="A59" s="864" t="s">
        <v>292</v>
      </c>
      <c r="B59" s="864"/>
      <c r="C59" s="864"/>
      <c r="D59" s="507">
        <f>SUM(D57:D58)</f>
        <v>0</v>
      </c>
      <c r="E59" s="372"/>
      <c r="F59" s="495"/>
      <c r="G59" s="372"/>
      <c r="H59" s="372"/>
      <c r="I59" s="496">
        <f>SUM(I57:I58)</f>
        <v>0</v>
      </c>
      <c r="J59" s="496">
        <f>SUM(J57:J58)</f>
        <v>0</v>
      </c>
    </row>
    <row r="60" spans="1:10" ht="13.5" customHeight="1" x14ac:dyDescent="0.25">
      <c r="A60" s="7" t="s">
        <v>315</v>
      </c>
      <c r="B60" s="7" t="s">
        <v>310</v>
      </c>
      <c r="C60" s="419" t="s">
        <v>475</v>
      </c>
      <c r="D60" s="504">
        <f>D134+D171+D208+D245+D282+D319+D356+D393+D430+D467+D504+D541+D578+D615+D652+D689</f>
        <v>0</v>
      </c>
      <c r="E60" s="491">
        <v>0</v>
      </c>
      <c r="F60" s="492">
        <f>'[1]Factores emisión'!$B$6</f>
        <v>0.5</v>
      </c>
      <c r="G60" s="34"/>
      <c r="H60" s="34"/>
      <c r="I60" s="504">
        <f>I134+I171+I208+I245+I282+I319+I356+I393+I430+I467+I504+I541+I578+I615+I652+I689</f>
        <v>0</v>
      </c>
      <c r="J60" s="504">
        <f>J134+J171+J208+J245+J282+J319+J356+J393+J430+J504+J541+J578+J615+J652+J689</f>
        <v>0</v>
      </c>
    </row>
    <row r="61" spans="1:10" x14ac:dyDescent="0.25">
      <c r="A61" s="7"/>
      <c r="B61" s="7"/>
      <c r="C61" s="469" t="s">
        <v>312</v>
      </c>
      <c r="D61" s="506"/>
      <c r="E61" s="34"/>
      <c r="F61" s="492"/>
      <c r="G61" s="34"/>
      <c r="H61" s="34"/>
      <c r="I61" s="34"/>
      <c r="J61" s="137"/>
    </row>
    <row r="62" spans="1:10" x14ac:dyDescent="0.25">
      <c r="A62" s="864" t="s">
        <v>292</v>
      </c>
      <c r="B62" s="864"/>
      <c r="C62" s="864"/>
      <c r="D62" s="507">
        <f>SUM(D60:D61)</f>
        <v>0</v>
      </c>
      <c r="E62" s="372"/>
      <c r="F62" s="495"/>
      <c r="G62" s="372"/>
      <c r="H62" s="372"/>
      <c r="I62" s="496">
        <f>SUM(I60:I61)</f>
        <v>0</v>
      </c>
      <c r="J62" s="496">
        <f>SUM(J60:J61)</f>
        <v>0</v>
      </c>
    </row>
    <row r="63" spans="1:10" ht="13.5" customHeight="1" x14ac:dyDescent="0.25">
      <c r="A63" s="7" t="s">
        <v>316</v>
      </c>
      <c r="B63" s="7" t="s">
        <v>310</v>
      </c>
      <c r="C63" s="419" t="s">
        <v>475</v>
      </c>
      <c r="D63" s="504">
        <f>D137+D174+D211+D248+D285+D322+D359+D396+D433+D470+D507+D544+D581+D618+D655+D692</f>
        <v>0</v>
      </c>
      <c r="E63" s="491">
        <v>0</v>
      </c>
      <c r="F63" s="492">
        <f>'[1]Factores emisión'!$B$6</f>
        <v>0.5</v>
      </c>
      <c r="G63" s="34"/>
      <c r="H63" s="34"/>
      <c r="I63" s="504">
        <f>I137+I174+I211+I248+I285+I322+I359+I396+I433+I470+I507+I544+I581+I618+I655+I692</f>
        <v>0</v>
      </c>
      <c r="J63" s="504">
        <f>J137+J174+J211+J248+J285+J322+J359+J396+J433+J507+J544+J581+J618+J655+J692</f>
        <v>0</v>
      </c>
    </row>
    <row r="64" spans="1:10" x14ac:dyDescent="0.25">
      <c r="A64" s="7"/>
      <c r="B64" s="7"/>
      <c r="C64" s="469" t="s">
        <v>312</v>
      </c>
      <c r="D64" s="506"/>
      <c r="E64" s="34"/>
      <c r="F64" s="492"/>
      <c r="G64" s="34"/>
      <c r="H64" s="34"/>
      <c r="I64" s="34"/>
      <c r="J64" s="137"/>
    </row>
    <row r="65" spans="1:10" x14ac:dyDescent="0.25">
      <c r="A65" s="864" t="s">
        <v>292</v>
      </c>
      <c r="B65" s="864"/>
      <c r="C65" s="864"/>
      <c r="D65" s="508">
        <f>SUM(D63:D64)</f>
        <v>0</v>
      </c>
      <c r="E65" s="495"/>
      <c r="F65" s="495"/>
      <c r="G65" s="372"/>
      <c r="H65" s="372"/>
      <c r="I65" s="496">
        <f>SUM(I63:I64)</f>
        <v>0</v>
      </c>
      <c r="J65" s="496">
        <f>SUM(J63:J64)</f>
        <v>0</v>
      </c>
    </row>
    <row r="66" spans="1:10" x14ac:dyDescent="0.25">
      <c r="A66" s="865" t="s">
        <v>91</v>
      </c>
      <c r="B66" s="865"/>
      <c r="C66" s="865"/>
      <c r="D66" s="92">
        <f>D65+D62+D59+D56+D53</f>
        <v>0</v>
      </c>
      <c r="E66" s="500"/>
      <c r="F66" s="500"/>
      <c r="G66" s="91"/>
      <c r="H66" s="91"/>
      <c r="I66" s="509">
        <f>I53+I56+I59+I62+I65</f>
        <v>0</v>
      </c>
      <c r="J66" s="509">
        <f>J53+J56+J59+J62+J65</f>
        <v>0</v>
      </c>
    </row>
    <row r="67" spans="1:10" ht="13.5" x14ac:dyDescent="0.25">
      <c r="A67" s="866" t="s">
        <v>476</v>
      </c>
      <c r="B67" s="866"/>
      <c r="C67" s="866"/>
      <c r="D67" s="866"/>
      <c r="E67" s="866"/>
      <c r="F67" s="866"/>
      <c r="G67" s="866"/>
      <c r="H67" s="866"/>
      <c r="I67" s="866"/>
      <c r="J67" s="866"/>
    </row>
    <row r="68" spans="1:10" ht="14.5" x14ac:dyDescent="0.35">
      <c r="A68" s="502" t="s">
        <v>477</v>
      </c>
    </row>
    <row r="69" spans="1:10" ht="14.5" x14ac:dyDescent="0.35">
      <c r="A69" s="502" t="s">
        <v>478</v>
      </c>
    </row>
    <row r="70" spans="1:10" ht="13.5" x14ac:dyDescent="0.25">
      <c r="A70" s="503" t="s">
        <v>479</v>
      </c>
    </row>
    <row r="71" spans="1:10" ht="13.5" x14ac:dyDescent="0.25">
      <c r="A71" s="501" t="s">
        <v>480</v>
      </c>
    </row>
    <row r="72" spans="1:10" x14ac:dyDescent="0.25">
      <c r="A72" s="486" t="s">
        <v>481</v>
      </c>
    </row>
    <row r="75" spans="1:10" x14ac:dyDescent="0.25">
      <c r="A75" s="13" t="s">
        <v>23</v>
      </c>
      <c r="B75" s="13"/>
      <c r="C75" s="791">
        <f>Presentación!$C$3</f>
        <v>1990</v>
      </c>
      <c r="D75" s="791"/>
      <c r="E75" s="791"/>
      <c r="F75" s="791"/>
      <c r="G75" s="791"/>
      <c r="H75" s="791"/>
      <c r="I75" s="791"/>
      <c r="J75" s="791"/>
    </row>
    <row r="76" spans="1:10" ht="11.25" customHeight="1" x14ac:dyDescent="0.25">
      <c r="A76" s="11" t="s">
        <v>24</v>
      </c>
      <c r="B76" s="11"/>
      <c r="C76" s="792" t="s">
        <v>93</v>
      </c>
      <c r="D76" s="792"/>
      <c r="E76" s="792"/>
      <c r="F76" s="792"/>
      <c r="G76" s="792"/>
      <c r="H76" s="792"/>
      <c r="I76" s="792"/>
      <c r="J76" s="792"/>
    </row>
    <row r="77" spans="1:10" ht="11.25" customHeight="1" x14ac:dyDescent="0.25">
      <c r="A77" s="702" t="s">
        <v>5</v>
      </c>
      <c r="B77" s="702"/>
      <c r="C77" s="703" t="s">
        <v>26</v>
      </c>
      <c r="D77" s="703"/>
      <c r="E77" s="703"/>
      <c r="F77" s="703"/>
      <c r="G77" s="703"/>
      <c r="H77" s="703"/>
      <c r="I77" s="703"/>
      <c r="J77" s="703"/>
    </row>
    <row r="78" spans="1:10" ht="11.25" customHeight="1" x14ac:dyDescent="0.25">
      <c r="A78" s="702" t="s">
        <v>27</v>
      </c>
      <c r="B78" s="702"/>
      <c r="C78" s="703" t="s">
        <v>453</v>
      </c>
      <c r="D78" s="703"/>
      <c r="E78" s="703"/>
      <c r="F78" s="703"/>
      <c r="G78" s="703"/>
      <c r="H78" s="703"/>
      <c r="I78" s="703"/>
      <c r="J78" s="703"/>
    </row>
    <row r="79" spans="1:10" ht="11.25" customHeight="1" x14ac:dyDescent="0.25">
      <c r="A79" s="702" t="s">
        <v>29</v>
      </c>
      <c r="B79" s="702"/>
      <c r="C79" s="703" t="s">
        <v>454</v>
      </c>
      <c r="D79" s="703"/>
      <c r="E79" s="703"/>
      <c r="F79" s="703"/>
      <c r="G79" s="703"/>
      <c r="H79" s="703"/>
      <c r="I79" s="703"/>
      <c r="J79" s="703"/>
    </row>
    <row r="80" spans="1:10" ht="11.25" customHeight="1" x14ac:dyDescent="0.25">
      <c r="A80" s="702" t="s">
        <v>31</v>
      </c>
      <c r="B80" s="702"/>
      <c r="C80" s="703" t="s">
        <v>406</v>
      </c>
      <c r="D80" s="703"/>
      <c r="E80" s="703"/>
      <c r="F80" s="703"/>
      <c r="G80" s="703"/>
      <c r="H80" s="703"/>
      <c r="I80" s="703"/>
      <c r="J80" s="703"/>
    </row>
    <row r="81" spans="1:10" ht="11.25" customHeight="1" x14ac:dyDescent="0.25">
      <c r="A81" s="704" t="s">
        <v>33</v>
      </c>
      <c r="B81" s="704"/>
      <c r="C81" s="97" t="s">
        <v>34</v>
      </c>
      <c r="D81" s="705" t="s">
        <v>219</v>
      </c>
      <c r="E81" s="705"/>
      <c r="F81" s="705"/>
      <c r="G81" s="705" t="s">
        <v>455</v>
      </c>
      <c r="H81" s="705"/>
      <c r="I81" s="705"/>
      <c r="J81" s="705"/>
    </row>
    <row r="82" spans="1:10" ht="34.5" customHeight="1" x14ac:dyDescent="0.25">
      <c r="A82" s="7" t="s">
        <v>37</v>
      </c>
      <c r="B82" s="7"/>
      <c r="C82" s="7" t="s">
        <v>38</v>
      </c>
      <c r="D82" s="98" t="s">
        <v>456</v>
      </c>
      <c r="E82" s="98" t="s">
        <v>222</v>
      </c>
      <c r="F82" s="98" t="s">
        <v>43</v>
      </c>
      <c r="G82" s="98" t="s">
        <v>457</v>
      </c>
      <c r="H82" s="98" t="s">
        <v>458</v>
      </c>
      <c r="I82" s="98" t="s">
        <v>411</v>
      </c>
      <c r="J82" s="98" t="s">
        <v>411</v>
      </c>
    </row>
    <row r="83" spans="1:10" ht="11.25" customHeight="1" x14ac:dyDescent="0.25">
      <c r="A83" s="7" t="s">
        <v>197</v>
      </c>
      <c r="B83" s="7" t="s">
        <v>47</v>
      </c>
      <c r="C83" s="7"/>
      <c r="D83" s="7" t="s">
        <v>48</v>
      </c>
      <c r="E83" s="25" t="s">
        <v>459</v>
      </c>
      <c r="F83" s="25" t="s">
        <v>120</v>
      </c>
      <c r="G83" s="25" t="s">
        <v>460</v>
      </c>
      <c r="H83" s="25" t="s">
        <v>460</v>
      </c>
      <c r="I83" s="7" t="s">
        <v>52</v>
      </c>
      <c r="J83" s="7" t="s">
        <v>225</v>
      </c>
    </row>
    <row r="84" spans="1:10" ht="13.5" x14ac:dyDescent="0.25">
      <c r="A84" s="7"/>
      <c r="B84" s="7"/>
      <c r="C84" s="7"/>
      <c r="D84" s="7"/>
      <c r="E84" s="25" t="s">
        <v>461</v>
      </c>
      <c r="F84" s="25" t="s">
        <v>123</v>
      </c>
      <c r="G84" s="25" t="s">
        <v>462</v>
      </c>
      <c r="H84" s="25" t="s">
        <v>462</v>
      </c>
      <c r="I84" s="7"/>
      <c r="J84" s="7"/>
    </row>
    <row r="85" spans="1:10" ht="40.5" x14ac:dyDescent="0.25">
      <c r="A85" s="7"/>
      <c r="B85" s="7"/>
      <c r="C85" s="7"/>
      <c r="D85" s="25"/>
      <c r="E85" s="25" t="s">
        <v>463</v>
      </c>
      <c r="F85" s="25">
        <v>0.5</v>
      </c>
      <c r="G85" s="25" t="s">
        <v>464</v>
      </c>
      <c r="H85" s="25" t="s">
        <v>413</v>
      </c>
      <c r="I85" s="487" t="s">
        <v>465</v>
      </c>
      <c r="J85" s="487" t="s">
        <v>466</v>
      </c>
    </row>
    <row r="86" spans="1:10" ht="13.5" x14ac:dyDescent="0.35">
      <c r="A86" s="7"/>
      <c r="B86" s="7"/>
      <c r="C86" s="7"/>
      <c r="D86" s="488" t="s">
        <v>467</v>
      </c>
      <c r="E86" s="488" t="s">
        <v>468</v>
      </c>
      <c r="F86" s="488" t="s">
        <v>65</v>
      </c>
      <c r="G86" s="488" t="s">
        <v>66</v>
      </c>
      <c r="H86" s="488" t="s">
        <v>469</v>
      </c>
      <c r="I86" s="489" t="s">
        <v>470</v>
      </c>
      <c r="J86" s="489" t="s">
        <v>470</v>
      </c>
    </row>
    <row r="87" spans="1:10" ht="11.25" customHeight="1" x14ac:dyDescent="0.25">
      <c r="A87" s="7" t="s">
        <v>68</v>
      </c>
      <c r="B87" s="7" t="s">
        <v>310</v>
      </c>
      <c r="C87" s="135" t="s">
        <v>471</v>
      </c>
      <c r="D87" s="504">
        <f>D13-D50</f>
        <v>0</v>
      </c>
      <c r="E87" s="504" t="e">
        <f>E13-E50</f>
        <v>#DIV/0!</v>
      </c>
      <c r="F87" s="492">
        <f>'[1]Factores emisión'!$B$5</f>
        <v>0.47</v>
      </c>
      <c r="G87" s="492"/>
      <c r="H87" s="492"/>
      <c r="I87" s="504" t="e">
        <f t="shared" ref="I87:J91" si="0">I13-I50</f>
        <v>#DIV/0!</v>
      </c>
      <c r="J87" s="504">
        <f t="shared" si="0"/>
        <v>0</v>
      </c>
    </row>
    <row r="88" spans="1:10" x14ac:dyDescent="0.25">
      <c r="A88" s="7"/>
      <c r="B88" s="7"/>
      <c r="C88" s="486" t="s">
        <v>472</v>
      </c>
      <c r="D88" s="504">
        <f>D14-D51</f>
        <v>0</v>
      </c>
      <c r="E88" s="504" t="e">
        <f>E14-E51</f>
        <v>#DIV/0!</v>
      </c>
      <c r="F88" s="492">
        <f>'[1]Factores emisión'!$B$5</f>
        <v>0.47</v>
      </c>
      <c r="G88" s="34"/>
      <c r="H88" s="34"/>
      <c r="I88" s="504" t="e">
        <f t="shared" si="0"/>
        <v>#DIV/0!</v>
      </c>
      <c r="J88" s="504">
        <f t="shared" si="0"/>
        <v>0</v>
      </c>
    </row>
    <row r="89" spans="1:10" x14ac:dyDescent="0.25">
      <c r="A89" s="7"/>
      <c r="B89" s="7"/>
      <c r="C89" s="135" t="s">
        <v>473</v>
      </c>
      <c r="D89" s="504">
        <f>D15-D52</f>
        <v>0</v>
      </c>
      <c r="E89" s="34"/>
      <c r="F89" s="492"/>
      <c r="G89" s="34"/>
      <c r="H89" s="34"/>
      <c r="I89" s="504">
        <f t="shared" si="0"/>
        <v>0</v>
      </c>
      <c r="J89" s="504">
        <f t="shared" si="0"/>
        <v>0</v>
      </c>
    </row>
    <row r="90" spans="1:10" x14ac:dyDescent="0.25">
      <c r="A90" s="864" t="s">
        <v>292</v>
      </c>
      <c r="B90" s="864"/>
      <c r="C90" s="864"/>
      <c r="D90" s="510">
        <f>D16-D53</f>
        <v>0</v>
      </c>
      <c r="E90" s="372"/>
      <c r="F90" s="495"/>
      <c r="G90" s="372"/>
      <c r="H90" s="372"/>
      <c r="I90" s="510" t="e">
        <f t="shared" si="0"/>
        <v>#DIV/0!</v>
      </c>
      <c r="J90" s="510">
        <f t="shared" si="0"/>
        <v>0</v>
      </c>
    </row>
    <row r="91" spans="1:10" ht="13.5" customHeight="1" x14ac:dyDescent="0.25">
      <c r="A91" s="7" t="s">
        <v>313</v>
      </c>
      <c r="B91" s="7" t="s">
        <v>310</v>
      </c>
      <c r="C91" s="419" t="s">
        <v>474</v>
      </c>
      <c r="D91" s="504">
        <f>D17-D54</f>
        <v>0</v>
      </c>
      <c r="E91" s="504" t="e">
        <f>E17-E54</f>
        <v>#DIV/0!</v>
      </c>
      <c r="F91" s="492">
        <f>'[1]Factores emisión'!$B$6</f>
        <v>0.5</v>
      </c>
      <c r="G91" s="34"/>
      <c r="H91" s="34"/>
      <c r="I91" s="504" t="e">
        <f t="shared" si="0"/>
        <v>#DIV/0!</v>
      </c>
      <c r="J91" s="504">
        <f t="shared" si="0"/>
        <v>0</v>
      </c>
    </row>
    <row r="92" spans="1:10" x14ac:dyDescent="0.25">
      <c r="A92" s="7"/>
      <c r="B92" s="7"/>
      <c r="C92" s="469" t="s">
        <v>312</v>
      </c>
      <c r="D92" s="506"/>
      <c r="E92" s="34"/>
      <c r="F92" s="492"/>
      <c r="G92" s="34"/>
      <c r="H92" s="34"/>
      <c r="I92" s="506"/>
      <c r="J92" s="506"/>
    </row>
    <row r="93" spans="1:10" x14ac:dyDescent="0.25">
      <c r="A93" s="864" t="s">
        <v>292</v>
      </c>
      <c r="B93" s="864"/>
      <c r="C93" s="864"/>
      <c r="D93" s="510">
        <f>D19-D56</f>
        <v>0</v>
      </c>
      <c r="E93" s="372"/>
      <c r="F93" s="495"/>
      <c r="G93" s="372"/>
      <c r="H93" s="372"/>
      <c r="I93" s="510" t="e">
        <f>I19-I56</f>
        <v>#DIV/0!</v>
      </c>
      <c r="J93" s="510">
        <f>J19-J56</f>
        <v>0</v>
      </c>
    </row>
    <row r="94" spans="1:10" ht="13.5" customHeight="1" x14ac:dyDescent="0.25">
      <c r="A94" s="7" t="s">
        <v>314</v>
      </c>
      <c r="B94" s="7" t="s">
        <v>310</v>
      </c>
      <c r="C94" s="419" t="s">
        <v>475</v>
      </c>
      <c r="D94" s="504">
        <f>D20-D57</f>
        <v>0</v>
      </c>
      <c r="E94" s="504" t="e">
        <f>E20-E57</f>
        <v>#DIV/0!</v>
      </c>
      <c r="F94" s="492">
        <f>'[1]Factores emisión'!$B$6</f>
        <v>0.5</v>
      </c>
      <c r="G94" s="34"/>
      <c r="H94" s="34"/>
      <c r="I94" s="504" t="e">
        <f>I20-I57</f>
        <v>#DIV/0!</v>
      </c>
      <c r="J94" s="504">
        <f>J20-J57</f>
        <v>0</v>
      </c>
    </row>
    <row r="95" spans="1:10" x14ac:dyDescent="0.25">
      <c r="A95" s="7"/>
      <c r="B95" s="7"/>
      <c r="C95" s="469" t="s">
        <v>312</v>
      </c>
      <c r="D95" s="506"/>
      <c r="E95" s="34"/>
      <c r="F95" s="492"/>
      <c r="G95" s="34"/>
      <c r="H95" s="34"/>
      <c r="I95" s="506"/>
      <c r="J95" s="506"/>
    </row>
    <row r="96" spans="1:10" x14ac:dyDescent="0.25">
      <c r="A96" s="864" t="s">
        <v>292</v>
      </c>
      <c r="B96" s="864"/>
      <c r="C96" s="864"/>
      <c r="D96" s="510">
        <f>D22-D59</f>
        <v>0</v>
      </c>
      <c r="E96" s="372"/>
      <c r="F96" s="495"/>
      <c r="G96" s="372"/>
      <c r="H96" s="372"/>
      <c r="I96" s="510" t="e">
        <f>I22-I59</f>
        <v>#DIV/0!</v>
      </c>
      <c r="J96" s="510">
        <f>J22-J59</f>
        <v>0</v>
      </c>
    </row>
    <row r="97" spans="1:10" ht="13.5" customHeight="1" x14ac:dyDescent="0.25">
      <c r="A97" s="7" t="s">
        <v>315</v>
      </c>
      <c r="B97" s="7" t="s">
        <v>310</v>
      </c>
      <c r="C97" s="419" t="s">
        <v>475</v>
      </c>
      <c r="D97" s="504">
        <f>D23-D60</f>
        <v>0</v>
      </c>
      <c r="E97" s="491">
        <v>0</v>
      </c>
      <c r="F97" s="492">
        <f>'[1]Factores emisión'!$B$6</f>
        <v>0.5</v>
      </c>
      <c r="G97" s="34"/>
      <c r="H97" s="34"/>
      <c r="I97" s="504">
        <f>I23-I60</f>
        <v>0</v>
      </c>
      <c r="J97" s="504">
        <f>J23-J60</f>
        <v>0</v>
      </c>
    </row>
    <row r="98" spans="1:10" x14ac:dyDescent="0.25">
      <c r="A98" s="7"/>
      <c r="B98" s="7"/>
      <c r="C98" s="469" t="s">
        <v>312</v>
      </c>
      <c r="D98" s="506"/>
      <c r="E98" s="34"/>
      <c r="F98" s="492"/>
      <c r="G98" s="34"/>
      <c r="H98" s="34"/>
      <c r="I98" s="506"/>
      <c r="J98" s="506"/>
    </row>
    <row r="99" spans="1:10" x14ac:dyDescent="0.25">
      <c r="A99" s="864" t="s">
        <v>292</v>
      </c>
      <c r="B99" s="864"/>
      <c r="C99" s="864"/>
      <c r="D99" s="510">
        <f>D25-D62</f>
        <v>0</v>
      </c>
      <c r="E99" s="372"/>
      <c r="F99" s="495"/>
      <c r="G99" s="372"/>
      <c r="H99" s="372"/>
      <c r="I99" s="510">
        <f>I25-I62</f>
        <v>0</v>
      </c>
      <c r="J99" s="510">
        <f>J25-J62</f>
        <v>0</v>
      </c>
    </row>
    <row r="100" spans="1:10" ht="13.5" customHeight="1" x14ac:dyDescent="0.25">
      <c r="A100" s="7" t="s">
        <v>316</v>
      </c>
      <c r="B100" s="7" t="s">
        <v>310</v>
      </c>
      <c r="C100" s="419" t="s">
        <v>475</v>
      </c>
      <c r="D100" s="504">
        <f>D26-D63</f>
        <v>0</v>
      </c>
      <c r="E100" s="491">
        <v>0</v>
      </c>
      <c r="F100" s="492">
        <f>'[1]Factores emisión'!$B$6</f>
        <v>0.5</v>
      </c>
      <c r="G100" s="34"/>
      <c r="H100" s="34"/>
      <c r="I100" s="504">
        <f>I26-I63</f>
        <v>0</v>
      </c>
      <c r="J100" s="504">
        <f>J26-J63</f>
        <v>0</v>
      </c>
    </row>
    <row r="101" spans="1:10" x14ac:dyDescent="0.25">
      <c r="A101" s="7"/>
      <c r="B101" s="7"/>
      <c r="C101" s="469" t="s">
        <v>312</v>
      </c>
      <c r="D101" s="506"/>
      <c r="E101" s="34"/>
      <c r="F101" s="492"/>
      <c r="G101" s="34"/>
      <c r="H101" s="34"/>
      <c r="I101" s="506"/>
      <c r="J101" s="506"/>
    </row>
    <row r="102" spans="1:10" x14ac:dyDescent="0.25">
      <c r="A102" s="864" t="s">
        <v>292</v>
      </c>
      <c r="B102" s="864"/>
      <c r="C102" s="864"/>
      <c r="D102" s="510">
        <f>D28-D65</f>
        <v>0</v>
      </c>
      <c r="E102" s="495"/>
      <c r="F102" s="495"/>
      <c r="G102" s="372"/>
      <c r="H102" s="372"/>
      <c r="I102" s="510">
        <f>I28-I65</f>
        <v>0</v>
      </c>
      <c r="J102" s="510">
        <f>J28-J65</f>
        <v>0</v>
      </c>
    </row>
    <row r="103" spans="1:10" x14ac:dyDescent="0.25">
      <c r="A103" s="865" t="s">
        <v>91</v>
      </c>
      <c r="B103" s="865"/>
      <c r="C103" s="865"/>
      <c r="D103" s="510">
        <f>D29-D66</f>
        <v>0</v>
      </c>
      <c r="E103" s="500"/>
      <c r="F103" s="500"/>
      <c r="G103" s="91"/>
      <c r="H103" s="91"/>
      <c r="I103" s="510" t="e">
        <f>I29-I66</f>
        <v>#DIV/0!</v>
      </c>
      <c r="J103" s="510">
        <f>J29-J66</f>
        <v>0</v>
      </c>
    </row>
    <row r="104" spans="1:10" ht="13.5" x14ac:dyDescent="0.25">
      <c r="A104" s="866" t="s">
        <v>476</v>
      </c>
      <c r="B104" s="866"/>
      <c r="C104" s="866"/>
      <c r="D104" s="866"/>
      <c r="E104" s="866"/>
      <c r="F104" s="866"/>
      <c r="G104" s="866"/>
      <c r="H104" s="866"/>
      <c r="I104" s="866"/>
      <c r="J104" s="866"/>
    </row>
    <row r="105" spans="1:10" ht="14.5" x14ac:dyDescent="0.35">
      <c r="A105" s="502" t="s">
        <v>477</v>
      </c>
    </row>
    <row r="106" spans="1:10" ht="14.5" x14ac:dyDescent="0.35">
      <c r="A106" s="502" t="s">
        <v>478</v>
      </c>
    </row>
    <row r="107" spans="1:10" ht="13.5" x14ac:dyDescent="0.25">
      <c r="A107" s="503" t="s">
        <v>479</v>
      </c>
    </row>
    <row r="108" spans="1:10" ht="13.5" x14ac:dyDescent="0.25">
      <c r="A108" s="501" t="s">
        <v>480</v>
      </c>
    </row>
    <row r="109" spans="1:10" x14ac:dyDescent="0.25">
      <c r="A109" s="486" t="s">
        <v>481</v>
      </c>
    </row>
    <row r="112" spans="1:10" x14ac:dyDescent="0.25">
      <c r="A112" s="13" t="s">
        <v>23</v>
      </c>
      <c r="B112" s="13"/>
      <c r="C112" s="791">
        <f>Presentación!$C$3</f>
        <v>1990</v>
      </c>
      <c r="D112" s="791"/>
      <c r="E112" s="791"/>
      <c r="F112" s="791"/>
      <c r="G112" s="791"/>
      <c r="H112" s="791"/>
      <c r="I112" s="791"/>
      <c r="J112" s="791"/>
    </row>
    <row r="113" spans="1:13" ht="12.75" customHeight="1" x14ac:dyDescent="0.25">
      <c r="A113" s="11" t="s">
        <v>24</v>
      </c>
      <c r="B113" s="11"/>
      <c r="C113" s="792" t="s">
        <v>375</v>
      </c>
      <c r="D113" s="792"/>
      <c r="E113" s="792"/>
      <c r="F113" s="792"/>
      <c r="G113" s="792"/>
      <c r="H113" s="792"/>
      <c r="I113" s="792"/>
      <c r="J113" s="792"/>
      <c r="L113" s="486">
        <v>15</v>
      </c>
    </row>
    <row r="114" spans="1:13" ht="11.25" customHeight="1" x14ac:dyDescent="0.25">
      <c r="A114" s="702" t="s">
        <v>5</v>
      </c>
      <c r="B114" s="702"/>
      <c r="C114" s="703" t="s">
        <v>26</v>
      </c>
      <c r="D114" s="703"/>
      <c r="E114" s="703"/>
      <c r="F114" s="703"/>
      <c r="G114" s="703"/>
      <c r="H114" s="703"/>
      <c r="I114" s="703"/>
      <c r="J114" s="703"/>
    </row>
    <row r="115" spans="1:13" ht="11.25" customHeight="1" x14ac:dyDescent="0.25">
      <c r="A115" s="702" t="s">
        <v>27</v>
      </c>
      <c r="B115" s="702"/>
      <c r="C115" s="703" t="s">
        <v>453</v>
      </c>
      <c r="D115" s="703"/>
      <c r="E115" s="703"/>
      <c r="F115" s="703"/>
      <c r="G115" s="703"/>
      <c r="H115" s="703"/>
      <c r="I115" s="703"/>
      <c r="J115" s="703"/>
    </row>
    <row r="116" spans="1:13" ht="11.25" customHeight="1" x14ac:dyDescent="0.25">
      <c r="A116" s="702" t="s">
        <v>29</v>
      </c>
      <c r="B116" s="702"/>
      <c r="C116" s="703" t="s">
        <v>454</v>
      </c>
      <c r="D116" s="703"/>
      <c r="E116" s="703"/>
      <c r="F116" s="703"/>
      <c r="G116" s="703"/>
      <c r="H116" s="703"/>
      <c r="I116" s="703"/>
      <c r="J116" s="703"/>
    </row>
    <row r="117" spans="1:13" ht="11.25" customHeight="1" x14ac:dyDescent="0.25">
      <c r="A117" s="702" t="s">
        <v>31</v>
      </c>
      <c r="B117" s="702"/>
      <c r="C117" s="703" t="s">
        <v>406</v>
      </c>
      <c r="D117" s="703"/>
      <c r="E117" s="703"/>
      <c r="F117" s="703"/>
      <c r="G117" s="703"/>
      <c r="H117" s="703"/>
      <c r="I117" s="703"/>
      <c r="J117" s="703"/>
    </row>
    <row r="118" spans="1:13" ht="11.25" customHeight="1" x14ac:dyDescent="0.25">
      <c r="A118" s="704" t="s">
        <v>33</v>
      </c>
      <c r="B118" s="704"/>
      <c r="C118" s="97" t="s">
        <v>34</v>
      </c>
      <c r="D118" s="705" t="s">
        <v>219</v>
      </c>
      <c r="E118" s="705"/>
      <c r="F118" s="705"/>
      <c r="G118" s="705" t="s">
        <v>455</v>
      </c>
      <c r="H118" s="705"/>
      <c r="I118" s="705"/>
      <c r="J118" s="705"/>
    </row>
    <row r="119" spans="1:13" ht="34.5" customHeight="1" x14ac:dyDescent="0.25">
      <c r="A119" s="7" t="s">
        <v>37</v>
      </c>
      <c r="B119" s="7"/>
      <c r="C119" s="7" t="s">
        <v>38</v>
      </c>
      <c r="D119" s="98" t="s">
        <v>456</v>
      </c>
      <c r="E119" s="98" t="s">
        <v>222</v>
      </c>
      <c r="F119" s="98" t="s">
        <v>43</v>
      </c>
      <c r="G119" s="98" t="s">
        <v>457</v>
      </c>
      <c r="H119" s="98" t="s">
        <v>458</v>
      </c>
      <c r="I119" s="98" t="s">
        <v>411</v>
      </c>
      <c r="J119" s="98" t="s">
        <v>411</v>
      </c>
    </row>
    <row r="120" spans="1:13" ht="11.25" customHeight="1" x14ac:dyDescent="0.25">
      <c r="A120" s="7" t="s">
        <v>197</v>
      </c>
      <c r="B120" s="7" t="s">
        <v>47</v>
      </c>
      <c r="C120" s="7"/>
      <c r="D120" s="7" t="s">
        <v>48</v>
      </c>
      <c r="E120" s="25" t="s">
        <v>459</v>
      </c>
      <c r="F120" s="25" t="s">
        <v>120</v>
      </c>
      <c r="G120" s="25" t="s">
        <v>460</v>
      </c>
      <c r="H120" s="25" t="s">
        <v>460</v>
      </c>
      <c r="I120" s="7" t="s">
        <v>52</v>
      </c>
      <c r="J120" s="7" t="s">
        <v>225</v>
      </c>
    </row>
    <row r="121" spans="1:13" ht="13.5" x14ac:dyDescent="0.25">
      <c r="A121" s="7"/>
      <c r="B121" s="7"/>
      <c r="C121" s="7"/>
      <c r="D121" s="7"/>
      <c r="E121" s="25" t="s">
        <v>461</v>
      </c>
      <c r="F121" s="25" t="s">
        <v>123</v>
      </c>
      <c r="G121" s="25" t="s">
        <v>462</v>
      </c>
      <c r="H121" s="25" t="s">
        <v>462</v>
      </c>
      <c r="I121" s="7"/>
      <c r="J121" s="7"/>
    </row>
    <row r="122" spans="1:13" ht="40.5" x14ac:dyDescent="0.25">
      <c r="A122" s="7"/>
      <c r="B122" s="7"/>
      <c r="C122" s="7"/>
      <c r="D122" s="25"/>
      <c r="E122" s="25" t="s">
        <v>463</v>
      </c>
      <c r="F122" s="25">
        <v>0.5</v>
      </c>
      <c r="G122" s="25" t="s">
        <v>464</v>
      </c>
      <c r="H122" s="25" t="s">
        <v>413</v>
      </c>
      <c r="I122" s="487" t="s">
        <v>465</v>
      </c>
      <c r="J122" s="487" t="s">
        <v>466</v>
      </c>
    </row>
    <row r="123" spans="1:13" ht="13.5" x14ac:dyDescent="0.35">
      <c r="A123" s="7"/>
      <c r="B123" s="7"/>
      <c r="C123" s="7"/>
      <c r="D123" s="488" t="s">
        <v>467</v>
      </c>
      <c r="E123" s="488" t="s">
        <v>468</v>
      </c>
      <c r="F123" s="488" t="s">
        <v>65</v>
      </c>
      <c r="G123" s="488" t="s">
        <v>66</v>
      </c>
      <c r="H123" s="488" t="s">
        <v>469</v>
      </c>
      <c r="I123" s="489" t="s">
        <v>470</v>
      </c>
      <c r="J123" s="489" t="s">
        <v>470</v>
      </c>
    </row>
    <row r="124" spans="1:13" ht="11.25" customHeight="1" x14ac:dyDescent="0.25">
      <c r="A124" s="7" t="s">
        <v>68</v>
      </c>
      <c r="B124" s="7" t="s">
        <v>310</v>
      </c>
      <c r="C124" s="135" t="s">
        <v>471</v>
      </c>
      <c r="D124" s="490"/>
      <c r="E124" s="491"/>
      <c r="F124" s="492"/>
      <c r="G124" s="492"/>
      <c r="H124" s="492"/>
      <c r="I124" s="497">
        <f>G124+((0-E124)*D124)*F124-H124</f>
        <v>0</v>
      </c>
      <c r="J124" s="137"/>
      <c r="L124" s="486">
        <v>1</v>
      </c>
      <c r="M124" s="486">
        <f>L113*100+L124</f>
        <v>1501</v>
      </c>
    </row>
    <row r="125" spans="1:13" x14ac:dyDescent="0.25">
      <c r="A125" s="7"/>
      <c r="B125" s="7"/>
      <c r="C125" s="486" t="s">
        <v>472</v>
      </c>
      <c r="D125" s="490"/>
      <c r="E125" s="136"/>
      <c r="F125" s="492"/>
      <c r="G125" s="34"/>
      <c r="H125" s="34"/>
      <c r="I125" s="497">
        <f>G125+((0-E125)*D126)*F125-H125</f>
        <v>0</v>
      </c>
      <c r="J125" s="137"/>
      <c r="L125" s="486">
        <v>2</v>
      </c>
      <c r="M125" s="486">
        <f>L113*100+L125</f>
        <v>1502</v>
      </c>
    </row>
    <row r="126" spans="1:13" x14ac:dyDescent="0.25">
      <c r="A126" s="7"/>
      <c r="B126" s="7"/>
      <c r="C126" s="135" t="s">
        <v>473</v>
      </c>
      <c r="D126" s="490"/>
      <c r="E126" s="34"/>
      <c r="F126" s="492"/>
      <c r="G126" s="34"/>
      <c r="H126" s="34"/>
      <c r="I126" s="34"/>
      <c r="J126" s="137"/>
      <c r="L126" s="486">
        <v>3</v>
      </c>
      <c r="M126" s="486">
        <f>L113*100+L126</f>
        <v>1503</v>
      </c>
    </row>
    <row r="127" spans="1:13" x14ac:dyDescent="0.25">
      <c r="A127" s="864" t="s">
        <v>292</v>
      </c>
      <c r="B127" s="864"/>
      <c r="C127" s="864"/>
      <c r="D127" s="370">
        <f>SUM(D124:D126)</f>
        <v>0</v>
      </c>
      <c r="E127" s="372"/>
      <c r="F127" s="495"/>
      <c r="G127" s="372"/>
      <c r="H127" s="372"/>
      <c r="I127" s="496">
        <f>SUM(I124:I126)</f>
        <v>0</v>
      </c>
      <c r="J127" s="496">
        <f>SUM(J124:J126)</f>
        <v>0</v>
      </c>
    </row>
    <row r="128" spans="1:13" ht="13.5" customHeight="1" x14ac:dyDescent="0.25">
      <c r="A128" s="7" t="s">
        <v>313</v>
      </c>
      <c r="B128" s="7" t="s">
        <v>310</v>
      </c>
      <c r="C128" s="419" t="s">
        <v>474</v>
      </c>
      <c r="D128" s="490"/>
      <c r="E128" s="33"/>
      <c r="F128" s="492"/>
      <c r="G128" s="34"/>
      <c r="H128" s="34"/>
      <c r="I128" s="497">
        <f>G128+((0-E128)*D128)*F128-H128</f>
        <v>0</v>
      </c>
      <c r="J128" s="137"/>
      <c r="L128" s="486">
        <v>4</v>
      </c>
      <c r="M128" s="486">
        <f>L113*100+L128</f>
        <v>1504</v>
      </c>
    </row>
    <row r="129" spans="1:13" x14ac:dyDescent="0.25">
      <c r="A129" s="7"/>
      <c r="B129" s="7"/>
      <c r="C129" s="469"/>
      <c r="D129" s="498"/>
      <c r="E129" s="34"/>
      <c r="F129" s="492"/>
      <c r="G129" s="34"/>
      <c r="H129" s="34"/>
      <c r="I129" s="34"/>
      <c r="J129" s="137"/>
    </row>
    <row r="130" spans="1:13" x14ac:dyDescent="0.25">
      <c r="A130" s="864" t="s">
        <v>292</v>
      </c>
      <c r="B130" s="864"/>
      <c r="C130" s="864"/>
      <c r="D130" s="499">
        <f>SUM(D128:D129)</f>
        <v>0</v>
      </c>
      <c r="E130" s="372"/>
      <c r="F130" s="495"/>
      <c r="G130" s="372"/>
      <c r="H130" s="372"/>
      <c r="I130" s="496">
        <f>SUM(I128:I129)</f>
        <v>0</v>
      </c>
      <c r="J130" s="496">
        <f>SUM(J128:J129)</f>
        <v>0</v>
      </c>
    </row>
    <row r="131" spans="1:13" ht="13.5" customHeight="1" x14ac:dyDescent="0.25">
      <c r="A131" s="7" t="s">
        <v>314</v>
      </c>
      <c r="B131" s="7" t="s">
        <v>310</v>
      </c>
      <c r="C131" s="419" t="s">
        <v>475</v>
      </c>
      <c r="D131" s="490"/>
      <c r="E131" s="34"/>
      <c r="F131" s="492"/>
      <c r="G131" s="34"/>
      <c r="H131" s="34"/>
      <c r="I131" s="497">
        <f>G131+((0-E131)*D131)*F131-H131</f>
        <v>0</v>
      </c>
      <c r="J131" s="137"/>
      <c r="L131" s="486">
        <v>5</v>
      </c>
      <c r="M131" s="486">
        <f>L113*100+L131</f>
        <v>1505</v>
      </c>
    </row>
    <row r="132" spans="1:13" x14ac:dyDescent="0.25">
      <c r="A132" s="7"/>
      <c r="B132" s="7"/>
      <c r="C132" s="469"/>
      <c r="D132" s="498"/>
      <c r="E132" s="34"/>
      <c r="F132" s="492"/>
      <c r="G132" s="34"/>
      <c r="H132" s="34"/>
      <c r="I132" s="34"/>
      <c r="J132" s="137"/>
    </row>
    <row r="133" spans="1:13" x14ac:dyDescent="0.25">
      <c r="A133" s="864" t="s">
        <v>292</v>
      </c>
      <c r="B133" s="864"/>
      <c r="C133" s="864"/>
      <c r="D133" s="499">
        <f>SUM(D131:D132)</f>
        <v>0</v>
      </c>
      <c r="E133" s="372"/>
      <c r="F133" s="495"/>
      <c r="G133" s="372"/>
      <c r="H133" s="372"/>
      <c r="I133" s="496">
        <f>SUM(I131:I132)</f>
        <v>0</v>
      </c>
      <c r="J133" s="496">
        <f>SUM(J131:J132)</f>
        <v>0</v>
      </c>
    </row>
    <row r="134" spans="1:13" ht="13.5" customHeight="1" x14ac:dyDescent="0.25">
      <c r="A134" s="7" t="s">
        <v>315</v>
      </c>
      <c r="B134" s="7" t="s">
        <v>310</v>
      </c>
      <c r="C134" s="419" t="s">
        <v>475</v>
      </c>
      <c r="D134" s="490"/>
      <c r="E134" s="34"/>
      <c r="F134" s="492"/>
      <c r="G134" s="34"/>
      <c r="H134" s="34"/>
      <c r="I134" s="497">
        <f>G134+((0-E134)*D134)*F134-H134</f>
        <v>0</v>
      </c>
      <c r="J134" s="137"/>
      <c r="L134" s="486">
        <v>6</v>
      </c>
      <c r="M134" s="486">
        <f>L113*100+L134</f>
        <v>1506</v>
      </c>
    </row>
    <row r="135" spans="1:13" x14ac:dyDescent="0.25">
      <c r="A135" s="7"/>
      <c r="B135" s="7"/>
      <c r="C135" s="469"/>
      <c r="D135" s="498"/>
      <c r="E135" s="34"/>
      <c r="F135" s="492"/>
      <c r="G135" s="34"/>
      <c r="H135" s="34"/>
      <c r="I135" s="34"/>
      <c r="J135" s="137"/>
    </row>
    <row r="136" spans="1:13" x14ac:dyDescent="0.25">
      <c r="A136" s="864" t="s">
        <v>292</v>
      </c>
      <c r="B136" s="864"/>
      <c r="C136" s="864"/>
      <c r="D136" s="499">
        <f>SUM(D134:D135)</f>
        <v>0</v>
      </c>
      <c r="E136" s="372"/>
      <c r="F136" s="495"/>
      <c r="G136" s="372"/>
      <c r="H136" s="372"/>
      <c r="I136" s="496">
        <f>SUM(I134:I135)</f>
        <v>0</v>
      </c>
      <c r="J136" s="496">
        <f>SUM(J134:J135)</f>
        <v>0</v>
      </c>
    </row>
    <row r="137" spans="1:13" ht="13.5" customHeight="1" x14ac:dyDescent="0.25">
      <c r="A137" s="7" t="s">
        <v>316</v>
      </c>
      <c r="B137" s="7" t="s">
        <v>310</v>
      </c>
      <c r="C137" s="419" t="s">
        <v>475</v>
      </c>
      <c r="D137" s="490"/>
      <c r="E137" s="34"/>
      <c r="F137" s="492"/>
      <c r="G137" s="34"/>
      <c r="H137" s="34"/>
      <c r="I137" s="497">
        <f>G137+((0-E137)*D137)*F137-H137</f>
        <v>0</v>
      </c>
      <c r="J137" s="137"/>
      <c r="L137" s="486">
        <v>7</v>
      </c>
      <c r="M137" s="486">
        <f>L113*100+L137</f>
        <v>1507</v>
      </c>
    </row>
    <row r="138" spans="1:13" x14ac:dyDescent="0.25">
      <c r="A138" s="7"/>
      <c r="B138" s="7"/>
      <c r="C138" s="469"/>
      <c r="D138" s="498"/>
      <c r="E138" s="34"/>
      <c r="F138" s="492"/>
      <c r="G138" s="34"/>
      <c r="H138" s="34"/>
      <c r="I138" s="34"/>
      <c r="J138" s="137"/>
    </row>
    <row r="139" spans="1:13" x14ac:dyDescent="0.25">
      <c r="A139" s="864" t="s">
        <v>292</v>
      </c>
      <c r="B139" s="864"/>
      <c r="C139" s="864"/>
      <c r="D139" s="499">
        <f>SUM(D137:D138)</f>
        <v>0</v>
      </c>
      <c r="E139" s="495"/>
      <c r="F139" s="495"/>
      <c r="G139" s="372"/>
      <c r="H139" s="372"/>
      <c r="I139" s="496">
        <f>SUM(I137:I138)</f>
        <v>0</v>
      </c>
      <c r="J139" s="496">
        <f>SUM(J137:J138)</f>
        <v>0</v>
      </c>
    </row>
    <row r="140" spans="1:13" x14ac:dyDescent="0.25">
      <c r="A140" s="865" t="s">
        <v>91</v>
      </c>
      <c r="B140" s="865"/>
      <c r="C140" s="865"/>
      <c r="D140" s="62">
        <f>D139+D136+D133+D130+D127</f>
        <v>0</v>
      </c>
      <c r="E140" s="500"/>
      <c r="F140" s="500"/>
      <c r="G140" s="91"/>
      <c r="H140" s="91"/>
      <c r="I140" s="496">
        <f>I139+I136+I133+I130+I127</f>
        <v>0</v>
      </c>
      <c r="J140" s="496">
        <f>J139+J136+J133+J130+J127</f>
        <v>0</v>
      </c>
    </row>
    <row r="141" spans="1:13" ht="13.5" x14ac:dyDescent="0.25">
      <c r="A141" s="866" t="s">
        <v>476</v>
      </c>
      <c r="B141" s="866"/>
      <c r="C141" s="866"/>
      <c r="D141" s="866"/>
      <c r="E141" s="866"/>
      <c r="F141" s="866"/>
      <c r="G141" s="866"/>
      <c r="H141" s="866"/>
      <c r="I141" s="866"/>
      <c r="J141" s="866"/>
    </row>
    <row r="142" spans="1:13" ht="14.5" x14ac:dyDescent="0.35">
      <c r="A142" s="502" t="s">
        <v>477</v>
      </c>
    </row>
    <row r="143" spans="1:13" ht="14.5" x14ac:dyDescent="0.35">
      <c r="A143" s="502" t="s">
        <v>478</v>
      </c>
    </row>
    <row r="144" spans="1:13" ht="13.5" x14ac:dyDescent="0.25">
      <c r="A144" s="503" t="s">
        <v>479</v>
      </c>
    </row>
    <row r="145" spans="1:12" ht="13.5" x14ac:dyDescent="0.25">
      <c r="A145" s="501" t="s">
        <v>480</v>
      </c>
    </row>
    <row r="146" spans="1:12" x14ac:dyDescent="0.25">
      <c r="A146" s="486" t="s">
        <v>481</v>
      </c>
    </row>
    <row r="149" spans="1:12" x14ac:dyDescent="0.25">
      <c r="A149" s="13" t="s">
        <v>23</v>
      </c>
      <c r="B149" s="13"/>
      <c r="C149" s="791">
        <f>Presentación!$C$3</f>
        <v>1990</v>
      </c>
      <c r="D149" s="791"/>
      <c r="E149" s="791"/>
      <c r="F149" s="791"/>
      <c r="G149" s="791"/>
      <c r="H149" s="791"/>
      <c r="I149" s="791"/>
      <c r="J149" s="791"/>
    </row>
    <row r="150" spans="1:12" ht="11.25" customHeight="1" x14ac:dyDescent="0.25">
      <c r="A150" s="11" t="s">
        <v>24</v>
      </c>
      <c r="B150" s="11"/>
      <c r="C150" s="792" t="s">
        <v>376</v>
      </c>
      <c r="D150" s="792"/>
      <c r="E150" s="792"/>
      <c r="F150" s="792"/>
      <c r="G150" s="792"/>
      <c r="H150" s="792"/>
      <c r="I150" s="792"/>
      <c r="J150" s="792"/>
      <c r="L150" s="486">
        <v>1</v>
      </c>
    </row>
    <row r="151" spans="1:12" ht="11.25" customHeight="1" x14ac:dyDescent="0.25">
      <c r="A151" s="702" t="s">
        <v>5</v>
      </c>
      <c r="B151" s="702"/>
      <c r="C151" s="703" t="s">
        <v>26</v>
      </c>
      <c r="D151" s="703"/>
      <c r="E151" s="703"/>
      <c r="F151" s="703"/>
      <c r="G151" s="703"/>
      <c r="H151" s="703"/>
      <c r="I151" s="703"/>
      <c r="J151" s="703"/>
    </row>
    <row r="152" spans="1:12" ht="11.25" customHeight="1" x14ac:dyDescent="0.25">
      <c r="A152" s="702" t="s">
        <v>27</v>
      </c>
      <c r="B152" s="702"/>
      <c r="C152" s="703" t="s">
        <v>453</v>
      </c>
      <c r="D152" s="703"/>
      <c r="E152" s="703"/>
      <c r="F152" s="703"/>
      <c r="G152" s="703"/>
      <c r="H152" s="703"/>
      <c r="I152" s="703"/>
      <c r="J152" s="703"/>
    </row>
    <row r="153" spans="1:12" ht="11.25" customHeight="1" x14ac:dyDescent="0.25">
      <c r="A153" s="702" t="s">
        <v>29</v>
      </c>
      <c r="B153" s="702"/>
      <c r="C153" s="703" t="s">
        <v>454</v>
      </c>
      <c r="D153" s="703"/>
      <c r="E153" s="703"/>
      <c r="F153" s="703"/>
      <c r="G153" s="703"/>
      <c r="H153" s="703"/>
      <c r="I153" s="703"/>
      <c r="J153" s="703"/>
    </row>
    <row r="154" spans="1:12" ht="11.25" customHeight="1" x14ac:dyDescent="0.25">
      <c r="A154" s="702" t="s">
        <v>31</v>
      </c>
      <c r="B154" s="702"/>
      <c r="C154" s="703" t="s">
        <v>406</v>
      </c>
      <c r="D154" s="703"/>
      <c r="E154" s="703"/>
      <c r="F154" s="703"/>
      <c r="G154" s="703"/>
      <c r="H154" s="703"/>
      <c r="I154" s="703"/>
      <c r="J154" s="703"/>
    </row>
    <row r="155" spans="1:12" ht="11.25" customHeight="1" x14ac:dyDescent="0.25">
      <c r="A155" s="704" t="s">
        <v>33</v>
      </c>
      <c r="B155" s="704"/>
      <c r="C155" s="97" t="s">
        <v>34</v>
      </c>
      <c r="D155" s="705" t="s">
        <v>219</v>
      </c>
      <c r="E155" s="705"/>
      <c r="F155" s="705"/>
      <c r="G155" s="705" t="s">
        <v>455</v>
      </c>
      <c r="H155" s="705"/>
      <c r="I155" s="705"/>
      <c r="J155" s="705"/>
    </row>
    <row r="156" spans="1:12" ht="34.5" customHeight="1" x14ac:dyDescent="0.25">
      <c r="A156" s="7" t="s">
        <v>37</v>
      </c>
      <c r="B156" s="7"/>
      <c r="C156" s="7" t="s">
        <v>38</v>
      </c>
      <c r="D156" s="98" t="s">
        <v>456</v>
      </c>
      <c r="E156" s="98" t="s">
        <v>222</v>
      </c>
      <c r="F156" s="98" t="s">
        <v>43</v>
      </c>
      <c r="G156" s="98" t="s">
        <v>457</v>
      </c>
      <c r="H156" s="98" t="s">
        <v>458</v>
      </c>
      <c r="I156" s="98" t="s">
        <v>411</v>
      </c>
      <c r="J156" s="98" t="s">
        <v>411</v>
      </c>
    </row>
    <row r="157" spans="1:12" ht="11.25" customHeight="1" x14ac:dyDescent="0.25">
      <c r="A157" s="7" t="s">
        <v>197</v>
      </c>
      <c r="B157" s="7" t="s">
        <v>47</v>
      </c>
      <c r="C157" s="7"/>
      <c r="D157" s="7" t="s">
        <v>48</v>
      </c>
      <c r="E157" s="25" t="s">
        <v>459</v>
      </c>
      <c r="F157" s="25" t="s">
        <v>120</v>
      </c>
      <c r="G157" s="25" t="s">
        <v>460</v>
      </c>
      <c r="H157" s="25" t="s">
        <v>460</v>
      </c>
      <c r="I157" s="7" t="s">
        <v>52</v>
      </c>
      <c r="J157" s="7" t="s">
        <v>225</v>
      </c>
    </row>
    <row r="158" spans="1:12" ht="13.5" x14ac:dyDescent="0.25">
      <c r="A158" s="7"/>
      <c r="B158" s="7"/>
      <c r="C158" s="7"/>
      <c r="D158" s="7"/>
      <c r="E158" s="25" t="s">
        <v>461</v>
      </c>
      <c r="F158" s="25" t="s">
        <v>123</v>
      </c>
      <c r="G158" s="25" t="s">
        <v>462</v>
      </c>
      <c r="H158" s="25" t="s">
        <v>462</v>
      </c>
      <c r="I158" s="7"/>
      <c r="J158" s="7"/>
    </row>
    <row r="159" spans="1:12" ht="40.5" x14ac:dyDescent="0.25">
      <c r="A159" s="7"/>
      <c r="B159" s="7"/>
      <c r="C159" s="7"/>
      <c r="D159" s="25"/>
      <c r="E159" s="25" t="s">
        <v>463</v>
      </c>
      <c r="F159" s="25">
        <v>0.5</v>
      </c>
      <c r="G159" s="25" t="s">
        <v>464</v>
      </c>
      <c r="H159" s="25" t="s">
        <v>413</v>
      </c>
      <c r="I159" s="487" t="s">
        <v>465</v>
      </c>
      <c r="J159" s="487" t="s">
        <v>466</v>
      </c>
    </row>
    <row r="160" spans="1:12" ht="13.5" x14ac:dyDescent="0.35">
      <c r="A160" s="7"/>
      <c r="B160" s="7"/>
      <c r="C160" s="7"/>
      <c r="D160" s="488" t="s">
        <v>467</v>
      </c>
      <c r="E160" s="488" t="s">
        <v>468</v>
      </c>
      <c r="F160" s="488" t="s">
        <v>65</v>
      </c>
      <c r="G160" s="488" t="s">
        <v>66</v>
      </c>
      <c r="H160" s="488" t="s">
        <v>469</v>
      </c>
      <c r="I160" s="489" t="s">
        <v>470</v>
      </c>
      <c r="J160" s="489" t="s">
        <v>470</v>
      </c>
    </row>
    <row r="161" spans="1:13" ht="11.25" customHeight="1" x14ac:dyDescent="0.25">
      <c r="A161" s="7" t="s">
        <v>68</v>
      </c>
      <c r="B161" s="7" t="s">
        <v>310</v>
      </c>
      <c r="C161" s="135" t="s">
        <v>471</v>
      </c>
      <c r="D161" s="490"/>
      <c r="E161" s="491"/>
      <c r="F161" s="492"/>
      <c r="G161" s="492"/>
      <c r="H161" s="492"/>
      <c r="I161" s="497">
        <f>G161+((0-E161)*D161)*F161-H161</f>
        <v>0</v>
      </c>
      <c r="J161" s="137"/>
      <c r="L161" s="486">
        <v>1</v>
      </c>
      <c r="M161" s="486">
        <f>L150*100+L161</f>
        <v>101</v>
      </c>
    </row>
    <row r="162" spans="1:13" x14ac:dyDescent="0.25">
      <c r="A162" s="7"/>
      <c r="B162" s="7"/>
      <c r="C162" s="486" t="s">
        <v>472</v>
      </c>
      <c r="D162" s="490"/>
      <c r="E162" s="136"/>
      <c r="F162" s="492"/>
      <c r="G162" s="34"/>
      <c r="H162" s="34"/>
      <c r="I162" s="497">
        <f>G162+((0-E162)*D162)*F162-H162</f>
        <v>0</v>
      </c>
      <c r="J162" s="137"/>
      <c r="L162" s="486">
        <v>2</v>
      </c>
      <c r="M162" s="486">
        <f>L150*100+L162</f>
        <v>102</v>
      </c>
    </row>
    <row r="163" spans="1:13" x14ac:dyDescent="0.25">
      <c r="A163" s="7"/>
      <c r="B163" s="7"/>
      <c r="C163" s="135" t="s">
        <v>473</v>
      </c>
      <c r="D163" s="490"/>
      <c r="E163" s="34"/>
      <c r="F163" s="492"/>
      <c r="G163" s="34"/>
      <c r="H163" s="34"/>
      <c r="I163" s="34"/>
      <c r="J163" s="137"/>
      <c r="L163" s="486">
        <v>3</v>
      </c>
      <c r="M163" s="486">
        <f>L150*100+L163</f>
        <v>103</v>
      </c>
    </row>
    <row r="164" spans="1:13" x14ac:dyDescent="0.25">
      <c r="A164" s="864" t="s">
        <v>292</v>
      </c>
      <c r="B164" s="864"/>
      <c r="C164" s="864"/>
      <c r="D164" s="370">
        <f>SUM(D161:D163)</f>
        <v>0</v>
      </c>
      <c r="E164" s="372"/>
      <c r="F164" s="495"/>
      <c r="G164" s="372"/>
      <c r="H164" s="372"/>
      <c r="I164" s="496">
        <f>SUM(I161:I163)</f>
        <v>0</v>
      </c>
      <c r="J164" s="496">
        <f>SUM(J161:J163)</f>
        <v>0</v>
      </c>
    </row>
    <row r="165" spans="1:13" ht="13.5" customHeight="1" x14ac:dyDescent="0.25">
      <c r="A165" s="7" t="s">
        <v>313</v>
      </c>
      <c r="B165" s="7" t="s">
        <v>310</v>
      </c>
      <c r="C165" s="419" t="s">
        <v>474</v>
      </c>
      <c r="D165" s="490"/>
      <c r="E165" s="34"/>
      <c r="F165" s="492"/>
      <c r="G165" s="34"/>
      <c r="H165" s="34"/>
      <c r="I165" s="497">
        <f>G165+((0-E165)*D165)*F165-H165</f>
        <v>0</v>
      </c>
      <c r="J165" s="137"/>
      <c r="L165" s="486">
        <v>4</v>
      </c>
      <c r="M165" s="486">
        <f>L150*100+L165</f>
        <v>104</v>
      </c>
    </row>
    <row r="166" spans="1:13" x14ac:dyDescent="0.25">
      <c r="A166" s="7"/>
      <c r="B166" s="7"/>
      <c r="C166" s="469"/>
      <c r="D166" s="498"/>
      <c r="E166" s="34"/>
      <c r="F166" s="492"/>
      <c r="G166" s="34"/>
      <c r="H166" s="34"/>
      <c r="I166" s="34"/>
      <c r="J166" s="137"/>
    </row>
    <row r="167" spans="1:13" x14ac:dyDescent="0.25">
      <c r="A167" s="864" t="s">
        <v>292</v>
      </c>
      <c r="B167" s="864"/>
      <c r="C167" s="864"/>
      <c r="D167" s="499">
        <f>SUM(D165:D166)</f>
        <v>0</v>
      </c>
      <c r="E167" s="372"/>
      <c r="F167" s="495"/>
      <c r="G167" s="372"/>
      <c r="H167" s="372"/>
      <c r="I167" s="496">
        <f>SUM(I165:I166)</f>
        <v>0</v>
      </c>
      <c r="J167" s="496">
        <f>SUM(J165:J166)</f>
        <v>0</v>
      </c>
    </row>
    <row r="168" spans="1:13" ht="13.5" customHeight="1" x14ac:dyDescent="0.25">
      <c r="A168" s="7" t="s">
        <v>314</v>
      </c>
      <c r="B168" s="7" t="s">
        <v>310</v>
      </c>
      <c r="C168" s="419" t="s">
        <v>475</v>
      </c>
      <c r="D168" s="490"/>
      <c r="E168" s="34"/>
      <c r="F168" s="492"/>
      <c r="G168" s="34"/>
      <c r="H168" s="34"/>
      <c r="I168" s="497">
        <f>G168+((0-E168)*D168)*F168-H168</f>
        <v>0</v>
      </c>
      <c r="J168" s="137"/>
      <c r="L168" s="486">
        <v>5</v>
      </c>
      <c r="M168" s="486">
        <f>L150*100+L168</f>
        <v>105</v>
      </c>
    </row>
    <row r="169" spans="1:13" x14ac:dyDescent="0.25">
      <c r="A169" s="7"/>
      <c r="B169" s="7"/>
      <c r="C169" s="469"/>
      <c r="D169" s="498"/>
      <c r="E169" s="34"/>
      <c r="F169" s="492"/>
      <c r="G169" s="34"/>
      <c r="H169" s="34"/>
      <c r="I169" s="34"/>
      <c r="J169" s="137"/>
    </row>
    <row r="170" spans="1:13" x14ac:dyDescent="0.25">
      <c r="A170" s="864" t="s">
        <v>292</v>
      </c>
      <c r="B170" s="864"/>
      <c r="C170" s="864"/>
      <c r="D170" s="499">
        <f>SUM(D168:D169)</f>
        <v>0</v>
      </c>
      <c r="E170" s="372"/>
      <c r="F170" s="495"/>
      <c r="G170" s="372"/>
      <c r="H170" s="372"/>
      <c r="I170" s="496">
        <f>SUM(I168:I169)</f>
        <v>0</v>
      </c>
      <c r="J170" s="496">
        <f>SUM(J168:J169)</f>
        <v>0</v>
      </c>
    </row>
    <row r="171" spans="1:13" ht="13.5" customHeight="1" x14ac:dyDescent="0.25">
      <c r="A171" s="7" t="s">
        <v>315</v>
      </c>
      <c r="B171" s="7" t="s">
        <v>310</v>
      </c>
      <c r="C171" s="419" t="s">
        <v>475</v>
      </c>
      <c r="D171" s="490"/>
      <c r="E171" s="34"/>
      <c r="F171" s="492"/>
      <c r="G171" s="34"/>
      <c r="H171" s="34"/>
      <c r="I171" s="497">
        <f>G171+((0-E171)*D171)*F171-H171</f>
        <v>0</v>
      </c>
      <c r="J171" s="137"/>
      <c r="L171" s="486">
        <v>6</v>
      </c>
      <c r="M171" s="486">
        <f>L150*100+L171</f>
        <v>106</v>
      </c>
    </row>
    <row r="172" spans="1:13" x14ac:dyDescent="0.25">
      <c r="A172" s="7"/>
      <c r="B172" s="7"/>
      <c r="C172" s="469"/>
      <c r="D172" s="498"/>
      <c r="E172" s="34"/>
      <c r="F172" s="492"/>
      <c r="G172" s="34"/>
      <c r="H172" s="34"/>
      <c r="I172" s="34"/>
      <c r="J172" s="137"/>
    </row>
    <row r="173" spans="1:13" x14ac:dyDescent="0.25">
      <c r="A173" s="864" t="s">
        <v>292</v>
      </c>
      <c r="B173" s="864"/>
      <c r="C173" s="864"/>
      <c r="D173" s="499">
        <f>SUM(D171:D172)</f>
        <v>0</v>
      </c>
      <c r="E173" s="372"/>
      <c r="F173" s="495"/>
      <c r="G173" s="372"/>
      <c r="H173" s="372"/>
      <c r="I173" s="496">
        <f>SUM(I171:I172)</f>
        <v>0</v>
      </c>
      <c r="J173" s="496">
        <f>SUM(J171:J172)</f>
        <v>0</v>
      </c>
    </row>
    <row r="174" spans="1:13" ht="13.5" customHeight="1" x14ac:dyDescent="0.25">
      <c r="A174" s="7" t="s">
        <v>316</v>
      </c>
      <c r="B174" s="7" t="s">
        <v>310</v>
      </c>
      <c r="C174" s="419" t="s">
        <v>475</v>
      </c>
      <c r="D174" s="490"/>
      <c r="E174" s="34"/>
      <c r="F174" s="492"/>
      <c r="G174" s="34"/>
      <c r="H174" s="34"/>
      <c r="I174" s="497">
        <f>G174+((0-E174)*D174)*F174-H174</f>
        <v>0</v>
      </c>
      <c r="J174" s="137"/>
      <c r="L174" s="486">
        <v>7</v>
      </c>
      <c r="M174" s="486">
        <f>L150*100+L174</f>
        <v>107</v>
      </c>
    </row>
    <row r="175" spans="1:13" x14ac:dyDescent="0.25">
      <c r="A175" s="7"/>
      <c r="B175" s="7"/>
      <c r="C175" s="469"/>
      <c r="D175" s="498"/>
      <c r="E175" s="34"/>
      <c r="F175" s="492"/>
      <c r="G175" s="34"/>
      <c r="H175" s="34"/>
      <c r="I175" s="34"/>
      <c r="J175" s="137"/>
    </row>
    <row r="176" spans="1:13" x14ac:dyDescent="0.25">
      <c r="A176" s="864" t="s">
        <v>292</v>
      </c>
      <c r="B176" s="864"/>
      <c r="C176" s="864"/>
      <c r="D176" s="507">
        <f>SUM(D174:D175)</f>
        <v>0</v>
      </c>
      <c r="E176" s="495"/>
      <c r="F176" s="495"/>
      <c r="G176" s="372"/>
      <c r="H176" s="372"/>
      <c r="I176" s="496">
        <f>SUM(I174:I175)</f>
        <v>0</v>
      </c>
      <c r="J176" s="496">
        <f>SUM(J174:J175)</f>
        <v>0</v>
      </c>
    </row>
    <row r="177" spans="1:12" x14ac:dyDescent="0.25">
      <c r="A177" s="865" t="s">
        <v>91</v>
      </c>
      <c r="B177" s="865"/>
      <c r="C177" s="865"/>
      <c r="D177" s="92">
        <f>D176+D173+D170+D167+D164</f>
        <v>0</v>
      </c>
      <c r="E177" s="500"/>
      <c r="F177" s="500"/>
      <c r="G177" s="91"/>
      <c r="H177" s="91"/>
      <c r="I177" s="496">
        <f>I176+I173+I170+I167+I164</f>
        <v>0</v>
      </c>
      <c r="J177" s="496">
        <f>J176+J173+J170+J167+J164</f>
        <v>0</v>
      </c>
    </row>
    <row r="178" spans="1:12" ht="13.5" x14ac:dyDescent="0.25">
      <c r="A178" s="866" t="s">
        <v>476</v>
      </c>
      <c r="B178" s="866"/>
      <c r="C178" s="866"/>
      <c r="D178" s="866"/>
      <c r="E178" s="866"/>
      <c r="F178" s="866"/>
      <c r="G178" s="866"/>
      <c r="H178" s="866"/>
      <c r="I178" s="866"/>
      <c r="J178" s="866"/>
    </row>
    <row r="179" spans="1:12" ht="14.5" x14ac:dyDescent="0.35">
      <c r="A179" s="502" t="s">
        <v>477</v>
      </c>
    </row>
    <row r="180" spans="1:12" ht="14.5" x14ac:dyDescent="0.35">
      <c r="A180" s="502" t="s">
        <v>478</v>
      </c>
    </row>
    <row r="181" spans="1:12" ht="13.5" x14ac:dyDescent="0.25">
      <c r="A181" s="503" t="s">
        <v>479</v>
      </c>
    </row>
    <row r="182" spans="1:12" ht="13.5" x14ac:dyDescent="0.25">
      <c r="A182" s="501" t="s">
        <v>480</v>
      </c>
    </row>
    <row r="183" spans="1:12" x14ac:dyDescent="0.25">
      <c r="A183" s="486" t="s">
        <v>481</v>
      </c>
    </row>
    <row r="186" spans="1:12" x14ac:dyDescent="0.25">
      <c r="A186" s="13" t="s">
        <v>23</v>
      </c>
      <c r="B186" s="13"/>
      <c r="C186" s="791">
        <f>Presentación!$C$3</f>
        <v>1990</v>
      </c>
      <c r="D186" s="791"/>
      <c r="E186" s="791"/>
      <c r="F186" s="791"/>
      <c r="G186" s="791"/>
      <c r="H186" s="791"/>
      <c r="I186" s="791"/>
      <c r="J186" s="791"/>
    </row>
    <row r="187" spans="1:12" ht="11.25" customHeight="1" x14ac:dyDescent="0.25">
      <c r="A187" s="11" t="s">
        <v>24</v>
      </c>
      <c r="B187" s="11"/>
      <c r="C187" s="792" t="s">
        <v>377</v>
      </c>
      <c r="D187" s="792"/>
      <c r="E187" s="792"/>
      <c r="F187" s="792"/>
      <c r="G187" s="792"/>
      <c r="H187" s="792"/>
      <c r="I187" s="792"/>
      <c r="J187" s="792"/>
      <c r="L187" s="486">
        <v>2</v>
      </c>
    </row>
    <row r="188" spans="1:12" ht="11.25" customHeight="1" x14ac:dyDescent="0.25">
      <c r="A188" s="702" t="s">
        <v>5</v>
      </c>
      <c r="B188" s="702"/>
      <c r="C188" s="703" t="s">
        <v>26</v>
      </c>
      <c r="D188" s="703"/>
      <c r="E188" s="703"/>
      <c r="F188" s="703"/>
      <c r="G188" s="703"/>
      <c r="H188" s="703"/>
      <c r="I188" s="703"/>
      <c r="J188" s="703"/>
    </row>
    <row r="189" spans="1:12" ht="11.25" customHeight="1" x14ac:dyDescent="0.25">
      <c r="A189" s="702" t="s">
        <v>27</v>
      </c>
      <c r="B189" s="702"/>
      <c r="C189" s="703" t="s">
        <v>453</v>
      </c>
      <c r="D189" s="703"/>
      <c r="E189" s="703"/>
      <c r="F189" s="703"/>
      <c r="G189" s="703"/>
      <c r="H189" s="703"/>
      <c r="I189" s="703"/>
      <c r="J189" s="703"/>
    </row>
    <row r="190" spans="1:12" ht="11.25" customHeight="1" x14ac:dyDescent="0.25">
      <c r="A190" s="702" t="s">
        <v>29</v>
      </c>
      <c r="B190" s="702"/>
      <c r="C190" s="703" t="s">
        <v>454</v>
      </c>
      <c r="D190" s="703"/>
      <c r="E190" s="703"/>
      <c r="F190" s="703"/>
      <c r="G190" s="703"/>
      <c r="H190" s="703"/>
      <c r="I190" s="703"/>
      <c r="J190" s="703"/>
    </row>
    <row r="191" spans="1:12" ht="11.25" customHeight="1" x14ac:dyDescent="0.25">
      <c r="A191" s="702" t="s">
        <v>31</v>
      </c>
      <c r="B191" s="702"/>
      <c r="C191" s="703" t="s">
        <v>406</v>
      </c>
      <c r="D191" s="703"/>
      <c r="E191" s="703"/>
      <c r="F191" s="703"/>
      <c r="G191" s="703"/>
      <c r="H191" s="703"/>
      <c r="I191" s="703"/>
      <c r="J191" s="703"/>
    </row>
    <row r="192" spans="1:12" ht="11.25" customHeight="1" x14ac:dyDescent="0.25">
      <c r="A192" s="704" t="s">
        <v>33</v>
      </c>
      <c r="B192" s="704"/>
      <c r="C192" s="97" t="s">
        <v>34</v>
      </c>
      <c r="D192" s="705" t="s">
        <v>219</v>
      </c>
      <c r="E192" s="705"/>
      <c r="F192" s="705"/>
      <c r="G192" s="705" t="s">
        <v>455</v>
      </c>
      <c r="H192" s="705"/>
      <c r="I192" s="705"/>
      <c r="J192" s="705"/>
    </row>
    <row r="193" spans="1:13" ht="34.5" customHeight="1" x14ac:dyDescent="0.25">
      <c r="A193" s="7" t="s">
        <v>37</v>
      </c>
      <c r="B193" s="7"/>
      <c r="C193" s="7" t="s">
        <v>38</v>
      </c>
      <c r="D193" s="98" t="s">
        <v>456</v>
      </c>
      <c r="E193" s="98" t="s">
        <v>222</v>
      </c>
      <c r="F193" s="98" t="s">
        <v>43</v>
      </c>
      <c r="G193" s="98" t="s">
        <v>457</v>
      </c>
      <c r="H193" s="98" t="s">
        <v>458</v>
      </c>
      <c r="I193" s="98" t="s">
        <v>411</v>
      </c>
      <c r="J193" s="98" t="s">
        <v>411</v>
      </c>
    </row>
    <row r="194" spans="1:13" ht="11.25" customHeight="1" x14ac:dyDescent="0.25">
      <c r="A194" s="7" t="s">
        <v>197</v>
      </c>
      <c r="B194" s="7" t="s">
        <v>47</v>
      </c>
      <c r="C194" s="7"/>
      <c r="D194" s="7" t="s">
        <v>48</v>
      </c>
      <c r="E194" s="25" t="s">
        <v>459</v>
      </c>
      <c r="F194" s="25" t="s">
        <v>120</v>
      </c>
      <c r="G194" s="25" t="s">
        <v>460</v>
      </c>
      <c r="H194" s="25" t="s">
        <v>460</v>
      </c>
      <c r="I194" s="7" t="s">
        <v>52</v>
      </c>
      <c r="J194" s="7" t="s">
        <v>225</v>
      </c>
    </row>
    <row r="195" spans="1:13" ht="13.5" x14ac:dyDescent="0.25">
      <c r="A195" s="7"/>
      <c r="B195" s="7"/>
      <c r="C195" s="7"/>
      <c r="D195" s="7"/>
      <c r="E195" s="25" t="s">
        <v>461</v>
      </c>
      <c r="F195" s="25" t="s">
        <v>123</v>
      </c>
      <c r="G195" s="25" t="s">
        <v>462</v>
      </c>
      <c r="H195" s="25" t="s">
        <v>462</v>
      </c>
      <c r="I195" s="7"/>
      <c r="J195" s="7"/>
    </row>
    <row r="196" spans="1:13" ht="40.5" x14ac:dyDescent="0.25">
      <c r="A196" s="7"/>
      <c r="B196" s="7"/>
      <c r="C196" s="7"/>
      <c r="D196" s="25"/>
      <c r="E196" s="25" t="s">
        <v>463</v>
      </c>
      <c r="F196" s="25">
        <v>0.5</v>
      </c>
      <c r="G196" s="25" t="s">
        <v>464</v>
      </c>
      <c r="H196" s="25" t="s">
        <v>413</v>
      </c>
      <c r="I196" s="487" t="s">
        <v>465</v>
      </c>
      <c r="J196" s="487" t="s">
        <v>466</v>
      </c>
    </row>
    <row r="197" spans="1:13" ht="13.5" x14ac:dyDescent="0.35">
      <c r="A197" s="7"/>
      <c r="B197" s="7"/>
      <c r="C197" s="7"/>
      <c r="D197" s="488" t="s">
        <v>467</v>
      </c>
      <c r="E197" s="488" t="s">
        <v>468</v>
      </c>
      <c r="F197" s="488" t="s">
        <v>65</v>
      </c>
      <c r="G197" s="488" t="s">
        <v>66</v>
      </c>
      <c r="H197" s="488" t="s">
        <v>469</v>
      </c>
      <c r="I197" s="489" t="s">
        <v>470</v>
      </c>
      <c r="J197" s="489" t="s">
        <v>470</v>
      </c>
    </row>
    <row r="198" spans="1:13" ht="11.25" customHeight="1" x14ac:dyDescent="0.25">
      <c r="A198" s="7" t="s">
        <v>68</v>
      </c>
      <c r="B198" s="7" t="s">
        <v>310</v>
      </c>
      <c r="C198" s="135" t="s">
        <v>471</v>
      </c>
      <c r="D198" s="490"/>
      <c r="E198" s="491"/>
      <c r="F198" s="492"/>
      <c r="G198" s="492"/>
      <c r="H198" s="492"/>
      <c r="I198" s="497">
        <f>G198+((0-E198)*D198)*F198-H198</f>
        <v>0</v>
      </c>
      <c r="J198" s="137"/>
      <c r="L198" s="486">
        <v>1</v>
      </c>
      <c r="M198" s="486">
        <f>L187*100+L198</f>
        <v>201</v>
      </c>
    </row>
    <row r="199" spans="1:13" x14ac:dyDescent="0.25">
      <c r="A199" s="7"/>
      <c r="B199" s="7"/>
      <c r="C199" s="486" t="s">
        <v>472</v>
      </c>
      <c r="D199" s="490"/>
      <c r="E199" s="136"/>
      <c r="F199" s="492"/>
      <c r="G199" s="34"/>
      <c r="H199" s="34"/>
      <c r="I199" s="497">
        <f>G199+((0-E199)*D199)*F199-H199</f>
        <v>0</v>
      </c>
      <c r="J199" s="137"/>
      <c r="L199" s="486">
        <v>2</v>
      </c>
      <c r="M199" s="486">
        <f>L187*100+L199</f>
        <v>202</v>
      </c>
    </row>
    <row r="200" spans="1:13" x14ac:dyDescent="0.25">
      <c r="A200" s="7"/>
      <c r="B200" s="7"/>
      <c r="C200" s="135" t="s">
        <v>473</v>
      </c>
      <c r="D200" s="490"/>
      <c r="E200" s="34"/>
      <c r="F200" s="492"/>
      <c r="G200" s="34"/>
      <c r="H200" s="34"/>
      <c r="I200" s="34"/>
      <c r="J200" s="137"/>
      <c r="L200" s="486">
        <v>3</v>
      </c>
      <c r="M200" s="486">
        <f>L187*100+L200</f>
        <v>203</v>
      </c>
    </row>
    <row r="201" spans="1:13" x14ac:dyDescent="0.25">
      <c r="A201" s="864" t="s">
        <v>292</v>
      </c>
      <c r="B201" s="864"/>
      <c r="C201" s="864"/>
      <c r="D201" s="370">
        <f>SUM(D198:D200)</f>
        <v>0</v>
      </c>
      <c r="E201" s="372"/>
      <c r="F201" s="495"/>
      <c r="G201" s="372"/>
      <c r="H201" s="372"/>
      <c r="I201" s="496">
        <f>SUM(I198:I200)</f>
        <v>0</v>
      </c>
      <c r="J201" s="496">
        <f>SUM(J198:J200)</f>
        <v>0</v>
      </c>
    </row>
    <row r="202" spans="1:13" ht="13.5" customHeight="1" x14ac:dyDescent="0.25">
      <c r="A202" s="7" t="s">
        <v>313</v>
      </c>
      <c r="B202" s="7" t="s">
        <v>310</v>
      </c>
      <c r="C202" s="419" t="s">
        <v>474</v>
      </c>
      <c r="D202" s="490"/>
      <c r="E202" s="34"/>
      <c r="F202" s="492"/>
      <c r="G202" s="34"/>
      <c r="H202" s="34"/>
      <c r="I202" s="497">
        <f>G202+((0-E202)*D202)*F202-H202</f>
        <v>0</v>
      </c>
      <c r="J202" s="137"/>
      <c r="L202" s="486">
        <v>4</v>
      </c>
      <c r="M202" s="486">
        <f>L187*100+L202</f>
        <v>204</v>
      </c>
    </row>
    <row r="203" spans="1:13" x14ac:dyDescent="0.25">
      <c r="A203" s="7"/>
      <c r="B203" s="7"/>
      <c r="C203" s="469"/>
      <c r="D203" s="498"/>
      <c r="E203" s="34"/>
      <c r="F203" s="492"/>
      <c r="G203" s="34"/>
      <c r="H203" s="34"/>
      <c r="I203" s="34"/>
      <c r="J203" s="137"/>
    </row>
    <row r="204" spans="1:13" x14ac:dyDescent="0.25">
      <c r="A204" s="864" t="s">
        <v>292</v>
      </c>
      <c r="B204" s="864"/>
      <c r="C204" s="864"/>
      <c r="D204" s="499">
        <f>SUM(D202:D203)</f>
        <v>0</v>
      </c>
      <c r="E204" s="372"/>
      <c r="F204" s="495"/>
      <c r="G204" s="372"/>
      <c r="H204" s="372"/>
      <c r="I204" s="496">
        <f>SUM(I202:I203)</f>
        <v>0</v>
      </c>
      <c r="J204" s="496">
        <f>SUM(J202:J203)</f>
        <v>0</v>
      </c>
    </row>
    <row r="205" spans="1:13" ht="13.5" customHeight="1" x14ac:dyDescent="0.25">
      <c r="A205" s="7" t="s">
        <v>314</v>
      </c>
      <c r="B205" s="7" t="s">
        <v>310</v>
      </c>
      <c r="C205" s="419" t="s">
        <v>475</v>
      </c>
      <c r="D205" s="490"/>
      <c r="E205" s="34"/>
      <c r="F205" s="492"/>
      <c r="G205" s="34"/>
      <c r="H205" s="34"/>
      <c r="I205" s="497">
        <f>G205+((0-E205)*D205)*F205-H205</f>
        <v>0</v>
      </c>
      <c r="J205" s="137"/>
      <c r="L205" s="486">
        <v>5</v>
      </c>
      <c r="M205" s="486">
        <f>L187*100+L205</f>
        <v>205</v>
      </c>
    </row>
    <row r="206" spans="1:13" x14ac:dyDescent="0.25">
      <c r="A206" s="7"/>
      <c r="B206" s="7"/>
      <c r="C206" s="469"/>
      <c r="D206" s="498"/>
      <c r="E206" s="34"/>
      <c r="F206" s="492"/>
      <c r="G206" s="34"/>
      <c r="H206" s="34"/>
      <c r="I206" s="34"/>
      <c r="J206" s="137"/>
    </row>
    <row r="207" spans="1:13" x14ac:dyDescent="0.25">
      <c r="A207" s="864" t="s">
        <v>292</v>
      </c>
      <c r="B207" s="864"/>
      <c r="C207" s="864"/>
      <c r="D207" s="499">
        <f>SUM(D205:D206)</f>
        <v>0</v>
      </c>
      <c r="E207" s="372"/>
      <c r="F207" s="495"/>
      <c r="G207" s="372"/>
      <c r="H207" s="372"/>
      <c r="I207" s="496">
        <f>SUM(I205:I206)</f>
        <v>0</v>
      </c>
      <c r="J207" s="496">
        <f>SUM(J205:J206)</f>
        <v>0</v>
      </c>
    </row>
    <row r="208" spans="1:13" ht="13.5" customHeight="1" x14ac:dyDescent="0.25">
      <c r="A208" s="7" t="s">
        <v>315</v>
      </c>
      <c r="B208" s="7" t="s">
        <v>310</v>
      </c>
      <c r="C208" s="419" t="s">
        <v>475</v>
      </c>
      <c r="D208" s="490"/>
      <c r="E208" s="34"/>
      <c r="F208" s="492"/>
      <c r="G208" s="34"/>
      <c r="H208" s="34"/>
      <c r="I208" s="497">
        <f>G208+((0-E208)*D208)*F208-H208</f>
        <v>0</v>
      </c>
      <c r="J208" s="137"/>
      <c r="L208" s="486">
        <v>6</v>
      </c>
      <c r="M208" s="486">
        <f>L187*100+L208</f>
        <v>206</v>
      </c>
    </row>
    <row r="209" spans="1:13" x14ac:dyDescent="0.25">
      <c r="A209" s="7"/>
      <c r="B209" s="7"/>
      <c r="C209" s="469"/>
      <c r="D209" s="498"/>
      <c r="E209" s="34"/>
      <c r="F209" s="492"/>
      <c r="G209" s="34"/>
      <c r="H209" s="34"/>
      <c r="I209" s="34"/>
      <c r="J209" s="137"/>
    </row>
    <row r="210" spans="1:13" x14ac:dyDescent="0.25">
      <c r="A210" s="864" t="s">
        <v>292</v>
      </c>
      <c r="B210" s="864"/>
      <c r="C210" s="864"/>
      <c r="D210" s="499">
        <f>SUM(D208:D209)</f>
        <v>0</v>
      </c>
      <c r="E210" s="372"/>
      <c r="F210" s="495"/>
      <c r="G210" s="372"/>
      <c r="H210" s="372"/>
      <c r="I210" s="496">
        <f>SUM(I208:I209)</f>
        <v>0</v>
      </c>
      <c r="J210" s="496">
        <f>SUM(J208:J209)</f>
        <v>0</v>
      </c>
    </row>
    <row r="211" spans="1:13" ht="13.5" customHeight="1" x14ac:dyDescent="0.25">
      <c r="A211" s="7" t="s">
        <v>316</v>
      </c>
      <c r="B211" s="7" t="s">
        <v>310</v>
      </c>
      <c r="C211" s="419" t="s">
        <v>475</v>
      </c>
      <c r="D211" s="490"/>
      <c r="E211" s="34"/>
      <c r="F211" s="492"/>
      <c r="G211" s="34"/>
      <c r="H211" s="34"/>
      <c r="I211" s="497">
        <f>G211+((0-E211)*D211)*F211-H211</f>
        <v>0</v>
      </c>
      <c r="J211" s="137"/>
      <c r="L211" s="486">
        <v>7</v>
      </c>
      <c r="M211" s="486">
        <f>L187*100+L211</f>
        <v>207</v>
      </c>
    </row>
    <row r="212" spans="1:13" x14ac:dyDescent="0.25">
      <c r="A212" s="7"/>
      <c r="B212" s="7"/>
      <c r="C212" s="469"/>
      <c r="D212" s="498"/>
      <c r="E212" s="34"/>
      <c r="F212" s="492"/>
      <c r="G212" s="34"/>
      <c r="H212" s="34"/>
      <c r="I212" s="34"/>
      <c r="J212" s="137"/>
    </row>
    <row r="213" spans="1:13" x14ac:dyDescent="0.25">
      <c r="A213" s="864" t="s">
        <v>292</v>
      </c>
      <c r="B213" s="864"/>
      <c r="C213" s="864"/>
      <c r="D213" s="507">
        <f>SUM(D211:D212)</f>
        <v>0</v>
      </c>
      <c r="E213" s="495"/>
      <c r="F213" s="495"/>
      <c r="G213" s="372"/>
      <c r="H213" s="372"/>
      <c r="I213" s="496">
        <f>SUM(I211:I212)</f>
        <v>0</v>
      </c>
      <c r="J213" s="496">
        <f>SUM(J211:J212)</f>
        <v>0</v>
      </c>
    </row>
    <row r="214" spans="1:13" x14ac:dyDescent="0.25">
      <c r="A214" s="865" t="s">
        <v>91</v>
      </c>
      <c r="B214" s="865"/>
      <c r="C214" s="865"/>
      <c r="D214" s="92">
        <f>D213+D210+D207+D204+D201</f>
        <v>0</v>
      </c>
      <c r="E214" s="500"/>
      <c r="F214" s="500"/>
      <c r="G214" s="91"/>
      <c r="H214" s="91"/>
      <c r="I214" s="496">
        <f>I213+I210+I207+I204+I201</f>
        <v>0</v>
      </c>
      <c r="J214" s="496">
        <f>J213+J210+J207+J204+J201</f>
        <v>0</v>
      </c>
    </row>
    <row r="215" spans="1:13" ht="13.5" x14ac:dyDescent="0.25">
      <c r="A215" s="866" t="s">
        <v>476</v>
      </c>
      <c r="B215" s="866"/>
      <c r="C215" s="866"/>
      <c r="D215" s="866"/>
      <c r="E215" s="866"/>
      <c r="F215" s="866"/>
      <c r="G215" s="866"/>
      <c r="H215" s="866"/>
      <c r="I215" s="866"/>
      <c r="J215" s="866"/>
    </row>
    <row r="216" spans="1:13" ht="14.5" x14ac:dyDescent="0.35">
      <c r="A216" s="502" t="s">
        <v>477</v>
      </c>
    </row>
    <row r="217" spans="1:13" ht="14.5" x14ac:dyDescent="0.35">
      <c r="A217" s="502" t="s">
        <v>478</v>
      </c>
    </row>
    <row r="218" spans="1:13" ht="13.5" x14ac:dyDescent="0.25">
      <c r="A218" s="503" t="s">
        <v>479</v>
      </c>
    </row>
    <row r="219" spans="1:13" ht="13.5" x14ac:dyDescent="0.25">
      <c r="A219" s="501" t="s">
        <v>480</v>
      </c>
    </row>
    <row r="220" spans="1:13" x14ac:dyDescent="0.25">
      <c r="A220" s="486" t="s">
        <v>481</v>
      </c>
    </row>
    <row r="223" spans="1:13" x14ac:dyDescent="0.25">
      <c r="A223" s="13" t="s">
        <v>23</v>
      </c>
      <c r="B223" s="13"/>
      <c r="C223" s="791">
        <f>Presentación!$C$3</f>
        <v>1990</v>
      </c>
      <c r="D223" s="791"/>
      <c r="E223" s="791"/>
      <c r="F223" s="791"/>
      <c r="G223" s="791"/>
      <c r="H223" s="791"/>
      <c r="I223" s="791"/>
      <c r="J223" s="791"/>
    </row>
    <row r="224" spans="1:13" ht="11.25" customHeight="1" x14ac:dyDescent="0.25">
      <c r="A224" s="11" t="s">
        <v>24</v>
      </c>
      <c r="B224" s="11"/>
      <c r="C224" s="792" t="s">
        <v>378</v>
      </c>
      <c r="D224" s="792"/>
      <c r="E224" s="792"/>
      <c r="F224" s="792"/>
      <c r="G224" s="792"/>
      <c r="H224" s="792"/>
      <c r="I224" s="792"/>
      <c r="J224" s="792"/>
      <c r="L224" s="486">
        <v>3</v>
      </c>
    </row>
    <row r="225" spans="1:13" ht="11.25" customHeight="1" x14ac:dyDescent="0.25">
      <c r="A225" s="702" t="s">
        <v>5</v>
      </c>
      <c r="B225" s="702"/>
      <c r="C225" s="703" t="s">
        <v>26</v>
      </c>
      <c r="D225" s="703"/>
      <c r="E225" s="703"/>
      <c r="F225" s="703"/>
      <c r="G225" s="703"/>
      <c r="H225" s="703"/>
      <c r="I225" s="703"/>
      <c r="J225" s="703"/>
    </row>
    <row r="226" spans="1:13" ht="11.25" customHeight="1" x14ac:dyDescent="0.25">
      <c r="A226" s="702" t="s">
        <v>27</v>
      </c>
      <c r="B226" s="702"/>
      <c r="C226" s="703" t="s">
        <v>453</v>
      </c>
      <c r="D226" s="703"/>
      <c r="E226" s="703"/>
      <c r="F226" s="703"/>
      <c r="G226" s="703"/>
      <c r="H226" s="703"/>
      <c r="I226" s="703"/>
      <c r="J226" s="703"/>
    </row>
    <row r="227" spans="1:13" ht="11.25" customHeight="1" x14ac:dyDescent="0.25">
      <c r="A227" s="702" t="s">
        <v>29</v>
      </c>
      <c r="B227" s="702"/>
      <c r="C227" s="703" t="s">
        <v>454</v>
      </c>
      <c r="D227" s="703"/>
      <c r="E227" s="703"/>
      <c r="F227" s="703"/>
      <c r="G227" s="703"/>
      <c r="H227" s="703"/>
      <c r="I227" s="703"/>
      <c r="J227" s="703"/>
    </row>
    <row r="228" spans="1:13" ht="11.25" customHeight="1" x14ac:dyDescent="0.25">
      <c r="A228" s="702" t="s">
        <v>31</v>
      </c>
      <c r="B228" s="702"/>
      <c r="C228" s="703" t="s">
        <v>406</v>
      </c>
      <c r="D228" s="703"/>
      <c r="E228" s="703"/>
      <c r="F228" s="703"/>
      <c r="G228" s="703"/>
      <c r="H228" s="703"/>
      <c r="I228" s="703"/>
      <c r="J228" s="703"/>
    </row>
    <row r="229" spans="1:13" ht="11.25" customHeight="1" x14ac:dyDescent="0.25">
      <c r="A229" s="704" t="s">
        <v>33</v>
      </c>
      <c r="B229" s="704"/>
      <c r="C229" s="97" t="s">
        <v>34</v>
      </c>
      <c r="D229" s="705" t="s">
        <v>219</v>
      </c>
      <c r="E229" s="705"/>
      <c r="F229" s="705"/>
      <c r="G229" s="705" t="s">
        <v>455</v>
      </c>
      <c r="H229" s="705"/>
      <c r="I229" s="705"/>
      <c r="J229" s="705"/>
    </row>
    <row r="230" spans="1:13" ht="34.5" customHeight="1" x14ac:dyDescent="0.25">
      <c r="A230" s="7" t="s">
        <v>37</v>
      </c>
      <c r="B230" s="7"/>
      <c r="C230" s="7" t="s">
        <v>38</v>
      </c>
      <c r="D230" s="98" t="s">
        <v>456</v>
      </c>
      <c r="E230" s="98" t="s">
        <v>222</v>
      </c>
      <c r="F230" s="98" t="s">
        <v>43</v>
      </c>
      <c r="G230" s="98" t="s">
        <v>457</v>
      </c>
      <c r="H230" s="98" t="s">
        <v>458</v>
      </c>
      <c r="I230" s="98" t="s">
        <v>411</v>
      </c>
      <c r="J230" s="98" t="s">
        <v>411</v>
      </c>
    </row>
    <row r="231" spans="1:13" ht="11.25" customHeight="1" x14ac:dyDescent="0.25">
      <c r="A231" s="7" t="s">
        <v>197</v>
      </c>
      <c r="B231" s="7" t="s">
        <v>47</v>
      </c>
      <c r="C231" s="7"/>
      <c r="D231" s="7" t="s">
        <v>48</v>
      </c>
      <c r="E231" s="25" t="s">
        <v>459</v>
      </c>
      <c r="F231" s="25" t="s">
        <v>120</v>
      </c>
      <c r="G231" s="25" t="s">
        <v>460</v>
      </c>
      <c r="H231" s="25" t="s">
        <v>460</v>
      </c>
      <c r="I231" s="7" t="s">
        <v>52</v>
      </c>
      <c r="J231" s="7" t="s">
        <v>225</v>
      </c>
    </row>
    <row r="232" spans="1:13" ht="13.5" x14ac:dyDescent="0.25">
      <c r="A232" s="7"/>
      <c r="B232" s="7"/>
      <c r="C232" s="7"/>
      <c r="D232" s="7"/>
      <c r="E232" s="25" t="s">
        <v>461</v>
      </c>
      <c r="F232" s="25" t="s">
        <v>123</v>
      </c>
      <c r="G232" s="25" t="s">
        <v>462</v>
      </c>
      <c r="H232" s="25" t="s">
        <v>462</v>
      </c>
      <c r="I232" s="7"/>
      <c r="J232" s="7"/>
    </row>
    <row r="233" spans="1:13" ht="40.5" x14ac:dyDescent="0.25">
      <c r="A233" s="7"/>
      <c r="B233" s="7"/>
      <c r="C233" s="7"/>
      <c r="D233" s="25"/>
      <c r="E233" s="25" t="s">
        <v>463</v>
      </c>
      <c r="F233" s="25">
        <v>0.5</v>
      </c>
      <c r="G233" s="25" t="s">
        <v>464</v>
      </c>
      <c r="H233" s="25" t="s">
        <v>413</v>
      </c>
      <c r="I233" s="487" t="s">
        <v>465</v>
      </c>
      <c r="J233" s="487" t="s">
        <v>466</v>
      </c>
    </row>
    <row r="234" spans="1:13" ht="13.5" x14ac:dyDescent="0.35">
      <c r="A234" s="7"/>
      <c r="B234" s="7"/>
      <c r="C234" s="7"/>
      <c r="D234" s="488" t="s">
        <v>467</v>
      </c>
      <c r="E234" s="488" t="s">
        <v>468</v>
      </c>
      <c r="F234" s="488" t="s">
        <v>65</v>
      </c>
      <c r="G234" s="488" t="s">
        <v>66</v>
      </c>
      <c r="H234" s="488" t="s">
        <v>469</v>
      </c>
      <c r="I234" s="489" t="s">
        <v>470</v>
      </c>
      <c r="J234" s="489" t="s">
        <v>470</v>
      </c>
    </row>
    <row r="235" spans="1:13" ht="11.25" customHeight="1" x14ac:dyDescent="0.25">
      <c r="A235" s="7" t="s">
        <v>68</v>
      </c>
      <c r="B235" s="7" t="s">
        <v>310</v>
      </c>
      <c r="C235" s="135" t="s">
        <v>471</v>
      </c>
      <c r="D235" s="490"/>
      <c r="E235" s="491"/>
      <c r="F235" s="492"/>
      <c r="G235" s="492"/>
      <c r="H235" s="492"/>
      <c r="I235" s="497">
        <f>G235+((0-E235)*D235)*F235-H235</f>
        <v>0</v>
      </c>
      <c r="J235" s="137"/>
      <c r="L235" s="486">
        <v>1</v>
      </c>
      <c r="M235" s="486">
        <f>L224*100+L235</f>
        <v>301</v>
      </c>
    </row>
    <row r="236" spans="1:13" x14ac:dyDescent="0.25">
      <c r="A236" s="7"/>
      <c r="B236" s="7"/>
      <c r="C236" s="486" t="s">
        <v>472</v>
      </c>
      <c r="D236" s="490"/>
      <c r="E236" s="136"/>
      <c r="F236" s="492"/>
      <c r="G236" s="34"/>
      <c r="H236" s="34"/>
      <c r="I236" s="497">
        <f>G236+((0-E236)*D236)*F236-H236</f>
        <v>0</v>
      </c>
      <c r="J236" s="137"/>
      <c r="L236" s="486">
        <v>2</v>
      </c>
      <c r="M236" s="486">
        <f>L224*100+L236</f>
        <v>302</v>
      </c>
    </row>
    <row r="237" spans="1:13" x14ac:dyDescent="0.25">
      <c r="A237" s="7"/>
      <c r="B237" s="7"/>
      <c r="C237" s="135" t="s">
        <v>473</v>
      </c>
      <c r="D237" s="490"/>
      <c r="E237" s="34"/>
      <c r="F237" s="492"/>
      <c r="G237" s="34"/>
      <c r="H237" s="34"/>
      <c r="I237" s="34"/>
      <c r="J237" s="137"/>
      <c r="L237" s="486">
        <v>3</v>
      </c>
      <c r="M237" s="486">
        <f>L224*100+L237</f>
        <v>303</v>
      </c>
    </row>
    <row r="238" spans="1:13" x14ac:dyDescent="0.25">
      <c r="A238" s="864" t="s">
        <v>292</v>
      </c>
      <c r="B238" s="864"/>
      <c r="C238" s="864"/>
      <c r="D238" s="370">
        <f>SUM(D235:D237)</f>
        <v>0</v>
      </c>
      <c r="E238" s="372"/>
      <c r="F238" s="495"/>
      <c r="G238" s="372"/>
      <c r="H238" s="372"/>
      <c r="I238" s="496">
        <f>SUM(I235:I237)</f>
        <v>0</v>
      </c>
      <c r="J238" s="496">
        <f>SUM(J235:J237)</f>
        <v>0</v>
      </c>
    </row>
    <row r="239" spans="1:13" ht="13.5" customHeight="1" x14ac:dyDescent="0.25">
      <c r="A239" s="7" t="s">
        <v>313</v>
      </c>
      <c r="B239" s="7" t="s">
        <v>310</v>
      </c>
      <c r="C239" s="419" t="s">
        <v>474</v>
      </c>
      <c r="D239" s="490"/>
      <c r="E239" s="34"/>
      <c r="F239" s="492"/>
      <c r="G239" s="34"/>
      <c r="H239" s="34"/>
      <c r="I239" s="497">
        <f>G239+((0-E239)*D239)*F239-H239</f>
        <v>0</v>
      </c>
      <c r="J239" s="137"/>
      <c r="L239" s="486">
        <v>4</v>
      </c>
      <c r="M239" s="486">
        <f>L224*100+L239</f>
        <v>304</v>
      </c>
    </row>
    <row r="240" spans="1:13" x14ac:dyDescent="0.25">
      <c r="A240" s="7"/>
      <c r="B240" s="7"/>
      <c r="C240" s="469"/>
      <c r="D240" s="498"/>
      <c r="E240" s="34"/>
      <c r="F240" s="492"/>
      <c r="G240" s="34"/>
      <c r="H240" s="34"/>
      <c r="I240" s="34"/>
      <c r="J240" s="137"/>
    </row>
    <row r="241" spans="1:13" x14ac:dyDescent="0.25">
      <c r="A241" s="864" t="s">
        <v>292</v>
      </c>
      <c r="B241" s="864"/>
      <c r="C241" s="864"/>
      <c r="D241" s="499">
        <f>SUM(D239:D240)</f>
        <v>0</v>
      </c>
      <c r="E241" s="372"/>
      <c r="F241" s="495"/>
      <c r="G241" s="372"/>
      <c r="H241" s="372"/>
      <c r="I241" s="496">
        <f>SUM(I239:I240)</f>
        <v>0</v>
      </c>
      <c r="J241" s="496">
        <f>SUM(J239:J240)</f>
        <v>0</v>
      </c>
    </row>
    <row r="242" spans="1:13" ht="13.5" customHeight="1" x14ac:dyDescent="0.25">
      <c r="A242" s="7" t="s">
        <v>314</v>
      </c>
      <c r="B242" s="7" t="s">
        <v>310</v>
      </c>
      <c r="C242" s="419" t="s">
        <v>475</v>
      </c>
      <c r="D242" s="490"/>
      <c r="E242" s="34"/>
      <c r="F242" s="492"/>
      <c r="G242" s="34"/>
      <c r="H242" s="34"/>
      <c r="I242" s="497">
        <f>G242+((0-E242)*D242)*F242-H242</f>
        <v>0</v>
      </c>
      <c r="J242" s="137"/>
      <c r="L242" s="486">
        <v>5</v>
      </c>
      <c r="M242" s="486">
        <f>L224*100+L242</f>
        <v>305</v>
      </c>
    </row>
    <row r="243" spans="1:13" x14ac:dyDescent="0.25">
      <c r="A243" s="7"/>
      <c r="B243" s="7"/>
      <c r="C243" s="469"/>
      <c r="D243" s="498"/>
      <c r="E243" s="34"/>
      <c r="F243" s="492"/>
      <c r="G243" s="34"/>
      <c r="H243" s="34"/>
      <c r="I243" s="34"/>
      <c r="J243" s="137"/>
    </row>
    <row r="244" spans="1:13" x14ac:dyDescent="0.25">
      <c r="A244" s="864" t="s">
        <v>292</v>
      </c>
      <c r="B244" s="864"/>
      <c r="C244" s="864"/>
      <c r="D244" s="499">
        <f>SUM(D242:D243)</f>
        <v>0</v>
      </c>
      <c r="E244" s="372"/>
      <c r="F244" s="495"/>
      <c r="G244" s="372"/>
      <c r="H244" s="372"/>
      <c r="I244" s="496">
        <f>SUM(I242:I243)</f>
        <v>0</v>
      </c>
      <c r="J244" s="496">
        <f>SUM(J242:J243)</f>
        <v>0</v>
      </c>
    </row>
    <row r="245" spans="1:13" ht="13.5" customHeight="1" x14ac:dyDescent="0.25">
      <c r="A245" s="7" t="s">
        <v>315</v>
      </c>
      <c r="B245" s="7" t="s">
        <v>310</v>
      </c>
      <c r="C245" s="419" t="s">
        <v>475</v>
      </c>
      <c r="D245" s="490"/>
      <c r="E245" s="34"/>
      <c r="F245" s="492"/>
      <c r="G245" s="34"/>
      <c r="H245" s="34"/>
      <c r="I245" s="497">
        <f>G245+((0-E245)*D245)*F245-H245</f>
        <v>0</v>
      </c>
      <c r="J245" s="137"/>
      <c r="L245" s="486">
        <v>6</v>
      </c>
      <c r="M245" s="486">
        <f>L224*100+L245</f>
        <v>306</v>
      </c>
    </row>
    <row r="246" spans="1:13" x14ac:dyDescent="0.25">
      <c r="A246" s="7"/>
      <c r="B246" s="7"/>
      <c r="C246" s="469"/>
      <c r="D246" s="498"/>
      <c r="E246" s="34"/>
      <c r="F246" s="492"/>
      <c r="G246" s="34"/>
      <c r="H246" s="34"/>
      <c r="I246" s="34"/>
      <c r="J246" s="137"/>
    </row>
    <row r="247" spans="1:13" x14ac:dyDescent="0.25">
      <c r="A247" s="864" t="s">
        <v>292</v>
      </c>
      <c r="B247" s="864"/>
      <c r="C247" s="864"/>
      <c r="D247" s="499">
        <f>SUM(D245:D246)</f>
        <v>0</v>
      </c>
      <c r="E247" s="372"/>
      <c r="F247" s="495"/>
      <c r="G247" s="372"/>
      <c r="H247" s="372"/>
      <c r="I247" s="496">
        <f>SUM(I245:I246)</f>
        <v>0</v>
      </c>
      <c r="J247" s="496">
        <f>SUM(J245:J246)</f>
        <v>0</v>
      </c>
    </row>
    <row r="248" spans="1:13" ht="13.5" customHeight="1" x14ac:dyDescent="0.25">
      <c r="A248" s="7" t="s">
        <v>316</v>
      </c>
      <c r="B248" s="7" t="s">
        <v>310</v>
      </c>
      <c r="C248" s="419" t="s">
        <v>475</v>
      </c>
      <c r="D248" s="490"/>
      <c r="E248" s="34"/>
      <c r="F248" s="492"/>
      <c r="G248" s="34"/>
      <c r="H248" s="34"/>
      <c r="I248" s="497">
        <f>G248+((0-E248)*D248)*F248-H248</f>
        <v>0</v>
      </c>
      <c r="J248" s="137"/>
      <c r="L248" s="486">
        <v>7</v>
      </c>
      <c r="M248" s="486">
        <f>L224*100+L248</f>
        <v>307</v>
      </c>
    </row>
    <row r="249" spans="1:13" x14ac:dyDescent="0.25">
      <c r="A249" s="7"/>
      <c r="B249" s="7"/>
      <c r="C249" s="469"/>
      <c r="D249" s="498"/>
      <c r="E249" s="34"/>
      <c r="F249" s="492"/>
      <c r="G249" s="34"/>
      <c r="H249" s="34"/>
      <c r="I249" s="34"/>
      <c r="J249" s="137"/>
    </row>
    <row r="250" spans="1:13" x14ac:dyDescent="0.25">
      <c r="A250" s="864" t="s">
        <v>292</v>
      </c>
      <c r="B250" s="864"/>
      <c r="C250" s="864"/>
      <c r="D250" s="507">
        <f>SUM(D248:D249)</f>
        <v>0</v>
      </c>
      <c r="E250" s="495"/>
      <c r="F250" s="495"/>
      <c r="G250" s="372"/>
      <c r="H250" s="372"/>
      <c r="I250" s="496">
        <f>SUM(I248:I249)</f>
        <v>0</v>
      </c>
      <c r="J250" s="496">
        <f>SUM(J248:J249)</f>
        <v>0</v>
      </c>
    </row>
    <row r="251" spans="1:13" x14ac:dyDescent="0.25">
      <c r="A251" s="865" t="s">
        <v>91</v>
      </c>
      <c r="B251" s="865"/>
      <c r="C251" s="865"/>
      <c r="D251" s="92">
        <f>D250+D247+D244+D241+D238</f>
        <v>0</v>
      </c>
      <c r="E251" s="500"/>
      <c r="F251" s="500"/>
      <c r="G251" s="91"/>
      <c r="H251" s="91"/>
      <c r="I251" s="496">
        <f>I250+I247+I244+I241+I238</f>
        <v>0</v>
      </c>
      <c r="J251" s="496">
        <f>J250+J247+J244+J241+J238</f>
        <v>0</v>
      </c>
    </row>
    <row r="252" spans="1:13" ht="13.5" x14ac:dyDescent="0.25">
      <c r="A252" s="866" t="s">
        <v>476</v>
      </c>
      <c r="B252" s="866"/>
      <c r="C252" s="866"/>
      <c r="D252" s="866"/>
      <c r="E252" s="866"/>
      <c r="F252" s="866"/>
      <c r="G252" s="866"/>
      <c r="H252" s="866"/>
      <c r="I252" s="866"/>
      <c r="J252" s="866"/>
    </row>
    <row r="253" spans="1:13" ht="14.5" x14ac:dyDescent="0.35">
      <c r="A253" s="502" t="s">
        <v>477</v>
      </c>
    </row>
    <row r="254" spans="1:13" ht="14.5" x14ac:dyDescent="0.35">
      <c r="A254" s="502" t="s">
        <v>478</v>
      </c>
    </row>
    <row r="255" spans="1:13" ht="13.5" x14ac:dyDescent="0.25">
      <c r="A255" s="503" t="s">
        <v>479</v>
      </c>
    </row>
    <row r="256" spans="1:13" ht="13.5" x14ac:dyDescent="0.25">
      <c r="A256" s="501" t="s">
        <v>480</v>
      </c>
    </row>
    <row r="257" spans="1:13" x14ac:dyDescent="0.25">
      <c r="A257" s="486" t="s">
        <v>481</v>
      </c>
    </row>
    <row r="260" spans="1:13" x14ac:dyDescent="0.25">
      <c r="A260" s="13" t="s">
        <v>23</v>
      </c>
      <c r="B260" s="13"/>
      <c r="C260" s="791">
        <f>Presentación!$C$3</f>
        <v>1990</v>
      </c>
      <c r="D260" s="791"/>
      <c r="E260" s="791"/>
      <c r="F260" s="791"/>
      <c r="G260" s="791"/>
      <c r="H260" s="791"/>
      <c r="I260" s="791"/>
      <c r="J260" s="791"/>
    </row>
    <row r="261" spans="1:13" ht="11.25" customHeight="1" x14ac:dyDescent="0.25">
      <c r="A261" s="11" t="s">
        <v>24</v>
      </c>
      <c r="B261" s="11"/>
      <c r="C261" s="792" t="s">
        <v>379</v>
      </c>
      <c r="D261" s="792"/>
      <c r="E261" s="792"/>
      <c r="F261" s="792"/>
      <c r="G261" s="792"/>
      <c r="H261" s="792"/>
      <c r="I261" s="792"/>
      <c r="J261" s="792"/>
      <c r="L261" s="486">
        <v>4</v>
      </c>
    </row>
    <row r="262" spans="1:13" ht="11.25" customHeight="1" x14ac:dyDescent="0.25">
      <c r="A262" s="702" t="s">
        <v>5</v>
      </c>
      <c r="B262" s="702"/>
      <c r="C262" s="703" t="s">
        <v>26</v>
      </c>
      <c r="D262" s="703"/>
      <c r="E262" s="703"/>
      <c r="F262" s="703"/>
      <c r="G262" s="703"/>
      <c r="H262" s="703"/>
      <c r="I262" s="703"/>
      <c r="J262" s="703"/>
    </row>
    <row r="263" spans="1:13" ht="11.25" customHeight="1" x14ac:dyDescent="0.25">
      <c r="A263" s="702" t="s">
        <v>27</v>
      </c>
      <c r="B263" s="702"/>
      <c r="C263" s="703" t="s">
        <v>453</v>
      </c>
      <c r="D263" s="703"/>
      <c r="E263" s="703"/>
      <c r="F263" s="703"/>
      <c r="G263" s="703"/>
      <c r="H263" s="703"/>
      <c r="I263" s="703"/>
      <c r="J263" s="703"/>
    </row>
    <row r="264" spans="1:13" ht="11.25" customHeight="1" x14ac:dyDescent="0.25">
      <c r="A264" s="702" t="s">
        <v>29</v>
      </c>
      <c r="B264" s="702"/>
      <c r="C264" s="703" t="s">
        <v>454</v>
      </c>
      <c r="D264" s="703"/>
      <c r="E264" s="703"/>
      <c r="F264" s="703"/>
      <c r="G264" s="703"/>
      <c r="H264" s="703"/>
      <c r="I264" s="703"/>
      <c r="J264" s="703"/>
    </row>
    <row r="265" spans="1:13" ht="11.25" customHeight="1" x14ac:dyDescent="0.25">
      <c r="A265" s="702" t="s">
        <v>31</v>
      </c>
      <c r="B265" s="702"/>
      <c r="C265" s="703" t="s">
        <v>406</v>
      </c>
      <c r="D265" s="703"/>
      <c r="E265" s="703"/>
      <c r="F265" s="703"/>
      <c r="G265" s="703"/>
      <c r="H265" s="703"/>
      <c r="I265" s="703"/>
      <c r="J265" s="703"/>
    </row>
    <row r="266" spans="1:13" ht="11.25" customHeight="1" x14ac:dyDescent="0.25">
      <c r="A266" s="704" t="s">
        <v>33</v>
      </c>
      <c r="B266" s="704"/>
      <c r="C266" s="97" t="s">
        <v>34</v>
      </c>
      <c r="D266" s="705" t="s">
        <v>219</v>
      </c>
      <c r="E266" s="705"/>
      <c r="F266" s="705"/>
      <c r="G266" s="705" t="s">
        <v>455</v>
      </c>
      <c r="H266" s="705"/>
      <c r="I266" s="705"/>
      <c r="J266" s="705"/>
    </row>
    <row r="267" spans="1:13" ht="34.5" customHeight="1" x14ac:dyDescent="0.25">
      <c r="A267" s="7" t="s">
        <v>37</v>
      </c>
      <c r="B267" s="7"/>
      <c r="C267" s="7" t="s">
        <v>38</v>
      </c>
      <c r="D267" s="98" t="s">
        <v>456</v>
      </c>
      <c r="E267" s="98" t="s">
        <v>222</v>
      </c>
      <c r="F267" s="98" t="s">
        <v>43</v>
      </c>
      <c r="G267" s="98" t="s">
        <v>457</v>
      </c>
      <c r="H267" s="98" t="s">
        <v>458</v>
      </c>
      <c r="I267" s="98" t="s">
        <v>411</v>
      </c>
      <c r="J267" s="98" t="s">
        <v>411</v>
      </c>
    </row>
    <row r="268" spans="1:13" ht="11.25" customHeight="1" x14ac:dyDescent="0.25">
      <c r="A268" s="7" t="s">
        <v>197</v>
      </c>
      <c r="B268" s="7" t="s">
        <v>47</v>
      </c>
      <c r="C268" s="7"/>
      <c r="D268" s="7" t="s">
        <v>48</v>
      </c>
      <c r="E268" s="25" t="s">
        <v>459</v>
      </c>
      <c r="F268" s="25" t="s">
        <v>120</v>
      </c>
      <c r="G268" s="25" t="s">
        <v>460</v>
      </c>
      <c r="H268" s="25" t="s">
        <v>460</v>
      </c>
      <c r="I268" s="7" t="s">
        <v>52</v>
      </c>
      <c r="J268" s="7" t="s">
        <v>225</v>
      </c>
    </row>
    <row r="269" spans="1:13" ht="13.5" x14ac:dyDescent="0.25">
      <c r="A269" s="7"/>
      <c r="B269" s="7"/>
      <c r="C269" s="7"/>
      <c r="D269" s="7"/>
      <c r="E269" s="25" t="s">
        <v>461</v>
      </c>
      <c r="F269" s="25" t="s">
        <v>123</v>
      </c>
      <c r="G269" s="25" t="s">
        <v>462</v>
      </c>
      <c r="H269" s="25" t="s">
        <v>462</v>
      </c>
      <c r="I269" s="7"/>
      <c r="J269" s="7"/>
    </row>
    <row r="270" spans="1:13" ht="40.5" x14ac:dyDescent="0.25">
      <c r="A270" s="7"/>
      <c r="B270" s="7"/>
      <c r="C270" s="7"/>
      <c r="D270" s="25"/>
      <c r="E270" s="25" t="s">
        <v>463</v>
      </c>
      <c r="F270" s="25">
        <v>0.5</v>
      </c>
      <c r="G270" s="25" t="s">
        <v>464</v>
      </c>
      <c r="H270" s="25" t="s">
        <v>413</v>
      </c>
      <c r="I270" s="487" t="s">
        <v>465</v>
      </c>
      <c r="J270" s="487" t="s">
        <v>466</v>
      </c>
    </row>
    <row r="271" spans="1:13" ht="13.5" x14ac:dyDescent="0.35">
      <c r="A271" s="7"/>
      <c r="B271" s="7"/>
      <c r="C271" s="7"/>
      <c r="D271" s="488" t="s">
        <v>467</v>
      </c>
      <c r="E271" s="488" t="s">
        <v>468</v>
      </c>
      <c r="F271" s="488" t="s">
        <v>65</v>
      </c>
      <c r="G271" s="488" t="s">
        <v>66</v>
      </c>
      <c r="H271" s="488" t="s">
        <v>469</v>
      </c>
      <c r="I271" s="489" t="s">
        <v>470</v>
      </c>
      <c r="J271" s="489" t="s">
        <v>470</v>
      </c>
    </row>
    <row r="272" spans="1:13" ht="11.25" customHeight="1" x14ac:dyDescent="0.25">
      <c r="A272" s="7" t="s">
        <v>68</v>
      </c>
      <c r="B272" s="7" t="s">
        <v>310</v>
      </c>
      <c r="C272" s="135" t="s">
        <v>471</v>
      </c>
      <c r="D272" s="490"/>
      <c r="E272" s="491"/>
      <c r="F272" s="492"/>
      <c r="G272" s="492"/>
      <c r="H272" s="492"/>
      <c r="I272" s="497">
        <f>G272+((0-E272)*D272)*F272-H272</f>
        <v>0</v>
      </c>
      <c r="J272" s="137"/>
      <c r="L272" s="486">
        <v>1</v>
      </c>
      <c r="M272" s="486">
        <f>L261*100+L272</f>
        <v>401</v>
      </c>
    </row>
    <row r="273" spans="1:13" x14ac:dyDescent="0.25">
      <c r="A273" s="7"/>
      <c r="B273" s="7"/>
      <c r="C273" s="486" t="s">
        <v>472</v>
      </c>
      <c r="D273" s="490"/>
      <c r="E273" s="136"/>
      <c r="F273" s="492"/>
      <c r="G273" s="34"/>
      <c r="H273" s="34"/>
      <c r="I273" s="497">
        <f>G273+((0-E273)*D273)*F273-H273</f>
        <v>0</v>
      </c>
      <c r="J273" s="137"/>
      <c r="L273" s="486">
        <v>2</v>
      </c>
      <c r="M273" s="486">
        <f>L261*100+L273</f>
        <v>402</v>
      </c>
    </row>
    <row r="274" spans="1:13" x14ac:dyDescent="0.25">
      <c r="A274" s="7"/>
      <c r="B274" s="7"/>
      <c r="C274" s="135" t="s">
        <v>473</v>
      </c>
      <c r="D274" s="490"/>
      <c r="E274" s="34"/>
      <c r="F274" s="492"/>
      <c r="G274" s="34"/>
      <c r="H274" s="34"/>
      <c r="I274" s="34"/>
      <c r="J274" s="137"/>
      <c r="L274" s="486">
        <v>3</v>
      </c>
      <c r="M274" s="486">
        <f>L261*100+L274</f>
        <v>403</v>
      </c>
    </row>
    <row r="275" spans="1:13" x14ac:dyDescent="0.25">
      <c r="A275" s="864" t="s">
        <v>292</v>
      </c>
      <c r="B275" s="864"/>
      <c r="C275" s="864"/>
      <c r="D275" s="370">
        <f>SUM(D272:D274)</f>
        <v>0</v>
      </c>
      <c r="E275" s="372"/>
      <c r="F275" s="495"/>
      <c r="G275" s="372"/>
      <c r="H275" s="372"/>
      <c r="I275" s="496">
        <f>SUM(I272:I274)</f>
        <v>0</v>
      </c>
      <c r="J275" s="496">
        <f>SUM(J272:J274)</f>
        <v>0</v>
      </c>
    </row>
    <row r="276" spans="1:13" ht="13.5" customHeight="1" x14ac:dyDescent="0.25">
      <c r="A276" s="7" t="s">
        <v>313</v>
      </c>
      <c r="B276" s="7" t="s">
        <v>310</v>
      </c>
      <c r="C276" s="419" t="s">
        <v>474</v>
      </c>
      <c r="D276" s="490"/>
      <c r="E276" s="34"/>
      <c r="F276" s="492"/>
      <c r="G276" s="34"/>
      <c r="H276" s="34"/>
      <c r="I276" s="497">
        <f>G276+((0-E276)*D276)*F276-H276</f>
        <v>0</v>
      </c>
      <c r="J276" s="137"/>
      <c r="L276" s="486">
        <v>4</v>
      </c>
      <c r="M276" s="486">
        <f>L261*100+L276</f>
        <v>404</v>
      </c>
    </row>
    <row r="277" spans="1:13" x14ac:dyDescent="0.25">
      <c r="A277" s="7"/>
      <c r="B277" s="7"/>
      <c r="C277" s="469"/>
      <c r="D277" s="498"/>
      <c r="E277" s="34"/>
      <c r="F277" s="492"/>
      <c r="G277" s="34"/>
      <c r="H277" s="34"/>
      <c r="I277" s="34"/>
      <c r="J277" s="137"/>
    </row>
    <row r="278" spans="1:13" x14ac:dyDescent="0.25">
      <c r="A278" s="864" t="s">
        <v>292</v>
      </c>
      <c r="B278" s="864"/>
      <c r="C278" s="864"/>
      <c r="D278" s="499">
        <f>SUM(D276:D277)</f>
        <v>0</v>
      </c>
      <c r="E278" s="372"/>
      <c r="F278" s="495"/>
      <c r="G278" s="372"/>
      <c r="H278" s="372"/>
      <c r="I278" s="496">
        <f>SUM(I276:I277)</f>
        <v>0</v>
      </c>
      <c r="J278" s="496">
        <f>SUM(J276:J277)</f>
        <v>0</v>
      </c>
    </row>
    <row r="279" spans="1:13" ht="13.5" customHeight="1" x14ac:dyDescent="0.25">
      <c r="A279" s="7" t="s">
        <v>314</v>
      </c>
      <c r="B279" s="7" t="s">
        <v>310</v>
      </c>
      <c r="C279" s="419" t="s">
        <v>475</v>
      </c>
      <c r="D279" s="490"/>
      <c r="E279" s="34"/>
      <c r="F279" s="492"/>
      <c r="G279" s="34"/>
      <c r="H279" s="34"/>
      <c r="I279" s="497">
        <f>G279+((0-E279)*D279)*F279-H279</f>
        <v>0</v>
      </c>
      <c r="J279" s="137"/>
      <c r="L279" s="486">
        <v>5</v>
      </c>
      <c r="M279" s="486">
        <f>L261*100+L279</f>
        <v>405</v>
      </c>
    </row>
    <row r="280" spans="1:13" x14ac:dyDescent="0.25">
      <c r="A280" s="7"/>
      <c r="B280" s="7"/>
      <c r="C280" s="469"/>
      <c r="D280" s="498"/>
      <c r="E280" s="34"/>
      <c r="F280" s="492"/>
      <c r="G280" s="34"/>
      <c r="H280" s="34"/>
      <c r="I280" s="34"/>
      <c r="J280" s="137"/>
    </row>
    <row r="281" spans="1:13" x14ac:dyDescent="0.25">
      <c r="A281" s="864" t="s">
        <v>292</v>
      </c>
      <c r="B281" s="864"/>
      <c r="C281" s="864"/>
      <c r="D281" s="499">
        <f>SUM(D279:D280)</f>
        <v>0</v>
      </c>
      <c r="E281" s="372"/>
      <c r="F281" s="495"/>
      <c r="G281" s="372"/>
      <c r="H281" s="372"/>
      <c r="I281" s="496">
        <f>SUM(I279:I280)</f>
        <v>0</v>
      </c>
      <c r="J281" s="496">
        <f>SUM(J279:J280)</f>
        <v>0</v>
      </c>
    </row>
    <row r="282" spans="1:13" ht="13.5" customHeight="1" x14ac:dyDescent="0.25">
      <c r="A282" s="7" t="s">
        <v>315</v>
      </c>
      <c r="B282" s="7" t="s">
        <v>310</v>
      </c>
      <c r="C282" s="419" t="s">
        <v>475</v>
      </c>
      <c r="D282" s="490"/>
      <c r="E282" s="34"/>
      <c r="F282" s="492"/>
      <c r="G282" s="34"/>
      <c r="H282" s="34"/>
      <c r="I282" s="497">
        <f>G282+((0-E282)*D282)*F282-H282</f>
        <v>0</v>
      </c>
      <c r="J282" s="137"/>
      <c r="L282" s="486">
        <v>6</v>
      </c>
      <c r="M282" s="486">
        <f>L261*100+L282</f>
        <v>406</v>
      </c>
    </row>
    <row r="283" spans="1:13" x14ac:dyDescent="0.25">
      <c r="A283" s="7"/>
      <c r="B283" s="7"/>
      <c r="C283" s="469"/>
      <c r="D283" s="498"/>
      <c r="E283" s="34"/>
      <c r="F283" s="492"/>
      <c r="G283" s="34"/>
      <c r="H283" s="34"/>
      <c r="I283" s="34"/>
      <c r="J283" s="137"/>
    </row>
    <row r="284" spans="1:13" x14ac:dyDescent="0.25">
      <c r="A284" s="864" t="s">
        <v>292</v>
      </c>
      <c r="B284" s="864"/>
      <c r="C284" s="864"/>
      <c r="D284" s="499">
        <f>SUM(D282:D283)</f>
        <v>0</v>
      </c>
      <c r="E284" s="372"/>
      <c r="F284" s="495"/>
      <c r="G284" s="372"/>
      <c r="H284" s="372"/>
      <c r="I284" s="496">
        <f>SUM(I282:I283)</f>
        <v>0</v>
      </c>
      <c r="J284" s="496">
        <f>SUM(J282:J283)</f>
        <v>0</v>
      </c>
    </row>
    <row r="285" spans="1:13" ht="13.5" customHeight="1" x14ac:dyDescent="0.25">
      <c r="A285" s="7" t="s">
        <v>316</v>
      </c>
      <c r="B285" s="7" t="s">
        <v>310</v>
      </c>
      <c r="C285" s="419" t="s">
        <v>475</v>
      </c>
      <c r="D285" s="490"/>
      <c r="E285" s="34"/>
      <c r="F285" s="492"/>
      <c r="G285" s="34"/>
      <c r="H285" s="34"/>
      <c r="I285" s="497">
        <f>G285+((0-E285)*D285)*F285-H285</f>
        <v>0</v>
      </c>
      <c r="J285" s="137"/>
      <c r="L285" s="486">
        <v>7</v>
      </c>
      <c r="M285" s="486">
        <f>L261*100+L285</f>
        <v>407</v>
      </c>
    </row>
    <row r="286" spans="1:13" x14ac:dyDescent="0.25">
      <c r="A286" s="7"/>
      <c r="B286" s="7"/>
      <c r="C286" s="469"/>
      <c r="D286" s="498"/>
      <c r="E286" s="34"/>
      <c r="F286" s="492"/>
      <c r="G286" s="34"/>
      <c r="H286" s="34"/>
      <c r="I286" s="34"/>
      <c r="J286" s="137"/>
    </row>
    <row r="287" spans="1:13" x14ac:dyDescent="0.25">
      <c r="A287" s="864" t="s">
        <v>292</v>
      </c>
      <c r="B287" s="864"/>
      <c r="C287" s="864"/>
      <c r="D287" s="507">
        <f>SUM(D285:D286)</f>
        <v>0</v>
      </c>
      <c r="E287" s="495"/>
      <c r="F287" s="495"/>
      <c r="G287" s="372"/>
      <c r="H287" s="372"/>
      <c r="I287" s="496">
        <f>SUM(I285:I286)</f>
        <v>0</v>
      </c>
      <c r="J287" s="496">
        <f>SUM(J285:J286)</f>
        <v>0</v>
      </c>
    </row>
    <row r="288" spans="1:13" x14ac:dyDescent="0.25">
      <c r="A288" s="865" t="s">
        <v>91</v>
      </c>
      <c r="B288" s="865"/>
      <c r="C288" s="865"/>
      <c r="D288" s="92">
        <f>D287+D284+D281+D278+D275</f>
        <v>0</v>
      </c>
      <c r="E288" s="500"/>
      <c r="F288" s="500"/>
      <c r="G288" s="91"/>
      <c r="H288" s="91"/>
      <c r="I288" s="496">
        <f>I287+I284+I281+I278+I275</f>
        <v>0</v>
      </c>
      <c r="J288" s="496">
        <f>J287+J284+J281+J278+J275</f>
        <v>0</v>
      </c>
    </row>
    <row r="289" spans="1:12" ht="13.5" x14ac:dyDescent="0.25">
      <c r="A289" s="866" t="s">
        <v>476</v>
      </c>
      <c r="B289" s="866"/>
      <c r="C289" s="866"/>
      <c r="D289" s="866"/>
      <c r="E289" s="866"/>
      <c r="F289" s="866"/>
      <c r="G289" s="866"/>
      <c r="H289" s="866"/>
      <c r="I289" s="866"/>
      <c r="J289" s="866"/>
    </row>
    <row r="290" spans="1:12" ht="14.5" x14ac:dyDescent="0.35">
      <c r="A290" s="502" t="s">
        <v>477</v>
      </c>
    </row>
    <row r="291" spans="1:12" ht="14.5" x14ac:dyDescent="0.35">
      <c r="A291" s="502" t="s">
        <v>478</v>
      </c>
    </row>
    <row r="292" spans="1:12" ht="13.5" x14ac:dyDescent="0.25">
      <c r="A292" s="503" t="s">
        <v>479</v>
      </c>
    </row>
    <row r="293" spans="1:12" ht="13.5" x14ac:dyDescent="0.25">
      <c r="A293" s="501" t="s">
        <v>480</v>
      </c>
    </row>
    <row r="294" spans="1:12" x14ac:dyDescent="0.25">
      <c r="A294" s="486" t="s">
        <v>481</v>
      </c>
    </row>
    <row r="297" spans="1:12" x14ac:dyDescent="0.25">
      <c r="A297" s="13" t="s">
        <v>23</v>
      </c>
      <c r="B297" s="13"/>
      <c r="C297" s="791">
        <f>Presentación!$C$3</f>
        <v>1990</v>
      </c>
      <c r="D297" s="791"/>
      <c r="E297" s="791"/>
      <c r="F297" s="791"/>
      <c r="G297" s="791"/>
      <c r="H297" s="791"/>
      <c r="I297" s="791"/>
      <c r="J297" s="791"/>
    </row>
    <row r="298" spans="1:12" ht="11.25" customHeight="1" x14ac:dyDescent="0.25">
      <c r="A298" s="11" t="s">
        <v>24</v>
      </c>
      <c r="B298" s="11"/>
      <c r="C298" s="792" t="s">
        <v>380</v>
      </c>
      <c r="D298" s="792"/>
      <c r="E298" s="792"/>
      <c r="F298" s="792"/>
      <c r="G298" s="792"/>
      <c r="H298" s="792"/>
      <c r="I298" s="792"/>
      <c r="J298" s="792"/>
      <c r="L298" s="486">
        <v>5</v>
      </c>
    </row>
    <row r="299" spans="1:12" ht="11.25" customHeight="1" x14ac:dyDescent="0.25">
      <c r="A299" s="702" t="s">
        <v>5</v>
      </c>
      <c r="B299" s="702"/>
      <c r="C299" s="703" t="s">
        <v>26</v>
      </c>
      <c r="D299" s="703"/>
      <c r="E299" s="703"/>
      <c r="F299" s="703"/>
      <c r="G299" s="703"/>
      <c r="H299" s="703"/>
      <c r="I299" s="703"/>
      <c r="J299" s="703"/>
    </row>
    <row r="300" spans="1:12" ht="11.25" customHeight="1" x14ac:dyDescent="0.25">
      <c r="A300" s="702" t="s">
        <v>27</v>
      </c>
      <c r="B300" s="702"/>
      <c r="C300" s="703" t="s">
        <v>453</v>
      </c>
      <c r="D300" s="703"/>
      <c r="E300" s="703"/>
      <c r="F300" s="703"/>
      <c r="G300" s="703"/>
      <c r="H300" s="703"/>
      <c r="I300" s="703"/>
      <c r="J300" s="703"/>
    </row>
    <row r="301" spans="1:12" ht="11.25" customHeight="1" x14ac:dyDescent="0.25">
      <c r="A301" s="702" t="s">
        <v>29</v>
      </c>
      <c r="B301" s="702"/>
      <c r="C301" s="703" t="s">
        <v>454</v>
      </c>
      <c r="D301" s="703"/>
      <c r="E301" s="703"/>
      <c r="F301" s="703"/>
      <c r="G301" s="703"/>
      <c r="H301" s="703"/>
      <c r="I301" s="703"/>
      <c r="J301" s="703"/>
    </row>
    <row r="302" spans="1:12" ht="11.25" customHeight="1" x14ac:dyDescent="0.25">
      <c r="A302" s="702" t="s">
        <v>31</v>
      </c>
      <c r="B302" s="702"/>
      <c r="C302" s="703" t="s">
        <v>406</v>
      </c>
      <c r="D302" s="703"/>
      <c r="E302" s="703"/>
      <c r="F302" s="703"/>
      <c r="G302" s="703"/>
      <c r="H302" s="703"/>
      <c r="I302" s="703"/>
      <c r="J302" s="703"/>
    </row>
    <row r="303" spans="1:12" ht="11.25" customHeight="1" x14ac:dyDescent="0.25">
      <c r="A303" s="704" t="s">
        <v>33</v>
      </c>
      <c r="B303" s="704"/>
      <c r="C303" s="97" t="s">
        <v>34</v>
      </c>
      <c r="D303" s="705" t="s">
        <v>219</v>
      </c>
      <c r="E303" s="705"/>
      <c r="F303" s="705"/>
      <c r="G303" s="705" t="s">
        <v>455</v>
      </c>
      <c r="H303" s="705"/>
      <c r="I303" s="705"/>
      <c r="J303" s="705"/>
    </row>
    <row r="304" spans="1:12" ht="34.5" customHeight="1" x14ac:dyDescent="0.25">
      <c r="A304" s="7" t="s">
        <v>37</v>
      </c>
      <c r="B304" s="7"/>
      <c r="C304" s="7" t="s">
        <v>38</v>
      </c>
      <c r="D304" s="98" t="s">
        <v>456</v>
      </c>
      <c r="E304" s="98" t="s">
        <v>222</v>
      </c>
      <c r="F304" s="98" t="s">
        <v>43</v>
      </c>
      <c r="G304" s="98" t="s">
        <v>457</v>
      </c>
      <c r="H304" s="98" t="s">
        <v>458</v>
      </c>
      <c r="I304" s="98" t="s">
        <v>411</v>
      </c>
      <c r="J304" s="98" t="s">
        <v>411</v>
      </c>
    </row>
    <row r="305" spans="1:13" ht="11.25" customHeight="1" x14ac:dyDescent="0.25">
      <c r="A305" s="7" t="s">
        <v>197</v>
      </c>
      <c r="B305" s="7" t="s">
        <v>47</v>
      </c>
      <c r="C305" s="7"/>
      <c r="D305" s="7" t="s">
        <v>48</v>
      </c>
      <c r="E305" s="25" t="s">
        <v>459</v>
      </c>
      <c r="F305" s="25" t="s">
        <v>120</v>
      </c>
      <c r="G305" s="25" t="s">
        <v>460</v>
      </c>
      <c r="H305" s="25" t="s">
        <v>460</v>
      </c>
      <c r="I305" s="7" t="s">
        <v>52</v>
      </c>
      <c r="J305" s="7" t="s">
        <v>225</v>
      </c>
    </row>
    <row r="306" spans="1:13" ht="13.5" x14ac:dyDescent="0.25">
      <c r="A306" s="7"/>
      <c r="B306" s="7"/>
      <c r="C306" s="7"/>
      <c r="D306" s="7"/>
      <c r="E306" s="25" t="s">
        <v>461</v>
      </c>
      <c r="F306" s="25" t="s">
        <v>123</v>
      </c>
      <c r="G306" s="25" t="s">
        <v>462</v>
      </c>
      <c r="H306" s="25" t="s">
        <v>462</v>
      </c>
      <c r="I306" s="7"/>
      <c r="J306" s="7"/>
    </row>
    <row r="307" spans="1:13" ht="40.5" x14ac:dyDescent="0.25">
      <c r="A307" s="7"/>
      <c r="B307" s="7"/>
      <c r="C307" s="7"/>
      <c r="D307" s="25"/>
      <c r="E307" s="25" t="s">
        <v>463</v>
      </c>
      <c r="F307" s="25">
        <v>0.5</v>
      </c>
      <c r="G307" s="25" t="s">
        <v>464</v>
      </c>
      <c r="H307" s="25" t="s">
        <v>413</v>
      </c>
      <c r="I307" s="487" t="s">
        <v>465</v>
      </c>
      <c r="J307" s="487" t="s">
        <v>466</v>
      </c>
    </row>
    <row r="308" spans="1:13" ht="13.5" x14ac:dyDescent="0.35">
      <c r="A308" s="7"/>
      <c r="B308" s="7"/>
      <c r="C308" s="7"/>
      <c r="D308" s="488" t="s">
        <v>467</v>
      </c>
      <c r="E308" s="488" t="s">
        <v>468</v>
      </c>
      <c r="F308" s="488" t="s">
        <v>65</v>
      </c>
      <c r="G308" s="488" t="s">
        <v>66</v>
      </c>
      <c r="H308" s="488" t="s">
        <v>469</v>
      </c>
      <c r="I308" s="489" t="s">
        <v>470</v>
      </c>
      <c r="J308" s="489" t="s">
        <v>470</v>
      </c>
    </row>
    <row r="309" spans="1:13" ht="11.25" customHeight="1" x14ac:dyDescent="0.25">
      <c r="A309" s="7" t="s">
        <v>68</v>
      </c>
      <c r="B309" s="7" t="s">
        <v>310</v>
      </c>
      <c r="C309" s="135" t="s">
        <v>471</v>
      </c>
      <c r="D309" s="490"/>
      <c r="E309" s="491">
        <f>VLOOKUP(M309,'[1]Biomasa Stock_BN'!$A$101:$AJ$118,$C$1-1986,0)</f>
        <v>62.420511709685499</v>
      </c>
      <c r="F309" s="492">
        <f>'[1]Factores emisión'!$B$5</f>
        <v>0.47</v>
      </c>
      <c r="G309" s="492"/>
      <c r="H309" s="492"/>
      <c r="I309" s="497">
        <f>G309+((0-E309)*D309)*F309-H309</f>
        <v>0</v>
      </c>
      <c r="J309" s="137"/>
      <c r="L309" s="486">
        <v>1</v>
      </c>
      <c r="M309" s="486">
        <f>L298*100+L309</f>
        <v>501</v>
      </c>
    </row>
    <row r="310" spans="1:13" x14ac:dyDescent="0.25">
      <c r="A310" s="7"/>
      <c r="B310" s="7"/>
      <c r="C310" s="486" t="s">
        <v>472</v>
      </c>
      <c r="D310" s="490"/>
      <c r="E310" s="136"/>
      <c r="F310" s="492"/>
      <c r="G310" s="34"/>
      <c r="H310" s="34"/>
      <c r="I310" s="497">
        <f>G310+((0-E310)*D310)*F310-H310</f>
        <v>0</v>
      </c>
      <c r="J310" s="137"/>
      <c r="L310" s="486">
        <v>2</v>
      </c>
      <c r="M310" s="486">
        <f>L298*100+L310</f>
        <v>502</v>
      </c>
    </row>
    <row r="311" spans="1:13" x14ac:dyDescent="0.25">
      <c r="A311" s="7"/>
      <c r="B311" s="7"/>
      <c r="C311" s="135" t="s">
        <v>473</v>
      </c>
      <c r="D311" s="490"/>
      <c r="E311" s="34"/>
      <c r="F311" s="492"/>
      <c r="G311" s="34"/>
      <c r="H311" s="34"/>
      <c r="I311" s="34"/>
      <c r="J311" s="137"/>
      <c r="L311" s="486">
        <v>3</v>
      </c>
      <c r="M311" s="486">
        <f>L298*100+L311</f>
        <v>503</v>
      </c>
    </row>
    <row r="312" spans="1:13" x14ac:dyDescent="0.25">
      <c r="A312" s="864" t="s">
        <v>292</v>
      </c>
      <c r="B312" s="864"/>
      <c r="C312" s="864"/>
      <c r="D312" s="370">
        <f>SUM(D309:D311)</f>
        <v>0</v>
      </c>
      <c r="E312" s="372"/>
      <c r="F312" s="495"/>
      <c r="G312" s="372"/>
      <c r="H312" s="372"/>
      <c r="I312" s="496">
        <f>SUM(I309:I311)</f>
        <v>0</v>
      </c>
      <c r="J312" s="496">
        <f>SUM(J309:J311)</f>
        <v>0</v>
      </c>
    </row>
    <row r="313" spans="1:13" ht="13.5" customHeight="1" x14ac:dyDescent="0.25">
      <c r="A313" s="7" t="s">
        <v>313</v>
      </c>
      <c r="B313" s="7" t="s">
        <v>310</v>
      </c>
      <c r="C313" s="419" t="s">
        <v>474</v>
      </c>
      <c r="D313" s="490"/>
      <c r="E313" s="34"/>
      <c r="F313" s="492"/>
      <c r="G313" s="34"/>
      <c r="H313" s="34"/>
      <c r="I313" s="497">
        <f>G313+((0-E313)*D313)*F313-H313</f>
        <v>0</v>
      </c>
      <c r="J313" s="137"/>
      <c r="L313" s="486">
        <v>4</v>
      </c>
      <c r="M313" s="486">
        <f>L298*100+L313</f>
        <v>504</v>
      </c>
    </row>
    <row r="314" spans="1:13" x14ac:dyDescent="0.25">
      <c r="A314" s="7"/>
      <c r="B314" s="7"/>
      <c r="C314" s="469"/>
      <c r="D314" s="498"/>
      <c r="E314" s="34"/>
      <c r="F314" s="492"/>
      <c r="G314" s="34"/>
      <c r="H314" s="34"/>
      <c r="I314" s="34"/>
      <c r="J314" s="137"/>
    </row>
    <row r="315" spans="1:13" x14ac:dyDescent="0.25">
      <c r="A315" s="864" t="s">
        <v>292</v>
      </c>
      <c r="B315" s="864"/>
      <c r="C315" s="864"/>
      <c r="D315" s="499">
        <f>SUM(D313:D314)</f>
        <v>0</v>
      </c>
      <c r="E315" s="372"/>
      <c r="F315" s="495"/>
      <c r="G315" s="372"/>
      <c r="H315" s="372"/>
      <c r="I315" s="496">
        <f>SUM(I313:I314)</f>
        <v>0</v>
      </c>
      <c r="J315" s="496">
        <f>SUM(J313:J314)</f>
        <v>0</v>
      </c>
    </row>
    <row r="316" spans="1:13" ht="13.5" customHeight="1" x14ac:dyDescent="0.25">
      <c r="A316" s="7" t="s">
        <v>314</v>
      </c>
      <c r="B316" s="7" t="s">
        <v>310</v>
      </c>
      <c r="C316" s="419" t="s">
        <v>475</v>
      </c>
      <c r="D316" s="490"/>
      <c r="E316" s="34"/>
      <c r="F316" s="492"/>
      <c r="G316" s="34"/>
      <c r="H316" s="34"/>
      <c r="I316" s="497">
        <f>G316+((0-E316)*D316)*F316-H316</f>
        <v>0</v>
      </c>
      <c r="J316" s="137"/>
      <c r="L316" s="486">
        <v>5</v>
      </c>
      <c r="M316" s="486">
        <f>L298*100+L316</f>
        <v>505</v>
      </c>
    </row>
    <row r="317" spans="1:13" x14ac:dyDescent="0.25">
      <c r="A317" s="7"/>
      <c r="B317" s="7"/>
      <c r="C317" s="469"/>
      <c r="D317" s="498"/>
      <c r="E317" s="34"/>
      <c r="F317" s="492"/>
      <c r="G317" s="34"/>
      <c r="H317" s="34"/>
      <c r="I317" s="34"/>
      <c r="J317" s="137"/>
    </row>
    <row r="318" spans="1:13" x14ac:dyDescent="0.25">
      <c r="A318" s="864" t="s">
        <v>292</v>
      </c>
      <c r="B318" s="864"/>
      <c r="C318" s="864"/>
      <c r="D318" s="499">
        <f>SUM(D316:D317)</f>
        <v>0</v>
      </c>
      <c r="E318" s="372"/>
      <c r="F318" s="495"/>
      <c r="G318" s="372"/>
      <c r="H318" s="372"/>
      <c r="I318" s="496">
        <f>SUM(I316:I317)</f>
        <v>0</v>
      </c>
      <c r="J318" s="496">
        <f>SUM(J316:J317)</f>
        <v>0</v>
      </c>
    </row>
    <row r="319" spans="1:13" ht="13.5" customHeight="1" x14ac:dyDescent="0.25">
      <c r="A319" s="7" t="s">
        <v>315</v>
      </c>
      <c r="B319" s="7" t="s">
        <v>310</v>
      </c>
      <c r="C319" s="419" t="s">
        <v>475</v>
      </c>
      <c r="D319" s="490"/>
      <c r="E319" s="34"/>
      <c r="F319" s="492"/>
      <c r="G319" s="34"/>
      <c r="H319" s="34"/>
      <c r="I319" s="497">
        <f>G319+((0-E319)*D319)*F319-H319</f>
        <v>0</v>
      </c>
      <c r="J319" s="137"/>
      <c r="L319" s="486">
        <v>6</v>
      </c>
      <c r="M319" s="486">
        <f>L298*100+L319</f>
        <v>506</v>
      </c>
    </row>
    <row r="320" spans="1:13" x14ac:dyDescent="0.25">
      <c r="A320" s="7"/>
      <c r="B320" s="7"/>
      <c r="C320" s="469"/>
      <c r="D320" s="498"/>
      <c r="E320" s="34"/>
      <c r="F320" s="492"/>
      <c r="G320" s="34"/>
      <c r="H320" s="34"/>
      <c r="I320" s="34"/>
      <c r="J320" s="137"/>
    </row>
    <row r="321" spans="1:13" x14ac:dyDescent="0.25">
      <c r="A321" s="864" t="s">
        <v>292</v>
      </c>
      <c r="B321" s="864"/>
      <c r="C321" s="864"/>
      <c r="D321" s="499">
        <f>SUM(D319:D320)</f>
        <v>0</v>
      </c>
      <c r="E321" s="372"/>
      <c r="F321" s="495"/>
      <c r="G321" s="372"/>
      <c r="H321" s="372"/>
      <c r="I321" s="496">
        <f>SUM(I319:I320)</f>
        <v>0</v>
      </c>
      <c r="J321" s="496">
        <f>SUM(J319:J320)</f>
        <v>0</v>
      </c>
    </row>
    <row r="322" spans="1:13" ht="13.5" customHeight="1" x14ac:dyDescent="0.25">
      <c r="A322" s="7" t="s">
        <v>316</v>
      </c>
      <c r="B322" s="7" t="s">
        <v>310</v>
      </c>
      <c r="C322" s="419" t="s">
        <v>475</v>
      </c>
      <c r="D322" s="490"/>
      <c r="E322" s="34"/>
      <c r="F322" s="492"/>
      <c r="G322" s="34"/>
      <c r="H322" s="34"/>
      <c r="I322" s="497">
        <f>G322+((0-E322)*D322)*F322-H322</f>
        <v>0</v>
      </c>
      <c r="J322" s="137"/>
      <c r="L322" s="486">
        <v>7</v>
      </c>
      <c r="M322" s="486">
        <f>L298*100+L322</f>
        <v>507</v>
      </c>
    </row>
    <row r="323" spans="1:13" x14ac:dyDescent="0.25">
      <c r="A323" s="7"/>
      <c r="B323" s="7"/>
      <c r="C323" s="469"/>
      <c r="D323" s="498"/>
      <c r="E323" s="34"/>
      <c r="F323" s="492"/>
      <c r="G323" s="34"/>
      <c r="H323" s="34"/>
      <c r="I323" s="34"/>
      <c r="J323" s="137"/>
    </row>
    <row r="324" spans="1:13" x14ac:dyDescent="0.25">
      <c r="A324" s="864" t="s">
        <v>292</v>
      </c>
      <c r="B324" s="864"/>
      <c r="C324" s="864"/>
      <c r="D324" s="507">
        <f>SUM(D322:D323)</f>
        <v>0</v>
      </c>
      <c r="E324" s="495"/>
      <c r="F324" s="495"/>
      <c r="G324" s="372"/>
      <c r="H324" s="372"/>
      <c r="I324" s="496">
        <f>SUM(I322:I323)</f>
        <v>0</v>
      </c>
      <c r="J324" s="496">
        <f>SUM(J322:J323)</f>
        <v>0</v>
      </c>
    </row>
    <row r="325" spans="1:13" x14ac:dyDescent="0.25">
      <c r="A325" s="865" t="s">
        <v>91</v>
      </c>
      <c r="B325" s="865"/>
      <c r="C325" s="865"/>
      <c r="D325" s="92">
        <f>D324+D321+D318+D315+D312</f>
        <v>0</v>
      </c>
      <c r="E325" s="500"/>
      <c r="F325" s="500"/>
      <c r="G325" s="91"/>
      <c r="H325" s="91"/>
      <c r="I325" s="496">
        <f>I324+I321+I318+I315+I312</f>
        <v>0</v>
      </c>
      <c r="J325" s="496">
        <f>J324+J321+J318+J315+J312</f>
        <v>0</v>
      </c>
    </row>
    <row r="326" spans="1:13" ht="13.5" x14ac:dyDescent="0.25">
      <c r="A326" s="866" t="s">
        <v>476</v>
      </c>
      <c r="B326" s="866"/>
      <c r="C326" s="866"/>
      <c r="D326" s="866"/>
      <c r="E326" s="866"/>
      <c r="F326" s="866"/>
      <c r="G326" s="866"/>
      <c r="H326" s="866"/>
      <c r="I326" s="866"/>
      <c r="J326" s="866"/>
    </row>
    <row r="327" spans="1:13" ht="14.5" x14ac:dyDescent="0.35">
      <c r="A327" s="502" t="s">
        <v>477</v>
      </c>
    </row>
    <row r="328" spans="1:13" ht="14.5" x14ac:dyDescent="0.35">
      <c r="A328" s="502" t="s">
        <v>478</v>
      </c>
    </row>
    <row r="329" spans="1:13" ht="13.5" x14ac:dyDescent="0.25">
      <c r="A329" s="503" t="s">
        <v>479</v>
      </c>
    </row>
    <row r="330" spans="1:13" ht="13.5" x14ac:dyDescent="0.25">
      <c r="A330" s="501" t="s">
        <v>480</v>
      </c>
    </row>
    <row r="331" spans="1:13" x14ac:dyDescent="0.25">
      <c r="A331" s="486" t="s">
        <v>481</v>
      </c>
    </row>
    <row r="334" spans="1:13" x14ac:dyDescent="0.25">
      <c r="A334" s="13" t="s">
        <v>23</v>
      </c>
      <c r="B334" s="13"/>
      <c r="C334" s="791">
        <f>Presentación!$C$3</f>
        <v>1990</v>
      </c>
      <c r="D334" s="791"/>
      <c r="E334" s="791"/>
      <c r="F334" s="791"/>
      <c r="G334" s="791"/>
      <c r="H334" s="791"/>
      <c r="I334" s="791"/>
      <c r="J334" s="791"/>
    </row>
    <row r="335" spans="1:13" ht="11.25" customHeight="1" x14ac:dyDescent="0.25">
      <c r="A335" s="11" t="s">
        <v>24</v>
      </c>
      <c r="B335" s="11"/>
      <c r="C335" s="792" t="s">
        <v>381</v>
      </c>
      <c r="D335" s="792"/>
      <c r="E335" s="792"/>
      <c r="F335" s="792"/>
      <c r="G335" s="792"/>
      <c r="H335" s="792"/>
      <c r="I335" s="792"/>
      <c r="J335" s="792"/>
      <c r="L335" s="486">
        <v>13</v>
      </c>
    </row>
    <row r="336" spans="1:13" ht="11.25" customHeight="1" x14ac:dyDescent="0.25">
      <c r="A336" s="702" t="s">
        <v>5</v>
      </c>
      <c r="B336" s="702"/>
      <c r="C336" s="703" t="s">
        <v>26</v>
      </c>
      <c r="D336" s="703"/>
      <c r="E336" s="703"/>
      <c r="F336" s="703"/>
      <c r="G336" s="703"/>
      <c r="H336" s="703"/>
      <c r="I336" s="703"/>
      <c r="J336" s="703"/>
    </row>
    <row r="337" spans="1:13" ht="11.25" customHeight="1" x14ac:dyDescent="0.25">
      <c r="A337" s="702" t="s">
        <v>27</v>
      </c>
      <c r="B337" s="702"/>
      <c r="C337" s="703" t="s">
        <v>453</v>
      </c>
      <c r="D337" s="703"/>
      <c r="E337" s="703"/>
      <c r="F337" s="703"/>
      <c r="G337" s="703"/>
      <c r="H337" s="703"/>
      <c r="I337" s="703"/>
      <c r="J337" s="703"/>
    </row>
    <row r="338" spans="1:13" ht="11.25" customHeight="1" x14ac:dyDescent="0.25">
      <c r="A338" s="702" t="s">
        <v>29</v>
      </c>
      <c r="B338" s="702"/>
      <c r="C338" s="703" t="s">
        <v>454</v>
      </c>
      <c r="D338" s="703"/>
      <c r="E338" s="703"/>
      <c r="F338" s="703"/>
      <c r="G338" s="703"/>
      <c r="H338" s="703"/>
      <c r="I338" s="703"/>
      <c r="J338" s="703"/>
    </row>
    <row r="339" spans="1:13" ht="11.25" customHeight="1" x14ac:dyDescent="0.25">
      <c r="A339" s="702" t="s">
        <v>31</v>
      </c>
      <c r="B339" s="702"/>
      <c r="C339" s="703" t="s">
        <v>406</v>
      </c>
      <c r="D339" s="703"/>
      <c r="E339" s="703"/>
      <c r="F339" s="703"/>
      <c r="G339" s="703"/>
      <c r="H339" s="703"/>
      <c r="I339" s="703"/>
      <c r="J339" s="703"/>
    </row>
    <row r="340" spans="1:13" ht="11.25" customHeight="1" x14ac:dyDescent="0.25">
      <c r="A340" s="704" t="s">
        <v>33</v>
      </c>
      <c r="B340" s="704"/>
      <c r="C340" s="97" t="s">
        <v>34</v>
      </c>
      <c r="D340" s="705" t="s">
        <v>219</v>
      </c>
      <c r="E340" s="705"/>
      <c r="F340" s="705"/>
      <c r="G340" s="705" t="s">
        <v>455</v>
      </c>
      <c r="H340" s="705"/>
      <c r="I340" s="705"/>
      <c r="J340" s="705"/>
    </row>
    <row r="341" spans="1:13" ht="34.5" customHeight="1" x14ac:dyDescent="0.25">
      <c r="A341" s="7" t="s">
        <v>37</v>
      </c>
      <c r="B341" s="7"/>
      <c r="C341" s="7" t="s">
        <v>38</v>
      </c>
      <c r="D341" s="98" t="s">
        <v>456</v>
      </c>
      <c r="E341" s="98" t="s">
        <v>222</v>
      </c>
      <c r="F341" s="98" t="s">
        <v>43</v>
      </c>
      <c r="G341" s="98" t="s">
        <v>457</v>
      </c>
      <c r="H341" s="98" t="s">
        <v>458</v>
      </c>
      <c r="I341" s="98" t="s">
        <v>411</v>
      </c>
      <c r="J341" s="98" t="s">
        <v>411</v>
      </c>
    </row>
    <row r="342" spans="1:13" ht="11.25" customHeight="1" x14ac:dyDescent="0.25">
      <c r="A342" s="7" t="s">
        <v>197</v>
      </c>
      <c r="B342" s="7" t="s">
        <v>47</v>
      </c>
      <c r="C342" s="7"/>
      <c r="D342" s="7" t="s">
        <v>48</v>
      </c>
      <c r="E342" s="25" t="s">
        <v>459</v>
      </c>
      <c r="F342" s="25" t="s">
        <v>120</v>
      </c>
      <c r="G342" s="25" t="s">
        <v>460</v>
      </c>
      <c r="H342" s="25" t="s">
        <v>460</v>
      </c>
      <c r="I342" s="7" t="s">
        <v>52</v>
      </c>
      <c r="J342" s="7" t="s">
        <v>225</v>
      </c>
    </row>
    <row r="343" spans="1:13" ht="13.5" x14ac:dyDescent="0.25">
      <c r="A343" s="7"/>
      <c r="B343" s="7"/>
      <c r="C343" s="7"/>
      <c r="D343" s="7"/>
      <c r="E343" s="25" t="s">
        <v>461</v>
      </c>
      <c r="F343" s="25" t="s">
        <v>123</v>
      </c>
      <c r="G343" s="25" t="s">
        <v>462</v>
      </c>
      <c r="H343" s="25" t="s">
        <v>462</v>
      </c>
      <c r="I343" s="7"/>
      <c r="J343" s="7"/>
    </row>
    <row r="344" spans="1:13" ht="40.5" x14ac:dyDescent="0.25">
      <c r="A344" s="7"/>
      <c r="B344" s="7"/>
      <c r="C344" s="7"/>
      <c r="D344" s="25"/>
      <c r="E344" s="25" t="s">
        <v>463</v>
      </c>
      <c r="F344" s="25">
        <v>0.5</v>
      </c>
      <c r="G344" s="25" t="s">
        <v>464</v>
      </c>
      <c r="H344" s="25" t="s">
        <v>413</v>
      </c>
      <c r="I344" s="487" t="s">
        <v>465</v>
      </c>
      <c r="J344" s="487" t="s">
        <v>466</v>
      </c>
    </row>
    <row r="345" spans="1:13" ht="13.5" x14ac:dyDescent="0.35">
      <c r="A345" s="7"/>
      <c r="B345" s="7"/>
      <c r="C345" s="7"/>
      <c r="D345" s="488" t="s">
        <v>467</v>
      </c>
      <c r="E345" s="488" t="s">
        <v>468</v>
      </c>
      <c r="F345" s="488" t="s">
        <v>65</v>
      </c>
      <c r="G345" s="488" t="s">
        <v>66</v>
      </c>
      <c r="H345" s="488" t="s">
        <v>469</v>
      </c>
      <c r="I345" s="489" t="s">
        <v>470</v>
      </c>
      <c r="J345" s="489" t="s">
        <v>470</v>
      </c>
    </row>
    <row r="346" spans="1:13" ht="11.25" customHeight="1" x14ac:dyDescent="0.25">
      <c r="A346" s="7" t="s">
        <v>68</v>
      </c>
      <c r="B346" s="7" t="s">
        <v>310</v>
      </c>
      <c r="C346" s="135" t="s">
        <v>471</v>
      </c>
      <c r="D346" s="490"/>
      <c r="E346" s="491"/>
      <c r="F346" s="492"/>
      <c r="G346" s="492"/>
      <c r="H346" s="492"/>
      <c r="I346" s="497">
        <f>G346+((0-E346)*D346)*F346-H346</f>
        <v>0</v>
      </c>
      <c r="J346" s="137"/>
      <c r="L346" s="486">
        <v>1</v>
      </c>
      <c r="M346" s="486">
        <f>L335*100+L346</f>
        <v>1301</v>
      </c>
    </row>
    <row r="347" spans="1:13" x14ac:dyDescent="0.25">
      <c r="A347" s="7"/>
      <c r="B347" s="7"/>
      <c r="C347" s="486" t="s">
        <v>472</v>
      </c>
      <c r="D347" s="490"/>
      <c r="E347" s="136"/>
      <c r="F347" s="492"/>
      <c r="G347" s="34"/>
      <c r="H347" s="34"/>
      <c r="I347" s="497">
        <f>G347+((0-E347)*D347)*F347-H347</f>
        <v>0</v>
      </c>
      <c r="J347" s="137"/>
      <c r="L347" s="486">
        <v>2</v>
      </c>
      <c r="M347" s="486">
        <f>L335*100+L347</f>
        <v>1302</v>
      </c>
    </row>
    <row r="348" spans="1:13" x14ac:dyDescent="0.25">
      <c r="A348" s="7"/>
      <c r="B348" s="7"/>
      <c r="C348" s="135" t="s">
        <v>473</v>
      </c>
      <c r="D348" s="490"/>
      <c r="E348" s="34"/>
      <c r="F348" s="492"/>
      <c r="G348" s="34"/>
      <c r="H348" s="34"/>
      <c r="I348" s="34"/>
      <c r="J348" s="137"/>
      <c r="L348" s="486">
        <v>3</v>
      </c>
      <c r="M348" s="486">
        <f>L335*100+L348</f>
        <v>1303</v>
      </c>
    </row>
    <row r="349" spans="1:13" x14ac:dyDescent="0.25">
      <c r="A349" s="864" t="s">
        <v>292</v>
      </c>
      <c r="B349" s="864"/>
      <c r="C349" s="864"/>
      <c r="D349" s="370">
        <f>SUM(D346:D348)</f>
        <v>0</v>
      </c>
      <c r="E349" s="372"/>
      <c r="F349" s="495"/>
      <c r="G349" s="372"/>
      <c r="H349" s="372"/>
      <c r="I349" s="496">
        <f>SUM(I346:I348)</f>
        <v>0</v>
      </c>
      <c r="J349" s="496">
        <f>SUM(J346:J348)</f>
        <v>0</v>
      </c>
    </row>
    <row r="350" spans="1:13" ht="13.5" customHeight="1" x14ac:dyDescent="0.25">
      <c r="A350" s="7" t="s">
        <v>313</v>
      </c>
      <c r="B350" s="7" t="s">
        <v>310</v>
      </c>
      <c r="C350" s="419" t="s">
        <v>474</v>
      </c>
      <c r="D350" s="490"/>
      <c r="E350" s="34"/>
      <c r="F350" s="492"/>
      <c r="G350" s="34"/>
      <c r="H350" s="34"/>
      <c r="I350" s="497">
        <f>G350+((0-E350)*D350)*F350-H350</f>
        <v>0</v>
      </c>
      <c r="J350" s="137"/>
      <c r="L350" s="486">
        <v>4</v>
      </c>
      <c r="M350" s="486">
        <f>L335*100+L350</f>
        <v>1304</v>
      </c>
    </row>
    <row r="351" spans="1:13" x14ac:dyDescent="0.25">
      <c r="A351" s="7"/>
      <c r="B351" s="7"/>
      <c r="C351" s="469"/>
      <c r="D351" s="498"/>
      <c r="E351" s="34"/>
      <c r="F351" s="492"/>
      <c r="G351" s="34"/>
      <c r="H351" s="34"/>
      <c r="I351" s="34"/>
      <c r="J351" s="137"/>
    </row>
    <row r="352" spans="1:13" x14ac:dyDescent="0.25">
      <c r="A352" s="864" t="s">
        <v>292</v>
      </c>
      <c r="B352" s="864"/>
      <c r="C352" s="864"/>
      <c r="D352" s="499">
        <f>SUM(D350:D351)</f>
        <v>0</v>
      </c>
      <c r="E352" s="372"/>
      <c r="F352" s="495"/>
      <c r="G352" s="372"/>
      <c r="H352" s="372"/>
      <c r="I352" s="496">
        <f>SUM(I350:I351)</f>
        <v>0</v>
      </c>
      <c r="J352" s="496">
        <f>SUM(J350:J351)</f>
        <v>0</v>
      </c>
    </row>
    <row r="353" spans="1:13" ht="13.5" customHeight="1" x14ac:dyDescent="0.25">
      <c r="A353" s="7" t="s">
        <v>314</v>
      </c>
      <c r="B353" s="7" t="s">
        <v>310</v>
      </c>
      <c r="C353" s="419" t="s">
        <v>475</v>
      </c>
      <c r="D353" s="490"/>
      <c r="E353" s="34"/>
      <c r="F353" s="492"/>
      <c r="G353" s="34"/>
      <c r="H353" s="34"/>
      <c r="I353" s="497">
        <f>G353+((0-E353)*D353)*F353-H353</f>
        <v>0</v>
      </c>
      <c r="J353" s="137"/>
      <c r="L353" s="486">
        <v>5</v>
      </c>
      <c r="M353" s="486">
        <f>L335*100+L353</f>
        <v>1305</v>
      </c>
    </row>
    <row r="354" spans="1:13" x14ac:dyDescent="0.25">
      <c r="A354" s="7"/>
      <c r="B354" s="7"/>
      <c r="C354" s="469"/>
      <c r="D354" s="498"/>
      <c r="E354" s="34"/>
      <c r="F354" s="492"/>
      <c r="G354" s="34"/>
      <c r="H354" s="34"/>
      <c r="I354" s="34"/>
      <c r="J354" s="137"/>
    </row>
    <row r="355" spans="1:13" x14ac:dyDescent="0.25">
      <c r="A355" s="864" t="s">
        <v>292</v>
      </c>
      <c r="B355" s="864"/>
      <c r="C355" s="864"/>
      <c r="D355" s="499">
        <f>SUM(D353:D354)</f>
        <v>0</v>
      </c>
      <c r="E355" s="372"/>
      <c r="F355" s="495"/>
      <c r="G355" s="372"/>
      <c r="H355" s="372"/>
      <c r="I355" s="496">
        <f>SUM(I353:I354)</f>
        <v>0</v>
      </c>
      <c r="J355" s="496">
        <f>SUM(J353:J354)</f>
        <v>0</v>
      </c>
    </row>
    <row r="356" spans="1:13" ht="13.5" customHeight="1" x14ac:dyDescent="0.25">
      <c r="A356" s="7" t="s">
        <v>315</v>
      </c>
      <c r="B356" s="7" t="s">
        <v>310</v>
      </c>
      <c r="C356" s="419" t="s">
        <v>475</v>
      </c>
      <c r="D356" s="490"/>
      <c r="E356" s="34"/>
      <c r="F356" s="492"/>
      <c r="G356" s="34"/>
      <c r="H356" s="34"/>
      <c r="I356" s="497">
        <f>G356+((0-E356)*D356)*F356-H356</f>
        <v>0</v>
      </c>
      <c r="J356" s="137"/>
      <c r="L356" s="486">
        <v>6</v>
      </c>
      <c r="M356" s="486">
        <f>L335*100+L356</f>
        <v>1306</v>
      </c>
    </row>
    <row r="357" spans="1:13" x14ac:dyDescent="0.25">
      <c r="A357" s="7"/>
      <c r="B357" s="7"/>
      <c r="C357" s="469"/>
      <c r="D357" s="498"/>
      <c r="E357" s="34"/>
      <c r="F357" s="492"/>
      <c r="G357" s="34"/>
      <c r="H357" s="34"/>
      <c r="I357" s="34"/>
      <c r="J357" s="137"/>
    </row>
    <row r="358" spans="1:13" x14ac:dyDescent="0.25">
      <c r="A358" s="864" t="s">
        <v>292</v>
      </c>
      <c r="B358" s="864"/>
      <c r="C358" s="864"/>
      <c r="D358" s="499">
        <f>SUM(D356:D357)</f>
        <v>0</v>
      </c>
      <c r="E358" s="372"/>
      <c r="F358" s="495"/>
      <c r="G358" s="372"/>
      <c r="H358" s="372"/>
      <c r="I358" s="496">
        <f>SUM(I356:I357)</f>
        <v>0</v>
      </c>
      <c r="J358" s="496">
        <f>SUM(J356:J357)</f>
        <v>0</v>
      </c>
    </row>
    <row r="359" spans="1:13" ht="13.5" customHeight="1" x14ac:dyDescent="0.25">
      <c r="A359" s="7" t="s">
        <v>316</v>
      </c>
      <c r="B359" s="7" t="s">
        <v>310</v>
      </c>
      <c r="C359" s="419" t="s">
        <v>475</v>
      </c>
      <c r="D359" s="490"/>
      <c r="E359" s="34"/>
      <c r="F359" s="492"/>
      <c r="G359" s="34"/>
      <c r="H359" s="34"/>
      <c r="I359" s="497">
        <f>G359+((0-E359)*D359)*F359-H359</f>
        <v>0</v>
      </c>
      <c r="J359" s="137"/>
      <c r="L359" s="486">
        <v>7</v>
      </c>
      <c r="M359" s="486">
        <f>L335*100+L359</f>
        <v>1307</v>
      </c>
    </row>
    <row r="360" spans="1:13" x14ac:dyDescent="0.25">
      <c r="A360" s="7"/>
      <c r="B360" s="7"/>
      <c r="C360" s="469"/>
      <c r="D360" s="498"/>
      <c r="E360" s="34"/>
      <c r="F360" s="492"/>
      <c r="G360" s="34"/>
      <c r="H360" s="34"/>
      <c r="I360" s="34"/>
      <c r="J360" s="137"/>
    </row>
    <row r="361" spans="1:13" x14ac:dyDescent="0.25">
      <c r="A361" s="864" t="s">
        <v>292</v>
      </c>
      <c r="B361" s="864"/>
      <c r="C361" s="864"/>
      <c r="D361" s="507">
        <f>SUM(D359:D360)</f>
        <v>0</v>
      </c>
      <c r="E361" s="495"/>
      <c r="F361" s="495"/>
      <c r="G361" s="372"/>
      <c r="H361" s="372"/>
      <c r="I361" s="496">
        <f>SUM(I359:I360)</f>
        <v>0</v>
      </c>
      <c r="J361" s="496">
        <f>SUM(J359:J360)</f>
        <v>0</v>
      </c>
    </row>
    <row r="362" spans="1:13" x14ac:dyDescent="0.25">
      <c r="A362" s="865" t="s">
        <v>91</v>
      </c>
      <c r="B362" s="865"/>
      <c r="C362" s="865"/>
      <c r="D362" s="92">
        <f>D361+D358+D355+D352+D349</f>
        <v>0</v>
      </c>
      <c r="E362" s="500"/>
      <c r="F362" s="500"/>
      <c r="G362" s="91"/>
      <c r="H362" s="91"/>
      <c r="I362" s="496">
        <f>I361+I358+I355+I352+I349</f>
        <v>0</v>
      </c>
      <c r="J362" s="496">
        <f>J361+J358+J355+J352+J349</f>
        <v>0</v>
      </c>
    </row>
    <row r="363" spans="1:13" ht="13.5" x14ac:dyDescent="0.25">
      <c r="A363" s="866" t="s">
        <v>476</v>
      </c>
      <c r="B363" s="866"/>
      <c r="C363" s="866"/>
      <c r="D363" s="866"/>
      <c r="E363" s="866"/>
      <c r="F363" s="866"/>
      <c r="G363" s="866"/>
      <c r="H363" s="866"/>
      <c r="I363" s="866"/>
      <c r="J363" s="866"/>
    </row>
    <row r="364" spans="1:13" ht="14.5" x14ac:dyDescent="0.35">
      <c r="A364" s="502" t="s">
        <v>477</v>
      </c>
    </row>
    <row r="365" spans="1:13" ht="14.5" x14ac:dyDescent="0.35">
      <c r="A365" s="502" t="s">
        <v>478</v>
      </c>
    </row>
    <row r="366" spans="1:13" ht="13.5" x14ac:dyDescent="0.25">
      <c r="A366" s="503" t="s">
        <v>479</v>
      </c>
    </row>
    <row r="367" spans="1:13" ht="13.5" x14ac:dyDescent="0.25">
      <c r="A367" s="501" t="s">
        <v>480</v>
      </c>
    </row>
    <row r="368" spans="1:13" x14ac:dyDescent="0.25">
      <c r="A368" s="486" t="s">
        <v>481</v>
      </c>
    </row>
    <row r="371" spans="1:13" x14ac:dyDescent="0.25">
      <c r="A371" s="13" t="s">
        <v>23</v>
      </c>
      <c r="B371" s="13"/>
      <c r="C371" s="791">
        <f>Presentación!$C$3</f>
        <v>1990</v>
      </c>
      <c r="D371" s="791"/>
      <c r="E371" s="791"/>
      <c r="F371" s="791"/>
      <c r="G371" s="791"/>
      <c r="H371" s="791"/>
      <c r="I371" s="791"/>
      <c r="J371" s="791"/>
    </row>
    <row r="372" spans="1:13" ht="11.25" customHeight="1" x14ac:dyDescent="0.25">
      <c r="A372" s="11" t="s">
        <v>24</v>
      </c>
      <c r="B372" s="11"/>
      <c r="C372" s="792" t="s">
        <v>382</v>
      </c>
      <c r="D372" s="792"/>
      <c r="E372" s="792"/>
      <c r="F372" s="792"/>
      <c r="G372" s="792"/>
      <c r="H372" s="792"/>
      <c r="I372" s="792"/>
      <c r="J372" s="792"/>
      <c r="L372" s="486">
        <v>6</v>
      </c>
    </row>
    <row r="373" spans="1:13" ht="11.25" customHeight="1" x14ac:dyDescent="0.25">
      <c r="A373" s="702" t="s">
        <v>5</v>
      </c>
      <c r="B373" s="702"/>
      <c r="C373" s="703" t="s">
        <v>26</v>
      </c>
      <c r="D373" s="703"/>
      <c r="E373" s="703"/>
      <c r="F373" s="703"/>
      <c r="G373" s="703"/>
      <c r="H373" s="703"/>
      <c r="I373" s="703"/>
      <c r="J373" s="703"/>
    </row>
    <row r="374" spans="1:13" ht="11.25" customHeight="1" x14ac:dyDescent="0.25">
      <c r="A374" s="702" t="s">
        <v>27</v>
      </c>
      <c r="B374" s="702"/>
      <c r="C374" s="703" t="s">
        <v>453</v>
      </c>
      <c r="D374" s="703"/>
      <c r="E374" s="703"/>
      <c r="F374" s="703"/>
      <c r="G374" s="703"/>
      <c r="H374" s="703"/>
      <c r="I374" s="703"/>
      <c r="J374" s="703"/>
    </row>
    <row r="375" spans="1:13" ht="11.25" customHeight="1" x14ac:dyDescent="0.25">
      <c r="A375" s="702" t="s">
        <v>29</v>
      </c>
      <c r="B375" s="702"/>
      <c r="C375" s="703" t="s">
        <v>454</v>
      </c>
      <c r="D375" s="703"/>
      <c r="E375" s="703"/>
      <c r="F375" s="703"/>
      <c r="G375" s="703"/>
      <c r="H375" s="703"/>
      <c r="I375" s="703"/>
      <c r="J375" s="703"/>
    </row>
    <row r="376" spans="1:13" ht="11.25" customHeight="1" x14ac:dyDescent="0.25">
      <c r="A376" s="702" t="s">
        <v>31</v>
      </c>
      <c r="B376" s="702"/>
      <c r="C376" s="703" t="s">
        <v>406</v>
      </c>
      <c r="D376" s="703"/>
      <c r="E376" s="703"/>
      <c r="F376" s="703"/>
      <c r="G376" s="703"/>
      <c r="H376" s="703"/>
      <c r="I376" s="703"/>
      <c r="J376" s="703"/>
    </row>
    <row r="377" spans="1:13" ht="11.25" customHeight="1" x14ac:dyDescent="0.25">
      <c r="A377" s="704" t="s">
        <v>33</v>
      </c>
      <c r="B377" s="704"/>
      <c r="C377" s="97" t="s">
        <v>34</v>
      </c>
      <c r="D377" s="705" t="s">
        <v>219</v>
      </c>
      <c r="E377" s="705"/>
      <c r="F377" s="705"/>
      <c r="G377" s="705" t="s">
        <v>455</v>
      </c>
      <c r="H377" s="705"/>
      <c r="I377" s="705"/>
      <c r="J377" s="705"/>
    </row>
    <row r="378" spans="1:13" ht="34.5" customHeight="1" x14ac:dyDescent="0.25">
      <c r="A378" s="7" t="s">
        <v>37</v>
      </c>
      <c r="B378" s="7"/>
      <c r="C378" s="7" t="s">
        <v>38</v>
      </c>
      <c r="D378" s="98" t="s">
        <v>456</v>
      </c>
      <c r="E378" s="98" t="s">
        <v>222</v>
      </c>
      <c r="F378" s="98" t="s">
        <v>43</v>
      </c>
      <c r="G378" s="98" t="s">
        <v>457</v>
      </c>
      <c r="H378" s="98" t="s">
        <v>458</v>
      </c>
      <c r="I378" s="98" t="s">
        <v>411</v>
      </c>
      <c r="J378" s="98" t="s">
        <v>411</v>
      </c>
    </row>
    <row r="379" spans="1:13" ht="11.25" customHeight="1" x14ac:dyDescent="0.25">
      <c r="A379" s="7" t="s">
        <v>197</v>
      </c>
      <c r="B379" s="7" t="s">
        <v>47</v>
      </c>
      <c r="C379" s="7"/>
      <c r="D379" s="7" t="s">
        <v>48</v>
      </c>
      <c r="E379" s="25" t="s">
        <v>459</v>
      </c>
      <c r="F379" s="25" t="s">
        <v>120</v>
      </c>
      <c r="G379" s="25" t="s">
        <v>460</v>
      </c>
      <c r="H379" s="25" t="s">
        <v>460</v>
      </c>
      <c r="I379" s="7" t="s">
        <v>52</v>
      </c>
      <c r="J379" s="7" t="s">
        <v>225</v>
      </c>
    </row>
    <row r="380" spans="1:13" ht="13.5" x14ac:dyDescent="0.25">
      <c r="A380" s="7"/>
      <c r="B380" s="7"/>
      <c r="C380" s="7"/>
      <c r="D380" s="7"/>
      <c r="E380" s="25" t="s">
        <v>461</v>
      </c>
      <c r="F380" s="25" t="s">
        <v>123</v>
      </c>
      <c r="G380" s="25" t="s">
        <v>462</v>
      </c>
      <c r="H380" s="25" t="s">
        <v>462</v>
      </c>
      <c r="I380" s="7"/>
      <c r="J380" s="7"/>
    </row>
    <row r="381" spans="1:13" ht="40.5" x14ac:dyDescent="0.25">
      <c r="A381" s="7"/>
      <c r="B381" s="7"/>
      <c r="C381" s="7"/>
      <c r="D381" s="25"/>
      <c r="E381" s="25" t="s">
        <v>463</v>
      </c>
      <c r="F381" s="25">
        <v>0.5</v>
      </c>
      <c r="G381" s="25" t="s">
        <v>464</v>
      </c>
      <c r="H381" s="25" t="s">
        <v>413</v>
      </c>
      <c r="I381" s="487" t="s">
        <v>465</v>
      </c>
      <c r="J381" s="487" t="s">
        <v>466</v>
      </c>
    </row>
    <row r="382" spans="1:13" ht="13.5" x14ac:dyDescent="0.35">
      <c r="A382" s="7"/>
      <c r="B382" s="7"/>
      <c r="C382" s="7"/>
      <c r="D382" s="488" t="s">
        <v>467</v>
      </c>
      <c r="E382" s="488" t="s">
        <v>468</v>
      </c>
      <c r="F382" s="488" t="s">
        <v>65</v>
      </c>
      <c r="G382" s="488" t="s">
        <v>66</v>
      </c>
      <c r="H382" s="488" t="s">
        <v>469</v>
      </c>
      <c r="I382" s="489" t="s">
        <v>470</v>
      </c>
      <c r="J382" s="489" t="s">
        <v>470</v>
      </c>
    </row>
    <row r="383" spans="1:13" ht="11.25" customHeight="1" x14ac:dyDescent="0.25">
      <c r="A383" s="7" t="s">
        <v>68</v>
      </c>
      <c r="B383" s="7" t="s">
        <v>310</v>
      </c>
      <c r="C383" s="135" t="s">
        <v>471</v>
      </c>
      <c r="D383" s="490"/>
      <c r="E383" s="491"/>
      <c r="F383" s="492"/>
      <c r="G383" s="492"/>
      <c r="H383" s="492"/>
      <c r="I383" s="497">
        <f>G383+((0-E383)*D383)*F383-H383</f>
        <v>0</v>
      </c>
      <c r="J383" s="137"/>
      <c r="L383" s="486">
        <v>1</v>
      </c>
      <c r="M383" s="486">
        <f>L372*100+L383</f>
        <v>601</v>
      </c>
    </row>
    <row r="384" spans="1:13" x14ac:dyDescent="0.25">
      <c r="A384" s="7"/>
      <c r="B384" s="7"/>
      <c r="C384" s="486" t="s">
        <v>472</v>
      </c>
      <c r="D384" s="490"/>
      <c r="E384" s="136"/>
      <c r="F384" s="492"/>
      <c r="G384" s="34"/>
      <c r="H384" s="34"/>
      <c r="I384" s="497">
        <f>G384+((0-E384)*D384)*F384-H384</f>
        <v>0</v>
      </c>
      <c r="J384" s="137"/>
      <c r="L384" s="486">
        <v>2</v>
      </c>
      <c r="M384" s="486">
        <f>L372*100+L384</f>
        <v>602</v>
      </c>
    </row>
    <row r="385" spans="1:13" x14ac:dyDescent="0.25">
      <c r="A385" s="7"/>
      <c r="B385" s="7"/>
      <c r="C385" s="135" t="s">
        <v>473</v>
      </c>
      <c r="D385" s="490"/>
      <c r="E385" s="34"/>
      <c r="F385" s="492"/>
      <c r="G385" s="34"/>
      <c r="H385" s="34"/>
      <c r="I385" s="34"/>
      <c r="J385" s="137"/>
      <c r="L385" s="486">
        <v>3</v>
      </c>
      <c r="M385" s="486">
        <f>L372*100+L385</f>
        <v>603</v>
      </c>
    </row>
    <row r="386" spans="1:13" x14ac:dyDescent="0.25">
      <c r="A386" s="864" t="s">
        <v>292</v>
      </c>
      <c r="B386" s="864"/>
      <c r="C386" s="864"/>
      <c r="D386" s="370">
        <f>SUM(D383:D385)</f>
        <v>0</v>
      </c>
      <c r="E386" s="372"/>
      <c r="F386" s="495"/>
      <c r="G386" s="372"/>
      <c r="H386" s="372"/>
      <c r="I386" s="496">
        <f>SUM(I383:I385)</f>
        <v>0</v>
      </c>
      <c r="J386" s="496">
        <f>SUM(J383:J385)</f>
        <v>0</v>
      </c>
    </row>
    <row r="387" spans="1:13" ht="13.5" customHeight="1" x14ac:dyDescent="0.25">
      <c r="A387" s="7" t="s">
        <v>313</v>
      </c>
      <c r="B387" s="7" t="s">
        <v>310</v>
      </c>
      <c r="C387" s="419" t="s">
        <v>474</v>
      </c>
      <c r="D387" s="490"/>
      <c r="E387" s="34"/>
      <c r="F387" s="492"/>
      <c r="G387" s="34"/>
      <c r="H387" s="34"/>
      <c r="I387" s="497">
        <f>G387+((0-E387)*D387)*F387-H387</f>
        <v>0</v>
      </c>
      <c r="J387" s="137"/>
      <c r="L387" s="486">
        <v>4</v>
      </c>
      <c r="M387" s="486">
        <f>L372*100+L387</f>
        <v>604</v>
      </c>
    </row>
    <row r="388" spans="1:13" x14ac:dyDescent="0.25">
      <c r="A388" s="7"/>
      <c r="B388" s="7"/>
      <c r="C388" s="469"/>
      <c r="D388" s="498"/>
      <c r="E388" s="34"/>
      <c r="F388" s="492"/>
      <c r="G388" s="34"/>
      <c r="H388" s="34"/>
      <c r="I388" s="34"/>
      <c r="J388" s="137"/>
    </row>
    <row r="389" spans="1:13" x14ac:dyDescent="0.25">
      <c r="A389" s="864" t="s">
        <v>292</v>
      </c>
      <c r="B389" s="864"/>
      <c r="C389" s="864"/>
      <c r="D389" s="499">
        <f>SUM(D387:D388)</f>
        <v>0</v>
      </c>
      <c r="E389" s="372"/>
      <c r="F389" s="495"/>
      <c r="G389" s="372"/>
      <c r="H389" s="372"/>
      <c r="I389" s="496">
        <f>SUM(I387:I388)</f>
        <v>0</v>
      </c>
      <c r="J389" s="496">
        <f>SUM(J387:J388)</f>
        <v>0</v>
      </c>
    </row>
    <row r="390" spans="1:13" ht="13.5" customHeight="1" x14ac:dyDescent="0.25">
      <c r="A390" s="7" t="s">
        <v>314</v>
      </c>
      <c r="B390" s="7" t="s">
        <v>310</v>
      </c>
      <c r="C390" s="419" t="s">
        <v>475</v>
      </c>
      <c r="D390" s="490"/>
      <c r="E390" s="34"/>
      <c r="F390" s="492"/>
      <c r="G390" s="34"/>
      <c r="H390" s="34"/>
      <c r="I390" s="497">
        <f>G390+((0-E390)*D390)*F390-H390</f>
        <v>0</v>
      </c>
      <c r="J390" s="137"/>
      <c r="L390" s="486">
        <v>5</v>
      </c>
      <c r="M390" s="486">
        <f>L372*100+L390</f>
        <v>605</v>
      </c>
    </row>
    <row r="391" spans="1:13" x14ac:dyDescent="0.25">
      <c r="A391" s="7"/>
      <c r="B391" s="7"/>
      <c r="C391" s="469"/>
      <c r="D391" s="498"/>
      <c r="E391" s="34"/>
      <c r="F391" s="492"/>
      <c r="G391" s="34"/>
      <c r="H391" s="34"/>
      <c r="I391" s="34"/>
      <c r="J391" s="137"/>
    </row>
    <row r="392" spans="1:13" x14ac:dyDescent="0.25">
      <c r="A392" s="864" t="s">
        <v>292</v>
      </c>
      <c r="B392" s="864"/>
      <c r="C392" s="864"/>
      <c r="D392" s="499">
        <f>SUM(D390:D391)</f>
        <v>0</v>
      </c>
      <c r="E392" s="372"/>
      <c r="F392" s="495"/>
      <c r="G392" s="372"/>
      <c r="H392" s="372"/>
      <c r="I392" s="496">
        <f>SUM(I390:I391)</f>
        <v>0</v>
      </c>
      <c r="J392" s="496">
        <f>SUM(J390:J391)</f>
        <v>0</v>
      </c>
    </row>
    <row r="393" spans="1:13" ht="13.5" customHeight="1" x14ac:dyDescent="0.25">
      <c r="A393" s="7" t="s">
        <v>315</v>
      </c>
      <c r="B393" s="7" t="s">
        <v>310</v>
      </c>
      <c r="C393" s="419" t="s">
        <v>475</v>
      </c>
      <c r="D393" s="490"/>
      <c r="E393" s="34"/>
      <c r="F393" s="492"/>
      <c r="G393" s="34"/>
      <c r="H393" s="34"/>
      <c r="I393" s="497">
        <f>G393+((0-E393)*D393)*F393-H393</f>
        <v>0</v>
      </c>
      <c r="J393" s="137"/>
      <c r="L393" s="486">
        <v>6</v>
      </c>
      <c r="M393" s="486">
        <f>L372*100+L393</f>
        <v>606</v>
      </c>
    </row>
    <row r="394" spans="1:13" x14ac:dyDescent="0.25">
      <c r="A394" s="7"/>
      <c r="B394" s="7"/>
      <c r="C394" s="469"/>
      <c r="D394" s="498"/>
      <c r="E394" s="34"/>
      <c r="F394" s="492"/>
      <c r="G394" s="34"/>
      <c r="H394" s="34"/>
      <c r="I394" s="34"/>
      <c r="J394" s="137"/>
    </row>
    <row r="395" spans="1:13" x14ac:dyDescent="0.25">
      <c r="A395" s="864" t="s">
        <v>292</v>
      </c>
      <c r="B395" s="864"/>
      <c r="C395" s="864"/>
      <c r="D395" s="499">
        <f>SUM(D393:D394)</f>
        <v>0</v>
      </c>
      <c r="E395" s="372"/>
      <c r="F395" s="495"/>
      <c r="G395" s="372"/>
      <c r="H395" s="372"/>
      <c r="I395" s="496">
        <f>SUM(I393:I394)</f>
        <v>0</v>
      </c>
      <c r="J395" s="496">
        <f>SUM(J393:J394)</f>
        <v>0</v>
      </c>
    </row>
    <row r="396" spans="1:13" ht="13.5" customHeight="1" x14ac:dyDescent="0.25">
      <c r="A396" s="7" t="s">
        <v>316</v>
      </c>
      <c r="B396" s="7" t="s">
        <v>310</v>
      </c>
      <c r="C396" s="419" t="s">
        <v>475</v>
      </c>
      <c r="D396" s="490"/>
      <c r="E396" s="34"/>
      <c r="F396" s="492"/>
      <c r="G396" s="34"/>
      <c r="H396" s="34"/>
      <c r="I396" s="497">
        <f>G396+((0-E396)*D396)*F396-H396</f>
        <v>0</v>
      </c>
      <c r="J396" s="137"/>
      <c r="L396" s="486">
        <v>7</v>
      </c>
      <c r="M396" s="486">
        <f>L372*100+L396</f>
        <v>607</v>
      </c>
    </row>
    <row r="397" spans="1:13" x14ac:dyDescent="0.25">
      <c r="A397" s="7"/>
      <c r="B397" s="7"/>
      <c r="C397" s="469"/>
      <c r="D397" s="498"/>
      <c r="E397" s="34"/>
      <c r="F397" s="492"/>
      <c r="G397" s="34"/>
      <c r="H397" s="34"/>
      <c r="I397" s="34"/>
      <c r="J397" s="137"/>
    </row>
    <row r="398" spans="1:13" x14ac:dyDescent="0.25">
      <c r="A398" s="864" t="s">
        <v>292</v>
      </c>
      <c r="B398" s="864"/>
      <c r="C398" s="864"/>
      <c r="D398" s="507">
        <f>SUM(D396:D397)</f>
        <v>0</v>
      </c>
      <c r="E398" s="495"/>
      <c r="F398" s="495"/>
      <c r="G398" s="372"/>
      <c r="H398" s="372"/>
      <c r="I398" s="496">
        <f>SUM(I396:I397)</f>
        <v>0</v>
      </c>
      <c r="J398" s="496">
        <f>SUM(J396:J397)</f>
        <v>0</v>
      </c>
    </row>
    <row r="399" spans="1:13" x14ac:dyDescent="0.25">
      <c r="A399" s="865" t="s">
        <v>91</v>
      </c>
      <c r="B399" s="865"/>
      <c r="C399" s="865"/>
      <c r="D399" s="92">
        <f>D398+D395+D392+D389+D386</f>
        <v>0</v>
      </c>
      <c r="E399" s="500"/>
      <c r="F399" s="500"/>
      <c r="G399" s="91"/>
      <c r="H399" s="91"/>
      <c r="I399" s="496">
        <f>I398+I395+I392+I389+I386</f>
        <v>0</v>
      </c>
      <c r="J399" s="496">
        <f>J398+J395+J392+J389+J386</f>
        <v>0</v>
      </c>
    </row>
    <row r="400" spans="1:13" ht="13.5" x14ac:dyDescent="0.25">
      <c r="A400" s="866" t="s">
        <v>476</v>
      </c>
      <c r="B400" s="866"/>
      <c r="C400" s="866"/>
      <c r="D400" s="866"/>
      <c r="E400" s="866"/>
      <c r="F400" s="866"/>
      <c r="G400" s="866"/>
      <c r="H400" s="866"/>
      <c r="I400" s="866"/>
      <c r="J400" s="866"/>
    </row>
    <row r="401" spans="1:12" ht="14.5" x14ac:dyDescent="0.35">
      <c r="A401" s="502" t="s">
        <v>477</v>
      </c>
    </row>
    <row r="402" spans="1:12" ht="14.5" x14ac:dyDescent="0.35">
      <c r="A402" s="502" t="s">
        <v>478</v>
      </c>
    </row>
    <row r="403" spans="1:12" ht="13.5" x14ac:dyDescent="0.25">
      <c r="A403" s="503" t="s">
        <v>479</v>
      </c>
    </row>
    <row r="404" spans="1:12" ht="13.5" x14ac:dyDescent="0.25">
      <c r="A404" s="501" t="s">
        <v>480</v>
      </c>
    </row>
    <row r="405" spans="1:12" x14ac:dyDescent="0.25">
      <c r="A405" s="486" t="s">
        <v>481</v>
      </c>
    </row>
    <row r="408" spans="1:12" x14ac:dyDescent="0.25">
      <c r="A408" s="13" t="s">
        <v>23</v>
      </c>
      <c r="B408" s="13"/>
      <c r="C408" s="791">
        <f>Presentación!$C$3</f>
        <v>1990</v>
      </c>
      <c r="D408" s="791"/>
      <c r="E408" s="791"/>
      <c r="F408" s="791"/>
      <c r="G408" s="791"/>
      <c r="H408" s="791"/>
      <c r="I408" s="791"/>
      <c r="J408" s="791"/>
    </row>
    <row r="409" spans="1:12" ht="11.25" customHeight="1" x14ac:dyDescent="0.25">
      <c r="A409" s="11" t="s">
        <v>24</v>
      </c>
      <c r="B409" s="11"/>
      <c r="C409" s="792" t="s">
        <v>383</v>
      </c>
      <c r="D409" s="792"/>
      <c r="E409" s="792"/>
      <c r="F409" s="792"/>
      <c r="G409" s="792"/>
      <c r="H409" s="792"/>
      <c r="I409" s="792"/>
      <c r="J409" s="792"/>
      <c r="L409" s="486">
        <v>7</v>
      </c>
    </row>
    <row r="410" spans="1:12" ht="11.25" customHeight="1" x14ac:dyDescent="0.25">
      <c r="A410" s="702" t="s">
        <v>5</v>
      </c>
      <c r="B410" s="702"/>
      <c r="C410" s="703" t="s">
        <v>26</v>
      </c>
      <c r="D410" s="703"/>
      <c r="E410" s="703"/>
      <c r="F410" s="703"/>
      <c r="G410" s="703"/>
      <c r="H410" s="703"/>
      <c r="I410" s="703"/>
      <c r="J410" s="703"/>
    </row>
    <row r="411" spans="1:12" ht="11.25" customHeight="1" x14ac:dyDescent="0.25">
      <c r="A411" s="702" t="s">
        <v>27</v>
      </c>
      <c r="B411" s="702"/>
      <c r="C411" s="703" t="s">
        <v>453</v>
      </c>
      <c r="D411" s="703"/>
      <c r="E411" s="703"/>
      <c r="F411" s="703"/>
      <c r="G411" s="703"/>
      <c r="H411" s="703"/>
      <c r="I411" s="703"/>
      <c r="J411" s="703"/>
    </row>
    <row r="412" spans="1:12" ht="11.25" customHeight="1" x14ac:dyDescent="0.25">
      <c r="A412" s="702" t="s">
        <v>29</v>
      </c>
      <c r="B412" s="702"/>
      <c r="C412" s="703" t="s">
        <v>454</v>
      </c>
      <c r="D412" s="703"/>
      <c r="E412" s="703"/>
      <c r="F412" s="703"/>
      <c r="G412" s="703"/>
      <c r="H412" s="703"/>
      <c r="I412" s="703"/>
      <c r="J412" s="703"/>
    </row>
    <row r="413" spans="1:12" ht="11.25" customHeight="1" x14ac:dyDescent="0.25">
      <c r="A413" s="702" t="s">
        <v>31</v>
      </c>
      <c r="B413" s="702"/>
      <c r="C413" s="703" t="s">
        <v>406</v>
      </c>
      <c r="D413" s="703"/>
      <c r="E413" s="703"/>
      <c r="F413" s="703"/>
      <c r="G413" s="703"/>
      <c r="H413" s="703"/>
      <c r="I413" s="703"/>
      <c r="J413" s="703"/>
    </row>
    <row r="414" spans="1:12" ht="11.25" customHeight="1" x14ac:dyDescent="0.25">
      <c r="A414" s="704" t="s">
        <v>33</v>
      </c>
      <c r="B414" s="704"/>
      <c r="C414" s="97" t="s">
        <v>34</v>
      </c>
      <c r="D414" s="705" t="s">
        <v>219</v>
      </c>
      <c r="E414" s="705"/>
      <c r="F414" s="705"/>
      <c r="G414" s="705" t="s">
        <v>455</v>
      </c>
      <c r="H414" s="705"/>
      <c r="I414" s="705"/>
      <c r="J414" s="705"/>
    </row>
    <row r="415" spans="1:12" ht="34.5" customHeight="1" x14ac:dyDescent="0.25">
      <c r="A415" s="7" t="s">
        <v>37</v>
      </c>
      <c r="B415" s="7"/>
      <c r="C415" s="7" t="s">
        <v>38</v>
      </c>
      <c r="D415" s="98" t="s">
        <v>456</v>
      </c>
      <c r="E415" s="98" t="s">
        <v>222</v>
      </c>
      <c r="F415" s="98" t="s">
        <v>43</v>
      </c>
      <c r="G415" s="98" t="s">
        <v>457</v>
      </c>
      <c r="H415" s="98" t="s">
        <v>458</v>
      </c>
      <c r="I415" s="98" t="s">
        <v>411</v>
      </c>
      <c r="J415" s="98" t="s">
        <v>411</v>
      </c>
    </row>
    <row r="416" spans="1:12" ht="11.25" customHeight="1" x14ac:dyDescent="0.25">
      <c r="A416" s="7" t="s">
        <v>197</v>
      </c>
      <c r="B416" s="7" t="s">
        <v>47</v>
      </c>
      <c r="C416" s="7"/>
      <c r="D416" s="7" t="s">
        <v>48</v>
      </c>
      <c r="E416" s="25" t="s">
        <v>459</v>
      </c>
      <c r="F416" s="25" t="s">
        <v>120</v>
      </c>
      <c r="G416" s="25" t="s">
        <v>460</v>
      </c>
      <c r="H416" s="25" t="s">
        <v>460</v>
      </c>
      <c r="I416" s="7" t="s">
        <v>52</v>
      </c>
      <c r="J416" s="7" t="s">
        <v>225</v>
      </c>
    </row>
    <row r="417" spans="1:13" ht="13.5" x14ac:dyDescent="0.25">
      <c r="A417" s="7"/>
      <c r="B417" s="7"/>
      <c r="C417" s="7"/>
      <c r="D417" s="7"/>
      <c r="E417" s="25" t="s">
        <v>461</v>
      </c>
      <c r="F417" s="25" t="s">
        <v>123</v>
      </c>
      <c r="G417" s="25" t="s">
        <v>462</v>
      </c>
      <c r="H417" s="25" t="s">
        <v>462</v>
      </c>
      <c r="I417" s="7"/>
      <c r="J417" s="7"/>
    </row>
    <row r="418" spans="1:13" ht="40.5" x14ac:dyDescent="0.25">
      <c r="A418" s="7"/>
      <c r="B418" s="7"/>
      <c r="C418" s="7"/>
      <c r="D418" s="25"/>
      <c r="E418" s="25" t="s">
        <v>463</v>
      </c>
      <c r="F418" s="25">
        <v>0.5</v>
      </c>
      <c r="G418" s="25" t="s">
        <v>464</v>
      </c>
      <c r="H418" s="25" t="s">
        <v>413</v>
      </c>
      <c r="I418" s="487" t="s">
        <v>465</v>
      </c>
      <c r="J418" s="487" t="s">
        <v>466</v>
      </c>
    </row>
    <row r="419" spans="1:13" ht="13.5" x14ac:dyDescent="0.35">
      <c r="A419" s="7"/>
      <c r="B419" s="7"/>
      <c r="C419" s="7"/>
      <c r="D419" s="488" t="s">
        <v>467</v>
      </c>
      <c r="E419" s="488" t="s">
        <v>468</v>
      </c>
      <c r="F419" s="488" t="s">
        <v>65</v>
      </c>
      <c r="G419" s="488" t="s">
        <v>66</v>
      </c>
      <c r="H419" s="488" t="s">
        <v>469</v>
      </c>
      <c r="I419" s="489" t="s">
        <v>470</v>
      </c>
      <c r="J419" s="489" t="s">
        <v>470</v>
      </c>
    </row>
    <row r="420" spans="1:13" ht="11.25" customHeight="1" x14ac:dyDescent="0.25">
      <c r="A420" s="7" t="s">
        <v>68</v>
      </c>
      <c r="B420" s="7" t="s">
        <v>310</v>
      </c>
      <c r="C420" s="135" t="s">
        <v>471</v>
      </c>
      <c r="D420" s="490"/>
      <c r="E420" s="491"/>
      <c r="F420" s="492"/>
      <c r="G420" s="492"/>
      <c r="H420" s="492"/>
      <c r="I420" s="497">
        <f>G420+((0-E420)*D420)*F420-H420</f>
        <v>0</v>
      </c>
      <c r="J420" s="137"/>
      <c r="L420" s="486">
        <v>1</v>
      </c>
      <c r="M420" s="486">
        <f>L409*100+L420</f>
        <v>701</v>
      </c>
    </row>
    <row r="421" spans="1:13" x14ac:dyDescent="0.25">
      <c r="A421" s="7"/>
      <c r="B421" s="7"/>
      <c r="C421" s="486" t="s">
        <v>472</v>
      </c>
      <c r="D421" s="490"/>
      <c r="E421" s="136"/>
      <c r="F421" s="492"/>
      <c r="G421" s="34"/>
      <c r="H421" s="34"/>
      <c r="I421" s="497">
        <f>G421+((0-E421)*D421)*F421-H421</f>
        <v>0</v>
      </c>
      <c r="J421" s="137"/>
      <c r="L421" s="486">
        <v>2</v>
      </c>
      <c r="M421" s="486">
        <f>L409*100+L421</f>
        <v>702</v>
      </c>
    </row>
    <row r="422" spans="1:13" x14ac:dyDescent="0.25">
      <c r="A422" s="7"/>
      <c r="B422" s="7"/>
      <c r="C422" s="135" t="s">
        <v>473</v>
      </c>
      <c r="D422" s="490"/>
      <c r="E422" s="34"/>
      <c r="F422" s="492"/>
      <c r="G422" s="34"/>
      <c r="H422" s="34"/>
      <c r="I422" s="34"/>
      <c r="J422" s="137"/>
      <c r="L422" s="486">
        <v>3</v>
      </c>
      <c r="M422" s="486">
        <f>L409*100+L422</f>
        <v>703</v>
      </c>
    </row>
    <row r="423" spans="1:13" x14ac:dyDescent="0.25">
      <c r="A423" s="864" t="s">
        <v>292</v>
      </c>
      <c r="B423" s="864"/>
      <c r="C423" s="864"/>
      <c r="D423" s="370">
        <f>SUM(D420:D422)</f>
        <v>0</v>
      </c>
      <c r="E423" s="372"/>
      <c r="F423" s="495"/>
      <c r="G423" s="372"/>
      <c r="H423" s="372"/>
      <c r="I423" s="496">
        <f>SUM(I420:I422)</f>
        <v>0</v>
      </c>
      <c r="J423" s="496">
        <f>SUM(J420:J422)</f>
        <v>0</v>
      </c>
    </row>
    <row r="424" spans="1:13" ht="13.5" customHeight="1" x14ac:dyDescent="0.25">
      <c r="A424" s="7" t="s">
        <v>313</v>
      </c>
      <c r="B424" s="7" t="s">
        <v>310</v>
      </c>
      <c r="C424" s="419" t="s">
        <v>474</v>
      </c>
      <c r="D424" s="490"/>
      <c r="E424" s="34"/>
      <c r="F424" s="492"/>
      <c r="G424" s="34"/>
      <c r="H424" s="34"/>
      <c r="I424" s="497">
        <f>G424+((0-E424)*D424)*F424-H424</f>
        <v>0</v>
      </c>
      <c r="J424" s="137"/>
      <c r="L424" s="486">
        <v>4</v>
      </c>
      <c r="M424" s="486">
        <f>L409*100+L424</f>
        <v>704</v>
      </c>
    </row>
    <row r="425" spans="1:13" x14ac:dyDescent="0.25">
      <c r="A425" s="7"/>
      <c r="B425" s="7"/>
      <c r="C425" s="469"/>
      <c r="D425" s="498"/>
      <c r="E425" s="34"/>
      <c r="F425" s="492"/>
      <c r="G425" s="34"/>
      <c r="H425" s="34"/>
      <c r="I425" s="34"/>
      <c r="J425" s="137"/>
    </row>
    <row r="426" spans="1:13" x14ac:dyDescent="0.25">
      <c r="A426" s="864" t="s">
        <v>292</v>
      </c>
      <c r="B426" s="864"/>
      <c r="C426" s="864"/>
      <c r="D426" s="499">
        <f>SUM(D424:D425)</f>
        <v>0</v>
      </c>
      <c r="E426" s="372"/>
      <c r="F426" s="495"/>
      <c r="G426" s="372"/>
      <c r="H426" s="372"/>
      <c r="I426" s="496">
        <f>SUM(I424:I425)</f>
        <v>0</v>
      </c>
      <c r="J426" s="496">
        <f>SUM(J424:J425)</f>
        <v>0</v>
      </c>
    </row>
    <row r="427" spans="1:13" ht="13.5" customHeight="1" x14ac:dyDescent="0.25">
      <c r="A427" s="7" t="s">
        <v>314</v>
      </c>
      <c r="B427" s="7" t="s">
        <v>310</v>
      </c>
      <c r="C427" s="419" t="s">
        <v>475</v>
      </c>
      <c r="D427" s="490"/>
      <c r="E427" s="34"/>
      <c r="F427" s="492"/>
      <c r="G427" s="34"/>
      <c r="H427" s="34"/>
      <c r="I427" s="497">
        <f>G427+((0-E427)*D427)*F427-H427</f>
        <v>0</v>
      </c>
      <c r="J427" s="137"/>
      <c r="L427" s="486">
        <v>5</v>
      </c>
      <c r="M427" s="486">
        <f>L409*100+L427</f>
        <v>705</v>
      </c>
    </row>
    <row r="428" spans="1:13" x14ac:dyDescent="0.25">
      <c r="A428" s="7"/>
      <c r="B428" s="7"/>
      <c r="C428" s="469"/>
      <c r="D428" s="498"/>
      <c r="E428" s="34"/>
      <c r="F428" s="492"/>
      <c r="G428" s="34"/>
      <c r="H428" s="34"/>
      <c r="I428" s="34"/>
      <c r="J428" s="137"/>
    </row>
    <row r="429" spans="1:13" x14ac:dyDescent="0.25">
      <c r="A429" s="864" t="s">
        <v>292</v>
      </c>
      <c r="B429" s="864"/>
      <c r="C429" s="864"/>
      <c r="D429" s="499">
        <f>SUM(D427:D428)</f>
        <v>0</v>
      </c>
      <c r="E429" s="372"/>
      <c r="F429" s="495"/>
      <c r="G429" s="372"/>
      <c r="H429" s="372"/>
      <c r="I429" s="496">
        <f>SUM(I427:I428)</f>
        <v>0</v>
      </c>
      <c r="J429" s="496">
        <f>SUM(J427:J428)</f>
        <v>0</v>
      </c>
    </row>
    <row r="430" spans="1:13" ht="13.5" customHeight="1" x14ac:dyDescent="0.25">
      <c r="A430" s="7" t="s">
        <v>315</v>
      </c>
      <c r="B430" s="7" t="s">
        <v>310</v>
      </c>
      <c r="C430" s="419" t="s">
        <v>475</v>
      </c>
      <c r="D430" s="490"/>
      <c r="E430" s="34"/>
      <c r="F430" s="492"/>
      <c r="G430" s="34"/>
      <c r="H430" s="34"/>
      <c r="I430" s="497">
        <f>G430+((0-E430)*D430)*F430-H430</f>
        <v>0</v>
      </c>
      <c r="J430" s="137"/>
      <c r="L430" s="486">
        <v>6</v>
      </c>
      <c r="M430" s="486">
        <f>L409*100+L430</f>
        <v>706</v>
      </c>
    </row>
    <row r="431" spans="1:13" x14ac:dyDescent="0.25">
      <c r="A431" s="7"/>
      <c r="B431" s="7"/>
      <c r="C431" s="469"/>
      <c r="D431" s="498"/>
      <c r="E431" s="34"/>
      <c r="F431" s="492"/>
      <c r="G431" s="34"/>
      <c r="H431" s="34"/>
      <c r="I431" s="34"/>
      <c r="J431" s="137"/>
    </row>
    <row r="432" spans="1:13" x14ac:dyDescent="0.25">
      <c r="A432" s="864" t="s">
        <v>292</v>
      </c>
      <c r="B432" s="864"/>
      <c r="C432" s="864"/>
      <c r="D432" s="499">
        <f>SUM(D430:D431)</f>
        <v>0</v>
      </c>
      <c r="E432" s="372"/>
      <c r="F432" s="495"/>
      <c r="G432" s="372"/>
      <c r="H432" s="372"/>
      <c r="I432" s="496">
        <f>SUM(I430:I431)</f>
        <v>0</v>
      </c>
      <c r="J432" s="496">
        <f>SUM(J430:J431)</f>
        <v>0</v>
      </c>
    </row>
    <row r="433" spans="1:13" ht="13.5" customHeight="1" x14ac:dyDescent="0.25">
      <c r="A433" s="7" t="s">
        <v>316</v>
      </c>
      <c r="B433" s="7" t="s">
        <v>310</v>
      </c>
      <c r="C433" s="419" t="s">
        <v>475</v>
      </c>
      <c r="D433" s="490"/>
      <c r="E433" s="34"/>
      <c r="F433" s="492"/>
      <c r="G433" s="34"/>
      <c r="H433" s="34"/>
      <c r="I433" s="497">
        <f>G433+((0-E433)*D433)*F433-H433</f>
        <v>0</v>
      </c>
      <c r="J433" s="137"/>
      <c r="L433" s="486">
        <v>7</v>
      </c>
      <c r="M433" s="486">
        <f>L409*100+L433</f>
        <v>707</v>
      </c>
    </row>
    <row r="434" spans="1:13" x14ac:dyDescent="0.25">
      <c r="A434" s="7"/>
      <c r="B434" s="7"/>
      <c r="C434" s="469"/>
      <c r="D434" s="498"/>
      <c r="E434" s="34"/>
      <c r="F434" s="492"/>
      <c r="G434" s="34"/>
      <c r="H434" s="34"/>
      <c r="I434" s="34"/>
      <c r="J434" s="137"/>
    </row>
    <row r="435" spans="1:13" x14ac:dyDescent="0.25">
      <c r="A435" s="864" t="s">
        <v>292</v>
      </c>
      <c r="B435" s="864"/>
      <c r="C435" s="864"/>
      <c r="D435" s="507">
        <f>SUM(D433:D434)</f>
        <v>0</v>
      </c>
      <c r="E435" s="495"/>
      <c r="F435" s="495"/>
      <c r="G435" s="372"/>
      <c r="H435" s="372"/>
      <c r="I435" s="496">
        <f>SUM(I433:I434)</f>
        <v>0</v>
      </c>
      <c r="J435" s="496">
        <f>SUM(J433:J434)</f>
        <v>0</v>
      </c>
    </row>
    <row r="436" spans="1:13" x14ac:dyDescent="0.25">
      <c r="A436" s="865" t="s">
        <v>91</v>
      </c>
      <c r="B436" s="865"/>
      <c r="C436" s="865"/>
      <c r="D436" s="92">
        <f>D435+D432+D429+D426+D423</f>
        <v>0</v>
      </c>
      <c r="E436" s="500"/>
      <c r="F436" s="500"/>
      <c r="G436" s="91"/>
      <c r="H436" s="91"/>
      <c r="I436" s="496">
        <f>I435+I432+I429+I426+I423</f>
        <v>0</v>
      </c>
      <c r="J436" s="496">
        <f>J435+J432+J429+J426+J423</f>
        <v>0</v>
      </c>
    </row>
    <row r="437" spans="1:13" ht="13.5" x14ac:dyDescent="0.25">
      <c r="A437" s="866" t="s">
        <v>476</v>
      </c>
      <c r="B437" s="866"/>
      <c r="C437" s="866"/>
      <c r="D437" s="866"/>
      <c r="E437" s="866"/>
      <c r="F437" s="866"/>
      <c r="G437" s="866"/>
      <c r="H437" s="866"/>
      <c r="I437" s="866"/>
      <c r="J437" s="866"/>
    </row>
    <row r="438" spans="1:13" ht="14.5" x14ac:dyDescent="0.35">
      <c r="A438" s="502" t="s">
        <v>477</v>
      </c>
    </row>
    <row r="439" spans="1:13" ht="14.5" x14ac:dyDescent="0.35">
      <c r="A439" s="502" t="s">
        <v>478</v>
      </c>
    </row>
    <row r="440" spans="1:13" ht="13.5" x14ac:dyDescent="0.25">
      <c r="A440" s="503" t="s">
        <v>479</v>
      </c>
    </row>
    <row r="441" spans="1:13" ht="13.5" x14ac:dyDescent="0.25">
      <c r="A441" s="501" t="s">
        <v>480</v>
      </c>
    </row>
    <row r="442" spans="1:13" x14ac:dyDescent="0.25">
      <c r="A442" s="486" t="s">
        <v>481</v>
      </c>
    </row>
    <row r="445" spans="1:13" x14ac:dyDescent="0.25">
      <c r="A445" s="13" t="s">
        <v>23</v>
      </c>
      <c r="B445" s="13"/>
      <c r="C445" s="791">
        <f>Presentación!$C$3</f>
        <v>1990</v>
      </c>
      <c r="D445" s="791"/>
      <c r="E445" s="791"/>
      <c r="F445" s="791"/>
      <c r="G445" s="791"/>
      <c r="H445" s="791"/>
      <c r="I445" s="791"/>
      <c r="J445" s="791"/>
    </row>
    <row r="446" spans="1:13" ht="11.25" customHeight="1" x14ac:dyDescent="0.25">
      <c r="A446" s="11" t="s">
        <v>24</v>
      </c>
      <c r="B446" s="11"/>
      <c r="C446" s="792" t="s">
        <v>384</v>
      </c>
      <c r="D446" s="792"/>
      <c r="E446" s="792"/>
      <c r="F446" s="792"/>
      <c r="G446" s="792"/>
      <c r="H446" s="792"/>
      <c r="I446" s="792"/>
      <c r="J446" s="792"/>
      <c r="L446" s="486">
        <v>16</v>
      </c>
    </row>
    <row r="447" spans="1:13" ht="11.25" customHeight="1" x14ac:dyDescent="0.25">
      <c r="A447" s="702" t="s">
        <v>5</v>
      </c>
      <c r="B447" s="702"/>
      <c r="C447" s="703" t="s">
        <v>26</v>
      </c>
      <c r="D447" s="703"/>
      <c r="E447" s="703"/>
      <c r="F447" s="703"/>
      <c r="G447" s="703"/>
      <c r="H447" s="703"/>
      <c r="I447" s="703"/>
      <c r="J447" s="703"/>
    </row>
    <row r="448" spans="1:13" ht="11.25" customHeight="1" x14ac:dyDescent="0.25">
      <c r="A448" s="702" t="s">
        <v>27</v>
      </c>
      <c r="B448" s="702"/>
      <c r="C448" s="703" t="s">
        <v>453</v>
      </c>
      <c r="D448" s="703"/>
      <c r="E448" s="703"/>
      <c r="F448" s="703"/>
      <c r="G448" s="703"/>
      <c r="H448" s="703"/>
      <c r="I448" s="703"/>
      <c r="J448" s="703"/>
    </row>
    <row r="449" spans="1:13" ht="11.25" customHeight="1" x14ac:dyDescent="0.25">
      <c r="A449" s="702" t="s">
        <v>29</v>
      </c>
      <c r="B449" s="702"/>
      <c r="C449" s="703" t="s">
        <v>454</v>
      </c>
      <c r="D449" s="703"/>
      <c r="E449" s="703"/>
      <c r="F449" s="703"/>
      <c r="G449" s="703"/>
      <c r="H449" s="703"/>
      <c r="I449" s="703"/>
      <c r="J449" s="703"/>
    </row>
    <row r="450" spans="1:13" ht="11.25" customHeight="1" x14ac:dyDescent="0.25">
      <c r="A450" s="702" t="s">
        <v>31</v>
      </c>
      <c r="B450" s="702"/>
      <c r="C450" s="703" t="s">
        <v>406</v>
      </c>
      <c r="D450" s="703"/>
      <c r="E450" s="703"/>
      <c r="F450" s="703"/>
      <c r="G450" s="703"/>
      <c r="H450" s="703"/>
      <c r="I450" s="703"/>
      <c r="J450" s="703"/>
    </row>
    <row r="451" spans="1:13" ht="11.25" customHeight="1" x14ac:dyDescent="0.25">
      <c r="A451" s="704" t="s">
        <v>33</v>
      </c>
      <c r="B451" s="704"/>
      <c r="C451" s="97" t="s">
        <v>34</v>
      </c>
      <c r="D451" s="705" t="s">
        <v>219</v>
      </c>
      <c r="E451" s="705"/>
      <c r="F451" s="705"/>
      <c r="G451" s="705" t="s">
        <v>455</v>
      </c>
      <c r="H451" s="705"/>
      <c r="I451" s="705"/>
      <c r="J451" s="705"/>
    </row>
    <row r="452" spans="1:13" ht="34.5" customHeight="1" x14ac:dyDescent="0.25">
      <c r="A452" s="7" t="s">
        <v>37</v>
      </c>
      <c r="B452" s="7"/>
      <c r="C452" s="7" t="s">
        <v>38</v>
      </c>
      <c r="D452" s="98" t="s">
        <v>456</v>
      </c>
      <c r="E452" s="98" t="s">
        <v>222</v>
      </c>
      <c r="F452" s="98" t="s">
        <v>43</v>
      </c>
      <c r="G452" s="98" t="s">
        <v>457</v>
      </c>
      <c r="H452" s="98" t="s">
        <v>458</v>
      </c>
      <c r="I452" s="98" t="s">
        <v>411</v>
      </c>
      <c r="J452" s="98" t="s">
        <v>411</v>
      </c>
    </row>
    <row r="453" spans="1:13" ht="11.25" customHeight="1" x14ac:dyDescent="0.25">
      <c r="A453" s="7" t="s">
        <v>197</v>
      </c>
      <c r="B453" s="7" t="s">
        <v>47</v>
      </c>
      <c r="C453" s="7"/>
      <c r="D453" s="7" t="s">
        <v>48</v>
      </c>
      <c r="E453" s="25" t="s">
        <v>459</v>
      </c>
      <c r="F453" s="25" t="s">
        <v>120</v>
      </c>
      <c r="G453" s="25" t="s">
        <v>460</v>
      </c>
      <c r="H453" s="25" t="s">
        <v>460</v>
      </c>
      <c r="I453" s="7" t="s">
        <v>52</v>
      </c>
      <c r="J453" s="7" t="s">
        <v>225</v>
      </c>
    </row>
    <row r="454" spans="1:13" ht="13.5" x14ac:dyDescent="0.25">
      <c r="A454" s="7"/>
      <c r="B454" s="7"/>
      <c r="C454" s="7"/>
      <c r="D454" s="7"/>
      <c r="E454" s="25" t="s">
        <v>461</v>
      </c>
      <c r="F454" s="25" t="s">
        <v>123</v>
      </c>
      <c r="G454" s="25" t="s">
        <v>462</v>
      </c>
      <c r="H454" s="25" t="s">
        <v>462</v>
      </c>
      <c r="I454" s="7"/>
      <c r="J454" s="7"/>
    </row>
    <row r="455" spans="1:13" ht="40.5" x14ac:dyDescent="0.25">
      <c r="A455" s="7"/>
      <c r="B455" s="7"/>
      <c r="C455" s="7"/>
      <c r="D455" s="25"/>
      <c r="E455" s="25" t="s">
        <v>463</v>
      </c>
      <c r="F455" s="25">
        <v>0.5</v>
      </c>
      <c r="G455" s="25" t="s">
        <v>464</v>
      </c>
      <c r="H455" s="25" t="s">
        <v>413</v>
      </c>
      <c r="I455" s="487" t="s">
        <v>465</v>
      </c>
      <c r="J455" s="487" t="s">
        <v>466</v>
      </c>
    </row>
    <row r="456" spans="1:13" ht="13.5" x14ac:dyDescent="0.35">
      <c r="A456" s="7"/>
      <c r="B456" s="7"/>
      <c r="C456" s="7"/>
      <c r="D456" s="488" t="s">
        <v>467</v>
      </c>
      <c r="E456" s="488" t="s">
        <v>468</v>
      </c>
      <c r="F456" s="488" t="s">
        <v>65</v>
      </c>
      <c r="G456" s="488" t="s">
        <v>66</v>
      </c>
      <c r="H456" s="488" t="s">
        <v>469</v>
      </c>
      <c r="I456" s="489" t="s">
        <v>470</v>
      </c>
      <c r="J456" s="489" t="s">
        <v>470</v>
      </c>
    </row>
    <row r="457" spans="1:13" ht="11.25" customHeight="1" x14ac:dyDescent="0.25">
      <c r="A457" s="7" t="s">
        <v>68</v>
      </c>
      <c r="B457" s="7" t="s">
        <v>310</v>
      </c>
      <c r="C457" s="135" t="s">
        <v>471</v>
      </c>
      <c r="D457" s="490"/>
      <c r="E457" s="491"/>
      <c r="F457" s="492"/>
      <c r="G457" s="492"/>
      <c r="H457" s="492"/>
      <c r="I457" s="497">
        <f>G457+((0-E457)*D457)*F457-H457</f>
        <v>0</v>
      </c>
      <c r="J457" s="137"/>
      <c r="L457" s="486">
        <v>1</v>
      </c>
      <c r="M457" s="486">
        <f>L446*100+L457</f>
        <v>1601</v>
      </c>
    </row>
    <row r="458" spans="1:13" x14ac:dyDescent="0.25">
      <c r="A458" s="7"/>
      <c r="B458" s="7"/>
      <c r="C458" s="486" t="s">
        <v>472</v>
      </c>
      <c r="D458" s="490"/>
      <c r="E458" s="136"/>
      <c r="F458" s="492"/>
      <c r="G458" s="34"/>
      <c r="H458" s="34"/>
      <c r="I458" s="497">
        <f>G458+((0-E458)*D458)*F458-H458</f>
        <v>0</v>
      </c>
      <c r="J458" s="137"/>
      <c r="L458" s="486">
        <v>2</v>
      </c>
      <c r="M458" s="486">
        <f>L446*100+L458</f>
        <v>1602</v>
      </c>
    </row>
    <row r="459" spans="1:13" x14ac:dyDescent="0.25">
      <c r="A459" s="7"/>
      <c r="B459" s="7"/>
      <c r="C459" s="135" t="s">
        <v>473</v>
      </c>
      <c r="D459" s="490"/>
      <c r="E459" s="34"/>
      <c r="F459" s="492"/>
      <c r="G459" s="34"/>
      <c r="H459" s="34"/>
      <c r="I459" s="34"/>
      <c r="J459" s="137"/>
      <c r="L459" s="486">
        <v>3</v>
      </c>
      <c r="M459" s="486">
        <f>L446*100+L459</f>
        <v>1603</v>
      </c>
    </row>
    <row r="460" spans="1:13" x14ac:dyDescent="0.25">
      <c r="A460" s="864" t="s">
        <v>292</v>
      </c>
      <c r="B460" s="864"/>
      <c r="C460" s="864"/>
      <c r="D460" s="370">
        <f>SUM(D457:D459)</f>
        <v>0</v>
      </c>
      <c r="E460" s="372"/>
      <c r="F460" s="495"/>
      <c r="G460" s="372"/>
      <c r="H460" s="372"/>
      <c r="I460" s="496">
        <f>SUM(I457:I459)</f>
        <v>0</v>
      </c>
      <c r="J460" s="496">
        <f>SUM(J457:J459)</f>
        <v>0</v>
      </c>
    </row>
    <row r="461" spans="1:13" ht="13.5" customHeight="1" x14ac:dyDescent="0.25">
      <c r="A461" s="7" t="s">
        <v>313</v>
      </c>
      <c r="B461" s="7" t="s">
        <v>310</v>
      </c>
      <c r="C461" s="419" t="s">
        <v>474</v>
      </c>
      <c r="D461" s="490"/>
      <c r="E461" s="34"/>
      <c r="F461" s="492"/>
      <c r="G461" s="34"/>
      <c r="H461" s="34"/>
      <c r="I461" s="497">
        <f>G461+((0-E461)*D461)*F461-H461</f>
        <v>0</v>
      </c>
      <c r="J461" s="137"/>
      <c r="L461" s="486">
        <v>4</v>
      </c>
      <c r="M461" s="486">
        <f>L446*100+L461</f>
        <v>1604</v>
      </c>
    </row>
    <row r="462" spans="1:13" x14ac:dyDescent="0.25">
      <c r="A462" s="7"/>
      <c r="B462" s="7"/>
      <c r="C462" s="469"/>
      <c r="D462" s="498"/>
      <c r="E462" s="34"/>
      <c r="F462" s="492"/>
      <c r="G462" s="34"/>
      <c r="H462" s="34"/>
      <c r="I462" s="34"/>
      <c r="J462" s="137"/>
    </row>
    <row r="463" spans="1:13" x14ac:dyDescent="0.25">
      <c r="A463" s="864" t="s">
        <v>292</v>
      </c>
      <c r="B463" s="864"/>
      <c r="C463" s="864"/>
      <c r="D463" s="499">
        <f>SUM(D461:D462)</f>
        <v>0</v>
      </c>
      <c r="E463" s="372"/>
      <c r="F463" s="495"/>
      <c r="G463" s="372"/>
      <c r="H463" s="372"/>
      <c r="I463" s="496">
        <f>SUM(I461:I462)</f>
        <v>0</v>
      </c>
      <c r="J463" s="496">
        <f>SUM(J461:J462)</f>
        <v>0</v>
      </c>
    </row>
    <row r="464" spans="1:13" ht="13.5" customHeight="1" x14ac:dyDescent="0.25">
      <c r="A464" s="7" t="s">
        <v>314</v>
      </c>
      <c r="B464" s="7" t="s">
        <v>310</v>
      </c>
      <c r="C464" s="419" t="s">
        <v>475</v>
      </c>
      <c r="D464" s="490"/>
      <c r="E464" s="34"/>
      <c r="F464" s="492"/>
      <c r="G464" s="34"/>
      <c r="H464" s="34"/>
      <c r="I464" s="497">
        <f>G464+((0-E464)*D464)*F464-H464</f>
        <v>0</v>
      </c>
      <c r="J464" s="137"/>
      <c r="L464" s="486">
        <v>5</v>
      </c>
      <c r="M464" s="486">
        <f>L446*100+L464</f>
        <v>1605</v>
      </c>
    </row>
    <row r="465" spans="1:13" x14ac:dyDescent="0.25">
      <c r="A465" s="7"/>
      <c r="B465" s="7"/>
      <c r="C465" s="469"/>
      <c r="D465" s="498"/>
      <c r="E465" s="34"/>
      <c r="F465" s="492"/>
      <c r="G465" s="34"/>
      <c r="H465" s="34"/>
      <c r="I465" s="34"/>
      <c r="J465" s="137"/>
    </row>
    <row r="466" spans="1:13" x14ac:dyDescent="0.25">
      <c r="A466" s="864" t="s">
        <v>292</v>
      </c>
      <c r="B466" s="864"/>
      <c r="C466" s="864"/>
      <c r="D466" s="499">
        <f>SUM(D464:D465)</f>
        <v>0</v>
      </c>
      <c r="E466" s="372"/>
      <c r="F466" s="495"/>
      <c r="G466" s="372"/>
      <c r="H466" s="372"/>
      <c r="I466" s="496">
        <f>SUM(I464:I465)</f>
        <v>0</v>
      </c>
      <c r="J466" s="496">
        <f>SUM(J464:J465)</f>
        <v>0</v>
      </c>
    </row>
    <row r="467" spans="1:13" ht="13.5" customHeight="1" x14ac:dyDescent="0.25">
      <c r="A467" s="7" t="s">
        <v>315</v>
      </c>
      <c r="B467" s="7" t="s">
        <v>310</v>
      </c>
      <c r="C467" s="419" t="s">
        <v>475</v>
      </c>
      <c r="D467" s="490"/>
      <c r="E467" s="34"/>
      <c r="F467" s="492"/>
      <c r="G467" s="34"/>
      <c r="H467" s="34"/>
      <c r="I467" s="497">
        <f>G467+((0-E467)*D467)*F467-H467</f>
        <v>0</v>
      </c>
      <c r="J467" s="137"/>
      <c r="L467" s="486">
        <v>6</v>
      </c>
      <c r="M467" s="486">
        <f>L446*100+L467</f>
        <v>1606</v>
      </c>
    </row>
    <row r="468" spans="1:13" x14ac:dyDescent="0.25">
      <c r="A468" s="7"/>
      <c r="B468" s="7"/>
      <c r="C468" s="469"/>
      <c r="D468" s="498"/>
      <c r="E468" s="34"/>
      <c r="F468" s="492"/>
      <c r="G468" s="34"/>
      <c r="H468" s="34"/>
      <c r="I468" s="34"/>
      <c r="J468" s="137"/>
    </row>
    <row r="469" spans="1:13" x14ac:dyDescent="0.25">
      <c r="A469" s="864" t="s">
        <v>292</v>
      </c>
      <c r="B469" s="864"/>
      <c r="C469" s="864"/>
      <c r="D469" s="499">
        <f>SUM(D467:D468)</f>
        <v>0</v>
      </c>
      <c r="E469" s="372"/>
      <c r="F469" s="495"/>
      <c r="G469" s="372"/>
      <c r="H469" s="372"/>
      <c r="I469" s="496">
        <f>SUM(I467:I468)</f>
        <v>0</v>
      </c>
      <c r="J469" s="496">
        <f>SUM(J467:J468)</f>
        <v>0</v>
      </c>
    </row>
    <row r="470" spans="1:13" ht="13.5" customHeight="1" x14ac:dyDescent="0.25">
      <c r="A470" s="7" t="s">
        <v>316</v>
      </c>
      <c r="B470" s="7" t="s">
        <v>310</v>
      </c>
      <c r="C470" s="419" t="s">
        <v>475</v>
      </c>
      <c r="D470" s="490"/>
      <c r="E470" s="34"/>
      <c r="F470" s="492"/>
      <c r="G470" s="34"/>
      <c r="H470" s="34"/>
      <c r="I470" s="497">
        <f>G470+((0-E470)*D470)*F470-H470</f>
        <v>0</v>
      </c>
      <c r="J470" s="137"/>
      <c r="L470" s="486">
        <v>7</v>
      </c>
      <c r="M470" s="486">
        <f>L446*100+L470</f>
        <v>1607</v>
      </c>
    </row>
    <row r="471" spans="1:13" x14ac:dyDescent="0.25">
      <c r="A471" s="7"/>
      <c r="B471" s="7"/>
      <c r="C471" s="469"/>
      <c r="D471" s="498"/>
      <c r="E471" s="34"/>
      <c r="F471" s="492"/>
      <c r="G471" s="34"/>
      <c r="H471" s="34"/>
      <c r="I471" s="34"/>
      <c r="J471" s="137"/>
    </row>
    <row r="472" spans="1:13" x14ac:dyDescent="0.25">
      <c r="A472" s="864" t="s">
        <v>292</v>
      </c>
      <c r="B472" s="864"/>
      <c r="C472" s="864"/>
      <c r="D472" s="507">
        <f>SUM(D470:D471)</f>
        <v>0</v>
      </c>
      <c r="E472" s="495"/>
      <c r="F472" s="495"/>
      <c r="G472" s="372"/>
      <c r="H472" s="372"/>
      <c r="I472" s="496">
        <f>SUM(I470:I471)</f>
        <v>0</v>
      </c>
      <c r="J472" s="496">
        <f>SUM(J470:J471)</f>
        <v>0</v>
      </c>
    </row>
    <row r="473" spans="1:13" x14ac:dyDescent="0.25">
      <c r="A473" s="865" t="s">
        <v>91</v>
      </c>
      <c r="B473" s="865"/>
      <c r="C473" s="865"/>
      <c r="D473" s="92">
        <f>D472+D469+D466+D463+D460</f>
        <v>0</v>
      </c>
      <c r="E473" s="500"/>
      <c r="F473" s="500"/>
      <c r="G473" s="91"/>
      <c r="H473" s="91"/>
      <c r="I473" s="496">
        <f>I472+I469+I466+I463+I460</f>
        <v>0</v>
      </c>
      <c r="J473" s="496">
        <f>J472+J469+J466+J463+J460</f>
        <v>0</v>
      </c>
    </row>
    <row r="474" spans="1:13" ht="13.5" x14ac:dyDescent="0.25">
      <c r="A474" s="866" t="s">
        <v>476</v>
      </c>
      <c r="B474" s="866"/>
      <c r="C474" s="866"/>
      <c r="D474" s="866"/>
      <c r="E474" s="866"/>
      <c r="F474" s="866"/>
      <c r="G474" s="866"/>
      <c r="H474" s="866"/>
      <c r="I474" s="866"/>
      <c r="J474" s="866"/>
    </row>
    <row r="475" spans="1:13" ht="14.5" x14ac:dyDescent="0.35">
      <c r="A475" s="502" t="s">
        <v>477</v>
      </c>
    </row>
    <row r="476" spans="1:13" ht="14.5" x14ac:dyDescent="0.35">
      <c r="A476" s="502" t="s">
        <v>478</v>
      </c>
    </row>
    <row r="477" spans="1:13" ht="13.5" x14ac:dyDescent="0.25">
      <c r="A477" s="503" t="s">
        <v>479</v>
      </c>
    </row>
    <row r="478" spans="1:13" ht="13.5" x14ac:dyDescent="0.25">
      <c r="A478" s="501" t="s">
        <v>480</v>
      </c>
    </row>
    <row r="479" spans="1:13" x14ac:dyDescent="0.25">
      <c r="A479" s="486" t="s">
        <v>481</v>
      </c>
    </row>
    <row r="482" spans="1:13" x14ac:dyDescent="0.25">
      <c r="A482" s="13" t="s">
        <v>23</v>
      </c>
      <c r="B482" s="13"/>
      <c r="C482" s="791">
        <f>Presentación!$C$3</f>
        <v>1990</v>
      </c>
      <c r="D482" s="791"/>
      <c r="E482" s="791"/>
      <c r="F482" s="791"/>
      <c r="G482" s="791"/>
      <c r="H482" s="791"/>
      <c r="I482" s="791"/>
      <c r="J482" s="791"/>
    </row>
    <row r="483" spans="1:13" ht="11.25" customHeight="1" x14ac:dyDescent="0.25">
      <c r="A483" s="11" t="s">
        <v>24</v>
      </c>
      <c r="B483" s="11"/>
      <c r="C483" s="792" t="s">
        <v>385</v>
      </c>
      <c r="D483" s="792"/>
      <c r="E483" s="792"/>
      <c r="F483" s="792"/>
      <c r="G483" s="792"/>
      <c r="H483" s="792"/>
      <c r="I483" s="792"/>
      <c r="J483" s="792"/>
      <c r="L483" s="486">
        <v>8</v>
      </c>
    </row>
    <row r="484" spans="1:13" ht="11.25" customHeight="1" x14ac:dyDescent="0.25">
      <c r="A484" s="702" t="s">
        <v>5</v>
      </c>
      <c r="B484" s="702"/>
      <c r="C484" s="703" t="s">
        <v>26</v>
      </c>
      <c r="D484" s="703"/>
      <c r="E484" s="703"/>
      <c r="F484" s="703"/>
      <c r="G484" s="703"/>
      <c r="H484" s="703"/>
      <c r="I484" s="703"/>
      <c r="J484" s="703"/>
    </row>
    <row r="485" spans="1:13" ht="11.25" customHeight="1" x14ac:dyDescent="0.25">
      <c r="A485" s="702" t="s">
        <v>27</v>
      </c>
      <c r="B485" s="702"/>
      <c r="C485" s="703" t="s">
        <v>453</v>
      </c>
      <c r="D485" s="703"/>
      <c r="E485" s="703"/>
      <c r="F485" s="703"/>
      <c r="G485" s="703"/>
      <c r="H485" s="703"/>
      <c r="I485" s="703"/>
      <c r="J485" s="703"/>
    </row>
    <row r="486" spans="1:13" ht="11.25" customHeight="1" x14ac:dyDescent="0.25">
      <c r="A486" s="702" t="s">
        <v>29</v>
      </c>
      <c r="B486" s="702"/>
      <c r="C486" s="703" t="s">
        <v>454</v>
      </c>
      <c r="D486" s="703"/>
      <c r="E486" s="703"/>
      <c r="F486" s="703"/>
      <c r="G486" s="703"/>
      <c r="H486" s="703"/>
      <c r="I486" s="703"/>
      <c r="J486" s="703"/>
    </row>
    <row r="487" spans="1:13" ht="11.25" customHeight="1" x14ac:dyDescent="0.25">
      <c r="A487" s="702" t="s">
        <v>31</v>
      </c>
      <c r="B487" s="702"/>
      <c r="C487" s="703" t="s">
        <v>406</v>
      </c>
      <c r="D487" s="703"/>
      <c r="E487" s="703"/>
      <c r="F487" s="703"/>
      <c r="G487" s="703"/>
      <c r="H487" s="703"/>
      <c r="I487" s="703"/>
      <c r="J487" s="703"/>
    </row>
    <row r="488" spans="1:13" ht="11.25" customHeight="1" x14ac:dyDescent="0.25">
      <c r="A488" s="704" t="s">
        <v>33</v>
      </c>
      <c r="B488" s="704"/>
      <c r="C488" s="97" t="s">
        <v>34</v>
      </c>
      <c r="D488" s="705" t="s">
        <v>219</v>
      </c>
      <c r="E488" s="705"/>
      <c r="F488" s="705"/>
      <c r="G488" s="705" t="s">
        <v>455</v>
      </c>
      <c r="H488" s="705"/>
      <c r="I488" s="705"/>
      <c r="J488" s="705"/>
    </row>
    <row r="489" spans="1:13" ht="34.5" customHeight="1" x14ac:dyDescent="0.25">
      <c r="A489" s="7" t="s">
        <v>37</v>
      </c>
      <c r="B489" s="7"/>
      <c r="C489" s="7" t="s">
        <v>38</v>
      </c>
      <c r="D489" s="98" t="s">
        <v>456</v>
      </c>
      <c r="E489" s="98" t="s">
        <v>222</v>
      </c>
      <c r="F489" s="98" t="s">
        <v>43</v>
      </c>
      <c r="G489" s="98" t="s">
        <v>457</v>
      </c>
      <c r="H489" s="98" t="s">
        <v>458</v>
      </c>
      <c r="I489" s="98" t="s">
        <v>411</v>
      </c>
      <c r="J489" s="98" t="s">
        <v>411</v>
      </c>
    </row>
    <row r="490" spans="1:13" ht="11.25" customHeight="1" x14ac:dyDescent="0.25">
      <c r="A490" s="7" t="s">
        <v>197</v>
      </c>
      <c r="B490" s="7" t="s">
        <v>47</v>
      </c>
      <c r="C490" s="7"/>
      <c r="D490" s="7" t="s">
        <v>48</v>
      </c>
      <c r="E490" s="25" t="s">
        <v>459</v>
      </c>
      <c r="F490" s="25" t="s">
        <v>120</v>
      </c>
      <c r="G490" s="25" t="s">
        <v>460</v>
      </c>
      <c r="H490" s="25" t="s">
        <v>460</v>
      </c>
      <c r="I490" s="7" t="s">
        <v>52</v>
      </c>
      <c r="J490" s="7" t="s">
        <v>225</v>
      </c>
    </row>
    <row r="491" spans="1:13" ht="13.5" x14ac:dyDescent="0.25">
      <c r="A491" s="7"/>
      <c r="B491" s="7"/>
      <c r="C491" s="7"/>
      <c r="D491" s="7"/>
      <c r="E491" s="25" t="s">
        <v>461</v>
      </c>
      <c r="F491" s="25" t="s">
        <v>123</v>
      </c>
      <c r="G491" s="25" t="s">
        <v>462</v>
      </c>
      <c r="H491" s="25" t="s">
        <v>462</v>
      </c>
      <c r="I491" s="7"/>
      <c r="J491" s="7"/>
    </row>
    <row r="492" spans="1:13" ht="40.5" x14ac:dyDescent="0.25">
      <c r="A492" s="7"/>
      <c r="B492" s="7"/>
      <c r="C492" s="7"/>
      <c r="D492" s="25"/>
      <c r="E492" s="25" t="s">
        <v>463</v>
      </c>
      <c r="F492" s="25">
        <v>0.5</v>
      </c>
      <c r="G492" s="25" t="s">
        <v>464</v>
      </c>
      <c r="H492" s="25" t="s">
        <v>413</v>
      </c>
      <c r="I492" s="487" t="s">
        <v>465</v>
      </c>
      <c r="J492" s="487" t="s">
        <v>466</v>
      </c>
    </row>
    <row r="493" spans="1:13" ht="13.5" x14ac:dyDescent="0.35">
      <c r="A493" s="7"/>
      <c r="B493" s="7"/>
      <c r="C493" s="7"/>
      <c r="D493" s="488" t="s">
        <v>467</v>
      </c>
      <c r="E493" s="488" t="s">
        <v>468</v>
      </c>
      <c r="F493" s="488" t="s">
        <v>65</v>
      </c>
      <c r="G493" s="488" t="s">
        <v>66</v>
      </c>
      <c r="H493" s="488" t="s">
        <v>469</v>
      </c>
      <c r="I493" s="489" t="s">
        <v>470</v>
      </c>
      <c r="J493" s="489" t="s">
        <v>470</v>
      </c>
    </row>
    <row r="494" spans="1:13" ht="11.25" customHeight="1" x14ac:dyDescent="0.25">
      <c r="A494" s="7" t="s">
        <v>68</v>
      </c>
      <c r="B494" s="7" t="s">
        <v>310</v>
      </c>
      <c r="C494" s="135" t="s">
        <v>471</v>
      </c>
      <c r="D494" s="490"/>
      <c r="E494" s="491"/>
      <c r="F494" s="492"/>
      <c r="G494" s="492"/>
      <c r="H494" s="492"/>
      <c r="I494" s="497">
        <f>G494+((0-E494)*D494)*F494-H494</f>
        <v>0</v>
      </c>
      <c r="J494" s="137"/>
      <c r="L494" s="486">
        <v>1</v>
      </c>
      <c r="M494" s="486">
        <f>L483*100+L494</f>
        <v>801</v>
      </c>
    </row>
    <row r="495" spans="1:13" x14ac:dyDescent="0.25">
      <c r="A495" s="7"/>
      <c r="B495" s="7"/>
      <c r="C495" s="486" t="s">
        <v>472</v>
      </c>
      <c r="D495" s="490"/>
      <c r="E495" s="136"/>
      <c r="F495" s="492"/>
      <c r="G495" s="34"/>
      <c r="H495" s="34"/>
      <c r="I495" s="497">
        <f>G495+((0-E495)*D495)*F495-H495</f>
        <v>0</v>
      </c>
      <c r="J495" s="137"/>
      <c r="L495" s="486">
        <v>2</v>
      </c>
      <c r="M495" s="486">
        <f>L483*100+L495</f>
        <v>802</v>
      </c>
    </row>
    <row r="496" spans="1:13" x14ac:dyDescent="0.25">
      <c r="A496" s="7"/>
      <c r="B496" s="7"/>
      <c r="C496" s="135" t="s">
        <v>473</v>
      </c>
      <c r="D496" s="490"/>
      <c r="E496" s="34"/>
      <c r="F496" s="492"/>
      <c r="G496" s="34"/>
      <c r="H496" s="34"/>
      <c r="I496" s="34"/>
      <c r="J496" s="137"/>
      <c r="L496" s="486">
        <v>3</v>
      </c>
      <c r="M496" s="486">
        <f>L483*100+L496</f>
        <v>803</v>
      </c>
    </row>
    <row r="497" spans="1:13" x14ac:dyDescent="0.25">
      <c r="A497" s="864" t="s">
        <v>292</v>
      </c>
      <c r="B497" s="864"/>
      <c r="C497" s="864"/>
      <c r="D497" s="370">
        <f>SUM(D494:D496)</f>
        <v>0</v>
      </c>
      <c r="E497" s="372"/>
      <c r="F497" s="495"/>
      <c r="G497" s="372"/>
      <c r="H497" s="372"/>
      <c r="I497" s="496">
        <f>SUM(I494:I496)</f>
        <v>0</v>
      </c>
      <c r="J497" s="496">
        <f>SUM(J494:J496)</f>
        <v>0</v>
      </c>
    </row>
    <row r="498" spans="1:13" ht="13.5" customHeight="1" x14ac:dyDescent="0.25">
      <c r="A498" s="7" t="s">
        <v>313</v>
      </c>
      <c r="B498" s="7" t="s">
        <v>310</v>
      </c>
      <c r="C498" s="419" t="s">
        <v>474</v>
      </c>
      <c r="D498" s="490"/>
      <c r="E498" s="34"/>
      <c r="F498" s="492"/>
      <c r="G498" s="34"/>
      <c r="H498" s="34"/>
      <c r="I498" s="497">
        <f>G498+((0-E498)*D498)*F498-H498</f>
        <v>0</v>
      </c>
      <c r="J498" s="137"/>
      <c r="L498" s="486">
        <v>4</v>
      </c>
      <c r="M498" s="486">
        <f>L483*100+L498</f>
        <v>804</v>
      </c>
    </row>
    <row r="499" spans="1:13" x14ac:dyDescent="0.25">
      <c r="A499" s="7"/>
      <c r="B499" s="7"/>
      <c r="C499" s="469"/>
      <c r="D499" s="498"/>
      <c r="E499" s="34"/>
      <c r="F499" s="492"/>
      <c r="G499" s="34"/>
      <c r="H499" s="34"/>
      <c r="I499" s="34"/>
      <c r="J499" s="137"/>
    </row>
    <row r="500" spans="1:13" x14ac:dyDescent="0.25">
      <c r="A500" s="864" t="s">
        <v>292</v>
      </c>
      <c r="B500" s="864"/>
      <c r="C500" s="864"/>
      <c r="D500" s="499">
        <f>SUM(D498:D499)</f>
        <v>0</v>
      </c>
      <c r="E500" s="372"/>
      <c r="F500" s="495"/>
      <c r="G500" s="372"/>
      <c r="H500" s="372"/>
      <c r="I500" s="496">
        <f>SUM(I498:I499)</f>
        <v>0</v>
      </c>
      <c r="J500" s="496">
        <f>SUM(J498:J499)</f>
        <v>0</v>
      </c>
    </row>
    <row r="501" spans="1:13" ht="13.5" customHeight="1" x14ac:dyDescent="0.25">
      <c r="A501" s="7" t="s">
        <v>314</v>
      </c>
      <c r="B501" s="7" t="s">
        <v>310</v>
      </c>
      <c r="C501" s="419" t="s">
        <v>475</v>
      </c>
      <c r="D501" s="490"/>
      <c r="E501" s="34"/>
      <c r="F501" s="492"/>
      <c r="G501" s="34"/>
      <c r="H501" s="34"/>
      <c r="I501" s="497">
        <f>G501+((0-E501)*D501)*F501-H501</f>
        <v>0</v>
      </c>
      <c r="J501" s="137"/>
      <c r="L501" s="486">
        <v>5</v>
      </c>
      <c r="M501" s="486">
        <f>L483*100+L501</f>
        <v>805</v>
      </c>
    </row>
    <row r="502" spans="1:13" x14ac:dyDescent="0.25">
      <c r="A502" s="7"/>
      <c r="B502" s="7"/>
      <c r="C502" s="469"/>
      <c r="D502" s="498"/>
      <c r="E502" s="34"/>
      <c r="F502" s="492"/>
      <c r="G502" s="34"/>
      <c r="H502" s="34"/>
      <c r="I502" s="34"/>
      <c r="J502" s="137"/>
    </row>
    <row r="503" spans="1:13" x14ac:dyDescent="0.25">
      <c r="A503" s="864" t="s">
        <v>292</v>
      </c>
      <c r="B503" s="864"/>
      <c r="C503" s="864"/>
      <c r="D503" s="499">
        <f>SUM(D501:D502)</f>
        <v>0</v>
      </c>
      <c r="E503" s="372"/>
      <c r="F503" s="495"/>
      <c r="G503" s="372"/>
      <c r="H503" s="372"/>
      <c r="I503" s="496">
        <f>SUM(I501:I502)</f>
        <v>0</v>
      </c>
      <c r="J503" s="496">
        <f>SUM(J501:J502)</f>
        <v>0</v>
      </c>
    </row>
    <row r="504" spans="1:13" ht="13.5" customHeight="1" x14ac:dyDescent="0.25">
      <c r="A504" s="7" t="s">
        <v>315</v>
      </c>
      <c r="B504" s="7" t="s">
        <v>310</v>
      </c>
      <c r="C504" s="419" t="s">
        <v>475</v>
      </c>
      <c r="D504" s="490"/>
      <c r="E504" s="34"/>
      <c r="F504" s="492"/>
      <c r="G504" s="34"/>
      <c r="H504" s="34"/>
      <c r="I504" s="497">
        <f>G504+((0-E504)*D504)*F504-H504</f>
        <v>0</v>
      </c>
      <c r="J504" s="137"/>
      <c r="L504" s="486">
        <v>6</v>
      </c>
      <c r="M504" s="486">
        <f>L483*100+L504</f>
        <v>806</v>
      </c>
    </row>
    <row r="505" spans="1:13" x14ac:dyDescent="0.25">
      <c r="A505" s="7"/>
      <c r="B505" s="7"/>
      <c r="C505" s="469"/>
      <c r="D505" s="498"/>
      <c r="E505" s="34"/>
      <c r="F505" s="492"/>
      <c r="G505" s="34"/>
      <c r="H505" s="34"/>
      <c r="I505" s="34"/>
      <c r="J505" s="137"/>
    </row>
    <row r="506" spans="1:13" x14ac:dyDescent="0.25">
      <c r="A506" s="864" t="s">
        <v>292</v>
      </c>
      <c r="B506" s="864"/>
      <c r="C506" s="864"/>
      <c r="D506" s="499">
        <f>SUM(D504:D505)</f>
        <v>0</v>
      </c>
      <c r="E506" s="372"/>
      <c r="F506" s="495"/>
      <c r="G506" s="372"/>
      <c r="H506" s="372"/>
      <c r="I506" s="496">
        <f>SUM(I504:I505)</f>
        <v>0</v>
      </c>
      <c r="J506" s="496">
        <f>SUM(J504:J505)</f>
        <v>0</v>
      </c>
    </row>
    <row r="507" spans="1:13" ht="13.5" customHeight="1" x14ac:dyDescent="0.25">
      <c r="A507" s="7" t="s">
        <v>316</v>
      </c>
      <c r="B507" s="7" t="s">
        <v>310</v>
      </c>
      <c r="C507" s="419" t="s">
        <v>475</v>
      </c>
      <c r="D507" s="490"/>
      <c r="E507" s="34"/>
      <c r="F507" s="492"/>
      <c r="G507" s="34"/>
      <c r="H507" s="34"/>
      <c r="I507" s="497">
        <f>G507+((0-E507)*D507)*F507-H507</f>
        <v>0</v>
      </c>
      <c r="J507" s="137"/>
      <c r="L507" s="486">
        <v>7</v>
      </c>
      <c r="M507" s="486">
        <f>L483*100+L507</f>
        <v>807</v>
      </c>
    </row>
    <row r="508" spans="1:13" x14ac:dyDescent="0.25">
      <c r="A508" s="7"/>
      <c r="B508" s="7"/>
      <c r="C508" s="469"/>
      <c r="D508" s="498"/>
      <c r="E508" s="34"/>
      <c r="F508" s="492"/>
      <c r="G508" s="34"/>
      <c r="H508" s="34"/>
      <c r="I508" s="34"/>
      <c r="J508" s="137"/>
    </row>
    <row r="509" spans="1:13" x14ac:dyDescent="0.25">
      <c r="A509" s="864" t="s">
        <v>292</v>
      </c>
      <c r="B509" s="864"/>
      <c r="C509" s="864"/>
      <c r="D509" s="507">
        <f>SUM(D507:D508)</f>
        <v>0</v>
      </c>
      <c r="E509" s="495"/>
      <c r="F509" s="495"/>
      <c r="G509" s="372"/>
      <c r="H509" s="372"/>
      <c r="I509" s="496">
        <f>SUM(I507:I508)</f>
        <v>0</v>
      </c>
      <c r="J509" s="496">
        <f>SUM(J507:J508)</f>
        <v>0</v>
      </c>
    </row>
    <row r="510" spans="1:13" x14ac:dyDescent="0.25">
      <c r="A510" s="865" t="s">
        <v>91</v>
      </c>
      <c r="B510" s="865"/>
      <c r="C510" s="865"/>
      <c r="D510" s="92">
        <f>D509+D506+D503+D500+D497</f>
        <v>0</v>
      </c>
      <c r="E510" s="500"/>
      <c r="F510" s="500"/>
      <c r="G510" s="91"/>
      <c r="H510" s="91"/>
      <c r="I510" s="496">
        <f>I509+I506+I503+I500+I497</f>
        <v>0</v>
      </c>
      <c r="J510" s="496">
        <f>J509+J506+J503+J500+J497</f>
        <v>0</v>
      </c>
    </row>
    <row r="511" spans="1:13" ht="13.5" x14ac:dyDescent="0.25">
      <c r="A511" s="866" t="s">
        <v>476</v>
      </c>
      <c r="B511" s="866"/>
      <c r="C511" s="866"/>
      <c r="D511" s="866"/>
      <c r="E511" s="866"/>
      <c r="F511" s="866"/>
      <c r="G511" s="866"/>
      <c r="H511" s="866"/>
      <c r="I511" s="866"/>
      <c r="J511" s="866"/>
    </row>
    <row r="512" spans="1:13" ht="14.5" x14ac:dyDescent="0.35">
      <c r="A512" s="502" t="s">
        <v>477</v>
      </c>
    </row>
    <row r="513" spans="1:12" ht="14.5" x14ac:dyDescent="0.35">
      <c r="A513" s="502" t="s">
        <v>478</v>
      </c>
    </row>
    <row r="514" spans="1:12" ht="13.5" x14ac:dyDescent="0.25">
      <c r="A514" s="503" t="s">
        <v>479</v>
      </c>
    </row>
    <row r="515" spans="1:12" ht="13.5" x14ac:dyDescent="0.25">
      <c r="A515" s="501" t="s">
        <v>480</v>
      </c>
    </row>
    <row r="516" spans="1:12" x14ac:dyDescent="0.25">
      <c r="A516" s="486" t="s">
        <v>481</v>
      </c>
    </row>
    <row r="519" spans="1:12" x14ac:dyDescent="0.25">
      <c r="A519" s="13" t="s">
        <v>23</v>
      </c>
      <c r="B519" s="13"/>
      <c r="C519" s="791">
        <f>Presentación!$C$3</f>
        <v>1990</v>
      </c>
      <c r="D519" s="791"/>
      <c r="E519" s="791"/>
      <c r="F519" s="791"/>
      <c r="G519" s="791"/>
      <c r="H519" s="791"/>
      <c r="I519" s="791"/>
      <c r="J519" s="791"/>
    </row>
    <row r="520" spans="1:12" ht="11.25" customHeight="1" x14ac:dyDescent="0.25">
      <c r="A520" s="11" t="s">
        <v>24</v>
      </c>
      <c r="B520" s="11"/>
      <c r="C520" s="792" t="s">
        <v>386</v>
      </c>
      <c r="D520" s="792"/>
      <c r="E520" s="792"/>
      <c r="F520" s="792"/>
      <c r="G520" s="792"/>
      <c r="H520" s="792"/>
      <c r="I520" s="792"/>
      <c r="J520" s="792"/>
      <c r="L520" s="486">
        <v>9</v>
      </c>
    </row>
    <row r="521" spans="1:12" ht="11.25" customHeight="1" x14ac:dyDescent="0.25">
      <c r="A521" s="702" t="s">
        <v>5</v>
      </c>
      <c r="B521" s="702"/>
      <c r="C521" s="703" t="s">
        <v>26</v>
      </c>
      <c r="D521" s="703"/>
      <c r="E521" s="703"/>
      <c r="F521" s="703"/>
      <c r="G521" s="703"/>
      <c r="H521" s="703"/>
      <c r="I521" s="703"/>
      <c r="J521" s="703"/>
    </row>
    <row r="522" spans="1:12" ht="11.25" customHeight="1" x14ac:dyDescent="0.25">
      <c r="A522" s="702" t="s">
        <v>27</v>
      </c>
      <c r="B522" s="702"/>
      <c r="C522" s="703" t="s">
        <v>453</v>
      </c>
      <c r="D522" s="703"/>
      <c r="E522" s="703"/>
      <c r="F522" s="703"/>
      <c r="G522" s="703"/>
      <c r="H522" s="703"/>
      <c r="I522" s="703"/>
      <c r="J522" s="703"/>
    </row>
    <row r="523" spans="1:12" ht="11.25" customHeight="1" x14ac:dyDescent="0.25">
      <c r="A523" s="702" t="s">
        <v>29</v>
      </c>
      <c r="B523" s="702"/>
      <c r="C523" s="703" t="s">
        <v>454</v>
      </c>
      <c r="D523" s="703"/>
      <c r="E523" s="703"/>
      <c r="F523" s="703"/>
      <c r="G523" s="703"/>
      <c r="H523" s="703"/>
      <c r="I523" s="703"/>
      <c r="J523" s="703"/>
    </row>
    <row r="524" spans="1:12" ht="11.25" customHeight="1" x14ac:dyDescent="0.25">
      <c r="A524" s="702" t="s">
        <v>31</v>
      </c>
      <c r="B524" s="702"/>
      <c r="C524" s="703" t="s">
        <v>406</v>
      </c>
      <c r="D524" s="703"/>
      <c r="E524" s="703"/>
      <c r="F524" s="703"/>
      <c r="G524" s="703"/>
      <c r="H524" s="703"/>
      <c r="I524" s="703"/>
      <c r="J524" s="703"/>
    </row>
    <row r="525" spans="1:12" ht="11.25" customHeight="1" x14ac:dyDescent="0.25">
      <c r="A525" s="704" t="s">
        <v>33</v>
      </c>
      <c r="B525" s="704"/>
      <c r="C525" s="97" t="s">
        <v>34</v>
      </c>
      <c r="D525" s="705" t="s">
        <v>219</v>
      </c>
      <c r="E525" s="705"/>
      <c r="F525" s="705"/>
      <c r="G525" s="705" t="s">
        <v>455</v>
      </c>
      <c r="H525" s="705"/>
      <c r="I525" s="705"/>
      <c r="J525" s="705"/>
    </row>
    <row r="526" spans="1:12" ht="34.5" customHeight="1" x14ac:dyDescent="0.25">
      <c r="A526" s="7" t="s">
        <v>37</v>
      </c>
      <c r="B526" s="7"/>
      <c r="C526" s="7" t="s">
        <v>38</v>
      </c>
      <c r="D526" s="98" t="s">
        <v>456</v>
      </c>
      <c r="E526" s="98" t="s">
        <v>222</v>
      </c>
      <c r="F526" s="98" t="s">
        <v>43</v>
      </c>
      <c r="G526" s="98" t="s">
        <v>457</v>
      </c>
      <c r="H526" s="98" t="s">
        <v>458</v>
      </c>
      <c r="I526" s="98" t="s">
        <v>411</v>
      </c>
      <c r="J526" s="98" t="s">
        <v>411</v>
      </c>
    </row>
    <row r="527" spans="1:12" ht="11.25" customHeight="1" x14ac:dyDescent="0.25">
      <c r="A527" s="7" t="s">
        <v>197</v>
      </c>
      <c r="B527" s="7" t="s">
        <v>47</v>
      </c>
      <c r="C527" s="7"/>
      <c r="D527" s="7" t="s">
        <v>48</v>
      </c>
      <c r="E527" s="25" t="s">
        <v>459</v>
      </c>
      <c r="F527" s="25" t="s">
        <v>120</v>
      </c>
      <c r="G527" s="25" t="s">
        <v>460</v>
      </c>
      <c r="H527" s="25" t="s">
        <v>460</v>
      </c>
      <c r="I527" s="7" t="s">
        <v>52</v>
      </c>
      <c r="J527" s="7" t="s">
        <v>225</v>
      </c>
    </row>
    <row r="528" spans="1:12" ht="13.5" x14ac:dyDescent="0.25">
      <c r="A528" s="7"/>
      <c r="B528" s="7"/>
      <c r="C528" s="7"/>
      <c r="D528" s="7"/>
      <c r="E528" s="25" t="s">
        <v>461</v>
      </c>
      <c r="F528" s="25" t="s">
        <v>123</v>
      </c>
      <c r="G528" s="25" t="s">
        <v>462</v>
      </c>
      <c r="H528" s="25" t="s">
        <v>462</v>
      </c>
      <c r="I528" s="7"/>
      <c r="J528" s="7"/>
    </row>
    <row r="529" spans="1:13" ht="40.5" x14ac:dyDescent="0.25">
      <c r="A529" s="7"/>
      <c r="B529" s="7"/>
      <c r="C529" s="7"/>
      <c r="D529" s="25"/>
      <c r="E529" s="25" t="s">
        <v>463</v>
      </c>
      <c r="F529" s="25">
        <v>0.5</v>
      </c>
      <c r="G529" s="25" t="s">
        <v>464</v>
      </c>
      <c r="H529" s="25" t="s">
        <v>413</v>
      </c>
      <c r="I529" s="487" t="s">
        <v>465</v>
      </c>
      <c r="J529" s="487" t="s">
        <v>466</v>
      </c>
    </row>
    <row r="530" spans="1:13" ht="13.5" x14ac:dyDescent="0.35">
      <c r="A530" s="7"/>
      <c r="B530" s="7"/>
      <c r="C530" s="7"/>
      <c r="D530" s="488" t="s">
        <v>467</v>
      </c>
      <c r="E530" s="488" t="s">
        <v>468</v>
      </c>
      <c r="F530" s="488" t="s">
        <v>65</v>
      </c>
      <c r="G530" s="488" t="s">
        <v>66</v>
      </c>
      <c r="H530" s="488" t="s">
        <v>469</v>
      </c>
      <c r="I530" s="489" t="s">
        <v>470</v>
      </c>
      <c r="J530" s="489" t="s">
        <v>470</v>
      </c>
    </row>
    <row r="531" spans="1:13" ht="11.25" customHeight="1" x14ac:dyDescent="0.25">
      <c r="A531" s="7" t="s">
        <v>68</v>
      </c>
      <c r="B531" s="7" t="s">
        <v>310</v>
      </c>
      <c r="C531" s="135" t="s">
        <v>471</v>
      </c>
      <c r="D531" s="490"/>
      <c r="E531" s="491"/>
      <c r="F531" s="492"/>
      <c r="G531" s="492"/>
      <c r="H531" s="492"/>
      <c r="I531" s="497">
        <f>G531+((0-E531)*D531)*F531-H531</f>
        <v>0</v>
      </c>
      <c r="J531" s="137"/>
      <c r="L531" s="486">
        <v>1</v>
      </c>
      <c r="M531" s="486">
        <f>L520*100+L531</f>
        <v>901</v>
      </c>
    </row>
    <row r="532" spans="1:13" x14ac:dyDescent="0.25">
      <c r="A532" s="7"/>
      <c r="B532" s="7"/>
      <c r="C532" s="486" t="s">
        <v>472</v>
      </c>
      <c r="D532" s="490"/>
      <c r="E532" s="136"/>
      <c r="F532" s="492"/>
      <c r="G532" s="34"/>
      <c r="H532" s="34"/>
      <c r="I532" s="497">
        <f>G532+((0-E532)*D532)*F532-H532</f>
        <v>0</v>
      </c>
      <c r="J532" s="137"/>
      <c r="L532" s="486">
        <v>2</v>
      </c>
      <c r="M532" s="486">
        <f>L520*100+L532</f>
        <v>902</v>
      </c>
    </row>
    <row r="533" spans="1:13" x14ac:dyDescent="0.25">
      <c r="A533" s="7"/>
      <c r="B533" s="7"/>
      <c r="C533" s="135" t="s">
        <v>473</v>
      </c>
      <c r="D533" s="490"/>
      <c r="E533" s="34"/>
      <c r="F533" s="492"/>
      <c r="G533" s="34"/>
      <c r="H533" s="34"/>
      <c r="I533" s="34"/>
      <c r="J533" s="137"/>
      <c r="L533" s="486">
        <v>3</v>
      </c>
      <c r="M533" s="486">
        <f>L520*100+L533</f>
        <v>903</v>
      </c>
    </row>
    <row r="534" spans="1:13" x14ac:dyDescent="0.25">
      <c r="A534" s="864" t="s">
        <v>292</v>
      </c>
      <c r="B534" s="864"/>
      <c r="C534" s="864"/>
      <c r="D534" s="370">
        <f>SUM(D531:D533)</f>
        <v>0</v>
      </c>
      <c r="E534" s="372"/>
      <c r="F534" s="495"/>
      <c r="G534" s="372"/>
      <c r="H534" s="372"/>
      <c r="I534" s="496">
        <f>SUM(I531:I533)</f>
        <v>0</v>
      </c>
      <c r="J534" s="496">
        <f>SUM(J531:J533)</f>
        <v>0</v>
      </c>
    </row>
    <row r="535" spans="1:13" ht="13.5" customHeight="1" x14ac:dyDescent="0.25">
      <c r="A535" s="7" t="s">
        <v>313</v>
      </c>
      <c r="B535" s="7" t="s">
        <v>310</v>
      </c>
      <c r="C535" s="419" t="s">
        <v>474</v>
      </c>
      <c r="D535" s="490"/>
      <c r="E535" s="34"/>
      <c r="F535" s="492"/>
      <c r="G535" s="34"/>
      <c r="H535" s="34"/>
      <c r="I535" s="497">
        <f>G535+((0-E535)*D535)*F535-H535</f>
        <v>0</v>
      </c>
      <c r="J535" s="137"/>
      <c r="L535" s="486">
        <v>4</v>
      </c>
      <c r="M535" s="486">
        <f>L520*100+L535</f>
        <v>904</v>
      </c>
    </row>
    <row r="536" spans="1:13" x14ac:dyDescent="0.25">
      <c r="A536" s="7"/>
      <c r="B536" s="7"/>
      <c r="C536" s="469"/>
      <c r="D536" s="498"/>
      <c r="E536" s="34"/>
      <c r="F536" s="492"/>
      <c r="G536" s="34"/>
      <c r="H536" s="34"/>
      <c r="I536" s="34"/>
      <c r="J536" s="137"/>
    </row>
    <row r="537" spans="1:13" x14ac:dyDescent="0.25">
      <c r="A537" s="864" t="s">
        <v>292</v>
      </c>
      <c r="B537" s="864"/>
      <c r="C537" s="864"/>
      <c r="D537" s="499">
        <f>SUM(D535:D536)</f>
        <v>0</v>
      </c>
      <c r="E537" s="372"/>
      <c r="F537" s="495"/>
      <c r="G537" s="372"/>
      <c r="H537" s="372"/>
      <c r="I537" s="496">
        <f>SUM(I535:I536)</f>
        <v>0</v>
      </c>
      <c r="J537" s="496">
        <f>SUM(J535:J536)</f>
        <v>0</v>
      </c>
    </row>
    <row r="538" spans="1:13" ht="13.5" customHeight="1" x14ac:dyDescent="0.25">
      <c r="A538" s="7" t="s">
        <v>314</v>
      </c>
      <c r="B538" s="7" t="s">
        <v>310</v>
      </c>
      <c r="C538" s="419" t="s">
        <v>475</v>
      </c>
      <c r="D538" s="490"/>
      <c r="E538" s="34"/>
      <c r="F538" s="492"/>
      <c r="G538" s="34"/>
      <c r="H538" s="34"/>
      <c r="I538" s="497">
        <f>G538+((0-E538)*D538)*F538-H538</f>
        <v>0</v>
      </c>
      <c r="J538" s="137"/>
      <c r="L538" s="486">
        <v>5</v>
      </c>
      <c r="M538" s="486">
        <f>L520*100+L538</f>
        <v>905</v>
      </c>
    </row>
    <row r="539" spans="1:13" x14ac:dyDescent="0.25">
      <c r="A539" s="7"/>
      <c r="B539" s="7"/>
      <c r="C539" s="469"/>
      <c r="D539" s="498"/>
      <c r="E539" s="34"/>
      <c r="F539" s="492"/>
      <c r="G539" s="34"/>
      <c r="H539" s="34"/>
      <c r="I539" s="34"/>
      <c r="J539" s="137"/>
    </row>
    <row r="540" spans="1:13" x14ac:dyDescent="0.25">
      <c r="A540" s="864" t="s">
        <v>292</v>
      </c>
      <c r="B540" s="864"/>
      <c r="C540" s="864"/>
      <c r="D540" s="499">
        <f>SUM(D538:D539)</f>
        <v>0</v>
      </c>
      <c r="E540" s="372"/>
      <c r="F540" s="495"/>
      <c r="G540" s="372"/>
      <c r="H540" s="372"/>
      <c r="I540" s="496">
        <f>SUM(I538:I539)</f>
        <v>0</v>
      </c>
      <c r="J540" s="496">
        <f>SUM(J538:J539)</f>
        <v>0</v>
      </c>
    </row>
    <row r="541" spans="1:13" ht="13.5" customHeight="1" x14ac:dyDescent="0.25">
      <c r="A541" s="7" t="s">
        <v>315</v>
      </c>
      <c r="B541" s="7" t="s">
        <v>310</v>
      </c>
      <c r="C541" s="419" t="s">
        <v>475</v>
      </c>
      <c r="D541" s="490"/>
      <c r="E541" s="34"/>
      <c r="F541" s="492"/>
      <c r="G541" s="34"/>
      <c r="H541" s="34"/>
      <c r="I541" s="497">
        <f>G541+((0-E541)*D541)*F541-H541</f>
        <v>0</v>
      </c>
      <c r="J541" s="137"/>
      <c r="L541" s="486">
        <v>6</v>
      </c>
      <c r="M541" s="486">
        <f>L520*100+L541</f>
        <v>906</v>
      </c>
    </row>
    <row r="542" spans="1:13" x14ac:dyDescent="0.25">
      <c r="A542" s="7"/>
      <c r="B542" s="7"/>
      <c r="C542" s="469"/>
      <c r="D542" s="498"/>
      <c r="E542" s="34"/>
      <c r="F542" s="492"/>
      <c r="G542" s="34"/>
      <c r="H542" s="34"/>
      <c r="I542" s="34"/>
      <c r="J542" s="137"/>
    </row>
    <row r="543" spans="1:13" x14ac:dyDescent="0.25">
      <c r="A543" s="864" t="s">
        <v>292</v>
      </c>
      <c r="B543" s="864"/>
      <c r="C543" s="864"/>
      <c r="D543" s="499">
        <f>SUM(D541:D542)</f>
        <v>0</v>
      </c>
      <c r="E543" s="372"/>
      <c r="F543" s="495"/>
      <c r="G543" s="372"/>
      <c r="H543" s="372"/>
      <c r="I543" s="496">
        <f>SUM(I541:I542)</f>
        <v>0</v>
      </c>
      <c r="J543" s="496">
        <f>SUM(J541:J542)</f>
        <v>0</v>
      </c>
    </row>
    <row r="544" spans="1:13" ht="13.5" customHeight="1" x14ac:dyDescent="0.25">
      <c r="A544" s="7" t="s">
        <v>316</v>
      </c>
      <c r="B544" s="7" t="s">
        <v>310</v>
      </c>
      <c r="C544" s="419" t="s">
        <v>475</v>
      </c>
      <c r="D544" s="490"/>
      <c r="E544" s="34"/>
      <c r="F544" s="492"/>
      <c r="G544" s="34"/>
      <c r="H544" s="34"/>
      <c r="I544" s="497">
        <f>G544+((0-E544)*D544)*F544-H544</f>
        <v>0</v>
      </c>
      <c r="J544" s="137"/>
      <c r="L544" s="486">
        <v>7</v>
      </c>
      <c r="M544" s="486">
        <f>L520*100+L544</f>
        <v>907</v>
      </c>
    </row>
    <row r="545" spans="1:12" x14ac:dyDescent="0.25">
      <c r="A545" s="7"/>
      <c r="B545" s="7"/>
      <c r="C545" s="469"/>
      <c r="D545" s="498"/>
      <c r="E545" s="34"/>
      <c r="F545" s="492"/>
      <c r="G545" s="34"/>
      <c r="H545" s="34"/>
      <c r="I545" s="34"/>
      <c r="J545" s="137"/>
    </row>
    <row r="546" spans="1:12" x14ac:dyDescent="0.25">
      <c r="A546" s="864" t="s">
        <v>292</v>
      </c>
      <c r="B546" s="864"/>
      <c r="C546" s="864"/>
      <c r="D546" s="507">
        <f>SUM(D544:D545)</f>
        <v>0</v>
      </c>
      <c r="E546" s="495"/>
      <c r="F546" s="495"/>
      <c r="G546" s="372"/>
      <c r="H546" s="372"/>
      <c r="I546" s="496">
        <f>SUM(I544:I545)</f>
        <v>0</v>
      </c>
      <c r="J546" s="496">
        <f>SUM(J544:J545)</f>
        <v>0</v>
      </c>
    </row>
    <row r="547" spans="1:12" x14ac:dyDescent="0.25">
      <c r="A547" s="865" t="s">
        <v>91</v>
      </c>
      <c r="B547" s="865"/>
      <c r="C547" s="865"/>
      <c r="D547" s="92">
        <f>D546+D543+D540+D537+D534</f>
        <v>0</v>
      </c>
      <c r="E547" s="500"/>
      <c r="F547" s="500"/>
      <c r="G547" s="91"/>
      <c r="H547" s="91"/>
      <c r="I547" s="496">
        <f>I546+I543+I540+I537+I534</f>
        <v>0</v>
      </c>
      <c r="J547" s="496">
        <f>J546+J543+J540+J537+J534</f>
        <v>0</v>
      </c>
    </row>
    <row r="548" spans="1:12" ht="13.5" x14ac:dyDescent="0.25">
      <c r="A548" s="866" t="s">
        <v>476</v>
      </c>
      <c r="B548" s="866"/>
      <c r="C548" s="866"/>
      <c r="D548" s="866"/>
      <c r="E548" s="866"/>
      <c r="F548" s="866"/>
      <c r="G548" s="866"/>
      <c r="H548" s="866"/>
      <c r="I548" s="866"/>
      <c r="J548" s="866"/>
    </row>
    <row r="549" spans="1:12" ht="14.5" x14ac:dyDescent="0.35">
      <c r="A549" s="502" t="s">
        <v>477</v>
      </c>
    </row>
    <row r="550" spans="1:12" ht="14.5" x14ac:dyDescent="0.35">
      <c r="A550" s="502" t="s">
        <v>478</v>
      </c>
    </row>
    <row r="551" spans="1:12" ht="13.5" x14ac:dyDescent="0.25">
      <c r="A551" s="503" t="s">
        <v>479</v>
      </c>
    </row>
    <row r="552" spans="1:12" ht="13.5" x14ac:dyDescent="0.25">
      <c r="A552" s="501" t="s">
        <v>480</v>
      </c>
    </row>
    <row r="553" spans="1:12" x14ac:dyDescent="0.25">
      <c r="A553" s="486" t="s">
        <v>481</v>
      </c>
    </row>
    <row r="556" spans="1:12" x14ac:dyDescent="0.25">
      <c r="A556" s="13" t="s">
        <v>23</v>
      </c>
      <c r="B556" s="13"/>
      <c r="C556" s="791">
        <f>Presentación!$C$3</f>
        <v>1990</v>
      </c>
      <c r="D556" s="791"/>
      <c r="E556" s="791"/>
      <c r="F556" s="791"/>
      <c r="G556" s="791"/>
      <c r="H556" s="791"/>
      <c r="I556" s="791"/>
      <c r="J556" s="791"/>
    </row>
    <row r="557" spans="1:12" ht="11.25" customHeight="1" x14ac:dyDescent="0.25">
      <c r="A557" s="11" t="s">
        <v>24</v>
      </c>
      <c r="B557" s="11"/>
      <c r="C557" s="792" t="s">
        <v>387</v>
      </c>
      <c r="D557" s="792"/>
      <c r="E557" s="792"/>
      <c r="F557" s="792"/>
      <c r="G557" s="792"/>
      <c r="H557" s="792"/>
      <c r="I557" s="792"/>
      <c r="J557" s="792"/>
      <c r="L557" s="486">
        <v>14</v>
      </c>
    </row>
    <row r="558" spans="1:12" ht="11.25" customHeight="1" x14ac:dyDescent="0.25">
      <c r="A558" s="702" t="s">
        <v>5</v>
      </c>
      <c r="B558" s="702"/>
      <c r="C558" s="703" t="s">
        <v>26</v>
      </c>
      <c r="D558" s="703"/>
      <c r="E558" s="703"/>
      <c r="F558" s="703"/>
      <c r="G558" s="703"/>
      <c r="H558" s="703"/>
      <c r="I558" s="703"/>
      <c r="J558" s="703"/>
    </row>
    <row r="559" spans="1:12" ht="11.25" customHeight="1" x14ac:dyDescent="0.25">
      <c r="A559" s="702" t="s">
        <v>27</v>
      </c>
      <c r="B559" s="702"/>
      <c r="C559" s="703" t="s">
        <v>453</v>
      </c>
      <c r="D559" s="703"/>
      <c r="E559" s="703"/>
      <c r="F559" s="703"/>
      <c r="G559" s="703"/>
      <c r="H559" s="703"/>
      <c r="I559" s="703"/>
      <c r="J559" s="703"/>
    </row>
    <row r="560" spans="1:12" ht="11.25" customHeight="1" x14ac:dyDescent="0.25">
      <c r="A560" s="702" t="s">
        <v>29</v>
      </c>
      <c r="B560" s="702"/>
      <c r="C560" s="703" t="s">
        <v>454</v>
      </c>
      <c r="D560" s="703"/>
      <c r="E560" s="703"/>
      <c r="F560" s="703"/>
      <c r="G560" s="703"/>
      <c r="H560" s="703"/>
      <c r="I560" s="703"/>
      <c r="J560" s="703"/>
    </row>
    <row r="561" spans="1:13" ht="11.25" customHeight="1" x14ac:dyDescent="0.25">
      <c r="A561" s="702" t="s">
        <v>31</v>
      </c>
      <c r="B561" s="702"/>
      <c r="C561" s="703" t="s">
        <v>406</v>
      </c>
      <c r="D561" s="703"/>
      <c r="E561" s="703"/>
      <c r="F561" s="703"/>
      <c r="G561" s="703"/>
      <c r="H561" s="703"/>
      <c r="I561" s="703"/>
      <c r="J561" s="703"/>
    </row>
    <row r="562" spans="1:13" ht="11.25" customHeight="1" x14ac:dyDescent="0.25">
      <c r="A562" s="704" t="s">
        <v>33</v>
      </c>
      <c r="B562" s="704"/>
      <c r="C562" s="97" t="s">
        <v>34</v>
      </c>
      <c r="D562" s="705" t="s">
        <v>219</v>
      </c>
      <c r="E562" s="705"/>
      <c r="F562" s="705"/>
      <c r="G562" s="705" t="s">
        <v>455</v>
      </c>
      <c r="H562" s="705"/>
      <c r="I562" s="705"/>
      <c r="J562" s="705"/>
    </row>
    <row r="563" spans="1:13" ht="34.5" customHeight="1" x14ac:dyDescent="0.25">
      <c r="A563" s="7" t="s">
        <v>37</v>
      </c>
      <c r="B563" s="7"/>
      <c r="C563" s="7" t="s">
        <v>38</v>
      </c>
      <c r="D563" s="98" t="s">
        <v>456</v>
      </c>
      <c r="E563" s="98" t="s">
        <v>222</v>
      </c>
      <c r="F563" s="98" t="s">
        <v>43</v>
      </c>
      <c r="G563" s="98" t="s">
        <v>457</v>
      </c>
      <c r="H563" s="98" t="s">
        <v>458</v>
      </c>
      <c r="I563" s="98" t="s">
        <v>411</v>
      </c>
      <c r="J563" s="98" t="s">
        <v>411</v>
      </c>
    </row>
    <row r="564" spans="1:13" ht="11.25" customHeight="1" x14ac:dyDescent="0.25">
      <c r="A564" s="7" t="s">
        <v>197</v>
      </c>
      <c r="B564" s="7" t="s">
        <v>47</v>
      </c>
      <c r="C564" s="7"/>
      <c r="D564" s="7" t="s">
        <v>48</v>
      </c>
      <c r="E564" s="25" t="s">
        <v>459</v>
      </c>
      <c r="F564" s="25" t="s">
        <v>120</v>
      </c>
      <c r="G564" s="25" t="s">
        <v>460</v>
      </c>
      <c r="H564" s="25" t="s">
        <v>460</v>
      </c>
      <c r="I564" s="7" t="s">
        <v>52</v>
      </c>
      <c r="J564" s="7" t="s">
        <v>225</v>
      </c>
    </row>
    <row r="565" spans="1:13" ht="13.5" x14ac:dyDescent="0.25">
      <c r="A565" s="7"/>
      <c r="B565" s="7"/>
      <c r="C565" s="7"/>
      <c r="D565" s="7"/>
      <c r="E565" s="25" t="s">
        <v>461</v>
      </c>
      <c r="F565" s="25" t="s">
        <v>123</v>
      </c>
      <c r="G565" s="25" t="s">
        <v>462</v>
      </c>
      <c r="H565" s="25" t="s">
        <v>462</v>
      </c>
      <c r="I565" s="7"/>
      <c r="J565" s="7"/>
    </row>
    <row r="566" spans="1:13" ht="40.5" x14ac:dyDescent="0.25">
      <c r="A566" s="7"/>
      <c r="B566" s="7"/>
      <c r="C566" s="7"/>
      <c r="D566" s="25"/>
      <c r="E566" s="25" t="s">
        <v>463</v>
      </c>
      <c r="F566" s="25">
        <v>0.5</v>
      </c>
      <c r="G566" s="25" t="s">
        <v>464</v>
      </c>
      <c r="H566" s="25" t="s">
        <v>413</v>
      </c>
      <c r="I566" s="487" t="s">
        <v>465</v>
      </c>
      <c r="J566" s="487" t="s">
        <v>466</v>
      </c>
    </row>
    <row r="567" spans="1:13" ht="13.5" x14ac:dyDescent="0.35">
      <c r="A567" s="7"/>
      <c r="B567" s="7"/>
      <c r="C567" s="7"/>
      <c r="D567" s="488" t="s">
        <v>467</v>
      </c>
      <c r="E567" s="488" t="s">
        <v>468</v>
      </c>
      <c r="F567" s="488" t="s">
        <v>65</v>
      </c>
      <c r="G567" s="488" t="s">
        <v>66</v>
      </c>
      <c r="H567" s="488" t="s">
        <v>469</v>
      </c>
      <c r="I567" s="489" t="s">
        <v>470</v>
      </c>
      <c r="J567" s="489" t="s">
        <v>470</v>
      </c>
    </row>
    <row r="568" spans="1:13" ht="11.25" customHeight="1" x14ac:dyDescent="0.25">
      <c r="A568" s="7" t="s">
        <v>68</v>
      </c>
      <c r="B568" s="7" t="s">
        <v>310</v>
      </c>
      <c r="C568" s="135" t="s">
        <v>471</v>
      </c>
      <c r="D568" s="490"/>
      <c r="E568" s="491"/>
      <c r="F568" s="492"/>
      <c r="G568" s="492"/>
      <c r="H568" s="492"/>
      <c r="I568" s="497">
        <f>G568+((0-E568)*D568)*F568-H568</f>
        <v>0</v>
      </c>
      <c r="J568" s="137"/>
      <c r="L568" s="486">
        <v>1</v>
      </c>
      <c r="M568" s="486">
        <f>L557*100+L568</f>
        <v>1401</v>
      </c>
    </row>
    <row r="569" spans="1:13" x14ac:dyDescent="0.25">
      <c r="A569" s="7"/>
      <c r="B569" s="7"/>
      <c r="C569" s="486" t="s">
        <v>472</v>
      </c>
      <c r="D569" s="490"/>
      <c r="E569" s="136"/>
      <c r="F569" s="492"/>
      <c r="G569" s="34"/>
      <c r="H569" s="34"/>
      <c r="I569" s="497">
        <f>G569+((0-E569)*D569)*F569-H569</f>
        <v>0</v>
      </c>
      <c r="J569" s="137"/>
      <c r="L569" s="486">
        <v>2</v>
      </c>
      <c r="M569" s="486">
        <f>L557*100+L569</f>
        <v>1402</v>
      </c>
    </row>
    <row r="570" spans="1:13" x14ac:dyDescent="0.25">
      <c r="A570" s="7"/>
      <c r="B570" s="7"/>
      <c r="C570" s="135" t="s">
        <v>473</v>
      </c>
      <c r="D570" s="490"/>
      <c r="E570" s="34"/>
      <c r="F570" s="492"/>
      <c r="G570" s="34"/>
      <c r="H570" s="34"/>
      <c r="I570" s="34"/>
      <c r="J570" s="137"/>
      <c r="L570" s="486">
        <v>3</v>
      </c>
      <c r="M570" s="486">
        <f>L557*100+L570</f>
        <v>1403</v>
      </c>
    </row>
    <row r="571" spans="1:13" x14ac:dyDescent="0.25">
      <c r="A571" s="864" t="s">
        <v>292</v>
      </c>
      <c r="B571" s="864"/>
      <c r="C571" s="864"/>
      <c r="D571" s="370">
        <f>SUM(D568:D570)</f>
        <v>0</v>
      </c>
      <c r="E571" s="372"/>
      <c r="F571" s="495"/>
      <c r="G571" s="372"/>
      <c r="H571" s="372"/>
      <c r="I571" s="496">
        <f>SUM(I568:I570)</f>
        <v>0</v>
      </c>
      <c r="J571" s="496">
        <f>SUM(J568:J570)</f>
        <v>0</v>
      </c>
    </row>
    <row r="572" spans="1:13" ht="13.5" customHeight="1" x14ac:dyDescent="0.25">
      <c r="A572" s="7" t="s">
        <v>313</v>
      </c>
      <c r="B572" s="7" t="s">
        <v>310</v>
      </c>
      <c r="C572" s="419" t="s">
        <v>474</v>
      </c>
      <c r="D572" s="490"/>
      <c r="E572" s="34"/>
      <c r="F572" s="492"/>
      <c r="G572" s="34"/>
      <c r="H572" s="34"/>
      <c r="I572" s="497">
        <f>G572+((0-E572)*D572)*F572-H572</f>
        <v>0</v>
      </c>
      <c r="J572" s="137"/>
      <c r="L572" s="486">
        <v>4</v>
      </c>
      <c r="M572" s="486">
        <f>L557*100+L572</f>
        <v>1404</v>
      </c>
    </row>
    <row r="573" spans="1:13" x14ac:dyDescent="0.25">
      <c r="A573" s="7"/>
      <c r="B573" s="7"/>
      <c r="C573" s="469"/>
      <c r="D573" s="498"/>
      <c r="E573" s="34"/>
      <c r="F573" s="492"/>
      <c r="G573" s="34"/>
      <c r="H573" s="34"/>
      <c r="I573" s="34"/>
      <c r="J573" s="137"/>
    </row>
    <row r="574" spans="1:13" x14ac:dyDescent="0.25">
      <c r="A574" s="864" t="s">
        <v>292</v>
      </c>
      <c r="B574" s="864"/>
      <c r="C574" s="864"/>
      <c r="D574" s="499">
        <f>SUM(D572:D573)</f>
        <v>0</v>
      </c>
      <c r="E574" s="372"/>
      <c r="F574" s="495"/>
      <c r="G574" s="372"/>
      <c r="H574" s="372"/>
      <c r="I574" s="496">
        <f>SUM(I572:I573)</f>
        <v>0</v>
      </c>
      <c r="J574" s="496">
        <f>SUM(J572:J573)</f>
        <v>0</v>
      </c>
    </row>
    <row r="575" spans="1:13" ht="13.5" customHeight="1" x14ac:dyDescent="0.25">
      <c r="A575" s="7" t="s">
        <v>314</v>
      </c>
      <c r="B575" s="7" t="s">
        <v>310</v>
      </c>
      <c r="C575" s="419" t="s">
        <v>475</v>
      </c>
      <c r="D575" s="490"/>
      <c r="E575" s="34"/>
      <c r="F575" s="492"/>
      <c r="G575" s="34"/>
      <c r="H575" s="34"/>
      <c r="I575" s="497">
        <f>G575+((0-E575)*D575)*F575-H575</f>
        <v>0</v>
      </c>
      <c r="J575" s="137"/>
      <c r="L575" s="486">
        <v>5</v>
      </c>
      <c r="M575" s="486">
        <f>L557*100+L575</f>
        <v>1405</v>
      </c>
    </row>
    <row r="576" spans="1:13" x14ac:dyDescent="0.25">
      <c r="A576" s="7"/>
      <c r="B576" s="7"/>
      <c r="C576" s="469"/>
      <c r="D576" s="498"/>
      <c r="E576" s="34"/>
      <c r="F576" s="492"/>
      <c r="G576" s="34"/>
      <c r="H576" s="34"/>
      <c r="I576" s="34"/>
      <c r="J576" s="137"/>
    </row>
    <row r="577" spans="1:13" x14ac:dyDescent="0.25">
      <c r="A577" s="864" t="s">
        <v>292</v>
      </c>
      <c r="B577" s="864"/>
      <c r="C577" s="864"/>
      <c r="D577" s="499">
        <f>SUM(D575:D576)</f>
        <v>0</v>
      </c>
      <c r="E577" s="372"/>
      <c r="F577" s="495"/>
      <c r="G577" s="372"/>
      <c r="H577" s="372"/>
      <c r="I577" s="496">
        <f>SUM(I575:I576)</f>
        <v>0</v>
      </c>
      <c r="J577" s="496">
        <f>SUM(J575:J576)</f>
        <v>0</v>
      </c>
    </row>
    <row r="578" spans="1:13" ht="13.5" customHeight="1" x14ac:dyDescent="0.25">
      <c r="A578" s="7" t="s">
        <v>315</v>
      </c>
      <c r="B578" s="7" t="s">
        <v>310</v>
      </c>
      <c r="C578" s="419" t="s">
        <v>475</v>
      </c>
      <c r="D578" s="490"/>
      <c r="E578" s="34"/>
      <c r="F578" s="492"/>
      <c r="G578" s="34"/>
      <c r="H578" s="34"/>
      <c r="I578" s="497">
        <f>G578+((0-E578)*D578)*F578-H578</f>
        <v>0</v>
      </c>
      <c r="J578" s="137"/>
      <c r="L578" s="486">
        <v>6</v>
      </c>
      <c r="M578" s="486">
        <f>L557*100+L578</f>
        <v>1406</v>
      </c>
    </row>
    <row r="579" spans="1:13" x14ac:dyDescent="0.25">
      <c r="A579" s="7"/>
      <c r="B579" s="7"/>
      <c r="C579" s="469"/>
      <c r="D579" s="498"/>
      <c r="E579" s="34"/>
      <c r="F579" s="492"/>
      <c r="G579" s="34"/>
      <c r="H579" s="34"/>
      <c r="I579" s="34"/>
      <c r="J579" s="137"/>
    </row>
    <row r="580" spans="1:13" x14ac:dyDescent="0.25">
      <c r="A580" s="864" t="s">
        <v>292</v>
      </c>
      <c r="B580" s="864"/>
      <c r="C580" s="864"/>
      <c r="D580" s="499">
        <f>SUM(D578:D579)</f>
        <v>0</v>
      </c>
      <c r="E580" s="372"/>
      <c r="F580" s="495"/>
      <c r="G580" s="372"/>
      <c r="H580" s="372"/>
      <c r="I580" s="496">
        <f>SUM(I578:I579)</f>
        <v>0</v>
      </c>
      <c r="J580" s="496">
        <f>SUM(J578:J579)</f>
        <v>0</v>
      </c>
    </row>
    <row r="581" spans="1:13" ht="13.5" customHeight="1" x14ac:dyDescent="0.25">
      <c r="A581" s="7" t="s">
        <v>316</v>
      </c>
      <c r="B581" s="7" t="s">
        <v>310</v>
      </c>
      <c r="C581" s="419" t="s">
        <v>475</v>
      </c>
      <c r="D581" s="490"/>
      <c r="E581" s="34"/>
      <c r="F581" s="492"/>
      <c r="G581" s="34"/>
      <c r="H581" s="34"/>
      <c r="I581" s="497">
        <f>G581+((0-E581)*D581)*F581-H581</f>
        <v>0</v>
      </c>
      <c r="J581" s="137"/>
      <c r="L581" s="486">
        <v>7</v>
      </c>
      <c r="M581" s="486">
        <f>L557*100+L581</f>
        <v>1407</v>
      </c>
    </row>
    <row r="582" spans="1:13" x14ac:dyDescent="0.25">
      <c r="A582" s="7"/>
      <c r="B582" s="7"/>
      <c r="C582" s="469"/>
      <c r="D582" s="498"/>
      <c r="E582" s="34"/>
      <c r="F582" s="492"/>
      <c r="G582" s="34"/>
      <c r="H582" s="34"/>
      <c r="I582" s="34"/>
      <c r="J582" s="137"/>
    </row>
    <row r="583" spans="1:13" x14ac:dyDescent="0.25">
      <c r="A583" s="864" t="s">
        <v>292</v>
      </c>
      <c r="B583" s="864"/>
      <c r="C583" s="864"/>
      <c r="D583" s="507">
        <f>SUM(D581:D582)</f>
        <v>0</v>
      </c>
      <c r="E583" s="495"/>
      <c r="F583" s="495"/>
      <c r="G583" s="372"/>
      <c r="H583" s="372"/>
      <c r="I583" s="496">
        <f>SUM(I581:I582)</f>
        <v>0</v>
      </c>
      <c r="J583" s="496">
        <f>SUM(J581:J582)</f>
        <v>0</v>
      </c>
    </row>
    <row r="584" spans="1:13" x14ac:dyDescent="0.25">
      <c r="A584" s="865" t="s">
        <v>91</v>
      </c>
      <c r="B584" s="865"/>
      <c r="C584" s="865"/>
      <c r="D584" s="92">
        <f>D583+D580+D577+D574+D571</f>
        <v>0</v>
      </c>
      <c r="E584" s="500"/>
      <c r="F584" s="500"/>
      <c r="G584" s="91"/>
      <c r="H584" s="91"/>
      <c r="I584" s="496">
        <f>I583+I580+I577+I574+I571</f>
        <v>0</v>
      </c>
      <c r="J584" s="496">
        <f>J583+J580+J577+J574+J571</f>
        <v>0</v>
      </c>
    </row>
    <row r="585" spans="1:13" ht="13.5" x14ac:dyDescent="0.25">
      <c r="A585" s="866" t="s">
        <v>476</v>
      </c>
      <c r="B585" s="866"/>
      <c r="C585" s="866"/>
      <c r="D585" s="866"/>
      <c r="E585" s="866"/>
      <c r="F585" s="866"/>
      <c r="G585" s="866"/>
      <c r="H585" s="866"/>
      <c r="I585" s="866"/>
      <c r="J585" s="866"/>
    </row>
    <row r="586" spans="1:13" ht="14.5" x14ac:dyDescent="0.35">
      <c r="A586" s="502" t="s">
        <v>477</v>
      </c>
    </row>
    <row r="587" spans="1:13" ht="14.5" x14ac:dyDescent="0.35">
      <c r="A587" s="502" t="s">
        <v>478</v>
      </c>
    </row>
    <row r="588" spans="1:13" ht="13.5" x14ac:dyDescent="0.25">
      <c r="A588" s="503" t="s">
        <v>479</v>
      </c>
    </row>
    <row r="589" spans="1:13" ht="13.5" x14ac:dyDescent="0.25">
      <c r="A589" s="501" t="s">
        <v>480</v>
      </c>
    </row>
    <row r="590" spans="1:13" x14ac:dyDescent="0.25">
      <c r="A590" s="486" t="s">
        <v>481</v>
      </c>
    </row>
    <row r="593" spans="1:13" x14ac:dyDescent="0.25">
      <c r="A593" s="13" t="s">
        <v>23</v>
      </c>
      <c r="B593" s="13"/>
      <c r="C593" s="791">
        <f>Presentación!$C$3</f>
        <v>1990</v>
      </c>
      <c r="D593" s="791"/>
      <c r="E593" s="791"/>
      <c r="F593" s="791"/>
      <c r="G593" s="791"/>
      <c r="H593" s="791"/>
      <c r="I593" s="791"/>
      <c r="J593" s="791"/>
    </row>
    <row r="594" spans="1:13" ht="11.25" customHeight="1" x14ac:dyDescent="0.25">
      <c r="A594" s="11" t="s">
        <v>24</v>
      </c>
      <c r="B594" s="11"/>
      <c r="C594" s="792" t="s">
        <v>388</v>
      </c>
      <c r="D594" s="792"/>
      <c r="E594" s="792"/>
      <c r="F594" s="792"/>
      <c r="G594" s="792"/>
      <c r="H594" s="792"/>
      <c r="I594" s="792"/>
      <c r="J594" s="792"/>
      <c r="L594" s="486">
        <v>10</v>
      </c>
    </row>
    <row r="595" spans="1:13" ht="11.25" customHeight="1" x14ac:dyDescent="0.25">
      <c r="A595" s="702" t="s">
        <v>5</v>
      </c>
      <c r="B595" s="702"/>
      <c r="C595" s="703" t="s">
        <v>26</v>
      </c>
      <c r="D595" s="703"/>
      <c r="E595" s="703"/>
      <c r="F595" s="703"/>
      <c r="G595" s="703"/>
      <c r="H595" s="703"/>
      <c r="I595" s="703"/>
      <c r="J595" s="703"/>
    </row>
    <row r="596" spans="1:13" ht="11.25" customHeight="1" x14ac:dyDescent="0.25">
      <c r="A596" s="702" t="s">
        <v>27</v>
      </c>
      <c r="B596" s="702"/>
      <c r="C596" s="703" t="s">
        <v>453</v>
      </c>
      <c r="D596" s="703"/>
      <c r="E596" s="703"/>
      <c r="F596" s="703"/>
      <c r="G596" s="703"/>
      <c r="H596" s="703"/>
      <c r="I596" s="703"/>
      <c r="J596" s="703"/>
    </row>
    <row r="597" spans="1:13" ht="11.25" customHeight="1" x14ac:dyDescent="0.25">
      <c r="A597" s="702" t="s">
        <v>29</v>
      </c>
      <c r="B597" s="702"/>
      <c r="C597" s="703" t="s">
        <v>454</v>
      </c>
      <c r="D597" s="703"/>
      <c r="E597" s="703"/>
      <c r="F597" s="703"/>
      <c r="G597" s="703"/>
      <c r="H597" s="703"/>
      <c r="I597" s="703"/>
      <c r="J597" s="703"/>
    </row>
    <row r="598" spans="1:13" ht="11.25" customHeight="1" x14ac:dyDescent="0.25">
      <c r="A598" s="702" t="s">
        <v>31</v>
      </c>
      <c r="B598" s="702"/>
      <c r="C598" s="703" t="s">
        <v>406</v>
      </c>
      <c r="D598" s="703"/>
      <c r="E598" s="703"/>
      <c r="F598" s="703"/>
      <c r="G598" s="703"/>
      <c r="H598" s="703"/>
      <c r="I598" s="703"/>
      <c r="J598" s="703"/>
    </row>
    <row r="599" spans="1:13" ht="11.25" customHeight="1" x14ac:dyDescent="0.25">
      <c r="A599" s="704" t="s">
        <v>33</v>
      </c>
      <c r="B599" s="704"/>
      <c r="C599" s="97" t="s">
        <v>34</v>
      </c>
      <c r="D599" s="705" t="s">
        <v>219</v>
      </c>
      <c r="E599" s="705"/>
      <c r="F599" s="705"/>
      <c r="G599" s="705" t="s">
        <v>455</v>
      </c>
      <c r="H599" s="705"/>
      <c r="I599" s="705"/>
      <c r="J599" s="705"/>
    </row>
    <row r="600" spans="1:13" ht="34.5" customHeight="1" x14ac:dyDescent="0.25">
      <c r="A600" s="7" t="s">
        <v>37</v>
      </c>
      <c r="B600" s="7"/>
      <c r="C600" s="7" t="s">
        <v>38</v>
      </c>
      <c r="D600" s="98" t="s">
        <v>456</v>
      </c>
      <c r="E600" s="98" t="s">
        <v>222</v>
      </c>
      <c r="F600" s="98" t="s">
        <v>43</v>
      </c>
      <c r="G600" s="98" t="s">
        <v>457</v>
      </c>
      <c r="H600" s="98" t="s">
        <v>458</v>
      </c>
      <c r="I600" s="98" t="s">
        <v>411</v>
      </c>
      <c r="J600" s="98" t="s">
        <v>411</v>
      </c>
    </row>
    <row r="601" spans="1:13" ht="11.25" customHeight="1" x14ac:dyDescent="0.25">
      <c r="A601" s="7" t="s">
        <v>197</v>
      </c>
      <c r="B601" s="7" t="s">
        <v>47</v>
      </c>
      <c r="C601" s="7"/>
      <c r="D601" s="7" t="s">
        <v>48</v>
      </c>
      <c r="E601" s="25" t="s">
        <v>459</v>
      </c>
      <c r="F601" s="25" t="s">
        <v>120</v>
      </c>
      <c r="G601" s="25" t="s">
        <v>460</v>
      </c>
      <c r="H601" s="25" t="s">
        <v>460</v>
      </c>
      <c r="I601" s="7" t="s">
        <v>52</v>
      </c>
      <c r="J601" s="7" t="s">
        <v>225</v>
      </c>
    </row>
    <row r="602" spans="1:13" ht="13.5" x14ac:dyDescent="0.25">
      <c r="A602" s="7"/>
      <c r="B602" s="7"/>
      <c r="C602" s="7"/>
      <c r="D602" s="7"/>
      <c r="E602" s="25" t="s">
        <v>461</v>
      </c>
      <c r="F602" s="25" t="s">
        <v>123</v>
      </c>
      <c r="G602" s="25" t="s">
        <v>462</v>
      </c>
      <c r="H602" s="25" t="s">
        <v>462</v>
      </c>
      <c r="I602" s="7"/>
      <c r="J602" s="7"/>
    </row>
    <row r="603" spans="1:13" ht="40.5" x14ac:dyDescent="0.25">
      <c r="A603" s="7"/>
      <c r="B603" s="7"/>
      <c r="C603" s="7"/>
      <c r="D603" s="25"/>
      <c r="E603" s="25" t="s">
        <v>463</v>
      </c>
      <c r="F603" s="25">
        <v>0.5</v>
      </c>
      <c r="G603" s="25" t="s">
        <v>464</v>
      </c>
      <c r="H603" s="25" t="s">
        <v>413</v>
      </c>
      <c r="I603" s="487" t="s">
        <v>465</v>
      </c>
      <c r="J603" s="487" t="s">
        <v>466</v>
      </c>
    </row>
    <row r="604" spans="1:13" ht="13.5" x14ac:dyDescent="0.35">
      <c r="A604" s="7"/>
      <c r="B604" s="7"/>
      <c r="C604" s="7"/>
      <c r="D604" s="488" t="s">
        <v>467</v>
      </c>
      <c r="E604" s="488" t="s">
        <v>468</v>
      </c>
      <c r="F604" s="488" t="s">
        <v>65</v>
      </c>
      <c r="G604" s="488" t="s">
        <v>66</v>
      </c>
      <c r="H604" s="488" t="s">
        <v>469</v>
      </c>
      <c r="I604" s="489" t="s">
        <v>470</v>
      </c>
      <c r="J604" s="489" t="s">
        <v>470</v>
      </c>
    </row>
    <row r="605" spans="1:13" ht="11.25" customHeight="1" x14ac:dyDescent="0.25">
      <c r="A605" s="7" t="s">
        <v>68</v>
      </c>
      <c r="B605" s="7" t="s">
        <v>310</v>
      </c>
      <c r="C605" s="135" t="s">
        <v>471</v>
      </c>
      <c r="D605" s="490"/>
      <c r="E605" s="491"/>
      <c r="F605" s="492"/>
      <c r="G605" s="492"/>
      <c r="H605" s="492"/>
      <c r="I605" s="497">
        <f>G605+((0-E605)*D605)*F605-H605</f>
        <v>0</v>
      </c>
      <c r="J605" s="137"/>
      <c r="L605" s="486">
        <v>1</v>
      </c>
      <c r="M605" s="486">
        <f>L594*100+L605</f>
        <v>1001</v>
      </c>
    </row>
    <row r="606" spans="1:13" x14ac:dyDescent="0.25">
      <c r="A606" s="7"/>
      <c r="B606" s="7"/>
      <c r="C606" s="486" t="s">
        <v>472</v>
      </c>
      <c r="D606" s="490"/>
      <c r="E606" s="136"/>
      <c r="F606" s="492"/>
      <c r="G606" s="34"/>
      <c r="H606" s="34"/>
      <c r="I606" s="497">
        <f>G606+((0-E606)*D606)*F606-H606</f>
        <v>0</v>
      </c>
      <c r="J606" s="137"/>
      <c r="L606" s="486">
        <v>2</v>
      </c>
      <c r="M606" s="486">
        <f>L594*100+L606</f>
        <v>1002</v>
      </c>
    </row>
    <row r="607" spans="1:13" x14ac:dyDescent="0.25">
      <c r="A607" s="7"/>
      <c r="B607" s="7"/>
      <c r="C607" s="135" t="s">
        <v>473</v>
      </c>
      <c r="D607" s="490"/>
      <c r="E607" s="34"/>
      <c r="F607" s="492"/>
      <c r="G607" s="34"/>
      <c r="H607" s="34"/>
      <c r="I607" s="34"/>
      <c r="J607" s="137"/>
      <c r="L607" s="486">
        <v>3</v>
      </c>
      <c r="M607" s="486">
        <f>L594*100+L607</f>
        <v>1003</v>
      </c>
    </row>
    <row r="608" spans="1:13" x14ac:dyDescent="0.25">
      <c r="A608" s="864" t="s">
        <v>292</v>
      </c>
      <c r="B608" s="864"/>
      <c r="C608" s="864"/>
      <c r="D608" s="370">
        <f>SUM(D605:D607)</f>
        <v>0</v>
      </c>
      <c r="E608" s="372"/>
      <c r="F608" s="495"/>
      <c r="G608" s="372"/>
      <c r="H608" s="372"/>
      <c r="I608" s="496">
        <f>SUM(I605:I607)</f>
        <v>0</v>
      </c>
      <c r="J608" s="496">
        <f>SUM(J605:J607)</f>
        <v>0</v>
      </c>
    </row>
    <row r="609" spans="1:13" ht="13.5" customHeight="1" x14ac:dyDescent="0.25">
      <c r="A609" s="7" t="s">
        <v>313</v>
      </c>
      <c r="B609" s="7" t="s">
        <v>310</v>
      </c>
      <c r="C609" s="419" t="s">
        <v>474</v>
      </c>
      <c r="D609" s="490"/>
      <c r="E609" s="34"/>
      <c r="F609" s="492"/>
      <c r="G609" s="34"/>
      <c r="H609" s="34"/>
      <c r="I609" s="497">
        <f>G609+((0-E609)*D609)*F609-H609</f>
        <v>0</v>
      </c>
      <c r="J609" s="137"/>
      <c r="L609" s="486">
        <v>4</v>
      </c>
      <c r="M609" s="486">
        <f>L594*100+L609</f>
        <v>1004</v>
      </c>
    </row>
    <row r="610" spans="1:13" x14ac:dyDescent="0.25">
      <c r="A610" s="7"/>
      <c r="B610" s="7"/>
      <c r="C610" s="469"/>
      <c r="D610" s="498"/>
      <c r="E610" s="34"/>
      <c r="F610" s="492"/>
      <c r="G610" s="34"/>
      <c r="H610" s="34"/>
      <c r="I610" s="34"/>
      <c r="J610" s="137"/>
    </row>
    <row r="611" spans="1:13" x14ac:dyDescent="0.25">
      <c r="A611" s="864" t="s">
        <v>292</v>
      </c>
      <c r="B611" s="864"/>
      <c r="C611" s="864"/>
      <c r="D611" s="499">
        <f>SUM(D609:D610)</f>
        <v>0</v>
      </c>
      <c r="E611" s="372"/>
      <c r="F611" s="495"/>
      <c r="G611" s="372"/>
      <c r="H611" s="372"/>
      <c r="I611" s="496">
        <f>SUM(I609:I610)</f>
        <v>0</v>
      </c>
      <c r="J611" s="496">
        <f>SUM(J609:J610)</f>
        <v>0</v>
      </c>
    </row>
    <row r="612" spans="1:13" ht="13.5" customHeight="1" x14ac:dyDescent="0.25">
      <c r="A612" s="7" t="s">
        <v>314</v>
      </c>
      <c r="B612" s="7" t="s">
        <v>310</v>
      </c>
      <c r="C612" s="419" t="s">
        <v>475</v>
      </c>
      <c r="D612" s="490"/>
      <c r="E612" s="34"/>
      <c r="F612" s="492"/>
      <c r="G612" s="34"/>
      <c r="H612" s="34"/>
      <c r="I612" s="497">
        <f>G612+((0-E612)*D612)*F612-H612</f>
        <v>0</v>
      </c>
      <c r="J612" s="137"/>
      <c r="L612" s="486">
        <v>5</v>
      </c>
      <c r="M612" s="486">
        <f>L594*100+L612</f>
        <v>1005</v>
      </c>
    </row>
    <row r="613" spans="1:13" x14ac:dyDescent="0.25">
      <c r="A613" s="7"/>
      <c r="B613" s="7"/>
      <c r="C613" s="469"/>
      <c r="D613" s="498"/>
      <c r="E613" s="34"/>
      <c r="F613" s="492"/>
      <c r="G613" s="34"/>
      <c r="H613" s="34"/>
      <c r="I613" s="34"/>
      <c r="J613" s="137"/>
    </row>
    <row r="614" spans="1:13" x14ac:dyDescent="0.25">
      <c r="A614" s="864" t="s">
        <v>292</v>
      </c>
      <c r="B614" s="864"/>
      <c r="C614" s="864"/>
      <c r="D614" s="499">
        <f>SUM(D612:D613)</f>
        <v>0</v>
      </c>
      <c r="E614" s="372"/>
      <c r="F614" s="495"/>
      <c r="G614" s="372"/>
      <c r="H614" s="372"/>
      <c r="I614" s="496">
        <f>SUM(I612:I613)</f>
        <v>0</v>
      </c>
      <c r="J614" s="496">
        <f>SUM(J612:J613)</f>
        <v>0</v>
      </c>
    </row>
    <row r="615" spans="1:13" ht="13.5" customHeight="1" x14ac:dyDescent="0.25">
      <c r="A615" s="7" t="s">
        <v>315</v>
      </c>
      <c r="B615" s="7" t="s">
        <v>310</v>
      </c>
      <c r="C615" s="419" t="s">
        <v>475</v>
      </c>
      <c r="D615" s="490"/>
      <c r="E615" s="34"/>
      <c r="F615" s="492"/>
      <c r="G615" s="34"/>
      <c r="H615" s="34"/>
      <c r="I615" s="497">
        <f>G615+((0-E615)*D615)*F615-H615</f>
        <v>0</v>
      </c>
      <c r="J615" s="137"/>
      <c r="L615" s="486">
        <v>6</v>
      </c>
      <c r="M615" s="486">
        <f>L594*100+L615</f>
        <v>1006</v>
      </c>
    </row>
    <row r="616" spans="1:13" x14ac:dyDescent="0.25">
      <c r="A616" s="7"/>
      <c r="B616" s="7"/>
      <c r="C616" s="469"/>
      <c r="D616" s="498"/>
      <c r="E616" s="34"/>
      <c r="F616" s="492"/>
      <c r="G616" s="34"/>
      <c r="H616" s="34"/>
      <c r="I616" s="34"/>
      <c r="J616" s="137"/>
    </row>
    <row r="617" spans="1:13" x14ac:dyDescent="0.25">
      <c r="A617" s="864" t="s">
        <v>292</v>
      </c>
      <c r="B617" s="864"/>
      <c r="C617" s="864"/>
      <c r="D617" s="499">
        <f>SUM(D615:D616)</f>
        <v>0</v>
      </c>
      <c r="E617" s="372"/>
      <c r="F617" s="495"/>
      <c r="G617" s="372"/>
      <c r="H617" s="372"/>
      <c r="I617" s="496">
        <f>SUM(I615:I616)</f>
        <v>0</v>
      </c>
      <c r="J617" s="496">
        <f>SUM(J615:J616)</f>
        <v>0</v>
      </c>
    </row>
    <row r="618" spans="1:13" ht="13.5" customHeight="1" x14ac:dyDescent="0.25">
      <c r="A618" s="7" t="s">
        <v>316</v>
      </c>
      <c r="B618" s="7" t="s">
        <v>310</v>
      </c>
      <c r="C618" s="419" t="s">
        <v>475</v>
      </c>
      <c r="D618" s="490"/>
      <c r="E618" s="34"/>
      <c r="F618" s="492"/>
      <c r="G618" s="34"/>
      <c r="H618" s="34"/>
      <c r="I618" s="497">
        <f>G618+((0-E618)*D618)*F618-H618</f>
        <v>0</v>
      </c>
      <c r="J618" s="137"/>
      <c r="L618" s="486">
        <v>7</v>
      </c>
      <c r="M618" s="486">
        <f>L594*100+L618</f>
        <v>1007</v>
      </c>
    </row>
    <row r="619" spans="1:13" x14ac:dyDescent="0.25">
      <c r="A619" s="7"/>
      <c r="B619" s="7"/>
      <c r="C619" s="469"/>
      <c r="D619" s="498"/>
      <c r="E619" s="34"/>
      <c r="F619" s="492"/>
      <c r="G619" s="34"/>
      <c r="H619" s="34"/>
      <c r="I619" s="34"/>
      <c r="J619" s="137"/>
    </row>
    <row r="620" spans="1:13" x14ac:dyDescent="0.25">
      <c r="A620" s="864" t="s">
        <v>292</v>
      </c>
      <c r="B620" s="864"/>
      <c r="C620" s="864"/>
      <c r="D620" s="507">
        <f>SUM(D618:D619)</f>
        <v>0</v>
      </c>
      <c r="E620" s="495"/>
      <c r="F620" s="495"/>
      <c r="G620" s="372"/>
      <c r="H620" s="372"/>
      <c r="I620" s="496">
        <f>SUM(I618:I619)</f>
        <v>0</v>
      </c>
      <c r="J620" s="496">
        <f>SUM(J618:J619)</f>
        <v>0</v>
      </c>
    </row>
    <row r="621" spans="1:13" x14ac:dyDescent="0.25">
      <c r="A621" s="865" t="s">
        <v>91</v>
      </c>
      <c r="B621" s="865"/>
      <c r="C621" s="865"/>
      <c r="D621" s="92">
        <f>D620+D617+D614+D611+D608</f>
        <v>0</v>
      </c>
      <c r="E621" s="500"/>
      <c r="F621" s="500"/>
      <c r="G621" s="91"/>
      <c r="H621" s="91"/>
      <c r="I621" s="496">
        <f>I620+I617+I614+I611+I608</f>
        <v>0</v>
      </c>
      <c r="J621" s="496">
        <f>J620+J617+J614+J611+J608</f>
        <v>0</v>
      </c>
    </row>
    <row r="622" spans="1:13" ht="13.5" x14ac:dyDescent="0.25">
      <c r="A622" s="866" t="s">
        <v>476</v>
      </c>
      <c r="B622" s="866"/>
      <c r="C622" s="866"/>
      <c r="D622" s="866"/>
      <c r="E622" s="866"/>
      <c r="F622" s="866"/>
      <c r="G622" s="866"/>
      <c r="H622" s="866"/>
      <c r="I622" s="866"/>
      <c r="J622" s="866"/>
    </row>
    <row r="623" spans="1:13" ht="14.5" x14ac:dyDescent="0.35">
      <c r="A623" s="502" t="s">
        <v>477</v>
      </c>
    </row>
    <row r="624" spans="1:13" ht="14.5" x14ac:dyDescent="0.35">
      <c r="A624" s="502" t="s">
        <v>478</v>
      </c>
    </row>
    <row r="625" spans="1:12" ht="13.5" x14ac:dyDescent="0.25">
      <c r="A625" s="503" t="s">
        <v>479</v>
      </c>
    </row>
    <row r="626" spans="1:12" ht="13.5" x14ac:dyDescent="0.25">
      <c r="A626" s="501" t="s">
        <v>480</v>
      </c>
    </row>
    <row r="627" spans="1:12" x14ac:dyDescent="0.25">
      <c r="A627" s="486" t="s">
        <v>481</v>
      </c>
    </row>
    <row r="630" spans="1:12" x14ac:dyDescent="0.25">
      <c r="A630" s="13" t="s">
        <v>23</v>
      </c>
      <c r="B630" s="13"/>
      <c r="C630" s="791">
        <f>Presentación!$C$3</f>
        <v>1990</v>
      </c>
      <c r="D630" s="791"/>
      <c r="E630" s="791"/>
      <c r="F630" s="791"/>
      <c r="G630" s="791"/>
      <c r="H630" s="791"/>
      <c r="I630" s="791"/>
      <c r="J630" s="791"/>
    </row>
    <row r="631" spans="1:12" ht="11.25" customHeight="1" x14ac:dyDescent="0.25">
      <c r="A631" s="11" t="s">
        <v>24</v>
      </c>
      <c r="B631" s="11"/>
      <c r="C631" s="792" t="s">
        <v>389</v>
      </c>
      <c r="D631" s="792"/>
      <c r="E631" s="792"/>
      <c r="F631" s="792"/>
      <c r="G631" s="792"/>
      <c r="H631" s="792"/>
      <c r="I631" s="792"/>
      <c r="J631" s="792"/>
      <c r="L631" s="486">
        <v>11</v>
      </c>
    </row>
    <row r="632" spans="1:12" ht="11.25" customHeight="1" x14ac:dyDescent="0.25">
      <c r="A632" s="702" t="s">
        <v>5</v>
      </c>
      <c r="B632" s="702"/>
      <c r="C632" s="703" t="s">
        <v>26</v>
      </c>
      <c r="D632" s="703"/>
      <c r="E632" s="703"/>
      <c r="F632" s="703"/>
      <c r="G632" s="703"/>
      <c r="H632" s="703"/>
      <c r="I632" s="703"/>
      <c r="J632" s="703"/>
    </row>
    <row r="633" spans="1:12" ht="11.25" customHeight="1" x14ac:dyDescent="0.25">
      <c r="A633" s="702" t="s">
        <v>27</v>
      </c>
      <c r="B633" s="702"/>
      <c r="C633" s="703" t="s">
        <v>453</v>
      </c>
      <c r="D633" s="703"/>
      <c r="E633" s="703"/>
      <c r="F633" s="703"/>
      <c r="G633" s="703"/>
      <c r="H633" s="703"/>
      <c r="I633" s="703"/>
      <c r="J633" s="703"/>
    </row>
    <row r="634" spans="1:12" ht="11.25" customHeight="1" x14ac:dyDescent="0.25">
      <c r="A634" s="702" t="s">
        <v>29</v>
      </c>
      <c r="B634" s="702"/>
      <c r="C634" s="703" t="s">
        <v>454</v>
      </c>
      <c r="D634" s="703"/>
      <c r="E634" s="703"/>
      <c r="F634" s="703"/>
      <c r="G634" s="703"/>
      <c r="H634" s="703"/>
      <c r="I634" s="703"/>
      <c r="J634" s="703"/>
    </row>
    <row r="635" spans="1:12" ht="11.25" customHeight="1" x14ac:dyDescent="0.25">
      <c r="A635" s="702" t="s">
        <v>31</v>
      </c>
      <c r="B635" s="702"/>
      <c r="C635" s="703" t="s">
        <v>406</v>
      </c>
      <c r="D635" s="703"/>
      <c r="E635" s="703"/>
      <c r="F635" s="703"/>
      <c r="G635" s="703"/>
      <c r="H635" s="703"/>
      <c r="I635" s="703"/>
      <c r="J635" s="703"/>
    </row>
    <row r="636" spans="1:12" ht="11.25" customHeight="1" x14ac:dyDescent="0.25">
      <c r="A636" s="704" t="s">
        <v>33</v>
      </c>
      <c r="B636" s="704"/>
      <c r="C636" s="97" t="s">
        <v>34</v>
      </c>
      <c r="D636" s="705" t="s">
        <v>219</v>
      </c>
      <c r="E636" s="705"/>
      <c r="F636" s="705"/>
      <c r="G636" s="705" t="s">
        <v>455</v>
      </c>
      <c r="H636" s="705"/>
      <c r="I636" s="705"/>
      <c r="J636" s="705"/>
    </row>
    <row r="637" spans="1:12" ht="34.5" customHeight="1" x14ac:dyDescent="0.25">
      <c r="A637" s="7" t="s">
        <v>37</v>
      </c>
      <c r="B637" s="7"/>
      <c r="C637" s="7" t="s">
        <v>38</v>
      </c>
      <c r="D637" s="98" t="s">
        <v>456</v>
      </c>
      <c r="E637" s="98" t="s">
        <v>222</v>
      </c>
      <c r="F637" s="98" t="s">
        <v>43</v>
      </c>
      <c r="G637" s="98" t="s">
        <v>457</v>
      </c>
      <c r="H637" s="98" t="s">
        <v>458</v>
      </c>
      <c r="I637" s="98" t="s">
        <v>411</v>
      </c>
      <c r="J637" s="98" t="s">
        <v>411</v>
      </c>
    </row>
    <row r="638" spans="1:12" ht="11.25" customHeight="1" x14ac:dyDescent="0.25">
      <c r="A638" s="7" t="s">
        <v>197</v>
      </c>
      <c r="B638" s="7" t="s">
        <v>47</v>
      </c>
      <c r="C638" s="7"/>
      <c r="D638" s="7" t="s">
        <v>48</v>
      </c>
      <c r="E638" s="25" t="s">
        <v>459</v>
      </c>
      <c r="F638" s="25" t="s">
        <v>120</v>
      </c>
      <c r="G638" s="25" t="s">
        <v>460</v>
      </c>
      <c r="H638" s="25" t="s">
        <v>460</v>
      </c>
      <c r="I638" s="7" t="s">
        <v>52</v>
      </c>
      <c r="J638" s="7" t="s">
        <v>225</v>
      </c>
    </row>
    <row r="639" spans="1:12" ht="13.5" x14ac:dyDescent="0.25">
      <c r="A639" s="7"/>
      <c r="B639" s="7"/>
      <c r="C639" s="7"/>
      <c r="D639" s="7"/>
      <c r="E639" s="25" t="s">
        <v>461</v>
      </c>
      <c r="F639" s="25" t="s">
        <v>123</v>
      </c>
      <c r="G639" s="25" t="s">
        <v>462</v>
      </c>
      <c r="H639" s="25" t="s">
        <v>462</v>
      </c>
      <c r="I639" s="7"/>
      <c r="J639" s="7"/>
    </row>
    <row r="640" spans="1:12" ht="40.5" x14ac:dyDescent="0.25">
      <c r="A640" s="7"/>
      <c r="B640" s="7"/>
      <c r="C640" s="7"/>
      <c r="D640" s="25"/>
      <c r="E640" s="25" t="s">
        <v>463</v>
      </c>
      <c r="F640" s="25">
        <v>0.5</v>
      </c>
      <c r="G640" s="25" t="s">
        <v>464</v>
      </c>
      <c r="H640" s="25" t="s">
        <v>413</v>
      </c>
      <c r="I640" s="487" t="s">
        <v>465</v>
      </c>
      <c r="J640" s="487" t="s">
        <v>466</v>
      </c>
    </row>
    <row r="641" spans="1:13" ht="13.5" x14ac:dyDescent="0.35">
      <c r="A641" s="7"/>
      <c r="B641" s="7"/>
      <c r="C641" s="7"/>
      <c r="D641" s="488" t="s">
        <v>467</v>
      </c>
      <c r="E641" s="488" t="s">
        <v>468</v>
      </c>
      <c r="F641" s="488" t="s">
        <v>65</v>
      </c>
      <c r="G641" s="488" t="s">
        <v>66</v>
      </c>
      <c r="H641" s="488" t="s">
        <v>469</v>
      </c>
      <c r="I641" s="489" t="s">
        <v>470</v>
      </c>
      <c r="J641" s="489" t="s">
        <v>470</v>
      </c>
    </row>
    <row r="642" spans="1:13" ht="11.25" customHeight="1" x14ac:dyDescent="0.25">
      <c r="A642" s="7" t="s">
        <v>68</v>
      </c>
      <c r="B642" s="7" t="s">
        <v>310</v>
      </c>
      <c r="C642" s="135" t="s">
        <v>471</v>
      </c>
      <c r="D642" s="490"/>
      <c r="E642" s="491"/>
      <c r="F642" s="492"/>
      <c r="G642" s="492"/>
      <c r="H642" s="492"/>
      <c r="I642" s="497">
        <f>G642+((0-E642)*D642)*F642-H642</f>
        <v>0</v>
      </c>
      <c r="J642" s="137"/>
      <c r="L642" s="486">
        <v>1</v>
      </c>
      <c r="M642" s="486">
        <f>L631*100+L642</f>
        <v>1101</v>
      </c>
    </row>
    <row r="643" spans="1:13" x14ac:dyDescent="0.25">
      <c r="A643" s="7"/>
      <c r="B643" s="7"/>
      <c r="C643" s="486" t="s">
        <v>472</v>
      </c>
      <c r="D643" s="490"/>
      <c r="E643" s="136"/>
      <c r="F643" s="492"/>
      <c r="G643" s="34"/>
      <c r="H643" s="34"/>
      <c r="I643" s="497">
        <f>G643+((0-E643)*D643)*F643-H643</f>
        <v>0</v>
      </c>
      <c r="J643" s="137"/>
      <c r="L643" s="486">
        <v>2</v>
      </c>
      <c r="M643" s="486">
        <f>L631*100+L643</f>
        <v>1102</v>
      </c>
    </row>
    <row r="644" spans="1:13" x14ac:dyDescent="0.25">
      <c r="A644" s="7"/>
      <c r="B644" s="7"/>
      <c r="C644" s="135" t="s">
        <v>473</v>
      </c>
      <c r="D644" s="490"/>
      <c r="E644" s="34"/>
      <c r="F644" s="492"/>
      <c r="G644" s="34"/>
      <c r="H644" s="34"/>
      <c r="I644" s="34"/>
      <c r="J644" s="137"/>
      <c r="L644" s="486">
        <v>3</v>
      </c>
      <c r="M644" s="486">
        <f>L631*100+L644</f>
        <v>1103</v>
      </c>
    </row>
    <row r="645" spans="1:13" x14ac:dyDescent="0.25">
      <c r="A645" s="864" t="s">
        <v>292</v>
      </c>
      <c r="B645" s="864"/>
      <c r="C645" s="864"/>
      <c r="D645" s="370">
        <f>SUM(D642:D644)</f>
        <v>0</v>
      </c>
      <c r="E645" s="372"/>
      <c r="F645" s="495"/>
      <c r="G645" s="372"/>
      <c r="H645" s="372"/>
      <c r="I645" s="496">
        <f>SUM(I642:I644)</f>
        <v>0</v>
      </c>
      <c r="J645" s="496">
        <f>SUM(J642:J644)</f>
        <v>0</v>
      </c>
    </row>
    <row r="646" spans="1:13" ht="13.5" customHeight="1" x14ac:dyDescent="0.25">
      <c r="A646" s="7" t="s">
        <v>313</v>
      </c>
      <c r="B646" s="7" t="s">
        <v>310</v>
      </c>
      <c r="C646" s="419" t="s">
        <v>474</v>
      </c>
      <c r="D646" s="490"/>
      <c r="E646" s="34"/>
      <c r="F646" s="492"/>
      <c r="G646" s="34"/>
      <c r="H646" s="34"/>
      <c r="I646" s="497">
        <f>G646+((0-E646)*D646)*F646-H646</f>
        <v>0</v>
      </c>
      <c r="J646" s="137"/>
      <c r="L646" s="486">
        <v>4</v>
      </c>
      <c r="M646" s="486">
        <f>L631*100+L646</f>
        <v>1104</v>
      </c>
    </row>
    <row r="647" spans="1:13" x14ac:dyDescent="0.25">
      <c r="A647" s="7"/>
      <c r="B647" s="7"/>
      <c r="C647" s="469"/>
      <c r="D647" s="498"/>
      <c r="E647" s="34"/>
      <c r="F647" s="492"/>
      <c r="G647" s="34"/>
      <c r="H647" s="34"/>
      <c r="I647" s="34"/>
      <c r="J647" s="137"/>
    </row>
    <row r="648" spans="1:13" x14ac:dyDescent="0.25">
      <c r="A648" s="864" t="s">
        <v>292</v>
      </c>
      <c r="B648" s="864"/>
      <c r="C648" s="864"/>
      <c r="D648" s="499">
        <f>SUM(D646:D647)</f>
        <v>0</v>
      </c>
      <c r="E648" s="372"/>
      <c r="F648" s="495"/>
      <c r="G648" s="372"/>
      <c r="H648" s="372"/>
      <c r="I648" s="496">
        <f>SUM(I646:I647)</f>
        <v>0</v>
      </c>
      <c r="J648" s="496">
        <f>SUM(J646:J647)</f>
        <v>0</v>
      </c>
    </row>
    <row r="649" spans="1:13" ht="13.5" customHeight="1" x14ac:dyDescent="0.25">
      <c r="A649" s="7" t="s">
        <v>314</v>
      </c>
      <c r="B649" s="7" t="s">
        <v>310</v>
      </c>
      <c r="C649" s="419" t="s">
        <v>475</v>
      </c>
      <c r="D649" s="490"/>
      <c r="E649" s="34"/>
      <c r="F649" s="492"/>
      <c r="G649" s="34"/>
      <c r="H649" s="34"/>
      <c r="I649" s="497">
        <f>G649+((0-E649)*D649)*F649-H649</f>
        <v>0</v>
      </c>
      <c r="J649" s="137"/>
      <c r="L649" s="486">
        <v>5</v>
      </c>
      <c r="M649" s="486">
        <f>L631*100+L649</f>
        <v>1105</v>
      </c>
    </row>
    <row r="650" spans="1:13" x14ac:dyDescent="0.25">
      <c r="A650" s="7"/>
      <c r="B650" s="7"/>
      <c r="C650" s="469"/>
      <c r="D650" s="498"/>
      <c r="E650" s="34"/>
      <c r="F650" s="492"/>
      <c r="G650" s="34"/>
      <c r="H650" s="34"/>
      <c r="I650" s="34"/>
      <c r="J650" s="137"/>
    </row>
    <row r="651" spans="1:13" x14ac:dyDescent="0.25">
      <c r="A651" s="864" t="s">
        <v>292</v>
      </c>
      <c r="B651" s="864"/>
      <c r="C651" s="864"/>
      <c r="D651" s="499">
        <f>SUM(D649:D650)</f>
        <v>0</v>
      </c>
      <c r="E651" s="372"/>
      <c r="F651" s="495"/>
      <c r="G651" s="372"/>
      <c r="H651" s="372"/>
      <c r="I651" s="496">
        <f>SUM(I649:I650)</f>
        <v>0</v>
      </c>
      <c r="J651" s="496">
        <f>SUM(J649:J650)</f>
        <v>0</v>
      </c>
    </row>
    <row r="652" spans="1:13" ht="13.5" customHeight="1" x14ac:dyDescent="0.25">
      <c r="A652" s="7" t="s">
        <v>315</v>
      </c>
      <c r="B652" s="7" t="s">
        <v>310</v>
      </c>
      <c r="C652" s="419" t="s">
        <v>475</v>
      </c>
      <c r="D652" s="490"/>
      <c r="E652" s="34"/>
      <c r="F652" s="492"/>
      <c r="G652" s="34"/>
      <c r="H652" s="34"/>
      <c r="I652" s="497">
        <f>G652+((0-E652)*D652)*F652-H652</f>
        <v>0</v>
      </c>
      <c r="J652" s="137"/>
      <c r="L652" s="486">
        <v>6</v>
      </c>
      <c r="M652" s="486">
        <f>L631*100+L652</f>
        <v>1106</v>
      </c>
    </row>
    <row r="653" spans="1:13" x14ac:dyDescent="0.25">
      <c r="A653" s="7"/>
      <c r="B653" s="7"/>
      <c r="C653" s="469"/>
      <c r="D653" s="498"/>
      <c r="E653" s="34"/>
      <c r="F653" s="492"/>
      <c r="G653" s="34"/>
      <c r="H653" s="34"/>
      <c r="I653" s="34"/>
      <c r="J653" s="137"/>
    </row>
    <row r="654" spans="1:13" x14ac:dyDescent="0.25">
      <c r="A654" s="864" t="s">
        <v>292</v>
      </c>
      <c r="B654" s="864"/>
      <c r="C654" s="864"/>
      <c r="D654" s="499">
        <f>SUM(D652:D653)</f>
        <v>0</v>
      </c>
      <c r="E654" s="372"/>
      <c r="F654" s="495"/>
      <c r="G654" s="372"/>
      <c r="H654" s="372"/>
      <c r="I654" s="496">
        <f>SUM(I652:I653)</f>
        <v>0</v>
      </c>
      <c r="J654" s="496">
        <f>SUM(J652:J653)</f>
        <v>0</v>
      </c>
    </row>
    <row r="655" spans="1:13" ht="13.5" customHeight="1" x14ac:dyDescent="0.25">
      <c r="A655" s="7" t="s">
        <v>316</v>
      </c>
      <c r="B655" s="7" t="s">
        <v>310</v>
      </c>
      <c r="C655" s="419" t="s">
        <v>475</v>
      </c>
      <c r="D655" s="490"/>
      <c r="E655" s="34"/>
      <c r="F655" s="492"/>
      <c r="G655" s="34"/>
      <c r="H655" s="34"/>
      <c r="I655" s="497">
        <f>G655+((0-E655)*D655)*F655-H655</f>
        <v>0</v>
      </c>
      <c r="J655" s="137"/>
      <c r="L655" s="486">
        <v>7</v>
      </c>
      <c r="M655" s="486">
        <f>L631*100+L655</f>
        <v>1107</v>
      </c>
    </row>
    <row r="656" spans="1:13" x14ac:dyDescent="0.25">
      <c r="A656" s="7"/>
      <c r="B656" s="7"/>
      <c r="C656" s="469"/>
      <c r="D656" s="498"/>
      <c r="E656" s="34"/>
      <c r="F656" s="492"/>
      <c r="G656" s="34"/>
      <c r="H656" s="34"/>
      <c r="I656" s="34"/>
      <c r="J656" s="137"/>
    </row>
    <row r="657" spans="1:12" x14ac:dyDescent="0.25">
      <c r="A657" s="864" t="s">
        <v>292</v>
      </c>
      <c r="B657" s="864"/>
      <c r="C657" s="864"/>
      <c r="D657" s="507">
        <f>SUM(D655:D656)</f>
        <v>0</v>
      </c>
      <c r="E657" s="495"/>
      <c r="F657" s="495"/>
      <c r="G657" s="372"/>
      <c r="H657" s="372"/>
      <c r="I657" s="496">
        <f>SUM(I655:I656)</f>
        <v>0</v>
      </c>
      <c r="J657" s="496">
        <f>SUM(J655:J656)</f>
        <v>0</v>
      </c>
    </row>
    <row r="658" spans="1:12" x14ac:dyDescent="0.25">
      <c r="A658" s="865" t="s">
        <v>91</v>
      </c>
      <c r="B658" s="865"/>
      <c r="C658" s="865"/>
      <c r="D658" s="92">
        <f>D657+D654+D651+D648+D645</f>
        <v>0</v>
      </c>
      <c r="E658" s="500"/>
      <c r="F658" s="500"/>
      <c r="G658" s="91"/>
      <c r="H658" s="91"/>
      <c r="I658" s="496">
        <f>I657+I654+I651+I648+I645</f>
        <v>0</v>
      </c>
      <c r="J658" s="496">
        <f>J657+J654+J651+J648+J645</f>
        <v>0</v>
      </c>
    </row>
    <row r="659" spans="1:12" ht="13.5" x14ac:dyDescent="0.25">
      <c r="A659" s="866" t="s">
        <v>476</v>
      </c>
      <c r="B659" s="866"/>
      <c r="C659" s="866"/>
      <c r="D659" s="866"/>
      <c r="E659" s="866"/>
      <c r="F659" s="866"/>
      <c r="G659" s="866"/>
      <c r="H659" s="866"/>
      <c r="I659" s="866"/>
      <c r="J659" s="866"/>
    </row>
    <row r="660" spans="1:12" ht="14.5" x14ac:dyDescent="0.35">
      <c r="A660" s="502" t="s">
        <v>477</v>
      </c>
    </row>
    <row r="661" spans="1:12" ht="14.5" x14ac:dyDescent="0.35">
      <c r="A661" s="502" t="s">
        <v>478</v>
      </c>
    </row>
    <row r="662" spans="1:12" ht="13.5" x14ac:dyDescent="0.25">
      <c r="A662" s="503" t="s">
        <v>479</v>
      </c>
    </row>
    <row r="663" spans="1:12" ht="13.5" x14ac:dyDescent="0.25">
      <c r="A663" s="501" t="s">
        <v>480</v>
      </c>
    </row>
    <row r="664" spans="1:12" x14ac:dyDescent="0.25">
      <c r="A664" s="486" t="s">
        <v>481</v>
      </c>
    </row>
    <row r="667" spans="1:12" x14ac:dyDescent="0.25">
      <c r="A667" s="13" t="s">
        <v>23</v>
      </c>
      <c r="B667" s="13"/>
      <c r="C667" s="791">
        <f>Presentación!$C$3</f>
        <v>1990</v>
      </c>
      <c r="D667" s="791"/>
      <c r="E667" s="791"/>
      <c r="F667" s="791"/>
      <c r="G667" s="791"/>
      <c r="H667" s="791"/>
      <c r="I667" s="791"/>
      <c r="J667" s="791"/>
    </row>
    <row r="668" spans="1:12" ht="11.25" customHeight="1" x14ac:dyDescent="0.25">
      <c r="A668" s="11" t="s">
        <v>24</v>
      </c>
      <c r="B668" s="11"/>
      <c r="C668" s="792" t="s">
        <v>390</v>
      </c>
      <c r="D668" s="792"/>
      <c r="E668" s="792"/>
      <c r="F668" s="792"/>
      <c r="G668" s="792"/>
      <c r="H668" s="792"/>
      <c r="I668" s="792"/>
      <c r="J668" s="792"/>
      <c r="L668" s="486">
        <v>12</v>
      </c>
    </row>
    <row r="669" spans="1:12" ht="11.25" customHeight="1" x14ac:dyDescent="0.25">
      <c r="A669" s="702" t="s">
        <v>5</v>
      </c>
      <c r="B669" s="702"/>
      <c r="C669" s="703" t="s">
        <v>26</v>
      </c>
      <c r="D669" s="703"/>
      <c r="E669" s="703"/>
      <c r="F669" s="703"/>
      <c r="G669" s="703"/>
      <c r="H669" s="703"/>
      <c r="I669" s="703"/>
      <c r="J669" s="703"/>
    </row>
    <row r="670" spans="1:12" ht="11.25" customHeight="1" x14ac:dyDescent="0.25">
      <c r="A670" s="702" t="s">
        <v>27</v>
      </c>
      <c r="B670" s="702"/>
      <c r="C670" s="703" t="s">
        <v>453</v>
      </c>
      <c r="D670" s="703"/>
      <c r="E670" s="703"/>
      <c r="F670" s="703"/>
      <c r="G670" s="703"/>
      <c r="H670" s="703"/>
      <c r="I670" s="703"/>
      <c r="J670" s="703"/>
    </row>
    <row r="671" spans="1:12" ht="11.25" customHeight="1" x14ac:dyDescent="0.25">
      <c r="A671" s="702" t="s">
        <v>29</v>
      </c>
      <c r="B671" s="702"/>
      <c r="C671" s="703" t="s">
        <v>454</v>
      </c>
      <c r="D671" s="703"/>
      <c r="E671" s="703"/>
      <c r="F671" s="703"/>
      <c r="G671" s="703"/>
      <c r="H671" s="703"/>
      <c r="I671" s="703"/>
      <c r="J671" s="703"/>
    </row>
    <row r="672" spans="1:12" ht="11.25" customHeight="1" x14ac:dyDescent="0.25">
      <c r="A672" s="702" t="s">
        <v>31</v>
      </c>
      <c r="B672" s="702"/>
      <c r="C672" s="703" t="s">
        <v>406</v>
      </c>
      <c r="D672" s="703"/>
      <c r="E672" s="703"/>
      <c r="F672" s="703"/>
      <c r="G672" s="703"/>
      <c r="H672" s="703"/>
      <c r="I672" s="703"/>
      <c r="J672" s="703"/>
    </row>
    <row r="673" spans="1:13" ht="11.25" customHeight="1" x14ac:dyDescent="0.25">
      <c r="A673" s="704" t="s">
        <v>33</v>
      </c>
      <c r="B673" s="704"/>
      <c r="C673" s="97" t="s">
        <v>34</v>
      </c>
      <c r="D673" s="705" t="s">
        <v>219</v>
      </c>
      <c r="E673" s="705"/>
      <c r="F673" s="705"/>
      <c r="G673" s="705" t="s">
        <v>455</v>
      </c>
      <c r="H673" s="705"/>
      <c r="I673" s="705"/>
      <c r="J673" s="705"/>
    </row>
    <row r="674" spans="1:13" ht="34.5" customHeight="1" x14ac:dyDescent="0.25">
      <c r="A674" s="7" t="s">
        <v>37</v>
      </c>
      <c r="B674" s="7"/>
      <c r="C674" s="7" t="s">
        <v>38</v>
      </c>
      <c r="D674" s="98" t="s">
        <v>456</v>
      </c>
      <c r="E674" s="98" t="s">
        <v>222</v>
      </c>
      <c r="F674" s="98" t="s">
        <v>43</v>
      </c>
      <c r="G674" s="98" t="s">
        <v>457</v>
      </c>
      <c r="H674" s="98" t="s">
        <v>458</v>
      </c>
      <c r="I674" s="98" t="s">
        <v>411</v>
      </c>
      <c r="J674" s="98" t="s">
        <v>411</v>
      </c>
    </row>
    <row r="675" spans="1:13" ht="11.25" customHeight="1" x14ac:dyDescent="0.25">
      <c r="A675" s="7" t="s">
        <v>197</v>
      </c>
      <c r="B675" s="7" t="s">
        <v>47</v>
      </c>
      <c r="C675" s="7"/>
      <c r="D675" s="7" t="s">
        <v>48</v>
      </c>
      <c r="E675" s="25" t="s">
        <v>459</v>
      </c>
      <c r="F675" s="25" t="s">
        <v>120</v>
      </c>
      <c r="G675" s="25" t="s">
        <v>460</v>
      </c>
      <c r="H675" s="25" t="s">
        <v>460</v>
      </c>
      <c r="I675" s="7" t="s">
        <v>52</v>
      </c>
      <c r="J675" s="7" t="s">
        <v>225</v>
      </c>
    </row>
    <row r="676" spans="1:13" ht="13.5" x14ac:dyDescent="0.25">
      <c r="A676" s="7"/>
      <c r="B676" s="7"/>
      <c r="C676" s="7"/>
      <c r="D676" s="7"/>
      <c r="E676" s="25" t="s">
        <v>461</v>
      </c>
      <c r="F676" s="25" t="s">
        <v>123</v>
      </c>
      <c r="G676" s="25" t="s">
        <v>462</v>
      </c>
      <c r="H676" s="25" t="s">
        <v>462</v>
      </c>
      <c r="I676" s="7"/>
      <c r="J676" s="7"/>
    </row>
    <row r="677" spans="1:13" ht="40.5" x14ac:dyDescent="0.25">
      <c r="A677" s="7"/>
      <c r="B677" s="7"/>
      <c r="C677" s="7"/>
      <c r="D677" s="25"/>
      <c r="E677" s="25" t="s">
        <v>463</v>
      </c>
      <c r="F677" s="25">
        <v>0.5</v>
      </c>
      <c r="G677" s="25" t="s">
        <v>464</v>
      </c>
      <c r="H677" s="25" t="s">
        <v>413</v>
      </c>
      <c r="I677" s="487" t="s">
        <v>465</v>
      </c>
      <c r="J677" s="487" t="s">
        <v>466</v>
      </c>
    </row>
    <row r="678" spans="1:13" ht="13.5" x14ac:dyDescent="0.35">
      <c r="A678" s="7"/>
      <c r="B678" s="7"/>
      <c r="C678" s="7"/>
      <c r="D678" s="488" t="s">
        <v>467</v>
      </c>
      <c r="E678" s="488" t="s">
        <v>468</v>
      </c>
      <c r="F678" s="488" t="s">
        <v>65</v>
      </c>
      <c r="G678" s="488" t="s">
        <v>66</v>
      </c>
      <c r="H678" s="488" t="s">
        <v>469</v>
      </c>
      <c r="I678" s="489" t="s">
        <v>470</v>
      </c>
      <c r="J678" s="489" t="s">
        <v>470</v>
      </c>
    </row>
    <row r="679" spans="1:13" ht="11.25" customHeight="1" x14ac:dyDescent="0.25">
      <c r="A679" s="7" t="s">
        <v>68</v>
      </c>
      <c r="B679" s="7" t="s">
        <v>310</v>
      </c>
      <c r="C679" s="135" t="s">
        <v>471</v>
      </c>
      <c r="D679" s="490"/>
      <c r="E679" s="491"/>
      <c r="F679" s="492"/>
      <c r="G679" s="492"/>
      <c r="H679" s="492"/>
      <c r="I679" s="497">
        <f>G679+((0-E679)*D679)*F679-H679</f>
        <v>0</v>
      </c>
      <c r="J679" s="137"/>
      <c r="L679" s="486">
        <v>1</v>
      </c>
      <c r="M679" s="486">
        <f>L668*100+L679</f>
        <v>1201</v>
      </c>
    </row>
    <row r="680" spans="1:13" x14ac:dyDescent="0.25">
      <c r="A680" s="7"/>
      <c r="B680" s="7"/>
      <c r="C680" s="486" t="s">
        <v>472</v>
      </c>
      <c r="D680" s="490"/>
      <c r="E680" s="136"/>
      <c r="F680" s="492"/>
      <c r="G680" s="34"/>
      <c r="H680" s="34"/>
      <c r="I680" s="497">
        <f>G680+((0-E680)*D680)*F680-H680</f>
        <v>0</v>
      </c>
      <c r="J680" s="137"/>
      <c r="L680" s="486">
        <v>2</v>
      </c>
      <c r="M680" s="486">
        <f>L668*100+L680</f>
        <v>1202</v>
      </c>
    </row>
    <row r="681" spans="1:13" x14ac:dyDescent="0.25">
      <c r="A681" s="7"/>
      <c r="B681" s="7"/>
      <c r="C681" s="135" t="s">
        <v>473</v>
      </c>
      <c r="D681" s="490"/>
      <c r="E681" s="34"/>
      <c r="F681" s="492"/>
      <c r="G681" s="34"/>
      <c r="H681" s="34"/>
      <c r="I681" s="34"/>
      <c r="J681" s="137"/>
      <c r="L681" s="486">
        <v>3</v>
      </c>
      <c r="M681" s="486">
        <f>L668*100+L681</f>
        <v>1203</v>
      </c>
    </row>
    <row r="682" spans="1:13" x14ac:dyDescent="0.25">
      <c r="A682" s="864" t="s">
        <v>292</v>
      </c>
      <c r="B682" s="864"/>
      <c r="C682" s="864"/>
      <c r="D682" s="370">
        <f>SUM(D679:D681)</f>
        <v>0</v>
      </c>
      <c r="E682" s="372"/>
      <c r="F682" s="495"/>
      <c r="G682" s="372"/>
      <c r="H682" s="372"/>
      <c r="I682" s="496">
        <f>SUM(I679:I681)</f>
        <v>0</v>
      </c>
      <c r="J682" s="496">
        <f>SUM(J679:J681)</f>
        <v>0</v>
      </c>
    </row>
    <row r="683" spans="1:13" ht="13.5" customHeight="1" x14ac:dyDescent="0.25">
      <c r="A683" s="7" t="s">
        <v>313</v>
      </c>
      <c r="B683" s="7" t="s">
        <v>310</v>
      </c>
      <c r="C683" s="419" t="s">
        <v>474</v>
      </c>
      <c r="D683" s="490"/>
      <c r="E683" s="34"/>
      <c r="F683" s="492"/>
      <c r="G683" s="34"/>
      <c r="H683" s="34"/>
      <c r="I683" s="497">
        <f>G683+((0-E683)*D683)*F683-H683</f>
        <v>0</v>
      </c>
      <c r="J683" s="137"/>
      <c r="L683" s="486">
        <v>4</v>
      </c>
      <c r="M683" s="486">
        <f>L668*100+L683</f>
        <v>1204</v>
      </c>
    </row>
    <row r="684" spans="1:13" x14ac:dyDescent="0.25">
      <c r="A684" s="7"/>
      <c r="B684" s="7"/>
      <c r="C684" s="469"/>
      <c r="D684" s="498"/>
      <c r="E684" s="34"/>
      <c r="F684" s="492"/>
      <c r="G684" s="34"/>
      <c r="H684" s="34"/>
      <c r="I684" s="34"/>
      <c r="J684" s="137"/>
    </row>
    <row r="685" spans="1:13" x14ac:dyDescent="0.25">
      <c r="A685" s="864" t="s">
        <v>292</v>
      </c>
      <c r="B685" s="864"/>
      <c r="C685" s="864"/>
      <c r="D685" s="499">
        <f>SUM(D683:D684)</f>
        <v>0</v>
      </c>
      <c r="E685" s="372"/>
      <c r="F685" s="495"/>
      <c r="G685" s="372"/>
      <c r="H685" s="372"/>
      <c r="I685" s="496">
        <f>SUM(I683:I684)</f>
        <v>0</v>
      </c>
      <c r="J685" s="496">
        <f>SUM(J683:J684)</f>
        <v>0</v>
      </c>
    </row>
    <row r="686" spans="1:13" ht="13.5" customHeight="1" x14ac:dyDescent="0.25">
      <c r="A686" s="7" t="s">
        <v>314</v>
      </c>
      <c r="B686" s="7" t="s">
        <v>310</v>
      </c>
      <c r="C686" s="419" t="s">
        <v>475</v>
      </c>
      <c r="D686" s="490"/>
      <c r="E686" s="34"/>
      <c r="F686" s="492"/>
      <c r="G686" s="34"/>
      <c r="H686" s="34"/>
      <c r="I686" s="497">
        <f>G686+((0-E686)*D686)*F686-H686</f>
        <v>0</v>
      </c>
      <c r="J686" s="137"/>
      <c r="L686" s="486">
        <v>5</v>
      </c>
      <c r="M686" s="486">
        <f>L668*100+L686</f>
        <v>1205</v>
      </c>
    </row>
    <row r="687" spans="1:13" x14ac:dyDescent="0.25">
      <c r="A687" s="7"/>
      <c r="B687" s="7"/>
      <c r="C687" s="469"/>
      <c r="D687" s="498"/>
      <c r="E687" s="34"/>
      <c r="F687" s="492"/>
      <c r="G687" s="34"/>
      <c r="H687" s="34"/>
      <c r="I687" s="34"/>
      <c r="J687" s="137"/>
    </row>
    <row r="688" spans="1:13" x14ac:dyDescent="0.25">
      <c r="A688" s="864" t="s">
        <v>292</v>
      </c>
      <c r="B688" s="864"/>
      <c r="C688" s="864"/>
      <c r="D688" s="499">
        <f>SUM(D686:D687)</f>
        <v>0</v>
      </c>
      <c r="E688" s="372"/>
      <c r="F688" s="495"/>
      <c r="G688" s="372"/>
      <c r="H688" s="372"/>
      <c r="I688" s="496">
        <f>SUM(I686:I687)</f>
        <v>0</v>
      </c>
      <c r="J688" s="496">
        <f>SUM(J686:J687)</f>
        <v>0</v>
      </c>
    </row>
    <row r="689" spans="1:13" ht="13.5" customHeight="1" x14ac:dyDescent="0.25">
      <c r="A689" s="7" t="s">
        <v>315</v>
      </c>
      <c r="B689" s="7" t="s">
        <v>310</v>
      </c>
      <c r="C689" s="419" t="s">
        <v>475</v>
      </c>
      <c r="D689" s="490"/>
      <c r="E689" s="34"/>
      <c r="F689" s="492"/>
      <c r="G689" s="34"/>
      <c r="H689" s="34"/>
      <c r="I689" s="497">
        <f>G689+((0-E689)*D689)*F689-H689</f>
        <v>0</v>
      </c>
      <c r="J689" s="137"/>
      <c r="L689" s="486">
        <v>6</v>
      </c>
      <c r="M689" s="486">
        <f>L668*100+L689</f>
        <v>1206</v>
      </c>
    </row>
    <row r="690" spans="1:13" x14ac:dyDescent="0.25">
      <c r="A690" s="7"/>
      <c r="B690" s="7"/>
      <c r="C690" s="469"/>
      <c r="D690" s="498"/>
      <c r="E690" s="34"/>
      <c r="F690" s="492"/>
      <c r="G690" s="34"/>
      <c r="H690" s="34"/>
      <c r="I690" s="34"/>
      <c r="J690" s="137"/>
    </row>
    <row r="691" spans="1:13" x14ac:dyDescent="0.25">
      <c r="A691" s="864" t="s">
        <v>292</v>
      </c>
      <c r="B691" s="864"/>
      <c r="C691" s="864"/>
      <c r="D691" s="499">
        <f>SUM(D689:D690)</f>
        <v>0</v>
      </c>
      <c r="E691" s="372"/>
      <c r="F691" s="495"/>
      <c r="G691" s="372"/>
      <c r="H691" s="372"/>
      <c r="I691" s="496">
        <f>SUM(I689:I690)</f>
        <v>0</v>
      </c>
      <c r="J691" s="496">
        <f>SUM(J689:J690)</f>
        <v>0</v>
      </c>
    </row>
    <row r="692" spans="1:13" ht="13.5" customHeight="1" x14ac:dyDescent="0.25">
      <c r="A692" s="7" t="s">
        <v>316</v>
      </c>
      <c r="B692" s="7" t="s">
        <v>310</v>
      </c>
      <c r="C692" s="419" t="s">
        <v>475</v>
      </c>
      <c r="D692" s="490"/>
      <c r="E692" s="34"/>
      <c r="F692" s="492"/>
      <c r="G692" s="34"/>
      <c r="H692" s="34"/>
      <c r="I692" s="497">
        <f>G692+((0-E692)*D692)*F692-H692</f>
        <v>0</v>
      </c>
      <c r="J692" s="137"/>
      <c r="L692" s="486">
        <v>7</v>
      </c>
      <c r="M692" s="486">
        <f>L668*100+L692</f>
        <v>1207</v>
      </c>
    </row>
    <row r="693" spans="1:13" x14ac:dyDescent="0.25">
      <c r="A693" s="7"/>
      <c r="B693" s="7"/>
      <c r="C693" s="469"/>
      <c r="D693" s="498"/>
      <c r="E693" s="34"/>
      <c r="F693" s="492"/>
      <c r="G693" s="34"/>
      <c r="H693" s="34"/>
      <c r="I693" s="34"/>
      <c r="J693" s="137"/>
    </row>
    <row r="694" spans="1:13" x14ac:dyDescent="0.25">
      <c r="A694" s="864" t="s">
        <v>292</v>
      </c>
      <c r="B694" s="864"/>
      <c r="C694" s="864"/>
      <c r="D694" s="507">
        <f>SUM(D692:D693)</f>
        <v>0</v>
      </c>
      <c r="E694" s="495"/>
      <c r="F694" s="495"/>
      <c r="G694" s="372"/>
      <c r="H694" s="372"/>
      <c r="I694" s="496">
        <f>SUM(I692:I693)</f>
        <v>0</v>
      </c>
      <c r="J694" s="496">
        <f>SUM(J692:J693)</f>
        <v>0</v>
      </c>
    </row>
    <row r="695" spans="1:13" x14ac:dyDescent="0.25">
      <c r="A695" s="865" t="s">
        <v>91</v>
      </c>
      <c r="B695" s="865"/>
      <c r="C695" s="865"/>
      <c r="D695" s="92">
        <f>D694+D691+D688+D685+D682</f>
        <v>0</v>
      </c>
      <c r="E695" s="500"/>
      <c r="F695" s="500"/>
      <c r="G695" s="91"/>
      <c r="H695" s="91"/>
      <c r="I695" s="496">
        <f>I694+I691+I688+I685+I682</f>
        <v>0</v>
      </c>
      <c r="J695" s="496">
        <f>J694+J691+J688+J685+J682</f>
        <v>0</v>
      </c>
    </row>
    <row r="696" spans="1:13" ht="13.5" x14ac:dyDescent="0.25">
      <c r="A696" s="866" t="s">
        <v>476</v>
      </c>
      <c r="B696" s="866"/>
      <c r="C696" s="866"/>
      <c r="D696" s="866"/>
      <c r="E696" s="866"/>
      <c r="F696" s="866"/>
      <c r="G696" s="866"/>
      <c r="H696" s="866"/>
      <c r="I696" s="866"/>
      <c r="J696" s="866"/>
    </row>
    <row r="697" spans="1:13" ht="14.5" x14ac:dyDescent="0.35">
      <c r="A697" s="502" t="s">
        <v>477</v>
      </c>
    </row>
    <row r="698" spans="1:13" ht="14.5" x14ac:dyDescent="0.35">
      <c r="A698" s="502" t="s">
        <v>478</v>
      </c>
    </row>
    <row r="699" spans="1:13" ht="13.5" x14ac:dyDescent="0.25">
      <c r="A699" s="503" t="s">
        <v>479</v>
      </c>
    </row>
    <row r="700" spans="1:13" ht="13.5" x14ac:dyDescent="0.25">
      <c r="A700" s="501" t="s">
        <v>480</v>
      </c>
    </row>
    <row r="701" spans="1:13" x14ac:dyDescent="0.25">
      <c r="A701" s="486" t="s">
        <v>481</v>
      </c>
    </row>
  </sheetData>
  <mergeCells count="741">
    <mergeCell ref="A689:A690"/>
    <mergeCell ref="B689:B690"/>
    <mergeCell ref="A691:C691"/>
    <mergeCell ref="A692:A693"/>
    <mergeCell ref="B692:B693"/>
    <mergeCell ref="A694:C694"/>
    <mergeCell ref="A695:C695"/>
    <mergeCell ref="A696:J696"/>
    <mergeCell ref="A679:A681"/>
    <mergeCell ref="B679:B681"/>
    <mergeCell ref="A682:C682"/>
    <mergeCell ref="A683:A684"/>
    <mergeCell ref="B683:B684"/>
    <mergeCell ref="A685:C685"/>
    <mergeCell ref="A686:A687"/>
    <mergeCell ref="B686:B687"/>
    <mergeCell ref="A688:C688"/>
    <mergeCell ref="A673:B673"/>
    <mergeCell ref="D673:F673"/>
    <mergeCell ref="G673:J673"/>
    <mergeCell ref="A674:B674"/>
    <mergeCell ref="C674:C678"/>
    <mergeCell ref="A675:A678"/>
    <mergeCell ref="B675:B678"/>
    <mergeCell ref="D675:D676"/>
    <mergeCell ref="I675:I676"/>
    <mergeCell ref="J675:J676"/>
    <mergeCell ref="A668:B668"/>
    <mergeCell ref="C668:J668"/>
    <mergeCell ref="A669:B669"/>
    <mergeCell ref="C669:J669"/>
    <mergeCell ref="A670:B670"/>
    <mergeCell ref="C670:J670"/>
    <mergeCell ref="A671:B671"/>
    <mergeCell ref="C671:J671"/>
    <mergeCell ref="A672:B672"/>
    <mergeCell ref="C672:J672"/>
    <mergeCell ref="A652:A653"/>
    <mergeCell ref="B652:B653"/>
    <mergeCell ref="A654:C654"/>
    <mergeCell ref="A655:A656"/>
    <mergeCell ref="B655:B656"/>
    <mergeCell ref="A657:C657"/>
    <mergeCell ref="A658:C658"/>
    <mergeCell ref="A659:J659"/>
    <mergeCell ref="A667:B667"/>
    <mergeCell ref="C667:J667"/>
    <mergeCell ref="A642:A644"/>
    <mergeCell ref="B642:B644"/>
    <mergeCell ref="A645:C645"/>
    <mergeCell ref="A646:A647"/>
    <mergeCell ref="B646:B647"/>
    <mergeCell ref="A648:C648"/>
    <mergeCell ref="A649:A650"/>
    <mergeCell ref="B649:B650"/>
    <mergeCell ref="A651:C651"/>
    <mergeCell ref="A636:B636"/>
    <mergeCell ref="D636:F636"/>
    <mergeCell ref="G636:J636"/>
    <mergeCell ref="A637:B637"/>
    <mergeCell ref="C637:C641"/>
    <mergeCell ref="A638:A641"/>
    <mergeCell ref="B638:B641"/>
    <mergeCell ref="D638:D639"/>
    <mergeCell ref="I638:I639"/>
    <mergeCell ref="J638:J639"/>
    <mergeCell ref="A631:B631"/>
    <mergeCell ref="C631:J631"/>
    <mergeCell ref="A632:B632"/>
    <mergeCell ref="C632:J632"/>
    <mergeCell ref="A633:B633"/>
    <mergeCell ref="C633:J633"/>
    <mergeCell ref="A634:B634"/>
    <mergeCell ref="C634:J634"/>
    <mergeCell ref="A635:B635"/>
    <mergeCell ref="C635:J635"/>
    <mergeCell ref="A615:A616"/>
    <mergeCell ref="B615:B616"/>
    <mergeCell ref="A617:C617"/>
    <mergeCell ref="A618:A619"/>
    <mergeCell ref="B618:B619"/>
    <mergeCell ref="A620:C620"/>
    <mergeCell ref="A621:C621"/>
    <mergeCell ref="A622:J622"/>
    <mergeCell ref="A630:B630"/>
    <mergeCell ref="C630:J630"/>
    <mergeCell ref="A605:A607"/>
    <mergeCell ref="B605:B607"/>
    <mergeCell ref="A608:C608"/>
    <mergeCell ref="A609:A610"/>
    <mergeCell ref="B609:B610"/>
    <mergeCell ref="A611:C611"/>
    <mergeCell ref="A612:A613"/>
    <mergeCell ref="B612:B613"/>
    <mergeCell ref="A614:C614"/>
    <mergeCell ref="A599:B599"/>
    <mergeCell ref="D599:F599"/>
    <mergeCell ref="G599:J599"/>
    <mergeCell ref="A600:B600"/>
    <mergeCell ref="C600:C604"/>
    <mergeCell ref="A601:A604"/>
    <mergeCell ref="B601:B604"/>
    <mergeCell ref="D601:D602"/>
    <mergeCell ref="I601:I602"/>
    <mergeCell ref="J601:J602"/>
    <mergeCell ref="A594:B594"/>
    <mergeCell ref="C594:J594"/>
    <mergeCell ref="A595:B595"/>
    <mergeCell ref="C595:J595"/>
    <mergeCell ref="A596:B596"/>
    <mergeCell ref="C596:J596"/>
    <mergeCell ref="A597:B597"/>
    <mergeCell ref="C597:J597"/>
    <mergeCell ref="A598:B598"/>
    <mergeCell ref="C598:J598"/>
    <mergeCell ref="A578:A579"/>
    <mergeCell ref="B578:B579"/>
    <mergeCell ref="A580:C580"/>
    <mergeCell ref="A581:A582"/>
    <mergeCell ref="B581:B582"/>
    <mergeCell ref="A583:C583"/>
    <mergeCell ref="A584:C584"/>
    <mergeCell ref="A585:J585"/>
    <mergeCell ref="A593:B593"/>
    <mergeCell ref="C593:J593"/>
    <mergeCell ref="A568:A570"/>
    <mergeCell ref="B568:B570"/>
    <mergeCell ref="A571:C571"/>
    <mergeCell ref="A572:A573"/>
    <mergeCell ref="B572:B573"/>
    <mergeCell ref="A574:C574"/>
    <mergeCell ref="A575:A576"/>
    <mergeCell ref="B575:B576"/>
    <mergeCell ref="A577:C577"/>
    <mergeCell ref="A562:B562"/>
    <mergeCell ref="D562:F562"/>
    <mergeCell ref="G562:J562"/>
    <mergeCell ref="A563:B563"/>
    <mergeCell ref="C563:C567"/>
    <mergeCell ref="A564:A567"/>
    <mergeCell ref="B564:B567"/>
    <mergeCell ref="D564:D565"/>
    <mergeCell ref="I564:I565"/>
    <mergeCell ref="J564:J565"/>
    <mergeCell ref="A557:B557"/>
    <mergeCell ref="C557:J557"/>
    <mergeCell ref="A558:B558"/>
    <mergeCell ref="C558:J558"/>
    <mergeCell ref="A559:B559"/>
    <mergeCell ref="C559:J559"/>
    <mergeCell ref="A560:B560"/>
    <mergeCell ref="C560:J560"/>
    <mergeCell ref="A561:B561"/>
    <mergeCell ref="C561:J561"/>
    <mergeCell ref="A541:A542"/>
    <mergeCell ref="B541:B542"/>
    <mergeCell ref="A543:C543"/>
    <mergeCell ref="A544:A545"/>
    <mergeCell ref="B544:B545"/>
    <mergeCell ref="A546:C546"/>
    <mergeCell ref="A547:C547"/>
    <mergeCell ref="A548:J548"/>
    <mergeCell ref="A556:B556"/>
    <mergeCell ref="C556:J556"/>
    <mergeCell ref="A531:A533"/>
    <mergeCell ref="B531:B533"/>
    <mergeCell ref="A534:C534"/>
    <mergeCell ref="A535:A536"/>
    <mergeCell ref="B535:B536"/>
    <mergeCell ref="A537:C537"/>
    <mergeCell ref="A538:A539"/>
    <mergeCell ref="B538:B539"/>
    <mergeCell ref="A540:C540"/>
    <mergeCell ref="A525:B525"/>
    <mergeCell ref="D525:F525"/>
    <mergeCell ref="G525:J525"/>
    <mergeCell ref="A526:B526"/>
    <mergeCell ref="C526:C530"/>
    <mergeCell ref="A527:A530"/>
    <mergeCell ref="B527:B530"/>
    <mergeCell ref="D527:D528"/>
    <mergeCell ref="I527:I528"/>
    <mergeCell ref="J527:J528"/>
    <mergeCell ref="A520:B520"/>
    <mergeCell ref="C520:J520"/>
    <mergeCell ref="A521:B521"/>
    <mergeCell ref="C521:J521"/>
    <mergeCell ref="A522:B522"/>
    <mergeCell ref="C522:J522"/>
    <mergeCell ref="A523:B523"/>
    <mergeCell ref="C523:J523"/>
    <mergeCell ref="A524:B524"/>
    <mergeCell ref="C524:J524"/>
    <mergeCell ref="A504:A505"/>
    <mergeCell ref="B504:B505"/>
    <mergeCell ref="A506:C506"/>
    <mergeCell ref="A507:A508"/>
    <mergeCell ref="B507:B508"/>
    <mergeCell ref="A509:C509"/>
    <mergeCell ref="A510:C510"/>
    <mergeCell ref="A511:J511"/>
    <mergeCell ref="A519:B519"/>
    <mergeCell ref="C519:J519"/>
    <mergeCell ref="A494:A496"/>
    <mergeCell ref="B494:B496"/>
    <mergeCell ref="A497:C497"/>
    <mergeCell ref="A498:A499"/>
    <mergeCell ref="B498:B499"/>
    <mergeCell ref="A500:C500"/>
    <mergeCell ref="A501:A502"/>
    <mergeCell ref="B501:B502"/>
    <mergeCell ref="A503:C503"/>
    <mergeCell ref="A488:B488"/>
    <mergeCell ref="D488:F488"/>
    <mergeCell ref="G488:J488"/>
    <mergeCell ref="A489:B489"/>
    <mergeCell ref="C489:C493"/>
    <mergeCell ref="A490:A493"/>
    <mergeCell ref="B490:B493"/>
    <mergeCell ref="D490:D491"/>
    <mergeCell ref="I490:I491"/>
    <mergeCell ref="J490:J491"/>
    <mergeCell ref="A483:B483"/>
    <mergeCell ref="C483:J483"/>
    <mergeCell ref="A484:B484"/>
    <mergeCell ref="C484:J484"/>
    <mergeCell ref="A485:B485"/>
    <mergeCell ref="C485:J485"/>
    <mergeCell ref="A486:B486"/>
    <mergeCell ref="C486:J486"/>
    <mergeCell ref="A487:B487"/>
    <mergeCell ref="C487:J487"/>
    <mergeCell ref="A467:A468"/>
    <mergeCell ref="B467:B468"/>
    <mergeCell ref="A469:C469"/>
    <mergeCell ref="A470:A471"/>
    <mergeCell ref="B470:B471"/>
    <mergeCell ref="A472:C472"/>
    <mergeCell ref="A473:C473"/>
    <mergeCell ref="A474:J474"/>
    <mergeCell ref="A482:B482"/>
    <mergeCell ref="C482:J482"/>
    <mergeCell ref="A457:A459"/>
    <mergeCell ref="B457:B459"/>
    <mergeCell ref="A460:C460"/>
    <mergeCell ref="A461:A462"/>
    <mergeCell ref="B461:B462"/>
    <mergeCell ref="A463:C463"/>
    <mergeCell ref="A464:A465"/>
    <mergeCell ref="B464:B465"/>
    <mergeCell ref="A466:C466"/>
    <mergeCell ref="A451:B451"/>
    <mergeCell ref="D451:F451"/>
    <mergeCell ref="G451:J451"/>
    <mergeCell ref="A452:B452"/>
    <mergeCell ref="C452:C456"/>
    <mergeCell ref="A453:A456"/>
    <mergeCell ref="B453:B456"/>
    <mergeCell ref="D453:D454"/>
    <mergeCell ref="I453:I454"/>
    <mergeCell ref="J453:J454"/>
    <mergeCell ref="A446:B446"/>
    <mergeCell ref="C446:J446"/>
    <mergeCell ref="A447:B447"/>
    <mergeCell ref="C447:J447"/>
    <mergeCell ref="A448:B448"/>
    <mergeCell ref="C448:J448"/>
    <mergeCell ref="A449:B449"/>
    <mergeCell ref="C449:J449"/>
    <mergeCell ref="A450:B450"/>
    <mergeCell ref="C450:J450"/>
    <mergeCell ref="A430:A431"/>
    <mergeCell ref="B430:B431"/>
    <mergeCell ref="A432:C432"/>
    <mergeCell ref="A433:A434"/>
    <mergeCell ref="B433:B434"/>
    <mergeCell ref="A435:C435"/>
    <mergeCell ref="A436:C436"/>
    <mergeCell ref="A437:J437"/>
    <mergeCell ref="A445:B445"/>
    <mergeCell ref="C445:J445"/>
    <mergeCell ref="A420:A422"/>
    <mergeCell ref="B420:B422"/>
    <mergeCell ref="A423:C423"/>
    <mergeCell ref="A424:A425"/>
    <mergeCell ref="B424:B425"/>
    <mergeCell ref="A426:C426"/>
    <mergeCell ref="A427:A428"/>
    <mergeCell ref="B427:B428"/>
    <mergeCell ref="A429:C429"/>
    <mergeCell ref="A414:B414"/>
    <mergeCell ref="D414:F414"/>
    <mergeCell ref="G414:J414"/>
    <mergeCell ref="A415:B415"/>
    <mergeCell ref="C415:C419"/>
    <mergeCell ref="A416:A419"/>
    <mergeCell ref="B416:B419"/>
    <mergeCell ref="D416:D417"/>
    <mergeCell ref="I416:I417"/>
    <mergeCell ref="J416:J417"/>
    <mergeCell ref="A409:B409"/>
    <mergeCell ref="C409:J409"/>
    <mergeCell ref="A410:B410"/>
    <mergeCell ref="C410:J410"/>
    <mergeCell ref="A411:B411"/>
    <mergeCell ref="C411:J411"/>
    <mergeCell ref="A412:B412"/>
    <mergeCell ref="C412:J412"/>
    <mergeCell ref="A413:B413"/>
    <mergeCell ref="C413:J413"/>
    <mergeCell ref="A393:A394"/>
    <mergeCell ref="B393:B394"/>
    <mergeCell ref="A395:C395"/>
    <mergeCell ref="A396:A397"/>
    <mergeCell ref="B396:B397"/>
    <mergeCell ref="A398:C398"/>
    <mergeCell ref="A399:C399"/>
    <mergeCell ref="A400:J400"/>
    <mergeCell ref="A408:B408"/>
    <mergeCell ref="C408:J408"/>
    <mergeCell ref="A383:A385"/>
    <mergeCell ref="B383:B385"/>
    <mergeCell ref="A386:C386"/>
    <mergeCell ref="A387:A388"/>
    <mergeCell ref="B387:B388"/>
    <mergeCell ref="A389:C389"/>
    <mergeCell ref="A390:A391"/>
    <mergeCell ref="B390:B391"/>
    <mergeCell ref="A392:C392"/>
    <mergeCell ref="A377:B377"/>
    <mergeCell ref="D377:F377"/>
    <mergeCell ref="G377:J377"/>
    <mergeCell ref="A378:B378"/>
    <mergeCell ref="C378:C382"/>
    <mergeCell ref="A379:A382"/>
    <mergeCell ref="B379:B382"/>
    <mergeCell ref="D379:D380"/>
    <mergeCell ref="I379:I380"/>
    <mergeCell ref="J379:J380"/>
    <mergeCell ref="A372:B372"/>
    <mergeCell ref="C372:J372"/>
    <mergeCell ref="A373:B373"/>
    <mergeCell ref="C373:J373"/>
    <mergeCell ref="A374:B374"/>
    <mergeCell ref="C374:J374"/>
    <mergeCell ref="A375:B375"/>
    <mergeCell ref="C375:J375"/>
    <mergeCell ref="A376:B376"/>
    <mergeCell ref="C376:J376"/>
    <mergeCell ref="A356:A357"/>
    <mergeCell ref="B356:B357"/>
    <mergeCell ref="A358:C358"/>
    <mergeCell ref="A359:A360"/>
    <mergeCell ref="B359:B360"/>
    <mergeCell ref="A361:C361"/>
    <mergeCell ref="A362:C362"/>
    <mergeCell ref="A363:J363"/>
    <mergeCell ref="A371:B371"/>
    <mergeCell ref="C371:J371"/>
    <mergeCell ref="A346:A348"/>
    <mergeCell ref="B346:B348"/>
    <mergeCell ref="A349:C349"/>
    <mergeCell ref="A350:A351"/>
    <mergeCell ref="B350:B351"/>
    <mergeCell ref="A352:C352"/>
    <mergeCell ref="A353:A354"/>
    <mergeCell ref="B353:B354"/>
    <mergeCell ref="A355:C355"/>
    <mergeCell ref="A340:B340"/>
    <mergeCell ref="D340:F340"/>
    <mergeCell ref="G340:J340"/>
    <mergeCell ref="A341:B341"/>
    <mergeCell ref="C341:C345"/>
    <mergeCell ref="A342:A345"/>
    <mergeCell ref="B342:B345"/>
    <mergeCell ref="D342:D343"/>
    <mergeCell ref="I342:I343"/>
    <mergeCell ref="J342:J343"/>
    <mergeCell ref="A335:B335"/>
    <mergeCell ref="C335:J335"/>
    <mergeCell ref="A336:B336"/>
    <mergeCell ref="C336:J336"/>
    <mergeCell ref="A337:B337"/>
    <mergeCell ref="C337:J337"/>
    <mergeCell ref="A338:B338"/>
    <mergeCell ref="C338:J338"/>
    <mergeCell ref="A339:B339"/>
    <mergeCell ref="C339:J339"/>
    <mergeCell ref="A319:A320"/>
    <mergeCell ref="B319:B320"/>
    <mergeCell ref="A321:C321"/>
    <mergeCell ref="A322:A323"/>
    <mergeCell ref="B322:B323"/>
    <mergeCell ref="A324:C324"/>
    <mergeCell ref="A325:C325"/>
    <mergeCell ref="A326:J326"/>
    <mergeCell ref="A334:B334"/>
    <mergeCell ref="C334:J334"/>
    <mergeCell ref="A309:A311"/>
    <mergeCell ref="B309:B311"/>
    <mergeCell ref="A312:C312"/>
    <mergeCell ref="A313:A314"/>
    <mergeCell ref="B313:B314"/>
    <mergeCell ref="A315:C315"/>
    <mergeCell ref="A316:A317"/>
    <mergeCell ref="B316:B317"/>
    <mergeCell ref="A318:C318"/>
    <mergeCell ref="A303:B303"/>
    <mergeCell ref="D303:F303"/>
    <mergeCell ref="G303:J303"/>
    <mergeCell ref="A304:B304"/>
    <mergeCell ref="C304:C308"/>
    <mergeCell ref="A305:A308"/>
    <mergeCell ref="B305:B308"/>
    <mergeCell ref="D305:D306"/>
    <mergeCell ref="I305:I306"/>
    <mergeCell ref="J305:J306"/>
    <mergeCell ref="A298:B298"/>
    <mergeCell ref="C298:J298"/>
    <mergeCell ref="A299:B299"/>
    <mergeCell ref="C299:J299"/>
    <mergeCell ref="A300:B300"/>
    <mergeCell ref="C300:J300"/>
    <mergeCell ref="A301:B301"/>
    <mergeCell ref="C301:J301"/>
    <mergeCell ref="A302:B302"/>
    <mergeCell ref="C302:J302"/>
    <mergeCell ref="A282:A283"/>
    <mergeCell ref="B282:B283"/>
    <mergeCell ref="A284:C284"/>
    <mergeCell ref="A285:A286"/>
    <mergeCell ref="B285:B286"/>
    <mergeCell ref="A287:C287"/>
    <mergeCell ref="A288:C288"/>
    <mergeCell ref="A289:J289"/>
    <mergeCell ref="A297:B297"/>
    <mergeCell ref="C297:J297"/>
    <mergeCell ref="A272:A274"/>
    <mergeCell ref="B272:B274"/>
    <mergeCell ref="A275:C275"/>
    <mergeCell ref="A276:A277"/>
    <mergeCell ref="B276:B277"/>
    <mergeCell ref="A278:C278"/>
    <mergeCell ref="A279:A280"/>
    <mergeCell ref="B279:B280"/>
    <mergeCell ref="A281:C281"/>
    <mergeCell ref="A266:B266"/>
    <mergeCell ref="D266:F266"/>
    <mergeCell ref="G266:J266"/>
    <mergeCell ref="A267:B267"/>
    <mergeCell ref="C267:C271"/>
    <mergeCell ref="A268:A271"/>
    <mergeCell ref="B268:B271"/>
    <mergeCell ref="D268:D269"/>
    <mergeCell ref="I268:I269"/>
    <mergeCell ref="J268:J269"/>
    <mergeCell ref="A261:B261"/>
    <mergeCell ref="C261:J261"/>
    <mergeCell ref="A262:B262"/>
    <mergeCell ref="C262:J262"/>
    <mergeCell ref="A263:B263"/>
    <mergeCell ref="C263:J263"/>
    <mergeCell ref="A264:B264"/>
    <mergeCell ref="C264:J264"/>
    <mergeCell ref="A265:B265"/>
    <mergeCell ref="C265:J265"/>
    <mergeCell ref="A245:A246"/>
    <mergeCell ref="B245:B246"/>
    <mergeCell ref="A247:C247"/>
    <mergeCell ref="A248:A249"/>
    <mergeCell ref="B248:B249"/>
    <mergeCell ref="A250:C250"/>
    <mergeCell ref="A251:C251"/>
    <mergeCell ref="A252:J252"/>
    <mergeCell ref="A260:B260"/>
    <mergeCell ref="C260:J260"/>
    <mergeCell ref="A235:A237"/>
    <mergeCell ref="B235:B237"/>
    <mergeCell ref="A238:C238"/>
    <mergeCell ref="A239:A240"/>
    <mergeCell ref="B239:B240"/>
    <mergeCell ref="A241:C241"/>
    <mergeCell ref="A242:A243"/>
    <mergeCell ref="B242:B243"/>
    <mergeCell ref="A244:C244"/>
    <mergeCell ref="A229:B229"/>
    <mergeCell ref="D229:F229"/>
    <mergeCell ref="G229:J229"/>
    <mergeCell ref="A230:B230"/>
    <mergeCell ref="C230:C234"/>
    <mergeCell ref="A231:A234"/>
    <mergeCell ref="B231:B234"/>
    <mergeCell ref="D231:D232"/>
    <mergeCell ref="I231:I232"/>
    <mergeCell ref="J231:J232"/>
    <mergeCell ref="A224:B224"/>
    <mergeCell ref="C224:J224"/>
    <mergeCell ref="A225:B225"/>
    <mergeCell ref="C225:J225"/>
    <mergeCell ref="A226:B226"/>
    <mergeCell ref="C226:J226"/>
    <mergeCell ref="A227:B227"/>
    <mergeCell ref="C227:J227"/>
    <mergeCell ref="A228:B228"/>
    <mergeCell ref="C228:J228"/>
    <mergeCell ref="A208:A209"/>
    <mergeCell ref="B208:B209"/>
    <mergeCell ref="A210:C210"/>
    <mergeCell ref="A211:A212"/>
    <mergeCell ref="B211:B212"/>
    <mergeCell ref="A213:C213"/>
    <mergeCell ref="A214:C214"/>
    <mergeCell ref="A215:J215"/>
    <mergeCell ref="A223:B223"/>
    <mergeCell ref="C223:J223"/>
    <mergeCell ref="A198:A200"/>
    <mergeCell ref="B198:B200"/>
    <mergeCell ref="A201:C201"/>
    <mergeCell ref="A202:A203"/>
    <mergeCell ref="B202:B203"/>
    <mergeCell ref="A204:C204"/>
    <mergeCell ref="A205:A206"/>
    <mergeCell ref="B205:B206"/>
    <mergeCell ref="A207:C207"/>
    <mergeCell ref="A192:B192"/>
    <mergeCell ref="D192:F192"/>
    <mergeCell ref="G192:J192"/>
    <mergeCell ref="A193:B193"/>
    <mergeCell ref="C193:C197"/>
    <mergeCell ref="A194:A197"/>
    <mergeCell ref="B194:B197"/>
    <mergeCell ref="D194:D195"/>
    <mergeCell ref="I194:I195"/>
    <mergeCell ref="J194:J195"/>
    <mergeCell ref="A187:B187"/>
    <mergeCell ref="C187:J187"/>
    <mergeCell ref="A188:B188"/>
    <mergeCell ref="C188:J188"/>
    <mergeCell ref="A189:B189"/>
    <mergeCell ref="C189:J189"/>
    <mergeCell ref="A190:B190"/>
    <mergeCell ref="C190:J190"/>
    <mergeCell ref="A191:B191"/>
    <mergeCell ref="C191:J191"/>
    <mergeCell ref="A171:A172"/>
    <mergeCell ref="B171:B172"/>
    <mergeCell ref="A173:C173"/>
    <mergeCell ref="A174:A175"/>
    <mergeCell ref="B174:B175"/>
    <mergeCell ref="A176:C176"/>
    <mergeCell ref="A177:C177"/>
    <mergeCell ref="A178:J178"/>
    <mergeCell ref="A186:B186"/>
    <mergeCell ref="C186:J186"/>
    <mergeCell ref="A161:A163"/>
    <mergeCell ref="B161:B163"/>
    <mergeCell ref="A164:C164"/>
    <mergeCell ref="A165:A166"/>
    <mergeCell ref="B165:B166"/>
    <mergeCell ref="A167:C167"/>
    <mergeCell ref="A168:A169"/>
    <mergeCell ref="B168:B169"/>
    <mergeCell ref="A170:C170"/>
    <mergeCell ref="A155:B155"/>
    <mergeCell ref="D155:F155"/>
    <mergeCell ref="G155:J155"/>
    <mergeCell ref="A156:B156"/>
    <mergeCell ref="C156:C160"/>
    <mergeCell ref="A157:A160"/>
    <mergeCell ref="B157:B160"/>
    <mergeCell ref="D157:D158"/>
    <mergeCell ref="I157:I158"/>
    <mergeCell ref="J157:J158"/>
    <mergeCell ref="A150:B150"/>
    <mergeCell ref="C150:J150"/>
    <mergeCell ref="A151:B151"/>
    <mergeCell ref="C151:J151"/>
    <mergeCell ref="A152:B152"/>
    <mergeCell ref="C152:J152"/>
    <mergeCell ref="A153:B153"/>
    <mergeCell ref="C153:J153"/>
    <mergeCell ref="A154:B154"/>
    <mergeCell ref="C154:J154"/>
    <mergeCell ref="A134:A135"/>
    <mergeCell ref="B134:B135"/>
    <mergeCell ref="A136:C136"/>
    <mergeCell ref="A137:A138"/>
    <mergeCell ref="B137:B138"/>
    <mergeCell ref="A139:C139"/>
    <mergeCell ref="A140:C140"/>
    <mergeCell ref="A141:J141"/>
    <mergeCell ref="A149:B149"/>
    <mergeCell ref="C149:J149"/>
    <mergeCell ref="A124:A126"/>
    <mergeCell ref="B124:B126"/>
    <mergeCell ref="A127:C127"/>
    <mergeCell ref="A128:A129"/>
    <mergeCell ref="B128:B129"/>
    <mergeCell ref="A130:C130"/>
    <mergeCell ref="A131:A132"/>
    <mergeCell ref="B131:B132"/>
    <mergeCell ref="A133:C133"/>
    <mergeCell ref="A118:B118"/>
    <mergeCell ref="D118:F118"/>
    <mergeCell ref="G118:J118"/>
    <mergeCell ref="A119:B119"/>
    <mergeCell ref="C119:C123"/>
    <mergeCell ref="A120:A123"/>
    <mergeCell ref="B120:B123"/>
    <mergeCell ref="D120:D121"/>
    <mergeCell ref="I120:I121"/>
    <mergeCell ref="J120:J121"/>
    <mergeCell ref="A113:B113"/>
    <mergeCell ref="C113:J113"/>
    <mergeCell ref="A114:B114"/>
    <mergeCell ref="C114:J114"/>
    <mergeCell ref="A115:B115"/>
    <mergeCell ref="C115:J115"/>
    <mergeCell ref="A116:B116"/>
    <mergeCell ref="C116:J116"/>
    <mergeCell ref="A117:B117"/>
    <mergeCell ref="C117:J117"/>
    <mergeCell ref="A97:A98"/>
    <mergeCell ref="B97:B98"/>
    <mergeCell ref="A99:C99"/>
    <mergeCell ref="A100:A101"/>
    <mergeCell ref="B100:B101"/>
    <mergeCell ref="A102:C102"/>
    <mergeCell ref="A103:C103"/>
    <mergeCell ref="A104:J104"/>
    <mergeCell ref="A112:B112"/>
    <mergeCell ref="C112:J112"/>
    <mergeCell ref="A87:A89"/>
    <mergeCell ref="B87:B89"/>
    <mergeCell ref="A90:C90"/>
    <mergeCell ref="A91:A92"/>
    <mergeCell ref="B91:B92"/>
    <mergeCell ref="A93:C93"/>
    <mergeCell ref="A94:A95"/>
    <mergeCell ref="B94:B95"/>
    <mergeCell ref="A96:C96"/>
    <mergeCell ref="A81:B81"/>
    <mergeCell ref="D81:F81"/>
    <mergeCell ref="G81:J81"/>
    <mergeCell ref="A82:B82"/>
    <mergeCell ref="C82:C86"/>
    <mergeCell ref="A83:A86"/>
    <mergeCell ref="B83:B86"/>
    <mergeCell ref="D83:D84"/>
    <mergeCell ref="I83:I84"/>
    <mergeCell ref="J83:J84"/>
    <mergeCell ref="A76:B76"/>
    <mergeCell ref="C76:J76"/>
    <mergeCell ref="A77:B77"/>
    <mergeCell ref="C77:J77"/>
    <mergeCell ref="A78:B78"/>
    <mergeCell ref="C78:J78"/>
    <mergeCell ref="A79:B79"/>
    <mergeCell ref="C79:J79"/>
    <mergeCell ref="A80:B80"/>
    <mergeCell ref="C80:J80"/>
    <mergeCell ref="A60:A61"/>
    <mergeCell ref="B60:B61"/>
    <mergeCell ref="A62:C62"/>
    <mergeCell ref="A63:A64"/>
    <mergeCell ref="B63:B64"/>
    <mergeCell ref="A65:C65"/>
    <mergeCell ref="A66:C66"/>
    <mergeCell ref="A67:J67"/>
    <mergeCell ref="A75:B75"/>
    <mergeCell ref="C75:J75"/>
    <mergeCell ref="A50:A52"/>
    <mergeCell ref="B50:B52"/>
    <mergeCell ref="A53:C53"/>
    <mergeCell ref="A54:A55"/>
    <mergeCell ref="B54:B55"/>
    <mergeCell ref="A56:C56"/>
    <mergeCell ref="A57:A58"/>
    <mergeCell ref="B57:B58"/>
    <mergeCell ref="A59:C59"/>
    <mergeCell ref="A44:B44"/>
    <mergeCell ref="D44:F44"/>
    <mergeCell ref="G44:J44"/>
    <mergeCell ref="A45:B45"/>
    <mergeCell ref="C45:C49"/>
    <mergeCell ref="A46:A49"/>
    <mergeCell ref="B46:B49"/>
    <mergeCell ref="D46:D47"/>
    <mergeCell ref="I46:I47"/>
    <mergeCell ref="J46:J47"/>
    <mergeCell ref="A39:B39"/>
    <mergeCell ref="C39:J39"/>
    <mergeCell ref="A40:B40"/>
    <mergeCell ref="C40:J40"/>
    <mergeCell ref="A41:B41"/>
    <mergeCell ref="C41:J41"/>
    <mergeCell ref="A42:B42"/>
    <mergeCell ref="C42:J42"/>
    <mergeCell ref="A43:B43"/>
    <mergeCell ref="C43:J43"/>
    <mergeCell ref="A23:A24"/>
    <mergeCell ref="B23:B24"/>
    <mergeCell ref="A25:C25"/>
    <mergeCell ref="A26:A27"/>
    <mergeCell ref="B26:B27"/>
    <mergeCell ref="A28:C28"/>
    <mergeCell ref="A29:C29"/>
    <mergeCell ref="A30:J30"/>
    <mergeCell ref="A38:B38"/>
    <mergeCell ref="C38:J38"/>
    <mergeCell ref="A13:A15"/>
    <mergeCell ref="B13:B15"/>
    <mergeCell ref="A16:C16"/>
    <mergeCell ref="A17:A18"/>
    <mergeCell ref="B17:B18"/>
    <mergeCell ref="A19:C19"/>
    <mergeCell ref="A20:A21"/>
    <mergeCell ref="B20:B21"/>
    <mergeCell ref="A22:C22"/>
    <mergeCell ref="A6:B6"/>
    <mergeCell ref="C6:J6"/>
    <mergeCell ref="A7:B7"/>
    <mergeCell ref="D7:F7"/>
    <mergeCell ref="G7:J7"/>
    <mergeCell ref="A8:B8"/>
    <mergeCell ref="C8:C12"/>
    <mergeCell ref="A9:A12"/>
    <mergeCell ref="B9:B12"/>
    <mergeCell ref="D9:D10"/>
    <mergeCell ref="I9:I10"/>
    <mergeCell ref="J9:J10"/>
    <mergeCell ref="A1:B1"/>
    <mergeCell ref="C1:J1"/>
    <mergeCell ref="A2:B2"/>
    <mergeCell ref="C2:J2"/>
    <mergeCell ref="A3:B3"/>
    <mergeCell ref="C3:J3"/>
    <mergeCell ref="A4:B4"/>
    <mergeCell ref="C4:J4"/>
    <mergeCell ref="A5:B5"/>
    <mergeCell ref="C5:J5"/>
  </mergeCells>
  <conditionalFormatting sqref="C13">
    <cfRule type="cellIs" dxfId="392" priority="2" operator="lessThan">
      <formula>0</formula>
    </cfRule>
  </conditionalFormatting>
  <conditionalFormatting sqref="C15">
    <cfRule type="cellIs" dxfId="391" priority="3" operator="lessThan">
      <formula>0</formula>
    </cfRule>
  </conditionalFormatting>
  <conditionalFormatting sqref="C50">
    <cfRule type="cellIs" dxfId="390" priority="4" operator="lessThan">
      <formula>0</formula>
    </cfRule>
  </conditionalFormatting>
  <conditionalFormatting sqref="C52">
    <cfRule type="cellIs" dxfId="389" priority="5" operator="lessThan">
      <formula>0</formula>
    </cfRule>
  </conditionalFormatting>
  <conditionalFormatting sqref="C87">
    <cfRule type="cellIs" dxfId="388" priority="6" operator="lessThan">
      <formula>0</formula>
    </cfRule>
  </conditionalFormatting>
  <conditionalFormatting sqref="C89">
    <cfRule type="cellIs" dxfId="387" priority="7" operator="lessThan">
      <formula>0</formula>
    </cfRule>
  </conditionalFormatting>
  <conditionalFormatting sqref="C124">
    <cfRule type="cellIs" dxfId="386" priority="8" operator="lessThan">
      <formula>0</formula>
    </cfRule>
  </conditionalFormatting>
  <conditionalFormatting sqref="C126">
    <cfRule type="cellIs" dxfId="385" priority="9" operator="lessThan">
      <formula>0</formula>
    </cfRule>
  </conditionalFormatting>
  <conditionalFormatting sqref="C161">
    <cfRule type="cellIs" dxfId="384" priority="10" operator="lessThan">
      <formula>0</formula>
    </cfRule>
  </conditionalFormatting>
  <conditionalFormatting sqref="C163">
    <cfRule type="cellIs" dxfId="383" priority="11" operator="lessThan">
      <formula>0</formula>
    </cfRule>
  </conditionalFormatting>
  <conditionalFormatting sqref="C198">
    <cfRule type="cellIs" dxfId="382" priority="12" operator="lessThan">
      <formula>0</formula>
    </cfRule>
  </conditionalFormatting>
  <conditionalFormatting sqref="C200">
    <cfRule type="cellIs" dxfId="381" priority="13" operator="lessThan">
      <formula>0</formula>
    </cfRule>
  </conditionalFormatting>
  <conditionalFormatting sqref="C235">
    <cfRule type="cellIs" dxfId="380" priority="14" operator="lessThan">
      <formula>0</formula>
    </cfRule>
  </conditionalFormatting>
  <conditionalFormatting sqref="C237">
    <cfRule type="cellIs" dxfId="379" priority="15" operator="lessThan">
      <formula>0</formula>
    </cfRule>
  </conditionalFormatting>
  <conditionalFormatting sqref="C272">
    <cfRule type="cellIs" dxfId="378" priority="16" operator="lessThan">
      <formula>0</formula>
    </cfRule>
  </conditionalFormatting>
  <conditionalFormatting sqref="C274">
    <cfRule type="cellIs" dxfId="377" priority="17" operator="lessThan">
      <formula>0</formula>
    </cfRule>
  </conditionalFormatting>
  <conditionalFormatting sqref="C309">
    <cfRule type="cellIs" dxfId="376" priority="18" operator="lessThan">
      <formula>0</formula>
    </cfRule>
  </conditionalFormatting>
  <conditionalFormatting sqref="C311">
    <cfRule type="cellIs" dxfId="375" priority="19" operator="lessThan">
      <formula>0</formula>
    </cfRule>
  </conditionalFormatting>
  <conditionalFormatting sqref="C346">
    <cfRule type="cellIs" dxfId="374" priority="20" operator="lessThan">
      <formula>0</formula>
    </cfRule>
  </conditionalFormatting>
  <conditionalFormatting sqref="C348">
    <cfRule type="cellIs" dxfId="373" priority="21" operator="lessThan">
      <formula>0</formula>
    </cfRule>
  </conditionalFormatting>
  <conditionalFormatting sqref="C383">
    <cfRule type="cellIs" dxfId="372" priority="22" operator="lessThan">
      <formula>0</formula>
    </cfRule>
  </conditionalFormatting>
  <conditionalFormatting sqref="C385">
    <cfRule type="cellIs" dxfId="371" priority="23" operator="lessThan">
      <formula>0</formula>
    </cfRule>
  </conditionalFormatting>
  <conditionalFormatting sqref="C420">
    <cfRule type="cellIs" dxfId="370" priority="24" operator="lessThan">
      <formula>0</formula>
    </cfRule>
  </conditionalFormatting>
  <conditionalFormatting sqref="C422">
    <cfRule type="cellIs" dxfId="369" priority="25" operator="lessThan">
      <formula>0</formula>
    </cfRule>
  </conditionalFormatting>
  <conditionalFormatting sqref="C457">
    <cfRule type="cellIs" dxfId="368" priority="26" operator="lessThan">
      <formula>0</formula>
    </cfRule>
  </conditionalFormatting>
  <conditionalFormatting sqref="C459">
    <cfRule type="cellIs" dxfId="367" priority="27" operator="lessThan">
      <formula>0</formula>
    </cfRule>
  </conditionalFormatting>
  <conditionalFormatting sqref="C494">
    <cfRule type="cellIs" dxfId="366" priority="28" operator="lessThan">
      <formula>0</formula>
    </cfRule>
  </conditionalFormatting>
  <conditionalFormatting sqref="C496">
    <cfRule type="cellIs" dxfId="365" priority="29" operator="lessThan">
      <formula>0</formula>
    </cfRule>
  </conditionalFormatting>
  <conditionalFormatting sqref="C531">
    <cfRule type="cellIs" dxfId="364" priority="30" operator="lessThan">
      <formula>0</formula>
    </cfRule>
  </conditionalFormatting>
  <conditionalFormatting sqref="C533">
    <cfRule type="cellIs" dxfId="363" priority="31" operator="lessThan">
      <formula>0</formula>
    </cfRule>
  </conditionalFormatting>
  <conditionalFormatting sqref="C568">
    <cfRule type="cellIs" dxfId="362" priority="32" operator="lessThan">
      <formula>0</formula>
    </cfRule>
  </conditionalFormatting>
  <conditionalFormatting sqref="C570">
    <cfRule type="cellIs" dxfId="361" priority="33" operator="lessThan">
      <formula>0</formula>
    </cfRule>
  </conditionalFormatting>
  <conditionalFormatting sqref="C605">
    <cfRule type="cellIs" dxfId="360" priority="34" operator="lessThan">
      <formula>0</formula>
    </cfRule>
  </conditionalFormatting>
  <conditionalFormatting sqref="C607">
    <cfRule type="cellIs" dxfId="359" priority="35" operator="lessThan">
      <formula>0</formula>
    </cfRule>
  </conditionalFormatting>
  <conditionalFormatting sqref="C642">
    <cfRule type="cellIs" dxfId="358" priority="36" operator="lessThan">
      <formula>0</formula>
    </cfRule>
  </conditionalFormatting>
  <conditionalFormatting sqref="C644">
    <cfRule type="cellIs" dxfId="357" priority="37" operator="lessThan">
      <formula>0</formula>
    </cfRule>
  </conditionalFormatting>
  <conditionalFormatting sqref="C679">
    <cfRule type="cellIs" dxfId="356" priority="38" operator="lessThan">
      <formula>0</formula>
    </cfRule>
  </conditionalFormatting>
  <conditionalFormatting sqref="C681">
    <cfRule type="cellIs" dxfId="355" priority="39" operator="lessThan">
      <formula>0</formula>
    </cfRule>
  </conditionalFormatting>
  <pageMargins left="0.7" right="0.7" top="0.75" bottom="0.75" header="0.511811023622047" footer="0.511811023622047"/>
  <pageSetup orientation="portrait" horizontalDpi="300" verticalDpi="300"/>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rgb="FFFCD5B5"/>
  </sheetPr>
  <dimension ref="A1:AMJ722"/>
  <sheetViews>
    <sheetView topLeftCell="A716" zoomScaleNormal="100" workbookViewId="0">
      <selection activeCell="I696" sqref="I696"/>
    </sheetView>
  </sheetViews>
  <sheetFormatPr baseColWidth="10" defaultColWidth="9.1796875" defaultRowHeight="12.5" x14ac:dyDescent="0.25"/>
  <cols>
    <col min="1" max="2" width="16.7265625" style="21" customWidth="1"/>
    <col min="3" max="3" width="39.26953125" style="21" customWidth="1"/>
    <col min="4" max="8" width="16.7265625" style="21" customWidth="1"/>
    <col min="9" max="9" width="20.26953125" style="21" customWidth="1"/>
    <col min="10" max="10" width="16.7265625" style="21" customWidth="1"/>
    <col min="11" max="1024" width="9.1796875" style="21"/>
  </cols>
  <sheetData>
    <row r="1" spans="1:22" x14ac:dyDescent="0.25">
      <c r="A1" s="13" t="s">
        <v>23</v>
      </c>
      <c r="B1" s="13"/>
      <c r="C1" s="791">
        <f>Presentación!$C$3</f>
        <v>1990</v>
      </c>
      <c r="D1" s="791"/>
      <c r="E1" s="791"/>
      <c r="F1" s="791"/>
      <c r="G1" s="791"/>
      <c r="H1" s="791"/>
      <c r="I1" s="791"/>
      <c r="J1" s="468"/>
      <c r="K1" s="468"/>
      <c r="L1" s="468"/>
      <c r="M1" s="468"/>
      <c r="N1" s="468"/>
      <c r="O1" s="468"/>
      <c r="P1" s="468"/>
      <c r="Q1" s="468"/>
      <c r="R1" s="468"/>
      <c r="S1" s="468"/>
      <c r="T1" s="468"/>
      <c r="U1" s="468"/>
      <c r="V1" s="468"/>
    </row>
    <row r="2" spans="1:22" ht="11.25" customHeight="1" x14ac:dyDescent="0.25">
      <c r="A2" s="11" t="s">
        <v>24</v>
      </c>
      <c r="B2" s="11"/>
      <c r="C2" s="792" t="s">
        <v>0</v>
      </c>
      <c r="D2" s="792"/>
      <c r="E2" s="792"/>
      <c r="F2" s="792"/>
      <c r="G2" s="792"/>
      <c r="H2" s="792"/>
      <c r="I2" s="792"/>
      <c r="J2" s="468"/>
      <c r="K2" s="468"/>
      <c r="L2" s="486">
        <v>100</v>
      </c>
      <c r="M2" s="486"/>
      <c r="N2" s="468"/>
      <c r="O2" s="468"/>
      <c r="P2" s="468"/>
      <c r="Q2" s="468"/>
      <c r="R2" s="468"/>
      <c r="S2" s="468"/>
      <c r="T2" s="468"/>
      <c r="U2" s="468"/>
      <c r="V2" s="468"/>
    </row>
    <row r="3" spans="1:22" ht="11.25" customHeight="1" x14ac:dyDescent="0.25">
      <c r="A3" s="702" t="s">
        <v>5</v>
      </c>
      <c r="B3" s="702"/>
      <c r="C3" s="703" t="s">
        <v>26</v>
      </c>
      <c r="D3" s="703"/>
      <c r="E3" s="703"/>
      <c r="F3" s="703"/>
      <c r="G3" s="703"/>
      <c r="H3" s="703"/>
      <c r="I3" s="703"/>
      <c r="J3" s="468"/>
      <c r="K3" s="468"/>
      <c r="L3" s="486"/>
      <c r="M3" s="486"/>
      <c r="N3" s="468"/>
      <c r="O3" s="468"/>
      <c r="P3" s="468"/>
      <c r="Q3" s="468"/>
      <c r="R3" s="468"/>
      <c r="S3" s="468"/>
      <c r="T3" s="468"/>
      <c r="U3" s="468"/>
      <c r="V3" s="468"/>
    </row>
    <row r="4" spans="1:22" ht="11.25" customHeight="1" x14ac:dyDescent="0.25">
      <c r="A4" s="702" t="s">
        <v>27</v>
      </c>
      <c r="B4" s="702"/>
      <c r="C4" s="703" t="s">
        <v>482</v>
      </c>
      <c r="D4" s="703"/>
      <c r="E4" s="703"/>
      <c r="F4" s="703"/>
      <c r="G4" s="703"/>
      <c r="H4" s="703"/>
      <c r="I4" s="703"/>
      <c r="J4" s="468"/>
      <c r="K4" s="468"/>
      <c r="L4" s="486"/>
      <c r="M4" s="486"/>
      <c r="N4" s="468"/>
      <c r="O4" s="468"/>
      <c r="P4" s="468"/>
      <c r="Q4" s="468"/>
      <c r="R4" s="468"/>
      <c r="S4" s="468"/>
      <c r="T4" s="468"/>
      <c r="U4" s="468"/>
      <c r="V4" s="468"/>
    </row>
    <row r="5" spans="1:22" ht="11.25" customHeight="1" x14ac:dyDescent="0.25">
      <c r="A5" s="702" t="s">
        <v>29</v>
      </c>
      <c r="B5" s="702"/>
      <c r="C5" s="703" t="s">
        <v>454</v>
      </c>
      <c r="D5" s="703"/>
      <c r="E5" s="703"/>
      <c r="F5" s="703"/>
      <c r="G5" s="703"/>
      <c r="H5" s="703"/>
      <c r="I5" s="703"/>
      <c r="J5" s="468"/>
      <c r="K5" s="468"/>
      <c r="L5" s="486"/>
      <c r="M5" s="486"/>
      <c r="N5" s="468"/>
      <c r="O5" s="468"/>
      <c r="P5" s="468"/>
      <c r="Q5" s="468"/>
      <c r="R5" s="468"/>
      <c r="S5" s="468"/>
      <c r="T5" s="468"/>
      <c r="U5" s="468"/>
      <c r="V5" s="468"/>
    </row>
    <row r="6" spans="1:22" ht="11.25" customHeight="1" x14ac:dyDescent="0.25">
      <c r="A6" s="702" t="s">
        <v>31</v>
      </c>
      <c r="B6" s="702"/>
      <c r="C6" s="703" t="s">
        <v>406</v>
      </c>
      <c r="D6" s="703"/>
      <c r="E6" s="703"/>
      <c r="F6" s="703"/>
      <c r="G6" s="703"/>
      <c r="H6" s="703"/>
      <c r="I6" s="703"/>
      <c r="J6" s="468"/>
      <c r="K6" s="468"/>
      <c r="L6" s="486"/>
      <c r="M6" s="486"/>
      <c r="N6" s="468"/>
      <c r="O6" s="468"/>
      <c r="P6" s="468"/>
      <c r="Q6" s="468"/>
      <c r="R6" s="468"/>
      <c r="S6" s="468"/>
      <c r="T6" s="468"/>
      <c r="U6" s="468"/>
      <c r="V6" s="468"/>
    </row>
    <row r="7" spans="1:22" ht="11.25" customHeight="1" x14ac:dyDescent="0.25">
      <c r="A7" s="704" t="s">
        <v>33</v>
      </c>
      <c r="B7" s="704"/>
      <c r="C7" s="97" t="s">
        <v>34</v>
      </c>
      <c r="D7" s="705" t="s">
        <v>237</v>
      </c>
      <c r="E7" s="705"/>
      <c r="F7" s="705"/>
      <c r="G7" s="705"/>
      <c r="H7" s="705"/>
      <c r="I7" s="705"/>
      <c r="J7" s="468"/>
      <c r="K7" s="468"/>
      <c r="L7" s="486"/>
      <c r="M7" s="486"/>
      <c r="N7" s="468"/>
      <c r="O7" s="468"/>
      <c r="P7" s="468"/>
      <c r="Q7" s="468"/>
      <c r="R7" s="468"/>
      <c r="S7" s="468"/>
      <c r="T7" s="468"/>
      <c r="U7" s="468"/>
      <c r="V7" s="468"/>
    </row>
    <row r="8" spans="1:22" ht="45.75" customHeight="1" x14ac:dyDescent="0.25">
      <c r="A8" s="7" t="s">
        <v>37</v>
      </c>
      <c r="B8" s="7"/>
      <c r="C8" s="7" t="s">
        <v>38</v>
      </c>
      <c r="D8" s="98" t="s">
        <v>238</v>
      </c>
      <c r="E8" s="98" t="s">
        <v>483</v>
      </c>
      <c r="F8" s="98" t="s">
        <v>484</v>
      </c>
      <c r="G8" s="98" t="s">
        <v>241</v>
      </c>
      <c r="H8" s="98" t="s">
        <v>242</v>
      </c>
      <c r="I8" s="98" t="s">
        <v>242</v>
      </c>
      <c r="J8" s="468"/>
      <c r="K8" s="468"/>
      <c r="L8" s="486"/>
      <c r="M8" s="486"/>
      <c r="N8" s="468"/>
      <c r="O8" s="468"/>
      <c r="P8" s="468"/>
      <c r="Q8" s="468"/>
      <c r="R8" s="468"/>
      <c r="S8" s="468"/>
      <c r="T8" s="468"/>
      <c r="U8" s="468"/>
      <c r="V8" s="468"/>
    </row>
    <row r="9" spans="1:22" ht="12.75" customHeight="1" x14ac:dyDescent="0.25">
      <c r="A9" s="7" t="s">
        <v>224</v>
      </c>
      <c r="B9" s="7" t="s">
        <v>47</v>
      </c>
      <c r="C9" s="7"/>
      <c r="D9" s="25" t="s">
        <v>48</v>
      </c>
      <c r="E9" s="25" t="s">
        <v>243</v>
      </c>
      <c r="F9" s="25" t="s">
        <v>243</v>
      </c>
      <c r="G9" s="25" t="s">
        <v>244</v>
      </c>
      <c r="H9" s="25" t="s">
        <v>52</v>
      </c>
      <c r="I9" s="25" t="s">
        <v>121</v>
      </c>
      <c r="J9" s="468"/>
      <c r="K9" s="468"/>
      <c r="L9" s="486"/>
      <c r="M9" s="486"/>
      <c r="N9" s="468"/>
      <c r="O9" s="468"/>
      <c r="P9" s="468"/>
      <c r="Q9" s="468"/>
      <c r="R9" s="468"/>
      <c r="S9" s="468"/>
      <c r="T9" s="468"/>
      <c r="U9" s="468"/>
      <c r="V9" s="468"/>
    </row>
    <row r="10" spans="1:22" ht="34.5" x14ac:dyDescent="0.25">
      <c r="A10" s="7"/>
      <c r="B10" s="7"/>
      <c r="C10" s="7"/>
      <c r="D10" s="25" t="s">
        <v>54</v>
      </c>
      <c r="E10" s="25" t="s">
        <v>246</v>
      </c>
      <c r="F10" s="25" t="s">
        <v>247</v>
      </c>
      <c r="G10" s="25" t="s">
        <v>485</v>
      </c>
      <c r="H10" s="25" t="s">
        <v>486</v>
      </c>
      <c r="I10" s="25" t="s">
        <v>487</v>
      </c>
      <c r="J10" s="468"/>
      <c r="K10" s="468"/>
      <c r="L10" s="486"/>
      <c r="M10" s="486"/>
      <c r="N10" s="468"/>
      <c r="O10" s="468"/>
      <c r="P10" s="468"/>
      <c r="Q10" s="468"/>
      <c r="R10" s="468"/>
      <c r="S10" s="468"/>
      <c r="T10" s="468"/>
      <c r="U10" s="468"/>
      <c r="V10" s="468"/>
    </row>
    <row r="11" spans="1:22" ht="13.5" x14ac:dyDescent="0.35">
      <c r="A11" s="7"/>
      <c r="B11" s="7"/>
      <c r="C11" s="7"/>
      <c r="D11" s="114" t="s">
        <v>488</v>
      </c>
      <c r="E11" s="114" t="s">
        <v>251</v>
      </c>
      <c r="F11" s="114" t="s">
        <v>250</v>
      </c>
      <c r="G11" s="114" t="s">
        <v>489</v>
      </c>
      <c r="H11" s="114" t="s">
        <v>253</v>
      </c>
      <c r="I11" s="114" t="s">
        <v>253</v>
      </c>
      <c r="J11" s="468"/>
      <c r="K11" s="468"/>
      <c r="L11" s="486"/>
      <c r="M11" s="486"/>
      <c r="N11" s="468"/>
      <c r="O11" s="468"/>
      <c r="P11" s="468"/>
      <c r="Q11" s="468"/>
      <c r="R11" s="468"/>
      <c r="S11" s="468"/>
      <c r="T11" s="468"/>
      <c r="U11" s="468"/>
      <c r="V11" s="468"/>
    </row>
    <row r="12" spans="1:22" ht="11.25" customHeight="1" x14ac:dyDescent="0.25">
      <c r="A12" s="7" t="s">
        <v>68</v>
      </c>
      <c r="B12" s="7" t="s">
        <v>310</v>
      </c>
      <c r="C12" s="135" t="s">
        <v>471</v>
      </c>
      <c r="D12" s="490"/>
      <c r="E12" s="511" t="e">
        <f>(E126*D126+E164*D164+E202*D202+E240*D240+E278*D278+E316*D316+E354*D354+E392*D392+E430*D430+E468*D468+E506*D506+E544*D544+E582*D582+E620*D620+E658*D658+E696*D696)/D12</f>
        <v>#DIV/0!</v>
      </c>
      <c r="F12" s="492">
        <v>0</v>
      </c>
      <c r="G12" s="492">
        <v>1</v>
      </c>
      <c r="H12" s="497" t="e">
        <f>D12*(F12-E12)/G12</f>
        <v>#DIV/0!</v>
      </c>
      <c r="I12" s="137"/>
      <c r="J12" s="468"/>
      <c r="K12" s="468"/>
      <c r="L12" s="486">
        <v>1</v>
      </c>
      <c r="M12" s="486">
        <f>L2*100+L12</f>
        <v>10001</v>
      </c>
      <c r="N12" s="468"/>
      <c r="O12" s="468"/>
      <c r="P12" s="468"/>
      <c r="Q12" s="468"/>
      <c r="R12" s="468"/>
      <c r="S12" s="468"/>
      <c r="T12" s="468"/>
      <c r="U12" s="468"/>
      <c r="V12" s="468"/>
    </row>
    <row r="13" spans="1:22" x14ac:dyDescent="0.25">
      <c r="A13" s="7"/>
      <c r="B13" s="7"/>
      <c r="C13" s="486" t="s">
        <v>472</v>
      </c>
      <c r="D13" s="490"/>
      <c r="E13" s="511"/>
      <c r="F13" s="492">
        <v>0</v>
      </c>
      <c r="G13" s="492">
        <v>1</v>
      </c>
      <c r="H13" s="497">
        <f>D13*(F13-E13)/G13</f>
        <v>0</v>
      </c>
      <c r="I13" s="137"/>
      <c r="J13" s="468"/>
      <c r="K13" s="468"/>
      <c r="L13" s="486">
        <v>2</v>
      </c>
      <c r="M13" s="486">
        <f>L2*100+L13</f>
        <v>10002</v>
      </c>
      <c r="N13" s="468"/>
      <c r="O13" s="468"/>
      <c r="P13" s="468"/>
      <c r="Q13" s="468"/>
      <c r="R13" s="468"/>
      <c r="S13" s="468"/>
      <c r="T13" s="468"/>
      <c r="U13" s="468"/>
      <c r="V13" s="468"/>
    </row>
    <row r="14" spans="1:22" x14ac:dyDescent="0.25">
      <c r="A14" s="7"/>
      <c r="B14" s="7"/>
      <c r="C14" s="135" t="s">
        <v>473</v>
      </c>
      <c r="D14" s="490"/>
      <c r="E14" s="511" t="e">
        <f>(E128*D128+E166*D166+E204*D204+E242*D242+E280*D280+E318*D318+E356*D356+E394*D394+E432*D432+E470*D470+E508*D508+E546*D546+E584*D584+E622*D622+E660*D660+E698*D698)/D14</f>
        <v>#DIV/0!</v>
      </c>
      <c r="F14" s="492">
        <v>0</v>
      </c>
      <c r="G14" s="492">
        <v>1</v>
      </c>
      <c r="H14" s="497" t="e">
        <f>D14*(F14-E14)/G14</f>
        <v>#DIV/0!</v>
      </c>
      <c r="I14" s="137"/>
      <c r="J14" s="468"/>
      <c r="K14" s="468"/>
      <c r="L14" s="486">
        <v>3</v>
      </c>
      <c r="M14" s="486">
        <f>L2*100+L14</f>
        <v>10003</v>
      </c>
      <c r="O14" s="512"/>
      <c r="P14" s="468"/>
      <c r="Q14" s="468"/>
      <c r="R14" s="468"/>
      <c r="S14" s="468"/>
      <c r="T14" s="468"/>
      <c r="U14" s="468"/>
      <c r="V14" s="468"/>
    </row>
    <row r="15" spans="1:22" x14ac:dyDescent="0.25">
      <c r="A15" s="864" t="s">
        <v>292</v>
      </c>
      <c r="B15" s="864"/>
      <c r="C15" s="864"/>
      <c r="D15" s="370">
        <f>SUM(D11:D14)</f>
        <v>0</v>
      </c>
      <c r="E15" s="513"/>
      <c r="F15" s="495"/>
      <c r="G15" s="495"/>
      <c r="H15" s="496" t="e">
        <f>SUM(H12:H14)</f>
        <v>#DIV/0!</v>
      </c>
      <c r="I15" s="496">
        <f>SUM(I12:I14)</f>
        <v>0</v>
      </c>
      <c r="J15" s="468"/>
      <c r="K15" s="468"/>
      <c r="L15" s="486"/>
      <c r="M15" s="486"/>
      <c r="N15" s="468"/>
      <c r="O15" s="468"/>
      <c r="P15" s="468"/>
      <c r="Q15" s="468"/>
      <c r="R15" s="468"/>
      <c r="S15" s="468"/>
      <c r="T15" s="468"/>
      <c r="U15" s="468"/>
      <c r="V15" s="468"/>
    </row>
    <row r="16" spans="1:22" ht="13.5" customHeight="1" x14ac:dyDescent="0.25">
      <c r="A16" s="7" t="s">
        <v>313</v>
      </c>
      <c r="B16" s="7" t="s">
        <v>310</v>
      </c>
      <c r="C16" s="469" t="s">
        <v>490</v>
      </c>
      <c r="D16" s="490"/>
      <c r="E16" s="492">
        <v>0</v>
      </c>
      <c r="F16" s="492">
        <v>0</v>
      </c>
      <c r="G16" s="492">
        <v>1</v>
      </c>
      <c r="H16" s="492"/>
      <c r="I16" s="137">
        <f>D16*(F16-E16)/G16</f>
        <v>0</v>
      </c>
      <c r="J16" s="468"/>
      <c r="K16" s="468"/>
      <c r="L16" s="486">
        <v>4</v>
      </c>
      <c r="M16" s="486">
        <f>L2*100+L16</f>
        <v>10004</v>
      </c>
      <c r="N16" s="468"/>
      <c r="O16" s="468"/>
      <c r="P16" s="468"/>
      <c r="Q16" s="468"/>
      <c r="R16" s="468"/>
      <c r="S16" s="468"/>
      <c r="T16" s="468"/>
      <c r="U16" s="468"/>
      <c r="V16" s="468"/>
    </row>
    <row r="17" spans="1:22" x14ac:dyDescent="0.25">
      <c r="A17" s="7"/>
      <c r="B17" s="7"/>
      <c r="C17" s="469" t="s">
        <v>312</v>
      </c>
      <c r="D17" s="498"/>
      <c r="E17" s="492"/>
      <c r="F17" s="492"/>
      <c r="G17" s="492"/>
      <c r="H17" s="492"/>
      <c r="I17" s="137"/>
      <c r="J17" s="468"/>
      <c r="K17" s="468"/>
      <c r="L17" s="486"/>
      <c r="M17" s="486"/>
      <c r="N17" s="468"/>
      <c r="O17" s="468"/>
      <c r="P17" s="468"/>
      <c r="Q17" s="468"/>
      <c r="R17" s="468"/>
      <c r="S17" s="468"/>
      <c r="T17" s="468"/>
      <c r="U17" s="468"/>
      <c r="V17" s="468"/>
    </row>
    <row r="18" spans="1:22" x14ac:dyDescent="0.25">
      <c r="A18" s="864" t="s">
        <v>292</v>
      </c>
      <c r="B18" s="864"/>
      <c r="C18" s="864"/>
      <c r="D18" s="499">
        <f>SUM(D16:D17)</f>
        <v>0</v>
      </c>
      <c r="E18" s="495"/>
      <c r="F18" s="495"/>
      <c r="G18" s="495"/>
      <c r="H18" s="496">
        <f>SUM(H16:H17)</f>
        <v>0</v>
      </c>
      <c r="I18" s="496">
        <f>SUM(I16:I17)</f>
        <v>0</v>
      </c>
      <c r="J18" s="468"/>
      <c r="K18" s="468"/>
      <c r="L18" s="486"/>
      <c r="M18" s="486"/>
      <c r="N18" s="468"/>
      <c r="O18" s="468"/>
      <c r="P18" s="468"/>
      <c r="Q18" s="468"/>
      <c r="R18" s="468"/>
      <c r="S18" s="468"/>
      <c r="T18" s="468"/>
      <c r="U18" s="468"/>
      <c r="V18" s="468"/>
    </row>
    <row r="19" spans="1:22" ht="13.5" customHeight="1" x14ac:dyDescent="0.25">
      <c r="A19" s="7" t="s">
        <v>314</v>
      </c>
      <c r="B19" s="7" t="s">
        <v>310</v>
      </c>
      <c r="C19" s="469" t="s">
        <v>490</v>
      </c>
      <c r="D19" s="490"/>
      <c r="E19" s="492">
        <v>0</v>
      </c>
      <c r="F19" s="492">
        <v>0</v>
      </c>
      <c r="G19" s="492">
        <v>1</v>
      </c>
      <c r="H19" s="492"/>
      <c r="I19" s="137">
        <f>D19*(F19-E19)/G19</f>
        <v>0</v>
      </c>
      <c r="J19" s="468"/>
      <c r="K19" s="468"/>
      <c r="L19" s="486">
        <v>5</v>
      </c>
      <c r="M19" s="486">
        <f>L2*100+L19</f>
        <v>10005</v>
      </c>
      <c r="N19" s="468"/>
      <c r="O19" s="468"/>
      <c r="P19" s="468"/>
      <c r="Q19" s="468"/>
      <c r="R19" s="468"/>
      <c r="S19" s="468"/>
      <c r="T19" s="468"/>
      <c r="U19" s="468"/>
      <c r="V19" s="468"/>
    </row>
    <row r="20" spans="1:22" x14ac:dyDescent="0.25">
      <c r="A20" s="7"/>
      <c r="B20" s="7"/>
      <c r="C20" s="469" t="s">
        <v>312</v>
      </c>
      <c r="D20" s="498"/>
      <c r="E20" s="492"/>
      <c r="F20" s="492"/>
      <c r="G20" s="492"/>
      <c r="H20" s="492"/>
      <c r="I20" s="137"/>
      <c r="J20" s="468"/>
      <c r="K20" s="468"/>
      <c r="L20" s="486"/>
      <c r="M20" s="486"/>
      <c r="N20" s="468"/>
      <c r="O20" s="468"/>
      <c r="P20" s="468"/>
      <c r="Q20" s="468"/>
      <c r="R20" s="468"/>
      <c r="S20" s="468"/>
      <c r="T20" s="468"/>
      <c r="U20" s="468"/>
      <c r="V20" s="468"/>
    </row>
    <row r="21" spans="1:22" x14ac:dyDescent="0.25">
      <c r="A21" s="864" t="s">
        <v>292</v>
      </c>
      <c r="B21" s="864"/>
      <c r="C21" s="864"/>
      <c r="D21" s="499">
        <f>SUM(D19:D20)</f>
        <v>0</v>
      </c>
      <c r="E21" s="495"/>
      <c r="F21" s="495"/>
      <c r="G21" s="495"/>
      <c r="H21" s="496">
        <f>SUM(H19:H20)</f>
        <v>0</v>
      </c>
      <c r="I21" s="496">
        <f>SUM(I19:I20)</f>
        <v>0</v>
      </c>
      <c r="J21" s="468"/>
      <c r="K21" s="468"/>
      <c r="L21" s="486"/>
      <c r="M21" s="486"/>
      <c r="N21" s="468"/>
      <c r="O21" s="468"/>
      <c r="P21" s="468"/>
      <c r="Q21" s="468"/>
      <c r="R21" s="468"/>
      <c r="S21" s="468"/>
      <c r="T21" s="468"/>
      <c r="U21" s="468"/>
      <c r="V21" s="468"/>
    </row>
    <row r="22" spans="1:22" ht="13.5" customHeight="1" x14ac:dyDescent="0.25">
      <c r="A22" s="7" t="s">
        <v>315</v>
      </c>
      <c r="B22" s="7" t="s">
        <v>310</v>
      </c>
      <c r="C22" s="469" t="s">
        <v>490</v>
      </c>
      <c r="D22" s="490"/>
      <c r="E22" s="492">
        <v>0</v>
      </c>
      <c r="F22" s="492">
        <v>0</v>
      </c>
      <c r="G22" s="492">
        <v>1</v>
      </c>
      <c r="H22" s="492"/>
      <c r="I22" s="137">
        <f>D22*(F22-E22)/G22</f>
        <v>0</v>
      </c>
      <c r="J22" s="468"/>
      <c r="K22" s="468"/>
      <c r="L22" s="486">
        <v>6</v>
      </c>
      <c r="M22" s="486">
        <f>L2*100+L22</f>
        <v>10006</v>
      </c>
      <c r="N22" s="468"/>
      <c r="O22" s="468"/>
      <c r="P22" s="468"/>
      <c r="Q22" s="468"/>
      <c r="R22" s="468"/>
      <c r="S22" s="468"/>
      <c r="T22" s="468"/>
      <c r="U22" s="468"/>
      <c r="V22" s="468"/>
    </row>
    <row r="23" spans="1:22" x14ac:dyDescent="0.25">
      <c r="A23" s="7"/>
      <c r="B23" s="7"/>
      <c r="C23" s="469" t="s">
        <v>312</v>
      </c>
      <c r="D23" s="498"/>
      <c r="E23" s="492"/>
      <c r="F23" s="492"/>
      <c r="G23" s="492"/>
      <c r="H23" s="492"/>
      <c r="I23" s="137"/>
      <c r="J23" s="468"/>
      <c r="K23" s="468"/>
      <c r="L23" s="486"/>
      <c r="M23" s="486"/>
      <c r="N23" s="468"/>
      <c r="O23" s="468"/>
      <c r="P23" s="468"/>
      <c r="Q23" s="468"/>
      <c r="R23" s="468"/>
      <c r="S23" s="468"/>
      <c r="T23" s="468"/>
      <c r="U23" s="468"/>
      <c r="V23" s="468"/>
    </row>
    <row r="24" spans="1:22" x14ac:dyDescent="0.25">
      <c r="A24" s="864" t="s">
        <v>292</v>
      </c>
      <c r="B24" s="864"/>
      <c r="C24" s="864"/>
      <c r="D24" s="499">
        <f>SUM(D22:D23)</f>
        <v>0</v>
      </c>
      <c r="E24" s="495"/>
      <c r="F24" s="495"/>
      <c r="G24" s="495"/>
      <c r="H24" s="496">
        <f>SUM(H22:H23)</f>
        <v>0</v>
      </c>
      <c r="I24" s="496">
        <f>SUM(I22:I23)</f>
        <v>0</v>
      </c>
      <c r="J24" s="468"/>
      <c r="K24" s="468"/>
      <c r="L24" s="486"/>
      <c r="M24" s="486"/>
      <c r="N24" s="468"/>
      <c r="O24" s="468"/>
      <c r="P24" s="468"/>
      <c r="Q24" s="468"/>
      <c r="R24" s="468"/>
      <c r="S24" s="468"/>
      <c r="T24" s="468"/>
      <c r="U24" s="468"/>
      <c r="V24" s="468"/>
    </row>
    <row r="25" spans="1:22" ht="13.5" customHeight="1" x14ac:dyDescent="0.25">
      <c r="A25" s="7" t="s">
        <v>316</v>
      </c>
      <c r="B25" s="7" t="s">
        <v>310</v>
      </c>
      <c r="C25" s="469" t="s">
        <v>490</v>
      </c>
      <c r="D25" s="490">
        <f>VLOOKUP(M25,'[2]Superficie_ Tierras convert CL'!$A$2:$AJ$680,$C$1-1986,0)</f>
        <v>248.474785705588</v>
      </c>
      <c r="E25" s="492">
        <v>0</v>
      </c>
      <c r="F25" s="492">
        <v>0</v>
      </c>
      <c r="G25" s="492">
        <v>1</v>
      </c>
      <c r="H25" s="492"/>
      <c r="I25" s="137">
        <f>D25*(F25-E25)/G25</f>
        <v>0</v>
      </c>
      <c r="J25" s="468"/>
      <c r="K25" s="468"/>
      <c r="L25" s="486">
        <v>7</v>
      </c>
      <c r="M25" s="486">
        <f>L2*100+L25</f>
        <v>10007</v>
      </c>
      <c r="N25" s="468"/>
      <c r="O25" s="468"/>
      <c r="P25" s="468"/>
      <c r="Q25" s="468"/>
      <c r="R25" s="468"/>
      <c r="S25" s="468"/>
      <c r="T25" s="468"/>
      <c r="U25" s="468"/>
      <c r="V25" s="468"/>
    </row>
    <row r="26" spans="1:22" x14ac:dyDescent="0.25">
      <c r="A26" s="7"/>
      <c r="B26" s="7"/>
      <c r="C26" s="469" t="s">
        <v>312</v>
      </c>
      <c r="D26" s="498"/>
      <c r="E26" s="514"/>
      <c r="F26" s="492"/>
      <c r="G26" s="492"/>
      <c r="H26" s="492"/>
      <c r="I26" s="137"/>
      <c r="J26" s="468"/>
      <c r="K26" s="468"/>
      <c r="L26" s="468"/>
      <c r="M26" s="468"/>
      <c r="N26" s="468"/>
      <c r="O26" s="468"/>
      <c r="P26" s="468"/>
      <c r="Q26" s="468"/>
      <c r="R26" s="468"/>
      <c r="S26" s="468"/>
      <c r="T26" s="468"/>
      <c r="U26" s="468"/>
      <c r="V26" s="468"/>
    </row>
    <row r="27" spans="1:22" x14ac:dyDescent="0.25">
      <c r="A27" s="864" t="s">
        <v>292</v>
      </c>
      <c r="B27" s="864"/>
      <c r="C27" s="864"/>
      <c r="D27" s="499">
        <f>SUM(D25:D26)</f>
        <v>248.474785705588</v>
      </c>
      <c r="E27" s="515"/>
      <c r="F27" s="495"/>
      <c r="G27" s="495"/>
      <c r="H27" s="496">
        <f>SUM(H25:H26)</f>
        <v>0</v>
      </c>
      <c r="I27" s="496">
        <f>SUM(I25:I26)</f>
        <v>0</v>
      </c>
      <c r="J27" s="468"/>
      <c r="K27" s="468"/>
      <c r="L27" s="468"/>
      <c r="M27" s="468"/>
      <c r="N27" s="468"/>
      <c r="O27" s="468"/>
      <c r="P27" s="468"/>
      <c r="Q27" s="468"/>
      <c r="R27" s="468"/>
      <c r="S27" s="468"/>
      <c r="T27" s="468"/>
      <c r="U27" s="468"/>
      <c r="V27" s="468"/>
    </row>
    <row r="28" spans="1:22" x14ac:dyDescent="0.25">
      <c r="A28" s="865" t="s">
        <v>91</v>
      </c>
      <c r="B28" s="865"/>
      <c r="C28" s="865"/>
      <c r="D28" s="92">
        <f>D27+D24+D21+D18+D15</f>
        <v>248.474785705588</v>
      </c>
      <c r="E28" s="516"/>
      <c r="F28" s="500"/>
      <c r="G28" s="500"/>
      <c r="H28" s="496" t="e">
        <f>H27+H24+H21+H18+H15</f>
        <v>#DIV/0!</v>
      </c>
      <c r="I28" s="496">
        <f>I27+I24+I21+I18+I15</f>
        <v>0</v>
      </c>
      <c r="J28" s="468"/>
      <c r="K28" s="468"/>
      <c r="L28" s="468"/>
      <c r="M28" s="468"/>
      <c r="N28" s="468"/>
      <c r="O28" s="468"/>
      <c r="P28" s="468"/>
      <c r="Q28" s="468"/>
      <c r="R28" s="468"/>
      <c r="S28" s="468"/>
      <c r="T28" s="468"/>
      <c r="U28" s="468"/>
      <c r="V28" s="468"/>
    </row>
    <row r="29" spans="1:22" ht="14" x14ac:dyDescent="0.25">
      <c r="A29" s="867" t="s">
        <v>491</v>
      </c>
      <c r="B29" s="867"/>
      <c r="C29" s="867"/>
      <c r="D29" s="867"/>
      <c r="E29" s="867"/>
      <c r="F29" s="867"/>
      <c r="G29" s="867"/>
      <c r="H29" s="867"/>
      <c r="I29" s="867"/>
      <c r="J29" s="468"/>
      <c r="K29" s="468"/>
      <c r="L29" s="468"/>
      <c r="M29" s="468"/>
      <c r="N29" s="468"/>
      <c r="O29" s="468"/>
      <c r="P29" s="468"/>
      <c r="Q29" s="468"/>
      <c r="R29" s="468"/>
      <c r="S29" s="468"/>
      <c r="T29" s="468"/>
      <c r="U29" s="468"/>
      <c r="V29" s="468"/>
    </row>
    <row r="30" spans="1:22" ht="14" x14ac:dyDescent="0.25">
      <c r="A30" s="867" t="s">
        <v>492</v>
      </c>
      <c r="B30" s="867"/>
      <c r="C30" s="867"/>
      <c r="D30" s="867"/>
      <c r="E30" s="867"/>
      <c r="F30" s="867"/>
      <c r="G30" s="867"/>
      <c r="H30" s="867"/>
      <c r="I30" s="867"/>
      <c r="J30" s="468"/>
      <c r="K30" s="468"/>
      <c r="L30" s="468"/>
      <c r="M30" s="468"/>
      <c r="N30" s="468"/>
      <c r="O30" s="468"/>
      <c r="P30" s="468"/>
      <c r="Q30" s="468"/>
      <c r="R30" s="468"/>
      <c r="S30" s="468"/>
      <c r="T30" s="468"/>
      <c r="U30" s="468"/>
      <c r="V30" s="468"/>
    </row>
    <row r="31" spans="1:22" ht="12" customHeight="1" x14ac:dyDescent="0.25">
      <c r="A31" s="868" t="s">
        <v>493</v>
      </c>
      <c r="B31" s="868"/>
      <c r="C31" s="868"/>
      <c r="D31" s="868"/>
      <c r="E31" s="868"/>
      <c r="F31" s="868"/>
      <c r="G31" s="868"/>
      <c r="H31" s="868"/>
      <c r="I31" s="868"/>
      <c r="J31" s="468"/>
      <c r="K31" s="468"/>
      <c r="L31" s="468"/>
      <c r="M31" s="468"/>
      <c r="N31" s="468"/>
      <c r="O31" s="468"/>
      <c r="P31" s="468"/>
      <c r="Q31" s="468"/>
      <c r="R31" s="468"/>
      <c r="S31" s="468"/>
      <c r="T31" s="468"/>
      <c r="U31" s="468"/>
      <c r="V31" s="468"/>
    </row>
    <row r="32" spans="1:22" ht="13.5" x14ac:dyDescent="0.25">
      <c r="A32" s="517" t="s">
        <v>494</v>
      </c>
      <c r="B32" s="468"/>
      <c r="C32" s="468"/>
      <c r="D32" s="468"/>
      <c r="E32" s="468"/>
      <c r="F32" s="468"/>
      <c r="G32" s="468"/>
      <c r="H32" s="468"/>
      <c r="I32" s="468"/>
      <c r="J32" s="468"/>
      <c r="K32" s="468"/>
      <c r="L32" s="468"/>
      <c r="M32" s="468"/>
      <c r="N32" s="468"/>
      <c r="O32" s="468"/>
      <c r="P32" s="468"/>
      <c r="Q32" s="468"/>
      <c r="R32" s="468"/>
      <c r="S32" s="468"/>
      <c r="T32" s="468"/>
      <c r="U32" s="468"/>
      <c r="V32" s="468"/>
    </row>
    <row r="33" spans="1:22" x14ac:dyDescent="0.25">
      <c r="A33" s="468"/>
      <c r="B33" s="468"/>
      <c r="C33" s="468"/>
      <c r="D33" s="468"/>
      <c r="E33" s="468"/>
      <c r="F33" s="468"/>
      <c r="G33" s="468"/>
      <c r="H33" s="468"/>
      <c r="I33" s="468"/>
      <c r="J33" s="468"/>
      <c r="K33" s="468"/>
      <c r="L33" s="468"/>
      <c r="M33" s="468"/>
      <c r="N33" s="468"/>
      <c r="O33" s="468"/>
      <c r="P33" s="468"/>
      <c r="Q33" s="468"/>
      <c r="R33" s="468"/>
      <c r="S33" s="468"/>
      <c r="T33" s="468"/>
      <c r="U33" s="468"/>
      <c r="V33" s="468"/>
    </row>
    <row r="34" spans="1:22" x14ac:dyDescent="0.25">
      <c r="A34" s="468"/>
      <c r="B34" s="468"/>
      <c r="C34" s="468"/>
      <c r="D34" s="468"/>
      <c r="E34" s="468"/>
      <c r="F34" s="468"/>
      <c r="G34" s="468"/>
      <c r="H34" s="468"/>
      <c r="I34" s="468"/>
      <c r="J34" s="468"/>
      <c r="K34" s="468"/>
      <c r="L34" s="468"/>
      <c r="M34" s="468"/>
      <c r="N34" s="468"/>
      <c r="O34" s="468"/>
      <c r="P34" s="468"/>
      <c r="Q34" s="468"/>
      <c r="R34" s="468"/>
      <c r="S34" s="468"/>
      <c r="T34" s="468"/>
      <c r="U34" s="468"/>
      <c r="V34" s="468"/>
    </row>
    <row r="35" spans="1:22" x14ac:dyDescent="0.25">
      <c r="A35" s="468"/>
      <c r="B35" s="468"/>
      <c r="C35" s="468"/>
      <c r="D35" s="468"/>
      <c r="E35" s="468"/>
      <c r="F35" s="468"/>
      <c r="G35" s="468"/>
      <c r="H35" s="468"/>
      <c r="I35" s="468"/>
      <c r="J35" s="468"/>
      <c r="K35" s="468"/>
      <c r="L35" s="468"/>
      <c r="M35" s="468"/>
      <c r="N35" s="468"/>
      <c r="O35" s="468"/>
      <c r="P35" s="468"/>
      <c r="Q35" s="468"/>
      <c r="R35" s="468"/>
      <c r="S35" s="468"/>
      <c r="T35" s="468"/>
      <c r="U35" s="468"/>
      <c r="V35" s="468"/>
    </row>
    <row r="36" spans="1:22" x14ac:dyDescent="0.25">
      <c r="A36" s="468"/>
      <c r="B36" s="468"/>
      <c r="C36" s="468"/>
      <c r="D36" s="468"/>
      <c r="E36" s="468"/>
      <c r="F36" s="468"/>
      <c r="G36" s="468"/>
      <c r="H36" s="468"/>
      <c r="I36" s="468"/>
      <c r="J36" s="468"/>
      <c r="K36" s="468"/>
      <c r="L36" s="468"/>
      <c r="M36" s="468"/>
      <c r="N36" s="468"/>
      <c r="O36" s="468"/>
      <c r="P36" s="468"/>
      <c r="Q36" s="468"/>
      <c r="R36" s="468"/>
      <c r="S36" s="468"/>
      <c r="T36" s="468"/>
      <c r="U36" s="468"/>
      <c r="V36" s="468"/>
    </row>
    <row r="37" spans="1:22" x14ac:dyDescent="0.25">
      <c r="A37" s="468"/>
      <c r="B37" s="468"/>
      <c r="C37" s="468"/>
      <c r="D37" s="468"/>
      <c r="E37" s="468"/>
      <c r="F37" s="468"/>
      <c r="G37" s="468"/>
      <c r="H37" s="468"/>
      <c r="I37" s="468"/>
      <c r="J37" s="468"/>
      <c r="K37" s="468"/>
      <c r="L37" s="468"/>
      <c r="M37" s="468"/>
      <c r="N37" s="468"/>
      <c r="O37" s="468"/>
      <c r="P37" s="468"/>
      <c r="Q37" s="468"/>
      <c r="R37" s="468"/>
      <c r="S37" s="468"/>
      <c r="T37" s="468"/>
      <c r="U37" s="468"/>
      <c r="V37" s="468"/>
    </row>
    <row r="38" spans="1:22" x14ac:dyDescent="0.25">
      <c r="A38" s="468"/>
      <c r="B38" s="468"/>
      <c r="C38" s="468"/>
      <c r="D38" s="468"/>
      <c r="E38" s="468"/>
      <c r="F38" s="468"/>
      <c r="G38" s="468"/>
      <c r="H38" s="468"/>
      <c r="I38" s="468"/>
      <c r="J38" s="468"/>
      <c r="K38" s="468"/>
      <c r="L38" s="468"/>
      <c r="M38" s="468"/>
      <c r="N38" s="468"/>
      <c r="O38" s="468"/>
      <c r="P38" s="468"/>
      <c r="Q38" s="468"/>
      <c r="R38" s="468"/>
      <c r="S38" s="468"/>
      <c r="T38" s="468"/>
      <c r="U38" s="468"/>
      <c r="V38" s="468"/>
    </row>
    <row r="39" spans="1:22" x14ac:dyDescent="0.25">
      <c r="A39" s="13" t="s">
        <v>23</v>
      </c>
      <c r="B39" s="13"/>
      <c r="C39" s="791">
        <f>Presentación!$C$3</f>
        <v>1990</v>
      </c>
      <c r="D39" s="791"/>
      <c r="E39" s="791"/>
      <c r="F39" s="791"/>
      <c r="G39" s="791"/>
      <c r="H39" s="791"/>
      <c r="I39" s="791"/>
      <c r="J39" s="468"/>
      <c r="K39" s="468"/>
      <c r="L39" s="468"/>
      <c r="M39" s="468"/>
      <c r="N39" s="468"/>
      <c r="O39" s="468"/>
      <c r="P39" s="468"/>
      <c r="Q39" s="468"/>
      <c r="R39" s="468"/>
      <c r="S39" s="468"/>
      <c r="T39" s="468"/>
      <c r="U39" s="468"/>
      <c r="V39" s="468"/>
    </row>
    <row r="40" spans="1:22" ht="11.25" customHeight="1" x14ac:dyDescent="0.25">
      <c r="A40" s="11" t="s">
        <v>24</v>
      </c>
      <c r="B40" s="11"/>
      <c r="C40" s="792" t="s">
        <v>92</v>
      </c>
      <c r="D40" s="792"/>
      <c r="E40" s="792"/>
      <c r="F40" s="792"/>
      <c r="G40" s="792"/>
      <c r="H40" s="792"/>
      <c r="I40" s="792"/>
      <c r="J40" s="468"/>
      <c r="K40" s="468"/>
      <c r="L40" s="468"/>
      <c r="M40" s="468"/>
      <c r="N40" s="468"/>
      <c r="O40" s="468"/>
      <c r="P40" s="468"/>
      <c r="Q40" s="468"/>
      <c r="R40" s="468"/>
      <c r="S40" s="468"/>
      <c r="T40" s="468"/>
      <c r="U40" s="468"/>
      <c r="V40" s="468"/>
    </row>
    <row r="41" spans="1:22" ht="11.25" customHeight="1" x14ac:dyDescent="0.25">
      <c r="A41" s="702" t="s">
        <v>5</v>
      </c>
      <c r="B41" s="702"/>
      <c r="C41" s="703" t="s">
        <v>26</v>
      </c>
      <c r="D41" s="703"/>
      <c r="E41" s="703"/>
      <c r="F41" s="703"/>
      <c r="G41" s="703"/>
      <c r="H41" s="703"/>
      <c r="I41" s="703"/>
      <c r="J41" s="468"/>
      <c r="K41" s="468"/>
      <c r="L41" s="468"/>
      <c r="M41" s="468"/>
      <c r="N41" s="468"/>
      <c r="O41" s="468"/>
      <c r="P41" s="468"/>
      <c r="Q41" s="468"/>
      <c r="R41" s="468"/>
      <c r="S41" s="468"/>
      <c r="T41" s="468"/>
      <c r="U41" s="468"/>
      <c r="V41" s="468"/>
    </row>
    <row r="42" spans="1:22" ht="11.25" customHeight="1" x14ac:dyDescent="0.25">
      <c r="A42" s="702" t="s">
        <v>27</v>
      </c>
      <c r="B42" s="702"/>
      <c r="C42" s="703" t="s">
        <v>482</v>
      </c>
      <c r="D42" s="703"/>
      <c r="E42" s="703"/>
      <c r="F42" s="703"/>
      <c r="G42" s="703"/>
      <c r="H42" s="703"/>
      <c r="I42" s="703"/>
      <c r="J42" s="468"/>
      <c r="K42" s="468"/>
      <c r="L42" s="468"/>
      <c r="M42" s="468"/>
      <c r="N42" s="468"/>
      <c r="O42" s="468"/>
      <c r="P42" s="468"/>
      <c r="Q42" s="468"/>
      <c r="R42" s="468"/>
      <c r="S42" s="468"/>
      <c r="T42" s="468"/>
      <c r="U42" s="468"/>
      <c r="V42" s="468"/>
    </row>
    <row r="43" spans="1:22" ht="11.25" customHeight="1" x14ac:dyDescent="0.25">
      <c r="A43" s="702" t="s">
        <v>29</v>
      </c>
      <c r="B43" s="702"/>
      <c r="C43" s="703" t="s">
        <v>454</v>
      </c>
      <c r="D43" s="703"/>
      <c r="E43" s="703"/>
      <c r="F43" s="703"/>
      <c r="G43" s="703"/>
      <c r="H43" s="703"/>
      <c r="I43" s="703"/>
      <c r="J43" s="468"/>
      <c r="K43" s="468"/>
      <c r="L43" s="468"/>
      <c r="M43" s="468"/>
      <c r="N43" s="468"/>
      <c r="O43" s="468"/>
      <c r="P43" s="468"/>
      <c r="Q43" s="468"/>
      <c r="R43" s="468"/>
      <c r="S43" s="468"/>
      <c r="T43" s="468"/>
      <c r="U43" s="468"/>
      <c r="V43" s="468"/>
    </row>
    <row r="44" spans="1:22" ht="11.25" customHeight="1" x14ac:dyDescent="0.25">
      <c r="A44" s="702" t="s">
        <v>31</v>
      </c>
      <c r="B44" s="702"/>
      <c r="C44" s="703" t="s">
        <v>406</v>
      </c>
      <c r="D44" s="703"/>
      <c r="E44" s="703"/>
      <c r="F44" s="703"/>
      <c r="G44" s="703"/>
      <c r="H44" s="703"/>
      <c r="I44" s="703"/>
      <c r="J44" s="468"/>
      <c r="K44" s="468"/>
      <c r="L44" s="468"/>
      <c r="M44" s="468"/>
      <c r="N44" s="468"/>
      <c r="O44" s="468"/>
      <c r="P44" s="468"/>
      <c r="Q44" s="468"/>
      <c r="R44" s="468"/>
      <c r="S44" s="468"/>
      <c r="T44" s="468"/>
      <c r="U44" s="468"/>
      <c r="V44" s="468"/>
    </row>
    <row r="45" spans="1:22" ht="11.25" customHeight="1" x14ac:dyDescent="0.25">
      <c r="A45" s="704" t="s">
        <v>33</v>
      </c>
      <c r="B45" s="704"/>
      <c r="C45" s="97" t="s">
        <v>34</v>
      </c>
      <c r="D45" s="705" t="s">
        <v>237</v>
      </c>
      <c r="E45" s="705"/>
      <c r="F45" s="705"/>
      <c r="G45" s="705"/>
      <c r="H45" s="705"/>
      <c r="I45" s="705"/>
      <c r="J45" s="468"/>
      <c r="K45" s="468"/>
      <c r="L45" s="468"/>
      <c r="M45" s="468"/>
      <c r="N45" s="468"/>
      <c r="O45" s="468"/>
      <c r="P45" s="468"/>
      <c r="Q45" s="468"/>
      <c r="R45" s="468"/>
      <c r="S45" s="468"/>
      <c r="T45" s="468"/>
      <c r="U45" s="468"/>
      <c r="V45" s="468"/>
    </row>
    <row r="46" spans="1:22" ht="45.75" customHeight="1" x14ac:dyDescent="0.25">
      <c r="A46" s="7" t="s">
        <v>37</v>
      </c>
      <c r="B46" s="7"/>
      <c r="C46" s="7" t="s">
        <v>38</v>
      </c>
      <c r="D46" s="98" t="s">
        <v>238</v>
      </c>
      <c r="E46" s="98" t="s">
        <v>483</v>
      </c>
      <c r="F46" s="98" t="s">
        <v>484</v>
      </c>
      <c r="G46" s="98" t="s">
        <v>241</v>
      </c>
      <c r="H46" s="98" t="s">
        <v>242</v>
      </c>
      <c r="I46" s="98" t="s">
        <v>242</v>
      </c>
      <c r="J46" s="468"/>
      <c r="K46" s="468"/>
      <c r="L46" s="468"/>
      <c r="M46" s="468"/>
      <c r="N46" s="468"/>
      <c r="O46" s="468"/>
      <c r="P46" s="468"/>
      <c r="Q46" s="468"/>
      <c r="R46" s="468"/>
      <c r="S46" s="468"/>
      <c r="T46" s="468"/>
      <c r="U46" s="468"/>
      <c r="V46" s="468"/>
    </row>
    <row r="47" spans="1:22" ht="12.75" customHeight="1" x14ac:dyDescent="0.25">
      <c r="A47" s="7" t="s">
        <v>224</v>
      </c>
      <c r="B47" s="7" t="s">
        <v>47</v>
      </c>
      <c r="C47" s="7"/>
      <c r="D47" s="25" t="s">
        <v>48</v>
      </c>
      <c r="E47" s="25" t="s">
        <v>243</v>
      </c>
      <c r="F47" s="25" t="s">
        <v>243</v>
      </c>
      <c r="G47" s="25" t="s">
        <v>244</v>
      </c>
      <c r="H47" s="25" t="s">
        <v>52</v>
      </c>
      <c r="I47" s="25" t="s">
        <v>121</v>
      </c>
      <c r="J47" s="468"/>
      <c r="K47" s="468"/>
      <c r="L47" s="468"/>
      <c r="M47" s="468"/>
      <c r="N47" s="468"/>
      <c r="O47" s="468"/>
      <c r="P47" s="468"/>
      <c r="Q47" s="468"/>
      <c r="R47" s="468"/>
      <c r="S47" s="468"/>
      <c r="T47" s="468"/>
      <c r="U47" s="468"/>
      <c r="V47" s="468"/>
    </row>
    <row r="48" spans="1:22" ht="34.5" x14ac:dyDescent="0.25">
      <c r="A48" s="7"/>
      <c r="B48" s="7"/>
      <c r="C48" s="7"/>
      <c r="D48" s="25" t="s">
        <v>54</v>
      </c>
      <c r="E48" s="25" t="s">
        <v>246</v>
      </c>
      <c r="F48" s="25" t="s">
        <v>247</v>
      </c>
      <c r="G48" s="25" t="s">
        <v>485</v>
      </c>
      <c r="H48" s="25" t="s">
        <v>486</v>
      </c>
      <c r="I48" s="25" t="s">
        <v>487</v>
      </c>
      <c r="J48" s="468"/>
      <c r="K48" s="468"/>
      <c r="L48" s="468"/>
      <c r="M48" s="468"/>
      <c r="N48" s="468"/>
      <c r="O48" s="468"/>
      <c r="P48" s="468"/>
      <c r="Q48" s="468"/>
      <c r="R48" s="468"/>
      <c r="S48" s="468"/>
      <c r="T48" s="468"/>
      <c r="U48" s="468"/>
      <c r="V48" s="468"/>
    </row>
    <row r="49" spans="1:22" ht="13.5" x14ac:dyDescent="0.35">
      <c r="A49" s="7"/>
      <c r="B49" s="7"/>
      <c r="C49" s="7"/>
      <c r="D49" s="114" t="s">
        <v>488</v>
      </c>
      <c r="E49" s="114" t="s">
        <v>251</v>
      </c>
      <c r="F49" s="114" t="s">
        <v>250</v>
      </c>
      <c r="G49" s="114" t="s">
        <v>489</v>
      </c>
      <c r="H49" s="114" t="s">
        <v>253</v>
      </c>
      <c r="I49" s="114" t="s">
        <v>253</v>
      </c>
      <c r="J49" s="468"/>
      <c r="K49" s="468"/>
      <c r="L49" s="468"/>
      <c r="M49" s="468"/>
      <c r="N49" s="468"/>
      <c r="O49" s="468"/>
      <c r="P49" s="468"/>
      <c r="Q49" s="468"/>
      <c r="R49" s="468"/>
      <c r="S49" s="468"/>
      <c r="T49" s="468"/>
      <c r="U49" s="468"/>
      <c r="V49" s="468"/>
    </row>
    <row r="50" spans="1:22" ht="11.25" customHeight="1" x14ac:dyDescent="0.25">
      <c r="A50" s="7" t="s">
        <v>68</v>
      </c>
      <c r="B50" s="7" t="s">
        <v>310</v>
      </c>
      <c r="C50" s="135" t="s">
        <v>471</v>
      </c>
      <c r="D50" s="511">
        <f>D126+D164+D202+D240+D278+D316+D354+D392+D430+D468+D506+D544+D582+D620+D658+D696</f>
        <v>0</v>
      </c>
      <c r="E50" s="511" t="e">
        <f>(E$126*D$126+E$164*D$164+E$202*D$202+E$240*D$240+E$278*D$278+E$316*D$316+E$354*D$354+E$392*D$392+E$430*D$430+E$468*D$468+E$506*D$506+E$544*D$544+E$582*D$582+E$620*D$620+E$658*D$658+E$696*+D$696)/D$50</f>
        <v>#DIV/0!</v>
      </c>
      <c r="F50" s="492">
        <v>0</v>
      </c>
      <c r="G50" s="492">
        <v>1</v>
      </c>
      <c r="H50" s="511">
        <f t="shared" ref="H50:I52" si="0">H126+H164+H202+H240+H278+H316+H354+H392+H430+H468+H506+H544+H582+H620+H658+H696</f>
        <v>0</v>
      </c>
      <c r="I50" s="511">
        <f t="shared" si="0"/>
        <v>0</v>
      </c>
      <c r="J50" s="468"/>
      <c r="K50" s="468"/>
      <c r="L50" s="468"/>
      <c r="M50" s="468"/>
      <c r="N50" s="468"/>
      <c r="O50" s="468"/>
      <c r="P50" s="468"/>
      <c r="Q50" s="468"/>
      <c r="R50" s="468"/>
      <c r="S50" s="468"/>
      <c r="T50" s="468"/>
      <c r="U50" s="468"/>
      <c r="V50" s="468"/>
    </row>
    <row r="51" spans="1:22" x14ac:dyDescent="0.25">
      <c r="A51" s="7"/>
      <c r="B51" s="7"/>
      <c r="C51" s="486" t="s">
        <v>472</v>
      </c>
      <c r="D51" s="511">
        <f>D127+D165+D203+D241+D279+D317+D355+D393+D431+D469+D507+D545+D583+D621+D659+D697</f>
        <v>0</v>
      </c>
      <c r="E51" s="511"/>
      <c r="F51" s="492">
        <v>0</v>
      </c>
      <c r="G51" s="492">
        <v>1</v>
      </c>
      <c r="H51" s="511">
        <f t="shared" si="0"/>
        <v>0</v>
      </c>
      <c r="I51" s="511">
        <f t="shared" si="0"/>
        <v>0</v>
      </c>
      <c r="J51" s="468"/>
      <c r="K51" s="468"/>
      <c r="L51" s="468"/>
      <c r="M51" s="468"/>
      <c r="N51" s="468"/>
      <c r="O51" s="468"/>
      <c r="P51" s="468"/>
      <c r="Q51" s="468"/>
      <c r="R51" s="468"/>
      <c r="S51" s="468"/>
      <c r="T51" s="468"/>
      <c r="U51" s="468"/>
      <c r="V51" s="468"/>
    </row>
    <row r="52" spans="1:22" x14ac:dyDescent="0.25">
      <c r="A52" s="7"/>
      <c r="B52" s="7"/>
      <c r="C52" s="135" t="s">
        <v>473</v>
      </c>
      <c r="D52" s="511">
        <f>D128+D166+D204+D242+D280+D318+D356+D394+D432+D470+D508+D546+D584+D622+D660+D698</f>
        <v>0</v>
      </c>
      <c r="E52" s="514"/>
      <c r="F52" s="492"/>
      <c r="G52" s="492"/>
      <c r="H52" s="511">
        <f t="shared" si="0"/>
        <v>0</v>
      </c>
      <c r="I52" s="511">
        <f t="shared" si="0"/>
        <v>0</v>
      </c>
      <c r="J52" s="468"/>
      <c r="K52" s="468"/>
      <c r="L52" s="468"/>
      <c r="M52" s="468"/>
      <c r="N52" s="468"/>
      <c r="O52" s="468"/>
      <c r="P52" s="468"/>
      <c r="Q52" s="468"/>
      <c r="R52" s="468"/>
      <c r="S52" s="468"/>
      <c r="T52" s="468"/>
      <c r="U52" s="468"/>
      <c r="V52" s="468"/>
    </row>
    <row r="53" spans="1:22" x14ac:dyDescent="0.25">
      <c r="A53" s="864" t="s">
        <v>292</v>
      </c>
      <c r="B53" s="864"/>
      <c r="C53" s="864"/>
      <c r="D53" s="505">
        <f>SUM(D49:D52)</f>
        <v>0</v>
      </c>
      <c r="E53" s="513"/>
      <c r="F53" s="495"/>
      <c r="G53" s="495"/>
      <c r="H53" s="496">
        <f>SUM(H50:H52)</f>
        <v>0</v>
      </c>
      <c r="I53" s="496">
        <f>SUM(I50:I52)</f>
        <v>0</v>
      </c>
      <c r="J53" s="468"/>
      <c r="K53" s="468"/>
      <c r="L53" s="468"/>
      <c r="M53" s="468"/>
      <c r="N53" s="468"/>
      <c r="O53" s="468"/>
      <c r="P53" s="468"/>
      <c r="Q53" s="468"/>
      <c r="R53" s="468"/>
      <c r="S53" s="468"/>
      <c r="T53" s="468"/>
      <c r="U53" s="468"/>
      <c r="V53" s="468"/>
    </row>
    <row r="54" spans="1:22" ht="13.5" customHeight="1" x14ac:dyDescent="0.25">
      <c r="A54" s="7" t="s">
        <v>313</v>
      </c>
      <c r="B54" s="7" t="s">
        <v>310</v>
      </c>
      <c r="C54" s="469" t="s">
        <v>490</v>
      </c>
      <c r="D54" s="511">
        <f>D130+D168+D206+D244+D282+D320+D358+D396+D434+D472+D510+D548+D586+D624+D662+D700</f>
        <v>0</v>
      </c>
      <c r="E54" s="511" t="e">
        <f>(E$130*D$130+E$168*D$168+E$206*D$206+E$244*D$244+E$282*D$282+E$320*D$320+E$358*D$358+E$396*D$396+E$434*D$434+E$510*D$510+E$548*D$548+E$586*D$586+E$624*D$624+E$662*D$662+E$700*+D$700)/D$16</f>
        <v>#DIV/0!</v>
      </c>
      <c r="F54" s="492">
        <v>0</v>
      </c>
      <c r="G54" s="492">
        <v>1</v>
      </c>
      <c r="H54" s="511">
        <f>H130+H168+H206+H244+H282+H320+H358+H396+H434+H472+H510+H548+H586+H624+H662+H700</f>
        <v>0</v>
      </c>
      <c r="I54" s="511">
        <f>I130+I168+I206+I244+I282+I320+I358+I396+I434+I472+I510+I548+I586+I624+I662+I700</f>
        <v>0</v>
      </c>
      <c r="J54" s="468"/>
      <c r="K54" s="468"/>
      <c r="L54" s="468"/>
      <c r="M54" s="468"/>
      <c r="N54" s="468"/>
      <c r="O54" s="468"/>
      <c r="P54" s="468"/>
      <c r="Q54" s="468"/>
      <c r="R54" s="468"/>
      <c r="S54" s="468"/>
      <c r="T54" s="468"/>
      <c r="U54" s="468"/>
      <c r="V54" s="468"/>
    </row>
    <row r="55" spans="1:22" x14ac:dyDescent="0.25">
      <c r="A55" s="7"/>
      <c r="B55" s="7"/>
      <c r="C55" s="469" t="s">
        <v>312</v>
      </c>
      <c r="D55" s="506"/>
      <c r="E55" s="492"/>
      <c r="F55" s="492"/>
      <c r="G55" s="492"/>
      <c r="H55" s="492"/>
      <c r="I55" s="137"/>
      <c r="J55" s="468"/>
      <c r="K55" s="468"/>
      <c r="L55" s="468"/>
      <c r="M55" s="468"/>
      <c r="N55" s="468"/>
      <c r="O55" s="468"/>
      <c r="P55" s="468"/>
      <c r="Q55" s="468"/>
      <c r="R55" s="468"/>
      <c r="S55" s="468"/>
      <c r="T55" s="468"/>
      <c r="U55" s="468"/>
      <c r="V55" s="468"/>
    </row>
    <row r="56" spans="1:22" x14ac:dyDescent="0.25">
      <c r="A56" s="864" t="s">
        <v>292</v>
      </c>
      <c r="B56" s="864"/>
      <c r="C56" s="864"/>
      <c r="D56" s="507">
        <f>SUM(D54:D55)</f>
        <v>0</v>
      </c>
      <c r="E56" s="495"/>
      <c r="F56" s="495"/>
      <c r="G56" s="495"/>
      <c r="H56" s="496">
        <f>SUM(H54:H55)</f>
        <v>0</v>
      </c>
      <c r="I56" s="496">
        <f>SUM(I54:I55)</f>
        <v>0</v>
      </c>
      <c r="J56" s="468"/>
      <c r="K56" s="468"/>
      <c r="L56" s="468"/>
      <c r="M56" s="468"/>
      <c r="N56" s="468"/>
      <c r="O56" s="468"/>
      <c r="P56" s="468"/>
      <c r="Q56" s="468"/>
      <c r="R56" s="468"/>
      <c r="S56" s="468"/>
      <c r="T56" s="468"/>
      <c r="U56" s="468"/>
      <c r="V56" s="468"/>
    </row>
    <row r="57" spans="1:22" ht="13.5" customHeight="1" x14ac:dyDescent="0.25">
      <c r="A57" s="7" t="s">
        <v>314</v>
      </c>
      <c r="B57" s="7" t="s">
        <v>310</v>
      </c>
      <c r="C57" s="469" t="s">
        <v>490</v>
      </c>
      <c r="D57" s="511">
        <f>D133+D171+D209+D247+D285+D323+D361+D399+D437+D475+D513+D551+D589+D627+D665+D703</f>
        <v>0</v>
      </c>
      <c r="E57" s="511" t="e">
        <f>(E$133*D$133+E$171*D$171+E$209*D$209+E$247*D$247+E$285*D$285+E$323*D$323+E$361*D$361+E$399*D$399+E$437*D$437+E$513*D$513+E$551*D$551+E$589*D$589+E$627*D$627+E$665*D$665+E$703*+D$703)/D$19</f>
        <v>#DIV/0!</v>
      </c>
      <c r="F57" s="492">
        <v>0</v>
      </c>
      <c r="G57" s="492">
        <v>1</v>
      </c>
      <c r="H57" s="511">
        <f>H133+H171+H209+H247+H285+H323+H361+H399+H437+H475+H513+H551+H589+H627+H665+H703</f>
        <v>0</v>
      </c>
      <c r="I57" s="511">
        <f>I133+I171+I209+I247+I285+I323+I361+I399+I437+I475+I513+I551+I589+I627+I665+I703</f>
        <v>0</v>
      </c>
      <c r="J57" s="468"/>
      <c r="K57" s="468"/>
      <c r="L57" s="468"/>
      <c r="M57" s="468"/>
      <c r="N57" s="468"/>
      <c r="O57" s="468"/>
      <c r="P57" s="468"/>
      <c r="Q57" s="468"/>
      <c r="R57" s="468"/>
      <c r="S57" s="468"/>
      <c r="T57" s="468"/>
      <c r="U57" s="468"/>
      <c r="V57" s="468"/>
    </row>
    <row r="58" spans="1:22" x14ac:dyDescent="0.25">
      <c r="A58" s="7"/>
      <c r="B58" s="7"/>
      <c r="C58" s="469" t="s">
        <v>312</v>
      </c>
      <c r="D58" s="506"/>
      <c r="E58" s="492"/>
      <c r="F58" s="492"/>
      <c r="G58" s="492"/>
      <c r="H58" s="492"/>
      <c r="I58" s="137"/>
      <c r="J58" s="468"/>
      <c r="K58" s="468"/>
      <c r="L58" s="468"/>
      <c r="M58" s="468"/>
      <c r="N58" s="468"/>
      <c r="O58" s="468"/>
      <c r="P58" s="468"/>
      <c r="Q58" s="468"/>
      <c r="R58" s="468"/>
      <c r="S58" s="468"/>
      <c r="T58" s="468"/>
      <c r="U58" s="468"/>
      <c r="V58" s="468"/>
    </row>
    <row r="59" spans="1:22" x14ac:dyDescent="0.25">
      <c r="A59" s="864" t="s">
        <v>292</v>
      </c>
      <c r="B59" s="864"/>
      <c r="C59" s="864"/>
      <c r="D59" s="507">
        <f>SUM(D57:D58)</f>
        <v>0</v>
      </c>
      <c r="E59" s="495"/>
      <c r="F59" s="495"/>
      <c r="G59" s="495"/>
      <c r="H59" s="496">
        <f>SUM(H57:H58)</f>
        <v>0</v>
      </c>
      <c r="I59" s="496">
        <f>SUM(I57:I58)</f>
        <v>0</v>
      </c>
      <c r="J59" s="468"/>
      <c r="K59" s="468"/>
      <c r="L59" s="468"/>
      <c r="M59" s="468"/>
      <c r="N59" s="468"/>
      <c r="O59" s="468"/>
      <c r="P59" s="468"/>
      <c r="Q59" s="468"/>
      <c r="R59" s="468"/>
      <c r="S59" s="468"/>
      <c r="T59" s="468"/>
      <c r="U59" s="468"/>
      <c r="V59" s="468"/>
    </row>
    <row r="60" spans="1:22" ht="13.5" customHeight="1" x14ac:dyDescent="0.25">
      <c r="A60" s="7" t="s">
        <v>315</v>
      </c>
      <c r="B60" s="7" t="s">
        <v>310</v>
      </c>
      <c r="C60" s="469" t="s">
        <v>490</v>
      </c>
      <c r="D60" s="511">
        <f>D136+D174+D212+D250+D288+D326+D364+D402+D440+D478+D516+D554+D592+D630+D668+D706</f>
        <v>0</v>
      </c>
      <c r="E60" s="511">
        <v>0</v>
      </c>
      <c r="F60" s="492">
        <v>0</v>
      </c>
      <c r="G60" s="492">
        <v>1</v>
      </c>
      <c r="H60" s="511">
        <f>H136+H174+H212+H250+H288+H326+H364+H402+H440+H478+H516+H554+H592+H630+H668+H706</f>
        <v>0</v>
      </c>
      <c r="I60" s="511">
        <f>I136+I174+I212+I250+I288+I326+I364+I402+I440+I478+I516+I554+I592+I630+I668+I706</f>
        <v>0</v>
      </c>
      <c r="J60" s="468"/>
      <c r="K60" s="468"/>
      <c r="L60" s="468"/>
      <c r="M60" s="468"/>
      <c r="N60" s="468"/>
      <c r="O60" s="468"/>
      <c r="P60" s="468"/>
      <c r="Q60" s="468"/>
      <c r="R60" s="468"/>
      <c r="S60" s="468"/>
      <c r="T60" s="468"/>
      <c r="U60" s="468"/>
      <c r="V60" s="468"/>
    </row>
    <row r="61" spans="1:22" x14ac:dyDescent="0.25">
      <c r="A61" s="7"/>
      <c r="B61" s="7"/>
      <c r="C61" s="469" t="s">
        <v>312</v>
      </c>
      <c r="D61" s="506"/>
      <c r="E61" s="492"/>
      <c r="F61" s="492"/>
      <c r="G61" s="492"/>
      <c r="H61" s="492"/>
      <c r="I61" s="137"/>
      <c r="J61" s="468"/>
      <c r="K61" s="468"/>
      <c r="L61" s="468"/>
      <c r="M61" s="468"/>
      <c r="N61" s="468"/>
      <c r="O61" s="468"/>
      <c r="P61" s="468"/>
      <c r="Q61" s="468"/>
      <c r="R61" s="468"/>
      <c r="S61" s="468"/>
      <c r="T61" s="468"/>
      <c r="U61" s="468"/>
      <c r="V61" s="468"/>
    </row>
    <row r="62" spans="1:22" x14ac:dyDescent="0.25">
      <c r="A62" s="864" t="s">
        <v>292</v>
      </c>
      <c r="B62" s="864"/>
      <c r="C62" s="864"/>
      <c r="D62" s="507">
        <f>SUM(D60:D61)</f>
        <v>0</v>
      </c>
      <c r="E62" s="495"/>
      <c r="F62" s="495"/>
      <c r="G62" s="495"/>
      <c r="H62" s="496">
        <f>SUM(H60:H61)</f>
        <v>0</v>
      </c>
      <c r="I62" s="496">
        <f>SUM(I60:I61)</f>
        <v>0</v>
      </c>
      <c r="J62" s="468"/>
      <c r="K62" s="468"/>
      <c r="L62" s="468"/>
      <c r="M62" s="468"/>
      <c r="N62" s="468"/>
      <c r="O62" s="468"/>
      <c r="P62" s="468"/>
      <c r="Q62" s="468"/>
      <c r="R62" s="468"/>
      <c r="S62" s="468"/>
      <c r="T62" s="468"/>
      <c r="U62" s="468"/>
      <c r="V62" s="468"/>
    </row>
    <row r="63" spans="1:22" ht="13.5" customHeight="1" x14ac:dyDescent="0.25">
      <c r="A63" s="7" t="s">
        <v>316</v>
      </c>
      <c r="B63" s="7" t="s">
        <v>310</v>
      </c>
      <c r="C63" s="469" t="s">
        <v>490</v>
      </c>
      <c r="D63" s="511">
        <f>D139+D177+D215+D253+D291+D329+D367+D405+D443+D481+D519+D557+D595+D633+D671+D709</f>
        <v>0</v>
      </c>
      <c r="E63" s="511">
        <v>0</v>
      </c>
      <c r="F63" s="492">
        <v>0</v>
      </c>
      <c r="G63" s="492">
        <v>1</v>
      </c>
      <c r="H63" s="511">
        <f>H139+H177+H215+H253+H291+H329+H367+H405+H443+H481+H519+H557+H595+H633+H671+H709</f>
        <v>0</v>
      </c>
      <c r="I63" s="511">
        <f>I139+I177+I215+I253+I291+I329+I367+I405+I443+I481+I519+I557+I595+I633+I671+I709</f>
        <v>0</v>
      </c>
      <c r="J63" s="468"/>
      <c r="K63" s="468"/>
      <c r="L63" s="468"/>
      <c r="M63" s="468"/>
      <c r="N63" s="468"/>
      <c r="O63" s="468"/>
      <c r="P63" s="468"/>
      <c r="Q63" s="468"/>
      <c r="R63" s="468"/>
      <c r="S63" s="468"/>
      <c r="T63" s="468"/>
      <c r="U63" s="468"/>
      <c r="V63" s="468"/>
    </row>
    <row r="64" spans="1:22" x14ac:dyDescent="0.25">
      <c r="A64" s="7"/>
      <c r="B64" s="7"/>
      <c r="C64" s="469" t="s">
        <v>312</v>
      </c>
      <c r="D64" s="506"/>
      <c r="E64" s="514"/>
      <c r="F64" s="492"/>
      <c r="G64" s="492"/>
      <c r="H64" s="492"/>
      <c r="I64" s="137"/>
      <c r="J64" s="468"/>
      <c r="K64" s="468"/>
      <c r="L64" s="468"/>
      <c r="M64" s="468"/>
      <c r="N64" s="468"/>
      <c r="O64" s="468"/>
      <c r="P64" s="468"/>
      <c r="Q64" s="468"/>
      <c r="R64" s="468"/>
      <c r="S64" s="468"/>
      <c r="T64" s="468"/>
      <c r="U64" s="468"/>
      <c r="V64" s="468"/>
    </row>
    <row r="65" spans="1:22" x14ac:dyDescent="0.25">
      <c r="A65" s="864" t="s">
        <v>292</v>
      </c>
      <c r="B65" s="864"/>
      <c r="C65" s="864"/>
      <c r="D65" s="507">
        <f>SUM(D63:D64)</f>
        <v>0</v>
      </c>
      <c r="E65" s="515"/>
      <c r="F65" s="495"/>
      <c r="G65" s="495"/>
      <c r="H65" s="496">
        <f>SUM(H63:H64)</f>
        <v>0</v>
      </c>
      <c r="I65" s="496">
        <f>SUM(I63:I64)</f>
        <v>0</v>
      </c>
      <c r="J65" s="468"/>
      <c r="K65" s="468"/>
      <c r="L65" s="468"/>
      <c r="M65" s="468"/>
      <c r="N65" s="468"/>
      <c r="O65" s="468"/>
      <c r="P65" s="468"/>
      <c r="Q65" s="468"/>
      <c r="R65" s="468"/>
      <c r="S65" s="468"/>
      <c r="T65" s="468"/>
      <c r="U65" s="468"/>
      <c r="V65" s="468"/>
    </row>
    <row r="66" spans="1:22" x14ac:dyDescent="0.25">
      <c r="A66" s="865" t="s">
        <v>91</v>
      </c>
      <c r="B66" s="865"/>
      <c r="C66" s="865"/>
      <c r="D66" s="92">
        <f>D65+D62+D59+D56+D53</f>
        <v>0</v>
      </c>
      <c r="E66" s="516"/>
      <c r="F66" s="500"/>
      <c r="G66" s="500"/>
      <c r="H66" s="496">
        <f>H65+H62+H59+H56+H53</f>
        <v>0</v>
      </c>
      <c r="I66" s="496">
        <f>I65+I62+I59+I56+I53</f>
        <v>0</v>
      </c>
      <c r="J66" s="468"/>
      <c r="K66" s="468"/>
      <c r="L66" s="468"/>
      <c r="M66" s="468"/>
      <c r="N66" s="468"/>
      <c r="O66" s="468"/>
      <c r="P66" s="468"/>
      <c r="Q66" s="468"/>
      <c r="R66" s="468"/>
      <c r="S66" s="468"/>
      <c r="T66" s="468"/>
      <c r="U66" s="468"/>
      <c r="V66" s="468"/>
    </row>
    <row r="67" spans="1:22" ht="14" x14ac:dyDescent="0.25">
      <c r="A67" s="867" t="s">
        <v>491</v>
      </c>
      <c r="B67" s="867"/>
      <c r="C67" s="867"/>
      <c r="D67" s="867"/>
      <c r="E67" s="867"/>
      <c r="F67" s="867"/>
      <c r="G67" s="867"/>
      <c r="H67" s="867"/>
      <c r="I67" s="867"/>
      <c r="J67" s="468"/>
      <c r="K67" s="468"/>
      <c r="L67" s="468"/>
      <c r="M67" s="468"/>
      <c r="N67" s="468"/>
      <c r="O67" s="468"/>
      <c r="P67" s="468"/>
      <c r="Q67" s="468"/>
      <c r="R67" s="468"/>
      <c r="S67" s="468"/>
      <c r="T67" s="468"/>
      <c r="U67" s="468"/>
      <c r="V67" s="468"/>
    </row>
    <row r="68" spans="1:22" ht="14" x14ac:dyDescent="0.25">
      <c r="A68" s="867" t="s">
        <v>492</v>
      </c>
      <c r="B68" s="867"/>
      <c r="C68" s="867"/>
      <c r="D68" s="867"/>
      <c r="E68" s="867"/>
      <c r="F68" s="867"/>
      <c r="G68" s="867"/>
      <c r="H68" s="867"/>
      <c r="I68" s="867"/>
    </row>
    <row r="69" spans="1:22" ht="12" customHeight="1" x14ac:dyDescent="0.25">
      <c r="A69" s="868" t="s">
        <v>493</v>
      </c>
      <c r="B69" s="868"/>
      <c r="C69" s="868"/>
      <c r="D69" s="868"/>
      <c r="E69" s="868"/>
      <c r="F69" s="868"/>
      <c r="G69" s="868"/>
      <c r="H69" s="868"/>
      <c r="I69" s="868"/>
    </row>
    <row r="70" spans="1:22" ht="13.5" x14ac:dyDescent="0.25">
      <c r="A70" s="517" t="s">
        <v>494</v>
      </c>
      <c r="B70" s="468"/>
      <c r="C70" s="468"/>
      <c r="D70" s="468"/>
      <c r="E70" s="468"/>
      <c r="F70" s="468"/>
      <c r="G70" s="468"/>
      <c r="H70" s="468"/>
      <c r="I70" s="468"/>
    </row>
    <row r="77" spans="1:22" x14ac:dyDescent="0.25">
      <c r="A77" s="13" t="s">
        <v>23</v>
      </c>
      <c r="B77" s="13"/>
      <c r="C77" s="791">
        <f>Presentación!$C$3</f>
        <v>1990</v>
      </c>
      <c r="D77" s="791"/>
      <c r="E77" s="791"/>
      <c r="F77" s="791"/>
      <c r="G77" s="791"/>
      <c r="H77" s="791"/>
      <c r="I77" s="791"/>
    </row>
    <row r="78" spans="1:22" ht="11.25" customHeight="1" x14ac:dyDescent="0.25">
      <c r="A78" s="11" t="s">
        <v>24</v>
      </c>
      <c r="B78" s="11"/>
      <c r="C78" s="792" t="s">
        <v>93</v>
      </c>
      <c r="D78" s="792"/>
      <c r="E78" s="792"/>
      <c r="F78" s="792"/>
      <c r="G78" s="792"/>
      <c r="H78" s="792"/>
      <c r="I78" s="792"/>
    </row>
    <row r="79" spans="1:22" ht="11.25" customHeight="1" x14ac:dyDescent="0.25">
      <c r="A79" s="702" t="s">
        <v>5</v>
      </c>
      <c r="B79" s="702"/>
      <c r="C79" s="703" t="s">
        <v>26</v>
      </c>
      <c r="D79" s="703"/>
      <c r="E79" s="703"/>
      <c r="F79" s="703"/>
      <c r="G79" s="703"/>
      <c r="H79" s="703"/>
      <c r="I79" s="703"/>
    </row>
    <row r="80" spans="1:22" ht="11.25" customHeight="1" x14ac:dyDescent="0.25">
      <c r="A80" s="702" t="s">
        <v>27</v>
      </c>
      <c r="B80" s="702"/>
      <c r="C80" s="703" t="s">
        <v>482</v>
      </c>
      <c r="D80" s="703"/>
      <c r="E80" s="703"/>
      <c r="F80" s="703"/>
      <c r="G80" s="703"/>
      <c r="H80" s="703"/>
      <c r="I80" s="703"/>
    </row>
    <row r="81" spans="1:9" ht="11.25" customHeight="1" x14ac:dyDescent="0.25">
      <c r="A81" s="702" t="s">
        <v>29</v>
      </c>
      <c r="B81" s="702"/>
      <c r="C81" s="703" t="s">
        <v>454</v>
      </c>
      <c r="D81" s="703"/>
      <c r="E81" s="703"/>
      <c r="F81" s="703"/>
      <c r="G81" s="703"/>
      <c r="H81" s="703"/>
      <c r="I81" s="703"/>
    </row>
    <row r="82" spans="1:9" ht="11.25" customHeight="1" x14ac:dyDescent="0.25">
      <c r="A82" s="702" t="s">
        <v>31</v>
      </c>
      <c r="B82" s="702"/>
      <c r="C82" s="703" t="s">
        <v>406</v>
      </c>
      <c r="D82" s="703"/>
      <c r="E82" s="703"/>
      <c r="F82" s="703"/>
      <c r="G82" s="703"/>
      <c r="H82" s="703"/>
      <c r="I82" s="703"/>
    </row>
    <row r="83" spans="1:9" ht="11.25" customHeight="1" x14ac:dyDescent="0.25">
      <c r="A83" s="704" t="s">
        <v>33</v>
      </c>
      <c r="B83" s="704"/>
      <c r="C83" s="97" t="s">
        <v>34</v>
      </c>
      <c r="D83" s="705" t="s">
        <v>237</v>
      </c>
      <c r="E83" s="705"/>
      <c r="F83" s="705"/>
      <c r="G83" s="705"/>
      <c r="H83" s="705"/>
      <c r="I83" s="705"/>
    </row>
    <row r="84" spans="1:9" ht="45.75" customHeight="1" x14ac:dyDescent="0.25">
      <c r="A84" s="7" t="s">
        <v>37</v>
      </c>
      <c r="B84" s="7"/>
      <c r="C84" s="7" t="s">
        <v>38</v>
      </c>
      <c r="D84" s="98" t="s">
        <v>238</v>
      </c>
      <c r="E84" s="98" t="s">
        <v>483</v>
      </c>
      <c r="F84" s="98" t="s">
        <v>484</v>
      </c>
      <c r="G84" s="98" t="s">
        <v>241</v>
      </c>
      <c r="H84" s="98" t="s">
        <v>242</v>
      </c>
      <c r="I84" s="98" t="s">
        <v>242</v>
      </c>
    </row>
    <row r="85" spans="1:9" ht="12.75" customHeight="1" x14ac:dyDescent="0.25">
      <c r="A85" s="7" t="s">
        <v>224</v>
      </c>
      <c r="B85" s="7" t="s">
        <v>47</v>
      </c>
      <c r="C85" s="7"/>
      <c r="D85" s="25" t="s">
        <v>48</v>
      </c>
      <c r="E85" s="25" t="s">
        <v>243</v>
      </c>
      <c r="F85" s="25" t="s">
        <v>243</v>
      </c>
      <c r="G85" s="25" t="s">
        <v>244</v>
      </c>
      <c r="H85" s="25" t="s">
        <v>52</v>
      </c>
      <c r="I85" s="25" t="s">
        <v>121</v>
      </c>
    </row>
    <row r="86" spans="1:9" ht="34.5" x14ac:dyDescent="0.25">
      <c r="A86" s="7"/>
      <c r="B86" s="7"/>
      <c r="C86" s="7"/>
      <c r="D86" s="25" t="s">
        <v>54</v>
      </c>
      <c r="E86" s="25" t="s">
        <v>246</v>
      </c>
      <c r="F86" s="25" t="s">
        <v>247</v>
      </c>
      <c r="G86" s="25" t="s">
        <v>485</v>
      </c>
      <c r="H86" s="25" t="s">
        <v>486</v>
      </c>
      <c r="I86" s="25" t="s">
        <v>487</v>
      </c>
    </row>
    <row r="87" spans="1:9" ht="13.5" x14ac:dyDescent="0.35">
      <c r="A87" s="7"/>
      <c r="B87" s="7"/>
      <c r="C87" s="7"/>
      <c r="D87" s="114" t="s">
        <v>488</v>
      </c>
      <c r="E87" s="114" t="s">
        <v>251</v>
      </c>
      <c r="F87" s="114" t="s">
        <v>250</v>
      </c>
      <c r="G87" s="114" t="s">
        <v>489</v>
      </c>
      <c r="H87" s="114" t="s">
        <v>253</v>
      </c>
      <c r="I87" s="114" t="s">
        <v>253</v>
      </c>
    </row>
    <row r="88" spans="1:9" ht="11.25" customHeight="1" x14ac:dyDescent="0.25">
      <c r="A88" s="7" t="s">
        <v>68</v>
      </c>
      <c r="B88" s="7" t="s">
        <v>310</v>
      </c>
      <c r="C88" s="135" t="s">
        <v>471</v>
      </c>
      <c r="D88" s="511">
        <f>D12-D50</f>
        <v>0</v>
      </c>
      <c r="E88" s="511" t="e">
        <f>(E$126*D$126+E$164*D$164+E$202*D$202+E$240*D$240+E$278*D$278+E$316*D$316+E$354*D$354+E$392*D$392+E$430*D$430+E$506*D$506+E$544*D$544+E$582*D$582+E$620*D$620+E$658*D$658+E$696*+D$696)/D$12</f>
        <v>#DIV/0!</v>
      </c>
      <c r="F88" s="492">
        <v>0</v>
      </c>
      <c r="G88" s="492">
        <v>1</v>
      </c>
      <c r="H88" s="511" t="e">
        <f t="shared" ref="H88:I90" si="1">H12-H50</f>
        <v>#DIV/0!</v>
      </c>
      <c r="I88" s="511">
        <f t="shared" si="1"/>
        <v>0</v>
      </c>
    </row>
    <row r="89" spans="1:9" x14ac:dyDescent="0.25">
      <c r="A89" s="7"/>
      <c r="B89" s="7"/>
      <c r="C89" s="486" t="s">
        <v>472</v>
      </c>
      <c r="D89" s="511">
        <f>D13-D51</f>
        <v>0</v>
      </c>
      <c r="E89" s="511"/>
      <c r="F89" s="492">
        <v>0</v>
      </c>
      <c r="G89" s="492">
        <v>1</v>
      </c>
      <c r="H89" s="511">
        <f t="shared" si="1"/>
        <v>0</v>
      </c>
      <c r="I89" s="511">
        <f t="shared" si="1"/>
        <v>0</v>
      </c>
    </row>
    <row r="90" spans="1:9" x14ac:dyDescent="0.25">
      <c r="A90" s="7"/>
      <c r="B90" s="7"/>
      <c r="C90" s="135" t="s">
        <v>473</v>
      </c>
      <c r="D90" s="511">
        <f>D14-D52</f>
        <v>0</v>
      </c>
      <c r="E90" s="514"/>
      <c r="F90" s="492"/>
      <c r="G90" s="492"/>
      <c r="H90" s="511" t="e">
        <f t="shared" si="1"/>
        <v>#DIV/0!</v>
      </c>
      <c r="I90" s="511">
        <f t="shared" si="1"/>
        <v>0</v>
      </c>
    </row>
    <row r="91" spans="1:9" x14ac:dyDescent="0.25">
      <c r="A91" s="864" t="s">
        <v>292</v>
      </c>
      <c r="B91" s="864"/>
      <c r="C91" s="864"/>
      <c r="D91" s="505">
        <f>SUM(D87:D90)</f>
        <v>0</v>
      </c>
      <c r="E91" s="513"/>
      <c r="F91" s="495"/>
      <c r="G91" s="495"/>
      <c r="H91" s="496" t="e">
        <f>SUM(H88:H90)</f>
        <v>#DIV/0!</v>
      </c>
      <c r="I91" s="496">
        <f>SUM(I88:I90)</f>
        <v>0</v>
      </c>
    </row>
    <row r="92" spans="1:9" ht="13.5" customHeight="1" x14ac:dyDescent="0.25">
      <c r="A92" s="7" t="s">
        <v>313</v>
      </c>
      <c r="B92" s="7" t="s">
        <v>310</v>
      </c>
      <c r="C92" s="469" t="s">
        <v>490</v>
      </c>
      <c r="D92" s="511">
        <f>D16-D54</f>
        <v>0</v>
      </c>
      <c r="E92" s="511" t="e">
        <f>(E$130*D$130+E$168*D$168+E$206*D$206+E$244*D$244+E$282*D$282+E$320*D$320+E$358*D$358+E$396*D$396+E$434*D$434+E$510*D$510+E$548*D$548+E$586*D$586+E$624*D$624+E$662*D$662+E$700*+D$700)/D$16</f>
        <v>#DIV/0!</v>
      </c>
      <c r="F92" s="492">
        <v>0</v>
      </c>
      <c r="G92" s="492">
        <v>1</v>
      </c>
      <c r="H92" s="511">
        <f>H16-H54</f>
        <v>0</v>
      </c>
      <c r="I92" s="511">
        <f>I16-I54</f>
        <v>0</v>
      </c>
    </row>
    <row r="93" spans="1:9" x14ac:dyDescent="0.25">
      <c r="A93" s="7"/>
      <c r="B93" s="7"/>
      <c r="C93" s="469" t="s">
        <v>312</v>
      </c>
      <c r="D93" s="506"/>
      <c r="E93" s="492"/>
      <c r="F93" s="492"/>
      <c r="G93" s="492"/>
      <c r="H93" s="492"/>
      <c r="I93" s="137"/>
    </row>
    <row r="94" spans="1:9" x14ac:dyDescent="0.25">
      <c r="A94" s="864" t="s">
        <v>292</v>
      </c>
      <c r="B94" s="864"/>
      <c r="C94" s="864"/>
      <c r="D94" s="507">
        <f>SUM(D92:D93)</f>
        <v>0</v>
      </c>
      <c r="E94" s="495"/>
      <c r="F94" s="495"/>
      <c r="G94" s="495"/>
      <c r="H94" s="496">
        <f>SUM(H92:H93)</f>
        <v>0</v>
      </c>
      <c r="I94" s="496">
        <f>SUM(I92:I93)</f>
        <v>0</v>
      </c>
    </row>
    <row r="95" spans="1:9" ht="13.5" customHeight="1" x14ac:dyDescent="0.25">
      <c r="A95" s="7" t="s">
        <v>314</v>
      </c>
      <c r="B95" s="7" t="s">
        <v>310</v>
      </c>
      <c r="C95" s="469" t="s">
        <v>490</v>
      </c>
      <c r="D95" s="511">
        <f>D19-D57</f>
        <v>0</v>
      </c>
      <c r="E95" s="511" t="e">
        <f>(E$133*D$133+E$171*D$171+E$209*D$209+E$247*D$247+E$285*D$285+E$323*D$323+E$361*D$361+E$399*D$399+E$437*D$437+E$513*D$513+E$551*D$551+E$589*D$589+E$627*D$627+E$665*D$665+E$703*+D$703)/D$19</f>
        <v>#DIV/0!</v>
      </c>
      <c r="F95" s="492">
        <v>0</v>
      </c>
      <c r="G95" s="492">
        <v>1</v>
      </c>
      <c r="H95" s="511">
        <f>H19-H57</f>
        <v>0</v>
      </c>
      <c r="I95" s="511">
        <f>I19-I57</f>
        <v>0</v>
      </c>
    </row>
    <row r="96" spans="1:9" x14ac:dyDescent="0.25">
      <c r="A96" s="7"/>
      <c r="B96" s="7"/>
      <c r="C96" s="469" t="s">
        <v>312</v>
      </c>
      <c r="D96" s="506"/>
      <c r="E96" s="492"/>
      <c r="F96" s="492"/>
      <c r="G96" s="492"/>
      <c r="H96" s="492"/>
      <c r="I96" s="137"/>
    </row>
    <row r="97" spans="1:9" x14ac:dyDescent="0.25">
      <c r="A97" s="864" t="s">
        <v>292</v>
      </c>
      <c r="B97" s="864"/>
      <c r="C97" s="864"/>
      <c r="D97" s="507">
        <f>SUM(D95:D96)</f>
        <v>0</v>
      </c>
      <c r="E97" s="495"/>
      <c r="F97" s="495"/>
      <c r="G97" s="495"/>
      <c r="H97" s="496">
        <f>SUM(H95:H96)</f>
        <v>0</v>
      </c>
      <c r="I97" s="496">
        <f>SUM(I95:I96)</f>
        <v>0</v>
      </c>
    </row>
    <row r="98" spans="1:9" ht="13.5" customHeight="1" x14ac:dyDescent="0.25">
      <c r="A98" s="7" t="s">
        <v>315</v>
      </c>
      <c r="B98" s="7" t="s">
        <v>310</v>
      </c>
      <c r="C98" s="469" t="s">
        <v>490</v>
      </c>
      <c r="D98" s="511">
        <f>D22-D60</f>
        <v>0</v>
      </c>
      <c r="E98" s="511">
        <v>0</v>
      </c>
      <c r="F98" s="492">
        <v>0</v>
      </c>
      <c r="G98" s="492">
        <v>1</v>
      </c>
      <c r="H98" s="511">
        <f>H22-H60</f>
        <v>0</v>
      </c>
      <c r="I98" s="511">
        <f>I22-I60</f>
        <v>0</v>
      </c>
    </row>
    <row r="99" spans="1:9" x14ac:dyDescent="0.25">
      <c r="A99" s="7"/>
      <c r="B99" s="7"/>
      <c r="C99" s="469" t="s">
        <v>312</v>
      </c>
      <c r="D99" s="506"/>
      <c r="E99" s="492"/>
      <c r="F99" s="492"/>
      <c r="G99" s="492"/>
      <c r="H99" s="492"/>
      <c r="I99" s="137"/>
    </row>
    <row r="100" spans="1:9" x14ac:dyDescent="0.25">
      <c r="A100" s="864" t="s">
        <v>292</v>
      </c>
      <c r="B100" s="864"/>
      <c r="C100" s="864"/>
      <c r="D100" s="507">
        <f>SUM(D98:D99)</f>
        <v>0</v>
      </c>
      <c r="E100" s="495"/>
      <c r="F100" s="495"/>
      <c r="G100" s="495"/>
      <c r="H100" s="496">
        <f>SUM(H98:H99)</f>
        <v>0</v>
      </c>
      <c r="I100" s="496">
        <f>SUM(I98:I99)</f>
        <v>0</v>
      </c>
    </row>
    <row r="101" spans="1:9" ht="13.5" customHeight="1" x14ac:dyDescent="0.25">
      <c r="A101" s="7" t="s">
        <v>316</v>
      </c>
      <c r="B101" s="7" t="s">
        <v>310</v>
      </c>
      <c r="C101" s="469" t="s">
        <v>490</v>
      </c>
      <c r="D101" s="511">
        <f>D25-D63</f>
        <v>248.474785705588</v>
      </c>
      <c r="E101" s="511">
        <v>0</v>
      </c>
      <c r="F101" s="492">
        <v>0</v>
      </c>
      <c r="G101" s="492">
        <v>1</v>
      </c>
      <c r="H101" s="511">
        <f>H25-H63</f>
        <v>0</v>
      </c>
      <c r="I101" s="511">
        <f>I25-I63</f>
        <v>0</v>
      </c>
    </row>
    <row r="102" spans="1:9" x14ac:dyDescent="0.25">
      <c r="A102" s="7"/>
      <c r="B102" s="7"/>
      <c r="C102" s="469" t="s">
        <v>312</v>
      </c>
      <c r="D102" s="506"/>
      <c r="E102" s="514"/>
      <c r="F102" s="492"/>
      <c r="G102" s="492"/>
      <c r="H102" s="492"/>
      <c r="I102" s="137"/>
    </row>
    <row r="103" spans="1:9" x14ac:dyDescent="0.25">
      <c r="A103" s="864" t="s">
        <v>292</v>
      </c>
      <c r="B103" s="864"/>
      <c r="C103" s="864"/>
      <c r="D103" s="507">
        <f>SUM(D101:D102)</f>
        <v>248.474785705588</v>
      </c>
      <c r="E103" s="515"/>
      <c r="F103" s="495"/>
      <c r="G103" s="495"/>
      <c r="H103" s="496">
        <f>SUM(H101:H102)</f>
        <v>0</v>
      </c>
      <c r="I103" s="496">
        <f>SUM(I101:I102)</f>
        <v>0</v>
      </c>
    </row>
    <row r="104" spans="1:9" x14ac:dyDescent="0.25">
      <c r="A104" s="865" t="s">
        <v>91</v>
      </c>
      <c r="B104" s="865"/>
      <c r="C104" s="865"/>
      <c r="D104" s="92">
        <f>D103+D100+D97+D94+D91</f>
        <v>248.474785705588</v>
      </c>
      <c r="E104" s="516"/>
      <c r="F104" s="500"/>
      <c r="G104" s="500"/>
      <c r="H104" s="496" t="e">
        <f>H103+H100+H97+H94+H91</f>
        <v>#DIV/0!</v>
      </c>
      <c r="I104" s="496">
        <f>I103+I100+I97+I94+I91</f>
        <v>0</v>
      </c>
    </row>
    <row r="105" spans="1:9" ht="14" x14ac:dyDescent="0.25">
      <c r="A105" s="867" t="s">
        <v>491</v>
      </c>
      <c r="B105" s="867"/>
      <c r="C105" s="867"/>
      <c r="D105" s="867"/>
      <c r="E105" s="867"/>
      <c r="F105" s="867"/>
      <c r="G105" s="867"/>
      <c r="H105" s="867"/>
      <c r="I105" s="867"/>
    </row>
    <row r="106" spans="1:9" ht="14" x14ac:dyDescent="0.25">
      <c r="A106" s="867" t="s">
        <v>492</v>
      </c>
      <c r="B106" s="867"/>
      <c r="C106" s="867"/>
      <c r="D106" s="867"/>
      <c r="E106" s="867"/>
      <c r="F106" s="867"/>
      <c r="G106" s="867"/>
      <c r="H106" s="867"/>
      <c r="I106" s="867"/>
    </row>
    <row r="107" spans="1:9" ht="12" customHeight="1" x14ac:dyDescent="0.25">
      <c r="A107" s="868" t="s">
        <v>493</v>
      </c>
      <c r="B107" s="868"/>
      <c r="C107" s="868"/>
      <c r="D107" s="868"/>
      <c r="E107" s="868"/>
      <c r="F107" s="868"/>
      <c r="G107" s="868"/>
      <c r="H107" s="868"/>
      <c r="I107" s="868"/>
    </row>
    <row r="108" spans="1:9" ht="13.5" x14ac:dyDescent="0.25">
      <c r="A108" s="517" t="s">
        <v>494</v>
      </c>
      <c r="B108" s="468"/>
      <c r="C108" s="468"/>
      <c r="D108" s="468"/>
      <c r="E108" s="468"/>
      <c r="F108" s="468"/>
      <c r="G108" s="468"/>
      <c r="H108" s="468"/>
      <c r="I108" s="468"/>
    </row>
    <row r="115" spans="1:22" s="486" customFormat="1" ht="11.5" x14ac:dyDescent="0.25">
      <c r="A115" s="13" t="s">
        <v>23</v>
      </c>
      <c r="B115" s="13"/>
      <c r="C115" s="791">
        <f>Presentación!$C$3</f>
        <v>1990</v>
      </c>
      <c r="D115" s="791"/>
      <c r="E115" s="791"/>
      <c r="F115" s="791"/>
      <c r="G115" s="791"/>
      <c r="H115" s="791"/>
      <c r="I115" s="791"/>
      <c r="J115" s="518"/>
    </row>
    <row r="116" spans="1:22" s="486" customFormat="1" ht="12.75" customHeight="1" x14ac:dyDescent="0.25">
      <c r="A116" s="11" t="s">
        <v>24</v>
      </c>
      <c r="B116" s="11"/>
      <c r="C116" s="792" t="s">
        <v>375</v>
      </c>
      <c r="D116" s="792"/>
      <c r="E116" s="792"/>
      <c r="F116" s="792"/>
      <c r="G116" s="792"/>
      <c r="H116" s="792"/>
      <c r="I116" s="792"/>
      <c r="J116" s="464"/>
      <c r="L116" s="486">
        <v>15</v>
      </c>
      <c r="M116" s="486">
        <v>1</v>
      </c>
    </row>
    <row r="117" spans="1:22" ht="12.75" customHeight="1" x14ac:dyDescent="0.25">
      <c r="A117" s="702" t="s">
        <v>5</v>
      </c>
      <c r="B117" s="702"/>
      <c r="C117" s="703" t="s">
        <v>26</v>
      </c>
      <c r="D117" s="703"/>
      <c r="E117" s="703"/>
      <c r="F117" s="703"/>
      <c r="G117" s="703"/>
      <c r="H117" s="703"/>
      <c r="I117" s="703"/>
      <c r="J117" s="468"/>
      <c r="K117" s="468"/>
      <c r="L117" s="486"/>
      <c r="M117" s="486"/>
      <c r="N117" s="468"/>
      <c r="O117" s="468"/>
      <c r="P117" s="468"/>
      <c r="Q117" s="468"/>
      <c r="R117" s="468"/>
      <c r="S117" s="468"/>
      <c r="T117" s="468"/>
      <c r="U117" s="468"/>
      <c r="V117" s="468"/>
    </row>
    <row r="118" spans="1:22" s="519" customFormat="1" ht="13.5" customHeight="1" x14ac:dyDescent="0.25">
      <c r="A118" s="702" t="s">
        <v>27</v>
      </c>
      <c r="B118" s="702"/>
      <c r="C118" s="703" t="s">
        <v>482</v>
      </c>
      <c r="D118" s="703"/>
      <c r="E118" s="703"/>
      <c r="F118" s="703"/>
      <c r="G118" s="703"/>
      <c r="H118" s="703"/>
      <c r="I118" s="703"/>
      <c r="J118" s="468"/>
      <c r="K118" s="468"/>
      <c r="L118" s="486"/>
      <c r="M118" s="486"/>
      <c r="N118" s="468"/>
      <c r="O118" s="468"/>
      <c r="P118" s="468"/>
      <c r="Q118" s="468"/>
      <c r="R118" s="468"/>
      <c r="S118" s="468"/>
      <c r="T118" s="468"/>
      <c r="U118" s="468"/>
      <c r="V118" s="468"/>
    </row>
    <row r="119" spans="1:22" ht="11.25" customHeight="1" x14ac:dyDescent="0.25">
      <c r="A119" s="702" t="s">
        <v>29</v>
      </c>
      <c r="B119" s="702"/>
      <c r="C119" s="703" t="s">
        <v>454</v>
      </c>
      <c r="D119" s="703"/>
      <c r="E119" s="703"/>
      <c r="F119" s="703"/>
      <c r="G119" s="703"/>
      <c r="H119" s="703"/>
      <c r="I119" s="703"/>
      <c r="J119" s="468"/>
      <c r="K119" s="468"/>
      <c r="L119" s="486"/>
      <c r="M119" s="486"/>
      <c r="N119" s="468"/>
      <c r="O119" s="468"/>
      <c r="P119" s="468"/>
      <c r="Q119" s="468"/>
      <c r="R119" s="468"/>
      <c r="S119" s="468"/>
      <c r="T119" s="468"/>
      <c r="U119" s="468"/>
      <c r="V119" s="468"/>
    </row>
    <row r="120" spans="1:22" ht="12.75" customHeight="1" x14ac:dyDescent="0.25">
      <c r="A120" s="702" t="s">
        <v>31</v>
      </c>
      <c r="B120" s="702"/>
      <c r="C120" s="703" t="s">
        <v>406</v>
      </c>
      <c r="D120" s="703"/>
      <c r="E120" s="703"/>
      <c r="F120" s="703"/>
      <c r="G120" s="703"/>
      <c r="H120" s="703"/>
      <c r="I120" s="703"/>
      <c r="J120" s="468"/>
      <c r="K120" s="468"/>
      <c r="L120" s="486"/>
      <c r="M120" s="486"/>
      <c r="N120" s="468"/>
      <c r="O120" s="468"/>
      <c r="P120" s="468"/>
      <c r="Q120" s="468"/>
      <c r="R120" s="468"/>
      <c r="S120" s="468"/>
      <c r="T120" s="468"/>
      <c r="U120" s="468"/>
      <c r="V120" s="468"/>
    </row>
    <row r="121" spans="1:22" ht="11.25" customHeight="1" x14ac:dyDescent="0.25">
      <c r="A121" s="704" t="s">
        <v>33</v>
      </c>
      <c r="B121" s="704"/>
      <c r="C121" s="97" t="s">
        <v>34</v>
      </c>
      <c r="D121" s="705" t="s">
        <v>237</v>
      </c>
      <c r="E121" s="705"/>
      <c r="F121" s="705"/>
      <c r="G121" s="705"/>
      <c r="H121" s="705"/>
      <c r="I121" s="705"/>
      <c r="J121" s="468"/>
      <c r="K121" s="468"/>
      <c r="L121" s="486"/>
      <c r="M121" s="486"/>
      <c r="N121" s="468"/>
      <c r="O121" s="468"/>
      <c r="P121" s="468"/>
      <c r="Q121" s="468"/>
      <c r="R121" s="468"/>
      <c r="S121" s="468"/>
      <c r="T121" s="468"/>
      <c r="U121" s="468"/>
      <c r="V121" s="468"/>
    </row>
    <row r="122" spans="1:22" ht="45.75" customHeight="1" x14ac:dyDescent="0.25">
      <c r="A122" s="7" t="s">
        <v>37</v>
      </c>
      <c r="B122" s="7"/>
      <c r="C122" s="7" t="s">
        <v>38</v>
      </c>
      <c r="D122" s="98" t="s">
        <v>238</v>
      </c>
      <c r="E122" s="98" t="s">
        <v>483</v>
      </c>
      <c r="F122" s="98" t="s">
        <v>484</v>
      </c>
      <c r="G122" s="98" t="s">
        <v>241</v>
      </c>
      <c r="H122" s="98" t="s">
        <v>242</v>
      </c>
      <c r="I122" s="98" t="s">
        <v>242</v>
      </c>
      <c r="J122" s="468"/>
      <c r="K122" s="468"/>
      <c r="L122" s="486"/>
      <c r="M122" s="486"/>
      <c r="N122" s="468"/>
      <c r="O122" s="468"/>
      <c r="P122" s="468"/>
      <c r="Q122" s="468"/>
      <c r="R122" s="468"/>
      <c r="S122" s="468"/>
      <c r="T122" s="468"/>
      <c r="U122" s="468"/>
      <c r="V122" s="468"/>
    </row>
    <row r="123" spans="1:22" ht="12.75" customHeight="1" x14ac:dyDescent="0.25">
      <c r="A123" s="7" t="s">
        <v>224</v>
      </c>
      <c r="B123" s="7" t="s">
        <v>47</v>
      </c>
      <c r="C123" s="7"/>
      <c r="D123" s="25" t="s">
        <v>48</v>
      </c>
      <c r="E123" s="25" t="s">
        <v>243</v>
      </c>
      <c r="F123" s="25" t="s">
        <v>243</v>
      </c>
      <c r="G123" s="25" t="s">
        <v>244</v>
      </c>
      <c r="H123" s="25" t="s">
        <v>52</v>
      </c>
      <c r="I123" s="25" t="s">
        <v>121</v>
      </c>
      <c r="J123" s="468"/>
      <c r="K123" s="468"/>
      <c r="L123" s="486"/>
      <c r="M123" s="486"/>
      <c r="N123" s="468"/>
      <c r="O123" s="468"/>
      <c r="P123" s="468"/>
      <c r="Q123" s="468"/>
      <c r="R123" s="468"/>
      <c r="S123" s="468"/>
      <c r="T123" s="468"/>
      <c r="U123" s="468"/>
      <c r="V123" s="468"/>
    </row>
    <row r="124" spans="1:22" ht="34.5" x14ac:dyDescent="0.25">
      <c r="A124" s="7"/>
      <c r="B124" s="7"/>
      <c r="C124" s="7"/>
      <c r="D124" s="25" t="s">
        <v>54</v>
      </c>
      <c r="E124" s="25" t="s">
        <v>246</v>
      </c>
      <c r="F124" s="25" t="s">
        <v>247</v>
      </c>
      <c r="G124" s="25" t="s">
        <v>485</v>
      </c>
      <c r="H124" s="25" t="s">
        <v>486</v>
      </c>
      <c r="I124" s="25" t="s">
        <v>487</v>
      </c>
      <c r="J124" s="468"/>
      <c r="K124" s="468"/>
      <c r="L124" s="486"/>
      <c r="M124" s="486"/>
      <c r="N124" s="468"/>
      <c r="O124" s="468"/>
      <c r="P124" s="468"/>
      <c r="Q124" s="468"/>
      <c r="R124" s="468"/>
      <c r="S124" s="468"/>
      <c r="T124" s="468"/>
      <c r="U124" s="468"/>
      <c r="V124" s="468"/>
    </row>
    <row r="125" spans="1:22" ht="13.5" x14ac:dyDescent="0.35">
      <c r="A125" s="7"/>
      <c r="B125" s="7"/>
      <c r="C125" s="7"/>
      <c r="D125" s="114" t="s">
        <v>488</v>
      </c>
      <c r="E125" s="114" t="s">
        <v>251</v>
      </c>
      <c r="F125" s="114" t="s">
        <v>250</v>
      </c>
      <c r="G125" s="114" t="s">
        <v>489</v>
      </c>
      <c r="H125" s="114" t="s">
        <v>253</v>
      </c>
      <c r="I125" s="114" t="s">
        <v>253</v>
      </c>
      <c r="J125" s="468"/>
      <c r="K125" s="468"/>
      <c r="L125" s="486"/>
      <c r="M125" s="486"/>
      <c r="N125" s="468"/>
      <c r="O125" s="468"/>
      <c r="P125" s="468"/>
      <c r="Q125" s="468"/>
      <c r="R125" s="468"/>
      <c r="S125" s="468"/>
      <c r="T125" s="468"/>
      <c r="U125" s="468"/>
      <c r="V125" s="468"/>
    </row>
    <row r="126" spans="1:22" ht="11.25" customHeight="1" x14ac:dyDescent="0.25">
      <c r="A126" s="7" t="s">
        <v>68</v>
      </c>
      <c r="B126" s="7" t="s">
        <v>310</v>
      </c>
      <c r="C126" s="135" t="s">
        <v>471</v>
      </c>
      <c r="D126" s="490"/>
      <c r="E126" s="511"/>
      <c r="F126" s="492">
        <v>0</v>
      </c>
      <c r="G126" s="492">
        <v>1</v>
      </c>
      <c r="H126" s="497">
        <f>D126*(F126-E126)/G126</f>
        <v>0</v>
      </c>
      <c r="I126" s="137"/>
      <c r="J126" s="468"/>
      <c r="K126" s="468"/>
      <c r="L126" s="486">
        <v>1</v>
      </c>
      <c r="M126" s="486">
        <f>L116*100+L126</f>
        <v>1501</v>
      </c>
      <c r="N126" s="468"/>
      <c r="O126" s="468"/>
      <c r="P126" s="468"/>
      <c r="Q126" s="468"/>
      <c r="R126" s="468"/>
      <c r="S126" s="468"/>
      <c r="T126" s="468"/>
      <c r="U126" s="468"/>
      <c r="V126" s="468"/>
    </row>
    <row r="127" spans="1:22" ht="13.5" customHeight="1" x14ac:dyDescent="0.25">
      <c r="A127" s="7"/>
      <c r="B127" s="7"/>
      <c r="C127" s="486" t="s">
        <v>472</v>
      </c>
      <c r="D127" s="490"/>
      <c r="E127" s="511"/>
      <c r="F127" s="492">
        <v>0</v>
      </c>
      <c r="G127" s="492">
        <v>1</v>
      </c>
      <c r="H127" s="497">
        <f>D127*(F127-E127)/G127</f>
        <v>0</v>
      </c>
      <c r="I127" s="137"/>
      <c r="J127" s="468"/>
      <c r="K127" s="468"/>
      <c r="L127" s="486">
        <v>2</v>
      </c>
      <c r="M127" s="486">
        <f>L116*100+L127</f>
        <v>1502</v>
      </c>
      <c r="N127" s="468"/>
      <c r="O127" s="468"/>
      <c r="P127" s="468"/>
      <c r="Q127" s="468"/>
      <c r="R127" s="468"/>
      <c r="S127" s="468"/>
      <c r="T127" s="468"/>
      <c r="U127" s="468"/>
      <c r="V127" s="468"/>
    </row>
    <row r="128" spans="1:22" x14ac:dyDescent="0.25">
      <c r="A128" s="7"/>
      <c r="B128" s="7"/>
      <c r="C128" s="135" t="s">
        <v>473</v>
      </c>
      <c r="D128" s="490"/>
      <c r="E128" s="504"/>
      <c r="F128" s="492">
        <v>0</v>
      </c>
      <c r="G128" s="492">
        <v>1</v>
      </c>
      <c r="H128" s="497">
        <f>D128*(F128-E128)/G128</f>
        <v>0</v>
      </c>
      <c r="I128" s="137"/>
      <c r="J128" s="468"/>
      <c r="K128" s="468"/>
      <c r="L128" s="486">
        <v>3</v>
      </c>
      <c r="M128" s="486">
        <f>L116*100+L128</f>
        <v>1503</v>
      </c>
      <c r="N128" s="21">
        <v>7</v>
      </c>
      <c r="O128" s="512">
        <f>L116*100+N128+M116*10000</f>
        <v>11507</v>
      </c>
      <c r="P128" s="468"/>
      <c r="Q128" s="468"/>
      <c r="R128" s="468"/>
      <c r="S128" s="468"/>
      <c r="T128" s="468"/>
      <c r="U128" s="468"/>
      <c r="V128" s="468"/>
    </row>
    <row r="129" spans="1:22" x14ac:dyDescent="0.25">
      <c r="A129" s="864" t="s">
        <v>292</v>
      </c>
      <c r="B129" s="864"/>
      <c r="C129" s="864"/>
      <c r="D129" s="370">
        <f>SUM(D125:D128)</f>
        <v>0</v>
      </c>
      <c r="E129" s="513"/>
      <c r="F129" s="495"/>
      <c r="G129" s="495"/>
      <c r="H129" s="496">
        <f>SUM(H126:H128)</f>
        <v>0</v>
      </c>
      <c r="I129" s="496">
        <f>SUM(I126:I128)</f>
        <v>0</v>
      </c>
      <c r="J129" s="468"/>
      <c r="K129" s="468"/>
      <c r="L129" s="486"/>
      <c r="M129" s="486"/>
      <c r="N129" s="468"/>
      <c r="O129" s="468"/>
      <c r="P129" s="468"/>
      <c r="Q129" s="468"/>
      <c r="R129" s="468"/>
      <c r="S129" s="468"/>
      <c r="T129" s="468"/>
      <c r="U129" s="468"/>
      <c r="V129" s="468"/>
    </row>
    <row r="130" spans="1:22" ht="13.5" customHeight="1" x14ac:dyDescent="0.25">
      <c r="A130" s="7" t="s">
        <v>313</v>
      </c>
      <c r="B130" s="7" t="s">
        <v>310</v>
      </c>
      <c r="C130" s="469" t="s">
        <v>490</v>
      </c>
      <c r="D130" s="490"/>
      <c r="E130" s="492">
        <v>0</v>
      </c>
      <c r="F130" s="492">
        <v>0</v>
      </c>
      <c r="G130" s="492">
        <v>1</v>
      </c>
      <c r="H130" s="492"/>
      <c r="I130" s="137">
        <f>D130*(F130-E130)/G130</f>
        <v>0</v>
      </c>
      <c r="J130" s="468"/>
      <c r="K130" s="468"/>
      <c r="L130" s="486">
        <v>4</v>
      </c>
      <c r="M130" s="486">
        <f>L116*100+L130</f>
        <v>1504</v>
      </c>
      <c r="N130" s="468"/>
      <c r="O130" s="468"/>
      <c r="P130" s="468"/>
      <c r="Q130" s="468"/>
      <c r="R130" s="468"/>
      <c r="S130" s="468"/>
      <c r="T130" s="468"/>
      <c r="U130" s="468"/>
      <c r="V130" s="468"/>
    </row>
    <row r="131" spans="1:22" x14ac:dyDescent="0.25">
      <c r="A131" s="7"/>
      <c r="B131" s="7"/>
      <c r="C131" s="469" t="s">
        <v>312</v>
      </c>
      <c r="D131" s="498"/>
      <c r="E131" s="492"/>
      <c r="F131" s="492"/>
      <c r="G131" s="492"/>
      <c r="H131" s="492"/>
      <c r="I131" s="137"/>
      <c r="J131" s="468"/>
      <c r="K131" s="468"/>
      <c r="L131" s="486"/>
      <c r="M131" s="486"/>
      <c r="N131" s="468"/>
      <c r="O131" s="468"/>
      <c r="P131" s="468"/>
      <c r="Q131" s="468"/>
      <c r="R131" s="468"/>
      <c r="S131" s="468"/>
      <c r="T131" s="468"/>
      <c r="U131" s="468"/>
      <c r="V131" s="468"/>
    </row>
    <row r="132" spans="1:22" x14ac:dyDescent="0.25">
      <c r="A132" s="864" t="s">
        <v>292</v>
      </c>
      <c r="B132" s="864"/>
      <c r="C132" s="864"/>
      <c r="D132" s="499">
        <f>SUM(D130:D131)</f>
        <v>0</v>
      </c>
      <c r="E132" s="495"/>
      <c r="F132" s="495"/>
      <c r="G132" s="495"/>
      <c r="H132" s="496">
        <f>SUM(H130:H131)</f>
        <v>0</v>
      </c>
      <c r="I132" s="496">
        <f>SUM(I130:I131)</f>
        <v>0</v>
      </c>
      <c r="J132" s="468"/>
      <c r="K132" s="468"/>
      <c r="L132" s="486"/>
      <c r="M132" s="486"/>
      <c r="N132" s="468"/>
      <c r="O132" s="468"/>
      <c r="P132" s="468"/>
      <c r="Q132" s="468"/>
      <c r="R132" s="468"/>
      <c r="S132" s="468"/>
      <c r="T132" s="468"/>
      <c r="U132" s="468"/>
      <c r="V132" s="468"/>
    </row>
    <row r="133" spans="1:22" ht="13.5" customHeight="1" x14ac:dyDescent="0.25">
      <c r="A133" s="7" t="s">
        <v>314</v>
      </c>
      <c r="B133" s="7" t="s">
        <v>310</v>
      </c>
      <c r="C133" s="469" t="s">
        <v>490</v>
      </c>
      <c r="D133" s="490"/>
      <c r="E133" s="492">
        <v>0</v>
      </c>
      <c r="F133" s="492">
        <v>0</v>
      </c>
      <c r="G133" s="492">
        <v>1</v>
      </c>
      <c r="H133" s="492"/>
      <c r="I133" s="137">
        <f>D133*(F133-E133)/G133</f>
        <v>0</v>
      </c>
      <c r="J133" s="468"/>
      <c r="K133" s="468"/>
      <c r="L133" s="486">
        <v>5</v>
      </c>
      <c r="M133" s="486">
        <f>L116*100+L133</f>
        <v>1505</v>
      </c>
      <c r="N133" s="468"/>
      <c r="O133" s="468"/>
      <c r="P133" s="468"/>
      <c r="Q133" s="468"/>
      <c r="R133" s="468"/>
      <c r="S133" s="468"/>
      <c r="T133" s="468"/>
      <c r="U133" s="468"/>
      <c r="V133" s="468"/>
    </row>
    <row r="134" spans="1:22" x14ac:dyDescent="0.25">
      <c r="A134" s="7"/>
      <c r="B134" s="7"/>
      <c r="C134" s="469" t="s">
        <v>312</v>
      </c>
      <c r="D134" s="498"/>
      <c r="E134" s="492"/>
      <c r="F134" s="492"/>
      <c r="G134" s="492"/>
      <c r="H134" s="492"/>
      <c r="I134" s="137"/>
      <c r="J134" s="468"/>
      <c r="K134" s="468"/>
      <c r="L134" s="486"/>
      <c r="M134" s="486"/>
      <c r="N134" s="468"/>
      <c r="O134" s="468"/>
      <c r="P134" s="468"/>
      <c r="Q134" s="468"/>
      <c r="R134" s="468"/>
      <c r="S134" s="468"/>
      <c r="T134" s="468"/>
      <c r="U134" s="468"/>
      <c r="V134" s="468"/>
    </row>
    <row r="135" spans="1:22" x14ac:dyDescent="0.25">
      <c r="A135" s="864" t="s">
        <v>292</v>
      </c>
      <c r="B135" s="864"/>
      <c r="C135" s="864"/>
      <c r="D135" s="499">
        <f>SUM(D133:D134)</f>
        <v>0</v>
      </c>
      <c r="E135" s="495"/>
      <c r="F135" s="495"/>
      <c r="G135" s="495"/>
      <c r="H135" s="496">
        <f>SUM(H133:H134)</f>
        <v>0</v>
      </c>
      <c r="I135" s="496">
        <f>SUM(I133:I134)</f>
        <v>0</v>
      </c>
      <c r="J135" s="468"/>
      <c r="K135" s="468"/>
      <c r="L135" s="486"/>
      <c r="M135" s="486"/>
      <c r="N135" s="468"/>
      <c r="O135" s="468"/>
      <c r="P135" s="468"/>
      <c r="Q135" s="468"/>
      <c r="R135" s="468"/>
      <c r="S135" s="468"/>
      <c r="T135" s="468"/>
      <c r="U135" s="468"/>
      <c r="V135" s="468"/>
    </row>
    <row r="136" spans="1:22" ht="13.5" customHeight="1" x14ac:dyDescent="0.25">
      <c r="A136" s="7" t="s">
        <v>315</v>
      </c>
      <c r="B136" s="7" t="s">
        <v>310</v>
      </c>
      <c r="C136" s="469" t="s">
        <v>490</v>
      </c>
      <c r="D136" s="490"/>
      <c r="E136" s="492">
        <v>0</v>
      </c>
      <c r="F136" s="492">
        <v>0</v>
      </c>
      <c r="G136" s="492">
        <v>1</v>
      </c>
      <c r="H136" s="492"/>
      <c r="I136" s="137">
        <f>D136*(F136-E136)/G136</f>
        <v>0</v>
      </c>
      <c r="J136" s="468"/>
      <c r="K136" s="468"/>
      <c r="L136" s="486">
        <v>6</v>
      </c>
      <c r="M136" s="486">
        <f>L116*100+L136</f>
        <v>1506</v>
      </c>
      <c r="N136" s="468"/>
      <c r="O136" s="468"/>
      <c r="P136" s="468"/>
      <c r="Q136" s="468"/>
      <c r="R136" s="468"/>
      <c r="S136" s="468"/>
      <c r="T136" s="468"/>
      <c r="U136" s="468"/>
      <c r="V136" s="468"/>
    </row>
    <row r="137" spans="1:22" x14ac:dyDescent="0.25">
      <c r="A137" s="7"/>
      <c r="B137" s="7"/>
      <c r="C137" s="469" t="s">
        <v>312</v>
      </c>
      <c r="D137" s="498"/>
      <c r="E137" s="492"/>
      <c r="F137" s="492"/>
      <c r="G137" s="492"/>
      <c r="H137" s="492"/>
      <c r="I137" s="137"/>
      <c r="J137" s="468"/>
      <c r="K137" s="468"/>
      <c r="L137" s="486"/>
      <c r="M137" s="486"/>
      <c r="N137" s="468"/>
      <c r="O137" s="468"/>
      <c r="P137" s="468"/>
      <c r="Q137" s="468"/>
      <c r="R137" s="468"/>
      <c r="S137" s="468"/>
      <c r="T137" s="468"/>
      <c r="U137" s="468"/>
      <c r="V137" s="468"/>
    </row>
    <row r="138" spans="1:22" x14ac:dyDescent="0.25">
      <c r="A138" s="864" t="s">
        <v>292</v>
      </c>
      <c r="B138" s="864"/>
      <c r="C138" s="864"/>
      <c r="D138" s="499">
        <f>SUM(D136:D137)</f>
        <v>0</v>
      </c>
      <c r="E138" s="495"/>
      <c r="F138" s="495"/>
      <c r="G138" s="495"/>
      <c r="H138" s="496">
        <f>SUM(H136:H137)</f>
        <v>0</v>
      </c>
      <c r="I138" s="496">
        <f>SUM(I136:I137)</f>
        <v>0</v>
      </c>
      <c r="J138" s="468"/>
      <c r="K138" s="468"/>
      <c r="L138" s="486"/>
      <c r="M138" s="486"/>
      <c r="N138" s="468"/>
      <c r="O138" s="468"/>
      <c r="P138" s="468"/>
      <c r="Q138" s="468"/>
      <c r="R138" s="468"/>
      <c r="S138" s="468"/>
      <c r="T138" s="468"/>
      <c r="U138" s="468"/>
      <c r="V138" s="468"/>
    </row>
    <row r="139" spans="1:22" ht="13.5" customHeight="1" x14ac:dyDescent="0.25">
      <c r="A139" s="7" t="s">
        <v>316</v>
      </c>
      <c r="B139" s="7" t="s">
        <v>310</v>
      </c>
      <c r="C139" s="469" t="s">
        <v>490</v>
      </c>
      <c r="D139" s="490"/>
      <c r="E139" s="492">
        <v>0</v>
      </c>
      <c r="F139" s="492">
        <v>0</v>
      </c>
      <c r="G139" s="492">
        <v>1</v>
      </c>
      <c r="H139" s="492"/>
      <c r="I139" s="137">
        <f>D139*(F139-E139)/G139</f>
        <v>0</v>
      </c>
      <c r="J139" s="468"/>
      <c r="K139" s="468"/>
      <c r="L139" s="486">
        <v>7</v>
      </c>
      <c r="M139" s="486">
        <f>L116*100+L139</f>
        <v>1507</v>
      </c>
      <c r="N139" s="468"/>
      <c r="O139" s="468"/>
      <c r="P139" s="468"/>
      <c r="Q139" s="468"/>
      <c r="R139" s="468"/>
      <c r="S139" s="468"/>
      <c r="T139" s="468"/>
      <c r="U139" s="468"/>
      <c r="V139" s="468"/>
    </row>
    <row r="140" spans="1:22" x14ac:dyDescent="0.25">
      <c r="A140" s="7"/>
      <c r="B140" s="7"/>
      <c r="C140" s="469" t="s">
        <v>312</v>
      </c>
      <c r="D140" s="498"/>
      <c r="E140" s="514"/>
      <c r="F140" s="492"/>
      <c r="G140" s="492"/>
      <c r="H140" s="492"/>
      <c r="I140" s="137"/>
      <c r="J140" s="468"/>
      <c r="K140" s="468"/>
      <c r="N140" s="468"/>
      <c r="O140" s="468"/>
      <c r="P140" s="468"/>
      <c r="Q140" s="468"/>
      <c r="R140" s="468"/>
      <c r="S140" s="468"/>
      <c r="T140" s="468"/>
      <c r="U140" s="468"/>
      <c r="V140" s="468"/>
    </row>
    <row r="141" spans="1:22" x14ac:dyDescent="0.25">
      <c r="A141" s="864" t="s">
        <v>292</v>
      </c>
      <c r="B141" s="864"/>
      <c r="C141" s="864"/>
      <c r="D141" s="499">
        <f>SUM(D139:D140)</f>
        <v>0</v>
      </c>
      <c r="E141" s="515"/>
      <c r="F141" s="495"/>
      <c r="G141" s="495"/>
      <c r="H141" s="496">
        <f>SUM(H139:H140)</f>
        <v>0</v>
      </c>
      <c r="I141" s="496">
        <f>SUM(I139:I140)</f>
        <v>0</v>
      </c>
      <c r="J141" s="468"/>
      <c r="K141" s="468"/>
      <c r="L141" s="468"/>
      <c r="M141" s="468"/>
      <c r="N141" s="468"/>
      <c r="O141" s="468"/>
      <c r="P141" s="468"/>
      <c r="Q141" s="468"/>
      <c r="R141" s="468"/>
      <c r="S141" s="468"/>
      <c r="T141" s="468"/>
      <c r="U141" s="468"/>
      <c r="V141" s="468"/>
    </row>
    <row r="142" spans="1:22" x14ac:dyDescent="0.25">
      <c r="A142" s="865" t="s">
        <v>91</v>
      </c>
      <c r="B142" s="865"/>
      <c r="C142" s="865"/>
      <c r="D142" s="62">
        <f>D141+D138+D135+D132+D129</f>
        <v>0</v>
      </c>
      <c r="E142" s="516"/>
      <c r="F142" s="500"/>
      <c r="G142" s="500"/>
      <c r="H142" s="496">
        <f>H141+H138+H135+H132+H129</f>
        <v>0</v>
      </c>
      <c r="I142" s="496">
        <f>I141+I138+I135+I132+I129</f>
        <v>0</v>
      </c>
      <c r="J142" s="468"/>
      <c r="K142" s="468"/>
      <c r="L142" s="468"/>
      <c r="M142" s="468"/>
      <c r="N142" s="468"/>
      <c r="O142" s="468"/>
      <c r="P142" s="468"/>
      <c r="Q142" s="468"/>
      <c r="R142" s="468"/>
      <c r="S142" s="468"/>
      <c r="T142" s="468"/>
      <c r="U142" s="468"/>
      <c r="V142" s="468"/>
    </row>
    <row r="143" spans="1:22" ht="14" x14ac:dyDescent="0.25">
      <c r="A143" s="867" t="s">
        <v>491</v>
      </c>
      <c r="B143" s="867"/>
      <c r="C143" s="867"/>
      <c r="D143" s="867"/>
      <c r="E143" s="867"/>
      <c r="F143" s="867"/>
      <c r="G143" s="867"/>
      <c r="H143" s="867"/>
      <c r="I143" s="867"/>
      <c r="J143" s="468"/>
      <c r="K143" s="468"/>
      <c r="L143" s="468"/>
      <c r="M143" s="468"/>
      <c r="N143" s="468"/>
      <c r="O143" s="468"/>
      <c r="P143" s="468"/>
      <c r="Q143" s="468"/>
      <c r="R143" s="468"/>
      <c r="S143" s="468"/>
      <c r="T143" s="468"/>
      <c r="U143" s="468"/>
      <c r="V143" s="468"/>
    </row>
    <row r="144" spans="1:22" ht="14" x14ac:dyDescent="0.25">
      <c r="A144" s="867" t="s">
        <v>492</v>
      </c>
      <c r="B144" s="867"/>
      <c r="C144" s="867"/>
      <c r="D144" s="867"/>
      <c r="E144" s="867"/>
      <c r="F144" s="867"/>
      <c r="G144" s="867"/>
      <c r="H144" s="867"/>
      <c r="I144" s="867"/>
      <c r="J144" s="468"/>
      <c r="K144" s="468"/>
      <c r="L144" s="468"/>
      <c r="M144" s="468"/>
      <c r="N144" s="468"/>
      <c r="O144" s="468"/>
      <c r="P144" s="468"/>
      <c r="Q144" s="468"/>
      <c r="R144" s="468"/>
      <c r="S144" s="468"/>
      <c r="T144" s="468"/>
      <c r="U144" s="468"/>
      <c r="V144" s="468"/>
    </row>
    <row r="145" spans="1:22" ht="14.25" customHeight="1" x14ac:dyDescent="0.25">
      <c r="A145" s="868" t="s">
        <v>493</v>
      </c>
      <c r="B145" s="868"/>
      <c r="C145" s="868"/>
      <c r="D145" s="868"/>
      <c r="E145" s="868"/>
      <c r="F145" s="868"/>
      <c r="G145" s="868"/>
      <c r="H145" s="868"/>
      <c r="I145" s="868"/>
      <c r="J145" s="468"/>
      <c r="K145" s="468"/>
      <c r="L145" s="468"/>
      <c r="M145" s="468"/>
      <c r="N145" s="468"/>
      <c r="O145" s="468"/>
      <c r="P145" s="468"/>
      <c r="Q145" s="468"/>
      <c r="R145" s="468"/>
      <c r="S145" s="468"/>
      <c r="T145" s="468"/>
      <c r="U145" s="468"/>
      <c r="V145" s="468"/>
    </row>
    <row r="146" spans="1:22" ht="13.5" x14ac:dyDescent="0.25">
      <c r="A146" s="517" t="s">
        <v>494</v>
      </c>
      <c r="B146" s="468"/>
      <c r="C146" s="468"/>
      <c r="D146" s="468"/>
      <c r="E146" s="468"/>
      <c r="F146" s="468"/>
      <c r="G146" s="468"/>
      <c r="H146" s="468"/>
      <c r="I146" s="468"/>
      <c r="J146" s="468"/>
      <c r="K146" s="468"/>
      <c r="L146" s="468"/>
      <c r="M146" s="468"/>
      <c r="N146" s="468"/>
      <c r="O146" s="468"/>
      <c r="P146" s="468"/>
      <c r="Q146" s="468"/>
      <c r="R146" s="468"/>
      <c r="S146" s="468"/>
      <c r="T146" s="468"/>
      <c r="U146" s="468"/>
      <c r="V146" s="468"/>
    </row>
    <row r="147" spans="1:22" x14ac:dyDescent="0.25">
      <c r="A147" s="223"/>
      <c r="B147" s="468"/>
      <c r="C147" s="468"/>
      <c r="D147" s="468"/>
      <c r="E147" s="468"/>
      <c r="F147" s="468"/>
      <c r="G147" s="468"/>
      <c r="H147" s="468"/>
      <c r="I147" s="468"/>
      <c r="J147" s="468"/>
      <c r="K147" s="468"/>
      <c r="L147" s="468"/>
      <c r="M147" s="468"/>
      <c r="N147" s="468"/>
      <c r="O147" s="468"/>
      <c r="P147" s="468"/>
      <c r="Q147" s="468"/>
      <c r="R147" s="468"/>
      <c r="S147" s="468"/>
      <c r="T147" s="468"/>
      <c r="U147" s="468"/>
      <c r="V147" s="468"/>
    </row>
    <row r="148" spans="1:22" x14ac:dyDescent="0.25">
      <c r="A148" s="468"/>
      <c r="B148" s="468"/>
      <c r="C148" s="468"/>
      <c r="D148" s="468"/>
      <c r="E148" s="468"/>
      <c r="F148" s="468"/>
      <c r="G148" s="468"/>
      <c r="H148" s="468"/>
      <c r="I148" s="468"/>
      <c r="J148" s="468"/>
      <c r="K148" s="468"/>
      <c r="L148" s="468"/>
      <c r="M148" s="468"/>
      <c r="N148" s="468"/>
      <c r="O148" s="468"/>
      <c r="P148" s="468"/>
      <c r="Q148" s="468"/>
      <c r="R148" s="468"/>
      <c r="S148" s="468"/>
      <c r="T148" s="468"/>
      <c r="U148" s="468"/>
      <c r="V148" s="468"/>
    </row>
    <row r="149" spans="1:22" ht="13.5" customHeight="1" x14ac:dyDescent="0.25">
      <c r="A149" s="468"/>
      <c r="B149" s="468"/>
      <c r="C149" s="468"/>
      <c r="D149" s="468"/>
      <c r="E149" s="468"/>
      <c r="F149" s="468"/>
      <c r="G149" s="468"/>
      <c r="H149" s="468"/>
      <c r="I149" s="468"/>
      <c r="J149" s="468"/>
      <c r="K149" s="468"/>
      <c r="L149" s="468"/>
      <c r="M149" s="468"/>
      <c r="N149" s="468"/>
      <c r="O149" s="468"/>
      <c r="P149" s="468"/>
      <c r="Q149" s="468"/>
      <c r="R149" s="468"/>
      <c r="S149" s="468"/>
      <c r="T149" s="468"/>
      <c r="U149" s="468"/>
      <c r="V149" s="468"/>
    </row>
    <row r="150" spans="1:22" ht="13.5" customHeight="1" x14ac:dyDescent="0.25">
      <c r="A150" s="468"/>
      <c r="B150" s="468"/>
      <c r="C150" s="468"/>
      <c r="D150" s="468"/>
      <c r="E150" s="468"/>
      <c r="F150" s="468"/>
      <c r="G150" s="468"/>
      <c r="H150" s="468"/>
      <c r="I150" s="468"/>
      <c r="J150" s="468"/>
      <c r="K150" s="468"/>
      <c r="L150" s="468"/>
      <c r="M150" s="468"/>
      <c r="N150" s="468"/>
      <c r="O150" s="468"/>
      <c r="P150" s="468"/>
      <c r="Q150" s="468"/>
      <c r="R150" s="468"/>
      <c r="S150" s="468"/>
      <c r="T150" s="468"/>
      <c r="U150" s="468"/>
      <c r="V150" s="468"/>
    </row>
    <row r="151" spans="1:22" ht="13.5" customHeight="1" x14ac:dyDescent="0.25">
      <c r="A151" s="468"/>
      <c r="B151" s="468"/>
      <c r="C151" s="468"/>
      <c r="D151" s="468"/>
      <c r="E151" s="468"/>
      <c r="F151" s="468"/>
      <c r="G151" s="468"/>
      <c r="H151" s="468"/>
      <c r="I151" s="468"/>
      <c r="J151" s="468"/>
      <c r="K151" s="468"/>
      <c r="L151" s="468"/>
      <c r="M151" s="468"/>
      <c r="N151" s="468"/>
      <c r="O151" s="468"/>
      <c r="P151" s="468"/>
      <c r="Q151" s="468"/>
      <c r="R151" s="468"/>
      <c r="S151" s="468"/>
      <c r="T151" s="468"/>
      <c r="U151" s="468"/>
      <c r="V151" s="468"/>
    </row>
    <row r="152" spans="1:22" ht="13.5" customHeight="1" x14ac:dyDescent="0.25">
      <c r="A152" s="468"/>
      <c r="B152" s="468"/>
      <c r="C152" s="468"/>
      <c r="D152" s="468"/>
      <c r="E152" s="468"/>
      <c r="F152" s="468"/>
      <c r="G152" s="468"/>
      <c r="H152" s="468"/>
      <c r="I152" s="468"/>
      <c r="J152" s="468"/>
      <c r="K152" s="468"/>
      <c r="L152" s="468"/>
      <c r="M152" s="468"/>
      <c r="N152" s="468"/>
      <c r="O152" s="468"/>
      <c r="P152" s="468"/>
      <c r="Q152" s="468"/>
      <c r="R152" s="468"/>
      <c r="S152" s="468"/>
      <c r="T152" s="468"/>
      <c r="U152" s="468"/>
      <c r="V152" s="468"/>
    </row>
    <row r="153" spans="1:22" x14ac:dyDescent="0.25">
      <c r="A153" s="13" t="s">
        <v>23</v>
      </c>
      <c r="B153" s="13"/>
      <c r="C153" s="791">
        <f>Presentación!$C$3</f>
        <v>1990</v>
      </c>
      <c r="D153" s="791"/>
      <c r="E153" s="791"/>
      <c r="F153" s="791"/>
      <c r="G153" s="791"/>
      <c r="H153" s="791"/>
      <c r="I153" s="791"/>
      <c r="J153" s="468"/>
      <c r="K153" s="468"/>
      <c r="L153" s="468"/>
      <c r="M153" s="468"/>
      <c r="N153" s="468"/>
      <c r="O153" s="468"/>
      <c r="P153" s="468"/>
      <c r="Q153" s="468"/>
      <c r="R153" s="468"/>
      <c r="S153" s="468"/>
      <c r="T153" s="468"/>
      <c r="U153" s="468"/>
      <c r="V153" s="468"/>
    </row>
    <row r="154" spans="1:22" ht="11.25" customHeight="1" x14ac:dyDescent="0.25">
      <c r="A154" s="11" t="s">
        <v>24</v>
      </c>
      <c r="B154" s="11"/>
      <c r="C154" s="792" t="s">
        <v>376</v>
      </c>
      <c r="D154" s="792"/>
      <c r="E154" s="792"/>
      <c r="F154" s="792"/>
      <c r="G154" s="792"/>
      <c r="H154" s="792"/>
      <c r="I154" s="792"/>
      <c r="J154" s="468"/>
      <c r="K154" s="468"/>
      <c r="L154" s="486">
        <v>1</v>
      </c>
      <c r="M154" s="486">
        <v>1</v>
      </c>
      <c r="N154" s="468"/>
      <c r="O154" s="468"/>
      <c r="P154" s="468"/>
      <c r="Q154" s="468"/>
      <c r="R154" s="468"/>
      <c r="S154" s="468"/>
      <c r="T154" s="468"/>
      <c r="U154" s="468"/>
      <c r="V154" s="468"/>
    </row>
    <row r="155" spans="1:22" ht="13.5" customHeight="1" x14ac:dyDescent="0.25">
      <c r="A155" s="702" t="s">
        <v>5</v>
      </c>
      <c r="B155" s="702"/>
      <c r="C155" s="703" t="s">
        <v>26</v>
      </c>
      <c r="D155" s="703"/>
      <c r="E155" s="703"/>
      <c r="F155" s="703"/>
      <c r="G155" s="703"/>
      <c r="H155" s="703"/>
      <c r="I155" s="703"/>
      <c r="J155" s="468"/>
      <c r="K155" s="468"/>
      <c r="L155" s="486"/>
      <c r="M155" s="486"/>
      <c r="N155" s="468"/>
      <c r="O155" s="468"/>
      <c r="P155" s="468"/>
      <c r="Q155" s="468"/>
      <c r="R155" s="468"/>
      <c r="S155" s="468"/>
      <c r="T155" s="468"/>
      <c r="U155" s="468"/>
      <c r="V155" s="468"/>
    </row>
    <row r="156" spans="1:22" ht="11.25" customHeight="1" x14ac:dyDescent="0.25">
      <c r="A156" s="702" t="s">
        <v>27</v>
      </c>
      <c r="B156" s="702"/>
      <c r="C156" s="703" t="s">
        <v>482</v>
      </c>
      <c r="D156" s="703"/>
      <c r="E156" s="703"/>
      <c r="F156" s="703"/>
      <c r="G156" s="703"/>
      <c r="H156" s="703"/>
      <c r="I156" s="703"/>
      <c r="J156" s="468"/>
      <c r="K156" s="468"/>
      <c r="L156" s="486"/>
      <c r="M156" s="486"/>
      <c r="N156" s="468"/>
      <c r="O156" s="468"/>
      <c r="P156" s="468"/>
      <c r="Q156" s="468"/>
      <c r="R156" s="468"/>
      <c r="S156" s="468"/>
      <c r="T156" s="468"/>
      <c r="U156" s="468"/>
      <c r="V156" s="468"/>
    </row>
    <row r="157" spans="1:22" ht="11.25" customHeight="1" x14ac:dyDescent="0.25">
      <c r="A157" s="702" t="s">
        <v>29</v>
      </c>
      <c r="B157" s="702"/>
      <c r="C157" s="703" t="s">
        <v>454</v>
      </c>
      <c r="D157" s="703"/>
      <c r="E157" s="703"/>
      <c r="F157" s="703"/>
      <c r="G157" s="703"/>
      <c r="H157" s="703"/>
      <c r="I157" s="703"/>
      <c r="J157" s="468"/>
      <c r="K157" s="468"/>
      <c r="L157" s="486"/>
      <c r="M157" s="486"/>
      <c r="N157" s="468"/>
      <c r="O157" s="468"/>
      <c r="P157" s="468"/>
      <c r="Q157" s="468"/>
      <c r="R157" s="468"/>
      <c r="S157" s="468"/>
      <c r="T157" s="468"/>
      <c r="U157" s="468"/>
      <c r="V157" s="468"/>
    </row>
    <row r="158" spans="1:22" ht="11.25" customHeight="1" x14ac:dyDescent="0.25">
      <c r="A158" s="702" t="s">
        <v>31</v>
      </c>
      <c r="B158" s="702"/>
      <c r="C158" s="703" t="s">
        <v>406</v>
      </c>
      <c r="D158" s="703"/>
      <c r="E158" s="703"/>
      <c r="F158" s="703"/>
      <c r="G158" s="703"/>
      <c r="H158" s="703"/>
      <c r="I158" s="703"/>
      <c r="J158" s="468"/>
      <c r="K158" s="468"/>
      <c r="L158" s="486"/>
      <c r="M158" s="486"/>
      <c r="N158" s="468"/>
      <c r="O158" s="468"/>
      <c r="P158" s="468"/>
      <c r="Q158" s="468"/>
      <c r="R158" s="468"/>
      <c r="S158" s="468"/>
      <c r="T158" s="468"/>
      <c r="U158" s="468"/>
      <c r="V158" s="468"/>
    </row>
    <row r="159" spans="1:22" ht="11.25" customHeight="1" x14ac:dyDescent="0.25">
      <c r="A159" s="704" t="s">
        <v>33</v>
      </c>
      <c r="B159" s="704"/>
      <c r="C159" s="97" t="s">
        <v>34</v>
      </c>
      <c r="D159" s="705" t="s">
        <v>237</v>
      </c>
      <c r="E159" s="705"/>
      <c r="F159" s="705"/>
      <c r="G159" s="705"/>
      <c r="H159" s="705"/>
      <c r="I159" s="705"/>
      <c r="J159" s="468"/>
      <c r="K159" s="468"/>
      <c r="L159" s="486"/>
      <c r="M159" s="486"/>
      <c r="N159" s="468"/>
      <c r="O159" s="468"/>
      <c r="P159" s="468"/>
      <c r="Q159" s="468"/>
      <c r="R159" s="468"/>
      <c r="S159" s="468"/>
      <c r="T159" s="468"/>
      <c r="U159" s="468"/>
      <c r="V159" s="468"/>
    </row>
    <row r="160" spans="1:22" ht="45.75" customHeight="1" x14ac:dyDescent="0.25">
      <c r="A160" s="7" t="s">
        <v>37</v>
      </c>
      <c r="B160" s="7"/>
      <c r="C160" s="7" t="s">
        <v>38</v>
      </c>
      <c r="D160" s="98" t="s">
        <v>238</v>
      </c>
      <c r="E160" s="98" t="s">
        <v>483</v>
      </c>
      <c r="F160" s="98" t="s">
        <v>484</v>
      </c>
      <c r="G160" s="98" t="s">
        <v>241</v>
      </c>
      <c r="H160" s="98" t="s">
        <v>242</v>
      </c>
      <c r="I160" s="98" t="s">
        <v>242</v>
      </c>
      <c r="J160" s="468"/>
      <c r="K160" s="468"/>
      <c r="L160" s="486"/>
      <c r="M160" s="486"/>
      <c r="N160" s="468"/>
      <c r="O160" s="468"/>
      <c r="P160" s="468"/>
      <c r="Q160" s="468"/>
      <c r="R160" s="468"/>
      <c r="S160" s="468"/>
      <c r="T160" s="468"/>
      <c r="U160" s="468"/>
      <c r="V160" s="468"/>
    </row>
    <row r="161" spans="1:22" ht="12.75" customHeight="1" x14ac:dyDescent="0.25">
      <c r="A161" s="7" t="s">
        <v>224</v>
      </c>
      <c r="B161" s="7" t="s">
        <v>47</v>
      </c>
      <c r="C161" s="7"/>
      <c r="D161" s="25" t="s">
        <v>48</v>
      </c>
      <c r="E161" s="25" t="s">
        <v>243</v>
      </c>
      <c r="F161" s="25" t="s">
        <v>243</v>
      </c>
      <c r="G161" s="25" t="s">
        <v>244</v>
      </c>
      <c r="H161" s="25" t="s">
        <v>52</v>
      </c>
      <c r="I161" s="25" t="s">
        <v>121</v>
      </c>
      <c r="J161" s="468"/>
      <c r="K161" s="468"/>
      <c r="L161" s="486"/>
      <c r="M161" s="486"/>
      <c r="N161" s="468"/>
      <c r="O161" s="468"/>
      <c r="P161" s="468"/>
      <c r="Q161" s="468"/>
      <c r="R161" s="468"/>
      <c r="S161" s="468"/>
      <c r="T161" s="468"/>
      <c r="U161" s="468"/>
      <c r="V161" s="468"/>
    </row>
    <row r="162" spans="1:22" ht="34.5" x14ac:dyDescent="0.25">
      <c r="A162" s="7"/>
      <c r="B162" s="7"/>
      <c r="C162" s="7"/>
      <c r="D162" s="25" t="s">
        <v>54</v>
      </c>
      <c r="E162" s="25" t="s">
        <v>246</v>
      </c>
      <c r="F162" s="25" t="s">
        <v>247</v>
      </c>
      <c r="G162" s="25" t="s">
        <v>485</v>
      </c>
      <c r="H162" s="25" t="s">
        <v>486</v>
      </c>
      <c r="I162" s="25" t="s">
        <v>487</v>
      </c>
      <c r="J162" s="468"/>
      <c r="K162" s="468"/>
      <c r="L162" s="486"/>
      <c r="M162" s="486"/>
      <c r="N162" s="468"/>
      <c r="O162" s="468"/>
      <c r="P162" s="468"/>
      <c r="Q162" s="468"/>
      <c r="R162" s="468"/>
      <c r="S162" s="468"/>
      <c r="T162" s="468"/>
      <c r="U162" s="468"/>
      <c r="V162" s="468"/>
    </row>
    <row r="163" spans="1:22" ht="13.5" x14ac:dyDescent="0.35">
      <c r="A163" s="7"/>
      <c r="B163" s="7"/>
      <c r="C163" s="7"/>
      <c r="D163" s="114" t="s">
        <v>488</v>
      </c>
      <c r="E163" s="114" t="s">
        <v>251</v>
      </c>
      <c r="F163" s="114" t="s">
        <v>250</v>
      </c>
      <c r="G163" s="114" t="s">
        <v>489</v>
      </c>
      <c r="H163" s="114" t="s">
        <v>253</v>
      </c>
      <c r="I163" s="114" t="s">
        <v>253</v>
      </c>
      <c r="J163" s="468"/>
      <c r="K163" s="468"/>
      <c r="L163" s="486"/>
      <c r="M163" s="486"/>
      <c r="N163" s="468"/>
      <c r="O163" s="468"/>
      <c r="P163" s="468"/>
      <c r="Q163" s="468"/>
      <c r="R163" s="468"/>
      <c r="S163" s="468"/>
      <c r="T163" s="468"/>
      <c r="U163" s="468"/>
      <c r="V163" s="468"/>
    </row>
    <row r="164" spans="1:22" ht="11.25" customHeight="1" x14ac:dyDescent="0.25">
      <c r="A164" s="7" t="s">
        <v>68</v>
      </c>
      <c r="B164" s="7" t="s">
        <v>310</v>
      </c>
      <c r="C164" s="135" t="s">
        <v>471</v>
      </c>
      <c r="D164" s="490"/>
      <c r="E164" s="511"/>
      <c r="F164" s="492">
        <v>0</v>
      </c>
      <c r="G164" s="492">
        <v>1</v>
      </c>
      <c r="H164" s="497">
        <f>D164*(F164-E164)/G164</f>
        <v>0</v>
      </c>
      <c r="I164" s="137"/>
      <c r="J164" s="468"/>
      <c r="K164" s="468"/>
      <c r="L164" s="486">
        <v>1</v>
      </c>
      <c r="M164" s="486">
        <f>L154*100+L164</f>
        <v>101</v>
      </c>
      <c r="N164" s="468"/>
      <c r="O164" s="468"/>
      <c r="P164" s="468"/>
      <c r="Q164" s="468"/>
      <c r="R164" s="468"/>
      <c r="S164" s="468"/>
      <c r="T164" s="468"/>
      <c r="U164" s="468"/>
      <c r="V164" s="468"/>
    </row>
    <row r="165" spans="1:22" x14ac:dyDescent="0.25">
      <c r="A165" s="7"/>
      <c r="B165" s="7"/>
      <c r="C165" s="486" t="s">
        <v>472</v>
      </c>
      <c r="D165" s="490"/>
      <c r="E165" s="511"/>
      <c r="F165" s="492">
        <v>0</v>
      </c>
      <c r="G165" s="492">
        <v>1</v>
      </c>
      <c r="H165" s="497">
        <f>D165*(F165-E165)/G165</f>
        <v>0</v>
      </c>
      <c r="I165" s="137"/>
      <c r="J165" s="468"/>
      <c r="K165" s="468"/>
      <c r="L165" s="486">
        <v>2</v>
      </c>
      <c r="M165" s="486">
        <f>L154*100+L165</f>
        <v>102</v>
      </c>
      <c r="N165" s="468"/>
      <c r="O165" s="468"/>
      <c r="P165" s="468"/>
      <c r="Q165" s="468"/>
      <c r="R165" s="468"/>
      <c r="S165" s="468"/>
      <c r="T165" s="468"/>
      <c r="U165" s="468"/>
      <c r="V165" s="468"/>
    </row>
    <row r="166" spans="1:22" x14ac:dyDescent="0.25">
      <c r="A166" s="7"/>
      <c r="B166" s="7"/>
      <c r="C166" s="135" t="s">
        <v>473</v>
      </c>
      <c r="D166" s="490"/>
      <c r="E166" s="504"/>
      <c r="F166" s="492">
        <v>0</v>
      </c>
      <c r="G166" s="492">
        <v>1</v>
      </c>
      <c r="H166" s="497">
        <f>D166*(F166-E166)/G166</f>
        <v>0</v>
      </c>
      <c r="I166" s="137"/>
      <c r="J166" s="468"/>
      <c r="K166" s="468"/>
      <c r="L166" s="486">
        <v>3</v>
      </c>
      <c r="M166" s="486">
        <f>L154*100+L166</f>
        <v>103</v>
      </c>
      <c r="N166" s="21">
        <v>7</v>
      </c>
      <c r="O166" s="512">
        <f>L154*100+N166+M154*10000</f>
        <v>10107</v>
      </c>
      <c r="P166" s="468"/>
      <c r="Q166" s="468"/>
      <c r="R166" s="468"/>
      <c r="S166" s="468"/>
      <c r="T166" s="468"/>
      <c r="U166" s="468"/>
      <c r="V166" s="468"/>
    </row>
    <row r="167" spans="1:22" x14ac:dyDescent="0.25">
      <c r="A167" s="864" t="s">
        <v>292</v>
      </c>
      <c r="B167" s="864"/>
      <c r="C167" s="864"/>
      <c r="D167" s="370">
        <f>SUM(D163:D166)</f>
        <v>0</v>
      </c>
      <c r="E167" s="513"/>
      <c r="F167" s="495"/>
      <c r="G167" s="495"/>
      <c r="H167" s="496">
        <f>SUM(H164:H166)</f>
        <v>0</v>
      </c>
      <c r="I167" s="496">
        <f>SUM(I164:I166)</f>
        <v>0</v>
      </c>
      <c r="J167" s="468"/>
      <c r="K167" s="468"/>
      <c r="L167" s="486"/>
      <c r="M167" s="486"/>
      <c r="N167" s="468"/>
      <c r="O167" s="468"/>
      <c r="P167" s="468"/>
      <c r="Q167" s="468"/>
      <c r="R167" s="468"/>
      <c r="S167" s="468"/>
      <c r="T167" s="468"/>
      <c r="U167" s="468"/>
      <c r="V167" s="468"/>
    </row>
    <row r="168" spans="1:22" ht="13.5" customHeight="1" x14ac:dyDescent="0.25">
      <c r="A168" s="7" t="s">
        <v>313</v>
      </c>
      <c r="B168" s="7" t="s">
        <v>310</v>
      </c>
      <c r="C168" s="469" t="s">
        <v>490</v>
      </c>
      <c r="D168" s="490"/>
      <c r="E168" s="492">
        <v>0</v>
      </c>
      <c r="F168" s="492">
        <v>0</v>
      </c>
      <c r="G168" s="492">
        <v>1</v>
      </c>
      <c r="H168" s="492"/>
      <c r="I168" s="137">
        <f>D168*(F168-E168)/G168</f>
        <v>0</v>
      </c>
      <c r="J168" s="468"/>
      <c r="K168" s="468"/>
      <c r="L168" s="486">
        <v>4</v>
      </c>
      <c r="M168" s="486">
        <f>L154*100+L168</f>
        <v>104</v>
      </c>
      <c r="N168" s="468"/>
      <c r="O168" s="468"/>
      <c r="P168" s="468"/>
      <c r="Q168" s="468"/>
      <c r="R168" s="468"/>
      <c r="S168" s="468"/>
      <c r="T168" s="468"/>
      <c r="U168" s="468"/>
      <c r="V168" s="468"/>
    </row>
    <row r="169" spans="1:22" x14ac:dyDescent="0.25">
      <c r="A169" s="7"/>
      <c r="B169" s="7"/>
      <c r="C169" s="469" t="s">
        <v>312</v>
      </c>
      <c r="D169" s="498"/>
      <c r="E169" s="492"/>
      <c r="F169" s="492"/>
      <c r="G169" s="492"/>
      <c r="H169" s="492"/>
      <c r="I169" s="137"/>
      <c r="J169" s="468"/>
      <c r="K169" s="468"/>
      <c r="L169" s="486"/>
      <c r="M169" s="486"/>
      <c r="N169" s="468"/>
      <c r="O169" s="468"/>
      <c r="P169" s="468"/>
      <c r="Q169" s="468"/>
      <c r="R169" s="468"/>
      <c r="S169" s="468"/>
      <c r="T169" s="468"/>
      <c r="U169" s="468"/>
      <c r="V169" s="468"/>
    </row>
    <row r="170" spans="1:22" x14ac:dyDescent="0.25">
      <c r="A170" s="864" t="s">
        <v>292</v>
      </c>
      <c r="B170" s="864"/>
      <c r="C170" s="864"/>
      <c r="D170" s="499">
        <f>SUM(D168:D169)</f>
        <v>0</v>
      </c>
      <c r="E170" s="495"/>
      <c r="F170" s="495"/>
      <c r="G170" s="495"/>
      <c r="H170" s="496">
        <f>SUM(H168:H169)</f>
        <v>0</v>
      </c>
      <c r="I170" s="496">
        <f>SUM(I168:I169)</f>
        <v>0</v>
      </c>
      <c r="J170" s="468"/>
      <c r="K170" s="468"/>
      <c r="L170" s="486"/>
      <c r="M170" s="486"/>
      <c r="N170" s="468"/>
      <c r="O170" s="468"/>
      <c r="P170" s="468"/>
      <c r="Q170" s="468"/>
      <c r="R170" s="468"/>
      <c r="S170" s="468"/>
      <c r="T170" s="468"/>
      <c r="U170" s="468"/>
      <c r="V170" s="468"/>
    </row>
    <row r="171" spans="1:22" ht="13.5" customHeight="1" x14ac:dyDescent="0.25">
      <c r="A171" s="7" t="s">
        <v>314</v>
      </c>
      <c r="B171" s="7" t="s">
        <v>310</v>
      </c>
      <c r="C171" s="469" t="s">
        <v>490</v>
      </c>
      <c r="D171" s="490"/>
      <c r="E171" s="492">
        <v>0</v>
      </c>
      <c r="F171" s="492">
        <v>0</v>
      </c>
      <c r="G171" s="492">
        <v>1</v>
      </c>
      <c r="H171" s="492"/>
      <c r="I171" s="137">
        <f>D171*(F171-E171)/G171</f>
        <v>0</v>
      </c>
      <c r="J171" s="468"/>
      <c r="K171" s="468"/>
      <c r="L171" s="486">
        <v>5</v>
      </c>
      <c r="M171" s="486">
        <f>L154*100+L171</f>
        <v>105</v>
      </c>
      <c r="N171" s="468"/>
      <c r="O171" s="468"/>
      <c r="P171" s="468"/>
      <c r="Q171" s="468"/>
      <c r="R171" s="468"/>
      <c r="S171" s="468"/>
      <c r="T171" s="468"/>
      <c r="U171" s="468"/>
      <c r="V171" s="468"/>
    </row>
    <row r="172" spans="1:22" ht="12.75" customHeight="1" x14ac:dyDescent="0.25">
      <c r="A172" s="7"/>
      <c r="B172" s="7"/>
      <c r="C172" s="469" t="s">
        <v>312</v>
      </c>
      <c r="D172" s="498"/>
      <c r="E172" s="492"/>
      <c r="F172" s="492"/>
      <c r="G172" s="492"/>
      <c r="H172" s="492"/>
      <c r="I172" s="137"/>
      <c r="J172" s="468"/>
      <c r="K172" s="468"/>
      <c r="L172" s="486"/>
      <c r="M172" s="486"/>
      <c r="N172" s="468"/>
      <c r="O172" s="468"/>
      <c r="P172" s="468"/>
      <c r="Q172" s="468"/>
      <c r="R172" s="468"/>
      <c r="S172" s="468"/>
      <c r="T172" s="468"/>
      <c r="U172" s="468"/>
      <c r="V172" s="468"/>
    </row>
    <row r="173" spans="1:22" x14ac:dyDescent="0.25">
      <c r="A173" s="864" t="s">
        <v>292</v>
      </c>
      <c r="B173" s="864"/>
      <c r="C173" s="864"/>
      <c r="D173" s="499">
        <f>SUM(D171:D172)</f>
        <v>0</v>
      </c>
      <c r="E173" s="495"/>
      <c r="F173" s="495"/>
      <c r="G173" s="495"/>
      <c r="H173" s="496">
        <f>SUM(H171:H172)</f>
        <v>0</v>
      </c>
      <c r="I173" s="496">
        <f>SUM(I171:I172)</f>
        <v>0</v>
      </c>
      <c r="J173" s="468"/>
      <c r="K173" s="468"/>
      <c r="L173" s="486"/>
      <c r="M173" s="486"/>
      <c r="N173" s="468"/>
      <c r="O173" s="468"/>
      <c r="P173" s="468"/>
      <c r="Q173" s="468"/>
      <c r="R173" s="468"/>
      <c r="S173" s="468"/>
      <c r="T173" s="468"/>
      <c r="U173" s="468"/>
      <c r="V173" s="468"/>
    </row>
    <row r="174" spans="1:22" ht="13.5" customHeight="1" x14ac:dyDescent="0.25">
      <c r="A174" s="7" t="s">
        <v>315</v>
      </c>
      <c r="B174" s="7" t="s">
        <v>310</v>
      </c>
      <c r="C174" s="469" t="s">
        <v>490</v>
      </c>
      <c r="D174" s="490"/>
      <c r="E174" s="492">
        <v>0</v>
      </c>
      <c r="F174" s="492">
        <v>0</v>
      </c>
      <c r="G174" s="492">
        <v>1</v>
      </c>
      <c r="H174" s="492"/>
      <c r="I174" s="137">
        <f>D174*(F174-E174)/G174</f>
        <v>0</v>
      </c>
      <c r="J174" s="468"/>
      <c r="K174" s="468"/>
      <c r="L174" s="486">
        <v>6</v>
      </c>
      <c r="M174" s="486">
        <f>L154*100+L174</f>
        <v>106</v>
      </c>
      <c r="N174" s="468"/>
      <c r="O174" s="468"/>
      <c r="P174" s="468"/>
      <c r="Q174" s="468"/>
      <c r="R174" s="468"/>
      <c r="S174" s="468"/>
      <c r="T174" s="468"/>
      <c r="U174" s="468"/>
      <c r="V174" s="468"/>
    </row>
    <row r="175" spans="1:22" x14ac:dyDescent="0.25">
      <c r="A175" s="7"/>
      <c r="B175" s="7"/>
      <c r="C175" s="469" t="s">
        <v>312</v>
      </c>
      <c r="D175" s="498"/>
      <c r="E175" s="492"/>
      <c r="F175" s="492"/>
      <c r="G175" s="492"/>
      <c r="H175" s="492"/>
      <c r="I175" s="137"/>
      <c r="J175" s="468"/>
      <c r="K175" s="468"/>
      <c r="L175" s="486"/>
      <c r="M175" s="486"/>
      <c r="N175" s="468"/>
      <c r="O175" s="468"/>
      <c r="P175" s="468"/>
      <c r="Q175" s="468"/>
      <c r="R175" s="468"/>
      <c r="S175" s="468"/>
      <c r="T175" s="468"/>
      <c r="U175" s="468"/>
      <c r="V175" s="468"/>
    </row>
    <row r="176" spans="1:22" x14ac:dyDescent="0.25">
      <c r="A176" s="864" t="s">
        <v>292</v>
      </c>
      <c r="B176" s="864"/>
      <c r="C176" s="864"/>
      <c r="D176" s="499">
        <f>SUM(D174:D175)</f>
        <v>0</v>
      </c>
      <c r="E176" s="495"/>
      <c r="F176" s="495"/>
      <c r="G176" s="495"/>
      <c r="H176" s="496">
        <f>SUM(H174:H175)</f>
        <v>0</v>
      </c>
      <c r="I176" s="496">
        <f>SUM(I174:I175)</f>
        <v>0</v>
      </c>
      <c r="J176" s="468"/>
      <c r="K176" s="468"/>
      <c r="L176" s="486"/>
      <c r="M176" s="486"/>
      <c r="N176" s="468"/>
      <c r="O176" s="468"/>
      <c r="P176" s="468"/>
      <c r="Q176" s="468"/>
      <c r="R176" s="468"/>
      <c r="S176" s="468"/>
      <c r="T176" s="468"/>
      <c r="U176" s="468"/>
      <c r="V176" s="468"/>
    </row>
    <row r="177" spans="1:22" ht="13.5" customHeight="1" x14ac:dyDescent="0.25">
      <c r="A177" s="7" t="s">
        <v>316</v>
      </c>
      <c r="B177" s="7" t="s">
        <v>310</v>
      </c>
      <c r="C177" s="469" t="s">
        <v>490</v>
      </c>
      <c r="D177" s="490"/>
      <c r="E177" s="492">
        <v>0</v>
      </c>
      <c r="F177" s="492">
        <v>0</v>
      </c>
      <c r="G177" s="492">
        <v>1</v>
      </c>
      <c r="H177" s="492"/>
      <c r="I177" s="137">
        <f>D177*(F177-E177)/G177</f>
        <v>0</v>
      </c>
      <c r="J177" s="468"/>
      <c r="K177" s="468"/>
      <c r="L177" s="486">
        <v>7</v>
      </c>
      <c r="M177" s="486">
        <f>L154*100+L177</f>
        <v>107</v>
      </c>
      <c r="N177" s="468"/>
      <c r="O177" s="468"/>
      <c r="P177" s="468"/>
      <c r="Q177" s="468"/>
      <c r="R177" s="468"/>
      <c r="S177" s="468"/>
      <c r="T177" s="468"/>
      <c r="U177" s="468"/>
      <c r="V177" s="468"/>
    </row>
    <row r="178" spans="1:22" ht="13.5" customHeight="1" x14ac:dyDescent="0.25">
      <c r="A178" s="7"/>
      <c r="B178" s="7"/>
      <c r="C178" s="469" t="s">
        <v>312</v>
      </c>
      <c r="D178" s="498"/>
      <c r="E178" s="514"/>
      <c r="F178" s="492"/>
      <c r="G178" s="492"/>
      <c r="H178" s="492"/>
      <c r="I178" s="137"/>
      <c r="J178" s="468"/>
      <c r="K178" s="468"/>
      <c r="L178" s="468"/>
      <c r="M178" s="468"/>
      <c r="N178" s="468"/>
      <c r="O178" s="468"/>
      <c r="P178" s="468"/>
      <c r="Q178" s="468"/>
      <c r="R178" s="468"/>
      <c r="S178" s="468"/>
      <c r="T178" s="468"/>
      <c r="U178" s="468"/>
      <c r="V178" s="468"/>
    </row>
    <row r="179" spans="1:22" ht="13.5" customHeight="1" x14ac:dyDescent="0.25">
      <c r="A179" s="864" t="s">
        <v>292</v>
      </c>
      <c r="B179" s="864"/>
      <c r="C179" s="864"/>
      <c r="D179" s="507">
        <f>SUM(D177:D178)</f>
        <v>0</v>
      </c>
      <c r="E179" s="515"/>
      <c r="F179" s="495"/>
      <c r="G179" s="495"/>
      <c r="H179" s="496">
        <f>SUM(H177:H178)</f>
        <v>0</v>
      </c>
      <c r="I179" s="496">
        <f>SUM(I177:I178)</f>
        <v>0</v>
      </c>
      <c r="J179" s="468"/>
      <c r="K179" s="468"/>
      <c r="L179" s="468"/>
      <c r="M179" s="468"/>
      <c r="N179" s="468"/>
      <c r="O179" s="468"/>
      <c r="P179" s="468"/>
      <c r="Q179" s="468"/>
      <c r="R179" s="468"/>
      <c r="S179" s="468"/>
      <c r="T179" s="468"/>
      <c r="U179" s="468"/>
      <c r="V179" s="468"/>
    </row>
    <row r="180" spans="1:22" ht="13.5" customHeight="1" x14ac:dyDescent="0.25">
      <c r="A180" s="865" t="s">
        <v>91</v>
      </c>
      <c r="B180" s="865"/>
      <c r="C180" s="865"/>
      <c r="D180" s="92">
        <f>D179+D176+D173+D170+D167</f>
        <v>0</v>
      </c>
      <c r="E180" s="516"/>
      <c r="F180" s="500"/>
      <c r="G180" s="500"/>
      <c r="H180" s="496">
        <f>H179+H176+H173+H170+H167</f>
        <v>0</v>
      </c>
      <c r="I180" s="496">
        <f>I179+I176+I173+I170+I167</f>
        <v>0</v>
      </c>
      <c r="J180" s="468"/>
      <c r="K180" s="468"/>
      <c r="L180" s="468"/>
      <c r="M180" s="468"/>
      <c r="N180" s="468"/>
      <c r="O180" s="468"/>
      <c r="P180" s="468"/>
      <c r="Q180" s="468"/>
      <c r="R180" s="468"/>
      <c r="S180" s="468"/>
      <c r="T180" s="468"/>
      <c r="U180" s="468"/>
      <c r="V180" s="468"/>
    </row>
    <row r="181" spans="1:22" ht="14" x14ac:dyDescent="0.25">
      <c r="A181" s="867" t="s">
        <v>491</v>
      </c>
      <c r="B181" s="867"/>
      <c r="C181" s="867"/>
      <c r="D181" s="867"/>
      <c r="E181" s="867"/>
      <c r="F181" s="867"/>
      <c r="G181" s="867"/>
      <c r="H181" s="867"/>
      <c r="I181" s="867"/>
      <c r="J181" s="468"/>
      <c r="K181" s="468"/>
      <c r="L181" s="468"/>
      <c r="M181" s="468"/>
      <c r="N181" s="468"/>
      <c r="O181" s="468"/>
      <c r="P181" s="468"/>
      <c r="Q181" s="468"/>
      <c r="R181" s="468"/>
      <c r="S181" s="468"/>
      <c r="T181" s="468"/>
      <c r="U181" s="468"/>
      <c r="V181" s="468"/>
    </row>
    <row r="182" spans="1:22" ht="14" x14ac:dyDescent="0.25">
      <c r="A182" s="867" t="s">
        <v>492</v>
      </c>
      <c r="B182" s="867"/>
      <c r="C182" s="867"/>
      <c r="D182" s="867"/>
      <c r="E182" s="867"/>
      <c r="F182" s="867"/>
      <c r="G182" s="867"/>
      <c r="H182" s="867"/>
      <c r="I182" s="867"/>
      <c r="J182" s="468"/>
      <c r="K182" s="468"/>
      <c r="L182" s="468"/>
      <c r="M182" s="468"/>
      <c r="N182" s="468"/>
      <c r="O182" s="468"/>
      <c r="P182" s="468"/>
      <c r="Q182" s="468"/>
      <c r="R182" s="468"/>
      <c r="S182" s="468"/>
      <c r="T182" s="468"/>
      <c r="U182" s="468"/>
      <c r="V182" s="468"/>
    </row>
    <row r="183" spans="1:22" ht="13.5" customHeight="1" x14ac:dyDescent="0.25">
      <c r="A183" s="868" t="s">
        <v>493</v>
      </c>
      <c r="B183" s="868"/>
      <c r="C183" s="868"/>
      <c r="D183" s="868"/>
      <c r="E183" s="868"/>
      <c r="F183" s="868"/>
      <c r="G183" s="868"/>
      <c r="H183" s="868"/>
      <c r="I183" s="868"/>
      <c r="J183" s="468"/>
      <c r="K183" s="468"/>
      <c r="L183" s="468"/>
      <c r="M183" s="468"/>
      <c r="N183" s="468"/>
      <c r="O183" s="468"/>
      <c r="P183" s="468"/>
      <c r="Q183" s="468"/>
      <c r="R183" s="468"/>
      <c r="S183" s="468"/>
      <c r="T183" s="468"/>
      <c r="U183" s="468"/>
      <c r="V183" s="468"/>
    </row>
    <row r="184" spans="1:22" ht="13.5" x14ac:dyDescent="0.25">
      <c r="A184" s="517" t="s">
        <v>494</v>
      </c>
      <c r="B184" s="468"/>
      <c r="C184" s="468"/>
      <c r="D184" s="468"/>
      <c r="E184" s="468"/>
      <c r="F184" s="468"/>
      <c r="G184" s="468"/>
      <c r="H184" s="468"/>
      <c r="I184" s="468"/>
      <c r="J184" s="468"/>
      <c r="K184" s="468"/>
      <c r="L184" s="468"/>
      <c r="M184" s="468"/>
      <c r="N184" s="468"/>
      <c r="O184" s="468"/>
      <c r="P184" s="468"/>
      <c r="Q184" s="468"/>
      <c r="R184" s="468"/>
      <c r="S184" s="468"/>
      <c r="T184" s="468"/>
      <c r="U184" s="468"/>
      <c r="V184" s="468"/>
    </row>
    <row r="185" spans="1:22" x14ac:dyDescent="0.25">
      <c r="A185" s="468"/>
      <c r="B185" s="468"/>
      <c r="C185" s="468"/>
      <c r="D185" s="468"/>
      <c r="E185" s="468"/>
      <c r="F185" s="468"/>
      <c r="G185" s="468"/>
      <c r="H185" s="468"/>
      <c r="I185" s="468"/>
      <c r="J185" s="468"/>
      <c r="K185" s="468"/>
      <c r="L185" s="468"/>
      <c r="M185" s="468"/>
      <c r="N185" s="468"/>
      <c r="O185" s="468"/>
      <c r="P185" s="468"/>
      <c r="Q185" s="468"/>
      <c r="R185" s="468"/>
      <c r="S185" s="468"/>
      <c r="T185" s="468"/>
      <c r="U185" s="468"/>
      <c r="V185" s="468"/>
    </row>
    <row r="186" spans="1:22" x14ac:dyDescent="0.25">
      <c r="A186" s="468"/>
      <c r="B186" s="468"/>
      <c r="C186" s="468"/>
      <c r="D186" s="468"/>
      <c r="E186" s="468"/>
      <c r="F186" s="468"/>
      <c r="G186" s="468"/>
      <c r="H186" s="468"/>
      <c r="I186" s="468"/>
      <c r="J186" s="468"/>
      <c r="K186" s="468"/>
      <c r="L186" s="468"/>
      <c r="M186" s="468"/>
      <c r="N186" s="468"/>
      <c r="O186" s="468"/>
      <c r="P186" s="468"/>
      <c r="Q186" s="468"/>
      <c r="R186" s="468"/>
      <c r="S186" s="468"/>
      <c r="T186" s="468"/>
      <c r="U186" s="468"/>
      <c r="V186" s="468"/>
    </row>
    <row r="187" spans="1:22" x14ac:dyDescent="0.25">
      <c r="A187" s="468"/>
      <c r="B187" s="468"/>
      <c r="C187" s="468"/>
      <c r="D187" s="468"/>
      <c r="E187" s="468"/>
      <c r="F187" s="468"/>
      <c r="G187" s="468"/>
      <c r="H187" s="468"/>
      <c r="I187" s="468"/>
      <c r="J187" s="468"/>
      <c r="K187" s="468"/>
      <c r="L187" s="468"/>
      <c r="M187" s="468"/>
      <c r="N187" s="468"/>
      <c r="O187" s="468"/>
      <c r="P187" s="468"/>
      <c r="Q187" s="468"/>
      <c r="R187" s="468"/>
      <c r="S187" s="468"/>
      <c r="T187" s="468"/>
      <c r="U187" s="468"/>
      <c r="V187" s="468"/>
    </row>
    <row r="188" spans="1:22" x14ac:dyDescent="0.25">
      <c r="A188" s="468"/>
      <c r="B188" s="468"/>
      <c r="C188" s="468"/>
      <c r="D188" s="468"/>
      <c r="E188" s="468"/>
      <c r="F188" s="468"/>
      <c r="G188" s="468"/>
      <c r="H188" s="468"/>
      <c r="I188" s="468"/>
      <c r="J188" s="468"/>
      <c r="K188" s="468"/>
      <c r="L188" s="468"/>
      <c r="M188" s="468"/>
      <c r="N188" s="468"/>
      <c r="O188" s="468"/>
      <c r="P188" s="468"/>
      <c r="Q188" s="468"/>
      <c r="R188" s="468"/>
      <c r="S188" s="468"/>
      <c r="T188" s="468"/>
      <c r="U188" s="468"/>
      <c r="V188" s="468"/>
    </row>
    <row r="189" spans="1:22" x14ac:dyDescent="0.25">
      <c r="A189" s="468"/>
      <c r="B189" s="468"/>
      <c r="C189" s="468"/>
      <c r="D189" s="468"/>
      <c r="E189" s="468"/>
      <c r="F189" s="468"/>
      <c r="G189" s="468"/>
      <c r="H189" s="468"/>
      <c r="I189" s="468"/>
      <c r="J189" s="468"/>
      <c r="K189" s="468"/>
      <c r="L189" s="468"/>
      <c r="M189" s="468"/>
      <c r="N189" s="468"/>
      <c r="O189" s="468"/>
      <c r="P189" s="468"/>
      <c r="Q189" s="468"/>
      <c r="R189" s="468"/>
      <c r="S189" s="468"/>
      <c r="T189" s="468"/>
      <c r="U189" s="468"/>
      <c r="V189" s="468"/>
    </row>
    <row r="190" spans="1:22" x14ac:dyDescent="0.25">
      <c r="A190" s="468"/>
      <c r="B190" s="468"/>
      <c r="C190" s="468"/>
      <c r="D190" s="468"/>
      <c r="E190" s="468"/>
      <c r="F190" s="468"/>
      <c r="G190" s="468"/>
      <c r="H190" s="468"/>
      <c r="I190" s="468"/>
      <c r="J190" s="468"/>
      <c r="K190" s="468"/>
      <c r="L190" s="468"/>
      <c r="M190" s="468"/>
      <c r="N190" s="468"/>
      <c r="O190" s="468"/>
      <c r="P190" s="468"/>
      <c r="Q190" s="468"/>
      <c r="R190" s="468"/>
      <c r="S190" s="468"/>
      <c r="T190" s="468"/>
      <c r="U190" s="468"/>
      <c r="V190" s="468"/>
    </row>
    <row r="191" spans="1:22" x14ac:dyDescent="0.25">
      <c r="A191" s="13" t="s">
        <v>23</v>
      </c>
      <c r="B191" s="13"/>
      <c r="C191" s="791">
        <f>Presentación!$C$3</f>
        <v>1990</v>
      </c>
      <c r="D191" s="791"/>
      <c r="E191" s="791"/>
      <c r="F191" s="791"/>
      <c r="G191" s="791"/>
      <c r="H191" s="791"/>
      <c r="I191" s="791"/>
      <c r="J191" s="468"/>
      <c r="K191" s="468"/>
      <c r="L191" s="468"/>
      <c r="M191" s="468"/>
      <c r="N191" s="468"/>
      <c r="O191" s="468"/>
      <c r="P191" s="468"/>
      <c r="Q191" s="468"/>
      <c r="R191" s="468"/>
      <c r="S191" s="468"/>
      <c r="T191" s="468"/>
      <c r="U191" s="468"/>
      <c r="V191" s="468"/>
    </row>
    <row r="192" spans="1:22" ht="11.25" customHeight="1" x14ac:dyDescent="0.25">
      <c r="A192" s="11" t="s">
        <v>24</v>
      </c>
      <c r="B192" s="11"/>
      <c r="C192" s="792" t="s">
        <v>377</v>
      </c>
      <c r="D192" s="792"/>
      <c r="E192" s="792"/>
      <c r="F192" s="792"/>
      <c r="G192" s="792"/>
      <c r="H192" s="792"/>
      <c r="I192" s="792"/>
      <c r="J192" s="468"/>
      <c r="K192" s="468"/>
      <c r="L192" s="486">
        <v>2</v>
      </c>
      <c r="M192" s="486">
        <v>1</v>
      </c>
      <c r="N192" s="468"/>
      <c r="O192" s="468"/>
      <c r="P192" s="468"/>
      <c r="Q192" s="468"/>
      <c r="R192" s="468"/>
      <c r="S192" s="468"/>
      <c r="T192" s="468"/>
      <c r="U192" s="468"/>
      <c r="V192" s="468"/>
    </row>
    <row r="193" spans="1:22" ht="11.25" customHeight="1" x14ac:dyDescent="0.25">
      <c r="A193" s="702" t="s">
        <v>5</v>
      </c>
      <c r="B193" s="702"/>
      <c r="C193" s="703" t="s">
        <v>26</v>
      </c>
      <c r="D193" s="703"/>
      <c r="E193" s="703"/>
      <c r="F193" s="703"/>
      <c r="G193" s="703"/>
      <c r="H193" s="703"/>
      <c r="I193" s="703"/>
      <c r="J193" s="468"/>
      <c r="K193" s="468"/>
      <c r="L193" s="486"/>
      <c r="M193" s="486"/>
      <c r="N193" s="468"/>
      <c r="O193" s="468"/>
      <c r="P193" s="468"/>
      <c r="Q193" s="468"/>
      <c r="R193" s="468"/>
      <c r="S193" s="468"/>
      <c r="T193" s="468"/>
      <c r="U193" s="468"/>
      <c r="V193" s="468"/>
    </row>
    <row r="194" spans="1:22" ht="11.25" customHeight="1" x14ac:dyDescent="0.25">
      <c r="A194" s="702" t="s">
        <v>27</v>
      </c>
      <c r="B194" s="702"/>
      <c r="C194" s="703" t="s">
        <v>482</v>
      </c>
      <c r="D194" s="703"/>
      <c r="E194" s="703"/>
      <c r="F194" s="703"/>
      <c r="G194" s="703"/>
      <c r="H194" s="703"/>
      <c r="I194" s="703"/>
      <c r="J194" s="468"/>
      <c r="K194" s="468"/>
      <c r="L194" s="486"/>
      <c r="M194" s="486"/>
      <c r="N194" s="468"/>
      <c r="O194" s="468"/>
      <c r="P194" s="468"/>
      <c r="Q194" s="468"/>
      <c r="R194" s="468"/>
      <c r="S194" s="468"/>
      <c r="T194" s="468"/>
      <c r="U194" s="468"/>
      <c r="V194" s="468"/>
    </row>
    <row r="195" spans="1:22" ht="11.25" customHeight="1" x14ac:dyDescent="0.25">
      <c r="A195" s="702" t="s">
        <v>29</v>
      </c>
      <c r="B195" s="702"/>
      <c r="C195" s="703" t="s">
        <v>454</v>
      </c>
      <c r="D195" s="703"/>
      <c r="E195" s="703"/>
      <c r="F195" s="703"/>
      <c r="G195" s="703"/>
      <c r="H195" s="703"/>
      <c r="I195" s="703"/>
      <c r="J195" s="468"/>
      <c r="K195" s="468"/>
      <c r="L195" s="486"/>
      <c r="M195" s="486"/>
      <c r="N195" s="468"/>
      <c r="O195" s="468"/>
      <c r="P195" s="468"/>
      <c r="Q195" s="468"/>
      <c r="R195" s="468"/>
      <c r="S195" s="468"/>
      <c r="T195" s="468"/>
      <c r="U195" s="468"/>
      <c r="V195" s="468"/>
    </row>
    <row r="196" spans="1:22" ht="11.25" customHeight="1" x14ac:dyDescent="0.25">
      <c r="A196" s="702" t="s">
        <v>31</v>
      </c>
      <c r="B196" s="702"/>
      <c r="C196" s="703" t="s">
        <v>406</v>
      </c>
      <c r="D196" s="703"/>
      <c r="E196" s="703"/>
      <c r="F196" s="703"/>
      <c r="G196" s="703"/>
      <c r="H196" s="703"/>
      <c r="I196" s="703"/>
      <c r="J196" s="468"/>
      <c r="K196" s="468"/>
      <c r="L196" s="486"/>
      <c r="M196" s="486"/>
      <c r="N196" s="468"/>
      <c r="O196" s="468"/>
      <c r="P196" s="468"/>
      <c r="Q196" s="468"/>
      <c r="R196" s="468"/>
      <c r="S196" s="468"/>
      <c r="T196" s="468"/>
      <c r="U196" s="468"/>
      <c r="V196" s="468"/>
    </row>
    <row r="197" spans="1:22" ht="11.25" customHeight="1" x14ac:dyDescent="0.25">
      <c r="A197" s="704" t="s">
        <v>33</v>
      </c>
      <c r="B197" s="704"/>
      <c r="C197" s="97" t="s">
        <v>34</v>
      </c>
      <c r="D197" s="705" t="s">
        <v>237</v>
      </c>
      <c r="E197" s="705"/>
      <c r="F197" s="705"/>
      <c r="G197" s="705"/>
      <c r="H197" s="705"/>
      <c r="I197" s="705"/>
      <c r="J197" s="468"/>
      <c r="K197" s="468"/>
      <c r="L197" s="486"/>
      <c r="M197" s="486"/>
      <c r="N197" s="468"/>
      <c r="O197" s="468"/>
      <c r="P197" s="468"/>
      <c r="Q197" s="468"/>
      <c r="R197" s="468"/>
      <c r="S197" s="468"/>
      <c r="T197" s="468"/>
      <c r="U197" s="468"/>
      <c r="V197" s="468"/>
    </row>
    <row r="198" spans="1:22" ht="45.75" customHeight="1" x14ac:dyDescent="0.25">
      <c r="A198" s="7" t="s">
        <v>37</v>
      </c>
      <c r="B198" s="7"/>
      <c r="C198" s="7" t="s">
        <v>38</v>
      </c>
      <c r="D198" s="98" t="s">
        <v>238</v>
      </c>
      <c r="E198" s="98" t="s">
        <v>483</v>
      </c>
      <c r="F198" s="98" t="s">
        <v>484</v>
      </c>
      <c r="G198" s="98" t="s">
        <v>241</v>
      </c>
      <c r="H198" s="98" t="s">
        <v>242</v>
      </c>
      <c r="I198" s="98" t="s">
        <v>242</v>
      </c>
      <c r="J198" s="468"/>
      <c r="K198" s="468"/>
      <c r="L198" s="486"/>
      <c r="M198" s="486"/>
      <c r="N198" s="468"/>
      <c r="O198" s="468"/>
      <c r="P198" s="468"/>
      <c r="Q198" s="468"/>
      <c r="R198" s="468"/>
      <c r="S198" s="468"/>
      <c r="T198" s="468"/>
      <c r="U198" s="468"/>
      <c r="V198" s="468"/>
    </row>
    <row r="199" spans="1:22" ht="12.75" customHeight="1" x14ac:dyDescent="0.25">
      <c r="A199" s="7" t="s">
        <v>224</v>
      </c>
      <c r="B199" s="7" t="s">
        <v>47</v>
      </c>
      <c r="C199" s="7"/>
      <c r="D199" s="25" t="s">
        <v>48</v>
      </c>
      <c r="E199" s="25" t="s">
        <v>243</v>
      </c>
      <c r="F199" s="25" t="s">
        <v>243</v>
      </c>
      <c r="G199" s="25" t="s">
        <v>244</v>
      </c>
      <c r="H199" s="25" t="s">
        <v>52</v>
      </c>
      <c r="I199" s="25" t="s">
        <v>121</v>
      </c>
      <c r="J199" s="468"/>
      <c r="K199" s="468"/>
      <c r="L199" s="486"/>
      <c r="M199" s="486"/>
      <c r="N199" s="468"/>
      <c r="O199" s="468"/>
      <c r="P199" s="468"/>
      <c r="Q199" s="468"/>
      <c r="R199" s="468"/>
      <c r="S199" s="468"/>
      <c r="T199" s="468"/>
      <c r="U199" s="468"/>
      <c r="V199" s="468"/>
    </row>
    <row r="200" spans="1:22" ht="34.5" x14ac:dyDescent="0.25">
      <c r="A200" s="7"/>
      <c r="B200" s="7"/>
      <c r="C200" s="7"/>
      <c r="D200" s="25" t="s">
        <v>54</v>
      </c>
      <c r="E200" s="25" t="s">
        <v>246</v>
      </c>
      <c r="F200" s="25" t="s">
        <v>247</v>
      </c>
      <c r="G200" s="25" t="s">
        <v>485</v>
      </c>
      <c r="H200" s="25" t="s">
        <v>486</v>
      </c>
      <c r="I200" s="25" t="s">
        <v>487</v>
      </c>
      <c r="J200" s="468"/>
      <c r="K200" s="468"/>
      <c r="L200" s="486"/>
      <c r="M200" s="486"/>
      <c r="N200" s="468"/>
      <c r="O200" s="468"/>
      <c r="P200" s="468"/>
      <c r="Q200" s="468"/>
      <c r="R200" s="468"/>
      <c r="S200" s="468"/>
      <c r="T200" s="468"/>
      <c r="U200" s="468"/>
      <c r="V200" s="468"/>
    </row>
    <row r="201" spans="1:22" ht="13.5" x14ac:dyDescent="0.35">
      <c r="A201" s="7"/>
      <c r="B201" s="7"/>
      <c r="C201" s="7"/>
      <c r="D201" s="114" t="s">
        <v>488</v>
      </c>
      <c r="E201" s="114" t="s">
        <v>251</v>
      </c>
      <c r="F201" s="114" t="s">
        <v>250</v>
      </c>
      <c r="G201" s="114" t="s">
        <v>489</v>
      </c>
      <c r="H201" s="114" t="s">
        <v>253</v>
      </c>
      <c r="I201" s="114" t="s">
        <v>253</v>
      </c>
      <c r="J201" s="468"/>
      <c r="K201" s="468"/>
      <c r="L201" s="486"/>
      <c r="M201" s="486"/>
      <c r="N201" s="468"/>
      <c r="O201" s="468"/>
      <c r="P201" s="468"/>
      <c r="Q201" s="468"/>
      <c r="R201" s="468"/>
      <c r="S201" s="468"/>
      <c r="T201" s="468"/>
      <c r="U201" s="468"/>
      <c r="V201" s="468"/>
    </row>
    <row r="202" spans="1:22" ht="12.75" customHeight="1" x14ac:dyDescent="0.25">
      <c r="A202" s="7" t="s">
        <v>68</v>
      </c>
      <c r="B202" s="7" t="s">
        <v>310</v>
      </c>
      <c r="C202" s="135" t="s">
        <v>471</v>
      </c>
      <c r="D202" s="490"/>
      <c r="E202" s="511"/>
      <c r="F202" s="492">
        <v>0</v>
      </c>
      <c r="G202" s="492">
        <v>1</v>
      </c>
      <c r="H202" s="497">
        <f>D202*(F202-E202)/G202</f>
        <v>0</v>
      </c>
      <c r="I202" s="137"/>
      <c r="J202" s="468"/>
      <c r="K202" s="468"/>
      <c r="L202" s="486">
        <v>1</v>
      </c>
      <c r="M202" s="486">
        <f>L192*100+L202</f>
        <v>201</v>
      </c>
      <c r="N202" s="468"/>
      <c r="O202" s="468"/>
      <c r="P202" s="468"/>
      <c r="Q202" s="468"/>
      <c r="R202" s="468"/>
      <c r="S202" s="468"/>
      <c r="T202" s="468"/>
      <c r="U202" s="468"/>
      <c r="V202" s="468"/>
    </row>
    <row r="203" spans="1:22" x14ac:dyDescent="0.25">
      <c r="A203" s="7"/>
      <c r="B203" s="7"/>
      <c r="C203" s="486" t="s">
        <v>472</v>
      </c>
      <c r="D203" s="490"/>
      <c r="E203" s="511"/>
      <c r="F203" s="492">
        <v>0</v>
      </c>
      <c r="G203" s="492">
        <v>1</v>
      </c>
      <c r="H203" s="497">
        <f>D203*(F203-E203)/G203</f>
        <v>0</v>
      </c>
      <c r="I203" s="137"/>
      <c r="J203" s="468"/>
      <c r="K203" s="468"/>
      <c r="L203" s="486">
        <v>2</v>
      </c>
      <c r="M203" s="486">
        <f>L192*100+L203</f>
        <v>202</v>
      </c>
      <c r="N203" s="468"/>
      <c r="O203" s="468"/>
      <c r="P203" s="468"/>
      <c r="Q203" s="468"/>
      <c r="R203" s="468"/>
      <c r="S203" s="468"/>
      <c r="T203" s="468"/>
      <c r="U203" s="468"/>
      <c r="V203" s="468"/>
    </row>
    <row r="204" spans="1:22" x14ac:dyDescent="0.25">
      <c r="A204" s="7"/>
      <c r="B204" s="7"/>
      <c r="C204" s="135" t="s">
        <v>473</v>
      </c>
      <c r="D204" s="490"/>
      <c r="E204" s="504"/>
      <c r="F204" s="492">
        <v>0</v>
      </c>
      <c r="G204" s="492">
        <v>1</v>
      </c>
      <c r="H204" s="497">
        <f>D204*(F204-E204)/G204</f>
        <v>0</v>
      </c>
      <c r="I204" s="137"/>
      <c r="J204" s="468"/>
      <c r="K204" s="468"/>
      <c r="L204" s="486">
        <v>3</v>
      </c>
      <c r="M204" s="486">
        <f>L192*100+L204</f>
        <v>203</v>
      </c>
      <c r="N204" s="21">
        <v>7</v>
      </c>
      <c r="O204" s="512">
        <f>L192*100+N204+M192*10000</f>
        <v>10207</v>
      </c>
      <c r="P204" s="468"/>
      <c r="Q204" s="468"/>
      <c r="R204" s="468"/>
      <c r="S204" s="468"/>
      <c r="T204" s="468"/>
      <c r="U204" s="468"/>
      <c r="V204" s="468"/>
    </row>
    <row r="205" spans="1:22" ht="13.5" customHeight="1" x14ac:dyDescent="0.25">
      <c r="A205" s="864" t="s">
        <v>292</v>
      </c>
      <c r="B205" s="864"/>
      <c r="C205" s="864"/>
      <c r="D205" s="370">
        <f>SUM(D201:D204)</f>
        <v>0</v>
      </c>
      <c r="E205" s="513"/>
      <c r="F205" s="495"/>
      <c r="G205" s="495"/>
      <c r="H205" s="496">
        <f>SUM(H202:H204)</f>
        <v>0</v>
      </c>
      <c r="I205" s="496">
        <f>SUM(I202:I204)</f>
        <v>0</v>
      </c>
      <c r="J205" s="468"/>
      <c r="K205" s="468"/>
      <c r="L205" s="486"/>
      <c r="M205" s="486"/>
      <c r="N205" s="468"/>
      <c r="O205" s="468"/>
      <c r="P205" s="468"/>
      <c r="Q205" s="468"/>
      <c r="R205" s="468"/>
      <c r="S205" s="468"/>
      <c r="T205" s="468"/>
      <c r="U205" s="468"/>
      <c r="V205" s="468"/>
    </row>
    <row r="206" spans="1:22" ht="13.5" customHeight="1" x14ac:dyDescent="0.25">
      <c r="A206" s="7" t="s">
        <v>313</v>
      </c>
      <c r="B206" s="7" t="s">
        <v>310</v>
      </c>
      <c r="C206" s="469" t="s">
        <v>490</v>
      </c>
      <c r="D206" s="490"/>
      <c r="E206" s="492">
        <v>0</v>
      </c>
      <c r="F206" s="492">
        <v>0</v>
      </c>
      <c r="G206" s="492">
        <v>1</v>
      </c>
      <c r="H206" s="492"/>
      <c r="I206" s="137">
        <f>D206*(F206-E206)/G206</f>
        <v>0</v>
      </c>
      <c r="J206" s="468"/>
      <c r="K206" s="468"/>
      <c r="L206" s="486">
        <v>4</v>
      </c>
      <c r="M206" s="486">
        <f>L192*100+L206</f>
        <v>204</v>
      </c>
      <c r="N206" s="468"/>
      <c r="O206" s="468"/>
      <c r="P206" s="468"/>
      <c r="Q206" s="468"/>
      <c r="R206" s="468"/>
      <c r="S206" s="468"/>
      <c r="T206" s="468"/>
      <c r="U206" s="468"/>
      <c r="V206" s="468"/>
    </row>
    <row r="207" spans="1:22" ht="13.5" customHeight="1" x14ac:dyDescent="0.25">
      <c r="A207" s="7"/>
      <c r="B207" s="7"/>
      <c r="C207" s="469" t="s">
        <v>312</v>
      </c>
      <c r="D207" s="498"/>
      <c r="E207" s="492"/>
      <c r="F207" s="492"/>
      <c r="G207" s="492"/>
      <c r="H207" s="492"/>
      <c r="I207" s="137"/>
      <c r="J207" s="468"/>
      <c r="K207" s="468"/>
      <c r="L207" s="486"/>
      <c r="M207" s="486"/>
      <c r="N207" s="468"/>
      <c r="O207" s="468"/>
      <c r="P207" s="468"/>
      <c r="Q207" s="468"/>
      <c r="R207" s="468"/>
      <c r="S207" s="468"/>
      <c r="T207" s="468"/>
      <c r="U207" s="468"/>
      <c r="V207" s="468"/>
    </row>
    <row r="208" spans="1:22" ht="13.5" customHeight="1" x14ac:dyDescent="0.25">
      <c r="A208" s="864" t="s">
        <v>292</v>
      </c>
      <c r="B208" s="864"/>
      <c r="C208" s="864"/>
      <c r="D208" s="499">
        <f>SUM(D206:D207)</f>
        <v>0</v>
      </c>
      <c r="E208" s="495"/>
      <c r="F208" s="495"/>
      <c r="G208" s="495"/>
      <c r="H208" s="496">
        <f>SUM(H206:H207)</f>
        <v>0</v>
      </c>
      <c r="I208" s="496">
        <f>SUM(I206:I207)</f>
        <v>0</v>
      </c>
      <c r="J208" s="468"/>
      <c r="K208" s="468"/>
      <c r="L208" s="486"/>
      <c r="M208" s="486"/>
      <c r="N208" s="468"/>
      <c r="O208" s="468"/>
      <c r="P208" s="468"/>
      <c r="Q208" s="468"/>
      <c r="R208" s="468"/>
      <c r="S208" s="468"/>
      <c r="T208" s="468"/>
      <c r="U208" s="468"/>
      <c r="V208" s="468"/>
    </row>
    <row r="209" spans="1:22" ht="13.5" customHeight="1" x14ac:dyDescent="0.25">
      <c r="A209" s="7" t="s">
        <v>314</v>
      </c>
      <c r="B209" s="7" t="s">
        <v>310</v>
      </c>
      <c r="C209" s="469" t="s">
        <v>490</v>
      </c>
      <c r="D209" s="490"/>
      <c r="E209" s="492">
        <v>0</v>
      </c>
      <c r="F209" s="492">
        <v>0</v>
      </c>
      <c r="G209" s="492">
        <v>1</v>
      </c>
      <c r="H209" s="492"/>
      <c r="I209" s="137">
        <f>D209*(F209-E209)/G209</f>
        <v>0</v>
      </c>
      <c r="J209" s="468"/>
      <c r="K209" s="468"/>
      <c r="L209" s="486">
        <v>5</v>
      </c>
      <c r="M209" s="486">
        <f>L192*100+L209</f>
        <v>205</v>
      </c>
      <c r="N209" s="468"/>
      <c r="O209" s="468"/>
      <c r="P209" s="468"/>
      <c r="Q209" s="468"/>
      <c r="R209" s="468"/>
      <c r="S209" s="468"/>
      <c r="T209" s="468"/>
      <c r="U209" s="468"/>
      <c r="V209" s="468"/>
    </row>
    <row r="210" spans="1:22" x14ac:dyDescent="0.25">
      <c r="A210" s="7"/>
      <c r="B210" s="7"/>
      <c r="C210" s="469" t="s">
        <v>312</v>
      </c>
      <c r="D210" s="498"/>
      <c r="E210" s="492"/>
      <c r="F210" s="492"/>
      <c r="G210" s="492"/>
      <c r="H210" s="492"/>
      <c r="I210" s="137"/>
      <c r="J210" s="468"/>
      <c r="K210" s="468"/>
      <c r="L210" s="486"/>
      <c r="M210" s="486"/>
      <c r="N210" s="468"/>
      <c r="O210" s="468"/>
      <c r="P210" s="468"/>
      <c r="Q210" s="468"/>
      <c r="R210" s="468"/>
      <c r="S210" s="468"/>
      <c r="T210" s="468"/>
      <c r="U210" s="468"/>
      <c r="V210" s="468"/>
    </row>
    <row r="211" spans="1:22" ht="13.5" customHeight="1" x14ac:dyDescent="0.25">
      <c r="A211" s="864" t="s">
        <v>292</v>
      </c>
      <c r="B211" s="864"/>
      <c r="C211" s="864"/>
      <c r="D211" s="499">
        <f>SUM(D209:D210)</f>
        <v>0</v>
      </c>
      <c r="E211" s="495"/>
      <c r="F211" s="495"/>
      <c r="G211" s="495"/>
      <c r="H211" s="496">
        <f>SUM(H209:H210)</f>
        <v>0</v>
      </c>
      <c r="I211" s="496">
        <f>SUM(I209:I210)</f>
        <v>0</v>
      </c>
      <c r="J211" s="468"/>
      <c r="K211" s="468"/>
      <c r="L211" s="486"/>
      <c r="M211" s="486"/>
      <c r="N211" s="468"/>
      <c r="O211" s="468"/>
      <c r="P211" s="468"/>
      <c r="Q211" s="468"/>
      <c r="R211" s="468"/>
      <c r="S211" s="468"/>
      <c r="T211" s="468"/>
      <c r="U211" s="468"/>
      <c r="V211" s="468"/>
    </row>
    <row r="212" spans="1:22" ht="13.5" customHeight="1" x14ac:dyDescent="0.25">
      <c r="A212" s="7" t="s">
        <v>315</v>
      </c>
      <c r="B212" s="7" t="s">
        <v>310</v>
      </c>
      <c r="C212" s="469" t="s">
        <v>490</v>
      </c>
      <c r="D212" s="490"/>
      <c r="E212" s="492">
        <v>0</v>
      </c>
      <c r="F212" s="492">
        <v>0</v>
      </c>
      <c r="G212" s="492">
        <v>1</v>
      </c>
      <c r="H212" s="492"/>
      <c r="I212" s="137">
        <f>D212*(F212-E212)/G212</f>
        <v>0</v>
      </c>
      <c r="J212" s="468"/>
      <c r="K212" s="468"/>
      <c r="L212" s="486">
        <v>6</v>
      </c>
      <c r="M212" s="486">
        <f>L192*100+L212</f>
        <v>206</v>
      </c>
      <c r="N212" s="468"/>
      <c r="O212" s="468"/>
      <c r="P212" s="468"/>
      <c r="Q212" s="468"/>
      <c r="R212" s="468"/>
      <c r="S212" s="468"/>
      <c r="T212" s="468"/>
      <c r="U212" s="468"/>
      <c r="V212" s="468"/>
    </row>
    <row r="213" spans="1:22" x14ac:dyDescent="0.25">
      <c r="A213" s="7"/>
      <c r="B213" s="7"/>
      <c r="C213" s="469" t="s">
        <v>312</v>
      </c>
      <c r="D213" s="498"/>
      <c r="E213" s="492"/>
      <c r="F213" s="492"/>
      <c r="G213" s="492"/>
      <c r="H213" s="492"/>
      <c r="I213" s="137"/>
      <c r="J213" s="468"/>
      <c r="K213" s="468"/>
      <c r="L213" s="486"/>
      <c r="M213" s="486"/>
      <c r="N213" s="468"/>
      <c r="O213" s="468"/>
      <c r="P213" s="468"/>
      <c r="Q213" s="468"/>
      <c r="R213" s="468"/>
      <c r="S213" s="468"/>
      <c r="T213" s="468"/>
      <c r="U213" s="468"/>
      <c r="V213" s="468"/>
    </row>
    <row r="214" spans="1:22" x14ac:dyDescent="0.25">
      <c r="A214" s="864" t="s">
        <v>292</v>
      </c>
      <c r="B214" s="864"/>
      <c r="C214" s="864"/>
      <c r="D214" s="499">
        <f>SUM(D212:D213)</f>
        <v>0</v>
      </c>
      <c r="E214" s="495"/>
      <c r="F214" s="495"/>
      <c r="G214" s="495"/>
      <c r="H214" s="496">
        <f>SUM(H212:H213)</f>
        <v>0</v>
      </c>
      <c r="I214" s="496">
        <f>SUM(I212:I213)</f>
        <v>0</v>
      </c>
      <c r="J214" s="468"/>
      <c r="K214" s="468"/>
      <c r="L214" s="486"/>
      <c r="M214" s="486"/>
      <c r="N214" s="468"/>
      <c r="O214" s="468"/>
      <c r="P214" s="468"/>
      <c r="Q214" s="468"/>
      <c r="R214" s="468"/>
      <c r="S214" s="468"/>
      <c r="T214" s="468"/>
      <c r="U214" s="468"/>
      <c r="V214" s="468"/>
    </row>
    <row r="215" spans="1:22" ht="13.5" customHeight="1" x14ac:dyDescent="0.25">
      <c r="A215" s="7" t="s">
        <v>316</v>
      </c>
      <c r="B215" s="7" t="s">
        <v>310</v>
      </c>
      <c r="C215" s="469" t="s">
        <v>490</v>
      </c>
      <c r="D215" s="490"/>
      <c r="E215" s="492">
        <v>0</v>
      </c>
      <c r="F215" s="492">
        <v>0</v>
      </c>
      <c r="G215" s="492">
        <v>1</v>
      </c>
      <c r="H215" s="492"/>
      <c r="I215" s="137">
        <f>D215*(F215-E215)/G215</f>
        <v>0</v>
      </c>
      <c r="J215" s="468"/>
      <c r="K215" s="468"/>
      <c r="L215" s="486">
        <v>7</v>
      </c>
      <c r="M215" s="486">
        <f>L192*100+L215</f>
        <v>207</v>
      </c>
      <c r="N215" s="468"/>
      <c r="O215" s="468"/>
      <c r="P215" s="468"/>
      <c r="Q215" s="468"/>
      <c r="R215" s="468"/>
      <c r="S215" s="468"/>
      <c r="T215" s="468"/>
      <c r="U215" s="468"/>
      <c r="V215" s="468"/>
    </row>
    <row r="216" spans="1:22" x14ac:dyDescent="0.25">
      <c r="A216" s="7"/>
      <c r="B216" s="7"/>
      <c r="C216" s="469" t="s">
        <v>312</v>
      </c>
      <c r="D216" s="498"/>
      <c r="E216" s="514"/>
      <c r="F216" s="492"/>
      <c r="G216" s="492"/>
      <c r="H216" s="492"/>
      <c r="I216" s="137"/>
      <c r="J216" s="468"/>
      <c r="K216" s="468"/>
      <c r="L216" s="468"/>
      <c r="M216" s="468"/>
      <c r="N216" s="468"/>
      <c r="O216" s="468"/>
      <c r="P216" s="468"/>
      <c r="Q216" s="468"/>
      <c r="R216" s="468"/>
      <c r="S216" s="468"/>
      <c r="T216" s="468"/>
      <c r="U216" s="468"/>
      <c r="V216" s="468"/>
    </row>
    <row r="217" spans="1:22" x14ac:dyDescent="0.25">
      <c r="A217" s="864" t="s">
        <v>292</v>
      </c>
      <c r="B217" s="864"/>
      <c r="C217" s="864"/>
      <c r="D217" s="507">
        <f>SUM(D215:D216)</f>
        <v>0</v>
      </c>
      <c r="E217" s="515"/>
      <c r="F217" s="495"/>
      <c r="G217" s="495"/>
      <c r="H217" s="496">
        <f>SUM(H215:H216)</f>
        <v>0</v>
      </c>
      <c r="I217" s="496">
        <f>SUM(I215:I216)</f>
        <v>0</v>
      </c>
      <c r="J217" s="468"/>
      <c r="K217" s="468"/>
      <c r="L217" s="468"/>
      <c r="M217" s="468"/>
      <c r="N217" s="468"/>
      <c r="O217" s="468"/>
      <c r="P217" s="468"/>
      <c r="Q217" s="468"/>
      <c r="R217" s="468"/>
      <c r="S217" s="468"/>
      <c r="T217" s="468"/>
      <c r="U217" s="468"/>
      <c r="V217" s="468"/>
    </row>
    <row r="218" spans="1:22" x14ac:dyDescent="0.25">
      <c r="A218" s="865" t="s">
        <v>91</v>
      </c>
      <c r="B218" s="865"/>
      <c r="C218" s="865"/>
      <c r="D218" s="92">
        <f>D217+D214+D211+D208+D205</f>
        <v>0</v>
      </c>
      <c r="E218" s="516"/>
      <c r="F218" s="500"/>
      <c r="G218" s="500"/>
      <c r="H218" s="496">
        <f>H217+H214+H211+H208+H205</f>
        <v>0</v>
      </c>
      <c r="I218" s="496">
        <f>I217+I214+I211+I208+I205</f>
        <v>0</v>
      </c>
      <c r="J218" s="468"/>
      <c r="K218" s="468"/>
      <c r="L218" s="468"/>
      <c r="M218" s="468"/>
      <c r="N218" s="468"/>
      <c r="O218" s="468"/>
      <c r="P218" s="468"/>
      <c r="Q218" s="468"/>
      <c r="R218" s="468"/>
      <c r="S218" s="468"/>
      <c r="T218" s="468"/>
      <c r="U218" s="468"/>
      <c r="V218" s="468"/>
    </row>
    <row r="219" spans="1:22" ht="14" x14ac:dyDescent="0.25">
      <c r="A219" s="867" t="s">
        <v>491</v>
      </c>
      <c r="B219" s="867"/>
      <c r="C219" s="867"/>
      <c r="D219" s="867"/>
      <c r="E219" s="867"/>
      <c r="F219" s="867"/>
      <c r="G219" s="867"/>
      <c r="H219" s="867"/>
      <c r="I219" s="867"/>
      <c r="J219" s="468"/>
      <c r="K219" s="468"/>
      <c r="L219" s="468"/>
      <c r="M219" s="468"/>
      <c r="N219" s="468"/>
      <c r="O219" s="468"/>
      <c r="P219" s="468"/>
      <c r="Q219" s="468"/>
      <c r="R219" s="468"/>
      <c r="S219" s="468"/>
      <c r="T219" s="468"/>
      <c r="U219" s="468"/>
      <c r="V219" s="468"/>
    </row>
    <row r="220" spans="1:22" ht="14" x14ac:dyDescent="0.25">
      <c r="A220" s="867" t="s">
        <v>492</v>
      </c>
      <c r="B220" s="867"/>
      <c r="C220" s="867"/>
      <c r="D220" s="867"/>
      <c r="E220" s="867"/>
      <c r="F220" s="867"/>
      <c r="G220" s="867"/>
      <c r="H220" s="867"/>
      <c r="I220" s="867"/>
      <c r="J220" s="468"/>
      <c r="K220" s="468"/>
      <c r="L220" s="468"/>
      <c r="M220" s="468"/>
      <c r="N220" s="468"/>
      <c r="O220" s="468"/>
      <c r="P220" s="468"/>
      <c r="Q220" s="468"/>
      <c r="R220" s="468"/>
      <c r="S220" s="468"/>
      <c r="T220" s="468"/>
      <c r="U220" s="468"/>
      <c r="V220" s="468"/>
    </row>
    <row r="221" spans="1:22" ht="12" customHeight="1" x14ac:dyDescent="0.25">
      <c r="A221" s="868" t="s">
        <v>493</v>
      </c>
      <c r="B221" s="868"/>
      <c r="C221" s="868"/>
      <c r="D221" s="868"/>
      <c r="E221" s="868"/>
      <c r="F221" s="868"/>
      <c r="G221" s="868"/>
      <c r="H221" s="868"/>
      <c r="I221" s="868"/>
      <c r="J221" s="468"/>
      <c r="K221" s="468"/>
      <c r="L221" s="468"/>
      <c r="M221" s="468"/>
      <c r="N221" s="468"/>
      <c r="O221" s="468"/>
      <c r="P221" s="468"/>
      <c r="Q221" s="468"/>
      <c r="R221" s="468"/>
      <c r="S221" s="468"/>
      <c r="T221" s="468"/>
      <c r="U221" s="468"/>
      <c r="V221" s="468"/>
    </row>
    <row r="222" spans="1:22" ht="13.5" x14ac:dyDescent="0.25">
      <c r="A222" s="517" t="s">
        <v>494</v>
      </c>
      <c r="B222" s="468"/>
      <c r="C222" s="468"/>
      <c r="D222" s="468"/>
      <c r="E222" s="468"/>
      <c r="F222" s="468"/>
      <c r="G222" s="468"/>
      <c r="H222" s="468"/>
      <c r="I222" s="468"/>
      <c r="J222" s="468"/>
      <c r="K222" s="468"/>
      <c r="L222" s="468"/>
      <c r="M222" s="468"/>
      <c r="N222" s="468"/>
      <c r="O222" s="468"/>
      <c r="P222" s="468"/>
      <c r="Q222" s="468"/>
      <c r="R222" s="468"/>
      <c r="S222" s="468"/>
      <c r="T222" s="468"/>
      <c r="U222" s="468"/>
      <c r="V222" s="468"/>
    </row>
    <row r="223" spans="1:22" x14ac:dyDescent="0.25">
      <c r="A223" s="468"/>
      <c r="B223" s="468"/>
      <c r="C223" s="468"/>
      <c r="D223" s="468"/>
      <c r="E223" s="468"/>
      <c r="F223" s="468"/>
      <c r="G223" s="468"/>
      <c r="H223" s="468"/>
      <c r="I223" s="468"/>
      <c r="J223" s="468"/>
      <c r="K223" s="468"/>
      <c r="L223" s="468"/>
      <c r="M223" s="468"/>
      <c r="N223" s="468"/>
      <c r="O223" s="468"/>
      <c r="P223" s="468"/>
      <c r="Q223" s="468"/>
      <c r="R223" s="468"/>
      <c r="S223" s="468"/>
      <c r="T223" s="468"/>
      <c r="U223" s="468"/>
      <c r="V223" s="468"/>
    </row>
    <row r="224" spans="1:22" x14ac:dyDescent="0.25">
      <c r="A224" s="468"/>
      <c r="B224" s="468"/>
      <c r="C224" s="468"/>
      <c r="D224" s="468"/>
      <c r="E224" s="468"/>
      <c r="F224" s="468"/>
      <c r="G224" s="468"/>
      <c r="H224" s="468"/>
      <c r="I224" s="468"/>
      <c r="J224" s="468"/>
      <c r="K224" s="468"/>
      <c r="L224" s="468"/>
      <c r="M224" s="468"/>
      <c r="N224" s="468"/>
      <c r="O224" s="468"/>
      <c r="P224" s="468"/>
      <c r="Q224" s="468"/>
      <c r="R224" s="468"/>
      <c r="S224" s="468"/>
      <c r="T224" s="468"/>
      <c r="U224" s="468"/>
      <c r="V224" s="468"/>
    </row>
    <row r="225" spans="1:22" x14ac:dyDescent="0.25">
      <c r="A225" s="468"/>
      <c r="B225" s="468"/>
      <c r="C225" s="468"/>
      <c r="D225" s="468"/>
      <c r="E225" s="468"/>
      <c r="F225" s="468"/>
      <c r="G225" s="468"/>
      <c r="H225" s="468"/>
      <c r="I225" s="468"/>
      <c r="J225" s="468"/>
      <c r="K225" s="468"/>
      <c r="L225" s="468"/>
      <c r="M225" s="468"/>
      <c r="N225" s="468"/>
      <c r="O225" s="468"/>
      <c r="P225" s="468"/>
      <c r="Q225" s="468"/>
      <c r="R225" s="468"/>
      <c r="S225" s="468"/>
      <c r="T225" s="468"/>
      <c r="U225" s="468"/>
      <c r="V225" s="468"/>
    </row>
    <row r="226" spans="1:22" x14ac:dyDescent="0.25">
      <c r="A226" s="468"/>
      <c r="B226" s="468"/>
      <c r="C226" s="468"/>
      <c r="D226" s="468"/>
      <c r="E226" s="468"/>
      <c r="F226" s="468"/>
      <c r="G226" s="468"/>
      <c r="H226" s="468"/>
      <c r="I226" s="468"/>
      <c r="J226" s="468"/>
      <c r="K226" s="468"/>
      <c r="L226" s="468"/>
      <c r="M226" s="468"/>
      <c r="N226" s="468"/>
      <c r="O226" s="468"/>
      <c r="P226" s="468"/>
      <c r="Q226" s="468"/>
      <c r="R226" s="468"/>
      <c r="S226" s="468"/>
      <c r="T226" s="468"/>
      <c r="U226" s="468"/>
      <c r="V226" s="468"/>
    </row>
    <row r="227" spans="1:22" x14ac:dyDescent="0.25">
      <c r="A227" s="468"/>
      <c r="B227" s="468"/>
      <c r="C227" s="468"/>
      <c r="D227" s="468"/>
      <c r="E227" s="468"/>
      <c r="F227" s="468"/>
      <c r="G227" s="468"/>
      <c r="H227" s="468"/>
      <c r="I227" s="468"/>
      <c r="J227" s="468"/>
      <c r="K227" s="468"/>
      <c r="L227" s="468"/>
      <c r="M227" s="468"/>
      <c r="N227" s="468"/>
      <c r="O227" s="468"/>
      <c r="P227" s="468"/>
      <c r="Q227" s="468"/>
      <c r="R227" s="468"/>
      <c r="S227" s="468"/>
      <c r="T227" s="468"/>
      <c r="U227" s="468"/>
      <c r="V227" s="468"/>
    </row>
    <row r="228" spans="1:22" x14ac:dyDescent="0.25">
      <c r="A228" s="468"/>
      <c r="B228" s="468"/>
      <c r="C228" s="468"/>
      <c r="D228" s="468"/>
      <c r="E228" s="468"/>
      <c r="F228" s="468"/>
      <c r="G228" s="468"/>
      <c r="H228" s="468"/>
      <c r="I228" s="468"/>
      <c r="J228" s="468"/>
      <c r="K228" s="468"/>
      <c r="L228" s="468"/>
      <c r="M228" s="468"/>
      <c r="N228" s="468"/>
      <c r="O228" s="468"/>
      <c r="P228" s="468"/>
      <c r="Q228" s="468"/>
      <c r="R228" s="468"/>
      <c r="S228" s="468"/>
      <c r="T228" s="468"/>
      <c r="U228" s="468"/>
      <c r="V228" s="468"/>
    </row>
    <row r="229" spans="1:22" x14ac:dyDescent="0.25">
      <c r="A229" s="13" t="s">
        <v>23</v>
      </c>
      <c r="B229" s="13"/>
      <c r="C229" s="791">
        <f>Presentación!$C$3</f>
        <v>1990</v>
      </c>
      <c r="D229" s="791"/>
      <c r="E229" s="791"/>
      <c r="F229" s="791"/>
      <c r="G229" s="791"/>
      <c r="H229" s="791"/>
      <c r="I229" s="791"/>
      <c r="J229" s="468"/>
      <c r="K229" s="468"/>
      <c r="L229" s="468"/>
      <c r="M229" s="468"/>
      <c r="N229" s="468"/>
      <c r="O229" s="468"/>
      <c r="P229" s="468"/>
      <c r="Q229" s="468"/>
      <c r="R229" s="468"/>
      <c r="S229" s="468"/>
      <c r="T229" s="468"/>
      <c r="U229" s="468"/>
      <c r="V229" s="468"/>
    </row>
    <row r="230" spans="1:22" ht="12.75" customHeight="1" x14ac:dyDescent="0.25">
      <c r="A230" s="11" t="s">
        <v>24</v>
      </c>
      <c r="B230" s="11"/>
      <c r="C230" s="792" t="s">
        <v>378</v>
      </c>
      <c r="D230" s="792"/>
      <c r="E230" s="792"/>
      <c r="F230" s="792"/>
      <c r="G230" s="792"/>
      <c r="H230" s="792"/>
      <c r="I230" s="792"/>
      <c r="J230" s="468"/>
      <c r="K230" s="468"/>
      <c r="L230" s="486">
        <v>3</v>
      </c>
      <c r="M230" s="486">
        <v>1</v>
      </c>
      <c r="N230" s="468"/>
      <c r="O230" s="468"/>
      <c r="P230" s="468"/>
      <c r="Q230" s="468"/>
      <c r="R230" s="468"/>
      <c r="S230" s="468"/>
      <c r="T230" s="468"/>
      <c r="U230" s="468"/>
      <c r="V230" s="468"/>
    </row>
    <row r="231" spans="1:22" ht="11.25" customHeight="1" x14ac:dyDescent="0.25">
      <c r="A231" s="702" t="s">
        <v>5</v>
      </c>
      <c r="B231" s="702"/>
      <c r="C231" s="703" t="s">
        <v>26</v>
      </c>
      <c r="D231" s="703"/>
      <c r="E231" s="703"/>
      <c r="F231" s="703"/>
      <c r="G231" s="703"/>
      <c r="H231" s="703"/>
      <c r="I231" s="703"/>
      <c r="J231" s="468"/>
      <c r="K231" s="468"/>
      <c r="L231" s="486"/>
      <c r="M231" s="486"/>
      <c r="N231" s="468"/>
      <c r="O231" s="468"/>
      <c r="P231" s="468"/>
      <c r="Q231" s="468"/>
      <c r="R231" s="468"/>
      <c r="S231" s="468"/>
      <c r="T231" s="468"/>
      <c r="U231" s="468"/>
      <c r="V231" s="468"/>
    </row>
    <row r="232" spans="1:22" ht="11.25" customHeight="1" x14ac:dyDescent="0.25">
      <c r="A232" s="702" t="s">
        <v>27</v>
      </c>
      <c r="B232" s="702"/>
      <c r="C232" s="703" t="s">
        <v>482</v>
      </c>
      <c r="D232" s="703"/>
      <c r="E232" s="703"/>
      <c r="F232" s="703"/>
      <c r="G232" s="703"/>
      <c r="H232" s="703"/>
      <c r="I232" s="703"/>
      <c r="J232" s="468"/>
      <c r="K232" s="468"/>
      <c r="L232" s="486"/>
      <c r="M232" s="486"/>
      <c r="N232" s="468"/>
      <c r="O232" s="468"/>
      <c r="P232" s="468"/>
      <c r="Q232" s="468"/>
      <c r="R232" s="468"/>
      <c r="S232" s="468"/>
      <c r="T232" s="468"/>
      <c r="U232" s="468"/>
      <c r="V232" s="468"/>
    </row>
    <row r="233" spans="1:22" ht="11.25" customHeight="1" x14ac:dyDescent="0.25">
      <c r="A233" s="702" t="s">
        <v>29</v>
      </c>
      <c r="B233" s="702"/>
      <c r="C233" s="703" t="s">
        <v>454</v>
      </c>
      <c r="D233" s="703"/>
      <c r="E233" s="703"/>
      <c r="F233" s="703"/>
      <c r="G233" s="703"/>
      <c r="H233" s="703"/>
      <c r="I233" s="703"/>
      <c r="J233" s="468"/>
      <c r="K233" s="468"/>
      <c r="L233" s="486"/>
      <c r="M233" s="486"/>
      <c r="N233" s="468"/>
      <c r="O233" s="468"/>
      <c r="P233" s="468"/>
      <c r="Q233" s="468"/>
      <c r="R233" s="468"/>
      <c r="S233" s="468"/>
      <c r="T233" s="468"/>
      <c r="U233" s="468"/>
      <c r="V233" s="468"/>
    </row>
    <row r="234" spans="1:22" ht="11.25" customHeight="1" x14ac:dyDescent="0.25">
      <c r="A234" s="702" t="s">
        <v>31</v>
      </c>
      <c r="B234" s="702"/>
      <c r="C234" s="703" t="s">
        <v>406</v>
      </c>
      <c r="D234" s="703"/>
      <c r="E234" s="703"/>
      <c r="F234" s="703"/>
      <c r="G234" s="703"/>
      <c r="H234" s="703"/>
      <c r="I234" s="703"/>
      <c r="J234" s="468"/>
      <c r="K234" s="468"/>
      <c r="L234" s="486"/>
      <c r="M234" s="486"/>
      <c r="N234" s="468"/>
      <c r="O234" s="468"/>
      <c r="P234" s="468"/>
      <c r="Q234" s="468"/>
      <c r="R234" s="468"/>
      <c r="S234" s="468"/>
      <c r="T234" s="468"/>
      <c r="U234" s="468"/>
      <c r="V234" s="468"/>
    </row>
    <row r="235" spans="1:22" ht="13.5" customHeight="1" x14ac:dyDescent="0.25">
      <c r="A235" s="704" t="s">
        <v>33</v>
      </c>
      <c r="B235" s="704"/>
      <c r="C235" s="97" t="s">
        <v>34</v>
      </c>
      <c r="D235" s="705" t="s">
        <v>237</v>
      </c>
      <c r="E235" s="705"/>
      <c r="F235" s="705"/>
      <c r="G235" s="705"/>
      <c r="H235" s="705"/>
      <c r="I235" s="705"/>
      <c r="J235" s="468"/>
      <c r="K235" s="468"/>
      <c r="L235" s="486"/>
      <c r="M235" s="486"/>
      <c r="N235" s="468"/>
      <c r="O235" s="468"/>
      <c r="P235" s="468"/>
      <c r="Q235" s="468"/>
      <c r="R235" s="468"/>
      <c r="S235" s="468"/>
      <c r="T235" s="468"/>
      <c r="U235" s="468"/>
      <c r="V235" s="468"/>
    </row>
    <row r="236" spans="1:22" ht="45.75" customHeight="1" x14ac:dyDescent="0.25">
      <c r="A236" s="7" t="s">
        <v>37</v>
      </c>
      <c r="B236" s="7"/>
      <c r="C236" s="7" t="s">
        <v>38</v>
      </c>
      <c r="D236" s="98" t="s">
        <v>238</v>
      </c>
      <c r="E236" s="98" t="s">
        <v>483</v>
      </c>
      <c r="F236" s="98" t="s">
        <v>484</v>
      </c>
      <c r="G236" s="98" t="s">
        <v>241</v>
      </c>
      <c r="H236" s="98" t="s">
        <v>242</v>
      </c>
      <c r="I236" s="98" t="s">
        <v>242</v>
      </c>
      <c r="J236" s="468"/>
      <c r="K236" s="468"/>
      <c r="L236" s="486"/>
      <c r="M236" s="486"/>
      <c r="N236" s="468"/>
      <c r="O236" s="468"/>
      <c r="P236" s="468"/>
      <c r="Q236" s="468"/>
      <c r="R236" s="468"/>
      <c r="S236" s="468"/>
      <c r="T236" s="468"/>
      <c r="U236" s="468"/>
      <c r="V236" s="468"/>
    </row>
    <row r="237" spans="1:22" ht="13.5" customHeight="1" x14ac:dyDescent="0.25">
      <c r="A237" s="7" t="s">
        <v>224</v>
      </c>
      <c r="B237" s="7" t="s">
        <v>47</v>
      </c>
      <c r="C237" s="7"/>
      <c r="D237" s="25" t="s">
        <v>48</v>
      </c>
      <c r="E237" s="25" t="s">
        <v>243</v>
      </c>
      <c r="F237" s="25" t="s">
        <v>243</v>
      </c>
      <c r="G237" s="25" t="s">
        <v>244</v>
      </c>
      <c r="H237" s="25" t="s">
        <v>52</v>
      </c>
      <c r="I237" s="25" t="s">
        <v>121</v>
      </c>
      <c r="J237" s="468"/>
      <c r="K237" s="468"/>
      <c r="L237" s="486"/>
      <c r="M237" s="486"/>
      <c r="N237" s="468"/>
      <c r="O237" s="468"/>
      <c r="P237" s="468"/>
      <c r="Q237" s="468"/>
      <c r="R237" s="468"/>
      <c r="S237" s="468"/>
      <c r="T237" s="468"/>
      <c r="U237" s="468"/>
      <c r="V237" s="468"/>
    </row>
    <row r="238" spans="1:22" ht="34.5" x14ac:dyDescent="0.25">
      <c r="A238" s="7"/>
      <c r="B238" s="7"/>
      <c r="C238" s="7"/>
      <c r="D238" s="25" t="s">
        <v>54</v>
      </c>
      <c r="E238" s="25" t="s">
        <v>246</v>
      </c>
      <c r="F238" s="25" t="s">
        <v>247</v>
      </c>
      <c r="G238" s="25" t="s">
        <v>485</v>
      </c>
      <c r="H238" s="25" t="s">
        <v>486</v>
      </c>
      <c r="I238" s="25" t="s">
        <v>487</v>
      </c>
      <c r="J238" s="468"/>
      <c r="K238" s="468"/>
      <c r="L238" s="486"/>
      <c r="M238" s="486"/>
      <c r="N238" s="468"/>
      <c r="O238" s="468"/>
      <c r="P238" s="468"/>
      <c r="Q238" s="468"/>
      <c r="R238" s="468"/>
      <c r="S238" s="468"/>
      <c r="T238" s="468"/>
      <c r="U238" s="468"/>
      <c r="V238" s="468"/>
    </row>
    <row r="239" spans="1:22" ht="13.5" x14ac:dyDescent="0.35">
      <c r="A239" s="7"/>
      <c r="B239" s="7"/>
      <c r="C239" s="7"/>
      <c r="D239" s="114" t="s">
        <v>488</v>
      </c>
      <c r="E239" s="114" t="s">
        <v>251</v>
      </c>
      <c r="F239" s="114" t="s">
        <v>250</v>
      </c>
      <c r="G239" s="114" t="s">
        <v>489</v>
      </c>
      <c r="H239" s="114" t="s">
        <v>253</v>
      </c>
      <c r="I239" s="114" t="s">
        <v>253</v>
      </c>
      <c r="J239" s="468"/>
      <c r="K239" s="468"/>
      <c r="L239" s="486"/>
      <c r="M239" s="486"/>
      <c r="N239" s="468"/>
      <c r="O239" s="468"/>
      <c r="P239" s="468"/>
      <c r="Q239" s="468"/>
      <c r="R239" s="468"/>
      <c r="S239" s="468"/>
      <c r="T239" s="468"/>
      <c r="U239" s="468"/>
      <c r="V239" s="468"/>
    </row>
    <row r="240" spans="1:22" ht="11.25" customHeight="1" x14ac:dyDescent="0.25">
      <c r="A240" s="7" t="s">
        <v>68</v>
      </c>
      <c r="B240" s="7" t="s">
        <v>310</v>
      </c>
      <c r="C240" s="135" t="s">
        <v>471</v>
      </c>
      <c r="D240" s="490"/>
      <c r="E240" s="511"/>
      <c r="F240" s="492">
        <v>0</v>
      </c>
      <c r="G240" s="492">
        <v>1</v>
      </c>
      <c r="H240" s="497">
        <f>D240*(F240-E240)/G240</f>
        <v>0</v>
      </c>
      <c r="I240" s="137"/>
      <c r="J240" s="468"/>
      <c r="K240" s="468"/>
      <c r="L240" s="486">
        <v>1</v>
      </c>
      <c r="M240" s="486">
        <f>L230*100+L240</f>
        <v>301</v>
      </c>
      <c r="N240" s="468"/>
      <c r="O240" s="468"/>
      <c r="P240" s="468"/>
      <c r="Q240" s="468"/>
      <c r="R240" s="468"/>
      <c r="S240" s="468"/>
      <c r="T240" s="468"/>
      <c r="U240" s="468"/>
      <c r="V240" s="468"/>
    </row>
    <row r="241" spans="1:22" ht="13.5" customHeight="1" x14ac:dyDescent="0.25">
      <c r="A241" s="7"/>
      <c r="B241" s="7"/>
      <c r="C241" s="486" t="s">
        <v>472</v>
      </c>
      <c r="D241" s="490"/>
      <c r="E241" s="511"/>
      <c r="F241" s="492">
        <v>0</v>
      </c>
      <c r="G241" s="492">
        <v>1</v>
      </c>
      <c r="H241" s="497">
        <f>D241*(F241-E241)/G241</f>
        <v>0</v>
      </c>
      <c r="I241" s="137"/>
      <c r="J241" s="468"/>
      <c r="K241" s="468"/>
      <c r="L241" s="486">
        <v>2</v>
      </c>
      <c r="M241" s="486">
        <f>L230*100+L241</f>
        <v>302</v>
      </c>
      <c r="N241" s="468"/>
      <c r="O241" s="468"/>
      <c r="P241" s="468"/>
      <c r="Q241" s="468"/>
      <c r="R241" s="468"/>
      <c r="S241" s="468"/>
      <c r="T241" s="468"/>
      <c r="U241" s="468"/>
      <c r="V241" s="468"/>
    </row>
    <row r="242" spans="1:22" x14ac:dyDescent="0.25">
      <c r="A242" s="7"/>
      <c r="B242" s="7"/>
      <c r="C242" s="135" t="s">
        <v>473</v>
      </c>
      <c r="D242" s="490"/>
      <c r="E242" s="504"/>
      <c r="F242" s="492">
        <v>0</v>
      </c>
      <c r="G242" s="492">
        <v>1</v>
      </c>
      <c r="H242" s="497">
        <f>D242*(F242-E242)/G242</f>
        <v>0</v>
      </c>
      <c r="I242" s="137"/>
      <c r="J242" s="468"/>
      <c r="K242" s="468"/>
      <c r="L242" s="486">
        <v>3</v>
      </c>
      <c r="M242" s="486">
        <f>L230*100+L242</f>
        <v>303</v>
      </c>
      <c r="N242" s="21">
        <v>7</v>
      </c>
      <c r="O242" s="512">
        <f>L230*100+N242+M230*10000</f>
        <v>10307</v>
      </c>
      <c r="P242" s="468"/>
      <c r="Q242" s="468"/>
      <c r="R242" s="468"/>
      <c r="S242" s="468"/>
      <c r="T242" s="468"/>
      <c r="U242" s="468"/>
      <c r="V242" s="468"/>
    </row>
    <row r="243" spans="1:22" x14ac:dyDescent="0.25">
      <c r="A243" s="864" t="s">
        <v>292</v>
      </c>
      <c r="B243" s="864"/>
      <c r="C243" s="864"/>
      <c r="D243" s="370">
        <f>SUM(D239:D242)</f>
        <v>0</v>
      </c>
      <c r="E243" s="513"/>
      <c r="F243" s="495"/>
      <c r="G243" s="495"/>
      <c r="H243" s="496">
        <f>SUM(H240:H242)</f>
        <v>0</v>
      </c>
      <c r="I243" s="496">
        <f>SUM(I240:I242)</f>
        <v>0</v>
      </c>
      <c r="J243" s="468"/>
      <c r="K243" s="468"/>
      <c r="L243" s="486"/>
      <c r="M243" s="486"/>
      <c r="N243" s="468"/>
      <c r="O243" s="468"/>
      <c r="P243" s="468"/>
      <c r="Q243" s="468"/>
      <c r="R243" s="468"/>
      <c r="S243" s="468"/>
      <c r="T243" s="468"/>
      <c r="U243" s="468"/>
      <c r="V243" s="468"/>
    </row>
    <row r="244" spans="1:22" ht="13.5" customHeight="1" x14ac:dyDescent="0.25">
      <c r="A244" s="7" t="s">
        <v>313</v>
      </c>
      <c r="B244" s="7" t="s">
        <v>310</v>
      </c>
      <c r="C244" s="469" t="s">
        <v>490</v>
      </c>
      <c r="D244" s="490"/>
      <c r="E244" s="492">
        <v>0</v>
      </c>
      <c r="F244" s="492">
        <v>0</v>
      </c>
      <c r="G244" s="492">
        <v>1</v>
      </c>
      <c r="H244" s="492"/>
      <c r="I244" s="137">
        <f>D244*(F244-E244)/G244</f>
        <v>0</v>
      </c>
      <c r="J244" s="468"/>
      <c r="K244" s="468"/>
      <c r="L244" s="486">
        <v>4</v>
      </c>
      <c r="M244" s="486">
        <f>L230*100+L244</f>
        <v>304</v>
      </c>
      <c r="N244" s="468"/>
      <c r="O244" s="468"/>
      <c r="P244" s="468"/>
      <c r="Q244" s="468"/>
      <c r="R244" s="468"/>
      <c r="S244" s="468"/>
      <c r="T244" s="468"/>
      <c r="U244" s="468"/>
      <c r="V244" s="468"/>
    </row>
    <row r="245" spans="1:22" x14ac:dyDescent="0.25">
      <c r="A245" s="7"/>
      <c r="B245" s="7"/>
      <c r="C245" s="469" t="s">
        <v>312</v>
      </c>
      <c r="D245" s="498"/>
      <c r="E245" s="492"/>
      <c r="F245" s="492"/>
      <c r="G245" s="492"/>
      <c r="H245" s="492"/>
      <c r="I245" s="137"/>
      <c r="J245" s="468"/>
      <c r="K245" s="468"/>
      <c r="L245" s="486"/>
      <c r="M245" s="486"/>
      <c r="N245" s="468"/>
      <c r="O245" s="468"/>
      <c r="P245" s="468"/>
      <c r="Q245" s="468"/>
      <c r="R245" s="468"/>
      <c r="S245" s="468"/>
      <c r="T245" s="468"/>
      <c r="U245" s="468"/>
      <c r="V245" s="468"/>
    </row>
    <row r="246" spans="1:22" x14ac:dyDescent="0.25">
      <c r="A246" s="864" t="s">
        <v>292</v>
      </c>
      <c r="B246" s="864"/>
      <c r="C246" s="864"/>
      <c r="D246" s="499">
        <f>SUM(D244:D245)</f>
        <v>0</v>
      </c>
      <c r="E246" s="495"/>
      <c r="F246" s="495"/>
      <c r="G246" s="495"/>
      <c r="H246" s="496">
        <f>SUM(H244:H245)</f>
        <v>0</v>
      </c>
      <c r="I246" s="496">
        <f>SUM(I244:I245)</f>
        <v>0</v>
      </c>
      <c r="J246" s="468"/>
      <c r="K246" s="468"/>
      <c r="L246" s="486"/>
      <c r="M246" s="486"/>
      <c r="N246" s="468"/>
      <c r="O246" s="468"/>
      <c r="P246" s="468"/>
      <c r="Q246" s="468"/>
      <c r="R246" s="468"/>
      <c r="S246" s="468"/>
      <c r="T246" s="468"/>
      <c r="U246" s="468"/>
      <c r="V246" s="468"/>
    </row>
    <row r="247" spans="1:22" ht="13.5" customHeight="1" x14ac:dyDescent="0.25">
      <c r="A247" s="7" t="s">
        <v>314</v>
      </c>
      <c r="B247" s="7" t="s">
        <v>310</v>
      </c>
      <c r="C247" s="469" t="s">
        <v>490</v>
      </c>
      <c r="D247" s="490"/>
      <c r="E247" s="492">
        <v>0</v>
      </c>
      <c r="F247" s="492">
        <v>0</v>
      </c>
      <c r="G247" s="492">
        <v>1</v>
      </c>
      <c r="H247" s="492"/>
      <c r="I247" s="137">
        <f>D247*(F247-E247)/G247</f>
        <v>0</v>
      </c>
      <c r="J247" s="468"/>
      <c r="K247" s="468"/>
      <c r="L247" s="486">
        <v>5</v>
      </c>
      <c r="M247" s="486">
        <f>L230*100+L247</f>
        <v>305</v>
      </c>
      <c r="N247" s="468"/>
      <c r="O247" s="468"/>
      <c r="P247" s="468"/>
      <c r="Q247" s="468"/>
      <c r="R247" s="468"/>
      <c r="S247" s="468"/>
      <c r="T247" s="468"/>
      <c r="U247" s="468"/>
      <c r="V247" s="468"/>
    </row>
    <row r="248" spans="1:22" x14ac:dyDescent="0.25">
      <c r="A248" s="7"/>
      <c r="B248" s="7"/>
      <c r="C248" s="469" t="s">
        <v>312</v>
      </c>
      <c r="D248" s="498"/>
      <c r="E248" s="492"/>
      <c r="F248" s="492"/>
      <c r="G248" s="492"/>
      <c r="H248" s="492"/>
      <c r="I248" s="137"/>
      <c r="J248" s="468"/>
      <c r="K248" s="468"/>
      <c r="L248" s="486"/>
      <c r="M248" s="486"/>
      <c r="N248" s="468"/>
      <c r="O248" s="468"/>
      <c r="P248" s="468"/>
      <c r="Q248" s="468"/>
      <c r="R248" s="468"/>
      <c r="S248" s="468"/>
      <c r="T248" s="468"/>
      <c r="U248" s="468"/>
      <c r="V248" s="468"/>
    </row>
    <row r="249" spans="1:22" x14ac:dyDescent="0.25">
      <c r="A249" s="864" t="s">
        <v>292</v>
      </c>
      <c r="B249" s="864"/>
      <c r="C249" s="864"/>
      <c r="D249" s="499">
        <f>SUM(D247:D248)</f>
        <v>0</v>
      </c>
      <c r="E249" s="495"/>
      <c r="F249" s="495"/>
      <c r="G249" s="495"/>
      <c r="H249" s="496">
        <f>SUM(H247:H248)</f>
        <v>0</v>
      </c>
      <c r="I249" s="496">
        <f>SUM(I247:I248)</f>
        <v>0</v>
      </c>
      <c r="J249" s="468"/>
      <c r="K249" s="468"/>
      <c r="L249" s="486"/>
      <c r="M249" s="486"/>
      <c r="N249" s="468"/>
      <c r="O249" s="468"/>
      <c r="P249" s="468"/>
      <c r="Q249" s="468"/>
      <c r="R249" s="468"/>
      <c r="S249" s="468"/>
      <c r="T249" s="468"/>
      <c r="U249" s="468"/>
      <c r="V249" s="468"/>
    </row>
    <row r="250" spans="1:22" ht="13.5" customHeight="1" x14ac:dyDescent="0.25">
      <c r="A250" s="7" t="s">
        <v>315</v>
      </c>
      <c r="B250" s="7" t="s">
        <v>310</v>
      </c>
      <c r="C250" s="469" t="s">
        <v>490</v>
      </c>
      <c r="D250" s="490"/>
      <c r="E250" s="492">
        <v>0</v>
      </c>
      <c r="F250" s="492">
        <v>0</v>
      </c>
      <c r="G250" s="492">
        <v>1</v>
      </c>
      <c r="H250" s="492"/>
      <c r="I250" s="137">
        <f>D250*(F250-E250)/G250</f>
        <v>0</v>
      </c>
      <c r="J250" s="468"/>
      <c r="K250" s="468"/>
      <c r="L250" s="486">
        <v>6</v>
      </c>
      <c r="M250" s="486">
        <f>L230*100+L250</f>
        <v>306</v>
      </c>
      <c r="N250" s="468"/>
      <c r="O250" s="468"/>
      <c r="P250" s="468"/>
      <c r="Q250" s="468"/>
      <c r="R250" s="468"/>
      <c r="S250" s="468"/>
      <c r="T250" s="468"/>
      <c r="U250" s="468"/>
      <c r="V250" s="468"/>
    </row>
    <row r="251" spans="1:22" x14ac:dyDescent="0.25">
      <c r="A251" s="7"/>
      <c r="B251" s="7"/>
      <c r="C251" s="469" t="s">
        <v>312</v>
      </c>
      <c r="D251" s="498"/>
      <c r="E251" s="492"/>
      <c r="F251" s="492"/>
      <c r="G251" s="492"/>
      <c r="H251" s="492"/>
      <c r="I251" s="137"/>
      <c r="J251" s="468"/>
      <c r="K251" s="468"/>
      <c r="L251" s="486"/>
      <c r="M251" s="486"/>
      <c r="N251" s="468"/>
      <c r="O251" s="468"/>
      <c r="P251" s="468"/>
      <c r="Q251" s="468"/>
      <c r="R251" s="468"/>
      <c r="S251" s="468"/>
      <c r="T251" s="468"/>
      <c r="U251" s="468"/>
      <c r="V251" s="468"/>
    </row>
    <row r="252" spans="1:22" x14ac:dyDescent="0.25">
      <c r="A252" s="864" t="s">
        <v>292</v>
      </c>
      <c r="B252" s="864"/>
      <c r="C252" s="864"/>
      <c r="D252" s="499">
        <f>SUM(D250:D251)</f>
        <v>0</v>
      </c>
      <c r="E252" s="495"/>
      <c r="F252" s="495"/>
      <c r="G252" s="495"/>
      <c r="H252" s="496">
        <f>SUM(H250:H251)</f>
        <v>0</v>
      </c>
      <c r="I252" s="496">
        <f>SUM(I250:I251)</f>
        <v>0</v>
      </c>
      <c r="J252" s="468"/>
      <c r="K252" s="468"/>
      <c r="L252" s="486"/>
      <c r="M252" s="486"/>
      <c r="N252" s="468"/>
      <c r="O252" s="468"/>
      <c r="P252" s="468"/>
      <c r="Q252" s="468"/>
      <c r="R252" s="468"/>
      <c r="S252" s="468"/>
      <c r="T252" s="468"/>
      <c r="U252" s="468"/>
      <c r="V252" s="468"/>
    </row>
    <row r="253" spans="1:22" ht="13.5" customHeight="1" x14ac:dyDescent="0.25">
      <c r="A253" s="7" t="s">
        <v>316</v>
      </c>
      <c r="B253" s="7" t="s">
        <v>310</v>
      </c>
      <c r="C253" s="469" t="s">
        <v>490</v>
      </c>
      <c r="D253" s="490"/>
      <c r="E253" s="492">
        <v>0</v>
      </c>
      <c r="F253" s="492">
        <v>0</v>
      </c>
      <c r="G253" s="492">
        <v>1</v>
      </c>
      <c r="H253" s="492"/>
      <c r="I253" s="137">
        <f>D253*(F253-E253)/G253</f>
        <v>0</v>
      </c>
      <c r="J253" s="468"/>
      <c r="K253" s="468"/>
      <c r="L253" s="486">
        <v>7</v>
      </c>
      <c r="M253" s="486">
        <f>L230*100+L253</f>
        <v>307</v>
      </c>
      <c r="N253" s="468"/>
      <c r="O253" s="468"/>
      <c r="P253" s="468"/>
      <c r="Q253" s="468"/>
      <c r="R253" s="468"/>
      <c r="S253" s="468"/>
      <c r="T253" s="468"/>
      <c r="U253" s="468"/>
      <c r="V253" s="468"/>
    </row>
    <row r="254" spans="1:22" x14ac:dyDescent="0.25">
      <c r="A254" s="7"/>
      <c r="B254" s="7"/>
      <c r="C254" s="469" t="s">
        <v>312</v>
      </c>
      <c r="D254" s="498"/>
      <c r="E254" s="514"/>
      <c r="F254" s="492"/>
      <c r="G254" s="492"/>
      <c r="H254" s="492"/>
      <c r="I254" s="137"/>
      <c r="J254" s="468"/>
      <c r="K254" s="468"/>
      <c r="L254" s="468"/>
      <c r="M254" s="468"/>
      <c r="N254" s="468"/>
      <c r="O254" s="468"/>
      <c r="P254" s="468"/>
      <c r="Q254" s="468"/>
      <c r="R254" s="468"/>
      <c r="S254" s="468"/>
      <c r="T254" s="468"/>
      <c r="U254" s="468"/>
      <c r="V254" s="468"/>
    </row>
    <row r="255" spans="1:22" x14ac:dyDescent="0.25">
      <c r="A255" s="864" t="s">
        <v>292</v>
      </c>
      <c r="B255" s="864"/>
      <c r="C255" s="864"/>
      <c r="D255" s="507">
        <f>SUM(D253:D254)</f>
        <v>0</v>
      </c>
      <c r="E255" s="515"/>
      <c r="F255" s="495"/>
      <c r="G255" s="495"/>
      <c r="H255" s="496">
        <f>SUM(H253:H254)</f>
        <v>0</v>
      </c>
      <c r="I255" s="496">
        <f>SUM(I253:I254)</f>
        <v>0</v>
      </c>
      <c r="J255" s="468"/>
      <c r="K255" s="468"/>
      <c r="L255" s="468"/>
      <c r="M255" s="468"/>
      <c r="N255" s="468"/>
      <c r="O255" s="468"/>
      <c r="P255" s="468"/>
      <c r="Q255" s="468"/>
      <c r="R255" s="468"/>
      <c r="S255" s="468"/>
      <c r="T255" s="468"/>
      <c r="U255" s="468"/>
      <c r="V255" s="468"/>
    </row>
    <row r="256" spans="1:22" x14ac:dyDescent="0.25">
      <c r="A256" s="865" t="s">
        <v>91</v>
      </c>
      <c r="B256" s="865"/>
      <c r="C256" s="865"/>
      <c r="D256" s="92">
        <f>D255+D252+D249+D246+D243</f>
        <v>0</v>
      </c>
      <c r="E256" s="516"/>
      <c r="F256" s="500"/>
      <c r="G256" s="500"/>
      <c r="H256" s="496">
        <f>H255+H252+H249+H246+H243</f>
        <v>0</v>
      </c>
      <c r="I256" s="496">
        <f>I255+I252+I249+I246+I243</f>
        <v>0</v>
      </c>
      <c r="J256" s="468"/>
      <c r="K256" s="468"/>
      <c r="L256" s="468"/>
      <c r="M256" s="468"/>
      <c r="N256" s="468"/>
      <c r="O256" s="468"/>
      <c r="P256" s="468"/>
      <c r="Q256" s="468"/>
      <c r="R256" s="468"/>
      <c r="S256" s="468"/>
      <c r="T256" s="468"/>
      <c r="U256" s="468"/>
      <c r="V256" s="468"/>
    </row>
    <row r="257" spans="1:22" ht="14" x14ac:dyDescent="0.25">
      <c r="A257" s="867" t="s">
        <v>491</v>
      </c>
      <c r="B257" s="867"/>
      <c r="C257" s="867"/>
      <c r="D257" s="867"/>
      <c r="E257" s="867"/>
      <c r="F257" s="867"/>
      <c r="G257" s="867"/>
      <c r="H257" s="867"/>
      <c r="I257" s="867"/>
      <c r="J257" s="468"/>
      <c r="K257" s="468"/>
      <c r="L257" s="468"/>
      <c r="M257" s="468"/>
      <c r="N257" s="468"/>
      <c r="O257" s="468"/>
      <c r="P257" s="468"/>
      <c r="Q257" s="468"/>
      <c r="R257" s="468"/>
      <c r="S257" s="468"/>
      <c r="T257" s="468"/>
      <c r="U257" s="468"/>
      <c r="V257" s="468"/>
    </row>
    <row r="258" spans="1:22" ht="12.75" customHeight="1" x14ac:dyDescent="0.25">
      <c r="A258" s="867" t="s">
        <v>492</v>
      </c>
      <c r="B258" s="867"/>
      <c r="C258" s="867"/>
      <c r="D258" s="867"/>
      <c r="E258" s="867"/>
      <c r="F258" s="867"/>
      <c r="G258" s="867"/>
      <c r="H258" s="867"/>
      <c r="I258" s="867"/>
      <c r="J258" s="468"/>
      <c r="K258" s="468"/>
      <c r="L258" s="468"/>
      <c r="M258" s="468"/>
      <c r="N258" s="468"/>
      <c r="O258" s="468"/>
      <c r="P258" s="468"/>
      <c r="Q258" s="468"/>
      <c r="R258" s="468"/>
      <c r="S258" s="468"/>
      <c r="T258" s="468"/>
      <c r="U258" s="468"/>
      <c r="V258" s="468"/>
    </row>
    <row r="259" spans="1:22" ht="12" customHeight="1" x14ac:dyDescent="0.25">
      <c r="A259" s="868" t="s">
        <v>493</v>
      </c>
      <c r="B259" s="868"/>
      <c r="C259" s="868"/>
      <c r="D259" s="868"/>
      <c r="E259" s="868"/>
      <c r="F259" s="868"/>
      <c r="G259" s="868"/>
      <c r="H259" s="868"/>
      <c r="I259" s="868"/>
      <c r="J259" s="468"/>
      <c r="K259" s="468"/>
      <c r="L259" s="468"/>
      <c r="M259" s="468"/>
      <c r="N259" s="468"/>
      <c r="O259" s="468"/>
      <c r="P259" s="468"/>
      <c r="Q259" s="468"/>
      <c r="R259" s="468"/>
      <c r="S259" s="468"/>
      <c r="T259" s="468"/>
      <c r="U259" s="468"/>
      <c r="V259" s="468"/>
    </row>
    <row r="260" spans="1:22" ht="13.5" x14ac:dyDescent="0.25">
      <c r="A260" s="517" t="s">
        <v>494</v>
      </c>
      <c r="B260" s="468"/>
      <c r="C260" s="468"/>
      <c r="D260" s="468"/>
      <c r="E260" s="468"/>
      <c r="F260" s="468"/>
      <c r="G260" s="468"/>
      <c r="H260" s="468"/>
      <c r="I260" s="468"/>
      <c r="J260" s="468"/>
      <c r="K260" s="468"/>
      <c r="L260" s="468"/>
      <c r="M260" s="468"/>
      <c r="N260" s="468"/>
      <c r="O260" s="468"/>
      <c r="P260" s="468"/>
      <c r="Q260" s="468"/>
      <c r="R260" s="468"/>
      <c r="S260" s="468"/>
      <c r="T260" s="468"/>
      <c r="U260" s="468"/>
      <c r="V260" s="468"/>
    </row>
    <row r="261" spans="1:22" x14ac:dyDescent="0.25">
      <c r="A261" s="468"/>
      <c r="B261" s="468"/>
      <c r="C261" s="468"/>
      <c r="D261" s="468"/>
      <c r="E261" s="468"/>
      <c r="F261" s="468"/>
      <c r="G261" s="468"/>
      <c r="H261" s="468"/>
      <c r="I261" s="468"/>
      <c r="J261" s="468"/>
      <c r="K261" s="468"/>
      <c r="L261" s="468"/>
      <c r="M261" s="468"/>
      <c r="N261" s="468"/>
      <c r="O261" s="468"/>
      <c r="P261" s="468"/>
      <c r="Q261" s="468"/>
      <c r="R261" s="468"/>
      <c r="S261" s="468"/>
      <c r="T261" s="468"/>
      <c r="U261" s="468"/>
      <c r="V261" s="468"/>
    </row>
    <row r="262" spans="1:22" x14ac:dyDescent="0.25">
      <c r="A262" s="468"/>
      <c r="B262" s="468"/>
      <c r="C262" s="468"/>
      <c r="D262" s="468"/>
      <c r="E262" s="468"/>
      <c r="F262" s="468"/>
      <c r="G262" s="468"/>
      <c r="H262" s="468"/>
      <c r="I262" s="468"/>
      <c r="J262" s="468"/>
      <c r="K262" s="468"/>
      <c r="L262" s="468"/>
      <c r="M262" s="468"/>
      <c r="N262" s="468"/>
      <c r="O262" s="468"/>
      <c r="P262" s="468"/>
      <c r="Q262" s="468"/>
      <c r="R262" s="468"/>
      <c r="S262" s="468"/>
      <c r="T262" s="468"/>
      <c r="U262" s="468"/>
      <c r="V262" s="468"/>
    </row>
    <row r="263" spans="1:22" ht="13.5" customHeight="1" x14ac:dyDescent="0.25">
      <c r="A263" s="468"/>
      <c r="B263" s="468"/>
      <c r="C263" s="468"/>
      <c r="D263" s="468"/>
      <c r="E263" s="468"/>
      <c r="F263" s="468"/>
      <c r="G263" s="468"/>
      <c r="H263" s="468"/>
      <c r="I263" s="468"/>
      <c r="J263" s="468"/>
      <c r="K263" s="468"/>
      <c r="L263" s="468"/>
      <c r="M263" s="468"/>
      <c r="N263" s="468"/>
      <c r="O263" s="468"/>
      <c r="P263" s="468"/>
      <c r="Q263" s="468"/>
      <c r="R263" s="468"/>
      <c r="S263" s="468"/>
      <c r="T263" s="468"/>
      <c r="U263" s="468"/>
      <c r="V263" s="468"/>
    </row>
    <row r="264" spans="1:22" ht="13.5" customHeight="1" x14ac:dyDescent="0.25">
      <c r="A264" s="468"/>
      <c r="B264" s="468"/>
      <c r="C264" s="468"/>
      <c r="D264" s="468"/>
      <c r="E264" s="468"/>
      <c r="F264" s="468"/>
      <c r="G264" s="468"/>
      <c r="H264" s="468"/>
      <c r="I264" s="468"/>
      <c r="J264" s="468"/>
      <c r="K264" s="468"/>
      <c r="L264" s="468"/>
      <c r="M264" s="468"/>
      <c r="N264" s="468"/>
      <c r="O264" s="468"/>
      <c r="P264" s="468"/>
      <c r="Q264" s="468"/>
      <c r="R264" s="468"/>
      <c r="S264" s="468"/>
      <c r="T264" s="468"/>
      <c r="U264" s="468"/>
      <c r="V264" s="468"/>
    </row>
    <row r="265" spans="1:22" ht="13.5" customHeight="1" x14ac:dyDescent="0.25">
      <c r="A265" s="468"/>
      <c r="B265" s="468"/>
      <c r="C265" s="468"/>
      <c r="D265" s="468"/>
      <c r="E265" s="468"/>
      <c r="F265" s="468"/>
      <c r="G265" s="468"/>
      <c r="H265" s="468"/>
      <c r="I265" s="468"/>
      <c r="J265" s="468"/>
      <c r="K265" s="468"/>
      <c r="L265" s="468"/>
      <c r="M265" s="468"/>
      <c r="N265" s="468"/>
      <c r="O265" s="468"/>
      <c r="P265" s="468"/>
      <c r="Q265" s="468"/>
      <c r="R265" s="468"/>
      <c r="S265" s="468"/>
      <c r="T265" s="468"/>
      <c r="U265" s="468"/>
      <c r="V265" s="468"/>
    </row>
    <row r="266" spans="1:22" ht="13.5" customHeight="1" x14ac:dyDescent="0.25">
      <c r="A266" s="468"/>
      <c r="B266" s="468"/>
      <c r="C266" s="468"/>
      <c r="D266" s="468"/>
      <c r="E266" s="468"/>
      <c r="F266" s="468"/>
      <c r="G266" s="468"/>
      <c r="H266" s="468"/>
      <c r="I266" s="468"/>
      <c r="J266" s="468"/>
      <c r="K266" s="468"/>
      <c r="L266" s="468"/>
      <c r="M266" s="468"/>
      <c r="N266" s="468"/>
      <c r="O266" s="468"/>
      <c r="P266" s="468"/>
      <c r="Q266" s="468"/>
      <c r="R266" s="468"/>
      <c r="S266" s="468"/>
      <c r="T266" s="468"/>
      <c r="U266" s="468"/>
      <c r="V266" s="468"/>
    </row>
    <row r="267" spans="1:22" x14ac:dyDescent="0.25">
      <c r="A267" s="13" t="s">
        <v>23</v>
      </c>
      <c r="B267" s="13"/>
      <c r="C267" s="791">
        <f>Presentación!$C$3</f>
        <v>1990</v>
      </c>
      <c r="D267" s="791"/>
      <c r="E267" s="791"/>
      <c r="F267" s="791"/>
      <c r="G267" s="791"/>
      <c r="H267" s="791"/>
      <c r="I267" s="791"/>
      <c r="J267" s="468"/>
      <c r="K267" s="468"/>
      <c r="L267" s="468"/>
      <c r="M267" s="468"/>
      <c r="N267" s="468"/>
      <c r="O267" s="468"/>
      <c r="P267" s="468"/>
      <c r="Q267" s="468"/>
      <c r="R267" s="468"/>
      <c r="S267" s="468"/>
      <c r="T267" s="468"/>
      <c r="U267" s="468"/>
      <c r="V267" s="468"/>
    </row>
    <row r="268" spans="1:22" ht="11.25" customHeight="1" x14ac:dyDescent="0.25">
      <c r="A268" s="11" t="s">
        <v>24</v>
      </c>
      <c r="B268" s="11"/>
      <c r="C268" s="792" t="s">
        <v>379</v>
      </c>
      <c r="D268" s="792"/>
      <c r="E268" s="792"/>
      <c r="F268" s="792"/>
      <c r="G268" s="792"/>
      <c r="H268" s="792"/>
      <c r="I268" s="792"/>
      <c r="J268" s="468"/>
      <c r="K268" s="468"/>
      <c r="L268" s="486">
        <v>4</v>
      </c>
      <c r="M268" s="486">
        <v>1</v>
      </c>
      <c r="N268" s="468"/>
      <c r="O268" s="468"/>
      <c r="P268" s="468"/>
      <c r="Q268" s="468"/>
      <c r="R268" s="468"/>
      <c r="S268" s="468"/>
      <c r="T268" s="468"/>
      <c r="U268" s="468"/>
      <c r="V268" s="468"/>
    </row>
    <row r="269" spans="1:22" ht="13.5" customHeight="1" x14ac:dyDescent="0.25">
      <c r="A269" s="702" t="s">
        <v>5</v>
      </c>
      <c r="B269" s="702"/>
      <c r="C269" s="703" t="s">
        <v>26</v>
      </c>
      <c r="D269" s="703"/>
      <c r="E269" s="703"/>
      <c r="F269" s="703"/>
      <c r="G269" s="703"/>
      <c r="H269" s="703"/>
      <c r="I269" s="703"/>
      <c r="J269" s="468"/>
      <c r="K269" s="468"/>
      <c r="L269" s="486"/>
      <c r="M269" s="486"/>
      <c r="N269" s="468"/>
      <c r="O269" s="468"/>
      <c r="P269" s="468"/>
      <c r="Q269" s="468"/>
      <c r="R269" s="468"/>
      <c r="S269" s="468"/>
      <c r="T269" s="468"/>
      <c r="U269" s="468"/>
      <c r="V269" s="468"/>
    </row>
    <row r="270" spans="1:22" ht="11.25" customHeight="1" x14ac:dyDescent="0.25">
      <c r="A270" s="702" t="s">
        <v>27</v>
      </c>
      <c r="B270" s="702"/>
      <c r="C270" s="703" t="s">
        <v>482</v>
      </c>
      <c r="D270" s="703"/>
      <c r="E270" s="703"/>
      <c r="F270" s="703"/>
      <c r="G270" s="703"/>
      <c r="H270" s="703"/>
      <c r="I270" s="703"/>
      <c r="J270" s="468"/>
      <c r="K270" s="468"/>
      <c r="L270" s="486"/>
      <c r="M270" s="486"/>
      <c r="N270" s="468"/>
      <c r="O270" s="468"/>
      <c r="P270" s="468"/>
      <c r="Q270" s="468"/>
      <c r="R270" s="468"/>
      <c r="S270" s="468"/>
      <c r="T270" s="468"/>
      <c r="U270" s="468"/>
      <c r="V270" s="468"/>
    </row>
    <row r="271" spans="1:22" ht="11.25" customHeight="1" x14ac:dyDescent="0.25">
      <c r="A271" s="702" t="s">
        <v>29</v>
      </c>
      <c r="B271" s="702"/>
      <c r="C271" s="703" t="s">
        <v>454</v>
      </c>
      <c r="D271" s="703"/>
      <c r="E271" s="703"/>
      <c r="F271" s="703"/>
      <c r="G271" s="703"/>
      <c r="H271" s="703"/>
      <c r="I271" s="703"/>
      <c r="J271" s="468"/>
      <c r="K271" s="468"/>
      <c r="L271" s="486"/>
      <c r="M271" s="486"/>
      <c r="N271" s="468"/>
      <c r="O271" s="468"/>
      <c r="P271" s="468"/>
      <c r="Q271" s="468"/>
      <c r="R271" s="468"/>
      <c r="S271" s="468"/>
      <c r="T271" s="468"/>
      <c r="U271" s="468"/>
      <c r="V271" s="468"/>
    </row>
    <row r="272" spans="1:22" ht="11.25" customHeight="1" x14ac:dyDescent="0.25">
      <c r="A272" s="702" t="s">
        <v>31</v>
      </c>
      <c r="B272" s="702"/>
      <c r="C272" s="703" t="s">
        <v>406</v>
      </c>
      <c r="D272" s="703"/>
      <c r="E272" s="703"/>
      <c r="F272" s="703"/>
      <c r="G272" s="703"/>
      <c r="H272" s="703"/>
      <c r="I272" s="703"/>
      <c r="J272" s="468"/>
      <c r="K272" s="468"/>
      <c r="L272" s="486"/>
      <c r="M272" s="486"/>
      <c r="N272" s="468"/>
      <c r="O272" s="468"/>
      <c r="P272" s="468"/>
      <c r="Q272" s="468"/>
      <c r="R272" s="468"/>
      <c r="S272" s="468"/>
      <c r="T272" s="468"/>
      <c r="U272" s="468"/>
      <c r="V272" s="468"/>
    </row>
    <row r="273" spans="1:22" ht="11.25" customHeight="1" x14ac:dyDescent="0.25">
      <c r="A273" s="704" t="s">
        <v>33</v>
      </c>
      <c r="B273" s="704"/>
      <c r="C273" s="97" t="s">
        <v>34</v>
      </c>
      <c r="D273" s="705" t="s">
        <v>237</v>
      </c>
      <c r="E273" s="705"/>
      <c r="F273" s="705"/>
      <c r="G273" s="705"/>
      <c r="H273" s="705"/>
      <c r="I273" s="705"/>
      <c r="J273" s="468"/>
      <c r="K273" s="468"/>
      <c r="L273" s="486"/>
      <c r="M273" s="486"/>
      <c r="N273" s="468"/>
      <c r="O273" s="468"/>
      <c r="P273" s="468"/>
      <c r="Q273" s="468"/>
      <c r="R273" s="468"/>
      <c r="S273" s="468"/>
      <c r="T273" s="468"/>
      <c r="U273" s="468"/>
      <c r="V273" s="468"/>
    </row>
    <row r="274" spans="1:22" ht="45.75" customHeight="1" x14ac:dyDescent="0.25">
      <c r="A274" s="7" t="s">
        <v>37</v>
      </c>
      <c r="B274" s="7"/>
      <c r="C274" s="7" t="s">
        <v>38</v>
      </c>
      <c r="D274" s="98" t="s">
        <v>238</v>
      </c>
      <c r="E274" s="98" t="s">
        <v>483</v>
      </c>
      <c r="F274" s="98" t="s">
        <v>484</v>
      </c>
      <c r="G274" s="98" t="s">
        <v>241</v>
      </c>
      <c r="H274" s="98" t="s">
        <v>242</v>
      </c>
      <c r="I274" s="98" t="s">
        <v>242</v>
      </c>
      <c r="J274" s="468"/>
      <c r="K274" s="468"/>
      <c r="L274" s="486"/>
      <c r="M274" s="486"/>
      <c r="N274" s="468"/>
      <c r="O274" s="468"/>
      <c r="P274" s="468"/>
      <c r="Q274" s="468"/>
      <c r="R274" s="468"/>
      <c r="S274" s="468"/>
      <c r="T274" s="468"/>
      <c r="U274" s="468"/>
      <c r="V274" s="468"/>
    </row>
    <row r="275" spans="1:22" ht="12.75" customHeight="1" x14ac:dyDescent="0.25">
      <c r="A275" s="7" t="s">
        <v>224</v>
      </c>
      <c r="B275" s="7" t="s">
        <v>47</v>
      </c>
      <c r="C275" s="7"/>
      <c r="D275" s="25" t="s">
        <v>48</v>
      </c>
      <c r="E275" s="25" t="s">
        <v>243</v>
      </c>
      <c r="F275" s="25" t="s">
        <v>243</v>
      </c>
      <c r="G275" s="25" t="s">
        <v>244</v>
      </c>
      <c r="H275" s="25" t="s">
        <v>52</v>
      </c>
      <c r="I275" s="25" t="s">
        <v>121</v>
      </c>
      <c r="J275" s="468"/>
      <c r="K275" s="468"/>
      <c r="L275" s="486"/>
      <c r="M275" s="486"/>
      <c r="N275" s="468"/>
      <c r="O275" s="468"/>
      <c r="P275" s="468"/>
      <c r="Q275" s="468"/>
      <c r="R275" s="468"/>
      <c r="S275" s="468"/>
      <c r="T275" s="468"/>
      <c r="U275" s="468"/>
      <c r="V275" s="468"/>
    </row>
    <row r="276" spans="1:22" ht="34.5" x14ac:dyDescent="0.25">
      <c r="A276" s="7"/>
      <c r="B276" s="7"/>
      <c r="C276" s="7"/>
      <c r="D276" s="25" t="s">
        <v>54</v>
      </c>
      <c r="E276" s="25" t="s">
        <v>246</v>
      </c>
      <c r="F276" s="25" t="s">
        <v>247</v>
      </c>
      <c r="G276" s="25" t="s">
        <v>485</v>
      </c>
      <c r="H276" s="25" t="s">
        <v>486</v>
      </c>
      <c r="I276" s="25" t="s">
        <v>487</v>
      </c>
      <c r="J276" s="468"/>
      <c r="K276" s="468"/>
      <c r="L276" s="486"/>
      <c r="M276" s="486"/>
      <c r="N276" s="468"/>
      <c r="O276" s="468"/>
      <c r="P276" s="468"/>
      <c r="Q276" s="468"/>
      <c r="R276" s="468"/>
      <c r="S276" s="468"/>
      <c r="T276" s="468"/>
      <c r="U276" s="468"/>
      <c r="V276" s="468"/>
    </row>
    <row r="277" spans="1:22" ht="13.5" x14ac:dyDescent="0.35">
      <c r="A277" s="7"/>
      <c r="B277" s="7"/>
      <c r="C277" s="7"/>
      <c r="D277" s="114" t="s">
        <v>488</v>
      </c>
      <c r="E277" s="114" t="s">
        <v>251</v>
      </c>
      <c r="F277" s="114" t="s">
        <v>250</v>
      </c>
      <c r="G277" s="114" t="s">
        <v>489</v>
      </c>
      <c r="H277" s="114" t="s">
        <v>253</v>
      </c>
      <c r="I277" s="114" t="s">
        <v>253</v>
      </c>
      <c r="J277" s="468"/>
      <c r="K277" s="468"/>
      <c r="L277" s="486"/>
      <c r="M277" s="486"/>
      <c r="N277" s="468"/>
      <c r="O277" s="468"/>
      <c r="P277" s="468"/>
      <c r="Q277" s="468"/>
      <c r="R277" s="468"/>
      <c r="S277" s="468"/>
      <c r="T277" s="468"/>
      <c r="U277" s="468"/>
      <c r="V277" s="468"/>
    </row>
    <row r="278" spans="1:22" ht="11.25" customHeight="1" x14ac:dyDescent="0.25">
      <c r="A278" s="7" t="s">
        <v>68</v>
      </c>
      <c r="B278" s="7" t="s">
        <v>310</v>
      </c>
      <c r="C278" s="135" t="s">
        <v>471</v>
      </c>
      <c r="D278" s="490"/>
      <c r="E278" s="511"/>
      <c r="F278" s="492">
        <v>0</v>
      </c>
      <c r="G278" s="492">
        <v>1</v>
      </c>
      <c r="H278" s="497">
        <f>D278*(F278-E278)/G278</f>
        <v>0</v>
      </c>
      <c r="I278" s="137"/>
      <c r="J278" s="468"/>
      <c r="K278" s="468"/>
      <c r="L278" s="486">
        <v>1</v>
      </c>
      <c r="M278" s="486">
        <f>L268*100+L278</f>
        <v>401</v>
      </c>
      <c r="N278" s="468"/>
      <c r="O278" s="468"/>
      <c r="P278" s="468"/>
      <c r="Q278" s="468"/>
      <c r="R278" s="468"/>
      <c r="S278" s="468"/>
      <c r="T278" s="468"/>
      <c r="U278" s="468"/>
      <c r="V278" s="468"/>
    </row>
    <row r="279" spans="1:22" x14ac:dyDescent="0.25">
      <c r="A279" s="7"/>
      <c r="B279" s="7"/>
      <c r="C279" s="486" t="s">
        <v>472</v>
      </c>
      <c r="D279" s="490"/>
      <c r="E279" s="511"/>
      <c r="F279" s="492">
        <v>0</v>
      </c>
      <c r="G279" s="492">
        <v>1</v>
      </c>
      <c r="H279" s="497">
        <f>D279*(F279-E279)/G279</f>
        <v>0</v>
      </c>
      <c r="I279" s="137"/>
      <c r="J279" s="468"/>
      <c r="K279" s="468"/>
      <c r="L279" s="486">
        <v>2</v>
      </c>
      <c r="M279" s="486">
        <f>L268*100+L279</f>
        <v>402</v>
      </c>
      <c r="N279" s="468"/>
      <c r="O279" s="468"/>
      <c r="P279" s="468"/>
      <c r="Q279" s="468"/>
      <c r="R279" s="468"/>
      <c r="S279" s="468"/>
      <c r="T279" s="468"/>
      <c r="U279" s="468"/>
      <c r="V279" s="468"/>
    </row>
    <row r="280" spans="1:22" x14ac:dyDescent="0.25">
      <c r="A280" s="7"/>
      <c r="B280" s="7"/>
      <c r="C280" s="135" t="s">
        <v>473</v>
      </c>
      <c r="D280" s="490"/>
      <c r="E280" s="504"/>
      <c r="F280" s="492">
        <v>0</v>
      </c>
      <c r="G280" s="492">
        <v>1</v>
      </c>
      <c r="H280" s="497">
        <f>D280*(F280-E280)/G280</f>
        <v>0</v>
      </c>
      <c r="I280" s="137"/>
      <c r="J280" s="468"/>
      <c r="K280" s="468"/>
      <c r="L280" s="486">
        <v>3</v>
      </c>
      <c r="M280" s="486">
        <f>L268*100+L280</f>
        <v>403</v>
      </c>
      <c r="N280" s="21">
        <v>7</v>
      </c>
      <c r="O280" s="512">
        <f>L268*100+N280+M268*10000</f>
        <v>10407</v>
      </c>
      <c r="P280" s="468"/>
      <c r="Q280" s="468"/>
      <c r="R280" s="468"/>
      <c r="S280" s="468"/>
      <c r="T280" s="468"/>
      <c r="U280" s="468"/>
      <c r="V280" s="468"/>
    </row>
    <row r="281" spans="1:22" x14ac:dyDescent="0.25">
      <c r="A281" s="864" t="s">
        <v>292</v>
      </c>
      <c r="B281" s="864"/>
      <c r="C281" s="864"/>
      <c r="D281" s="370">
        <f>SUM(D277:D280)</f>
        <v>0</v>
      </c>
      <c r="E281" s="513"/>
      <c r="F281" s="495"/>
      <c r="G281" s="495"/>
      <c r="H281" s="496">
        <f>SUM(H278:H280)</f>
        <v>0</v>
      </c>
      <c r="I281" s="496">
        <f>SUM(I278:I280)</f>
        <v>0</v>
      </c>
      <c r="J281" s="468"/>
      <c r="K281" s="468"/>
      <c r="L281" s="486"/>
      <c r="M281" s="486"/>
      <c r="N281" s="468"/>
      <c r="O281" s="468"/>
      <c r="P281" s="468"/>
      <c r="Q281" s="468"/>
      <c r="R281" s="468"/>
      <c r="S281" s="468"/>
      <c r="T281" s="468"/>
      <c r="U281" s="468"/>
      <c r="V281" s="468"/>
    </row>
    <row r="282" spans="1:22" ht="13.5" customHeight="1" x14ac:dyDescent="0.25">
      <c r="A282" s="7" t="s">
        <v>313</v>
      </c>
      <c r="B282" s="7" t="s">
        <v>310</v>
      </c>
      <c r="C282" s="469" t="s">
        <v>490</v>
      </c>
      <c r="D282" s="490"/>
      <c r="E282" s="492">
        <v>0</v>
      </c>
      <c r="F282" s="492">
        <v>0</v>
      </c>
      <c r="G282" s="492">
        <v>1</v>
      </c>
      <c r="H282" s="492"/>
      <c r="I282" s="137">
        <f>D282*(F282-E282)/G282</f>
        <v>0</v>
      </c>
      <c r="J282" s="468"/>
      <c r="K282" s="468"/>
      <c r="L282" s="486">
        <v>4</v>
      </c>
      <c r="M282" s="486">
        <f>L268*100+L282</f>
        <v>404</v>
      </c>
      <c r="N282" s="468"/>
      <c r="O282" s="468"/>
      <c r="P282" s="468"/>
      <c r="Q282" s="468"/>
      <c r="R282" s="468"/>
      <c r="S282" s="468"/>
      <c r="T282" s="468"/>
      <c r="U282" s="468"/>
      <c r="V282" s="468"/>
    </row>
    <row r="283" spans="1:22" x14ac:dyDescent="0.25">
      <c r="A283" s="7"/>
      <c r="B283" s="7"/>
      <c r="C283" s="469" t="s">
        <v>312</v>
      </c>
      <c r="D283" s="498"/>
      <c r="E283" s="492"/>
      <c r="F283" s="492"/>
      <c r="G283" s="492"/>
      <c r="H283" s="492"/>
      <c r="I283" s="137"/>
      <c r="J283" s="468"/>
      <c r="K283" s="468"/>
      <c r="L283" s="486"/>
      <c r="M283" s="486"/>
      <c r="N283" s="468"/>
      <c r="O283" s="468"/>
      <c r="P283" s="468"/>
      <c r="Q283" s="468"/>
      <c r="R283" s="468"/>
      <c r="S283" s="468"/>
      <c r="T283" s="468"/>
      <c r="U283" s="468"/>
      <c r="V283" s="468"/>
    </row>
    <row r="284" spans="1:22" x14ac:dyDescent="0.25">
      <c r="A284" s="864" t="s">
        <v>292</v>
      </c>
      <c r="B284" s="864"/>
      <c r="C284" s="864"/>
      <c r="D284" s="499">
        <f>SUM(D282:D283)</f>
        <v>0</v>
      </c>
      <c r="E284" s="495"/>
      <c r="F284" s="495"/>
      <c r="G284" s="495"/>
      <c r="H284" s="496">
        <f>SUM(H282:H283)</f>
        <v>0</v>
      </c>
      <c r="I284" s="496">
        <f>SUM(I282:I283)</f>
        <v>0</v>
      </c>
      <c r="J284" s="468"/>
      <c r="K284" s="468"/>
      <c r="L284" s="486"/>
      <c r="M284" s="486"/>
      <c r="N284" s="468"/>
      <c r="O284" s="468"/>
      <c r="P284" s="468"/>
      <c r="Q284" s="468"/>
      <c r="R284" s="468"/>
      <c r="S284" s="468"/>
      <c r="T284" s="468"/>
      <c r="U284" s="468"/>
      <c r="V284" s="468"/>
    </row>
    <row r="285" spans="1:22" ht="13.5" customHeight="1" x14ac:dyDescent="0.25">
      <c r="A285" s="7" t="s">
        <v>314</v>
      </c>
      <c r="B285" s="7" t="s">
        <v>310</v>
      </c>
      <c r="C285" s="469" t="s">
        <v>490</v>
      </c>
      <c r="D285" s="490"/>
      <c r="E285" s="492">
        <v>0</v>
      </c>
      <c r="F285" s="492">
        <v>0</v>
      </c>
      <c r="G285" s="492">
        <v>1</v>
      </c>
      <c r="H285" s="492"/>
      <c r="I285" s="137">
        <f>D285*(F285-E285)/G285</f>
        <v>0</v>
      </c>
      <c r="J285" s="468"/>
      <c r="K285" s="468"/>
      <c r="L285" s="486">
        <v>5</v>
      </c>
      <c r="M285" s="486">
        <f>L268*100+L285</f>
        <v>405</v>
      </c>
      <c r="N285" s="468"/>
      <c r="O285" s="468"/>
      <c r="P285" s="468"/>
      <c r="Q285" s="468"/>
      <c r="R285" s="468"/>
      <c r="S285" s="468"/>
      <c r="T285" s="468"/>
      <c r="U285" s="468"/>
      <c r="V285" s="468"/>
    </row>
    <row r="286" spans="1:22" ht="12.75" customHeight="1" x14ac:dyDescent="0.25">
      <c r="A286" s="7"/>
      <c r="B286" s="7"/>
      <c r="C286" s="469" t="s">
        <v>312</v>
      </c>
      <c r="D286" s="498"/>
      <c r="E286" s="492"/>
      <c r="F286" s="492"/>
      <c r="G286" s="492"/>
      <c r="H286" s="492"/>
      <c r="I286" s="137"/>
      <c r="J286" s="468"/>
      <c r="K286" s="468"/>
      <c r="L286" s="486"/>
      <c r="M286" s="486"/>
      <c r="N286" s="468"/>
      <c r="O286" s="468"/>
      <c r="P286" s="468"/>
      <c r="Q286" s="468"/>
      <c r="R286" s="468"/>
      <c r="S286" s="468"/>
      <c r="T286" s="468"/>
      <c r="U286" s="468"/>
      <c r="V286" s="468"/>
    </row>
    <row r="287" spans="1:22" x14ac:dyDescent="0.25">
      <c r="A287" s="864" t="s">
        <v>292</v>
      </c>
      <c r="B287" s="864"/>
      <c r="C287" s="864"/>
      <c r="D287" s="499">
        <f>SUM(D285:D286)</f>
        <v>0</v>
      </c>
      <c r="E287" s="495"/>
      <c r="F287" s="495"/>
      <c r="G287" s="495"/>
      <c r="H287" s="496">
        <f>SUM(H285:H286)</f>
        <v>0</v>
      </c>
      <c r="I287" s="496">
        <f>SUM(I285:I286)</f>
        <v>0</v>
      </c>
      <c r="J287" s="468"/>
      <c r="K287" s="468"/>
      <c r="L287" s="486"/>
      <c r="M287" s="486"/>
      <c r="N287" s="468"/>
      <c r="O287" s="468"/>
      <c r="P287" s="468"/>
      <c r="Q287" s="468"/>
      <c r="R287" s="468"/>
      <c r="S287" s="468"/>
      <c r="T287" s="468"/>
      <c r="U287" s="468"/>
      <c r="V287" s="468"/>
    </row>
    <row r="288" spans="1:22" ht="13.5" customHeight="1" x14ac:dyDescent="0.25">
      <c r="A288" s="7" t="s">
        <v>315</v>
      </c>
      <c r="B288" s="7" t="s">
        <v>310</v>
      </c>
      <c r="C288" s="469" t="s">
        <v>490</v>
      </c>
      <c r="D288" s="490"/>
      <c r="E288" s="492">
        <v>0</v>
      </c>
      <c r="F288" s="492">
        <v>0</v>
      </c>
      <c r="G288" s="492">
        <v>1</v>
      </c>
      <c r="H288" s="492"/>
      <c r="I288" s="137">
        <f>D288*(F288-E288)/G288</f>
        <v>0</v>
      </c>
      <c r="J288" s="468"/>
      <c r="K288" s="468"/>
      <c r="L288" s="486">
        <v>6</v>
      </c>
      <c r="M288" s="486">
        <f>L268*100+L288</f>
        <v>406</v>
      </c>
      <c r="N288" s="468"/>
      <c r="O288" s="468"/>
      <c r="P288" s="468"/>
      <c r="Q288" s="468"/>
      <c r="R288" s="468"/>
      <c r="S288" s="468"/>
      <c r="T288" s="468"/>
      <c r="U288" s="468"/>
      <c r="V288" s="468"/>
    </row>
    <row r="289" spans="1:22" x14ac:dyDescent="0.25">
      <c r="A289" s="7"/>
      <c r="B289" s="7"/>
      <c r="C289" s="469" t="s">
        <v>312</v>
      </c>
      <c r="D289" s="498"/>
      <c r="E289" s="492"/>
      <c r="F289" s="492"/>
      <c r="G289" s="492"/>
      <c r="H289" s="492"/>
      <c r="I289" s="137"/>
      <c r="J289" s="468"/>
      <c r="K289" s="468"/>
      <c r="L289" s="486"/>
      <c r="M289" s="486"/>
      <c r="N289" s="468"/>
      <c r="O289" s="468"/>
      <c r="P289" s="468"/>
      <c r="Q289" s="468"/>
      <c r="R289" s="468"/>
      <c r="S289" s="468"/>
      <c r="T289" s="468"/>
      <c r="U289" s="468"/>
      <c r="V289" s="468"/>
    </row>
    <row r="290" spans="1:22" x14ac:dyDescent="0.25">
      <c r="A290" s="864" t="s">
        <v>292</v>
      </c>
      <c r="B290" s="864"/>
      <c r="C290" s="864"/>
      <c r="D290" s="499">
        <f>SUM(D288:D289)</f>
        <v>0</v>
      </c>
      <c r="E290" s="495"/>
      <c r="F290" s="495"/>
      <c r="G290" s="495"/>
      <c r="H290" s="496">
        <f>SUM(H288:H289)</f>
        <v>0</v>
      </c>
      <c r="I290" s="496">
        <f>SUM(I288:I289)</f>
        <v>0</v>
      </c>
      <c r="J290" s="468"/>
      <c r="K290" s="468"/>
      <c r="L290" s="486"/>
      <c r="M290" s="486"/>
      <c r="N290" s="468"/>
      <c r="O290" s="468"/>
      <c r="P290" s="468"/>
      <c r="Q290" s="468"/>
      <c r="R290" s="468"/>
      <c r="S290" s="468"/>
      <c r="T290" s="468"/>
      <c r="U290" s="468"/>
      <c r="V290" s="468"/>
    </row>
    <row r="291" spans="1:22" ht="13.5" customHeight="1" x14ac:dyDescent="0.25">
      <c r="A291" s="7" t="s">
        <v>316</v>
      </c>
      <c r="B291" s="7" t="s">
        <v>310</v>
      </c>
      <c r="C291" s="469" t="s">
        <v>490</v>
      </c>
      <c r="D291" s="490"/>
      <c r="E291" s="492">
        <v>0</v>
      </c>
      <c r="F291" s="492">
        <v>0</v>
      </c>
      <c r="G291" s="492">
        <v>1</v>
      </c>
      <c r="H291" s="492"/>
      <c r="I291" s="137">
        <f>D291*(F291-E291)/G291</f>
        <v>0</v>
      </c>
      <c r="J291" s="468"/>
      <c r="K291" s="468"/>
      <c r="L291" s="486">
        <v>7</v>
      </c>
      <c r="M291" s="486">
        <f>L268*100+L291</f>
        <v>407</v>
      </c>
      <c r="N291" s="468"/>
      <c r="O291" s="468"/>
      <c r="P291" s="468"/>
      <c r="Q291" s="468"/>
      <c r="R291" s="468"/>
      <c r="S291" s="468"/>
      <c r="T291" s="468"/>
      <c r="U291" s="468"/>
      <c r="V291" s="468"/>
    </row>
    <row r="292" spans="1:22" ht="13.5" customHeight="1" x14ac:dyDescent="0.25">
      <c r="A292" s="7"/>
      <c r="B292" s="7"/>
      <c r="C292" s="469" t="s">
        <v>312</v>
      </c>
      <c r="D292" s="498"/>
      <c r="E292" s="514"/>
      <c r="F292" s="492"/>
      <c r="G292" s="492"/>
      <c r="H292" s="492"/>
      <c r="I292" s="137"/>
      <c r="J292" s="468"/>
      <c r="K292" s="468"/>
      <c r="L292" s="468"/>
      <c r="M292" s="468"/>
      <c r="N292" s="468"/>
      <c r="O292" s="468"/>
      <c r="P292" s="468"/>
      <c r="Q292" s="468"/>
      <c r="R292" s="468"/>
      <c r="S292" s="468"/>
      <c r="T292" s="468"/>
      <c r="U292" s="468"/>
      <c r="V292" s="468"/>
    </row>
    <row r="293" spans="1:22" ht="13.5" customHeight="1" x14ac:dyDescent="0.25">
      <c r="A293" s="864" t="s">
        <v>292</v>
      </c>
      <c r="B293" s="864"/>
      <c r="C293" s="864"/>
      <c r="D293" s="507">
        <f>SUM(D291:D292)</f>
        <v>0</v>
      </c>
      <c r="E293" s="515"/>
      <c r="F293" s="495"/>
      <c r="G293" s="495"/>
      <c r="H293" s="496">
        <f>SUM(H291:H292)</f>
        <v>0</v>
      </c>
      <c r="I293" s="496">
        <f>SUM(I291:I292)</f>
        <v>0</v>
      </c>
      <c r="J293" s="468"/>
      <c r="K293" s="468"/>
      <c r="L293" s="468"/>
      <c r="M293" s="468"/>
      <c r="N293" s="468"/>
      <c r="O293" s="468"/>
      <c r="P293" s="468"/>
      <c r="Q293" s="468"/>
      <c r="R293" s="468"/>
      <c r="S293" s="468"/>
      <c r="T293" s="468"/>
      <c r="U293" s="468"/>
      <c r="V293" s="468"/>
    </row>
    <row r="294" spans="1:22" ht="13.5" customHeight="1" x14ac:dyDescent="0.25">
      <c r="A294" s="865" t="s">
        <v>91</v>
      </c>
      <c r="B294" s="865"/>
      <c r="C294" s="865"/>
      <c r="D294" s="92">
        <f>D293+D290+D287+D284+D281</f>
        <v>0</v>
      </c>
      <c r="E294" s="516"/>
      <c r="F294" s="500"/>
      <c r="G294" s="500"/>
      <c r="H294" s="496">
        <f>H293+H290+H287+H284+H281</f>
        <v>0</v>
      </c>
      <c r="I294" s="496">
        <f>I293+I290+I287+I284+I281</f>
        <v>0</v>
      </c>
      <c r="J294" s="468"/>
      <c r="K294" s="468"/>
      <c r="L294" s="468"/>
      <c r="M294" s="468"/>
      <c r="N294" s="468"/>
      <c r="O294" s="468"/>
      <c r="P294" s="468"/>
      <c r="Q294" s="468"/>
      <c r="R294" s="468"/>
      <c r="S294" s="468"/>
      <c r="T294" s="468"/>
      <c r="U294" s="468"/>
      <c r="V294" s="468"/>
    </row>
    <row r="295" spans="1:22" ht="14" x14ac:dyDescent="0.25">
      <c r="A295" s="867" t="s">
        <v>491</v>
      </c>
      <c r="B295" s="867"/>
      <c r="C295" s="867"/>
      <c r="D295" s="867"/>
      <c r="E295" s="867"/>
      <c r="F295" s="867"/>
      <c r="G295" s="867"/>
      <c r="H295" s="867"/>
      <c r="I295" s="867"/>
      <c r="J295" s="468"/>
      <c r="K295" s="468"/>
      <c r="L295" s="468"/>
      <c r="M295" s="468"/>
      <c r="N295" s="468"/>
      <c r="O295" s="468"/>
      <c r="P295" s="468"/>
      <c r="Q295" s="468"/>
      <c r="R295" s="468"/>
      <c r="S295" s="468"/>
      <c r="T295" s="468"/>
      <c r="U295" s="468"/>
      <c r="V295" s="468"/>
    </row>
    <row r="296" spans="1:22" ht="14" x14ac:dyDescent="0.25">
      <c r="A296" s="867" t="s">
        <v>492</v>
      </c>
      <c r="B296" s="867"/>
      <c r="C296" s="867"/>
      <c r="D296" s="867"/>
      <c r="E296" s="867"/>
      <c r="F296" s="867"/>
      <c r="G296" s="867"/>
      <c r="H296" s="867"/>
      <c r="I296" s="867"/>
      <c r="J296" s="468"/>
      <c r="K296" s="468"/>
      <c r="L296" s="468"/>
      <c r="M296" s="468"/>
      <c r="N296" s="468"/>
      <c r="O296" s="468"/>
      <c r="P296" s="468"/>
      <c r="Q296" s="468"/>
      <c r="R296" s="468"/>
      <c r="S296" s="468"/>
      <c r="T296" s="468"/>
      <c r="U296" s="468"/>
      <c r="V296" s="468"/>
    </row>
    <row r="297" spans="1:22" ht="13.5" customHeight="1" x14ac:dyDescent="0.25">
      <c r="A297" s="868" t="s">
        <v>493</v>
      </c>
      <c r="B297" s="868"/>
      <c r="C297" s="868"/>
      <c r="D297" s="868"/>
      <c r="E297" s="868"/>
      <c r="F297" s="868"/>
      <c r="G297" s="868"/>
      <c r="H297" s="868"/>
      <c r="I297" s="868"/>
      <c r="J297" s="468"/>
      <c r="K297" s="468"/>
      <c r="L297" s="468"/>
      <c r="M297" s="468"/>
      <c r="N297" s="468"/>
      <c r="O297" s="468"/>
      <c r="P297" s="468"/>
      <c r="Q297" s="468"/>
      <c r="R297" s="468"/>
      <c r="S297" s="468"/>
      <c r="T297" s="468"/>
      <c r="U297" s="468"/>
      <c r="V297" s="468"/>
    </row>
    <row r="298" spans="1:22" ht="13.5" x14ac:dyDescent="0.25">
      <c r="A298" s="517" t="s">
        <v>494</v>
      </c>
      <c r="B298" s="468"/>
      <c r="C298" s="468"/>
      <c r="D298" s="468"/>
      <c r="E298" s="468"/>
      <c r="F298" s="468"/>
      <c r="G298" s="468"/>
      <c r="H298" s="468"/>
      <c r="I298" s="468"/>
      <c r="J298" s="468"/>
      <c r="K298" s="468"/>
      <c r="L298" s="468"/>
      <c r="M298" s="468"/>
      <c r="N298" s="468"/>
      <c r="O298" s="468"/>
      <c r="P298" s="468"/>
      <c r="Q298" s="468"/>
      <c r="R298" s="468"/>
      <c r="S298" s="468"/>
      <c r="T298" s="468"/>
      <c r="U298" s="468"/>
      <c r="V298" s="468"/>
    </row>
    <row r="299" spans="1:22" x14ac:dyDescent="0.25">
      <c r="A299" s="468"/>
      <c r="B299" s="468"/>
      <c r="C299" s="468"/>
      <c r="D299" s="468"/>
      <c r="E299" s="468"/>
      <c r="F299" s="468"/>
      <c r="G299" s="468"/>
      <c r="H299" s="468"/>
      <c r="I299" s="468"/>
      <c r="J299" s="468"/>
      <c r="K299" s="468"/>
      <c r="L299" s="468"/>
      <c r="M299" s="468"/>
      <c r="N299" s="468"/>
      <c r="O299" s="468"/>
      <c r="P299" s="468"/>
      <c r="Q299" s="468"/>
      <c r="R299" s="468"/>
      <c r="S299" s="468"/>
      <c r="T299" s="468"/>
      <c r="U299" s="468"/>
      <c r="V299" s="468"/>
    </row>
    <row r="300" spans="1:22" x14ac:dyDescent="0.25">
      <c r="A300" s="468"/>
      <c r="B300" s="468"/>
      <c r="C300" s="468"/>
      <c r="D300" s="468"/>
      <c r="E300" s="468"/>
      <c r="F300" s="468"/>
      <c r="G300" s="468"/>
      <c r="H300" s="468"/>
      <c r="I300" s="468"/>
      <c r="J300" s="468"/>
      <c r="K300" s="468"/>
      <c r="L300" s="468"/>
      <c r="M300" s="468"/>
      <c r="N300" s="468"/>
      <c r="O300" s="468"/>
      <c r="P300" s="468"/>
      <c r="Q300" s="468"/>
      <c r="R300" s="468"/>
      <c r="S300" s="468"/>
      <c r="T300" s="468"/>
      <c r="U300" s="468"/>
      <c r="V300" s="468"/>
    </row>
    <row r="301" spans="1:22" x14ac:dyDescent="0.25">
      <c r="A301" s="468"/>
      <c r="B301" s="468"/>
      <c r="C301" s="468"/>
      <c r="D301" s="468"/>
      <c r="E301" s="468"/>
      <c r="F301" s="468"/>
      <c r="G301" s="468"/>
      <c r="H301" s="468"/>
      <c r="I301" s="468"/>
      <c r="J301" s="468"/>
      <c r="K301" s="468"/>
      <c r="L301" s="468"/>
      <c r="M301" s="468"/>
      <c r="N301" s="468"/>
      <c r="O301" s="468"/>
      <c r="P301" s="468"/>
      <c r="Q301" s="468"/>
      <c r="R301" s="468"/>
      <c r="S301" s="468"/>
      <c r="T301" s="468"/>
      <c r="U301" s="468"/>
      <c r="V301" s="468"/>
    </row>
    <row r="302" spans="1:22" x14ac:dyDescent="0.25">
      <c r="A302" s="468"/>
      <c r="B302" s="468"/>
      <c r="C302" s="468"/>
      <c r="D302" s="468"/>
      <c r="E302" s="468"/>
      <c r="F302" s="468"/>
      <c r="G302" s="468"/>
      <c r="H302" s="468"/>
      <c r="I302" s="468"/>
      <c r="J302" s="468"/>
      <c r="K302" s="468"/>
      <c r="L302" s="468"/>
      <c r="M302" s="468"/>
      <c r="N302" s="468"/>
      <c r="O302" s="468"/>
      <c r="P302" s="468"/>
      <c r="Q302" s="468"/>
      <c r="R302" s="468"/>
      <c r="S302" s="468"/>
      <c r="T302" s="468"/>
      <c r="U302" s="468"/>
      <c r="V302" s="468"/>
    </row>
    <row r="303" spans="1:22" x14ac:dyDescent="0.25">
      <c r="A303" s="468"/>
      <c r="B303" s="468"/>
      <c r="C303" s="468"/>
      <c r="D303" s="468"/>
      <c r="E303" s="468"/>
      <c r="F303" s="468"/>
      <c r="G303" s="468"/>
      <c r="H303" s="468"/>
      <c r="I303" s="468"/>
      <c r="J303" s="468"/>
      <c r="K303" s="468"/>
      <c r="L303" s="468"/>
      <c r="M303" s="468"/>
      <c r="N303" s="468"/>
      <c r="O303" s="468"/>
      <c r="P303" s="468"/>
      <c r="Q303" s="468"/>
      <c r="R303" s="468"/>
      <c r="S303" s="468"/>
      <c r="T303" s="468"/>
      <c r="U303" s="468"/>
      <c r="V303" s="468"/>
    </row>
    <row r="304" spans="1:22" x14ac:dyDescent="0.25">
      <c r="A304" s="468"/>
      <c r="B304" s="468"/>
      <c r="C304" s="468"/>
      <c r="D304" s="468"/>
      <c r="E304" s="468"/>
      <c r="F304" s="468"/>
      <c r="G304" s="468"/>
      <c r="H304" s="468"/>
      <c r="I304" s="468"/>
      <c r="J304" s="468"/>
      <c r="K304" s="468"/>
      <c r="L304" s="468"/>
      <c r="M304" s="468"/>
      <c r="N304" s="468"/>
      <c r="O304" s="468"/>
      <c r="P304" s="468"/>
      <c r="Q304" s="468"/>
      <c r="R304" s="468"/>
      <c r="S304" s="468"/>
      <c r="T304" s="468"/>
      <c r="U304" s="468"/>
      <c r="V304" s="468"/>
    </row>
    <row r="305" spans="1:22" x14ac:dyDescent="0.25">
      <c r="A305" s="13" t="s">
        <v>23</v>
      </c>
      <c r="B305" s="13"/>
      <c r="C305" s="791">
        <f>Presentación!$C$3</f>
        <v>1990</v>
      </c>
      <c r="D305" s="791"/>
      <c r="E305" s="791"/>
      <c r="F305" s="791"/>
      <c r="G305" s="791"/>
      <c r="H305" s="791"/>
      <c r="I305" s="791"/>
      <c r="J305" s="468"/>
      <c r="K305" s="468"/>
      <c r="L305" s="468"/>
      <c r="M305" s="468"/>
      <c r="N305" s="468"/>
      <c r="O305" s="468"/>
      <c r="P305" s="468"/>
      <c r="Q305" s="468"/>
      <c r="R305" s="468"/>
      <c r="S305" s="468"/>
      <c r="T305" s="468"/>
      <c r="U305" s="468"/>
      <c r="V305" s="468"/>
    </row>
    <row r="306" spans="1:22" ht="11.25" customHeight="1" x14ac:dyDescent="0.25">
      <c r="A306" s="11" t="s">
        <v>24</v>
      </c>
      <c r="B306" s="11"/>
      <c r="C306" s="792" t="s">
        <v>380</v>
      </c>
      <c r="D306" s="792"/>
      <c r="E306" s="792"/>
      <c r="F306" s="792"/>
      <c r="G306" s="792"/>
      <c r="H306" s="792"/>
      <c r="I306" s="792"/>
      <c r="J306" s="468"/>
      <c r="K306" s="468"/>
      <c r="L306" s="486">
        <v>5</v>
      </c>
      <c r="M306" s="486">
        <v>1</v>
      </c>
      <c r="N306" s="468"/>
      <c r="O306" s="468"/>
      <c r="P306" s="468"/>
      <c r="Q306" s="468"/>
      <c r="R306" s="468"/>
      <c r="S306" s="468"/>
      <c r="T306" s="468"/>
      <c r="U306" s="468"/>
      <c r="V306" s="468"/>
    </row>
    <row r="307" spans="1:22" ht="11.25" customHeight="1" x14ac:dyDescent="0.25">
      <c r="A307" s="702" t="s">
        <v>5</v>
      </c>
      <c r="B307" s="702"/>
      <c r="C307" s="703" t="s">
        <v>26</v>
      </c>
      <c r="D307" s="703"/>
      <c r="E307" s="703"/>
      <c r="F307" s="703"/>
      <c r="G307" s="703"/>
      <c r="H307" s="703"/>
      <c r="I307" s="703"/>
      <c r="J307" s="468"/>
      <c r="K307" s="468"/>
      <c r="L307" s="486"/>
      <c r="M307" s="486"/>
      <c r="N307" s="468"/>
      <c r="O307" s="468"/>
      <c r="P307" s="468"/>
      <c r="Q307" s="468"/>
      <c r="R307" s="468"/>
      <c r="S307" s="468"/>
      <c r="T307" s="468"/>
      <c r="U307" s="468"/>
      <c r="V307" s="468"/>
    </row>
    <row r="308" spans="1:22" ht="11.25" customHeight="1" x14ac:dyDescent="0.25">
      <c r="A308" s="702" t="s">
        <v>27</v>
      </c>
      <c r="B308" s="702"/>
      <c r="C308" s="703" t="s">
        <v>482</v>
      </c>
      <c r="D308" s="703"/>
      <c r="E308" s="703"/>
      <c r="F308" s="703"/>
      <c r="G308" s="703"/>
      <c r="H308" s="703"/>
      <c r="I308" s="703"/>
      <c r="J308" s="468"/>
      <c r="K308" s="468"/>
      <c r="L308" s="486"/>
      <c r="M308" s="486"/>
      <c r="N308" s="468"/>
      <c r="O308" s="468"/>
      <c r="P308" s="468"/>
      <c r="Q308" s="468"/>
      <c r="R308" s="468"/>
      <c r="S308" s="468"/>
      <c r="T308" s="468"/>
      <c r="U308" s="468"/>
      <c r="V308" s="468"/>
    </row>
    <row r="309" spans="1:22" ht="11.25" customHeight="1" x14ac:dyDescent="0.25">
      <c r="A309" s="702" t="s">
        <v>29</v>
      </c>
      <c r="B309" s="702"/>
      <c r="C309" s="703" t="s">
        <v>454</v>
      </c>
      <c r="D309" s="703"/>
      <c r="E309" s="703"/>
      <c r="F309" s="703"/>
      <c r="G309" s="703"/>
      <c r="H309" s="703"/>
      <c r="I309" s="703"/>
      <c r="J309" s="468"/>
      <c r="K309" s="468"/>
      <c r="L309" s="486"/>
      <c r="M309" s="486"/>
      <c r="N309" s="468"/>
      <c r="O309" s="468"/>
      <c r="P309" s="468"/>
      <c r="Q309" s="468"/>
      <c r="R309" s="468"/>
      <c r="S309" s="468"/>
      <c r="T309" s="468"/>
      <c r="U309" s="468"/>
      <c r="V309" s="468"/>
    </row>
    <row r="310" spans="1:22" ht="11.25" customHeight="1" x14ac:dyDescent="0.25">
      <c r="A310" s="702" t="s">
        <v>31</v>
      </c>
      <c r="B310" s="702"/>
      <c r="C310" s="703" t="s">
        <v>406</v>
      </c>
      <c r="D310" s="703"/>
      <c r="E310" s="703"/>
      <c r="F310" s="703"/>
      <c r="G310" s="703"/>
      <c r="H310" s="703"/>
      <c r="I310" s="703"/>
      <c r="J310" s="468"/>
      <c r="K310" s="468"/>
      <c r="L310" s="486"/>
      <c r="M310" s="486"/>
      <c r="N310" s="468"/>
      <c r="O310" s="468"/>
      <c r="P310" s="468"/>
      <c r="Q310" s="468"/>
      <c r="R310" s="468"/>
      <c r="S310" s="468"/>
      <c r="T310" s="468"/>
      <c r="U310" s="468"/>
      <c r="V310" s="468"/>
    </row>
    <row r="311" spans="1:22" ht="11.25" customHeight="1" x14ac:dyDescent="0.25">
      <c r="A311" s="704" t="s">
        <v>33</v>
      </c>
      <c r="B311" s="704"/>
      <c r="C311" s="97" t="s">
        <v>34</v>
      </c>
      <c r="D311" s="705" t="s">
        <v>237</v>
      </c>
      <c r="E311" s="705"/>
      <c r="F311" s="705"/>
      <c r="G311" s="705"/>
      <c r="H311" s="705"/>
      <c r="I311" s="705"/>
      <c r="J311" s="468"/>
      <c r="K311" s="468"/>
      <c r="L311" s="486"/>
      <c r="M311" s="486"/>
      <c r="N311" s="468"/>
      <c r="O311" s="468"/>
      <c r="P311" s="468"/>
      <c r="Q311" s="468"/>
      <c r="R311" s="468"/>
      <c r="S311" s="468"/>
      <c r="T311" s="468"/>
      <c r="U311" s="468"/>
      <c r="V311" s="468"/>
    </row>
    <row r="312" spans="1:22" ht="45.75" customHeight="1" x14ac:dyDescent="0.25">
      <c r="A312" s="7" t="s">
        <v>37</v>
      </c>
      <c r="B312" s="7"/>
      <c r="C312" s="7" t="s">
        <v>38</v>
      </c>
      <c r="D312" s="98" t="s">
        <v>238</v>
      </c>
      <c r="E312" s="98" t="s">
        <v>483</v>
      </c>
      <c r="F312" s="98" t="s">
        <v>484</v>
      </c>
      <c r="G312" s="98" t="s">
        <v>241</v>
      </c>
      <c r="H312" s="98" t="s">
        <v>242</v>
      </c>
      <c r="I312" s="98" t="s">
        <v>242</v>
      </c>
      <c r="J312" s="468"/>
      <c r="K312" s="468"/>
      <c r="L312" s="486"/>
      <c r="M312" s="486"/>
      <c r="N312" s="468"/>
      <c r="O312" s="468"/>
      <c r="P312" s="468"/>
      <c r="Q312" s="468"/>
      <c r="R312" s="468"/>
      <c r="S312" s="468"/>
      <c r="T312" s="468"/>
      <c r="U312" s="468"/>
      <c r="V312" s="468"/>
    </row>
    <row r="313" spans="1:22" ht="12.75" customHeight="1" x14ac:dyDescent="0.25">
      <c r="A313" s="7" t="s">
        <v>224</v>
      </c>
      <c r="B313" s="7" t="s">
        <v>47</v>
      </c>
      <c r="C313" s="7"/>
      <c r="D313" s="25" t="s">
        <v>48</v>
      </c>
      <c r="E313" s="25" t="s">
        <v>243</v>
      </c>
      <c r="F313" s="25" t="s">
        <v>243</v>
      </c>
      <c r="G313" s="25" t="s">
        <v>244</v>
      </c>
      <c r="H313" s="25" t="s">
        <v>52</v>
      </c>
      <c r="I313" s="25" t="s">
        <v>121</v>
      </c>
      <c r="J313" s="468"/>
      <c r="K313" s="468"/>
      <c r="L313" s="486"/>
      <c r="M313" s="486"/>
      <c r="N313" s="468"/>
      <c r="O313" s="468"/>
      <c r="P313" s="468"/>
      <c r="Q313" s="468"/>
      <c r="R313" s="468"/>
      <c r="S313" s="468"/>
      <c r="T313" s="468"/>
      <c r="U313" s="468"/>
      <c r="V313" s="468"/>
    </row>
    <row r="314" spans="1:22" ht="34.5" x14ac:dyDescent="0.25">
      <c r="A314" s="7"/>
      <c r="B314" s="7"/>
      <c r="C314" s="7"/>
      <c r="D314" s="25" t="s">
        <v>54</v>
      </c>
      <c r="E314" s="25" t="s">
        <v>246</v>
      </c>
      <c r="F314" s="25" t="s">
        <v>247</v>
      </c>
      <c r="G314" s="25" t="s">
        <v>485</v>
      </c>
      <c r="H314" s="25" t="s">
        <v>486</v>
      </c>
      <c r="I314" s="25" t="s">
        <v>487</v>
      </c>
      <c r="J314" s="468"/>
      <c r="K314" s="468"/>
      <c r="L314" s="486"/>
      <c r="M314" s="486"/>
      <c r="N314" s="468"/>
      <c r="O314" s="468"/>
      <c r="P314" s="468"/>
      <c r="Q314" s="468"/>
      <c r="R314" s="468"/>
      <c r="S314" s="468"/>
      <c r="T314" s="468"/>
      <c r="U314" s="468"/>
      <c r="V314" s="468"/>
    </row>
    <row r="315" spans="1:22" ht="13.5" x14ac:dyDescent="0.35">
      <c r="A315" s="7"/>
      <c r="B315" s="7"/>
      <c r="C315" s="7"/>
      <c r="D315" s="114" t="s">
        <v>488</v>
      </c>
      <c r="E315" s="114" t="s">
        <v>251</v>
      </c>
      <c r="F315" s="114" t="s">
        <v>250</v>
      </c>
      <c r="G315" s="114" t="s">
        <v>489</v>
      </c>
      <c r="H315" s="114" t="s">
        <v>253</v>
      </c>
      <c r="I315" s="114" t="s">
        <v>253</v>
      </c>
      <c r="J315" s="468"/>
      <c r="K315" s="468"/>
      <c r="L315" s="486"/>
      <c r="M315" s="486"/>
      <c r="N315" s="468"/>
      <c r="O315" s="468"/>
      <c r="P315" s="468"/>
      <c r="Q315" s="468"/>
      <c r="R315" s="468"/>
      <c r="S315" s="468"/>
      <c r="T315" s="468"/>
      <c r="U315" s="468"/>
      <c r="V315" s="468"/>
    </row>
    <row r="316" spans="1:22" ht="12.75" customHeight="1" x14ac:dyDescent="0.25">
      <c r="A316" s="7" t="s">
        <v>68</v>
      </c>
      <c r="B316" s="7" t="s">
        <v>310</v>
      </c>
      <c r="C316" s="135" t="s">
        <v>471</v>
      </c>
      <c r="D316" s="490"/>
      <c r="E316" s="511"/>
      <c r="F316" s="492">
        <v>0</v>
      </c>
      <c r="G316" s="492">
        <v>1</v>
      </c>
      <c r="H316" s="497">
        <f>D316*(F316-E316)/G316</f>
        <v>0</v>
      </c>
      <c r="I316" s="137"/>
      <c r="J316" s="468"/>
      <c r="K316" s="468"/>
      <c r="L316" s="486">
        <v>1</v>
      </c>
      <c r="M316" s="486">
        <f>L306*100+L316</f>
        <v>501</v>
      </c>
      <c r="N316" s="468"/>
      <c r="O316" s="468"/>
      <c r="P316" s="468"/>
      <c r="Q316" s="468"/>
      <c r="R316" s="468"/>
      <c r="S316" s="468"/>
      <c r="T316" s="468"/>
      <c r="U316" s="468"/>
      <c r="V316" s="468"/>
    </row>
    <row r="317" spans="1:22" ht="11.25" customHeight="1" x14ac:dyDescent="0.25">
      <c r="A317" s="7"/>
      <c r="B317" s="7"/>
      <c r="C317" s="486" t="s">
        <v>472</v>
      </c>
      <c r="D317" s="490"/>
      <c r="E317" s="511"/>
      <c r="F317" s="492">
        <v>0</v>
      </c>
      <c r="G317" s="492">
        <v>1</v>
      </c>
      <c r="H317" s="497">
        <f>D317*(F317-E317)/G317</f>
        <v>0</v>
      </c>
      <c r="I317" s="137"/>
      <c r="J317" s="468"/>
      <c r="K317" s="468"/>
      <c r="L317" s="486">
        <v>2</v>
      </c>
      <c r="M317" s="486">
        <f>L306*100+L317</f>
        <v>502</v>
      </c>
      <c r="N317" s="468"/>
      <c r="O317" s="468"/>
      <c r="P317" s="468"/>
      <c r="Q317" s="468"/>
      <c r="R317" s="468"/>
      <c r="S317" s="468"/>
      <c r="T317" s="468"/>
      <c r="U317" s="468"/>
      <c r="V317" s="468"/>
    </row>
    <row r="318" spans="1:22" x14ac:dyDescent="0.25">
      <c r="A318" s="7"/>
      <c r="B318" s="7"/>
      <c r="C318" s="135" t="s">
        <v>473</v>
      </c>
      <c r="D318" s="490"/>
      <c r="E318" s="504"/>
      <c r="F318" s="492">
        <v>0</v>
      </c>
      <c r="G318" s="492">
        <v>1</v>
      </c>
      <c r="H318" s="497">
        <f>D318*(F318-E318)/G318</f>
        <v>0</v>
      </c>
      <c r="I318" s="137"/>
      <c r="J318" s="468"/>
      <c r="K318" s="468"/>
      <c r="L318" s="486">
        <v>3</v>
      </c>
      <c r="M318" s="486">
        <f>L306*100+L318</f>
        <v>503</v>
      </c>
      <c r="N318" s="21">
        <v>7</v>
      </c>
      <c r="O318" s="512">
        <f>L306*100+N318+M306*10000</f>
        <v>10507</v>
      </c>
      <c r="P318" s="468"/>
      <c r="Q318" s="468"/>
      <c r="R318" s="468"/>
      <c r="S318" s="468"/>
      <c r="T318" s="468"/>
      <c r="U318" s="468"/>
      <c r="V318" s="468"/>
    </row>
    <row r="319" spans="1:22" ht="13.5" customHeight="1" x14ac:dyDescent="0.25">
      <c r="A319" s="864" t="s">
        <v>292</v>
      </c>
      <c r="B319" s="864"/>
      <c r="C319" s="864"/>
      <c r="D319" s="370">
        <f>SUM(D315:D318)</f>
        <v>0</v>
      </c>
      <c r="E319" s="513"/>
      <c r="F319" s="495"/>
      <c r="G319" s="495"/>
      <c r="H319" s="496">
        <f>SUM(H316:H318)</f>
        <v>0</v>
      </c>
      <c r="I319" s="496">
        <f>SUM(I316:I318)</f>
        <v>0</v>
      </c>
      <c r="J319" s="468"/>
      <c r="K319" s="468"/>
      <c r="L319" s="486"/>
      <c r="M319" s="486"/>
      <c r="N319" s="468"/>
      <c r="O319" s="468"/>
      <c r="P319" s="468"/>
      <c r="Q319" s="468"/>
      <c r="R319" s="468"/>
      <c r="S319" s="468"/>
      <c r="T319" s="468"/>
      <c r="U319" s="468"/>
      <c r="V319" s="468"/>
    </row>
    <row r="320" spans="1:22" ht="13.5" customHeight="1" x14ac:dyDescent="0.25">
      <c r="A320" s="7" t="s">
        <v>313</v>
      </c>
      <c r="B320" s="7" t="s">
        <v>310</v>
      </c>
      <c r="C320" s="469" t="s">
        <v>490</v>
      </c>
      <c r="D320" s="490"/>
      <c r="E320" s="492">
        <v>0</v>
      </c>
      <c r="F320" s="492">
        <v>0</v>
      </c>
      <c r="G320" s="492">
        <v>1</v>
      </c>
      <c r="H320" s="492"/>
      <c r="I320" s="137">
        <f>D320*(F320-E320)/G320</f>
        <v>0</v>
      </c>
      <c r="J320" s="468"/>
      <c r="K320" s="468"/>
      <c r="L320" s="486">
        <v>4</v>
      </c>
      <c r="M320" s="486">
        <f>L306*100+L320</f>
        <v>504</v>
      </c>
      <c r="N320" s="468"/>
      <c r="O320" s="468"/>
      <c r="P320" s="468"/>
      <c r="Q320" s="468"/>
      <c r="R320" s="468"/>
      <c r="S320" s="468"/>
      <c r="T320" s="468"/>
      <c r="U320" s="468"/>
      <c r="V320" s="468"/>
    </row>
    <row r="321" spans="1:22" ht="13.5" customHeight="1" x14ac:dyDescent="0.25">
      <c r="A321" s="7"/>
      <c r="B321" s="7"/>
      <c r="C321" s="469" t="s">
        <v>312</v>
      </c>
      <c r="D321" s="498"/>
      <c r="E321" s="492"/>
      <c r="F321" s="492"/>
      <c r="G321" s="492"/>
      <c r="H321" s="492"/>
      <c r="I321" s="137"/>
      <c r="J321" s="468"/>
      <c r="K321" s="468"/>
      <c r="L321" s="486"/>
      <c r="M321" s="486"/>
      <c r="N321" s="468"/>
      <c r="O321" s="468"/>
      <c r="P321" s="468"/>
      <c r="Q321" s="468"/>
      <c r="R321" s="468"/>
      <c r="S321" s="468"/>
      <c r="T321" s="468"/>
      <c r="U321" s="468"/>
      <c r="V321" s="468"/>
    </row>
    <row r="322" spans="1:22" ht="13.5" customHeight="1" x14ac:dyDescent="0.25">
      <c r="A322" s="864" t="s">
        <v>292</v>
      </c>
      <c r="B322" s="864"/>
      <c r="C322" s="864"/>
      <c r="D322" s="499">
        <f>SUM(D320:D321)</f>
        <v>0</v>
      </c>
      <c r="E322" s="495"/>
      <c r="F322" s="495"/>
      <c r="G322" s="495"/>
      <c r="H322" s="496">
        <f>SUM(H320:H321)</f>
        <v>0</v>
      </c>
      <c r="I322" s="496">
        <f>SUM(I320:I321)</f>
        <v>0</v>
      </c>
      <c r="J322" s="468"/>
      <c r="K322" s="468"/>
      <c r="L322" s="486"/>
      <c r="M322" s="486"/>
      <c r="N322" s="468"/>
      <c r="O322" s="468"/>
      <c r="P322" s="468"/>
      <c r="Q322" s="468"/>
      <c r="R322" s="468"/>
      <c r="S322" s="468"/>
      <c r="T322" s="468"/>
      <c r="U322" s="468"/>
      <c r="V322" s="468"/>
    </row>
    <row r="323" spans="1:22" ht="13.5" customHeight="1" x14ac:dyDescent="0.25">
      <c r="A323" s="7" t="s">
        <v>314</v>
      </c>
      <c r="B323" s="7" t="s">
        <v>310</v>
      </c>
      <c r="C323" s="469" t="s">
        <v>490</v>
      </c>
      <c r="D323" s="490"/>
      <c r="E323" s="492">
        <v>0</v>
      </c>
      <c r="F323" s="492">
        <v>0</v>
      </c>
      <c r="G323" s="492">
        <v>1</v>
      </c>
      <c r="H323" s="492"/>
      <c r="I323" s="137">
        <f>D323*(F323-E323)/G323</f>
        <v>0</v>
      </c>
      <c r="J323" s="468"/>
      <c r="K323" s="468"/>
      <c r="L323" s="486">
        <v>5</v>
      </c>
      <c r="M323" s="486">
        <f>L306*100+L323</f>
        <v>505</v>
      </c>
      <c r="N323" s="468"/>
      <c r="O323" s="468"/>
      <c r="P323" s="468"/>
      <c r="Q323" s="468"/>
      <c r="R323" s="468"/>
      <c r="S323" s="468"/>
      <c r="T323" s="468"/>
      <c r="U323" s="468"/>
      <c r="V323" s="468"/>
    </row>
    <row r="324" spans="1:22" x14ac:dyDescent="0.25">
      <c r="A324" s="7"/>
      <c r="B324" s="7"/>
      <c r="C324" s="469" t="s">
        <v>312</v>
      </c>
      <c r="D324" s="498"/>
      <c r="E324" s="492"/>
      <c r="F324" s="492"/>
      <c r="G324" s="492"/>
      <c r="H324" s="492"/>
      <c r="I324" s="137"/>
      <c r="J324" s="468"/>
      <c r="K324" s="468"/>
      <c r="L324" s="486"/>
      <c r="M324" s="486"/>
      <c r="N324" s="468"/>
      <c r="O324" s="468"/>
      <c r="P324" s="468"/>
      <c r="Q324" s="468"/>
      <c r="R324" s="468"/>
      <c r="S324" s="468"/>
      <c r="T324" s="468"/>
      <c r="U324" s="468"/>
      <c r="V324" s="468"/>
    </row>
    <row r="325" spans="1:22" ht="13.5" customHeight="1" x14ac:dyDescent="0.25">
      <c r="A325" s="864" t="s">
        <v>292</v>
      </c>
      <c r="B325" s="864"/>
      <c r="C325" s="864"/>
      <c r="D325" s="499">
        <f>SUM(D323:D324)</f>
        <v>0</v>
      </c>
      <c r="E325" s="495"/>
      <c r="F325" s="495"/>
      <c r="G325" s="495"/>
      <c r="H325" s="496">
        <f>SUM(H323:H324)</f>
        <v>0</v>
      </c>
      <c r="I325" s="496">
        <f>SUM(I323:I324)</f>
        <v>0</v>
      </c>
      <c r="J325" s="468"/>
      <c r="K325" s="468"/>
      <c r="L325" s="486"/>
      <c r="M325" s="486"/>
      <c r="N325" s="468"/>
      <c r="O325" s="468"/>
      <c r="P325" s="468"/>
      <c r="Q325" s="468"/>
      <c r="R325" s="468"/>
      <c r="S325" s="468"/>
      <c r="T325" s="468"/>
      <c r="U325" s="468"/>
      <c r="V325" s="468"/>
    </row>
    <row r="326" spans="1:22" ht="13.5" customHeight="1" x14ac:dyDescent="0.25">
      <c r="A326" s="7" t="s">
        <v>315</v>
      </c>
      <c r="B326" s="7" t="s">
        <v>310</v>
      </c>
      <c r="C326" s="469" t="s">
        <v>490</v>
      </c>
      <c r="D326" s="490"/>
      <c r="E326" s="492">
        <v>0</v>
      </c>
      <c r="F326" s="492">
        <v>0</v>
      </c>
      <c r="G326" s="492">
        <v>1</v>
      </c>
      <c r="H326" s="492"/>
      <c r="I326" s="137">
        <f>D326*(F326-E326)/G326</f>
        <v>0</v>
      </c>
      <c r="J326" s="468"/>
      <c r="K326" s="468"/>
      <c r="L326" s="486">
        <v>6</v>
      </c>
      <c r="M326" s="486">
        <f>L306*100+L326</f>
        <v>506</v>
      </c>
      <c r="N326" s="468"/>
      <c r="O326" s="468"/>
      <c r="P326" s="468"/>
      <c r="Q326" s="468"/>
      <c r="R326" s="468"/>
      <c r="S326" s="468"/>
      <c r="T326" s="468"/>
      <c r="U326" s="468"/>
      <c r="V326" s="468"/>
    </row>
    <row r="327" spans="1:22" x14ac:dyDescent="0.25">
      <c r="A327" s="7"/>
      <c r="B327" s="7"/>
      <c r="C327" s="469" t="s">
        <v>312</v>
      </c>
      <c r="D327" s="498"/>
      <c r="E327" s="492"/>
      <c r="F327" s="492"/>
      <c r="G327" s="492"/>
      <c r="H327" s="492"/>
      <c r="I327" s="137"/>
      <c r="J327" s="468"/>
      <c r="K327" s="468"/>
      <c r="L327" s="486"/>
      <c r="M327" s="486"/>
      <c r="N327" s="468"/>
      <c r="O327" s="468"/>
      <c r="P327" s="468"/>
      <c r="Q327" s="468"/>
      <c r="R327" s="468"/>
      <c r="S327" s="468"/>
      <c r="T327" s="468"/>
      <c r="U327" s="468"/>
      <c r="V327" s="468"/>
    </row>
    <row r="328" spans="1:22" x14ac:dyDescent="0.25">
      <c r="A328" s="864" t="s">
        <v>292</v>
      </c>
      <c r="B328" s="864"/>
      <c r="C328" s="864"/>
      <c r="D328" s="499">
        <f>SUM(D326:D327)</f>
        <v>0</v>
      </c>
      <c r="E328" s="495"/>
      <c r="F328" s="495"/>
      <c r="G328" s="495"/>
      <c r="H328" s="496">
        <f>SUM(H326:H327)</f>
        <v>0</v>
      </c>
      <c r="I328" s="496">
        <f>SUM(I326:I327)</f>
        <v>0</v>
      </c>
      <c r="J328" s="468"/>
      <c r="K328" s="468"/>
      <c r="L328" s="486"/>
      <c r="M328" s="486"/>
      <c r="N328" s="468"/>
      <c r="O328" s="468"/>
      <c r="P328" s="468"/>
      <c r="Q328" s="468"/>
      <c r="R328" s="468"/>
      <c r="S328" s="468"/>
      <c r="T328" s="468"/>
      <c r="U328" s="468"/>
      <c r="V328" s="468"/>
    </row>
    <row r="329" spans="1:22" ht="13.5" customHeight="1" x14ac:dyDescent="0.25">
      <c r="A329" s="7" t="s">
        <v>316</v>
      </c>
      <c r="B329" s="7" t="s">
        <v>310</v>
      </c>
      <c r="C329" s="469" t="s">
        <v>490</v>
      </c>
      <c r="D329" s="490"/>
      <c r="E329" s="492">
        <v>0</v>
      </c>
      <c r="F329" s="492">
        <v>0</v>
      </c>
      <c r="G329" s="492">
        <v>1</v>
      </c>
      <c r="H329" s="492"/>
      <c r="I329" s="137">
        <f>D329*(F329-E329)/G329</f>
        <v>0</v>
      </c>
      <c r="J329" s="468"/>
      <c r="K329" s="468"/>
      <c r="L329" s="486">
        <v>7</v>
      </c>
      <c r="M329" s="486">
        <f>L306*100+L329</f>
        <v>507</v>
      </c>
      <c r="N329" s="468"/>
      <c r="O329" s="468"/>
      <c r="P329" s="468"/>
      <c r="Q329" s="468"/>
      <c r="R329" s="468"/>
      <c r="S329" s="468"/>
      <c r="T329" s="468"/>
      <c r="U329" s="468"/>
      <c r="V329" s="468"/>
    </row>
    <row r="330" spans="1:22" x14ac:dyDescent="0.25">
      <c r="A330" s="7"/>
      <c r="B330" s="7"/>
      <c r="C330" s="469" t="s">
        <v>312</v>
      </c>
      <c r="D330" s="498"/>
      <c r="E330" s="514"/>
      <c r="F330" s="492"/>
      <c r="G330" s="492"/>
      <c r="H330" s="492"/>
      <c r="I330" s="137"/>
      <c r="J330" s="468"/>
      <c r="K330" s="468"/>
      <c r="L330" s="468"/>
      <c r="M330" s="468"/>
      <c r="N330" s="468"/>
      <c r="O330" s="468"/>
      <c r="P330" s="468"/>
      <c r="Q330" s="468"/>
      <c r="R330" s="468"/>
      <c r="S330" s="468"/>
      <c r="T330" s="468"/>
      <c r="U330" s="468"/>
      <c r="V330" s="468"/>
    </row>
    <row r="331" spans="1:22" x14ac:dyDescent="0.25">
      <c r="A331" s="864" t="s">
        <v>292</v>
      </c>
      <c r="B331" s="864"/>
      <c r="C331" s="864"/>
      <c r="D331" s="507">
        <f>SUM(D329:D330)</f>
        <v>0</v>
      </c>
      <c r="E331" s="515"/>
      <c r="F331" s="495"/>
      <c r="G331" s="495"/>
      <c r="H331" s="496">
        <f>SUM(H329:H330)</f>
        <v>0</v>
      </c>
      <c r="I331" s="496">
        <f>SUM(I329:I330)</f>
        <v>0</v>
      </c>
      <c r="J331" s="468"/>
      <c r="K331" s="468"/>
      <c r="L331" s="468"/>
      <c r="M331" s="468"/>
      <c r="N331" s="468"/>
      <c r="O331" s="468"/>
      <c r="P331" s="468"/>
      <c r="Q331" s="468"/>
      <c r="R331" s="468"/>
      <c r="S331" s="468"/>
      <c r="T331" s="468"/>
      <c r="U331" s="468"/>
      <c r="V331" s="468"/>
    </row>
    <row r="332" spans="1:22" x14ac:dyDescent="0.25">
      <c r="A332" s="865" t="s">
        <v>91</v>
      </c>
      <c r="B332" s="865"/>
      <c r="C332" s="865"/>
      <c r="D332" s="92">
        <f>D331+D328+D325+D322+D319</f>
        <v>0</v>
      </c>
      <c r="E332" s="516"/>
      <c r="F332" s="500"/>
      <c r="G332" s="500"/>
      <c r="H332" s="496">
        <f>H331+H328+H325+H322+H319</f>
        <v>0</v>
      </c>
      <c r="I332" s="496">
        <f>I331+I328+I325+I322+I319</f>
        <v>0</v>
      </c>
      <c r="J332" s="468"/>
      <c r="K332" s="468"/>
      <c r="L332" s="468"/>
      <c r="M332" s="468"/>
      <c r="N332" s="468"/>
      <c r="O332" s="468"/>
      <c r="P332" s="468"/>
      <c r="Q332" s="468"/>
      <c r="R332" s="468"/>
      <c r="S332" s="468"/>
      <c r="T332" s="468"/>
      <c r="U332" s="468"/>
      <c r="V332" s="468"/>
    </row>
    <row r="333" spans="1:22" ht="14" x14ac:dyDescent="0.25">
      <c r="A333" s="867" t="s">
        <v>491</v>
      </c>
      <c r="B333" s="867"/>
      <c r="C333" s="867"/>
      <c r="D333" s="867"/>
      <c r="E333" s="867"/>
      <c r="F333" s="867"/>
      <c r="G333" s="867"/>
      <c r="H333" s="867"/>
      <c r="I333" s="867"/>
      <c r="J333" s="468"/>
      <c r="K333" s="468"/>
      <c r="L333" s="468"/>
      <c r="M333" s="468"/>
      <c r="N333" s="468"/>
      <c r="O333" s="468"/>
      <c r="P333" s="468"/>
      <c r="Q333" s="468"/>
      <c r="R333" s="468"/>
      <c r="S333" s="468"/>
      <c r="T333" s="468"/>
      <c r="U333" s="468"/>
      <c r="V333" s="468"/>
    </row>
    <row r="334" spans="1:22" ht="14" x14ac:dyDescent="0.25">
      <c r="A334" s="867" t="s">
        <v>492</v>
      </c>
      <c r="B334" s="867"/>
      <c r="C334" s="867"/>
      <c r="D334" s="867"/>
      <c r="E334" s="867"/>
      <c r="F334" s="867"/>
      <c r="G334" s="867"/>
      <c r="H334" s="867"/>
      <c r="I334" s="867"/>
      <c r="J334" s="468"/>
      <c r="K334" s="468"/>
      <c r="L334" s="468"/>
      <c r="M334" s="468"/>
      <c r="N334" s="468"/>
      <c r="O334" s="468"/>
      <c r="P334" s="468"/>
      <c r="Q334" s="468"/>
      <c r="R334" s="468"/>
      <c r="S334" s="468"/>
      <c r="T334" s="468"/>
      <c r="U334" s="468"/>
      <c r="V334" s="468"/>
    </row>
    <row r="335" spans="1:22" ht="12" customHeight="1" x14ac:dyDescent="0.25">
      <c r="A335" s="868" t="s">
        <v>493</v>
      </c>
      <c r="B335" s="868"/>
      <c r="C335" s="868"/>
      <c r="D335" s="868"/>
      <c r="E335" s="868"/>
      <c r="F335" s="868"/>
      <c r="G335" s="868"/>
      <c r="H335" s="868"/>
      <c r="I335" s="868"/>
      <c r="J335" s="468"/>
      <c r="K335" s="468"/>
      <c r="L335" s="468"/>
      <c r="M335" s="468"/>
      <c r="N335" s="468"/>
      <c r="O335" s="468"/>
      <c r="P335" s="468"/>
      <c r="Q335" s="468"/>
      <c r="R335" s="468"/>
      <c r="S335" s="468"/>
      <c r="T335" s="468"/>
      <c r="U335" s="468"/>
      <c r="V335" s="468"/>
    </row>
    <row r="336" spans="1:22" ht="13.5" x14ac:dyDescent="0.25">
      <c r="A336" s="517" t="s">
        <v>494</v>
      </c>
      <c r="B336" s="468"/>
      <c r="C336" s="468"/>
      <c r="D336" s="468"/>
      <c r="E336" s="468"/>
      <c r="F336" s="468"/>
      <c r="G336" s="468"/>
      <c r="H336" s="468"/>
      <c r="I336" s="468"/>
      <c r="J336" s="468"/>
      <c r="K336" s="468"/>
      <c r="L336" s="468"/>
      <c r="M336" s="468"/>
      <c r="N336" s="468"/>
      <c r="O336" s="468"/>
      <c r="P336" s="468"/>
      <c r="Q336" s="468"/>
      <c r="R336" s="468"/>
      <c r="S336" s="468"/>
      <c r="T336" s="468"/>
      <c r="U336" s="468"/>
      <c r="V336" s="468"/>
    </row>
    <row r="337" spans="1:22" x14ac:dyDescent="0.25">
      <c r="A337" s="468"/>
      <c r="B337" s="468"/>
      <c r="C337" s="468"/>
      <c r="D337" s="468"/>
      <c r="E337" s="468"/>
      <c r="F337" s="468"/>
      <c r="G337" s="468"/>
      <c r="H337" s="468"/>
      <c r="I337" s="468"/>
      <c r="J337" s="468"/>
      <c r="K337" s="468"/>
      <c r="L337" s="468"/>
      <c r="M337" s="468"/>
      <c r="N337" s="468"/>
      <c r="O337" s="468"/>
      <c r="P337" s="468"/>
      <c r="Q337" s="468"/>
      <c r="R337" s="468"/>
      <c r="S337" s="468"/>
      <c r="T337" s="468"/>
      <c r="U337" s="468"/>
      <c r="V337" s="468"/>
    </row>
    <row r="338" spans="1:22" x14ac:dyDescent="0.25">
      <c r="A338" s="468"/>
      <c r="B338" s="468"/>
      <c r="C338" s="468"/>
      <c r="D338" s="468"/>
      <c r="E338" s="468"/>
      <c r="F338" s="468"/>
      <c r="G338" s="468"/>
      <c r="H338" s="468"/>
      <c r="I338" s="468"/>
      <c r="J338" s="468"/>
      <c r="K338" s="468"/>
      <c r="L338" s="468"/>
      <c r="M338" s="468"/>
      <c r="N338" s="468"/>
      <c r="O338" s="468"/>
      <c r="P338" s="468"/>
      <c r="Q338" s="468"/>
      <c r="R338" s="468"/>
      <c r="S338" s="468"/>
      <c r="T338" s="468"/>
      <c r="U338" s="468"/>
      <c r="V338" s="468"/>
    </row>
    <row r="339" spans="1:22" x14ac:dyDescent="0.25">
      <c r="A339" s="468"/>
      <c r="B339" s="468"/>
      <c r="C339" s="468"/>
      <c r="D339" s="468"/>
      <c r="E339" s="468"/>
      <c r="F339" s="468"/>
      <c r="G339" s="468"/>
      <c r="H339" s="468"/>
      <c r="I339" s="468"/>
      <c r="J339" s="468"/>
      <c r="K339" s="468"/>
      <c r="L339" s="468"/>
      <c r="M339" s="468"/>
      <c r="N339" s="468"/>
      <c r="O339" s="468"/>
      <c r="P339" s="468"/>
      <c r="Q339" s="468"/>
      <c r="R339" s="468"/>
      <c r="S339" s="468"/>
      <c r="T339" s="468"/>
      <c r="U339" s="468"/>
      <c r="V339" s="468"/>
    </row>
    <row r="340" spans="1:22" x14ac:dyDescent="0.25">
      <c r="A340" s="468"/>
      <c r="B340" s="468"/>
      <c r="C340" s="468"/>
      <c r="D340" s="468"/>
      <c r="E340" s="468"/>
      <c r="F340" s="468"/>
      <c r="G340" s="468"/>
      <c r="H340" s="468"/>
      <c r="I340" s="468"/>
      <c r="J340" s="468"/>
      <c r="K340" s="468"/>
      <c r="L340" s="468"/>
      <c r="M340" s="468"/>
      <c r="N340" s="468"/>
      <c r="O340" s="468"/>
      <c r="P340" s="468"/>
      <c r="Q340" s="468"/>
      <c r="R340" s="468"/>
      <c r="S340" s="468"/>
      <c r="T340" s="468"/>
      <c r="U340" s="468"/>
      <c r="V340" s="468"/>
    </row>
    <row r="341" spans="1:22" x14ac:dyDescent="0.25">
      <c r="A341" s="468"/>
      <c r="B341" s="468"/>
      <c r="C341" s="468"/>
      <c r="D341" s="468"/>
      <c r="E341" s="468"/>
      <c r="F341" s="468"/>
      <c r="G341" s="468"/>
      <c r="H341" s="468"/>
      <c r="I341" s="468"/>
      <c r="J341" s="468"/>
      <c r="K341" s="468"/>
      <c r="L341" s="468"/>
      <c r="M341" s="468"/>
      <c r="N341" s="468"/>
      <c r="O341" s="468"/>
      <c r="P341" s="468"/>
      <c r="Q341" s="468"/>
      <c r="R341" s="468"/>
      <c r="S341" s="468"/>
      <c r="T341" s="468"/>
      <c r="U341" s="468"/>
      <c r="V341" s="468"/>
    </row>
    <row r="342" spans="1:22" x14ac:dyDescent="0.25">
      <c r="A342" s="468"/>
      <c r="B342" s="468"/>
      <c r="C342" s="468"/>
      <c r="D342" s="468"/>
      <c r="E342" s="468"/>
      <c r="F342" s="468"/>
      <c r="G342" s="468"/>
      <c r="H342" s="468"/>
      <c r="I342" s="468"/>
      <c r="J342" s="468"/>
      <c r="K342" s="468"/>
      <c r="L342" s="468"/>
      <c r="M342" s="468"/>
      <c r="N342" s="468"/>
      <c r="O342" s="468"/>
      <c r="P342" s="468"/>
      <c r="Q342" s="468"/>
      <c r="R342" s="468"/>
      <c r="S342" s="468"/>
      <c r="T342" s="468"/>
      <c r="U342" s="468"/>
      <c r="V342" s="468"/>
    </row>
    <row r="343" spans="1:22" x14ac:dyDescent="0.25">
      <c r="A343" s="13" t="s">
        <v>23</v>
      </c>
      <c r="B343" s="13"/>
      <c r="C343" s="791">
        <f>Presentación!$C$3</f>
        <v>1990</v>
      </c>
      <c r="D343" s="791"/>
      <c r="E343" s="791"/>
      <c r="F343" s="791"/>
      <c r="G343" s="791"/>
      <c r="H343" s="791"/>
      <c r="I343" s="791"/>
      <c r="J343" s="468"/>
      <c r="K343" s="468"/>
      <c r="L343" s="468"/>
      <c r="M343" s="468"/>
      <c r="N343" s="468"/>
      <c r="O343" s="468"/>
      <c r="P343" s="468"/>
      <c r="Q343" s="468"/>
      <c r="R343" s="468"/>
      <c r="S343" s="468"/>
      <c r="T343" s="468"/>
      <c r="U343" s="468"/>
      <c r="V343" s="468"/>
    </row>
    <row r="344" spans="1:22" ht="12.75" customHeight="1" x14ac:dyDescent="0.25">
      <c r="A344" s="11" t="s">
        <v>24</v>
      </c>
      <c r="B344" s="11"/>
      <c r="C344" s="792" t="s">
        <v>381</v>
      </c>
      <c r="D344" s="792"/>
      <c r="E344" s="792"/>
      <c r="F344" s="792"/>
      <c r="G344" s="792"/>
      <c r="H344" s="792"/>
      <c r="I344" s="792"/>
      <c r="J344" s="468"/>
      <c r="K344" s="468"/>
      <c r="L344" s="486">
        <v>13</v>
      </c>
      <c r="M344" s="486">
        <v>1</v>
      </c>
      <c r="N344" s="468"/>
      <c r="O344" s="468"/>
      <c r="P344" s="468"/>
      <c r="Q344" s="468"/>
      <c r="R344" s="468"/>
      <c r="S344" s="468"/>
      <c r="T344" s="468"/>
      <c r="U344" s="468"/>
      <c r="V344" s="468"/>
    </row>
    <row r="345" spans="1:22" ht="11.25" customHeight="1" x14ac:dyDescent="0.25">
      <c r="A345" s="702" t="s">
        <v>5</v>
      </c>
      <c r="B345" s="702"/>
      <c r="C345" s="703" t="s">
        <v>26</v>
      </c>
      <c r="D345" s="703"/>
      <c r="E345" s="703"/>
      <c r="F345" s="703"/>
      <c r="G345" s="703"/>
      <c r="H345" s="703"/>
      <c r="I345" s="703"/>
      <c r="J345" s="468"/>
      <c r="K345" s="468"/>
      <c r="L345" s="486"/>
      <c r="M345" s="486"/>
      <c r="N345" s="468"/>
      <c r="O345" s="468"/>
      <c r="P345" s="468"/>
      <c r="Q345" s="468"/>
      <c r="R345" s="468"/>
      <c r="S345" s="468"/>
      <c r="T345" s="468"/>
      <c r="U345" s="468"/>
      <c r="V345" s="468"/>
    </row>
    <row r="346" spans="1:22" ht="11.25" customHeight="1" x14ac:dyDescent="0.25">
      <c r="A346" s="702" t="s">
        <v>27</v>
      </c>
      <c r="B346" s="702"/>
      <c r="C346" s="703" t="s">
        <v>482</v>
      </c>
      <c r="D346" s="703"/>
      <c r="E346" s="703"/>
      <c r="F346" s="703"/>
      <c r="G346" s="703"/>
      <c r="H346" s="703"/>
      <c r="I346" s="703"/>
      <c r="J346" s="468"/>
      <c r="K346" s="468"/>
      <c r="L346" s="486"/>
      <c r="M346" s="486"/>
      <c r="N346" s="468"/>
      <c r="O346" s="468"/>
      <c r="P346" s="468"/>
      <c r="Q346" s="468"/>
      <c r="R346" s="468"/>
      <c r="S346" s="468"/>
      <c r="T346" s="468"/>
      <c r="U346" s="468"/>
      <c r="V346" s="468"/>
    </row>
    <row r="347" spans="1:22" ht="11.25" customHeight="1" x14ac:dyDescent="0.25">
      <c r="A347" s="702" t="s">
        <v>29</v>
      </c>
      <c r="B347" s="702"/>
      <c r="C347" s="703" t="s">
        <v>454</v>
      </c>
      <c r="D347" s="703"/>
      <c r="E347" s="703"/>
      <c r="F347" s="703"/>
      <c r="G347" s="703"/>
      <c r="H347" s="703"/>
      <c r="I347" s="703"/>
      <c r="J347" s="468"/>
      <c r="K347" s="468"/>
      <c r="L347" s="486"/>
      <c r="M347" s="486"/>
      <c r="N347" s="468"/>
      <c r="O347" s="468"/>
      <c r="P347" s="468"/>
      <c r="Q347" s="468"/>
      <c r="R347" s="468"/>
      <c r="S347" s="468"/>
      <c r="T347" s="468"/>
      <c r="U347" s="468"/>
      <c r="V347" s="468"/>
    </row>
    <row r="348" spans="1:22" ht="11.25" customHeight="1" x14ac:dyDescent="0.25">
      <c r="A348" s="702" t="s">
        <v>31</v>
      </c>
      <c r="B348" s="702"/>
      <c r="C348" s="703" t="s">
        <v>406</v>
      </c>
      <c r="D348" s="703"/>
      <c r="E348" s="703"/>
      <c r="F348" s="703"/>
      <c r="G348" s="703"/>
      <c r="H348" s="703"/>
      <c r="I348" s="703"/>
      <c r="J348" s="468"/>
      <c r="K348" s="468"/>
      <c r="L348" s="486"/>
      <c r="M348" s="486"/>
      <c r="N348" s="468"/>
      <c r="O348" s="468"/>
      <c r="P348" s="468"/>
      <c r="Q348" s="468"/>
      <c r="R348" s="468"/>
      <c r="S348" s="468"/>
      <c r="T348" s="468"/>
      <c r="U348" s="468"/>
      <c r="V348" s="468"/>
    </row>
    <row r="349" spans="1:22" ht="13.5" customHeight="1" x14ac:dyDescent="0.25">
      <c r="A349" s="704" t="s">
        <v>33</v>
      </c>
      <c r="B349" s="704"/>
      <c r="C349" s="97" t="s">
        <v>34</v>
      </c>
      <c r="D349" s="705" t="s">
        <v>237</v>
      </c>
      <c r="E349" s="705"/>
      <c r="F349" s="705"/>
      <c r="G349" s="705"/>
      <c r="H349" s="705"/>
      <c r="I349" s="705"/>
      <c r="J349" s="468"/>
      <c r="K349" s="468"/>
      <c r="L349" s="486"/>
      <c r="M349" s="486"/>
      <c r="N349" s="468"/>
      <c r="O349" s="468"/>
      <c r="P349" s="468"/>
      <c r="Q349" s="468"/>
      <c r="R349" s="468"/>
      <c r="S349" s="468"/>
      <c r="T349" s="468"/>
      <c r="U349" s="468"/>
      <c r="V349" s="468"/>
    </row>
    <row r="350" spans="1:22" ht="45.75" customHeight="1" x14ac:dyDescent="0.25">
      <c r="A350" s="7" t="s">
        <v>37</v>
      </c>
      <c r="B350" s="7"/>
      <c r="C350" s="7" t="s">
        <v>38</v>
      </c>
      <c r="D350" s="98" t="s">
        <v>238</v>
      </c>
      <c r="E350" s="98" t="s">
        <v>483</v>
      </c>
      <c r="F350" s="98" t="s">
        <v>484</v>
      </c>
      <c r="G350" s="98" t="s">
        <v>241</v>
      </c>
      <c r="H350" s="98" t="s">
        <v>242</v>
      </c>
      <c r="I350" s="98" t="s">
        <v>242</v>
      </c>
      <c r="J350" s="468"/>
      <c r="K350" s="468"/>
      <c r="L350" s="486"/>
      <c r="M350" s="486"/>
      <c r="N350" s="468"/>
      <c r="O350" s="468"/>
      <c r="P350" s="468"/>
      <c r="Q350" s="468"/>
      <c r="R350" s="468"/>
      <c r="S350" s="468"/>
      <c r="T350" s="468"/>
      <c r="U350" s="468"/>
      <c r="V350" s="468"/>
    </row>
    <row r="351" spans="1:22" ht="13.5" customHeight="1" x14ac:dyDescent="0.25">
      <c r="A351" s="7" t="s">
        <v>224</v>
      </c>
      <c r="B351" s="7" t="s">
        <v>47</v>
      </c>
      <c r="C351" s="7"/>
      <c r="D351" s="25" t="s">
        <v>48</v>
      </c>
      <c r="E351" s="25" t="s">
        <v>243</v>
      </c>
      <c r="F351" s="25" t="s">
        <v>243</v>
      </c>
      <c r="G351" s="25" t="s">
        <v>244</v>
      </c>
      <c r="H351" s="25" t="s">
        <v>52</v>
      </c>
      <c r="I351" s="25" t="s">
        <v>121</v>
      </c>
      <c r="J351" s="468"/>
      <c r="K351" s="468"/>
      <c r="L351" s="486"/>
      <c r="M351" s="486"/>
      <c r="N351" s="468"/>
      <c r="O351" s="468"/>
      <c r="P351" s="468"/>
      <c r="Q351" s="468"/>
      <c r="R351" s="468"/>
      <c r="S351" s="468"/>
      <c r="T351" s="468"/>
      <c r="U351" s="468"/>
      <c r="V351" s="468"/>
    </row>
    <row r="352" spans="1:22" s="520" customFormat="1" ht="34.5" x14ac:dyDescent="0.25">
      <c r="A352" s="7"/>
      <c r="B352" s="7"/>
      <c r="C352" s="7"/>
      <c r="D352" s="25" t="s">
        <v>54</v>
      </c>
      <c r="E352" s="25" t="s">
        <v>246</v>
      </c>
      <c r="F352" s="25" t="s">
        <v>247</v>
      </c>
      <c r="G352" s="25" t="s">
        <v>485</v>
      </c>
      <c r="H352" s="25" t="s">
        <v>486</v>
      </c>
      <c r="I352" s="25" t="s">
        <v>487</v>
      </c>
      <c r="J352" s="468"/>
      <c r="K352" s="468"/>
      <c r="L352" s="486"/>
      <c r="M352" s="486"/>
      <c r="N352" s="468"/>
      <c r="O352" s="468"/>
      <c r="P352" s="468"/>
      <c r="Q352" s="468"/>
      <c r="R352" s="468"/>
      <c r="S352" s="468"/>
      <c r="T352" s="468"/>
      <c r="U352" s="468"/>
      <c r="V352" s="468"/>
    </row>
    <row r="353" spans="1:22" ht="13.5" x14ac:dyDescent="0.35">
      <c r="A353" s="7"/>
      <c r="B353" s="7"/>
      <c r="C353" s="7"/>
      <c r="D353" s="114" t="s">
        <v>488</v>
      </c>
      <c r="E353" s="114" t="s">
        <v>251</v>
      </c>
      <c r="F353" s="114" t="s">
        <v>250</v>
      </c>
      <c r="G353" s="114" t="s">
        <v>489</v>
      </c>
      <c r="H353" s="114" t="s">
        <v>253</v>
      </c>
      <c r="I353" s="114" t="s">
        <v>253</v>
      </c>
      <c r="J353" s="468"/>
      <c r="K353" s="468"/>
      <c r="L353" s="486"/>
      <c r="M353" s="486"/>
      <c r="N353" s="468"/>
      <c r="O353" s="468"/>
      <c r="P353" s="468"/>
      <c r="Q353" s="468"/>
      <c r="R353" s="468"/>
      <c r="S353" s="468"/>
      <c r="T353" s="468"/>
      <c r="U353" s="468"/>
      <c r="V353" s="468"/>
    </row>
    <row r="354" spans="1:22" ht="11.25" customHeight="1" x14ac:dyDescent="0.25">
      <c r="A354" s="7" t="s">
        <v>68</v>
      </c>
      <c r="B354" s="7" t="s">
        <v>310</v>
      </c>
      <c r="C354" s="135" t="s">
        <v>471</v>
      </c>
      <c r="D354" s="490"/>
      <c r="E354" s="511"/>
      <c r="F354" s="492">
        <v>0</v>
      </c>
      <c r="G354" s="492">
        <v>1</v>
      </c>
      <c r="H354" s="497">
        <f>D354*(F354-E354)/G354</f>
        <v>0</v>
      </c>
      <c r="I354" s="137"/>
      <c r="J354" s="468"/>
      <c r="K354" s="468"/>
      <c r="L354" s="486">
        <v>1</v>
      </c>
      <c r="M354" s="486">
        <f>L344*100+L354</f>
        <v>1301</v>
      </c>
      <c r="N354" s="468"/>
      <c r="O354" s="468"/>
      <c r="P354" s="468"/>
      <c r="Q354" s="468"/>
      <c r="R354" s="468"/>
      <c r="S354" s="468"/>
      <c r="T354" s="468"/>
      <c r="U354" s="468"/>
      <c r="V354" s="468"/>
    </row>
    <row r="355" spans="1:22" ht="13.5" customHeight="1" x14ac:dyDescent="0.25">
      <c r="A355" s="7"/>
      <c r="B355" s="7"/>
      <c r="C355" s="486" t="s">
        <v>472</v>
      </c>
      <c r="D355" s="490"/>
      <c r="E355" s="511"/>
      <c r="F355" s="492">
        <v>0</v>
      </c>
      <c r="G355" s="492">
        <v>1</v>
      </c>
      <c r="H355" s="497">
        <f>D355*(F355-E355)/G355</f>
        <v>0</v>
      </c>
      <c r="I355" s="137"/>
      <c r="J355" s="468"/>
      <c r="K355" s="468"/>
      <c r="L355" s="486">
        <v>2</v>
      </c>
      <c r="M355" s="486">
        <f>L344*100+L355</f>
        <v>1302</v>
      </c>
      <c r="N355" s="468"/>
      <c r="O355" s="468"/>
      <c r="P355" s="468"/>
      <c r="Q355" s="468"/>
      <c r="R355" s="468"/>
      <c r="S355" s="468"/>
      <c r="T355" s="468"/>
      <c r="U355" s="468"/>
      <c r="V355" s="468"/>
    </row>
    <row r="356" spans="1:22" x14ac:dyDescent="0.25">
      <c r="A356" s="7"/>
      <c r="B356" s="7"/>
      <c r="C356" s="135" t="s">
        <v>473</v>
      </c>
      <c r="D356" s="490"/>
      <c r="E356" s="504"/>
      <c r="F356" s="492">
        <v>0</v>
      </c>
      <c r="G356" s="492">
        <v>1</v>
      </c>
      <c r="H356" s="497">
        <f>D356*(F356-E356)/G356</f>
        <v>0</v>
      </c>
      <c r="I356" s="137"/>
      <c r="J356" s="468"/>
      <c r="K356" s="468"/>
      <c r="L356" s="486">
        <v>3</v>
      </c>
      <c r="M356" s="486">
        <f>L344*100+L356</f>
        <v>1303</v>
      </c>
      <c r="N356" s="21">
        <v>7</v>
      </c>
      <c r="O356" s="512">
        <f>L344*100+N356+M344*10000</f>
        <v>11307</v>
      </c>
      <c r="P356" s="468"/>
      <c r="Q356" s="468"/>
      <c r="R356" s="468"/>
      <c r="S356" s="468"/>
      <c r="T356" s="468"/>
      <c r="U356" s="468"/>
      <c r="V356" s="468"/>
    </row>
    <row r="357" spans="1:22" x14ac:dyDescent="0.25">
      <c r="A357" s="864" t="s">
        <v>292</v>
      </c>
      <c r="B357" s="864"/>
      <c r="C357" s="864"/>
      <c r="D357" s="370">
        <f>SUM(D353:D356)</f>
        <v>0</v>
      </c>
      <c r="E357" s="513"/>
      <c r="F357" s="495"/>
      <c r="G357" s="495"/>
      <c r="H357" s="496">
        <f>SUM(H354:H356)</f>
        <v>0</v>
      </c>
      <c r="I357" s="496">
        <f>SUM(I354:I356)</f>
        <v>0</v>
      </c>
      <c r="J357" s="468"/>
      <c r="K357" s="468"/>
      <c r="L357" s="486"/>
      <c r="M357" s="486"/>
      <c r="N357" s="468"/>
      <c r="O357" s="468"/>
      <c r="P357" s="468"/>
      <c r="Q357" s="468"/>
      <c r="R357" s="468"/>
      <c r="S357" s="468"/>
      <c r="T357" s="468"/>
      <c r="U357" s="468"/>
      <c r="V357" s="468"/>
    </row>
    <row r="358" spans="1:22" ht="13.5" customHeight="1" x14ac:dyDescent="0.25">
      <c r="A358" s="7" t="s">
        <v>313</v>
      </c>
      <c r="B358" s="7" t="s">
        <v>310</v>
      </c>
      <c r="C358" s="469" t="s">
        <v>490</v>
      </c>
      <c r="D358" s="490"/>
      <c r="E358" s="492">
        <v>0</v>
      </c>
      <c r="F358" s="492">
        <v>0</v>
      </c>
      <c r="G358" s="492">
        <v>1</v>
      </c>
      <c r="H358" s="492"/>
      <c r="I358" s="137">
        <f>D358*(F358-E358)/G358</f>
        <v>0</v>
      </c>
      <c r="J358" s="468"/>
      <c r="K358" s="468"/>
      <c r="L358" s="486">
        <v>4</v>
      </c>
      <c r="M358" s="486">
        <f>L344*100+L358</f>
        <v>1304</v>
      </c>
      <c r="N358" s="468"/>
      <c r="O358" s="468"/>
      <c r="P358" s="468"/>
      <c r="Q358" s="468"/>
      <c r="R358" s="468"/>
      <c r="S358" s="468"/>
      <c r="T358" s="468"/>
      <c r="U358" s="468"/>
      <c r="V358" s="468"/>
    </row>
    <row r="359" spans="1:22" x14ac:dyDescent="0.25">
      <c r="A359" s="7"/>
      <c r="B359" s="7"/>
      <c r="C359" s="469" t="s">
        <v>312</v>
      </c>
      <c r="D359" s="498"/>
      <c r="E359" s="492"/>
      <c r="F359" s="492"/>
      <c r="G359" s="492"/>
      <c r="H359" s="492"/>
      <c r="I359" s="137"/>
      <c r="J359" s="468"/>
      <c r="K359" s="468"/>
      <c r="L359" s="486"/>
      <c r="M359" s="486"/>
      <c r="N359" s="468"/>
      <c r="O359" s="468"/>
      <c r="P359" s="468"/>
      <c r="Q359" s="468"/>
      <c r="R359" s="468"/>
      <c r="S359" s="468"/>
      <c r="T359" s="468"/>
      <c r="U359" s="468"/>
      <c r="V359" s="468"/>
    </row>
    <row r="360" spans="1:22" x14ac:dyDescent="0.25">
      <c r="A360" s="864" t="s">
        <v>292</v>
      </c>
      <c r="B360" s="864"/>
      <c r="C360" s="864"/>
      <c r="D360" s="499">
        <f>SUM(D358:D359)</f>
        <v>0</v>
      </c>
      <c r="E360" s="495"/>
      <c r="F360" s="495"/>
      <c r="G360" s="495"/>
      <c r="H360" s="496">
        <f>SUM(H358:H359)</f>
        <v>0</v>
      </c>
      <c r="I360" s="496">
        <f>SUM(I358:I359)</f>
        <v>0</v>
      </c>
      <c r="J360" s="468"/>
      <c r="K360" s="468"/>
      <c r="L360" s="486"/>
      <c r="M360" s="486"/>
      <c r="N360" s="468"/>
      <c r="O360" s="468"/>
      <c r="P360" s="468"/>
      <c r="Q360" s="468"/>
      <c r="R360" s="468"/>
      <c r="S360" s="468"/>
      <c r="T360" s="468"/>
      <c r="U360" s="468"/>
      <c r="V360" s="468"/>
    </row>
    <row r="361" spans="1:22" ht="13.5" customHeight="1" x14ac:dyDescent="0.25">
      <c r="A361" s="7" t="s">
        <v>314</v>
      </c>
      <c r="B361" s="7" t="s">
        <v>310</v>
      </c>
      <c r="C361" s="469" t="s">
        <v>490</v>
      </c>
      <c r="D361" s="490"/>
      <c r="E361" s="492">
        <v>0</v>
      </c>
      <c r="F361" s="492">
        <v>0</v>
      </c>
      <c r="G361" s="492">
        <v>1</v>
      </c>
      <c r="H361" s="492"/>
      <c r="I361" s="137">
        <f>D361*(F361-E361)/G361</f>
        <v>0</v>
      </c>
      <c r="J361" s="468"/>
      <c r="K361" s="468"/>
      <c r="L361" s="486">
        <v>5</v>
      </c>
      <c r="M361" s="486">
        <f>L344*100+L361</f>
        <v>1305</v>
      </c>
      <c r="N361" s="468"/>
      <c r="O361" s="468"/>
      <c r="P361" s="468"/>
      <c r="Q361" s="468"/>
      <c r="R361" s="468"/>
      <c r="S361" s="468"/>
      <c r="T361" s="468"/>
      <c r="U361" s="468"/>
      <c r="V361" s="468"/>
    </row>
    <row r="362" spans="1:22" x14ac:dyDescent="0.25">
      <c r="A362" s="7"/>
      <c r="B362" s="7"/>
      <c r="C362" s="469" t="s">
        <v>312</v>
      </c>
      <c r="D362" s="498"/>
      <c r="E362" s="492"/>
      <c r="F362" s="492"/>
      <c r="G362" s="492"/>
      <c r="H362" s="492"/>
      <c r="I362" s="137"/>
      <c r="J362" s="468"/>
      <c r="K362" s="468"/>
      <c r="L362" s="486"/>
      <c r="M362" s="486"/>
      <c r="N362" s="468"/>
      <c r="O362" s="468"/>
      <c r="P362" s="468"/>
      <c r="Q362" s="468"/>
      <c r="R362" s="468"/>
      <c r="S362" s="468"/>
      <c r="T362" s="468"/>
      <c r="U362" s="468"/>
      <c r="V362" s="468"/>
    </row>
    <row r="363" spans="1:22" x14ac:dyDescent="0.25">
      <c r="A363" s="864" t="s">
        <v>292</v>
      </c>
      <c r="B363" s="864"/>
      <c r="C363" s="864"/>
      <c r="D363" s="499">
        <f>SUM(D361:D362)</f>
        <v>0</v>
      </c>
      <c r="E363" s="495"/>
      <c r="F363" s="495"/>
      <c r="G363" s="495"/>
      <c r="H363" s="496">
        <f>SUM(H361:H362)</f>
        <v>0</v>
      </c>
      <c r="I363" s="496">
        <f>SUM(I361:I362)</f>
        <v>0</v>
      </c>
      <c r="J363" s="468"/>
      <c r="K363" s="468"/>
      <c r="L363" s="486"/>
      <c r="M363" s="486"/>
      <c r="N363" s="468"/>
      <c r="O363" s="468"/>
      <c r="P363" s="468"/>
      <c r="Q363" s="468"/>
      <c r="R363" s="468"/>
      <c r="S363" s="468"/>
      <c r="T363" s="468"/>
      <c r="U363" s="468"/>
      <c r="V363" s="468"/>
    </row>
    <row r="364" spans="1:22" ht="13.5" customHeight="1" x14ac:dyDescent="0.25">
      <c r="A364" s="7" t="s">
        <v>315</v>
      </c>
      <c r="B364" s="7" t="s">
        <v>310</v>
      </c>
      <c r="C364" s="469" t="s">
        <v>490</v>
      </c>
      <c r="D364" s="490"/>
      <c r="E364" s="492">
        <v>0</v>
      </c>
      <c r="F364" s="492">
        <v>0</v>
      </c>
      <c r="G364" s="492">
        <v>1</v>
      </c>
      <c r="H364" s="492"/>
      <c r="I364" s="137">
        <f>D364*(F364-E364)/G364</f>
        <v>0</v>
      </c>
      <c r="J364" s="468"/>
      <c r="K364" s="468"/>
      <c r="L364" s="486">
        <v>6</v>
      </c>
      <c r="M364" s="486">
        <f>L344*100+L364</f>
        <v>1306</v>
      </c>
      <c r="N364" s="468"/>
      <c r="O364" s="468"/>
      <c r="P364" s="468"/>
      <c r="Q364" s="468"/>
      <c r="R364" s="468"/>
      <c r="S364" s="468"/>
      <c r="T364" s="468"/>
      <c r="U364" s="468"/>
      <c r="V364" s="468"/>
    </row>
    <row r="365" spans="1:22" x14ac:dyDescent="0.25">
      <c r="A365" s="7"/>
      <c r="B365" s="7"/>
      <c r="C365" s="469" t="s">
        <v>312</v>
      </c>
      <c r="D365" s="498"/>
      <c r="E365" s="492"/>
      <c r="F365" s="492"/>
      <c r="G365" s="492"/>
      <c r="H365" s="492"/>
      <c r="I365" s="137"/>
      <c r="J365" s="468"/>
      <c r="K365" s="468"/>
      <c r="L365" s="486"/>
      <c r="M365" s="486"/>
      <c r="N365" s="468"/>
      <c r="O365" s="468"/>
      <c r="P365" s="468"/>
      <c r="Q365" s="468"/>
      <c r="R365" s="468"/>
      <c r="S365" s="468"/>
      <c r="T365" s="468"/>
      <c r="U365" s="468"/>
      <c r="V365" s="468"/>
    </row>
    <row r="366" spans="1:22" x14ac:dyDescent="0.25">
      <c r="A366" s="864" t="s">
        <v>292</v>
      </c>
      <c r="B366" s="864"/>
      <c r="C366" s="864"/>
      <c r="D366" s="499">
        <f>SUM(D364:D365)</f>
        <v>0</v>
      </c>
      <c r="E366" s="495"/>
      <c r="F366" s="495"/>
      <c r="G366" s="495"/>
      <c r="H366" s="496">
        <f>SUM(H364:H365)</f>
        <v>0</v>
      </c>
      <c r="I366" s="496">
        <f>SUM(I364:I365)</f>
        <v>0</v>
      </c>
      <c r="J366" s="468"/>
      <c r="K366" s="468"/>
      <c r="L366" s="486"/>
      <c r="M366" s="486"/>
      <c r="N366" s="468"/>
      <c r="O366" s="468"/>
      <c r="P366" s="468"/>
      <c r="Q366" s="468"/>
      <c r="R366" s="468"/>
      <c r="S366" s="468"/>
      <c r="T366" s="468"/>
      <c r="U366" s="468"/>
      <c r="V366" s="468"/>
    </row>
    <row r="367" spans="1:22" ht="13.5" customHeight="1" x14ac:dyDescent="0.25">
      <c r="A367" s="7" t="s">
        <v>316</v>
      </c>
      <c r="B367" s="7" t="s">
        <v>310</v>
      </c>
      <c r="C367" s="469" t="s">
        <v>490</v>
      </c>
      <c r="D367" s="490"/>
      <c r="E367" s="492">
        <v>0</v>
      </c>
      <c r="F367" s="492">
        <v>0</v>
      </c>
      <c r="G367" s="492">
        <v>1</v>
      </c>
      <c r="H367" s="492"/>
      <c r="I367" s="137">
        <f>D367*(F367-E367)/G367</f>
        <v>0</v>
      </c>
      <c r="J367" s="468"/>
      <c r="K367" s="468"/>
      <c r="L367" s="486">
        <v>7</v>
      </c>
      <c r="M367" s="486">
        <f>L344*100+L367</f>
        <v>1307</v>
      </c>
      <c r="N367" s="468"/>
      <c r="O367" s="468"/>
      <c r="P367" s="468"/>
      <c r="Q367" s="468"/>
      <c r="R367" s="468"/>
      <c r="S367" s="468"/>
      <c r="T367" s="468"/>
      <c r="U367" s="468"/>
      <c r="V367" s="468"/>
    </row>
    <row r="368" spans="1:22" x14ac:dyDescent="0.25">
      <c r="A368" s="7"/>
      <c r="B368" s="7"/>
      <c r="C368" s="469" t="s">
        <v>312</v>
      </c>
      <c r="D368" s="498"/>
      <c r="E368" s="514"/>
      <c r="F368" s="492"/>
      <c r="G368" s="492"/>
      <c r="H368" s="492"/>
      <c r="I368" s="137"/>
      <c r="J368" s="468"/>
      <c r="K368" s="468"/>
      <c r="L368" s="468"/>
      <c r="M368" s="468"/>
      <c r="N368" s="468"/>
      <c r="O368" s="468"/>
      <c r="P368" s="468"/>
      <c r="Q368" s="468"/>
      <c r="R368" s="468"/>
      <c r="S368" s="468"/>
      <c r="T368" s="468"/>
      <c r="U368" s="468"/>
      <c r="V368" s="468"/>
    </row>
    <row r="369" spans="1:22" x14ac:dyDescent="0.25">
      <c r="A369" s="864" t="s">
        <v>292</v>
      </c>
      <c r="B369" s="864"/>
      <c r="C369" s="864"/>
      <c r="D369" s="507">
        <f>SUM(D367:D368)</f>
        <v>0</v>
      </c>
      <c r="E369" s="515"/>
      <c r="F369" s="495"/>
      <c r="G369" s="495"/>
      <c r="H369" s="496">
        <f>SUM(H367:H368)</f>
        <v>0</v>
      </c>
      <c r="I369" s="496">
        <f>SUM(I367:I368)</f>
        <v>0</v>
      </c>
      <c r="J369" s="468"/>
      <c r="K369" s="468"/>
      <c r="L369" s="468"/>
      <c r="M369" s="468"/>
      <c r="N369" s="468"/>
      <c r="O369" s="468"/>
      <c r="P369" s="468"/>
      <c r="Q369" s="468"/>
      <c r="R369" s="468"/>
      <c r="S369" s="468"/>
      <c r="T369" s="468"/>
      <c r="U369" s="468"/>
      <c r="V369" s="468"/>
    </row>
    <row r="370" spans="1:22" x14ac:dyDescent="0.25">
      <c r="A370" s="865" t="s">
        <v>91</v>
      </c>
      <c r="B370" s="865"/>
      <c r="C370" s="865"/>
      <c r="D370" s="92">
        <f>D369+D366+D363+D360+D357</f>
        <v>0</v>
      </c>
      <c r="E370" s="516"/>
      <c r="F370" s="500"/>
      <c r="G370" s="500"/>
      <c r="H370" s="496">
        <f>H369+H366+H363+H360+H357</f>
        <v>0</v>
      </c>
      <c r="I370" s="496">
        <f>I369+I366+I363+I360+I357</f>
        <v>0</v>
      </c>
      <c r="J370" s="468"/>
      <c r="K370" s="468"/>
      <c r="L370" s="468"/>
      <c r="M370" s="468"/>
      <c r="N370" s="468"/>
      <c r="O370" s="468"/>
      <c r="P370" s="468"/>
      <c r="Q370" s="468"/>
      <c r="R370" s="468"/>
      <c r="S370" s="468"/>
      <c r="T370" s="468"/>
      <c r="U370" s="468"/>
      <c r="V370" s="468"/>
    </row>
    <row r="371" spans="1:22" ht="14" x14ac:dyDescent="0.25">
      <c r="A371" s="867" t="s">
        <v>491</v>
      </c>
      <c r="B371" s="867"/>
      <c r="C371" s="867"/>
      <c r="D371" s="867"/>
      <c r="E371" s="867"/>
      <c r="F371" s="867"/>
      <c r="G371" s="867"/>
      <c r="H371" s="867"/>
      <c r="I371" s="867"/>
      <c r="J371" s="468"/>
      <c r="K371" s="468"/>
      <c r="L371" s="468"/>
      <c r="M371" s="468"/>
      <c r="N371" s="468"/>
      <c r="O371" s="468"/>
      <c r="P371" s="468"/>
      <c r="Q371" s="468"/>
      <c r="R371" s="468"/>
      <c r="S371" s="468"/>
      <c r="T371" s="468"/>
      <c r="U371" s="468"/>
      <c r="V371" s="468"/>
    </row>
    <row r="372" spans="1:22" ht="12.75" customHeight="1" x14ac:dyDescent="0.25">
      <c r="A372" s="867" t="s">
        <v>492</v>
      </c>
      <c r="B372" s="867"/>
      <c r="C372" s="867"/>
      <c r="D372" s="867"/>
      <c r="E372" s="867"/>
      <c r="F372" s="867"/>
      <c r="G372" s="867"/>
      <c r="H372" s="867"/>
      <c r="I372" s="867"/>
      <c r="J372" s="468"/>
      <c r="K372" s="468"/>
      <c r="L372" s="468"/>
      <c r="M372" s="468"/>
      <c r="N372" s="468"/>
      <c r="O372" s="468"/>
      <c r="P372" s="468"/>
      <c r="Q372" s="468"/>
      <c r="R372" s="468"/>
      <c r="S372" s="468"/>
      <c r="T372" s="468"/>
      <c r="U372" s="468"/>
      <c r="V372" s="468"/>
    </row>
    <row r="373" spans="1:22" ht="12" customHeight="1" x14ac:dyDescent="0.25">
      <c r="A373" s="868" t="s">
        <v>493</v>
      </c>
      <c r="B373" s="868"/>
      <c r="C373" s="868"/>
      <c r="D373" s="868"/>
      <c r="E373" s="868"/>
      <c r="F373" s="868"/>
      <c r="G373" s="868"/>
      <c r="H373" s="868"/>
      <c r="I373" s="868"/>
      <c r="J373" s="468"/>
      <c r="K373" s="468"/>
      <c r="L373" s="468"/>
      <c r="M373" s="468"/>
      <c r="N373" s="468"/>
      <c r="O373" s="468"/>
      <c r="P373" s="468"/>
      <c r="Q373" s="468"/>
      <c r="R373" s="468"/>
      <c r="S373" s="468"/>
      <c r="T373" s="468"/>
      <c r="U373" s="468"/>
      <c r="V373" s="468"/>
    </row>
    <row r="374" spans="1:22" ht="13.5" x14ac:dyDescent="0.25">
      <c r="A374" s="517" t="s">
        <v>494</v>
      </c>
      <c r="B374" s="468"/>
      <c r="C374" s="468"/>
      <c r="D374" s="468"/>
      <c r="E374" s="468"/>
      <c r="F374" s="468"/>
      <c r="G374" s="468"/>
      <c r="H374" s="468"/>
      <c r="I374" s="468"/>
      <c r="J374" s="468"/>
      <c r="K374" s="468"/>
      <c r="L374" s="468"/>
      <c r="M374" s="468"/>
      <c r="N374" s="468"/>
      <c r="O374" s="468"/>
      <c r="P374" s="468"/>
      <c r="Q374" s="468"/>
      <c r="R374" s="468"/>
      <c r="S374" s="468"/>
      <c r="T374" s="468"/>
      <c r="U374" s="468"/>
      <c r="V374" s="468"/>
    </row>
    <row r="375" spans="1:22" x14ac:dyDescent="0.25">
      <c r="A375" s="468"/>
      <c r="B375" s="468"/>
      <c r="C375" s="468"/>
      <c r="D375" s="468"/>
      <c r="E375" s="468"/>
      <c r="F375" s="468"/>
      <c r="G375" s="468"/>
      <c r="H375" s="468"/>
      <c r="I375" s="468"/>
      <c r="J375" s="468"/>
      <c r="K375" s="468"/>
      <c r="L375" s="468"/>
      <c r="M375" s="468"/>
      <c r="N375" s="468"/>
      <c r="O375" s="468"/>
      <c r="P375" s="468"/>
      <c r="Q375" s="468"/>
      <c r="R375" s="468"/>
      <c r="S375" s="468"/>
      <c r="T375" s="468"/>
      <c r="U375" s="468"/>
      <c r="V375" s="468"/>
    </row>
    <row r="376" spans="1:22" x14ac:dyDescent="0.25">
      <c r="A376" s="468"/>
      <c r="B376" s="468"/>
      <c r="C376" s="468"/>
      <c r="D376" s="468"/>
      <c r="E376" s="468"/>
      <c r="F376" s="468"/>
      <c r="G376" s="468"/>
      <c r="H376" s="468"/>
      <c r="I376" s="468"/>
      <c r="J376" s="468"/>
      <c r="K376" s="468"/>
      <c r="L376" s="468"/>
      <c r="M376" s="468"/>
      <c r="N376" s="468"/>
      <c r="O376" s="468"/>
      <c r="P376" s="468"/>
      <c r="Q376" s="468"/>
      <c r="R376" s="468"/>
      <c r="S376" s="468"/>
      <c r="T376" s="468"/>
      <c r="U376" s="468"/>
      <c r="V376" s="468"/>
    </row>
    <row r="377" spans="1:22" ht="13.5" customHeight="1" x14ac:dyDescent="0.25">
      <c r="A377" s="468"/>
      <c r="B377" s="468"/>
      <c r="C377" s="468"/>
      <c r="D377" s="468"/>
      <c r="E377" s="468"/>
      <c r="F377" s="468"/>
      <c r="G377" s="468"/>
      <c r="H377" s="468"/>
      <c r="I377" s="468"/>
      <c r="J377" s="468"/>
      <c r="K377" s="468"/>
      <c r="L377" s="468"/>
      <c r="M377" s="468"/>
      <c r="N377" s="468"/>
      <c r="O377" s="468"/>
      <c r="P377" s="468"/>
      <c r="Q377" s="468"/>
      <c r="R377" s="468"/>
      <c r="S377" s="468"/>
      <c r="T377" s="468"/>
      <c r="U377" s="468"/>
      <c r="V377" s="468"/>
    </row>
    <row r="378" spans="1:22" ht="13.5" customHeight="1" x14ac:dyDescent="0.25">
      <c r="A378" s="468"/>
      <c r="B378" s="468"/>
      <c r="C378" s="468"/>
      <c r="D378" s="468"/>
      <c r="E378" s="468"/>
      <c r="F378" s="468"/>
      <c r="G378" s="468"/>
      <c r="H378" s="468"/>
      <c r="I378" s="468"/>
      <c r="J378" s="468"/>
      <c r="K378" s="468"/>
      <c r="L378" s="468"/>
      <c r="M378" s="468"/>
      <c r="N378" s="468"/>
      <c r="O378" s="468"/>
      <c r="P378" s="468"/>
      <c r="Q378" s="468"/>
      <c r="R378" s="468"/>
      <c r="S378" s="468"/>
      <c r="T378" s="468"/>
      <c r="U378" s="468"/>
      <c r="V378" s="468"/>
    </row>
    <row r="379" spans="1:22" ht="16.5" customHeight="1" x14ac:dyDescent="0.25">
      <c r="A379" s="468"/>
      <c r="B379" s="468"/>
      <c r="C379" s="468"/>
      <c r="D379" s="468"/>
      <c r="E379" s="468"/>
      <c r="F379" s="468"/>
      <c r="G379" s="468"/>
      <c r="H379" s="468"/>
      <c r="I379" s="468"/>
      <c r="J379" s="468"/>
      <c r="K379" s="468"/>
      <c r="L379" s="468"/>
      <c r="M379" s="468"/>
      <c r="N379" s="468"/>
      <c r="O379" s="468"/>
      <c r="P379" s="468"/>
      <c r="Q379" s="468"/>
      <c r="R379" s="468"/>
      <c r="S379" s="468"/>
      <c r="T379" s="468"/>
      <c r="U379" s="468"/>
      <c r="V379" s="468"/>
    </row>
    <row r="380" spans="1:22" s="520" customFormat="1" ht="13.5" customHeight="1" x14ac:dyDescent="0.25">
      <c r="A380" s="468"/>
      <c r="B380" s="468"/>
      <c r="C380" s="468"/>
      <c r="D380" s="468"/>
      <c r="E380" s="468"/>
      <c r="F380" s="468"/>
      <c r="G380" s="468"/>
      <c r="H380" s="468"/>
      <c r="I380" s="468"/>
      <c r="J380" s="468"/>
      <c r="K380" s="468"/>
      <c r="L380" s="468"/>
      <c r="M380" s="468"/>
      <c r="N380" s="468"/>
      <c r="O380" s="468"/>
      <c r="P380" s="468"/>
      <c r="Q380" s="468"/>
      <c r="R380" s="468"/>
      <c r="S380" s="468"/>
      <c r="T380" s="468"/>
      <c r="U380" s="468"/>
      <c r="V380" s="468"/>
    </row>
    <row r="381" spans="1:22" x14ac:dyDescent="0.25">
      <c r="A381" s="13" t="s">
        <v>23</v>
      </c>
      <c r="B381" s="13"/>
      <c r="C381" s="791">
        <f>Presentación!$C$3</f>
        <v>1990</v>
      </c>
      <c r="D381" s="791"/>
      <c r="E381" s="791"/>
      <c r="F381" s="791"/>
      <c r="G381" s="791"/>
      <c r="H381" s="791"/>
      <c r="I381" s="791"/>
      <c r="J381" s="468"/>
      <c r="K381" s="468"/>
      <c r="L381" s="468"/>
      <c r="M381" s="468"/>
      <c r="N381" s="468"/>
      <c r="O381" s="468"/>
      <c r="P381" s="468"/>
      <c r="Q381" s="468"/>
      <c r="R381" s="468"/>
      <c r="S381" s="468"/>
      <c r="T381" s="468"/>
      <c r="U381" s="468"/>
      <c r="V381" s="468"/>
    </row>
    <row r="382" spans="1:22" ht="11.25" customHeight="1" x14ac:dyDescent="0.25">
      <c r="A382" s="11" t="s">
        <v>24</v>
      </c>
      <c r="B382" s="11"/>
      <c r="C382" s="792" t="s">
        <v>382</v>
      </c>
      <c r="D382" s="792"/>
      <c r="E382" s="792"/>
      <c r="F382" s="792"/>
      <c r="G382" s="792"/>
      <c r="H382" s="792"/>
      <c r="I382" s="792"/>
      <c r="J382" s="468"/>
      <c r="K382" s="468"/>
      <c r="L382" s="486">
        <v>6</v>
      </c>
      <c r="M382" s="486">
        <v>1</v>
      </c>
      <c r="N382" s="468"/>
      <c r="O382" s="468"/>
      <c r="P382" s="468"/>
      <c r="Q382" s="468"/>
      <c r="R382" s="468"/>
      <c r="S382" s="468"/>
      <c r="T382" s="468"/>
      <c r="U382" s="468"/>
      <c r="V382" s="468"/>
    </row>
    <row r="383" spans="1:22" ht="13.5" customHeight="1" x14ac:dyDescent="0.25">
      <c r="A383" s="702" t="s">
        <v>5</v>
      </c>
      <c r="B383" s="702"/>
      <c r="C383" s="703" t="s">
        <v>26</v>
      </c>
      <c r="D383" s="703"/>
      <c r="E383" s="703"/>
      <c r="F383" s="703"/>
      <c r="G383" s="703"/>
      <c r="H383" s="703"/>
      <c r="I383" s="703"/>
      <c r="J383" s="468"/>
      <c r="K383" s="468"/>
      <c r="L383" s="486"/>
      <c r="M383" s="486"/>
      <c r="N383" s="468"/>
      <c r="O383" s="468"/>
      <c r="P383" s="468"/>
      <c r="Q383" s="468"/>
      <c r="R383" s="468"/>
      <c r="S383" s="468"/>
      <c r="T383" s="468"/>
      <c r="U383" s="468"/>
      <c r="V383" s="468"/>
    </row>
    <row r="384" spans="1:22" ht="11.25" customHeight="1" x14ac:dyDescent="0.25">
      <c r="A384" s="702" t="s">
        <v>27</v>
      </c>
      <c r="B384" s="702"/>
      <c r="C384" s="703" t="s">
        <v>482</v>
      </c>
      <c r="D384" s="703"/>
      <c r="E384" s="703"/>
      <c r="F384" s="703"/>
      <c r="G384" s="703"/>
      <c r="H384" s="703"/>
      <c r="I384" s="703"/>
      <c r="J384" s="468"/>
      <c r="K384" s="468"/>
      <c r="L384" s="486"/>
      <c r="M384" s="486"/>
      <c r="N384" s="468"/>
      <c r="O384" s="468"/>
      <c r="P384" s="468"/>
      <c r="Q384" s="468"/>
      <c r="R384" s="468"/>
      <c r="S384" s="468"/>
      <c r="T384" s="468"/>
      <c r="U384" s="468"/>
      <c r="V384" s="468"/>
    </row>
    <row r="385" spans="1:22" ht="11.25" customHeight="1" x14ac:dyDescent="0.25">
      <c r="A385" s="702" t="s">
        <v>29</v>
      </c>
      <c r="B385" s="702"/>
      <c r="C385" s="703" t="s">
        <v>454</v>
      </c>
      <c r="D385" s="703"/>
      <c r="E385" s="703"/>
      <c r="F385" s="703"/>
      <c r="G385" s="703"/>
      <c r="H385" s="703"/>
      <c r="I385" s="703"/>
      <c r="J385" s="468"/>
      <c r="K385" s="468"/>
      <c r="L385" s="486"/>
      <c r="M385" s="486"/>
      <c r="N385" s="468"/>
      <c r="O385" s="468"/>
      <c r="P385" s="468"/>
      <c r="Q385" s="468"/>
      <c r="R385" s="468"/>
      <c r="S385" s="468"/>
      <c r="T385" s="468"/>
      <c r="U385" s="468"/>
      <c r="V385" s="468"/>
    </row>
    <row r="386" spans="1:22" ht="11.25" customHeight="1" x14ac:dyDescent="0.25">
      <c r="A386" s="702" t="s">
        <v>31</v>
      </c>
      <c r="B386" s="702"/>
      <c r="C386" s="703" t="s">
        <v>406</v>
      </c>
      <c r="D386" s="703"/>
      <c r="E386" s="703"/>
      <c r="F386" s="703"/>
      <c r="G386" s="703"/>
      <c r="H386" s="703"/>
      <c r="I386" s="703"/>
      <c r="J386" s="468"/>
      <c r="K386" s="468"/>
      <c r="L386" s="486"/>
      <c r="M386" s="486"/>
      <c r="N386" s="468"/>
      <c r="O386" s="468"/>
      <c r="P386" s="468"/>
      <c r="Q386" s="468"/>
      <c r="R386" s="468"/>
      <c r="S386" s="468"/>
      <c r="T386" s="468"/>
      <c r="U386" s="468"/>
      <c r="V386" s="468"/>
    </row>
    <row r="387" spans="1:22" ht="11.25" customHeight="1" x14ac:dyDescent="0.25">
      <c r="A387" s="704" t="s">
        <v>33</v>
      </c>
      <c r="B387" s="704"/>
      <c r="C387" s="97" t="s">
        <v>34</v>
      </c>
      <c r="D387" s="705" t="s">
        <v>237</v>
      </c>
      <c r="E387" s="705"/>
      <c r="F387" s="705"/>
      <c r="G387" s="705"/>
      <c r="H387" s="705"/>
      <c r="I387" s="705"/>
      <c r="J387" s="468"/>
      <c r="K387" s="468"/>
      <c r="L387" s="486"/>
      <c r="M387" s="486"/>
      <c r="N387" s="468"/>
      <c r="O387" s="468"/>
      <c r="P387" s="468"/>
      <c r="Q387" s="468"/>
      <c r="R387" s="468"/>
      <c r="S387" s="468"/>
      <c r="T387" s="468"/>
      <c r="U387" s="468"/>
      <c r="V387" s="468"/>
    </row>
    <row r="388" spans="1:22" ht="45.75" customHeight="1" x14ac:dyDescent="0.25">
      <c r="A388" s="7" t="s">
        <v>37</v>
      </c>
      <c r="B388" s="7"/>
      <c r="C388" s="7" t="s">
        <v>38</v>
      </c>
      <c r="D388" s="98" t="s">
        <v>238</v>
      </c>
      <c r="E388" s="98" t="s">
        <v>483</v>
      </c>
      <c r="F388" s="98" t="s">
        <v>484</v>
      </c>
      <c r="G388" s="98" t="s">
        <v>241</v>
      </c>
      <c r="H388" s="98" t="s">
        <v>242</v>
      </c>
      <c r="I388" s="98" t="s">
        <v>242</v>
      </c>
      <c r="J388" s="468"/>
      <c r="K388" s="468"/>
      <c r="L388" s="486"/>
      <c r="M388" s="486"/>
      <c r="N388" s="468"/>
      <c r="O388" s="468"/>
      <c r="P388" s="468"/>
      <c r="Q388" s="468"/>
      <c r="R388" s="468"/>
      <c r="S388" s="468"/>
      <c r="T388" s="468"/>
      <c r="U388" s="468"/>
      <c r="V388" s="468"/>
    </row>
    <row r="389" spans="1:22" ht="12.75" customHeight="1" x14ac:dyDescent="0.25">
      <c r="A389" s="7" t="s">
        <v>224</v>
      </c>
      <c r="B389" s="7" t="s">
        <v>47</v>
      </c>
      <c r="C389" s="7"/>
      <c r="D389" s="25" t="s">
        <v>48</v>
      </c>
      <c r="E389" s="25" t="s">
        <v>243</v>
      </c>
      <c r="F389" s="25" t="s">
        <v>243</v>
      </c>
      <c r="G389" s="25" t="s">
        <v>244</v>
      </c>
      <c r="H389" s="25" t="s">
        <v>52</v>
      </c>
      <c r="I389" s="25" t="s">
        <v>121</v>
      </c>
      <c r="J389" s="468"/>
      <c r="K389" s="468"/>
      <c r="L389" s="486"/>
      <c r="M389" s="486"/>
      <c r="N389" s="468"/>
      <c r="O389" s="468"/>
      <c r="P389" s="468"/>
      <c r="Q389" s="468"/>
      <c r="R389" s="468"/>
      <c r="S389" s="468"/>
      <c r="T389" s="468"/>
      <c r="U389" s="468"/>
      <c r="V389" s="468"/>
    </row>
    <row r="390" spans="1:22" ht="34.5" x14ac:dyDescent="0.25">
      <c r="A390" s="7"/>
      <c r="B390" s="7"/>
      <c r="C390" s="7"/>
      <c r="D390" s="25" t="s">
        <v>54</v>
      </c>
      <c r="E390" s="25" t="s">
        <v>246</v>
      </c>
      <c r="F390" s="25" t="s">
        <v>247</v>
      </c>
      <c r="G390" s="25" t="s">
        <v>485</v>
      </c>
      <c r="H390" s="25" t="s">
        <v>486</v>
      </c>
      <c r="I390" s="25" t="s">
        <v>487</v>
      </c>
      <c r="J390" s="468"/>
      <c r="K390" s="468"/>
      <c r="L390" s="486"/>
      <c r="M390" s="486"/>
      <c r="N390" s="468"/>
      <c r="O390" s="468"/>
      <c r="P390" s="468"/>
      <c r="Q390" s="468"/>
      <c r="R390" s="468"/>
      <c r="S390" s="468"/>
      <c r="T390" s="468"/>
      <c r="U390" s="468"/>
      <c r="V390" s="468"/>
    </row>
    <row r="391" spans="1:22" ht="13.5" x14ac:dyDescent="0.35">
      <c r="A391" s="7"/>
      <c r="B391" s="7"/>
      <c r="C391" s="7"/>
      <c r="D391" s="114" t="s">
        <v>488</v>
      </c>
      <c r="E391" s="114" t="s">
        <v>251</v>
      </c>
      <c r="F391" s="114" t="s">
        <v>250</v>
      </c>
      <c r="G391" s="114" t="s">
        <v>489</v>
      </c>
      <c r="H391" s="114" t="s">
        <v>253</v>
      </c>
      <c r="I391" s="114" t="s">
        <v>253</v>
      </c>
      <c r="J391" s="468"/>
      <c r="K391" s="468"/>
      <c r="L391" s="486"/>
      <c r="M391" s="486"/>
      <c r="N391" s="468"/>
      <c r="O391" s="468"/>
      <c r="P391" s="468"/>
      <c r="Q391" s="468"/>
      <c r="R391" s="468"/>
      <c r="S391" s="468"/>
      <c r="T391" s="468"/>
      <c r="U391" s="468"/>
      <c r="V391" s="468"/>
    </row>
    <row r="392" spans="1:22" ht="11.25" customHeight="1" x14ac:dyDescent="0.25">
      <c r="A392" s="7" t="s">
        <v>68</v>
      </c>
      <c r="B392" s="7" t="s">
        <v>310</v>
      </c>
      <c r="C392" s="135" t="s">
        <v>471</v>
      </c>
      <c r="D392" s="490"/>
      <c r="E392" s="511"/>
      <c r="F392" s="492">
        <v>0</v>
      </c>
      <c r="G392" s="492">
        <v>1</v>
      </c>
      <c r="H392" s="497">
        <f>D392*(F392-E392)/G392</f>
        <v>0</v>
      </c>
      <c r="I392" s="137"/>
      <c r="J392" s="468"/>
      <c r="K392" s="468"/>
      <c r="L392" s="486">
        <v>1</v>
      </c>
      <c r="M392" s="486">
        <f>L382*100+L392</f>
        <v>601</v>
      </c>
      <c r="N392" s="468"/>
      <c r="O392" s="468"/>
      <c r="P392" s="468"/>
      <c r="Q392" s="468"/>
      <c r="R392" s="468"/>
      <c r="S392" s="468"/>
      <c r="T392" s="468"/>
      <c r="U392" s="468"/>
      <c r="V392" s="468"/>
    </row>
    <row r="393" spans="1:22" x14ac:dyDescent="0.25">
      <c r="A393" s="7"/>
      <c r="B393" s="7"/>
      <c r="C393" s="486" t="s">
        <v>472</v>
      </c>
      <c r="D393" s="490"/>
      <c r="E393" s="511"/>
      <c r="F393" s="492">
        <v>0</v>
      </c>
      <c r="G393" s="492">
        <v>1</v>
      </c>
      <c r="H393" s="497">
        <f>D393*(F393-E393)/G393</f>
        <v>0</v>
      </c>
      <c r="I393" s="137"/>
      <c r="J393" s="468"/>
      <c r="K393" s="468"/>
      <c r="L393" s="486">
        <v>2</v>
      </c>
      <c r="M393" s="486">
        <f>L382*100+L393</f>
        <v>602</v>
      </c>
      <c r="N393" s="468"/>
      <c r="O393" s="468"/>
      <c r="P393" s="468"/>
      <c r="Q393" s="468"/>
      <c r="R393" s="468"/>
      <c r="S393" s="468"/>
      <c r="T393" s="468"/>
      <c r="U393" s="468"/>
      <c r="V393" s="468"/>
    </row>
    <row r="394" spans="1:22" x14ac:dyDescent="0.25">
      <c r="A394" s="7"/>
      <c r="B394" s="7"/>
      <c r="C394" s="135" t="s">
        <v>473</v>
      </c>
      <c r="D394" s="490"/>
      <c r="E394" s="504"/>
      <c r="F394" s="492">
        <v>0</v>
      </c>
      <c r="G394" s="492">
        <v>1</v>
      </c>
      <c r="H394" s="497">
        <f>D394*(F394-E394)/G394</f>
        <v>0</v>
      </c>
      <c r="I394" s="137"/>
      <c r="J394" s="468"/>
      <c r="K394" s="468"/>
      <c r="L394" s="486">
        <v>3</v>
      </c>
      <c r="M394" s="486">
        <f>L382*100+L394</f>
        <v>603</v>
      </c>
      <c r="N394" s="21">
        <v>7</v>
      </c>
      <c r="O394" s="512">
        <f>L382*100+N394+M382*10000</f>
        <v>10607</v>
      </c>
      <c r="P394" s="468"/>
      <c r="Q394" s="468"/>
      <c r="R394" s="468"/>
      <c r="S394" s="468"/>
      <c r="T394" s="468"/>
      <c r="U394" s="468"/>
      <c r="V394" s="468"/>
    </row>
    <row r="395" spans="1:22" x14ac:dyDescent="0.25">
      <c r="A395" s="864" t="s">
        <v>292</v>
      </c>
      <c r="B395" s="864"/>
      <c r="C395" s="864"/>
      <c r="D395" s="370">
        <f>SUM(D391:D394)</f>
        <v>0</v>
      </c>
      <c r="E395" s="513"/>
      <c r="F395" s="495"/>
      <c r="G395" s="495"/>
      <c r="H395" s="496">
        <f>SUM(H392:H394)</f>
        <v>0</v>
      </c>
      <c r="I395" s="496">
        <f>SUM(I392:I394)</f>
        <v>0</v>
      </c>
      <c r="J395" s="468"/>
      <c r="K395" s="468"/>
      <c r="L395" s="486"/>
      <c r="M395" s="486"/>
      <c r="N395" s="468"/>
      <c r="O395" s="468"/>
      <c r="P395" s="468"/>
      <c r="Q395" s="468"/>
      <c r="R395" s="468"/>
      <c r="S395" s="468"/>
      <c r="T395" s="468"/>
      <c r="U395" s="468"/>
      <c r="V395" s="468"/>
    </row>
    <row r="396" spans="1:22" ht="13.5" customHeight="1" x14ac:dyDescent="0.25">
      <c r="A396" s="7" t="s">
        <v>313</v>
      </c>
      <c r="B396" s="7" t="s">
        <v>310</v>
      </c>
      <c r="C396" s="469" t="s">
        <v>490</v>
      </c>
      <c r="D396" s="490"/>
      <c r="E396" s="492">
        <v>0</v>
      </c>
      <c r="F396" s="492">
        <v>0</v>
      </c>
      <c r="G396" s="492">
        <v>1</v>
      </c>
      <c r="H396" s="492"/>
      <c r="I396" s="137">
        <f>D396*(F396-E396)/G396</f>
        <v>0</v>
      </c>
      <c r="J396" s="468"/>
      <c r="K396" s="468"/>
      <c r="L396" s="486">
        <v>4</v>
      </c>
      <c r="M396" s="486">
        <f>L382*100+L396</f>
        <v>604</v>
      </c>
      <c r="N396" s="468"/>
      <c r="O396" s="468"/>
      <c r="P396" s="468"/>
      <c r="Q396" s="468"/>
      <c r="R396" s="468"/>
      <c r="S396" s="468"/>
      <c r="T396" s="468"/>
      <c r="U396" s="468"/>
      <c r="V396" s="468"/>
    </row>
    <row r="397" spans="1:22" x14ac:dyDescent="0.25">
      <c r="A397" s="7"/>
      <c r="B397" s="7"/>
      <c r="C397" s="469" t="s">
        <v>312</v>
      </c>
      <c r="D397" s="498"/>
      <c r="E397" s="492"/>
      <c r="F397" s="492"/>
      <c r="G397" s="492"/>
      <c r="H397" s="492"/>
      <c r="I397" s="137"/>
      <c r="J397" s="468"/>
      <c r="K397" s="468"/>
      <c r="L397" s="486"/>
      <c r="M397" s="486"/>
      <c r="N397" s="468"/>
      <c r="O397" s="468"/>
      <c r="P397" s="468"/>
      <c r="Q397" s="468"/>
      <c r="R397" s="468"/>
      <c r="S397" s="468"/>
      <c r="T397" s="468"/>
      <c r="U397" s="468"/>
      <c r="V397" s="468"/>
    </row>
    <row r="398" spans="1:22" x14ac:dyDescent="0.25">
      <c r="A398" s="864" t="s">
        <v>292</v>
      </c>
      <c r="B398" s="864"/>
      <c r="C398" s="864"/>
      <c r="D398" s="499">
        <f>SUM(D396:D397)</f>
        <v>0</v>
      </c>
      <c r="E398" s="495"/>
      <c r="F398" s="495"/>
      <c r="G398" s="495"/>
      <c r="H398" s="496">
        <f>SUM(H396:H397)</f>
        <v>0</v>
      </c>
      <c r="I398" s="496">
        <f>SUM(I396:I397)</f>
        <v>0</v>
      </c>
      <c r="J398" s="468"/>
      <c r="K398" s="468"/>
      <c r="L398" s="486"/>
      <c r="M398" s="486"/>
      <c r="N398" s="468"/>
      <c r="O398" s="468"/>
      <c r="P398" s="468"/>
      <c r="Q398" s="468"/>
      <c r="R398" s="468"/>
      <c r="S398" s="468"/>
      <c r="T398" s="468"/>
      <c r="U398" s="468"/>
      <c r="V398" s="468"/>
    </row>
    <row r="399" spans="1:22" ht="13.5" customHeight="1" x14ac:dyDescent="0.25">
      <c r="A399" s="7" t="s">
        <v>314</v>
      </c>
      <c r="B399" s="7" t="s">
        <v>310</v>
      </c>
      <c r="C399" s="469" t="s">
        <v>490</v>
      </c>
      <c r="D399" s="490"/>
      <c r="E399" s="492">
        <v>0</v>
      </c>
      <c r="F399" s="492">
        <v>0</v>
      </c>
      <c r="G399" s="492">
        <v>1</v>
      </c>
      <c r="H399" s="492"/>
      <c r="I399" s="137">
        <f>D399*(F399-E399)/G399</f>
        <v>0</v>
      </c>
      <c r="J399" s="468"/>
      <c r="K399" s="468"/>
      <c r="L399" s="486">
        <v>5</v>
      </c>
      <c r="M399" s="486">
        <f>L382*100+L399</f>
        <v>605</v>
      </c>
      <c r="N399" s="468"/>
      <c r="O399" s="468"/>
      <c r="P399" s="468"/>
      <c r="Q399" s="468"/>
      <c r="R399" s="468"/>
      <c r="S399" s="468"/>
      <c r="T399" s="468"/>
      <c r="U399" s="468"/>
      <c r="V399" s="468"/>
    </row>
    <row r="400" spans="1:22" ht="12.75" customHeight="1" x14ac:dyDescent="0.25">
      <c r="A400" s="7"/>
      <c r="B400" s="7"/>
      <c r="C400" s="469" t="s">
        <v>312</v>
      </c>
      <c r="D400" s="498"/>
      <c r="E400" s="492"/>
      <c r="F400" s="492"/>
      <c r="G400" s="492"/>
      <c r="H400" s="492"/>
      <c r="I400" s="137"/>
      <c r="J400" s="468"/>
      <c r="K400" s="468"/>
      <c r="L400" s="486"/>
      <c r="M400" s="486"/>
      <c r="N400" s="468"/>
      <c r="O400" s="468"/>
      <c r="P400" s="468"/>
      <c r="Q400" s="468"/>
      <c r="R400" s="468"/>
      <c r="S400" s="468"/>
      <c r="T400" s="468"/>
      <c r="U400" s="468"/>
      <c r="V400" s="468"/>
    </row>
    <row r="401" spans="1:22" x14ac:dyDescent="0.25">
      <c r="A401" s="864" t="s">
        <v>292</v>
      </c>
      <c r="B401" s="864"/>
      <c r="C401" s="864"/>
      <c r="D401" s="499">
        <f>SUM(D399:D400)</f>
        <v>0</v>
      </c>
      <c r="E401" s="495"/>
      <c r="F401" s="495"/>
      <c r="G401" s="495"/>
      <c r="H401" s="496">
        <f>SUM(H399:H400)</f>
        <v>0</v>
      </c>
      <c r="I401" s="496">
        <f>SUM(I399:I400)</f>
        <v>0</v>
      </c>
      <c r="J401" s="468"/>
      <c r="K401" s="468"/>
      <c r="L401" s="486"/>
      <c r="M401" s="486"/>
      <c r="N401" s="468"/>
      <c r="O401" s="468"/>
      <c r="P401" s="468"/>
      <c r="Q401" s="468"/>
      <c r="R401" s="468"/>
      <c r="S401" s="468"/>
      <c r="T401" s="468"/>
      <c r="U401" s="468"/>
      <c r="V401" s="468"/>
    </row>
    <row r="402" spans="1:22" ht="13.5" customHeight="1" x14ac:dyDescent="0.25">
      <c r="A402" s="7" t="s">
        <v>315</v>
      </c>
      <c r="B402" s="7" t="s">
        <v>310</v>
      </c>
      <c r="C402" s="469" t="s">
        <v>490</v>
      </c>
      <c r="D402" s="490"/>
      <c r="E402" s="492">
        <v>0</v>
      </c>
      <c r="F402" s="492">
        <v>0</v>
      </c>
      <c r="G402" s="492">
        <v>1</v>
      </c>
      <c r="H402" s="492"/>
      <c r="I402" s="137">
        <f>D402*(F402-E402)/G402</f>
        <v>0</v>
      </c>
      <c r="J402" s="468"/>
      <c r="K402" s="468"/>
      <c r="L402" s="486">
        <v>6</v>
      </c>
      <c r="M402" s="486">
        <f>L382*100+L402</f>
        <v>606</v>
      </c>
      <c r="N402" s="468"/>
      <c r="O402" s="468"/>
      <c r="P402" s="468"/>
      <c r="Q402" s="468"/>
      <c r="R402" s="468"/>
      <c r="S402" s="468"/>
      <c r="T402" s="468"/>
      <c r="U402" s="468"/>
      <c r="V402" s="468"/>
    </row>
    <row r="403" spans="1:22" x14ac:dyDescent="0.25">
      <c r="A403" s="7"/>
      <c r="B403" s="7"/>
      <c r="C403" s="469" t="s">
        <v>312</v>
      </c>
      <c r="D403" s="498"/>
      <c r="E403" s="492"/>
      <c r="F403" s="492"/>
      <c r="G403" s="492"/>
      <c r="H403" s="492"/>
      <c r="I403" s="137"/>
      <c r="J403" s="468"/>
      <c r="K403" s="468"/>
      <c r="L403" s="486"/>
      <c r="M403" s="486"/>
      <c r="N403" s="468"/>
      <c r="O403" s="468"/>
      <c r="P403" s="468"/>
      <c r="Q403" s="468"/>
      <c r="R403" s="468"/>
      <c r="S403" s="468"/>
      <c r="T403" s="468"/>
      <c r="U403" s="468"/>
      <c r="V403" s="468"/>
    </row>
    <row r="404" spans="1:22" x14ac:dyDescent="0.25">
      <c r="A404" s="864" t="s">
        <v>292</v>
      </c>
      <c r="B404" s="864"/>
      <c r="C404" s="864"/>
      <c r="D404" s="499">
        <f>SUM(D402:D403)</f>
        <v>0</v>
      </c>
      <c r="E404" s="495"/>
      <c r="F404" s="495"/>
      <c r="G404" s="495"/>
      <c r="H404" s="496">
        <f>SUM(H402:H403)</f>
        <v>0</v>
      </c>
      <c r="I404" s="496">
        <f>SUM(I402:I403)</f>
        <v>0</v>
      </c>
      <c r="J404" s="468"/>
      <c r="K404" s="468"/>
      <c r="L404" s="486"/>
      <c r="M404" s="486"/>
      <c r="N404" s="468"/>
      <c r="O404" s="468"/>
      <c r="P404" s="468"/>
      <c r="Q404" s="468"/>
      <c r="R404" s="468"/>
      <c r="S404" s="468"/>
      <c r="T404" s="468"/>
      <c r="U404" s="468"/>
      <c r="V404" s="468"/>
    </row>
    <row r="405" spans="1:22" ht="13.5" customHeight="1" x14ac:dyDescent="0.25">
      <c r="A405" s="7" t="s">
        <v>316</v>
      </c>
      <c r="B405" s="7" t="s">
        <v>310</v>
      </c>
      <c r="C405" s="469" t="s">
        <v>490</v>
      </c>
      <c r="D405" s="490"/>
      <c r="E405" s="492">
        <v>0</v>
      </c>
      <c r="F405" s="492">
        <v>0</v>
      </c>
      <c r="G405" s="492">
        <v>1</v>
      </c>
      <c r="H405" s="492"/>
      <c r="I405" s="137">
        <f>D405*(F405-E405)/G405</f>
        <v>0</v>
      </c>
      <c r="J405" s="468"/>
      <c r="K405" s="468"/>
      <c r="L405" s="486">
        <v>7</v>
      </c>
      <c r="M405" s="486">
        <f>L382*100+L405</f>
        <v>607</v>
      </c>
      <c r="N405" s="468"/>
      <c r="O405" s="468"/>
      <c r="P405" s="468"/>
      <c r="Q405" s="468"/>
      <c r="R405" s="468"/>
      <c r="S405" s="468"/>
      <c r="T405" s="468"/>
      <c r="U405" s="468"/>
      <c r="V405" s="468"/>
    </row>
    <row r="406" spans="1:22" ht="13.5" customHeight="1" x14ac:dyDescent="0.25">
      <c r="A406" s="7"/>
      <c r="B406" s="7"/>
      <c r="C406" s="469" t="s">
        <v>312</v>
      </c>
      <c r="D406" s="498"/>
      <c r="E406" s="514"/>
      <c r="F406" s="492"/>
      <c r="G406" s="492"/>
      <c r="H406" s="492"/>
      <c r="I406" s="137"/>
      <c r="J406" s="468"/>
      <c r="K406" s="468"/>
      <c r="L406" s="468"/>
      <c r="M406" s="468"/>
      <c r="N406" s="468"/>
      <c r="O406" s="468"/>
      <c r="P406" s="468"/>
      <c r="Q406" s="468"/>
      <c r="R406" s="468"/>
      <c r="S406" s="468"/>
      <c r="T406" s="468"/>
      <c r="U406" s="468"/>
      <c r="V406" s="468"/>
    </row>
    <row r="407" spans="1:22" ht="13.5" customHeight="1" x14ac:dyDescent="0.25">
      <c r="A407" s="864" t="s">
        <v>292</v>
      </c>
      <c r="B407" s="864"/>
      <c r="C407" s="864"/>
      <c r="D407" s="507">
        <f>SUM(D405:D406)</f>
        <v>0</v>
      </c>
      <c r="E407" s="515"/>
      <c r="F407" s="495"/>
      <c r="G407" s="495"/>
      <c r="H407" s="496">
        <f>SUM(H405:H406)</f>
        <v>0</v>
      </c>
      <c r="I407" s="496">
        <f>SUM(I405:I406)</f>
        <v>0</v>
      </c>
      <c r="J407" s="468"/>
      <c r="K407" s="468"/>
      <c r="L407" s="468"/>
      <c r="M407" s="468"/>
      <c r="N407" s="468"/>
      <c r="O407" s="468"/>
      <c r="P407" s="468"/>
      <c r="Q407" s="468"/>
      <c r="R407" s="468"/>
      <c r="S407" s="468"/>
      <c r="T407" s="468"/>
      <c r="U407" s="468"/>
      <c r="V407" s="468"/>
    </row>
    <row r="408" spans="1:22" ht="13.5" customHeight="1" x14ac:dyDescent="0.25">
      <c r="A408" s="865" t="s">
        <v>91</v>
      </c>
      <c r="B408" s="865"/>
      <c r="C408" s="865"/>
      <c r="D408" s="92">
        <f>D407+D404+D401+D398+D395</f>
        <v>0</v>
      </c>
      <c r="E408" s="516"/>
      <c r="F408" s="500"/>
      <c r="G408" s="500"/>
      <c r="H408" s="496">
        <f>H407+H404+H401+H398+H395</f>
        <v>0</v>
      </c>
      <c r="I408" s="496">
        <f>I407+I404+I401+I398+I395</f>
        <v>0</v>
      </c>
      <c r="J408" s="468"/>
      <c r="K408" s="468"/>
      <c r="L408" s="468"/>
      <c r="M408" s="468"/>
      <c r="N408" s="468"/>
      <c r="O408" s="468"/>
      <c r="P408" s="468"/>
      <c r="Q408" s="468"/>
      <c r="R408" s="468"/>
      <c r="S408" s="468"/>
      <c r="T408" s="468"/>
      <c r="U408" s="468"/>
      <c r="V408" s="468"/>
    </row>
    <row r="409" spans="1:22" ht="14" x14ac:dyDescent="0.25">
      <c r="A409" s="867" t="s">
        <v>491</v>
      </c>
      <c r="B409" s="867"/>
      <c r="C409" s="867"/>
      <c r="D409" s="867"/>
      <c r="E409" s="867"/>
      <c r="F409" s="867"/>
      <c r="G409" s="867"/>
      <c r="H409" s="867"/>
      <c r="I409" s="867"/>
      <c r="J409" s="468"/>
      <c r="K409" s="468"/>
      <c r="L409" s="468"/>
      <c r="M409" s="468"/>
      <c r="N409" s="468"/>
      <c r="O409" s="468"/>
      <c r="P409" s="468"/>
      <c r="Q409" s="468"/>
      <c r="R409" s="468"/>
      <c r="S409" s="468"/>
      <c r="T409" s="468"/>
      <c r="U409" s="468"/>
      <c r="V409" s="468"/>
    </row>
    <row r="410" spans="1:22" ht="14" x14ac:dyDescent="0.25">
      <c r="A410" s="867" t="s">
        <v>492</v>
      </c>
      <c r="B410" s="867"/>
      <c r="C410" s="867"/>
      <c r="D410" s="867"/>
      <c r="E410" s="867"/>
      <c r="F410" s="867"/>
      <c r="G410" s="867"/>
      <c r="H410" s="867"/>
      <c r="I410" s="867"/>
      <c r="J410" s="468"/>
      <c r="K410" s="468"/>
      <c r="L410" s="468"/>
      <c r="M410" s="468"/>
      <c r="N410" s="468"/>
      <c r="O410" s="468"/>
      <c r="P410" s="468"/>
      <c r="Q410" s="468"/>
      <c r="R410" s="468"/>
      <c r="S410" s="468"/>
      <c r="T410" s="468"/>
      <c r="U410" s="468"/>
      <c r="V410" s="468"/>
    </row>
    <row r="411" spans="1:22" ht="13.5" customHeight="1" x14ac:dyDescent="0.25">
      <c r="A411" s="868" t="s">
        <v>493</v>
      </c>
      <c r="B411" s="868"/>
      <c r="C411" s="868"/>
      <c r="D411" s="868"/>
      <c r="E411" s="868"/>
      <c r="F411" s="868"/>
      <c r="G411" s="868"/>
      <c r="H411" s="868"/>
      <c r="I411" s="868"/>
      <c r="J411" s="468"/>
      <c r="K411" s="468"/>
      <c r="L411" s="468"/>
      <c r="M411" s="468"/>
      <c r="N411" s="468"/>
      <c r="O411" s="468"/>
      <c r="P411" s="468"/>
      <c r="Q411" s="468"/>
      <c r="R411" s="468"/>
      <c r="S411" s="468"/>
      <c r="T411" s="468"/>
      <c r="U411" s="468"/>
      <c r="V411" s="468"/>
    </row>
    <row r="412" spans="1:22" ht="13.5" x14ac:dyDescent="0.25">
      <c r="A412" s="517" t="s">
        <v>494</v>
      </c>
      <c r="B412" s="468"/>
      <c r="C412" s="468"/>
      <c r="D412" s="468"/>
      <c r="E412" s="468"/>
      <c r="F412" s="468"/>
      <c r="G412" s="468"/>
      <c r="H412" s="468"/>
      <c r="I412" s="468"/>
      <c r="J412" s="468"/>
      <c r="K412" s="468"/>
      <c r="L412" s="468"/>
      <c r="M412" s="468"/>
      <c r="N412" s="468"/>
      <c r="O412" s="468"/>
      <c r="P412" s="468"/>
      <c r="Q412" s="468"/>
      <c r="R412" s="468"/>
      <c r="S412" s="468"/>
      <c r="T412" s="468"/>
      <c r="U412" s="468"/>
      <c r="V412" s="468"/>
    </row>
    <row r="413" spans="1:22" x14ac:dyDescent="0.25">
      <c r="A413" s="468"/>
      <c r="B413" s="468"/>
      <c r="C413" s="468"/>
      <c r="D413" s="468"/>
      <c r="E413" s="468"/>
      <c r="F413" s="468"/>
      <c r="G413" s="468"/>
      <c r="H413" s="468"/>
      <c r="I413" s="468"/>
      <c r="J413" s="468"/>
      <c r="K413" s="468"/>
      <c r="L413" s="468"/>
      <c r="M413" s="468"/>
      <c r="N413" s="468"/>
      <c r="O413" s="468"/>
      <c r="P413" s="468"/>
      <c r="Q413" s="468"/>
      <c r="R413" s="468"/>
      <c r="S413" s="468"/>
      <c r="T413" s="468"/>
      <c r="U413" s="468"/>
      <c r="V413" s="468"/>
    </row>
    <row r="414" spans="1:22" x14ac:dyDescent="0.25">
      <c r="A414" s="468"/>
      <c r="B414" s="468"/>
      <c r="C414" s="468"/>
      <c r="D414" s="468"/>
      <c r="E414" s="468"/>
      <c r="F414" s="468"/>
      <c r="G414" s="468"/>
      <c r="H414" s="468"/>
      <c r="I414" s="468"/>
      <c r="J414" s="468"/>
      <c r="K414" s="468"/>
      <c r="L414" s="468"/>
      <c r="M414" s="468"/>
      <c r="N414" s="468"/>
      <c r="O414" s="468"/>
      <c r="P414" s="468"/>
      <c r="Q414" s="468"/>
      <c r="R414" s="468"/>
      <c r="S414" s="468"/>
      <c r="T414" s="468"/>
      <c r="U414" s="468"/>
      <c r="V414" s="468"/>
    </row>
    <row r="415" spans="1:22" x14ac:dyDescent="0.25">
      <c r="A415" s="468"/>
      <c r="B415" s="468"/>
      <c r="C415" s="468"/>
      <c r="D415" s="468"/>
      <c r="E415" s="468"/>
      <c r="F415" s="468"/>
      <c r="G415" s="468"/>
      <c r="H415" s="468"/>
      <c r="I415" s="468"/>
      <c r="J415" s="468"/>
      <c r="K415" s="468"/>
      <c r="L415" s="468"/>
      <c r="M415" s="468"/>
      <c r="N415" s="468"/>
      <c r="O415" s="468"/>
      <c r="P415" s="468"/>
      <c r="Q415" s="468"/>
      <c r="R415" s="468"/>
      <c r="S415" s="468"/>
      <c r="T415" s="468"/>
      <c r="U415" s="468"/>
      <c r="V415" s="468"/>
    </row>
    <row r="416" spans="1:22" x14ac:dyDescent="0.25">
      <c r="A416" s="468"/>
      <c r="B416" s="468"/>
      <c r="C416" s="468"/>
      <c r="D416" s="468"/>
      <c r="E416" s="468"/>
      <c r="F416" s="468"/>
      <c r="G416" s="468"/>
      <c r="H416" s="468"/>
      <c r="I416" s="468"/>
      <c r="J416" s="468"/>
      <c r="K416" s="468"/>
      <c r="L416" s="468"/>
      <c r="M416" s="468"/>
      <c r="N416" s="468"/>
      <c r="O416" s="468"/>
      <c r="P416" s="468"/>
      <c r="Q416" s="468"/>
      <c r="R416" s="468"/>
      <c r="S416" s="468"/>
      <c r="T416" s="468"/>
      <c r="U416" s="468"/>
      <c r="V416" s="468"/>
    </row>
    <row r="417" spans="1:22" x14ac:dyDescent="0.25">
      <c r="A417" s="468"/>
      <c r="B417" s="468"/>
      <c r="C417" s="468"/>
      <c r="D417" s="468"/>
      <c r="E417" s="468"/>
      <c r="F417" s="468"/>
      <c r="G417" s="468"/>
      <c r="H417" s="468"/>
      <c r="I417" s="468"/>
      <c r="J417" s="468"/>
      <c r="K417" s="468"/>
      <c r="L417" s="468"/>
      <c r="M417" s="468"/>
      <c r="N417" s="468"/>
      <c r="O417" s="468"/>
      <c r="P417" s="468"/>
      <c r="Q417" s="468"/>
      <c r="R417" s="468"/>
      <c r="S417" s="468"/>
      <c r="T417" s="468"/>
      <c r="U417" s="468"/>
      <c r="V417" s="468"/>
    </row>
    <row r="418" spans="1:22" x14ac:dyDescent="0.25">
      <c r="A418" s="468"/>
      <c r="B418" s="468"/>
      <c r="C418" s="468"/>
      <c r="D418" s="468"/>
      <c r="E418" s="468"/>
      <c r="F418" s="468"/>
      <c r="G418" s="468"/>
      <c r="H418" s="468"/>
      <c r="I418" s="468"/>
      <c r="J418" s="468"/>
      <c r="K418" s="468"/>
      <c r="L418" s="468"/>
      <c r="M418" s="468"/>
      <c r="N418" s="468"/>
      <c r="O418" s="468"/>
      <c r="P418" s="468"/>
      <c r="Q418" s="468"/>
      <c r="R418" s="468"/>
      <c r="S418" s="468"/>
      <c r="T418" s="468"/>
      <c r="U418" s="468"/>
      <c r="V418" s="468"/>
    </row>
    <row r="419" spans="1:22" x14ac:dyDescent="0.25">
      <c r="A419" s="13" t="s">
        <v>23</v>
      </c>
      <c r="B419" s="13"/>
      <c r="C419" s="791">
        <f>Presentación!$C$3</f>
        <v>1990</v>
      </c>
      <c r="D419" s="791"/>
      <c r="E419" s="791"/>
      <c r="F419" s="791"/>
      <c r="G419" s="791"/>
      <c r="H419" s="791"/>
      <c r="I419" s="791"/>
      <c r="J419" s="468"/>
      <c r="K419" s="468"/>
      <c r="L419" s="468"/>
      <c r="M419" s="468"/>
      <c r="N419" s="468"/>
      <c r="O419" s="468"/>
      <c r="P419" s="468"/>
      <c r="Q419" s="468"/>
      <c r="R419" s="468"/>
      <c r="S419" s="468"/>
      <c r="T419" s="468"/>
      <c r="U419" s="468"/>
      <c r="V419" s="468"/>
    </row>
    <row r="420" spans="1:22" ht="11.25" customHeight="1" x14ac:dyDescent="0.25">
      <c r="A420" s="11" t="s">
        <v>24</v>
      </c>
      <c r="B420" s="11"/>
      <c r="C420" s="792" t="s">
        <v>383</v>
      </c>
      <c r="D420" s="792"/>
      <c r="E420" s="792"/>
      <c r="F420" s="792"/>
      <c r="G420" s="792"/>
      <c r="H420" s="792"/>
      <c r="I420" s="792"/>
      <c r="J420" s="468"/>
      <c r="K420" s="468"/>
      <c r="L420" s="486">
        <v>7</v>
      </c>
      <c r="M420" s="486">
        <v>1</v>
      </c>
      <c r="N420" s="468"/>
      <c r="O420" s="468"/>
      <c r="P420" s="468"/>
      <c r="Q420" s="468"/>
      <c r="R420" s="468"/>
      <c r="S420" s="468"/>
      <c r="T420" s="468"/>
      <c r="U420" s="468"/>
      <c r="V420" s="468"/>
    </row>
    <row r="421" spans="1:22" ht="11.25" customHeight="1" x14ac:dyDescent="0.25">
      <c r="A421" s="702" t="s">
        <v>5</v>
      </c>
      <c r="B421" s="702"/>
      <c r="C421" s="703" t="s">
        <v>26</v>
      </c>
      <c r="D421" s="703"/>
      <c r="E421" s="703"/>
      <c r="F421" s="703"/>
      <c r="G421" s="703"/>
      <c r="H421" s="703"/>
      <c r="I421" s="703"/>
      <c r="J421" s="468"/>
      <c r="K421" s="468"/>
      <c r="L421" s="486"/>
      <c r="M421" s="486"/>
      <c r="N421" s="468"/>
      <c r="O421" s="468"/>
      <c r="P421" s="468"/>
      <c r="Q421" s="468"/>
      <c r="R421" s="468"/>
      <c r="S421" s="468"/>
      <c r="T421" s="468"/>
      <c r="U421" s="468"/>
      <c r="V421" s="468"/>
    </row>
    <row r="422" spans="1:22" ht="11.25" customHeight="1" x14ac:dyDescent="0.25">
      <c r="A422" s="702" t="s">
        <v>27</v>
      </c>
      <c r="B422" s="702"/>
      <c r="C422" s="703" t="s">
        <v>482</v>
      </c>
      <c r="D422" s="703"/>
      <c r="E422" s="703"/>
      <c r="F422" s="703"/>
      <c r="G422" s="703"/>
      <c r="H422" s="703"/>
      <c r="I422" s="703"/>
      <c r="J422" s="468"/>
      <c r="K422" s="468"/>
      <c r="L422" s="486"/>
      <c r="M422" s="486"/>
      <c r="N422" s="468"/>
      <c r="O422" s="468"/>
      <c r="P422" s="468"/>
      <c r="Q422" s="468"/>
      <c r="R422" s="468"/>
      <c r="S422" s="468"/>
      <c r="T422" s="468"/>
      <c r="U422" s="468"/>
      <c r="V422" s="468"/>
    </row>
    <row r="423" spans="1:22" ht="11.25" customHeight="1" x14ac:dyDescent="0.25">
      <c r="A423" s="702" t="s">
        <v>29</v>
      </c>
      <c r="B423" s="702"/>
      <c r="C423" s="703" t="s">
        <v>454</v>
      </c>
      <c r="D423" s="703"/>
      <c r="E423" s="703"/>
      <c r="F423" s="703"/>
      <c r="G423" s="703"/>
      <c r="H423" s="703"/>
      <c r="I423" s="703"/>
      <c r="J423" s="468"/>
      <c r="K423" s="468"/>
      <c r="L423" s="486"/>
      <c r="M423" s="486"/>
      <c r="N423" s="468"/>
      <c r="O423" s="468"/>
      <c r="P423" s="468"/>
      <c r="Q423" s="468"/>
      <c r="R423" s="468"/>
      <c r="S423" s="468"/>
      <c r="T423" s="468"/>
      <c r="U423" s="468"/>
      <c r="V423" s="468"/>
    </row>
    <row r="424" spans="1:22" ht="11.25" customHeight="1" x14ac:dyDescent="0.25">
      <c r="A424" s="702" t="s">
        <v>31</v>
      </c>
      <c r="B424" s="702"/>
      <c r="C424" s="703" t="s">
        <v>406</v>
      </c>
      <c r="D424" s="703"/>
      <c r="E424" s="703"/>
      <c r="F424" s="703"/>
      <c r="G424" s="703"/>
      <c r="H424" s="703"/>
      <c r="I424" s="703"/>
      <c r="J424" s="468"/>
      <c r="K424" s="468"/>
      <c r="L424" s="486"/>
      <c r="M424" s="486"/>
      <c r="N424" s="468"/>
      <c r="O424" s="468"/>
      <c r="P424" s="468"/>
      <c r="Q424" s="468"/>
      <c r="R424" s="468"/>
      <c r="S424" s="468"/>
      <c r="T424" s="468"/>
      <c r="U424" s="468"/>
      <c r="V424" s="468"/>
    </row>
    <row r="425" spans="1:22" ht="11.25" customHeight="1" x14ac:dyDescent="0.25">
      <c r="A425" s="704" t="s">
        <v>33</v>
      </c>
      <c r="B425" s="704"/>
      <c r="C425" s="97" t="s">
        <v>34</v>
      </c>
      <c r="D425" s="705" t="s">
        <v>237</v>
      </c>
      <c r="E425" s="705"/>
      <c r="F425" s="705"/>
      <c r="G425" s="705"/>
      <c r="H425" s="705"/>
      <c r="I425" s="705"/>
      <c r="J425" s="468"/>
      <c r="K425" s="468"/>
      <c r="L425" s="486"/>
      <c r="M425" s="486"/>
      <c r="N425" s="468"/>
      <c r="O425" s="468"/>
      <c r="P425" s="468"/>
      <c r="Q425" s="468"/>
      <c r="R425" s="468"/>
      <c r="S425" s="468"/>
      <c r="T425" s="468"/>
      <c r="U425" s="468"/>
      <c r="V425" s="468"/>
    </row>
    <row r="426" spans="1:22" ht="45.75" customHeight="1" x14ac:dyDescent="0.25">
      <c r="A426" s="7" t="s">
        <v>37</v>
      </c>
      <c r="B426" s="7"/>
      <c r="C426" s="7" t="s">
        <v>38</v>
      </c>
      <c r="D426" s="98" t="s">
        <v>238</v>
      </c>
      <c r="E426" s="98" t="s">
        <v>483</v>
      </c>
      <c r="F426" s="98" t="s">
        <v>484</v>
      </c>
      <c r="G426" s="98" t="s">
        <v>241</v>
      </c>
      <c r="H426" s="98" t="s">
        <v>242</v>
      </c>
      <c r="I426" s="98" t="s">
        <v>242</v>
      </c>
      <c r="J426" s="468"/>
      <c r="K426" s="468"/>
      <c r="L426" s="486"/>
      <c r="M426" s="486"/>
      <c r="N426" s="468"/>
      <c r="O426" s="468"/>
      <c r="P426" s="468"/>
      <c r="Q426" s="468"/>
      <c r="R426" s="468"/>
      <c r="S426" s="468"/>
      <c r="T426" s="468"/>
      <c r="U426" s="468"/>
      <c r="V426" s="468"/>
    </row>
    <row r="427" spans="1:22" ht="12.75" customHeight="1" x14ac:dyDescent="0.25">
      <c r="A427" s="7" t="s">
        <v>224</v>
      </c>
      <c r="B427" s="7" t="s">
        <v>47</v>
      </c>
      <c r="C427" s="7"/>
      <c r="D427" s="25" t="s">
        <v>48</v>
      </c>
      <c r="E427" s="25" t="s">
        <v>243</v>
      </c>
      <c r="F427" s="25" t="s">
        <v>243</v>
      </c>
      <c r="G427" s="25" t="s">
        <v>244</v>
      </c>
      <c r="H427" s="25" t="s">
        <v>52</v>
      </c>
      <c r="I427" s="25" t="s">
        <v>121</v>
      </c>
      <c r="J427" s="468"/>
      <c r="K427" s="468"/>
      <c r="L427" s="486"/>
      <c r="M427" s="486"/>
      <c r="N427" s="468"/>
      <c r="O427" s="468"/>
      <c r="P427" s="468"/>
      <c r="Q427" s="468"/>
      <c r="R427" s="468"/>
      <c r="S427" s="468"/>
      <c r="T427" s="468"/>
      <c r="U427" s="468"/>
      <c r="V427" s="468"/>
    </row>
    <row r="428" spans="1:22" ht="34.5" x14ac:dyDescent="0.25">
      <c r="A428" s="7"/>
      <c r="B428" s="7"/>
      <c r="C428" s="7"/>
      <c r="D428" s="25" t="s">
        <v>54</v>
      </c>
      <c r="E428" s="25" t="s">
        <v>246</v>
      </c>
      <c r="F428" s="25" t="s">
        <v>247</v>
      </c>
      <c r="G428" s="25" t="s">
        <v>485</v>
      </c>
      <c r="H428" s="25" t="s">
        <v>486</v>
      </c>
      <c r="I428" s="25" t="s">
        <v>487</v>
      </c>
      <c r="J428" s="468"/>
      <c r="K428" s="468"/>
      <c r="L428" s="486"/>
      <c r="M428" s="486"/>
      <c r="N428" s="468"/>
      <c r="O428" s="468"/>
      <c r="P428" s="468"/>
      <c r="Q428" s="468"/>
      <c r="R428" s="468"/>
      <c r="S428" s="468"/>
      <c r="T428" s="468"/>
      <c r="U428" s="468"/>
      <c r="V428" s="468"/>
    </row>
    <row r="429" spans="1:22" ht="13.5" x14ac:dyDescent="0.35">
      <c r="A429" s="7"/>
      <c r="B429" s="7"/>
      <c r="C429" s="7"/>
      <c r="D429" s="114" t="s">
        <v>488</v>
      </c>
      <c r="E429" s="114" t="s">
        <v>251</v>
      </c>
      <c r="F429" s="114" t="s">
        <v>250</v>
      </c>
      <c r="G429" s="114" t="s">
        <v>489</v>
      </c>
      <c r="H429" s="114" t="s">
        <v>253</v>
      </c>
      <c r="I429" s="114" t="s">
        <v>253</v>
      </c>
      <c r="J429" s="468"/>
      <c r="K429" s="468"/>
      <c r="L429" s="486"/>
      <c r="M429" s="486"/>
      <c r="N429" s="468"/>
      <c r="O429" s="468"/>
      <c r="P429" s="468"/>
      <c r="Q429" s="468"/>
      <c r="R429" s="468"/>
      <c r="S429" s="468"/>
      <c r="T429" s="468"/>
      <c r="U429" s="468"/>
      <c r="V429" s="468"/>
    </row>
    <row r="430" spans="1:22" ht="12.75" customHeight="1" x14ac:dyDescent="0.25">
      <c r="A430" s="7" t="s">
        <v>68</v>
      </c>
      <c r="B430" s="7" t="s">
        <v>310</v>
      </c>
      <c r="C430" s="135" t="s">
        <v>471</v>
      </c>
      <c r="D430" s="490"/>
      <c r="E430" s="511"/>
      <c r="F430" s="492">
        <v>0</v>
      </c>
      <c r="G430" s="492">
        <v>1</v>
      </c>
      <c r="H430" s="497">
        <f>D430*(F430-E430)/G430</f>
        <v>0</v>
      </c>
      <c r="I430" s="137"/>
      <c r="J430" s="468"/>
      <c r="K430" s="468"/>
      <c r="L430" s="486">
        <v>1</v>
      </c>
      <c r="M430" s="486">
        <f>L420*100+L430</f>
        <v>701</v>
      </c>
      <c r="N430" s="468"/>
      <c r="O430" s="468"/>
      <c r="P430" s="468"/>
      <c r="Q430" s="468"/>
      <c r="R430" s="468"/>
      <c r="S430" s="468"/>
      <c r="T430" s="468"/>
      <c r="U430" s="468"/>
      <c r="V430" s="468"/>
    </row>
    <row r="431" spans="1:22" x14ac:dyDescent="0.25">
      <c r="A431" s="7"/>
      <c r="B431" s="7"/>
      <c r="C431" s="486" t="s">
        <v>472</v>
      </c>
      <c r="D431" s="490"/>
      <c r="E431" s="511"/>
      <c r="F431" s="492">
        <v>0</v>
      </c>
      <c r="G431" s="492">
        <v>1</v>
      </c>
      <c r="H431" s="497">
        <f>D431*(F431-E431)/G431</f>
        <v>0</v>
      </c>
      <c r="I431" s="137"/>
      <c r="J431" s="468"/>
      <c r="K431" s="468"/>
      <c r="L431" s="486">
        <v>2</v>
      </c>
      <c r="M431" s="486">
        <f>L420*100+L431</f>
        <v>702</v>
      </c>
      <c r="N431" s="468"/>
      <c r="O431" s="468"/>
      <c r="P431" s="468"/>
      <c r="Q431" s="468"/>
      <c r="R431" s="468"/>
      <c r="S431" s="468"/>
      <c r="T431" s="468"/>
      <c r="U431" s="468"/>
      <c r="V431" s="468"/>
    </row>
    <row r="432" spans="1:22" x14ac:dyDescent="0.25">
      <c r="A432" s="7"/>
      <c r="B432" s="7"/>
      <c r="C432" s="135" t="s">
        <v>473</v>
      </c>
      <c r="D432" s="490"/>
      <c r="E432" s="504"/>
      <c r="F432" s="492">
        <v>0</v>
      </c>
      <c r="G432" s="492">
        <v>1</v>
      </c>
      <c r="H432" s="497">
        <f>D432*(F432-E432)/G432</f>
        <v>0</v>
      </c>
      <c r="I432" s="137"/>
      <c r="J432" s="468"/>
      <c r="K432" s="468"/>
      <c r="L432" s="486">
        <v>3</v>
      </c>
      <c r="M432" s="486">
        <f>L420*100+L432</f>
        <v>703</v>
      </c>
      <c r="N432" s="21">
        <v>7</v>
      </c>
      <c r="O432" s="512">
        <f>L420*100+N432+M420*10000</f>
        <v>10707</v>
      </c>
      <c r="P432" s="468"/>
      <c r="Q432" s="468"/>
      <c r="R432" s="468"/>
      <c r="S432" s="468"/>
      <c r="T432" s="468"/>
      <c r="U432" s="468"/>
      <c r="V432" s="468"/>
    </row>
    <row r="433" spans="1:22" ht="13.5" customHeight="1" x14ac:dyDescent="0.25">
      <c r="A433" s="864" t="s">
        <v>292</v>
      </c>
      <c r="B433" s="864"/>
      <c r="C433" s="864"/>
      <c r="D433" s="370">
        <f>SUM(D429:D432)</f>
        <v>0</v>
      </c>
      <c r="E433" s="513"/>
      <c r="F433" s="495"/>
      <c r="G433" s="495"/>
      <c r="H433" s="496">
        <f>SUM(H430:H432)</f>
        <v>0</v>
      </c>
      <c r="I433" s="496">
        <f>SUM(I430:I432)</f>
        <v>0</v>
      </c>
      <c r="J433" s="468"/>
      <c r="K433" s="468"/>
      <c r="L433" s="486"/>
      <c r="M433" s="486"/>
      <c r="N433" s="468"/>
      <c r="O433" s="468"/>
      <c r="P433" s="468"/>
      <c r="Q433" s="468"/>
      <c r="R433" s="468"/>
      <c r="S433" s="468"/>
      <c r="T433" s="468"/>
      <c r="U433" s="468"/>
      <c r="V433" s="468"/>
    </row>
    <row r="434" spans="1:22" ht="13.5" customHeight="1" x14ac:dyDescent="0.25">
      <c r="A434" s="7" t="s">
        <v>313</v>
      </c>
      <c r="B434" s="7" t="s">
        <v>310</v>
      </c>
      <c r="C434" s="469" t="s">
        <v>490</v>
      </c>
      <c r="D434" s="490"/>
      <c r="E434" s="492">
        <v>0</v>
      </c>
      <c r="F434" s="492">
        <v>0</v>
      </c>
      <c r="G434" s="492">
        <v>1</v>
      </c>
      <c r="H434" s="492"/>
      <c r="I434" s="137">
        <f>D434*(F434-E434)/G434</f>
        <v>0</v>
      </c>
      <c r="J434" s="468"/>
      <c r="K434" s="468"/>
      <c r="L434" s="486">
        <v>4</v>
      </c>
      <c r="M434" s="486">
        <f>L420*100+L434</f>
        <v>704</v>
      </c>
      <c r="N434" s="468"/>
      <c r="O434" s="468"/>
      <c r="P434" s="468"/>
      <c r="Q434" s="468"/>
      <c r="R434" s="468"/>
      <c r="S434" s="468"/>
      <c r="T434" s="468"/>
      <c r="U434" s="468"/>
      <c r="V434" s="468"/>
    </row>
    <row r="435" spans="1:22" ht="13.5" customHeight="1" x14ac:dyDescent="0.25">
      <c r="A435" s="7"/>
      <c r="B435" s="7"/>
      <c r="C435" s="469" t="s">
        <v>312</v>
      </c>
      <c r="D435" s="498"/>
      <c r="E435" s="492"/>
      <c r="F435" s="492"/>
      <c r="G435" s="492"/>
      <c r="H435" s="492"/>
      <c r="I435" s="137"/>
      <c r="J435" s="468"/>
      <c r="K435" s="468"/>
      <c r="L435" s="486"/>
      <c r="M435" s="486"/>
      <c r="N435" s="468"/>
      <c r="O435" s="468"/>
      <c r="P435" s="468"/>
      <c r="Q435" s="468"/>
      <c r="R435" s="468"/>
      <c r="S435" s="468"/>
      <c r="T435" s="468"/>
      <c r="U435" s="468"/>
      <c r="V435" s="468"/>
    </row>
    <row r="436" spans="1:22" ht="13.5" customHeight="1" x14ac:dyDescent="0.25">
      <c r="A436" s="864" t="s">
        <v>292</v>
      </c>
      <c r="B436" s="864"/>
      <c r="C436" s="864"/>
      <c r="D436" s="499">
        <f>SUM(D434:D435)</f>
        <v>0</v>
      </c>
      <c r="E436" s="495"/>
      <c r="F436" s="495"/>
      <c r="G436" s="495"/>
      <c r="H436" s="496">
        <f>SUM(H434:H435)</f>
        <v>0</v>
      </c>
      <c r="I436" s="496">
        <f>SUM(I434:I435)</f>
        <v>0</v>
      </c>
      <c r="J436" s="468"/>
      <c r="K436" s="468"/>
      <c r="L436" s="486"/>
      <c r="M436" s="486"/>
      <c r="N436" s="468"/>
      <c r="O436" s="468"/>
      <c r="P436" s="468"/>
      <c r="Q436" s="468"/>
      <c r="R436" s="468"/>
      <c r="S436" s="468"/>
      <c r="T436" s="468"/>
      <c r="U436" s="468"/>
      <c r="V436" s="468"/>
    </row>
    <row r="437" spans="1:22" ht="13.5" customHeight="1" x14ac:dyDescent="0.25">
      <c r="A437" s="7" t="s">
        <v>314</v>
      </c>
      <c r="B437" s="7" t="s">
        <v>310</v>
      </c>
      <c r="C437" s="469" t="s">
        <v>490</v>
      </c>
      <c r="D437" s="490"/>
      <c r="E437" s="492">
        <v>0</v>
      </c>
      <c r="F437" s="492">
        <v>0</v>
      </c>
      <c r="G437" s="492">
        <v>1</v>
      </c>
      <c r="H437" s="492"/>
      <c r="I437" s="137">
        <f>D437*(F437-E437)/G437</f>
        <v>0</v>
      </c>
      <c r="J437" s="468"/>
      <c r="K437" s="468"/>
      <c r="L437" s="486">
        <v>5</v>
      </c>
      <c r="M437" s="486">
        <f>L420*100+L437</f>
        <v>705</v>
      </c>
      <c r="N437" s="468"/>
      <c r="O437" s="468"/>
      <c r="P437" s="468"/>
      <c r="Q437" s="468"/>
      <c r="R437" s="468"/>
      <c r="S437" s="468"/>
      <c r="T437" s="468"/>
      <c r="U437" s="468"/>
      <c r="V437" s="468"/>
    </row>
    <row r="438" spans="1:22" x14ac:dyDescent="0.25">
      <c r="A438" s="7"/>
      <c r="B438" s="7"/>
      <c r="C438" s="469" t="s">
        <v>312</v>
      </c>
      <c r="D438" s="498"/>
      <c r="E438" s="492"/>
      <c r="F438" s="492"/>
      <c r="G438" s="492"/>
      <c r="H438" s="492"/>
      <c r="I438" s="137"/>
      <c r="J438" s="468"/>
      <c r="K438" s="468"/>
      <c r="L438" s="486"/>
      <c r="M438" s="486"/>
      <c r="N438" s="468"/>
      <c r="O438" s="468"/>
      <c r="P438" s="468"/>
      <c r="Q438" s="468"/>
      <c r="R438" s="468"/>
      <c r="S438" s="468"/>
      <c r="T438" s="468"/>
      <c r="U438" s="468"/>
      <c r="V438" s="468"/>
    </row>
    <row r="439" spans="1:22" ht="13.5" customHeight="1" x14ac:dyDescent="0.25">
      <c r="A439" s="864" t="s">
        <v>292</v>
      </c>
      <c r="B439" s="864"/>
      <c r="C439" s="864"/>
      <c r="D439" s="499">
        <f>SUM(D437:D438)</f>
        <v>0</v>
      </c>
      <c r="E439" s="495"/>
      <c r="F439" s="495"/>
      <c r="G439" s="495"/>
      <c r="H439" s="496">
        <f>SUM(H437:H438)</f>
        <v>0</v>
      </c>
      <c r="I439" s="496">
        <f>SUM(I437:I438)</f>
        <v>0</v>
      </c>
      <c r="J439" s="468"/>
      <c r="K439" s="468"/>
      <c r="L439" s="486"/>
      <c r="M439" s="486"/>
      <c r="N439" s="468"/>
      <c r="O439" s="468"/>
      <c r="P439" s="468"/>
      <c r="Q439" s="468"/>
      <c r="R439" s="468"/>
      <c r="S439" s="468"/>
      <c r="T439" s="468"/>
      <c r="U439" s="468"/>
      <c r="V439" s="468"/>
    </row>
    <row r="440" spans="1:22" ht="13.5" customHeight="1" x14ac:dyDescent="0.25">
      <c r="A440" s="7" t="s">
        <v>315</v>
      </c>
      <c r="B440" s="7" t="s">
        <v>310</v>
      </c>
      <c r="C440" s="469" t="s">
        <v>490</v>
      </c>
      <c r="D440" s="490"/>
      <c r="E440" s="492">
        <v>0</v>
      </c>
      <c r="F440" s="492">
        <v>0</v>
      </c>
      <c r="G440" s="492">
        <v>1</v>
      </c>
      <c r="H440" s="492"/>
      <c r="I440" s="137">
        <f>D440*(F440-E440)/G440</f>
        <v>0</v>
      </c>
      <c r="J440" s="468"/>
      <c r="K440" s="468"/>
      <c r="L440" s="486">
        <v>6</v>
      </c>
      <c r="M440" s="486">
        <f>L420*100+L440</f>
        <v>706</v>
      </c>
      <c r="N440" s="468"/>
      <c r="O440" s="468"/>
      <c r="P440" s="468"/>
      <c r="Q440" s="468"/>
      <c r="R440" s="468"/>
      <c r="S440" s="468"/>
      <c r="T440" s="468"/>
      <c r="U440" s="468"/>
      <c r="V440" s="468"/>
    </row>
    <row r="441" spans="1:22" x14ac:dyDescent="0.25">
      <c r="A441" s="7"/>
      <c r="B441" s="7"/>
      <c r="C441" s="469" t="s">
        <v>312</v>
      </c>
      <c r="D441" s="498"/>
      <c r="E441" s="492"/>
      <c r="F441" s="492"/>
      <c r="G441" s="492"/>
      <c r="H441" s="492"/>
      <c r="I441" s="137"/>
      <c r="J441" s="468"/>
      <c r="K441" s="468"/>
      <c r="L441" s="486"/>
      <c r="M441" s="486"/>
      <c r="N441" s="468"/>
      <c r="O441" s="468"/>
      <c r="P441" s="468"/>
      <c r="Q441" s="468"/>
      <c r="R441" s="468"/>
      <c r="S441" s="468"/>
      <c r="T441" s="468"/>
      <c r="U441" s="468"/>
      <c r="V441" s="468"/>
    </row>
    <row r="442" spans="1:22" x14ac:dyDescent="0.25">
      <c r="A442" s="864" t="s">
        <v>292</v>
      </c>
      <c r="B442" s="864"/>
      <c r="C442" s="864"/>
      <c r="D442" s="499">
        <f>SUM(D440:D441)</f>
        <v>0</v>
      </c>
      <c r="E442" s="495"/>
      <c r="F442" s="495"/>
      <c r="G442" s="495"/>
      <c r="H442" s="496">
        <f>SUM(H440:H441)</f>
        <v>0</v>
      </c>
      <c r="I442" s="496">
        <f>SUM(I440:I441)</f>
        <v>0</v>
      </c>
      <c r="J442" s="468"/>
      <c r="K442" s="468"/>
      <c r="L442" s="486"/>
      <c r="M442" s="486"/>
      <c r="N442" s="468"/>
      <c r="O442" s="468"/>
      <c r="P442" s="468"/>
      <c r="Q442" s="468"/>
      <c r="R442" s="468"/>
      <c r="S442" s="468"/>
      <c r="T442" s="468"/>
      <c r="U442" s="468"/>
      <c r="V442" s="468"/>
    </row>
    <row r="443" spans="1:22" ht="13.5" customHeight="1" x14ac:dyDescent="0.25">
      <c r="A443" s="7" t="s">
        <v>316</v>
      </c>
      <c r="B443" s="7" t="s">
        <v>310</v>
      </c>
      <c r="C443" s="469" t="s">
        <v>490</v>
      </c>
      <c r="D443" s="490"/>
      <c r="E443" s="492">
        <v>0</v>
      </c>
      <c r="F443" s="492">
        <v>0</v>
      </c>
      <c r="G443" s="492">
        <v>1</v>
      </c>
      <c r="H443" s="492"/>
      <c r="I443" s="137">
        <f>D443*(F443-E443)/G443</f>
        <v>0</v>
      </c>
      <c r="J443" s="468"/>
      <c r="K443" s="468"/>
      <c r="L443" s="486">
        <v>7</v>
      </c>
      <c r="M443" s="486">
        <f>L420*100+L443</f>
        <v>707</v>
      </c>
      <c r="N443" s="468"/>
      <c r="O443" s="468"/>
      <c r="P443" s="468"/>
      <c r="Q443" s="468"/>
      <c r="R443" s="468"/>
      <c r="S443" s="468"/>
      <c r="T443" s="468"/>
      <c r="U443" s="468"/>
      <c r="V443" s="468"/>
    </row>
    <row r="444" spans="1:22" x14ac:dyDescent="0.25">
      <c r="A444" s="7"/>
      <c r="B444" s="7"/>
      <c r="C444" s="469" t="s">
        <v>312</v>
      </c>
      <c r="D444" s="498"/>
      <c r="E444" s="514"/>
      <c r="F444" s="492"/>
      <c r="G444" s="492"/>
      <c r="H444" s="492"/>
      <c r="I444" s="137"/>
      <c r="J444" s="468"/>
      <c r="K444" s="468"/>
      <c r="L444" s="468"/>
      <c r="M444" s="468"/>
      <c r="N444" s="468"/>
      <c r="O444" s="468"/>
      <c r="P444" s="468"/>
      <c r="Q444" s="468"/>
      <c r="R444" s="468"/>
      <c r="S444" s="468"/>
      <c r="T444" s="468"/>
      <c r="U444" s="468"/>
      <c r="V444" s="468"/>
    </row>
    <row r="445" spans="1:22" x14ac:dyDescent="0.25">
      <c r="A445" s="864" t="s">
        <v>292</v>
      </c>
      <c r="B445" s="864"/>
      <c r="C445" s="864"/>
      <c r="D445" s="507">
        <f>SUM(D443:D444)</f>
        <v>0</v>
      </c>
      <c r="E445" s="515"/>
      <c r="F445" s="495"/>
      <c r="G445" s="495"/>
      <c r="H445" s="496">
        <f>SUM(H443:H444)</f>
        <v>0</v>
      </c>
      <c r="I445" s="496">
        <f>SUM(I443:I444)</f>
        <v>0</v>
      </c>
      <c r="J445" s="468"/>
      <c r="K445" s="468"/>
      <c r="L445" s="468"/>
      <c r="M445" s="468"/>
      <c r="N445" s="468"/>
      <c r="O445" s="468"/>
      <c r="P445" s="468"/>
      <c r="Q445" s="468"/>
      <c r="R445" s="468"/>
      <c r="S445" s="468"/>
      <c r="T445" s="468"/>
      <c r="U445" s="468"/>
      <c r="V445" s="468"/>
    </row>
    <row r="446" spans="1:22" x14ac:dyDescent="0.25">
      <c r="A446" s="865" t="s">
        <v>91</v>
      </c>
      <c r="B446" s="865"/>
      <c r="C446" s="865"/>
      <c r="D446" s="92">
        <f>D445+D442+D439+D436+D433</f>
        <v>0</v>
      </c>
      <c r="E446" s="516"/>
      <c r="F446" s="500"/>
      <c r="G446" s="500"/>
      <c r="H446" s="496">
        <f>H445+H442+H439+H436+H433</f>
        <v>0</v>
      </c>
      <c r="I446" s="496">
        <f>I445+I442+I439+I436+I433</f>
        <v>0</v>
      </c>
      <c r="J446" s="468"/>
      <c r="K446" s="468"/>
      <c r="L446" s="468"/>
      <c r="M446" s="468"/>
      <c r="N446" s="468"/>
      <c r="O446" s="468"/>
      <c r="P446" s="468"/>
      <c r="Q446" s="468"/>
      <c r="R446" s="468"/>
      <c r="S446" s="468"/>
      <c r="T446" s="468"/>
      <c r="U446" s="468"/>
      <c r="V446" s="468"/>
    </row>
    <row r="447" spans="1:22" ht="14" x14ac:dyDescent="0.25">
      <c r="A447" s="867" t="s">
        <v>491</v>
      </c>
      <c r="B447" s="867"/>
      <c r="C447" s="867"/>
      <c r="D447" s="867"/>
      <c r="E447" s="867"/>
      <c r="F447" s="867"/>
      <c r="G447" s="867"/>
      <c r="H447" s="867"/>
      <c r="I447" s="867"/>
      <c r="J447" s="468"/>
      <c r="K447" s="468"/>
      <c r="L447" s="468"/>
      <c r="M447" s="468"/>
      <c r="N447" s="468"/>
      <c r="O447" s="468"/>
      <c r="P447" s="468"/>
      <c r="Q447" s="468"/>
      <c r="R447" s="468"/>
      <c r="S447" s="468"/>
      <c r="T447" s="468"/>
      <c r="U447" s="468"/>
      <c r="V447" s="468"/>
    </row>
    <row r="448" spans="1:22" ht="14" x14ac:dyDescent="0.25">
      <c r="A448" s="867" t="s">
        <v>492</v>
      </c>
      <c r="B448" s="867"/>
      <c r="C448" s="867"/>
      <c r="D448" s="867"/>
      <c r="E448" s="867"/>
      <c r="F448" s="867"/>
      <c r="G448" s="867"/>
      <c r="H448" s="867"/>
      <c r="I448" s="867"/>
      <c r="J448" s="468"/>
      <c r="K448" s="468"/>
      <c r="L448" s="468"/>
      <c r="M448" s="468"/>
      <c r="N448" s="468"/>
      <c r="O448" s="468"/>
      <c r="P448" s="468"/>
      <c r="Q448" s="468"/>
      <c r="R448" s="468"/>
      <c r="S448" s="468"/>
      <c r="T448" s="468"/>
      <c r="U448" s="468"/>
      <c r="V448" s="468"/>
    </row>
    <row r="449" spans="1:22" ht="12" customHeight="1" x14ac:dyDescent="0.25">
      <c r="A449" s="868" t="s">
        <v>493</v>
      </c>
      <c r="B449" s="868"/>
      <c r="C449" s="868"/>
      <c r="D449" s="868"/>
      <c r="E449" s="868"/>
      <c r="F449" s="868"/>
      <c r="G449" s="868"/>
      <c r="H449" s="868"/>
      <c r="I449" s="868"/>
      <c r="J449" s="468"/>
      <c r="K449" s="468"/>
      <c r="L449" s="468"/>
      <c r="M449" s="468"/>
      <c r="N449" s="468"/>
      <c r="O449" s="468"/>
      <c r="P449" s="468"/>
      <c r="Q449" s="468"/>
      <c r="R449" s="468"/>
      <c r="S449" s="468"/>
      <c r="T449" s="468"/>
      <c r="U449" s="468"/>
      <c r="V449" s="468"/>
    </row>
    <row r="450" spans="1:22" ht="13.5" x14ac:dyDescent="0.25">
      <c r="A450" s="517" t="s">
        <v>494</v>
      </c>
      <c r="B450" s="468"/>
      <c r="C450" s="468"/>
      <c r="D450" s="468"/>
      <c r="E450" s="468"/>
      <c r="F450" s="468"/>
      <c r="G450" s="468"/>
      <c r="H450" s="468"/>
      <c r="I450" s="468"/>
      <c r="J450" s="468"/>
      <c r="K450" s="468"/>
      <c r="L450" s="468"/>
      <c r="M450" s="468"/>
      <c r="N450" s="468"/>
      <c r="O450" s="468"/>
      <c r="P450" s="468"/>
      <c r="Q450" s="468"/>
      <c r="R450" s="468"/>
      <c r="S450" s="468"/>
      <c r="T450" s="468"/>
      <c r="U450" s="468"/>
      <c r="V450" s="468"/>
    </row>
    <row r="451" spans="1:22" x14ac:dyDescent="0.25">
      <c r="A451" s="468"/>
      <c r="B451" s="468"/>
      <c r="C451" s="468"/>
      <c r="D451" s="468"/>
      <c r="E451" s="468"/>
      <c r="F451" s="468"/>
      <c r="G451" s="468"/>
      <c r="H451" s="468"/>
      <c r="I451" s="468"/>
      <c r="J451" s="468"/>
      <c r="K451" s="468"/>
      <c r="L451" s="468"/>
      <c r="M451" s="468"/>
      <c r="N451" s="468"/>
      <c r="O451" s="468"/>
      <c r="P451" s="468"/>
      <c r="Q451" s="468"/>
      <c r="R451" s="468"/>
      <c r="S451" s="468"/>
      <c r="T451" s="468"/>
      <c r="U451" s="468"/>
      <c r="V451" s="468"/>
    </row>
    <row r="452" spans="1:22" x14ac:dyDescent="0.25">
      <c r="A452" s="468"/>
      <c r="B452" s="468"/>
      <c r="C452" s="468"/>
      <c r="D452" s="468"/>
      <c r="E452" s="468"/>
      <c r="F452" s="468"/>
      <c r="G452" s="468"/>
      <c r="H452" s="468"/>
      <c r="I452" s="468"/>
      <c r="J452" s="468"/>
      <c r="K452" s="468"/>
      <c r="L452" s="468"/>
      <c r="M452" s="468"/>
      <c r="N452" s="468"/>
      <c r="O452" s="468"/>
      <c r="P452" s="468"/>
      <c r="Q452" s="468"/>
      <c r="R452" s="468"/>
      <c r="S452" s="468"/>
      <c r="T452" s="468"/>
      <c r="U452" s="468"/>
      <c r="V452" s="468"/>
    </row>
    <row r="453" spans="1:22" x14ac:dyDescent="0.25">
      <c r="A453" s="468"/>
      <c r="B453" s="468"/>
      <c r="C453" s="468"/>
      <c r="D453" s="468"/>
      <c r="E453" s="468"/>
      <c r="F453" s="468"/>
      <c r="G453" s="468"/>
      <c r="H453" s="468"/>
      <c r="I453" s="468"/>
      <c r="J453" s="468"/>
      <c r="K453" s="468"/>
      <c r="L453" s="468"/>
      <c r="M453" s="468"/>
      <c r="N453" s="468"/>
      <c r="O453" s="468"/>
      <c r="P453" s="468"/>
      <c r="Q453" s="468"/>
      <c r="R453" s="468"/>
      <c r="S453" s="468"/>
      <c r="T453" s="468"/>
      <c r="U453" s="468"/>
      <c r="V453" s="468"/>
    </row>
    <row r="454" spans="1:22" x14ac:dyDescent="0.25">
      <c r="A454" s="468"/>
      <c r="B454" s="468"/>
      <c r="C454" s="468"/>
      <c r="D454" s="468"/>
      <c r="E454" s="468"/>
      <c r="F454" s="468"/>
      <c r="G454" s="468"/>
      <c r="H454" s="468"/>
      <c r="I454" s="468"/>
      <c r="J454" s="468"/>
      <c r="K454" s="468"/>
      <c r="L454" s="468"/>
      <c r="M454" s="468"/>
      <c r="N454" s="468"/>
      <c r="O454" s="468"/>
      <c r="P454" s="468"/>
      <c r="Q454" s="468"/>
      <c r="R454" s="468"/>
      <c r="S454" s="468"/>
      <c r="T454" s="468"/>
      <c r="U454" s="468"/>
      <c r="V454" s="468"/>
    </row>
    <row r="455" spans="1:22" x14ac:dyDescent="0.25">
      <c r="A455" s="468"/>
      <c r="B455" s="468"/>
      <c r="C455" s="468"/>
      <c r="D455" s="468"/>
      <c r="E455" s="468"/>
      <c r="F455" s="468"/>
      <c r="G455" s="468"/>
      <c r="H455" s="468"/>
      <c r="I455" s="468"/>
      <c r="J455" s="468"/>
      <c r="K455" s="468"/>
      <c r="L455" s="468"/>
      <c r="M455" s="468"/>
      <c r="N455" s="468"/>
      <c r="O455" s="468"/>
      <c r="P455" s="468"/>
      <c r="Q455" s="468"/>
      <c r="R455" s="468"/>
      <c r="S455" s="468"/>
      <c r="T455" s="468"/>
      <c r="U455" s="468"/>
      <c r="V455" s="468"/>
    </row>
    <row r="456" spans="1:22" x14ac:dyDescent="0.25">
      <c r="A456" s="468"/>
      <c r="B456" s="468"/>
      <c r="C456" s="468"/>
      <c r="D456" s="468"/>
      <c r="E456" s="468"/>
      <c r="F456" s="468"/>
      <c r="G456" s="468"/>
      <c r="H456" s="468"/>
      <c r="I456" s="468"/>
      <c r="J456" s="468"/>
      <c r="K456" s="468"/>
      <c r="L456" s="468"/>
      <c r="M456" s="468"/>
      <c r="N456" s="468"/>
      <c r="O456" s="468"/>
      <c r="P456" s="468"/>
      <c r="Q456" s="468"/>
      <c r="R456" s="468"/>
      <c r="S456" s="468"/>
      <c r="T456" s="468"/>
      <c r="U456" s="468"/>
      <c r="V456" s="468"/>
    </row>
    <row r="457" spans="1:22" x14ac:dyDescent="0.25">
      <c r="A457" s="13" t="s">
        <v>23</v>
      </c>
      <c r="B457" s="13"/>
      <c r="C457" s="791">
        <f>Presentación!$C$3</f>
        <v>1990</v>
      </c>
      <c r="D457" s="791"/>
      <c r="E457" s="791"/>
      <c r="F457" s="791"/>
      <c r="G457" s="791"/>
      <c r="H457" s="791"/>
      <c r="I457" s="791"/>
      <c r="J457" s="468"/>
      <c r="K457" s="468"/>
      <c r="L457" s="468"/>
      <c r="M457" s="468"/>
      <c r="N457" s="468"/>
      <c r="O457" s="468"/>
      <c r="P457" s="468"/>
      <c r="Q457" s="468"/>
      <c r="R457" s="468"/>
      <c r="S457" s="468"/>
      <c r="T457" s="468"/>
      <c r="U457" s="468"/>
      <c r="V457" s="468"/>
    </row>
    <row r="458" spans="1:22" ht="12.75" customHeight="1" x14ac:dyDescent="0.25">
      <c r="A458" s="11" t="s">
        <v>24</v>
      </c>
      <c r="B458" s="11"/>
      <c r="C458" s="792" t="s">
        <v>384</v>
      </c>
      <c r="D458" s="792"/>
      <c r="E458" s="792"/>
      <c r="F458" s="792"/>
      <c r="G458" s="792"/>
      <c r="H458" s="792"/>
      <c r="I458" s="792"/>
      <c r="J458" s="468"/>
      <c r="K458" s="468"/>
      <c r="L458" s="486">
        <v>16</v>
      </c>
      <c r="M458" s="486">
        <v>1</v>
      </c>
      <c r="N458" s="468"/>
      <c r="O458" s="468"/>
      <c r="P458" s="468"/>
      <c r="Q458" s="468"/>
      <c r="R458" s="468"/>
      <c r="S458" s="468"/>
      <c r="T458" s="468"/>
      <c r="U458" s="468"/>
      <c r="V458" s="468"/>
    </row>
    <row r="459" spans="1:22" ht="11.25" customHeight="1" x14ac:dyDescent="0.25">
      <c r="A459" s="702" t="s">
        <v>5</v>
      </c>
      <c r="B459" s="702"/>
      <c r="C459" s="703" t="s">
        <v>26</v>
      </c>
      <c r="D459" s="703"/>
      <c r="E459" s="703"/>
      <c r="F459" s="703"/>
      <c r="G459" s="703"/>
      <c r="H459" s="703"/>
      <c r="I459" s="703"/>
      <c r="J459" s="468"/>
      <c r="K459" s="468"/>
      <c r="L459" s="486"/>
      <c r="M459" s="486"/>
      <c r="N459" s="468"/>
      <c r="O459" s="468"/>
      <c r="P459" s="468"/>
      <c r="Q459" s="468"/>
      <c r="R459" s="468"/>
      <c r="S459" s="468"/>
      <c r="T459" s="468"/>
      <c r="U459" s="468"/>
      <c r="V459" s="468"/>
    </row>
    <row r="460" spans="1:22" ht="11.25" customHeight="1" x14ac:dyDescent="0.25">
      <c r="A460" s="702" t="s">
        <v>27</v>
      </c>
      <c r="B460" s="702"/>
      <c r="C460" s="703" t="s">
        <v>482</v>
      </c>
      <c r="D460" s="703"/>
      <c r="E460" s="703"/>
      <c r="F460" s="703"/>
      <c r="G460" s="703"/>
      <c r="H460" s="703"/>
      <c r="I460" s="703"/>
      <c r="J460" s="468"/>
      <c r="K460" s="468"/>
      <c r="L460" s="486"/>
      <c r="M460" s="486"/>
      <c r="N460" s="468"/>
      <c r="O460" s="468"/>
      <c r="P460" s="468"/>
      <c r="Q460" s="468"/>
      <c r="R460" s="468"/>
      <c r="S460" s="468"/>
      <c r="T460" s="468"/>
      <c r="U460" s="468"/>
      <c r="V460" s="468"/>
    </row>
    <row r="461" spans="1:22" ht="11.25" customHeight="1" x14ac:dyDescent="0.25">
      <c r="A461" s="702" t="s">
        <v>29</v>
      </c>
      <c r="B461" s="702"/>
      <c r="C461" s="703" t="s">
        <v>454</v>
      </c>
      <c r="D461" s="703"/>
      <c r="E461" s="703"/>
      <c r="F461" s="703"/>
      <c r="G461" s="703"/>
      <c r="H461" s="703"/>
      <c r="I461" s="703"/>
      <c r="J461" s="468"/>
      <c r="K461" s="468"/>
      <c r="L461" s="486"/>
      <c r="M461" s="486"/>
      <c r="N461" s="468"/>
      <c r="O461" s="468"/>
      <c r="P461" s="468"/>
      <c r="Q461" s="468"/>
      <c r="R461" s="468"/>
      <c r="S461" s="468"/>
      <c r="T461" s="468"/>
      <c r="U461" s="468"/>
      <c r="V461" s="468"/>
    </row>
    <row r="462" spans="1:22" ht="11.25" customHeight="1" x14ac:dyDescent="0.25">
      <c r="A462" s="702" t="s">
        <v>31</v>
      </c>
      <c r="B462" s="702"/>
      <c r="C462" s="703" t="s">
        <v>406</v>
      </c>
      <c r="D462" s="703"/>
      <c r="E462" s="703"/>
      <c r="F462" s="703"/>
      <c r="G462" s="703"/>
      <c r="H462" s="703"/>
      <c r="I462" s="703"/>
      <c r="J462" s="468"/>
      <c r="K462" s="468"/>
      <c r="L462" s="486"/>
      <c r="M462" s="486"/>
      <c r="N462" s="468"/>
      <c r="O462" s="468"/>
      <c r="P462" s="468"/>
      <c r="Q462" s="468"/>
      <c r="R462" s="468"/>
      <c r="S462" s="468"/>
      <c r="T462" s="468"/>
      <c r="U462" s="468"/>
      <c r="V462" s="468"/>
    </row>
    <row r="463" spans="1:22" ht="13.5" customHeight="1" x14ac:dyDescent="0.25">
      <c r="A463" s="704" t="s">
        <v>33</v>
      </c>
      <c r="B463" s="704"/>
      <c r="C463" s="97" t="s">
        <v>34</v>
      </c>
      <c r="D463" s="705" t="s">
        <v>237</v>
      </c>
      <c r="E463" s="705"/>
      <c r="F463" s="705"/>
      <c r="G463" s="705"/>
      <c r="H463" s="705"/>
      <c r="I463" s="705"/>
      <c r="J463" s="468"/>
      <c r="K463" s="468"/>
      <c r="L463" s="486"/>
      <c r="M463" s="486"/>
      <c r="N463" s="468"/>
      <c r="O463" s="468"/>
      <c r="P463" s="468"/>
      <c r="Q463" s="468"/>
      <c r="R463" s="468"/>
      <c r="S463" s="468"/>
      <c r="T463" s="468"/>
      <c r="U463" s="468"/>
      <c r="V463" s="468"/>
    </row>
    <row r="464" spans="1:22" ht="45.75" customHeight="1" x14ac:dyDescent="0.25">
      <c r="A464" s="7" t="s">
        <v>37</v>
      </c>
      <c r="B464" s="7"/>
      <c r="C464" s="7" t="s">
        <v>38</v>
      </c>
      <c r="D464" s="98" t="s">
        <v>238</v>
      </c>
      <c r="E464" s="98" t="s">
        <v>483</v>
      </c>
      <c r="F464" s="98" t="s">
        <v>484</v>
      </c>
      <c r="G464" s="98" t="s">
        <v>241</v>
      </c>
      <c r="H464" s="98" t="s">
        <v>242</v>
      </c>
      <c r="I464" s="98" t="s">
        <v>242</v>
      </c>
      <c r="J464" s="468"/>
      <c r="K464" s="468"/>
      <c r="L464" s="486"/>
      <c r="M464" s="486"/>
      <c r="N464" s="468"/>
      <c r="O464" s="468"/>
      <c r="P464" s="468"/>
      <c r="Q464" s="468"/>
      <c r="R464" s="468"/>
      <c r="S464" s="468"/>
      <c r="T464" s="468"/>
      <c r="U464" s="468"/>
      <c r="V464" s="468"/>
    </row>
    <row r="465" spans="1:22" ht="13.5" customHeight="1" x14ac:dyDescent="0.25">
      <c r="A465" s="7" t="s">
        <v>224</v>
      </c>
      <c r="B465" s="7" t="s">
        <v>47</v>
      </c>
      <c r="C465" s="7"/>
      <c r="D465" s="25" t="s">
        <v>48</v>
      </c>
      <c r="E465" s="25" t="s">
        <v>243</v>
      </c>
      <c r="F465" s="25" t="s">
        <v>243</v>
      </c>
      <c r="G465" s="25" t="s">
        <v>244</v>
      </c>
      <c r="H465" s="25" t="s">
        <v>52</v>
      </c>
      <c r="I465" s="25" t="s">
        <v>121</v>
      </c>
      <c r="J465" s="468"/>
      <c r="K465" s="468"/>
      <c r="L465" s="486"/>
      <c r="M465" s="486"/>
      <c r="N465" s="468"/>
      <c r="O465" s="468"/>
      <c r="P465" s="468"/>
      <c r="Q465" s="468"/>
      <c r="R465" s="468"/>
      <c r="S465" s="468"/>
      <c r="T465" s="468"/>
      <c r="U465" s="468"/>
      <c r="V465" s="468"/>
    </row>
    <row r="466" spans="1:22" ht="34.5" x14ac:dyDescent="0.25">
      <c r="A466" s="7"/>
      <c r="B466" s="7"/>
      <c r="C466" s="7"/>
      <c r="D466" s="25" t="s">
        <v>54</v>
      </c>
      <c r="E466" s="25" t="s">
        <v>246</v>
      </c>
      <c r="F466" s="25" t="s">
        <v>247</v>
      </c>
      <c r="G466" s="25" t="s">
        <v>485</v>
      </c>
      <c r="H466" s="25" t="s">
        <v>486</v>
      </c>
      <c r="I466" s="25" t="s">
        <v>487</v>
      </c>
      <c r="J466" s="468"/>
      <c r="K466" s="468"/>
      <c r="L466" s="486"/>
      <c r="M466" s="486"/>
      <c r="N466" s="468"/>
      <c r="O466" s="468"/>
      <c r="P466" s="468"/>
      <c r="Q466" s="468"/>
      <c r="R466" s="468"/>
      <c r="S466" s="468"/>
      <c r="T466" s="468"/>
      <c r="U466" s="468"/>
      <c r="V466" s="468"/>
    </row>
    <row r="467" spans="1:22" ht="13.5" x14ac:dyDescent="0.35">
      <c r="A467" s="7"/>
      <c r="B467" s="7"/>
      <c r="C467" s="7"/>
      <c r="D467" s="114" t="s">
        <v>488</v>
      </c>
      <c r="E467" s="114" t="s">
        <v>251</v>
      </c>
      <c r="F467" s="114" t="s">
        <v>250</v>
      </c>
      <c r="G467" s="114" t="s">
        <v>489</v>
      </c>
      <c r="H467" s="114" t="s">
        <v>253</v>
      </c>
      <c r="I467" s="114" t="s">
        <v>253</v>
      </c>
      <c r="J467" s="468"/>
      <c r="K467" s="468"/>
      <c r="L467" s="486"/>
      <c r="M467" s="486"/>
      <c r="N467" s="468"/>
      <c r="O467" s="468"/>
      <c r="P467" s="468"/>
      <c r="Q467" s="468"/>
      <c r="R467" s="468"/>
      <c r="S467" s="468"/>
      <c r="T467" s="468"/>
      <c r="U467" s="468"/>
      <c r="V467" s="468"/>
    </row>
    <row r="468" spans="1:22" ht="11.25" customHeight="1" x14ac:dyDescent="0.25">
      <c r="A468" s="7" t="s">
        <v>68</v>
      </c>
      <c r="B468" s="7" t="s">
        <v>310</v>
      </c>
      <c r="C468" s="135" t="s">
        <v>471</v>
      </c>
      <c r="D468" s="490"/>
      <c r="E468" s="511"/>
      <c r="F468" s="492">
        <v>0</v>
      </c>
      <c r="G468" s="492">
        <v>1</v>
      </c>
      <c r="H468" s="497">
        <f>D468*(F468-E468)/G468</f>
        <v>0</v>
      </c>
      <c r="I468" s="137"/>
      <c r="J468" s="468"/>
      <c r="K468" s="468"/>
      <c r="L468" s="486">
        <v>1</v>
      </c>
      <c r="M468" s="486">
        <f>L458*100+L468</f>
        <v>1601</v>
      </c>
      <c r="N468" s="468"/>
      <c r="O468" s="468"/>
      <c r="P468" s="468"/>
      <c r="Q468" s="468"/>
      <c r="R468" s="468"/>
      <c r="S468" s="468"/>
      <c r="T468" s="468"/>
      <c r="U468" s="468"/>
      <c r="V468" s="468"/>
    </row>
    <row r="469" spans="1:22" ht="13.5" customHeight="1" x14ac:dyDescent="0.25">
      <c r="A469" s="7"/>
      <c r="B469" s="7"/>
      <c r="C469" s="486" t="s">
        <v>472</v>
      </c>
      <c r="D469" s="490"/>
      <c r="E469" s="511"/>
      <c r="F469" s="492">
        <v>0</v>
      </c>
      <c r="G469" s="492">
        <v>1</v>
      </c>
      <c r="H469" s="497">
        <f>D469*(F469-E469)/G469</f>
        <v>0</v>
      </c>
      <c r="I469" s="137"/>
      <c r="J469" s="468"/>
      <c r="K469" s="468"/>
      <c r="L469" s="486">
        <v>2</v>
      </c>
      <c r="M469" s="486">
        <f>L458*100+L469</f>
        <v>1602</v>
      </c>
      <c r="N469" s="468"/>
      <c r="O469" s="468"/>
      <c r="P469" s="468"/>
      <c r="Q469" s="468"/>
      <c r="R469" s="468"/>
      <c r="S469" s="468"/>
      <c r="T469" s="468"/>
      <c r="U469" s="468"/>
      <c r="V469" s="468"/>
    </row>
    <row r="470" spans="1:22" x14ac:dyDescent="0.25">
      <c r="A470" s="7"/>
      <c r="B470" s="7"/>
      <c r="C470" s="135" t="s">
        <v>473</v>
      </c>
      <c r="D470" s="490"/>
      <c r="E470" s="504"/>
      <c r="F470" s="492">
        <v>0</v>
      </c>
      <c r="G470" s="492">
        <v>1</v>
      </c>
      <c r="H470" s="497">
        <f>D470*(F470-E470)/G470</f>
        <v>0</v>
      </c>
      <c r="I470" s="137"/>
      <c r="J470" s="468"/>
      <c r="K470" s="468"/>
      <c r="L470" s="486">
        <v>3</v>
      </c>
      <c r="M470" s="486">
        <f>L458*100+L470</f>
        <v>1603</v>
      </c>
      <c r="N470" s="21">
        <v>7</v>
      </c>
      <c r="O470" s="512">
        <f>L458*100+N470+M458*10000</f>
        <v>11607</v>
      </c>
      <c r="P470" s="468"/>
      <c r="Q470" s="468"/>
      <c r="R470" s="468"/>
      <c r="S470" s="468"/>
      <c r="T470" s="468"/>
      <c r="U470" s="468"/>
      <c r="V470" s="468"/>
    </row>
    <row r="471" spans="1:22" x14ac:dyDescent="0.25">
      <c r="A471" s="864" t="s">
        <v>292</v>
      </c>
      <c r="B471" s="864"/>
      <c r="C471" s="864"/>
      <c r="D471" s="370">
        <f>SUM(D467:D470)</f>
        <v>0</v>
      </c>
      <c r="E471" s="513"/>
      <c r="F471" s="495"/>
      <c r="G471" s="495"/>
      <c r="H471" s="496">
        <f>SUM(H468:H470)</f>
        <v>0</v>
      </c>
      <c r="I471" s="496">
        <f>SUM(I468:I470)</f>
        <v>0</v>
      </c>
      <c r="J471" s="468"/>
      <c r="K471" s="468"/>
      <c r="L471" s="486"/>
      <c r="M471" s="486"/>
      <c r="N471" s="468"/>
      <c r="O471" s="468"/>
      <c r="P471" s="468"/>
      <c r="Q471" s="468"/>
      <c r="R471" s="468"/>
      <c r="S471" s="468"/>
      <c r="T471" s="468"/>
      <c r="U471" s="468"/>
      <c r="V471" s="468"/>
    </row>
    <row r="472" spans="1:22" ht="13.5" customHeight="1" x14ac:dyDescent="0.25">
      <c r="A472" s="7" t="s">
        <v>313</v>
      </c>
      <c r="B472" s="7" t="s">
        <v>310</v>
      </c>
      <c r="C472" s="469" t="s">
        <v>490</v>
      </c>
      <c r="D472" s="490"/>
      <c r="E472" s="492">
        <v>0</v>
      </c>
      <c r="F472" s="492">
        <v>0</v>
      </c>
      <c r="G472" s="492">
        <v>1</v>
      </c>
      <c r="H472" s="492"/>
      <c r="I472" s="137">
        <f>D472*(F472-E472)/G472</f>
        <v>0</v>
      </c>
      <c r="J472" s="468"/>
      <c r="K472" s="468"/>
      <c r="L472" s="486">
        <v>4</v>
      </c>
      <c r="M472" s="486">
        <f>L458*100+L472</f>
        <v>1604</v>
      </c>
      <c r="N472" s="468"/>
      <c r="O472" s="468"/>
      <c r="P472" s="468"/>
      <c r="Q472" s="468"/>
      <c r="R472" s="468"/>
      <c r="S472" s="468"/>
      <c r="T472" s="468"/>
      <c r="U472" s="468"/>
      <c r="V472" s="468"/>
    </row>
    <row r="473" spans="1:22" x14ac:dyDescent="0.25">
      <c r="A473" s="7"/>
      <c r="B473" s="7"/>
      <c r="C473" s="469" t="s">
        <v>312</v>
      </c>
      <c r="D473" s="498"/>
      <c r="E473" s="492"/>
      <c r="F473" s="492"/>
      <c r="G473" s="492"/>
      <c r="H473" s="492"/>
      <c r="I473" s="137"/>
      <c r="J473" s="468"/>
      <c r="K473" s="468"/>
      <c r="L473" s="486"/>
      <c r="M473" s="486"/>
      <c r="N473" s="468"/>
      <c r="O473" s="468"/>
      <c r="P473" s="468"/>
      <c r="Q473" s="468"/>
      <c r="R473" s="468"/>
      <c r="S473" s="468"/>
      <c r="T473" s="468"/>
      <c r="U473" s="468"/>
      <c r="V473" s="468"/>
    </row>
    <row r="474" spans="1:22" x14ac:dyDescent="0.25">
      <c r="A474" s="864" t="s">
        <v>292</v>
      </c>
      <c r="B474" s="864"/>
      <c r="C474" s="864"/>
      <c r="D474" s="499">
        <f>SUM(D472:D473)</f>
        <v>0</v>
      </c>
      <c r="E474" s="495"/>
      <c r="F474" s="495"/>
      <c r="G474" s="495"/>
      <c r="H474" s="496">
        <f>SUM(H472:H473)</f>
        <v>0</v>
      </c>
      <c r="I474" s="496">
        <f>SUM(I472:I473)</f>
        <v>0</v>
      </c>
      <c r="J474" s="468"/>
      <c r="K474" s="468"/>
      <c r="L474" s="486"/>
      <c r="M474" s="486"/>
      <c r="N474" s="468"/>
      <c r="O474" s="468"/>
      <c r="P474" s="468"/>
      <c r="Q474" s="468"/>
      <c r="R474" s="468"/>
      <c r="S474" s="468"/>
      <c r="T474" s="468"/>
      <c r="U474" s="468"/>
      <c r="V474" s="468"/>
    </row>
    <row r="475" spans="1:22" ht="13.5" customHeight="1" x14ac:dyDescent="0.25">
      <c r="A475" s="7" t="s">
        <v>314</v>
      </c>
      <c r="B475" s="7" t="s">
        <v>310</v>
      </c>
      <c r="C475" s="469" t="s">
        <v>490</v>
      </c>
      <c r="D475" s="490"/>
      <c r="E475" s="492">
        <v>0</v>
      </c>
      <c r="F475" s="492">
        <v>0</v>
      </c>
      <c r="G475" s="492">
        <v>1</v>
      </c>
      <c r="H475" s="492"/>
      <c r="I475" s="137">
        <f>D475*(F475-E475)/G475</f>
        <v>0</v>
      </c>
      <c r="J475" s="468"/>
      <c r="K475" s="468"/>
      <c r="L475" s="486">
        <v>5</v>
      </c>
      <c r="M475" s="486">
        <f>L458*100+L475</f>
        <v>1605</v>
      </c>
      <c r="N475" s="468"/>
      <c r="O475" s="468"/>
      <c r="P475" s="468"/>
      <c r="Q475" s="468"/>
      <c r="R475" s="468"/>
      <c r="S475" s="468"/>
      <c r="T475" s="468"/>
      <c r="U475" s="468"/>
      <c r="V475" s="468"/>
    </row>
    <row r="476" spans="1:22" x14ac:dyDescent="0.25">
      <c r="A476" s="7"/>
      <c r="B476" s="7"/>
      <c r="C476" s="469" t="s">
        <v>312</v>
      </c>
      <c r="D476" s="498"/>
      <c r="E476" s="492"/>
      <c r="F476" s="492"/>
      <c r="G476" s="492"/>
      <c r="H476" s="492"/>
      <c r="I476" s="137"/>
      <c r="J476" s="468"/>
      <c r="K476" s="468"/>
      <c r="L476" s="486"/>
      <c r="M476" s="486"/>
      <c r="N476" s="468"/>
      <c r="O476" s="468"/>
      <c r="P476" s="468"/>
      <c r="Q476" s="468"/>
      <c r="R476" s="468"/>
      <c r="S476" s="468"/>
      <c r="T476" s="468"/>
      <c r="U476" s="468"/>
      <c r="V476" s="468"/>
    </row>
    <row r="477" spans="1:22" x14ac:dyDescent="0.25">
      <c r="A477" s="864" t="s">
        <v>292</v>
      </c>
      <c r="B477" s="864"/>
      <c r="C477" s="864"/>
      <c r="D477" s="499">
        <f>SUM(D475:D476)</f>
        <v>0</v>
      </c>
      <c r="E477" s="495"/>
      <c r="F477" s="495"/>
      <c r="G477" s="495"/>
      <c r="H477" s="496">
        <f>SUM(H475:H476)</f>
        <v>0</v>
      </c>
      <c r="I477" s="496">
        <f>SUM(I475:I476)</f>
        <v>0</v>
      </c>
      <c r="J477" s="468"/>
      <c r="K477" s="468"/>
      <c r="L477" s="486"/>
      <c r="M477" s="486"/>
      <c r="N477" s="468"/>
      <c r="O477" s="468"/>
      <c r="P477" s="468"/>
      <c r="Q477" s="468"/>
      <c r="R477" s="468"/>
      <c r="S477" s="468"/>
      <c r="T477" s="468"/>
      <c r="U477" s="468"/>
      <c r="V477" s="468"/>
    </row>
    <row r="478" spans="1:22" ht="13.5" customHeight="1" x14ac:dyDescent="0.25">
      <c r="A478" s="7" t="s">
        <v>315</v>
      </c>
      <c r="B478" s="7" t="s">
        <v>310</v>
      </c>
      <c r="C478" s="469" t="s">
        <v>490</v>
      </c>
      <c r="D478" s="490"/>
      <c r="E478" s="492">
        <v>0</v>
      </c>
      <c r="F478" s="492">
        <v>0</v>
      </c>
      <c r="G478" s="492">
        <v>1</v>
      </c>
      <c r="H478" s="492"/>
      <c r="I478" s="137">
        <f>D478*(F478-E478)/G478</f>
        <v>0</v>
      </c>
      <c r="J478" s="468"/>
      <c r="K478" s="468"/>
      <c r="L478" s="486">
        <v>6</v>
      </c>
      <c r="M478" s="486">
        <f>L458*100+L478</f>
        <v>1606</v>
      </c>
      <c r="N478" s="468"/>
      <c r="O478" s="468"/>
      <c r="P478" s="468"/>
      <c r="Q478" s="468"/>
      <c r="R478" s="468"/>
      <c r="S478" s="468"/>
      <c r="T478" s="468"/>
      <c r="U478" s="468"/>
      <c r="V478" s="468"/>
    </row>
    <row r="479" spans="1:22" x14ac:dyDescent="0.25">
      <c r="A479" s="7"/>
      <c r="B479" s="7"/>
      <c r="C479" s="469" t="s">
        <v>312</v>
      </c>
      <c r="D479" s="498"/>
      <c r="E479" s="492"/>
      <c r="F479" s="492"/>
      <c r="G479" s="492"/>
      <c r="H479" s="492"/>
      <c r="I479" s="137"/>
      <c r="J479" s="468"/>
      <c r="K479" s="468"/>
      <c r="L479" s="486"/>
      <c r="M479" s="486"/>
      <c r="N479" s="468"/>
      <c r="O479" s="468"/>
      <c r="P479" s="468"/>
      <c r="Q479" s="468"/>
      <c r="R479" s="468"/>
      <c r="S479" s="468"/>
      <c r="T479" s="468"/>
      <c r="U479" s="468"/>
      <c r="V479" s="468"/>
    </row>
    <row r="480" spans="1:22" x14ac:dyDescent="0.25">
      <c r="A480" s="864" t="s">
        <v>292</v>
      </c>
      <c r="B480" s="864"/>
      <c r="C480" s="864"/>
      <c r="D480" s="499">
        <f>SUM(D478:D479)</f>
        <v>0</v>
      </c>
      <c r="E480" s="495"/>
      <c r="F480" s="495"/>
      <c r="G480" s="495"/>
      <c r="H480" s="496">
        <f>SUM(H478:H479)</f>
        <v>0</v>
      </c>
      <c r="I480" s="496">
        <f>SUM(I478:I479)</f>
        <v>0</v>
      </c>
      <c r="J480" s="468"/>
      <c r="K480" s="468"/>
      <c r="L480" s="486"/>
      <c r="M480" s="486"/>
      <c r="N480" s="468"/>
      <c r="O480" s="468"/>
      <c r="P480" s="468"/>
      <c r="Q480" s="468"/>
      <c r="R480" s="468"/>
      <c r="S480" s="468"/>
      <c r="T480" s="468"/>
      <c r="U480" s="468"/>
      <c r="V480" s="468"/>
    </row>
    <row r="481" spans="1:22" ht="13.5" customHeight="1" x14ac:dyDescent="0.25">
      <c r="A481" s="7" t="s">
        <v>316</v>
      </c>
      <c r="B481" s="7" t="s">
        <v>310</v>
      </c>
      <c r="C481" s="469" t="s">
        <v>490</v>
      </c>
      <c r="D481" s="490"/>
      <c r="E481" s="492">
        <v>0</v>
      </c>
      <c r="F481" s="492">
        <v>0</v>
      </c>
      <c r="G481" s="492">
        <v>1</v>
      </c>
      <c r="H481" s="492"/>
      <c r="I481" s="137">
        <f>D481*(F481-E481)/G481</f>
        <v>0</v>
      </c>
      <c r="J481" s="468"/>
      <c r="K481" s="468"/>
      <c r="L481" s="486">
        <v>7</v>
      </c>
      <c r="M481" s="486">
        <f>L458*100+L481</f>
        <v>1607</v>
      </c>
      <c r="N481" s="468"/>
      <c r="O481" s="468"/>
      <c r="P481" s="468"/>
      <c r="Q481" s="468"/>
      <c r="R481" s="468"/>
      <c r="S481" s="468"/>
      <c r="T481" s="468"/>
      <c r="U481" s="468"/>
      <c r="V481" s="468"/>
    </row>
    <row r="482" spans="1:22" x14ac:dyDescent="0.25">
      <c r="A482" s="7"/>
      <c r="B482" s="7"/>
      <c r="C482" s="469" t="s">
        <v>312</v>
      </c>
      <c r="D482" s="498"/>
      <c r="E482" s="514"/>
      <c r="F482" s="492"/>
      <c r="G482" s="492"/>
      <c r="H482" s="492"/>
      <c r="I482" s="137"/>
      <c r="J482" s="468"/>
      <c r="K482" s="468"/>
      <c r="L482" s="468"/>
      <c r="M482" s="468"/>
      <c r="N482" s="468"/>
      <c r="O482" s="468"/>
      <c r="P482" s="468"/>
      <c r="Q482" s="468"/>
      <c r="R482" s="468"/>
      <c r="S482" s="468"/>
      <c r="T482" s="468"/>
      <c r="U482" s="468"/>
      <c r="V482" s="468"/>
    </row>
    <row r="483" spans="1:22" x14ac:dyDescent="0.25">
      <c r="A483" s="864" t="s">
        <v>292</v>
      </c>
      <c r="B483" s="864"/>
      <c r="C483" s="864"/>
      <c r="D483" s="507">
        <f>SUM(D481:D482)</f>
        <v>0</v>
      </c>
      <c r="E483" s="515"/>
      <c r="F483" s="495"/>
      <c r="G483" s="495"/>
      <c r="H483" s="496">
        <f>SUM(H481:H482)</f>
        <v>0</v>
      </c>
      <c r="I483" s="496">
        <f>SUM(I481:I482)</f>
        <v>0</v>
      </c>
      <c r="J483" s="468"/>
      <c r="K483" s="468"/>
      <c r="L483" s="468"/>
      <c r="M483" s="468"/>
      <c r="N483" s="468"/>
      <c r="O483" s="468"/>
      <c r="P483" s="468"/>
      <c r="Q483" s="468"/>
      <c r="R483" s="468"/>
      <c r="S483" s="468"/>
      <c r="T483" s="468"/>
      <c r="U483" s="468"/>
      <c r="V483" s="468"/>
    </row>
    <row r="484" spans="1:22" x14ac:dyDescent="0.25">
      <c r="A484" s="865" t="s">
        <v>91</v>
      </c>
      <c r="B484" s="865"/>
      <c r="C484" s="865"/>
      <c r="D484" s="92">
        <f>D483+D480+D477+D474+D471</f>
        <v>0</v>
      </c>
      <c r="E484" s="516"/>
      <c r="F484" s="500"/>
      <c r="G484" s="500"/>
      <c r="H484" s="496">
        <f>H483+H480+H477+H474+H471</f>
        <v>0</v>
      </c>
      <c r="I484" s="496">
        <f>I483+I480+I477+I474+I471</f>
        <v>0</v>
      </c>
      <c r="J484" s="468"/>
      <c r="K484" s="468"/>
      <c r="L484" s="468"/>
      <c r="M484" s="468"/>
      <c r="N484" s="468"/>
      <c r="O484" s="468"/>
      <c r="P484" s="468"/>
      <c r="Q484" s="468"/>
      <c r="R484" s="468"/>
      <c r="S484" s="468"/>
      <c r="T484" s="468"/>
      <c r="U484" s="468"/>
      <c r="V484" s="468"/>
    </row>
    <row r="485" spans="1:22" ht="14" x14ac:dyDescent="0.25">
      <c r="A485" s="867" t="s">
        <v>491</v>
      </c>
      <c r="B485" s="867"/>
      <c r="C485" s="867"/>
      <c r="D485" s="867"/>
      <c r="E485" s="867"/>
      <c r="F485" s="867"/>
      <c r="G485" s="867"/>
      <c r="H485" s="867"/>
      <c r="I485" s="867"/>
      <c r="J485" s="468"/>
      <c r="K485" s="468"/>
      <c r="L485" s="468"/>
      <c r="M485" s="468"/>
      <c r="N485" s="468"/>
      <c r="O485" s="468"/>
      <c r="P485" s="468"/>
      <c r="Q485" s="468"/>
      <c r="R485" s="468"/>
      <c r="S485" s="468"/>
      <c r="T485" s="468"/>
      <c r="U485" s="468"/>
      <c r="V485" s="468"/>
    </row>
    <row r="486" spans="1:22" ht="12.75" customHeight="1" x14ac:dyDescent="0.25">
      <c r="A486" s="867" t="s">
        <v>492</v>
      </c>
      <c r="B486" s="867"/>
      <c r="C486" s="867"/>
      <c r="D486" s="867"/>
      <c r="E486" s="867"/>
      <c r="F486" s="867"/>
      <c r="G486" s="867"/>
      <c r="H486" s="867"/>
      <c r="I486" s="867"/>
      <c r="J486" s="468"/>
      <c r="K486" s="468"/>
      <c r="L486" s="468"/>
      <c r="M486" s="468"/>
      <c r="N486" s="468"/>
      <c r="O486" s="468"/>
      <c r="P486" s="468"/>
      <c r="Q486" s="468"/>
      <c r="R486" s="468"/>
      <c r="S486" s="468"/>
      <c r="T486" s="468"/>
      <c r="U486" s="468"/>
      <c r="V486" s="468"/>
    </row>
    <row r="487" spans="1:22" ht="12" customHeight="1" x14ac:dyDescent="0.25">
      <c r="A487" s="868" t="s">
        <v>493</v>
      </c>
      <c r="B487" s="868"/>
      <c r="C487" s="868"/>
      <c r="D487" s="868"/>
      <c r="E487" s="868"/>
      <c r="F487" s="868"/>
      <c r="G487" s="868"/>
      <c r="H487" s="868"/>
      <c r="I487" s="868"/>
      <c r="J487" s="468"/>
      <c r="K487" s="468"/>
      <c r="L487" s="468"/>
      <c r="M487" s="468"/>
      <c r="N487" s="468"/>
      <c r="O487" s="468"/>
      <c r="P487" s="468"/>
      <c r="Q487" s="468"/>
      <c r="R487" s="468"/>
      <c r="S487" s="468"/>
      <c r="T487" s="468"/>
      <c r="U487" s="468"/>
      <c r="V487" s="468"/>
    </row>
    <row r="488" spans="1:22" ht="13.5" x14ac:dyDescent="0.25">
      <c r="A488" s="517" t="s">
        <v>494</v>
      </c>
      <c r="B488" s="468"/>
      <c r="C488" s="468"/>
      <c r="D488" s="468"/>
      <c r="E488" s="468"/>
      <c r="F488" s="468"/>
      <c r="G488" s="468"/>
      <c r="H488" s="468"/>
      <c r="I488" s="468"/>
      <c r="J488" s="468"/>
      <c r="K488" s="468"/>
      <c r="L488" s="468"/>
      <c r="M488" s="468"/>
      <c r="N488" s="468"/>
      <c r="O488" s="468"/>
      <c r="P488" s="468"/>
      <c r="Q488" s="468"/>
      <c r="R488" s="468"/>
      <c r="S488" s="468"/>
      <c r="T488" s="468"/>
      <c r="U488" s="468"/>
      <c r="V488" s="468"/>
    </row>
    <row r="489" spans="1:22" x14ac:dyDescent="0.25">
      <c r="A489" s="468"/>
      <c r="B489" s="468"/>
      <c r="C489" s="468"/>
      <c r="D489" s="468"/>
      <c r="E489" s="468"/>
      <c r="F489" s="468"/>
      <c r="G489" s="468"/>
      <c r="H489" s="468"/>
      <c r="I489" s="468"/>
      <c r="J489" s="468"/>
      <c r="K489" s="468"/>
      <c r="L489" s="468"/>
      <c r="M489" s="468"/>
      <c r="N489" s="468"/>
      <c r="O489" s="468"/>
      <c r="P489" s="468"/>
      <c r="Q489" s="468"/>
      <c r="R489" s="468"/>
      <c r="S489" s="468"/>
      <c r="T489" s="468"/>
      <c r="U489" s="468"/>
      <c r="V489" s="468"/>
    </row>
    <row r="490" spans="1:22" x14ac:dyDescent="0.25">
      <c r="A490" s="468"/>
      <c r="B490" s="468"/>
      <c r="C490" s="468"/>
      <c r="D490" s="468"/>
      <c r="E490" s="468"/>
      <c r="F490" s="468"/>
      <c r="G490" s="468"/>
      <c r="H490" s="468"/>
      <c r="I490" s="468"/>
      <c r="J490" s="468"/>
      <c r="K490" s="468"/>
      <c r="L490" s="468"/>
      <c r="M490" s="468"/>
      <c r="N490" s="468"/>
      <c r="O490" s="468"/>
      <c r="P490" s="468"/>
      <c r="Q490" s="468"/>
      <c r="R490" s="468"/>
      <c r="S490" s="468"/>
      <c r="T490" s="468"/>
      <c r="U490" s="468"/>
      <c r="V490" s="468"/>
    </row>
    <row r="491" spans="1:22" x14ac:dyDescent="0.25">
      <c r="A491" s="468"/>
      <c r="B491" s="468"/>
      <c r="C491" s="468"/>
      <c r="D491" s="468"/>
      <c r="E491" s="468"/>
      <c r="F491" s="468"/>
      <c r="G491" s="468"/>
      <c r="H491" s="468"/>
      <c r="I491" s="468"/>
      <c r="J491" s="468"/>
      <c r="K491" s="468"/>
      <c r="L491" s="468"/>
      <c r="M491" s="468"/>
      <c r="N491" s="468"/>
      <c r="O491" s="468"/>
      <c r="P491" s="468"/>
      <c r="Q491" s="468"/>
      <c r="R491" s="468"/>
      <c r="S491" s="468"/>
      <c r="T491" s="468"/>
      <c r="U491" s="468"/>
      <c r="V491" s="468"/>
    </row>
    <row r="492" spans="1:22" ht="13.5" customHeight="1" x14ac:dyDescent="0.25">
      <c r="A492" s="468"/>
      <c r="B492" s="468"/>
      <c r="C492" s="468"/>
      <c r="D492" s="468"/>
      <c r="E492" s="468"/>
      <c r="F492" s="468"/>
      <c r="G492" s="468"/>
      <c r="H492" s="468"/>
      <c r="I492" s="468"/>
      <c r="J492" s="468"/>
      <c r="K492" s="468"/>
      <c r="L492" s="468"/>
      <c r="M492" s="468"/>
      <c r="N492" s="468"/>
      <c r="O492" s="468"/>
      <c r="P492" s="468"/>
      <c r="Q492" s="468"/>
      <c r="R492" s="468"/>
      <c r="S492" s="468"/>
      <c r="T492" s="468"/>
      <c r="U492" s="468"/>
      <c r="V492" s="468"/>
    </row>
    <row r="493" spans="1:22" ht="13.5" customHeight="1" x14ac:dyDescent="0.25">
      <c r="A493" s="468"/>
      <c r="B493" s="468"/>
      <c r="C493" s="468"/>
      <c r="D493" s="468"/>
      <c r="E493" s="468"/>
      <c r="F493" s="468"/>
      <c r="G493" s="468"/>
      <c r="H493" s="468"/>
      <c r="I493" s="468"/>
      <c r="J493" s="468"/>
      <c r="K493" s="468"/>
      <c r="L493" s="468"/>
      <c r="M493" s="468"/>
      <c r="N493" s="468"/>
      <c r="O493" s="468"/>
      <c r="P493" s="468"/>
      <c r="Q493" s="468"/>
      <c r="R493" s="468"/>
      <c r="S493" s="468"/>
      <c r="T493" s="468"/>
      <c r="U493" s="468"/>
      <c r="V493" s="468"/>
    </row>
    <row r="494" spans="1:22" x14ac:dyDescent="0.25">
      <c r="A494" s="468"/>
      <c r="B494" s="468"/>
      <c r="C494" s="468"/>
      <c r="D494" s="468"/>
      <c r="E494" s="468"/>
      <c r="F494" s="468"/>
      <c r="G494" s="468"/>
      <c r="H494" s="468"/>
      <c r="I494" s="468"/>
      <c r="J494" s="468"/>
      <c r="K494" s="468"/>
      <c r="L494" s="468"/>
      <c r="M494" s="468"/>
      <c r="N494" s="468"/>
      <c r="O494" s="468"/>
      <c r="P494" s="468"/>
      <c r="Q494" s="468"/>
      <c r="R494" s="468"/>
      <c r="S494" s="468"/>
      <c r="T494" s="468"/>
      <c r="U494" s="468"/>
      <c r="V494" s="468"/>
    </row>
    <row r="495" spans="1:22" x14ac:dyDescent="0.25">
      <c r="A495" s="13" t="s">
        <v>23</v>
      </c>
      <c r="B495" s="13"/>
      <c r="C495" s="791">
        <f>Presentación!$C$3</f>
        <v>1990</v>
      </c>
      <c r="D495" s="791"/>
      <c r="E495" s="791"/>
      <c r="F495" s="791"/>
      <c r="G495" s="791"/>
      <c r="H495" s="791"/>
      <c r="I495" s="791"/>
      <c r="J495" s="468"/>
      <c r="K495" s="468"/>
      <c r="L495" s="468"/>
      <c r="M495" s="468"/>
      <c r="N495" s="468"/>
      <c r="O495" s="468"/>
      <c r="P495" s="468"/>
      <c r="Q495" s="468"/>
      <c r="R495" s="468"/>
      <c r="S495" s="468"/>
      <c r="T495" s="468"/>
      <c r="U495" s="468"/>
      <c r="V495" s="468"/>
    </row>
    <row r="496" spans="1:22" ht="12.75" customHeight="1" x14ac:dyDescent="0.25">
      <c r="A496" s="11" t="s">
        <v>24</v>
      </c>
      <c r="B496" s="11"/>
      <c r="C496" s="792" t="s">
        <v>385</v>
      </c>
      <c r="D496" s="792"/>
      <c r="E496" s="792"/>
      <c r="F496" s="792"/>
      <c r="G496" s="792"/>
      <c r="H496" s="792"/>
      <c r="I496" s="792"/>
      <c r="J496" s="468"/>
      <c r="K496" s="468"/>
      <c r="L496" s="486">
        <v>8</v>
      </c>
      <c r="M496" s="486">
        <v>1</v>
      </c>
      <c r="N496" s="468"/>
      <c r="O496" s="468"/>
      <c r="P496" s="468"/>
      <c r="Q496" s="468"/>
      <c r="R496" s="468"/>
      <c r="S496" s="468"/>
      <c r="T496" s="468"/>
      <c r="U496" s="468"/>
      <c r="V496" s="468"/>
    </row>
    <row r="497" spans="1:22" ht="11.25" customHeight="1" x14ac:dyDescent="0.25">
      <c r="A497" s="702" t="s">
        <v>5</v>
      </c>
      <c r="B497" s="702"/>
      <c r="C497" s="703" t="s">
        <v>26</v>
      </c>
      <c r="D497" s="703"/>
      <c r="E497" s="703"/>
      <c r="F497" s="703"/>
      <c r="G497" s="703"/>
      <c r="H497" s="703"/>
      <c r="I497" s="703"/>
      <c r="J497" s="468"/>
      <c r="K497" s="468"/>
      <c r="L497" s="486"/>
      <c r="M497" s="486"/>
      <c r="N497" s="468"/>
      <c r="O497" s="468"/>
      <c r="P497" s="468"/>
      <c r="Q497" s="468"/>
      <c r="R497" s="468"/>
      <c r="S497" s="468"/>
      <c r="T497" s="468"/>
      <c r="U497" s="468"/>
      <c r="V497" s="468"/>
    </row>
    <row r="498" spans="1:22" ht="11.25" customHeight="1" x14ac:dyDescent="0.25">
      <c r="A498" s="702" t="s">
        <v>27</v>
      </c>
      <c r="B498" s="702"/>
      <c r="C498" s="703" t="s">
        <v>482</v>
      </c>
      <c r="D498" s="703"/>
      <c r="E498" s="703"/>
      <c r="F498" s="703"/>
      <c r="G498" s="703"/>
      <c r="H498" s="703"/>
      <c r="I498" s="703"/>
      <c r="J498" s="468"/>
      <c r="K498" s="468"/>
      <c r="L498" s="486"/>
      <c r="M498" s="486"/>
      <c r="N498" s="468"/>
      <c r="O498" s="468"/>
      <c r="P498" s="468"/>
      <c r="Q498" s="468"/>
      <c r="R498" s="468"/>
      <c r="S498" s="468"/>
      <c r="T498" s="468"/>
      <c r="U498" s="468"/>
      <c r="V498" s="468"/>
    </row>
    <row r="499" spans="1:22" ht="11.25" customHeight="1" x14ac:dyDescent="0.25">
      <c r="A499" s="702" t="s">
        <v>29</v>
      </c>
      <c r="B499" s="702"/>
      <c r="C499" s="703" t="s">
        <v>454</v>
      </c>
      <c r="D499" s="703"/>
      <c r="E499" s="703"/>
      <c r="F499" s="703"/>
      <c r="G499" s="703"/>
      <c r="H499" s="703"/>
      <c r="I499" s="703"/>
      <c r="J499" s="468"/>
      <c r="K499" s="468"/>
      <c r="L499" s="486"/>
      <c r="M499" s="486"/>
      <c r="N499" s="468"/>
      <c r="O499" s="468"/>
      <c r="P499" s="468"/>
      <c r="Q499" s="468"/>
      <c r="R499" s="468"/>
      <c r="S499" s="468"/>
      <c r="T499" s="468"/>
      <c r="U499" s="468"/>
      <c r="V499" s="468"/>
    </row>
    <row r="500" spans="1:22" ht="11.25" customHeight="1" x14ac:dyDescent="0.25">
      <c r="A500" s="702" t="s">
        <v>31</v>
      </c>
      <c r="B500" s="702"/>
      <c r="C500" s="703" t="s">
        <v>406</v>
      </c>
      <c r="D500" s="703"/>
      <c r="E500" s="703"/>
      <c r="F500" s="703"/>
      <c r="G500" s="703"/>
      <c r="H500" s="703"/>
      <c r="I500" s="703"/>
      <c r="J500" s="468"/>
      <c r="K500" s="468"/>
      <c r="L500" s="486"/>
      <c r="M500" s="486"/>
      <c r="N500" s="468"/>
      <c r="O500" s="468"/>
      <c r="P500" s="468"/>
      <c r="Q500" s="468"/>
      <c r="R500" s="468"/>
      <c r="S500" s="468"/>
      <c r="T500" s="468"/>
      <c r="U500" s="468"/>
      <c r="V500" s="468"/>
    </row>
    <row r="501" spans="1:22" ht="13.5" customHeight="1" x14ac:dyDescent="0.25">
      <c r="A501" s="704" t="s">
        <v>33</v>
      </c>
      <c r="B501" s="704"/>
      <c r="C501" s="97" t="s">
        <v>34</v>
      </c>
      <c r="D501" s="705" t="s">
        <v>237</v>
      </c>
      <c r="E501" s="705"/>
      <c r="F501" s="705"/>
      <c r="G501" s="705"/>
      <c r="H501" s="705"/>
      <c r="I501" s="705"/>
      <c r="J501" s="468"/>
      <c r="K501" s="468"/>
      <c r="L501" s="486"/>
      <c r="M501" s="486"/>
      <c r="N501" s="468"/>
      <c r="O501" s="468"/>
      <c r="P501" s="468"/>
      <c r="Q501" s="468"/>
      <c r="R501" s="468"/>
      <c r="S501" s="468"/>
      <c r="T501" s="468"/>
      <c r="U501" s="468"/>
      <c r="V501" s="468"/>
    </row>
    <row r="502" spans="1:22" ht="45.75" customHeight="1" x14ac:dyDescent="0.25">
      <c r="A502" s="7" t="s">
        <v>37</v>
      </c>
      <c r="B502" s="7"/>
      <c r="C502" s="7" t="s">
        <v>38</v>
      </c>
      <c r="D502" s="98" t="s">
        <v>238</v>
      </c>
      <c r="E502" s="98" t="s">
        <v>483</v>
      </c>
      <c r="F502" s="98" t="s">
        <v>484</v>
      </c>
      <c r="G502" s="98" t="s">
        <v>241</v>
      </c>
      <c r="H502" s="98" t="s">
        <v>242</v>
      </c>
      <c r="I502" s="98" t="s">
        <v>242</v>
      </c>
      <c r="J502" s="468"/>
      <c r="K502" s="468"/>
      <c r="L502" s="486"/>
      <c r="M502" s="486"/>
      <c r="N502" s="468"/>
      <c r="O502" s="468"/>
      <c r="P502" s="468"/>
      <c r="Q502" s="468"/>
      <c r="R502" s="468"/>
      <c r="S502" s="468"/>
      <c r="T502" s="468"/>
      <c r="U502" s="468"/>
      <c r="V502" s="468"/>
    </row>
    <row r="503" spans="1:22" ht="13.5" customHeight="1" x14ac:dyDescent="0.25">
      <c r="A503" s="7" t="s">
        <v>224</v>
      </c>
      <c r="B503" s="7" t="s">
        <v>47</v>
      </c>
      <c r="C503" s="7"/>
      <c r="D503" s="25" t="s">
        <v>48</v>
      </c>
      <c r="E503" s="25" t="s">
        <v>243</v>
      </c>
      <c r="F503" s="25" t="s">
        <v>243</v>
      </c>
      <c r="G503" s="25" t="s">
        <v>244</v>
      </c>
      <c r="H503" s="25" t="s">
        <v>52</v>
      </c>
      <c r="I503" s="25" t="s">
        <v>121</v>
      </c>
      <c r="J503" s="468"/>
      <c r="K503" s="468"/>
      <c r="L503" s="486"/>
      <c r="M503" s="486"/>
      <c r="N503" s="468"/>
      <c r="O503" s="468"/>
      <c r="P503" s="468"/>
      <c r="Q503" s="468"/>
      <c r="R503" s="468"/>
      <c r="S503" s="468"/>
      <c r="T503" s="468"/>
      <c r="U503" s="468"/>
      <c r="V503" s="468"/>
    </row>
    <row r="504" spans="1:22" ht="34.5" x14ac:dyDescent="0.25">
      <c r="A504" s="7"/>
      <c r="B504" s="7"/>
      <c r="C504" s="7"/>
      <c r="D504" s="25" t="s">
        <v>54</v>
      </c>
      <c r="E504" s="25" t="s">
        <v>246</v>
      </c>
      <c r="F504" s="25" t="s">
        <v>247</v>
      </c>
      <c r="G504" s="25" t="s">
        <v>485</v>
      </c>
      <c r="H504" s="25" t="s">
        <v>486</v>
      </c>
      <c r="I504" s="25" t="s">
        <v>487</v>
      </c>
      <c r="J504" s="468"/>
      <c r="K504" s="468"/>
      <c r="L504" s="486"/>
      <c r="M504" s="486"/>
      <c r="N504" s="468"/>
      <c r="O504" s="468"/>
      <c r="P504" s="468"/>
      <c r="Q504" s="468"/>
      <c r="R504" s="468"/>
      <c r="S504" s="468"/>
      <c r="T504" s="468"/>
      <c r="U504" s="468"/>
      <c r="V504" s="468"/>
    </row>
    <row r="505" spans="1:22" ht="13.5" x14ac:dyDescent="0.35">
      <c r="A505" s="7"/>
      <c r="B505" s="7"/>
      <c r="C505" s="7"/>
      <c r="D505" s="114" t="s">
        <v>488</v>
      </c>
      <c r="E505" s="114" t="s">
        <v>251</v>
      </c>
      <c r="F505" s="114" t="s">
        <v>250</v>
      </c>
      <c r="G505" s="114" t="s">
        <v>489</v>
      </c>
      <c r="H505" s="114" t="s">
        <v>253</v>
      </c>
      <c r="I505" s="114" t="s">
        <v>253</v>
      </c>
      <c r="J505" s="468"/>
      <c r="K505" s="468"/>
      <c r="L505" s="486"/>
      <c r="M505" s="486"/>
      <c r="N505" s="468"/>
      <c r="O505" s="468"/>
      <c r="P505" s="468"/>
      <c r="Q505" s="468"/>
      <c r="R505" s="468"/>
      <c r="S505" s="468"/>
      <c r="T505" s="468"/>
      <c r="U505" s="468"/>
      <c r="V505" s="468"/>
    </row>
    <row r="506" spans="1:22" ht="11.25" customHeight="1" x14ac:dyDescent="0.25">
      <c r="A506" s="7" t="s">
        <v>68</v>
      </c>
      <c r="B506" s="7" t="s">
        <v>310</v>
      </c>
      <c r="C506" s="135" t="s">
        <v>471</v>
      </c>
      <c r="D506" s="490"/>
      <c r="E506" s="511"/>
      <c r="F506" s="492">
        <v>0</v>
      </c>
      <c r="G506" s="492">
        <v>1</v>
      </c>
      <c r="H506" s="497">
        <f>D506*(F506-E506)/G506</f>
        <v>0</v>
      </c>
      <c r="I506" s="137"/>
      <c r="J506" s="468"/>
      <c r="K506" s="468"/>
      <c r="L506" s="486">
        <v>1</v>
      </c>
      <c r="M506" s="486">
        <f>L496*100+L506</f>
        <v>801</v>
      </c>
      <c r="N506" s="468"/>
      <c r="O506" s="468"/>
      <c r="P506" s="468"/>
      <c r="Q506" s="468"/>
      <c r="R506" s="468"/>
      <c r="S506" s="468"/>
      <c r="T506" s="468"/>
      <c r="U506" s="468"/>
      <c r="V506" s="468"/>
    </row>
    <row r="507" spans="1:22" ht="13.5" customHeight="1" x14ac:dyDescent="0.25">
      <c r="A507" s="7"/>
      <c r="B507" s="7"/>
      <c r="C507" s="486" t="s">
        <v>472</v>
      </c>
      <c r="D507" s="490"/>
      <c r="E507" s="511"/>
      <c r="F507" s="492">
        <v>0</v>
      </c>
      <c r="G507" s="492">
        <v>1</v>
      </c>
      <c r="H507" s="497">
        <f>D507*(F507-E507)/G507</f>
        <v>0</v>
      </c>
      <c r="I507" s="137"/>
      <c r="J507" s="468"/>
      <c r="K507" s="468"/>
      <c r="L507" s="486">
        <v>2</v>
      </c>
      <c r="M507" s="486">
        <f>L496*100+L507</f>
        <v>802</v>
      </c>
      <c r="N507" s="468"/>
      <c r="O507" s="468"/>
      <c r="P507" s="468"/>
      <c r="Q507" s="468"/>
      <c r="R507" s="468"/>
      <c r="S507" s="468"/>
      <c r="T507" s="468"/>
      <c r="U507" s="468"/>
      <c r="V507" s="468"/>
    </row>
    <row r="508" spans="1:22" x14ac:dyDescent="0.25">
      <c r="A508" s="7"/>
      <c r="B508" s="7"/>
      <c r="C508" s="135" t="s">
        <v>473</v>
      </c>
      <c r="D508" s="490"/>
      <c r="E508" s="504"/>
      <c r="F508" s="492">
        <v>0</v>
      </c>
      <c r="G508" s="492">
        <v>1</v>
      </c>
      <c r="H508" s="497">
        <f>D508*(F508-E508)/G508</f>
        <v>0</v>
      </c>
      <c r="I508" s="137"/>
      <c r="J508" s="468"/>
      <c r="K508" s="468"/>
      <c r="L508" s="486">
        <v>3</v>
      </c>
      <c r="M508" s="486">
        <f>L496*100+L508</f>
        <v>803</v>
      </c>
      <c r="N508" s="21">
        <v>7</v>
      </c>
      <c r="O508" s="512">
        <f>L496*100+N508+M496*10000</f>
        <v>10807</v>
      </c>
      <c r="P508" s="468"/>
      <c r="Q508" s="468"/>
      <c r="R508" s="468"/>
      <c r="S508" s="468"/>
      <c r="T508" s="468"/>
      <c r="U508" s="468"/>
      <c r="V508" s="468"/>
    </row>
    <row r="509" spans="1:22" x14ac:dyDescent="0.25">
      <c r="A509" s="864" t="s">
        <v>292</v>
      </c>
      <c r="B509" s="864"/>
      <c r="C509" s="864"/>
      <c r="D509" s="370">
        <f>SUM(D505:D508)</f>
        <v>0</v>
      </c>
      <c r="E509" s="513"/>
      <c r="F509" s="495"/>
      <c r="G509" s="495"/>
      <c r="H509" s="496">
        <f>SUM(H506:H508)</f>
        <v>0</v>
      </c>
      <c r="I509" s="496">
        <f>SUM(I506:I508)</f>
        <v>0</v>
      </c>
      <c r="J509" s="468"/>
      <c r="K509" s="468"/>
      <c r="L509" s="486"/>
      <c r="M509" s="486"/>
      <c r="N509" s="468"/>
      <c r="O509" s="468"/>
      <c r="P509" s="468"/>
      <c r="Q509" s="468"/>
      <c r="R509" s="468"/>
      <c r="S509" s="468"/>
      <c r="T509" s="468"/>
      <c r="U509" s="468"/>
      <c r="V509" s="468"/>
    </row>
    <row r="510" spans="1:22" ht="13.5" customHeight="1" x14ac:dyDescent="0.25">
      <c r="A510" s="7" t="s">
        <v>313</v>
      </c>
      <c r="B510" s="7" t="s">
        <v>310</v>
      </c>
      <c r="C510" s="469" t="s">
        <v>490</v>
      </c>
      <c r="D510" s="490"/>
      <c r="E510" s="492">
        <v>0</v>
      </c>
      <c r="F510" s="492">
        <v>0</v>
      </c>
      <c r="G510" s="492">
        <v>1</v>
      </c>
      <c r="H510" s="492"/>
      <c r="I510" s="137">
        <f>D510*(F510-E510)/G510</f>
        <v>0</v>
      </c>
      <c r="J510" s="468"/>
      <c r="K510" s="468"/>
      <c r="L510" s="486">
        <v>4</v>
      </c>
      <c r="M510" s="486">
        <f>L496*100+L510</f>
        <v>804</v>
      </c>
      <c r="N510" s="468"/>
      <c r="O510" s="468"/>
      <c r="P510" s="468"/>
      <c r="Q510" s="468"/>
      <c r="R510" s="468"/>
      <c r="S510" s="468"/>
      <c r="T510" s="468"/>
      <c r="U510" s="468"/>
      <c r="V510" s="468"/>
    </row>
    <row r="511" spans="1:22" x14ac:dyDescent="0.25">
      <c r="A511" s="7"/>
      <c r="B511" s="7"/>
      <c r="C511" s="469" t="s">
        <v>312</v>
      </c>
      <c r="D511" s="498"/>
      <c r="E511" s="492"/>
      <c r="F511" s="492"/>
      <c r="G511" s="492"/>
      <c r="H511" s="492"/>
      <c r="I511" s="137"/>
      <c r="J511" s="468"/>
      <c r="K511" s="468"/>
      <c r="L511" s="486"/>
      <c r="M511" s="486"/>
      <c r="N511" s="468"/>
      <c r="O511" s="468"/>
      <c r="P511" s="468"/>
      <c r="Q511" s="468"/>
      <c r="R511" s="468"/>
      <c r="S511" s="468"/>
      <c r="T511" s="468"/>
      <c r="U511" s="468"/>
      <c r="V511" s="468"/>
    </row>
    <row r="512" spans="1:22" x14ac:dyDescent="0.25">
      <c r="A512" s="864" t="s">
        <v>292</v>
      </c>
      <c r="B512" s="864"/>
      <c r="C512" s="864"/>
      <c r="D512" s="499">
        <f>SUM(D510:D511)</f>
        <v>0</v>
      </c>
      <c r="E512" s="495"/>
      <c r="F512" s="495"/>
      <c r="G512" s="495"/>
      <c r="H512" s="496">
        <f>SUM(H510:H511)</f>
        <v>0</v>
      </c>
      <c r="I512" s="496">
        <f>SUM(I510:I511)</f>
        <v>0</v>
      </c>
      <c r="J512" s="468"/>
      <c r="K512" s="468"/>
      <c r="L512" s="486"/>
      <c r="M512" s="486"/>
      <c r="N512" s="468"/>
      <c r="O512" s="468"/>
      <c r="P512" s="468"/>
      <c r="Q512" s="468"/>
      <c r="R512" s="468"/>
      <c r="S512" s="468"/>
      <c r="T512" s="468"/>
      <c r="U512" s="468"/>
      <c r="V512" s="468"/>
    </row>
    <row r="513" spans="1:22" ht="13.5" customHeight="1" x14ac:dyDescent="0.25">
      <c r="A513" s="7" t="s">
        <v>314</v>
      </c>
      <c r="B513" s="7" t="s">
        <v>310</v>
      </c>
      <c r="C513" s="469" t="s">
        <v>490</v>
      </c>
      <c r="D513" s="490"/>
      <c r="E513" s="492">
        <v>0</v>
      </c>
      <c r="F513" s="492">
        <v>0</v>
      </c>
      <c r="G513" s="492">
        <v>1</v>
      </c>
      <c r="H513" s="492"/>
      <c r="I513" s="137">
        <f>D513*(F513-E513)/G513</f>
        <v>0</v>
      </c>
      <c r="J513" s="468"/>
      <c r="K513" s="468"/>
      <c r="L513" s="486">
        <v>5</v>
      </c>
      <c r="M513" s="486">
        <f>L496*100+L513</f>
        <v>805</v>
      </c>
      <c r="N513" s="468"/>
      <c r="O513" s="468"/>
      <c r="P513" s="468"/>
      <c r="Q513" s="468"/>
      <c r="R513" s="468"/>
      <c r="S513" s="468"/>
      <c r="T513" s="468"/>
      <c r="U513" s="468"/>
      <c r="V513" s="468"/>
    </row>
    <row r="514" spans="1:22" x14ac:dyDescent="0.25">
      <c r="A514" s="7"/>
      <c r="B514" s="7"/>
      <c r="C514" s="469" t="s">
        <v>312</v>
      </c>
      <c r="D514" s="498"/>
      <c r="E514" s="492"/>
      <c r="F514" s="492"/>
      <c r="G514" s="492"/>
      <c r="H514" s="492"/>
      <c r="I514" s="137"/>
      <c r="J514" s="468"/>
      <c r="K514" s="468"/>
      <c r="L514" s="486"/>
      <c r="M514" s="486"/>
      <c r="N514" s="468"/>
      <c r="O514" s="468"/>
      <c r="P514" s="468"/>
      <c r="Q514" s="468"/>
      <c r="R514" s="468"/>
      <c r="S514" s="468"/>
      <c r="T514" s="468"/>
      <c r="U514" s="468"/>
      <c r="V514" s="468"/>
    </row>
    <row r="515" spans="1:22" x14ac:dyDescent="0.25">
      <c r="A515" s="864" t="s">
        <v>292</v>
      </c>
      <c r="B515" s="864"/>
      <c r="C515" s="864"/>
      <c r="D515" s="499">
        <f>SUM(D513:D514)</f>
        <v>0</v>
      </c>
      <c r="E515" s="495"/>
      <c r="F515" s="495"/>
      <c r="G515" s="495"/>
      <c r="H515" s="496">
        <f>SUM(H513:H514)</f>
        <v>0</v>
      </c>
      <c r="I515" s="496">
        <f>SUM(I513:I514)</f>
        <v>0</v>
      </c>
      <c r="J515" s="468"/>
      <c r="K515" s="468"/>
      <c r="L515" s="486"/>
      <c r="M515" s="486"/>
      <c r="N515" s="468"/>
      <c r="O515" s="468"/>
      <c r="P515" s="468"/>
      <c r="Q515" s="468"/>
      <c r="R515" s="468"/>
      <c r="S515" s="468"/>
      <c r="T515" s="468"/>
      <c r="U515" s="468"/>
      <c r="V515" s="468"/>
    </row>
    <row r="516" spans="1:22" ht="13.5" customHeight="1" x14ac:dyDescent="0.25">
      <c r="A516" s="7" t="s">
        <v>315</v>
      </c>
      <c r="B516" s="7" t="s">
        <v>310</v>
      </c>
      <c r="C516" s="469" t="s">
        <v>490</v>
      </c>
      <c r="D516" s="490"/>
      <c r="E516" s="492">
        <v>0</v>
      </c>
      <c r="F516" s="492">
        <v>0</v>
      </c>
      <c r="G516" s="492">
        <v>1</v>
      </c>
      <c r="H516" s="492"/>
      <c r="I516" s="137">
        <f>D516*(F516-E516)/G516</f>
        <v>0</v>
      </c>
      <c r="J516" s="468"/>
      <c r="K516" s="468"/>
      <c r="L516" s="486">
        <v>6</v>
      </c>
      <c r="M516" s="486">
        <f>L496*100+L516</f>
        <v>806</v>
      </c>
      <c r="N516" s="468"/>
      <c r="O516" s="468"/>
      <c r="P516" s="468"/>
      <c r="Q516" s="468"/>
      <c r="R516" s="468"/>
      <c r="S516" s="468"/>
      <c r="T516" s="468"/>
      <c r="U516" s="468"/>
      <c r="V516" s="468"/>
    </row>
    <row r="517" spans="1:22" x14ac:dyDescent="0.25">
      <c r="A517" s="7"/>
      <c r="B517" s="7"/>
      <c r="C517" s="469" t="s">
        <v>312</v>
      </c>
      <c r="D517" s="498"/>
      <c r="E517" s="492"/>
      <c r="F517" s="492"/>
      <c r="G517" s="492"/>
      <c r="H517" s="492"/>
      <c r="I517" s="137"/>
      <c r="J517" s="468"/>
      <c r="K517" s="468"/>
      <c r="L517" s="486"/>
      <c r="M517" s="486"/>
      <c r="N517" s="468"/>
      <c r="O517" s="468"/>
      <c r="P517" s="468"/>
      <c r="Q517" s="468"/>
      <c r="R517" s="468"/>
      <c r="S517" s="468"/>
      <c r="T517" s="468"/>
      <c r="U517" s="468"/>
      <c r="V517" s="468"/>
    </row>
    <row r="518" spans="1:22" x14ac:dyDescent="0.25">
      <c r="A518" s="864" t="s">
        <v>292</v>
      </c>
      <c r="B518" s="864"/>
      <c r="C518" s="864"/>
      <c r="D518" s="499">
        <f>SUM(D516:D517)</f>
        <v>0</v>
      </c>
      <c r="E518" s="495"/>
      <c r="F518" s="495"/>
      <c r="G518" s="495"/>
      <c r="H518" s="496">
        <f>SUM(H516:H517)</f>
        <v>0</v>
      </c>
      <c r="I518" s="496">
        <f>SUM(I516:I517)</f>
        <v>0</v>
      </c>
      <c r="J518" s="468"/>
      <c r="K518" s="468"/>
      <c r="L518" s="486"/>
      <c r="M518" s="486"/>
      <c r="N518" s="468"/>
      <c r="O518" s="468"/>
      <c r="P518" s="468"/>
      <c r="Q518" s="468"/>
      <c r="R518" s="468"/>
      <c r="S518" s="468"/>
      <c r="T518" s="468"/>
      <c r="U518" s="468"/>
      <c r="V518" s="468"/>
    </row>
    <row r="519" spans="1:22" ht="13.5" customHeight="1" x14ac:dyDescent="0.25">
      <c r="A519" s="7" t="s">
        <v>316</v>
      </c>
      <c r="B519" s="7" t="s">
        <v>310</v>
      </c>
      <c r="C519" s="469" t="s">
        <v>490</v>
      </c>
      <c r="D519" s="490"/>
      <c r="E519" s="492">
        <v>0</v>
      </c>
      <c r="F519" s="492">
        <v>0</v>
      </c>
      <c r="G519" s="492">
        <v>1</v>
      </c>
      <c r="H519" s="492"/>
      <c r="I519" s="137">
        <f>D519*(F519-E519)/G519</f>
        <v>0</v>
      </c>
      <c r="J519" s="468"/>
      <c r="K519" s="468"/>
      <c r="L519" s="486">
        <v>7</v>
      </c>
      <c r="M519" s="486">
        <f>L496*100+L519</f>
        <v>807</v>
      </c>
      <c r="N519" s="468"/>
      <c r="O519" s="468"/>
      <c r="P519" s="468"/>
      <c r="Q519" s="468"/>
      <c r="R519" s="468"/>
      <c r="S519" s="468"/>
      <c r="T519" s="468"/>
      <c r="U519" s="468"/>
      <c r="V519" s="468"/>
    </row>
    <row r="520" spans="1:22" x14ac:dyDescent="0.25">
      <c r="A520" s="7"/>
      <c r="B520" s="7"/>
      <c r="C520" s="469" t="s">
        <v>312</v>
      </c>
      <c r="D520" s="498"/>
      <c r="E520" s="514"/>
      <c r="F520" s="492"/>
      <c r="G520" s="492"/>
      <c r="H520" s="492"/>
      <c r="I520" s="137"/>
      <c r="J520" s="468"/>
      <c r="K520" s="468"/>
      <c r="L520" s="468"/>
      <c r="M520" s="468"/>
      <c r="N520" s="468"/>
      <c r="O520" s="468"/>
      <c r="P520" s="468"/>
      <c r="Q520" s="468"/>
      <c r="R520" s="468"/>
      <c r="S520" s="468"/>
      <c r="T520" s="468"/>
      <c r="U520" s="468"/>
      <c r="V520" s="468"/>
    </row>
    <row r="521" spans="1:22" x14ac:dyDescent="0.25">
      <c r="A521" s="864" t="s">
        <v>292</v>
      </c>
      <c r="B521" s="864"/>
      <c r="C521" s="864"/>
      <c r="D521" s="507">
        <f>SUM(D519:D520)</f>
        <v>0</v>
      </c>
      <c r="E521" s="515"/>
      <c r="F521" s="495"/>
      <c r="G521" s="495"/>
      <c r="H521" s="496">
        <f>SUM(H519:H520)</f>
        <v>0</v>
      </c>
      <c r="I521" s="496">
        <f>SUM(I519:I520)</f>
        <v>0</v>
      </c>
      <c r="J521" s="468"/>
      <c r="K521" s="468"/>
      <c r="L521" s="468"/>
      <c r="M521" s="468"/>
      <c r="N521" s="468"/>
      <c r="O521" s="468"/>
      <c r="P521" s="468"/>
      <c r="Q521" s="468"/>
      <c r="R521" s="468"/>
      <c r="S521" s="468"/>
      <c r="T521" s="468"/>
      <c r="U521" s="468"/>
      <c r="V521" s="468"/>
    </row>
    <row r="522" spans="1:22" x14ac:dyDescent="0.25">
      <c r="A522" s="865" t="s">
        <v>91</v>
      </c>
      <c r="B522" s="865"/>
      <c r="C522" s="865"/>
      <c r="D522" s="92">
        <f>D521+D518+D515+D512+D509</f>
        <v>0</v>
      </c>
      <c r="E522" s="516"/>
      <c r="F522" s="500"/>
      <c r="G522" s="500"/>
      <c r="H522" s="496">
        <f>H521+H518+H515+H512+H509</f>
        <v>0</v>
      </c>
      <c r="I522" s="496">
        <f>I521+I518+I515+I512+I509</f>
        <v>0</v>
      </c>
      <c r="J522" s="468"/>
      <c r="K522" s="468"/>
      <c r="L522" s="468"/>
      <c r="M522" s="468"/>
      <c r="N522" s="468"/>
      <c r="O522" s="468"/>
      <c r="P522" s="468"/>
      <c r="Q522" s="468"/>
      <c r="R522" s="468"/>
      <c r="S522" s="468"/>
      <c r="T522" s="468"/>
      <c r="U522" s="468"/>
      <c r="V522" s="468"/>
    </row>
    <row r="523" spans="1:22" ht="14" x14ac:dyDescent="0.25">
      <c r="A523" s="867" t="s">
        <v>491</v>
      </c>
      <c r="B523" s="867"/>
      <c r="C523" s="867"/>
      <c r="D523" s="867"/>
      <c r="E523" s="867"/>
      <c r="F523" s="867"/>
      <c r="G523" s="867"/>
      <c r="H523" s="867"/>
      <c r="I523" s="867"/>
      <c r="J523" s="468"/>
      <c r="K523" s="468"/>
      <c r="L523" s="468"/>
      <c r="M523" s="468"/>
      <c r="N523" s="468"/>
      <c r="O523" s="468"/>
      <c r="P523" s="468"/>
      <c r="Q523" s="468"/>
      <c r="R523" s="468"/>
      <c r="S523" s="468"/>
      <c r="T523" s="468"/>
      <c r="U523" s="468"/>
      <c r="V523" s="468"/>
    </row>
    <row r="524" spans="1:22" ht="12.75" customHeight="1" x14ac:dyDescent="0.25">
      <c r="A524" s="867" t="s">
        <v>492</v>
      </c>
      <c r="B524" s="867"/>
      <c r="C524" s="867"/>
      <c r="D524" s="867"/>
      <c r="E524" s="867"/>
      <c r="F524" s="867"/>
      <c r="G524" s="867"/>
      <c r="H524" s="867"/>
      <c r="I524" s="867"/>
      <c r="J524" s="468"/>
      <c r="K524" s="468"/>
      <c r="L524" s="468"/>
      <c r="M524" s="468"/>
      <c r="N524" s="468"/>
      <c r="O524" s="468"/>
      <c r="P524" s="468"/>
      <c r="Q524" s="468"/>
      <c r="R524" s="468"/>
      <c r="S524" s="468"/>
      <c r="T524" s="468"/>
      <c r="U524" s="468"/>
      <c r="V524" s="468"/>
    </row>
    <row r="525" spans="1:22" ht="12" customHeight="1" x14ac:dyDescent="0.25">
      <c r="A525" s="868" t="s">
        <v>493</v>
      </c>
      <c r="B525" s="868"/>
      <c r="C525" s="868"/>
      <c r="D525" s="868"/>
      <c r="E525" s="868"/>
      <c r="F525" s="868"/>
      <c r="G525" s="868"/>
      <c r="H525" s="868"/>
      <c r="I525" s="868"/>
      <c r="J525" s="468"/>
      <c r="K525" s="468"/>
      <c r="L525" s="468"/>
      <c r="M525" s="468"/>
      <c r="N525" s="468"/>
      <c r="O525" s="468"/>
      <c r="P525" s="468"/>
      <c r="Q525" s="468"/>
      <c r="R525" s="468"/>
      <c r="S525" s="468"/>
      <c r="T525" s="468"/>
      <c r="U525" s="468"/>
      <c r="V525" s="468"/>
    </row>
    <row r="526" spans="1:22" ht="13.5" x14ac:dyDescent="0.25">
      <c r="A526" s="517" t="s">
        <v>494</v>
      </c>
      <c r="B526" s="468"/>
      <c r="C526" s="468"/>
      <c r="D526" s="468"/>
      <c r="E526" s="468"/>
      <c r="F526" s="468"/>
      <c r="G526" s="468"/>
      <c r="H526" s="468"/>
      <c r="I526" s="468"/>
      <c r="J526" s="468"/>
      <c r="K526" s="468"/>
      <c r="L526" s="468"/>
      <c r="M526" s="468"/>
      <c r="N526" s="468"/>
      <c r="O526" s="468"/>
      <c r="P526" s="468"/>
      <c r="Q526" s="468"/>
      <c r="R526" s="468"/>
      <c r="S526" s="468"/>
      <c r="T526" s="468"/>
      <c r="U526" s="468"/>
      <c r="V526" s="468"/>
    </row>
    <row r="527" spans="1:22" x14ac:dyDescent="0.25">
      <c r="A527" s="468"/>
      <c r="B527" s="468"/>
      <c r="C527" s="468"/>
      <c r="D527" s="468"/>
      <c r="E527" s="468"/>
      <c r="F527" s="468"/>
      <c r="G527" s="468"/>
      <c r="H527" s="468"/>
      <c r="I527" s="468"/>
      <c r="J527" s="468"/>
      <c r="K527" s="468"/>
      <c r="L527" s="468"/>
      <c r="M527" s="468"/>
      <c r="N527" s="468"/>
      <c r="O527" s="468"/>
      <c r="P527" s="468"/>
      <c r="Q527" s="468"/>
      <c r="R527" s="468"/>
      <c r="S527" s="468"/>
      <c r="T527" s="468"/>
      <c r="U527" s="468"/>
      <c r="V527" s="468"/>
    </row>
    <row r="528" spans="1:22" x14ac:dyDescent="0.25">
      <c r="A528" s="468"/>
      <c r="B528" s="468"/>
      <c r="C528" s="468"/>
      <c r="D528" s="468"/>
      <c r="E528" s="468"/>
      <c r="F528" s="468"/>
      <c r="G528" s="468"/>
      <c r="H528" s="468"/>
      <c r="I528" s="468"/>
      <c r="J528" s="468"/>
      <c r="K528" s="468"/>
      <c r="L528" s="468"/>
      <c r="M528" s="468"/>
      <c r="N528" s="468"/>
      <c r="O528" s="468"/>
      <c r="P528" s="468"/>
      <c r="Q528" s="468"/>
      <c r="R528" s="468"/>
      <c r="S528" s="468"/>
      <c r="T528" s="468"/>
      <c r="U528" s="468"/>
      <c r="V528" s="468"/>
    </row>
    <row r="529" spans="1:22" x14ac:dyDescent="0.25">
      <c r="A529" s="468"/>
      <c r="B529" s="468"/>
      <c r="C529" s="468"/>
      <c r="D529" s="468"/>
      <c r="E529" s="468"/>
      <c r="F529" s="468"/>
      <c r="G529" s="468"/>
      <c r="H529" s="468"/>
      <c r="I529" s="468"/>
      <c r="J529" s="468"/>
      <c r="K529" s="468"/>
      <c r="L529" s="468"/>
      <c r="M529" s="468"/>
      <c r="N529" s="468"/>
      <c r="O529" s="468"/>
      <c r="P529" s="468"/>
      <c r="Q529" s="468"/>
      <c r="R529" s="468"/>
      <c r="S529" s="468"/>
      <c r="T529" s="468"/>
      <c r="U529" s="468"/>
      <c r="V529" s="468"/>
    </row>
    <row r="530" spans="1:22" ht="13.5" customHeight="1" x14ac:dyDescent="0.25">
      <c r="A530" s="468"/>
      <c r="B530" s="468"/>
      <c r="C530" s="468"/>
      <c r="D530" s="468"/>
      <c r="E530" s="468"/>
      <c r="F530" s="468"/>
      <c r="G530" s="468"/>
      <c r="H530" s="468"/>
      <c r="I530" s="468"/>
      <c r="J530" s="468"/>
      <c r="K530" s="468"/>
      <c r="L530" s="468"/>
      <c r="M530" s="468"/>
      <c r="N530" s="468"/>
      <c r="O530" s="468"/>
      <c r="P530" s="468"/>
      <c r="Q530" s="468"/>
      <c r="R530" s="468"/>
      <c r="S530" s="468"/>
      <c r="T530" s="468"/>
      <c r="U530" s="468"/>
      <c r="V530" s="468"/>
    </row>
    <row r="531" spans="1:22" ht="13.5" customHeight="1" x14ac:dyDescent="0.25">
      <c r="A531" s="468"/>
      <c r="B531" s="468"/>
      <c r="C531" s="468"/>
      <c r="D531" s="468"/>
      <c r="E531" s="468"/>
      <c r="F531" s="468"/>
      <c r="G531" s="468"/>
      <c r="H531" s="468"/>
      <c r="I531" s="468"/>
      <c r="J531" s="468"/>
      <c r="K531" s="468"/>
      <c r="L531" s="468"/>
      <c r="M531" s="468"/>
      <c r="N531" s="468"/>
      <c r="O531" s="468"/>
      <c r="P531" s="468"/>
      <c r="Q531" s="468"/>
      <c r="R531" s="468"/>
      <c r="S531" s="468"/>
      <c r="T531" s="468"/>
      <c r="U531" s="468"/>
      <c r="V531" s="468"/>
    </row>
    <row r="532" spans="1:22" x14ac:dyDescent="0.25">
      <c r="A532" s="468"/>
      <c r="B532" s="468"/>
      <c r="C532" s="468"/>
      <c r="D532" s="468"/>
      <c r="E532" s="468"/>
      <c r="F532" s="468"/>
      <c r="G532" s="468"/>
      <c r="H532" s="468"/>
      <c r="I532" s="468"/>
      <c r="J532" s="468"/>
      <c r="K532" s="468"/>
      <c r="L532" s="468"/>
      <c r="M532" s="468"/>
      <c r="N532" s="468"/>
      <c r="O532" s="468"/>
      <c r="P532" s="468"/>
      <c r="Q532" s="468"/>
      <c r="R532" s="468"/>
      <c r="S532" s="468"/>
      <c r="T532" s="468"/>
      <c r="U532" s="468"/>
      <c r="V532" s="468"/>
    </row>
    <row r="533" spans="1:22" x14ac:dyDescent="0.25">
      <c r="A533" s="13" t="s">
        <v>23</v>
      </c>
      <c r="B533" s="13"/>
      <c r="C533" s="791">
        <f>Presentación!$C$3</f>
        <v>1990</v>
      </c>
      <c r="D533" s="791"/>
      <c r="E533" s="791"/>
      <c r="F533" s="791"/>
      <c r="G533" s="791"/>
      <c r="H533" s="791"/>
      <c r="I533" s="791"/>
      <c r="J533" s="468"/>
      <c r="K533" s="468"/>
      <c r="L533" s="468"/>
      <c r="M533" s="468"/>
      <c r="N533" s="468"/>
      <c r="O533" s="468"/>
      <c r="P533" s="468"/>
      <c r="Q533" s="468"/>
      <c r="R533" s="468"/>
      <c r="S533" s="468"/>
      <c r="T533" s="468"/>
      <c r="U533" s="468"/>
      <c r="V533" s="468"/>
    </row>
    <row r="534" spans="1:22" ht="11.25" customHeight="1" x14ac:dyDescent="0.25">
      <c r="A534" s="11" t="s">
        <v>24</v>
      </c>
      <c r="B534" s="11"/>
      <c r="C534" s="792" t="s">
        <v>386</v>
      </c>
      <c r="D534" s="792"/>
      <c r="E534" s="792"/>
      <c r="F534" s="792"/>
      <c r="G534" s="792"/>
      <c r="H534" s="792"/>
      <c r="I534" s="792"/>
      <c r="J534" s="468"/>
      <c r="K534" s="468"/>
      <c r="L534" s="486">
        <v>9</v>
      </c>
      <c r="M534" s="486">
        <v>1</v>
      </c>
      <c r="N534" s="468"/>
      <c r="O534" s="468"/>
      <c r="P534" s="468"/>
      <c r="Q534" s="468"/>
      <c r="R534" s="468"/>
      <c r="S534" s="468"/>
      <c r="T534" s="468"/>
      <c r="U534" s="468"/>
      <c r="V534" s="468"/>
    </row>
    <row r="535" spans="1:22" ht="13.5" customHeight="1" x14ac:dyDescent="0.25">
      <c r="A535" s="702" t="s">
        <v>5</v>
      </c>
      <c r="B535" s="702"/>
      <c r="C535" s="703" t="s">
        <v>26</v>
      </c>
      <c r="D535" s="703"/>
      <c r="E535" s="703"/>
      <c r="F535" s="703"/>
      <c r="G535" s="703"/>
      <c r="H535" s="703"/>
      <c r="I535" s="703"/>
      <c r="J535" s="468"/>
      <c r="K535" s="468"/>
      <c r="L535" s="486"/>
      <c r="M535" s="486"/>
      <c r="N535" s="468"/>
      <c r="O535" s="468"/>
      <c r="P535" s="468"/>
      <c r="Q535" s="468"/>
      <c r="R535" s="468"/>
      <c r="S535" s="468"/>
      <c r="T535" s="468"/>
      <c r="U535" s="468"/>
      <c r="V535" s="468"/>
    </row>
    <row r="536" spans="1:22" ht="11.25" customHeight="1" x14ac:dyDescent="0.25">
      <c r="A536" s="702" t="s">
        <v>27</v>
      </c>
      <c r="B536" s="702"/>
      <c r="C536" s="703" t="s">
        <v>482</v>
      </c>
      <c r="D536" s="703"/>
      <c r="E536" s="703"/>
      <c r="F536" s="703"/>
      <c r="G536" s="703"/>
      <c r="H536" s="703"/>
      <c r="I536" s="703"/>
      <c r="J536" s="468"/>
      <c r="K536" s="468"/>
      <c r="L536" s="486"/>
      <c r="M536" s="486"/>
      <c r="N536" s="468"/>
      <c r="O536" s="468"/>
      <c r="P536" s="468"/>
      <c r="Q536" s="468"/>
      <c r="R536" s="468"/>
      <c r="S536" s="468"/>
      <c r="T536" s="468"/>
      <c r="U536" s="468"/>
      <c r="V536" s="468"/>
    </row>
    <row r="537" spans="1:22" ht="11.25" customHeight="1" x14ac:dyDescent="0.25">
      <c r="A537" s="702" t="s">
        <v>29</v>
      </c>
      <c r="B537" s="702"/>
      <c r="C537" s="703" t="s">
        <v>454</v>
      </c>
      <c r="D537" s="703"/>
      <c r="E537" s="703"/>
      <c r="F537" s="703"/>
      <c r="G537" s="703"/>
      <c r="H537" s="703"/>
      <c r="I537" s="703"/>
      <c r="J537" s="468"/>
      <c r="K537" s="468"/>
      <c r="L537" s="486"/>
      <c r="M537" s="486"/>
      <c r="N537" s="468"/>
      <c r="O537" s="468"/>
      <c r="P537" s="468"/>
      <c r="Q537" s="468"/>
      <c r="R537" s="468"/>
      <c r="S537" s="468"/>
      <c r="T537" s="468"/>
      <c r="U537" s="468"/>
      <c r="V537" s="468"/>
    </row>
    <row r="538" spans="1:22" ht="11.25" customHeight="1" x14ac:dyDescent="0.25">
      <c r="A538" s="702" t="s">
        <v>31</v>
      </c>
      <c r="B538" s="702"/>
      <c r="C538" s="703" t="s">
        <v>406</v>
      </c>
      <c r="D538" s="703"/>
      <c r="E538" s="703"/>
      <c r="F538" s="703"/>
      <c r="G538" s="703"/>
      <c r="H538" s="703"/>
      <c r="I538" s="703"/>
      <c r="J538" s="468"/>
      <c r="K538" s="468"/>
      <c r="L538" s="486"/>
      <c r="M538" s="486"/>
      <c r="N538" s="468"/>
      <c r="O538" s="468"/>
      <c r="P538" s="468"/>
      <c r="Q538" s="468"/>
      <c r="R538" s="468"/>
      <c r="S538" s="468"/>
      <c r="T538" s="468"/>
      <c r="U538" s="468"/>
      <c r="V538" s="468"/>
    </row>
    <row r="539" spans="1:22" ht="11.25" customHeight="1" x14ac:dyDescent="0.25">
      <c r="A539" s="704" t="s">
        <v>33</v>
      </c>
      <c r="B539" s="704"/>
      <c r="C539" s="97" t="s">
        <v>34</v>
      </c>
      <c r="D539" s="705" t="s">
        <v>237</v>
      </c>
      <c r="E539" s="705"/>
      <c r="F539" s="705"/>
      <c r="G539" s="705"/>
      <c r="H539" s="705"/>
      <c r="I539" s="705"/>
      <c r="J539" s="468"/>
      <c r="K539" s="468"/>
      <c r="L539" s="486"/>
      <c r="M539" s="486"/>
      <c r="N539" s="468"/>
      <c r="O539" s="468"/>
      <c r="P539" s="468"/>
      <c r="Q539" s="468"/>
      <c r="R539" s="468"/>
      <c r="S539" s="468"/>
      <c r="T539" s="468"/>
      <c r="U539" s="468"/>
      <c r="V539" s="468"/>
    </row>
    <row r="540" spans="1:22" ht="45.75" customHeight="1" x14ac:dyDescent="0.25">
      <c r="A540" s="7" t="s">
        <v>37</v>
      </c>
      <c r="B540" s="7"/>
      <c r="C540" s="7" t="s">
        <v>38</v>
      </c>
      <c r="D540" s="98" t="s">
        <v>238</v>
      </c>
      <c r="E540" s="98" t="s">
        <v>483</v>
      </c>
      <c r="F540" s="98" t="s">
        <v>484</v>
      </c>
      <c r="G540" s="98" t="s">
        <v>241</v>
      </c>
      <c r="H540" s="98" t="s">
        <v>242</v>
      </c>
      <c r="I540" s="98" t="s">
        <v>242</v>
      </c>
      <c r="J540" s="468"/>
      <c r="K540" s="468"/>
      <c r="L540" s="486"/>
      <c r="M540" s="486"/>
      <c r="N540" s="468"/>
      <c r="O540" s="468"/>
      <c r="P540" s="468"/>
      <c r="Q540" s="468"/>
      <c r="R540" s="468"/>
      <c r="S540" s="468"/>
      <c r="T540" s="468"/>
      <c r="U540" s="468"/>
      <c r="V540" s="468"/>
    </row>
    <row r="541" spans="1:22" ht="12.75" customHeight="1" x14ac:dyDescent="0.25">
      <c r="A541" s="7" t="s">
        <v>224</v>
      </c>
      <c r="B541" s="7" t="s">
        <v>47</v>
      </c>
      <c r="C541" s="7"/>
      <c r="D541" s="25" t="s">
        <v>48</v>
      </c>
      <c r="E541" s="25" t="s">
        <v>243</v>
      </c>
      <c r="F541" s="25" t="s">
        <v>243</v>
      </c>
      <c r="G541" s="25" t="s">
        <v>244</v>
      </c>
      <c r="H541" s="25" t="s">
        <v>52</v>
      </c>
      <c r="I541" s="25" t="s">
        <v>121</v>
      </c>
      <c r="J541" s="468"/>
      <c r="K541" s="468"/>
      <c r="L541" s="486"/>
      <c r="M541" s="486"/>
      <c r="N541" s="468"/>
      <c r="O541" s="468"/>
      <c r="P541" s="468"/>
      <c r="Q541" s="468"/>
      <c r="R541" s="468"/>
      <c r="S541" s="468"/>
      <c r="T541" s="468"/>
      <c r="U541" s="468"/>
      <c r="V541" s="468"/>
    </row>
    <row r="542" spans="1:22" ht="34.5" x14ac:dyDescent="0.25">
      <c r="A542" s="7"/>
      <c r="B542" s="7"/>
      <c r="C542" s="7"/>
      <c r="D542" s="25" t="s">
        <v>54</v>
      </c>
      <c r="E542" s="25" t="s">
        <v>246</v>
      </c>
      <c r="F542" s="25" t="s">
        <v>247</v>
      </c>
      <c r="G542" s="25" t="s">
        <v>485</v>
      </c>
      <c r="H542" s="25" t="s">
        <v>486</v>
      </c>
      <c r="I542" s="25" t="s">
        <v>487</v>
      </c>
      <c r="J542" s="468"/>
      <c r="K542" s="468"/>
      <c r="L542" s="486"/>
      <c r="M542" s="486"/>
      <c r="N542" s="468"/>
      <c r="O542" s="468"/>
      <c r="P542" s="468"/>
      <c r="Q542" s="468"/>
      <c r="R542" s="468"/>
      <c r="S542" s="468"/>
      <c r="T542" s="468"/>
      <c r="U542" s="468"/>
      <c r="V542" s="468"/>
    </row>
    <row r="543" spans="1:22" ht="13.5" x14ac:dyDescent="0.35">
      <c r="A543" s="7"/>
      <c r="B543" s="7"/>
      <c r="C543" s="7"/>
      <c r="D543" s="114" t="s">
        <v>488</v>
      </c>
      <c r="E543" s="114" t="s">
        <v>251</v>
      </c>
      <c r="F543" s="114" t="s">
        <v>250</v>
      </c>
      <c r="G543" s="114" t="s">
        <v>489</v>
      </c>
      <c r="H543" s="114" t="s">
        <v>253</v>
      </c>
      <c r="I543" s="114" t="s">
        <v>253</v>
      </c>
      <c r="J543" s="468"/>
      <c r="K543" s="468"/>
      <c r="L543" s="486"/>
      <c r="M543" s="486"/>
      <c r="N543" s="468"/>
      <c r="O543" s="468"/>
      <c r="P543" s="468"/>
      <c r="Q543" s="468"/>
      <c r="R543" s="468"/>
      <c r="S543" s="468"/>
      <c r="T543" s="468"/>
      <c r="U543" s="468"/>
      <c r="V543" s="468"/>
    </row>
    <row r="544" spans="1:22" ht="11.25" customHeight="1" x14ac:dyDescent="0.25">
      <c r="A544" s="7" t="s">
        <v>68</v>
      </c>
      <c r="B544" s="7" t="s">
        <v>310</v>
      </c>
      <c r="C544" s="135" t="s">
        <v>471</v>
      </c>
      <c r="D544" s="490"/>
      <c r="E544" s="511"/>
      <c r="F544" s="492">
        <v>0</v>
      </c>
      <c r="G544" s="492">
        <v>1</v>
      </c>
      <c r="H544" s="497">
        <f>D544*(F544-E544)/G544</f>
        <v>0</v>
      </c>
      <c r="I544" s="137"/>
      <c r="J544" s="468"/>
      <c r="K544" s="468"/>
      <c r="L544" s="486">
        <v>1</v>
      </c>
      <c r="M544" s="486">
        <f>L534*100+L544</f>
        <v>901</v>
      </c>
      <c r="N544" s="468"/>
      <c r="O544" s="468"/>
      <c r="P544" s="468"/>
      <c r="Q544" s="468"/>
      <c r="R544" s="468"/>
      <c r="S544" s="468"/>
      <c r="T544" s="468"/>
      <c r="U544" s="468"/>
      <c r="V544" s="468"/>
    </row>
    <row r="545" spans="1:22" x14ac:dyDescent="0.25">
      <c r="A545" s="7"/>
      <c r="B545" s="7"/>
      <c r="C545" s="486" t="s">
        <v>472</v>
      </c>
      <c r="D545" s="490"/>
      <c r="E545" s="511"/>
      <c r="F545" s="492">
        <v>0</v>
      </c>
      <c r="G545" s="492">
        <v>1</v>
      </c>
      <c r="H545" s="497">
        <f>D545*(F545-E545)/G545</f>
        <v>0</v>
      </c>
      <c r="I545" s="137"/>
      <c r="J545" s="468"/>
      <c r="K545" s="468"/>
      <c r="L545" s="486">
        <v>2</v>
      </c>
      <c r="M545" s="486">
        <f>L534*100+L545</f>
        <v>902</v>
      </c>
      <c r="N545" s="468"/>
      <c r="O545" s="468"/>
      <c r="P545" s="468"/>
      <c r="Q545" s="468"/>
      <c r="R545" s="468"/>
      <c r="S545" s="468"/>
      <c r="T545" s="468"/>
      <c r="U545" s="468"/>
      <c r="V545" s="468"/>
    </row>
    <row r="546" spans="1:22" x14ac:dyDescent="0.25">
      <c r="A546" s="7"/>
      <c r="B546" s="7"/>
      <c r="C546" s="135" t="s">
        <v>473</v>
      </c>
      <c r="D546" s="490"/>
      <c r="E546" s="504"/>
      <c r="F546" s="492">
        <v>0</v>
      </c>
      <c r="G546" s="492">
        <v>1</v>
      </c>
      <c r="H546" s="497">
        <f>D546*(F546-E546)/G546</f>
        <v>0</v>
      </c>
      <c r="I546" s="137"/>
      <c r="J546" s="468"/>
      <c r="K546" s="468"/>
      <c r="L546" s="486">
        <v>3</v>
      </c>
      <c r="M546" s="486">
        <f>L534*100+L546</f>
        <v>903</v>
      </c>
      <c r="N546" s="21">
        <v>7</v>
      </c>
      <c r="O546" s="512">
        <f>L534*100+N546+M534*10000</f>
        <v>10907</v>
      </c>
      <c r="P546" s="468"/>
      <c r="Q546" s="468"/>
      <c r="R546" s="468"/>
      <c r="S546" s="468"/>
      <c r="T546" s="468"/>
      <c r="U546" s="468"/>
      <c r="V546" s="468"/>
    </row>
    <row r="547" spans="1:22" x14ac:dyDescent="0.25">
      <c r="A547" s="864" t="s">
        <v>292</v>
      </c>
      <c r="B547" s="864"/>
      <c r="C547" s="864"/>
      <c r="D547" s="370">
        <f>SUM(D543:D546)</f>
        <v>0</v>
      </c>
      <c r="E547" s="513"/>
      <c r="F547" s="495"/>
      <c r="G547" s="495"/>
      <c r="H547" s="496">
        <f>SUM(H544:H546)</f>
        <v>0</v>
      </c>
      <c r="I547" s="496">
        <f>SUM(I544:I546)</f>
        <v>0</v>
      </c>
      <c r="J547" s="468"/>
      <c r="K547" s="468"/>
      <c r="L547" s="486"/>
      <c r="M547" s="486"/>
      <c r="N547" s="468"/>
      <c r="O547" s="468"/>
      <c r="P547" s="468"/>
      <c r="Q547" s="468"/>
      <c r="R547" s="468"/>
      <c r="S547" s="468"/>
      <c r="T547" s="468"/>
      <c r="U547" s="468"/>
      <c r="V547" s="468"/>
    </row>
    <row r="548" spans="1:22" ht="13.5" customHeight="1" x14ac:dyDescent="0.25">
      <c r="A548" s="7" t="s">
        <v>313</v>
      </c>
      <c r="B548" s="7" t="s">
        <v>310</v>
      </c>
      <c r="C548" s="469" t="s">
        <v>490</v>
      </c>
      <c r="D548" s="490"/>
      <c r="E548" s="492">
        <v>0</v>
      </c>
      <c r="F548" s="492">
        <v>0</v>
      </c>
      <c r="G548" s="492">
        <v>1</v>
      </c>
      <c r="H548" s="492"/>
      <c r="I548" s="137">
        <f>D548*(F548-E548)/G548</f>
        <v>0</v>
      </c>
      <c r="J548" s="468"/>
      <c r="K548" s="468"/>
      <c r="L548" s="486">
        <v>4</v>
      </c>
      <c r="M548" s="486">
        <f>L534*100+L548</f>
        <v>904</v>
      </c>
      <c r="N548" s="468"/>
      <c r="O548" s="468"/>
      <c r="P548" s="468"/>
      <c r="Q548" s="468"/>
      <c r="R548" s="468"/>
      <c r="S548" s="468"/>
      <c r="T548" s="468"/>
      <c r="U548" s="468"/>
      <c r="V548" s="468"/>
    </row>
    <row r="549" spans="1:22" x14ac:dyDescent="0.25">
      <c r="A549" s="7"/>
      <c r="B549" s="7"/>
      <c r="C549" s="469" t="s">
        <v>312</v>
      </c>
      <c r="D549" s="498"/>
      <c r="E549" s="492"/>
      <c r="F549" s="492"/>
      <c r="G549" s="492"/>
      <c r="H549" s="492"/>
      <c r="I549" s="137"/>
      <c r="J549" s="468"/>
      <c r="K549" s="468"/>
      <c r="L549" s="486"/>
      <c r="M549" s="486"/>
      <c r="N549" s="468"/>
      <c r="O549" s="468"/>
      <c r="P549" s="468"/>
      <c r="Q549" s="468"/>
      <c r="R549" s="468"/>
      <c r="S549" s="468"/>
      <c r="T549" s="468"/>
      <c r="U549" s="468"/>
      <c r="V549" s="468"/>
    </row>
    <row r="550" spans="1:22" x14ac:dyDescent="0.25">
      <c r="A550" s="864" t="s">
        <v>292</v>
      </c>
      <c r="B550" s="864"/>
      <c r="C550" s="864"/>
      <c r="D550" s="499">
        <f>SUM(D548:D549)</f>
        <v>0</v>
      </c>
      <c r="E550" s="495"/>
      <c r="F550" s="495"/>
      <c r="G550" s="495"/>
      <c r="H550" s="496">
        <f>SUM(H548:H549)</f>
        <v>0</v>
      </c>
      <c r="I550" s="496">
        <f>SUM(I548:I549)</f>
        <v>0</v>
      </c>
      <c r="J550" s="468"/>
      <c r="K550" s="468"/>
      <c r="L550" s="486"/>
      <c r="M550" s="486"/>
      <c r="N550" s="468"/>
      <c r="O550" s="468"/>
      <c r="P550" s="468"/>
      <c r="Q550" s="468"/>
      <c r="R550" s="468"/>
      <c r="S550" s="468"/>
      <c r="T550" s="468"/>
      <c r="U550" s="468"/>
      <c r="V550" s="468"/>
    </row>
    <row r="551" spans="1:22" ht="13.5" customHeight="1" x14ac:dyDescent="0.25">
      <c r="A551" s="7" t="s">
        <v>314</v>
      </c>
      <c r="B551" s="7" t="s">
        <v>310</v>
      </c>
      <c r="C551" s="469" t="s">
        <v>490</v>
      </c>
      <c r="D551" s="490"/>
      <c r="E551" s="492">
        <v>0</v>
      </c>
      <c r="F551" s="492">
        <v>0</v>
      </c>
      <c r="G551" s="492">
        <v>1</v>
      </c>
      <c r="H551" s="492"/>
      <c r="I551" s="137">
        <f>D551*(F551-E551)/G551</f>
        <v>0</v>
      </c>
      <c r="J551" s="468"/>
      <c r="K551" s="468"/>
      <c r="L551" s="486">
        <v>5</v>
      </c>
      <c r="M551" s="486">
        <f>L534*100+L551</f>
        <v>905</v>
      </c>
      <c r="N551" s="468"/>
      <c r="O551" s="468"/>
      <c r="P551" s="468"/>
      <c r="Q551" s="468"/>
      <c r="R551" s="468"/>
      <c r="S551" s="468"/>
      <c r="T551" s="468"/>
      <c r="U551" s="468"/>
      <c r="V551" s="468"/>
    </row>
    <row r="552" spans="1:22" ht="12.75" customHeight="1" x14ac:dyDescent="0.25">
      <c r="A552" s="7"/>
      <c r="B552" s="7"/>
      <c r="C552" s="469" t="s">
        <v>312</v>
      </c>
      <c r="D552" s="498"/>
      <c r="E552" s="492"/>
      <c r="F552" s="492"/>
      <c r="G552" s="492"/>
      <c r="H552" s="492"/>
      <c r="I552" s="137"/>
      <c r="J552" s="468"/>
      <c r="K552" s="468"/>
      <c r="L552" s="486"/>
      <c r="M552" s="486"/>
      <c r="N552" s="468"/>
      <c r="O552" s="468"/>
      <c r="P552" s="468"/>
      <c r="Q552" s="468"/>
      <c r="R552" s="468"/>
      <c r="S552" s="468"/>
      <c r="T552" s="468"/>
      <c r="U552" s="468"/>
      <c r="V552" s="468"/>
    </row>
    <row r="553" spans="1:22" x14ac:dyDescent="0.25">
      <c r="A553" s="864" t="s">
        <v>292</v>
      </c>
      <c r="B553" s="864"/>
      <c r="C553" s="864"/>
      <c r="D553" s="499">
        <f>SUM(D551:D552)</f>
        <v>0</v>
      </c>
      <c r="E553" s="495"/>
      <c r="F553" s="495"/>
      <c r="G553" s="495"/>
      <c r="H553" s="496">
        <f>SUM(H551:H552)</f>
        <v>0</v>
      </c>
      <c r="I553" s="496">
        <f>SUM(I551:I552)</f>
        <v>0</v>
      </c>
      <c r="J553" s="468"/>
      <c r="K553" s="468"/>
      <c r="L553" s="486"/>
      <c r="M553" s="486"/>
      <c r="N553" s="468"/>
      <c r="O553" s="468"/>
      <c r="P553" s="468"/>
      <c r="Q553" s="468"/>
      <c r="R553" s="468"/>
      <c r="S553" s="468"/>
      <c r="T553" s="468"/>
      <c r="U553" s="468"/>
      <c r="V553" s="468"/>
    </row>
    <row r="554" spans="1:22" ht="13.5" customHeight="1" x14ac:dyDescent="0.25">
      <c r="A554" s="7" t="s">
        <v>315</v>
      </c>
      <c r="B554" s="7" t="s">
        <v>310</v>
      </c>
      <c r="C554" s="469" t="s">
        <v>490</v>
      </c>
      <c r="D554" s="490"/>
      <c r="E554" s="492">
        <v>0</v>
      </c>
      <c r="F554" s="492">
        <v>0</v>
      </c>
      <c r="G554" s="492">
        <v>1</v>
      </c>
      <c r="H554" s="492"/>
      <c r="I554" s="137">
        <f>D554*(F554-E554)/G554</f>
        <v>0</v>
      </c>
      <c r="J554" s="468"/>
      <c r="K554" s="468"/>
      <c r="L554" s="486">
        <v>6</v>
      </c>
      <c r="M554" s="486">
        <f>L534*100+L554</f>
        <v>906</v>
      </c>
      <c r="N554" s="468"/>
      <c r="O554" s="468"/>
      <c r="P554" s="468"/>
      <c r="Q554" s="468"/>
      <c r="R554" s="468"/>
      <c r="S554" s="468"/>
      <c r="T554" s="468"/>
      <c r="U554" s="468"/>
      <c r="V554" s="468"/>
    </row>
    <row r="555" spans="1:22" x14ac:dyDescent="0.25">
      <c r="A555" s="7"/>
      <c r="B555" s="7"/>
      <c r="C555" s="469" t="s">
        <v>312</v>
      </c>
      <c r="D555" s="498"/>
      <c r="E555" s="492"/>
      <c r="F555" s="492"/>
      <c r="G555" s="492"/>
      <c r="H555" s="492"/>
      <c r="I555" s="137"/>
      <c r="J555" s="468"/>
      <c r="K555" s="468"/>
      <c r="L555" s="486"/>
      <c r="M555" s="486"/>
      <c r="N555" s="468"/>
      <c r="O555" s="468"/>
      <c r="P555" s="468"/>
      <c r="Q555" s="468"/>
      <c r="R555" s="468"/>
      <c r="S555" s="468"/>
      <c r="T555" s="468"/>
      <c r="U555" s="468"/>
      <c r="V555" s="468"/>
    </row>
    <row r="556" spans="1:22" x14ac:dyDescent="0.25">
      <c r="A556" s="864" t="s">
        <v>292</v>
      </c>
      <c r="B556" s="864"/>
      <c r="C556" s="864"/>
      <c r="D556" s="499">
        <f>SUM(D554:D555)</f>
        <v>0</v>
      </c>
      <c r="E556" s="495"/>
      <c r="F556" s="495"/>
      <c r="G556" s="495"/>
      <c r="H556" s="496">
        <f>SUM(H554:H555)</f>
        <v>0</v>
      </c>
      <c r="I556" s="496">
        <f>SUM(I554:I555)</f>
        <v>0</v>
      </c>
      <c r="J556" s="468"/>
      <c r="K556" s="468"/>
      <c r="L556" s="486"/>
      <c r="M556" s="486"/>
      <c r="N556" s="468"/>
      <c r="O556" s="468"/>
      <c r="P556" s="468"/>
      <c r="Q556" s="468"/>
      <c r="R556" s="468"/>
      <c r="S556" s="468"/>
      <c r="T556" s="468"/>
      <c r="U556" s="468"/>
      <c r="V556" s="468"/>
    </row>
    <row r="557" spans="1:22" ht="13.5" customHeight="1" x14ac:dyDescent="0.25">
      <c r="A557" s="7" t="s">
        <v>316</v>
      </c>
      <c r="B557" s="7" t="s">
        <v>310</v>
      </c>
      <c r="C557" s="469" t="s">
        <v>490</v>
      </c>
      <c r="D557" s="490"/>
      <c r="E557" s="492">
        <v>0</v>
      </c>
      <c r="F557" s="492">
        <v>0</v>
      </c>
      <c r="G557" s="492">
        <v>1</v>
      </c>
      <c r="H557" s="492"/>
      <c r="I557" s="137">
        <f>D557*(F557-E557)/G557</f>
        <v>0</v>
      </c>
      <c r="J557" s="468"/>
      <c r="K557" s="468"/>
      <c r="L557" s="486">
        <v>7</v>
      </c>
      <c r="M557" s="486">
        <f>L534*100+L557</f>
        <v>907</v>
      </c>
      <c r="N557" s="468"/>
      <c r="O557" s="468"/>
      <c r="P557" s="468"/>
      <c r="Q557" s="468"/>
      <c r="R557" s="468"/>
      <c r="S557" s="468"/>
      <c r="T557" s="468"/>
      <c r="U557" s="468"/>
      <c r="V557" s="468"/>
    </row>
    <row r="558" spans="1:22" ht="13.5" customHeight="1" x14ac:dyDescent="0.25">
      <c r="A558" s="7"/>
      <c r="B558" s="7"/>
      <c r="C558" s="469" t="s">
        <v>312</v>
      </c>
      <c r="D558" s="498"/>
      <c r="E558" s="514"/>
      <c r="F558" s="492"/>
      <c r="G558" s="492"/>
      <c r="H558" s="492"/>
      <c r="I558" s="137"/>
      <c r="J558" s="468"/>
      <c r="K558" s="468"/>
      <c r="L558" s="468"/>
      <c r="M558" s="468"/>
      <c r="N558" s="468"/>
      <c r="O558" s="468"/>
      <c r="P558" s="468"/>
      <c r="Q558" s="468"/>
      <c r="R558" s="468"/>
      <c r="S558" s="468"/>
      <c r="T558" s="468"/>
      <c r="U558" s="468"/>
      <c r="V558" s="468"/>
    </row>
    <row r="559" spans="1:22" ht="13.5" customHeight="1" x14ac:dyDescent="0.25">
      <c r="A559" s="864" t="s">
        <v>292</v>
      </c>
      <c r="B559" s="864"/>
      <c r="C559" s="864"/>
      <c r="D559" s="507">
        <f>SUM(D557:D558)</f>
        <v>0</v>
      </c>
      <c r="E559" s="515"/>
      <c r="F559" s="495"/>
      <c r="G559" s="495"/>
      <c r="H559" s="496">
        <f>SUM(H557:H558)</f>
        <v>0</v>
      </c>
      <c r="I559" s="496">
        <f>SUM(I557:I558)</f>
        <v>0</v>
      </c>
      <c r="J559" s="468"/>
      <c r="K559" s="468"/>
      <c r="L559" s="468"/>
      <c r="M559" s="468"/>
      <c r="N559" s="468"/>
      <c r="O559" s="468"/>
      <c r="P559" s="468"/>
      <c r="Q559" s="468"/>
      <c r="R559" s="468"/>
      <c r="S559" s="468"/>
      <c r="T559" s="468"/>
      <c r="U559" s="468"/>
      <c r="V559" s="468"/>
    </row>
    <row r="560" spans="1:22" ht="13.5" customHeight="1" x14ac:dyDescent="0.25">
      <c r="A560" s="865" t="s">
        <v>91</v>
      </c>
      <c r="B560" s="865"/>
      <c r="C560" s="865"/>
      <c r="D560" s="92">
        <f>D559+D556+D553+D550+D547</f>
        <v>0</v>
      </c>
      <c r="E560" s="516"/>
      <c r="F560" s="500"/>
      <c r="G560" s="500"/>
      <c r="H560" s="496">
        <f>H559+H556+H553+H550+H547</f>
        <v>0</v>
      </c>
      <c r="I560" s="496">
        <f>I559+I556+I553+I550+I547</f>
        <v>0</v>
      </c>
      <c r="J560" s="468"/>
      <c r="K560" s="468"/>
      <c r="L560" s="468"/>
      <c r="M560" s="468"/>
      <c r="N560" s="468"/>
      <c r="O560" s="468"/>
      <c r="P560" s="468"/>
      <c r="Q560" s="468"/>
      <c r="R560" s="468"/>
      <c r="S560" s="468"/>
      <c r="T560" s="468"/>
      <c r="U560" s="468"/>
      <c r="V560" s="468"/>
    </row>
    <row r="561" spans="1:22" ht="14" x14ac:dyDescent="0.25">
      <c r="A561" s="867" t="s">
        <v>491</v>
      </c>
      <c r="B561" s="867"/>
      <c r="C561" s="867"/>
      <c r="D561" s="867"/>
      <c r="E561" s="867"/>
      <c r="F561" s="867"/>
      <c r="G561" s="867"/>
      <c r="H561" s="867"/>
      <c r="I561" s="867"/>
      <c r="J561" s="468"/>
      <c r="K561" s="468"/>
      <c r="L561" s="468"/>
      <c r="M561" s="468"/>
      <c r="N561" s="468"/>
      <c r="O561" s="468"/>
      <c r="P561" s="468"/>
      <c r="Q561" s="468"/>
      <c r="R561" s="468"/>
      <c r="S561" s="468"/>
      <c r="T561" s="468"/>
      <c r="U561" s="468"/>
      <c r="V561" s="468"/>
    </row>
    <row r="562" spans="1:22" ht="14" x14ac:dyDescent="0.25">
      <c r="A562" s="867" t="s">
        <v>492</v>
      </c>
      <c r="B562" s="867"/>
      <c r="C562" s="867"/>
      <c r="D562" s="867"/>
      <c r="E562" s="867"/>
      <c r="F562" s="867"/>
      <c r="G562" s="867"/>
      <c r="H562" s="867"/>
      <c r="I562" s="867"/>
      <c r="J562" s="468"/>
      <c r="K562" s="468"/>
      <c r="L562" s="468"/>
      <c r="M562" s="468"/>
      <c r="N562" s="468"/>
      <c r="O562" s="468"/>
      <c r="P562" s="468"/>
      <c r="Q562" s="468"/>
      <c r="R562" s="468"/>
      <c r="S562" s="468"/>
      <c r="T562" s="468"/>
      <c r="U562" s="468"/>
      <c r="V562" s="468"/>
    </row>
    <row r="563" spans="1:22" ht="13.5" customHeight="1" x14ac:dyDescent="0.25">
      <c r="A563" s="868" t="s">
        <v>493</v>
      </c>
      <c r="B563" s="868"/>
      <c r="C563" s="868"/>
      <c r="D563" s="868"/>
      <c r="E563" s="868"/>
      <c r="F563" s="868"/>
      <c r="G563" s="868"/>
      <c r="H563" s="868"/>
      <c r="I563" s="868"/>
      <c r="J563" s="468"/>
      <c r="K563" s="468"/>
      <c r="L563" s="468"/>
      <c r="M563" s="468"/>
      <c r="N563" s="468"/>
      <c r="O563" s="468"/>
      <c r="P563" s="468"/>
      <c r="Q563" s="468"/>
      <c r="R563" s="468"/>
      <c r="S563" s="468"/>
      <c r="T563" s="468"/>
      <c r="U563" s="468"/>
      <c r="V563" s="468"/>
    </row>
    <row r="564" spans="1:22" ht="13.5" x14ac:dyDescent="0.25">
      <c r="A564" s="517" t="s">
        <v>494</v>
      </c>
      <c r="B564" s="468"/>
      <c r="C564" s="468"/>
      <c r="D564" s="468"/>
      <c r="E564" s="468"/>
      <c r="F564" s="468"/>
      <c r="G564" s="468"/>
      <c r="H564" s="468"/>
      <c r="I564" s="468"/>
      <c r="J564" s="468"/>
      <c r="K564" s="468"/>
      <c r="L564" s="468"/>
      <c r="M564" s="468"/>
      <c r="N564" s="468"/>
      <c r="O564" s="468"/>
      <c r="P564" s="468"/>
      <c r="Q564" s="468"/>
      <c r="R564" s="468"/>
      <c r="S564" s="468"/>
      <c r="T564" s="468"/>
      <c r="U564" s="468"/>
      <c r="V564" s="468"/>
    </row>
    <row r="565" spans="1:22" x14ac:dyDescent="0.25">
      <c r="A565" s="468"/>
      <c r="B565" s="468"/>
      <c r="C565" s="468"/>
      <c r="D565" s="468"/>
      <c r="E565" s="468"/>
      <c r="F565" s="468"/>
      <c r="G565" s="468"/>
      <c r="H565" s="468"/>
      <c r="I565" s="468"/>
      <c r="J565" s="468"/>
      <c r="K565" s="468"/>
      <c r="L565" s="468"/>
      <c r="M565" s="468"/>
      <c r="N565" s="468"/>
      <c r="O565" s="468"/>
      <c r="P565" s="468"/>
      <c r="Q565" s="468"/>
      <c r="R565" s="468"/>
      <c r="S565" s="468"/>
      <c r="T565" s="468"/>
      <c r="U565" s="468"/>
      <c r="V565" s="468"/>
    </row>
    <row r="566" spans="1:22" x14ac:dyDescent="0.25">
      <c r="A566" s="468"/>
      <c r="B566" s="468"/>
      <c r="C566" s="468"/>
      <c r="D566" s="468"/>
      <c r="E566" s="468"/>
      <c r="F566" s="468"/>
      <c r="G566" s="468"/>
      <c r="H566" s="468"/>
      <c r="I566" s="468"/>
      <c r="J566" s="468"/>
      <c r="K566" s="468"/>
      <c r="L566" s="468"/>
      <c r="M566" s="468"/>
      <c r="N566" s="468"/>
      <c r="O566" s="468"/>
      <c r="P566" s="468"/>
      <c r="Q566" s="468"/>
      <c r="R566" s="468"/>
      <c r="S566" s="468"/>
      <c r="T566" s="468"/>
      <c r="U566" s="468"/>
      <c r="V566" s="468"/>
    </row>
    <row r="567" spans="1:22" x14ac:dyDescent="0.25">
      <c r="A567" s="468"/>
      <c r="B567" s="468"/>
      <c r="C567" s="468"/>
      <c r="D567" s="468"/>
      <c r="E567" s="468"/>
      <c r="F567" s="468"/>
      <c r="G567" s="468"/>
      <c r="H567" s="468"/>
      <c r="I567" s="468"/>
      <c r="J567" s="468"/>
      <c r="K567" s="468"/>
      <c r="L567" s="468"/>
      <c r="M567" s="468"/>
      <c r="N567" s="468"/>
      <c r="O567" s="468"/>
      <c r="P567" s="468"/>
      <c r="Q567" s="468"/>
      <c r="R567" s="468"/>
      <c r="S567" s="468"/>
      <c r="T567" s="468"/>
      <c r="U567" s="468"/>
      <c r="V567" s="468"/>
    </row>
    <row r="568" spans="1:22" x14ac:dyDescent="0.25">
      <c r="A568" s="468"/>
      <c r="B568" s="468"/>
      <c r="C568" s="468"/>
      <c r="D568" s="468"/>
      <c r="E568" s="468"/>
      <c r="F568" s="468"/>
      <c r="G568" s="468"/>
      <c r="H568" s="468"/>
      <c r="I568" s="468"/>
      <c r="J568" s="468"/>
      <c r="K568" s="468"/>
      <c r="L568" s="468"/>
      <c r="M568" s="468"/>
      <c r="N568" s="468"/>
      <c r="O568" s="468"/>
      <c r="P568" s="468"/>
      <c r="Q568" s="468"/>
      <c r="R568" s="468"/>
      <c r="S568" s="468"/>
      <c r="T568" s="468"/>
      <c r="U568" s="468"/>
      <c r="V568" s="468"/>
    </row>
    <row r="569" spans="1:22" x14ac:dyDescent="0.25">
      <c r="A569" s="468"/>
      <c r="B569" s="468"/>
      <c r="C569" s="468"/>
      <c r="D569" s="468"/>
      <c r="E569" s="468"/>
      <c r="F569" s="468"/>
      <c r="G569" s="468"/>
      <c r="H569" s="468"/>
      <c r="I569" s="468"/>
      <c r="J569" s="468"/>
      <c r="K569" s="468"/>
      <c r="L569" s="468"/>
      <c r="M569" s="468"/>
      <c r="N569" s="468"/>
      <c r="O569" s="468"/>
      <c r="P569" s="468"/>
      <c r="Q569" s="468"/>
      <c r="R569" s="468"/>
      <c r="S569" s="468"/>
      <c r="T569" s="468"/>
      <c r="U569" s="468"/>
      <c r="V569" s="468"/>
    </row>
    <row r="570" spans="1:22" x14ac:dyDescent="0.25">
      <c r="A570" s="468"/>
      <c r="B570" s="468"/>
      <c r="C570" s="468"/>
      <c r="D570" s="468"/>
      <c r="E570" s="468"/>
      <c r="F570" s="468"/>
      <c r="G570" s="468"/>
      <c r="H570" s="468"/>
      <c r="I570" s="468"/>
      <c r="J570" s="468"/>
      <c r="K570" s="468"/>
      <c r="L570" s="468"/>
      <c r="M570" s="468"/>
      <c r="N570" s="468"/>
      <c r="O570" s="468"/>
      <c r="P570" s="468"/>
      <c r="Q570" s="468"/>
      <c r="R570" s="468"/>
      <c r="S570" s="468"/>
      <c r="T570" s="468"/>
      <c r="U570" s="468"/>
      <c r="V570" s="468"/>
    </row>
    <row r="571" spans="1:22" x14ac:dyDescent="0.25">
      <c r="A571" s="13" t="s">
        <v>23</v>
      </c>
      <c r="B571" s="13"/>
      <c r="C571" s="791">
        <f>Presentación!$C$3</f>
        <v>1990</v>
      </c>
      <c r="D571" s="791"/>
      <c r="E571" s="791"/>
      <c r="F571" s="791"/>
      <c r="G571" s="791"/>
      <c r="H571" s="791"/>
      <c r="I571" s="791"/>
      <c r="J571" s="468"/>
      <c r="K571" s="468"/>
      <c r="L571" s="468"/>
      <c r="M571" s="468"/>
      <c r="N571" s="468"/>
      <c r="O571" s="468"/>
      <c r="P571" s="468"/>
      <c r="Q571" s="468"/>
      <c r="R571" s="468"/>
      <c r="S571" s="468"/>
      <c r="T571" s="468"/>
      <c r="U571" s="468"/>
      <c r="V571" s="468"/>
    </row>
    <row r="572" spans="1:22" ht="11.25" customHeight="1" x14ac:dyDescent="0.25">
      <c r="A572" s="11" t="s">
        <v>24</v>
      </c>
      <c r="B572" s="11"/>
      <c r="C572" s="792" t="s">
        <v>387</v>
      </c>
      <c r="D572" s="792"/>
      <c r="E572" s="792"/>
      <c r="F572" s="792"/>
      <c r="G572" s="792"/>
      <c r="H572" s="792"/>
      <c r="I572" s="792"/>
      <c r="J572" s="468"/>
      <c r="K572" s="468"/>
      <c r="L572" s="486">
        <v>14</v>
      </c>
      <c r="M572" s="486">
        <v>1</v>
      </c>
      <c r="N572" s="468"/>
      <c r="O572" s="468"/>
      <c r="P572" s="468"/>
      <c r="Q572" s="468"/>
      <c r="R572" s="468"/>
      <c r="S572" s="468"/>
      <c r="T572" s="468"/>
      <c r="U572" s="468"/>
      <c r="V572" s="468"/>
    </row>
    <row r="573" spans="1:22" ht="11.25" customHeight="1" x14ac:dyDescent="0.25">
      <c r="A573" s="702" t="s">
        <v>5</v>
      </c>
      <c r="B573" s="702"/>
      <c r="C573" s="703" t="s">
        <v>26</v>
      </c>
      <c r="D573" s="703"/>
      <c r="E573" s="703"/>
      <c r="F573" s="703"/>
      <c r="G573" s="703"/>
      <c r="H573" s="703"/>
      <c r="I573" s="703"/>
      <c r="J573" s="468"/>
      <c r="K573" s="468"/>
      <c r="L573" s="486"/>
      <c r="M573" s="486"/>
      <c r="N573" s="468"/>
      <c r="O573" s="468"/>
      <c r="P573" s="468"/>
      <c r="Q573" s="468"/>
      <c r="R573" s="468"/>
      <c r="S573" s="468"/>
      <c r="T573" s="468"/>
      <c r="U573" s="468"/>
      <c r="V573" s="468"/>
    </row>
    <row r="574" spans="1:22" ht="11.25" customHeight="1" x14ac:dyDescent="0.25">
      <c r="A574" s="702" t="s">
        <v>27</v>
      </c>
      <c r="B574" s="702"/>
      <c r="C574" s="703" t="s">
        <v>482</v>
      </c>
      <c r="D574" s="703"/>
      <c r="E574" s="703"/>
      <c r="F574" s="703"/>
      <c r="G574" s="703"/>
      <c r="H574" s="703"/>
      <c r="I574" s="703"/>
      <c r="J574" s="468"/>
      <c r="K574" s="468"/>
      <c r="L574" s="486"/>
      <c r="M574" s="486"/>
      <c r="N574" s="468"/>
      <c r="O574" s="468"/>
      <c r="P574" s="468"/>
      <c r="Q574" s="468"/>
      <c r="R574" s="468"/>
      <c r="S574" s="468"/>
      <c r="T574" s="468"/>
      <c r="U574" s="468"/>
      <c r="V574" s="468"/>
    </row>
    <row r="575" spans="1:22" ht="11.25" customHeight="1" x14ac:dyDescent="0.25">
      <c r="A575" s="702" t="s">
        <v>29</v>
      </c>
      <c r="B575" s="702"/>
      <c r="C575" s="703" t="s">
        <v>454</v>
      </c>
      <c r="D575" s="703"/>
      <c r="E575" s="703"/>
      <c r="F575" s="703"/>
      <c r="G575" s="703"/>
      <c r="H575" s="703"/>
      <c r="I575" s="703"/>
      <c r="J575" s="468"/>
      <c r="K575" s="468"/>
      <c r="L575" s="486"/>
      <c r="M575" s="486"/>
      <c r="N575" s="468"/>
      <c r="O575" s="468"/>
      <c r="P575" s="468"/>
      <c r="Q575" s="468"/>
      <c r="R575" s="468"/>
      <c r="S575" s="468"/>
      <c r="T575" s="468"/>
      <c r="U575" s="468"/>
      <c r="V575" s="468"/>
    </row>
    <row r="576" spans="1:22" ht="11.25" customHeight="1" x14ac:dyDescent="0.25">
      <c r="A576" s="702" t="s">
        <v>31</v>
      </c>
      <c r="B576" s="702"/>
      <c r="C576" s="703" t="s">
        <v>406</v>
      </c>
      <c r="D576" s="703"/>
      <c r="E576" s="703"/>
      <c r="F576" s="703"/>
      <c r="G576" s="703"/>
      <c r="H576" s="703"/>
      <c r="I576" s="703"/>
      <c r="J576" s="468"/>
      <c r="K576" s="468"/>
      <c r="L576" s="486"/>
      <c r="M576" s="486"/>
      <c r="N576" s="468"/>
      <c r="O576" s="468"/>
      <c r="P576" s="468"/>
      <c r="Q576" s="468"/>
      <c r="R576" s="468"/>
      <c r="S576" s="468"/>
      <c r="T576" s="468"/>
      <c r="U576" s="468"/>
      <c r="V576" s="468"/>
    </row>
    <row r="577" spans="1:22" ht="11.25" customHeight="1" x14ac:dyDescent="0.25">
      <c r="A577" s="704" t="s">
        <v>33</v>
      </c>
      <c r="B577" s="704"/>
      <c r="C577" s="97" t="s">
        <v>34</v>
      </c>
      <c r="D577" s="705" t="s">
        <v>237</v>
      </c>
      <c r="E577" s="705"/>
      <c r="F577" s="705"/>
      <c r="G577" s="705"/>
      <c r="H577" s="705"/>
      <c r="I577" s="705"/>
      <c r="J577" s="468"/>
      <c r="K577" s="468"/>
      <c r="L577" s="486"/>
      <c r="M577" s="486"/>
      <c r="N577" s="468"/>
      <c r="O577" s="468"/>
      <c r="P577" s="468"/>
      <c r="Q577" s="468"/>
      <c r="R577" s="468"/>
      <c r="S577" s="468"/>
      <c r="T577" s="468"/>
      <c r="U577" s="468"/>
      <c r="V577" s="468"/>
    </row>
    <row r="578" spans="1:22" ht="45.75" customHeight="1" x14ac:dyDescent="0.25">
      <c r="A578" s="7" t="s">
        <v>37</v>
      </c>
      <c r="B578" s="7"/>
      <c r="C578" s="7" t="s">
        <v>38</v>
      </c>
      <c r="D578" s="98" t="s">
        <v>238</v>
      </c>
      <c r="E578" s="98" t="s">
        <v>483</v>
      </c>
      <c r="F578" s="98" t="s">
        <v>484</v>
      </c>
      <c r="G578" s="98" t="s">
        <v>241</v>
      </c>
      <c r="H578" s="98" t="s">
        <v>242</v>
      </c>
      <c r="I578" s="98" t="s">
        <v>242</v>
      </c>
      <c r="J578" s="468"/>
      <c r="K578" s="468"/>
      <c r="L578" s="486"/>
      <c r="M578" s="486"/>
      <c r="N578" s="468"/>
      <c r="O578" s="468"/>
      <c r="P578" s="468"/>
      <c r="Q578" s="468"/>
      <c r="R578" s="468"/>
      <c r="S578" s="468"/>
      <c r="T578" s="468"/>
      <c r="U578" s="468"/>
      <c r="V578" s="468"/>
    </row>
    <row r="579" spans="1:22" ht="12.75" customHeight="1" x14ac:dyDescent="0.25">
      <c r="A579" s="7" t="s">
        <v>224</v>
      </c>
      <c r="B579" s="7" t="s">
        <v>47</v>
      </c>
      <c r="C579" s="7"/>
      <c r="D579" s="25" t="s">
        <v>48</v>
      </c>
      <c r="E579" s="25" t="s">
        <v>243</v>
      </c>
      <c r="F579" s="25" t="s">
        <v>243</v>
      </c>
      <c r="G579" s="25" t="s">
        <v>244</v>
      </c>
      <c r="H579" s="25" t="s">
        <v>52</v>
      </c>
      <c r="I579" s="25" t="s">
        <v>121</v>
      </c>
      <c r="J579" s="468"/>
      <c r="K579" s="468"/>
      <c r="L579" s="486"/>
      <c r="M579" s="486"/>
      <c r="N579" s="468"/>
      <c r="O579" s="468"/>
      <c r="P579" s="468"/>
      <c r="Q579" s="468"/>
      <c r="R579" s="468"/>
      <c r="S579" s="468"/>
      <c r="T579" s="468"/>
      <c r="U579" s="468"/>
      <c r="V579" s="468"/>
    </row>
    <row r="580" spans="1:22" ht="34.5" x14ac:dyDescent="0.25">
      <c r="A580" s="7"/>
      <c r="B580" s="7"/>
      <c r="C580" s="7"/>
      <c r="D580" s="25" t="s">
        <v>54</v>
      </c>
      <c r="E580" s="25" t="s">
        <v>246</v>
      </c>
      <c r="F580" s="25" t="s">
        <v>247</v>
      </c>
      <c r="G580" s="25" t="s">
        <v>485</v>
      </c>
      <c r="H580" s="25" t="s">
        <v>486</v>
      </c>
      <c r="I580" s="25" t="s">
        <v>487</v>
      </c>
      <c r="J580" s="468"/>
      <c r="K580" s="468"/>
      <c r="L580" s="486"/>
      <c r="M580" s="486"/>
      <c r="N580" s="468"/>
      <c r="O580" s="468"/>
      <c r="P580" s="468"/>
      <c r="Q580" s="468"/>
      <c r="R580" s="468"/>
      <c r="S580" s="468"/>
      <c r="T580" s="468"/>
      <c r="U580" s="468"/>
      <c r="V580" s="468"/>
    </row>
    <row r="581" spans="1:22" ht="13.5" x14ac:dyDescent="0.35">
      <c r="A581" s="7"/>
      <c r="B581" s="7"/>
      <c r="C581" s="7"/>
      <c r="D581" s="114" t="s">
        <v>488</v>
      </c>
      <c r="E581" s="114" t="s">
        <v>251</v>
      </c>
      <c r="F581" s="114" t="s">
        <v>250</v>
      </c>
      <c r="G581" s="114" t="s">
        <v>489</v>
      </c>
      <c r="H581" s="114" t="s">
        <v>253</v>
      </c>
      <c r="I581" s="114" t="s">
        <v>253</v>
      </c>
      <c r="J581" s="468"/>
      <c r="K581" s="468"/>
      <c r="L581" s="486"/>
      <c r="M581" s="486"/>
      <c r="N581" s="468"/>
      <c r="O581" s="468"/>
      <c r="P581" s="468"/>
      <c r="Q581" s="468"/>
      <c r="R581" s="468"/>
      <c r="S581" s="468"/>
      <c r="T581" s="468"/>
      <c r="U581" s="468"/>
      <c r="V581" s="468"/>
    </row>
    <row r="582" spans="1:22" ht="12.75" customHeight="1" x14ac:dyDescent="0.25">
      <c r="A582" s="7" t="s">
        <v>68</v>
      </c>
      <c r="B582" s="7" t="s">
        <v>310</v>
      </c>
      <c r="C582" s="135" t="s">
        <v>471</v>
      </c>
      <c r="D582" s="490"/>
      <c r="E582" s="511"/>
      <c r="F582" s="492">
        <v>0</v>
      </c>
      <c r="G582" s="492">
        <v>1</v>
      </c>
      <c r="H582" s="497">
        <f>D582*(F582-E582)/G582</f>
        <v>0</v>
      </c>
      <c r="I582" s="137"/>
      <c r="J582" s="468"/>
      <c r="K582" s="468"/>
      <c r="L582" s="486">
        <v>1</v>
      </c>
      <c r="M582" s="486">
        <f>L572*100+L582</f>
        <v>1401</v>
      </c>
      <c r="N582" s="468"/>
      <c r="O582" s="468"/>
      <c r="P582" s="468"/>
      <c r="Q582" s="468"/>
      <c r="R582" s="468"/>
      <c r="S582" s="468"/>
      <c r="T582" s="468"/>
      <c r="U582" s="468"/>
      <c r="V582" s="468"/>
    </row>
    <row r="583" spans="1:22" x14ac:dyDescent="0.25">
      <c r="A583" s="7"/>
      <c r="B583" s="7"/>
      <c r="C583" s="486" t="s">
        <v>472</v>
      </c>
      <c r="D583" s="490"/>
      <c r="E583" s="511"/>
      <c r="F583" s="492">
        <v>0</v>
      </c>
      <c r="G583" s="492">
        <v>1</v>
      </c>
      <c r="H583" s="497">
        <f>D583*(F583-E583)/G583</f>
        <v>0</v>
      </c>
      <c r="I583" s="137"/>
      <c r="J583" s="468"/>
      <c r="K583" s="468"/>
      <c r="L583" s="486">
        <v>2</v>
      </c>
      <c r="M583" s="486">
        <f>L572*100+L583</f>
        <v>1402</v>
      </c>
      <c r="N583" s="468"/>
      <c r="O583" s="468"/>
      <c r="P583" s="468"/>
      <c r="Q583" s="468"/>
      <c r="R583" s="468"/>
      <c r="S583" s="468"/>
      <c r="T583" s="468"/>
      <c r="U583" s="468"/>
      <c r="V583" s="468"/>
    </row>
    <row r="584" spans="1:22" x14ac:dyDescent="0.25">
      <c r="A584" s="7"/>
      <c r="B584" s="7"/>
      <c r="C584" s="135" t="s">
        <v>473</v>
      </c>
      <c r="D584" s="490"/>
      <c r="E584" s="504"/>
      <c r="F584" s="492">
        <v>0</v>
      </c>
      <c r="G584" s="492">
        <v>1</v>
      </c>
      <c r="H584" s="497">
        <f>D584*(F584-E584)/G584</f>
        <v>0</v>
      </c>
      <c r="I584" s="137"/>
      <c r="J584" s="468"/>
      <c r="K584" s="468"/>
      <c r="L584" s="486">
        <v>3</v>
      </c>
      <c r="M584" s="486">
        <f>L572*100+L584</f>
        <v>1403</v>
      </c>
      <c r="N584" s="21">
        <v>7</v>
      </c>
      <c r="O584" s="512">
        <f>L572*100+N584+M572*10000</f>
        <v>11407</v>
      </c>
      <c r="P584" s="468"/>
      <c r="Q584" s="468"/>
      <c r="R584" s="468"/>
      <c r="S584" s="468"/>
      <c r="T584" s="468"/>
      <c r="U584" s="468"/>
      <c r="V584" s="468"/>
    </row>
    <row r="585" spans="1:22" x14ac:dyDescent="0.25">
      <c r="A585" s="864" t="s">
        <v>292</v>
      </c>
      <c r="B585" s="864"/>
      <c r="C585" s="864"/>
      <c r="D585" s="370">
        <f>SUM(D581:D584)</f>
        <v>0</v>
      </c>
      <c r="E585" s="513"/>
      <c r="F585" s="495"/>
      <c r="G585" s="495"/>
      <c r="H585" s="496">
        <f>SUM(H582:H584)</f>
        <v>0</v>
      </c>
      <c r="I585" s="496">
        <f>SUM(I582:I584)</f>
        <v>0</v>
      </c>
      <c r="J585" s="468"/>
      <c r="K585" s="468"/>
      <c r="L585" s="486"/>
      <c r="M585" s="486"/>
      <c r="N585" s="468"/>
      <c r="O585" s="468"/>
      <c r="P585" s="468"/>
      <c r="Q585" s="468"/>
      <c r="R585" s="468"/>
      <c r="S585" s="468"/>
      <c r="T585" s="468"/>
      <c r="U585" s="468"/>
      <c r="V585" s="468"/>
    </row>
    <row r="586" spans="1:22" ht="13.5" customHeight="1" x14ac:dyDescent="0.25">
      <c r="A586" s="7" t="s">
        <v>313</v>
      </c>
      <c r="B586" s="7" t="s">
        <v>310</v>
      </c>
      <c r="C586" s="469" t="s">
        <v>490</v>
      </c>
      <c r="D586" s="490"/>
      <c r="E586" s="492">
        <v>0</v>
      </c>
      <c r="F586" s="492">
        <v>0</v>
      </c>
      <c r="G586" s="492">
        <v>1</v>
      </c>
      <c r="H586" s="492"/>
      <c r="I586" s="137">
        <f>D586*(F586-E586)/G586</f>
        <v>0</v>
      </c>
      <c r="J586" s="468"/>
      <c r="K586" s="468"/>
      <c r="L586" s="486">
        <v>4</v>
      </c>
      <c r="M586" s="486">
        <f>L572*100+L586</f>
        <v>1404</v>
      </c>
      <c r="N586" s="468"/>
      <c r="O586" s="468"/>
      <c r="P586" s="468"/>
      <c r="Q586" s="468"/>
      <c r="R586" s="468"/>
      <c r="S586" s="468"/>
      <c r="T586" s="468"/>
      <c r="U586" s="468"/>
      <c r="V586" s="468"/>
    </row>
    <row r="587" spans="1:22" ht="13.5" customHeight="1" x14ac:dyDescent="0.25">
      <c r="A587" s="7"/>
      <c r="B587" s="7"/>
      <c r="C587" s="469" t="s">
        <v>312</v>
      </c>
      <c r="D587" s="498"/>
      <c r="E587" s="492"/>
      <c r="F587" s="492"/>
      <c r="G587" s="492"/>
      <c r="H587" s="492"/>
      <c r="I587" s="137"/>
      <c r="J587" s="468"/>
      <c r="K587" s="468"/>
      <c r="L587" s="486"/>
      <c r="M587" s="486"/>
      <c r="N587" s="468"/>
      <c r="O587" s="468"/>
      <c r="P587" s="468"/>
      <c r="Q587" s="468"/>
      <c r="R587" s="468"/>
      <c r="S587" s="468"/>
      <c r="T587" s="468"/>
      <c r="U587" s="468"/>
      <c r="V587" s="468"/>
    </row>
    <row r="588" spans="1:22" x14ac:dyDescent="0.25">
      <c r="A588" s="864" t="s">
        <v>292</v>
      </c>
      <c r="B588" s="864"/>
      <c r="C588" s="864"/>
      <c r="D588" s="499">
        <f>SUM(D586:D587)</f>
        <v>0</v>
      </c>
      <c r="E588" s="495"/>
      <c r="F588" s="495"/>
      <c r="G588" s="495"/>
      <c r="H588" s="496">
        <f>SUM(H586:H587)</f>
        <v>0</v>
      </c>
      <c r="I588" s="496">
        <f>SUM(I586:I587)</f>
        <v>0</v>
      </c>
      <c r="J588" s="468"/>
      <c r="K588" s="468"/>
      <c r="L588" s="486"/>
      <c r="M588" s="486"/>
      <c r="N588" s="468"/>
      <c r="O588" s="468"/>
      <c r="P588" s="468"/>
      <c r="Q588" s="468"/>
      <c r="R588" s="468"/>
      <c r="S588" s="468"/>
      <c r="T588" s="468"/>
      <c r="U588" s="468"/>
      <c r="V588" s="468"/>
    </row>
    <row r="589" spans="1:22" ht="13.5" customHeight="1" x14ac:dyDescent="0.25">
      <c r="A589" s="7" t="s">
        <v>314</v>
      </c>
      <c r="B589" s="7" t="s">
        <v>310</v>
      </c>
      <c r="C589" s="469" t="s">
        <v>490</v>
      </c>
      <c r="D589" s="490"/>
      <c r="E589" s="492">
        <v>0</v>
      </c>
      <c r="F589" s="492">
        <v>0</v>
      </c>
      <c r="G589" s="492">
        <v>1</v>
      </c>
      <c r="H589" s="492"/>
      <c r="I589" s="137">
        <f>D589*(F589-E589)/G589</f>
        <v>0</v>
      </c>
      <c r="J589" s="468"/>
      <c r="K589" s="468"/>
      <c r="L589" s="486">
        <v>5</v>
      </c>
      <c r="M589" s="486">
        <f>L572*100+L589</f>
        <v>1405</v>
      </c>
      <c r="N589" s="468"/>
      <c r="O589" s="468"/>
      <c r="P589" s="468"/>
      <c r="Q589" s="468"/>
      <c r="R589" s="468"/>
      <c r="S589" s="468"/>
      <c r="T589" s="468"/>
      <c r="U589" s="468"/>
      <c r="V589" s="468"/>
    </row>
    <row r="590" spans="1:22" x14ac:dyDescent="0.25">
      <c r="A590" s="7"/>
      <c r="B590" s="7"/>
      <c r="C590" s="469" t="s">
        <v>312</v>
      </c>
      <c r="D590" s="498"/>
      <c r="E590" s="492"/>
      <c r="F590" s="492"/>
      <c r="G590" s="492"/>
      <c r="H590" s="492"/>
      <c r="I590" s="137"/>
      <c r="J590" s="468"/>
      <c r="K590" s="468"/>
      <c r="L590" s="486"/>
      <c r="M590" s="486"/>
      <c r="N590" s="468"/>
      <c r="O590" s="468"/>
      <c r="P590" s="468"/>
      <c r="Q590" s="468"/>
      <c r="R590" s="468"/>
      <c r="S590" s="468"/>
      <c r="T590" s="468"/>
      <c r="U590" s="468"/>
      <c r="V590" s="468"/>
    </row>
    <row r="591" spans="1:22" ht="13.5" customHeight="1" x14ac:dyDescent="0.25">
      <c r="A591" s="864" t="s">
        <v>292</v>
      </c>
      <c r="B591" s="864"/>
      <c r="C591" s="864"/>
      <c r="D591" s="499">
        <f>SUM(D589:D590)</f>
        <v>0</v>
      </c>
      <c r="E591" s="495"/>
      <c r="F591" s="495"/>
      <c r="G591" s="495"/>
      <c r="H591" s="496">
        <f>SUM(H589:H590)</f>
        <v>0</v>
      </c>
      <c r="I591" s="496">
        <f>SUM(I589:I590)</f>
        <v>0</v>
      </c>
      <c r="J591" s="468"/>
      <c r="K591" s="468"/>
      <c r="L591" s="486"/>
      <c r="M591" s="486"/>
      <c r="N591" s="468"/>
      <c r="O591" s="468"/>
      <c r="P591" s="468"/>
      <c r="Q591" s="468"/>
      <c r="R591" s="468"/>
      <c r="S591" s="468"/>
      <c r="T591" s="468"/>
      <c r="U591" s="468"/>
      <c r="V591" s="468"/>
    </row>
    <row r="592" spans="1:22" ht="13.5" customHeight="1" x14ac:dyDescent="0.25">
      <c r="A592" s="7" t="s">
        <v>315</v>
      </c>
      <c r="B592" s="7" t="s">
        <v>310</v>
      </c>
      <c r="C592" s="469" t="s">
        <v>490</v>
      </c>
      <c r="D592" s="490"/>
      <c r="E592" s="492">
        <v>0</v>
      </c>
      <c r="F592" s="492">
        <v>0</v>
      </c>
      <c r="G592" s="492">
        <v>1</v>
      </c>
      <c r="H592" s="492"/>
      <c r="I592" s="137">
        <f>D592*(F592-E592)/G592</f>
        <v>0</v>
      </c>
      <c r="J592" s="468"/>
      <c r="K592" s="468"/>
      <c r="L592" s="486">
        <v>6</v>
      </c>
      <c r="M592" s="486">
        <f>L572*100+L592</f>
        <v>1406</v>
      </c>
      <c r="N592" s="468"/>
      <c r="O592" s="468"/>
      <c r="P592" s="468"/>
      <c r="Q592" s="468"/>
      <c r="R592" s="468"/>
      <c r="S592" s="468"/>
      <c r="T592" s="468"/>
      <c r="U592" s="468"/>
      <c r="V592" s="468"/>
    </row>
    <row r="593" spans="1:22" x14ac:dyDescent="0.25">
      <c r="A593" s="7"/>
      <c r="B593" s="7"/>
      <c r="C593" s="469" t="s">
        <v>312</v>
      </c>
      <c r="D593" s="498"/>
      <c r="E593" s="492"/>
      <c r="F593" s="492"/>
      <c r="G593" s="492"/>
      <c r="H593" s="492"/>
      <c r="I593" s="137"/>
      <c r="J593" s="468"/>
      <c r="K593" s="468"/>
      <c r="L593" s="486"/>
      <c r="M593" s="486"/>
      <c r="N593" s="468"/>
      <c r="O593" s="468"/>
      <c r="P593" s="468"/>
      <c r="Q593" s="468"/>
      <c r="R593" s="468"/>
      <c r="S593" s="468"/>
      <c r="T593" s="468"/>
      <c r="U593" s="468"/>
      <c r="V593" s="468"/>
    </row>
    <row r="594" spans="1:22" x14ac:dyDescent="0.25">
      <c r="A594" s="864" t="s">
        <v>292</v>
      </c>
      <c r="B594" s="864"/>
      <c r="C594" s="864"/>
      <c r="D594" s="499">
        <f>SUM(D592:D593)</f>
        <v>0</v>
      </c>
      <c r="E594" s="495"/>
      <c r="F594" s="495"/>
      <c r="G594" s="495"/>
      <c r="H594" s="496">
        <f>SUM(H592:H593)</f>
        <v>0</v>
      </c>
      <c r="I594" s="496">
        <f>SUM(I592:I593)</f>
        <v>0</v>
      </c>
      <c r="J594" s="468"/>
      <c r="K594" s="468"/>
      <c r="L594" s="486"/>
      <c r="M594" s="486"/>
      <c r="N594" s="468"/>
      <c r="O594" s="468"/>
      <c r="P594" s="468"/>
      <c r="Q594" s="468"/>
      <c r="R594" s="468"/>
      <c r="S594" s="468"/>
      <c r="T594" s="468"/>
      <c r="U594" s="468"/>
      <c r="V594" s="468"/>
    </row>
    <row r="595" spans="1:22" ht="13.5" customHeight="1" x14ac:dyDescent="0.25">
      <c r="A595" s="7" t="s">
        <v>316</v>
      </c>
      <c r="B595" s="7" t="s">
        <v>310</v>
      </c>
      <c r="C595" s="469" t="s">
        <v>490</v>
      </c>
      <c r="D595" s="490"/>
      <c r="E595" s="492">
        <v>0</v>
      </c>
      <c r="F595" s="492">
        <v>0</v>
      </c>
      <c r="G595" s="492">
        <v>1</v>
      </c>
      <c r="H595" s="492"/>
      <c r="I595" s="137">
        <f>D595*(F595-E595)/G595</f>
        <v>0</v>
      </c>
      <c r="J595" s="468"/>
      <c r="K595" s="468"/>
      <c r="L595" s="486">
        <v>7</v>
      </c>
      <c r="M595" s="486">
        <f>L572*100+L595</f>
        <v>1407</v>
      </c>
      <c r="N595" s="468"/>
      <c r="O595" s="468"/>
      <c r="P595" s="468"/>
      <c r="Q595" s="468"/>
      <c r="R595" s="468"/>
      <c r="S595" s="468"/>
      <c r="T595" s="468"/>
      <c r="U595" s="468"/>
      <c r="V595" s="468"/>
    </row>
    <row r="596" spans="1:22" x14ac:dyDescent="0.25">
      <c r="A596" s="7"/>
      <c r="B596" s="7"/>
      <c r="C596" s="469" t="s">
        <v>312</v>
      </c>
      <c r="D596" s="498"/>
      <c r="E596" s="514"/>
      <c r="F596" s="492"/>
      <c r="G596" s="492"/>
      <c r="H596" s="492"/>
      <c r="I596" s="137"/>
      <c r="J596" s="468"/>
      <c r="K596" s="468"/>
      <c r="L596" s="468"/>
      <c r="M596" s="468"/>
      <c r="N596" s="468"/>
      <c r="O596" s="468"/>
      <c r="P596" s="468"/>
      <c r="Q596" s="468"/>
      <c r="R596" s="468"/>
      <c r="S596" s="468"/>
      <c r="T596" s="468"/>
      <c r="U596" s="468"/>
      <c r="V596" s="468"/>
    </row>
    <row r="597" spans="1:22" x14ac:dyDescent="0.25">
      <c r="A597" s="864" t="s">
        <v>292</v>
      </c>
      <c r="B597" s="864"/>
      <c r="C597" s="864"/>
      <c r="D597" s="507">
        <f>SUM(D595:D596)</f>
        <v>0</v>
      </c>
      <c r="E597" s="515"/>
      <c r="F597" s="495"/>
      <c r="G597" s="495"/>
      <c r="H597" s="496">
        <f>SUM(H595:H596)</f>
        <v>0</v>
      </c>
      <c r="I597" s="496">
        <f>SUM(I595:I596)</f>
        <v>0</v>
      </c>
      <c r="J597" s="468"/>
      <c r="K597" s="468"/>
      <c r="L597" s="468"/>
      <c r="M597" s="468"/>
      <c r="N597" s="468"/>
      <c r="O597" s="468"/>
      <c r="P597" s="468"/>
      <c r="Q597" s="468"/>
      <c r="R597" s="468"/>
      <c r="S597" s="468"/>
      <c r="T597" s="468"/>
      <c r="U597" s="468"/>
      <c r="V597" s="468"/>
    </row>
    <row r="598" spans="1:22" x14ac:dyDescent="0.25">
      <c r="A598" s="865" t="s">
        <v>91</v>
      </c>
      <c r="B598" s="865"/>
      <c r="C598" s="865"/>
      <c r="D598" s="92">
        <f>D597+D594+D591+D588+D585</f>
        <v>0</v>
      </c>
      <c r="E598" s="516"/>
      <c r="F598" s="500"/>
      <c r="G598" s="500"/>
      <c r="H598" s="496">
        <f>H597+H594+H591+H588+H585</f>
        <v>0</v>
      </c>
      <c r="I598" s="496">
        <f>I597+I594+I591+I588+I585</f>
        <v>0</v>
      </c>
      <c r="J598" s="468"/>
      <c r="K598" s="468"/>
      <c r="L598" s="468"/>
      <c r="M598" s="468"/>
      <c r="N598" s="468"/>
      <c r="O598" s="468"/>
      <c r="P598" s="468"/>
      <c r="Q598" s="468"/>
      <c r="R598" s="468"/>
      <c r="S598" s="468"/>
      <c r="T598" s="468"/>
      <c r="U598" s="468"/>
      <c r="V598" s="468"/>
    </row>
    <row r="599" spans="1:22" ht="14" x14ac:dyDescent="0.25">
      <c r="A599" s="867" t="s">
        <v>491</v>
      </c>
      <c r="B599" s="867"/>
      <c r="C599" s="867"/>
      <c r="D599" s="867"/>
      <c r="E599" s="867"/>
      <c r="F599" s="867"/>
      <c r="G599" s="867"/>
      <c r="H599" s="867"/>
      <c r="I599" s="867"/>
      <c r="J599" s="468"/>
      <c r="K599" s="468"/>
      <c r="L599" s="468"/>
      <c r="M599" s="468"/>
      <c r="N599" s="468"/>
      <c r="O599" s="468"/>
      <c r="P599" s="468"/>
      <c r="Q599" s="468"/>
      <c r="R599" s="468"/>
      <c r="S599" s="468"/>
      <c r="T599" s="468"/>
      <c r="U599" s="468"/>
      <c r="V599" s="468"/>
    </row>
    <row r="600" spans="1:22" ht="14" x14ac:dyDescent="0.25">
      <c r="A600" s="867" t="s">
        <v>492</v>
      </c>
      <c r="B600" s="867"/>
      <c r="C600" s="867"/>
      <c r="D600" s="867"/>
      <c r="E600" s="867"/>
      <c r="F600" s="867"/>
      <c r="G600" s="867"/>
      <c r="H600" s="867"/>
      <c r="I600" s="867"/>
      <c r="J600" s="468"/>
      <c r="K600" s="468"/>
      <c r="L600" s="468"/>
      <c r="M600" s="468"/>
      <c r="N600" s="468"/>
      <c r="O600" s="468"/>
      <c r="P600" s="468"/>
      <c r="Q600" s="468"/>
      <c r="R600" s="468"/>
      <c r="S600" s="468"/>
      <c r="T600" s="468"/>
      <c r="U600" s="468"/>
      <c r="V600" s="468"/>
    </row>
    <row r="601" spans="1:22" ht="12" customHeight="1" x14ac:dyDescent="0.25">
      <c r="A601" s="868" t="s">
        <v>493</v>
      </c>
      <c r="B601" s="868"/>
      <c r="C601" s="868"/>
      <c r="D601" s="868"/>
      <c r="E601" s="868"/>
      <c r="F601" s="868"/>
      <c r="G601" s="868"/>
      <c r="H601" s="868"/>
      <c r="I601" s="868"/>
      <c r="J601" s="468"/>
      <c r="K601" s="468"/>
      <c r="L601" s="468"/>
      <c r="M601" s="468"/>
      <c r="N601" s="468"/>
      <c r="O601" s="468"/>
      <c r="P601" s="468"/>
      <c r="Q601" s="468"/>
      <c r="R601" s="468"/>
      <c r="S601" s="468"/>
      <c r="T601" s="468"/>
      <c r="U601" s="468"/>
      <c r="V601" s="468"/>
    </row>
    <row r="602" spans="1:22" ht="13.5" x14ac:dyDescent="0.25">
      <c r="A602" s="517" t="s">
        <v>494</v>
      </c>
      <c r="B602" s="468"/>
      <c r="C602" s="468"/>
      <c r="D602" s="468"/>
      <c r="E602" s="468"/>
      <c r="F602" s="468"/>
      <c r="G602" s="468"/>
      <c r="H602" s="468"/>
      <c r="I602" s="468"/>
      <c r="J602" s="468"/>
      <c r="K602" s="468"/>
      <c r="L602" s="468"/>
      <c r="M602" s="468"/>
      <c r="N602" s="468"/>
      <c r="O602" s="468"/>
      <c r="P602" s="468"/>
      <c r="Q602" s="468"/>
      <c r="R602" s="468"/>
      <c r="S602" s="468"/>
      <c r="T602" s="468"/>
      <c r="U602" s="468"/>
      <c r="V602" s="468"/>
    </row>
    <row r="603" spans="1:22" x14ac:dyDescent="0.25">
      <c r="A603" s="468"/>
      <c r="B603" s="468"/>
      <c r="C603" s="468"/>
      <c r="D603" s="468"/>
      <c r="E603" s="468"/>
      <c r="F603" s="468"/>
      <c r="G603" s="468"/>
      <c r="H603" s="468"/>
      <c r="I603" s="468"/>
      <c r="J603" s="468"/>
      <c r="K603" s="468"/>
      <c r="L603" s="468"/>
      <c r="M603" s="468"/>
      <c r="N603" s="468"/>
      <c r="O603" s="468"/>
      <c r="P603" s="468"/>
      <c r="Q603" s="468"/>
      <c r="R603" s="468"/>
      <c r="S603" s="468"/>
      <c r="T603" s="468"/>
      <c r="U603" s="468"/>
      <c r="V603" s="468"/>
    </row>
    <row r="604" spans="1:22" x14ac:dyDescent="0.25">
      <c r="A604" s="468"/>
      <c r="B604" s="468"/>
      <c r="C604" s="468"/>
      <c r="D604" s="468"/>
      <c r="E604" s="468"/>
      <c r="F604" s="468"/>
      <c r="G604" s="468"/>
      <c r="H604" s="468"/>
      <c r="I604" s="468"/>
      <c r="J604" s="468"/>
      <c r="K604" s="468"/>
      <c r="L604" s="468"/>
      <c r="M604" s="468"/>
      <c r="N604" s="468"/>
      <c r="O604" s="468"/>
      <c r="P604" s="468"/>
      <c r="Q604" s="468"/>
      <c r="R604" s="468"/>
      <c r="S604" s="468"/>
      <c r="T604" s="468"/>
      <c r="U604" s="468"/>
      <c r="V604" s="468"/>
    </row>
    <row r="605" spans="1:22" x14ac:dyDescent="0.25">
      <c r="A605" s="468"/>
      <c r="B605" s="468"/>
      <c r="C605" s="468"/>
      <c r="D605" s="468"/>
      <c r="E605" s="468"/>
      <c r="F605" s="468"/>
      <c r="G605" s="468"/>
      <c r="H605" s="468"/>
      <c r="I605" s="468"/>
      <c r="J605" s="468"/>
      <c r="K605" s="468"/>
      <c r="L605" s="468"/>
      <c r="M605" s="468"/>
      <c r="N605" s="468"/>
      <c r="O605" s="468"/>
      <c r="P605" s="468"/>
      <c r="Q605" s="468"/>
      <c r="R605" s="468"/>
      <c r="S605" s="468"/>
      <c r="T605" s="468"/>
      <c r="U605" s="468"/>
      <c r="V605" s="468"/>
    </row>
    <row r="606" spans="1:22" x14ac:dyDescent="0.25">
      <c r="A606" s="468"/>
      <c r="B606" s="468"/>
      <c r="C606" s="468"/>
      <c r="D606" s="468"/>
      <c r="E606" s="468"/>
      <c r="F606" s="468"/>
      <c r="G606" s="468"/>
      <c r="H606" s="468"/>
      <c r="I606" s="468"/>
      <c r="J606" s="468"/>
      <c r="K606" s="468"/>
      <c r="L606" s="468"/>
      <c r="M606" s="468"/>
      <c r="N606" s="468"/>
      <c r="O606" s="468"/>
      <c r="P606" s="468"/>
      <c r="Q606" s="468"/>
      <c r="R606" s="468"/>
      <c r="S606" s="468"/>
      <c r="T606" s="468"/>
      <c r="U606" s="468"/>
      <c r="V606" s="468"/>
    </row>
    <row r="607" spans="1:22" x14ac:dyDescent="0.25">
      <c r="A607" s="468"/>
      <c r="B607" s="468"/>
      <c r="C607" s="468"/>
      <c r="D607" s="468"/>
      <c r="E607" s="468"/>
      <c r="F607" s="468"/>
      <c r="G607" s="468"/>
      <c r="H607" s="468"/>
      <c r="I607" s="468"/>
      <c r="J607" s="468"/>
      <c r="K607" s="468"/>
      <c r="L607" s="468"/>
      <c r="M607" s="468"/>
      <c r="N607" s="468"/>
      <c r="O607" s="468"/>
      <c r="P607" s="468"/>
      <c r="Q607" s="468"/>
      <c r="R607" s="468"/>
      <c r="S607" s="468"/>
      <c r="T607" s="468"/>
      <c r="U607" s="468"/>
      <c r="V607" s="468"/>
    </row>
    <row r="608" spans="1:22" x14ac:dyDescent="0.25">
      <c r="A608" s="468"/>
      <c r="B608" s="468"/>
      <c r="C608" s="468"/>
      <c r="D608" s="468"/>
      <c r="E608" s="468"/>
      <c r="F608" s="468"/>
      <c r="G608" s="468"/>
      <c r="H608" s="468"/>
      <c r="I608" s="468"/>
      <c r="J608" s="468"/>
      <c r="K608" s="468"/>
      <c r="L608" s="468"/>
      <c r="M608" s="468"/>
      <c r="N608" s="468"/>
      <c r="O608" s="468"/>
      <c r="P608" s="468"/>
      <c r="Q608" s="468"/>
      <c r="R608" s="468"/>
      <c r="S608" s="468"/>
      <c r="T608" s="468"/>
      <c r="U608" s="468"/>
      <c r="V608" s="468"/>
    </row>
    <row r="609" spans="1:22" x14ac:dyDescent="0.25">
      <c r="A609" s="13" t="s">
        <v>23</v>
      </c>
      <c r="B609" s="13"/>
      <c r="C609" s="791">
        <f>Presentación!$C$3</f>
        <v>1990</v>
      </c>
      <c r="D609" s="791"/>
      <c r="E609" s="791"/>
      <c r="F609" s="791"/>
      <c r="G609" s="791"/>
      <c r="H609" s="791"/>
      <c r="I609" s="791"/>
      <c r="J609" s="468"/>
      <c r="K609" s="468"/>
      <c r="L609" s="468"/>
      <c r="M609" s="468"/>
      <c r="N609" s="468"/>
      <c r="O609" s="468"/>
      <c r="P609" s="468"/>
      <c r="Q609" s="468"/>
      <c r="R609" s="468"/>
      <c r="S609" s="468"/>
      <c r="T609" s="468"/>
      <c r="U609" s="468"/>
      <c r="V609" s="468"/>
    </row>
    <row r="610" spans="1:22" ht="12.75" customHeight="1" x14ac:dyDescent="0.25">
      <c r="A610" s="11" t="s">
        <v>24</v>
      </c>
      <c r="B610" s="11"/>
      <c r="C610" s="792" t="s">
        <v>388</v>
      </c>
      <c r="D610" s="792"/>
      <c r="E610" s="792"/>
      <c r="F610" s="792"/>
      <c r="G610" s="792"/>
      <c r="H610" s="792"/>
      <c r="I610" s="792"/>
      <c r="J610" s="468"/>
      <c r="K610" s="468"/>
      <c r="L610" s="486">
        <v>10</v>
      </c>
      <c r="M610" s="486">
        <v>1</v>
      </c>
      <c r="N610" s="468"/>
      <c r="O610" s="468"/>
      <c r="P610" s="468"/>
      <c r="Q610" s="468"/>
      <c r="R610" s="468"/>
      <c r="S610" s="468"/>
      <c r="T610" s="468"/>
      <c r="U610" s="468"/>
      <c r="V610" s="468"/>
    </row>
    <row r="611" spans="1:22" ht="11.25" customHeight="1" x14ac:dyDescent="0.25">
      <c r="A611" s="702" t="s">
        <v>5</v>
      </c>
      <c r="B611" s="702"/>
      <c r="C611" s="703" t="s">
        <v>26</v>
      </c>
      <c r="D611" s="703"/>
      <c r="E611" s="703"/>
      <c r="F611" s="703"/>
      <c r="G611" s="703"/>
      <c r="H611" s="703"/>
      <c r="I611" s="703"/>
      <c r="J611" s="468"/>
      <c r="K611" s="468"/>
      <c r="L611" s="486"/>
      <c r="M611" s="486"/>
      <c r="N611" s="468"/>
      <c r="O611" s="468"/>
      <c r="P611" s="468"/>
      <c r="Q611" s="468"/>
      <c r="R611" s="468"/>
      <c r="S611" s="468"/>
      <c r="T611" s="468"/>
      <c r="U611" s="468"/>
      <c r="V611" s="468"/>
    </row>
    <row r="612" spans="1:22" ht="11.25" customHeight="1" x14ac:dyDescent="0.25">
      <c r="A612" s="702" t="s">
        <v>27</v>
      </c>
      <c r="B612" s="702"/>
      <c r="C612" s="703" t="s">
        <v>482</v>
      </c>
      <c r="D612" s="703"/>
      <c r="E612" s="703"/>
      <c r="F612" s="703"/>
      <c r="G612" s="703"/>
      <c r="H612" s="703"/>
      <c r="I612" s="703"/>
      <c r="J612" s="468"/>
      <c r="K612" s="468"/>
      <c r="L612" s="486"/>
      <c r="M612" s="486"/>
      <c r="N612" s="468"/>
      <c r="O612" s="468"/>
      <c r="P612" s="468"/>
      <c r="Q612" s="468"/>
      <c r="R612" s="468"/>
      <c r="S612" s="468"/>
      <c r="T612" s="468"/>
      <c r="U612" s="468"/>
      <c r="V612" s="468"/>
    </row>
    <row r="613" spans="1:22" ht="11.25" customHeight="1" x14ac:dyDescent="0.25">
      <c r="A613" s="702" t="s">
        <v>29</v>
      </c>
      <c r="B613" s="702"/>
      <c r="C613" s="703" t="s">
        <v>454</v>
      </c>
      <c r="D613" s="703"/>
      <c r="E613" s="703"/>
      <c r="F613" s="703"/>
      <c r="G613" s="703"/>
      <c r="H613" s="703"/>
      <c r="I613" s="703"/>
      <c r="J613" s="468"/>
      <c r="K613" s="468"/>
      <c r="L613" s="486"/>
      <c r="M613" s="486"/>
      <c r="N613" s="468"/>
      <c r="O613" s="468"/>
      <c r="P613" s="468"/>
      <c r="Q613" s="468"/>
      <c r="R613" s="468"/>
      <c r="S613" s="468"/>
      <c r="T613" s="468"/>
      <c r="U613" s="468"/>
      <c r="V613" s="468"/>
    </row>
    <row r="614" spans="1:22" ht="11.25" customHeight="1" x14ac:dyDescent="0.25">
      <c r="A614" s="702" t="s">
        <v>31</v>
      </c>
      <c r="B614" s="702"/>
      <c r="C614" s="703" t="s">
        <v>406</v>
      </c>
      <c r="D614" s="703"/>
      <c r="E614" s="703"/>
      <c r="F614" s="703"/>
      <c r="G614" s="703"/>
      <c r="H614" s="703"/>
      <c r="I614" s="703"/>
      <c r="J614" s="468"/>
      <c r="K614" s="468"/>
      <c r="L614" s="486"/>
      <c r="M614" s="486"/>
      <c r="N614" s="468"/>
      <c r="O614" s="468"/>
      <c r="P614" s="468"/>
      <c r="Q614" s="468"/>
      <c r="R614" s="468"/>
      <c r="S614" s="468"/>
      <c r="T614" s="468"/>
      <c r="U614" s="468"/>
      <c r="V614" s="468"/>
    </row>
    <row r="615" spans="1:22" ht="11.25" customHeight="1" x14ac:dyDescent="0.25">
      <c r="A615" s="704" t="s">
        <v>33</v>
      </c>
      <c r="B615" s="704"/>
      <c r="C615" s="97" t="s">
        <v>34</v>
      </c>
      <c r="D615" s="705" t="s">
        <v>237</v>
      </c>
      <c r="E615" s="705"/>
      <c r="F615" s="705"/>
      <c r="G615" s="705"/>
      <c r="H615" s="705"/>
      <c r="I615" s="705"/>
      <c r="J615" s="468"/>
      <c r="K615" s="468"/>
      <c r="L615" s="486"/>
      <c r="M615" s="486"/>
      <c r="N615" s="468"/>
      <c r="O615" s="468"/>
      <c r="P615" s="468"/>
      <c r="Q615" s="468"/>
      <c r="R615" s="468"/>
      <c r="S615" s="468"/>
      <c r="T615" s="468"/>
      <c r="U615" s="468"/>
      <c r="V615" s="468"/>
    </row>
    <row r="616" spans="1:22" ht="45.75" customHeight="1" x14ac:dyDescent="0.25">
      <c r="A616" s="7" t="s">
        <v>37</v>
      </c>
      <c r="B616" s="7"/>
      <c r="C616" s="7" t="s">
        <v>38</v>
      </c>
      <c r="D616" s="98" t="s">
        <v>238</v>
      </c>
      <c r="E616" s="98" t="s">
        <v>483</v>
      </c>
      <c r="F616" s="98" t="s">
        <v>484</v>
      </c>
      <c r="G616" s="98" t="s">
        <v>241</v>
      </c>
      <c r="H616" s="98" t="s">
        <v>242</v>
      </c>
      <c r="I616" s="98" t="s">
        <v>242</v>
      </c>
      <c r="J616" s="468"/>
      <c r="K616" s="468"/>
      <c r="L616" s="486"/>
      <c r="M616" s="486"/>
      <c r="N616" s="468"/>
      <c r="O616" s="468"/>
      <c r="P616" s="468"/>
      <c r="Q616" s="468"/>
      <c r="R616" s="468"/>
      <c r="S616" s="468"/>
      <c r="T616" s="468"/>
      <c r="U616" s="468"/>
      <c r="V616" s="468"/>
    </row>
    <row r="617" spans="1:22" ht="13.5" customHeight="1" x14ac:dyDescent="0.25">
      <c r="A617" s="7" t="s">
        <v>224</v>
      </c>
      <c r="B617" s="7" t="s">
        <v>47</v>
      </c>
      <c r="C617" s="7"/>
      <c r="D617" s="25" t="s">
        <v>48</v>
      </c>
      <c r="E617" s="25" t="s">
        <v>243</v>
      </c>
      <c r="F617" s="25" t="s">
        <v>243</v>
      </c>
      <c r="G617" s="25" t="s">
        <v>244</v>
      </c>
      <c r="H617" s="25" t="s">
        <v>52</v>
      </c>
      <c r="I617" s="25" t="s">
        <v>121</v>
      </c>
      <c r="J617" s="468"/>
      <c r="K617" s="468"/>
      <c r="L617" s="486"/>
      <c r="M617" s="486"/>
      <c r="N617" s="468"/>
      <c r="O617" s="468"/>
      <c r="P617" s="468"/>
      <c r="Q617" s="468"/>
      <c r="R617" s="468"/>
      <c r="S617" s="468"/>
      <c r="T617" s="468"/>
      <c r="U617" s="468"/>
      <c r="V617" s="468"/>
    </row>
    <row r="618" spans="1:22" ht="34.5" x14ac:dyDescent="0.25">
      <c r="A618" s="7"/>
      <c r="B618" s="7"/>
      <c r="C618" s="7"/>
      <c r="D618" s="25" t="s">
        <v>54</v>
      </c>
      <c r="E618" s="25" t="s">
        <v>246</v>
      </c>
      <c r="F618" s="25" t="s">
        <v>247</v>
      </c>
      <c r="G618" s="25" t="s">
        <v>485</v>
      </c>
      <c r="H618" s="25" t="s">
        <v>486</v>
      </c>
      <c r="I618" s="25" t="s">
        <v>487</v>
      </c>
      <c r="J618" s="468"/>
      <c r="K618" s="468"/>
      <c r="L618" s="486"/>
      <c r="M618" s="486"/>
      <c r="N618" s="468"/>
      <c r="O618" s="468"/>
      <c r="P618" s="468"/>
      <c r="Q618" s="468"/>
      <c r="R618" s="468"/>
      <c r="S618" s="468"/>
      <c r="T618" s="468"/>
      <c r="U618" s="468"/>
      <c r="V618" s="468"/>
    </row>
    <row r="619" spans="1:22" ht="13.5" x14ac:dyDescent="0.35">
      <c r="A619" s="7"/>
      <c r="B619" s="7"/>
      <c r="C619" s="7"/>
      <c r="D619" s="114" t="s">
        <v>488</v>
      </c>
      <c r="E619" s="114" t="s">
        <v>251</v>
      </c>
      <c r="F619" s="114" t="s">
        <v>250</v>
      </c>
      <c r="G619" s="114" t="s">
        <v>489</v>
      </c>
      <c r="H619" s="114" t="s">
        <v>253</v>
      </c>
      <c r="I619" s="114" t="s">
        <v>253</v>
      </c>
      <c r="J619" s="468"/>
      <c r="K619" s="468"/>
      <c r="L619" s="486"/>
      <c r="M619" s="486"/>
      <c r="N619" s="468"/>
      <c r="O619" s="468"/>
      <c r="P619" s="468"/>
      <c r="Q619" s="468"/>
      <c r="R619" s="468"/>
      <c r="S619" s="468"/>
      <c r="T619" s="468"/>
      <c r="U619" s="468"/>
      <c r="V619" s="468"/>
    </row>
    <row r="620" spans="1:22" ht="11.25" customHeight="1" x14ac:dyDescent="0.25">
      <c r="A620" s="7" t="s">
        <v>68</v>
      </c>
      <c r="B620" s="7" t="s">
        <v>310</v>
      </c>
      <c r="C620" s="135" t="s">
        <v>471</v>
      </c>
      <c r="D620" s="490"/>
      <c r="E620" s="511"/>
      <c r="F620" s="492">
        <v>0</v>
      </c>
      <c r="G620" s="492">
        <v>1</v>
      </c>
      <c r="H620" s="497">
        <f>D620*(F620-E620)/G620</f>
        <v>0</v>
      </c>
      <c r="I620" s="137"/>
      <c r="J620" s="468"/>
      <c r="K620" s="468"/>
      <c r="L620" s="486">
        <v>1</v>
      </c>
      <c r="M620" s="486">
        <f>L610*100+L620</f>
        <v>1001</v>
      </c>
      <c r="N620" s="468"/>
      <c r="O620" s="468"/>
      <c r="P620" s="468"/>
      <c r="Q620" s="468"/>
      <c r="R620" s="468"/>
      <c r="S620" s="468"/>
      <c r="T620" s="468"/>
      <c r="U620" s="468"/>
      <c r="V620" s="468"/>
    </row>
    <row r="621" spans="1:22" ht="13.5" customHeight="1" x14ac:dyDescent="0.25">
      <c r="A621" s="7"/>
      <c r="B621" s="7"/>
      <c r="C621" s="486" t="s">
        <v>472</v>
      </c>
      <c r="D621" s="490"/>
      <c r="E621" s="511"/>
      <c r="F621" s="492">
        <v>0</v>
      </c>
      <c r="G621" s="492">
        <v>1</v>
      </c>
      <c r="H621" s="497">
        <f>D621*(F621-E621)/G621</f>
        <v>0</v>
      </c>
      <c r="I621" s="137"/>
      <c r="J621" s="468"/>
      <c r="K621" s="468"/>
      <c r="L621" s="486">
        <v>2</v>
      </c>
      <c r="M621" s="486">
        <f>L610*100+L621</f>
        <v>1002</v>
      </c>
      <c r="N621" s="468"/>
      <c r="O621" s="468"/>
      <c r="P621" s="468"/>
      <c r="Q621" s="468"/>
      <c r="R621" s="468"/>
      <c r="S621" s="468"/>
      <c r="T621" s="468"/>
      <c r="U621" s="468"/>
      <c r="V621" s="468"/>
    </row>
    <row r="622" spans="1:22" x14ac:dyDescent="0.25">
      <c r="A622" s="7"/>
      <c r="B622" s="7"/>
      <c r="C622" s="135" t="s">
        <v>473</v>
      </c>
      <c r="D622" s="490"/>
      <c r="E622" s="504"/>
      <c r="F622" s="492">
        <v>0</v>
      </c>
      <c r="G622" s="492">
        <v>1</v>
      </c>
      <c r="H622" s="497">
        <f>D622*(F622-E622)/G622</f>
        <v>0</v>
      </c>
      <c r="I622" s="137"/>
      <c r="J622" s="468"/>
      <c r="K622" s="468"/>
      <c r="L622" s="486">
        <v>3</v>
      </c>
      <c r="M622" s="486">
        <f>L610*100+L622</f>
        <v>1003</v>
      </c>
      <c r="N622" s="21">
        <v>7</v>
      </c>
      <c r="O622" s="512">
        <f>L610*100+N622+M610*10000</f>
        <v>11007</v>
      </c>
      <c r="P622" s="468"/>
      <c r="Q622" s="468"/>
      <c r="R622" s="468"/>
      <c r="S622" s="468"/>
      <c r="T622" s="468"/>
      <c r="U622" s="468"/>
      <c r="V622" s="468"/>
    </row>
    <row r="623" spans="1:22" x14ac:dyDescent="0.25">
      <c r="A623" s="864" t="s">
        <v>292</v>
      </c>
      <c r="B623" s="864"/>
      <c r="C623" s="864"/>
      <c r="D623" s="370">
        <f>SUM(D619:D622)</f>
        <v>0</v>
      </c>
      <c r="E623" s="513"/>
      <c r="F623" s="495"/>
      <c r="G623" s="495"/>
      <c r="H623" s="496">
        <f>SUM(H620:H622)</f>
        <v>0</v>
      </c>
      <c r="I623" s="496">
        <f>SUM(I620:I622)</f>
        <v>0</v>
      </c>
      <c r="J623" s="468"/>
      <c r="K623" s="468"/>
      <c r="L623" s="486"/>
      <c r="M623" s="486"/>
      <c r="N623" s="468"/>
      <c r="O623" s="468"/>
      <c r="P623" s="468"/>
      <c r="Q623" s="468"/>
      <c r="R623" s="468"/>
      <c r="S623" s="468"/>
      <c r="T623" s="468"/>
      <c r="U623" s="468"/>
      <c r="V623" s="468"/>
    </row>
    <row r="624" spans="1:22" ht="13.5" customHeight="1" x14ac:dyDescent="0.25">
      <c r="A624" s="7" t="s">
        <v>313</v>
      </c>
      <c r="B624" s="7" t="s">
        <v>310</v>
      </c>
      <c r="C624" s="469" t="s">
        <v>490</v>
      </c>
      <c r="D624" s="490"/>
      <c r="E624" s="492">
        <v>0</v>
      </c>
      <c r="F624" s="492">
        <v>0</v>
      </c>
      <c r="G624" s="492">
        <v>1</v>
      </c>
      <c r="H624" s="492"/>
      <c r="I624" s="137">
        <f>D624*(F624-E624)/G624</f>
        <v>0</v>
      </c>
      <c r="J624" s="468"/>
      <c r="K624" s="468"/>
      <c r="L624" s="486">
        <v>4</v>
      </c>
      <c r="M624" s="486">
        <f>L610*100+L624</f>
        <v>1004</v>
      </c>
      <c r="N624" s="468"/>
      <c r="O624" s="468"/>
      <c r="P624" s="468"/>
      <c r="Q624" s="468"/>
      <c r="R624" s="468"/>
      <c r="S624" s="468"/>
      <c r="T624" s="468"/>
      <c r="U624" s="468"/>
      <c r="V624" s="468"/>
    </row>
    <row r="625" spans="1:22" x14ac:dyDescent="0.25">
      <c r="A625" s="7"/>
      <c r="B625" s="7"/>
      <c r="C625" s="469" t="s">
        <v>312</v>
      </c>
      <c r="D625" s="498"/>
      <c r="E625" s="492"/>
      <c r="F625" s="492"/>
      <c r="G625" s="492"/>
      <c r="H625" s="492"/>
      <c r="I625" s="137"/>
      <c r="J625" s="468"/>
      <c r="K625" s="468"/>
      <c r="L625" s="486"/>
      <c r="M625" s="486"/>
      <c r="N625" s="468"/>
      <c r="O625" s="468"/>
      <c r="P625" s="468"/>
      <c r="Q625" s="468"/>
      <c r="R625" s="468"/>
      <c r="S625" s="468"/>
      <c r="T625" s="468"/>
      <c r="U625" s="468"/>
      <c r="V625" s="468"/>
    </row>
    <row r="626" spans="1:22" x14ac:dyDescent="0.25">
      <c r="A626" s="864" t="s">
        <v>292</v>
      </c>
      <c r="B626" s="864"/>
      <c r="C626" s="864"/>
      <c r="D626" s="499">
        <f>SUM(D624:D625)</f>
        <v>0</v>
      </c>
      <c r="E626" s="495"/>
      <c r="F626" s="495"/>
      <c r="G626" s="495"/>
      <c r="H626" s="496">
        <f>SUM(H624:H625)</f>
        <v>0</v>
      </c>
      <c r="I626" s="496">
        <f>SUM(I624:I625)</f>
        <v>0</v>
      </c>
      <c r="J626" s="468"/>
      <c r="K626" s="468"/>
      <c r="L626" s="486"/>
      <c r="M626" s="486"/>
      <c r="N626" s="468"/>
      <c r="O626" s="468"/>
      <c r="P626" s="468"/>
      <c r="Q626" s="468"/>
      <c r="R626" s="468"/>
      <c r="S626" s="468"/>
      <c r="T626" s="468"/>
      <c r="U626" s="468"/>
      <c r="V626" s="468"/>
    </row>
    <row r="627" spans="1:22" ht="13.5" customHeight="1" x14ac:dyDescent="0.25">
      <c r="A627" s="7" t="s">
        <v>314</v>
      </c>
      <c r="B627" s="7" t="s">
        <v>310</v>
      </c>
      <c r="C627" s="469" t="s">
        <v>490</v>
      </c>
      <c r="D627" s="490"/>
      <c r="E627" s="492">
        <v>0</v>
      </c>
      <c r="F627" s="492">
        <v>0</v>
      </c>
      <c r="G627" s="492">
        <v>1</v>
      </c>
      <c r="H627" s="492"/>
      <c r="I627" s="137">
        <f>D627*(F627-E627)/G627</f>
        <v>0</v>
      </c>
      <c r="J627" s="468"/>
      <c r="K627" s="468"/>
      <c r="L627" s="486">
        <v>5</v>
      </c>
      <c r="M627" s="486">
        <f>L610*100+L627</f>
        <v>1005</v>
      </c>
      <c r="N627" s="468"/>
      <c r="O627" s="468"/>
      <c r="P627" s="468"/>
      <c r="Q627" s="468"/>
      <c r="R627" s="468"/>
      <c r="S627" s="468"/>
      <c r="T627" s="468"/>
      <c r="U627" s="468"/>
      <c r="V627" s="468"/>
    </row>
    <row r="628" spans="1:22" x14ac:dyDescent="0.25">
      <c r="A628" s="7"/>
      <c r="B628" s="7"/>
      <c r="C628" s="469" t="s">
        <v>312</v>
      </c>
      <c r="D628" s="498"/>
      <c r="E628" s="492"/>
      <c r="F628" s="492"/>
      <c r="G628" s="492"/>
      <c r="H628" s="492"/>
      <c r="I628" s="137"/>
      <c r="J628" s="468"/>
      <c r="K628" s="468"/>
      <c r="L628" s="486"/>
      <c r="M628" s="486"/>
      <c r="N628" s="468"/>
      <c r="O628" s="468"/>
      <c r="P628" s="468"/>
      <c r="Q628" s="468"/>
      <c r="R628" s="468"/>
      <c r="S628" s="468"/>
      <c r="T628" s="468"/>
      <c r="U628" s="468"/>
      <c r="V628" s="468"/>
    </row>
    <row r="629" spans="1:22" x14ac:dyDescent="0.25">
      <c r="A629" s="864" t="s">
        <v>292</v>
      </c>
      <c r="B629" s="864"/>
      <c r="C629" s="864"/>
      <c r="D629" s="499">
        <f>SUM(D627:D628)</f>
        <v>0</v>
      </c>
      <c r="E629" s="495"/>
      <c r="F629" s="495"/>
      <c r="G629" s="495"/>
      <c r="H629" s="496">
        <f>SUM(H627:H628)</f>
        <v>0</v>
      </c>
      <c r="I629" s="496">
        <f>SUM(I627:I628)</f>
        <v>0</v>
      </c>
      <c r="J629" s="468"/>
      <c r="K629" s="468"/>
      <c r="L629" s="486"/>
      <c r="M629" s="486"/>
      <c r="N629" s="468"/>
      <c r="O629" s="468"/>
      <c r="P629" s="468"/>
      <c r="Q629" s="468"/>
      <c r="R629" s="468"/>
      <c r="S629" s="468"/>
      <c r="T629" s="468"/>
      <c r="U629" s="468"/>
      <c r="V629" s="468"/>
    </row>
    <row r="630" spans="1:22" ht="13.5" customHeight="1" x14ac:dyDescent="0.25">
      <c r="A630" s="7" t="s">
        <v>315</v>
      </c>
      <c r="B630" s="7" t="s">
        <v>310</v>
      </c>
      <c r="C630" s="469" t="s">
        <v>490</v>
      </c>
      <c r="D630" s="490"/>
      <c r="E630" s="492">
        <v>0</v>
      </c>
      <c r="F630" s="492">
        <v>0</v>
      </c>
      <c r="G630" s="492">
        <v>1</v>
      </c>
      <c r="H630" s="492"/>
      <c r="I630" s="137">
        <f>D630*(F630-E630)/G630</f>
        <v>0</v>
      </c>
      <c r="J630" s="468"/>
      <c r="K630" s="468"/>
      <c r="L630" s="486">
        <v>6</v>
      </c>
      <c r="M630" s="486">
        <f>L610*100+L630</f>
        <v>1006</v>
      </c>
      <c r="N630" s="468"/>
      <c r="O630" s="468"/>
      <c r="P630" s="468"/>
      <c r="Q630" s="468"/>
      <c r="R630" s="468"/>
      <c r="S630" s="468"/>
      <c r="T630" s="468"/>
      <c r="U630" s="468"/>
      <c r="V630" s="468"/>
    </row>
    <row r="631" spans="1:22" x14ac:dyDescent="0.25">
      <c r="A631" s="7"/>
      <c r="B631" s="7"/>
      <c r="C631" s="469" t="s">
        <v>312</v>
      </c>
      <c r="D631" s="498"/>
      <c r="E631" s="492"/>
      <c r="F631" s="492"/>
      <c r="G631" s="492"/>
      <c r="H631" s="492"/>
      <c r="I631" s="137"/>
      <c r="J631" s="468"/>
      <c r="K631" s="468"/>
      <c r="L631" s="486"/>
      <c r="M631" s="486"/>
      <c r="N631" s="468"/>
      <c r="O631" s="468"/>
      <c r="P631" s="468"/>
      <c r="Q631" s="468"/>
      <c r="R631" s="468"/>
      <c r="S631" s="468"/>
      <c r="T631" s="468"/>
      <c r="U631" s="468"/>
      <c r="V631" s="468"/>
    </row>
    <row r="632" spans="1:22" x14ac:dyDescent="0.25">
      <c r="A632" s="864" t="s">
        <v>292</v>
      </c>
      <c r="B632" s="864"/>
      <c r="C632" s="864"/>
      <c r="D632" s="499">
        <f>SUM(D630:D631)</f>
        <v>0</v>
      </c>
      <c r="E632" s="495"/>
      <c r="F632" s="495"/>
      <c r="G632" s="495"/>
      <c r="H632" s="496">
        <f>SUM(H630:H631)</f>
        <v>0</v>
      </c>
      <c r="I632" s="496">
        <f>SUM(I630:I631)</f>
        <v>0</v>
      </c>
      <c r="J632" s="468"/>
      <c r="K632" s="468"/>
      <c r="L632" s="486"/>
      <c r="M632" s="486"/>
      <c r="N632" s="468"/>
      <c r="O632" s="468"/>
      <c r="P632" s="468"/>
      <c r="Q632" s="468"/>
      <c r="R632" s="468"/>
      <c r="S632" s="468"/>
      <c r="T632" s="468"/>
      <c r="U632" s="468"/>
      <c r="V632" s="468"/>
    </row>
    <row r="633" spans="1:22" ht="13.5" customHeight="1" x14ac:dyDescent="0.25">
      <c r="A633" s="7" t="s">
        <v>316</v>
      </c>
      <c r="B633" s="7" t="s">
        <v>310</v>
      </c>
      <c r="C633" s="469" t="s">
        <v>490</v>
      </c>
      <c r="D633" s="490"/>
      <c r="E633" s="492">
        <v>0</v>
      </c>
      <c r="F633" s="492">
        <v>0</v>
      </c>
      <c r="G633" s="492">
        <v>1</v>
      </c>
      <c r="H633" s="492"/>
      <c r="I633" s="137">
        <f>D633*(F633-E633)/G633</f>
        <v>0</v>
      </c>
      <c r="J633" s="468"/>
      <c r="K633" s="468"/>
      <c r="L633" s="486">
        <v>7</v>
      </c>
      <c r="M633" s="486">
        <f>L610*100+L633</f>
        <v>1007</v>
      </c>
      <c r="N633" s="468"/>
      <c r="O633" s="468"/>
      <c r="P633" s="468"/>
      <c r="Q633" s="468"/>
      <c r="R633" s="468"/>
      <c r="S633" s="468"/>
      <c r="T633" s="468"/>
      <c r="U633" s="468"/>
      <c r="V633" s="468"/>
    </row>
    <row r="634" spans="1:22" x14ac:dyDescent="0.25">
      <c r="A634" s="7"/>
      <c r="B634" s="7"/>
      <c r="C634" s="469" t="s">
        <v>312</v>
      </c>
      <c r="D634" s="498"/>
      <c r="E634" s="514"/>
      <c r="F634" s="492"/>
      <c r="G634" s="492"/>
      <c r="H634" s="492"/>
      <c r="I634" s="137"/>
      <c r="J634" s="468"/>
      <c r="K634" s="468"/>
      <c r="L634" s="468"/>
      <c r="M634" s="468"/>
      <c r="N634" s="468"/>
      <c r="O634" s="468"/>
      <c r="P634" s="468"/>
      <c r="Q634" s="468"/>
      <c r="R634" s="468"/>
      <c r="S634" s="468"/>
      <c r="T634" s="468"/>
      <c r="U634" s="468"/>
      <c r="V634" s="468"/>
    </row>
    <row r="635" spans="1:22" x14ac:dyDescent="0.25">
      <c r="A635" s="864" t="s">
        <v>292</v>
      </c>
      <c r="B635" s="864"/>
      <c r="C635" s="864"/>
      <c r="D635" s="507">
        <f>SUM(D633:D634)</f>
        <v>0</v>
      </c>
      <c r="E635" s="515"/>
      <c r="F635" s="495"/>
      <c r="G635" s="495"/>
      <c r="H635" s="496">
        <f>SUM(H633:H634)</f>
        <v>0</v>
      </c>
      <c r="I635" s="496">
        <f>SUM(I633:I634)</f>
        <v>0</v>
      </c>
      <c r="J635" s="468"/>
      <c r="K635" s="468"/>
      <c r="L635" s="468"/>
      <c r="M635" s="468"/>
      <c r="N635" s="468"/>
      <c r="O635" s="468"/>
      <c r="P635" s="468"/>
      <c r="Q635" s="468"/>
      <c r="R635" s="468"/>
      <c r="S635" s="468"/>
      <c r="T635" s="468"/>
      <c r="U635" s="468"/>
      <c r="V635" s="468"/>
    </row>
    <row r="636" spans="1:22" x14ac:dyDescent="0.25">
      <c r="A636" s="865" t="s">
        <v>91</v>
      </c>
      <c r="B636" s="865"/>
      <c r="C636" s="865"/>
      <c r="D636" s="92">
        <f>D635+D632+D629+D626+D623</f>
        <v>0</v>
      </c>
      <c r="E636" s="516"/>
      <c r="F636" s="500"/>
      <c r="G636" s="500"/>
      <c r="H636" s="496">
        <f>H635+H632+H629+H626+H623</f>
        <v>0</v>
      </c>
      <c r="I636" s="496">
        <f>I635+I632+I629+I626+I623</f>
        <v>0</v>
      </c>
      <c r="J636" s="468"/>
      <c r="K636" s="468"/>
      <c r="L636" s="468"/>
      <c r="M636" s="468"/>
      <c r="N636" s="468"/>
      <c r="O636" s="468"/>
      <c r="P636" s="468"/>
      <c r="Q636" s="468"/>
      <c r="R636" s="468"/>
      <c r="S636" s="468"/>
      <c r="T636" s="468"/>
      <c r="U636" s="468"/>
      <c r="V636" s="468"/>
    </row>
    <row r="637" spans="1:22" ht="14" x14ac:dyDescent="0.25">
      <c r="A637" s="867" t="s">
        <v>491</v>
      </c>
      <c r="B637" s="867"/>
      <c r="C637" s="867"/>
      <c r="D637" s="867"/>
      <c r="E637" s="867"/>
      <c r="F637" s="867"/>
      <c r="G637" s="867"/>
      <c r="H637" s="867"/>
      <c r="I637" s="867"/>
      <c r="J637" s="468"/>
      <c r="K637" s="468"/>
      <c r="L637" s="468"/>
      <c r="M637" s="468"/>
      <c r="N637" s="468"/>
      <c r="O637" s="468"/>
      <c r="P637" s="468"/>
      <c r="Q637" s="468"/>
      <c r="R637" s="468"/>
      <c r="S637" s="468"/>
      <c r="T637" s="468"/>
      <c r="U637" s="468"/>
      <c r="V637" s="468"/>
    </row>
    <row r="638" spans="1:22" ht="12.75" customHeight="1" x14ac:dyDescent="0.25">
      <c r="A638" s="867" t="s">
        <v>492</v>
      </c>
      <c r="B638" s="867"/>
      <c r="C638" s="867"/>
      <c r="D638" s="867"/>
      <c r="E638" s="867"/>
      <c r="F638" s="867"/>
      <c r="G638" s="867"/>
      <c r="H638" s="867"/>
      <c r="I638" s="867"/>
      <c r="J638" s="468"/>
      <c r="K638" s="468"/>
      <c r="L638" s="468"/>
      <c r="M638" s="468"/>
      <c r="N638" s="468"/>
      <c r="O638" s="468"/>
      <c r="P638" s="468"/>
      <c r="Q638" s="468"/>
      <c r="R638" s="468"/>
      <c r="S638" s="468"/>
      <c r="T638" s="468"/>
      <c r="U638" s="468"/>
      <c r="V638" s="468"/>
    </row>
    <row r="639" spans="1:22" ht="12" customHeight="1" x14ac:dyDescent="0.25">
      <c r="A639" s="868" t="s">
        <v>493</v>
      </c>
      <c r="B639" s="868"/>
      <c r="C639" s="868"/>
      <c r="D639" s="868"/>
      <c r="E639" s="868"/>
      <c r="F639" s="868"/>
      <c r="G639" s="868"/>
      <c r="H639" s="868"/>
      <c r="I639" s="868"/>
      <c r="J639" s="468"/>
      <c r="K639" s="468"/>
      <c r="L639" s="468"/>
      <c r="M639" s="468"/>
      <c r="N639" s="468"/>
      <c r="O639" s="468"/>
      <c r="P639" s="468"/>
      <c r="Q639" s="468"/>
      <c r="R639" s="468"/>
      <c r="S639" s="468"/>
      <c r="T639" s="468"/>
      <c r="U639" s="468"/>
      <c r="V639" s="468"/>
    </row>
    <row r="640" spans="1:22" ht="13.5" x14ac:dyDescent="0.25">
      <c r="A640" s="517" t="s">
        <v>494</v>
      </c>
      <c r="B640" s="468"/>
      <c r="C640" s="468"/>
      <c r="D640" s="468"/>
      <c r="E640" s="468"/>
      <c r="F640" s="468"/>
      <c r="G640" s="468"/>
      <c r="H640" s="468"/>
      <c r="I640" s="468"/>
      <c r="J640" s="468"/>
      <c r="K640" s="468"/>
      <c r="L640" s="468"/>
      <c r="M640" s="468"/>
      <c r="N640" s="468"/>
      <c r="O640" s="468"/>
      <c r="P640" s="468"/>
      <c r="Q640" s="468"/>
      <c r="R640" s="468"/>
      <c r="S640" s="468"/>
      <c r="T640" s="468"/>
      <c r="U640" s="468"/>
      <c r="V640" s="468"/>
    </row>
    <row r="641" spans="1:22" x14ac:dyDescent="0.25">
      <c r="A641" s="468"/>
      <c r="B641" s="468"/>
      <c r="C641" s="468"/>
      <c r="D641" s="468"/>
      <c r="E641" s="468"/>
      <c r="F641" s="468"/>
      <c r="G641" s="468"/>
      <c r="H641" s="468"/>
      <c r="I641" s="468"/>
      <c r="J641" s="468"/>
      <c r="K641" s="468"/>
      <c r="L641" s="468"/>
      <c r="M641" s="468"/>
      <c r="N641" s="468"/>
      <c r="O641" s="468"/>
      <c r="P641" s="468"/>
      <c r="Q641" s="468"/>
      <c r="R641" s="468"/>
      <c r="S641" s="468"/>
      <c r="T641" s="468"/>
      <c r="U641" s="468"/>
      <c r="V641" s="468"/>
    </row>
    <row r="642" spans="1:22" x14ac:dyDescent="0.25">
      <c r="A642" s="468"/>
      <c r="B642" s="468"/>
      <c r="C642" s="468"/>
      <c r="D642" s="468"/>
      <c r="E642" s="468"/>
      <c r="F642" s="468"/>
      <c r="G642" s="468"/>
      <c r="H642" s="468"/>
      <c r="I642" s="468"/>
      <c r="J642" s="468"/>
      <c r="K642" s="468"/>
      <c r="L642" s="468"/>
      <c r="M642" s="468"/>
      <c r="N642" s="468"/>
      <c r="O642" s="468"/>
      <c r="P642" s="468"/>
      <c r="Q642" s="468"/>
      <c r="R642" s="468"/>
      <c r="S642" s="468"/>
      <c r="T642" s="468"/>
      <c r="U642" s="468"/>
      <c r="V642" s="468"/>
    </row>
    <row r="643" spans="1:22" x14ac:dyDescent="0.25">
      <c r="A643" s="468"/>
      <c r="B643" s="468"/>
      <c r="C643" s="468"/>
      <c r="D643" s="468"/>
      <c r="E643" s="468"/>
      <c r="F643" s="468"/>
      <c r="G643" s="468"/>
      <c r="H643" s="468"/>
      <c r="I643" s="468"/>
      <c r="J643" s="468"/>
      <c r="K643" s="468"/>
      <c r="L643" s="468"/>
      <c r="M643" s="468"/>
      <c r="N643" s="468"/>
      <c r="O643" s="468"/>
      <c r="P643" s="468"/>
      <c r="Q643" s="468"/>
      <c r="R643" s="468"/>
      <c r="S643" s="468"/>
      <c r="T643" s="468"/>
      <c r="U643" s="468"/>
      <c r="V643" s="468"/>
    </row>
    <row r="644" spans="1:22" ht="13.5" customHeight="1" x14ac:dyDescent="0.25">
      <c r="A644" s="468"/>
      <c r="B644" s="468"/>
      <c r="C644" s="468"/>
      <c r="D644" s="468"/>
      <c r="E644" s="468"/>
      <c r="F644" s="468"/>
      <c r="G644" s="468"/>
      <c r="H644" s="468"/>
      <c r="I644" s="468"/>
      <c r="J644" s="468"/>
      <c r="K644" s="468"/>
      <c r="L644" s="468"/>
      <c r="M644" s="468"/>
      <c r="N644" s="468"/>
      <c r="O644" s="468"/>
      <c r="P644" s="468"/>
      <c r="Q644" s="468"/>
      <c r="R644" s="468"/>
      <c r="S644" s="468"/>
      <c r="T644" s="468"/>
      <c r="U644" s="468"/>
      <c r="V644" s="468"/>
    </row>
    <row r="645" spans="1:22" ht="13.5" customHeight="1" x14ac:dyDescent="0.25">
      <c r="A645" s="468"/>
      <c r="B645" s="468"/>
      <c r="C645" s="468"/>
      <c r="D645" s="468"/>
      <c r="E645" s="468"/>
      <c r="F645" s="468"/>
      <c r="G645" s="468"/>
      <c r="H645" s="468"/>
      <c r="I645" s="468"/>
      <c r="J645" s="468"/>
      <c r="K645" s="468"/>
      <c r="L645" s="468"/>
      <c r="M645" s="468"/>
      <c r="N645" s="468"/>
      <c r="O645" s="468"/>
      <c r="P645" s="468"/>
      <c r="Q645" s="468"/>
      <c r="R645" s="468"/>
      <c r="S645" s="468"/>
      <c r="T645" s="468"/>
      <c r="U645" s="468"/>
      <c r="V645" s="468"/>
    </row>
    <row r="646" spans="1:22" x14ac:dyDescent="0.25">
      <c r="A646" s="468"/>
      <c r="B646" s="468"/>
      <c r="C646" s="468"/>
      <c r="D646" s="468"/>
      <c r="E646" s="468"/>
      <c r="F646" s="468"/>
      <c r="G646" s="468"/>
      <c r="H646" s="468"/>
      <c r="I646" s="468"/>
      <c r="J646" s="468"/>
      <c r="K646" s="468"/>
      <c r="L646" s="468"/>
      <c r="M646" s="468"/>
      <c r="N646" s="468"/>
      <c r="O646" s="468"/>
      <c r="P646" s="468"/>
      <c r="Q646" s="468"/>
      <c r="R646" s="468"/>
      <c r="S646" s="468"/>
      <c r="T646" s="468"/>
      <c r="U646" s="468"/>
      <c r="V646" s="468"/>
    </row>
    <row r="647" spans="1:22" x14ac:dyDescent="0.25">
      <c r="A647" s="13" t="s">
        <v>23</v>
      </c>
      <c r="B647" s="13"/>
      <c r="C647" s="791">
        <f>Presentación!$C$3</f>
        <v>1990</v>
      </c>
      <c r="D647" s="791"/>
      <c r="E647" s="791"/>
      <c r="F647" s="791"/>
      <c r="G647" s="791"/>
      <c r="H647" s="791"/>
      <c r="I647" s="791"/>
      <c r="J647" s="468"/>
      <c r="K647" s="468"/>
      <c r="L647" s="468"/>
      <c r="M647" s="468"/>
      <c r="N647" s="468"/>
      <c r="O647" s="468"/>
      <c r="P647" s="468"/>
      <c r="Q647" s="468"/>
      <c r="R647" s="468"/>
      <c r="S647" s="468"/>
      <c r="T647" s="468"/>
      <c r="U647" s="468"/>
      <c r="V647" s="468"/>
    </row>
    <row r="648" spans="1:22" ht="11.25" customHeight="1" x14ac:dyDescent="0.25">
      <c r="A648" s="11" t="s">
        <v>24</v>
      </c>
      <c r="B648" s="11"/>
      <c r="C648" s="792" t="s">
        <v>389</v>
      </c>
      <c r="D648" s="792"/>
      <c r="E648" s="792"/>
      <c r="F648" s="792"/>
      <c r="G648" s="792"/>
      <c r="H648" s="792"/>
      <c r="I648" s="792"/>
      <c r="J648" s="468"/>
      <c r="K648" s="468"/>
      <c r="L648" s="486">
        <v>11</v>
      </c>
      <c r="M648" s="486">
        <v>1</v>
      </c>
      <c r="N648" s="468"/>
      <c r="O648" s="468"/>
      <c r="P648" s="468"/>
      <c r="Q648" s="468"/>
      <c r="R648" s="468"/>
      <c r="S648" s="468"/>
      <c r="T648" s="468"/>
      <c r="U648" s="468"/>
      <c r="V648" s="468"/>
    </row>
    <row r="649" spans="1:22" ht="13.5" customHeight="1" x14ac:dyDescent="0.25">
      <c r="A649" s="702" t="s">
        <v>5</v>
      </c>
      <c r="B649" s="702"/>
      <c r="C649" s="703" t="s">
        <v>26</v>
      </c>
      <c r="D649" s="703"/>
      <c r="E649" s="703"/>
      <c r="F649" s="703"/>
      <c r="G649" s="703"/>
      <c r="H649" s="703"/>
      <c r="I649" s="703"/>
      <c r="J649" s="468"/>
      <c r="K649" s="468"/>
      <c r="L649" s="486"/>
      <c r="M649" s="486"/>
      <c r="N649" s="468"/>
      <c r="O649" s="468"/>
      <c r="P649" s="468"/>
      <c r="Q649" s="468"/>
      <c r="R649" s="468"/>
      <c r="S649" s="468"/>
      <c r="T649" s="468"/>
      <c r="U649" s="468"/>
      <c r="V649" s="468"/>
    </row>
    <row r="650" spans="1:22" ht="11.25" customHeight="1" x14ac:dyDescent="0.25">
      <c r="A650" s="702" t="s">
        <v>27</v>
      </c>
      <c r="B650" s="702"/>
      <c r="C650" s="703" t="s">
        <v>482</v>
      </c>
      <c r="D650" s="703"/>
      <c r="E650" s="703"/>
      <c r="F650" s="703"/>
      <c r="G650" s="703"/>
      <c r="H650" s="703"/>
      <c r="I650" s="703"/>
      <c r="J650" s="468"/>
      <c r="K650" s="468"/>
      <c r="L650" s="486"/>
      <c r="M650" s="486"/>
      <c r="N650" s="468"/>
      <c r="O650" s="468"/>
      <c r="P650" s="468"/>
      <c r="Q650" s="468"/>
      <c r="R650" s="468"/>
      <c r="S650" s="468"/>
      <c r="T650" s="468"/>
      <c r="U650" s="468"/>
      <c r="V650" s="468"/>
    </row>
    <row r="651" spans="1:22" ht="11.25" customHeight="1" x14ac:dyDescent="0.25">
      <c r="A651" s="702" t="s">
        <v>29</v>
      </c>
      <c r="B651" s="702"/>
      <c r="C651" s="703" t="s">
        <v>454</v>
      </c>
      <c r="D651" s="703"/>
      <c r="E651" s="703"/>
      <c r="F651" s="703"/>
      <c r="G651" s="703"/>
      <c r="H651" s="703"/>
      <c r="I651" s="703"/>
      <c r="J651" s="468"/>
      <c r="K651" s="468"/>
      <c r="L651" s="486"/>
      <c r="M651" s="486"/>
      <c r="N651" s="468"/>
      <c r="O651" s="468"/>
      <c r="P651" s="468"/>
      <c r="Q651" s="468"/>
      <c r="R651" s="468"/>
      <c r="S651" s="468"/>
      <c r="T651" s="468"/>
      <c r="U651" s="468"/>
      <c r="V651" s="468"/>
    </row>
    <row r="652" spans="1:22" ht="11.25" customHeight="1" x14ac:dyDescent="0.25">
      <c r="A652" s="702" t="s">
        <v>31</v>
      </c>
      <c r="B652" s="702"/>
      <c r="C652" s="703" t="s">
        <v>406</v>
      </c>
      <c r="D652" s="703"/>
      <c r="E652" s="703"/>
      <c r="F652" s="703"/>
      <c r="G652" s="703"/>
      <c r="H652" s="703"/>
      <c r="I652" s="703"/>
      <c r="J652" s="468"/>
      <c r="K652" s="468"/>
      <c r="L652" s="486"/>
      <c r="M652" s="486"/>
      <c r="N652" s="468"/>
      <c r="O652" s="468"/>
      <c r="P652" s="468"/>
      <c r="Q652" s="468"/>
      <c r="R652" s="468"/>
      <c r="S652" s="468"/>
      <c r="T652" s="468"/>
      <c r="U652" s="468"/>
      <c r="V652" s="468"/>
    </row>
    <row r="653" spans="1:22" ht="11.25" customHeight="1" x14ac:dyDescent="0.25">
      <c r="A653" s="704" t="s">
        <v>33</v>
      </c>
      <c r="B653" s="704"/>
      <c r="C653" s="97" t="s">
        <v>34</v>
      </c>
      <c r="D653" s="705" t="s">
        <v>237</v>
      </c>
      <c r="E653" s="705"/>
      <c r="F653" s="705"/>
      <c r="G653" s="705"/>
      <c r="H653" s="705"/>
      <c r="I653" s="705"/>
      <c r="J653" s="468"/>
      <c r="K653" s="468"/>
      <c r="L653" s="486"/>
      <c r="M653" s="486"/>
      <c r="N653" s="468"/>
      <c r="O653" s="468"/>
      <c r="P653" s="468"/>
      <c r="Q653" s="468"/>
      <c r="R653" s="468"/>
      <c r="S653" s="468"/>
      <c r="T653" s="468"/>
      <c r="U653" s="468"/>
      <c r="V653" s="468"/>
    </row>
    <row r="654" spans="1:22" ht="45.75" customHeight="1" x14ac:dyDescent="0.25">
      <c r="A654" s="7" t="s">
        <v>37</v>
      </c>
      <c r="B654" s="7"/>
      <c r="C654" s="7" t="s">
        <v>38</v>
      </c>
      <c r="D654" s="98" t="s">
        <v>238</v>
      </c>
      <c r="E654" s="98" t="s">
        <v>483</v>
      </c>
      <c r="F654" s="98" t="s">
        <v>484</v>
      </c>
      <c r="G654" s="98" t="s">
        <v>241</v>
      </c>
      <c r="H654" s="98" t="s">
        <v>242</v>
      </c>
      <c r="I654" s="98" t="s">
        <v>242</v>
      </c>
      <c r="J654" s="468"/>
      <c r="K654" s="468"/>
      <c r="L654" s="486"/>
      <c r="M654" s="486"/>
      <c r="N654" s="468"/>
      <c r="O654" s="468"/>
      <c r="P654" s="468"/>
      <c r="Q654" s="468"/>
      <c r="R654" s="468"/>
      <c r="S654" s="468"/>
      <c r="T654" s="468"/>
      <c r="U654" s="468"/>
      <c r="V654" s="468"/>
    </row>
    <row r="655" spans="1:22" ht="12.75" customHeight="1" x14ac:dyDescent="0.25">
      <c r="A655" s="7" t="s">
        <v>224</v>
      </c>
      <c r="B655" s="7" t="s">
        <v>47</v>
      </c>
      <c r="C655" s="7"/>
      <c r="D655" s="25" t="s">
        <v>48</v>
      </c>
      <c r="E655" s="25" t="s">
        <v>243</v>
      </c>
      <c r="F655" s="25" t="s">
        <v>243</v>
      </c>
      <c r="G655" s="25" t="s">
        <v>244</v>
      </c>
      <c r="H655" s="25" t="s">
        <v>52</v>
      </c>
      <c r="I655" s="25" t="s">
        <v>121</v>
      </c>
      <c r="J655" s="468"/>
      <c r="K655" s="468"/>
      <c r="L655" s="486"/>
      <c r="M655" s="486"/>
      <c r="N655" s="468"/>
      <c r="O655" s="468"/>
      <c r="P655" s="468"/>
      <c r="Q655" s="468"/>
      <c r="R655" s="468"/>
      <c r="S655" s="468"/>
      <c r="T655" s="468"/>
      <c r="U655" s="468"/>
      <c r="V655" s="468"/>
    </row>
    <row r="656" spans="1:22" ht="34.5" x14ac:dyDescent="0.25">
      <c r="A656" s="7"/>
      <c r="B656" s="7"/>
      <c r="C656" s="7"/>
      <c r="D656" s="25" t="s">
        <v>54</v>
      </c>
      <c r="E656" s="25" t="s">
        <v>246</v>
      </c>
      <c r="F656" s="25" t="s">
        <v>247</v>
      </c>
      <c r="G656" s="25" t="s">
        <v>485</v>
      </c>
      <c r="H656" s="25" t="s">
        <v>486</v>
      </c>
      <c r="I656" s="25" t="s">
        <v>487</v>
      </c>
      <c r="J656" s="468"/>
      <c r="K656" s="468"/>
      <c r="L656" s="486"/>
      <c r="M656" s="486"/>
      <c r="N656" s="468"/>
      <c r="O656" s="468"/>
      <c r="P656" s="468"/>
      <c r="Q656" s="468"/>
      <c r="R656" s="468"/>
      <c r="S656" s="468"/>
      <c r="T656" s="468"/>
      <c r="U656" s="468"/>
      <c r="V656" s="468"/>
    </row>
    <row r="657" spans="1:22" ht="13.5" x14ac:dyDescent="0.35">
      <c r="A657" s="7"/>
      <c r="B657" s="7"/>
      <c r="C657" s="7"/>
      <c r="D657" s="114" t="s">
        <v>488</v>
      </c>
      <c r="E657" s="114" t="s">
        <v>251</v>
      </c>
      <c r="F657" s="114" t="s">
        <v>250</v>
      </c>
      <c r="G657" s="114" t="s">
        <v>489</v>
      </c>
      <c r="H657" s="114" t="s">
        <v>253</v>
      </c>
      <c r="I657" s="114" t="s">
        <v>253</v>
      </c>
      <c r="J657" s="468"/>
      <c r="K657" s="468"/>
      <c r="L657" s="486"/>
      <c r="M657" s="486"/>
      <c r="N657" s="468"/>
      <c r="O657" s="468"/>
      <c r="P657" s="468"/>
      <c r="Q657" s="468"/>
      <c r="R657" s="468"/>
      <c r="S657" s="468"/>
      <c r="T657" s="468"/>
      <c r="U657" s="468"/>
      <c r="V657" s="468"/>
    </row>
    <row r="658" spans="1:22" ht="11.25" customHeight="1" x14ac:dyDescent="0.25">
      <c r="A658" s="7" t="s">
        <v>68</v>
      </c>
      <c r="B658" s="7" t="s">
        <v>310</v>
      </c>
      <c r="C658" s="135" t="s">
        <v>471</v>
      </c>
      <c r="D658" s="490"/>
      <c r="E658" s="511"/>
      <c r="F658" s="492">
        <v>0</v>
      </c>
      <c r="G658" s="492">
        <v>1</v>
      </c>
      <c r="H658" s="497">
        <f>D658*(F658-E658)/G658</f>
        <v>0</v>
      </c>
      <c r="I658" s="137"/>
      <c r="J658" s="468"/>
      <c r="K658" s="468"/>
      <c r="L658" s="486">
        <v>1</v>
      </c>
      <c r="M658" s="486">
        <f>L648*100+L658</f>
        <v>1101</v>
      </c>
      <c r="N658" s="468"/>
      <c r="O658" s="468"/>
      <c r="P658" s="468"/>
      <c r="Q658" s="468"/>
      <c r="R658" s="468"/>
      <c r="S658" s="468"/>
      <c r="T658" s="468"/>
      <c r="U658" s="468"/>
      <c r="V658" s="468"/>
    </row>
    <row r="659" spans="1:22" x14ac:dyDescent="0.25">
      <c r="A659" s="7"/>
      <c r="B659" s="7"/>
      <c r="C659" s="486" t="s">
        <v>472</v>
      </c>
      <c r="D659" s="490"/>
      <c r="E659" s="511"/>
      <c r="F659" s="492">
        <v>0</v>
      </c>
      <c r="G659" s="492">
        <v>1</v>
      </c>
      <c r="H659" s="497">
        <f>D659*(F659-E659)/G659</f>
        <v>0</v>
      </c>
      <c r="I659" s="137"/>
      <c r="J659" s="468"/>
      <c r="K659" s="468"/>
      <c r="L659" s="486">
        <v>2</v>
      </c>
      <c r="M659" s="486">
        <f>L648*100+L659</f>
        <v>1102</v>
      </c>
      <c r="N659" s="468"/>
      <c r="O659" s="468"/>
      <c r="P659" s="468"/>
      <c r="Q659" s="468"/>
      <c r="R659" s="468"/>
      <c r="S659" s="468"/>
      <c r="T659" s="468"/>
      <c r="U659" s="468"/>
      <c r="V659" s="468"/>
    </row>
    <row r="660" spans="1:22" x14ac:dyDescent="0.25">
      <c r="A660" s="7"/>
      <c r="B660" s="7"/>
      <c r="C660" s="135" t="s">
        <v>473</v>
      </c>
      <c r="D660" s="490"/>
      <c r="E660" s="504"/>
      <c r="F660" s="492">
        <v>0</v>
      </c>
      <c r="G660" s="492">
        <v>1</v>
      </c>
      <c r="H660" s="497">
        <f>D660*(F660-E660)/G660</f>
        <v>0</v>
      </c>
      <c r="I660" s="137"/>
      <c r="J660" s="468"/>
      <c r="K660" s="468"/>
      <c r="L660" s="486">
        <v>3</v>
      </c>
      <c r="M660" s="486">
        <f>L648*100+L660</f>
        <v>1103</v>
      </c>
      <c r="N660" s="21">
        <v>7</v>
      </c>
      <c r="O660" s="512">
        <f>L648*100+N660+M648*10000</f>
        <v>11107</v>
      </c>
      <c r="P660" s="468"/>
      <c r="Q660" s="468"/>
      <c r="R660" s="468"/>
      <c r="S660" s="468"/>
      <c r="T660" s="468"/>
      <c r="U660" s="468"/>
      <c r="V660" s="468"/>
    </row>
    <row r="661" spans="1:22" x14ac:dyDescent="0.25">
      <c r="A661" s="864" t="s">
        <v>292</v>
      </c>
      <c r="B661" s="864"/>
      <c r="C661" s="864"/>
      <c r="D661" s="370">
        <f>SUM(D657:D660)</f>
        <v>0</v>
      </c>
      <c r="E661" s="513"/>
      <c r="F661" s="495"/>
      <c r="G661" s="495"/>
      <c r="H661" s="496">
        <f>SUM(H658:H660)</f>
        <v>0</v>
      </c>
      <c r="I661" s="496">
        <f>SUM(I658:I660)</f>
        <v>0</v>
      </c>
      <c r="J661" s="468"/>
      <c r="K661" s="468"/>
      <c r="L661" s="486"/>
      <c r="M661" s="486"/>
      <c r="N661" s="468"/>
      <c r="O661" s="468"/>
      <c r="P661" s="468"/>
      <c r="Q661" s="468"/>
      <c r="R661" s="468"/>
      <c r="S661" s="468"/>
      <c r="T661" s="468"/>
      <c r="U661" s="468"/>
      <c r="V661" s="468"/>
    </row>
    <row r="662" spans="1:22" ht="13.5" customHeight="1" x14ac:dyDescent="0.25">
      <c r="A662" s="7" t="s">
        <v>313</v>
      </c>
      <c r="B662" s="7" t="s">
        <v>310</v>
      </c>
      <c r="C662" s="469" t="s">
        <v>490</v>
      </c>
      <c r="D662" s="490"/>
      <c r="E662" s="492">
        <v>0</v>
      </c>
      <c r="F662" s="492">
        <v>0</v>
      </c>
      <c r="G662" s="492">
        <v>1</v>
      </c>
      <c r="H662" s="492"/>
      <c r="I662" s="137">
        <f>D662*(F662-E662)/G662</f>
        <v>0</v>
      </c>
      <c r="J662" s="468"/>
      <c r="K662" s="468"/>
      <c r="L662" s="486">
        <v>4</v>
      </c>
      <c r="M662" s="486">
        <f>L648*100+L662</f>
        <v>1104</v>
      </c>
      <c r="N662" s="468"/>
      <c r="O662" s="468"/>
      <c r="P662" s="468"/>
      <c r="Q662" s="468"/>
      <c r="R662" s="468"/>
      <c r="S662" s="468"/>
      <c r="T662" s="468"/>
      <c r="U662" s="468"/>
      <c r="V662" s="468"/>
    </row>
    <row r="663" spans="1:22" x14ac:dyDescent="0.25">
      <c r="A663" s="7"/>
      <c r="B663" s="7"/>
      <c r="C663" s="469" t="s">
        <v>312</v>
      </c>
      <c r="D663" s="498"/>
      <c r="E663" s="492"/>
      <c r="F663" s="492"/>
      <c r="G663" s="492"/>
      <c r="H663" s="492"/>
      <c r="I663" s="137"/>
      <c r="J663" s="468"/>
      <c r="K663" s="468"/>
      <c r="L663" s="486"/>
      <c r="M663" s="486"/>
      <c r="N663" s="468"/>
      <c r="O663" s="468"/>
      <c r="P663" s="468"/>
      <c r="Q663" s="468"/>
      <c r="R663" s="468"/>
      <c r="S663" s="468"/>
      <c r="T663" s="468"/>
      <c r="U663" s="468"/>
      <c r="V663" s="468"/>
    </row>
    <row r="664" spans="1:22" x14ac:dyDescent="0.25">
      <c r="A664" s="864" t="s">
        <v>292</v>
      </c>
      <c r="B664" s="864"/>
      <c r="C664" s="864"/>
      <c r="D664" s="499">
        <f>SUM(D662:D663)</f>
        <v>0</v>
      </c>
      <c r="E664" s="495"/>
      <c r="F664" s="495"/>
      <c r="G664" s="495"/>
      <c r="H664" s="496">
        <f>SUM(H662:H663)</f>
        <v>0</v>
      </c>
      <c r="I664" s="496">
        <f>SUM(I662:I663)</f>
        <v>0</v>
      </c>
      <c r="J664" s="468"/>
      <c r="K664" s="468"/>
      <c r="L664" s="486"/>
      <c r="M664" s="486"/>
      <c r="N664" s="468"/>
      <c r="O664" s="468"/>
      <c r="P664" s="468"/>
      <c r="Q664" s="468"/>
      <c r="R664" s="468"/>
      <c r="S664" s="468"/>
      <c r="T664" s="468"/>
      <c r="U664" s="468"/>
      <c r="V664" s="468"/>
    </row>
    <row r="665" spans="1:22" ht="13.5" customHeight="1" x14ac:dyDescent="0.25">
      <c r="A665" s="7" t="s">
        <v>314</v>
      </c>
      <c r="B665" s="7" t="s">
        <v>310</v>
      </c>
      <c r="C665" s="469" t="s">
        <v>490</v>
      </c>
      <c r="D665" s="490"/>
      <c r="E665" s="492">
        <v>0</v>
      </c>
      <c r="F665" s="492">
        <v>0</v>
      </c>
      <c r="G665" s="492">
        <v>1</v>
      </c>
      <c r="H665" s="492"/>
      <c r="I665" s="137">
        <f>D665*(F665-E665)/G665</f>
        <v>0</v>
      </c>
      <c r="J665" s="468"/>
      <c r="K665" s="468"/>
      <c r="L665" s="486">
        <v>5</v>
      </c>
      <c r="M665" s="486">
        <f>L648*100+L665</f>
        <v>1105</v>
      </c>
      <c r="N665" s="468"/>
      <c r="O665" s="468"/>
      <c r="P665" s="468"/>
      <c r="Q665" s="468"/>
      <c r="R665" s="468"/>
      <c r="S665" s="468"/>
      <c r="T665" s="468"/>
      <c r="U665" s="468"/>
      <c r="V665" s="468"/>
    </row>
    <row r="666" spans="1:22" ht="12.75" customHeight="1" x14ac:dyDescent="0.25">
      <c r="A666" s="7"/>
      <c r="B666" s="7"/>
      <c r="C666" s="469" t="s">
        <v>312</v>
      </c>
      <c r="D666" s="498"/>
      <c r="E666" s="492"/>
      <c r="F666" s="492"/>
      <c r="G666" s="492"/>
      <c r="H666" s="492"/>
      <c r="I666" s="137"/>
      <c r="J666" s="468"/>
      <c r="K666" s="468"/>
      <c r="L666" s="486"/>
      <c r="M666" s="486"/>
      <c r="N666" s="468"/>
      <c r="O666" s="468"/>
      <c r="P666" s="468"/>
      <c r="Q666" s="468"/>
      <c r="R666" s="468"/>
      <c r="S666" s="468"/>
      <c r="T666" s="468"/>
      <c r="U666" s="468"/>
      <c r="V666" s="468"/>
    </row>
    <row r="667" spans="1:22" x14ac:dyDescent="0.25">
      <c r="A667" s="864" t="s">
        <v>292</v>
      </c>
      <c r="B667" s="864"/>
      <c r="C667" s="864"/>
      <c r="D667" s="499">
        <f>SUM(D665:D666)</f>
        <v>0</v>
      </c>
      <c r="E667" s="495"/>
      <c r="F667" s="495"/>
      <c r="G667" s="495"/>
      <c r="H667" s="496">
        <f>SUM(H665:H666)</f>
        <v>0</v>
      </c>
      <c r="I667" s="496">
        <f>SUM(I665:I666)</f>
        <v>0</v>
      </c>
      <c r="J667" s="468"/>
      <c r="K667" s="468"/>
      <c r="L667" s="486"/>
      <c r="M667" s="486"/>
      <c r="N667" s="468"/>
      <c r="O667" s="468"/>
      <c r="P667" s="468"/>
      <c r="Q667" s="468"/>
      <c r="R667" s="468"/>
      <c r="S667" s="468"/>
      <c r="T667" s="468"/>
      <c r="U667" s="468"/>
      <c r="V667" s="468"/>
    </row>
    <row r="668" spans="1:22" ht="13.5" customHeight="1" x14ac:dyDescent="0.25">
      <c r="A668" s="7" t="s">
        <v>315</v>
      </c>
      <c r="B668" s="7" t="s">
        <v>310</v>
      </c>
      <c r="C668" s="469" t="s">
        <v>490</v>
      </c>
      <c r="D668" s="490"/>
      <c r="E668" s="492">
        <v>0</v>
      </c>
      <c r="F668" s="492">
        <v>0</v>
      </c>
      <c r="G668" s="492">
        <v>1</v>
      </c>
      <c r="H668" s="492"/>
      <c r="I668" s="137">
        <f>D668*(F668-E668)/G668</f>
        <v>0</v>
      </c>
      <c r="J668" s="468"/>
      <c r="K668" s="468"/>
      <c r="L668" s="486">
        <v>6</v>
      </c>
      <c r="M668" s="486">
        <f>L648*100+L668</f>
        <v>1106</v>
      </c>
      <c r="N668" s="468"/>
      <c r="O668" s="468"/>
      <c r="P668" s="468"/>
      <c r="Q668" s="468"/>
      <c r="R668" s="468"/>
      <c r="S668" s="468"/>
      <c r="T668" s="468"/>
      <c r="U668" s="468"/>
      <c r="V668" s="468"/>
    </row>
    <row r="669" spans="1:22" x14ac:dyDescent="0.25">
      <c r="A669" s="7"/>
      <c r="B669" s="7"/>
      <c r="C669" s="469" t="s">
        <v>312</v>
      </c>
      <c r="D669" s="498"/>
      <c r="E669" s="492"/>
      <c r="F669" s="492"/>
      <c r="G669" s="492"/>
      <c r="H669" s="492"/>
      <c r="I669" s="137"/>
      <c r="J669" s="468"/>
      <c r="K669" s="468"/>
      <c r="L669" s="486"/>
      <c r="M669" s="486"/>
      <c r="N669" s="468"/>
      <c r="O669" s="468"/>
      <c r="P669" s="468"/>
      <c r="Q669" s="468"/>
      <c r="R669" s="468"/>
      <c r="S669" s="468"/>
      <c r="T669" s="468"/>
      <c r="U669" s="468"/>
      <c r="V669" s="468"/>
    </row>
    <row r="670" spans="1:22" x14ac:dyDescent="0.25">
      <c r="A670" s="864" t="s">
        <v>292</v>
      </c>
      <c r="B670" s="864"/>
      <c r="C670" s="864"/>
      <c r="D670" s="499">
        <f>SUM(D668:D669)</f>
        <v>0</v>
      </c>
      <c r="E670" s="495"/>
      <c r="F670" s="495"/>
      <c r="G670" s="495"/>
      <c r="H670" s="496">
        <f>SUM(H668:H669)</f>
        <v>0</v>
      </c>
      <c r="I670" s="496">
        <f>SUM(I668:I669)</f>
        <v>0</v>
      </c>
      <c r="J670" s="468"/>
      <c r="K670" s="468"/>
      <c r="L670" s="486"/>
      <c r="M670" s="486"/>
      <c r="N670" s="468"/>
      <c r="O670" s="468"/>
      <c r="P670" s="468"/>
      <c r="Q670" s="468"/>
      <c r="R670" s="468"/>
      <c r="S670" s="468"/>
      <c r="T670" s="468"/>
      <c r="U670" s="468"/>
      <c r="V670" s="468"/>
    </row>
    <row r="671" spans="1:22" ht="13.5" customHeight="1" x14ac:dyDescent="0.25">
      <c r="A671" s="7" t="s">
        <v>316</v>
      </c>
      <c r="B671" s="7" t="s">
        <v>310</v>
      </c>
      <c r="C671" s="469" t="s">
        <v>490</v>
      </c>
      <c r="D671" s="490"/>
      <c r="E671" s="492">
        <v>0</v>
      </c>
      <c r="F671" s="492">
        <v>0</v>
      </c>
      <c r="G671" s="492">
        <v>1</v>
      </c>
      <c r="H671" s="492"/>
      <c r="I671" s="137">
        <f>D671*(F671-E671)/G671</f>
        <v>0</v>
      </c>
      <c r="J671" s="468"/>
      <c r="K671" s="468"/>
      <c r="L671" s="486">
        <v>7</v>
      </c>
      <c r="M671" s="486">
        <f>L648*100+L671</f>
        <v>1107</v>
      </c>
      <c r="N671" s="468"/>
      <c r="O671" s="468"/>
      <c r="P671" s="468"/>
      <c r="Q671" s="468"/>
      <c r="R671" s="468"/>
      <c r="S671" s="468"/>
      <c r="T671" s="468"/>
      <c r="U671" s="468"/>
      <c r="V671" s="468"/>
    </row>
    <row r="672" spans="1:22" x14ac:dyDescent="0.25">
      <c r="A672" s="7"/>
      <c r="B672" s="7"/>
      <c r="C672" s="469" t="s">
        <v>312</v>
      </c>
      <c r="D672" s="498"/>
      <c r="E672" s="514"/>
      <c r="F672" s="492"/>
      <c r="G672" s="492"/>
      <c r="H672" s="492"/>
      <c r="I672" s="137"/>
      <c r="J672" s="468"/>
      <c r="K672" s="468"/>
      <c r="L672" s="468"/>
      <c r="M672" s="468"/>
      <c r="N672" s="468"/>
      <c r="O672" s="468"/>
      <c r="P672" s="468"/>
      <c r="Q672" s="468"/>
      <c r="R672" s="468"/>
      <c r="S672" s="468"/>
      <c r="T672" s="468"/>
      <c r="U672" s="468"/>
      <c r="V672" s="468"/>
    </row>
    <row r="673" spans="1:22" x14ac:dyDescent="0.25">
      <c r="A673" s="864" t="s">
        <v>292</v>
      </c>
      <c r="B673" s="864"/>
      <c r="C673" s="864"/>
      <c r="D673" s="507">
        <f>SUM(D671:D672)</f>
        <v>0</v>
      </c>
      <c r="E673" s="515"/>
      <c r="F673" s="495"/>
      <c r="G673" s="495"/>
      <c r="H673" s="496">
        <f>SUM(H671:H672)</f>
        <v>0</v>
      </c>
      <c r="I673" s="496">
        <f>SUM(I671:I672)</f>
        <v>0</v>
      </c>
      <c r="J673" s="468"/>
      <c r="K673" s="468"/>
      <c r="L673" s="468"/>
      <c r="M673" s="468"/>
      <c r="N673" s="468"/>
      <c r="O673" s="468"/>
      <c r="P673" s="468"/>
      <c r="Q673" s="468"/>
      <c r="R673" s="468"/>
      <c r="S673" s="468"/>
      <c r="T673" s="468"/>
      <c r="U673" s="468"/>
      <c r="V673" s="468"/>
    </row>
    <row r="674" spans="1:22" x14ac:dyDescent="0.25">
      <c r="A674" s="865" t="s">
        <v>91</v>
      </c>
      <c r="B674" s="865"/>
      <c r="C674" s="865"/>
      <c r="D674" s="92">
        <f>D673+D670+D667+D664+D661</f>
        <v>0</v>
      </c>
      <c r="E674" s="516"/>
      <c r="F674" s="500"/>
      <c r="G674" s="500"/>
      <c r="H674" s="496">
        <f>H673+H670+H667+H664+H661</f>
        <v>0</v>
      </c>
      <c r="I674" s="496">
        <f>I673+I670+I667+I664+I661</f>
        <v>0</v>
      </c>
      <c r="J674" s="468"/>
      <c r="K674" s="468"/>
      <c r="L674" s="468"/>
      <c r="M674" s="468"/>
      <c r="N674" s="468"/>
      <c r="O674" s="468"/>
      <c r="P674" s="468"/>
      <c r="Q674" s="468"/>
      <c r="R674" s="468"/>
      <c r="S674" s="468"/>
      <c r="T674" s="468"/>
      <c r="U674" s="468"/>
      <c r="V674" s="468"/>
    </row>
    <row r="675" spans="1:22" ht="14" x14ac:dyDescent="0.25">
      <c r="A675" s="867" t="s">
        <v>491</v>
      </c>
      <c r="B675" s="867"/>
      <c r="C675" s="867"/>
      <c r="D675" s="867"/>
      <c r="E675" s="867"/>
      <c r="F675" s="867"/>
      <c r="G675" s="867"/>
      <c r="H675" s="867"/>
      <c r="I675" s="867"/>
      <c r="J675" s="468"/>
      <c r="K675" s="468"/>
      <c r="L675" s="468"/>
      <c r="M675" s="468"/>
      <c r="N675" s="468"/>
      <c r="O675" s="468"/>
      <c r="P675" s="468"/>
      <c r="Q675" s="468"/>
      <c r="R675" s="468"/>
      <c r="S675" s="468"/>
      <c r="T675" s="468"/>
      <c r="U675" s="468"/>
      <c r="V675" s="468"/>
    </row>
    <row r="676" spans="1:22" ht="14" x14ac:dyDescent="0.25">
      <c r="A676" s="867" t="s">
        <v>492</v>
      </c>
      <c r="B676" s="867"/>
      <c r="C676" s="867"/>
      <c r="D676" s="867"/>
      <c r="E676" s="867"/>
      <c r="F676" s="867"/>
      <c r="G676" s="867"/>
      <c r="H676" s="867"/>
      <c r="I676" s="867"/>
      <c r="J676" s="468"/>
      <c r="K676" s="468"/>
      <c r="L676" s="468"/>
      <c r="M676" s="468"/>
      <c r="N676" s="468"/>
      <c r="O676" s="468"/>
      <c r="P676" s="468"/>
      <c r="Q676" s="468"/>
      <c r="R676" s="468"/>
      <c r="S676" s="468"/>
      <c r="T676" s="468"/>
      <c r="U676" s="468"/>
      <c r="V676" s="468"/>
    </row>
    <row r="677" spans="1:22" ht="12" customHeight="1" x14ac:dyDescent="0.25">
      <c r="A677" s="868" t="s">
        <v>493</v>
      </c>
      <c r="B677" s="868"/>
      <c r="C677" s="868"/>
      <c r="D677" s="868"/>
      <c r="E677" s="868"/>
      <c r="F677" s="868"/>
      <c r="G677" s="868"/>
      <c r="H677" s="868"/>
      <c r="I677" s="868"/>
      <c r="J677" s="468"/>
      <c r="K677" s="468"/>
      <c r="L677" s="468"/>
      <c r="M677" s="468"/>
      <c r="N677" s="468"/>
      <c r="O677" s="468"/>
      <c r="P677" s="468"/>
      <c r="Q677" s="468"/>
      <c r="R677" s="468"/>
      <c r="S677" s="468"/>
      <c r="T677" s="468"/>
      <c r="U677" s="468"/>
      <c r="V677" s="468"/>
    </row>
    <row r="678" spans="1:22" ht="13.5" x14ac:dyDescent="0.25">
      <c r="A678" s="517" t="s">
        <v>494</v>
      </c>
      <c r="B678" s="468"/>
      <c r="C678" s="468"/>
      <c r="D678" s="468"/>
      <c r="E678" s="468"/>
      <c r="F678" s="468"/>
      <c r="G678" s="468"/>
      <c r="H678" s="468"/>
      <c r="I678" s="468"/>
      <c r="J678" s="468"/>
      <c r="K678" s="468"/>
      <c r="L678" s="468"/>
      <c r="M678" s="468"/>
      <c r="N678" s="468"/>
      <c r="O678" s="468"/>
      <c r="P678" s="468"/>
      <c r="Q678" s="468"/>
      <c r="R678" s="468"/>
      <c r="S678" s="468"/>
      <c r="T678" s="468"/>
      <c r="U678" s="468"/>
      <c r="V678" s="468"/>
    </row>
    <row r="679" spans="1:22" x14ac:dyDescent="0.25">
      <c r="A679" s="468"/>
      <c r="B679" s="468"/>
      <c r="C679" s="468"/>
      <c r="D679" s="468"/>
      <c r="E679" s="468"/>
      <c r="F679" s="468"/>
      <c r="G679" s="468"/>
      <c r="H679" s="468"/>
      <c r="I679" s="468"/>
      <c r="J679" s="468"/>
      <c r="K679" s="468"/>
      <c r="L679" s="468"/>
      <c r="M679" s="468"/>
      <c r="N679" s="468"/>
      <c r="O679" s="468"/>
      <c r="P679" s="468"/>
      <c r="Q679" s="468"/>
      <c r="R679" s="468"/>
      <c r="S679" s="468"/>
      <c r="T679" s="468"/>
      <c r="U679" s="468"/>
      <c r="V679" s="468"/>
    </row>
    <row r="680" spans="1:22" x14ac:dyDescent="0.25">
      <c r="A680" s="468"/>
      <c r="B680" s="468"/>
      <c r="C680" s="468"/>
      <c r="D680" s="468"/>
      <c r="E680" s="468"/>
      <c r="F680" s="468"/>
      <c r="G680" s="468"/>
      <c r="H680" s="468"/>
      <c r="I680" s="468"/>
      <c r="J680" s="468"/>
      <c r="K680" s="468"/>
      <c r="L680" s="468"/>
      <c r="M680" s="468"/>
      <c r="N680" s="468"/>
      <c r="O680" s="468"/>
      <c r="P680" s="468"/>
      <c r="Q680" s="468"/>
      <c r="R680" s="468"/>
      <c r="S680" s="468"/>
      <c r="T680" s="468"/>
      <c r="U680" s="468"/>
      <c r="V680" s="468"/>
    </row>
    <row r="681" spans="1:22" x14ac:dyDescent="0.25">
      <c r="A681" s="468"/>
      <c r="B681" s="468"/>
      <c r="C681" s="468"/>
      <c r="D681" s="468"/>
      <c r="E681" s="468"/>
      <c r="F681" s="468"/>
      <c r="G681" s="468"/>
      <c r="H681" s="468"/>
      <c r="I681" s="468"/>
      <c r="J681" s="468"/>
      <c r="K681" s="468"/>
      <c r="L681" s="468"/>
      <c r="M681" s="468"/>
      <c r="N681" s="468"/>
      <c r="O681" s="468"/>
      <c r="P681" s="468"/>
      <c r="Q681" s="468"/>
      <c r="R681" s="468"/>
      <c r="S681" s="468"/>
      <c r="T681" s="468"/>
      <c r="U681" s="468"/>
      <c r="V681" s="468"/>
    </row>
    <row r="682" spans="1:22" x14ac:dyDescent="0.25">
      <c r="A682" s="468"/>
      <c r="B682" s="468"/>
      <c r="C682" s="468"/>
      <c r="D682" s="468"/>
      <c r="E682" s="468"/>
      <c r="F682" s="468"/>
      <c r="G682" s="468"/>
      <c r="H682" s="468"/>
      <c r="I682" s="468"/>
      <c r="J682" s="468"/>
      <c r="K682" s="468"/>
      <c r="L682" s="468"/>
      <c r="M682" s="468"/>
      <c r="N682" s="468"/>
      <c r="O682" s="468"/>
      <c r="P682" s="468"/>
      <c r="Q682" s="468"/>
      <c r="R682" s="468"/>
      <c r="S682" s="468"/>
      <c r="T682" s="468"/>
      <c r="U682" s="468"/>
      <c r="V682" s="468"/>
    </row>
    <row r="683" spans="1:22" x14ac:dyDescent="0.25">
      <c r="A683" s="468"/>
      <c r="B683" s="468"/>
      <c r="C683" s="468"/>
      <c r="D683" s="468"/>
      <c r="E683" s="468"/>
      <c r="F683" s="468"/>
      <c r="G683" s="468"/>
      <c r="H683" s="468"/>
      <c r="I683" s="468"/>
      <c r="J683" s="468"/>
      <c r="K683" s="468"/>
      <c r="L683" s="468"/>
      <c r="M683" s="468"/>
      <c r="N683" s="468"/>
      <c r="O683" s="468"/>
      <c r="P683" s="468"/>
      <c r="Q683" s="468"/>
      <c r="R683" s="468"/>
      <c r="S683" s="468"/>
      <c r="T683" s="468"/>
      <c r="U683" s="468"/>
      <c r="V683" s="468"/>
    </row>
    <row r="684" spans="1:22" x14ac:dyDescent="0.25">
      <c r="A684" s="468"/>
      <c r="B684" s="468"/>
      <c r="C684" s="468"/>
      <c r="D684" s="468"/>
      <c r="E684" s="468"/>
      <c r="F684" s="468"/>
      <c r="G684" s="468"/>
      <c r="H684" s="468"/>
      <c r="I684" s="468"/>
      <c r="J684" s="468"/>
      <c r="K684" s="468"/>
      <c r="L684" s="468"/>
      <c r="M684" s="468"/>
      <c r="N684" s="468"/>
      <c r="O684" s="468"/>
      <c r="P684" s="468"/>
      <c r="Q684" s="468"/>
      <c r="R684" s="468"/>
      <c r="S684" s="468"/>
      <c r="T684" s="468"/>
      <c r="U684" s="468"/>
      <c r="V684" s="468"/>
    </row>
    <row r="685" spans="1:22" x14ac:dyDescent="0.25">
      <c r="A685" s="13" t="s">
        <v>23</v>
      </c>
      <c r="B685" s="13"/>
      <c r="C685" s="791">
        <f>Presentación!$C$3</f>
        <v>1990</v>
      </c>
      <c r="D685" s="791"/>
      <c r="E685" s="791"/>
      <c r="F685" s="791"/>
      <c r="G685" s="791"/>
      <c r="H685" s="791"/>
      <c r="I685" s="791"/>
      <c r="J685" s="468"/>
      <c r="K685" s="468"/>
      <c r="L685" s="468"/>
      <c r="M685" s="468"/>
      <c r="N685" s="468"/>
      <c r="O685" s="468"/>
      <c r="P685" s="468"/>
      <c r="Q685" s="468"/>
      <c r="R685" s="468"/>
      <c r="S685" s="468"/>
      <c r="T685" s="468"/>
      <c r="U685" s="468"/>
      <c r="V685" s="468"/>
    </row>
    <row r="686" spans="1:22" ht="11.25" customHeight="1" x14ac:dyDescent="0.25">
      <c r="A686" s="11" t="s">
        <v>24</v>
      </c>
      <c r="B686" s="11"/>
      <c r="C686" s="792" t="s">
        <v>390</v>
      </c>
      <c r="D686" s="792"/>
      <c r="E686" s="792"/>
      <c r="F686" s="792"/>
      <c r="G686" s="792"/>
      <c r="H686" s="792"/>
      <c r="I686" s="792"/>
      <c r="J686" s="468"/>
      <c r="K686" s="468"/>
      <c r="L686" s="486">
        <v>12</v>
      </c>
      <c r="M686" s="486">
        <v>1</v>
      </c>
      <c r="N686" s="468"/>
      <c r="O686" s="468"/>
      <c r="P686" s="468"/>
      <c r="Q686" s="468"/>
      <c r="R686" s="468"/>
      <c r="S686" s="468"/>
      <c r="T686" s="468"/>
      <c r="U686" s="468"/>
      <c r="V686" s="468"/>
    </row>
    <row r="687" spans="1:22" ht="11.25" customHeight="1" x14ac:dyDescent="0.25">
      <c r="A687" s="702" t="s">
        <v>5</v>
      </c>
      <c r="B687" s="702"/>
      <c r="C687" s="703" t="s">
        <v>26</v>
      </c>
      <c r="D687" s="703"/>
      <c r="E687" s="703"/>
      <c r="F687" s="703"/>
      <c r="G687" s="703"/>
      <c r="H687" s="703"/>
      <c r="I687" s="703"/>
      <c r="J687" s="468"/>
      <c r="K687" s="468"/>
      <c r="L687" s="486"/>
      <c r="M687" s="486"/>
      <c r="N687" s="468"/>
      <c r="O687" s="468"/>
      <c r="P687" s="468"/>
      <c r="Q687" s="468"/>
      <c r="R687" s="468"/>
      <c r="S687" s="468"/>
      <c r="T687" s="468"/>
      <c r="U687" s="468"/>
      <c r="V687" s="468"/>
    </row>
    <row r="688" spans="1:22" ht="11.25" customHeight="1" x14ac:dyDescent="0.25">
      <c r="A688" s="702" t="s">
        <v>27</v>
      </c>
      <c r="B688" s="702"/>
      <c r="C688" s="703" t="s">
        <v>482</v>
      </c>
      <c r="D688" s="703"/>
      <c r="E688" s="703"/>
      <c r="F688" s="703"/>
      <c r="G688" s="703"/>
      <c r="H688" s="703"/>
      <c r="I688" s="703"/>
      <c r="J688" s="468"/>
      <c r="K688" s="468"/>
      <c r="L688" s="486"/>
      <c r="M688" s="486"/>
      <c r="N688" s="468"/>
      <c r="O688" s="468"/>
      <c r="P688" s="468"/>
      <c r="Q688" s="468"/>
      <c r="R688" s="468"/>
      <c r="S688" s="468"/>
      <c r="T688" s="468"/>
      <c r="U688" s="468"/>
      <c r="V688" s="468"/>
    </row>
    <row r="689" spans="1:22" ht="11.25" customHeight="1" x14ac:dyDescent="0.25">
      <c r="A689" s="702" t="s">
        <v>29</v>
      </c>
      <c r="B689" s="702"/>
      <c r="C689" s="703" t="s">
        <v>454</v>
      </c>
      <c r="D689" s="703"/>
      <c r="E689" s="703"/>
      <c r="F689" s="703"/>
      <c r="G689" s="703"/>
      <c r="H689" s="703"/>
      <c r="I689" s="703"/>
      <c r="J689" s="468"/>
      <c r="K689" s="468"/>
      <c r="L689" s="486"/>
      <c r="M689" s="486"/>
      <c r="N689" s="468"/>
      <c r="O689" s="468"/>
      <c r="P689" s="468"/>
      <c r="Q689" s="468"/>
      <c r="R689" s="468"/>
      <c r="S689" s="468"/>
      <c r="T689" s="468"/>
      <c r="U689" s="468"/>
      <c r="V689" s="468"/>
    </row>
    <row r="690" spans="1:22" ht="11.25" customHeight="1" x14ac:dyDescent="0.25">
      <c r="A690" s="702" t="s">
        <v>31</v>
      </c>
      <c r="B690" s="702"/>
      <c r="C690" s="703" t="s">
        <v>406</v>
      </c>
      <c r="D690" s="703"/>
      <c r="E690" s="703"/>
      <c r="F690" s="703"/>
      <c r="G690" s="703"/>
      <c r="H690" s="703"/>
      <c r="I690" s="703"/>
      <c r="J690" s="468"/>
      <c r="K690" s="468"/>
      <c r="L690" s="486"/>
      <c r="M690" s="486"/>
      <c r="N690" s="468"/>
      <c r="O690" s="468"/>
      <c r="P690" s="468"/>
      <c r="Q690" s="468"/>
      <c r="R690" s="468"/>
      <c r="S690" s="468"/>
      <c r="T690" s="468"/>
      <c r="U690" s="468"/>
      <c r="V690" s="468"/>
    </row>
    <row r="691" spans="1:22" ht="11.25" customHeight="1" x14ac:dyDescent="0.25">
      <c r="A691" s="704" t="s">
        <v>33</v>
      </c>
      <c r="B691" s="704"/>
      <c r="C691" s="97" t="s">
        <v>34</v>
      </c>
      <c r="D691" s="705" t="s">
        <v>237</v>
      </c>
      <c r="E691" s="705"/>
      <c r="F691" s="705"/>
      <c r="G691" s="705"/>
      <c r="H691" s="705"/>
      <c r="I691" s="705"/>
      <c r="J691" s="468"/>
      <c r="K691" s="468"/>
      <c r="L691" s="486"/>
      <c r="M691" s="486"/>
      <c r="N691" s="468"/>
      <c r="O691" s="468"/>
      <c r="P691" s="468"/>
      <c r="Q691" s="468"/>
      <c r="R691" s="468"/>
      <c r="S691" s="468"/>
      <c r="T691" s="468"/>
      <c r="U691" s="468"/>
      <c r="V691" s="468"/>
    </row>
    <row r="692" spans="1:22" ht="45.75" customHeight="1" x14ac:dyDescent="0.25">
      <c r="A692" s="7" t="s">
        <v>37</v>
      </c>
      <c r="B692" s="7"/>
      <c r="C692" s="7" t="s">
        <v>38</v>
      </c>
      <c r="D692" s="98" t="s">
        <v>238</v>
      </c>
      <c r="E692" s="98" t="s">
        <v>483</v>
      </c>
      <c r="F692" s="98" t="s">
        <v>484</v>
      </c>
      <c r="G692" s="98" t="s">
        <v>241</v>
      </c>
      <c r="H692" s="98" t="s">
        <v>242</v>
      </c>
      <c r="I692" s="98" t="s">
        <v>242</v>
      </c>
      <c r="J692" s="468"/>
      <c r="K692" s="468"/>
      <c r="L692" s="486"/>
      <c r="M692" s="486"/>
      <c r="N692" s="468"/>
      <c r="O692" s="468"/>
      <c r="P692" s="468"/>
      <c r="Q692" s="468"/>
      <c r="R692" s="468"/>
      <c r="S692" s="468"/>
      <c r="T692" s="468"/>
      <c r="U692" s="468"/>
      <c r="V692" s="468"/>
    </row>
    <row r="693" spans="1:22" ht="12.75" customHeight="1" x14ac:dyDescent="0.25">
      <c r="A693" s="7" t="s">
        <v>224</v>
      </c>
      <c r="B693" s="7" t="s">
        <v>47</v>
      </c>
      <c r="C693" s="7"/>
      <c r="D693" s="25" t="s">
        <v>48</v>
      </c>
      <c r="E693" s="25" t="s">
        <v>243</v>
      </c>
      <c r="F693" s="25" t="s">
        <v>243</v>
      </c>
      <c r="G693" s="25" t="s">
        <v>244</v>
      </c>
      <c r="H693" s="25" t="s">
        <v>52</v>
      </c>
      <c r="I693" s="25" t="s">
        <v>121</v>
      </c>
      <c r="J693" s="468"/>
      <c r="K693" s="468"/>
      <c r="L693" s="486"/>
      <c r="M693" s="486"/>
      <c r="N693" s="468"/>
      <c r="O693" s="468"/>
      <c r="P693" s="468"/>
      <c r="Q693" s="468"/>
      <c r="R693" s="468"/>
      <c r="S693" s="468"/>
      <c r="T693" s="468"/>
      <c r="U693" s="468"/>
      <c r="V693" s="468"/>
    </row>
    <row r="694" spans="1:22" ht="34.5" x14ac:dyDescent="0.25">
      <c r="A694" s="7"/>
      <c r="B694" s="7"/>
      <c r="C694" s="7"/>
      <c r="D694" s="25" t="s">
        <v>54</v>
      </c>
      <c r="E694" s="25" t="s">
        <v>246</v>
      </c>
      <c r="F694" s="25" t="s">
        <v>247</v>
      </c>
      <c r="G694" s="25" t="s">
        <v>485</v>
      </c>
      <c r="H694" s="25" t="s">
        <v>486</v>
      </c>
      <c r="I694" s="25" t="s">
        <v>487</v>
      </c>
      <c r="J694" s="468"/>
      <c r="K694" s="468"/>
      <c r="L694" s="486"/>
      <c r="M694" s="486"/>
      <c r="N694" s="468"/>
      <c r="O694" s="468"/>
      <c r="P694" s="468"/>
      <c r="Q694" s="468"/>
      <c r="R694" s="468"/>
      <c r="S694" s="468"/>
      <c r="T694" s="468"/>
      <c r="U694" s="468"/>
      <c r="V694" s="468"/>
    </row>
    <row r="695" spans="1:22" ht="13.5" x14ac:dyDescent="0.35">
      <c r="A695" s="7"/>
      <c r="B695" s="7"/>
      <c r="C695" s="7"/>
      <c r="D695" s="114" t="s">
        <v>488</v>
      </c>
      <c r="E695" s="114" t="s">
        <v>251</v>
      </c>
      <c r="F695" s="114" t="s">
        <v>250</v>
      </c>
      <c r="G695" s="114" t="s">
        <v>489</v>
      </c>
      <c r="H695" s="114" t="s">
        <v>253</v>
      </c>
      <c r="I695" s="114" t="s">
        <v>253</v>
      </c>
      <c r="J695" s="468"/>
      <c r="K695" s="468"/>
      <c r="L695" s="486"/>
      <c r="M695" s="486"/>
      <c r="N695" s="468"/>
      <c r="O695" s="468"/>
      <c r="P695" s="468"/>
      <c r="Q695" s="468"/>
      <c r="R695" s="468"/>
      <c r="S695" s="468"/>
      <c r="T695" s="468"/>
      <c r="U695" s="468"/>
      <c r="V695" s="468"/>
    </row>
    <row r="696" spans="1:22" ht="11.25" customHeight="1" x14ac:dyDescent="0.25">
      <c r="A696" s="7" t="s">
        <v>68</v>
      </c>
      <c r="B696" s="7" t="s">
        <v>310</v>
      </c>
      <c r="C696" s="135" t="s">
        <v>471</v>
      </c>
      <c r="D696" s="490"/>
      <c r="E696" s="511"/>
      <c r="F696" s="492">
        <v>0</v>
      </c>
      <c r="G696" s="492">
        <v>1</v>
      </c>
      <c r="H696" s="497">
        <f>D696*(F696-E696)/G696</f>
        <v>0</v>
      </c>
      <c r="I696" s="137"/>
      <c r="J696" s="468"/>
      <c r="K696" s="468"/>
      <c r="L696" s="486">
        <v>1</v>
      </c>
      <c r="M696" s="486">
        <f>L686*100+L696</f>
        <v>1201</v>
      </c>
      <c r="N696" s="468"/>
      <c r="O696" s="468"/>
      <c r="P696" s="468"/>
      <c r="Q696" s="468"/>
      <c r="R696" s="468"/>
      <c r="S696" s="468"/>
      <c r="T696" s="468"/>
      <c r="U696" s="468"/>
      <c r="V696" s="468"/>
    </row>
    <row r="697" spans="1:22" x14ac:dyDescent="0.25">
      <c r="A697" s="7"/>
      <c r="B697" s="7"/>
      <c r="C697" s="486" t="s">
        <v>472</v>
      </c>
      <c r="D697" s="490"/>
      <c r="E697" s="511"/>
      <c r="F697" s="492">
        <v>0</v>
      </c>
      <c r="G697" s="492">
        <v>1</v>
      </c>
      <c r="H697" s="497">
        <f>D697*(F697-E697)/G697</f>
        <v>0</v>
      </c>
      <c r="I697" s="137"/>
      <c r="J697" s="468"/>
      <c r="K697" s="468"/>
      <c r="L697" s="486">
        <v>2</v>
      </c>
      <c r="M697" s="486">
        <f>L686*100+L697</f>
        <v>1202</v>
      </c>
      <c r="N697" s="468"/>
      <c r="O697" s="468"/>
      <c r="P697" s="468"/>
      <c r="Q697" s="468"/>
      <c r="R697" s="468"/>
      <c r="S697" s="468"/>
      <c r="T697" s="468"/>
      <c r="U697" s="468"/>
      <c r="V697" s="468"/>
    </row>
    <row r="698" spans="1:22" x14ac:dyDescent="0.25">
      <c r="A698" s="7"/>
      <c r="B698" s="7"/>
      <c r="C698" s="135" t="s">
        <v>473</v>
      </c>
      <c r="D698" s="490"/>
      <c r="E698" s="504"/>
      <c r="F698" s="492">
        <v>0</v>
      </c>
      <c r="G698" s="492">
        <v>1</v>
      </c>
      <c r="H698" s="497">
        <f>D698*(F698-E698)/G698</f>
        <v>0</v>
      </c>
      <c r="I698" s="137"/>
      <c r="J698" s="468"/>
      <c r="K698" s="468"/>
      <c r="L698" s="486">
        <v>3</v>
      </c>
      <c r="M698" s="486">
        <f>L686*100+L698</f>
        <v>1203</v>
      </c>
      <c r="N698" s="21">
        <v>7</v>
      </c>
      <c r="O698" s="512">
        <f>L686*100+N698+M686*10000</f>
        <v>11207</v>
      </c>
      <c r="P698" s="468"/>
      <c r="Q698" s="468"/>
      <c r="R698" s="468"/>
      <c r="S698" s="468"/>
      <c r="T698" s="468"/>
      <c r="U698" s="468"/>
      <c r="V698" s="468"/>
    </row>
    <row r="699" spans="1:22" x14ac:dyDescent="0.25">
      <c r="A699" s="864" t="s">
        <v>292</v>
      </c>
      <c r="B699" s="864"/>
      <c r="C699" s="864"/>
      <c r="D699" s="370">
        <f>SUM(D695:D698)</f>
        <v>0</v>
      </c>
      <c r="E699" s="513"/>
      <c r="F699" s="495"/>
      <c r="G699" s="495"/>
      <c r="H699" s="496">
        <f>SUM(H696:H698)</f>
        <v>0</v>
      </c>
      <c r="I699" s="496">
        <f>SUM(I696:I698)</f>
        <v>0</v>
      </c>
      <c r="J699" s="468"/>
      <c r="K699" s="468"/>
      <c r="L699" s="486"/>
      <c r="M699" s="486"/>
      <c r="N699" s="468"/>
      <c r="O699" s="468"/>
      <c r="P699" s="468"/>
      <c r="Q699" s="468"/>
      <c r="R699" s="468"/>
      <c r="S699" s="468"/>
      <c r="T699" s="468"/>
      <c r="U699" s="468"/>
      <c r="V699" s="468"/>
    </row>
    <row r="700" spans="1:22" ht="13.5" customHeight="1" x14ac:dyDescent="0.25">
      <c r="A700" s="7" t="s">
        <v>313</v>
      </c>
      <c r="B700" s="7" t="s">
        <v>310</v>
      </c>
      <c r="C700" s="469" t="s">
        <v>490</v>
      </c>
      <c r="D700" s="490"/>
      <c r="E700" s="492">
        <v>0</v>
      </c>
      <c r="F700" s="492">
        <v>0</v>
      </c>
      <c r="G700" s="492">
        <v>1</v>
      </c>
      <c r="H700" s="492"/>
      <c r="I700" s="137">
        <f>D700*(F700-E700)/G700</f>
        <v>0</v>
      </c>
      <c r="J700" s="468"/>
      <c r="K700" s="468"/>
      <c r="L700" s="486">
        <v>4</v>
      </c>
      <c r="M700" s="486">
        <f>L686*100+L700</f>
        <v>1204</v>
      </c>
      <c r="N700" s="468"/>
      <c r="O700" s="468"/>
      <c r="P700" s="468"/>
      <c r="Q700" s="468"/>
      <c r="R700" s="468"/>
      <c r="S700" s="468"/>
      <c r="T700" s="468"/>
      <c r="U700" s="468"/>
      <c r="V700" s="468"/>
    </row>
    <row r="701" spans="1:22" x14ac:dyDescent="0.25">
      <c r="A701" s="7"/>
      <c r="B701" s="7"/>
      <c r="C701" s="469" t="s">
        <v>312</v>
      </c>
      <c r="D701" s="498"/>
      <c r="E701" s="492"/>
      <c r="F701" s="492"/>
      <c r="G701" s="492"/>
      <c r="H701" s="492"/>
      <c r="I701" s="137"/>
      <c r="J701" s="468"/>
      <c r="K701" s="468"/>
      <c r="L701" s="486"/>
      <c r="M701" s="486"/>
      <c r="N701" s="468"/>
      <c r="O701" s="468"/>
      <c r="P701" s="468"/>
      <c r="Q701" s="468"/>
      <c r="R701" s="468"/>
      <c r="S701" s="468"/>
      <c r="T701" s="468"/>
      <c r="U701" s="468"/>
      <c r="V701" s="468"/>
    </row>
    <row r="702" spans="1:22" x14ac:dyDescent="0.25">
      <c r="A702" s="864" t="s">
        <v>292</v>
      </c>
      <c r="B702" s="864"/>
      <c r="C702" s="864"/>
      <c r="D702" s="499">
        <f>SUM(D700:D701)</f>
        <v>0</v>
      </c>
      <c r="E702" s="495"/>
      <c r="F702" s="495"/>
      <c r="G702" s="495"/>
      <c r="H702" s="496">
        <f>SUM(H700:H701)</f>
        <v>0</v>
      </c>
      <c r="I702" s="496">
        <f>SUM(I700:I701)</f>
        <v>0</v>
      </c>
      <c r="J702" s="468"/>
      <c r="K702" s="468"/>
      <c r="L702" s="486"/>
      <c r="M702" s="486"/>
      <c r="N702" s="468"/>
      <c r="O702" s="468"/>
      <c r="P702" s="468"/>
      <c r="Q702" s="468"/>
      <c r="R702" s="468"/>
      <c r="S702" s="468"/>
      <c r="T702" s="468"/>
      <c r="U702" s="468"/>
      <c r="V702" s="468"/>
    </row>
    <row r="703" spans="1:22" ht="13.5" customHeight="1" x14ac:dyDescent="0.25">
      <c r="A703" s="7" t="s">
        <v>314</v>
      </c>
      <c r="B703" s="7" t="s">
        <v>310</v>
      </c>
      <c r="C703" s="469" t="s">
        <v>490</v>
      </c>
      <c r="D703" s="490"/>
      <c r="E703" s="492">
        <v>0</v>
      </c>
      <c r="F703" s="492">
        <v>0</v>
      </c>
      <c r="G703" s="492">
        <v>1</v>
      </c>
      <c r="H703" s="492"/>
      <c r="I703" s="137">
        <f>D703*(F703-E703)/G703</f>
        <v>0</v>
      </c>
      <c r="J703" s="468"/>
      <c r="K703" s="468"/>
      <c r="L703" s="486">
        <v>5</v>
      </c>
      <c r="M703" s="486">
        <f>L686*100+L703</f>
        <v>1205</v>
      </c>
      <c r="N703" s="468"/>
      <c r="O703" s="468"/>
      <c r="P703" s="468"/>
      <c r="Q703" s="468"/>
      <c r="R703" s="468"/>
      <c r="S703" s="468"/>
      <c r="T703" s="468"/>
      <c r="U703" s="468"/>
      <c r="V703" s="468"/>
    </row>
    <row r="704" spans="1:22" x14ac:dyDescent="0.25">
      <c r="A704" s="7"/>
      <c r="B704" s="7"/>
      <c r="C704" s="469" t="s">
        <v>312</v>
      </c>
      <c r="D704" s="498"/>
      <c r="E704" s="492"/>
      <c r="F704" s="492"/>
      <c r="G704" s="492"/>
      <c r="H704" s="492"/>
      <c r="I704" s="137"/>
      <c r="J704" s="468"/>
      <c r="K704" s="468"/>
      <c r="L704" s="486"/>
      <c r="M704" s="486"/>
      <c r="N704" s="468"/>
      <c r="O704" s="468"/>
      <c r="P704" s="468"/>
      <c r="Q704" s="468"/>
      <c r="R704" s="468"/>
      <c r="S704" s="468"/>
      <c r="T704" s="468"/>
      <c r="U704" s="468"/>
      <c r="V704" s="468"/>
    </row>
    <row r="705" spans="1:22" x14ac:dyDescent="0.25">
      <c r="A705" s="864" t="s">
        <v>292</v>
      </c>
      <c r="B705" s="864"/>
      <c r="C705" s="864"/>
      <c r="D705" s="499">
        <f>SUM(D703:D704)</f>
        <v>0</v>
      </c>
      <c r="E705" s="495"/>
      <c r="F705" s="495"/>
      <c r="G705" s="495"/>
      <c r="H705" s="496">
        <f>SUM(H703:H704)</f>
        <v>0</v>
      </c>
      <c r="I705" s="496">
        <f>SUM(I703:I704)</f>
        <v>0</v>
      </c>
      <c r="J705" s="468"/>
      <c r="K705" s="468"/>
      <c r="L705" s="486"/>
      <c r="M705" s="486"/>
      <c r="N705" s="468"/>
      <c r="O705" s="468"/>
      <c r="P705" s="468"/>
      <c r="Q705" s="468"/>
      <c r="R705" s="468"/>
      <c r="S705" s="468"/>
      <c r="T705" s="468"/>
      <c r="U705" s="468"/>
      <c r="V705" s="468"/>
    </row>
    <row r="706" spans="1:22" ht="13.5" customHeight="1" x14ac:dyDescent="0.25">
      <c r="A706" s="7" t="s">
        <v>315</v>
      </c>
      <c r="B706" s="7" t="s">
        <v>310</v>
      </c>
      <c r="C706" s="469" t="s">
        <v>490</v>
      </c>
      <c r="D706" s="490"/>
      <c r="E706" s="492">
        <v>0</v>
      </c>
      <c r="F706" s="492">
        <v>0</v>
      </c>
      <c r="G706" s="492">
        <v>1</v>
      </c>
      <c r="H706" s="492"/>
      <c r="I706" s="137">
        <f>D706*(F706-E706)/G706</f>
        <v>0</v>
      </c>
      <c r="J706" s="468"/>
      <c r="K706" s="468"/>
      <c r="L706" s="486">
        <v>6</v>
      </c>
      <c r="M706" s="486">
        <f>L686*100+L706</f>
        <v>1206</v>
      </c>
      <c r="N706" s="468"/>
      <c r="O706" s="468"/>
      <c r="P706" s="468"/>
      <c r="Q706" s="468"/>
      <c r="R706" s="468"/>
      <c r="S706" s="468"/>
      <c r="T706" s="468"/>
      <c r="U706" s="468"/>
      <c r="V706" s="468"/>
    </row>
    <row r="707" spans="1:22" x14ac:dyDescent="0.25">
      <c r="A707" s="7"/>
      <c r="B707" s="7"/>
      <c r="C707" s="469" t="s">
        <v>312</v>
      </c>
      <c r="D707" s="498"/>
      <c r="E707" s="492"/>
      <c r="F707" s="492"/>
      <c r="G707" s="492"/>
      <c r="H707" s="492"/>
      <c r="I707" s="137"/>
      <c r="J707" s="468"/>
      <c r="K707" s="468"/>
      <c r="L707" s="486"/>
      <c r="M707" s="486"/>
      <c r="N707" s="468"/>
      <c r="O707" s="468"/>
      <c r="P707" s="468"/>
      <c r="Q707" s="468"/>
      <c r="R707" s="468"/>
      <c r="S707" s="468"/>
      <c r="T707" s="468"/>
      <c r="U707" s="468"/>
      <c r="V707" s="468"/>
    </row>
    <row r="708" spans="1:22" x14ac:dyDescent="0.25">
      <c r="A708" s="864" t="s">
        <v>292</v>
      </c>
      <c r="B708" s="864"/>
      <c r="C708" s="864"/>
      <c r="D708" s="499">
        <f>SUM(D706:D707)</f>
        <v>0</v>
      </c>
      <c r="E708" s="495"/>
      <c r="F708" s="495"/>
      <c r="G708" s="495"/>
      <c r="H708" s="496">
        <f>SUM(H706:H707)</f>
        <v>0</v>
      </c>
      <c r="I708" s="496">
        <f>SUM(I706:I707)</f>
        <v>0</v>
      </c>
      <c r="J708" s="468"/>
      <c r="K708" s="468"/>
      <c r="L708" s="486"/>
      <c r="M708" s="486"/>
      <c r="N708" s="468"/>
      <c r="O708" s="468"/>
      <c r="P708" s="468"/>
      <c r="Q708" s="468"/>
      <c r="R708" s="468"/>
      <c r="S708" s="468"/>
      <c r="T708" s="468"/>
      <c r="U708" s="468"/>
      <c r="V708" s="468"/>
    </row>
    <row r="709" spans="1:22" ht="13.5" customHeight="1" x14ac:dyDescent="0.25">
      <c r="A709" s="7" t="s">
        <v>316</v>
      </c>
      <c r="B709" s="7" t="s">
        <v>310</v>
      </c>
      <c r="C709" s="469" t="s">
        <v>490</v>
      </c>
      <c r="D709" s="490"/>
      <c r="E709" s="492">
        <v>0</v>
      </c>
      <c r="F709" s="492">
        <v>0</v>
      </c>
      <c r="G709" s="492">
        <v>1</v>
      </c>
      <c r="H709" s="492"/>
      <c r="I709" s="137">
        <f>D709*(F709-E709)/G709</f>
        <v>0</v>
      </c>
      <c r="J709" s="468"/>
      <c r="K709" s="468"/>
      <c r="L709" s="486">
        <v>7</v>
      </c>
      <c r="M709" s="486">
        <f>L686*100+L709</f>
        <v>1207</v>
      </c>
      <c r="N709" s="468"/>
      <c r="O709" s="468"/>
      <c r="P709" s="468"/>
      <c r="Q709" s="468"/>
      <c r="R709" s="468"/>
      <c r="S709" s="468"/>
      <c r="T709" s="468"/>
      <c r="U709" s="468"/>
      <c r="V709" s="468"/>
    </row>
    <row r="710" spans="1:22" x14ac:dyDescent="0.25">
      <c r="A710" s="7"/>
      <c r="B710" s="7"/>
      <c r="C710" s="469" t="s">
        <v>312</v>
      </c>
      <c r="D710" s="498"/>
      <c r="E710" s="514"/>
      <c r="F710" s="492"/>
      <c r="G710" s="492"/>
      <c r="H710" s="492"/>
      <c r="I710" s="137"/>
      <c r="J710" s="468"/>
      <c r="K710" s="468"/>
      <c r="L710" s="468"/>
      <c r="M710" s="468"/>
      <c r="N710" s="468"/>
      <c r="O710" s="468"/>
      <c r="P710" s="468"/>
      <c r="Q710" s="468"/>
      <c r="R710" s="468"/>
      <c r="S710" s="468"/>
      <c r="T710" s="468"/>
      <c r="U710" s="468"/>
      <c r="V710" s="468"/>
    </row>
    <row r="711" spans="1:22" x14ac:dyDescent="0.25">
      <c r="A711" s="864" t="s">
        <v>292</v>
      </c>
      <c r="B711" s="864"/>
      <c r="C711" s="864"/>
      <c r="D711" s="507">
        <f>SUM(D709:D710)</f>
        <v>0</v>
      </c>
      <c r="E711" s="515"/>
      <c r="F711" s="495"/>
      <c r="G711" s="495"/>
      <c r="H711" s="496">
        <f>SUM(H709:H710)</f>
        <v>0</v>
      </c>
      <c r="I711" s="496">
        <f>SUM(I709:I710)</f>
        <v>0</v>
      </c>
      <c r="J711" s="468"/>
      <c r="K711" s="468"/>
      <c r="L711" s="468"/>
      <c r="M711" s="468"/>
      <c r="N711" s="468"/>
      <c r="O711" s="468"/>
      <c r="P711" s="468"/>
      <c r="Q711" s="468"/>
      <c r="R711" s="468"/>
      <c r="S711" s="468"/>
      <c r="T711" s="468"/>
      <c r="U711" s="468"/>
      <c r="V711" s="468"/>
    </row>
    <row r="712" spans="1:22" x14ac:dyDescent="0.25">
      <c r="A712" s="865" t="s">
        <v>91</v>
      </c>
      <c r="B712" s="865"/>
      <c r="C712" s="865"/>
      <c r="D712" s="92">
        <f>D711+D708+D705+D702+D699</f>
        <v>0</v>
      </c>
      <c r="E712" s="516"/>
      <c r="F712" s="500"/>
      <c r="G712" s="500"/>
      <c r="H712" s="496">
        <f>H711+H708+H705+H702+H699</f>
        <v>0</v>
      </c>
      <c r="I712" s="496">
        <f>I711+I708+I705+I702+I699</f>
        <v>0</v>
      </c>
      <c r="J712" s="468"/>
      <c r="K712" s="468"/>
      <c r="L712" s="468"/>
      <c r="M712" s="468"/>
      <c r="N712" s="468"/>
      <c r="O712" s="468"/>
      <c r="P712" s="468"/>
      <c r="Q712" s="468"/>
      <c r="R712" s="468"/>
      <c r="S712" s="468"/>
      <c r="T712" s="468"/>
      <c r="U712" s="468"/>
      <c r="V712" s="468"/>
    </row>
    <row r="713" spans="1:22" ht="14" x14ac:dyDescent="0.25">
      <c r="A713" s="867" t="s">
        <v>491</v>
      </c>
      <c r="B713" s="867"/>
      <c r="C713" s="867"/>
      <c r="D713" s="867"/>
      <c r="E713" s="867"/>
      <c r="F713" s="867"/>
      <c r="G713" s="867"/>
      <c r="H713" s="867"/>
      <c r="I713" s="867"/>
      <c r="J713" s="468"/>
      <c r="K713" s="468"/>
      <c r="L713" s="468"/>
      <c r="M713" s="468"/>
      <c r="N713" s="468"/>
      <c r="O713" s="468"/>
      <c r="P713" s="468"/>
      <c r="Q713" s="468"/>
      <c r="R713" s="468"/>
      <c r="S713" s="468"/>
      <c r="T713" s="468"/>
      <c r="U713" s="468"/>
      <c r="V713" s="468"/>
    </row>
    <row r="714" spans="1:22" ht="14" x14ac:dyDescent="0.25">
      <c r="A714" s="867" t="s">
        <v>492</v>
      </c>
      <c r="B714" s="867"/>
      <c r="C714" s="867"/>
      <c r="D714" s="867"/>
      <c r="E714" s="867"/>
      <c r="F714" s="867"/>
      <c r="G714" s="867"/>
      <c r="H714" s="867"/>
      <c r="I714" s="867"/>
      <c r="J714" s="468"/>
      <c r="K714" s="468"/>
      <c r="L714" s="468"/>
      <c r="M714" s="468"/>
      <c r="N714" s="468"/>
      <c r="O714" s="468"/>
      <c r="P714" s="468"/>
      <c r="Q714" s="468"/>
      <c r="R714" s="468"/>
      <c r="S714" s="468"/>
      <c r="T714" s="468"/>
      <c r="U714" s="468"/>
      <c r="V714" s="468"/>
    </row>
    <row r="715" spans="1:22" ht="12" customHeight="1" x14ac:dyDescent="0.25">
      <c r="A715" s="868" t="s">
        <v>493</v>
      </c>
      <c r="B715" s="868"/>
      <c r="C715" s="868"/>
      <c r="D715" s="868"/>
      <c r="E715" s="868"/>
      <c r="F715" s="868"/>
      <c r="G715" s="868"/>
      <c r="H715" s="868"/>
      <c r="I715" s="868"/>
      <c r="J715" s="468"/>
      <c r="K715" s="468"/>
      <c r="L715" s="468"/>
      <c r="M715" s="468"/>
      <c r="N715" s="468"/>
      <c r="O715" s="468"/>
      <c r="P715" s="468"/>
      <c r="Q715" s="468"/>
      <c r="R715" s="468"/>
      <c r="S715" s="468"/>
      <c r="T715" s="468"/>
      <c r="U715" s="468"/>
      <c r="V715" s="468"/>
    </row>
    <row r="716" spans="1:22" ht="13.5" x14ac:dyDescent="0.25">
      <c r="A716" s="517" t="s">
        <v>494</v>
      </c>
      <c r="B716" s="468"/>
      <c r="C716" s="468"/>
      <c r="D716" s="468"/>
      <c r="E716" s="468"/>
      <c r="F716" s="468"/>
      <c r="G716" s="468"/>
      <c r="H716" s="468"/>
      <c r="I716" s="468"/>
      <c r="J716" s="468"/>
      <c r="K716" s="468"/>
      <c r="L716" s="468"/>
      <c r="M716" s="468"/>
      <c r="N716" s="468"/>
      <c r="O716" s="468"/>
      <c r="P716" s="468"/>
      <c r="Q716" s="468"/>
      <c r="R716" s="468"/>
      <c r="S716" s="468"/>
      <c r="T716" s="468"/>
      <c r="U716" s="468"/>
      <c r="V716" s="468"/>
    </row>
    <row r="717" spans="1:22" x14ac:dyDescent="0.25">
      <c r="A717" s="468"/>
      <c r="B717" s="468"/>
      <c r="C717" s="468"/>
      <c r="D717" s="468"/>
      <c r="E717" s="468"/>
      <c r="F717" s="468"/>
      <c r="G717" s="468"/>
      <c r="H717" s="468"/>
      <c r="I717" s="468"/>
      <c r="J717" s="468"/>
      <c r="K717" s="468"/>
      <c r="L717" s="468"/>
      <c r="M717" s="468"/>
      <c r="N717" s="468"/>
      <c r="O717" s="468"/>
      <c r="P717" s="468"/>
      <c r="Q717" s="468"/>
      <c r="R717" s="468"/>
      <c r="S717" s="468"/>
      <c r="T717" s="468"/>
      <c r="U717" s="468"/>
      <c r="V717" s="468"/>
    </row>
    <row r="718" spans="1:22" x14ac:dyDescent="0.25">
      <c r="A718" s="468"/>
      <c r="B718" s="468"/>
      <c r="C718" s="468"/>
      <c r="D718" s="468"/>
      <c r="E718" s="468"/>
      <c r="F718" s="468"/>
      <c r="G718" s="468"/>
      <c r="H718" s="468"/>
      <c r="I718" s="468"/>
      <c r="J718" s="468"/>
      <c r="K718" s="468"/>
      <c r="L718" s="468"/>
      <c r="M718" s="468"/>
      <c r="N718" s="468"/>
      <c r="O718" s="468"/>
      <c r="P718" s="468"/>
      <c r="Q718" s="468"/>
      <c r="R718" s="468"/>
      <c r="S718" s="468"/>
      <c r="T718" s="468"/>
      <c r="U718" s="468"/>
      <c r="V718" s="468"/>
    </row>
    <row r="719" spans="1:22" x14ac:dyDescent="0.25">
      <c r="A719" s="468"/>
      <c r="B719" s="468"/>
      <c r="C719" s="468"/>
      <c r="D719" s="468"/>
      <c r="E719" s="468"/>
      <c r="F719" s="468"/>
      <c r="G719" s="468"/>
      <c r="H719" s="468"/>
      <c r="I719" s="468"/>
      <c r="J719" s="468"/>
      <c r="K719" s="468"/>
      <c r="L719" s="468"/>
      <c r="M719" s="468"/>
      <c r="N719" s="468"/>
      <c r="O719" s="468"/>
      <c r="P719" s="468"/>
      <c r="Q719" s="468"/>
      <c r="R719" s="468"/>
      <c r="S719" s="468"/>
      <c r="T719" s="468"/>
      <c r="U719" s="468"/>
      <c r="V719" s="468"/>
    </row>
    <row r="720" spans="1:22" x14ac:dyDescent="0.25">
      <c r="A720" s="468"/>
      <c r="B720" s="468"/>
      <c r="C720" s="468"/>
      <c r="D720" s="468"/>
      <c r="E720" s="468"/>
      <c r="F720" s="468"/>
      <c r="G720" s="468"/>
      <c r="H720" s="468"/>
      <c r="I720" s="468"/>
      <c r="J720" s="468"/>
      <c r="K720" s="468"/>
      <c r="L720" s="468"/>
      <c r="M720" s="468"/>
      <c r="N720" s="468"/>
      <c r="O720" s="468"/>
      <c r="P720" s="468"/>
      <c r="Q720" s="468"/>
      <c r="R720" s="468"/>
      <c r="S720" s="468"/>
      <c r="T720" s="468"/>
      <c r="U720" s="468"/>
      <c r="V720" s="468"/>
    </row>
    <row r="721" spans="1:22" x14ac:dyDescent="0.25">
      <c r="A721" s="468"/>
      <c r="B721" s="468"/>
      <c r="C721" s="468"/>
      <c r="D721" s="468"/>
      <c r="E721" s="468"/>
      <c r="F721" s="468"/>
      <c r="G721" s="468"/>
      <c r="H721" s="468"/>
      <c r="I721" s="468"/>
      <c r="J721" s="468"/>
      <c r="K721" s="468"/>
      <c r="L721" s="468"/>
      <c r="M721" s="468"/>
      <c r="N721" s="468"/>
      <c r="O721" s="468"/>
      <c r="P721" s="468"/>
      <c r="Q721" s="468"/>
      <c r="R721" s="468"/>
      <c r="S721" s="468"/>
      <c r="T721" s="468"/>
      <c r="U721" s="468"/>
      <c r="V721" s="468"/>
    </row>
    <row r="722" spans="1:22" x14ac:dyDescent="0.25">
      <c r="A722" s="468"/>
      <c r="B722" s="468"/>
      <c r="C722" s="468"/>
      <c r="D722" s="468"/>
      <c r="E722" s="468"/>
      <c r="F722" s="468"/>
      <c r="G722" s="468"/>
      <c r="H722" s="468"/>
      <c r="I722" s="468"/>
      <c r="J722" s="468"/>
      <c r="K722" s="468"/>
      <c r="L722" s="468"/>
      <c r="M722" s="468"/>
      <c r="N722" s="468"/>
      <c r="O722" s="468"/>
      <c r="P722" s="468"/>
      <c r="Q722" s="468"/>
      <c r="R722" s="468"/>
      <c r="S722" s="468"/>
      <c r="T722" s="468"/>
      <c r="U722" s="468"/>
      <c r="V722" s="468"/>
    </row>
  </sheetData>
  <mergeCells count="703">
    <mergeCell ref="A709:A710"/>
    <mergeCell ref="B709:B710"/>
    <mergeCell ref="A711:C711"/>
    <mergeCell ref="A712:C712"/>
    <mergeCell ref="A713:I713"/>
    <mergeCell ref="A714:I714"/>
    <mergeCell ref="A715:I715"/>
    <mergeCell ref="A700:A701"/>
    <mergeCell ref="B700:B701"/>
    <mergeCell ref="A702:C702"/>
    <mergeCell ref="A703:A704"/>
    <mergeCell ref="B703:B704"/>
    <mergeCell ref="A705:C705"/>
    <mergeCell ref="A706:A707"/>
    <mergeCell ref="B706:B707"/>
    <mergeCell ref="A708:C708"/>
    <mergeCell ref="A691:B691"/>
    <mergeCell ref="D691:I691"/>
    <mergeCell ref="A692:B692"/>
    <mergeCell ref="C692:C695"/>
    <mergeCell ref="A693:A695"/>
    <mergeCell ref="B693:B695"/>
    <mergeCell ref="A696:A698"/>
    <mergeCell ref="B696:B698"/>
    <mergeCell ref="A699:C699"/>
    <mergeCell ref="A686:B686"/>
    <mergeCell ref="C686:I686"/>
    <mergeCell ref="A687:B687"/>
    <mergeCell ref="C687:I687"/>
    <mergeCell ref="A688:B688"/>
    <mergeCell ref="C688:I688"/>
    <mergeCell ref="A689:B689"/>
    <mergeCell ref="C689:I689"/>
    <mergeCell ref="A690:B690"/>
    <mergeCell ref="C690:I690"/>
    <mergeCell ref="A671:A672"/>
    <mergeCell ref="B671:B672"/>
    <mergeCell ref="A673:C673"/>
    <mergeCell ref="A674:C674"/>
    <mergeCell ref="A675:I675"/>
    <mergeCell ref="A676:I676"/>
    <mergeCell ref="A677:I677"/>
    <mergeCell ref="A685:B685"/>
    <mergeCell ref="C685:I685"/>
    <mergeCell ref="A662:A663"/>
    <mergeCell ref="B662:B663"/>
    <mergeCell ref="A664:C664"/>
    <mergeCell ref="A665:A666"/>
    <mergeCell ref="B665:B666"/>
    <mergeCell ref="A667:C667"/>
    <mergeCell ref="A668:A669"/>
    <mergeCell ref="B668:B669"/>
    <mergeCell ref="A670:C670"/>
    <mergeCell ref="A653:B653"/>
    <mergeCell ref="D653:I653"/>
    <mergeCell ref="A654:B654"/>
    <mergeCell ref="C654:C657"/>
    <mergeCell ref="A655:A657"/>
    <mergeCell ref="B655:B657"/>
    <mergeCell ref="A658:A660"/>
    <mergeCell ref="B658:B660"/>
    <mergeCell ref="A661:C661"/>
    <mergeCell ref="A648:B648"/>
    <mergeCell ref="C648:I648"/>
    <mergeCell ref="A649:B649"/>
    <mergeCell ref="C649:I649"/>
    <mergeCell ref="A650:B650"/>
    <mergeCell ref="C650:I650"/>
    <mergeCell ref="A651:B651"/>
    <mergeCell ref="C651:I651"/>
    <mergeCell ref="A652:B652"/>
    <mergeCell ref="C652:I652"/>
    <mergeCell ref="A633:A634"/>
    <mergeCell ref="B633:B634"/>
    <mergeCell ref="A635:C635"/>
    <mergeCell ref="A636:C636"/>
    <mergeCell ref="A637:I637"/>
    <mergeCell ref="A638:I638"/>
    <mergeCell ref="A639:I639"/>
    <mergeCell ref="A647:B647"/>
    <mergeCell ref="C647:I647"/>
    <mergeCell ref="A624:A625"/>
    <mergeCell ref="B624:B625"/>
    <mergeCell ref="A626:C626"/>
    <mergeCell ref="A627:A628"/>
    <mergeCell ref="B627:B628"/>
    <mergeCell ref="A629:C629"/>
    <mergeCell ref="A630:A631"/>
    <mergeCell ref="B630:B631"/>
    <mergeCell ref="A632:C632"/>
    <mergeCell ref="A615:B615"/>
    <mergeCell ref="D615:I615"/>
    <mergeCell ref="A616:B616"/>
    <mergeCell ref="C616:C619"/>
    <mergeCell ref="A617:A619"/>
    <mergeCell ref="B617:B619"/>
    <mergeCell ref="A620:A622"/>
    <mergeCell ref="B620:B622"/>
    <mergeCell ref="A623:C623"/>
    <mergeCell ref="A610:B610"/>
    <mergeCell ref="C610:I610"/>
    <mergeCell ref="A611:B611"/>
    <mergeCell ref="C611:I611"/>
    <mergeCell ref="A612:B612"/>
    <mergeCell ref="C612:I612"/>
    <mergeCell ref="A613:B613"/>
    <mergeCell ref="C613:I613"/>
    <mergeCell ref="A614:B614"/>
    <mergeCell ref="C614:I614"/>
    <mergeCell ref="A595:A596"/>
    <mergeCell ref="B595:B596"/>
    <mergeCell ref="A597:C597"/>
    <mergeCell ref="A598:C598"/>
    <mergeCell ref="A599:I599"/>
    <mergeCell ref="A600:I600"/>
    <mergeCell ref="A601:I601"/>
    <mergeCell ref="A609:B609"/>
    <mergeCell ref="C609:I609"/>
    <mergeCell ref="A586:A587"/>
    <mergeCell ref="B586:B587"/>
    <mergeCell ref="A588:C588"/>
    <mergeCell ref="A589:A590"/>
    <mergeCell ref="B589:B590"/>
    <mergeCell ref="A591:C591"/>
    <mergeCell ref="A592:A593"/>
    <mergeCell ref="B592:B593"/>
    <mergeCell ref="A594:C594"/>
    <mergeCell ref="A577:B577"/>
    <mergeCell ref="D577:I577"/>
    <mergeCell ref="A578:B578"/>
    <mergeCell ref="C578:C581"/>
    <mergeCell ref="A579:A581"/>
    <mergeCell ref="B579:B581"/>
    <mergeCell ref="A582:A584"/>
    <mergeCell ref="B582:B584"/>
    <mergeCell ref="A585:C585"/>
    <mergeCell ref="A572:B572"/>
    <mergeCell ref="C572:I572"/>
    <mergeCell ref="A573:B573"/>
    <mergeCell ref="C573:I573"/>
    <mergeCell ref="A574:B574"/>
    <mergeCell ref="C574:I574"/>
    <mergeCell ref="A575:B575"/>
    <mergeCell ref="C575:I575"/>
    <mergeCell ref="A576:B576"/>
    <mergeCell ref="C576:I576"/>
    <mergeCell ref="A557:A558"/>
    <mergeCell ref="B557:B558"/>
    <mergeCell ref="A559:C559"/>
    <mergeCell ref="A560:C560"/>
    <mergeCell ref="A561:I561"/>
    <mergeCell ref="A562:I562"/>
    <mergeCell ref="A563:I563"/>
    <mergeCell ref="A571:B571"/>
    <mergeCell ref="C571:I571"/>
    <mergeCell ref="A548:A549"/>
    <mergeCell ref="B548:B549"/>
    <mergeCell ref="A550:C550"/>
    <mergeCell ref="A551:A552"/>
    <mergeCell ref="B551:B552"/>
    <mergeCell ref="A553:C553"/>
    <mergeCell ref="A554:A555"/>
    <mergeCell ref="B554:B555"/>
    <mergeCell ref="A556:C556"/>
    <mergeCell ref="A539:B539"/>
    <mergeCell ref="D539:I539"/>
    <mergeCell ref="A540:B540"/>
    <mergeCell ref="C540:C543"/>
    <mergeCell ref="A541:A543"/>
    <mergeCell ref="B541:B543"/>
    <mergeCell ref="A544:A546"/>
    <mergeCell ref="B544:B546"/>
    <mergeCell ref="A547:C547"/>
    <mergeCell ref="A534:B534"/>
    <mergeCell ref="C534:I534"/>
    <mergeCell ref="A535:B535"/>
    <mergeCell ref="C535:I535"/>
    <mergeCell ref="A536:B536"/>
    <mergeCell ref="C536:I536"/>
    <mergeCell ref="A537:B537"/>
    <mergeCell ref="C537:I537"/>
    <mergeCell ref="A538:B538"/>
    <mergeCell ref="C538:I538"/>
    <mergeCell ref="A519:A520"/>
    <mergeCell ref="B519:B520"/>
    <mergeCell ref="A521:C521"/>
    <mergeCell ref="A522:C522"/>
    <mergeCell ref="A523:I523"/>
    <mergeCell ref="A524:I524"/>
    <mergeCell ref="A525:I525"/>
    <mergeCell ref="A533:B533"/>
    <mergeCell ref="C533:I533"/>
    <mergeCell ref="A510:A511"/>
    <mergeCell ref="B510:B511"/>
    <mergeCell ref="A512:C512"/>
    <mergeCell ref="A513:A514"/>
    <mergeCell ref="B513:B514"/>
    <mergeCell ref="A515:C515"/>
    <mergeCell ref="A516:A517"/>
    <mergeCell ref="B516:B517"/>
    <mergeCell ref="A518:C518"/>
    <mergeCell ref="A501:B501"/>
    <mergeCell ref="D501:I501"/>
    <mergeCell ref="A502:B502"/>
    <mergeCell ref="C502:C505"/>
    <mergeCell ref="A503:A505"/>
    <mergeCell ref="B503:B505"/>
    <mergeCell ref="A506:A508"/>
    <mergeCell ref="B506:B508"/>
    <mergeCell ref="A509:C509"/>
    <mergeCell ref="A496:B496"/>
    <mergeCell ref="C496:I496"/>
    <mergeCell ref="A497:B497"/>
    <mergeCell ref="C497:I497"/>
    <mergeCell ref="A498:B498"/>
    <mergeCell ref="C498:I498"/>
    <mergeCell ref="A499:B499"/>
    <mergeCell ref="C499:I499"/>
    <mergeCell ref="A500:B500"/>
    <mergeCell ref="C500:I500"/>
    <mergeCell ref="A481:A482"/>
    <mergeCell ref="B481:B482"/>
    <mergeCell ref="A483:C483"/>
    <mergeCell ref="A484:C484"/>
    <mergeCell ref="A485:I485"/>
    <mergeCell ref="A486:I486"/>
    <mergeCell ref="A487:I487"/>
    <mergeCell ref="A495:B495"/>
    <mergeCell ref="C495:I495"/>
    <mergeCell ref="A472:A473"/>
    <mergeCell ref="B472:B473"/>
    <mergeCell ref="A474:C474"/>
    <mergeCell ref="A475:A476"/>
    <mergeCell ref="B475:B476"/>
    <mergeCell ref="A477:C477"/>
    <mergeCell ref="A478:A479"/>
    <mergeCell ref="B478:B479"/>
    <mergeCell ref="A480:C480"/>
    <mergeCell ref="A463:B463"/>
    <mergeCell ref="D463:I463"/>
    <mergeCell ref="A464:B464"/>
    <mergeCell ref="C464:C467"/>
    <mergeCell ref="A465:A467"/>
    <mergeCell ref="B465:B467"/>
    <mergeCell ref="A468:A470"/>
    <mergeCell ref="B468:B470"/>
    <mergeCell ref="A471:C471"/>
    <mergeCell ref="A458:B458"/>
    <mergeCell ref="C458:I458"/>
    <mergeCell ref="A459:B459"/>
    <mergeCell ref="C459:I459"/>
    <mergeCell ref="A460:B460"/>
    <mergeCell ref="C460:I460"/>
    <mergeCell ref="A461:B461"/>
    <mergeCell ref="C461:I461"/>
    <mergeCell ref="A462:B462"/>
    <mergeCell ref="C462:I462"/>
    <mergeCell ref="A443:A444"/>
    <mergeCell ref="B443:B444"/>
    <mergeCell ref="A445:C445"/>
    <mergeCell ref="A446:C446"/>
    <mergeCell ref="A447:I447"/>
    <mergeCell ref="A448:I448"/>
    <mergeCell ref="A449:I449"/>
    <mergeCell ref="A457:B457"/>
    <mergeCell ref="C457:I457"/>
    <mergeCell ref="A434:A435"/>
    <mergeCell ref="B434:B435"/>
    <mergeCell ref="A436:C436"/>
    <mergeCell ref="A437:A438"/>
    <mergeCell ref="B437:B438"/>
    <mergeCell ref="A439:C439"/>
    <mergeCell ref="A440:A441"/>
    <mergeCell ref="B440:B441"/>
    <mergeCell ref="A442:C442"/>
    <mergeCell ref="A425:B425"/>
    <mergeCell ref="D425:I425"/>
    <mergeCell ref="A426:B426"/>
    <mergeCell ref="C426:C429"/>
    <mergeCell ref="A427:A429"/>
    <mergeCell ref="B427:B429"/>
    <mergeCell ref="A430:A432"/>
    <mergeCell ref="B430:B432"/>
    <mergeCell ref="A433:C433"/>
    <mergeCell ref="A420:B420"/>
    <mergeCell ref="C420:I420"/>
    <mergeCell ref="A421:B421"/>
    <mergeCell ref="C421:I421"/>
    <mergeCell ref="A422:B422"/>
    <mergeCell ref="C422:I422"/>
    <mergeCell ref="A423:B423"/>
    <mergeCell ref="C423:I423"/>
    <mergeCell ref="A424:B424"/>
    <mergeCell ref="C424:I424"/>
    <mergeCell ref="A405:A406"/>
    <mergeCell ref="B405:B406"/>
    <mergeCell ref="A407:C407"/>
    <mergeCell ref="A408:C408"/>
    <mergeCell ref="A409:I409"/>
    <mergeCell ref="A410:I410"/>
    <mergeCell ref="A411:I411"/>
    <mergeCell ref="A419:B419"/>
    <mergeCell ref="C419:I419"/>
    <mergeCell ref="A396:A397"/>
    <mergeCell ref="B396:B397"/>
    <mergeCell ref="A398:C398"/>
    <mergeCell ref="A399:A400"/>
    <mergeCell ref="B399:B400"/>
    <mergeCell ref="A401:C401"/>
    <mergeCell ref="A402:A403"/>
    <mergeCell ref="B402:B403"/>
    <mergeCell ref="A404:C404"/>
    <mergeCell ref="A387:B387"/>
    <mergeCell ref="D387:I387"/>
    <mergeCell ref="A388:B388"/>
    <mergeCell ref="C388:C391"/>
    <mergeCell ref="A389:A391"/>
    <mergeCell ref="B389:B391"/>
    <mergeCell ref="A392:A394"/>
    <mergeCell ref="B392:B394"/>
    <mergeCell ref="A395:C395"/>
    <mergeCell ref="A382:B382"/>
    <mergeCell ref="C382:I382"/>
    <mergeCell ref="A383:B383"/>
    <mergeCell ref="C383:I383"/>
    <mergeCell ref="A384:B384"/>
    <mergeCell ref="C384:I384"/>
    <mergeCell ref="A385:B385"/>
    <mergeCell ref="C385:I385"/>
    <mergeCell ref="A386:B386"/>
    <mergeCell ref="C386:I386"/>
    <mergeCell ref="A367:A368"/>
    <mergeCell ref="B367:B368"/>
    <mergeCell ref="A369:C369"/>
    <mergeCell ref="A370:C370"/>
    <mergeCell ref="A371:I371"/>
    <mergeCell ref="A372:I372"/>
    <mergeCell ref="A373:I373"/>
    <mergeCell ref="A381:B381"/>
    <mergeCell ref="C381:I381"/>
    <mergeCell ref="A358:A359"/>
    <mergeCell ref="B358:B359"/>
    <mergeCell ref="A360:C360"/>
    <mergeCell ref="A361:A362"/>
    <mergeCell ref="B361:B362"/>
    <mergeCell ref="A363:C363"/>
    <mergeCell ref="A364:A365"/>
    <mergeCell ref="B364:B365"/>
    <mergeCell ref="A366:C366"/>
    <mergeCell ref="A349:B349"/>
    <mergeCell ref="D349:I349"/>
    <mergeCell ref="A350:B350"/>
    <mergeCell ref="C350:C353"/>
    <mergeCell ref="A351:A353"/>
    <mergeCell ref="B351:B353"/>
    <mergeCell ref="A354:A356"/>
    <mergeCell ref="B354:B356"/>
    <mergeCell ref="A357:C357"/>
    <mergeCell ref="A344:B344"/>
    <mergeCell ref="C344:I344"/>
    <mergeCell ref="A345:B345"/>
    <mergeCell ref="C345:I345"/>
    <mergeCell ref="A346:B346"/>
    <mergeCell ref="C346:I346"/>
    <mergeCell ref="A347:B347"/>
    <mergeCell ref="C347:I347"/>
    <mergeCell ref="A348:B348"/>
    <mergeCell ref="C348:I348"/>
    <mergeCell ref="A329:A330"/>
    <mergeCell ref="B329:B330"/>
    <mergeCell ref="A331:C331"/>
    <mergeCell ref="A332:C332"/>
    <mergeCell ref="A333:I333"/>
    <mergeCell ref="A334:I334"/>
    <mergeCell ref="A335:I335"/>
    <mergeCell ref="A343:B343"/>
    <mergeCell ref="C343:I343"/>
    <mergeCell ref="A320:A321"/>
    <mergeCell ref="B320:B321"/>
    <mergeCell ref="A322:C322"/>
    <mergeCell ref="A323:A324"/>
    <mergeCell ref="B323:B324"/>
    <mergeCell ref="A325:C325"/>
    <mergeCell ref="A326:A327"/>
    <mergeCell ref="B326:B327"/>
    <mergeCell ref="A328:C328"/>
    <mergeCell ref="A311:B311"/>
    <mergeCell ref="D311:I311"/>
    <mergeCell ref="A312:B312"/>
    <mergeCell ref="C312:C315"/>
    <mergeCell ref="A313:A315"/>
    <mergeCell ref="B313:B315"/>
    <mergeCell ref="A316:A318"/>
    <mergeCell ref="B316:B318"/>
    <mergeCell ref="A319:C319"/>
    <mergeCell ref="A306:B306"/>
    <mergeCell ref="C306:I306"/>
    <mergeCell ref="A307:B307"/>
    <mergeCell ref="C307:I307"/>
    <mergeCell ref="A308:B308"/>
    <mergeCell ref="C308:I308"/>
    <mergeCell ref="A309:B309"/>
    <mergeCell ref="C309:I309"/>
    <mergeCell ref="A310:B310"/>
    <mergeCell ref="C310:I310"/>
    <mergeCell ref="A291:A292"/>
    <mergeCell ref="B291:B292"/>
    <mergeCell ref="A293:C293"/>
    <mergeCell ref="A294:C294"/>
    <mergeCell ref="A295:I295"/>
    <mergeCell ref="A296:I296"/>
    <mergeCell ref="A297:I297"/>
    <mergeCell ref="A305:B305"/>
    <mergeCell ref="C305:I305"/>
    <mergeCell ref="A282:A283"/>
    <mergeCell ref="B282:B283"/>
    <mergeCell ref="A284:C284"/>
    <mergeCell ref="A285:A286"/>
    <mergeCell ref="B285:B286"/>
    <mergeCell ref="A287:C287"/>
    <mergeCell ref="A288:A289"/>
    <mergeCell ref="B288:B289"/>
    <mergeCell ref="A290:C290"/>
    <mergeCell ref="A273:B273"/>
    <mergeCell ref="D273:I273"/>
    <mergeCell ref="A274:B274"/>
    <mergeCell ref="C274:C277"/>
    <mergeCell ref="A275:A277"/>
    <mergeCell ref="B275:B277"/>
    <mergeCell ref="A278:A280"/>
    <mergeCell ref="B278:B280"/>
    <mergeCell ref="A281:C281"/>
    <mergeCell ref="A268:B268"/>
    <mergeCell ref="C268:I268"/>
    <mergeCell ref="A269:B269"/>
    <mergeCell ref="C269:I269"/>
    <mergeCell ref="A270:B270"/>
    <mergeCell ref="C270:I270"/>
    <mergeCell ref="A271:B271"/>
    <mergeCell ref="C271:I271"/>
    <mergeCell ref="A272:B272"/>
    <mergeCell ref="C272:I272"/>
    <mergeCell ref="A253:A254"/>
    <mergeCell ref="B253:B254"/>
    <mergeCell ref="A255:C255"/>
    <mergeCell ref="A256:C256"/>
    <mergeCell ref="A257:I257"/>
    <mergeCell ref="A258:I258"/>
    <mergeCell ref="A259:I259"/>
    <mergeCell ref="A267:B267"/>
    <mergeCell ref="C267:I267"/>
    <mergeCell ref="A244:A245"/>
    <mergeCell ref="B244:B245"/>
    <mergeCell ref="A246:C246"/>
    <mergeCell ref="A247:A248"/>
    <mergeCell ref="B247:B248"/>
    <mergeCell ref="A249:C249"/>
    <mergeCell ref="A250:A251"/>
    <mergeCell ref="B250:B251"/>
    <mergeCell ref="A252:C252"/>
    <mergeCell ref="A235:B235"/>
    <mergeCell ref="D235:I235"/>
    <mergeCell ref="A236:B236"/>
    <mergeCell ref="C236:C239"/>
    <mergeCell ref="A237:A239"/>
    <mergeCell ref="B237:B239"/>
    <mergeCell ref="A240:A242"/>
    <mergeCell ref="B240:B242"/>
    <mergeCell ref="A243:C243"/>
    <mergeCell ref="A230:B230"/>
    <mergeCell ref="C230:I230"/>
    <mergeCell ref="A231:B231"/>
    <mergeCell ref="C231:I231"/>
    <mergeCell ref="A232:B232"/>
    <mergeCell ref="C232:I232"/>
    <mergeCell ref="A233:B233"/>
    <mergeCell ref="C233:I233"/>
    <mergeCell ref="A234:B234"/>
    <mergeCell ref="C234:I234"/>
    <mergeCell ref="A215:A216"/>
    <mergeCell ref="B215:B216"/>
    <mergeCell ref="A217:C217"/>
    <mergeCell ref="A218:C218"/>
    <mergeCell ref="A219:I219"/>
    <mergeCell ref="A220:I220"/>
    <mergeCell ref="A221:I221"/>
    <mergeCell ref="A229:B229"/>
    <mergeCell ref="C229:I229"/>
    <mergeCell ref="A206:A207"/>
    <mergeCell ref="B206:B207"/>
    <mergeCell ref="A208:C208"/>
    <mergeCell ref="A209:A210"/>
    <mergeCell ref="B209:B210"/>
    <mergeCell ref="A211:C211"/>
    <mergeCell ref="A212:A213"/>
    <mergeCell ref="B212:B213"/>
    <mergeCell ref="A214:C214"/>
    <mergeCell ref="A197:B197"/>
    <mergeCell ref="D197:I197"/>
    <mergeCell ref="A198:B198"/>
    <mergeCell ref="C198:C201"/>
    <mergeCell ref="A199:A201"/>
    <mergeCell ref="B199:B201"/>
    <mergeCell ref="A202:A204"/>
    <mergeCell ref="B202:B204"/>
    <mergeCell ref="A205:C205"/>
    <mergeCell ref="A192:B192"/>
    <mergeCell ref="C192:I192"/>
    <mergeCell ref="A193:B193"/>
    <mergeCell ref="C193:I193"/>
    <mergeCell ref="A194:B194"/>
    <mergeCell ref="C194:I194"/>
    <mergeCell ref="A195:B195"/>
    <mergeCell ref="C195:I195"/>
    <mergeCell ref="A196:B196"/>
    <mergeCell ref="C196:I196"/>
    <mergeCell ref="A177:A178"/>
    <mergeCell ref="B177:B178"/>
    <mergeCell ref="A179:C179"/>
    <mergeCell ref="A180:C180"/>
    <mergeCell ref="A181:I181"/>
    <mergeCell ref="A182:I182"/>
    <mergeCell ref="A183:I183"/>
    <mergeCell ref="A191:B191"/>
    <mergeCell ref="C191:I191"/>
    <mergeCell ref="A168:A169"/>
    <mergeCell ref="B168:B169"/>
    <mergeCell ref="A170:C170"/>
    <mergeCell ref="A171:A172"/>
    <mergeCell ref="B171:B172"/>
    <mergeCell ref="A173:C173"/>
    <mergeCell ref="A174:A175"/>
    <mergeCell ref="B174:B175"/>
    <mergeCell ref="A176:C176"/>
    <mergeCell ref="A159:B159"/>
    <mergeCell ref="D159:I159"/>
    <mergeCell ref="A160:B160"/>
    <mergeCell ref="C160:C163"/>
    <mergeCell ref="A161:A163"/>
    <mergeCell ref="B161:B163"/>
    <mergeCell ref="A164:A166"/>
    <mergeCell ref="B164:B166"/>
    <mergeCell ref="A167:C167"/>
    <mergeCell ref="A154:B154"/>
    <mergeCell ref="C154:I154"/>
    <mergeCell ref="A155:B155"/>
    <mergeCell ref="C155:I155"/>
    <mergeCell ref="A156:B156"/>
    <mergeCell ref="C156:I156"/>
    <mergeCell ref="A157:B157"/>
    <mergeCell ref="C157:I157"/>
    <mergeCell ref="A158:B158"/>
    <mergeCell ref="C158:I158"/>
    <mergeCell ref="A139:A140"/>
    <mergeCell ref="B139:B140"/>
    <mergeCell ref="A141:C141"/>
    <mergeCell ref="A142:C142"/>
    <mergeCell ref="A143:I143"/>
    <mergeCell ref="A144:I144"/>
    <mergeCell ref="A145:I145"/>
    <mergeCell ref="A153:B153"/>
    <mergeCell ref="C153:I153"/>
    <mergeCell ref="A130:A131"/>
    <mergeCell ref="B130:B131"/>
    <mergeCell ref="A132:C132"/>
    <mergeCell ref="A133:A134"/>
    <mergeCell ref="B133:B134"/>
    <mergeCell ref="A135:C135"/>
    <mergeCell ref="A136:A137"/>
    <mergeCell ref="B136:B137"/>
    <mergeCell ref="A138:C138"/>
    <mergeCell ref="A121:B121"/>
    <mergeCell ref="D121:I121"/>
    <mergeCell ref="A122:B122"/>
    <mergeCell ref="C122:C125"/>
    <mergeCell ref="A123:A125"/>
    <mergeCell ref="B123:B125"/>
    <mergeCell ref="A126:A128"/>
    <mergeCell ref="B126:B128"/>
    <mergeCell ref="A129:C129"/>
    <mergeCell ref="A116:B116"/>
    <mergeCell ref="C116:I116"/>
    <mergeCell ref="A117:B117"/>
    <mergeCell ref="C117:I117"/>
    <mergeCell ref="A118:B118"/>
    <mergeCell ref="C118:I118"/>
    <mergeCell ref="A119:B119"/>
    <mergeCell ref="C119:I119"/>
    <mergeCell ref="A120:B120"/>
    <mergeCell ref="C120:I120"/>
    <mergeCell ref="A101:A102"/>
    <mergeCell ref="B101:B102"/>
    <mergeCell ref="A103:C103"/>
    <mergeCell ref="A104:C104"/>
    <mergeCell ref="A105:I105"/>
    <mergeCell ref="A106:I106"/>
    <mergeCell ref="A107:I107"/>
    <mergeCell ref="A115:B115"/>
    <mergeCell ref="C115:I115"/>
    <mergeCell ref="A92:A93"/>
    <mergeCell ref="B92:B93"/>
    <mergeCell ref="A94:C94"/>
    <mergeCell ref="A95:A96"/>
    <mergeCell ref="B95:B96"/>
    <mergeCell ref="A97:C97"/>
    <mergeCell ref="A98:A99"/>
    <mergeCell ref="B98:B99"/>
    <mergeCell ref="A100:C100"/>
    <mergeCell ref="A83:B83"/>
    <mergeCell ref="D83:I83"/>
    <mergeCell ref="A84:B84"/>
    <mergeCell ref="C84:C87"/>
    <mergeCell ref="A85:A87"/>
    <mergeCell ref="B85:B87"/>
    <mergeCell ref="A88:A90"/>
    <mergeCell ref="B88:B90"/>
    <mergeCell ref="A91:C91"/>
    <mergeCell ref="A78:B78"/>
    <mergeCell ref="C78:I78"/>
    <mergeCell ref="A79:B79"/>
    <mergeCell ref="C79:I79"/>
    <mergeCell ref="A80:B80"/>
    <mergeCell ref="C80:I80"/>
    <mergeCell ref="A81:B81"/>
    <mergeCell ref="C81:I81"/>
    <mergeCell ref="A82:B82"/>
    <mergeCell ref="C82:I82"/>
    <mergeCell ref="A63:A64"/>
    <mergeCell ref="B63:B64"/>
    <mergeCell ref="A65:C65"/>
    <mergeCell ref="A66:C66"/>
    <mergeCell ref="A67:I67"/>
    <mergeCell ref="A68:I68"/>
    <mergeCell ref="A69:I69"/>
    <mergeCell ref="A77:B77"/>
    <mergeCell ref="C77:I77"/>
    <mergeCell ref="A54:A55"/>
    <mergeCell ref="B54:B55"/>
    <mergeCell ref="A56:C56"/>
    <mergeCell ref="A57:A58"/>
    <mergeCell ref="B57:B58"/>
    <mergeCell ref="A59:C59"/>
    <mergeCell ref="A60:A61"/>
    <mergeCell ref="B60:B61"/>
    <mergeCell ref="A62:C62"/>
    <mergeCell ref="A45:B45"/>
    <mergeCell ref="D45:I45"/>
    <mergeCell ref="A46:B46"/>
    <mergeCell ref="C46:C49"/>
    <mergeCell ref="A47:A49"/>
    <mergeCell ref="B47:B49"/>
    <mergeCell ref="A50:A52"/>
    <mergeCell ref="B50:B52"/>
    <mergeCell ref="A53:C53"/>
    <mergeCell ref="A40:B40"/>
    <mergeCell ref="C40:I40"/>
    <mergeCell ref="A41:B41"/>
    <mergeCell ref="C41:I41"/>
    <mergeCell ref="A42:B42"/>
    <mergeCell ref="C42:I42"/>
    <mergeCell ref="A43:B43"/>
    <mergeCell ref="C43:I43"/>
    <mergeCell ref="A44:B44"/>
    <mergeCell ref="C44:I44"/>
    <mergeCell ref="A24:C24"/>
    <mergeCell ref="A25:A26"/>
    <mergeCell ref="B25:B26"/>
    <mergeCell ref="A27:C27"/>
    <mergeCell ref="A28:C28"/>
    <mergeCell ref="A29:I29"/>
    <mergeCell ref="A30:I30"/>
    <mergeCell ref="A31:I31"/>
    <mergeCell ref="A39:B39"/>
    <mergeCell ref="C39:I39"/>
    <mergeCell ref="A15:C15"/>
    <mergeCell ref="A16:A17"/>
    <mergeCell ref="B16:B17"/>
    <mergeCell ref="A18:C18"/>
    <mergeCell ref="A19:A20"/>
    <mergeCell ref="B19:B20"/>
    <mergeCell ref="A21:C21"/>
    <mergeCell ref="A22:A23"/>
    <mergeCell ref="B22:B23"/>
    <mergeCell ref="A6:B6"/>
    <mergeCell ref="C6:I6"/>
    <mergeCell ref="A7:B7"/>
    <mergeCell ref="D7:I7"/>
    <mergeCell ref="A8:B8"/>
    <mergeCell ref="C8:C11"/>
    <mergeCell ref="A9:A11"/>
    <mergeCell ref="B9:B11"/>
    <mergeCell ref="A12:A14"/>
    <mergeCell ref="B12:B14"/>
    <mergeCell ref="A1:B1"/>
    <mergeCell ref="C1:I1"/>
    <mergeCell ref="A2:B2"/>
    <mergeCell ref="C2:I2"/>
    <mergeCell ref="A3:B3"/>
    <mergeCell ref="C3:I3"/>
    <mergeCell ref="A4:B4"/>
    <mergeCell ref="C4:I4"/>
    <mergeCell ref="A5:B5"/>
    <mergeCell ref="C5:I5"/>
  </mergeCells>
  <conditionalFormatting sqref="C12">
    <cfRule type="cellIs" dxfId="354" priority="2" operator="lessThan">
      <formula>0</formula>
    </cfRule>
  </conditionalFormatting>
  <conditionalFormatting sqref="C14">
    <cfRule type="cellIs" dxfId="353" priority="3" operator="lessThan">
      <formula>0</formula>
    </cfRule>
  </conditionalFormatting>
  <conditionalFormatting sqref="C50">
    <cfRule type="cellIs" dxfId="352" priority="4" operator="lessThan">
      <formula>0</formula>
    </cfRule>
  </conditionalFormatting>
  <conditionalFormatting sqref="C52">
    <cfRule type="cellIs" dxfId="351" priority="5" operator="lessThan">
      <formula>0</formula>
    </cfRule>
  </conditionalFormatting>
  <conditionalFormatting sqref="C88">
    <cfRule type="cellIs" dxfId="350" priority="6" operator="lessThan">
      <formula>0</formula>
    </cfRule>
  </conditionalFormatting>
  <conditionalFormatting sqref="C90">
    <cfRule type="cellIs" dxfId="349" priority="7" operator="lessThan">
      <formula>0</formula>
    </cfRule>
  </conditionalFormatting>
  <conditionalFormatting sqref="C126">
    <cfRule type="cellIs" dxfId="348" priority="8" operator="lessThan">
      <formula>0</formula>
    </cfRule>
  </conditionalFormatting>
  <conditionalFormatting sqref="C128">
    <cfRule type="cellIs" dxfId="347" priority="9" operator="lessThan">
      <formula>0</formula>
    </cfRule>
  </conditionalFormatting>
  <conditionalFormatting sqref="C164">
    <cfRule type="cellIs" dxfId="346" priority="10" operator="lessThan">
      <formula>0</formula>
    </cfRule>
  </conditionalFormatting>
  <conditionalFormatting sqref="C166">
    <cfRule type="cellIs" dxfId="345" priority="11" operator="lessThan">
      <formula>0</formula>
    </cfRule>
  </conditionalFormatting>
  <conditionalFormatting sqref="C202">
    <cfRule type="cellIs" dxfId="344" priority="12" operator="lessThan">
      <formula>0</formula>
    </cfRule>
  </conditionalFormatting>
  <conditionalFormatting sqref="C204">
    <cfRule type="cellIs" dxfId="343" priority="13" operator="lessThan">
      <formula>0</formula>
    </cfRule>
  </conditionalFormatting>
  <conditionalFormatting sqref="C240">
    <cfRule type="cellIs" dxfId="342" priority="14" operator="lessThan">
      <formula>0</formula>
    </cfRule>
  </conditionalFormatting>
  <conditionalFormatting sqref="C242">
    <cfRule type="cellIs" dxfId="341" priority="15" operator="lessThan">
      <formula>0</formula>
    </cfRule>
  </conditionalFormatting>
  <conditionalFormatting sqref="C278">
    <cfRule type="cellIs" dxfId="340" priority="16" operator="lessThan">
      <formula>0</formula>
    </cfRule>
  </conditionalFormatting>
  <conditionalFormatting sqref="C280">
    <cfRule type="cellIs" dxfId="339" priority="17" operator="lessThan">
      <formula>0</formula>
    </cfRule>
  </conditionalFormatting>
  <conditionalFormatting sqref="C316">
    <cfRule type="cellIs" dxfId="338" priority="18" operator="lessThan">
      <formula>0</formula>
    </cfRule>
  </conditionalFormatting>
  <conditionalFormatting sqref="C318">
    <cfRule type="cellIs" dxfId="337" priority="19" operator="lessThan">
      <formula>0</formula>
    </cfRule>
  </conditionalFormatting>
  <conditionalFormatting sqref="C354">
    <cfRule type="cellIs" dxfId="336" priority="20" operator="lessThan">
      <formula>0</formula>
    </cfRule>
  </conditionalFormatting>
  <conditionalFormatting sqref="C356">
    <cfRule type="cellIs" dxfId="335" priority="21" operator="lessThan">
      <formula>0</formula>
    </cfRule>
  </conditionalFormatting>
  <conditionalFormatting sqref="C392">
    <cfRule type="cellIs" dxfId="334" priority="22" operator="lessThan">
      <formula>0</formula>
    </cfRule>
  </conditionalFormatting>
  <conditionalFormatting sqref="C394">
    <cfRule type="cellIs" dxfId="333" priority="23" operator="lessThan">
      <formula>0</formula>
    </cfRule>
  </conditionalFormatting>
  <conditionalFormatting sqref="C430">
    <cfRule type="cellIs" dxfId="332" priority="24" operator="lessThan">
      <formula>0</formula>
    </cfRule>
  </conditionalFormatting>
  <conditionalFormatting sqref="C432">
    <cfRule type="cellIs" dxfId="331" priority="25" operator="lessThan">
      <formula>0</formula>
    </cfRule>
  </conditionalFormatting>
  <conditionalFormatting sqref="C468">
    <cfRule type="cellIs" dxfId="330" priority="26" operator="lessThan">
      <formula>0</formula>
    </cfRule>
  </conditionalFormatting>
  <conditionalFormatting sqref="C470">
    <cfRule type="cellIs" dxfId="329" priority="27" operator="lessThan">
      <formula>0</formula>
    </cfRule>
  </conditionalFormatting>
  <conditionalFormatting sqref="C506">
    <cfRule type="cellIs" dxfId="328" priority="28" operator="lessThan">
      <formula>0</formula>
    </cfRule>
  </conditionalFormatting>
  <conditionalFormatting sqref="C508">
    <cfRule type="cellIs" dxfId="327" priority="29" operator="lessThan">
      <formula>0</formula>
    </cfRule>
  </conditionalFormatting>
  <conditionalFormatting sqref="C544">
    <cfRule type="cellIs" dxfId="326" priority="30" operator="lessThan">
      <formula>0</formula>
    </cfRule>
  </conditionalFormatting>
  <conditionalFormatting sqref="C546">
    <cfRule type="cellIs" dxfId="325" priority="31" operator="lessThan">
      <formula>0</formula>
    </cfRule>
  </conditionalFormatting>
  <conditionalFormatting sqref="C582">
    <cfRule type="cellIs" dxfId="324" priority="32" operator="lessThan">
      <formula>0</formula>
    </cfRule>
  </conditionalFormatting>
  <conditionalFormatting sqref="C584">
    <cfRule type="cellIs" dxfId="323" priority="33" operator="lessThan">
      <formula>0</formula>
    </cfRule>
  </conditionalFormatting>
  <conditionalFormatting sqref="C620">
    <cfRule type="cellIs" dxfId="322" priority="34" operator="lessThan">
      <formula>0</formula>
    </cfRule>
  </conditionalFormatting>
  <conditionalFormatting sqref="C622">
    <cfRule type="cellIs" dxfId="321" priority="35" operator="lessThan">
      <formula>0</formula>
    </cfRule>
  </conditionalFormatting>
  <conditionalFormatting sqref="C658">
    <cfRule type="cellIs" dxfId="320" priority="36" operator="lessThan">
      <formula>0</formula>
    </cfRule>
  </conditionalFormatting>
  <conditionalFormatting sqref="C660">
    <cfRule type="cellIs" dxfId="319" priority="37" operator="lessThan">
      <formula>0</formula>
    </cfRule>
  </conditionalFormatting>
  <conditionalFormatting sqref="C696">
    <cfRule type="cellIs" dxfId="318" priority="38" operator="lessThan">
      <formula>0</formula>
    </cfRule>
  </conditionalFormatting>
  <conditionalFormatting sqref="C698">
    <cfRule type="cellIs" dxfId="317" priority="39" operator="lessThan">
      <formula>0</formula>
    </cfRule>
  </conditionalFormatting>
  <pageMargins left="0.75" right="0.75" top="1" bottom="1" header="0.511811023622047" footer="0.511811023622047"/>
  <pageSetup orientation="portrait" horizontalDpi="300" verticalDpi="30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rgb="FFFCD5B5"/>
  </sheetPr>
  <dimension ref="A1:AMJ759"/>
  <sheetViews>
    <sheetView topLeftCell="A125" zoomScaleNormal="100" workbookViewId="0">
      <selection activeCell="N148" sqref="N148"/>
    </sheetView>
  </sheetViews>
  <sheetFormatPr baseColWidth="10" defaultColWidth="11.453125" defaultRowHeight="12.5" x14ac:dyDescent="0.25"/>
  <cols>
    <col min="1" max="1" width="7" style="395" customWidth="1"/>
    <col min="2" max="2" width="10.26953125" style="395" customWidth="1"/>
    <col min="3" max="3" width="26.7265625" style="395" customWidth="1"/>
    <col min="4" max="4" width="11.453125" style="395"/>
    <col min="5" max="5" width="12.1796875" style="395" customWidth="1"/>
    <col min="6" max="6" width="13.453125" style="395" customWidth="1"/>
    <col min="7" max="12" width="11.453125" style="395"/>
    <col min="13" max="13" width="14.7265625" style="395" customWidth="1"/>
    <col min="14" max="1024" width="11.453125" style="395"/>
  </cols>
  <sheetData>
    <row r="1" spans="1:19" x14ac:dyDescent="0.25">
      <c r="A1" s="802" t="s">
        <v>23</v>
      </c>
      <c r="B1" s="802"/>
      <c r="C1" s="803">
        <f>Presentación!$C$3</f>
        <v>1990</v>
      </c>
      <c r="D1" s="803"/>
      <c r="E1" s="803"/>
      <c r="F1" s="803"/>
      <c r="G1" s="803"/>
      <c r="H1" s="803"/>
      <c r="I1" s="803"/>
      <c r="J1" s="803"/>
      <c r="K1" s="803"/>
      <c r="L1" s="803"/>
      <c r="M1" s="803"/>
      <c r="N1" s="803"/>
    </row>
    <row r="2" spans="1:19" ht="11.25" customHeight="1" x14ac:dyDescent="0.25">
      <c r="A2" s="805" t="s">
        <v>24</v>
      </c>
      <c r="B2" s="805"/>
      <c r="C2" s="869" t="s">
        <v>0</v>
      </c>
      <c r="D2" s="869"/>
      <c r="E2" s="869"/>
      <c r="F2" s="869"/>
      <c r="G2" s="869"/>
      <c r="H2" s="869"/>
      <c r="I2" s="869"/>
      <c r="J2" s="869"/>
      <c r="K2" s="869"/>
      <c r="L2" s="869"/>
      <c r="M2" s="869"/>
      <c r="N2" s="869"/>
      <c r="P2" s="486"/>
      <c r="Q2" s="486"/>
    </row>
    <row r="3" spans="1:19" ht="11.25" customHeight="1" x14ac:dyDescent="0.25">
      <c r="A3" s="805" t="s">
        <v>27</v>
      </c>
      <c r="B3" s="805"/>
      <c r="C3" s="870" t="s">
        <v>495</v>
      </c>
      <c r="D3" s="870"/>
      <c r="E3" s="870"/>
      <c r="F3" s="870"/>
      <c r="G3" s="870"/>
      <c r="H3" s="870"/>
      <c r="I3" s="870"/>
      <c r="J3" s="870"/>
      <c r="K3" s="870"/>
      <c r="L3" s="870"/>
      <c r="M3" s="870"/>
      <c r="N3" s="870"/>
      <c r="P3" s="486"/>
      <c r="Q3" s="486"/>
    </row>
    <row r="4" spans="1:19" ht="11.25" customHeight="1" x14ac:dyDescent="0.25">
      <c r="A4" s="805" t="s">
        <v>29</v>
      </c>
      <c r="B4" s="805"/>
      <c r="C4" s="870" t="s">
        <v>454</v>
      </c>
      <c r="D4" s="870"/>
      <c r="E4" s="870"/>
      <c r="F4" s="870"/>
      <c r="G4" s="870"/>
      <c r="H4" s="870"/>
      <c r="I4" s="870"/>
      <c r="J4" s="870"/>
      <c r="K4" s="870"/>
      <c r="L4" s="870"/>
      <c r="M4" s="870"/>
      <c r="N4" s="870"/>
      <c r="P4" s="486"/>
      <c r="Q4" s="486"/>
    </row>
    <row r="5" spans="1:19" ht="11.25" customHeight="1" x14ac:dyDescent="0.25">
      <c r="A5" s="805" t="s">
        <v>31</v>
      </c>
      <c r="B5" s="805"/>
      <c r="C5" s="870" t="s">
        <v>262</v>
      </c>
      <c r="D5" s="870"/>
      <c r="E5" s="870"/>
      <c r="F5" s="870"/>
      <c r="G5" s="870"/>
      <c r="H5" s="870"/>
      <c r="I5" s="870"/>
      <c r="J5" s="870"/>
      <c r="K5" s="870"/>
      <c r="L5" s="870"/>
      <c r="M5" s="870"/>
      <c r="N5" s="870"/>
      <c r="P5" s="486"/>
      <c r="Q5" s="486"/>
    </row>
    <row r="6" spans="1:19" ht="11.25" customHeight="1" x14ac:dyDescent="0.25">
      <c r="A6" s="807" t="s">
        <v>33</v>
      </c>
      <c r="B6" s="807"/>
      <c r="C6" s="278" t="s">
        <v>496</v>
      </c>
      <c r="D6" s="766" t="s">
        <v>263</v>
      </c>
      <c r="E6" s="766"/>
      <c r="F6" s="766"/>
      <c r="G6" s="766"/>
      <c r="H6" s="766"/>
      <c r="I6" s="766"/>
      <c r="J6" s="766"/>
      <c r="K6" s="766"/>
      <c r="L6" s="766"/>
      <c r="M6" s="766"/>
      <c r="N6" s="766"/>
      <c r="P6" s="486"/>
      <c r="Q6" s="486"/>
    </row>
    <row r="7" spans="1:19" ht="11.25" customHeight="1" x14ac:dyDescent="0.25">
      <c r="A7" s="761" t="s">
        <v>37</v>
      </c>
      <c r="B7" s="761"/>
      <c r="C7" s="761" t="s">
        <v>264</v>
      </c>
      <c r="D7" s="761" t="s">
        <v>265</v>
      </c>
      <c r="E7" s="871" t="s">
        <v>266</v>
      </c>
      <c r="F7" s="761" t="s">
        <v>267</v>
      </c>
      <c r="G7" s="761" t="s">
        <v>268</v>
      </c>
      <c r="H7" s="761" t="s">
        <v>269</v>
      </c>
      <c r="I7" s="761" t="s">
        <v>270</v>
      </c>
      <c r="J7" s="761" t="s">
        <v>271</v>
      </c>
      <c r="K7" s="761" t="s">
        <v>272</v>
      </c>
      <c r="L7" s="761" t="s">
        <v>273</v>
      </c>
      <c r="M7" s="761" t="s">
        <v>274</v>
      </c>
      <c r="N7" s="871" t="s">
        <v>274</v>
      </c>
      <c r="P7" s="486"/>
      <c r="Q7" s="486"/>
    </row>
    <row r="8" spans="1:19" x14ac:dyDescent="0.25">
      <c r="A8" s="761"/>
      <c r="B8" s="761"/>
      <c r="C8" s="761"/>
      <c r="D8" s="761"/>
      <c r="E8" s="761"/>
      <c r="F8" s="761"/>
      <c r="G8" s="761"/>
      <c r="H8" s="761"/>
      <c r="I8" s="761"/>
      <c r="J8" s="761"/>
      <c r="K8" s="761"/>
      <c r="L8" s="761"/>
      <c r="M8" s="761"/>
      <c r="N8" s="871"/>
      <c r="P8" s="486"/>
      <c r="Q8" s="486"/>
    </row>
    <row r="9" spans="1:19" x14ac:dyDescent="0.25">
      <c r="A9" s="761"/>
      <c r="B9" s="761"/>
      <c r="C9" s="761"/>
      <c r="D9" s="761"/>
      <c r="E9" s="871"/>
      <c r="F9" s="761"/>
      <c r="G9" s="761"/>
      <c r="H9" s="761"/>
      <c r="I9" s="761"/>
      <c r="J9" s="761"/>
      <c r="K9" s="761"/>
      <c r="L9" s="761"/>
      <c r="M9" s="761"/>
      <c r="N9" s="871"/>
      <c r="P9" s="486"/>
      <c r="Q9" s="486"/>
    </row>
    <row r="10" spans="1:19" ht="11.25" customHeight="1" x14ac:dyDescent="0.25">
      <c r="A10" s="761" t="s">
        <v>197</v>
      </c>
      <c r="B10" s="761" t="s">
        <v>47</v>
      </c>
      <c r="C10" s="761"/>
      <c r="D10" s="872" t="s">
        <v>48</v>
      </c>
      <c r="E10" s="418" t="s">
        <v>460</v>
      </c>
      <c r="F10" s="811" t="s">
        <v>244</v>
      </c>
      <c r="G10" s="761" t="s">
        <v>276</v>
      </c>
      <c r="H10" s="761" t="s">
        <v>276</v>
      </c>
      <c r="I10" s="761" t="s">
        <v>276</v>
      </c>
      <c r="J10" s="761" t="s">
        <v>276</v>
      </c>
      <c r="K10" s="761" t="s">
        <v>276</v>
      </c>
      <c r="L10" s="872" t="s">
        <v>276</v>
      </c>
      <c r="M10" s="418" t="s">
        <v>460</v>
      </c>
      <c r="N10" s="418" t="s">
        <v>497</v>
      </c>
      <c r="P10" s="486"/>
      <c r="Q10" s="486"/>
    </row>
    <row r="11" spans="1:19" ht="13.5" x14ac:dyDescent="0.25">
      <c r="A11" s="761"/>
      <c r="B11" s="761"/>
      <c r="C11" s="761"/>
      <c r="D11" s="872"/>
      <c r="E11" s="521" t="s">
        <v>498</v>
      </c>
      <c r="F11" s="811"/>
      <c r="G11" s="761"/>
      <c r="H11" s="761"/>
      <c r="I11" s="761"/>
      <c r="J11" s="761"/>
      <c r="K11" s="761"/>
      <c r="L11" s="872"/>
      <c r="M11" s="522" t="s">
        <v>499</v>
      </c>
      <c r="N11" s="522" t="s">
        <v>499</v>
      </c>
      <c r="P11" s="486"/>
      <c r="Q11" s="486"/>
    </row>
    <row r="12" spans="1:19" ht="15" customHeight="1" x14ac:dyDescent="0.25">
      <c r="A12" s="761"/>
      <c r="B12" s="761"/>
      <c r="C12" s="761"/>
      <c r="D12" s="761"/>
      <c r="E12" s="873" t="s">
        <v>500</v>
      </c>
      <c r="F12" s="761" t="s">
        <v>279</v>
      </c>
      <c r="G12" s="761" t="s">
        <v>435</v>
      </c>
      <c r="H12" s="761" t="s">
        <v>435</v>
      </c>
      <c r="I12" s="761" t="s">
        <v>435</v>
      </c>
      <c r="J12" s="761" t="s">
        <v>501</v>
      </c>
      <c r="K12" s="761" t="s">
        <v>501</v>
      </c>
      <c r="L12" s="872" t="s">
        <v>501</v>
      </c>
      <c r="M12" s="418" t="s">
        <v>502</v>
      </c>
      <c r="N12" s="418" t="s">
        <v>502</v>
      </c>
    </row>
    <row r="13" spans="1:19" ht="34.5" x14ac:dyDescent="0.25">
      <c r="A13" s="761"/>
      <c r="B13" s="761"/>
      <c r="C13" s="761"/>
      <c r="D13" s="761"/>
      <c r="E13" s="761"/>
      <c r="F13" s="761"/>
      <c r="G13" s="761"/>
      <c r="H13" s="761"/>
      <c r="I13" s="761"/>
      <c r="J13" s="761"/>
      <c r="K13" s="761"/>
      <c r="L13" s="872"/>
      <c r="M13" s="521" t="s">
        <v>503</v>
      </c>
      <c r="N13" s="521" t="s">
        <v>504</v>
      </c>
    </row>
    <row r="14" spans="1:19" ht="13.5" x14ac:dyDescent="0.25">
      <c r="A14" s="761"/>
      <c r="B14" s="761"/>
      <c r="C14" s="761"/>
      <c r="D14" s="380" t="s">
        <v>282</v>
      </c>
      <c r="E14" s="380" t="s">
        <v>283</v>
      </c>
      <c r="F14" s="380" t="s">
        <v>158</v>
      </c>
      <c r="G14" s="380" t="s">
        <v>284</v>
      </c>
      <c r="H14" s="380" t="s">
        <v>285</v>
      </c>
      <c r="I14" s="380" t="s">
        <v>286</v>
      </c>
      <c r="J14" s="380" t="s">
        <v>287</v>
      </c>
      <c r="K14" s="380" t="s">
        <v>288</v>
      </c>
      <c r="L14" s="380" t="s">
        <v>289</v>
      </c>
      <c r="M14" s="523" t="s">
        <v>290</v>
      </c>
      <c r="N14" s="523" t="s">
        <v>290</v>
      </c>
    </row>
    <row r="15" spans="1:19" ht="13.5" customHeight="1" x14ac:dyDescent="0.25">
      <c r="A15" s="761" t="s">
        <v>68</v>
      </c>
      <c r="B15" s="761" t="s">
        <v>310</v>
      </c>
      <c r="C15" s="265" t="s">
        <v>505</v>
      </c>
      <c r="D15" s="524">
        <f>D141+D181+D221+D261+D301+D341+D381+D421+D461</f>
        <v>0</v>
      </c>
      <c r="E15" s="525" t="e">
        <f>(E$141*$D$141+E$181*$D$181+E$221*$D$221+E$261*$D$261+E$301*$D$301+E$341*$D$341+E$381*$D$381+E$421*$D$421+E$461*$D$461)/$D$15</f>
        <v>#DIV/0!</v>
      </c>
      <c r="F15" s="265">
        <v>20</v>
      </c>
      <c r="G15" s="526" t="e">
        <f t="shared" ref="G15:L15" si="0">(G$141*$D$141+G$181*$D$181+G$221*$D$221+G$261*$D$261+G$301*$D$301+G$341*$D$341+G$381*$D$381+G$421*$D$421+G$461*$D$461)/$D$15</f>
        <v>#DIV/0!</v>
      </c>
      <c r="H15" s="526" t="e">
        <f t="shared" si="0"/>
        <v>#DIV/0!</v>
      </c>
      <c r="I15" s="526" t="e">
        <f t="shared" si="0"/>
        <v>#DIV/0!</v>
      </c>
      <c r="J15" s="526" t="e">
        <f t="shared" si="0"/>
        <v>#DIV/0!</v>
      </c>
      <c r="K15" s="526" t="e">
        <f t="shared" si="0"/>
        <v>#DIV/0!</v>
      </c>
      <c r="L15" s="526" t="e">
        <f t="shared" si="0"/>
        <v>#DIV/0!</v>
      </c>
      <c r="M15" s="524" t="e">
        <f t="shared" ref="M15:M20" si="1">((D15*E15*G15*H15*I15)-(D15*E15*J15*K15*L15))/F15</f>
        <v>#DIV/0!</v>
      </c>
      <c r="N15" s="524"/>
      <c r="P15" s="527"/>
      <c r="Q15" s="527"/>
      <c r="R15" s="528"/>
      <c r="S15" s="528"/>
    </row>
    <row r="16" spans="1:19" ht="13.5" x14ac:dyDescent="0.25">
      <c r="A16" s="761"/>
      <c r="B16" s="761"/>
      <c r="C16" s="265" t="s">
        <v>506</v>
      </c>
      <c r="D16" s="524">
        <f>D501+D541+D581+D621+D661+D701+D741</f>
        <v>0</v>
      </c>
      <c r="E16" s="525" t="e">
        <f>(E$501*$D$501+E$541*$D$541+E$581*$D$581+E$621*$D$621+E$661*$D$661+E$701*$D$701+E$741*$D$741)/$D$16</f>
        <v>#DIV/0!</v>
      </c>
      <c r="F16" s="265">
        <v>20</v>
      </c>
      <c r="G16" s="526" t="e">
        <f t="shared" ref="G16:L16" si="2">(G$501*$D$501+G$541*$D$541+G$581*$D$581+G$621*$D$621+G$661*$D$661+G$701*$D$701+G$741*$D$741)/$D$16</f>
        <v>#DIV/0!</v>
      </c>
      <c r="H16" s="526" t="e">
        <f t="shared" si="2"/>
        <v>#DIV/0!</v>
      </c>
      <c r="I16" s="526" t="e">
        <f t="shared" si="2"/>
        <v>#DIV/0!</v>
      </c>
      <c r="J16" s="526" t="e">
        <f t="shared" si="2"/>
        <v>#DIV/0!</v>
      </c>
      <c r="K16" s="526" t="e">
        <f t="shared" si="2"/>
        <v>#DIV/0!</v>
      </c>
      <c r="L16" s="526" t="e">
        <f t="shared" si="2"/>
        <v>#DIV/0!</v>
      </c>
      <c r="M16" s="524" t="e">
        <f t="shared" si="1"/>
        <v>#DIV/0!</v>
      </c>
      <c r="N16" s="524"/>
      <c r="P16" s="527"/>
      <c r="Q16" s="527"/>
      <c r="R16" s="528"/>
      <c r="S16" s="528"/>
    </row>
    <row r="17" spans="1:22" x14ac:dyDescent="0.25">
      <c r="A17" s="761"/>
      <c r="B17" s="761"/>
      <c r="C17" s="265" t="s">
        <v>507</v>
      </c>
      <c r="D17" s="524">
        <f>D142+D182+D222+D262+D302+D342+D382+D422+D462</f>
        <v>0</v>
      </c>
      <c r="E17" s="525" t="e">
        <f>(E$142*$D$142+E$182*$D$182+E$222*$D$222+E$262*$D$262+E$302*$D$302+E$342*$D$342+E$382*$D$382+E$422*$D$422+E$462*$D$462)/$D$17</f>
        <v>#DIV/0!</v>
      </c>
      <c r="F17" s="265">
        <v>20</v>
      </c>
      <c r="G17" s="526" t="e">
        <f t="shared" ref="G17:L17" si="3">(G$142*$D$142+G$182*$D$182+G$222*$D$222+G$262*$D$262+G$302*$D$302+G$342*$D$342+G$382*$D$382+G$422*$D$422+G$462*$D$462)/$D$17</f>
        <v>#DIV/0!</v>
      </c>
      <c r="H17" s="526" t="e">
        <f t="shared" si="3"/>
        <v>#DIV/0!</v>
      </c>
      <c r="I17" s="526" t="e">
        <f t="shared" si="3"/>
        <v>#DIV/0!</v>
      </c>
      <c r="J17" s="526" t="e">
        <f t="shared" si="3"/>
        <v>#DIV/0!</v>
      </c>
      <c r="K17" s="526" t="e">
        <f t="shared" si="3"/>
        <v>#DIV/0!</v>
      </c>
      <c r="L17" s="526" t="e">
        <f t="shared" si="3"/>
        <v>#DIV/0!</v>
      </c>
      <c r="M17" s="524" t="e">
        <f t="shared" si="1"/>
        <v>#DIV/0!</v>
      </c>
      <c r="N17" s="524"/>
      <c r="P17" s="527"/>
      <c r="Q17" s="527"/>
      <c r="R17" s="528"/>
      <c r="S17" s="528"/>
    </row>
    <row r="18" spans="1:22" ht="13.5" x14ac:dyDescent="0.25">
      <c r="A18" s="761"/>
      <c r="B18" s="761"/>
      <c r="C18" s="265" t="s">
        <v>508</v>
      </c>
      <c r="D18" s="524">
        <f>D502+D542+D582+D622+D662+D702+D742</f>
        <v>0</v>
      </c>
      <c r="E18" s="525" t="e">
        <f>(E$502*$D$502+E$542*$D$542+E$582*$D$582+E$622*$D$622+E$662*$D$662+E$702*$D$702+E$742*$D$742)/$D$18</f>
        <v>#DIV/0!</v>
      </c>
      <c r="F18" s="265">
        <v>20</v>
      </c>
      <c r="G18" s="526" t="e">
        <f t="shared" ref="G18:L18" si="4">(G$502*$D$502+G$542*$D$542+G$582*$D$582+G$622*$D$622+G$662*$D$662+G$702*$D$702+G$742*$D$742)/$D$18</f>
        <v>#DIV/0!</v>
      </c>
      <c r="H18" s="526" t="e">
        <f t="shared" si="4"/>
        <v>#DIV/0!</v>
      </c>
      <c r="I18" s="526" t="e">
        <f t="shared" si="4"/>
        <v>#DIV/0!</v>
      </c>
      <c r="J18" s="526" t="e">
        <f t="shared" si="4"/>
        <v>#DIV/0!</v>
      </c>
      <c r="K18" s="526" t="e">
        <f t="shared" si="4"/>
        <v>#DIV/0!</v>
      </c>
      <c r="L18" s="526" t="e">
        <f t="shared" si="4"/>
        <v>#DIV/0!</v>
      </c>
      <c r="M18" s="524" t="e">
        <f t="shared" si="1"/>
        <v>#DIV/0!</v>
      </c>
      <c r="N18" s="524"/>
      <c r="P18" s="527"/>
      <c r="Q18" s="527"/>
      <c r="R18" s="528"/>
      <c r="S18" s="528"/>
    </row>
    <row r="19" spans="1:22" ht="13.5" x14ac:dyDescent="0.25">
      <c r="A19" s="761"/>
      <c r="B19" s="761"/>
      <c r="C19" s="265" t="s">
        <v>509</v>
      </c>
      <c r="D19" s="524">
        <f>D143+D183+D223+D263+D303+D343+D383+D423+D463</f>
        <v>0</v>
      </c>
      <c r="E19" s="525" t="e">
        <f>(E$143*$D$143+E$183*$D$183+E$223*$D$223+E$263*$D$263+E$303*$D$303+E$343*$D$343+E$383*$D$383+E$423*$D$423+E$463*$D$463)/$D$19</f>
        <v>#DIV/0!</v>
      </c>
      <c r="F19" s="265">
        <v>20</v>
      </c>
      <c r="G19" s="526" t="e">
        <f t="shared" ref="G19:L19" si="5">(G$143*$D$143+G$183*$D$183+G$223*$D$223+G$263*$D$263+G$303*$D$303+G$343*$D$343+G$383*$D$383+G$423*$D$423+G$463*$D$463)/$D$19</f>
        <v>#DIV/0!</v>
      </c>
      <c r="H19" s="526" t="e">
        <f t="shared" si="5"/>
        <v>#DIV/0!</v>
      </c>
      <c r="I19" s="526" t="e">
        <f t="shared" si="5"/>
        <v>#DIV/0!</v>
      </c>
      <c r="J19" s="526" t="e">
        <f t="shared" si="5"/>
        <v>#DIV/0!</v>
      </c>
      <c r="K19" s="526" t="e">
        <f t="shared" si="5"/>
        <v>#DIV/0!</v>
      </c>
      <c r="L19" s="526" t="e">
        <f t="shared" si="5"/>
        <v>#DIV/0!</v>
      </c>
      <c r="M19" s="524" t="e">
        <f t="shared" si="1"/>
        <v>#DIV/0!</v>
      </c>
      <c r="N19" s="524"/>
      <c r="P19" s="527"/>
      <c r="Q19" s="527"/>
      <c r="R19" s="528"/>
      <c r="S19" s="528"/>
    </row>
    <row r="20" spans="1:22" ht="13.5" x14ac:dyDescent="0.25">
      <c r="A20" s="761"/>
      <c r="B20" s="761"/>
      <c r="C20" s="265" t="s">
        <v>510</v>
      </c>
      <c r="D20" s="524">
        <f>D503+D543+D583+D623+D663+D703+D743</f>
        <v>0</v>
      </c>
      <c r="E20" s="191" t="e">
        <f>(E$503*$D$503+E$543*$D$543+E$583*$D$583+E$623*$D$623+E$663*$D$663+E$703*$D$703+E$743*$D$743)/$D$20</f>
        <v>#DIV/0!</v>
      </c>
      <c r="F20" s="265">
        <v>20</v>
      </c>
      <c r="G20" s="286" t="e">
        <f t="shared" ref="G20:L20" si="6">(G$503*$D$503+G$543*$D$543+G$583*$D$583+G$623*$D$623+G$663*$D$663+G$703*$D$703+G$743*$D$743)/$D$20</f>
        <v>#DIV/0!</v>
      </c>
      <c r="H20" s="286" t="e">
        <f t="shared" si="6"/>
        <v>#DIV/0!</v>
      </c>
      <c r="I20" s="286" t="e">
        <f t="shared" si="6"/>
        <v>#DIV/0!</v>
      </c>
      <c r="J20" s="286" t="e">
        <f t="shared" si="6"/>
        <v>#DIV/0!</v>
      </c>
      <c r="K20" s="286" t="e">
        <f t="shared" si="6"/>
        <v>#DIV/0!</v>
      </c>
      <c r="L20" s="286" t="e">
        <f t="shared" si="6"/>
        <v>#DIV/0!</v>
      </c>
      <c r="M20" s="524" t="e">
        <f t="shared" si="1"/>
        <v>#DIV/0!</v>
      </c>
      <c r="N20" s="524"/>
      <c r="P20" s="527"/>
      <c r="Q20" s="527"/>
      <c r="R20" s="528"/>
      <c r="S20" s="528"/>
    </row>
    <row r="21" spans="1:22" x14ac:dyDescent="0.25">
      <c r="A21" s="818" t="s">
        <v>292</v>
      </c>
      <c r="B21" s="818"/>
      <c r="C21" s="818"/>
      <c r="D21" s="529">
        <f>SUM(D15:D20)</f>
        <v>0</v>
      </c>
      <c r="E21" s="530"/>
      <c r="F21" s="531"/>
      <c r="G21" s="426"/>
      <c r="H21" s="426"/>
      <c r="I21" s="426"/>
      <c r="J21" s="426"/>
      <c r="K21" s="426"/>
      <c r="L21" s="426"/>
      <c r="M21" s="532" t="e">
        <f>SUM(M15:M20)</f>
        <v>#DIV/0!</v>
      </c>
      <c r="N21" s="532">
        <f>SUM(N15:N20)</f>
        <v>0</v>
      </c>
      <c r="P21" s="486"/>
      <c r="Q21" s="486"/>
      <c r="S21" s="528"/>
      <c r="T21" s="528"/>
      <c r="U21" s="528"/>
    </row>
    <row r="22" spans="1:22" ht="13.5" customHeight="1" x14ac:dyDescent="0.25">
      <c r="A22" s="761" t="s">
        <v>313</v>
      </c>
      <c r="B22" s="761" t="s">
        <v>310</v>
      </c>
      <c r="C22" s="533" t="s">
        <v>511</v>
      </c>
      <c r="D22" s="268">
        <f>D145+D185+D225+D265+D305+D345+D385+D425+D465</f>
        <v>0</v>
      </c>
      <c r="E22" s="525" t="e">
        <f>(E$145*$D$145+E$185*$D$185+E$225*$D$225+E$265*$D$265+E$305*$D$305+E$345*$D$345+E$385*$D$385+E$425*$D$425+E$465*$D$465)/$D$22</f>
        <v>#DIV/0!</v>
      </c>
      <c r="F22" s="265" t="s">
        <v>291</v>
      </c>
      <c r="G22" s="526" t="e">
        <f t="shared" ref="G22:L22" si="7">(G$145*$D$145+G$185*$D$185+G$225*$D$225+G$265*$D$265+G$305*$D$305+G$345*$D$345+G$385*$D$385+G$425*$D$425+G$465*$D$465)/$D$22</f>
        <v>#DIV/0!</v>
      </c>
      <c r="H22" s="526" t="e">
        <f t="shared" si="7"/>
        <v>#DIV/0!</v>
      </c>
      <c r="I22" s="526" t="e">
        <f t="shared" si="7"/>
        <v>#DIV/0!</v>
      </c>
      <c r="J22" s="526" t="e">
        <f t="shared" si="7"/>
        <v>#DIV/0!</v>
      </c>
      <c r="K22" s="526" t="e">
        <f t="shared" si="7"/>
        <v>#DIV/0!</v>
      </c>
      <c r="L22" s="526" t="e">
        <f t="shared" si="7"/>
        <v>#DIV/0!</v>
      </c>
      <c r="M22" s="524" t="e">
        <f>((D22*E22*G22*H22*I22)-(D22*E22*J22*K22*L22))/F22</f>
        <v>#DIV/0!</v>
      </c>
      <c r="N22" s="524"/>
      <c r="P22" s="486"/>
      <c r="Q22" s="486"/>
      <c r="R22" s="534"/>
    </row>
    <row r="23" spans="1:22" ht="13.5" x14ac:dyDescent="0.25">
      <c r="A23" s="761"/>
      <c r="B23" s="761"/>
      <c r="C23" s="533" t="s">
        <v>512</v>
      </c>
      <c r="D23" s="268">
        <f>D505+D545+D585+D625+D665+D705+D745</f>
        <v>0</v>
      </c>
      <c r="E23" s="191" t="e">
        <f>(E$505*$D$505+E$545*$D$545+E$585*$D$585+E$625*$D$625+E$665*$D$665+E$705*$D$705+E$745*$D$745)/$D$23</f>
        <v>#DIV/0!</v>
      </c>
      <c r="F23" s="265">
        <v>20</v>
      </c>
      <c r="G23" s="286" t="e">
        <f t="shared" ref="G23:L23" si="8">(G$505*$D$505+G$545*$D$545+G$585*$D$585+G$625*$D$625+G$665*$D$665+G$705*$D$705+G$745*$D$745)/$D$23</f>
        <v>#DIV/0!</v>
      </c>
      <c r="H23" s="286" t="e">
        <f t="shared" si="8"/>
        <v>#DIV/0!</v>
      </c>
      <c r="I23" s="286" t="e">
        <f t="shared" si="8"/>
        <v>#DIV/0!</v>
      </c>
      <c r="J23" s="286" t="e">
        <f t="shared" si="8"/>
        <v>#DIV/0!</v>
      </c>
      <c r="K23" s="286" t="e">
        <f t="shared" si="8"/>
        <v>#DIV/0!</v>
      </c>
      <c r="L23" s="286" t="e">
        <f t="shared" si="8"/>
        <v>#DIV/0!</v>
      </c>
      <c r="M23" s="524" t="e">
        <f>((D23*E23*G23*H23*I23)-(D23*E23*J23*K23*L23))/F23</f>
        <v>#DIV/0!</v>
      </c>
      <c r="N23" s="524"/>
      <c r="P23" s="486"/>
      <c r="Q23" s="486"/>
    </row>
    <row r="24" spans="1:22" x14ac:dyDescent="0.25">
      <c r="A24" s="818" t="s">
        <v>292</v>
      </c>
      <c r="B24" s="818"/>
      <c r="C24" s="818"/>
      <c r="D24" s="529">
        <f>SUM(D22:D23)</f>
        <v>0</v>
      </c>
      <c r="E24" s="530"/>
      <c r="F24" s="531"/>
      <c r="G24" s="426"/>
      <c r="H24" s="426"/>
      <c r="I24" s="426"/>
      <c r="J24" s="426"/>
      <c r="K24" s="426"/>
      <c r="L24" s="426"/>
      <c r="M24" s="532" t="e">
        <f>SUM(M22:M23)</f>
        <v>#DIV/0!</v>
      </c>
      <c r="N24" s="532">
        <f>SUM(N22:N23)</f>
        <v>0</v>
      </c>
      <c r="P24" s="486"/>
      <c r="Q24" s="486"/>
      <c r="S24" s="528"/>
      <c r="T24" s="528"/>
      <c r="U24" s="528"/>
    </row>
    <row r="25" spans="1:22" ht="13.5" customHeight="1" x14ac:dyDescent="0.25">
      <c r="A25" s="761" t="s">
        <v>314</v>
      </c>
      <c r="B25" s="761" t="s">
        <v>310</v>
      </c>
      <c r="C25" s="533" t="s">
        <v>511</v>
      </c>
      <c r="D25" s="268">
        <f>D148+D188+D228+D268+D308+D348+D388+D428+D468</f>
        <v>0</v>
      </c>
      <c r="E25" s="525" t="e">
        <f>(E$148*$D$148+E$188*$D$188+E$228*$D$228+E$268*$D$268+E$308*$D$308+E$348*$D$348+E$388*$D$388+E$428*$D$428+E$468*$D$468)/$D$25</f>
        <v>#DIV/0!</v>
      </c>
      <c r="F25" s="265" t="s">
        <v>291</v>
      </c>
      <c r="G25" s="526" t="e">
        <f t="shared" ref="G25:L25" si="9">(G$148*$D$148+G$188*$D$188+G$228*$D$228+G$268*$D$268+G$308*$D$308+G$348*$D$348+G$388*$D$388+G$428*$D$428+G$468*$D$468)/$D$25</f>
        <v>#DIV/0!</v>
      </c>
      <c r="H25" s="526" t="e">
        <f t="shared" si="9"/>
        <v>#DIV/0!</v>
      </c>
      <c r="I25" s="526" t="e">
        <f t="shared" si="9"/>
        <v>#DIV/0!</v>
      </c>
      <c r="J25" s="526" t="e">
        <f t="shared" si="9"/>
        <v>#DIV/0!</v>
      </c>
      <c r="K25" s="526" t="e">
        <f t="shared" si="9"/>
        <v>#DIV/0!</v>
      </c>
      <c r="L25" s="526" t="e">
        <f t="shared" si="9"/>
        <v>#DIV/0!</v>
      </c>
      <c r="M25" s="524" t="e">
        <f>((D25*E25*G25*H25*I25)-(D25*E25*J25*K25*L25))/F25</f>
        <v>#DIV/0!</v>
      </c>
      <c r="N25" s="524"/>
      <c r="P25" s="486"/>
      <c r="Q25" s="486"/>
    </row>
    <row r="26" spans="1:22" ht="13.5" x14ac:dyDescent="0.25">
      <c r="A26" s="761"/>
      <c r="B26" s="761"/>
      <c r="C26" s="533" t="s">
        <v>512</v>
      </c>
      <c r="D26" s="268">
        <f>D508+D548+D588+D628+D668+D708+D748</f>
        <v>0</v>
      </c>
      <c r="E26" s="191" t="e">
        <f>(E$508*$D$508+E$548*$D$548+E$588*$D$588+E$628*$D$628+E$668*$D$668+E$708*$D$708+E$748*$D$748)/$D$26</f>
        <v>#DIV/0!</v>
      </c>
      <c r="F26" s="265">
        <v>20</v>
      </c>
      <c r="G26" s="286" t="e">
        <f t="shared" ref="G26:L26" si="10">(G$508*$D$508+G$548*$D$548+G$588*$D$588+G$628*$D$628+G$668*$D$668+G$708*$D$708+G$748*$D$748)/$D$26</f>
        <v>#DIV/0!</v>
      </c>
      <c r="H26" s="286" t="e">
        <f t="shared" si="10"/>
        <v>#DIV/0!</v>
      </c>
      <c r="I26" s="286" t="e">
        <f t="shared" si="10"/>
        <v>#DIV/0!</v>
      </c>
      <c r="J26" s="286" t="e">
        <f t="shared" si="10"/>
        <v>#DIV/0!</v>
      </c>
      <c r="K26" s="286" t="e">
        <f t="shared" si="10"/>
        <v>#DIV/0!</v>
      </c>
      <c r="L26" s="286" t="e">
        <f t="shared" si="10"/>
        <v>#DIV/0!</v>
      </c>
      <c r="M26" s="524" t="e">
        <f>((D26*E26*G26*H26*I26)-(D26*E26*J26*K26*L26))/F26</f>
        <v>#DIV/0!</v>
      </c>
      <c r="N26" s="524"/>
      <c r="P26" s="486"/>
      <c r="Q26" s="486"/>
    </row>
    <row r="27" spans="1:22" x14ac:dyDescent="0.25">
      <c r="A27" s="818" t="s">
        <v>292</v>
      </c>
      <c r="B27" s="818"/>
      <c r="C27" s="818"/>
      <c r="D27" s="529">
        <f>SUM(D25:D26)</f>
        <v>0</v>
      </c>
      <c r="E27" s="530"/>
      <c r="F27" s="531"/>
      <c r="G27" s="426"/>
      <c r="H27" s="426"/>
      <c r="I27" s="426"/>
      <c r="J27" s="426"/>
      <c r="K27" s="426"/>
      <c r="L27" s="426"/>
      <c r="M27" s="532" t="e">
        <f>SUM(M25:M26)</f>
        <v>#DIV/0!</v>
      </c>
      <c r="N27" s="532">
        <f>SUM(N25:N26)</f>
        <v>0</v>
      </c>
      <c r="P27" s="486"/>
      <c r="Q27" s="486"/>
      <c r="S27" s="528"/>
      <c r="T27" s="528"/>
      <c r="U27" s="528"/>
      <c r="V27" s="528"/>
    </row>
    <row r="28" spans="1:22" ht="13.5" customHeight="1" x14ac:dyDescent="0.25">
      <c r="A28" s="761" t="s">
        <v>315</v>
      </c>
      <c r="B28" s="761" t="s">
        <v>310</v>
      </c>
      <c r="C28" s="533" t="s">
        <v>511</v>
      </c>
      <c r="D28" s="268">
        <f>D151+D191+D231+D271+D311+D351+D391+D431+D471</f>
        <v>0</v>
      </c>
      <c r="E28" s="525"/>
      <c r="F28" s="265" t="s">
        <v>291</v>
      </c>
      <c r="G28" s="268">
        <v>0.8</v>
      </c>
      <c r="H28" s="268">
        <v>1</v>
      </c>
      <c r="I28" s="268">
        <v>1</v>
      </c>
      <c r="J28" s="268">
        <f>'[1]Carbono del suelo'!B$85</f>
        <v>1</v>
      </c>
      <c r="K28" s="268">
        <f>'[1]Carbono del suelo'!C$85</f>
        <v>1</v>
      </c>
      <c r="L28" s="268">
        <f>'[1]Carbono del suelo'!D$85</f>
        <v>1</v>
      </c>
      <c r="M28" s="524">
        <f>((D28*E28*G28*H28*I28)-(D28*E28*J28*K28*L28))/F28</f>
        <v>0</v>
      </c>
      <c r="N28" s="524"/>
      <c r="P28" s="486"/>
      <c r="Q28" s="486"/>
    </row>
    <row r="29" spans="1:22" ht="13.5" x14ac:dyDescent="0.25">
      <c r="A29" s="761"/>
      <c r="B29" s="761"/>
      <c r="C29" s="533" t="s">
        <v>512</v>
      </c>
      <c r="D29" s="268">
        <f>D511+D551+D591+D631+D671+D711+D751</f>
        <v>0</v>
      </c>
      <c r="E29" s="191"/>
      <c r="F29" s="265">
        <v>20</v>
      </c>
      <c r="G29" s="268">
        <v>0.69</v>
      </c>
      <c r="H29" s="268">
        <v>1</v>
      </c>
      <c r="I29" s="268">
        <v>1</v>
      </c>
      <c r="J29" s="268">
        <f>'[1]Carbono del suelo'!B$85</f>
        <v>1</v>
      </c>
      <c r="K29" s="268">
        <f>'[1]Carbono del suelo'!C$85</f>
        <v>1</v>
      </c>
      <c r="L29" s="268">
        <f>'[1]Carbono del suelo'!D$85</f>
        <v>1</v>
      </c>
      <c r="M29" s="524">
        <f>((D29*E29*G29*H29*I29)-(D29*E29*J29*K29*L29))/F29</f>
        <v>0</v>
      </c>
      <c r="N29" s="524"/>
    </row>
    <row r="30" spans="1:22" x14ac:dyDescent="0.25">
      <c r="A30" s="818" t="s">
        <v>292</v>
      </c>
      <c r="B30" s="818"/>
      <c r="C30" s="818"/>
      <c r="D30" s="529">
        <f>SUM(D28:D29)</f>
        <v>0</v>
      </c>
      <c r="E30" s="530"/>
      <c r="F30" s="531"/>
      <c r="G30" s="426"/>
      <c r="H30" s="426"/>
      <c r="I30" s="426"/>
      <c r="J30" s="426"/>
      <c r="K30" s="426"/>
      <c r="L30" s="426"/>
      <c r="M30" s="532">
        <f>SUM(M28:M29)</f>
        <v>0</v>
      </c>
      <c r="N30" s="532">
        <f>SUM(N28:N29)</f>
        <v>0</v>
      </c>
      <c r="P30" s="486"/>
      <c r="Q30" s="486"/>
      <c r="S30" s="528"/>
      <c r="T30" s="528"/>
      <c r="U30" s="528"/>
    </row>
    <row r="31" spans="1:22" ht="13.5" customHeight="1" x14ac:dyDescent="0.25">
      <c r="A31" s="761" t="s">
        <v>316</v>
      </c>
      <c r="B31" s="761" t="s">
        <v>310</v>
      </c>
      <c r="C31" s="533" t="s">
        <v>511</v>
      </c>
      <c r="D31" s="268">
        <f>D154+D194+D234+D274+D314+D354+D394+D434+D474</f>
        <v>0</v>
      </c>
      <c r="E31" s="525" t="e">
        <f>(E154*D154+E194*D194+E234*D234+E274*D274+E314*D314+E354*D354+E394*D394+E434*D434+E474*D474)/D31</f>
        <v>#DIV/0!</v>
      </c>
      <c r="F31" s="265" t="s">
        <v>291</v>
      </c>
      <c r="G31" s="268">
        <v>0.8</v>
      </c>
      <c r="H31" s="268">
        <v>1</v>
      </c>
      <c r="I31" s="268">
        <v>1</v>
      </c>
      <c r="J31" s="268">
        <v>0</v>
      </c>
      <c r="K31" s="268">
        <v>0</v>
      </c>
      <c r="L31" s="268">
        <v>0</v>
      </c>
      <c r="M31" s="524" t="e">
        <f>((D31*E31*G31*H31*I31)-(D31*E31*J31*K31*L31))/F31</f>
        <v>#DIV/0!</v>
      </c>
      <c r="N31" s="524"/>
    </row>
    <row r="32" spans="1:22" ht="13.5" x14ac:dyDescent="0.25">
      <c r="A32" s="761"/>
      <c r="B32" s="761"/>
      <c r="C32" s="533" t="s">
        <v>512</v>
      </c>
      <c r="D32" s="268">
        <f>D514+D554+D594+D634+D674+D714+D754</f>
        <v>0</v>
      </c>
      <c r="E32" s="420" t="e">
        <f>(E514*D514+E554*D554+E594*D594+E634*D634+E674*D674+E714*D714+E754*D754)/D32</f>
        <v>#DIV/0!</v>
      </c>
      <c r="F32" s="265">
        <v>20</v>
      </c>
      <c r="G32" s="268">
        <v>0.69</v>
      </c>
      <c r="H32" s="268">
        <v>1</v>
      </c>
      <c r="I32" s="268">
        <v>1</v>
      </c>
      <c r="J32" s="268">
        <v>0</v>
      </c>
      <c r="K32" s="268">
        <v>0</v>
      </c>
      <c r="L32" s="268">
        <v>0</v>
      </c>
      <c r="M32" s="524" t="e">
        <f>((D32*E32*G32*H32*I32)-(D32*E32*J32*K32*L32))/F32</f>
        <v>#DIV/0!</v>
      </c>
      <c r="N32" s="524"/>
      <c r="S32" s="528"/>
    </row>
    <row r="33" spans="1:14" x14ac:dyDescent="0.25">
      <c r="A33" s="818" t="s">
        <v>292</v>
      </c>
      <c r="B33" s="818"/>
      <c r="C33" s="818"/>
      <c r="D33" s="529">
        <f>SUM(D31:D32)</f>
        <v>0</v>
      </c>
      <c r="E33" s="531"/>
      <c r="F33" s="531"/>
      <c r="G33" s="535"/>
      <c r="H33" s="535"/>
      <c r="I33" s="535"/>
      <c r="J33" s="535"/>
      <c r="K33" s="535"/>
      <c r="L33" s="535"/>
      <c r="M33" s="532" t="e">
        <f>SUM(M31:M32)</f>
        <v>#DIV/0!</v>
      </c>
      <c r="N33" s="532">
        <f>SUM(N31:N32)</f>
        <v>0</v>
      </c>
    </row>
    <row r="34" spans="1:14" x14ac:dyDescent="0.25">
      <c r="A34" s="819" t="s">
        <v>91</v>
      </c>
      <c r="B34" s="819"/>
      <c r="C34" s="819"/>
      <c r="D34" s="536">
        <f>D33+D30+D27+D24+D21</f>
        <v>0</v>
      </c>
      <c r="E34" s="537"/>
      <c r="F34" s="537"/>
      <c r="G34" s="538"/>
      <c r="H34" s="538"/>
      <c r="I34" s="538"/>
      <c r="J34" s="538"/>
      <c r="K34" s="538"/>
      <c r="L34" s="538"/>
      <c r="M34" s="532" t="e">
        <f>M33+M30+M27+M24+M21</f>
        <v>#DIV/0!</v>
      </c>
      <c r="N34" s="532">
        <f>N33+N30+N27+N24+N21</f>
        <v>0</v>
      </c>
    </row>
    <row r="35" spans="1:14" ht="13.5" x14ac:dyDescent="0.25">
      <c r="A35" s="874" t="s">
        <v>294</v>
      </c>
      <c r="B35" s="874"/>
      <c r="C35" s="874"/>
      <c r="D35" s="874"/>
      <c r="E35" s="874"/>
      <c r="F35" s="874"/>
      <c r="G35" s="874"/>
      <c r="H35" s="874"/>
      <c r="I35" s="874"/>
      <c r="J35" s="874"/>
      <c r="K35" s="874"/>
      <c r="L35" s="874"/>
      <c r="M35" s="874"/>
      <c r="N35" s="874"/>
    </row>
    <row r="36" spans="1:14" ht="12" customHeight="1" x14ac:dyDescent="0.25">
      <c r="A36" s="875" t="s">
        <v>513</v>
      </c>
      <c r="B36" s="875"/>
      <c r="C36" s="875"/>
      <c r="D36" s="875"/>
      <c r="E36" s="875"/>
      <c r="F36" s="875"/>
      <c r="G36" s="875"/>
      <c r="H36" s="875"/>
    </row>
    <row r="43" spans="1:14" x14ac:dyDescent="0.25">
      <c r="A43" s="802" t="s">
        <v>23</v>
      </c>
      <c r="B43" s="802"/>
      <c r="C43" s="803">
        <f>Presentación!$C$3</f>
        <v>1990</v>
      </c>
      <c r="D43" s="803"/>
      <c r="E43" s="803"/>
      <c r="F43" s="803"/>
      <c r="G43" s="803"/>
      <c r="H43" s="803"/>
      <c r="I43" s="803"/>
      <c r="J43" s="803"/>
      <c r="K43" s="803"/>
      <c r="L43" s="803"/>
      <c r="M43" s="803"/>
      <c r="N43" s="803"/>
    </row>
    <row r="44" spans="1:14" ht="11.25" customHeight="1" x14ac:dyDescent="0.25">
      <c r="A44" s="805" t="s">
        <v>24</v>
      </c>
      <c r="B44" s="805"/>
      <c r="C44" s="869" t="s">
        <v>92</v>
      </c>
      <c r="D44" s="869"/>
      <c r="E44" s="869"/>
      <c r="F44" s="869"/>
      <c r="G44" s="869"/>
      <c r="H44" s="869"/>
      <c r="I44" s="869"/>
      <c r="J44" s="869"/>
      <c r="K44" s="869"/>
      <c r="L44" s="869"/>
      <c r="M44" s="869"/>
      <c r="N44" s="869"/>
    </row>
    <row r="45" spans="1:14" ht="11.25" customHeight="1" x14ac:dyDescent="0.25">
      <c r="A45" s="805" t="s">
        <v>27</v>
      </c>
      <c r="B45" s="805"/>
      <c r="C45" s="870" t="s">
        <v>495</v>
      </c>
      <c r="D45" s="870"/>
      <c r="E45" s="870"/>
      <c r="F45" s="870"/>
      <c r="G45" s="870"/>
      <c r="H45" s="870"/>
      <c r="I45" s="870"/>
      <c r="J45" s="870"/>
      <c r="K45" s="870"/>
      <c r="L45" s="870"/>
      <c r="M45" s="870"/>
      <c r="N45" s="870"/>
    </row>
    <row r="46" spans="1:14" ht="11.25" customHeight="1" x14ac:dyDescent="0.25">
      <c r="A46" s="805" t="s">
        <v>29</v>
      </c>
      <c r="B46" s="805"/>
      <c r="C46" s="870" t="s">
        <v>454</v>
      </c>
      <c r="D46" s="870"/>
      <c r="E46" s="870"/>
      <c r="F46" s="870"/>
      <c r="G46" s="870"/>
      <c r="H46" s="870"/>
      <c r="I46" s="870"/>
      <c r="J46" s="870"/>
      <c r="K46" s="870"/>
      <c r="L46" s="870"/>
      <c r="M46" s="870"/>
      <c r="N46" s="870"/>
    </row>
    <row r="47" spans="1:14" ht="11.25" customHeight="1" x14ac:dyDescent="0.25">
      <c r="A47" s="805" t="s">
        <v>31</v>
      </c>
      <c r="B47" s="805"/>
      <c r="C47" s="870" t="s">
        <v>262</v>
      </c>
      <c r="D47" s="870"/>
      <c r="E47" s="870"/>
      <c r="F47" s="870"/>
      <c r="G47" s="870"/>
      <c r="H47" s="870"/>
      <c r="I47" s="870"/>
      <c r="J47" s="870"/>
      <c r="K47" s="870"/>
      <c r="L47" s="870"/>
      <c r="M47" s="870"/>
      <c r="N47" s="870"/>
    </row>
    <row r="48" spans="1:14" ht="11.25" customHeight="1" x14ac:dyDescent="0.25">
      <c r="A48" s="807" t="s">
        <v>33</v>
      </c>
      <c r="B48" s="807"/>
      <c r="C48" s="278" t="s">
        <v>496</v>
      </c>
      <c r="D48" s="766" t="s">
        <v>263</v>
      </c>
      <c r="E48" s="766"/>
      <c r="F48" s="766"/>
      <c r="G48" s="766"/>
      <c r="H48" s="766"/>
      <c r="I48" s="766"/>
      <c r="J48" s="766"/>
      <c r="K48" s="766"/>
      <c r="L48" s="766"/>
      <c r="M48" s="766"/>
      <c r="N48" s="766"/>
    </row>
    <row r="49" spans="1:14" ht="11.25" customHeight="1" x14ac:dyDescent="0.25">
      <c r="A49" s="761" t="s">
        <v>37</v>
      </c>
      <c r="B49" s="761"/>
      <c r="C49" s="761" t="s">
        <v>264</v>
      </c>
      <c r="D49" s="761" t="s">
        <v>265</v>
      </c>
      <c r="E49" s="871" t="s">
        <v>266</v>
      </c>
      <c r="F49" s="761" t="s">
        <v>267</v>
      </c>
      <c r="G49" s="761" t="s">
        <v>268</v>
      </c>
      <c r="H49" s="761" t="s">
        <v>269</v>
      </c>
      <c r="I49" s="761" t="s">
        <v>270</v>
      </c>
      <c r="J49" s="761" t="s">
        <v>271</v>
      </c>
      <c r="K49" s="761" t="s">
        <v>272</v>
      </c>
      <c r="L49" s="761" t="s">
        <v>273</v>
      </c>
      <c r="M49" s="761" t="s">
        <v>274</v>
      </c>
      <c r="N49" s="871" t="s">
        <v>274</v>
      </c>
    </row>
    <row r="50" spans="1:14" x14ac:dyDescent="0.25">
      <c r="A50" s="761"/>
      <c r="B50" s="761"/>
      <c r="C50" s="761"/>
      <c r="D50" s="761"/>
      <c r="E50" s="761"/>
      <c r="F50" s="761"/>
      <c r="G50" s="761"/>
      <c r="H50" s="761"/>
      <c r="I50" s="761"/>
      <c r="J50" s="761"/>
      <c r="K50" s="761"/>
      <c r="L50" s="761"/>
      <c r="M50" s="761"/>
      <c r="N50" s="871"/>
    </row>
    <row r="51" spans="1:14" x14ac:dyDescent="0.25">
      <c r="A51" s="761"/>
      <c r="B51" s="761"/>
      <c r="C51" s="761"/>
      <c r="D51" s="761"/>
      <c r="E51" s="871"/>
      <c r="F51" s="761"/>
      <c r="G51" s="761"/>
      <c r="H51" s="761"/>
      <c r="I51" s="761"/>
      <c r="J51" s="761"/>
      <c r="K51" s="761"/>
      <c r="L51" s="761"/>
      <c r="M51" s="761"/>
      <c r="N51" s="871"/>
    </row>
    <row r="52" spans="1:14" ht="11.25" customHeight="1" x14ac:dyDescent="0.25">
      <c r="A52" s="761" t="s">
        <v>197</v>
      </c>
      <c r="B52" s="761" t="s">
        <v>47</v>
      </c>
      <c r="C52" s="761"/>
      <c r="D52" s="872" t="s">
        <v>48</v>
      </c>
      <c r="E52" s="418" t="s">
        <v>460</v>
      </c>
      <c r="F52" s="811" t="s">
        <v>244</v>
      </c>
      <c r="G52" s="761" t="s">
        <v>276</v>
      </c>
      <c r="H52" s="761" t="s">
        <v>276</v>
      </c>
      <c r="I52" s="761" t="s">
        <v>276</v>
      </c>
      <c r="J52" s="761" t="s">
        <v>276</v>
      </c>
      <c r="K52" s="761" t="s">
        <v>276</v>
      </c>
      <c r="L52" s="872" t="s">
        <v>276</v>
      </c>
      <c r="M52" s="418" t="s">
        <v>460</v>
      </c>
      <c r="N52" s="418" t="s">
        <v>497</v>
      </c>
    </row>
    <row r="53" spans="1:14" ht="13.5" x14ac:dyDescent="0.25">
      <c r="A53" s="761"/>
      <c r="B53" s="761"/>
      <c r="C53" s="761"/>
      <c r="D53" s="872"/>
      <c r="E53" s="521" t="s">
        <v>498</v>
      </c>
      <c r="F53" s="811"/>
      <c r="G53" s="761"/>
      <c r="H53" s="761"/>
      <c r="I53" s="761"/>
      <c r="J53" s="761"/>
      <c r="K53" s="761"/>
      <c r="L53" s="872"/>
      <c r="M53" s="522" t="s">
        <v>499</v>
      </c>
      <c r="N53" s="522" t="s">
        <v>499</v>
      </c>
    </row>
    <row r="54" spans="1:14" ht="15" customHeight="1" x14ac:dyDescent="0.25">
      <c r="A54" s="761"/>
      <c r="B54" s="761"/>
      <c r="C54" s="761"/>
      <c r="D54" s="761"/>
      <c r="E54" s="873" t="s">
        <v>500</v>
      </c>
      <c r="F54" s="761" t="s">
        <v>279</v>
      </c>
      <c r="G54" s="761" t="s">
        <v>435</v>
      </c>
      <c r="H54" s="761" t="s">
        <v>435</v>
      </c>
      <c r="I54" s="761" t="s">
        <v>435</v>
      </c>
      <c r="J54" s="761" t="s">
        <v>501</v>
      </c>
      <c r="K54" s="761" t="s">
        <v>501</v>
      </c>
      <c r="L54" s="872" t="s">
        <v>501</v>
      </c>
      <c r="M54" s="418" t="s">
        <v>502</v>
      </c>
      <c r="N54" s="418" t="s">
        <v>502</v>
      </c>
    </row>
    <row r="55" spans="1:14" ht="34.5" x14ac:dyDescent="0.25">
      <c r="A55" s="761"/>
      <c r="B55" s="761"/>
      <c r="C55" s="761"/>
      <c r="D55" s="761"/>
      <c r="E55" s="761"/>
      <c r="F55" s="761"/>
      <c r="G55" s="761"/>
      <c r="H55" s="761"/>
      <c r="I55" s="761"/>
      <c r="J55" s="761"/>
      <c r="K55" s="761"/>
      <c r="L55" s="872"/>
      <c r="M55" s="521" t="s">
        <v>503</v>
      </c>
      <c r="N55" s="521" t="s">
        <v>504</v>
      </c>
    </row>
    <row r="56" spans="1:14" ht="13.5" x14ac:dyDescent="0.25">
      <c r="A56" s="761"/>
      <c r="B56" s="761"/>
      <c r="C56" s="761"/>
      <c r="D56" s="380" t="s">
        <v>282</v>
      </c>
      <c r="E56" s="380" t="s">
        <v>283</v>
      </c>
      <c r="F56" s="380" t="s">
        <v>158</v>
      </c>
      <c r="G56" s="380" t="s">
        <v>284</v>
      </c>
      <c r="H56" s="380" t="s">
        <v>285</v>
      </c>
      <c r="I56" s="380" t="s">
        <v>286</v>
      </c>
      <c r="J56" s="380" t="s">
        <v>287</v>
      </c>
      <c r="K56" s="380" t="s">
        <v>288</v>
      </c>
      <c r="L56" s="380" t="s">
        <v>289</v>
      </c>
      <c r="M56" s="523" t="s">
        <v>290</v>
      </c>
      <c r="N56" s="523" t="s">
        <v>290</v>
      </c>
    </row>
    <row r="57" spans="1:14" ht="13.5" customHeight="1" x14ac:dyDescent="0.25">
      <c r="A57" s="761" t="s">
        <v>68</v>
      </c>
      <c r="B57" s="761" t="s">
        <v>310</v>
      </c>
      <c r="C57" s="265" t="s">
        <v>505</v>
      </c>
      <c r="D57" s="268">
        <f>D141+D181+D221+D261+D301+D341+D381+D421+D461</f>
        <v>0</v>
      </c>
      <c r="E57" s="526" t="e">
        <f>(E$141*$D$141+E$181*$D$181+E$221*$D$221+E$261*$D$261+E$301*$D$301+E$341*$D$341+E$381*$D$381+E$421*$D$421+E$461*$D$461)/$D$57</f>
        <v>#DIV/0!</v>
      </c>
      <c r="F57" s="265">
        <v>20</v>
      </c>
      <c r="G57" s="526" t="e">
        <f t="shared" ref="G57:L57" si="11">(G$141*$D$141+G$181*$D$181+G$221*$D$221+G$261*$D$261+G$301*$D$301+G$341*$D$341+G$381*$D$381+G$421*$D$421+G$461*$D$461)/$D$57</f>
        <v>#DIV/0!</v>
      </c>
      <c r="H57" s="526" t="e">
        <f t="shared" si="11"/>
        <v>#DIV/0!</v>
      </c>
      <c r="I57" s="526" t="e">
        <f t="shared" si="11"/>
        <v>#DIV/0!</v>
      </c>
      <c r="J57" s="526" t="e">
        <f t="shared" si="11"/>
        <v>#DIV/0!</v>
      </c>
      <c r="K57" s="526" t="e">
        <f t="shared" si="11"/>
        <v>#DIV/0!</v>
      </c>
      <c r="L57" s="526" t="e">
        <f t="shared" si="11"/>
        <v>#DIV/0!</v>
      </c>
      <c r="M57" s="268">
        <f>M141+M181+M221+M261+M301+M341+M381+M421+M461</f>
        <v>0</v>
      </c>
      <c r="N57" s="268">
        <f>N141+N181+N221+N261+N301+N341+N381+N421+N461</f>
        <v>0</v>
      </c>
    </row>
    <row r="58" spans="1:14" ht="13.5" x14ac:dyDescent="0.25">
      <c r="A58" s="761"/>
      <c r="B58" s="761"/>
      <c r="C58" s="265" t="s">
        <v>506</v>
      </c>
      <c r="D58" s="268">
        <f>D501+D541+D581+D621+D661+D701+D741</f>
        <v>0</v>
      </c>
      <c r="E58" s="526" t="e">
        <f>(E$501*$D$501+E$541*$D$541+E$581*$D$581+E$621*$D$621+E$661*$D$661+E$701*$D$701+E$741*$D$741)/$D$58</f>
        <v>#DIV/0!</v>
      </c>
      <c r="F58" s="265">
        <v>20</v>
      </c>
      <c r="G58" s="526" t="e">
        <f t="shared" ref="G58:L58" si="12">(G$501*$D$501+G$541*$D$541+G$581*$D$581+G$621*$D$621+G$661*$D$661+G$701*$D$701+G$741*$D$741)/$D$58</f>
        <v>#DIV/0!</v>
      </c>
      <c r="H58" s="526" t="e">
        <f t="shared" si="12"/>
        <v>#DIV/0!</v>
      </c>
      <c r="I58" s="526" t="e">
        <f t="shared" si="12"/>
        <v>#DIV/0!</v>
      </c>
      <c r="J58" s="526" t="e">
        <f t="shared" si="12"/>
        <v>#DIV/0!</v>
      </c>
      <c r="K58" s="526" t="e">
        <f t="shared" si="12"/>
        <v>#DIV/0!</v>
      </c>
      <c r="L58" s="526" t="e">
        <f t="shared" si="12"/>
        <v>#DIV/0!</v>
      </c>
      <c r="M58" s="268">
        <f>M501+M541+M581+M621+M661+M701+M741</f>
        <v>0</v>
      </c>
      <c r="N58" s="268">
        <f>N501+N541+N581+N621+N661+N701+N741</f>
        <v>0</v>
      </c>
    </row>
    <row r="59" spans="1:14" x14ac:dyDescent="0.25">
      <c r="A59" s="761"/>
      <c r="B59" s="761"/>
      <c r="C59" s="265" t="s">
        <v>507</v>
      </c>
      <c r="D59" s="268">
        <f>D142+D182+D222+D262+D302+D342+D382+D422+D462</f>
        <v>0</v>
      </c>
      <c r="E59" s="526"/>
      <c r="F59" s="265"/>
      <c r="G59" s="526"/>
      <c r="H59" s="526"/>
      <c r="I59" s="526"/>
      <c r="J59" s="526"/>
      <c r="K59" s="526"/>
      <c r="L59" s="526"/>
      <c r="M59" s="268">
        <f>M142+M182+M222+M262+M302+M342+M382+M422+M462</f>
        <v>0</v>
      </c>
      <c r="N59" s="268">
        <f>N142+N182+N222+N262+N302+N342+N382+N422+N462</f>
        <v>0</v>
      </c>
    </row>
    <row r="60" spans="1:14" ht="13.5" x14ac:dyDescent="0.25">
      <c r="A60" s="761"/>
      <c r="B60" s="761"/>
      <c r="C60" s="265" t="s">
        <v>508</v>
      </c>
      <c r="D60" s="268">
        <f>D502+D542+D582+D622+D662+D702+D742</f>
        <v>0</v>
      </c>
      <c r="E60" s="526"/>
      <c r="F60" s="265"/>
      <c r="G60" s="526"/>
      <c r="H60" s="526"/>
      <c r="I60" s="526"/>
      <c r="J60" s="526"/>
      <c r="K60" s="526"/>
      <c r="L60" s="526"/>
      <c r="M60" s="268">
        <f>M502+M542+M582+M622+M662+M702+M742</f>
        <v>0</v>
      </c>
      <c r="N60" s="268">
        <f>N502+N542+N582+N622+N662+N702+N742</f>
        <v>0</v>
      </c>
    </row>
    <row r="61" spans="1:14" ht="13.5" x14ac:dyDescent="0.25">
      <c r="A61" s="761"/>
      <c r="B61" s="761"/>
      <c r="C61" s="265" t="s">
        <v>509</v>
      </c>
      <c r="D61" s="268">
        <f>D143+D183+D223+D263+D303+D343+D383+D423+D463</f>
        <v>0</v>
      </c>
      <c r="E61" s="526" t="e">
        <f>(E$142*$D$142+E$182*$D$182+E$222*$D$222+E$262*$D$262+E$302*$D$302+E$342*$D$342+E$382*$D$382+E$422*$D$422+E$462*$D$462)/$D$61</f>
        <v>#DIV/0!</v>
      </c>
      <c r="F61" s="265" t="s">
        <v>291</v>
      </c>
      <c r="G61" s="526" t="e">
        <f t="shared" ref="G61:L61" si="13">(G$142*$D$142+G$182*$D$182+G$222*$D$222+G$262*$D$262+G$302*$D$302+G$342*$D$342+G$382*$D$382+G$422*$D$422+G$462*$D$462)/$D$61</f>
        <v>#DIV/0!</v>
      </c>
      <c r="H61" s="526" t="e">
        <f t="shared" si="13"/>
        <v>#DIV/0!</v>
      </c>
      <c r="I61" s="526" t="e">
        <f t="shared" si="13"/>
        <v>#DIV/0!</v>
      </c>
      <c r="J61" s="526" t="e">
        <f t="shared" si="13"/>
        <v>#DIV/0!</v>
      </c>
      <c r="K61" s="526" t="e">
        <f t="shared" si="13"/>
        <v>#DIV/0!</v>
      </c>
      <c r="L61" s="526" t="e">
        <f t="shared" si="13"/>
        <v>#DIV/0!</v>
      </c>
      <c r="M61" s="268">
        <f>M143+M183+M223+M263+M303+M343+M383+M423+M463</f>
        <v>0</v>
      </c>
      <c r="N61" s="268">
        <f>N143+N183+N223+N263+N303+N343+N383+N423+N463</f>
        <v>0</v>
      </c>
    </row>
    <row r="62" spans="1:14" ht="13.5" x14ac:dyDescent="0.25">
      <c r="A62" s="761"/>
      <c r="B62" s="761"/>
      <c r="C62" s="265" t="s">
        <v>510</v>
      </c>
      <c r="D62" s="268">
        <f>D503+D543+D583+D623+D663+D703+D743</f>
        <v>0</v>
      </c>
      <c r="E62" s="286" t="e">
        <f>(E$502*$D$502+E$542*$D$542+E$582*$D$582+E$622*$D$622+E$662*$D$662+E$702*$D$702+E$742*$D$742)/$D$62</f>
        <v>#DIV/0!</v>
      </c>
      <c r="F62" s="265">
        <v>20</v>
      </c>
      <c r="G62" s="286" t="e">
        <f t="shared" ref="G62:L62" si="14">(G$502*$D$502+G$542*$D$542+G$582*$D$582+G$622*$D$622+G$662*$D$662+G$702*$D$702+G$742*$D$742)/$D$62</f>
        <v>#DIV/0!</v>
      </c>
      <c r="H62" s="286" t="e">
        <f t="shared" si="14"/>
        <v>#DIV/0!</v>
      </c>
      <c r="I62" s="286" t="e">
        <f t="shared" si="14"/>
        <v>#DIV/0!</v>
      </c>
      <c r="J62" s="286" t="e">
        <f t="shared" si="14"/>
        <v>#DIV/0!</v>
      </c>
      <c r="K62" s="286" t="e">
        <f t="shared" si="14"/>
        <v>#DIV/0!</v>
      </c>
      <c r="L62" s="286" t="e">
        <f t="shared" si="14"/>
        <v>#DIV/0!</v>
      </c>
      <c r="M62" s="268">
        <f>M503+M543+M583+M623+M663+M703+M743</f>
        <v>0</v>
      </c>
      <c r="N62" s="268">
        <f>N503+N543+N583+N623+N663+N703+N743</f>
        <v>0</v>
      </c>
    </row>
    <row r="63" spans="1:14" x14ac:dyDescent="0.25">
      <c r="A63" s="818" t="s">
        <v>292</v>
      </c>
      <c r="B63" s="818"/>
      <c r="C63" s="818"/>
      <c r="D63" s="427">
        <f>SUM(D57:D62)</f>
        <v>0</v>
      </c>
      <c r="E63" s="531"/>
      <c r="F63" s="531"/>
      <c r="G63" s="426"/>
      <c r="H63" s="426"/>
      <c r="I63" s="426"/>
      <c r="J63" s="426"/>
      <c r="K63" s="426"/>
      <c r="L63" s="426"/>
      <c r="M63" s="427">
        <f>SUM(M57:M62)</f>
        <v>0</v>
      </c>
      <c r="N63" s="427">
        <f>SUM(N57:N62)</f>
        <v>0</v>
      </c>
    </row>
    <row r="64" spans="1:14" ht="13.5" customHeight="1" x14ac:dyDescent="0.25">
      <c r="A64" s="761" t="s">
        <v>313</v>
      </c>
      <c r="B64" s="761" t="s">
        <v>310</v>
      </c>
      <c r="C64" s="533" t="s">
        <v>511</v>
      </c>
      <c r="D64" s="268">
        <f>D145+D185+D225+D265+D305+D345+D385+D425+D465</f>
        <v>0</v>
      </c>
      <c r="E64" s="526" t="e">
        <f>(E$145*$D$145+E$185*$D$185+E$225*$D$225+E$265*$D$265+E$305*$D$305+E$345*$D$345+E$385*$D$385+E$425*$D$425+E$465*$D$465)/$D$64</f>
        <v>#DIV/0!</v>
      </c>
      <c r="F64" s="265" t="s">
        <v>291</v>
      </c>
      <c r="G64" s="526" t="e">
        <f t="shared" ref="G64:L64" si="15">(G$145*$D$145+G$185*$D$185+G$225*$D$225+G$265*$D$265+G$305*$D$305+G$345*$D$345+G$385*$D$385+G$425*$D$425+G$465*$D$465)/$D$64</f>
        <v>#DIV/0!</v>
      </c>
      <c r="H64" s="526" t="e">
        <f t="shared" si="15"/>
        <v>#DIV/0!</v>
      </c>
      <c r="I64" s="526" t="e">
        <f t="shared" si="15"/>
        <v>#DIV/0!</v>
      </c>
      <c r="J64" s="526" t="e">
        <f t="shared" si="15"/>
        <v>#DIV/0!</v>
      </c>
      <c r="K64" s="526" t="e">
        <f t="shared" si="15"/>
        <v>#DIV/0!</v>
      </c>
      <c r="L64" s="526" t="e">
        <f t="shared" si="15"/>
        <v>#DIV/0!</v>
      </c>
      <c r="M64" s="268">
        <f>M145+M185+M225+M265+M305+M345+M385+M425+M465</f>
        <v>0</v>
      </c>
      <c r="N64" s="268">
        <f>N145+N185+N225+N265+N305+N345+N385+N425+N465</f>
        <v>0</v>
      </c>
    </row>
    <row r="65" spans="1:14" ht="13.5" x14ac:dyDescent="0.25">
      <c r="A65" s="761"/>
      <c r="B65" s="761"/>
      <c r="C65" s="533" t="s">
        <v>512</v>
      </c>
      <c r="D65" s="268">
        <f>D505+D545+D585+D625+D665+D705+D745</f>
        <v>0</v>
      </c>
      <c r="E65" s="286" t="e">
        <f>(E$505*$D$505+E$545*$D$545+E$585*$D$585+E$625*$D$625+E$665*$D$665+E$705*$D$705+E$745*$D$745)/$D$65</f>
        <v>#DIV/0!</v>
      </c>
      <c r="F65" s="265">
        <v>20</v>
      </c>
      <c r="G65" s="286" t="e">
        <f t="shared" ref="G65:L65" si="16">(G$505*$D$505+G$545*$D$545+G$585*$D$585+G$625*$D$625+G$665*$D$665+G$705*$D$705+G$745*$D$745)/$D$65</f>
        <v>#DIV/0!</v>
      </c>
      <c r="H65" s="286" t="e">
        <f t="shared" si="16"/>
        <v>#DIV/0!</v>
      </c>
      <c r="I65" s="286" t="e">
        <f t="shared" si="16"/>
        <v>#DIV/0!</v>
      </c>
      <c r="J65" s="286" t="e">
        <f t="shared" si="16"/>
        <v>#DIV/0!</v>
      </c>
      <c r="K65" s="286" t="e">
        <f t="shared" si="16"/>
        <v>#DIV/0!</v>
      </c>
      <c r="L65" s="286" t="e">
        <f t="shared" si="16"/>
        <v>#DIV/0!</v>
      </c>
      <c r="M65" s="268">
        <f>M505+M545+M585+M625+M665+M705+M745</f>
        <v>0</v>
      </c>
      <c r="N65" s="268">
        <f>N505+N545+N585+N625+N665+N705+N745</f>
        <v>0</v>
      </c>
    </row>
    <row r="66" spans="1:14" x14ac:dyDescent="0.25">
      <c r="A66" s="818" t="s">
        <v>292</v>
      </c>
      <c r="B66" s="818"/>
      <c r="C66" s="818"/>
      <c r="D66" s="427">
        <f>SUM(D64:D65)</f>
        <v>0</v>
      </c>
      <c r="E66" s="531"/>
      <c r="F66" s="531"/>
      <c r="G66" s="426"/>
      <c r="H66" s="426"/>
      <c r="I66" s="426"/>
      <c r="J66" s="426"/>
      <c r="K66" s="426"/>
      <c r="L66" s="426"/>
      <c r="M66" s="427">
        <f>SUM(M64:M65)</f>
        <v>0</v>
      </c>
      <c r="N66" s="427">
        <f>SUM(N64:N65)</f>
        <v>0</v>
      </c>
    </row>
    <row r="67" spans="1:14" ht="13.5" customHeight="1" x14ac:dyDescent="0.25">
      <c r="A67" s="761" t="s">
        <v>314</v>
      </c>
      <c r="B67" s="761" t="s">
        <v>310</v>
      </c>
      <c r="C67" s="533" t="s">
        <v>511</v>
      </c>
      <c r="D67" s="268">
        <f>D148+D188+D228+D268+D308+D348+D388+D428+D468</f>
        <v>0</v>
      </c>
      <c r="E67" s="526" t="e">
        <f>(E$148*$D$148+E$188*$D$188+E$228*$D$228+E$268*$D$268+E$308*$D$308+E$348*$D$348+E$388*$D$388+E$428*$D$428+E$468*$D$468)/$D$67</f>
        <v>#DIV/0!</v>
      </c>
      <c r="F67" s="265" t="s">
        <v>291</v>
      </c>
      <c r="G67" s="526" t="e">
        <f t="shared" ref="G67:L67" si="17">(G$148*$D$148+G$188*$D$188+G$228*$D$228+G$268*$D$268+G$308*$D$308+G$348*$D$348+G$388*$D$388+G$428*$D$428+G$468*$D$468)/$D$67</f>
        <v>#DIV/0!</v>
      </c>
      <c r="H67" s="526" t="e">
        <f t="shared" si="17"/>
        <v>#DIV/0!</v>
      </c>
      <c r="I67" s="526" t="e">
        <f t="shared" si="17"/>
        <v>#DIV/0!</v>
      </c>
      <c r="J67" s="526" t="e">
        <f t="shared" si="17"/>
        <v>#DIV/0!</v>
      </c>
      <c r="K67" s="526" t="e">
        <f t="shared" si="17"/>
        <v>#DIV/0!</v>
      </c>
      <c r="L67" s="526" t="e">
        <f t="shared" si="17"/>
        <v>#DIV/0!</v>
      </c>
      <c r="M67" s="268">
        <f>M148+M188+M228+M268+M308+M348+M388+M428+M468</f>
        <v>0</v>
      </c>
      <c r="N67" s="268">
        <f>N148+N188+N228+N268+N308+N348+N388+N428+N468</f>
        <v>0</v>
      </c>
    </row>
    <row r="68" spans="1:14" ht="13.5" x14ac:dyDescent="0.25">
      <c r="A68" s="761"/>
      <c r="B68" s="761"/>
      <c r="C68" s="533" t="s">
        <v>512</v>
      </c>
      <c r="D68" s="268">
        <f>D508+D548+D588+D628+D668+D708+D748</f>
        <v>0</v>
      </c>
      <c r="E68" s="286" t="e">
        <f>(E$508*$D$508+E$548*$D$548+E$588*$D$588+E$628*$D$628+E$668*$D$668+E$708*$D$708+E$748*$D$748)/$D$68</f>
        <v>#DIV/0!</v>
      </c>
      <c r="F68" s="265">
        <v>20</v>
      </c>
      <c r="G68" s="286" t="e">
        <f t="shared" ref="G68:L68" si="18">(G$508*$D$508+G$548*$D$548+G$588*$D$588+G$628*$D$628+G$668*$D$668+G$708*$D$708+G$748*$D$748)/$D$68</f>
        <v>#DIV/0!</v>
      </c>
      <c r="H68" s="286" t="e">
        <f t="shared" si="18"/>
        <v>#DIV/0!</v>
      </c>
      <c r="I68" s="286" t="e">
        <f t="shared" si="18"/>
        <v>#DIV/0!</v>
      </c>
      <c r="J68" s="286" t="e">
        <f t="shared" si="18"/>
        <v>#DIV/0!</v>
      </c>
      <c r="K68" s="286" t="e">
        <f t="shared" si="18"/>
        <v>#DIV/0!</v>
      </c>
      <c r="L68" s="286" t="e">
        <f t="shared" si="18"/>
        <v>#DIV/0!</v>
      </c>
      <c r="M68" s="268">
        <f>M508+M548+M588+M628+M668+M708+M748</f>
        <v>0</v>
      </c>
      <c r="N68" s="268">
        <f>N508+N548+N588+N628+N668+N708+N748</f>
        <v>0</v>
      </c>
    </row>
    <row r="69" spans="1:14" x14ac:dyDescent="0.25">
      <c r="A69" s="818" t="s">
        <v>292</v>
      </c>
      <c r="B69" s="818"/>
      <c r="C69" s="818"/>
      <c r="D69" s="427">
        <f>SUM(D67:D68)</f>
        <v>0</v>
      </c>
      <c r="E69" s="531"/>
      <c r="F69" s="531"/>
      <c r="G69" s="426"/>
      <c r="H69" s="426"/>
      <c r="I69" s="426"/>
      <c r="J69" s="426"/>
      <c r="K69" s="426"/>
      <c r="L69" s="426"/>
      <c r="M69" s="427">
        <f>SUM(M67:M68)</f>
        <v>0</v>
      </c>
      <c r="N69" s="427">
        <f>SUM(N67:N68)</f>
        <v>0</v>
      </c>
    </row>
    <row r="70" spans="1:14" ht="13.5" customHeight="1" x14ac:dyDescent="0.25">
      <c r="A70" s="761" t="s">
        <v>315</v>
      </c>
      <c r="B70" s="761" t="s">
        <v>310</v>
      </c>
      <c r="C70" s="533" t="s">
        <v>511</v>
      </c>
      <c r="D70" s="268">
        <f>D151+D191+D231+D271+D311+D351+D391+D431+D471</f>
        <v>0</v>
      </c>
      <c r="E70" s="526"/>
      <c r="F70" s="265" t="s">
        <v>291</v>
      </c>
      <c r="G70" s="268">
        <v>0.8</v>
      </c>
      <c r="H70" s="268">
        <v>1</v>
      </c>
      <c r="I70" s="268">
        <v>1</v>
      </c>
      <c r="J70" s="268">
        <f>'[1]Carbono del suelo'!B$85</f>
        <v>1</v>
      </c>
      <c r="K70" s="268">
        <f>'[1]Carbono del suelo'!C$85</f>
        <v>1</v>
      </c>
      <c r="L70" s="268">
        <f>'[1]Carbono del suelo'!D$85</f>
        <v>1</v>
      </c>
      <c r="M70" s="268">
        <f>M151+M191+M231+M271+M311+M351+M391+M431+M471</f>
        <v>0</v>
      </c>
      <c r="N70" s="268">
        <f>N151+N191+N231+N271+N311+N351+N391+N431+N471</f>
        <v>0</v>
      </c>
    </row>
    <row r="71" spans="1:14" ht="13.5" x14ac:dyDescent="0.25">
      <c r="A71" s="761"/>
      <c r="B71" s="761"/>
      <c r="C71" s="533" t="s">
        <v>512</v>
      </c>
      <c r="D71" s="268">
        <f>D511+D551+D591+D631+D671+D711+D751</f>
        <v>0</v>
      </c>
      <c r="E71" s="286"/>
      <c r="F71" s="265"/>
      <c r="G71" s="268">
        <v>0.69</v>
      </c>
      <c r="H71" s="268">
        <v>1</v>
      </c>
      <c r="I71" s="268">
        <v>1</v>
      </c>
      <c r="J71" s="268">
        <f>'[1]Carbono del suelo'!B$85</f>
        <v>1</v>
      </c>
      <c r="K71" s="268">
        <f>'[1]Carbono del suelo'!C$85</f>
        <v>1</v>
      </c>
      <c r="L71" s="268">
        <f>'[1]Carbono del suelo'!D$85</f>
        <v>1</v>
      </c>
      <c r="M71" s="268">
        <f>M511+M551+M591+M631+M671+M711+M751</f>
        <v>0</v>
      </c>
      <c r="N71" s="268">
        <f>N511+N551+N591+N631+N671+N711+N751</f>
        <v>0</v>
      </c>
    </row>
    <row r="72" spans="1:14" x14ac:dyDescent="0.25">
      <c r="A72" s="818" t="s">
        <v>292</v>
      </c>
      <c r="B72" s="818"/>
      <c r="C72" s="818"/>
      <c r="D72" s="427">
        <f>SUM(D70:D71)</f>
        <v>0</v>
      </c>
      <c r="E72" s="531"/>
      <c r="F72" s="531"/>
      <c r="G72" s="426"/>
      <c r="H72" s="426"/>
      <c r="I72" s="426"/>
      <c r="J72" s="426"/>
      <c r="K72" s="426"/>
      <c r="L72" s="426"/>
      <c r="M72" s="427">
        <f>SUM(M70:M71)</f>
        <v>0</v>
      </c>
      <c r="N72" s="427">
        <f>SUM(N70:N71)</f>
        <v>0</v>
      </c>
    </row>
    <row r="73" spans="1:14" ht="13.5" customHeight="1" x14ac:dyDescent="0.25">
      <c r="A73" s="761" t="s">
        <v>316</v>
      </c>
      <c r="B73" s="761" t="s">
        <v>310</v>
      </c>
      <c r="C73" s="533" t="s">
        <v>511</v>
      </c>
      <c r="D73" s="268">
        <f>D154+D194+D234+D274+D314+D354+D394+D434+D474</f>
        <v>0</v>
      </c>
      <c r="E73" s="526"/>
      <c r="F73" s="265" t="s">
        <v>291</v>
      </c>
      <c r="G73" s="268">
        <v>0.8</v>
      </c>
      <c r="H73" s="268">
        <v>1</v>
      </c>
      <c r="I73" s="268">
        <v>1</v>
      </c>
      <c r="J73" s="268">
        <v>0</v>
      </c>
      <c r="K73" s="268">
        <v>0</v>
      </c>
      <c r="L73" s="268">
        <v>0</v>
      </c>
      <c r="M73" s="268">
        <f>M154+M194+M234+M274+M314+M354+M394+M434+M474</f>
        <v>0</v>
      </c>
      <c r="N73" s="268">
        <f>N154+N194+N234+N274+N314+N354+N394+N434+N474</f>
        <v>0</v>
      </c>
    </row>
    <row r="74" spans="1:14" ht="13.5" x14ac:dyDescent="0.25">
      <c r="A74" s="761"/>
      <c r="B74" s="761"/>
      <c r="C74" s="533" t="s">
        <v>512</v>
      </c>
      <c r="D74" s="268">
        <f>D514+D554+D594+D634+D674+D714+D754</f>
        <v>0</v>
      </c>
      <c r="E74" s="265"/>
      <c r="F74" s="265"/>
      <c r="G74" s="268">
        <v>0.69</v>
      </c>
      <c r="H74" s="268">
        <v>1</v>
      </c>
      <c r="I74" s="268">
        <v>1</v>
      </c>
      <c r="J74" s="268">
        <v>0</v>
      </c>
      <c r="K74" s="268">
        <v>0</v>
      </c>
      <c r="L74" s="268">
        <v>0</v>
      </c>
      <c r="M74" s="268">
        <f>M514+M554+M594+M634+M674+M714+M754</f>
        <v>0</v>
      </c>
      <c r="N74" s="268">
        <f>N514+N554+N594+N634+N674+N714+N754</f>
        <v>0</v>
      </c>
    </row>
    <row r="75" spans="1:14" x14ac:dyDescent="0.25">
      <c r="A75" s="818" t="s">
        <v>292</v>
      </c>
      <c r="B75" s="818"/>
      <c r="C75" s="818"/>
      <c r="D75" s="427">
        <f>SUM(D73:D74)</f>
        <v>0</v>
      </c>
      <c r="E75" s="425"/>
      <c r="F75" s="531"/>
      <c r="G75" s="426"/>
      <c r="H75" s="426"/>
      <c r="I75" s="426"/>
      <c r="J75" s="426"/>
      <c r="K75" s="426"/>
      <c r="L75" s="426"/>
      <c r="M75" s="427">
        <f>SUM(M73:M74)</f>
        <v>0</v>
      </c>
      <c r="N75" s="427">
        <f>SUM(N73:N74)</f>
        <v>0</v>
      </c>
    </row>
    <row r="76" spans="1:14" x14ac:dyDescent="0.25">
      <c r="A76" s="819" t="s">
        <v>91</v>
      </c>
      <c r="B76" s="819"/>
      <c r="C76" s="819"/>
      <c r="D76" s="539">
        <f>D63+D66+D69+D72+D75</f>
        <v>0</v>
      </c>
      <c r="E76" s="537"/>
      <c r="F76" s="537"/>
      <c r="G76" s="429"/>
      <c r="H76" s="429"/>
      <c r="I76" s="429"/>
      <c r="J76" s="429"/>
      <c r="K76" s="429"/>
      <c r="L76" s="429"/>
      <c r="M76" s="539">
        <f>M63+M66+M69+M72+M75</f>
        <v>0</v>
      </c>
      <c r="N76" s="539">
        <f>N63+N66+N69+N72+N75</f>
        <v>0</v>
      </c>
    </row>
    <row r="77" spans="1:14" ht="13.5" x14ac:dyDescent="0.25">
      <c r="A77" s="874" t="s">
        <v>294</v>
      </c>
      <c r="B77" s="874"/>
      <c r="C77" s="874"/>
      <c r="D77" s="874"/>
      <c r="E77" s="874"/>
      <c r="F77" s="874"/>
      <c r="G77" s="874"/>
      <c r="H77" s="874"/>
      <c r="I77" s="874"/>
      <c r="J77" s="874"/>
      <c r="K77" s="874"/>
      <c r="L77" s="874"/>
      <c r="M77" s="874"/>
      <c r="N77" s="874"/>
    </row>
    <row r="78" spans="1:14" ht="12" customHeight="1" x14ac:dyDescent="0.25">
      <c r="A78" s="875" t="s">
        <v>513</v>
      </c>
      <c r="B78" s="875"/>
      <c r="C78" s="875"/>
      <c r="D78" s="875"/>
      <c r="E78" s="875"/>
      <c r="F78" s="875"/>
      <c r="G78" s="875"/>
      <c r="H78" s="875"/>
    </row>
    <row r="85" spans="1:14" x14ac:dyDescent="0.25">
      <c r="A85" s="802" t="s">
        <v>23</v>
      </c>
      <c r="B85" s="802"/>
      <c r="C85" s="803">
        <f>Presentación!$C$3</f>
        <v>1990</v>
      </c>
      <c r="D85" s="803"/>
      <c r="E85" s="803"/>
      <c r="F85" s="803"/>
      <c r="G85" s="803"/>
      <c r="H85" s="803"/>
      <c r="I85" s="803"/>
      <c r="J85" s="803"/>
      <c r="K85" s="803"/>
      <c r="L85" s="803"/>
      <c r="M85" s="803"/>
      <c r="N85" s="803"/>
    </row>
    <row r="86" spans="1:14" ht="11.25" customHeight="1" x14ac:dyDescent="0.25">
      <c r="A86" s="805" t="s">
        <v>24</v>
      </c>
      <c r="B86" s="805"/>
      <c r="C86" s="869" t="s">
        <v>93</v>
      </c>
      <c r="D86" s="869"/>
      <c r="E86" s="869"/>
      <c r="F86" s="869"/>
      <c r="G86" s="869"/>
      <c r="H86" s="869"/>
      <c r="I86" s="869"/>
      <c r="J86" s="869"/>
      <c r="K86" s="869"/>
      <c r="L86" s="869"/>
      <c r="M86" s="869"/>
      <c r="N86" s="869"/>
    </row>
    <row r="87" spans="1:14" ht="11.25" customHeight="1" x14ac:dyDescent="0.25">
      <c r="A87" s="805" t="s">
        <v>27</v>
      </c>
      <c r="B87" s="805"/>
      <c r="C87" s="870" t="s">
        <v>495</v>
      </c>
      <c r="D87" s="870"/>
      <c r="E87" s="870"/>
      <c r="F87" s="870"/>
      <c r="G87" s="870"/>
      <c r="H87" s="870"/>
      <c r="I87" s="870"/>
      <c r="J87" s="870"/>
      <c r="K87" s="870"/>
      <c r="L87" s="870"/>
      <c r="M87" s="870"/>
      <c r="N87" s="870"/>
    </row>
    <row r="88" spans="1:14" ht="11.25" customHeight="1" x14ac:dyDescent="0.25">
      <c r="A88" s="805" t="s">
        <v>29</v>
      </c>
      <c r="B88" s="805"/>
      <c r="C88" s="870" t="s">
        <v>454</v>
      </c>
      <c r="D88" s="870"/>
      <c r="E88" s="870"/>
      <c r="F88" s="870"/>
      <c r="G88" s="870"/>
      <c r="H88" s="870"/>
      <c r="I88" s="870"/>
      <c r="J88" s="870"/>
      <c r="K88" s="870"/>
      <c r="L88" s="870"/>
      <c r="M88" s="870"/>
      <c r="N88" s="870"/>
    </row>
    <row r="89" spans="1:14" ht="11.25" customHeight="1" x14ac:dyDescent="0.25">
      <c r="A89" s="805" t="s">
        <v>31</v>
      </c>
      <c r="B89" s="805"/>
      <c r="C89" s="870" t="s">
        <v>262</v>
      </c>
      <c r="D89" s="870"/>
      <c r="E89" s="870"/>
      <c r="F89" s="870"/>
      <c r="G89" s="870"/>
      <c r="H89" s="870"/>
      <c r="I89" s="870"/>
      <c r="J89" s="870"/>
      <c r="K89" s="870"/>
      <c r="L89" s="870"/>
      <c r="M89" s="870"/>
      <c r="N89" s="870"/>
    </row>
    <row r="90" spans="1:14" ht="11.25" customHeight="1" x14ac:dyDescent="0.25">
      <c r="A90" s="807" t="s">
        <v>33</v>
      </c>
      <c r="B90" s="807"/>
      <c r="C90" s="278" t="s">
        <v>496</v>
      </c>
      <c r="D90" s="766" t="s">
        <v>263</v>
      </c>
      <c r="E90" s="766"/>
      <c r="F90" s="766"/>
      <c r="G90" s="766"/>
      <c r="H90" s="766"/>
      <c r="I90" s="766"/>
      <c r="J90" s="766"/>
      <c r="K90" s="766"/>
      <c r="L90" s="766"/>
      <c r="M90" s="766"/>
      <c r="N90" s="766"/>
    </row>
    <row r="91" spans="1:14" ht="11.25" customHeight="1" x14ac:dyDescent="0.25">
      <c r="A91" s="761" t="s">
        <v>37</v>
      </c>
      <c r="B91" s="761"/>
      <c r="C91" s="761" t="s">
        <v>264</v>
      </c>
      <c r="D91" s="761" t="s">
        <v>265</v>
      </c>
      <c r="E91" s="871" t="s">
        <v>266</v>
      </c>
      <c r="F91" s="761" t="s">
        <v>267</v>
      </c>
      <c r="G91" s="761" t="s">
        <v>268</v>
      </c>
      <c r="H91" s="761" t="s">
        <v>269</v>
      </c>
      <c r="I91" s="761" t="s">
        <v>270</v>
      </c>
      <c r="J91" s="761" t="s">
        <v>271</v>
      </c>
      <c r="K91" s="761" t="s">
        <v>272</v>
      </c>
      <c r="L91" s="761" t="s">
        <v>273</v>
      </c>
      <c r="M91" s="761" t="s">
        <v>274</v>
      </c>
      <c r="N91" s="871" t="s">
        <v>274</v>
      </c>
    </row>
    <row r="92" spans="1:14" x14ac:dyDescent="0.25">
      <c r="A92" s="761"/>
      <c r="B92" s="761"/>
      <c r="C92" s="761"/>
      <c r="D92" s="761"/>
      <c r="E92" s="761"/>
      <c r="F92" s="761"/>
      <c r="G92" s="761"/>
      <c r="H92" s="761"/>
      <c r="I92" s="761"/>
      <c r="J92" s="761"/>
      <c r="K92" s="761"/>
      <c r="L92" s="761"/>
      <c r="M92" s="761"/>
      <c r="N92" s="871"/>
    </row>
    <row r="93" spans="1:14" x14ac:dyDescent="0.25">
      <c r="A93" s="761"/>
      <c r="B93" s="761"/>
      <c r="C93" s="761"/>
      <c r="D93" s="761"/>
      <c r="E93" s="871"/>
      <c r="F93" s="761"/>
      <c r="G93" s="761"/>
      <c r="H93" s="761"/>
      <c r="I93" s="761"/>
      <c r="J93" s="761"/>
      <c r="K93" s="761"/>
      <c r="L93" s="761"/>
      <c r="M93" s="761"/>
      <c r="N93" s="871"/>
    </row>
    <row r="94" spans="1:14" ht="11.25" customHeight="1" x14ac:dyDescent="0.25">
      <c r="A94" s="761" t="s">
        <v>197</v>
      </c>
      <c r="B94" s="761" t="s">
        <v>47</v>
      </c>
      <c r="C94" s="761"/>
      <c r="D94" s="872" t="s">
        <v>48</v>
      </c>
      <c r="E94" s="418" t="s">
        <v>460</v>
      </c>
      <c r="F94" s="811" t="s">
        <v>244</v>
      </c>
      <c r="G94" s="761" t="s">
        <v>276</v>
      </c>
      <c r="H94" s="761" t="s">
        <v>276</v>
      </c>
      <c r="I94" s="761" t="s">
        <v>276</v>
      </c>
      <c r="J94" s="761" t="s">
        <v>276</v>
      </c>
      <c r="K94" s="761" t="s">
        <v>276</v>
      </c>
      <c r="L94" s="872" t="s">
        <v>276</v>
      </c>
      <c r="M94" s="418" t="s">
        <v>460</v>
      </c>
      <c r="N94" s="418" t="s">
        <v>497</v>
      </c>
    </row>
    <row r="95" spans="1:14" ht="13.5" x14ac:dyDescent="0.25">
      <c r="A95" s="761"/>
      <c r="B95" s="761"/>
      <c r="C95" s="761"/>
      <c r="D95" s="872"/>
      <c r="E95" s="521" t="s">
        <v>498</v>
      </c>
      <c r="F95" s="811"/>
      <c r="G95" s="761"/>
      <c r="H95" s="761"/>
      <c r="I95" s="761"/>
      <c r="J95" s="761"/>
      <c r="K95" s="761"/>
      <c r="L95" s="872"/>
      <c r="M95" s="522" t="s">
        <v>499</v>
      </c>
      <c r="N95" s="522" t="s">
        <v>499</v>
      </c>
    </row>
    <row r="96" spans="1:14" ht="15" customHeight="1" x14ac:dyDescent="0.25">
      <c r="A96" s="761"/>
      <c r="B96" s="761"/>
      <c r="C96" s="761"/>
      <c r="D96" s="761"/>
      <c r="E96" s="873" t="s">
        <v>500</v>
      </c>
      <c r="F96" s="761" t="s">
        <v>279</v>
      </c>
      <c r="G96" s="761" t="s">
        <v>435</v>
      </c>
      <c r="H96" s="761" t="s">
        <v>435</v>
      </c>
      <c r="I96" s="761" t="s">
        <v>435</v>
      </c>
      <c r="J96" s="761" t="s">
        <v>501</v>
      </c>
      <c r="K96" s="761" t="s">
        <v>501</v>
      </c>
      <c r="L96" s="872" t="s">
        <v>501</v>
      </c>
      <c r="M96" s="418" t="s">
        <v>502</v>
      </c>
      <c r="N96" s="418" t="s">
        <v>502</v>
      </c>
    </row>
    <row r="97" spans="1:14" ht="34.5" x14ac:dyDescent="0.25">
      <c r="A97" s="761"/>
      <c r="B97" s="761"/>
      <c r="C97" s="761"/>
      <c r="D97" s="761"/>
      <c r="E97" s="761"/>
      <c r="F97" s="761"/>
      <c r="G97" s="761"/>
      <c r="H97" s="761"/>
      <c r="I97" s="761"/>
      <c r="J97" s="761"/>
      <c r="K97" s="761"/>
      <c r="L97" s="872"/>
      <c r="M97" s="521" t="s">
        <v>503</v>
      </c>
      <c r="N97" s="521" t="s">
        <v>504</v>
      </c>
    </row>
    <row r="98" spans="1:14" ht="13.5" x14ac:dyDescent="0.25">
      <c r="A98" s="761"/>
      <c r="B98" s="761"/>
      <c r="C98" s="761"/>
      <c r="D98" s="380" t="s">
        <v>282</v>
      </c>
      <c r="E98" s="380" t="s">
        <v>283</v>
      </c>
      <c r="F98" s="380" t="s">
        <v>158</v>
      </c>
      <c r="G98" s="380" t="s">
        <v>284</v>
      </c>
      <c r="H98" s="380" t="s">
        <v>285</v>
      </c>
      <c r="I98" s="380" t="s">
        <v>286</v>
      </c>
      <c r="J98" s="380" t="s">
        <v>287</v>
      </c>
      <c r="K98" s="380" t="s">
        <v>288</v>
      </c>
      <c r="L98" s="380" t="s">
        <v>289</v>
      </c>
      <c r="M98" s="523" t="s">
        <v>290</v>
      </c>
      <c r="N98" s="523" t="s">
        <v>290</v>
      </c>
    </row>
    <row r="99" spans="1:14" ht="13.5" customHeight="1" x14ac:dyDescent="0.25">
      <c r="A99" s="761" t="s">
        <v>68</v>
      </c>
      <c r="B99" s="761" t="s">
        <v>310</v>
      </c>
      <c r="C99" s="265" t="s">
        <v>505</v>
      </c>
      <c r="D99" s="524">
        <f t="shared" ref="D99:D117" si="19">D15-D57</f>
        <v>0</v>
      </c>
      <c r="E99" s="540"/>
      <c r="F99" s="265">
        <v>20</v>
      </c>
      <c r="G99" s="541"/>
      <c r="H99" s="541"/>
      <c r="I99" s="541"/>
      <c r="J99" s="541"/>
      <c r="K99" s="541"/>
      <c r="L99" s="541"/>
      <c r="M99" s="524" t="e">
        <f t="shared" ref="M99:N104" si="20">M15-M57</f>
        <v>#DIV/0!</v>
      </c>
      <c r="N99" s="524">
        <f t="shared" si="20"/>
        <v>0</v>
      </c>
    </row>
    <row r="100" spans="1:14" ht="13.5" x14ac:dyDescent="0.25">
      <c r="A100" s="761"/>
      <c r="B100" s="761"/>
      <c r="C100" s="265" t="s">
        <v>506</v>
      </c>
      <c r="D100" s="524">
        <f t="shared" si="19"/>
        <v>0</v>
      </c>
      <c r="E100" s="540"/>
      <c r="F100" s="265" t="s">
        <v>291</v>
      </c>
      <c r="G100" s="541"/>
      <c r="H100" s="541"/>
      <c r="I100" s="541"/>
      <c r="J100" s="541"/>
      <c r="K100" s="541"/>
      <c r="L100" s="541"/>
      <c r="M100" s="524" t="e">
        <f t="shared" si="20"/>
        <v>#DIV/0!</v>
      </c>
      <c r="N100" s="524">
        <f t="shared" si="20"/>
        <v>0</v>
      </c>
    </row>
    <row r="101" spans="1:14" x14ac:dyDescent="0.25">
      <c r="A101" s="761"/>
      <c r="B101" s="761"/>
      <c r="C101" s="265" t="s">
        <v>507</v>
      </c>
      <c r="D101" s="524">
        <f t="shared" si="19"/>
        <v>0</v>
      </c>
      <c r="E101" s="540"/>
      <c r="F101" s="265"/>
      <c r="G101" s="541"/>
      <c r="H101" s="541"/>
      <c r="I101" s="541"/>
      <c r="J101" s="541"/>
      <c r="K101" s="541"/>
      <c r="L101" s="541"/>
      <c r="M101" s="524" t="e">
        <f t="shared" si="20"/>
        <v>#DIV/0!</v>
      </c>
      <c r="N101" s="524">
        <f t="shared" si="20"/>
        <v>0</v>
      </c>
    </row>
    <row r="102" spans="1:14" ht="13.5" x14ac:dyDescent="0.25">
      <c r="A102" s="761"/>
      <c r="B102" s="761"/>
      <c r="C102" s="265" t="s">
        <v>508</v>
      </c>
      <c r="D102" s="524">
        <f t="shared" si="19"/>
        <v>0</v>
      </c>
      <c r="E102" s="540"/>
      <c r="F102" s="265"/>
      <c r="G102" s="541"/>
      <c r="H102" s="541"/>
      <c r="I102" s="541"/>
      <c r="J102" s="541"/>
      <c r="K102" s="541"/>
      <c r="L102" s="541"/>
      <c r="M102" s="524" t="e">
        <f t="shared" si="20"/>
        <v>#DIV/0!</v>
      </c>
      <c r="N102" s="524">
        <f t="shared" si="20"/>
        <v>0</v>
      </c>
    </row>
    <row r="103" spans="1:14" ht="13.5" x14ac:dyDescent="0.25">
      <c r="A103" s="761"/>
      <c r="B103" s="761"/>
      <c r="C103" s="265" t="s">
        <v>509</v>
      </c>
      <c r="D103" s="524">
        <f t="shared" si="19"/>
        <v>0</v>
      </c>
      <c r="E103" s="540"/>
      <c r="F103" s="265"/>
      <c r="G103" s="541"/>
      <c r="H103" s="541"/>
      <c r="I103" s="541"/>
      <c r="J103" s="541"/>
      <c r="K103" s="541"/>
      <c r="L103" s="541"/>
      <c r="M103" s="524" t="e">
        <f t="shared" si="20"/>
        <v>#DIV/0!</v>
      </c>
      <c r="N103" s="524">
        <f t="shared" si="20"/>
        <v>0</v>
      </c>
    </row>
    <row r="104" spans="1:14" ht="13.5" x14ac:dyDescent="0.25">
      <c r="A104" s="761"/>
      <c r="B104" s="761"/>
      <c r="C104" s="265" t="s">
        <v>510</v>
      </c>
      <c r="D104" s="524">
        <f t="shared" si="19"/>
        <v>0</v>
      </c>
      <c r="E104" s="265"/>
      <c r="F104" s="265" t="s">
        <v>291</v>
      </c>
      <c r="G104" s="541"/>
      <c r="H104" s="541"/>
      <c r="I104" s="541"/>
      <c r="J104" s="541"/>
      <c r="K104" s="541"/>
      <c r="L104" s="541"/>
      <c r="M104" s="524" t="e">
        <f t="shared" si="20"/>
        <v>#DIV/0!</v>
      </c>
      <c r="N104" s="524">
        <f t="shared" si="20"/>
        <v>0</v>
      </c>
    </row>
    <row r="105" spans="1:14" x14ac:dyDescent="0.25">
      <c r="A105" s="818" t="s">
        <v>292</v>
      </c>
      <c r="B105" s="818"/>
      <c r="C105" s="818"/>
      <c r="D105" s="542">
        <f t="shared" si="19"/>
        <v>0</v>
      </c>
      <c r="E105" s="531"/>
      <c r="F105" s="531"/>
      <c r="G105" s="535"/>
      <c r="H105" s="535"/>
      <c r="I105" s="535"/>
      <c r="J105" s="535"/>
      <c r="K105" s="535"/>
      <c r="L105" s="535"/>
      <c r="M105" s="543" t="e">
        <f>SUM(M99:M104)</f>
        <v>#DIV/0!</v>
      </c>
      <c r="N105" s="543">
        <f>SUM(N99:N104)</f>
        <v>0</v>
      </c>
    </row>
    <row r="106" spans="1:14" ht="13.5" customHeight="1" x14ac:dyDescent="0.25">
      <c r="A106" s="761" t="s">
        <v>313</v>
      </c>
      <c r="B106" s="761" t="s">
        <v>310</v>
      </c>
      <c r="C106" s="533" t="s">
        <v>514</v>
      </c>
      <c r="D106" s="524">
        <f t="shared" si="19"/>
        <v>0</v>
      </c>
      <c r="E106" s="540"/>
      <c r="F106" s="265" t="s">
        <v>291</v>
      </c>
      <c r="G106" s="541"/>
      <c r="H106" s="541"/>
      <c r="I106" s="541"/>
      <c r="J106" s="541"/>
      <c r="K106" s="541"/>
      <c r="L106" s="541"/>
      <c r="M106" s="524" t="e">
        <f>M22-M64</f>
        <v>#DIV/0!</v>
      </c>
      <c r="N106" s="524">
        <f>N22-N64</f>
        <v>0</v>
      </c>
    </row>
    <row r="107" spans="1:14" x14ac:dyDescent="0.25">
      <c r="A107" s="761"/>
      <c r="B107" s="761"/>
      <c r="C107" s="265" t="s">
        <v>312</v>
      </c>
      <c r="D107" s="524">
        <f t="shared" si="19"/>
        <v>0</v>
      </c>
      <c r="E107" s="265"/>
      <c r="F107" s="265" t="s">
        <v>291</v>
      </c>
      <c r="G107" s="541"/>
      <c r="H107" s="541"/>
      <c r="I107" s="541"/>
      <c r="J107" s="541"/>
      <c r="K107" s="541"/>
      <c r="L107" s="541"/>
      <c r="M107" s="524" t="e">
        <f>M23-M65</f>
        <v>#DIV/0!</v>
      </c>
      <c r="N107" s="524">
        <f>N23-N65</f>
        <v>0</v>
      </c>
    </row>
    <row r="108" spans="1:14" x14ac:dyDescent="0.25">
      <c r="A108" s="818" t="s">
        <v>292</v>
      </c>
      <c r="B108" s="818"/>
      <c r="C108" s="818"/>
      <c r="D108" s="542">
        <f t="shared" si="19"/>
        <v>0</v>
      </c>
      <c r="E108" s="531"/>
      <c r="F108" s="531"/>
      <c r="G108" s="535"/>
      <c r="H108" s="535"/>
      <c r="I108" s="535"/>
      <c r="J108" s="535"/>
      <c r="K108" s="535"/>
      <c r="L108" s="535"/>
      <c r="M108" s="543" t="e">
        <f>SUM(M106:M107)</f>
        <v>#DIV/0!</v>
      </c>
      <c r="N108" s="543">
        <f>SUM(N106:N107)</f>
        <v>0</v>
      </c>
    </row>
    <row r="109" spans="1:14" ht="13.5" customHeight="1" x14ac:dyDescent="0.25">
      <c r="A109" s="761" t="s">
        <v>314</v>
      </c>
      <c r="B109" s="761" t="s">
        <v>310</v>
      </c>
      <c r="C109" s="533" t="s">
        <v>514</v>
      </c>
      <c r="D109" s="524">
        <f t="shared" si="19"/>
        <v>0</v>
      </c>
      <c r="E109" s="540"/>
      <c r="F109" s="265" t="s">
        <v>291</v>
      </c>
      <c r="G109" s="541"/>
      <c r="H109" s="541"/>
      <c r="I109" s="541"/>
      <c r="J109" s="541"/>
      <c r="K109" s="541"/>
      <c r="L109" s="541"/>
      <c r="M109" s="524" t="e">
        <f>M25-M67</f>
        <v>#DIV/0!</v>
      </c>
      <c r="N109" s="524">
        <f>N25-N67</f>
        <v>0</v>
      </c>
    </row>
    <row r="110" spans="1:14" x14ac:dyDescent="0.25">
      <c r="A110" s="761"/>
      <c r="B110" s="761"/>
      <c r="C110" s="265" t="s">
        <v>312</v>
      </c>
      <c r="D110" s="524">
        <f t="shared" si="19"/>
        <v>0</v>
      </c>
      <c r="E110" s="265"/>
      <c r="F110" s="265" t="s">
        <v>291</v>
      </c>
      <c r="G110" s="541"/>
      <c r="H110" s="541"/>
      <c r="I110" s="541"/>
      <c r="J110" s="541"/>
      <c r="K110" s="541"/>
      <c r="L110" s="541"/>
      <c r="M110" s="524" t="e">
        <f>M26-M68</f>
        <v>#DIV/0!</v>
      </c>
      <c r="N110" s="524">
        <f>N26-N68</f>
        <v>0</v>
      </c>
    </row>
    <row r="111" spans="1:14" x14ac:dyDescent="0.25">
      <c r="A111" s="818" t="s">
        <v>292</v>
      </c>
      <c r="B111" s="818"/>
      <c r="C111" s="818"/>
      <c r="D111" s="542">
        <f t="shared" si="19"/>
        <v>0</v>
      </c>
      <c r="E111" s="531"/>
      <c r="F111" s="531"/>
      <c r="G111" s="535"/>
      <c r="H111" s="535"/>
      <c r="I111" s="535"/>
      <c r="J111" s="535"/>
      <c r="K111" s="535"/>
      <c r="L111" s="535"/>
      <c r="M111" s="543" t="e">
        <f>SUM(M109:M110)</f>
        <v>#DIV/0!</v>
      </c>
      <c r="N111" s="543">
        <f>SUM(N109:N110)</f>
        <v>0</v>
      </c>
    </row>
    <row r="112" spans="1:14" ht="13.5" customHeight="1" x14ac:dyDescent="0.25">
      <c r="A112" s="761" t="s">
        <v>315</v>
      </c>
      <c r="B112" s="761" t="s">
        <v>310</v>
      </c>
      <c r="C112" s="533" t="s">
        <v>514</v>
      </c>
      <c r="D112" s="524">
        <f t="shared" si="19"/>
        <v>0</v>
      </c>
      <c r="E112" s="540"/>
      <c r="F112" s="265" t="s">
        <v>291</v>
      </c>
      <c r="G112" s="541"/>
      <c r="H112" s="541"/>
      <c r="I112" s="541"/>
      <c r="J112" s="541"/>
      <c r="K112" s="541"/>
      <c r="L112" s="541"/>
      <c r="M112" s="524">
        <f>M28-M70</f>
        <v>0</v>
      </c>
      <c r="N112" s="524">
        <f>N28-N70</f>
        <v>0</v>
      </c>
    </row>
    <row r="113" spans="1:17" x14ac:dyDescent="0.25">
      <c r="A113" s="761"/>
      <c r="B113" s="761"/>
      <c r="C113" s="265" t="s">
        <v>312</v>
      </c>
      <c r="D113" s="524">
        <f t="shared" si="19"/>
        <v>0</v>
      </c>
      <c r="E113" s="265"/>
      <c r="F113" s="265" t="s">
        <v>291</v>
      </c>
      <c r="G113" s="541"/>
      <c r="H113" s="541"/>
      <c r="I113" s="541"/>
      <c r="J113" s="541"/>
      <c r="K113" s="541"/>
      <c r="L113" s="541"/>
      <c r="M113" s="524">
        <f>M29-M71</f>
        <v>0</v>
      </c>
      <c r="N113" s="524">
        <f>N29-N71</f>
        <v>0</v>
      </c>
    </row>
    <row r="114" spans="1:17" x14ac:dyDescent="0.25">
      <c r="A114" s="818" t="s">
        <v>292</v>
      </c>
      <c r="B114" s="818"/>
      <c r="C114" s="818"/>
      <c r="D114" s="542">
        <f t="shared" si="19"/>
        <v>0</v>
      </c>
      <c r="E114" s="531"/>
      <c r="F114" s="531"/>
      <c r="G114" s="535"/>
      <c r="H114" s="535"/>
      <c r="I114" s="535"/>
      <c r="J114" s="535"/>
      <c r="K114" s="535"/>
      <c r="L114" s="535"/>
      <c r="M114" s="543">
        <f>SUM(M112:M113)</f>
        <v>0</v>
      </c>
      <c r="N114" s="543">
        <f>SUM(N112:N113)</f>
        <v>0</v>
      </c>
    </row>
    <row r="115" spans="1:17" ht="13.5" customHeight="1" x14ac:dyDescent="0.25">
      <c r="A115" s="761" t="s">
        <v>316</v>
      </c>
      <c r="B115" s="761" t="s">
        <v>310</v>
      </c>
      <c r="C115" s="533" t="s">
        <v>514</v>
      </c>
      <c r="D115" s="524">
        <f t="shared" si="19"/>
        <v>0</v>
      </c>
      <c r="E115" s="540"/>
      <c r="F115" s="265" t="s">
        <v>291</v>
      </c>
      <c r="G115" s="541"/>
      <c r="H115" s="541"/>
      <c r="I115" s="541"/>
      <c r="J115" s="541"/>
      <c r="K115" s="541"/>
      <c r="L115" s="541"/>
      <c r="M115" s="524" t="e">
        <f>M31-M73</f>
        <v>#DIV/0!</v>
      </c>
      <c r="N115" s="524">
        <f>N31-N73</f>
        <v>0</v>
      </c>
    </row>
    <row r="116" spans="1:17" x14ac:dyDescent="0.25">
      <c r="A116" s="761"/>
      <c r="B116" s="761"/>
      <c r="C116" s="265" t="s">
        <v>312</v>
      </c>
      <c r="D116" s="524">
        <f t="shared" si="19"/>
        <v>0</v>
      </c>
      <c r="E116" s="265"/>
      <c r="F116" s="265" t="s">
        <v>291</v>
      </c>
      <c r="G116" s="541"/>
      <c r="H116" s="541"/>
      <c r="I116" s="541"/>
      <c r="J116" s="541"/>
      <c r="K116" s="541"/>
      <c r="L116" s="541"/>
      <c r="M116" s="524" t="e">
        <f>M32-M74</f>
        <v>#DIV/0!</v>
      </c>
      <c r="N116" s="524">
        <f>N32-N74</f>
        <v>0</v>
      </c>
    </row>
    <row r="117" spans="1:17" x14ac:dyDescent="0.25">
      <c r="A117" s="818" t="s">
        <v>292</v>
      </c>
      <c r="B117" s="818"/>
      <c r="C117" s="818"/>
      <c r="D117" s="542">
        <f t="shared" si="19"/>
        <v>0</v>
      </c>
      <c r="E117" s="531"/>
      <c r="F117" s="531"/>
      <c r="G117" s="535"/>
      <c r="H117" s="535"/>
      <c r="I117" s="535"/>
      <c r="J117" s="535"/>
      <c r="K117" s="535"/>
      <c r="L117" s="535"/>
      <c r="M117" s="543" t="e">
        <f>SUM(M115:M116)</f>
        <v>#DIV/0!</v>
      </c>
      <c r="N117" s="543">
        <f>SUM(N115:N116)</f>
        <v>0</v>
      </c>
    </row>
    <row r="118" spans="1:17" x14ac:dyDescent="0.25">
      <c r="A118" s="819" t="s">
        <v>91</v>
      </c>
      <c r="B118" s="819"/>
      <c r="C118" s="819"/>
      <c r="D118" s="537"/>
      <c r="E118" s="537"/>
      <c r="F118" s="537"/>
      <c r="G118" s="538"/>
      <c r="H118" s="538"/>
      <c r="I118" s="538"/>
      <c r="J118" s="538"/>
      <c r="K118" s="538"/>
      <c r="L118" s="538"/>
      <c r="M118" s="538"/>
      <c r="N118" s="544">
        <f>N117+N114+N111+N108+N105</f>
        <v>0</v>
      </c>
    </row>
    <row r="119" spans="1:17" ht="13.5" x14ac:dyDescent="0.25">
      <c r="A119" s="874" t="s">
        <v>294</v>
      </c>
      <c r="B119" s="874"/>
      <c r="C119" s="874"/>
      <c r="D119" s="874"/>
      <c r="E119" s="874"/>
      <c r="F119" s="874"/>
      <c r="G119" s="874"/>
      <c r="H119" s="874"/>
      <c r="I119" s="874"/>
      <c r="J119" s="874"/>
      <c r="K119" s="874"/>
      <c r="L119" s="874"/>
      <c r="M119" s="874"/>
      <c r="N119" s="874"/>
    </row>
    <row r="120" spans="1:17" ht="12" customHeight="1" x14ac:dyDescent="0.25">
      <c r="A120" s="875" t="s">
        <v>513</v>
      </c>
      <c r="B120" s="875"/>
      <c r="C120" s="875"/>
      <c r="D120" s="875"/>
      <c r="E120" s="875"/>
      <c r="F120" s="875"/>
      <c r="G120" s="875"/>
      <c r="H120" s="875"/>
    </row>
    <row r="127" spans="1:17" x14ac:dyDescent="0.25">
      <c r="A127" s="802" t="s">
        <v>23</v>
      </c>
      <c r="B127" s="802"/>
      <c r="C127" s="803">
        <f>Presentación!$C$3</f>
        <v>1990</v>
      </c>
      <c r="D127" s="803"/>
      <c r="E127" s="803"/>
      <c r="F127" s="803"/>
      <c r="G127" s="803"/>
      <c r="H127" s="803"/>
      <c r="I127" s="803"/>
      <c r="J127" s="803"/>
      <c r="K127" s="803"/>
      <c r="L127" s="803"/>
      <c r="M127" s="803"/>
      <c r="N127" s="803"/>
    </row>
    <row r="128" spans="1:17" ht="11.25" customHeight="1" x14ac:dyDescent="0.25">
      <c r="A128" s="805" t="s">
        <v>24</v>
      </c>
      <c r="B128" s="805"/>
      <c r="C128" s="869" t="s">
        <v>375</v>
      </c>
      <c r="D128" s="869"/>
      <c r="E128" s="869"/>
      <c r="F128" s="869"/>
      <c r="G128" s="869"/>
      <c r="H128" s="869"/>
      <c r="I128" s="869"/>
      <c r="J128" s="869"/>
      <c r="K128" s="869"/>
      <c r="L128" s="869"/>
      <c r="M128" s="869"/>
      <c r="N128" s="869"/>
      <c r="P128" s="486">
        <v>15</v>
      </c>
      <c r="Q128" s="486"/>
    </row>
    <row r="129" spans="1:17" ht="11.25" customHeight="1" x14ac:dyDescent="0.25">
      <c r="A129" s="805" t="s">
        <v>27</v>
      </c>
      <c r="B129" s="805"/>
      <c r="C129" s="870" t="s">
        <v>495</v>
      </c>
      <c r="D129" s="870"/>
      <c r="E129" s="870"/>
      <c r="F129" s="870"/>
      <c r="G129" s="870"/>
      <c r="H129" s="870"/>
      <c r="I129" s="870"/>
      <c r="J129" s="870"/>
      <c r="K129" s="870"/>
      <c r="L129" s="870"/>
      <c r="M129" s="870"/>
      <c r="N129" s="870"/>
      <c r="P129" s="486"/>
      <c r="Q129" s="486"/>
    </row>
    <row r="130" spans="1:17" ht="11.25" customHeight="1" x14ac:dyDescent="0.25">
      <c r="A130" s="805" t="s">
        <v>29</v>
      </c>
      <c r="B130" s="805"/>
      <c r="C130" s="870" t="s">
        <v>454</v>
      </c>
      <c r="D130" s="870"/>
      <c r="E130" s="870"/>
      <c r="F130" s="870"/>
      <c r="G130" s="870"/>
      <c r="H130" s="870"/>
      <c r="I130" s="870"/>
      <c r="J130" s="870"/>
      <c r="K130" s="870"/>
      <c r="L130" s="870"/>
      <c r="M130" s="870"/>
      <c r="N130" s="870"/>
      <c r="P130" s="486"/>
      <c r="Q130" s="486"/>
    </row>
    <row r="131" spans="1:17" ht="11.25" customHeight="1" x14ac:dyDescent="0.25">
      <c r="A131" s="805" t="s">
        <v>31</v>
      </c>
      <c r="B131" s="805"/>
      <c r="C131" s="870" t="s">
        <v>262</v>
      </c>
      <c r="D131" s="870"/>
      <c r="E131" s="870"/>
      <c r="F131" s="870"/>
      <c r="G131" s="870"/>
      <c r="H131" s="870"/>
      <c r="I131" s="870"/>
      <c r="J131" s="870"/>
      <c r="K131" s="870"/>
      <c r="L131" s="870"/>
      <c r="M131" s="870"/>
      <c r="N131" s="870"/>
      <c r="P131" s="486"/>
      <c r="Q131" s="486"/>
    </row>
    <row r="132" spans="1:17" ht="11.25" customHeight="1" x14ac:dyDescent="0.25">
      <c r="A132" s="807" t="s">
        <v>33</v>
      </c>
      <c r="B132" s="807"/>
      <c r="C132" s="278" t="s">
        <v>496</v>
      </c>
      <c r="D132" s="766" t="s">
        <v>263</v>
      </c>
      <c r="E132" s="766"/>
      <c r="F132" s="766"/>
      <c r="G132" s="766"/>
      <c r="H132" s="766"/>
      <c r="I132" s="766"/>
      <c r="J132" s="766"/>
      <c r="K132" s="766"/>
      <c r="L132" s="766"/>
      <c r="M132" s="766"/>
      <c r="N132" s="766"/>
      <c r="P132" s="486"/>
      <c r="Q132" s="486"/>
    </row>
    <row r="133" spans="1:17" ht="11.25" customHeight="1" x14ac:dyDescent="0.25">
      <c r="A133" s="761" t="s">
        <v>37</v>
      </c>
      <c r="B133" s="761"/>
      <c r="C133" s="761" t="s">
        <v>264</v>
      </c>
      <c r="D133" s="761" t="s">
        <v>265</v>
      </c>
      <c r="E133" s="871" t="s">
        <v>266</v>
      </c>
      <c r="F133" s="761" t="s">
        <v>267</v>
      </c>
      <c r="G133" s="761" t="s">
        <v>268</v>
      </c>
      <c r="H133" s="761" t="s">
        <v>269</v>
      </c>
      <c r="I133" s="761" t="s">
        <v>270</v>
      </c>
      <c r="J133" s="761" t="s">
        <v>271</v>
      </c>
      <c r="K133" s="761" t="s">
        <v>272</v>
      </c>
      <c r="L133" s="761" t="s">
        <v>273</v>
      </c>
      <c r="M133" s="761" t="s">
        <v>274</v>
      </c>
      <c r="N133" s="871" t="s">
        <v>274</v>
      </c>
      <c r="P133" s="486"/>
      <c r="Q133" s="486"/>
    </row>
    <row r="134" spans="1:17" x14ac:dyDescent="0.25">
      <c r="A134" s="761"/>
      <c r="B134" s="761"/>
      <c r="C134" s="761"/>
      <c r="D134" s="761"/>
      <c r="E134" s="761"/>
      <c r="F134" s="761"/>
      <c r="G134" s="761"/>
      <c r="H134" s="761"/>
      <c r="I134" s="761"/>
      <c r="J134" s="761"/>
      <c r="K134" s="761"/>
      <c r="L134" s="761"/>
      <c r="M134" s="761"/>
      <c r="N134" s="871"/>
      <c r="P134" s="486"/>
      <c r="Q134" s="486"/>
    </row>
    <row r="135" spans="1:17" ht="98.25" customHeight="1" x14ac:dyDescent="0.25">
      <c r="A135" s="761"/>
      <c r="B135" s="761"/>
      <c r="C135" s="761"/>
      <c r="D135" s="761"/>
      <c r="E135" s="871"/>
      <c r="F135" s="761"/>
      <c r="G135" s="761"/>
      <c r="H135" s="761"/>
      <c r="I135" s="761"/>
      <c r="J135" s="761"/>
      <c r="K135" s="761"/>
      <c r="L135" s="761"/>
      <c r="M135" s="761"/>
      <c r="N135" s="871"/>
      <c r="P135" s="486"/>
      <c r="Q135" s="486"/>
    </row>
    <row r="136" spans="1:17" ht="11.25" customHeight="1" x14ac:dyDescent="0.25">
      <c r="A136" s="761" t="s">
        <v>197</v>
      </c>
      <c r="B136" s="761" t="s">
        <v>47</v>
      </c>
      <c r="C136" s="761"/>
      <c r="D136" s="872" t="s">
        <v>48</v>
      </c>
      <c r="E136" s="418" t="s">
        <v>460</v>
      </c>
      <c r="F136" s="811" t="s">
        <v>244</v>
      </c>
      <c r="G136" s="761" t="s">
        <v>276</v>
      </c>
      <c r="H136" s="761" t="s">
        <v>276</v>
      </c>
      <c r="I136" s="761" t="s">
        <v>276</v>
      </c>
      <c r="J136" s="761" t="s">
        <v>276</v>
      </c>
      <c r="K136" s="761" t="s">
        <v>276</v>
      </c>
      <c r="L136" s="872" t="s">
        <v>276</v>
      </c>
      <c r="M136" s="418" t="s">
        <v>460</v>
      </c>
      <c r="N136" s="418" t="s">
        <v>497</v>
      </c>
      <c r="P136" s="486"/>
      <c r="Q136" s="486"/>
    </row>
    <row r="137" spans="1:17" ht="13.5" x14ac:dyDescent="0.25">
      <c r="A137" s="761"/>
      <c r="B137" s="761"/>
      <c r="C137" s="761"/>
      <c r="D137" s="872"/>
      <c r="E137" s="521" t="s">
        <v>498</v>
      </c>
      <c r="F137" s="811"/>
      <c r="G137" s="761"/>
      <c r="H137" s="761"/>
      <c r="I137" s="761"/>
      <c r="J137" s="761"/>
      <c r="K137" s="761"/>
      <c r="L137" s="872"/>
      <c r="M137" s="522" t="s">
        <v>499</v>
      </c>
      <c r="N137" s="522" t="s">
        <v>499</v>
      </c>
      <c r="P137" s="486"/>
      <c r="Q137" s="486"/>
    </row>
    <row r="138" spans="1:17" ht="13.5" customHeight="1" x14ac:dyDescent="0.25">
      <c r="A138" s="761"/>
      <c r="B138" s="761"/>
      <c r="C138" s="761"/>
      <c r="D138" s="761"/>
      <c r="E138" s="873" t="s">
        <v>500</v>
      </c>
      <c r="F138" s="761" t="s">
        <v>279</v>
      </c>
      <c r="G138" s="761" t="s">
        <v>435</v>
      </c>
      <c r="H138" s="761" t="s">
        <v>435</v>
      </c>
      <c r="I138" s="761" t="s">
        <v>435</v>
      </c>
      <c r="J138" s="761" t="s">
        <v>501</v>
      </c>
      <c r="K138" s="761" t="s">
        <v>501</v>
      </c>
      <c r="L138" s="872" t="s">
        <v>501</v>
      </c>
      <c r="M138" s="418" t="s">
        <v>502</v>
      </c>
      <c r="N138" s="418" t="s">
        <v>502</v>
      </c>
    </row>
    <row r="139" spans="1:17" ht="43.5" customHeight="1" x14ac:dyDescent="0.25">
      <c r="A139" s="761"/>
      <c r="B139" s="761"/>
      <c r="C139" s="761"/>
      <c r="D139" s="761"/>
      <c r="E139" s="761"/>
      <c r="F139" s="761"/>
      <c r="G139" s="761"/>
      <c r="H139" s="761"/>
      <c r="I139" s="761"/>
      <c r="J139" s="761"/>
      <c r="K139" s="761"/>
      <c r="L139" s="872"/>
      <c r="M139" s="521" t="s">
        <v>503</v>
      </c>
      <c r="N139" s="521" t="s">
        <v>504</v>
      </c>
    </row>
    <row r="140" spans="1:17" ht="13.5" x14ac:dyDescent="0.25">
      <c r="A140" s="761"/>
      <c r="B140" s="761"/>
      <c r="C140" s="761"/>
      <c r="D140" s="380" t="s">
        <v>282</v>
      </c>
      <c r="E140" s="380" t="s">
        <v>283</v>
      </c>
      <c r="F140" s="380" t="s">
        <v>158</v>
      </c>
      <c r="G140" s="380" t="s">
        <v>284</v>
      </c>
      <c r="H140" s="380" t="s">
        <v>285</v>
      </c>
      <c r="I140" s="380" t="s">
        <v>286</v>
      </c>
      <c r="J140" s="380" t="s">
        <v>287</v>
      </c>
      <c r="K140" s="380" t="s">
        <v>288</v>
      </c>
      <c r="L140" s="380" t="s">
        <v>289</v>
      </c>
      <c r="M140" s="523" t="s">
        <v>290</v>
      </c>
      <c r="N140" s="523" t="s">
        <v>290</v>
      </c>
    </row>
    <row r="141" spans="1:17" ht="13.5" customHeight="1" x14ac:dyDescent="0.25">
      <c r="A141" s="761" t="s">
        <v>68</v>
      </c>
      <c r="B141" s="761" t="s">
        <v>310</v>
      </c>
      <c r="C141" s="135" t="s">
        <v>471</v>
      </c>
      <c r="D141" s="524"/>
      <c r="E141" s="526"/>
      <c r="F141" s="265">
        <v>20</v>
      </c>
      <c r="G141" s="268"/>
      <c r="H141" s="268"/>
      <c r="I141" s="268"/>
      <c r="J141" s="268"/>
      <c r="K141" s="268"/>
      <c r="L141" s="268"/>
      <c r="M141" s="524">
        <f>((D141*E141*G141*H141*I141)-(D141*E141*J141*K141*L141))/F141</f>
        <v>0</v>
      </c>
      <c r="N141" s="524"/>
      <c r="P141" s="486">
        <v>1</v>
      </c>
      <c r="Q141" s="486">
        <f>P128*100+P141</f>
        <v>1501</v>
      </c>
    </row>
    <row r="142" spans="1:17" x14ac:dyDescent="0.25">
      <c r="A142" s="761"/>
      <c r="B142" s="761"/>
      <c r="C142" s="486" t="s">
        <v>472</v>
      </c>
      <c r="D142" s="524"/>
      <c r="E142" s="526"/>
      <c r="F142" s="265" t="s">
        <v>291</v>
      </c>
      <c r="G142" s="268"/>
      <c r="H142" s="268"/>
      <c r="I142" s="268"/>
      <c r="J142" s="268"/>
      <c r="K142" s="268"/>
      <c r="L142" s="268"/>
      <c r="M142" s="524">
        <f>((D142*E142*G142*H142*I142)-(D142*E142*J142*K142*L142))/F142</f>
        <v>0</v>
      </c>
      <c r="N142" s="524"/>
      <c r="P142" s="486">
        <v>2</v>
      </c>
      <c r="Q142" s="486">
        <f>P128*100+P142</f>
        <v>1502</v>
      </c>
    </row>
    <row r="143" spans="1:17" x14ac:dyDescent="0.25">
      <c r="A143" s="761"/>
      <c r="B143" s="761"/>
      <c r="C143" s="135" t="s">
        <v>473</v>
      </c>
      <c r="D143" s="524"/>
      <c r="E143" s="526"/>
      <c r="F143" s="265">
        <v>20</v>
      </c>
      <c r="G143" s="268"/>
      <c r="H143" s="268"/>
      <c r="I143" s="268"/>
      <c r="J143" s="268"/>
      <c r="K143" s="268"/>
      <c r="L143" s="268"/>
      <c r="M143" s="524">
        <f>((D143*E143*G143*H143*I143)-(D143*E143*J143*K143*L143))/F143</f>
        <v>0</v>
      </c>
      <c r="N143" s="524"/>
      <c r="P143" s="486">
        <v>3</v>
      </c>
      <c r="Q143" s="486">
        <f>P128*100+P143</f>
        <v>1503</v>
      </c>
    </row>
    <row r="144" spans="1:17" x14ac:dyDescent="0.25">
      <c r="A144" s="818" t="s">
        <v>292</v>
      </c>
      <c r="B144" s="818"/>
      <c r="C144" s="818"/>
      <c r="D144" s="529">
        <f>SUM(D141:D143)</f>
        <v>0</v>
      </c>
      <c r="E144" s="531"/>
      <c r="F144" s="531"/>
      <c r="G144" s="426"/>
      <c r="H144" s="426"/>
      <c r="I144" s="426"/>
      <c r="J144" s="426"/>
      <c r="K144" s="426"/>
      <c r="L144" s="426"/>
      <c r="M144" s="532">
        <v>1</v>
      </c>
      <c r="N144" s="532">
        <f>SUM(N141:N143)</f>
        <v>0</v>
      </c>
      <c r="P144" s="486"/>
      <c r="Q144" s="486"/>
    </row>
    <row r="145" spans="1:17" ht="13.5" customHeight="1" x14ac:dyDescent="0.25">
      <c r="A145" s="761" t="s">
        <v>313</v>
      </c>
      <c r="B145" s="761" t="s">
        <v>310</v>
      </c>
      <c r="C145" s="545" t="s">
        <v>514</v>
      </c>
      <c r="D145" s="524"/>
      <c r="E145" s="526"/>
      <c r="F145" s="265" t="s">
        <v>291</v>
      </c>
      <c r="G145" s="268"/>
      <c r="H145" s="268"/>
      <c r="I145" s="268"/>
      <c r="J145" s="268"/>
      <c r="K145" s="268"/>
      <c r="L145" s="268"/>
      <c r="M145" s="524">
        <f>((D145*E145*G145*H145*I145)-(D145*E145*J145*K145*L145))/F145</f>
        <v>0</v>
      </c>
      <c r="N145" s="524"/>
      <c r="P145" s="486">
        <v>4</v>
      </c>
      <c r="Q145" s="486">
        <f>P128*100+P145</f>
        <v>1504</v>
      </c>
    </row>
    <row r="146" spans="1:17" x14ac:dyDescent="0.25">
      <c r="A146" s="761"/>
      <c r="B146" s="761"/>
      <c r="C146" s="265" t="s">
        <v>312</v>
      </c>
      <c r="D146" s="265"/>
      <c r="E146" s="265"/>
      <c r="F146" s="265"/>
      <c r="G146" s="268"/>
      <c r="H146" s="268"/>
      <c r="I146" s="268"/>
      <c r="J146" s="268"/>
      <c r="K146" s="268"/>
      <c r="L146" s="268"/>
      <c r="M146" s="524"/>
      <c r="N146" s="524"/>
      <c r="P146" s="486"/>
      <c r="Q146" s="486"/>
    </row>
    <row r="147" spans="1:17" x14ac:dyDescent="0.25">
      <c r="A147" s="818" t="s">
        <v>292</v>
      </c>
      <c r="B147" s="818"/>
      <c r="C147" s="818"/>
      <c r="D147" s="529">
        <f>SUM(D145:D146)</f>
        <v>0</v>
      </c>
      <c r="E147" s="531"/>
      <c r="F147" s="531"/>
      <c r="G147" s="426"/>
      <c r="H147" s="426"/>
      <c r="I147" s="426"/>
      <c r="J147" s="426"/>
      <c r="K147" s="426"/>
      <c r="L147" s="426"/>
      <c r="M147" s="532">
        <v>2</v>
      </c>
      <c r="N147" s="532">
        <f>SUM(N145:N146)</f>
        <v>0</v>
      </c>
      <c r="P147" s="486"/>
      <c r="Q147" s="486"/>
    </row>
    <row r="148" spans="1:17" ht="13.5" customHeight="1" x14ac:dyDescent="0.25">
      <c r="A148" s="761" t="s">
        <v>314</v>
      </c>
      <c r="B148" s="761" t="s">
        <v>310</v>
      </c>
      <c r="C148" s="545" t="s">
        <v>514</v>
      </c>
      <c r="D148" s="524"/>
      <c r="E148" s="526"/>
      <c r="F148" s="265" t="s">
        <v>291</v>
      </c>
      <c r="G148" s="268"/>
      <c r="H148" s="268"/>
      <c r="I148" s="268"/>
      <c r="J148" s="268"/>
      <c r="K148" s="268"/>
      <c r="L148" s="268"/>
      <c r="M148" s="524">
        <f>((D148*E148*G148*H148*I148)-(D148*E148*J148*K148*L148))/F148</f>
        <v>0</v>
      </c>
      <c r="N148" s="524"/>
      <c r="P148" s="486">
        <v>5</v>
      </c>
      <c r="Q148" s="486">
        <f>P128*100+P148</f>
        <v>1505</v>
      </c>
    </row>
    <row r="149" spans="1:17" x14ac:dyDescent="0.25">
      <c r="A149" s="761"/>
      <c r="B149" s="761"/>
      <c r="C149" s="265" t="s">
        <v>312</v>
      </c>
      <c r="D149" s="265"/>
      <c r="E149" s="265"/>
      <c r="F149" s="265"/>
      <c r="G149" s="268"/>
      <c r="H149" s="268"/>
      <c r="I149" s="268"/>
      <c r="J149" s="268"/>
      <c r="K149" s="268"/>
      <c r="L149" s="268"/>
      <c r="M149" s="524"/>
      <c r="N149" s="524"/>
      <c r="P149" s="486"/>
      <c r="Q149" s="486"/>
    </row>
    <row r="150" spans="1:17" x14ac:dyDescent="0.25">
      <c r="A150" s="818" t="s">
        <v>292</v>
      </c>
      <c r="B150" s="818"/>
      <c r="C150" s="818"/>
      <c r="D150" s="529">
        <f>SUM(D148:D149)</f>
        <v>0</v>
      </c>
      <c r="E150" s="531"/>
      <c r="F150" s="531"/>
      <c r="G150" s="426"/>
      <c r="H150" s="426"/>
      <c r="I150" s="426"/>
      <c r="J150" s="426"/>
      <c r="K150" s="426"/>
      <c r="L150" s="426"/>
      <c r="M150" s="532">
        <v>3</v>
      </c>
      <c r="N150" s="532">
        <f>SUM(N148:N149)</f>
        <v>0</v>
      </c>
      <c r="P150" s="486"/>
      <c r="Q150" s="486"/>
    </row>
    <row r="151" spans="1:17" ht="13.5" customHeight="1" x14ac:dyDescent="0.25">
      <c r="A151" s="761" t="s">
        <v>315</v>
      </c>
      <c r="B151" s="761" t="s">
        <v>310</v>
      </c>
      <c r="C151" s="545" t="s">
        <v>514</v>
      </c>
      <c r="D151" s="524"/>
      <c r="E151" s="526"/>
      <c r="F151" s="265" t="s">
        <v>291</v>
      </c>
      <c r="G151" s="268"/>
      <c r="H151" s="268"/>
      <c r="I151" s="268"/>
      <c r="J151" s="268"/>
      <c r="K151" s="268"/>
      <c r="L151" s="268"/>
      <c r="M151" s="524">
        <f>((D151*E151*G151*H151*I151)-(D151*E151*J151*K151*L151))/F151</f>
        <v>0</v>
      </c>
      <c r="N151" s="524"/>
      <c r="P151" s="486">
        <v>6</v>
      </c>
      <c r="Q151" s="486">
        <f>P128*100+P151</f>
        <v>1506</v>
      </c>
    </row>
    <row r="152" spans="1:17" x14ac:dyDescent="0.25">
      <c r="A152" s="761"/>
      <c r="B152" s="761"/>
      <c r="C152" s="265" t="s">
        <v>312</v>
      </c>
      <c r="D152" s="265"/>
      <c r="E152" s="265"/>
      <c r="F152" s="265"/>
      <c r="G152" s="268"/>
      <c r="H152" s="268"/>
      <c r="I152" s="268"/>
      <c r="J152" s="268"/>
      <c r="K152" s="268"/>
      <c r="L152" s="268"/>
      <c r="M152" s="524"/>
      <c r="N152" s="524"/>
      <c r="P152" s="486"/>
      <c r="Q152" s="486"/>
    </row>
    <row r="153" spans="1:17" x14ac:dyDescent="0.25">
      <c r="A153" s="818" t="s">
        <v>292</v>
      </c>
      <c r="B153" s="818"/>
      <c r="C153" s="818"/>
      <c r="D153" s="529">
        <f>SUM(D151:D152)</f>
        <v>0</v>
      </c>
      <c r="E153" s="531"/>
      <c r="F153" s="531"/>
      <c r="G153" s="426"/>
      <c r="H153" s="426"/>
      <c r="I153" s="426"/>
      <c r="J153" s="426"/>
      <c r="K153" s="426"/>
      <c r="L153" s="426"/>
      <c r="M153" s="532">
        <v>4</v>
      </c>
      <c r="N153" s="532">
        <f>SUM(N151:N152)</f>
        <v>0</v>
      </c>
      <c r="P153" s="486"/>
      <c r="Q153" s="486"/>
    </row>
    <row r="154" spans="1:17" ht="13.5" customHeight="1" x14ac:dyDescent="0.25">
      <c r="A154" s="761" t="s">
        <v>316</v>
      </c>
      <c r="B154" s="761" t="s">
        <v>310</v>
      </c>
      <c r="C154" s="545" t="s">
        <v>514</v>
      </c>
      <c r="D154" s="524"/>
      <c r="E154" s="526"/>
      <c r="F154" s="265" t="s">
        <v>291</v>
      </c>
      <c r="G154" s="268"/>
      <c r="H154" s="268"/>
      <c r="I154" s="268"/>
      <c r="J154" s="268"/>
      <c r="K154" s="268"/>
      <c r="L154" s="268"/>
      <c r="M154" s="524">
        <f>((D154*E154*G154*H154*I154)-(D154*E154*J154*K154*L154))/F154</f>
        <v>0</v>
      </c>
      <c r="N154" s="524"/>
      <c r="P154" s="486">
        <v>7</v>
      </c>
      <c r="Q154" s="486">
        <f>P128*100+P154</f>
        <v>1507</v>
      </c>
    </row>
    <row r="155" spans="1:17" x14ac:dyDescent="0.25">
      <c r="A155" s="761"/>
      <c r="B155" s="761"/>
      <c r="C155" s="265" t="s">
        <v>312</v>
      </c>
      <c r="D155" s="265"/>
      <c r="E155" s="265"/>
      <c r="F155" s="265"/>
      <c r="G155" s="268"/>
      <c r="H155" s="268"/>
      <c r="I155" s="268"/>
      <c r="J155" s="268"/>
      <c r="K155" s="268"/>
      <c r="L155" s="268"/>
      <c r="M155" s="524"/>
      <c r="N155" s="524"/>
    </row>
    <row r="156" spans="1:17" x14ac:dyDescent="0.25">
      <c r="A156" s="818" t="s">
        <v>292</v>
      </c>
      <c r="B156" s="818"/>
      <c r="C156" s="818"/>
      <c r="D156" s="529">
        <f>SUM(D154:D155)</f>
        <v>0</v>
      </c>
      <c r="E156" s="531"/>
      <c r="F156" s="531"/>
      <c r="G156" s="535"/>
      <c r="H156" s="535"/>
      <c r="I156" s="535"/>
      <c r="J156" s="535"/>
      <c r="K156" s="535"/>
      <c r="L156" s="535"/>
      <c r="M156" s="532">
        <f>SUM(M154:M155)</f>
        <v>0</v>
      </c>
      <c r="N156" s="532">
        <f>SUM(N154:N155)</f>
        <v>0</v>
      </c>
    </row>
    <row r="157" spans="1:17" x14ac:dyDescent="0.25">
      <c r="A157" s="819" t="s">
        <v>91</v>
      </c>
      <c r="B157" s="819"/>
      <c r="C157" s="819"/>
      <c r="D157" s="536">
        <f>D156+D153+D150+D147+D144</f>
        <v>0</v>
      </c>
      <c r="E157" s="537"/>
      <c r="F157" s="537"/>
      <c r="G157" s="538"/>
      <c r="H157" s="538"/>
      <c r="I157" s="538"/>
      <c r="J157" s="538"/>
      <c r="K157" s="538"/>
      <c r="L157" s="538"/>
      <c r="M157" s="532">
        <f>M156+M153+M150+M147+M144</f>
        <v>10</v>
      </c>
      <c r="N157" s="532">
        <f>N156+N153+N150+N147+N144</f>
        <v>0</v>
      </c>
    </row>
    <row r="158" spans="1:17" ht="13.5" x14ac:dyDescent="0.25">
      <c r="A158" s="874" t="s">
        <v>294</v>
      </c>
      <c r="B158" s="874"/>
      <c r="C158" s="874"/>
      <c r="D158" s="874"/>
      <c r="E158" s="874"/>
      <c r="F158" s="874"/>
      <c r="G158" s="874"/>
      <c r="H158" s="874"/>
      <c r="I158" s="874"/>
      <c r="J158" s="874"/>
      <c r="K158" s="874"/>
      <c r="L158" s="874"/>
      <c r="M158" s="874"/>
      <c r="N158" s="874"/>
    </row>
    <row r="159" spans="1:17" ht="11.25" customHeight="1" x14ac:dyDescent="0.25">
      <c r="A159" s="875" t="s">
        <v>513</v>
      </c>
      <c r="B159" s="875"/>
      <c r="C159" s="875"/>
      <c r="D159" s="875"/>
      <c r="E159" s="875"/>
      <c r="F159" s="875"/>
      <c r="G159" s="875"/>
      <c r="H159" s="875"/>
    </row>
    <row r="167" spans="1:17" x14ac:dyDescent="0.25">
      <c r="A167" s="802" t="s">
        <v>23</v>
      </c>
      <c r="B167" s="802"/>
      <c r="C167" s="803">
        <f>Presentación!$C$3</f>
        <v>1990</v>
      </c>
      <c r="D167" s="803"/>
      <c r="E167" s="803"/>
      <c r="F167" s="803"/>
      <c r="G167" s="803"/>
      <c r="H167" s="803"/>
      <c r="I167" s="803"/>
      <c r="J167" s="803"/>
      <c r="K167" s="803"/>
      <c r="L167" s="803"/>
      <c r="M167" s="803"/>
      <c r="N167" s="803"/>
    </row>
    <row r="168" spans="1:17" ht="11.25" customHeight="1" x14ac:dyDescent="0.25">
      <c r="A168" s="805" t="s">
        <v>24</v>
      </c>
      <c r="B168" s="805"/>
      <c r="C168" s="869" t="s">
        <v>376</v>
      </c>
      <c r="D168" s="869"/>
      <c r="E168" s="869"/>
      <c r="F168" s="869"/>
      <c r="G168" s="869"/>
      <c r="H168" s="869"/>
      <c r="I168" s="869"/>
      <c r="J168" s="869"/>
      <c r="K168" s="869"/>
      <c r="L168" s="869"/>
      <c r="M168" s="869"/>
      <c r="N168" s="869"/>
      <c r="P168" s="486">
        <v>1</v>
      </c>
      <c r="Q168" s="486"/>
    </row>
    <row r="169" spans="1:17" ht="11.25" customHeight="1" x14ac:dyDescent="0.25">
      <c r="A169" s="805" t="s">
        <v>27</v>
      </c>
      <c r="B169" s="805"/>
      <c r="C169" s="870" t="s">
        <v>495</v>
      </c>
      <c r="D169" s="870"/>
      <c r="E169" s="870"/>
      <c r="F169" s="870"/>
      <c r="G169" s="870"/>
      <c r="H169" s="870"/>
      <c r="I169" s="870"/>
      <c r="J169" s="870"/>
      <c r="K169" s="870"/>
      <c r="L169" s="870"/>
      <c r="M169" s="870"/>
      <c r="N169" s="870"/>
      <c r="P169" s="486"/>
      <c r="Q169" s="486"/>
    </row>
    <row r="170" spans="1:17" ht="11.25" customHeight="1" x14ac:dyDescent="0.25">
      <c r="A170" s="805" t="s">
        <v>29</v>
      </c>
      <c r="B170" s="805"/>
      <c r="C170" s="870" t="s">
        <v>454</v>
      </c>
      <c r="D170" s="870"/>
      <c r="E170" s="870"/>
      <c r="F170" s="870"/>
      <c r="G170" s="870"/>
      <c r="H170" s="870"/>
      <c r="I170" s="870"/>
      <c r="J170" s="870"/>
      <c r="K170" s="870"/>
      <c r="L170" s="870"/>
      <c r="M170" s="870"/>
      <c r="N170" s="870"/>
      <c r="P170" s="486"/>
      <c r="Q170" s="486"/>
    </row>
    <row r="171" spans="1:17" ht="11.25" customHeight="1" x14ac:dyDescent="0.25">
      <c r="A171" s="805" t="s">
        <v>31</v>
      </c>
      <c r="B171" s="805"/>
      <c r="C171" s="870" t="s">
        <v>262</v>
      </c>
      <c r="D171" s="870"/>
      <c r="E171" s="870"/>
      <c r="F171" s="870"/>
      <c r="G171" s="870"/>
      <c r="H171" s="870"/>
      <c r="I171" s="870"/>
      <c r="J171" s="870"/>
      <c r="K171" s="870"/>
      <c r="L171" s="870"/>
      <c r="M171" s="870"/>
      <c r="N171" s="870"/>
      <c r="P171" s="486"/>
      <c r="Q171" s="486"/>
    </row>
    <row r="172" spans="1:17" ht="11.25" customHeight="1" x14ac:dyDescent="0.25">
      <c r="A172" s="807" t="s">
        <v>33</v>
      </c>
      <c r="B172" s="807"/>
      <c r="C172" s="278" t="s">
        <v>496</v>
      </c>
      <c r="D172" s="766" t="s">
        <v>263</v>
      </c>
      <c r="E172" s="766"/>
      <c r="F172" s="766"/>
      <c r="G172" s="766"/>
      <c r="H172" s="766"/>
      <c r="I172" s="766"/>
      <c r="J172" s="766"/>
      <c r="K172" s="766"/>
      <c r="L172" s="766"/>
      <c r="M172" s="766"/>
      <c r="N172" s="766"/>
      <c r="P172" s="486"/>
      <c r="Q172" s="486"/>
    </row>
    <row r="173" spans="1:17" ht="11.25" customHeight="1" x14ac:dyDescent="0.25">
      <c r="A173" s="761" t="s">
        <v>37</v>
      </c>
      <c r="B173" s="761"/>
      <c r="C173" s="761" t="s">
        <v>264</v>
      </c>
      <c r="D173" s="761" t="s">
        <v>265</v>
      </c>
      <c r="E173" s="871" t="s">
        <v>266</v>
      </c>
      <c r="F173" s="761" t="s">
        <v>267</v>
      </c>
      <c r="G173" s="761" t="s">
        <v>268</v>
      </c>
      <c r="H173" s="761" t="s">
        <v>269</v>
      </c>
      <c r="I173" s="761" t="s">
        <v>270</v>
      </c>
      <c r="J173" s="761" t="s">
        <v>271</v>
      </c>
      <c r="K173" s="761" t="s">
        <v>272</v>
      </c>
      <c r="L173" s="761" t="s">
        <v>273</v>
      </c>
      <c r="M173" s="761" t="s">
        <v>274</v>
      </c>
      <c r="N173" s="871" t="s">
        <v>274</v>
      </c>
      <c r="P173" s="486"/>
      <c r="Q173" s="486"/>
    </row>
    <row r="174" spans="1:17" x14ac:dyDescent="0.25">
      <c r="A174" s="761"/>
      <c r="B174" s="761"/>
      <c r="C174" s="761"/>
      <c r="D174" s="761"/>
      <c r="E174" s="761"/>
      <c r="F174" s="761"/>
      <c r="G174" s="761"/>
      <c r="H174" s="761"/>
      <c r="I174" s="761"/>
      <c r="J174" s="761"/>
      <c r="K174" s="761"/>
      <c r="L174" s="761"/>
      <c r="M174" s="761"/>
      <c r="N174" s="871"/>
      <c r="P174" s="486"/>
      <c r="Q174" s="486"/>
    </row>
    <row r="175" spans="1:17" x14ac:dyDescent="0.25">
      <c r="A175" s="761"/>
      <c r="B175" s="761"/>
      <c r="C175" s="761"/>
      <c r="D175" s="761"/>
      <c r="E175" s="871"/>
      <c r="F175" s="761"/>
      <c r="G175" s="761"/>
      <c r="H175" s="761"/>
      <c r="I175" s="761"/>
      <c r="J175" s="761"/>
      <c r="K175" s="761"/>
      <c r="L175" s="761"/>
      <c r="M175" s="761"/>
      <c r="N175" s="871"/>
      <c r="P175" s="486"/>
      <c r="Q175" s="486"/>
    </row>
    <row r="176" spans="1:17" ht="11.25" customHeight="1" x14ac:dyDescent="0.25">
      <c r="A176" s="761" t="s">
        <v>197</v>
      </c>
      <c r="B176" s="761" t="s">
        <v>47</v>
      </c>
      <c r="C176" s="761"/>
      <c r="D176" s="872" t="s">
        <v>48</v>
      </c>
      <c r="E176" s="418" t="s">
        <v>460</v>
      </c>
      <c r="F176" s="811" t="s">
        <v>244</v>
      </c>
      <c r="G176" s="761" t="s">
        <v>276</v>
      </c>
      <c r="H176" s="761" t="s">
        <v>276</v>
      </c>
      <c r="I176" s="761" t="s">
        <v>276</v>
      </c>
      <c r="J176" s="761" t="s">
        <v>276</v>
      </c>
      <c r="K176" s="761" t="s">
        <v>276</v>
      </c>
      <c r="L176" s="872" t="s">
        <v>276</v>
      </c>
      <c r="M176" s="418" t="s">
        <v>460</v>
      </c>
      <c r="N176" s="418" t="s">
        <v>497</v>
      </c>
      <c r="P176" s="486"/>
      <c r="Q176" s="486"/>
    </row>
    <row r="177" spans="1:17" ht="13.5" x14ac:dyDescent="0.25">
      <c r="A177" s="761"/>
      <c r="B177" s="761"/>
      <c r="C177" s="761"/>
      <c r="D177" s="872"/>
      <c r="E177" s="521" t="s">
        <v>498</v>
      </c>
      <c r="F177" s="811"/>
      <c r="G177" s="761"/>
      <c r="H177" s="761"/>
      <c r="I177" s="761"/>
      <c r="J177" s="761"/>
      <c r="K177" s="761"/>
      <c r="L177" s="872"/>
      <c r="M177" s="522" t="s">
        <v>499</v>
      </c>
      <c r="N177" s="522" t="s">
        <v>499</v>
      </c>
      <c r="P177" s="486"/>
      <c r="Q177" s="486"/>
    </row>
    <row r="178" spans="1:17" ht="15" customHeight="1" x14ac:dyDescent="0.25">
      <c r="A178" s="761"/>
      <c r="B178" s="761"/>
      <c r="C178" s="761"/>
      <c r="D178" s="761"/>
      <c r="E178" s="873" t="s">
        <v>500</v>
      </c>
      <c r="F178" s="761" t="s">
        <v>279</v>
      </c>
      <c r="G178" s="761" t="s">
        <v>435</v>
      </c>
      <c r="H178" s="761" t="s">
        <v>435</v>
      </c>
      <c r="I178" s="761" t="s">
        <v>435</v>
      </c>
      <c r="J178" s="761" t="s">
        <v>501</v>
      </c>
      <c r="K178" s="761" t="s">
        <v>501</v>
      </c>
      <c r="L178" s="872" t="s">
        <v>501</v>
      </c>
      <c r="M178" s="418" t="s">
        <v>502</v>
      </c>
      <c r="N178" s="418" t="s">
        <v>502</v>
      </c>
    </row>
    <row r="179" spans="1:17" ht="34.5" x14ac:dyDescent="0.25">
      <c r="A179" s="761"/>
      <c r="B179" s="761"/>
      <c r="C179" s="761"/>
      <c r="D179" s="761"/>
      <c r="E179" s="761"/>
      <c r="F179" s="761"/>
      <c r="G179" s="761"/>
      <c r="H179" s="761"/>
      <c r="I179" s="761"/>
      <c r="J179" s="761"/>
      <c r="K179" s="761"/>
      <c r="L179" s="872"/>
      <c r="M179" s="521" t="s">
        <v>503</v>
      </c>
      <c r="N179" s="521" t="s">
        <v>504</v>
      </c>
    </row>
    <row r="180" spans="1:17" ht="13.5" x14ac:dyDescent="0.25">
      <c r="A180" s="761"/>
      <c r="B180" s="761"/>
      <c r="C180" s="761"/>
      <c r="D180" s="380" t="s">
        <v>282</v>
      </c>
      <c r="E180" s="380" t="s">
        <v>283</v>
      </c>
      <c r="F180" s="380" t="s">
        <v>158</v>
      </c>
      <c r="G180" s="380" t="s">
        <v>284</v>
      </c>
      <c r="H180" s="380" t="s">
        <v>285</v>
      </c>
      <c r="I180" s="380" t="s">
        <v>286</v>
      </c>
      <c r="J180" s="380" t="s">
        <v>287</v>
      </c>
      <c r="K180" s="380" t="s">
        <v>288</v>
      </c>
      <c r="L180" s="380" t="s">
        <v>289</v>
      </c>
      <c r="M180" s="523" t="s">
        <v>290</v>
      </c>
      <c r="N180" s="523" t="s">
        <v>290</v>
      </c>
    </row>
    <row r="181" spans="1:17" ht="11.25" customHeight="1" x14ac:dyDescent="0.25">
      <c r="A181" s="761" t="s">
        <v>68</v>
      </c>
      <c r="B181" s="761" t="s">
        <v>310</v>
      </c>
      <c r="C181" s="135" t="s">
        <v>471</v>
      </c>
      <c r="D181" s="524"/>
      <c r="E181" s="526"/>
      <c r="F181" s="265">
        <v>20</v>
      </c>
      <c r="G181" s="268"/>
      <c r="H181" s="268"/>
      <c r="I181" s="268"/>
      <c r="J181" s="268"/>
      <c r="K181" s="268"/>
      <c r="L181" s="268"/>
      <c r="M181" s="524">
        <f>((D181*E181*G181*H181*I181)-(D181*E181*J181*K181*L181))/F181</f>
        <v>0</v>
      </c>
      <c r="N181" s="524"/>
      <c r="P181" s="486">
        <v>1</v>
      </c>
      <c r="Q181" s="486">
        <f>P168*100+P181</f>
        <v>101</v>
      </c>
    </row>
    <row r="182" spans="1:17" x14ac:dyDescent="0.25">
      <c r="A182" s="761"/>
      <c r="B182" s="761"/>
      <c r="C182" s="486" t="s">
        <v>472</v>
      </c>
      <c r="D182" s="524"/>
      <c r="E182" s="526"/>
      <c r="F182" s="265" t="s">
        <v>291</v>
      </c>
      <c r="G182" s="268"/>
      <c r="H182" s="268"/>
      <c r="I182" s="268"/>
      <c r="J182" s="268"/>
      <c r="K182" s="268"/>
      <c r="L182" s="268"/>
      <c r="M182" s="524">
        <f>((D182*E182*G182*H182*I182)-(D182*E182*J182*K182*L182))/F182</f>
        <v>0</v>
      </c>
      <c r="N182" s="524"/>
      <c r="P182" s="486">
        <v>2</v>
      </c>
      <c r="Q182" s="486">
        <f>P168*100+P182</f>
        <v>102</v>
      </c>
    </row>
    <row r="183" spans="1:17" x14ac:dyDescent="0.25">
      <c r="A183" s="761"/>
      <c r="B183" s="761"/>
      <c r="C183" s="135" t="s">
        <v>473</v>
      </c>
      <c r="D183" s="524"/>
      <c r="E183" s="526"/>
      <c r="F183" s="265" t="s">
        <v>291</v>
      </c>
      <c r="G183" s="268"/>
      <c r="H183" s="268"/>
      <c r="I183" s="268"/>
      <c r="J183" s="268"/>
      <c r="K183" s="268"/>
      <c r="L183" s="268"/>
      <c r="M183" s="524">
        <f>((D183*E183*G183*H183*I183)-(D183*E183*J183*K183*L183))/F183</f>
        <v>0</v>
      </c>
      <c r="N183" s="524"/>
      <c r="P183" s="486">
        <v>3</v>
      </c>
      <c r="Q183" s="486">
        <f>P168*100+P183</f>
        <v>103</v>
      </c>
    </row>
    <row r="184" spans="1:17" x14ac:dyDescent="0.25">
      <c r="A184" s="818" t="s">
        <v>292</v>
      </c>
      <c r="B184" s="818"/>
      <c r="C184" s="818"/>
      <c r="D184" s="529">
        <f>SUM(D181:D183)</f>
        <v>0</v>
      </c>
      <c r="E184" s="531"/>
      <c r="F184" s="531"/>
      <c r="G184" s="426"/>
      <c r="H184" s="426"/>
      <c r="I184" s="426"/>
      <c r="J184" s="426"/>
      <c r="K184" s="426"/>
      <c r="L184" s="426"/>
      <c r="M184" s="532">
        <f>SUM(M181:M183)</f>
        <v>0</v>
      </c>
      <c r="N184" s="532">
        <f>SUM(N181:N183)</f>
        <v>0</v>
      </c>
      <c r="P184" s="486"/>
      <c r="Q184" s="486"/>
    </row>
    <row r="185" spans="1:17" ht="13.5" customHeight="1" x14ac:dyDescent="0.25">
      <c r="A185" s="761" t="s">
        <v>313</v>
      </c>
      <c r="B185" s="761" t="s">
        <v>310</v>
      </c>
      <c r="C185" s="545" t="s">
        <v>514</v>
      </c>
      <c r="D185" s="524"/>
      <c r="E185" s="526"/>
      <c r="F185" s="265" t="s">
        <v>291</v>
      </c>
      <c r="G185" s="268"/>
      <c r="H185" s="268"/>
      <c r="I185" s="268"/>
      <c r="J185" s="268"/>
      <c r="K185" s="268"/>
      <c r="L185" s="268"/>
      <c r="M185" s="524">
        <f>((D185*E185*G185*H185*I185)-(D185*E185*J185*K185*L185))/F185</f>
        <v>0</v>
      </c>
      <c r="N185" s="524"/>
      <c r="P185" s="486">
        <v>4</v>
      </c>
      <c r="Q185" s="486">
        <f>P168*100+P185</f>
        <v>104</v>
      </c>
    </row>
    <row r="186" spans="1:17" x14ac:dyDescent="0.25">
      <c r="A186" s="761"/>
      <c r="B186" s="761"/>
      <c r="C186" s="265" t="s">
        <v>312</v>
      </c>
      <c r="D186" s="265"/>
      <c r="E186" s="265"/>
      <c r="F186" s="265"/>
      <c r="G186" s="268"/>
      <c r="H186" s="268"/>
      <c r="I186" s="268"/>
      <c r="J186" s="268"/>
      <c r="K186" s="268"/>
      <c r="L186" s="268"/>
      <c r="M186" s="524"/>
      <c r="N186" s="524"/>
      <c r="P186" s="486"/>
      <c r="Q186" s="486"/>
    </row>
    <row r="187" spans="1:17" x14ac:dyDescent="0.25">
      <c r="A187" s="818" t="s">
        <v>292</v>
      </c>
      <c r="B187" s="818"/>
      <c r="C187" s="818"/>
      <c r="D187" s="529">
        <f>SUM(D185:D186)</f>
        <v>0</v>
      </c>
      <c r="E187" s="531"/>
      <c r="F187" s="531"/>
      <c r="G187" s="426"/>
      <c r="H187" s="426"/>
      <c r="I187" s="426"/>
      <c r="J187" s="426"/>
      <c r="K187" s="426"/>
      <c r="L187" s="426"/>
      <c r="M187" s="532">
        <f>SUM(M185:M186)</f>
        <v>0</v>
      </c>
      <c r="N187" s="532">
        <f>SUM(N185:N186)</f>
        <v>0</v>
      </c>
      <c r="P187" s="486"/>
      <c r="Q187" s="486"/>
    </row>
    <row r="188" spans="1:17" ht="13.5" customHeight="1" x14ac:dyDescent="0.25">
      <c r="A188" s="761" t="s">
        <v>314</v>
      </c>
      <c r="B188" s="761" t="s">
        <v>310</v>
      </c>
      <c r="C188" s="545" t="s">
        <v>514</v>
      </c>
      <c r="D188" s="524"/>
      <c r="E188" s="526"/>
      <c r="F188" s="265" t="s">
        <v>291</v>
      </c>
      <c r="G188" s="268"/>
      <c r="H188" s="268"/>
      <c r="I188" s="268"/>
      <c r="J188" s="268"/>
      <c r="K188" s="268"/>
      <c r="L188" s="268"/>
      <c r="M188" s="524">
        <f>((D188*E188*G188*H188*I188)-(D188*E188*J188*K188*L188))/F188</f>
        <v>0</v>
      </c>
      <c r="N188" s="524"/>
      <c r="P188" s="486">
        <v>5</v>
      </c>
      <c r="Q188" s="486">
        <f>P168*100+P188</f>
        <v>105</v>
      </c>
    </row>
    <row r="189" spans="1:17" x14ac:dyDescent="0.25">
      <c r="A189" s="761"/>
      <c r="B189" s="761"/>
      <c r="C189" s="265" t="s">
        <v>312</v>
      </c>
      <c r="D189" s="265"/>
      <c r="E189" s="265"/>
      <c r="F189" s="265"/>
      <c r="G189" s="268"/>
      <c r="H189" s="268"/>
      <c r="I189" s="268"/>
      <c r="J189" s="268"/>
      <c r="K189" s="268"/>
      <c r="L189" s="268"/>
      <c r="M189" s="524"/>
      <c r="N189" s="524"/>
      <c r="P189" s="486"/>
      <c r="Q189" s="486"/>
    </row>
    <row r="190" spans="1:17" x14ac:dyDescent="0.25">
      <c r="A190" s="818" t="s">
        <v>292</v>
      </c>
      <c r="B190" s="818"/>
      <c r="C190" s="818"/>
      <c r="D190" s="529">
        <f>SUM(D188:D189)</f>
        <v>0</v>
      </c>
      <c r="E190" s="531"/>
      <c r="F190" s="531"/>
      <c r="G190" s="426"/>
      <c r="H190" s="426"/>
      <c r="I190" s="426"/>
      <c r="J190" s="426"/>
      <c r="K190" s="426"/>
      <c r="L190" s="426"/>
      <c r="M190" s="532">
        <f>SUM(M188:M189)</f>
        <v>0</v>
      </c>
      <c r="N190" s="532">
        <f>SUM(N188:N189)</f>
        <v>0</v>
      </c>
      <c r="P190" s="486"/>
      <c r="Q190" s="486"/>
    </row>
    <row r="191" spans="1:17" ht="13.5" customHeight="1" x14ac:dyDescent="0.25">
      <c r="A191" s="761" t="s">
        <v>315</v>
      </c>
      <c r="B191" s="761" t="s">
        <v>310</v>
      </c>
      <c r="C191" s="545" t="s">
        <v>514</v>
      </c>
      <c r="D191" s="524"/>
      <c r="E191" s="526"/>
      <c r="F191" s="265" t="s">
        <v>291</v>
      </c>
      <c r="G191" s="268"/>
      <c r="H191" s="268"/>
      <c r="I191" s="268"/>
      <c r="J191" s="268"/>
      <c r="K191" s="268"/>
      <c r="L191" s="268"/>
      <c r="M191" s="524">
        <f>((D191*E191*G191*H191*I191)-(D191*E191*J191*K191*L191))/F191</f>
        <v>0</v>
      </c>
      <c r="N191" s="524"/>
      <c r="P191" s="486">
        <v>6</v>
      </c>
      <c r="Q191" s="486">
        <f>P168*100+P191</f>
        <v>106</v>
      </c>
    </row>
    <row r="192" spans="1:17" x14ac:dyDescent="0.25">
      <c r="A192" s="761"/>
      <c r="B192" s="761"/>
      <c r="C192" s="265" t="s">
        <v>312</v>
      </c>
      <c r="D192" s="265"/>
      <c r="E192" s="265"/>
      <c r="F192" s="265"/>
      <c r="G192" s="268"/>
      <c r="H192" s="268"/>
      <c r="I192" s="268"/>
      <c r="J192" s="268"/>
      <c r="K192" s="268"/>
      <c r="L192" s="268"/>
      <c r="M192" s="524"/>
      <c r="N192" s="524"/>
      <c r="P192" s="486"/>
      <c r="Q192" s="486"/>
    </row>
    <row r="193" spans="1:17" x14ac:dyDescent="0.25">
      <c r="A193" s="818" t="s">
        <v>292</v>
      </c>
      <c r="B193" s="818"/>
      <c r="C193" s="818"/>
      <c r="D193" s="529">
        <f>SUM(D191:D192)</f>
        <v>0</v>
      </c>
      <c r="E193" s="531"/>
      <c r="F193" s="531"/>
      <c r="G193" s="426"/>
      <c r="H193" s="426"/>
      <c r="I193" s="426"/>
      <c r="J193" s="426"/>
      <c r="K193" s="426"/>
      <c r="L193" s="426"/>
      <c r="M193" s="532">
        <f>SUM(M191:M192)</f>
        <v>0</v>
      </c>
      <c r="N193" s="532">
        <f>SUM(N191:N192)</f>
        <v>0</v>
      </c>
      <c r="P193" s="486"/>
      <c r="Q193" s="486"/>
    </row>
    <row r="194" spans="1:17" ht="13.5" customHeight="1" x14ac:dyDescent="0.25">
      <c r="A194" s="761" t="s">
        <v>316</v>
      </c>
      <c r="B194" s="761" t="s">
        <v>310</v>
      </c>
      <c r="C194" s="545" t="s">
        <v>514</v>
      </c>
      <c r="D194" s="524"/>
      <c r="E194" s="526"/>
      <c r="F194" s="265" t="s">
        <v>291</v>
      </c>
      <c r="G194" s="268"/>
      <c r="H194" s="268"/>
      <c r="I194" s="268"/>
      <c r="J194" s="268"/>
      <c r="K194" s="268"/>
      <c r="L194" s="268"/>
      <c r="M194" s="524">
        <f>((D194*E194*G194*H194*I194)-(D194*E194*J194*K194*L194))/F194</f>
        <v>0</v>
      </c>
      <c r="N194" s="524"/>
      <c r="P194" s="486">
        <v>7</v>
      </c>
      <c r="Q194" s="486">
        <f>P168*100+P194</f>
        <v>107</v>
      </c>
    </row>
    <row r="195" spans="1:17" x14ac:dyDescent="0.25">
      <c r="A195" s="761"/>
      <c r="B195" s="761"/>
      <c r="C195" s="265" t="s">
        <v>312</v>
      </c>
      <c r="D195" s="265"/>
      <c r="E195" s="265"/>
      <c r="F195" s="265"/>
      <c r="G195" s="268"/>
      <c r="H195" s="268"/>
      <c r="I195" s="268"/>
      <c r="J195" s="268"/>
      <c r="K195" s="268"/>
      <c r="L195" s="268"/>
      <c r="M195" s="524"/>
      <c r="N195" s="524"/>
    </row>
    <row r="196" spans="1:17" x14ac:dyDescent="0.25">
      <c r="A196" s="818" t="s">
        <v>292</v>
      </c>
      <c r="B196" s="818"/>
      <c r="C196" s="818"/>
      <c r="D196" s="529">
        <f>SUM(D194:D195)</f>
        <v>0</v>
      </c>
      <c r="E196" s="531"/>
      <c r="F196" s="531"/>
      <c r="G196" s="535"/>
      <c r="H196" s="535"/>
      <c r="I196" s="535"/>
      <c r="J196" s="535"/>
      <c r="K196" s="535"/>
      <c r="L196" s="535"/>
      <c r="M196" s="532">
        <f>SUM(M194:M195)</f>
        <v>0</v>
      </c>
      <c r="N196" s="532">
        <f>SUM(N194:N195)</f>
        <v>0</v>
      </c>
    </row>
    <row r="197" spans="1:17" x14ac:dyDescent="0.25">
      <c r="A197" s="819" t="s">
        <v>91</v>
      </c>
      <c r="B197" s="819"/>
      <c r="C197" s="819"/>
      <c r="D197" s="536">
        <f>D196+D193+D190+D187+D184</f>
        <v>0</v>
      </c>
      <c r="E197" s="537"/>
      <c r="F197" s="537"/>
      <c r="G197" s="538"/>
      <c r="H197" s="538"/>
      <c r="I197" s="538"/>
      <c r="J197" s="538"/>
      <c r="K197" s="538"/>
      <c r="L197" s="538"/>
      <c r="M197" s="532">
        <f>M196+M193+M190+M187+M184</f>
        <v>0</v>
      </c>
      <c r="N197" s="532">
        <f>N196+N193+N190+N187+N184</f>
        <v>0</v>
      </c>
    </row>
    <row r="198" spans="1:17" ht="13.5" x14ac:dyDescent="0.25">
      <c r="A198" s="874" t="s">
        <v>294</v>
      </c>
      <c r="B198" s="874"/>
      <c r="C198" s="874"/>
      <c r="D198" s="874"/>
      <c r="E198" s="874"/>
      <c r="F198" s="874"/>
      <c r="G198" s="874"/>
      <c r="H198" s="874"/>
      <c r="I198" s="874"/>
      <c r="J198" s="874"/>
      <c r="K198" s="874"/>
      <c r="L198" s="874"/>
      <c r="M198" s="874"/>
      <c r="N198" s="874"/>
    </row>
    <row r="199" spans="1:17" ht="12" customHeight="1" x14ac:dyDescent="0.25">
      <c r="A199" s="875" t="s">
        <v>513</v>
      </c>
      <c r="B199" s="875"/>
      <c r="C199" s="875"/>
      <c r="D199" s="875"/>
      <c r="E199" s="875"/>
      <c r="F199" s="875"/>
      <c r="G199" s="875"/>
      <c r="H199" s="875"/>
    </row>
    <row r="207" spans="1:17" x14ac:dyDescent="0.25">
      <c r="A207" s="802" t="s">
        <v>23</v>
      </c>
      <c r="B207" s="802"/>
      <c r="C207" s="803">
        <f>Presentación!$C$3</f>
        <v>1990</v>
      </c>
      <c r="D207" s="803"/>
      <c r="E207" s="803"/>
      <c r="F207" s="803"/>
      <c r="G207" s="803"/>
      <c r="H207" s="803"/>
      <c r="I207" s="803"/>
      <c r="J207" s="803"/>
      <c r="K207" s="803"/>
      <c r="L207" s="803"/>
      <c r="M207" s="803"/>
      <c r="N207" s="803"/>
    </row>
    <row r="208" spans="1:17" ht="11.25" customHeight="1" x14ac:dyDescent="0.25">
      <c r="A208" s="805" t="s">
        <v>24</v>
      </c>
      <c r="B208" s="805"/>
      <c r="C208" s="869" t="s">
        <v>377</v>
      </c>
      <c r="D208" s="869"/>
      <c r="E208" s="869"/>
      <c r="F208" s="869"/>
      <c r="G208" s="869"/>
      <c r="H208" s="869"/>
      <c r="I208" s="869"/>
      <c r="J208" s="869"/>
      <c r="K208" s="869"/>
      <c r="L208" s="869"/>
      <c r="M208" s="869"/>
      <c r="N208" s="869"/>
      <c r="P208" s="486">
        <v>2</v>
      </c>
      <c r="Q208" s="486"/>
    </row>
    <row r="209" spans="1:17" ht="11.25" customHeight="1" x14ac:dyDescent="0.25">
      <c r="A209" s="805" t="s">
        <v>27</v>
      </c>
      <c r="B209" s="805"/>
      <c r="C209" s="870" t="s">
        <v>495</v>
      </c>
      <c r="D209" s="870"/>
      <c r="E209" s="870"/>
      <c r="F209" s="870"/>
      <c r="G209" s="870"/>
      <c r="H209" s="870"/>
      <c r="I209" s="870"/>
      <c r="J209" s="870"/>
      <c r="K209" s="870"/>
      <c r="L209" s="870"/>
      <c r="M209" s="870"/>
      <c r="N209" s="870"/>
      <c r="P209" s="486"/>
      <c r="Q209" s="486"/>
    </row>
    <row r="210" spans="1:17" ht="11.25" customHeight="1" x14ac:dyDescent="0.25">
      <c r="A210" s="805" t="s">
        <v>29</v>
      </c>
      <c r="B210" s="805"/>
      <c r="C210" s="870" t="s">
        <v>454</v>
      </c>
      <c r="D210" s="870"/>
      <c r="E210" s="870"/>
      <c r="F210" s="870"/>
      <c r="G210" s="870"/>
      <c r="H210" s="870"/>
      <c r="I210" s="870"/>
      <c r="J210" s="870"/>
      <c r="K210" s="870"/>
      <c r="L210" s="870"/>
      <c r="M210" s="870"/>
      <c r="N210" s="870"/>
      <c r="P210" s="486"/>
      <c r="Q210" s="486"/>
    </row>
    <row r="211" spans="1:17" ht="11.25" customHeight="1" x14ac:dyDescent="0.25">
      <c r="A211" s="805" t="s">
        <v>31</v>
      </c>
      <c r="B211" s="805"/>
      <c r="C211" s="870" t="s">
        <v>262</v>
      </c>
      <c r="D211" s="870"/>
      <c r="E211" s="870"/>
      <c r="F211" s="870"/>
      <c r="G211" s="870"/>
      <c r="H211" s="870"/>
      <c r="I211" s="870"/>
      <c r="J211" s="870"/>
      <c r="K211" s="870"/>
      <c r="L211" s="870"/>
      <c r="M211" s="870"/>
      <c r="N211" s="870"/>
      <c r="P211" s="486"/>
      <c r="Q211" s="486"/>
    </row>
    <row r="212" spans="1:17" ht="11.25" customHeight="1" x14ac:dyDescent="0.25">
      <c r="A212" s="807" t="s">
        <v>33</v>
      </c>
      <c r="B212" s="807"/>
      <c r="C212" s="278" t="s">
        <v>496</v>
      </c>
      <c r="D212" s="766" t="s">
        <v>263</v>
      </c>
      <c r="E212" s="766"/>
      <c r="F212" s="766"/>
      <c r="G212" s="766"/>
      <c r="H212" s="766"/>
      <c r="I212" s="766"/>
      <c r="J212" s="766"/>
      <c r="K212" s="766"/>
      <c r="L212" s="766"/>
      <c r="M212" s="766"/>
      <c r="N212" s="766"/>
      <c r="P212" s="486"/>
      <c r="Q212" s="486"/>
    </row>
    <row r="213" spans="1:17" ht="11.25" customHeight="1" x14ac:dyDescent="0.25">
      <c r="A213" s="761" t="s">
        <v>37</v>
      </c>
      <c r="B213" s="761"/>
      <c r="C213" s="761" t="s">
        <v>264</v>
      </c>
      <c r="D213" s="761" t="s">
        <v>265</v>
      </c>
      <c r="E213" s="871" t="s">
        <v>266</v>
      </c>
      <c r="F213" s="761" t="s">
        <v>267</v>
      </c>
      <c r="G213" s="761" t="s">
        <v>268</v>
      </c>
      <c r="H213" s="761" t="s">
        <v>269</v>
      </c>
      <c r="I213" s="761" t="s">
        <v>270</v>
      </c>
      <c r="J213" s="761" t="s">
        <v>271</v>
      </c>
      <c r="K213" s="761" t="s">
        <v>272</v>
      </c>
      <c r="L213" s="761" t="s">
        <v>273</v>
      </c>
      <c r="M213" s="761" t="s">
        <v>274</v>
      </c>
      <c r="N213" s="871" t="s">
        <v>274</v>
      </c>
      <c r="P213" s="486"/>
      <c r="Q213" s="486"/>
    </row>
    <row r="214" spans="1:17" x14ac:dyDescent="0.25">
      <c r="A214" s="761"/>
      <c r="B214" s="761"/>
      <c r="C214" s="761"/>
      <c r="D214" s="761"/>
      <c r="E214" s="761"/>
      <c r="F214" s="761"/>
      <c r="G214" s="761"/>
      <c r="H214" s="761"/>
      <c r="I214" s="761"/>
      <c r="J214" s="761"/>
      <c r="K214" s="761"/>
      <c r="L214" s="761"/>
      <c r="M214" s="761"/>
      <c r="N214" s="871"/>
      <c r="P214" s="486"/>
      <c r="Q214" s="486"/>
    </row>
    <row r="215" spans="1:17" x14ac:dyDescent="0.25">
      <c r="A215" s="761"/>
      <c r="B215" s="761"/>
      <c r="C215" s="761"/>
      <c r="D215" s="761"/>
      <c r="E215" s="871"/>
      <c r="F215" s="761"/>
      <c r="G215" s="761"/>
      <c r="H215" s="761"/>
      <c r="I215" s="761"/>
      <c r="J215" s="761"/>
      <c r="K215" s="761"/>
      <c r="L215" s="761"/>
      <c r="M215" s="761"/>
      <c r="N215" s="871"/>
      <c r="P215" s="486"/>
      <c r="Q215" s="486"/>
    </row>
    <row r="216" spans="1:17" ht="11.25" customHeight="1" x14ac:dyDescent="0.25">
      <c r="A216" s="761" t="s">
        <v>197</v>
      </c>
      <c r="B216" s="761" t="s">
        <v>47</v>
      </c>
      <c r="C216" s="761"/>
      <c r="D216" s="872" t="s">
        <v>48</v>
      </c>
      <c r="E216" s="418" t="s">
        <v>460</v>
      </c>
      <c r="F216" s="811" t="s">
        <v>244</v>
      </c>
      <c r="G216" s="761" t="s">
        <v>276</v>
      </c>
      <c r="H216" s="761" t="s">
        <v>276</v>
      </c>
      <c r="I216" s="761" t="s">
        <v>276</v>
      </c>
      <c r="J216" s="761" t="s">
        <v>276</v>
      </c>
      <c r="K216" s="761" t="s">
        <v>276</v>
      </c>
      <c r="L216" s="872" t="s">
        <v>276</v>
      </c>
      <c r="M216" s="418" t="s">
        <v>460</v>
      </c>
      <c r="N216" s="418" t="s">
        <v>497</v>
      </c>
      <c r="P216" s="486"/>
      <c r="Q216" s="486"/>
    </row>
    <row r="217" spans="1:17" ht="13.5" x14ac:dyDescent="0.25">
      <c r="A217" s="761"/>
      <c r="B217" s="761"/>
      <c r="C217" s="761"/>
      <c r="D217" s="872"/>
      <c r="E217" s="521" t="s">
        <v>498</v>
      </c>
      <c r="F217" s="811"/>
      <c r="G217" s="761"/>
      <c r="H217" s="761"/>
      <c r="I217" s="761"/>
      <c r="J217" s="761"/>
      <c r="K217" s="761"/>
      <c r="L217" s="872"/>
      <c r="M217" s="522" t="s">
        <v>499</v>
      </c>
      <c r="N217" s="522" t="s">
        <v>499</v>
      </c>
      <c r="P217" s="486"/>
      <c r="Q217" s="486"/>
    </row>
    <row r="218" spans="1:17" ht="15" customHeight="1" x14ac:dyDescent="0.25">
      <c r="A218" s="761"/>
      <c r="B218" s="761"/>
      <c r="C218" s="761"/>
      <c r="D218" s="761"/>
      <c r="E218" s="873" t="s">
        <v>500</v>
      </c>
      <c r="F218" s="761" t="s">
        <v>279</v>
      </c>
      <c r="G218" s="761" t="s">
        <v>435</v>
      </c>
      <c r="H218" s="761" t="s">
        <v>435</v>
      </c>
      <c r="I218" s="761" t="s">
        <v>435</v>
      </c>
      <c r="J218" s="761" t="s">
        <v>501</v>
      </c>
      <c r="K218" s="761" t="s">
        <v>501</v>
      </c>
      <c r="L218" s="872" t="s">
        <v>501</v>
      </c>
      <c r="M218" s="418" t="s">
        <v>502</v>
      </c>
      <c r="N218" s="418" t="s">
        <v>502</v>
      </c>
    </row>
    <row r="219" spans="1:17" ht="34.5" x14ac:dyDescent="0.25">
      <c r="A219" s="761"/>
      <c r="B219" s="761"/>
      <c r="C219" s="761"/>
      <c r="D219" s="761"/>
      <c r="E219" s="761"/>
      <c r="F219" s="761"/>
      <c r="G219" s="761"/>
      <c r="H219" s="761"/>
      <c r="I219" s="761"/>
      <c r="J219" s="761"/>
      <c r="K219" s="761"/>
      <c r="L219" s="872"/>
      <c r="M219" s="521" t="s">
        <v>503</v>
      </c>
      <c r="N219" s="521" t="s">
        <v>504</v>
      </c>
    </row>
    <row r="220" spans="1:17" ht="13.5" x14ac:dyDescent="0.25">
      <c r="A220" s="761"/>
      <c r="B220" s="761"/>
      <c r="C220" s="761"/>
      <c r="D220" s="380" t="s">
        <v>282</v>
      </c>
      <c r="E220" s="380" t="s">
        <v>283</v>
      </c>
      <c r="F220" s="380" t="s">
        <v>158</v>
      </c>
      <c r="G220" s="380" t="s">
        <v>284</v>
      </c>
      <c r="H220" s="380" t="s">
        <v>285</v>
      </c>
      <c r="I220" s="380" t="s">
        <v>286</v>
      </c>
      <c r="J220" s="380" t="s">
        <v>287</v>
      </c>
      <c r="K220" s="380" t="s">
        <v>288</v>
      </c>
      <c r="L220" s="380" t="s">
        <v>289</v>
      </c>
      <c r="M220" s="523" t="s">
        <v>290</v>
      </c>
      <c r="N220" s="523" t="s">
        <v>290</v>
      </c>
    </row>
    <row r="221" spans="1:17" ht="11.25" customHeight="1" x14ac:dyDescent="0.25">
      <c r="A221" s="761" t="s">
        <v>68</v>
      </c>
      <c r="B221" s="761" t="s">
        <v>310</v>
      </c>
      <c r="C221" s="135" t="s">
        <v>471</v>
      </c>
      <c r="D221" s="524"/>
      <c r="E221" s="526"/>
      <c r="F221" s="265">
        <v>20</v>
      </c>
      <c r="G221" s="268"/>
      <c r="H221" s="268"/>
      <c r="I221" s="268"/>
      <c r="J221" s="268"/>
      <c r="K221" s="268"/>
      <c r="L221" s="268"/>
      <c r="M221" s="524">
        <f>((D221*E221*G221*H221*I221)-(D221*E221*J221*K221*L221))/F221</f>
        <v>0</v>
      </c>
      <c r="N221" s="524"/>
      <c r="P221" s="486">
        <v>1</v>
      </c>
      <c r="Q221" s="486">
        <f>P208*100+P221</f>
        <v>201</v>
      </c>
    </row>
    <row r="222" spans="1:17" x14ac:dyDescent="0.25">
      <c r="A222" s="761"/>
      <c r="B222" s="761"/>
      <c r="C222" s="486" t="s">
        <v>472</v>
      </c>
      <c r="D222" s="524"/>
      <c r="E222" s="526"/>
      <c r="F222" s="265" t="s">
        <v>291</v>
      </c>
      <c r="G222" s="268"/>
      <c r="H222" s="268"/>
      <c r="I222" s="268"/>
      <c r="J222" s="268"/>
      <c r="K222" s="268"/>
      <c r="L222" s="268"/>
      <c r="M222" s="524">
        <f>((D222*E222*G222*H222*I222)-(D222*E222*J222*K222*L222))/F222</f>
        <v>0</v>
      </c>
      <c r="N222" s="524"/>
      <c r="P222" s="486">
        <v>2</v>
      </c>
      <c r="Q222" s="486">
        <f>P208*100+P222</f>
        <v>202</v>
      </c>
    </row>
    <row r="223" spans="1:17" x14ac:dyDescent="0.25">
      <c r="A223" s="761"/>
      <c r="B223" s="761"/>
      <c r="C223" s="135" t="s">
        <v>473</v>
      </c>
      <c r="D223" s="524"/>
      <c r="E223" s="526"/>
      <c r="F223" s="265" t="s">
        <v>291</v>
      </c>
      <c r="G223" s="268"/>
      <c r="H223" s="268"/>
      <c r="I223" s="268"/>
      <c r="J223" s="268"/>
      <c r="K223" s="268"/>
      <c r="L223" s="268"/>
      <c r="M223" s="524">
        <f>((D223*E223*G223*H223*I223)-(D223*E223*J223*K223*L223))/F223</f>
        <v>0</v>
      </c>
      <c r="N223" s="524"/>
      <c r="P223" s="486">
        <v>3</v>
      </c>
      <c r="Q223" s="486">
        <f>P208*100+P223</f>
        <v>203</v>
      </c>
    </row>
    <row r="224" spans="1:17" x14ac:dyDescent="0.25">
      <c r="A224" s="818" t="s">
        <v>292</v>
      </c>
      <c r="B224" s="818"/>
      <c r="C224" s="818"/>
      <c r="D224" s="529">
        <f>SUM(D221:D223)</f>
        <v>0</v>
      </c>
      <c r="E224" s="531"/>
      <c r="F224" s="531"/>
      <c r="G224" s="426"/>
      <c r="H224" s="426"/>
      <c r="I224" s="426"/>
      <c r="J224" s="426"/>
      <c r="K224" s="426"/>
      <c r="L224" s="426"/>
      <c r="M224" s="532">
        <f>SUM(M221:M223)</f>
        <v>0</v>
      </c>
      <c r="N224" s="532">
        <f>SUM(N221:N223)</f>
        <v>0</v>
      </c>
      <c r="P224" s="486"/>
      <c r="Q224" s="486"/>
    </row>
    <row r="225" spans="1:17" ht="13.5" customHeight="1" x14ac:dyDescent="0.25">
      <c r="A225" s="761" t="s">
        <v>313</v>
      </c>
      <c r="B225" s="761" t="s">
        <v>310</v>
      </c>
      <c r="C225" s="545" t="s">
        <v>514</v>
      </c>
      <c r="D225" s="524"/>
      <c r="E225" s="526"/>
      <c r="F225" s="265" t="s">
        <v>291</v>
      </c>
      <c r="G225" s="268"/>
      <c r="H225" s="268"/>
      <c r="I225" s="268"/>
      <c r="J225" s="268"/>
      <c r="K225" s="268"/>
      <c r="L225" s="268"/>
      <c r="M225" s="524">
        <f>((D225*E225*G225*H225*I225)-(D225*E225*J225*K225*L225))/F225</f>
        <v>0</v>
      </c>
      <c r="N225" s="524"/>
      <c r="P225" s="486">
        <v>4</v>
      </c>
      <c r="Q225" s="486">
        <f>P208*100+P225</f>
        <v>204</v>
      </c>
    </row>
    <row r="226" spans="1:17" x14ac:dyDescent="0.25">
      <c r="A226" s="761"/>
      <c r="B226" s="761"/>
      <c r="C226" s="265" t="s">
        <v>312</v>
      </c>
      <c r="D226" s="265"/>
      <c r="E226" s="265"/>
      <c r="F226" s="265"/>
      <c r="G226" s="268"/>
      <c r="H226" s="268"/>
      <c r="I226" s="268"/>
      <c r="J226" s="268"/>
      <c r="K226" s="268"/>
      <c r="L226" s="268"/>
      <c r="M226" s="524"/>
      <c r="N226" s="524"/>
      <c r="P226" s="486"/>
      <c r="Q226" s="486"/>
    </row>
    <row r="227" spans="1:17" x14ac:dyDescent="0.25">
      <c r="A227" s="818" t="s">
        <v>292</v>
      </c>
      <c r="B227" s="818"/>
      <c r="C227" s="818"/>
      <c r="D227" s="529">
        <f>SUM(D225:D226)</f>
        <v>0</v>
      </c>
      <c r="E227" s="531"/>
      <c r="F227" s="531"/>
      <c r="G227" s="426"/>
      <c r="H227" s="426"/>
      <c r="I227" s="426"/>
      <c r="J227" s="426"/>
      <c r="K227" s="426"/>
      <c r="L227" s="426"/>
      <c r="M227" s="532">
        <f>SUM(M225:M226)</f>
        <v>0</v>
      </c>
      <c r="N227" s="532">
        <f>SUM(N225:N226)</f>
        <v>0</v>
      </c>
      <c r="P227" s="486"/>
      <c r="Q227" s="486"/>
    </row>
    <row r="228" spans="1:17" ht="13.5" customHeight="1" x14ac:dyDescent="0.25">
      <c r="A228" s="761" t="s">
        <v>314</v>
      </c>
      <c r="B228" s="761" t="s">
        <v>310</v>
      </c>
      <c r="C228" s="545" t="s">
        <v>514</v>
      </c>
      <c r="D228" s="524"/>
      <c r="E228" s="526"/>
      <c r="F228" s="265" t="s">
        <v>291</v>
      </c>
      <c r="G228" s="268"/>
      <c r="H228" s="268"/>
      <c r="I228" s="268"/>
      <c r="J228" s="268"/>
      <c r="K228" s="268"/>
      <c r="L228" s="268"/>
      <c r="M228" s="524">
        <f>((D228*E228*G228*H228*I228)-(D228*E228*J228*K228*L228))/F228</f>
        <v>0</v>
      </c>
      <c r="N228" s="524"/>
      <c r="P228" s="486">
        <v>5</v>
      </c>
      <c r="Q228" s="486">
        <f>P208*100+P228</f>
        <v>205</v>
      </c>
    </row>
    <row r="229" spans="1:17" x14ac:dyDescent="0.25">
      <c r="A229" s="761"/>
      <c r="B229" s="761"/>
      <c r="C229" s="265" t="s">
        <v>312</v>
      </c>
      <c r="D229" s="265"/>
      <c r="E229" s="265"/>
      <c r="F229" s="265"/>
      <c r="G229" s="268"/>
      <c r="H229" s="268"/>
      <c r="I229" s="268"/>
      <c r="J229" s="268"/>
      <c r="K229" s="268"/>
      <c r="L229" s="268"/>
      <c r="M229" s="524"/>
      <c r="N229" s="524"/>
      <c r="P229" s="486"/>
      <c r="Q229" s="486"/>
    </row>
    <row r="230" spans="1:17" x14ac:dyDescent="0.25">
      <c r="A230" s="818" t="s">
        <v>292</v>
      </c>
      <c r="B230" s="818"/>
      <c r="C230" s="818"/>
      <c r="D230" s="529">
        <f>SUM(D228:D229)</f>
        <v>0</v>
      </c>
      <c r="E230" s="531"/>
      <c r="F230" s="531"/>
      <c r="G230" s="426"/>
      <c r="H230" s="426"/>
      <c r="I230" s="426"/>
      <c r="J230" s="426"/>
      <c r="K230" s="426"/>
      <c r="L230" s="426"/>
      <c r="M230" s="532">
        <f>SUM(M228:M229)</f>
        <v>0</v>
      </c>
      <c r="N230" s="532">
        <f>SUM(N228:N229)</f>
        <v>0</v>
      </c>
      <c r="P230" s="486"/>
      <c r="Q230" s="486"/>
    </row>
    <row r="231" spans="1:17" ht="13.5" customHeight="1" x14ac:dyDescent="0.25">
      <c r="A231" s="761" t="s">
        <v>315</v>
      </c>
      <c r="B231" s="761" t="s">
        <v>310</v>
      </c>
      <c r="C231" s="545" t="s">
        <v>514</v>
      </c>
      <c r="D231" s="524"/>
      <c r="E231" s="526"/>
      <c r="F231" s="265" t="s">
        <v>291</v>
      </c>
      <c r="G231" s="268"/>
      <c r="H231" s="268"/>
      <c r="I231" s="268"/>
      <c r="J231" s="268"/>
      <c r="K231" s="268"/>
      <c r="L231" s="268"/>
      <c r="M231" s="524">
        <f>((D231*E231*G231*H231*I231)-(D231*E231*J231*K231*L231))/F231</f>
        <v>0</v>
      </c>
      <c r="N231" s="524"/>
      <c r="P231" s="486">
        <v>6</v>
      </c>
      <c r="Q231" s="486">
        <f>P208*100+P231</f>
        <v>206</v>
      </c>
    </row>
    <row r="232" spans="1:17" x14ac:dyDescent="0.25">
      <c r="A232" s="761"/>
      <c r="B232" s="761"/>
      <c r="C232" s="265" t="s">
        <v>312</v>
      </c>
      <c r="D232" s="265"/>
      <c r="E232" s="265"/>
      <c r="F232" s="265"/>
      <c r="G232" s="268"/>
      <c r="H232" s="268"/>
      <c r="I232" s="268"/>
      <c r="J232" s="268"/>
      <c r="K232" s="268"/>
      <c r="L232" s="268"/>
      <c r="M232" s="524"/>
      <c r="N232" s="524"/>
      <c r="P232" s="486"/>
      <c r="Q232" s="486"/>
    </row>
    <row r="233" spans="1:17" x14ac:dyDescent="0.25">
      <c r="A233" s="818" t="s">
        <v>292</v>
      </c>
      <c r="B233" s="818"/>
      <c r="C233" s="818"/>
      <c r="D233" s="529">
        <f>SUM(D231:D232)</f>
        <v>0</v>
      </c>
      <c r="E233" s="531"/>
      <c r="F233" s="531"/>
      <c r="G233" s="426"/>
      <c r="H233" s="426"/>
      <c r="I233" s="426"/>
      <c r="J233" s="426"/>
      <c r="K233" s="426"/>
      <c r="L233" s="426"/>
      <c r="M233" s="532">
        <f>SUM(M231:M232)</f>
        <v>0</v>
      </c>
      <c r="N233" s="532">
        <f>SUM(N231:N232)</f>
        <v>0</v>
      </c>
      <c r="P233" s="486"/>
      <c r="Q233" s="486"/>
    </row>
    <row r="234" spans="1:17" ht="13.5" customHeight="1" x14ac:dyDescent="0.25">
      <c r="A234" s="761" t="s">
        <v>316</v>
      </c>
      <c r="B234" s="761" t="s">
        <v>310</v>
      </c>
      <c r="C234" s="545" t="s">
        <v>514</v>
      </c>
      <c r="D234" s="524"/>
      <c r="E234" s="526"/>
      <c r="F234" s="265" t="s">
        <v>291</v>
      </c>
      <c r="G234" s="268"/>
      <c r="H234" s="268"/>
      <c r="I234" s="268"/>
      <c r="J234" s="268"/>
      <c r="K234" s="268"/>
      <c r="L234" s="268"/>
      <c r="M234" s="524">
        <f>((D234*E234*G234*H234*I234)-(D234*E234*J234*K234*L234))/F234</f>
        <v>0</v>
      </c>
      <c r="N234" s="524"/>
      <c r="P234" s="486">
        <v>7</v>
      </c>
      <c r="Q234" s="486">
        <f>P208*100+P234</f>
        <v>207</v>
      </c>
    </row>
    <row r="235" spans="1:17" x14ac:dyDescent="0.25">
      <c r="A235" s="761"/>
      <c r="B235" s="761"/>
      <c r="C235" s="265" t="s">
        <v>312</v>
      </c>
      <c r="D235" s="265"/>
      <c r="E235" s="265"/>
      <c r="F235" s="265"/>
      <c r="G235" s="268"/>
      <c r="H235" s="268"/>
      <c r="I235" s="268"/>
      <c r="J235" s="268"/>
      <c r="K235" s="268"/>
      <c r="L235" s="268"/>
      <c r="M235" s="524"/>
      <c r="N235" s="524"/>
    </row>
    <row r="236" spans="1:17" x14ac:dyDescent="0.25">
      <c r="A236" s="818" t="s">
        <v>292</v>
      </c>
      <c r="B236" s="818"/>
      <c r="C236" s="818"/>
      <c r="D236" s="529">
        <f>SUM(D234:D235)</f>
        <v>0</v>
      </c>
      <c r="E236" s="531"/>
      <c r="F236" s="531"/>
      <c r="G236" s="535"/>
      <c r="H236" s="535"/>
      <c r="I236" s="535"/>
      <c r="J236" s="535"/>
      <c r="K236" s="535"/>
      <c r="L236" s="535"/>
      <c r="M236" s="532">
        <f>SUM(M234:M235)</f>
        <v>0</v>
      </c>
      <c r="N236" s="532">
        <f>SUM(N234:N235)</f>
        <v>0</v>
      </c>
    </row>
    <row r="237" spans="1:17" x14ac:dyDescent="0.25">
      <c r="A237" s="819" t="s">
        <v>91</v>
      </c>
      <c r="B237" s="819"/>
      <c r="C237" s="819"/>
      <c r="D237" s="536">
        <f>D236+D233+D230+D227+D224</f>
        <v>0</v>
      </c>
      <c r="E237" s="537"/>
      <c r="F237" s="537"/>
      <c r="G237" s="538"/>
      <c r="H237" s="538"/>
      <c r="I237" s="538"/>
      <c r="J237" s="538"/>
      <c r="K237" s="538"/>
      <c r="L237" s="538"/>
      <c r="M237" s="532">
        <f>M236+M233+M230+M227+M224</f>
        <v>0</v>
      </c>
      <c r="N237" s="532">
        <f>N236+N233+N230+N227+N224</f>
        <v>0</v>
      </c>
    </row>
    <row r="238" spans="1:17" ht="13.5" x14ac:dyDescent="0.25">
      <c r="A238" s="874" t="s">
        <v>294</v>
      </c>
      <c r="B238" s="874"/>
      <c r="C238" s="874"/>
      <c r="D238" s="874"/>
      <c r="E238" s="874"/>
      <c r="F238" s="874"/>
      <c r="G238" s="874"/>
      <c r="H238" s="874"/>
      <c r="I238" s="874"/>
      <c r="J238" s="874"/>
      <c r="K238" s="874"/>
      <c r="L238" s="874"/>
      <c r="M238" s="874"/>
      <c r="N238" s="874"/>
    </row>
    <row r="239" spans="1:17" ht="12" customHeight="1" x14ac:dyDescent="0.25">
      <c r="A239" s="875" t="s">
        <v>513</v>
      </c>
      <c r="B239" s="875"/>
      <c r="C239" s="875"/>
      <c r="D239" s="875"/>
      <c r="E239" s="875"/>
      <c r="F239" s="875"/>
      <c r="G239" s="875"/>
      <c r="H239" s="875"/>
    </row>
    <row r="247" spans="1:17" x14ac:dyDescent="0.25">
      <c r="A247" s="802" t="s">
        <v>23</v>
      </c>
      <c r="B247" s="802"/>
      <c r="C247" s="803">
        <f>Presentación!$C$3</f>
        <v>1990</v>
      </c>
      <c r="D247" s="803"/>
      <c r="E247" s="803"/>
      <c r="F247" s="803"/>
      <c r="G247" s="803"/>
      <c r="H247" s="803"/>
      <c r="I247" s="803"/>
      <c r="J247" s="803"/>
      <c r="K247" s="803"/>
      <c r="L247" s="803"/>
      <c r="M247" s="803"/>
      <c r="N247" s="803"/>
    </row>
    <row r="248" spans="1:17" ht="11.25" customHeight="1" x14ac:dyDescent="0.25">
      <c r="A248" s="805" t="s">
        <v>24</v>
      </c>
      <c r="B248" s="805"/>
      <c r="C248" s="869" t="s">
        <v>378</v>
      </c>
      <c r="D248" s="869"/>
      <c r="E248" s="869"/>
      <c r="F248" s="869"/>
      <c r="G248" s="869"/>
      <c r="H248" s="869"/>
      <c r="I248" s="869"/>
      <c r="J248" s="869"/>
      <c r="K248" s="869"/>
      <c r="L248" s="869"/>
      <c r="M248" s="869"/>
      <c r="N248" s="869"/>
      <c r="P248" s="486">
        <v>3</v>
      </c>
      <c r="Q248" s="486"/>
    </row>
    <row r="249" spans="1:17" ht="11.25" customHeight="1" x14ac:dyDescent="0.25">
      <c r="A249" s="805" t="s">
        <v>27</v>
      </c>
      <c r="B249" s="805"/>
      <c r="C249" s="870" t="s">
        <v>495</v>
      </c>
      <c r="D249" s="870"/>
      <c r="E249" s="870"/>
      <c r="F249" s="870"/>
      <c r="G249" s="870"/>
      <c r="H249" s="870"/>
      <c r="I249" s="870"/>
      <c r="J249" s="870"/>
      <c r="K249" s="870"/>
      <c r="L249" s="870"/>
      <c r="M249" s="870"/>
      <c r="N249" s="870"/>
      <c r="P249" s="486"/>
      <c r="Q249" s="486"/>
    </row>
    <row r="250" spans="1:17" ht="11.25" customHeight="1" x14ac:dyDescent="0.25">
      <c r="A250" s="805" t="s">
        <v>29</v>
      </c>
      <c r="B250" s="805"/>
      <c r="C250" s="870" t="s">
        <v>454</v>
      </c>
      <c r="D250" s="870"/>
      <c r="E250" s="870"/>
      <c r="F250" s="870"/>
      <c r="G250" s="870"/>
      <c r="H250" s="870"/>
      <c r="I250" s="870"/>
      <c r="J250" s="870"/>
      <c r="K250" s="870"/>
      <c r="L250" s="870"/>
      <c r="M250" s="870"/>
      <c r="N250" s="870"/>
      <c r="P250" s="486"/>
      <c r="Q250" s="486"/>
    </row>
    <row r="251" spans="1:17" ht="11.25" customHeight="1" x14ac:dyDescent="0.25">
      <c r="A251" s="805" t="s">
        <v>31</v>
      </c>
      <c r="B251" s="805"/>
      <c r="C251" s="870" t="s">
        <v>262</v>
      </c>
      <c r="D251" s="870"/>
      <c r="E251" s="870"/>
      <c r="F251" s="870"/>
      <c r="G251" s="870"/>
      <c r="H251" s="870"/>
      <c r="I251" s="870"/>
      <c r="J251" s="870"/>
      <c r="K251" s="870"/>
      <c r="L251" s="870"/>
      <c r="M251" s="870"/>
      <c r="N251" s="870"/>
      <c r="P251" s="486"/>
      <c r="Q251" s="486"/>
    </row>
    <row r="252" spans="1:17" ht="11.25" customHeight="1" x14ac:dyDescent="0.25">
      <c r="A252" s="807" t="s">
        <v>33</v>
      </c>
      <c r="B252" s="807"/>
      <c r="C252" s="278" t="s">
        <v>496</v>
      </c>
      <c r="D252" s="766" t="s">
        <v>263</v>
      </c>
      <c r="E252" s="766"/>
      <c r="F252" s="766"/>
      <c r="G252" s="766"/>
      <c r="H252" s="766"/>
      <c r="I252" s="766"/>
      <c r="J252" s="766"/>
      <c r="K252" s="766"/>
      <c r="L252" s="766"/>
      <c r="M252" s="766"/>
      <c r="N252" s="766"/>
      <c r="P252" s="486"/>
      <c r="Q252" s="486"/>
    </row>
    <row r="253" spans="1:17" ht="11.25" customHeight="1" x14ac:dyDescent="0.25">
      <c r="A253" s="761" t="s">
        <v>37</v>
      </c>
      <c r="B253" s="761"/>
      <c r="C253" s="761" t="s">
        <v>264</v>
      </c>
      <c r="D253" s="761" t="s">
        <v>265</v>
      </c>
      <c r="E253" s="871" t="s">
        <v>266</v>
      </c>
      <c r="F253" s="761" t="s">
        <v>267</v>
      </c>
      <c r="G253" s="761" t="s">
        <v>268</v>
      </c>
      <c r="H253" s="761" t="s">
        <v>269</v>
      </c>
      <c r="I253" s="761" t="s">
        <v>270</v>
      </c>
      <c r="J253" s="761" t="s">
        <v>271</v>
      </c>
      <c r="K253" s="761" t="s">
        <v>272</v>
      </c>
      <c r="L253" s="761" t="s">
        <v>273</v>
      </c>
      <c r="M253" s="761" t="s">
        <v>274</v>
      </c>
      <c r="N253" s="871" t="s">
        <v>274</v>
      </c>
      <c r="P253" s="486"/>
      <c r="Q253" s="486"/>
    </row>
    <row r="254" spans="1:17" x14ac:dyDescent="0.25">
      <c r="A254" s="761"/>
      <c r="B254" s="761"/>
      <c r="C254" s="761"/>
      <c r="D254" s="761"/>
      <c r="E254" s="761"/>
      <c r="F254" s="761"/>
      <c r="G254" s="761"/>
      <c r="H254" s="761"/>
      <c r="I254" s="761"/>
      <c r="J254" s="761"/>
      <c r="K254" s="761"/>
      <c r="L254" s="761"/>
      <c r="M254" s="761"/>
      <c r="N254" s="871"/>
      <c r="P254" s="486"/>
      <c r="Q254" s="486"/>
    </row>
    <row r="255" spans="1:17" x14ac:dyDescent="0.25">
      <c r="A255" s="761"/>
      <c r="B255" s="761"/>
      <c r="C255" s="761"/>
      <c r="D255" s="761"/>
      <c r="E255" s="871"/>
      <c r="F255" s="761"/>
      <c r="G255" s="761"/>
      <c r="H255" s="761"/>
      <c r="I255" s="761"/>
      <c r="J255" s="761"/>
      <c r="K255" s="761"/>
      <c r="L255" s="761"/>
      <c r="M255" s="761"/>
      <c r="N255" s="871"/>
      <c r="P255" s="486"/>
      <c r="Q255" s="486"/>
    </row>
    <row r="256" spans="1:17" ht="11.25" customHeight="1" x14ac:dyDescent="0.25">
      <c r="A256" s="761" t="s">
        <v>197</v>
      </c>
      <c r="B256" s="761" t="s">
        <v>47</v>
      </c>
      <c r="C256" s="761"/>
      <c r="D256" s="872" t="s">
        <v>48</v>
      </c>
      <c r="E256" s="418" t="s">
        <v>460</v>
      </c>
      <c r="F256" s="811" t="s">
        <v>244</v>
      </c>
      <c r="G256" s="761" t="s">
        <v>276</v>
      </c>
      <c r="H256" s="761" t="s">
        <v>276</v>
      </c>
      <c r="I256" s="761" t="s">
        <v>276</v>
      </c>
      <c r="J256" s="761" t="s">
        <v>276</v>
      </c>
      <c r="K256" s="761" t="s">
        <v>276</v>
      </c>
      <c r="L256" s="872" t="s">
        <v>276</v>
      </c>
      <c r="M256" s="418" t="s">
        <v>460</v>
      </c>
      <c r="N256" s="418" t="s">
        <v>497</v>
      </c>
      <c r="P256" s="486"/>
      <c r="Q256" s="486"/>
    </row>
    <row r="257" spans="1:17" ht="13.5" x14ac:dyDescent="0.25">
      <c r="A257" s="761"/>
      <c r="B257" s="761"/>
      <c r="C257" s="761"/>
      <c r="D257" s="872"/>
      <c r="E257" s="521" t="s">
        <v>498</v>
      </c>
      <c r="F257" s="811"/>
      <c r="G257" s="761"/>
      <c r="H257" s="761"/>
      <c r="I257" s="761"/>
      <c r="J257" s="761"/>
      <c r="K257" s="761"/>
      <c r="L257" s="872"/>
      <c r="M257" s="522" t="s">
        <v>499</v>
      </c>
      <c r="N257" s="522" t="s">
        <v>499</v>
      </c>
      <c r="P257" s="486"/>
      <c r="Q257" s="486"/>
    </row>
    <row r="258" spans="1:17" ht="15" customHeight="1" x14ac:dyDescent="0.25">
      <c r="A258" s="761"/>
      <c r="B258" s="761"/>
      <c r="C258" s="761"/>
      <c r="D258" s="761"/>
      <c r="E258" s="873" t="s">
        <v>500</v>
      </c>
      <c r="F258" s="761" t="s">
        <v>279</v>
      </c>
      <c r="G258" s="761" t="s">
        <v>435</v>
      </c>
      <c r="H258" s="761" t="s">
        <v>435</v>
      </c>
      <c r="I258" s="761" t="s">
        <v>435</v>
      </c>
      <c r="J258" s="761" t="s">
        <v>501</v>
      </c>
      <c r="K258" s="761" t="s">
        <v>501</v>
      </c>
      <c r="L258" s="872" t="s">
        <v>501</v>
      </c>
      <c r="M258" s="418" t="s">
        <v>502</v>
      </c>
      <c r="N258" s="418" t="s">
        <v>502</v>
      </c>
    </row>
    <row r="259" spans="1:17" ht="34.5" x14ac:dyDescent="0.25">
      <c r="A259" s="761"/>
      <c r="B259" s="761"/>
      <c r="C259" s="761"/>
      <c r="D259" s="761"/>
      <c r="E259" s="761"/>
      <c r="F259" s="761"/>
      <c r="G259" s="761"/>
      <c r="H259" s="761"/>
      <c r="I259" s="761"/>
      <c r="J259" s="761"/>
      <c r="K259" s="761"/>
      <c r="L259" s="872"/>
      <c r="M259" s="521" t="s">
        <v>503</v>
      </c>
      <c r="N259" s="521" t="s">
        <v>504</v>
      </c>
    </row>
    <row r="260" spans="1:17" ht="13.5" x14ac:dyDescent="0.25">
      <c r="A260" s="761"/>
      <c r="B260" s="761"/>
      <c r="C260" s="761"/>
      <c r="D260" s="380" t="s">
        <v>282</v>
      </c>
      <c r="E260" s="380" t="s">
        <v>283</v>
      </c>
      <c r="F260" s="380" t="s">
        <v>158</v>
      </c>
      <c r="G260" s="380" t="s">
        <v>284</v>
      </c>
      <c r="H260" s="380" t="s">
        <v>285</v>
      </c>
      <c r="I260" s="380" t="s">
        <v>286</v>
      </c>
      <c r="J260" s="380" t="s">
        <v>287</v>
      </c>
      <c r="K260" s="380" t="s">
        <v>288</v>
      </c>
      <c r="L260" s="380" t="s">
        <v>289</v>
      </c>
      <c r="M260" s="523" t="s">
        <v>290</v>
      </c>
      <c r="N260" s="523" t="s">
        <v>290</v>
      </c>
    </row>
    <row r="261" spans="1:17" ht="11.25" customHeight="1" x14ac:dyDescent="0.25">
      <c r="A261" s="761" t="s">
        <v>68</v>
      </c>
      <c r="B261" s="761" t="s">
        <v>310</v>
      </c>
      <c r="C261" s="135" t="s">
        <v>471</v>
      </c>
      <c r="D261" s="524"/>
      <c r="E261" s="526"/>
      <c r="F261" s="265">
        <v>20</v>
      </c>
      <c r="G261" s="268"/>
      <c r="H261" s="268"/>
      <c r="I261" s="268"/>
      <c r="J261" s="268"/>
      <c r="K261" s="268"/>
      <c r="L261" s="268"/>
      <c r="M261" s="524">
        <f>((D261*E261*G261*H261*I261)-(D261*E261*J261*K261*L261))/F261</f>
        <v>0</v>
      </c>
      <c r="N261" s="524"/>
      <c r="P261" s="486">
        <v>1</v>
      </c>
      <c r="Q261" s="486">
        <f>P248*100+P261</f>
        <v>301</v>
      </c>
    </row>
    <row r="262" spans="1:17" x14ac:dyDescent="0.25">
      <c r="A262" s="761"/>
      <c r="B262" s="761"/>
      <c r="C262" s="486" t="s">
        <v>472</v>
      </c>
      <c r="D262" s="524"/>
      <c r="E262" s="526"/>
      <c r="F262" s="265" t="s">
        <v>291</v>
      </c>
      <c r="G262" s="268"/>
      <c r="H262" s="268"/>
      <c r="I262" s="268"/>
      <c r="J262" s="268"/>
      <c r="K262" s="268"/>
      <c r="L262" s="268"/>
      <c r="M262" s="524">
        <f>((D262*E262*G262*H262*I262)-(D262*E262*J262*K262*L262))/F262</f>
        <v>0</v>
      </c>
      <c r="N262" s="524"/>
      <c r="P262" s="486">
        <v>2</v>
      </c>
      <c r="Q262" s="486">
        <f>P248*100+P262</f>
        <v>302</v>
      </c>
    </row>
    <row r="263" spans="1:17" x14ac:dyDescent="0.25">
      <c r="A263" s="761"/>
      <c r="B263" s="761"/>
      <c r="C263" s="135" t="s">
        <v>473</v>
      </c>
      <c r="D263" s="524"/>
      <c r="E263" s="526"/>
      <c r="F263" s="265" t="s">
        <v>291</v>
      </c>
      <c r="G263" s="268"/>
      <c r="H263" s="268"/>
      <c r="I263" s="268"/>
      <c r="J263" s="268"/>
      <c r="K263" s="268"/>
      <c r="L263" s="268"/>
      <c r="M263" s="524">
        <f>((D263*E263*G263*H263*I263)-(D263*E263*J263*K263*L263))/F263</f>
        <v>0</v>
      </c>
      <c r="N263" s="524"/>
      <c r="P263" s="486">
        <v>3</v>
      </c>
      <c r="Q263" s="486">
        <f>P248*100+P263</f>
        <v>303</v>
      </c>
    </row>
    <row r="264" spans="1:17" x14ac:dyDescent="0.25">
      <c r="A264" s="818" t="s">
        <v>292</v>
      </c>
      <c r="B264" s="818"/>
      <c r="C264" s="818"/>
      <c r="D264" s="529">
        <f>SUM(D261:D263)</f>
        <v>0</v>
      </c>
      <c r="E264" s="531"/>
      <c r="F264" s="531"/>
      <c r="G264" s="426"/>
      <c r="H264" s="426"/>
      <c r="I264" s="426"/>
      <c r="J264" s="426"/>
      <c r="K264" s="426"/>
      <c r="L264" s="426"/>
      <c r="M264" s="532">
        <f>SUM(M261:M263)</f>
        <v>0</v>
      </c>
      <c r="N264" s="532">
        <f>SUM(N261:N263)</f>
        <v>0</v>
      </c>
      <c r="P264" s="486"/>
      <c r="Q264" s="486"/>
    </row>
    <row r="265" spans="1:17" ht="13.5" customHeight="1" x14ac:dyDescent="0.25">
      <c r="A265" s="761" t="s">
        <v>313</v>
      </c>
      <c r="B265" s="761" t="s">
        <v>310</v>
      </c>
      <c r="C265" s="545" t="s">
        <v>514</v>
      </c>
      <c r="D265" s="524"/>
      <c r="E265" s="526"/>
      <c r="F265" s="265" t="s">
        <v>291</v>
      </c>
      <c r="G265" s="268"/>
      <c r="H265" s="268"/>
      <c r="I265" s="268"/>
      <c r="J265" s="268"/>
      <c r="K265" s="268"/>
      <c r="L265" s="268"/>
      <c r="M265" s="524">
        <f>((D265*E265*G265*H265*I265)-(D265*E265*J265*K265*L265))/F265</f>
        <v>0</v>
      </c>
      <c r="N265" s="524"/>
      <c r="P265" s="486">
        <v>4</v>
      </c>
      <c r="Q265" s="486">
        <f>P248*100+P265</f>
        <v>304</v>
      </c>
    </row>
    <row r="266" spans="1:17" x14ac:dyDescent="0.25">
      <c r="A266" s="761"/>
      <c r="B266" s="761"/>
      <c r="C266" s="265" t="s">
        <v>312</v>
      </c>
      <c r="D266" s="265"/>
      <c r="E266" s="265"/>
      <c r="F266" s="265"/>
      <c r="G266" s="268"/>
      <c r="H266" s="268"/>
      <c r="I266" s="268"/>
      <c r="J266" s="268"/>
      <c r="K266" s="268"/>
      <c r="L266" s="268"/>
      <c r="M266" s="524"/>
      <c r="N266" s="524"/>
      <c r="P266" s="486"/>
      <c r="Q266" s="486"/>
    </row>
    <row r="267" spans="1:17" x14ac:dyDescent="0.25">
      <c r="A267" s="818" t="s">
        <v>292</v>
      </c>
      <c r="B267" s="818"/>
      <c r="C267" s="818"/>
      <c r="D267" s="529">
        <f>SUM(D265:D266)</f>
        <v>0</v>
      </c>
      <c r="E267" s="531"/>
      <c r="F267" s="531"/>
      <c r="G267" s="426"/>
      <c r="H267" s="426"/>
      <c r="I267" s="426"/>
      <c r="J267" s="426"/>
      <c r="K267" s="426"/>
      <c r="L267" s="426"/>
      <c r="M267" s="532">
        <f>SUM(M265:M266)</f>
        <v>0</v>
      </c>
      <c r="N267" s="532">
        <f>SUM(N265:N266)</f>
        <v>0</v>
      </c>
      <c r="P267" s="486"/>
      <c r="Q267" s="486"/>
    </row>
    <row r="268" spans="1:17" ht="13.5" customHeight="1" x14ac:dyDescent="0.25">
      <c r="A268" s="761" t="s">
        <v>314</v>
      </c>
      <c r="B268" s="761" t="s">
        <v>310</v>
      </c>
      <c r="C268" s="545" t="s">
        <v>514</v>
      </c>
      <c r="D268" s="524"/>
      <c r="E268" s="526"/>
      <c r="F268" s="265" t="s">
        <v>291</v>
      </c>
      <c r="G268" s="268"/>
      <c r="H268" s="268"/>
      <c r="I268" s="268"/>
      <c r="J268" s="268"/>
      <c r="K268" s="268"/>
      <c r="L268" s="268"/>
      <c r="M268" s="524">
        <f>((D268*E268*G268*H268*I268)-(D268*E268*J268*K268*L268))/F268</f>
        <v>0</v>
      </c>
      <c r="N268" s="524"/>
      <c r="P268" s="486">
        <v>5</v>
      </c>
      <c r="Q268" s="486">
        <f>P248*100+P268</f>
        <v>305</v>
      </c>
    </row>
    <row r="269" spans="1:17" x14ac:dyDescent="0.25">
      <c r="A269" s="761"/>
      <c r="B269" s="761"/>
      <c r="C269" s="265" t="s">
        <v>312</v>
      </c>
      <c r="D269" s="265"/>
      <c r="E269" s="265"/>
      <c r="F269" s="265"/>
      <c r="G269" s="268"/>
      <c r="H269" s="268"/>
      <c r="I269" s="268"/>
      <c r="J269" s="268"/>
      <c r="K269" s="268"/>
      <c r="L269" s="268"/>
      <c r="M269" s="524"/>
      <c r="N269" s="524"/>
      <c r="P269" s="486"/>
      <c r="Q269" s="486"/>
    </row>
    <row r="270" spans="1:17" x14ac:dyDescent="0.25">
      <c r="A270" s="818" t="s">
        <v>292</v>
      </c>
      <c r="B270" s="818"/>
      <c r="C270" s="818"/>
      <c r="D270" s="529">
        <f>SUM(D268:D269)</f>
        <v>0</v>
      </c>
      <c r="E270" s="531"/>
      <c r="F270" s="531"/>
      <c r="G270" s="426"/>
      <c r="H270" s="426"/>
      <c r="I270" s="426"/>
      <c r="J270" s="426"/>
      <c r="K270" s="426"/>
      <c r="L270" s="426"/>
      <c r="M270" s="532">
        <f>SUM(M268:M269)</f>
        <v>0</v>
      </c>
      <c r="N270" s="532">
        <f>SUM(N268:N269)</f>
        <v>0</v>
      </c>
      <c r="P270" s="486"/>
      <c r="Q270" s="486"/>
    </row>
    <row r="271" spans="1:17" ht="13.5" customHeight="1" x14ac:dyDescent="0.25">
      <c r="A271" s="761" t="s">
        <v>315</v>
      </c>
      <c r="B271" s="761" t="s">
        <v>310</v>
      </c>
      <c r="C271" s="545" t="s">
        <v>514</v>
      </c>
      <c r="D271" s="524"/>
      <c r="E271" s="526"/>
      <c r="F271" s="265" t="s">
        <v>291</v>
      </c>
      <c r="G271" s="268"/>
      <c r="H271" s="268"/>
      <c r="I271" s="268"/>
      <c r="J271" s="268"/>
      <c r="K271" s="268"/>
      <c r="L271" s="268"/>
      <c r="M271" s="524">
        <f>((D271*E271*G271*H271*I271)-(D271*E271*J271*K271*L271))/F271</f>
        <v>0</v>
      </c>
      <c r="N271" s="524"/>
      <c r="P271" s="486">
        <v>6</v>
      </c>
      <c r="Q271" s="486">
        <f>P248*100+P271</f>
        <v>306</v>
      </c>
    </row>
    <row r="272" spans="1:17" x14ac:dyDescent="0.25">
      <c r="A272" s="761"/>
      <c r="B272" s="761"/>
      <c r="C272" s="265" t="s">
        <v>312</v>
      </c>
      <c r="D272" s="265"/>
      <c r="E272" s="265"/>
      <c r="F272" s="265"/>
      <c r="G272" s="268"/>
      <c r="H272" s="268"/>
      <c r="I272" s="268"/>
      <c r="J272" s="268"/>
      <c r="K272" s="268"/>
      <c r="L272" s="268"/>
      <c r="M272" s="524"/>
      <c r="N272" s="524"/>
      <c r="P272" s="486"/>
      <c r="Q272" s="486"/>
    </row>
    <row r="273" spans="1:17" x14ac:dyDescent="0.25">
      <c r="A273" s="818" t="s">
        <v>292</v>
      </c>
      <c r="B273" s="818"/>
      <c r="C273" s="818"/>
      <c r="D273" s="529">
        <f>SUM(D271:D272)</f>
        <v>0</v>
      </c>
      <c r="E273" s="531"/>
      <c r="F273" s="531"/>
      <c r="G273" s="426"/>
      <c r="H273" s="426"/>
      <c r="I273" s="426"/>
      <c r="J273" s="426"/>
      <c r="K273" s="426"/>
      <c r="L273" s="426"/>
      <c r="M273" s="532">
        <f>SUM(M271:M272)</f>
        <v>0</v>
      </c>
      <c r="N273" s="532">
        <f>SUM(N271:N272)</f>
        <v>0</v>
      </c>
      <c r="P273" s="486"/>
      <c r="Q273" s="486"/>
    </row>
    <row r="274" spans="1:17" ht="13.5" customHeight="1" x14ac:dyDescent="0.25">
      <c r="A274" s="761" t="s">
        <v>316</v>
      </c>
      <c r="B274" s="761" t="s">
        <v>310</v>
      </c>
      <c r="C274" s="545" t="s">
        <v>514</v>
      </c>
      <c r="D274" s="524"/>
      <c r="E274" s="526"/>
      <c r="F274" s="265" t="s">
        <v>291</v>
      </c>
      <c r="G274" s="268"/>
      <c r="H274" s="268"/>
      <c r="I274" s="268"/>
      <c r="J274" s="268"/>
      <c r="K274" s="268"/>
      <c r="L274" s="268"/>
      <c r="M274" s="524">
        <f>((D274*E274*G274*H274*I274)-(D274*E274*J274*K274*L274))/F274</f>
        <v>0</v>
      </c>
      <c r="N274" s="524"/>
      <c r="P274" s="486">
        <v>7</v>
      </c>
      <c r="Q274" s="486">
        <f>P248*100+P274</f>
        <v>307</v>
      </c>
    </row>
    <row r="275" spans="1:17" x14ac:dyDescent="0.25">
      <c r="A275" s="761"/>
      <c r="B275" s="761"/>
      <c r="C275" s="265" t="s">
        <v>312</v>
      </c>
      <c r="D275" s="265"/>
      <c r="E275" s="265"/>
      <c r="F275" s="265"/>
      <c r="G275" s="268"/>
      <c r="H275" s="268"/>
      <c r="I275" s="268"/>
      <c r="J275" s="268"/>
      <c r="K275" s="268"/>
      <c r="L275" s="268"/>
      <c r="M275" s="524"/>
      <c r="N275" s="524"/>
    </row>
    <row r="276" spans="1:17" x14ac:dyDescent="0.25">
      <c r="A276" s="818" t="s">
        <v>292</v>
      </c>
      <c r="B276" s="818"/>
      <c r="C276" s="818"/>
      <c r="D276" s="529">
        <f>SUM(D274:D275)</f>
        <v>0</v>
      </c>
      <c r="E276" s="531"/>
      <c r="F276" s="531"/>
      <c r="G276" s="535"/>
      <c r="H276" s="535"/>
      <c r="I276" s="535"/>
      <c r="J276" s="535"/>
      <c r="K276" s="535"/>
      <c r="L276" s="535"/>
      <c r="M276" s="532">
        <f>SUM(M274:M275)</f>
        <v>0</v>
      </c>
      <c r="N276" s="532">
        <f>SUM(N274:N275)</f>
        <v>0</v>
      </c>
    </row>
    <row r="277" spans="1:17" x14ac:dyDescent="0.25">
      <c r="A277" s="819" t="s">
        <v>91</v>
      </c>
      <c r="B277" s="819"/>
      <c r="C277" s="819"/>
      <c r="D277" s="536">
        <f>D276+D273+D270+D267+D264</f>
        <v>0</v>
      </c>
      <c r="E277" s="537"/>
      <c r="F277" s="537"/>
      <c r="G277" s="538"/>
      <c r="H277" s="538"/>
      <c r="I277" s="538"/>
      <c r="J277" s="538"/>
      <c r="K277" s="538"/>
      <c r="L277" s="538"/>
      <c r="M277" s="532">
        <f>M276+M273+M270+M267+M264</f>
        <v>0</v>
      </c>
      <c r="N277" s="532">
        <f>N276+N273+N270+N267+N264</f>
        <v>0</v>
      </c>
    </row>
    <row r="278" spans="1:17" ht="13.5" x14ac:dyDescent="0.25">
      <c r="A278" s="874" t="s">
        <v>294</v>
      </c>
      <c r="B278" s="874"/>
      <c r="C278" s="874"/>
      <c r="D278" s="874"/>
      <c r="E278" s="874"/>
      <c r="F278" s="874"/>
      <c r="G278" s="874"/>
      <c r="H278" s="874"/>
      <c r="I278" s="874"/>
      <c r="J278" s="874"/>
      <c r="K278" s="874"/>
      <c r="L278" s="874"/>
      <c r="M278" s="874"/>
      <c r="N278" s="874"/>
    </row>
    <row r="279" spans="1:17" ht="12" customHeight="1" x14ac:dyDescent="0.25">
      <c r="A279" s="875" t="s">
        <v>513</v>
      </c>
      <c r="B279" s="875"/>
      <c r="C279" s="875"/>
      <c r="D279" s="875"/>
      <c r="E279" s="875"/>
      <c r="F279" s="875"/>
      <c r="G279" s="875"/>
      <c r="H279" s="875"/>
    </row>
    <row r="287" spans="1:17" x14ac:dyDescent="0.25">
      <c r="A287" s="802" t="s">
        <v>23</v>
      </c>
      <c r="B287" s="802"/>
      <c r="C287" s="803">
        <f>Presentación!$C$3</f>
        <v>1990</v>
      </c>
      <c r="D287" s="803"/>
      <c r="E287" s="803"/>
      <c r="F287" s="803"/>
      <c r="G287" s="803"/>
      <c r="H287" s="803"/>
      <c r="I287" s="803"/>
      <c r="J287" s="803"/>
      <c r="K287" s="803"/>
      <c r="L287" s="803"/>
      <c r="M287" s="803"/>
      <c r="N287" s="803"/>
    </row>
    <row r="288" spans="1:17" ht="11.25" customHeight="1" x14ac:dyDescent="0.25">
      <c r="A288" s="805" t="s">
        <v>24</v>
      </c>
      <c r="B288" s="805"/>
      <c r="C288" s="869" t="s">
        <v>379</v>
      </c>
      <c r="D288" s="869"/>
      <c r="E288" s="869"/>
      <c r="F288" s="869"/>
      <c r="G288" s="869"/>
      <c r="H288" s="869"/>
      <c r="I288" s="869"/>
      <c r="J288" s="869"/>
      <c r="K288" s="869"/>
      <c r="L288" s="869"/>
      <c r="M288" s="869"/>
      <c r="N288" s="869"/>
      <c r="P288" s="486">
        <v>4</v>
      </c>
      <c r="Q288" s="486"/>
    </row>
    <row r="289" spans="1:17" ht="11.25" customHeight="1" x14ac:dyDescent="0.25">
      <c r="A289" s="805" t="s">
        <v>27</v>
      </c>
      <c r="B289" s="805"/>
      <c r="C289" s="870" t="s">
        <v>495</v>
      </c>
      <c r="D289" s="870"/>
      <c r="E289" s="870"/>
      <c r="F289" s="870"/>
      <c r="G289" s="870"/>
      <c r="H289" s="870"/>
      <c r="I289" s="870"/>
      <c r="J289" s="870"/>
      <c r="K289" s="870"/>
      <c r="L289" s="870"/>
      <c r="M289" s="870"/>
      <c r="N289" s="870"/>
      <c r="P289" s="486"/>
      <c r="Q289" s="486"/>
    </row>
    <row r="290" spans="1:17" ht="11.25" customHeight="1" x14ac:dyDescent="0.25">
      <c r="A290" s="805" t="s">
        <v>29</v>
      </c>
      <c r="B290" s="805"/>
      <c r="C290" s="870" t="s">
        <v>454</v>
      </c>
      <c r="D290" s="870"/>
      <c r="E290" s="870"/>
      <c r="F290" s="870"/>
      <c r="G290" s="870"/>
      <c r="H290" s="870"/>
      <c r="I290" s="870"/>
      <c r="J290" s="870"/>
      <c r="K290" s="870"/>
      <c r="L290" s="870"/>
      <c r="M290" s="870"/>
      <c r="N290" s="870"/>
      <c r="P290" s="486"/>
      <c r="Q290" s="486"/>
    </row>
    <row r="291" spans="1:17" ht="11.25" customHeight="1" x14ac:dyDescent="0.25">
      <c r="A291" s="805" t="s">
        <v>31</v>
      </c>
      <c r="B291" s="805"/>
      <c r="C291" s="870" t="s">
        <v>262</v>
      </c>
      <c r="D291" s="870"/>
      <c r="E291" s="870"/>
      <c r="F291" s="870"/>
      <c r="G291" s="870"/>
      <c r="H291" s="870"/>
      <c r="I291" s="870"/>
      <c r="J291" s="870"/>
      <c r="K291" s="870"/>
      <c r="L291" s="870"/>
      <c r="M291" s="870"/>
      <c r="N291" s="870"/>
      <c r="P291" s="486"/>
      <c r="Q291" s="486"/>
    </row>
    <row r="292" spans="1:17" ht="11.25" customHeight="1" x14ac:dyDescent="0.25">
      <c r="A292" s="807" t="s">
        <v>33</v>
      </c>
      <c r="B292" s="807"/>
      <c r="C292" s="278" t="s">
        <v>496</v>
      </c>
      <c r="D292" s="766" t="s">
        <v>263</v>
      </c>
      <c r="E292" s="766"/>
      <c r="F292" s="766"/>
      <c r="G292" s="766"/>
      <c r="H292" s="766"/>
      <c r="I292" s="766"/>
      <c r="J292" s="766"/>
      <c r="K292" s="766"/>
      <c r="L292" s="766"/>
      <c r="M292" s="766"/>
      <c r="N292" s="766"/>
      <c r="P292" s="486"/>
      <c r="Q292" s="486"/>
    </row>
    <row r="293" spans="1:17" ht="11.25" customHeight="1" x14ac:dyDescent="0.25">
      <c r="A293" s="761" t="s">
        <v>37</v>
      </c>
      <c r="B293" s="761"/>
      <c r="C293" s="761" t="s">
        <v>264</v>
      </c>
      <c r="D293" s="761" t="s">
        <v>265</v>
      </c>
      <c r="E293" s="871" t="s">
        <v>266</v>
      </c>
      <c r="F293" s="761" t="s">
        <v>267</v>
      </c>
      <c r="G293" s="761" t="s">
        <v>268</v>
      </c>
      <c r="H293" s="761" t="s">
        <v>269</v>
      </c>
      <c r="I293" s="761" t="s">
        <v>270</v>
      </c>
      <c r="J293" s="761" t="s">
        <v>271</v>
      </c>
      <c r="K293" s="761" t="s">
        <v>272</v>
      </c>
      <c r="L293" s="761" t="s">
        <v>273</v>
      </c>
      <c r="M293" s="761" t="s">
        <v>274</v>
      </c>
      <c r="N293" s="871" t="s">
        <v>274</v>
      </c>
      <c r="P293" s="486"/>
      <c r="Q293" s="486"/>
    </row>
    <row r="294" spans="1:17" x14ac:dyDescent="0.25">
      <c r="A294" s="761"/>
      <c r="B294" s="761"/>
      <c r="C294" s="761"/>
      <c r="D294" s="761"/>
      <c r="E294" s="761"/>
      <c r="F294" s="761"/>
      <c r="G294" s="761"/>
      <c r="H294" s="761"/>
      <c r="I294" s="761"/>
      <c r="J294" s="761"/>
      <c r="K294" s="761"/>
      <c r="L294" s="761"/>
      <c r="M294" s="761"/>
      <c r="N294" s="871"/>
      <c r="P294" s="486"/>
      <c r="Q294" s="486"/>
    </row>
    <row r="295" spans="1:17" x14ac:dyDescent="0.25">
      <c r="A295" s="761"/>
      <c r="B295" s="761"/>
      <c r="C295" s="761"/>
      <c r="D295" s="761"/>
      <c r="E295" s="871"/>
      <c r="F295" s="761"/>
      <c r="G295" s="761"/>
      <c r="H295" s="761"/>
      <c r="I295" s="761"/>
      <c r="J295" s="761"/>
      <c r="K295" s="761"/>
      <c r="L295" s="761"/>
      <c r="M295" s="761"/>
      <c r="N295" s="871"/>
      <c r="P295" s="486"/>
      <c r="Q295" s="486"/>
    </row>
    <row r="296" spans="1:17" ht="11.25" customHeight="1" x14ac:dyDescent="0.25">
      <c r="A296" s="761" t="s">
        <v>197</v>
      </c>
      <c r="B296" s="761" t="s">
        <v>47</v>
      </c>
      <c r="C296" s="761"/>
      <c r="D296" s="872" t="s">
        <v>48</v>
      </c>
      <c r="E296" s="418" t="s">
        <v>460</v>
      </c>
      <c r="F296" s="811" t="s">
        <v>244</v>
      </c>
      <c r="G296" s="761" t="s">
        <v>276</v>
      </c>
      <c r="H296" s="761" t="s">
        <v>276</v>
      </c>
      <c r="I296" s="761" t="s">
        <v>276</v>
      </c>
      <c r="J296" s="761" t="s">
        <v>276</v>
      </c>
      <c r="K296" s="761" t="s">
        <v>276</v>
      </c>
      <c r="L296" s="872" t="s">
        <v>276</v>
      </c>
      <c r="M296" s="418" t="s">
        <v>460</v>
      </c>
      <c r="N296" s="418" t="s">
        <v>497</v>
      </c>
      <c r="P296" s="486"/>
      <c r="Q296" s="486"/>
    </row>
    <row r="297" spans="1:17" ht="13.5" x14ac:dyDescent="0.25">
      <c r="A297" s="761"/>
      <c r="B297" s="761"/>
      <c r="C297" s="761"/>
      <c r="D297" s="872"/>
      <c r="E297" s="521" t="s">
        <v>498</v>
      </c>
      <c r="F297" s="811"/>
      <c r="G297" s="761"/>
      <c r="H297" s="761"/>
      <c r="I297" s="761"/>
      <c r="J297" s="761"/>
      <c r="K297" s="761"/>
      <c r="L297" s="872"/>
      <c r="M297" s="522" t="s">
        <v>499</v>
      </c>
      <c r="N297" s="522" t="s">
        <v>499</v>
      </c>
      <c r="P297" s="486"/>
      <c r="Q297" s="486"/>
    </row>
    <row r="298" spans="1:17" ht="15" customHeight="1" x14ac:dyDescent="0.25">
      <c r="A298" s="761"/>
      <c r="B298" s="761"/>
      <c r="C298" s="761"/>
      <c r="D298" s="761"/>
      <c r="E298" s="873" t="s">
        <v>500</v>
      </c>
      <c r="F298" s="761" t="s">
        <v>279</v>
      </c>
      <c r="G298" s="761" t="s">
        <v>435</v>
      </c>
      <c r="H298" s="761" t="s">
        <v>435</v>
      </c>
      <c r="I298" s="761" t="s">
        <v>435</v>
      </c>
      <c r="J298" s="761" t="s">
        <v>501</v>
      </c>
      <c r="K298" s="761" t="s">
        <v>501</v>
      </c>
      <c r="L298" s="872" t="s">
        <v>501</v>
      </c>
      <c r="M298" s="418" t="s">
        <v>502</v>
      </c>
      <c r="N298" s="418" t="s">
        <v>502</v>
      </c>
    </row>
    <row r="299" spans="1:17" ht="34.5" x14ac:dyDescent="0.25">
      <c r="A299" s="761"/>
      <c r="B299" s="761"/>
      <c r="C299" s="761"/>
      <c r="D299" s="761"/>
      <c r="E299" s="761"/>
      <c r="F299" s="761"/>
      <c r="G299" s="761"/>
      <c r="H299" s="761"/>
      <c r="I299" s="761"/>
      <c r="J299" s="761"/>
      <c r="K299" s="761"/>
      <c r="L299" s="872"/>
      <c r="M299" s="521" t="s">
        <v>503</v>
      </c>
      <c r="N299" s="521" t="s">
        <v>504</v>
      </c>
    </row>
    <row r="300" spans="1:17" ht="13.5" x14ac:dyDescent="0.25">
      <c r="A300" s="761"/>
      <c r="B300" s="761"/>
      <c r="C300" s="761"/>
      <c r="D300" s="380" t="s">
        <v>282</v>
      </c>
      <c r="E300" s="380" t="s">
        <v>283</v>
      </c>
      <c r="F300" s="380" t="s">
        <v>158</v>
      </c>
      <c r="G300" s="380" t="s">
        <v>284</v>
      </c>
      <c r="H300" s="380" t="s">
        <v>285</v>
      </c>
      <c r="I300" s="380" t="s">
        <v>286</v>
      </c>
      <c r="J300" s="380" t="s">
        <v>287</v>
      </c>
      <c r="K300" s="380" t="s">
        <v>288</v>
      </c>
      <c r="L300" s="380" t="s">
        <v>289</v>
      </c>
      <c r="M300" s="523" t="s">
        <v>290</v>
      </c>
      <c r="N300" s="523" t="s">
        <v>290</v>
      </c>
    </row>
    <row r="301" spans="1:17" ht="11.25" customHeight="1" x14ac:dyDescent="0.25">
      <c r="A301" s="761" t="s">
        <v>68</v>
      </c>
      <c r="B301" s="761" t="s">
        <v>310</v>
      </c>
      <c r="C301" s="135" t="s">
        <v>471</v>
      </c>
      <c r="D301" s="524"/>
      <c r="E301" s="526"/>
      <c r="F301" s="265">
        <v>20</v>
      </c>
      <c r="G301" s="268"/>
      <c r="H301" s="268"/>
      <c r="I301" s="268"/>
      <c r="J301" s="268"/>
      <c r="K301" s="268"/>
      <c r="L301" s="268"/>
      <c r="M301" s="524">
        <f>((D301*E301*G301*H301*I301)-(D301*E301*J301*K301*L301))/F301</f>
        <v>0</v>
      </c>
      <c r="N301" s="524"/>
      <c r="P301" s="486">
        <v>1</v>
      </c>
      <c r="Q301" s="486">
        <f>P288*100+P301</f>
        <v>401</v>
      </c>
    </row>
    <row r="302" spans="1:17" x14ac:dyDescent="0.25">
      <c r="A302" s="761"/>
      <c r="B302" s="761"/>
      <c r="C302" s="486" t="s">
        <v>472</v>
      </c>
      <c r="D302" s="524"/>
      <c r="E302" s="526"/>
      <c r="F302" s="265" t="s">
        <v>291</v>
      </c>
      <c r="G302" s="268"/>
      <c r="H302" s="268"/>
      <c r="I302" s="268"/>
      <c r="J302" s="268"/>
      <c r="K302" s="268"/>
      <c r="L302" s="268"/>
      <c r="M302" s="524">
        <f>((D302*E302*G302*H302*I302)-(D302*E302*J302*K302*L302))/F302</f>
        <v>0</v>
      </c>
      <c r="N302" s="524"/>
      <c r="P302" s="486">
        <v>2</v>
      </c>
      <c r="Q302" s="486">
        <f>P288*100+P302</f>
        <v>402</v>
      </c>
    </row>
    <row r="303" spans="1:17" x14ac:dyDescent="0.25">
      <c r="A303" s="761"/>
      <c r="B303" s="761"/>
      <c r="C303" s="135" t="s">
        <v>473</v>
      </c>
      <c r="D303" s="524"/>
      <c r="E303" s="526"/>
      <c r="F303" s="265" t="s">
        <v>291</v>
      </c>
      <c r="G303" s="268"/>
      <c r="H303" s="268"/>
      <c r="I303" s="268"/>
      <c r="J303" s="268"/>
      <c r="K303" s="268"/>
      <c r="L303" s="268"/>
      <c r="M303" s="524">
        <f>((D303*E303*G303*H303*I303)-(D303*E303*J303*K303*L303))/F303</f>
        <v>0</v>
      </c>
      <c r="N303" s="524"/>
      <c r="P303" s="486">
        <v>3</v>
      </c>
      <c r="Q303" s="486">
        <f>P288*100+P303</f>
        <v>403</v>
      </c>
    </row>
    <row r="304" spans="1:17" x14ac:dyDescent="0.25">
      <c r="A304" s="818" t="s">
        <v>292</v>
      </c>
      <c r="B304" s="818"/>
      <c r="C304" s="818"/>
      <c r="D304" s="529">
        <f>SUM(D301:D303)</f>
        <v>0</v>
      </c>
      <c r="E304" s="531"/>
      <c r="F304" s="531"/>
      <c r="G304" s="426"/>
      <c r="H304" s="426"/>
      <c r="I304" s="426"/>
      <c r="J304" s="426"/>
      <c r="K304" s="426"/>
      <c r="L304" s="426"/>
      <c r="M304" s="532">
        <f>SUM(M301:M303)</f>
        <v>0</v>
      </c>
      <c r="N304" s="532">
        <f>SUM(N301:N303)</f>
        <v>0</v>
      </c>
      <c r="P304" s="486"/>
      <c r="Q304" s="486"/>
    </row>
    <row r="305" spans="1:17" ht="13.5" customHeight="1" x14ac:dyDescent="0.25">
      <c r="A305" s="761" t="s">
        <v>313</v>
      </c>
      <c r="B305" s="761" t="s">
        <v>310</v>
      </c>
      <c r="C305" s="545" t="s">
        <v>514</v>
      </c>
      <c r="D305" s="524"/>
      <c r="E305" s="526"/>
      <c r="F305" s="265" t="s">
        <v>291</v>
      </c>
      <c r="G305" s="268"/>
      <c r="H305" s="268"/>
      <c r="I305" s="268"/>
      <c r="J305" s="268"/>
      <c r="K305" s="268"/>
      <c r="L305" s="268"/>
      <c r="M305" s="524">
        <f>((D305*E305*G305*H305*I305)-(D305*E305*J305*K305*L305))/F305</f>
        <v>0</v>
      </c>
      <c r="N305" s="524"/>
      <c r="P305" s="486">
        <v>4</v>
      </c>
      <c r="Q305" s="486">
        <f>P288*100+P305</f>
        <v>404</v>
      </c>
    </row>
    <row r="306" spans="1:17" x14ac:dyDescent="0.25">
      <c r="A306" s="761"/>
      <c r="B306" s="761"/>
      <c r="C306" s="265" t="s">
        <v>312</v>
      </c>
      <c r="D306" s="265"/>
      <c r="E306" s="265"/>
      <c r="F306" s="265"/>
      <c r="G306" s="268"/>
      <c r="H306" s="268"/>
      <c r="I306" s="268"/>
      <c r="J306" s="268"/>
      <c r="K306" s="268"/>
      <c r="L306" s="268"/>
      <c r="M306" s="524"/>
      <c r="N306" s="524"/>
      <c r="P306" s="486"/>
      <c r="Q306" s="486"/>
    </row>
    <row r="307" spans="1:17" x14ac:dyDescent="0.25">
      <c r="A307" s="818" t="s">
        <v>292</v>
      </c>
      <c r="B307" s="818"/>
      <c r="C307" s="818"/>
      <c r="D307" s="529">
        <f>SUM(D305:D306)</f>
        <v>0</v>
      </c>
      <c r="E307" s="531"/>
      <c r="F307" s="531"/>
      <c r="G307" s="426"/>
      <c r="H307" s="426"/>
      <c r="I307" s="426"/>
      <c r="J307" s="426"/>
      <c r="K307" s="426"/>
      <c r="L307" s="426"/>
      <c r="M307" s="532">
        <f>SUM(M305:M306)</f>
        <v>0</v>
      </c>
      <c r="N307" s="532">
        <f>SUM(N305:N306)</f>
        <v>0</v>
      </c>
      <c r="P307" s="486"/>
      <c r="Q307" s="486"/>
    </row>
    <row r="308" spans="1:17" ht="13.5" customHeight="1" x14ac:dyDescent="0.25">
      <c r="A308" s="761" t="s">
        <v>314</v>
      </c>
      <c r="B308" s="761" t="s">
        <v>310</v>
      </c>
      <c r="C308" s="545" t="s">
        <v>514</v>
      </c>
      <c r="D308" s="524"/>
      <c r="E308" s="526"/>
      <c r="F308" s="265" t="s">
        <v>291</v>
      </c>
      <c r="G308" s="268"/>
      <c r="H308" s="268"/>
      <c r="I308" s="268"/>
      <c r="J308" s="268"/>
      <c r="K308" s="268"/>
      <c r="L308" s="268"/>
      <c r="M308" s="524">
        <f>((D308*E308*G308*H308*I308)-(D308*E308*J308*K308*L308))/F308</f>
        <v>0</v>
      </c>
      <c r="N308" s="524"/>
      <c r="P308" s="486">
        <v>5</v>
      </c>
      <c r="Q308" s="486">
        <f>P288*100+P308</f>
        <v>405</v>
      </c>
    </row>
    <row r="309" spans="1:17" x14ac:dyDescent="0.25">
      <c r="A309" s="761"/>
      <c r="B309" s="761"/>
      <c r="C309" s="265" t="s">
        <v>312</v>
      </c>
      <c r="D309" s="265"/>
      <c r="E309" s="265"/>
      <c r="F309" s="265"/>
      <c r="G309" s="268"/>
      <c r="H309" s="268"/>
      <c r="I309" s="268"/>
      <c r="J309" s="268"/>
      <c r="K309" s="268"/>
      <c r="L309" s="268"/>
      <c r="M309" s="524"/>
      <c r="N309" s="524"/>
      <c r="P309" s="486"/>
      <c r="Q309" s="486"/>
    </row>
    <row r="310" spans="1:17" x14ac:dyDescent="0.25">
      <c r="A310" s="818" t="s">
        <v>292</v>
      </c>
      <c r="B310" s="818"/>
      <c r="C310" s="818"/>
      <c r="D310" s="529">
        <f>SUM(D308:D309)</f>
        <v>0</v>
      </c>
      <c r="E310" s="531"/>
      <c r="F310" s="531"/>
      <c r="G310" s="426"/>
      <c r="H310" s="426"/>
      <c r="I310" s="426"/>
      <c r="J310" s="426"/>
      <c r="K310" s="426"/>
      <c r="L310" s="426"/>
      <c r="M310" s="532">
        <f>SUM(M308:M309)</f>
        <v>0</v>
      </c>
      <c r="N310" s="532">
        <f>SUM(N308:N309)</f>
        <v>0</v>
      </c>
      <c r="P310" s="486"/>
      <c r="Q310" s="486"/>
    </row>
    <row r="311" spans="1:17" ht="13.5" customHeight="1" x14ac:dyDescent="0.25">
      <c r="A311" s="761" t="s">
        <v>315</v>
      </c>
      <c r="B311" s="761" t="s">
        <v>310</v>
      </c>
      <c r="C311" s="545" t="s">
        <v>514</v>
      </c>
      <c r="D311" s="524"/>
      <c r="E311" s="526"/>
      <c r="F311" s="265" t="s">
        <v>291</v>
      </c>
      <c r="G311" s="268"/>
      <c r="H311" s="268"/>
      <c r="I311" s="268"/>
      <c r="J311" s="268"/>
      <c r="K311" s="268"/>
      <c r="L311" s="268"/>
      <c r="M311" s="524">
        <f>((D311*E311*G311*H311*I311)-(D311*E311*J311*K311*L311))/F311</f>
        <v>0</v>
      </c>
      <c r="N311" s="524"/>
      <c r="P311" s="486">
        <v>6</v>
      </c>
      <c r="Q311" s="486">
        <f>P288*100+P311</f>
        <v>406</v>
      </c>
    </row>
    <row r="312" spans="1:17" x14ac:dyDescent="0.25">
      <c r="A312" s="761"/>
      <c r="B312" s="761"/>
      <c r="C312" s="265" t="s">
        <v>312</v>
      </c>
      <c r="D312" s="265"/>
      <c r="E312" s="265"/>
      <c r="F312" s="265"/>
      <c r="G312" s="268"/>
      <c r="H312" s="268"/>
      <c r="I312" s="268"/>
      <c r="J312" s="268"/>
      <c r="K312" s="268"/>
      <c r="L312" s="268"/>
      <c r="M312" s="524"/>
      <c r="N312" s="524"/>
      <c r="P312" s="486"/>
      <c r="Q312" s="486"/>
    </row>
    <row r="313" spans="1:17" x14ac:dyDescent="0.25">
      <c r="A313" s="818" t="s">
        <v>292</v>
      </c>
      <c r="B313" s="818"/>
      <c r="C313" s="818"/>
      <c r="D313" s="529">
        <f>SUM(D311:D312)</f>
        <v>0</v>
      </c>
      <c r="E313" s="531"/>
      <c r="F313" s="531"/>
      <c r="G313" s="426"/>
      <c r="H313" s="426"/>
      <c r="I313" s="426"/>
      <c r="J313" s="426"/>
      <c r="K313" s="426"/>
      <c r="L313" s="426"/>
      <c r="M313" s="532">
        <f>SUM(M311:M312)</f>
        <v>0</v>
      </c>
      <c r="N313" s="532">
        <f>SUM(N311:N312)</f>
        <v>0</v>
      </c>
      <c r="P313" s="486"/>
      <c r="Q313" s="486"/>
    </row>
    <row r="314" spans="1:17" ht="13.5" customHeight="1" x14ac:dyDescent="0.25">
      <c r="A314" s="761" t="s">
        <v>316</v>
      </c>
      <c r="B314" s="761" t="s">
        <v>310</v>
      </c>
      <c r="C314" s="545" t="s">
        <v>514</v>
      </c>
      <c r="D314" s="524"/>
      <c r="E314" s="526"/>
      <c r="F314" s="265" t="s">
        <v>291</v>
      </c>
      <c r="G314" s="268"/>
      <c r="H314" s="268"/>
      <c r="I314" s="268"/>
      <c r="J314" s="268"/>
      <c r="K314" s="268"/>
      <c r="L314" s="268"/>
      <c r="M314" s="524">
        <f>((D314*E314*G314*H314*I314)-(D314*E314*J314*K314*L314))/F314</f>
        <v>0</v>
      </c>
      <c r="N314" s="524"/>
      <c r="P314" s="486">
        <v>7</v>
      </c>
      <c r="Q314" s="486">
        <f>P288*100+P314</f>
        <v>407</v>
      </c>
    </row>
    <row r="315" spans="1:17" x14ac:dyDescent="0.25">
      <c r="A315" s="761"/>
      <c r="B315" s="761"/>
      <c r="C315" s="265" t="s">
        <v>312</v>
      </c>
      <c r="D315" s="265"/>
      <c r="E315" s="265"/>
      <c r="F315" s="265"/>
      <c r="G315" s="268"/>
      <c r="H315" s="268"/>
      <c r="I315" s="268"/>
      <c r="J315" s="268"/>
      <c r="K315" s="268"/>
      <c r="L315" s="268"/>
      <c r="M315" s="524"/>
      <c r="N315" s="524"/>
    </row>
    <row r="316" spans="1:17" x14ac:dyDescent="0.25">
      <c r="A316" s="818" t="s">
        <v>292</v>
      </c>
      <c r="B316" s="818"/>
      <c r="C316" s="818"/>
      <c r="D316" s="529">
        <f>SUM(D314:D315)</f>
        <v>0</v>
      </c>
      <c r="E316" s="531"/>
      <c r="F316" s="531"/>
      <c r="G316" s="535"/>
      <c r="H316" s="535"/>
      <c r="I316" s="535"/>
      <c r="J316" s="535"/>
      <c r="K316" s="535"/>
      <c r="L316" s="535"/>
      <c r="M316" s="532">
        <f>SUM(M314:M315)</f>
        <v>0</v>
      </c>
      <c r="N316" s="532">
        <f>SUM(N314:N315)</f>
        <v>0</v>
      </c>
    </row>
    <row r="317" spans="1:17" x14ac:dyDescent="0.25">
      <c r="A317" s="819" t="s">
        <v>91</v>
      </c>
      <c r="B317" s="819"/>
      <c r="C317" s="819"/>
      <c r="D317" s="536">
        <f>D316+D313+D310+D307+D304</f>
        <v>0</v>
      </c>
      <c r="E317" s="537"/>
      <c r="F317" s="537"/>
      <c r="G317" s="538"/>
      <c r="H317" s="538"/>
      <c r="I317" s="538"/>
      <c r="J317" s="538"/>
      <c r="K317" s="538"/>
      <c r="L317" s="538"/>
      <c r="M317" s="532">
        <f>M316+M313+M310+M307+M304</f>
        <v>0</v>
      </c>
      <c r="N317" s="532">
        <f>N316+N313+N310+N307+N304</f>
        <v>0</v>
      </c>
    </row>
    <row r="318" spans="1:17" ht="13.5" x14ac:dyDescent="0.25">
      <c r="A318" s="874" t="s">
        <v>294</v>
      </c>
      <c r="B318" s="874"/>
      <c r="C318" s="874"/>
      <c r="D318" s="874"/>
      <c r="E318" s="874"/>
      <c r="F318" s="874"/>
      <c r="G318" s="874"/>
      <c r="H318" s="874"/>
      <c r="I318" s="874"/>
      <c r="J318" s="874"/>
      <c r="K318" s="874"/>
      <c r="L318" s="874"/>
      <c r="M318" s="874"/>
      <c r="N318" s="874"/>
    </row>
    <row r="319" spans="1:17" ht="12" customHeight="1" x14ac:dyDescent="0.25">
      <c r="A319" s="875" t="s">
        <v>513</v>
      </c>
      <c r="B319" s="875"/>
      <c r="C319" s="875"/>
      <c r="D319" s="875"/>
      <c r="E319" s="875"/>
      <c r="F319" s="875"/>
      <c r="G319" s="875"/>
      <c r="H319" s="875"/>
    </row>
    <row r="327" spans="1:17" x14ac:dyDescent="0.25">
      <c r="A327" s="802" t="s">
        <v>23</v>
      </c>
      <c r="B327" s="802"/>
      <c r="C327" s="803">
        <f>Presentación!$C$3</f>
        <v>1990</v>
      </c>
      <c r="D327" s="803"/>
      <c r="E327" s="803"/>
      <c r="F327" s="803"/>
      <c r="G327" s="803"/>
      <c r="H327" s="803"/>
      <c r="I327" s="803"/>
      <c r="J327" s="803"/>
      <c r="K327" s="803"/>
      <c r="L327" s="803"/>
      <c r="M327" s="803"/>
      <c r="N327" s="803"/>
    </row>
    <row r="328" spans="1:17" ht="11.25" customHeight="1" x14ac:dyDescent="0.25">
      <c r="A328" s="805" t="s">
        <v>24</v>
      </c>
      <c r="B328" s="805"/>
      <c r="C328" s="869" t="s">
        <v>380</v>
      </c>
      <c r="D328" s="869"/>
      <c r="E328" s="869"/>
      <c r="F328" s="869"/>
      <c r="G328" s="869"/>
      <c r="H328" s="869"/>
      <c r="I328" s="869"/>
      <c r="J328" s="869"/>
      <c r="K328" s="869"/>
      <c r="L328" s="869"/>
      <c r="M328" s="869"/>
      <c r="N328" s="869"/>
      <c r="P328" s="486">
        <v>5</v>
      </c>
      <c r="Q328" s="486"/>
    </row>
    <row r="329" spans="1:17" ht="11.25" customHeight="1" x14ac:dyDescent="0.25">
      <c r="A329" s="805" t="s">
        <v>27</v>
      </c>
      <c r="B329" s="805"/>
      <c r="C329" s="870" t="s">
        <v>495</v>
      </c>
      <c r="D329" s="870"/>
      <c r="E329" s="870"/>
      <c r="F329" s="870"/>
      <c r="G329" s="870"/>
      <c r="H329" s="870"/>
      <c r="I329" s="870"/>
      <c r="J329" s="870"/>
      <c r="K329" s="870"/>
      <c r="L329" s="870"/>
      <c r="M329" s="870"/>
      <c r="N329" s="870"/>
      <c r="P329" s="486"/>
      <c r="Q329" s="486"/>
    </row>
    <row r="330" spans="1:17" ht="11.25" customHeight="1" x14ac:dyDescent="0.25">
      <c r="A330" s="805" t="s">
        <v>29</v>
      </c>
      <c r="B330" s="805"/>
      <c r="C330" s="870" t="s">
        <v>454</v>
      </c>
      <c r="D330" s="870"/>
      <c r="E330" s="870"/>
      <c r="F330" s="870"/>
      <c r="G330" s="870"/>
      <c r="H330" s="870"/>
      <c r="I330" s="870"/>
      <c r="J330" s="870"/>
      <c r="K330" s="870"/>
      <c r="L330" s="870"/>
      <c r="M330" s="870"/>
      <c r="N330" s="870"/>
      <c r="P330" s="486"/>
      <c r="Q330" s="486"/>
    </row>
    <row r="331" spans="1:17" ht="11.25" customHeight="1" x14ac:dyDescent="0.25">
      <c r="A331" s="805" t="s">
        <v>31</v>
      </c>
      <c r="B331" s="805"/>
      <c r="C331" s="870" t="s">
        <v>262</v>
      </c>
      <c r="D331" s="870"/>
      <c r="E331" s="870"/>
      <c r="F331" s="870"/>
      <c r="G331" s="870"/>
      <c r="H331" s="870"/>
      <c r="I331" s="870"/>
      <c r="J331" s="870"/>
      <c r="K331" s="870"/>
      <c r="L331" s="870"/>
      <c r="M331" s="870"/>
      <c r="N331" s="870"/>
      <c r="P331" s="486"/>
      <c r="Q331" s="486"/>
    </row>
    <row r="332" spans="1:17" ht="11.25" customHeight="1" x14ac:dyDescent="0.25">
      <c r="A332" s="807" t="s">
        <v>33</v>
      </c>
      <c r="B332" s="807"/>
      <c r="C332" s="278" t="s">
        <v>496</v>
      </c>
      <c r="D332" s="766" t="s">
        <v>263</v>
      </c>
      <c r="E332" s="766"/>
      <c r="F332" s="766"/>
      <c r="G332" s="766"/>
      <c r="H332" s="766"/>
      <c r="I332" s="766"/>
      <c r="J332" s="766"/>
      <c r="K332" s="766"/>
      <c r="L332" s="766"/>
      <c r="M332" s="766"/>
      <c r="N332" s="766"/>
      <c r="P332" s="486"/>
      <c r="Q332" s="486"/>
    </row>
    <row r="333" spans="1:17" ht="11.25" customHeight="1" x14ac:dyDescent="0.25">
      <c r="A333" s="761" t="s">
        <v>37</v>
      </c>
      <c r="B333" s="761"/>
      <c r="C333" s="761" t="s">
        <v>264</v>
      </c>
      <c r="D333" s="761" t="s">
        <v>265</v>
      </c>
      <c r="E333" s="871" t="s">
        <v>266</v>
      </c>
      <c r="F333" s="761" t="s">
        <v>267</v>
      </c>
      <c r="G333" s="761" t="s">
        <v>268</v>
      </c>
      <c r="H333" s="761" t="s">
        <v>269</v>
      </c>
      <c r="I333" s="761" t="s">
        <v>270</v>
      </c>
      <c r="J333" s="761" t="s">
        <v>271</v>
      </c>
      <c r="K333" s="761" t="s">
        <v>272</v>
      </c>
      <c r="L333" s="761" t="s">
        <v>273</v>
      </c>
      <c r="M333" s="761" t="s">
        <v>274</v>
      </c>
      <c r="N333" s="871" t="s">
        <v>274</v>
      </c>
      <c r="P333" s="486"/>
      <c r="Q333" s="486"/>
    </row>
    <row r="334" spans="1:17" x14ac:dyDescent="0.25">
      <c r="A334" s="761"/>
      <c r="B334" s="761"/>
      <c r="C334" s="761"/>
      <c r="D334" s="761"/>
      <c r="E334" s="761"/>
      <c r="F334" s="761"/>
      <c r="G334" s="761"/>
      <c r="H334" s="761"/>
      <c r="I334" s="761"/>
      <c r="J334" s="761"/>
      <c r="K334" s="761"/>
      <c r="L334" s="761"/>
      <c r="M334" s="761"/>
      <c r="N334" s="871"/>
      <c r="P334" s="486"/>
      <c r="Q334" s="486"/>
    </row>
    <row r="335" spans="1:17" x14ac:dyDescent="0.25">
      <c r="A335" s="761"/>
      <c r="B335" s="761"/>
      <c r="C335" s="761"/>
      <c r="D335" s="761"/>
      <c r="E335" s="871"/>
      <c r="F335" s="761"/>
      <c r="G335" s="761"/>
      <c r="H335" s="761"/>
      <c r="I335" s="761"/>
      <c r="J335" s="761"/>
      <c r="K335" s="761"/>
      <c r="L335" s="761"/>
      <c r="M335" s="761"/>
      <c r="N335" s="871"/>
      <c r="P335" s="486"/>
      <c r="Q335" s="486"/>
    </row>
    <row r="336" spans="1:17" ht="11.25" customHeight="1" x14ac:dyDescent="0.25">
      <c r="A336" s="761" t="s">
        <v>197</v>
      </c>
      <c r="B336" s="761" t="s">
        <v>47</v>
      </c>
      <c r="C336" s="761"/>
      <c r="D336" s="872" t="s">
        <v>48</v>
      </c>
      <c r="E336" s="418" t="s">
        <v>460</v>
      </c>
      <c r="F336" s="811" t="s">
        <v>244</v>
      </c>
      <c r="G336" s="761" t="s">
        <v>276</v>
      </c>
      <c r="H336" s="761" t="s">
        <v>276</v>
      </c>
      <c r="I336" s="761" t="s">
        <v>276</v>
      </c>
      <c r="J336" s="761" t="s">
        <v>276</v>
      </c>
      <c r="K336" s="761" t="s">
        <v>276</v>
      </c>
      <c r="L336" s="872" t="s">
        <v>276</v>
      </c>
      <c r="M336" s="418" t="s">
        <v>460</v>
      </c>
      <c r="N336" s="418" t="s">
        <v>497</v>
      </c>
      <c r="P336" s="486"/>
      <c r="Q336" s="486"/>
    </row>
    <row r="337" spans="1:17" ht="13.5" x14ac:dyDescent="0.25">
      <c r="A337" s="761"/>
      <c r="B337" s="761"/>
      <c r="C337" s="761"/>
      <c r="D337" s="872"/>
      <c r="E337" s="521" t="s">
        <v>498</v>
      </c>
      <c r="F337" s="811"/>
      <c r="G337" s="761"/>
      <c r="H337" s="761"/>
      <c r="I337" s="761"/>
      <c r="J337" s="761"/>
      <c r="K337" s="761"/>
      <c r="L337" s="872"/>
      <c r="M337" s="522" t="s">
        <v>499</v>
      </c>
      <c r="N337" s="522" t="s">
        <v>499</v>
      </c>
      <c r="P337" s="486"/>
      <c r="Q337" s="486"/>
    </row>
    <row r="338" spans="1:17" ht="15" customHeight="1" x14ac:dyDescent="0.25">
      <c r="A338" s="761"/>
      <c r="B338" s="761"/>
      <c r="C338" s="761"/>
      <c r="D338" s="761"/>
      <c r="E338" s="873" t="s">
        <v>500</v>
      </c>
      <c r="F338" s="761" t="s">
        <v>279</v>
      </c>
      <c r="G338" s="761" t="s">
        <v>435</v>
      </c>
      <c r="H338" s="761" t="s">
        <v>435</v>
      </c>
      <c r="I338" s="761" t="s">
        <v>435</v>
      </c>
      <c r="J338" s="761" t="s">
        <v>501</v>
      </c>
      <c r="K338" s="761" t="s">
        <v>501</v>
      </c>
      <c r="L338" s="872" t="s">
        <v>501</v>
      </c>
      <c r="M338" s="418" t="s">
        <v>502</v>
      </c>
      <c r="N338" s="418" t="s">
        <v>502</v>
      </c>
    </row>
    <row r="339" spans="1:17" ht="34.5" x14ac:dyDescent="0.25">
      <c r="A339" s="761"/>
      <c r="B339" s="761"/>
      <c r="C339" s="761"/>
      <c r="D339" s="761"/>
      <c r="E339" s="761"/>
      <c r="F339" s="761"/>
      <c r="G339" s="761"/>
      <c r="H339" s="761"/>
      <c r="I339" s="761"/>
      <c r="J339" s="761"/>
      <c r="K339" s="761"/>
      <c r="L339" s="872"/>
      <c r="M339" s="521" t="s">
        <v>503</v>
      </c>
      <c r="N339" s="521" t="s">
        <v>504</v>
      </c>
    </row>
    <row r="340" spans="1:17" ht="13.5" x14ac:dyDescent="0.25">
      <c r="A340" s="761"/>
      <c r="B340" s="761"/>
      <c r="C340" s="761"/>
      <c r="D340" s="380" t="s">
        <v>282</v>
      </c>
      <c r="E340" s="380" t="s">
        <v>283</v>
      </c>
      <c r="F340" s="380" t="s">
        <v>158</v>
      </c>
      <c r="G340" s="380" t="s">
        <v>284</v>
      </c>
      <c r="H340" s="380" t="s">
        <v>285</v>
      </c>
      <c r="I340" s="380" t="s">
        <v>286</v>
      </c>
      <c r="J340" s="380" t="s">
        <v>287</v>
      </c>
      <c r="K340" s="380" t="s">
        <v>288</v>
      </c>
      <c r="L340" s="380" t="s">
        <v>289</v>
      </c>
      <c r="M340" s="523" t="s">
        <v>290</v>
      </c>
      <c r="N340" s="523" t="s">
        <v>290</v>
      </c>
    </row>
    <row r="341" spans="1:17" ht="11.25" customHeight="1" x14ac:dyDescent="0.25">
      <c r="A341" s="761" t="s">
        <v>68</v>
      </c>
      <c r="B341" s="761" t="s">
        <v>310</v>
      </c>
      <c r="C341" s="135" t="s">
        <v>471</v>
      </c>
      <c r="D341" s="524"/>
      <c r="E341" s="526"/>
      <c r="F341" s="265">
        <v>20</v>
      </c>
      <c r="G341" s="268"/>
      <c r="H341" s="268"/>
      <c r="I341" s="268"/>
      <c r="J341" s="268"/>
      <c r="K341" s="268"/>
      <c r="L341" s="268"/>
      <c r="M341" s="524">
        <f>((D341*E341*G341*H341*I341)-(D341*E341*J341*K341*L341))/F341</f>
        <v>0</v>
      </c>
      <c r="N341" s="524"/>
      <c r="P341" s="486">
        <v>1</v>
      </c>
      <c r="Q341" s="486">
        <f>P328*100+P341</f>
        <v>501</v>
      </c>
    </row>
    <row r="342" spans="1:17" x14ac:dyDescent="0.25">
      <c r="A342" s="761"/>
      <c r="B342" s="761"/>
      <c r="C342" s="486" t="s">
        <v>472</v>
      </c>
      <c r="D342" s="524"/>
      <c r="E342" s="526"/>
      <c r="F342" s="265" t="s">
        <v>291</v>
      </c>
      <c r="G342" s="268"/>
      <c r="H342" s="268"/>
      <c r="I342" s="268"/>
      <c r="J342" s="268"/>
      <c r="K342" s="268"/>
      <c r="L342" s="268"/>
      <c r="M342" s="524">
        <f>((D342*E342*G342*H342*I342)-(D342*E342*J342*K342*L342))/F342</f>
        <v>0</v>
      </c>
      <c r="N342" s="524"/>
      <c r="P342" s="486">
        <v>2</v>
      </c>
      <c r="Q342" s="486">
        <f>P328*100+P342</f>
        <v>502</v>
      </c>
    </row>
    <row r="343" spans="1:17" x14ac:dyDescent="0.25">
      <c r="A343" s="761"/>
      <c r="B343" s="761"/>
      <c r="C343" s="135" t="s">
        <v>473</v>
      </c>
      <c r="D343" s="524"/>
      <c r="E343" s="526"/>
      <c r="F343" s="265" t="s">
        <v>291</v>
      </c>
      <c r="G343" s="268"/>
      <c r="H343" s="268"/>
      <c r="I343" s="268"/>
      <c r="J343" s="268"/>
      <c r="K343" s="268"/>
      <c r="L343" s="268"/>
      <c r="M343" s="524">
        <f>((D343*E343*G343*H343*I343)-(D343*E343*J343*K343*L343))/F343</f>
        <v>0</v>
      </c>
      <c r="N343" s="524"/>
      <c r="P343" s="486">
        <v>3</v>
      </c>
      <c r="Q343" s="486">
        <f>P328*100+P343</f>
        <v>503</v>
      </c>
    </row>
    <row r="344" spans="1:17" x14ac:dyDescent="0.25">
      <c r="A344" s="818" t="s">
        <v>292</v>
      </c>
      <c r="B344" s="818"/>
      <c r="C344" s="818"/>
      <c r="D344" s="529">
        <f>SUM(D341:D343)</f>
        <v>0</v>
      </c>
      <c r="E344" s="531"/>
      <c r="F344" s="531"/>
      <c r="G344" s="426"/>
      <c r="H344" s="426"/>
      <c r="I344" s="426"/>
      <c r="J344" s="426"/>
      <c r="K344" s="426"/>
      <c r="L344" s="426"/>
      <c r="M344" s="532">
        <f>SUM(M341:M343)</f>
        <v>0</v>
      </c>
      <c r="N344" s="532">
        <f>SUM(N341:N343)</f>
        <v>0</v>
      </c>
      <c r="P344" s="486"/>
      <c r="Q344" s="486"/>
    </row>
    <row r="345" spans="1:17" ht="13.5" customHeight="1" x14ac:dyDescent="0.25">
      <c r="A345" s="761" t="s">
        <v>313</v>
      </c>
      <c r="B345" s="761" t="s">
        <v>310</v>
      </c>
      <c r="C345" s="545" t="s">
        <v>514</v>
      </c>
      <c r="D345" s="524"/>
      <c r="E345" s="526"/>
      <c r="F345" s="265" t="s">
        <v>291</v>
      </c>
      <c r="G345" s="268"/>
      <c r="H345" s="268"/>
      <c r="I345" s="268"/>
      <c r="J345" s="268"/>
      <c r="K345" s="268"/>
      <c r="L345" s="268"/>
      <c r="M345" s="524">
        <f>((D345*E345*G345*H345*I345)-(D345*E345*J345*K345*L345))/F345</f>
        <v>0</v>
      </c>
      <c r="N345" s="524"/>
      <c r="P345" s="486">
        <v>4</v>
      </c>
      <c r="Q345" s="486">
        <f>P328*100+P345</f>
        <v>504</v>
      </c>
    </row>
    <row r="346" spans="1:17" x14ac:dyDescent="0.25">
      <c r="A346" s="761"/>
      <c r="B346" s="761"/>
      <c r="C346" s="265" t="s">
        <v>312</v>
      </c>
      <c r="D346" s="265"/>
      <c r="E346" s="265"/>
      <c r="F346" s="265"/>
      <c r="G346" s="268"/>
      <c r="H346" s="268"/>
      <c r="I346" s="268"/>
      <c r="J346" s="268"/>
      <c r="K346" s="268"/>
      <c r="L346" s="268"/>
      <c r="M346" s="524"/>
      <c r="N346" s="524"/>
      <c r="P346" s="486"/>
      <c r="Q346" s="486"/>
    </row>
    <row r="347" spans="1:17" x14ac:dyDescent="0.25">
      <c r="A347" s="818" t="s">
        <v>292</v>
      </c>
      <c r="B347" s="818"/>
      <c r="C347" s="818"/>
      <c r="D347" s="529">
        <f>SUM(D345:D346)</f>
        <v>0</v>
      </c>
      <c r="E347" s="531"/>
      <c r="F347" s="531"/>
      <c r="G347" s="426"/>
      <c r="H347" s="426"/>
      <c r="I347" s="426"/>
      <c r="J347" s="426"/>
      <c r="K347" s="426"/>
      <c r="L347" s="426"/>
      <c r="M347" s="532">
        <f>SUM(M345:M346)</f>
        <v>0</v>
      </c>
      <c r="N347" s="532">
        <f>SUM(N345:N346)</f>
        <v>0</v>
      </c>
      <c r="P347" s="486"/>
      <c r="Q347" s="486"/>
    </row>
    <row r="348" spans="1:17" ht="13.5" customHeight="1" x14ac:dyDescent="0.25">
      <c r="A348" s="761" t="s">
        <v>314</v>
      </c>
      <c r="B348" s="761" t="s">
        <v>310</v>
      </c>
      <c r="C348" s="545" t="s">
        <v>514</v>
      </c>
      <c r="D348" s="524"/>
      <c r="E348" s="526"/>
      <c r="F348" s="265" t="s">
        <v>291</v>
      </c>
      <c r="G348" s="268"/>
      <c r="H348" s="268"/>
      <c r="I348" s="268"/>
      <c r="J348" s="268"/>
      <c r="K348" s="268"/>
      <c r="L348" s="268"/>
      <c r="M348" s="524">
        <f>((D348*E348*G348*H348*I348)-(D348*E348*J348*K348*L348))/F348</f>
        <v>0</v>
      </c>
      <c r="N348" s="524"/>
      <c r="P348" s="486">
        <v>5</v>
      </c>
      <c r="Q348" s="486">
        <f>P328*100+P348</f>
        <v>505</v>
      </c>
    </row>
    <row r="349" spans="1:17" x14ac:dyDescent="0.25">
      <c r="A349" s="761"/>
      <c r="B349" s="761"/>
      <c r="C349" s="265" t="s">
        <v>312</v>
      </c>
      <c r="D349" s="265"/>
      <c r="E349" s="265"/>
      <c r="F349" s="265"/>
      <c r="G349" s="268"/>
      <c r="H349" s="268"/>
      <c r="I349" s="268"/>
      <c r="J349" s="268"/>
      <c r="K349" s="268"/>
      <c r="L349" s="268"/>
      <c r="M349" s="524"/>
      <c r="N349" s="524"/>
      <c r="P349" s="486"/>
      <c r="Q349" s="486"/>
    </row>
    <row r="350" spans="1:17" x14ac:dyDescent="0.25">
      <c r="A350" s="818" t="s">
        <v>292</v>
      </c>
      <c r="B350" s="818"/>
      <c r="C350" s="818"/>
      <c r="D350" s="529">
        <f>SUM(D348:D349)</f>
        <v>0</v>
      </c>
      <c r="E350" s="531"/>
      <c r="F350" s="531"/>
      <c r="G350" s="426"/>
      <c r="H350" s="426"/>
      <c r="I350" s="426"/>
      <c r="J350" s="426"/>
      <c r="K350" s="426"/>
      <c r="L350" s="426"/>
      <c r="M350" s="532">
        <f>SUM(M348:M349)</f>
        <v>0</v>
      </c>
      <c r="N350" s="532">
        <f>SUM(N348:N349)</f>
        <v>0</v>
      </c>
      <c r="P350" s="486"/>
      <c r="Q350" s="486"/>
    </row>
    <row r="351" spans="1:17" ht="13.5" customHeight="1" x14ac:dyDescent="0.25">
      <c r="A351" s="761" t="s">
        <v>315</v>
      </c>
      <c r="B351" s="761" t="s">
        <v>310</v>
      </c>
      <c r="C351" s="545" t="s">
        <v>514</v>
      </c>
      <c r="D351" s="524"/>
      <c r="E351" s="526"/>
      <c r="F351" s="265" t="s">
        <v>291</v>
      </c>
      <c r="G351" s="268"/>
      <c r="H351" s="268"/>
      <c r="I351" s="268"/>
      <c r="J351" s="268"/>
      <c r="K351" s="268"/>
      <c r="L351" s="268"/>
      <c r="M351" s="524">
        <f>((D351*E351*G351*H351*I351)-(D351*E351*J351*K351*L351))/F351</f>
        <v>0</v>
      </c>
      <c r="N351" s="524"/>
      <c r="P351" s="486">
        <v>6</v>
      </c>
      <c r="Q351" s="486">
        <f>P328*100+P351</f>
        <v>506</v>
      </c>
    </row>
    <row r="352" spans="1:17" x14ac:dyDescent="0.25">
      <c r="A352" s="761"/>
      <c r="B352" s="761"/>
      <c r="C352" s="265" t="s">
        <v>312</v>
      </c>
      <c r="D352" s="265"/>
      <c r="E352" s="265"/>
      <c r="F352" s="265"/>
      <c r="G352" s="268"/>
      <c r="H352" s="268"/>
      <c r="I352" s="268"/>
      <c r="J352" s="268"/>
      <c r="K352" s="268"/>
      <c r="L352" s="268"/>
      <c r="M352" s="524"/>
      <c r="N352" s="524"/>
      <c r="P352" s="486"/>
      <c r="Q352" s="486"/>
    </row>
    <row r="353" spans="1:17" x14ac:dyDescent="0.25">
      <c r="A353" s="818" t="s">
        <v>292</v>
      </c>
      <c r="B353" s="818"/>
      <c r="C353" s="818"/>
      <c r="D353" s="529">
        <f>SUM(D351:D352)</f>
        <v>0</v>
      </c>
      <c r="E353" s="531"/>
      <c r="F353" s="531"/>
      <c r="G353" s="426"/>
      <c r="H353" s="426"/>
      <c r="I353" s="426"/>
      <c r="J353" s="426"/>
      <c r="K353" s="426"/>
      <c r="L353" s="426"/>
      <c r="M353" s="532">
        <f>SUM(M351:M352)</f>
        <v>0</v>
      </c>
      <c r="N353" s="532">
        <f>SUM(N351:N352)</f>
        <v>0</v>
      </c>
      <c r="P353" s="486"/>
      <c r="Q353" s="486"/>
    </row>
    <row r="354" spans="1:17" ht="13.5" customHeight="1" x14ac:dyDescent="0.25">
      <c r="A354" s="761" t="s">
        <v>316</v>
      </c>
      <c r="B354" s="761" t="s">
        <v>310</v>
      </c>
      <c r="C354" s="545" t="s">
        <v>514</v>
      </c>
      <c r="D354" s="524"/>
      <c r="E354" s="526"/>
      <c r="F354" s="265" t="s">
        <v>291</v>
      </c>
      <c r="G354" s="268"/>
      <c r="H354" s="268"/>
      <c r="I354" s="268"/>
      <c r="J354" s="268"/>
      <c r="K354" s="268"/>
      <c r="L354" s="268"/>
      <c r="M354" s="524">
        <f>((D354*E354*G354*H354*I354)-(D354*E354*J354*K354*L354))/F354</f>
        <v>0</v>
      </c>
      <c r="N354" s="524"/>
      <c r="P354" s="486">
        <v>7</v>
      </c>
      <c r="Q354" s="486">
        <f>P328*100+P354</f>
        <v>507</v>
      </c>
    </row>
    <row r="355" spans="1:17" x14ac:dyDescent="0.25">
      <c r="A355" s="761"/>
      <c r="B355" s="761"/>
      <c r="C355" s="265" t="s">
        <v>312</v>
      </c>
      <c r="D355" s="265"/>
      <c r="E355" s="265"/>
      <c r="F355" s="265"/>
      <c r="G355" s="268"/>
      <c r="H355" s="268"/>
      <c r="I355" s="268"/>
      <c r="J355" s="268"/>
      <c r="K355" s="268"/>
      <c r="L355" s="268"/>
      <c r="M355" s="524"/>
      <c r="N355" s="524"/>
    </row>
    <row r="356" spans="1:17" x14ac:dyDescent="0.25">
      <c r="A356" s="818" t="s">
        <v>292</v>
      </c>
      <c r="B356" s="818"/>
      <c r="C356" s="818"/>
      <c r="D356" s="529">
        <f>SUM(D354:D355)</f>
        <v>0</v>
      </c>
      <c r="E356" s="531"/>
      <c r="F356" s="531"/>
      <c r="G356" s="535"/>
      <c r="H356" s="535"/>
      <c r="I356" s="535"/>
      <c r="J356" s="535"/>
      <c r="K356" s="535"/>
      <c r="L356" s="535"/>
      <c r="M356" s="532">
        <f>SUM(M354:M355)</f>
        <v>0</v>
      </c>
      <c r="N356" s="532">
        <f>SUM(N354:N355)</f>
        <v>0</v>
      </c>
    </row>
    <row r="357" spans="1:17" x14ac:dyDescent="0.25">
      <c r="A357" s="819" t="s">
        <v>91</v>
      </c>
      <c r="B357" s="819"/>
      <c r="C357" s="819"/>
      <c r="D357" s="536">
        <f>D356+D353+D350+D347+D344</f>
        <v>0</v>
      </c>
      <c r="E357" s="537"/>
      <c r="F357" s="537"/>
      <c r="G357" s="538"/>
      <c r="H357" s="538"/>
      <c r="I357" s="538"/>
      <c r="J357" s="538"/>
      <c r="K357" s="538"/>
      <c r="L357" s="538"/>
      <c r="M357" s="532">
        <f>M356+M353+M350+M347+M344</f>
        <v>0</v>
      </c>
      <c r="N357" s="532">
        <f>N356+N353+N350+N347+N344</f>
        <v>0</v>
      </c>
    </row>
    <row r="358" spans="1:17" ht="13.5" x14ac:dyDescent="0.25">
      <c r="A358" s="874" t="s">
        <v>294</v>
      </c>
      <c r="B358" s="874"/>
      <c r="C358" s="874"/>
      <c r="D358" s="874"/>
      <c r="E358" s="874"/>
      <c r="F358" s="874"/>
      <c r="G358" s="874"/>
      <c r="H358" s="874"/>
      <c r="I358" s="874"/>
      <c r="J358" s="874"/>
      <c r="K358" s="874"/>
      <c r="L358" s="874"/>
      <c r="M358" s="874"/>
      <c r="N358" s="874"/>
    </row>
    <row r="359" spans="1:17" ht="12" customHeight="1" x14ac:dyDescent="0.25">
      <c r="A359" s="875" t="s">
        <v>513</v>
      </c>
      <c r="B359" s="875"/>
      <c r="C359" s="875"/>
      <c r="D359" s="875"/>
      <c r="E359" s="875"/>
      <c r="F359" s="875"/>
      <c r="G359" s="875"/>
      <c r="H359" s="875"/>
    </row>
    <row r="367" spans="1:17" x14ac:dyDescent="0.25">
      <c r="A367" s="802" t="s">
        <v>23</v>
      </c>
      <c r="B367" s="802"/>
      <c r="C367" s="803">
        <f>Presentación!$C$3</f>
        <v>1990</v>
      </c>
      <c r="D367" s="803"/>
      <c r="E367" s="803"/>
      <c r="F367" s="803"/>
      <c r="G367" s="803"/>
      <c r="H367" s="803"/>
      <c r="I367" s="803"/>
      <c r="J367" s="803"/>
      <c r="K367" s="803"/>
      <c r="L367" s="803"/>
      <c r="M367" s="803"/>
      <c r="N367" s="803"/>
    </row>
    <row r="368" spans="1:17" ht="11.25" customHeight="1" x14ac:dyDescent="0.25">
      <c r="A368" s="805" t="s">
        <v>24</v>
      </c>
      <c r="B368" s="805"/>
      <c r="C368" s="869" t="s">
        <v>381</v>
      </c>
      <c r="D368" s="869"/>
      <c r="E368" s="869"/>
      <c r="F368" s="869"/>
      <c r="G368" s="869"/>
      <c r="H368" s="869"/>
      <c r="I368" s="869"/>
      <c r="J368" s="869"/>
      <c r="K368" s="869"/>
      <c r="L368" s="869"/>
      <c r="M368" s="869"/>
      <c r="N368" s="869"/>
      <c r="P368" s="486">
        <v>13</v>
      </c>
      <c r="Q368" s="486"/>
    </row>
    <row r="369" spans="1:17" ht="11.25" customHeight="1" x14ac:dyDescent="0.25">
      <c r="A369" s="805" t="s">
        <v>27</v>
      </c>
      <c r="B369" s="805"/>
      <c r="C369" s="870" t="s">
        <v>495</v>
      </c>
      <c r="D369" s="870"/>
      <c r="E369" s="870"/>
      <c r="F369" s="870"/>
      <c r="G369" s="870"/>
      <c r="H369" s="870"/>
      <c r="I369" s="870"/>
      <c r="J369" s="870"/>
      <c r="K369" s="870"/>
      <c r="L369" s="870"/>
      <c r="M369" s="870"/>
      <c r="N369" s="870"/>
      <c r="P369" s="486"/>
      <c r="Q369" s="486"/>
    </row>
    <row r="370" spans="1:17" ht="11.25" customHeight="1" x14ac:dyDescent="0.25">
      <c r="A370" s="805" t="s">
        <v>29</v>
      </c>
      <c r="B370" s="805"/>
      <c r="C370" s="870" t="s">
        <v>454</v>
      </c>
      <c r="D370" s="870"/>
      <c r="E370" s="870"/>
      <c r="F370" s="870"/>
      <c r="G370" s="870"/>
      <c r="H370" s="870"/>
      <c r="I370" s="870"/>
      <c r="J370" s="870"/>
      <c r="K370" s="870"/>
      <c r="L370" s="870"/>
      <c r="M370" s="870"/>
      <c r="N370" s="870"/>
      <c r="P370" s="486"/>
      <c r="Q370" s="486"/>
    </row>
    <row r="371" spans="1:17" ht="11.25" customHeight="1" x14ac:dyDescent="0.25">
      <c r="A371" s="805" t="s">
        <v>31</v>
      </c>
      <c r="B371" s="805"/>
      <c r="C371" s="870" t="s">
        <v>262</v>
      </c>
      <c r="D371" s="870"/>
      <c r="E371" s="870"/>
      <c r="F371" s="870"/>
      <c r="G371" s="870"/>
      <c r="H371" s="870"/>
      <c r="I371" s="870"/>
      <c r="J371" s="870"/>
      <c r="K371" s="870"/>
      <c r="L371" s="870"/>
      <c r="M371" s="870"/>
      <c r="N371" s="870"/>
      <c r="P371" s="486"/>
      <c r="Q371" s="486"/>
    </row>
    <row r="372" spans="1:17" ht="11.25" customHeight="1" x14ac:dyDescent="0.25">
      <c r="A372" s="807" t="s">
        <v>33</v>
      </c>
      <c r="B372" s="807"/>
      <c r="C372" s="278" t="s">
        <v>496</v>
      </c>
      <c r="D372" s="766" t="s">
        <v>263</v>
      </c>
      <c r="E372" s="766"/>
      <c r="F372" s="766"/>
      <c r="G372" s="766"/>
      <c r="H372" s="766"/>
      <c r="I372" s="766"/>
      <c r="J372" s="766"/>
      <c r="K372" s="766"/>
      <c r="L372" s="766"/>
      <c r="M372" s="766"/>
      <c r="N372" s="766"/>
      <c r="P372" s="486"/>
      <c r="Q372" s="486"/>
    </row>
    <row r="373" spans="1:17" ht="11.25" customHeight="1" x14ac:dyDescent="0.25">
      <c r="A373" s="761" t="s">
        <v>37</v>
      </c>
      <c r="B373" s="761"/>
      <c r="C373" s="761" t="s">
        <v>264</v>
      </c>
      <c r="D373" s="761" t="s">
        <v>265</v>
      </c>
      <c r="E373" s="871" t="s">
        <v>266</v>
      </c>
      <c r="F373" s="761" t="s">
        <v>267</v>
      </c>
      <c r="G373" s="761" t="s">
        <v>268</v>
      </c>
      <c r="H373" s="761" t="s">
        <v>269</v>
      </c>
      <c r="I373" s="761" t="s">
        <v>270</v>
      </c>
      <c r="J373" s="761" t="s">
        <v>271</v>
      </c>
      <c r="K373" s="761" t="s">
        <v>272</v>
      </c>
      <c r="L373" s="761" t="s">
        <v>273</v>
      </c>
      <c r="M373" s="761" t="s">
        <v>274</v>
      </c>
      <c r="N373" s="871" t="s">
        <v>274</v>
      </c>
      <c r="P373" s="486"/>
      <c r="Q373" s="486"/>
    </row>
    <row r="374" spans="1:17" x14ac:dyDescent="0.25">
      <c r="A374" s="761"/>
      <c r="B374" s="761"/>
      <c r="C374" s="761"/>
      <c r="D374" s="761"/>
      <c r="E374" s="761"/>
      <c r="F374" s="761"/>
      <c r="G374" s="761"/>
      <c r="H374" s="761"/>
      <c r="I374" s="761"/>
      <c r="J374" s="761"/>
      <c r="K374" s="761"/>
      <c r="L374" s="761"/>
      <c r="M374" s="761"/>
      <c r="N374" s="871"/>
      <c r="P374" s="486"/>
      <c r="Q374" s="486"/>
    </row>
    <row r="375" spans="1:17" x14ac:dyDescent="0.25">
      <c r="A375" s="761"/>
      <c r="B375" s="761"/>
      <c r="C375" s="761"/>
      <c r="D375" s="761"/>
      <c r="E375" s="871"/>
      <c r="F375" s="761"/>
      <c r="G375" s="761"/>
      <c r="H375" s="761"/>
      <c r="I375" s="761"/>
      <c r="J375" s="761"/>
      <c r="K375" s="761"/>
      <c r="L375" s="761"/>
      <c r="M375" s="761"/>
      <c r="N375" s="871"/>
      <c r="P375" s="486"/>
      <c r="Q375" s="486"/>
    </row>
    <row r="376" spans="1:17" ht="11.25" customHeight="1" x14ac:dyDescent="0.25">
      <c r="A376" s="761" t="s">
        <v>197</v>
      </c>
      <c r="B376" s="761" t="s">
        <v>47</v>
      </c>
      <c r="C376" s="761"/>
      <c r="D376" s="872" t="s">
        <v>48</v>
      </c>
      <c r="E376" s="418" t="s">
        <v>460</v>
      </c>
      <c r="F376" s="811" t="s">
        <v>244</v>
      </c>
      <c r="G376" s="761" t="s">
        <v>276</v>
      </c>
      <c r="H376" s="761" t="s">
        <v>276</v>
      </c>
      <c r="I376" s="761" t="s">
        <v>276</v>
      </c>
      <c r="J376" s="761" t="s">
        <v>276</v>
      </c>
      <c r="K376" s="761" t="s">
        <v>276</v>
      </c>
      <c r="L376" s="872" t="s">
        <v>276</v>
      </c>
      <c r="M376" s="418" t="s">
        <v>460</v>
      </c>
      <c r="N376" s="418" t="s">
        <v>497</v>
      </c>
      <c r="P376" s="486"/>
      <c r="Q376" s="486"/>
    </row>
    <row r="377" spans="1:17" ht="13.5" x14ac:dyDescent="0.25">
      <c r="A377" s="761"/>
      <c r="B377" s="761"/>
      <c r="C377" s="761"/>
      <c r="D377" s="872"/>
      <c r="E377" s="521" t="s">
        <v>498</v>
      </c>
      <c r="F377" s="811"/>
      <c r="G377" s="761"/>
      <c r="H377" s="761"/>
      <c r="I377" s="761"/>
      <c r="J377" s="761"/>
      <c r="K377" s="761"/>
      <c r="L377" s="872"/>
      <c r="M377" s="522" t="s">
        <v>499</v>
      </c>
      <c r="N377" s="522" t="s">
        <v>499</v>
      </c>
      <c r="P377" s="486"/>
      <c r="Q377" s="486"/>
    </row>
    <row r="378" spans="1:17" ht="15" customHeight="1" x14ac:dyDescent="0.25">
      <c r="A378" s="761"/>
      <c r="B378" s="761"/>
      <c r="C378" s="761"/>
      <c r="D378" s="761"/>
      <c r="E378" s="873" t="s">
        <v>500</v>
      </c>
      <c r="F378" s="761" t="s">
        <v>279</v>
      </c>
      <c r="G378" s="761" t="s">
        <v>435</v>
      </c>
      <c r="H378" s="761" t="s">
        <v>435</v>
      </c>
      <c r="I378" s="761" t="s">
        <v>435</v>
      </c>
      <c r="J378" s="761" t="s">
        <v>501</v>
      </c>
      <c r="K378" s="761" t="s">
        <v>501</v>
      </c>
      <c r="L378" s="872" t="s">
        <v>501</v>
      </c>
      <c r="M378" s="418" t="s">
        <v>502</v>
      </c>
      <c r="N378" s="418" t="s">
        <v>502</v>
      </c>
    </row>
    <row r="379" spans="1:17" ht="34.5" x14ac:dyDescent="0.25">
      <c r="A379" s="761"/>
      <c r="B379" s="761"/>
      <c r="C379" s="761"/>
      <c r="D379" s="761"/>
      <c r="E379" s="761"/>
      <c r="F379" s="761"/>
      <c r="G379" s="761"/>
      <c r="H379" s="761"/>
      <c r="I379" s="761"/>
      <c r="J379" s="761"/>
      <c r="K379" s="761"/>
      <c r="L379" s="872"/>
      <c r="M379" s="521" t="s">
        <v>503</v>
      </c>
      <c r="N379" s="521" t="s">
        <v>504</v>
      </c>
    </row>
    <row r="380" spans="1:17" ht="13.5" x14ac:dyDescent="0.25">
      <c r="A380" s="761"/>
      <c r="B380" s="761"/>
      <c r="C380" s="761"/>
      <c r="D380" s="380" t="s">
        <v>282</v>
      </c>
      <c r="E380" s="380" t="s">
        <v>283</v>
      </c>
      <c r="F380" s="380" t="s">
        <v>158</v>
      </c>
      <c r="G380" s="380" t="s">
        <v>284</v>
      </c>
      <c r="H380" s="380" t="s">
        <v>285</v>
      </c>
      <c r="I380" s="380" t="s">
        <v>286</v>
      </c>
      <c r="J380" s="380" t="s">
        <v>287</v>
      </c>
      <c r="K380" s="380" t="s">
        <v>288</v>
      </c>
      <c r="L380" s="380" t="s">
        <v>289</v>
      </c>
      <c r="M380" s="523" t="s">
        <v>290</v>
      </c>
      <c r="N380" s="523" t="s">
        <v>290</v>
      </c>
    </row>
    <row r="381" spans="1:17" ht="11.25" customHeight="1" x14ac:dyDescent="0.25">
      <c r="A381" s="761" t="s">
        <v>68</v>
      </c>
      <c r="B381" s="761" t="s">
        <v>310</v>
      </c>
      <c r="C381" s="135" t="s">
        <v>471</v>
      </c>
      <c r="D381" s="524"/>
      <c r="E381" s="526"/>
      <c r="F381" s="265">
        <v>20</v>
      </c>
      <c r="G381" s="268"/>
      <c r="H381" s="268"/>
      <c r="I381" s="268"/>
      <c r="J381" s="268"/>
      <c r="K381" s="268"/>
      <c r="L381" s="268"/>
      <c r="M381" s="524">
        <f>((D381*E381*G381*H381*I381)-(D381*E381*J381*K381*L381))/F381</f>
        <v>0</v>
      </c>
      <c r="N381" s="524"/>
      <c r="P381" s="486">
        <v>1</v>
      </c>
      <c r="Q381" s="486">
        <f>P368*100+P381</f>
        <v>1301</v>
      </c>
    </row>
    <row r="382" spans="1:17" x14ac:dyDescent="0.25">
      <c r="A382" s="761"/>
      <c r="B382" s="761"/>
      <c r="C382" s="486" t="s">
        <v>472</v>
      </c>
      <c r="D382" s="524"/>
      <c r="E382" s="526"/>
      <c r="F382" s="265" t="s">
        <v>291</v>
      </c>
      <c r="G382" s="268"/>
      <c r="H382" s="268"/>
      <c r="I382" s="268"/>
      <c r="J382" s="268"/>
      <c r="K382" s="268"/>
      <c r="L382" s="268"/>
      <c r="M382" s="524">
        <f>((D382*E382*G382*H382*I382)-(D382*E382*J382*K382*L382))/F382</f>
        <v>0</v>
      </c>
      <c r="N382" s="524"/>
      <c r="P382" s="486">
        <v>2</v>
      </c>
      <c r="Q382" s="486">
        <f>P368*100+P382</f>
        <v>1302</v>
      </c>
    </row>
    <row r="383" spans="1:17" x14ac:dyDescent="0.25">
      <c r="A383" s="761"/>
      <c r="B383" s="761"/>
      <c r="C383" s="135" t="s">
        <v>473</v>
      </c>
      <c r="D383" s="524"/>
      <c r="E383" s="526"/>
      <c r="F383" s="265" t="s">
        <v>291</v>
      </c>
      <c r="G383" s="268"/>
      <c r="H383" s="268"/>
      <c r="I383" s="268"/>
      <c r="J383" s="268"/>
      <c r="K383" s="268"/>
      <c r="L383" s="268"/>
      <c r="M383" s="524">
        <f>((D383*E383*G383*H383*I383)-(D383*E383*J383*K383*L383))/F383</f>
        <v>0</v>
      </c>
      <c r="N383" s="524"/>
      <c r="P383" s="486">
        <v>3</v>
      </c>
      <c r="Q383" s="486">
        <f>P368*100+P383</f>
        <v>1303</v>
      </c>
    </row>
    <row r="384" spans="1:17" x14ac:dyDescent="0.25">
      <c r="A384" s="818" t="s">
        <v>292</v>
      </c>
      <c r="B384" s="818"/>
      <c r="C384" s="818"/>
      <c r="D384" s="529">
        <f>SUM(D381:D383)</f>
        <v>0</v>
      </c>
      <c r="E384" s="531"/>
      <c r="F384" s="531"/>
      <c r="G384" s="426"/>
      <c r="H384" s="426"/>
      <c r="I384" s="426"/>
      <c r="J384" s="426"/>
      <c r="K384" s="426"/>
      <c r="L384" s="426"/>
      <c r="M384" s="532">
        <f>SUM(M381:M383)</f>
        <v>0</v>
      </c>
      <c r="N384" s="532">
        <f>SUM(N381:N383)</f>
        <v>0</v>
      </c>
      <c r="P384" s="486"/>
      <c r="Q384" s="486"/>
    </row>
    <row r="385" spans="1:17" ht="13.5" customHeight="1" x14ac:dyDescent="0.25">
      <c r="A385" s="761" t="s">
        <v>313</v>
      </c>
      <c r="B385" s="761" t="s">
        <v>310</v>
      </c>
      <c r="C385" s="545" t="s">
        <v>514</v>
      </c>
      <c r="D385" s="524"/>
      <c r="E385" s="526"/>
      <c r="F385" s="265" t="s">
        <v>291</v>
      </c>
      <c r="G385" s="268"/>
      <c r="H385" s="268"/>
      <c r="I385" s="268"/>
      <c r="J385" s="268"/>
      <c r="K385" s="268"/>
      <c r="L385" s="268"/>
      <c r="M385" s="524">
        <f>((D385*E385*G385*H385*I385)-(D385*E385*J385*K385*L385))/F385</f>
        <v>0</v>
      </c>
      <c r="N385" s="524"/>
      <c r="P385" s="486">
        <v>4</v>
      </c>
      <c r="Q385" s="486">
        <f>P368*100+P385</f>
        <v>1304</v>
      </c>
    </row>
    <row r="386" spans="1:17" x14ac:dyDescent="0.25">
      <c r="A386" s="761"/>
      <c r="B386" s="761"/>
      <c r="C386" s="265" t="s">
        <v>312</v>
      </c>
      <c r="D386" s="265"/>
      <c r="E386" s="265"/>
      <c r="F386" s="265"/>
      <c r="G386" s="268"/>
      <c r="H386" s="268"/>
      <c r="I386" s="268"/>
      <c r="J386" s="268"/>
      <c r="K386" s="268"/>
      <c r="L386" s="268"/>
      <c r="M386" s="524"/>
      <c r="N386" s="524"/>
      <c r="P386" s="486"/>
      <c r="Q386" s="486"/>
    </row>
    <row r="387" spans="1:17" x14ac:dyDescent="0.25">
      <c r="A387" s="818" t="s">
        <v>292</v>
      </c>
      <c r="B387" s="818"/>
      <c r="C387" s="818"/>
      <c r="D387" s="529">
        <f>SUM(D385:D386)</f>
        <v>0</v>
      </c>
      <c r="E387" s="531"/>
      <c r="F387" s="531"/>
      <c r="G387" s="426"/>
      <c r="H387" s="426"/>
      <c r="I387" s="426"/>
      <c r="J387" s="426"/>
      <c r="K387" s="426"/>
      <c r="L387" s="426"/>
      <c r="M387" s="532">
        <f>SUM(M385:M386)</f>
        <v>0</v>
      </c>
      <c r="N387" s="532">
        <f>SUM(N385:N386)</f>
        <v>0</v>
      </c>
      <c r="P387" s="486"/>
      <c r="Q387" s="486"/>
    </row>
    <row r="388" spans="1:17" ht="13.5" customHeight="1" x14ac:dyDescent="0.25">
      <c r="A388" s="761" t="s">
        <v>314</v>
      </c>
      <c r="B388" s="761" t="s">
        <v>310</v>
      </c>
      <c r="C388" s="545" t="s">
        <v>514</v>
      </c>
      <c r="D388" s="524"/>
      <c r="E388" s="526"/>
      <c r="F388" s="265" t="s">
        <v>291</v>
      </c>
      <c r="G388" s="268"/>
      <c r="H388" s="268"/>
      <c r="I388" s="268"/>
      <c r="J388" s="268"/>
      <c r="K388" s="268"/>
      <c r="L388" s="268"/>
      <c r="M388" s="524">
        <f>((D388*E388*G388*H388*I388)-(D388*E388*J388*K388*L388))/F388</f>
        <v>0</v>
      </c>
      <c r="N388" s="524"/>
      <c r="P388" s="486">
        <v>5</v>
      </c>
      <c r="Q388" s="486">
        <f>P368*100+P388</f>
        <v>1305</v>
      </c>
    </row>
    <row r="389" spans="1:17" x14ac:dyDescent="0.25">
      <c r="A389" s="761"/>
      <c r="B389" s="761"/>
      <c r="C389" s="265" t="s">
        <v>312</v>
      </c>
      <c r="D389" s="265"/>
      <c r="E389" s="265"/>
      <c r="F389" s="265"/>
      <c r="G389" s="268"/>
      <c r="H389" s="268"/>
      <c r="I389" s="268"/>
      <c r="J389" s="268"/>
      <c r="K389" s="268"/>
      <c r="L389" s="268"/>
      <c r="M389" s="524"/>
      <c r="N389" s="524"/>
      <c r="P389" s="486"/>
      <c r="Q389" s="486"/>
    </row>
    <row r="390" spans="1:17" x14ac:dyDescent="0.25">
      <c r="A390" s="818" t="s">
        <v>292</v>
      </c>
      <c r="B390" s="818"/>
      <c r="C390" s="818"/>
      <c r="D390" s="529">
        <f>SUM(D388:D389)</f>
        <v>0</v>
      </c>
      <c r="E390" s="531"/>
      <c r="F390" s="531"/>
      <c r="G390" s="426"/>
      <c r="H390" s="426"/>
      <c r="I390" s="426"/>
      <c r="J390" s="426"/>
      <c r="K390" s="426"/>
      <c r="L390" s="426"/>
      <c r="M390" s="532">
        <f>SUM(M388:M389)</f>
        <v>0</v>
      </c>
      <c r="N390" s="532">
        <f>SUM(N388:N389)</f>
        <v>0</v>
      </c>
      <c r="P390" s="486"/>
      <c r="Q390" s="486"/>
    </row>
    <row r="391" spans="1:17" ht="13.5" customHeight="1" x14ac:dyDescent="0.25">
      <c r="A391" s="761" t="s">
        <v>315</v>
      </c>
      <c r="B391" s="761" t="s">
        <v>310</v>
      </c>
      <c r="C391" s="545" t="s">
        <v>514</v>
      </c>
      <c r="D391" s="524"/>
      <c r="E391" s="526"/>
      <c r="F391" s="265" t="s">
        <v>291</v>
      </c>
      <c r="G391" s="268"/>
      <c r="H391" s="268"/>
      <c r="I391" s="268"/>
      <c r="J391" s="268"/>
      <c r="K391" s="268"/>
      <c r="L391" s="268"/>
      <c r="M391" s="524">
        <f>((D391*E391*G391*H391*I391)-(D391*E391*J391*K391*L391))/F391</f>
        <v>0</v>
      </c>
      <c r="N391" s="524"/>
      <c r="P391" s="486">
        <v>6</v>
      </c>
      <c r="Q391" s="486">
        <f>P368*100+P391</f>
        <v>1306</v>
      </c>
    </row>
    <row r="392" spans="1:17" x14ac:dyDescent="0.25">
      <c r="A392" s="761"/>
      <c r="B392" s="761"/>
      <c r="C392" s="265" t="s">
        <v>312</v>
      </c>
      <c r="D392" s="265"/>
      <c r="E392" s="265"/>
      <c r="F392" s="265"/>
      <c r="G392" s="268"/>
      <c r="H392" s="268"/>
      <c r="I392" s="268"/>
      <c r="J392" s="268"/>
      <c r="K392" s="268"/>
      <c r="L392" s="268"/>
      <c r="M392" s="524"/>
      <c r="N392" s="524"/>
      <c r="P392" s="486"/>
      <c r="Q392" s="486"/>
    </row>
    <row r="393" spans="1:17" x14ac:dyDescent="0.25">
      <c r="A393" s="818" t="s">
        <v>292</v>
      </c>
      <c r="B393" s="818"/>
      <c r="C393" s="818"/>
      <c r="D393" s="529">
        <f>SUM(D391:D392)</f>
        <v>0</v>
      </c>
      <c r="E393" s="531"/>
      <c r="F393" s="531"/>
      <c r="G393" s="426"/>
      <c r="H393" s="426"/>
      <c r="I393" s="426"/>
      <c r="J393" s="426"/>
      <c r="K393" s="426"/>
      <c r="L393" s="426"/>
      <c r="M393" s="532">
        <f>SUM(M391:M392)</f>
        <v>0</v>
      </c>
      <c r="N393" s="532">
        <f>SUM(N391:N392)</f>
        <v>0</v>
      </c>
      <c r="P393" s="486"/>
      <c r="Q393" s="486"/>
    </row>
    <row r="394" spans="1:17" ht="13.5" customHeight="1" x14ac:dyDescent="0.25">
      <c r="A394" s="761" t="s">
        <v>316</v>
      </c>
      <c r="B394" s="761" t="s">
        <v>310</v>
      </c>
      <c r="C394" s="545" t="s">
        <v>514</v>
      </c>
      <c r="D394" s="524"/>
      <c r="E394" s="526"/>
      <c r="F394" s="265" t="s">
        <v>291</v>
      </c>
      <c r="G394" s="268"/>
      <c r="H394" s="268"/>
      <c r="I394" s="268"/>
      <c r="J394" s="268"/>
      <c r="K394" s="268"/>
      <c r="L394" s="268"/>
      <c r="M394" s="524">
        <f>((D394*E394*G394*H394*I394)-(D394*E394*J394*K394*L394))/F394</f>
        <v>0</v>
      </c>
      <c r="N394" s="524"/>
      <c r="P394" s="486">
        <v>7</v>
      </c>
      <c r="Q394" s="486">
        <f>P368*100+P394</f>
        <v>1307</v>
      </c>
    </row>
    <row r="395" spans="1:17" x14ac:dyDescent="0.25">
      <c r="A395" s="761"/>
      <c r="B395" s="761"/>
      <c r="C395" s="265" t="s">
        <v>312</v>
      </c>
      <c r="D395" s="265"/>
      <c r="E395" s="265"/>
      <c r="F395" s="265"/>
      <c r="G395" s="268"/>
      <c r="H395" s="268"/>
      <c r="I395" s="268"/>
      <c r="J395" s="268"/>
      <c r="K395" s="268"/>
      <c r="L395" s="268"/>
      <c r="M395" s="524"/>
      <c r="N395" s="524"/>
    </row>
    <row r="396" spans="1:17" x14ac:dyDescent="0.25">
      <c r="A396" s="818" t="s">
        <v>292</v>
      </c>
      <c r="B396" s="818"/>
      <c r="C396" s="818"/>
      <c r="D396" s="529">
        <f>SUM(D394:D395)</f>
        <v>0</v>
      </c>
      <c r="E396" s="531"/>
      <c r="F396" s="531"/>
      <c r="G396" s="535"/>
      <c r="H396" s="535"/>
      <c r="I396" s="535"/>
      <c r="J396" s="535"/>
      <c r="K396" s="535"/>
      <c r="L396" s="535"/>
      <c r="M396" s="532">
        <f>SUM(M394:M395)</f>
        <v>0</v>
      </c>
      <c r="N396" s="532">
        <f>SUM(N394:N395)</f>
        <v>0</v>
      </c>
    </row>
    <row r="397" spans="1:17" x14ac:dyDescent="0.25">
      <c r="A397" s="819" t="s">
        <v>91</v>
      </c>
      <c r="B397" s="819"/>
      <c r="C397" s="819"/>
      <c r="D397" s="536">
        <f>D396+D393+D390+D387+D384</f>
        <v>0</v>
      </c>
      <c r="E397" s="537"/>
      <c r="F397" s="537"/>
      <c r="G397" s="538"/>
      <c r="H397" s="538"/>
      <c r="I397" s="538"/>
      <c r="J397" s="538"/>
      <c r="K397" s="538"/>
      <c r="L397" s="538"/>
      <c r="M397" s="532">
        <f>M396+M393+M390+M387+M384</f>
        <v>0</v>
      </c>
      <c r="N397" s="532">
        <f>N396+N393+N390+N387+N384</f>
        <v>0</v>
      </c>
    </row>
    <row r="398" spans="1:17" ht="13.5" x14ac:dyDescent="0.25">
      <c r="A398" s="874" t="s">
        <v>294</v>
      </c>
      <c r="B398" s="874"/>
      <c r="C398" s="874"/>
      <c r="D398" s="874"/>
      <c r="E398" s="874"/>
      <c r="F398" s="874"/>
      <c r="G398" s="874"/>
      <c r="H398" s="874"/>
      <c r="I398" s="874"/>
      <c r="J398" s="874"/>
      <c r="K398" s="874"/>
      <c r="L398" s="874"/>
      <c r="M398" s="874"/>
      <c r="N398" s="874"/>
    </row>
    <row r="399" spans="1:17" ht="12" customHeight="1" x14ac:dyDescent="0.25">
      <c r="A399" s="875" t="s">
        <v>513</v>
      </c>
      <c r="B399" s="875"/>
      <c r="C399" s="875"/>
      <c r="D399" s="875"/>
      <c r="E399" s="875"/>
      <c r="F399" s="875"/>
      <c r="G399" s="875"/>
      <c r="H399" s="875"/>
    </row>
    <row r="407" spans="1:17" x14ac:dyDescent="0.25">
      <c r="A407" s="802" t="s">
        <v>23</v>
      </c>
      <c r="B407" s="802"/>
      <c r="C407" s="803">
        <f>Presentación!$C$3</f>
        <v>1990</v>
      </c>
      <c r="D407" s="803"/>
      <c r="E407" s="803"/>
      <c r="F407" s="803"/>
      <c r="G407" s="803"/>
      <c r="H407" s="803"/>
      <c r="I407" s="803"/>
      <c r="J407" s="803"/>
      <c r="K407" s="803"/>
      <c r="L407" s="803"/>
      <c r="M407" s="803"/>
      <c r="N407" s="803"/>
    </row>
    <row r="408" spans="1:17" ht="11.25" customHeight="1" x14ac:dyDescent="0.25">
      <c r="A408" s="805" t="s">
        <v>24</v>
      </c>
      <c r="B408" s="805"/>
      <c r="C408" s="869" t="s">
        <v>382</v>
      </c>
      <c r="D408" s="869"/>
      <c r="E408" s="869"/>
      <c r="F408" s="869"/>
      <c r="G408" s="869"/>
      <c r="H408" s="869"/>
      <c r="I408" s="869"/>
      <c r="J408" s="869"/>
      <c r="K408" s="869"/>
      <c r="L408" s="869"/>
      <c r="M408" s="869"/>
      <c r="N408" s="869"/>
      <c r="P408" s="486">
        <v>6</v>
      </c>
      <c r="Q408" s="486"/>
    </row>
    <row r="409" spans="1:17" ht="11.25" customHeight="1" x14ac:dyDescent="0.25">
      <c r="A409" s="805" t="s">
        <v>27</v>
      </c>
      <c r="B409" s="805"/>
      <c r="C409" s="870" t="s">
        <v>495</v>
      </c>
      <c r="D409" s="870"/>
      <c r="E409" s="870"/>
      <c r="F409" s="870"/>
      <c r="G409" s="870"/>
      <c r="H409" s="870"/>
      <c r="I409" s="870"/>
      <c r="J409" s="870"/>
      <c r="K409" s="870"/>
      <c r="L409" s="870"/>
      <c r="M409" s="870"/>
      <c r="N409" s="870"/>
      <c r="P409" s="486"/>
      <c r="Q409" s="486"/>
    </row>
    <row r="410" spans="1:17" ht="11.25" customHeight="1" x14ac:dyDescent="0.25">
      <c r="A410" s="805" t="s">
        <v>29</v>
      </c>
      <c r="B410" s="805"/>
      <c r="C410" s="870" t="s">
        <v>454</v>
      </c>
      <c r="D410" s="870"/>
      <c r="E410" s="870"/>
      <c r="F410" s="870"/>
      <c r="G410" s="870"/>
      <c r="H410" s="870"/>
      <c r="I410" s="870"/>
      <c r="J410" s="870"/>
      <c r="K410" s="870"/>
      <c r="L410" s="870"/>
      <c r="M410" s="870"/>
      <c r="N410" s="870"/>
      <c r="P410" s="486"/>
      <c r="Q410" s="486"/>
    </row>
    <row r="411" spans="1:17" ht="11.25" customHeight="1" x14ac:dyDescent="0.25">
      <c r="A411" s="805" t="s">
        <v>31</v>
      </c>
      <c r="B411" s="805"/>
      <c r="C411" s="870" t="s">
        <v>262</v>
      </c>
      <c r="D411" s="870"/>
      <c r="E411" s="870"/>
      <c r="F411" s="870"/>
      <c r="G411" s="870"/>
      <c r="H411" s="870"/>
      <c r="I411" s="870"/>
      <c r="J411" s="870"/>
      <c r="K411" s="870"/>
      <c r="L411" s="870"/>
      <c r="M411" s="870"/>
      <c r="N411" s="870"/>
      <c r="P411" s="486"/>
      <c r="Q411" s="486"/>
    </row>
    <row r="412" spans="1:17" ht="11.25" customHeight="1" x14ac:dyDescent="0.25">
      <c r="A412" s="807" t="s">
        <v>33</v>
      </c>
      <c r="B412" s="807"/>
      <c r="C412" s="278" t="s">
        <v>496</v>
      </c>
      <c r="D412" s="766" t="s">
        <v>263</v>
      </c>
      <c r="E412" s="766"/>
      <c r="F412" s="766"/>
      <c r="G412" s="766"/>
      <c r="H412" s="766"/>
      <c r="I412" s="766"/>
      <c r="J412" s="766"/>
      <c r="K412" s="766"/>
      <c r="L412" s="766"/>
      <c r="M412" s="766"/>
      <c r="N412" s="766"/>
      <c r="P412" s="486"/>
      <c r="Q412" s="486"/>
    </row>
    <row r="413" spans="1:17" ht="11.25" customHeight="1" x14ac:dyDescent="0.25">
      <c r="A413" s="761" t="s">
        <v>37</v>
      </c>
      <c r="B413" s="761"/>
      <c r="C413" s="761" t="s">
        <v>264</v>
      </c>
      <c r="D413" s="761" t="s">
        <v>265</v>
      </c>
      <c r="E413" s="871" t="s">
        <v>266</v>
      </c>
      <c r="F413" s="761" t="s">
        <v>267</v>
      </c>
      <c r="G413" s="761" t="s">
        <v>268</v>
      </c>
      <c r="H413" s="761" t="s">
        <v>269</v>
      </c>
      <c r="I413" s="761" t="s">
        <v>270</v>
      </c>
      <c r="J413" s="761" t="s">
        <v>271</v>
      </c>
      <c r="K413" s="761" t="s">
        <v>272</v>
      </c>
      <c r="L413" s="761" t="s">
        <v>273</v>
      </c>
      <c r="M413" s="761" t="s">
        <v>274</v>
      </c>
      <c r="N413" s="871" t="s">
        <v>274</v>
      </c>
      <c r="P413" s="486"/>
      <c r="Q413" s="486"/>
    </row>
    <row r="414" spans="1:17" x14ac:dyDescent="0.25">
      <c r="A414" s="761"/>
      <c r="B414" s="761"/>
      <c r="C414" s="761"/>
      <c r="D414" s="761"/>
      <c r="E414" s="761"/>
      <c r="F414" s="761"/>
      <c r="G414" s="761"/>
      <c r="H414" s="761"/>
      <c r="I414" s="761"/>
      <c r="J414" s="761"/>
      <c r="K414" s="761"/>
      <c r="L414" s="761"/>
      <c r="M414" s="761"/>
      <c r="N414" s="871"/>
      <c r="P414" s="486"/>
      <c r="Q414" s="486"/>
    </row>
    <row r="415" spans="1:17" x14ac:dyDescent="0.25">
      <c r="A415" s="761"/>
      <c r="B415" s="761"/>
      <c r="C415" s="761"/>
      <c r="D415" s="761"/>
      <c r="E415" s="871"/>
      <c r="F415" s="761"/>
      <c r="G415" s="761"/>
      <c r="H415" s="761"/>
      <c r="I415" s="761"/>
      <c r="J415" s="761"/>
      <c r="K415" s="761"/>
      <c r="L415" s="761"/>
      <c r="M415" s="761"/>
      <c r="N415" s="871"/>
      <c r="P415" s="486"/>
      <c r="Q415" s="486"/>
    </row>
    <row r="416" spans="1:17" ht="11.25" customHeight="1" x14ac:dyDescent="0.25">
      <c r="A416" s="761" t="s">
        <v>197</v>
      </c>
      <c r="B416" s="761" t="s">
        <v>47</v>
      </c>
      <c r="C416" s="761"/>
      <c r="D416" s="872" t="s">
        <v>48</v>
      </c>
      <c r="E416" s="418" t="s">
        <v>460</v>
      </c>
      <c r="F416" s="811" t="s">
        <v>244</v>
      </c>
      <c r="G416" s="761" t="s">
        <v>276</v>
      </c>
      <c r="H416" s="761" t="s">
        <v>276</v>
      </c>
      <c r="I416" s="761" t="s">
        <v>276</v>
      </c>
      <c r="J416" s="761" t="s">
        <v>276</v>
      </c>
      <c r="K416" s="761" t="s">
        <v>276</v>
      </c>
      <c r="L416" s="872" t="s">
        <v>276</v>
      </c>
      <c r="M416" s="418" t="s">
        <v>460</v>
      </c>
      <c r="N416" s="418" t="s">
        <v>497</v>
      </c>
      <c r="P416" s="486"/>
      <c r="Q416" s="486"/>
    </row>
    <row r="417" spans="1:17" ht="13.5" x14ac:dyDescent="0.25">
      <c r="A417" s="761"/>
      <c r="B417" s="761"/>
      <c r="C417" s="761"/>
      <c r="D417" s="872"/>
      <c r="E417" s="521" t="s">
        <v>498</v>
      </c>
      <c r="F417" s="811"/>
      <c r="G417" s="761"/>
      <c r="H417" s="761"/>
      <c r="I417" s="761"/>
      <c r="J417" s="761"/>
      <c r="K417" s="761"/>
      <c r="L417" s="872"/>
      <c r="M417" s="522" t="s">
        <v>499</v>
      </c>
      <c r="N417" s="522" t="s">
        <v>499</v>
      </c>
      <c r="P417" s="486"/>
      <c r="Q417" s="486"/>
    </row>
    <row r="418" spans="1:17" ht="15" customHeight="1" x14ac:dyDescent="0.25">
      <c r="A418" s="761"/>
      <c r="B418" s="761"/>
      <c r="C418" s="761"/>
      <c r="D418" s="761"/>
      <c r="E418" s="873" t="s">
        <v>500</v>
      </c>
      <c r="F418" s="761" t="s">
        <v>279</v>
      </c>
      <c r="G418" s="761" t="s">
        <v>435</v>
      </c>
      <c r="H418" s="761" t="s">
        <v>435</v>
      </c>
      <c r="I418" s="761" t="s">
        <v>435</v>
      </c>
      <c r="J418" s="761" t="s">
        <v>501</v>
      </c>
      <c r="K418" s="761" t="s">
        <v>501</v>
      </c>
      <c r="L418" s="872" t="s">
        <v>501</v>
      </c>
      <c r="M418" s="418" t="s">
        <v>502</v>
      </c>
      <c r="N418" s="418" t="s">
        <v>502</v>
      </c>
    </row>
    <row r="419" spans="1:17" ht="34.5" x14ac:dyDescent="0.25">
      <c r="A419" s="761"/>
      <c r="B419" s="761"/>
      <c r="C419" s="761"/>
      <c r="D419" s="761"/>
      <c r="E419" s="761"/>
      <c r="F419" s="761"/>
      <c r="G419" s="761"/>
      <c r="H419" s="761"/>
      <c r="I419" s="761"/>
      <c r="J419" s="761"/>
      <c r="K419" s="761"/>
      <c r="L419" s="872"/>
      <c r="M419" s="521" t="s">
        <v>503</v>
      </c>
      <c r="N419" s="521" t="s">
        <v>504</v>
      </c>
    </row>
    <row r="420" spans="1:17" ht="13.5" x14ac:dyDescent="0.25">
      <c r="A420" s="761"/>
      <c r="B420" s="761"/>
      <c r="C420" s="761"/>
      <c r="D420" s="380" t="s">
        <v>282</v>
      </c>
      <c r="E420" s="380" t="s">
        <v>283</v>
      </c>
      <c r="F420" s="380" t="s">
        <v>158</v>
      </c>
      <c r="G420" s="380" t="s">
        <v>284</v>
      </c>
      <c r="H420" s="380" t="s">
        <v>285</v>
      </c>
      <c r="I420" s="380" t="s">
        <v>286</v>
      </c>
      <c r="J420" s="380" t="s">
        <v>287</v>
      </c>
      <c r="K420" s="380" t="s">
        <v>288</v>
      </c>
      <c r="L420" s="380" t="s">
        <v>289</v>
      </c>
      <c r="M420" s="523" t="s">
        <v>290</v>
      </c>
      <c r="N420" s="523" t="s">
        <v>290</v>
      </c>
    </row>
    <row r="421" spans="1:17" ht="11.25" customHeight="1" x14ac:dyDescent="0.25">
      <c r="A421" s="761" t="s">
        <v>68</v>
      </c>
      <c r="B421" s="761" t="s">
        <v>310</v>
      </c>
      <c r="C421" s="135" t="s">
        <v>471</v>
      </c>
      <c r="D421" s="524"/>
      <c r="E421" s="526"/>
      <c r="F421" s="265">
        <v>20</v>
      </c>
      <c r="G421" s="268"/>
      <c r="H421" s="268"/>
      <c r="I421" s="268"/>
      <c r="J421" s="268"/>
      <c r="K421" s="268"/>
      <c r="L421" s="268"/>
      <c r="M421" s="524">
        <f>((D421*E421*G421*H421*I421)-(D421*E421*J421*K421*L421))/F421</f>
        <v>0</v>
      </c>
      <c r="N421" s="524"/>
      <c r="P421" s="486">
        <v>1</v>
      </c>
      <c r="Q421" s="486">
        <f>P408*100+P421</f>
        <v>601</v>
      </c>
    </row>
    <row r="422" spans="1:17" x14ac:dyDescent="0.25">
      <c r="A422" s="761"/>
      <c r="B422" s="761"/>
      <c r="C422" s="486" t="s">
        <v>472</v>
      </c>
      <c r="D422" s="524"/>
      <c r="E422" s="526"/>
      <c r="F422" s="265" t="s">
        <v>291</v>
      </c>
      <c r="G422" s="268"/>
      <c r="H422" s="268"/>
      <c r="I422" s="268"/>
      <c r="J422" s="268"/>
      <c r="K422" s="268"/>
      <c r="L422" s="268"/>
      <c r="M422" s="524">
        <f>((D422*E422*G422*H422*I422)-(D422*E422*J422*K422*L422))/F422</f>
        <v>0</v>
      </c>
      <c r="N422" s="524"/>
      <c r="P422" s="486">
        <v>2</v>
      </c>
      <c r="Q422" s="486">
        <f>P408*100+P422</f>
        <v>602</v>
      </c>
    </row>
    <row r="423" spans="1:17" x14ac:dyDescent="0.25">
      <c r="A423" s="761"/>
      <c r="B423" s="761"/>
      <c r="C423" s="135" t="s">
        <v>473</v>
      </c>
      <c r="D423" s="524"/>
      <c r="E423" s="526"/>
      <c r="F423" s="265" t="s">
        <v>291</v>
      </c>
      <c r="G423" s="268"/>
      <c r="H423" s="268"/>
      <c r="I423" s="268"/>
      <c r="J423" s="268"/>
      <c r="K423" s="268"/>
      <c r="L423" s="268"/>
      <c r="M423" s="524">
        <f>((D423*E423*G423*H423*I423)-(D423*E423*J423*K423*L423))/F423</f>
        <v>0</v>
      </c>
      <c r="N423" s="524"/>
      <c r="P423" s="486">
        <v>3</v>
      </c>
      <c r="Q423" s="486">
        <f>P408*100+P423</f>
        <v>603</v>
      </c>
    </row>
    <row r="424" spans="1:17" x14ac:dyDescent="0.25">
      <c r="A424" s="818" t="s">
        <v>292</v>
      </c>
      <c r="B424" s="818"/>
      <c r="C424" s="818"/>
      <c r="D424" s="529">
        <f>SUM(D421:D423)</f>
        <v>0</v>
      </c>
      <c r="E424" s="531"/>
      <c r="F424" s="531"/>
      <c r="G424" s="426"/>
      <c r="H424" s="426"/>
      <c r="I424" s="426"/>
      <c r="J424" s="426"/>
      <c r="K424" s="426"/>
      <c r="L424" s="426"/>
      <c r="M424" s="532">
        <f>SUM(M421:M423)</f>
        <v>0</v>
      </c>
      <c r="N424" s="532">
        <f>SUM(N421:N423)</f>
        <v>0</v>
      </c>
      <c r="P424" s="486"/>
      <c r="Q424" s="486"/>
    </row>
    <row r="425" spans="1:17" ht="13.5" customHeight="1" x14ac:dyDescent="0.25">
      <c r="A425" s="761" t="s">
        <v>313</v>
      </c>
      <c r="B425" s="761" t="s">
        <v>310</v>
      </c>
      <c r="C425" s="545" t="s">
        <v>514</v>
      </c>
      <c r="D425" s="524"/>
      <c r="E425" s="526"/>
      <c r="F425" s="265" t="s">
        <v>291</v>
      </c>
      <c r="G425" s="268"/>
      <c r="H425" s="268"/>
      <c r="I425" s="268"/>
      <c r="J425" s="268"/>
      <c r="K425" s="268"/>
      <c r="L425" s="268"/>
      <c r="M425" s="524">
        <f>((D425*E425*G425*H425*I425)-(D425*E425*J425*K425*L425))/F425</f>
        <v>0</v>
      </c>
      <c r="N425" s="524"/>
      <c r="P425" s="486">
        <v>4</v>
      </c>
      <c r="Q425" s="486">
        <f>P408*100+P425</f>
        <v>604</v>
      </c>
    </row>
    <row r="426" spans="1:17" x14ac:dyDescent="0.25">
      <c r="A426" s="761"/>
      <c r="B426" s="761"/>
      <c r="C426" s="265" t="s">
        <v>312</v>
      </c>
      <c r="D426" s="265"/>
      <c r="E426" s="265"/>
      <c r="F426" s="265"/>
      <c r="G426" s="268"/>
      <c r="H426" s="268"/>
      <c r="I426" s="268"/>
      <c r="J426" s="268"/>
      <c r="K426" s="268"/>
      <c r="L426" s="268"/>
      <c r="M426" s="524"/>
      <c r="N426" s="524"/>
      <c r="P426" s="486"/>
      <c r="Q426" s="486"/>
    </row>
    <row r="427" spans="1:17" x14ac:dyDescent="0.25">
      <c r="A427" s="818" t="s">
        <v>292</v>
      </c>
      <c r="B427" s="818"/>
      <c r="C427" s="818"/>
      <c r="D427" s="529">
        <f>SUM(D425:D426)</f>
        <v>0</v>
      </c>
      <c r="E427" s="531"/>
      <c r="F427" s="531"/>
      <c r="G427" s="426"/>
      <c r="H427" s="426"/>
      <c r="I427" s="426"/>
      <c r="J427" s="426"/>
      <c r="K427" s="426"/>
      <c r="L427" s="426"/>
      <c r="M427" s="532">
        <f>SUM(M425:M426)</f>
        <v>0</v>
      </c>
      <c r="N427" s="532">
        <f>SUM(N425:N426)</f>
        <v>0</v>
      </c>
      <c r="P427" s="486"/>
      <c r="Q427" s="486"/>
    </row>
    <row r="428" spans="1:17" ht="13.5" customHeight="1" x14ac:dyDescent="0.25">
      <c r="A428" s="761" t="s">
        <v>314</v>
      </c>
      <c r="B428" s="761" t="s">
        <v>310</v>
      </c>
      <c r="C428" s="545" t="s">
        <v>514</v>
      </c>
      <c r="D428" s="524"/>
      <c r="E428" s="526"/>
      <c r="F428" s="265" t="s">
        <v>291</v>
      </c>
      <c r="G428" s="268"/>
      <c r="H428" s="268"/>
      <c r="I428" s="268"/>
      <c r="J428" s="268"/>
      <c r="K428" s="268"/>
      <c r="L428" s="268"/>
      <c r="M428" s="524">
        <f>((D428*E428*G428*H428*I428)-(D428*E428*J428*K428*L428))/F428</f>
        <v>0</v>
      </c>
      <c r="N428" s="524"/>
      <c r="P428" s="486">
        <v>5</v>
      </c>
      <c r="Q428" s="486">
        <f>P408*100+P428</f>
        <v>605</v>
      </c>
    </row>
    <row r="429" spans="1:17" x14ac:dyDescent="0.25">
      <c r="A429" s="761"/>
      <c r="B429" s="761"/>
      <c r="C429" s="265" t="s">
        <v>312</v>
      </c>
      <c r="D429" s="265"/>
      <c r="E429" s="265"/>
      <c r="F429" s="265"/>
      <c r="G429" s="268"/>
      <c r="H429" s="268"/>
      <c r="I429" s="268"/>
      <c r="J429" s="268"/>
      <c r="K429" s="268"/>
      <c r="L429" s="268"/>
      <c r="M429" s="524"/>
      <c r="N429" s="524"/>
      <c r="P429" s="486"/>
      <c r="Q429" s="486"/>
    </row>
    <row r="430" spans="1:17" x14ac:dyDescent="0.25">
      <c r="A430" s="818" t="s">
        <v>292</v>
      </c>
      <c r="B430" s="818"/>
      <c r="C430" s="818"/>
      <c r="D430" s="529">
        <f>SUM(D428:D429)</f>
        <v>0</v>
      </c>
      <c r="E430" s="531"/>
      <c r="F430" s="531"/>
      <c r="G430" s="426"/>
      <c r="H430" s="426"/>
      <c r="I430" s="426"/>
      <c r="J430" s="426"/>
      <c r="K430" s="426"/>
      <c r="L430" s="426"/>
      <c r="M430" s="532">
        <f>SUM(M428:M429)</f>
        <v>0</v>
      </c>
      <c r="N430" s="532">
        <f>SUM(N428:N429)</f>
        <v>0</v>
      </c>
      <c r="P430" s="486"/>
      <c r="Q430" s="486"/>
    </row>
    <row r="431" spans="1:17" ht="13.5" customHeight="1" x14ac:dyDescent="0.25">
      <c r="A431" s="761" t="s">
        <v>315</v>
      </c>
      <c r="B431" s="761" t="s">
        <v>310</v>
      </c>
      <c r="C431" s="545" t="s">
        <v>514</v>
      </c>
      <c r="D431" s="524"/>
      <c r="E431" s="526"/>
      <c r="F431" s="265" t="s">
        <v>291</v>
      </c>
      <c r="G431" s="268"/>
      <c r="H431" s="268"/>
      <c r="I431" s="268"/>
      <c r="J431" s="268"/>
      <c r="K431" s="268"/>
      <c r="L431" s="268"/>
      <c r="M431" s="524">
        <f>((D431*E431*G431*H431*I431)-(D431*E431*J431*K431*L431))/F431</f>
        <v>0</v>
      </c>
      <c r="N431" s="524"/>
      <c r="P431" s="486">
        <v>6</v>
      </c>
      <c r="Q431" s="486">
        <f>P408*100+P431</f>
        <v>606</v>
      </c>
    </row>
    <row r="432" spans="1:17" x14ac:dyDescent="0.25">
      <c r="A432" s="761"/>
      <c r="B432" s="761"/>
      <c r="C432" s="265" t="s">
        <v>312</v>
      </c>
      <c r="D432" s="265"/>
      <c r="E432" s="265"/>
      <c r="F432" s="265"/>
      <c r="G432" s="268"/>
      <c r="H432" s="268"/>
      <c r="I432" s="268"/>
      <c r="J432" s="268"/>
      <c r="K432" s="268"/>
      <c r="L432" s="268"/>
      <c r="M432" s="524"/>
      <c r="N432" s="524"/>
      <c r="P432" s="486"/>
      <c r="Q432" s="486"/>
    </row>
    <row r="433" spans="1:17" x14ac:dyDescent="0.25">
      <c r="A433" s="818" t="s">
        <v>292</v>
      </c>
      <c r="B433" s="818"/>
      <c r="C433" s="818"/>
      <c r="D433" s="529">
        <f>SUM(D431:D432)</f>
        <v>0</v>
      </c>
      <c r="E433" s="531"/>
      <c r="F433" s="531"/>
      <c r="G433" s="426"/>
      <c r="H433" s="426"/>
      <c r="I433" s="426"/>
      <c r="J433" s="426"/>
      <c r="K433" s="426"/>
      <c r="L433" s="426"/>
      <c r="M433" s="532">
        <f>SUM(M431:M432)</f>
        <v>0</v>
      </c>
      <c r="N433" s="532">
        <f>SUM(N431:N432)</f>
        <v>0</v>
      </c>
      <c r="P433" s="486"/>
      <c r="Q433" s="486"/>
    </row>
    <row r="434" spans="1:17" ht="13.5" customHeight="1" x14ac:dyDescent="0.25">
      <c r="A434" s="761" t="s">
        <v>316</v>
      </c>
      <c r="B434" s="761" t="s">
        <v>310</v>
      </c>
      <c r="C434" s="545" t="s">
        <v>514</v>
      </c>
      <c r="D434" s="524"/>
      <c r="E434" s="526"/>
      <c r="F434" s="265" t="s">
        <v>291</v>
      </c>
      <c r="G434" s="268"/>
      <c r="H434" s="268"/>
      <c r="I434" s="268"/>
      <c r="J434" s="268"/>
      <c r="K434" s="268"/>
      <c r="L434" s="268"/>
      <c r="M434" s="524">
        <f>((D434*E434*G434*H434*I434)-(D434*E434*J434*K434*L434))/F434</f>
        <v>0</v>
      </c>
      <c r="N434" s="524"/>
      <c r="P434" s="486">
        <v>7</v>
      </c>
      <c r="Q434" s="486">
        <f>P408*100+P434</f>
        <v>607</v>
      </c>
    </row>
    <row r="435" spans="1:17" x14ac:dyDescent="0.25">
      <c r="A435" s="761"/>
      <c r="B435" s="761"/>
      <c r="C435" s="265" t="s">
        <v>312</v>
      </c>
      <c r="D435" s="265"/>
      <c r="E435" s="265"/>
      <c r="F435" s="265"/>
      <c r="G435" s="268"/>
      <c r="H435" s="268"/>
      <c r="I435" s="268"/>
      <c r="J435" s="268"/>
      <c r="K435" s="268"/>
      <c r="L435" s="268"/>
      <c r="M435" s="524"/>
      <c r="N435" s="524"/>
    </row>
    <row r="436" spans="1:17" x14ac:dyDescent="0.25">
      <c r="A436" s="818" t="s">
        <v>292</v>
      </c>
      <c r="B436" s="818"/>
      <c r="C436" s="818"/>
      <c r="D436" s="529">
        <f>SUM(D434:D435)</f>
        <v>0</v>
      </c>
      <c r="E436" s="531"/>
      <c r="F436" s="531"/>
      <c r="G436" s="535"/>
      <c r="H436" s="535"/>
      <c r="I436" s="535"/>
      <c r="J436" s="535"/>
      <c r="K436" s="535"/>
      <c r="L436" s="535"/>
      <c r="M436" s="532">
        <f>SUM(M434:M435)</f>
        <v>0</v>
      </c>
      <c r="N436" s="532">
        <f>SUM(N434:N435)</f>
        <v>0</v>
      </c>
    </row>
    <row r="437" spans="1:17" x14ac:dyDescent="0.25">
      <c r="A437" s="819" t="s">
        <v>91</v>
      </c>
      <c r="B437" s="819"/>
      <c r="C437" s="819"/>
      <c r="D437" s="536">
        <f>D436+D433+D430+D427+D424</f>
        <v>0</v>
      </c>
      <c r="E437" s="537"/>
      <c r="F437" s="537"/>
      <c r="G437" s="538"/>
      <c r="H437" s="538"/>
      <c r="I437" s="538"/>
      <c r="J437" s="538"/>
      <c r="K437" s="538"/>
      <c r="L437" s="538"/>
      <c r="M437" s="532">
        <f>M436+M433+M430+M427+M424</f>
        <v>0</v>
      </c>
      <c r="N437" s="532">
        <f>N436+N433+N430+N427+N424</f>
        <v>0</v>
      </c>
    </row>
    <row r="438" spans="1:17" ht="13.5" x14ac:dyDescent="0.25">
      <c r="A438" s="874" t="s">
        <v>294</v>
      </c>
      <c r="B438" s="874"/>
      <c r="C438" s="874"/>
      <c r="D438" s="874"/>
      <c r="E438" s="874"/>
      <c r="F438" s="874"/>
      <c r="G438" s="874"/>
      <c r="H438" s="874"/>
      <c r="I438" s="874"/>
      <c r="J438" s="874"/>
      <c r="K438" s="874"/>
      <c r="L438" s="874"/>
      <c r="M438" s="874"/>
      <c r="N438" s="874"/>
    </row>
    <row r="439" spans="1:17" ht="12" customHeight="1" x14ac:dyDescent="0.25">
      <c r="A439" s="875" t="s">
        <v>513</v>
      </c>
      <c r="B439" s="875"/>
      <c r="C439" s="875"/>
      <c r="D439" s="875"/>
      <c r="E439" s="875"/>
      <c r="F439" s="875"/>
      <c r="G439" s="875"/>
      <c r="H439" s="875"/>
    </row>
    <row r="447" spans="1:17" x14ac:dyDescent="0.25">
      <c r="A447" s="802" t="s">
        <v>23</v>
      </c>
      <c r="B447" s="802"/>
      <c r="C447" s="803">
        <f>Presentación!$C$3</f>
        <v>1990</v>
      </c>
      <c r="D447" s="803"/>
      <c r="E447" s="803"/>
      <c r="F447" s="803"/>
      <c r="G447" s="803"/>
      <c r="H447" s="803"/>
      <c r="I447" s="803"/>
      <c r="J447" s="803"/>
      <c r="K447" s="803"/>
      <c r="L447" s="803"/>
      <c r="M447" s="803"/>
      <c r="N447" s="803"/>
    </row>
    <row r="448" spans="1:17" ht="11.25" customHeight="1" x14ac:dyDescent="0.25">
      <c r="A448" s="805" t="s">
        <v>24</v>
      </c>
      <c r="B448" s="805"/>
      <c r="C448" s="869" t="s">
        <v>383</v>
      </c>
      <c r="D448" s="869"/>
      <c r="E448" s="869"/>
      <c r="F448" s="869"/>
      <c r="G448" s="869"/>
      <c r="H448" s="869"/>
      <c r="I448" s="869"/>
      <c r="J448" s="869"/>
      <c r="K448" s="869"/>
      <c r="L448" s="869"/>
      <c r="M448" s="869"/>
      <c r="N448" s="869"/>
      <c r="P448" s="486">
        <v>7</v>
      </c>
      <c r="Q448" s="486"/>
    </row>
    <row r="449" spans="1:17" ht="11.25" customHeight="1" x14ac:dyDescent="0.25">
      <c r="A449" s="805" t="s">
        <v>27</v>
      </c>
      <c r="B449" s="805"/>
      <c r="C449" s="870" t="s">
        <v>495</v>
      </c>
      <c r="D449" s="870"/>
      <c r="E449" s="870"/>
      <c r="F449" s="870"/>
      <c r="G449" s="870"/>
      <c r="H449" s="870"/>
      <c r="I449" s="870"/>
      <c r="J449" s="870"/>
      <c r="K449" s="870"/>
      <c r="L449" s="870"/>
      <c r="M449" s="870"/>
      <c r="N449" s="870"/>
      <c r="P449" s="486"/>
      <c r="Q449" s="486"/>
    </row>
    <row r="450" spans="1:17" ht="11.25" customHeight="1" x14ac:dyDescent="0.25">
      <c r="A450" s="805" t="s">
        <v>29</v>
      </c>
      <c r="B450" s="805"/>
      <c r="C450" s="870" t="s">
        <v>454</v>
      </c>
      <c r="D450" s="870"/>
      <c r="E450" s="870"/>
      <c r="F450" s="870"/>
      <c r="G450" s="870"/>
      <c r="H450" s="870"/>
      <c r="I450" s="870"/>
      <c r="J450" s="870"/>
      <c r="K450" s="870"/>
      <c r="L450" s="870"/>
      <c r="M450" s="870"/>
      <c r="N450" s="870"/>
      <c r="P450" s="486"/>
      <c r="Q450" s="486"/>
    </row>
    <row r="451" spans="1:17" ht="11.25" customHeight="1" x14ac:dyDescent="0.25">
      <c r="A451" s="805" t="s">
        <v>31</v>
      </c>
      <c r="B451" s="805"/>
      <c r="C451" s="870" t="s">
        <v>262</v>
      </c>
      <c r="D451" s="870"/>
      <c r="E451" s="870"/>
      <c r="F451" s="870"/>
      <c r="G451" s="870"/>
      <c r="H451" s="870"/>
      <c r="I451" s="870"/>
      <c r="J451" s="870"/>
      <c r="K451" s="870"/>
      <c r="L451" s="870"/>
      <c r="M451" s="870"/>
      <c r="N451" s="870"/>
      <c r="P451" s="486"/>
      <c r="Q451" s="486"/>
    </row>
    <row r="452" spans="1:17" ht="11.25" customHeight="1" x14ac:dyDescent="0.25">
      <c r="A452" s="807" t="s">
        <v>33</v>
      </c>
      <c r="B452" s="807"/>
      <c r="C452" s="278" t="s">
        <v>496</v>
      </c>
      <c r="D452" s="766" t="s">
        <v>263</v>
      </c>
      <c r="E452" s="766"/>
      <c r="F452" s="766"/>
      <c r="G452" s="766"/>
      <c r="H452" s="766"/>
      <c r="I452" s="766"/>
      <c r="J452" s="766"/>
      <c r="K452" s="766"/>
      <c r="L452" s="766"/>
      <c r="M452" s="766"/>
      <c r="N452" s="766"/>
      <c r="P452" s="486"/>
      <c r="Q452" s="486"/>
    </row>
    <row r="453" spans="1:17" ht="11.25" customHeight="1" x14ac:dyDescent="0.25">
      <c r="A453" s="761" t="s">
        <v>37</v>
      </c>
      <c r="B453" s="761"/>
      <c r="C453" s="761" t="s">
        <v>264</v>
      </c>
      <c r="D453" s="761" t="s">
        <v>265</v>
      </c>
      <c r="E453" s="871" t="s">
        <v>266</v>
      </c>
      <c r="F453" s="761" t="s">
        <v>267</v>
      </c>
      <c r="G453" s="761" t="s">
        <v>268</v>
      </c>
      <c r="H453" s="761" t="s">
        <v>269</v>
      </c>
      <c r="I453" s="761" t="s">
        <v>270</v>
      </c>
      <c r="J453" s="761" t="s">
        <v>271</v>
      </c>
      <c r="K453" s="761" t="s">
        <v>272</v>
      </c>
      <c r="L453" s="761" t="s">
        <v>273</v>
      </c>
      <c r="M453" s="761" t="s">
        <v>274</v>
      </c>
      <c r="N453" s="871" t="s">
        <v>274</v>
      </c>
      <c r="P453" s="486"/>
      <c r="Q453" s="486"/>
    </row>
    <row r="454" spans="1:17" x14ac:dyDescent="0.25">
      <c r="A454" s="761"/>
      <c r="B454" s="761"/>
      <c r="C454" s="761"/>
      <c r="D454" s="761"/>
      <c r="E454" s="761"/>
      <c r="F454" s="761"/>
      <c r="G454" s="761"/>
      <c r="H454" s="761"/>
      <c r="I454" s="761"/>
      <c r="J454" s="761"/>
      <c r="K454" s="761"/>
      <c r="L454" s="761"/>
      <c r="M454" s="761"/>
      <c r="N454" s="871"/>
      <c r="P454" s="486"/>
      <c r="Q454" s="486"/>
    </row>
    <row r="455" spans="1:17" x14ac:dyDescent="0.25">
      <c r="A455" s="761"/>
      <c r="B455" s="761"/>
      <c r="C455" s="761"/>
      <c r="D455" s="761"/>
      <c r="E455" s="871"/>
      <c r="F455" s="761"/>
      <c r="G455" s="761"/>
      <c r="H455" s="761"/>
      <c r="I455" s="761"/>
      <c r="J455" s="761"/>
      <c r="K455" s="761"/>
      <c r="L455" s="761"/>
      <c r="M455" s="761"/>
      <c r="N455" s="871"/>
      <c r="P455" s="486"/>
      <c r="Q455" s="486"/>
    </row>
    <row r="456" spans="1:17" ht="11.25" customHeight="1" x14ac:dyDescent="0.25">
      <c r="A456" s="761" t="s">
        <v>197</v>
      </c>
      <c r="B456" s="761" t="s">
        <v>47</v>
      </c>
      <c r="C456" s="761"/>
      <c r="D456" s="872" t="s">
        <v>48</v>
      </c>
      <c r="E456" s="418" t="s">
        <v>460</v>
      </c>
      <c r="F456" s="811" t="s">
        <v>244</v>
      </c>
      <c r="G456" s="761" t="s">
        <v>276</v>
      </c>
      <c r="H456" s="761" t="s">
        <v>276</v>
      </c>
      <c r="I456" s="761" t="s">
        <v>276</v>
      </c>
      <c r="J456" s="761" t="s">
        <v>276</v>
      </c>
      <c r="K456" s="761" t="s">
        <v>276</v>
      </c>
      <c r="L456" s="872" t="s">
        <v>276</v>
      </c>
      <c r="M456" s="418" t="s">
        <v>460</v>
      </c>
      <c r="N456" s="418" t="s">
        <v>497</v>
      </c>
      <c r="P456" s="486"/>
      <c r="Q456" s="486"/>
    </row>
    <row r="457" spans="1:17" ht="13.5" x14ac:dyDescent="0.25">
      <c r="A457" s="761"/>
      <c r="B457" s="761"/>
      <c r="C457" s="761"/>
      <c r="D457" s="872"/>
      <c r="E457" s="521" t="s">
        <v>498</v>
      </c>
      <c r="F457" s="811"/>
      <c r="G457" s="761"/>
      <c r="H457" s="761"/>
      <c r="I457" s="761"/>
      <c r="J457" s="761"/>
      <c r="K457" s="761"/>
      <c r="L457" s="872"/>
      <c r="M457" s="522" t="s">
        <v>499</v>
      </c>
      <c r="N457" s="522" t="s">
        <v>499</v>
      </c>
      <c r="P457" s="486"/>
      <c r="Q457" s="486"/>
    </row>
    <row r="458" spans="1:17" ht="15" customHeight="1" x14ac:dyDescent="0.25">
      <c r="A458" s="761"/>
      <c r="B458" s="761"/>
      <c r="C458" s="761"/>
      <c r="D458" s="761"/>
      <c r="E458" s="873" t="s">
        <v>500</v>
      </c>
      <c r="F458" s="761" t="s">
        <v>279</v>
      </c>
      <c r="G458" s="761" t="s">
        <v>435</v>
      </c>
      <c r="H458" s="761" t="s">
        <v>435</v>
      </c>
      <c r="I458" s="761" t="s">
        <v>435</v>
      </c>
      <c r="J458" s="761" t="s">
        <v>501</v>
      </c>
      <c r="K458" s="761" t="s">
        <v>501</v>
      </c>
      <c r="L458" s="872" t="s">
        <v>501</v>
      </c>
      <c r="M458" s="418" t="s">
        <v>502</v>
      </c>
      <c r="N458" s="418" t="s">
        <v>502</v>
      </c>
    </row>
    <row r="459" spans="1:17" ht="34.5" x14ac:dyDescent="0.25">
      <c r="A459" s="761"/>
      <c r="B459" s="761"/>
      <c r="C459" s="761"/>
      <c r="D459" s="761"/>
      <c r="E459" s="761"/>
      <c r="F459" s="761"/>
      <c r="G459" s="761"/>
      <c r="H459" s="761"/>
      <c r="I459" s="761"/>
      <c r="J459" s="761"/>
      <c r="K459" s="761"/>
      <c r="L459" s="872"/>
      <c r="M459" s="521" t="s">
        <v>503</v>
      </c>
      <c r="N459" s="521" t="s">
        <v>504</v>
      </c>
    </row>
    <row r="460" spans="1:17" ht="13.5" x14ac:dyDescent="0.25">
      <c r="A460" s="761"/>
      <c r="B460" s="761"/>
      <c r="C460" s="761"/>
      <c r="D460" s="380" t="s">
        <v>282</v>
      </c>
      <c r="E460" s="380" t="s">
        <v>283</v>
      </c>
      <c r="F460" s="380" t="s">
        <v>158</v>
      </c>
      <c r="G460" s="380" t="s">
        <v>284</v>
      </c>
      <c r="H460" s="380" t="s">
        <v>285</v>
      </c>
      <c r="I460" s="380" t="s">
        <v>286</v>
      </c>
      <c r="J460" s="380" t="s">
        <v>287</v>
      </c>
      <c r="K460" s="380" t="s">
        <v>288</v>
      </c>
      <c r="L460" s="380" t="s">
        <v>289</v>
      </c>
      <c r="M460" s="523" t="s">
        <v>290</v>
      </c>
      <c r="N460" s="523" t="s">
        <v>290</v>
      </c>
    </row>
    <row r="461" spans="1:17" ht="11.25" customHeight="1" x14ac:dyDescent="0.25">
      <c r="A461" s="761" t="s">
        <v>68</v>
      </c>
      <c r="B461" s="761" t="s">
        <v>310</v>
      </c>
      <c r="C461" s="135" t="s">
        <v>471</v>
      </c>
      <c r="D461" s="524"/>
      <c r="E461" s="526"/>
      <c r="F461" s="265">
        <v>20</v>
      </c>
      <c r="G461" s="268"/>
      <c r="H461" s="268"/>
      <c r="I461" s="268"/>
      <c r="J461" s="268"/>
      <c r="K461" s="268"/>
      <c r="L461" s="268"/>
      <c r="M461" s="524">
        <f>((D461*E461*G461*H461*I461)-(D461*E461*J461*K461*L461))/F461</f>
        <v>0</v>
      </c>
      <c r="N461" s="524"/>
      <c r="P461" s="486">
        <v>1</v>
      </c>
      <c r="Q461" s="486">
        <f>P448*100+P461</f>
        <v>701</v>
      </c>
    </row>
    <row r="462" spans="1:17" x14ac:dyDescent="0.25">
      <c r="A462" s="761"/>
      <c r="B462" s="761"/>
      <c r="C462" s="486" t="s">
        <v>472</v>
      </c>
      <c r="D462" s="524"/>
      <c r="E462" s="526"/>
      <c r="F462" s="265" t="s">
        <v>291</v>
      </c>
      <c r="G462" s="268"/>
      <c r="H462" s="268"/>
      <c r="I462" s="268"/>
      <c r="J462" s="268"/>
      <c r="K462" s="268"/>
      <c r="L462" s="268"/>
      <c r="M462" s="524">
        <f>((D462*E462*G462*H462*I462)-(D462*E462*J462*K462*L462))/F462</f>
        <v>0</v>
      </c>
      <c r="N462" s="524"/>
      <c r="P462" s="486">
        <v>2</v>
      </c>
      <c r="Q462" s="486">
        <f>P448*100+P462</f>
        <v>702</v>
      </c>
    </row>
    <row r="463" spans="1:17" x14ac:dyDescent="0.25">
      <c r="A463" s="761"/>
      <c r="B463" s="761"/>
      <c r="C463" s="135" t="s">
        <v>473</v>
      </c>
      <c r="D463" s="524"/>
      <c r="E463" s="526"/>
      <c r="F463" s="265" t="s">
        <v>291</v>
      </c>
      <c r="G463" s="268"/>
      <c r="H463" s="268"/>
      <c r="I463" s="268"/>
      <c r="J463" s="268"/>
      <c r="K463" s="268"/>
      <c r="L463" s="268"/>
      <c r="M463" s="524">
        <f>((D463*E463*G463*H463*I463)-(D463*E463*J463*K463*L463))/F463</f>
        <v>0</v>
      </c>
      <c r="N463" s="524"/>
      <c r="P463" s="486">
        <v>3</v>
      </c>
      <c r="Q463" s="486">
        <f>P448*100+P463</f>
        <v>703</v>
      </c>
    </row>
    <row r="464" spans="1:17" x14ac:dyDescent="0.25">
      <c r="A464" s="818" t="s">
        <v>292</v>
      </c>
      <c r="B464" s="818"/>
      <c r="C464" s="818"/>
      <c r="D464" s="529">
        <f>SUM(D461:D463)</f>
        <v>0</v>
      </c>
      <c r="E464" s="531"/>
      <c r="F464" s="531"/>
      <c r="G464" s="426"/>
      <c r="H464" s="426"/>
      <c r="I464" s="426"/>
      <c r="J464" s="426"/>
      <c r="K464" s="426"/>
      <c r="L464" s="426"/>
      <c r="M464" s="532">
        <f>SUM(M461:M463)</f>
        <v>0</v>
      </c>
      <c r="N464" s="532">
        <f>SUM(N461:N463)</f>
        <v>0</v>
      </c>
      <c r="P464" s="486"/>
      <c r="Q464" s="486"/>
    </row>
    <row r="465" spans="1:17" ht="13.5" customHeight="1" x14ac:dyDescent="0.25">
      <c r="A465" s="761" t="s">
        <v>313</v>
      </c>
      <c r="B465" s="761" t="s">
        <v>310</v>
      </c>
      <c r="C465" s="545" t="s">
        <v>514</v>
      </c>
      <c r="D465" s="524"/>
      <c r="E465" s="526"/>
      <c r="F465" s="265" t="s">
        <v>291</v>
      </c>
      <c r="G465" s="268"/>
      <c r="H465" s="268"/>
      <c r="I465" s="268"/>
      <c r="J465" s="268"/>
      <c r="K465" s="268"/>
      <c r="L465" s="268"/>
      <c r="M465" s="524">
        <f>((D465*E465*G465*H465*I465)-(D465*E465*J465*K465*L465))/F465</f>
        <v>0</v>
      </c>
      <c r="N465" s="524"/>
      <c r="P465" s="486">
        <v>4</v>
      </c>
      <c r="Q465" s="486">
        <f>P448*100+P465</f>
        <v>704</v>
      </c>
    </row>
    <row r="466" spans="1:17" x14ac:dyDescent="0.25">
      <c r="A466" s="761"/>
      <c r="B466" s="761"/>
      <c r="C466" s="265" t="s">
        <v>312</v>
      </c>
      <c r="D466" s="265"/>
      <c r="E466" s="265"/>
      <c r="F466" s="265"/>
      <c r="G466" s="268"/>
      <c r="H466" s="268"/>
      <c r="I466" s="268"/>
      <c r="J466" s="268"/>
      <c r="K466" s="268"/>
      <c r="L466" s="268"/>
      <c r="M466" s="524"/>
      <c r="N466" s="524"/>
      <c r="P466" s="486"/>
      <c r="Q466" s="486"/>
    </row>
    <row r="467" spans="1:17" x14ac:dyDescent="0.25">
      <c r="A467" s="818" t="s">
        <v>292</v>
      </c>
      <c r="B467" s="818"/>
      <c r="C467" s="818"/>
      <c r="D467" s="529">
        <f>SUM(D465:D466)</f>
        <v>0</v>
      </c>
      <c r="E467" s="531"/>
      <c r="F467" s="531"/>
      <c r="G467" s="426"/>
      <c r="H467" s="426"/>
      <c r="I467" s="426"/>
      <c r="J467" s="426"/>
      <c r="K467" s="426"/>
      <c r="L467" s="426"/>
      <c r="M467" s="532">
        <f>SUM(M465:M466)</f>
        <v>0</v>
      </c>
      <c r="N467" s="532">
        <f>SUM(N465:N466)</f>
        <v>0</v>
      </c>
      <c r="P467" s="486"/>
      <c r="Q467" s="486"/>
    </row>
    <row r="468" spans="1:17" ht="13.5" customHeight="1" x14ac:dyDescent="0.25">
      <c r="A468" s="761" t="s">
        <v>314</v>
      </c>
      <c r="B468" s="761" t="s">
        <v>310</v>
      </c>
      <c r="C468" s="545" t="s">
        <v>514</v>
      </c>
      <c r="D468" s="524"/>
      <c r="E468" s="526"/>
      <c r="F468" s="265" t="s">
        <v>291</v>
      </c>
      <c r="G468" s="268"/>
      <c r="H468" s="268"/>
      <c r="I468" s="268"/>
      <c r="J468" s="268"/>
      <c r="K468" s="268"/>
      <c r="L468" s="268"/>
      <c r="M468" s="524">
        <f>((D468*E468*G468*H468*I468)-(D468*E468*J468*K468*L468))/F468</f>
        <v>0</v>
      </c>
      <c r="N468" s="524"/>
      <c r="P468" s="486">
        <v>5</v>
      </c>
      <c r="Q468" s="486">
        <f>P448*100+P468</f>
        <v>705</v>
      </c>
    </row>
    <row r="469" spans="1:17" x14ac:dyDescent="0.25">
      <c r="A469" s="761"/>
      <c r="B469" s="761"/>
      <c r="C469" s="265" t="s">
        <v>312</v>
      </c>
      <c r="D469" s="265"/>
      <c r="E469" s="265"/>
      <c r="F469" s="265"/>
      <c r="G469" s="268"/>
      <c r="H469" s="268"/>
      <c r="I469" s="268"/>
      <c r="J469" s="268"/>
      <c r="K469" s="268"/>
      <c r="L469" s="268"/>
      <c r="M469" s="524"/>
      <c r="N469" s="524"/>
      <c r="P469" s="486"/>
      <c r="Q469" s="486"/>
    </row>
    <row r="470" spans="1:17" x14ac:dyDescent="0.25">
      <c r="A470" s="818" t="s">
        <v>292</v>
      </c>
      <c r="B470" s="818"/>
      <c r="C470" s="818"/>
      <c r="D470" s="529">
        <f>SUM(D468:D469)</f>
        <v>0</v>
      </c>
      <c r="E470" s="531"/>
      <c r="F470" s="531"/>
      <c r="G470" s="426"/>
      <c r="H470" s="426"/>
      <c r="I470" s="426"/>
      <c r="J470" s="426"/>
      <c r="K470" s="426"/>
      <c r="L470" s="426"/>
      <c r="M470" s="532">
        <f>SUM(M468:M469)</f>
        <v>0</v>
      </c>
      <c r="N470" s="532">
        <f>SUM(N468:N469)</f>
        <v>0</v>
      </c>
      <c r="P470" s="486"/>
      <c r="Q470" s="486"/>
    </row>
    <row r="471" spans="1:17" ht="13.5" customHeight="1" x14ac:dyDescent="0.25">
      <c r="A471" s="761" t="s">
        <v>315</v>
      </c>
      <c r="B471" s="761" t="s">
        <v>310</v>
      </c>
      <c r="C471" s="545" t="s">
        <v>514</v>
      </c>
      <c r="D471" s="524"/>
      <c r="E471" s="526"/>
      <c r="F471" s="265" t="s">
        <v>291</v>
      </c>
      <c r="G471" s="268"/>
      <c r="H471" s="268"/>
      <c r="I471" s="268"/>
      <c r="J471" s="268"/>
      <c r="K471" s="268"/>
      <c r="L471" s="268"/>
      <c r="M471" s="524">
        <f>((D471*E471*G471*H471*I471)-(D471*E471*J471*K471*L471))/F471</f>
        <v>0</v>
      </c>
      <c r="N471" s="524"/>
      <c r="P471" s="486">
        <v>6</v>
      </c>
      <c r="Q471" s="486">
        <f>P448*100+P471</f>
        <v>706</v>
      </c>
    </row>
    <row r="472" spans="1:17" x14ac:dyDescent="0.25">
      <c r="A472" s="761"/>
      <c r="B472" s="761"/>
      <c r="C472" s="265" t="s">
        <v>312</v>
      </c>
      <c r="D472" s="265"/>
      <c r="E472" s="265"/>
      <c r="F472" s="265"/>
      <c r="G472" s="268"/>
      <c r="H472" s="268"/>
      <c r="I472" s="268"/>
      <c r="J472" s="268"/>
      <c r="K472" s="268"/>
      <c r="L472" s="268"/>
      <c r="M472" s="524"/>
      <c r="N472" s="524"/>
      <c r="P472" s="486"/>
      <c r="Q472" s="486"/>
    </row>
    <row r="473" spans="1:17" x14ac:dyDescent="0.25">
      <c r="A473" s="818" t="s">
        <v>292</v>
      </c>
      <c r="B473" s="818"/>
      <c r="C473" s="818"/>
      <c r="D473" s="529">
        <f>SUM(D471:D472)</f>
        <v>0</v>
      </c>
      <c r="E473" s="531"/>
      <c r="F473" s="531"/>
      <c r="G473" s="426"/>
      <c r="H473" s="426"/>
      <c r="I473" s="426"/>
      <c r="J473" s="426"/>
      <c r="K473" s="426"/>
      <c r="L473" s="426"/>
      <c r="M473" s="532">
        <f>SUM(M471:M472)</f>
        <v>0</v>
      </c>
      <c r="N473" s="532">
        <f>SUM(N471:N472)</f>
        <v>0</v>
      </c>
      <c r="P473" s="486"/>
      <c r="Q473" s="486"/>
    </row>
    <row r="474" spans="1:17" ht="13.5" customHeight="1" x14ac:dyDescent="0.25">
      <c r="A474" s="761" t="s">
        <v>316</v>
      </c>
      <c r="B474" s="761" t="s">
        <v>310</v>
      </c>
      <c r="C474" s="545" t="s">
        <v>514</v>
      </c>
      <c r="D474" s="524"/>
      <c r="E474" s="526"/>
      <c r="F474" s="265" t="s">
        <v>291</v>
      </c>
      <c r="G474" s="268"/>
      <c r="H474" s="268"/>
      <c r="I474" s="268"/>
      <c r="J474" s="268"/>
      <c r="K474" s="268"/>
      <c r="L474" s="268"/>
      <c r="M474" s="524">
        <f>((D474*E474*G474*H474*I474)-(D474*E474*J474*K474*L474))/F474</f>
        <v>0</v>
      </c>
      <c r="N474" s="524"/>
      <c r="P474" s="486">
        <v>7</v>
      </c>
      <c r="Q474" s="486">
        <f>P448*100+P474</f>
        <v>707</v>
      </c>
    </row>
    <row r="475" spans="1:17" x14ac:dyDescent="0.25">
      <c r="A475" s="761"/>
      <c r="B475" s="761"/>
      <c r="C475" s="265" t="s">
        <v>312</v>
      </c>
      <c r="D475" s="265"/>
      <c r="E475" s="265"/>
      <c r="F475" s="265"/>
      <c r="G475" s="268"/>
      <c r="H475" s="268"/>
      <c r="I475" s="268"/>
      <c r="J475" s="268"/>
      <c r="K475" s="268"/>
      <c r="L475" s="268"/>
      <c r="M475" s="524"/>
      <c r="N475" s="524"/>
    </row>
    <row r="476" spans="1:17" x14ac:dyDescent="0.25">
      <c r="A476" s="818" t="s">
        <v>292</v>
      </c>
      <c r="B476" s="818"/>
      <c r="C476" s="818"/>
      <c r="D476" s="529">
        <f>SUM(D474:D475)</f>
        <v>0</v>
      </c>
      <c r="E476" s="531"/>
      <c r="F476" s="531"/>
      <c r="G476" s="535"/>
      <c r="H476" s="535"/>
      <c r="I476" s="535"/>
      <c r="J476" s="535"/>
      <c r="K476" s="535"/>
      <c r="L476" s="535"/>
      <c r="M476" s="532">
        <f>SUM(M474:M475)</f>
        <v>0</v>
      </c>
      <c r="N476" s="532">
        <f>SUM(N474:N475)</f>
        <v>0</v>
      </c>
    </row>
    <row r="477" spans="1:17" x14ac:dyDescent="0.25">
      <c r="A477" s="819" t="s">
        <v>91</v>
      </c>
      <c r="B477" s="819"/>
      <c r="C477" s="819"/>
      <c r="D477" s="536">
        <f>D476+D473+D470+D467+D464</f>
        <v>0</v>
      </c>
      <c r="E477" s="537"/>
      <c r="F477" s="537"/>
      <c r="G477" s="538"/>
      <c r="H477" s="538"/>
      <c r="I477" s="538"/>
      <c r="J477" s="538"/>
      <c r="K477" s="538"/>
      <c r="L477" s="538"/>
      <c r="M477" s="532">
        <f>M476+M473+M470+M467+M464</f>
        <v>0</v>
      </c>
      <c r="N477" s="532">
        <f>N476+N473+N470+N467+N464</f>
        <v>0</v>
      </c>
    </row>
    <row r="478" spans="1:17" ht="13.5" x14ac:dyDescent="0.25">
      <c r="A478" s="874" t="s">
        <v>294</v>
      </c>
      <c r="B478" s="874"/>
      <c r="C478" s="874"/>
      <c r="D478" s="874"/>
      <c r="E478" s="874"/>
      <c r="F478" s="874"/>
      <c r="G478" s="874"/>
      <c r="H478" s="874"/>
      <c r="I478" s="874"/>
      <c r="J478" s="874"/>
      <c r="K478" s="874"/>
      <c r="L478" s="874"/>
      <c r="M478" s="874"/>
      <c r="N478" s="874"/>
    </row>
    <row r="479" spans="1:17" ht="12" customHeight="1" x14ac:dyDescent="0.25">
      <c r="A479" s="875" t="s">
        <v>513</v>
      </c>
      <c r="B479" s="875"/>
      <c r="C479" s="875"/>
      <c r="D479" s="875"/>
      <c r="E479" s="875"/>
      <c r="F479" s="875"/>
      <c r="G479" s="875"/>
      <c r="H479" s="875"/>
    </row>
    <row r="487" spans="1:17" x14ac:dyDescent="0.25">
      <c r="A487" s="802" t="s">
        <v>23</v>
      </c>
      <c r="B487" s="802"/>
      <c r="C487" s="803">
        <f>Presentación!$C$3</f>
        <v>1990</v>
      </c>
      <c r="D487" s="803"/>
      <c r="E487" s="803"/>
      <c r="F487" s="803"/>
      <c r="G487" s="803"/>
      <c r="H487" s="803"/>
      <c r="I487" s="803"/>
      <c r="J487" s="803"/>
      <c r="K487" s="803"/>
      <c r="L487" s="803"/>
      <c r="M487" s="803"/>
      <c r="N487" s="803"/>
    </row>
    <row r="488" spans="1:17" ht="11.25" customHeight="1" x14ac:dyDescent="0.25">
      <c r="A488" s="805" t="s">
        <v>24</v>
      </c>
      <c r="B488" s="805"/>
      <c r="C488" s="869" t="s">
        <v>384</v>
      </c>
      <c r="D488" s="869"/>
      <c r="E488" s="869"/>
      <c r="F488" s="869"/>
      <c r="G488" s="869"/>
      <c r="H488" s="869"/>
      <c r="I488" s="869"/>
      <c r="J488" s="869"/>
      <c r="K488" s="869"/>
      <c r="L488" s="869"/>
      <c r="M488" s="869"/>
      <c r="N488" s="869"/>
      <c r="P488" s="486">
        <v>16</v>
      </c>
      <c r="Q488" s="486"/>
    </row>
    <row r="489" spans="1:17" ht="11.25" customHeight="1" x14ac:dyDescent="0.25">
      <c r="A489" s="805" t="s">
        <v>27</v>
      </c>
      <c r="B489" s="805"/>
      <c r="C489" s="870" t="s">
        <v>495</v>
      </c>
      <c r="D489" s="870"/>
      <c r="E489" s="870"/>
      <c r="F489" s="870"/>
      <c r="G489" s="870"/>
      <c r="H489" s="870"/>
      <c r="I489" s="870"/>
      <c r="J489" s="870"/>
      <c r="K489" s="870"/>
      <c r="L489" s="870"/>
      <c r="M489" s="870"/>
      <c r="N489" s="870"/>
      <c r="P489" s="486"/>
      <c r="Q489" s="486"/>
    </row>
    <row r="490" spans="1:17" ht="11.25" customHeight="1" x14ac:dyDescent="0.25">
      <c r="A490" s="805" t="s">
        <v>29</v>
      </c>
      <c r="B490" s="805"/>
      <c r="C490" s="870" t="s">
        <v>454</v>
      </c>
      <c r="D490" s="870"/>
      <c r="E490" s="870"/>
      <c r="F490" s="870"/>
      <c r="G490" s="870"/>
      <c r="H490" s="870"/>
      <c r="I490" s="870"/>
      <c r="J490" s="870"/>
      <c r="K490" s="870"/>
      <c r="L490" s="870"/>
      <c r="M490" s="870"/>
      <c r="N490" s="870"/>
      <c r="P490" s="486"/>
      <c r="Q490" s="486"/>
    </row>
    <row r="491" spans="1:17" ht="11.25" customHeight="1" x14ac:dyDescent="0.25">
      <c r="A491" s="805" t="s">
        <v>31</v>
      </c>
      <c r="B491" s="805"/>
      <c r="C491" s="870" t="s">
        <v>262</v>
      </c>
      <c r="D491" s="870"/>
      <c r="E491" s="870"/>
      <c r="F491" s="870"/>
      <c r="G491" s="870"/>
      <c r="H491" s="870"/>
      <c r="I491" s="870"/>
      <c r="J491" s="870"/>
      <c r="K491" s="870"/>
      <c r="L491" s="870"/>
      <c r="M491" s="870"/>
      <c r="N491" s="870"/>
      <c r="P491" s="486"/>
      <c r="Q491" s="486"/>
    </row>
    <row r="492" spans="1:17" ht="11.25" customHeight="1" x14ac:dyDescent="0.25">
      <c r="A492" s="807" t="s">
        <v>33</v>
      </c>
      <c r="B492" s="807"/>
      <c r="C492" s="278" t="s">
        <v>496</v>
      </c>
      <c r="D492" s="766" t="s">
        <v>263</v>
      </c>
      <c r="E492" s="766"/>
      <c r="F492" s="766"/>
      <c r="G492" s="766"/>
      <c r="H492" s="766"/>
      <c r="I492" s="766"/>
      <c r="J492" s="766"/>
      <c r="K492" s="766"/>
      <c r="L492" s="766"/>
      <c r="M492" s="766"/>
      <c r="N492" s="766"/>
      <c r="P492" s="486"/>
      <c r="Q492" s="486"/>
    </row>
    <row r="493" spans="1:17" ht="11.25" customHeight="1" x14ac:dyDescent="0.25">
      <c r="A493" s="761" t="s">
        <v>37</v>
      </c>
      <c r="B493" s="761"/>
      <c r="C493" s="761" t="s">
        <v>264</v>
      </c>
      <c r="D493" s="761" t="s">
        <v>265</v>
      </c>
      <c r="E493" s="871" t="s">
        <v>266</v>
      </c>
      <c r="F493" s="761" t="s">
        <v>267</v>
      </c>
      <c r="G493" s="761" t="s">
        <v>268</v>
      </c>
      <c r="H493" s="761" t="s">
        <v>269</v>
      </c>
      <c r="I493" s="761" t="s">
        <v>270</v>
      </c>
      <c r="J493" s="761" t="s">
        <v>271</v>
      </c>
      <c r="K493" s="761" t="s">
        <v>272</v>
      </c>
      <c r="L493" s="761" t="s">
        <v>273</v>
      </c>
      <c r="M493" s="761" t="s">
        <v>274</v>
      </c>
      <c r="N493" s="871" t="s">
        <v>274</v>
      </c>
      <c r="P493" s="486"/>
      <c r="Q493" s="486"/>
    </row>
    <row r="494" spans="1:17" x14ac:dyDescent="0.25">
      <c r="A494" s="761"/>
      <c r="B494" s="761"/>
      <c r="C494" s="761"/>
      <c r="D494" s="761"/>
      <c r="E494" s="761"/>
      <c r="F494" s="761"/>
      <c r="G494" s="761"/>
      <c r="H494" s="761"/>
      <c r="I494" s="761"/>
      <c r="J494" s="761"/>
      <c r="K494" s="761"/>
      <c r="L494" s="761"/>
      <c r="M494" s="761"/>
      <c r="N494" s="871"/>
      <c r="P494" s="486"/>
      <c r="Q494" s="486"/>
    </row>
    <row r="495" spans="1:17" x14ac:dyDescent="0.25">
      <c r="A495" s="761"/>
      <c r="B495" s="761"/>
      <c r="C495" s="761"/>
      <c r="D495" s="761"/>
      <c r="E495" s="871"/>
      <c r="F495" s="761"/>
      <c r="G495" s="761"/>
      <c r="H495" s="761"/>
      <c r="I495" s="761"/>
      <c r="J495" s="761"/>
      <c r="K495" s="761"/>
      <c r="L495" s="761"/>
      <c r="M495" s="761"/>
      <c r="N495" s="871"/>
      <c r="P495" s="486"/>
      <c r="Q495" s="486"/>
    </row>
    <row r="496" spans="1:17" ht="11.25" customHeight="1" x14ac:dyDescent="0.25">
      <c r="A496" s="761" t="s">
        <v>197</v>
      </c>
      <c r="B496" s="761" t="s">
        <v>47</v>
      </c>
      <c r="C496" s="761"/>
      <c r="D496" s="872" t="s">
        <v>48</v>
      </c>
      <c r="E496" s="418" t="s">
        <v>460</v>
      </c>
      <c r="F496" s="811" t="s">
        <v>244</v>
      </c>
      <c r="G496" s="761" t="s">
        <v>276</v>
      </c>
      <c r="H496" s="761" t="s">
        <v>276</v>
      </c>
      <c r="I496" s="761" t="s">
        <v>276</v>
      </c>
      <c r="J496" s="761" t="s">
        <v>276</v>
      </c>
      <c r="K496" s="761" t="s">
        <v>276</v>
      </c>
      <c r="L496" s="872" t="s">
        <v>276</v>
      </c>
      <c r="M496" s="418" t="s">
        <v>460</v>
      </c>
      <c r="N496" s="418" t="s">
        <v>497</v>
      </c>
      <c r="P496" s="486"/>
      <c r="Q496" s="486"/>
    </row>
    <row r="497" spans="1:17" ht="13.5" x14ac:dyDescent="0.25">
      <c r="A497" s="761"/>
      <c r="B497" s="761"/>
      <c r="C497" s="761"/>
      <c r="D497" s="872"/>
      <c r="E497" s="521" t="s">
        <v>498</v>
      </c>
      <c r="F497" s="811"/>
      <c r="G497" s="761"/>
      <c r="H497" s="761"/>
      <c r="I497" s="761"/>
      <c r="J497" s="761"/>
      <c r="K497" s="761"/>
      <c r="L497" s="872"/>
      <c r="M497" s="522" t="s">
        <v>499</v>
      </c>
      <c r="N497" s="522" t="s">
        <v>499</v>
      </c>
      <c r="P497" s="486"/>
      <c r="Q497" s="486"/>
    </row>
    <row r="498" spans="1:17" ht="15" customHeight="1" x14ac:dyDescent="0.25">
      <c r="A498" s="761"/>
      <c r="B498" s="761"/>
      <c r="C498" s="761"/>
      <c r="D498" s="761"/>
      <c r="E498" s="873" t="s">
        <v>500</v>
      </c>
      <c r="F498" s="761" t="s">
        <v>279</v>
      </c>
      <c r="G498" s="761" t="s">
        <v>435</v>
      </c>
      <c r="H498" s="761" t="s">
        <v>435</v>
      </c>
      <c r="I498" s="761" t="s">
        <v>435</v>
      </c>
      <c r="J498" s="761" t="s">
        <v>501</v>
      </c>
      <c r="K498" s="761" t="s">
        <v>501</v>
      </c>
      <c r="L498" s="872" t="s">
        <v>501</v>
      </c>
      <c r="M498" s="418" t="s">
        <v>502</v>
      </c>
      <c r="N498" s="418" t="s">
        <v>502</v>
      </c>
    </row>
    <row r="499" spans="1:17" ht="34.5" x14ac:dyDescent="0.25">
      <c r="A499" s="761"/>
      <c r="B499" s="761"/>
      <c r="C499" s="761"/>
      <c r="D499" s="761"/>
      <c r="E499" s="761"/>
      <c r="F499" s="761"/>
      <c r="G499" s="761"/>
      <c r="H499" s="761"/>
      <c r="I499" s="761"/>
      <c r="J499" s="761"/>
      <c r="K499" s="761"/>
      <c r="L499" s="872"/>
      <c r="M499" s="521" t="s">
        <v>503</v>
      </c>
      <c r="N499" s="521" t="s">
        <v>504</v>
      </c>
    </row>
    <row r="500" spans="1:17" ht="13.5" x14ac:dyDescent="0.25">
      <c r="A500" s="761"/>
      <c r="B500" s="761"/>
      <c r="C500" s="761"/>
      <c r="D500" s="380" t="s">
        <v>282</v>
      </c>
      <c r="E500" s="380" t="s">
        <v>283</v>
      </c>
      <c r="F500" s="380" t="s">
        <v>158</v>
      </c>
      <c r="G500" s="380" t="s">
        <v>284</v>
      </c>
      <c r="H500" s="380" t="s">
        <v>285</v>
      </c>
      <c r="I500" s="380" t="s">
        <v>286</v>
      </c>
      <c r="J500" s="380" t="s">
        <v>287</v>
      </c>
      <c r="K500" s="380" t="s">
        <v>288</v>
      </c>
      <c r="L500" s="380" t="s">
        <v>289</v>
      </c>
      <c r="M500" s="523" t="s">
        <v>290</v>
      </c>
      <c r="N500" s="523" t="s">
        <v>290</v>
      </c>
    </row>
    <row r="501" spans="1:17" ht="11.25" customHeight="1" x14ac:dyDescent="0.25">
      <c r="A501" s="761" t="s">
        <v>68</v>
      </c>
      <c r="B501" s="761" t="s">
        <v>310</v>
      </c>
      <c r="C501" s="135" t="s">
        <v>471</v>
      </c>
      <c r="D501" s="524"/>
      <c r="E501" s="526"/>
      <c r="F501" s="265">
        <v>20</v>
      </c>
      <c r="G501" s="268"/>
      <c r="H501" s="268"/>
      <c r="I501" s="268"/>
      <c r="J501" s="268"/>
      <c r="K501" s="268"/>
      <c r="L501" s="268"/>
      <c r="M501" s="524">
        <f>((D501*E501*G501*H501*I501)-(D501*E501*J501*K501*L501))/F501</f>
        <v>0</v>
      </c>
      <c r="N501" s="524"/>
      <c r="P501" s="486">
        <v>1</v>
      </c>
      <c r="Q501" s="486">
        <f>P488*100+P501</f>
        <v>1601</v>
      </c>
    </row>
    <row r="502" spans="1:17" x14ac:dyDescent="0.25">
      <c r="A502" s="761"/>
      <c r="B502" s="761"/>
      <c r="C502" s="486" t="s">
        <v>472</v>
      </c>
      <c r="D502" s="524"/>
      <c r="E502" s="526"/>
      <c r="F502" s="265" t="s">
        <v>291</v>
      </c>
      <c r="G502" s="268"/>
      <c r="H502" s="268"/>
      <c r="I502" s="268"/>
      <c r="J502" s="268"/>
      <c r="K502" s="268"/>
      <c r="L502" s="268"/>
      <c r="M502" s="524">
        <f>((D502*E502*G502*H502*I502)-(D502*E502*J502*K502*L502))/F502</f>
        <v>0</v>
      </c>
      <c r="N502" s="524"/>
      <c r="P502" s="486">
        <v>2</v>
      </c>
      <c r="Q502" s="486">
        <f>P488*100+P502</f>
        <v>1602</v>
      </c>
    </row>
    <row r="503" spans="1:17" x14ac:dyDescent="0.25">
      <c r="A503" s="761"/>
      <c r="B503" s="761"/>
      <c r="C503" s="135" t="s">
        <v>473</v>
      </c>
      <c r="D503" s="524"/>
      <c r="E503" s="526"/>
      <c r="F503" s="265" t="s">
        <v>291</v>
      </c>
      <c r="G503" s="268"/>
      <c r="H503" s="268"/>
      <c r="I503" s="268"/>
      <c r="J503" s="268"/>
      <c r="K503" s="268"/>
      <c r="L503" s="268"/>
      <c r="M503" s="524">
        <f>((D503*E503*G503*H503*I503)-(D503*E503*J503*K503*L503))/F503</f>
        <v>0</v>
      </c>
      <c r="N503" s="524"/>
      <c r="P503" s="486">
        <v>3</v>
      </c>
      <c r="Q503" s="486">
        <f>P488*100+P503</f>
        <v>1603</v>
      </c>
    </row>
    <row r="504" spans="1:17" x14ac:dyDescent="0.25">
      <c r="A504" s="818" t="s">
        <v>292</v>
      </c>
      <c r="B504" s="818"/>
      <c r="C504" s="818"/>
      <c r="D504" s="529">
        <f>SUM(D501:D503)</f>
        <v>0</v>
      </c>
      <c r="E504" s="531"/>
      <c r="F504" s="531"/>
      <c r="G504" s="426"/>
      <c r="H504" s="426"/>
      <c r="I504" s="426"/>
      <c r="J504" s="426"/>
      <c r="K504" s="426"/>
      <c r="L504" s="426"/>
      <c r="M504" s="532">
        <f>SUM(M501:M503)</f>
        <v>0</v>
      </c>
      <c r="N504" s="532">
        <f>SUM(N501:N503)</f>
        <v>0</v>
      </c>
      <c r="P504" s="486"/>
      <c r="Q504" s="486"/>
    </row>
    <row r="505" spans="1:17" ht="13.5" customHeight="1" x14ac:dyDescent="0.25">
      <c r="A505" s="761" t="s">
        <v>313</v>
      </c>
      <c r="B505" s="761" t="s">
        <v>310</v>
      </c>
      <c r="C505" s="545" t="s">
        <v>514</v>
      </c>
      <c r="D505" s="524"/>
      <c r="E505" s="526"/>
      <c r="F505" s="265" t="s">
        <v>291</v>
      </c>
      <c r="G505" s="268"/>
      <c r="H505" s="268"/>
      <c r="I505" s="268"/>
      <c r="J505" s="268"/>
      <c r="K505" s="268"/>
      <c r="L505" s="268"/>
      <c r="M505" s="524">
        <f>((D505*E505*G505*H505*I505)-(D505*E505*J505*K505*L505))/F505</f>
        <v>0</v>
      </c>
      <c r="N505" s="524"/>
      <c r="P505" s="486">
        <v>4</v>
      </c>
      <c r="Q505" s="486">
        <f>P488*100+P505</f>
        <v>1604</v>
      </c>
    </row>
    <row r="506" spans="1:17" x14ac:dyDescent="0.25">
      <c r="A506" s="761"/>
      <c r="B506" s="761"/>
      <c r="C506" s="265" t="s">
        <v>312</v>
      </c>
      <c r="D506" s="265"/>
      <c r="E506" s="265"/>
      <c r="F506" s="265"/>
      <c r="G506" s="268"/>
      <c r="H506" s="268"/>
      <c r="I506" s="268"/>
      <c r="J506" s="268"/>
      <c r="K506" s="268"/>
      <c r="L506" s="268"/>
      <c r="M506" s="524"/>
      <c r="N506" s="524"/>
      <c r="P506" s="486"/>
      <c r="Q506" s="486"/>
    </row>
    <row r="507" spans="1:17" x14ac:dyDescent="0.25">
      <c r="A507" s="818" t="s">
        <v>292</v>
      </c>
      <c r="B507" s="818"/>
      <c r="C507" s="818"/>
      <c r="D507" s="529">
        <f>SUM(D505:D506)</f>
        <v>0</v>
      </c>
      <c r="E507" s="531"/>
      <c r="F507" s="531"/>
      <c r="G507" s="426"/>
      <c r="H507" s="426"/>
      <c r="I507" s="426"/>
      <c r="J507" s="426"/>
      <c r="K507" s="426"/>
      <c r="L507" s="426"/>
      <c r="M507" s="532">
        <f>SUM(M505:M506)</f>
        <v>0</v>
      </c>
      <c r="N507" s="532">
        <f>SUM(N505:N506)</f>
        <v>0</v>
      </c>
      <c r="P507" s="486"/>
      <c r="Q507" s="486"/>
    </row>
    <row r="508" spans="1:17" ht="13.5" customHeight="1" x14ac:dyDescent="0.25">
      <c r="A508" s="761" t="s">
        <v>314</v>
      </c>
      <c r="B508" s="761" t="s">
        <v>310</v>
      </c>
      <c r="C508" s="545" t="s">
        <v>514</v>
      </c>
      <c r="D508" s="524"/>
      <c r="E508" s="526"/>
      <c r="F508" s="265" t="s">
        <v>291</v>
      </c>
      <c r="G508" s="268"/>
      <c r="H508" s="268"/>
      <c r="I508" s="268"/>
      <c r="J508" s="268"/>
      <c r="K508" s="268"/>
      <c r="L508" s="268"/>
      <c r="M508" s="524">
        <f>((D508*E508*G508*H508*I508)-(D508*E508*J508*K508*L508))/F508</f>
        <v>0</v>
      </c>
      <c r="N508" s="524"/>
      <c r="P508" s="486">
        <v>5</v>
      </c>
      <c r="Q508" s="486">
        <f>P488*100+P508</f>
        <v>1605</v>
      </c>
    </row>
    <row r="509" spans="1:17" x14ac:dyDescent="0.25">
      <c r="A509" s="761"/>
      <c r="B509" s="761"/>
      <c r="C509" s="265" t="s">
        <v>312</v>
      </c>
      <c r="D509" s="265"/>
      <c r="E509" s="265"/>
      <c r="F509" s="265"/>
      <c r="G509" s="268"/>
      <c r="H509" s="268"/>
      <c r="I509" s="268"/>
      <c r="J509" s="268"/>
      <c r="K509" s="268"/>
      <c r="L509" s="268"/>
      <c r="M509" s="524"/>
      <c r="N509" s="524"/>
      <c r="P509" s="486"/>
      <c r="Q509" s="486"/>
    </row>
    <row r="510" spans="1:17" x14ac:dyDescent="0.25">
      <c r="A510" s="818" t="s">
        <v>292</v>
      </c>
      <c r="B510" s="818"/>
      <c r="C510" s="818"/>
      <c r="D510" s="529">
        <f>SUM(D508:D509)</f>
        <v>0</v>
      </c>
      <c r="E510" s="531"/>
      <c r="F510" s="531"/>
      <c r="G510" s="426"/>
      <c r="H510" s="426"/>
      <c r="I510" s="426"/>
      <c r="J510" s="426"/>
      <c r="K510" s="426"/>
      <c r="L510" s="426"/>
      <c r="M510" s="532">
        <f>SUM(M508:M509)</f>
        <v>0</v>
      </c>
      <c r="N510" s="532">
        <f>SUM(N508:N509)</f>
        <v>0</v>
      </c>
      <c r="P510" s="486"/>
      <c r="Q510" s="486"/>
    </row>
    <row r="511" spans="1:17" ht="13.5" customHeight="1" x14ac:dyDescent="0.25">
      <c r="A511" s="761" t="s">
        <v>315</v>
      </c>
      <c r="B511" s="761" t="s">
        <v>310</v>
      </c>
      <c r="C511" s="545" t="s">
        <v>514</v>
      </c>
      <c r="D511" s="524"/>
      <c r="E511" s="526"/>
      <c r="F511" s="265" t="s">
        <v>291</v>
      </c>
      <c r="G511" s="268"/>
      <c r="H511" s="268"/>
      <c r="I511" s="268"/>
      <c r="J511" s="268"/>
      <c r="K511" s="268"/>
      <c r="L511" s="268"/>
      <c r="M511" s="524">
        <f>((D511*E511*G511*H511*I511)-(D511*E511*J511*K511*L511))/F511</f>
        <v>0</v>
      </c>
      <c r="N511" s="524"/>
      <c r="P511" s="486">
        <v>6</v>
      </c>
      <c r="Q511" s="486">
        <f>P488*100+P511</f>
        <v>1606</v>
      </c>
    </row>
    <row r="512" spans="1:17" x14ac:dyDescent="0.25">
      <c r="A512" s="761"/>
      <c r="B512" s="761"/>
      <c r="C512" s="265" t="s">
        <v>312</v>
      </c>
      <c r="D512" s="265"/>
      <c r="E512" s="265"/>
      <c r="F512" s="265"/>
      <c r="G512" s="268"/>
      <c r="H512" s="268"/>
      <c r="I512" s="268"/>
      <c r="J512" s="268"/>
      <c r="K512" s="268"/>
      <c r="L512" s="268"/>
      <c r="M512" s="524"/>
      <c r="N512" s="524"/>
      <c r="P512" s="486"/>
      <c r="Q512" s="486"/>
    </row>
    <row r="513" spans="1:17" x14ac:dyDescent="0.25">
      <c r="A513" s="818" t="s">
        <v>292</v>
      </c>
      <c r="B513" s="818"/>
      <c r="C513" s="818"/>
      <c r="D513" s="529">
        <f>SUM(D511:D512)</f>
        <v>0</v>
      </c>
      <c r="E513" s="531"/>
      <c r="F513" s="531"/>
      <c r="G513" s="426"/>
      <c r="H513" s="426"/>
      <c r="I513" s="426"/>
      <c r="J513" s="426"/>
      <c r="K513" s="426"/>
      <c r="L513" s="426"/>
      <c r="M513" s="532">
        <f>SUM(M511:M512)</f>
        <v>0</v>
      </c>
      <c r="N513" s="532">
        <f>SUM(N511:N512)</f>
        <v>0</v>
      </c>
      <c r="P513" s="486"/>
      <c r="Q513" s="486"/>
    </row>
    <row r="514" spans="1:17" ht="13.5" customHeight="1" x14ac:dyDescent="0.25">
      <c r="A514" s="761" t="s">
        <v>316</v>
      </c>
      <c r="B514" s="761" t="s">
        <v>310</v>
      </c>
      <c r="C514" s="545" t="s">
        <v>514</v>
      </c>
      <c r="D514" s="524"/>
      <c r="E514" s="526"/>
      <c r="F514" s="265" t="s">
        <v>291</v>
      </c>
      <c r="G514" s="268"/>
      <c r="H514" s="268"/>
      <c r="I514" s="268"/>
      <c r="J514" s="268"/>
      <c r="K514" s="268"/>
      <c r="L514" s="268"/>
      <c r="M514" s="524">
        <f>((D514*E514*G514*H514*I514)-(D514*E514*J514*K514*L514))/F514</f>
        <v>0</v>
      </c>
      <c r="N514" s="524"/>
      <c r="P514" s="486">
        <v>7</v>
      </c>
      <c r="Q514" s="486">
        <f>P488*100+P514</f>
        <v>1607</v>
      </c>
    </row>
    <row r="515" spans="1:17" x14ac:dyDescent="0.25">
      <c r="A515" s="761"/>
      <c r="B515" s="761"/>
      <c r="C515" s="265" t="s">
        <v>312</v>
      </c>
      <c r="D515" s="265"/>
      <c r="E515" s="265"/>
      <c r="F515" s="265"/>
      <c r="G515" s="268"/>
      <c r="H515" s="268"/>
      <c r="I515" s="268"/>
      <c r="J515" s="268"/>
      <c r="K515" s="268"/>
      <c r="L515" s="268"/>
      <c r="M515" s="524"/>
      <c r="N515" s="524"/>
    </row>
    <row r="516" spans="1:17" x14ac:dyDescent="0.25">
      <c r="A516" s="818" t="s">
        <v>292</v>
      </c>
      <c r="B516" s="818"/>
      <c r="C516" s="818"/>
      <c r="D516" s="529">
        <f>SUM(D514:D515)</f>
        <v>0</v>
      </c>
      <c r="E516" s="531"/>
      <c r="F516" s="531"/>
      <c r="G516" s="535"/>
      <c r="H516" s="535"/>
      <c r="I516" s="535"/>
      <c r="J516" s="535"/>
      <c r="K516" s="535"/>
      <c r="L516" s="535"/>
      <c r="M516" s="532">
        <f>SUM(M514:M515)</f>
        <v>0</v>
      </c>
      <c r="N516" s="532">
        <f>SUM(N514:N515)</f>
        <v>0</v>
      </c>
    </row>
    <row r="517" spans="1:17" x14ac:dyDescent="0.25">
      <c r="A517" s="819" t="s">
        <v>91</v>
      </c>
      <c r="B517" s="819"/>
      <c r="C517" s="819"/>
      <c r="D517" s="536">
        <f>D516+D513+D510+D507+D504</f>
        <v>0</v>
      </c>
      <c r="E517" s="537"/>
      <c r="F517" s="537"/>
      <c r="G517" s="538"/>
      <c r="H517" s="538"/>
      <c r="I517" s="538"/>
      <c r="J517" s="538"/>
      <c r="K517" s="538"/>
      <c r="L517" s="538"/>
      <c r="M517" s="532">
        <f>M516+M513+M510+M507+M504</f>
        <v>0</v>
      </c>
      <c r="N517" s="532">
        <f>N516+N513+N510+N507+N504</f>
        <v>0</v>
      </c>
    </row>
    <row r="518" spans="1:17" ht="13.5" x14ac:dyDescent="0.25">
      <c r="A518" s="874" t="s">
        <v>294</v>
      </c>
      <c r="B518" s="874"/>
      <c r="C518" s="874"/>
      <c r="D518" s="874"/>
      <c r="E518" s="874"/>
      <c r="F518" s="874"/>
      <c r="G518" s="874"/>
      <c r="H518" s="874"/>
      <c r="I518" s="874"/>
      <c r="J518" s="874"/>
      <c r="K518" s="874"/>
      <c r="L518" s="874"/>
      <c r="M518" s="874"/>
      <c r="N518" s="874"/>
    </row>
    <row r="519" spans="1:17" ht="12" customHeight="1" x14ac:dyDescent="0.25">
      <c r="A519" s="875" t="s">
        <v>513</v>
      </c>
      <c r="B519" s="875"/>
      <c r="C519" s="875"/>
      <c r="D519" s="875"/>
      <c r="E519" s="875"/>
      <c r="F519" s="875"/>
      <c r="G519" s="875"/>
      <c r="H519" s="875"/>
    </row>
    <row r="527" spans="1:17" x14ac:dyDescent="0.25">
      <c r="A527" s="802" t="s">
        <v>23</v>
      </c>
      <c r="B527" s="802"/>
      <c r="C527" s="803">
        <f>Presentación!$C$3</f>
        <v>1990</v>
      </c>
      <c r="D527" s="803"/>
      <c r="E527" s="803"/>
      <c r="F527" s="803"/>
      <c r="G527" s="803"/>
      <c r="H527" s="803"/>
      <c r="I527" s="803"/>
      <c r="J527" s="803"/>
      <c r="K527" s="803"/>
      <c r="L527" s="803"/>
      <c r="M527" s="803"/>
      <c r="N527" s="803"/>
    </row>
    <row r="528" spans="1:17" ht="11.25" customHeight="1" x14ac:dyDescent="0.25">
      <c r="A528" s="805" t="s">
        <v>24</v>
      </c>
      <c r="B528" s="805"/>
      <c r="C528" s="869" t="s">
        <v>385</v>
      </c>
      <c r="D528" s="869"/>
      <c r="E528" s="869"/>
      <c r="F528" s="869"/>
      <c r="G528" s="869"/>
      <c r="H528" s="869"/>
      <c r="I528" s="869"/>
      <c r="J528" s="869"/>
      <c r="K528" s="869"/>
      <c r="L528" s="869"/>
      <c r="M528" s="869"/>
      <c r="N528" s="869"/>
      <c r="P528" s="486">
        <v>8</v>
      </c>
      <c r="Q528" s="486"/>
    </row>
    <row r="529" spans="1:17" ht="11.25" customHeight="1" x14ac:dyDescent="0.25">
      <c r="A529" s="805" t="s">
        <v>27</v>
      </c>
      <c r="B529" s="805"/>
      <c r="C529" s="870" t="s">
        <v>495</v>
      </c>
      <c r="D529" s="870"/>
      <c r="E529" s="870"/>
      <c r="F529" s="870"/>
      <c r="G529" s="870"/>
      <c r="H529" s="870"/>
      <c r="I529" s="870"/>
      <c r="J529" s="870"/>
      <c r="K529" s="870"/>
      <c r="L529" s="870"/>
      <c r="M529" s="870"/>
      <c r="N529" s="870"/>
      <c r="P529" s="486"/>
      <c r="Q529" s="486"/>
    </row>
    <row r="530" spans="1:17" ht="11.25" customHeight="1" x14ac:dyDescent="0.25">
      <c r="A530" s="805" t="s">
        <v>29</v>
      </c>
      <c r="B530" s="805"/>
      <c r="C530" s="870" t="s">
        <v>454</v>
      </c>
      <c r="D530" s="870"/>
      <c r="E530" s="870"/>
      <c r="F530" s="870"/>
      <c r="G530" s="870"/>
      <c r="H530" s="870"/>
      <c r="I530" s="870"/>
      <c r="J530" s="870"/>
      <c r="K530" s="870"/>
      <c r="L530" s="870"/>
      <c r="M530" s="870"/>
      <c r="N530" s="870"/>
      <c r="P530" s="486"/>
      <c r="Q530" s="486"/>
    </row>
    <row r="531" spans="1:17" ht="11.25" customHeight="1" x14ac:dyDescent="0.25">
      <c r="A531" s="805" t="s">
        <v>31</v>
      </c>
      <c r="B531" s="805"/>
      <c r="C531" s="870" t="s">
        <v>262</v>
      </c>
      <c r="D531" s="870"/>
      <c r="E531" s="870"/>
      <c r="F531" s="870"/>
      <c r="G531" s="870"/>
      <c r="H531" s="870"/>
      <c r="I531" s="870"/>
      <c r="J531" s="870"/>
      <c r="K531" s="870"/>
      <c r="L531" s="870"/>
      <c r="M531" s="870"/>
      <c r="N531" s="870"/>
      <c r="P531" s="486"/>
      <c r="Q531" s="486"/>
    </row>
    <row r="532" spans="1:17" ht="11.25" customHeight="1" x14ac:dyDescent="0.25">
      <c r="A532" s="807" t="s">
        <v>33</v>
      </c>
      <c r="B532" s="807"/>
      <c r="C532" s="278" t="s">
        <v>496</v>
      </c>
      <c r="D532" s="766" t="s">
        <v>263</v>
      </c>
      <c r="E532" s="766"/>
      <c r="F532" s="766"/>
      <c r="G532" s="766"/>
      <c r="H532" s="766"/>
      <c r="I532" s="766"/>
      <c r="J532" s="766"/>
      <c r="K532" s="766"/>
      <c r="L532" s="766"/>
      <c r="M532" s="766"/>
      <c r="N532" s="766"/>
      <c r="P532" s="486"/>
      <c r="Q532" s="486"/>
    </row>
    <row r="533" spans="1:17" ht="11.25" customHeight="1" x14ac:dyDescent="0.25">
      <c r="A533" s="761" t="s">
        <v>37</v>
      </c>
      <c r="B533" s="761"/>
      <c r="C533" s="761" t="s">
        <v>264</v>
      </c>
      <c r="D533" s="761" t="s">
        <v>265</v>
      </c>
      <c r="E533" s="871" t="s">
        <v>266</v>
      </c>
      <c r="F533" s="761" t="s">
        <v>267</v>
      </c>
      <c r="G533" s="761" t="s">
        <v>268</v>
      </c>
      <c r="H533" s="761" t="s">
        <v>269</v>
      </c>
      <c r="I533" s="761" t="s">
        <v>270</v>
      </c>
      <c r="J533" s="761" t="s">
        <v>271</v>
      </c>
      <c r="K533" s="761" t="s">
        <v>272</v>
      </c>
      <c r="L533" s="761" t="s">
        <v>273</v>
      </c>
      <c r="M533" s="761" t="s">
        <v>274</v>
      </c>
      <c r="N533" s="871" t="s">
        <v>274</v>
      </c>
      <c r="P533" s="486"/>
      <c r="Q533" s="486"/>
    </row>
    <row r="534" spans="1:17" x14ac:dyDescent="0.25">
      <c r="A534" s="761"/>
      <c r="B534" s="761"/>
      <c r="C534" s="761"/>
      <c r="D534" s="761"/>
      <c r="E534" s="761"/>
      <c r="F534" s="761"/>
      <c r="G534" s="761"/>
      <c r="H534" s="761"/>
      <c r="I534" s="761"/>
      <c r="J534" s="761"/>
      <c r="K534" s="761"/>
      <c r="L534" s="761"/>
      <c r="M534" s="761"/>
      <c r="N534" s="871"/>
      <c r="P534" s="486"/>
      <c r="Q534" s="486"/>
    </row>
    <row r="535" spans="1:17" x14ac:dyDescent="0.25">
      <c r="A535" s="761"/>
      <c r="B535" s="761"/>
      <c r="C535" s="761"/>
      <c r="D535" s="761"/>
      <c r="E535" s="871"/>
      <c r="F535" s="761"/>
      <c r="G535" s="761"/>
      <c r="H535" s="761"/>
      <c r="I535" s="761"/>
      <c r="J535" s="761"/>
      <c r="K535" s="761"/>
      <c r="L535" s="761"/>
      <c r="M535" s="761"/>
      <c r="N535" s="871"/>
      <c r="P535" s="486"/>
      <c r="Q535" s="486"/>
    </row>
    <row r="536" spans="1:17" ht="11.25" customHeight="1" x14ac:dyDescent="0.25">
      <c r="A536" s="761" t="s">
        <v>197</v>
      </c>
      <c r="B536" s="761" t="s">
        <v>47</v>
      </c>
      <c r="C536" s="761"/>
      <c r="D536" s="872" t="s">
        <v>48</v>
      </c>
      <c r="E536" s="418" t="s">
        <v>460</v>
      </c>
      <c r="F536" s="811" t="s">
        <v>244</v>
      </c>
      <c r="G536" s="761" t="s">
        <v>276</v>
      </c>
      <c r="H536" s="761" t="s">
        <v>276</v>
      </c>
      <c r="I536" s="761" t="s">
        <v>276</v>
      </c>
      <c r="J536" s="761" t="s">
        <v>276</v>
      </c>
      <c r="K536" s="761" t="s">
        <v>276</v>
      </c>
      <c r="L536" s="872" t="s">
        <v>276</v>
      </c>
      <c r="M536" s="418" t="s">
        <v>460</v>
      </c>
      <c r="N536" s="418" t="s">
        <v>497</v>
      </c>
      <c r="P536" s="486"/>
      <c r="Q536" s="486"/>
    </row>
    <row r="537" spans="1:17" ht="13.5" x14ac:dyDescent="0.25">
      <c r="A537" s="761"/>
      <c r="B537" s="761"/>
      <c r="C537" s="761"/>
      <c r="D537" s="872"/>
      <c r="E537" s="521" t="s">
        <v>498</v>
      </c>
      <c r="F537" s="811"/>
      <c r="G537" s="761"/>
      <c r="H537" s="761"/>
      <c r="I537" s="761"/>
      <c r="J537" s="761"/>
      <c r="K537" s="761"/>
      <c r="L537" s="872"/>
      <c r="M537" s="522" t="s">
        <v>499</v>
      </c>
      <c r="N537" s="522" t="s">
        <v>499</v>
      </c>
      <c r="P537" s="486"/>
      <c r="Q537" s="486"/>
    </row>
    <row r="538" spans="1:17" ht="15" customHeight="1" x14ac:dyDescent="0.25">
      <c r="A538" s="761"/>
      <c r="B538" s="761"/>
      <c r="C538" s="761"/>
      <c r="D538" s="761"/>
      <c r="E538" s="873" t="s">
        <v>500</v>
      </c>
      <c r="F538" s="761" t="s">
        <v>279</v>
      </c>
      <c r="G538" s="761" t="s">
        <v>435</v>
      </c>
      <c r="H538" s="761" t="s">
        <v>435</v>
      </c>
      <c r="I538" s="761" t="s">
        <v>435</v>
      </c>
      <c r="J538" s="761" t="s">
        <v>501</v>
      </c>
      <c r="K538" s="761" t="s">
        <v>501</v>
      </c>
      <c r="L538" s="872" t="s">
        <v>501</v>
      </c>
      <c r="M538" s="418" t="s">
        <v>502</v>
      </c>
      <c r="N538" s="418" t="s">
        <v>502</v>
      </c>
    </row>
    <row r="539" spans="1:17" ht="34.5" x14ac:dyDescent="0.25">
      <c r="A539" s="761"/>
      <c r="B539" s="761"/>
      <c r="C539" s="761"/>
      <c r="D539" s="761"/>
      <c r="E539" s="761"/>
      <c r="F539" s="761"/>
      <c r="G539" s="761"/>
      <c r="H539" s="761"/>
      <c r="I539" s="761"/>
      <c r="J539" s="761"/>
      <c r="K539" s="761"/>
      <c r="L539" s="872"/>
      <c r="M539" s="521" t="s">
        <v>503</v>
      </c>
      <c r="N539" s="521" t="s">
        <v>504</v>
      </c>
    </row>
    <row r="540" spans="1:17" ht="13.5" x14ac:dyDescent="0.25">
      <c r="A540" s="761"/>
      <c r="B540" s="761"/>
      <c r="C540" s="761"/>
      <c r="D540" s="380" t="s">
        <v>282</v>
      </c>
      <c r="E540" s="380" t="s">
        <v>283</v>
      </c>
      <c r="F540" s="380" t="s">
        <v>158</v>
      </c>
      <c r="G540" s="380" t="s">
        <v>284</v>
      </c>
      <c r="H540" s="380" t="s">
        <v>285</v>
      </c>
      <c r="I540" s="380" t="s">
        <v>286</v>
      </c>
      <c r="J540" s="380" t="s">
        <v>287</v>
      </c>
      <c r="K540" s="380" t="s">
        <v>288</v>
      </c>
      <c r="L540" s="380" t="s">
        <v>289</v>
      </c>
      <c r="M540" s="523" t="s">
        <v>290</v>
      </c>
      <c r="N540" s="523" t="s">
        <v>290</v>
      </c>
    </row>
    <row r="541" spans="1:17" ht="11.25" customHeight="1" x14ac:dyDescent="0.25">
      <c r="A541" s="761" t="s">
        <v>68</v>
      </c>
      <c r="B541" s="761" t="s">
        <v>310</v>
      </c>
      <c r="C541" s="135" t="s">
        <v>471</v>
      </c>
      <c r="D541" s="524"/>
      <c r="E541" s="526"/>
      <c r="F541" s="265">
        <v>20</v>
      </c>
      <c r="G541" s="268"/>
      <c r="H541" s="268"/>
      <c r="I541" s="268"/>
      <c r="J541" s="268"/>
      <c r="K541" s="268"/>
      <c r="L541" s="268"/>
      <c r="M541" s="524">
        <f>((D541*E541*G541*H541*I541)-(D541*E541*J541*K541*L541))/F541</f>
        <v>0</v>
      </c>
      <c r="N541" s="524"/>
      <c r="P541" s="486">
        <v>1</v>
      </c>
      <c r="Q541" s="486">
        <f>P528*100+P541</f>
        <v>801</v>
      </c>
    </row>
    <row r="542" spans="1:17" x14ac:dyDescent="0.25">
      <c r="A542" s="761"/>
      <c r="B542" s="761"/>
      <c r="C542" s="486" t="s">
        <v>472</v>
      </c>
      <c r="D542" s="524"/>
      <c r="E542" s="526"/>
      <c r="F542" s="265" t="s">
        <v>291</v>
      </c>
      <c r="G542" s="268"/>
      <c r="H542" s="268"/>
      <c r="I542" s="268"/>
      <c r="J542" s="268"/>
      <c r="K542" s="268"/>
      <c r="L542" s="268"/>
      <c r="M542" s="524">
        <f>((D542*E542*G542*H542*I542)-(D542*E542*J542*K542*L542))/F542</f>
        <v>0</v>
      </c>
      <c r="N542" s="524"/>
      <c r="P542" s="486">
        <v>2</v>
      </c>
      <c r="Q542" s="486">
        <f>P528*100+P542</f>
        <v>802</v>
      </c>
    </row>
    <row r="543" spans="1:17" x14ac:dyDescent="0.25">
      <c r="A543" s="761"/>
      <c r="B543" s="761"/>
      <c r="C543" s="135" t="s">
        <v>473</v>
      </c>
      <c r="D543" s="524"/>
      <c r="E543" s="526"/>
      <c r="F543" s="265" t="s">
        <v>291</v>
      </c>
      <c r="G543" s="268"/>
      <c r="H543" s="268"/>
      <c r="I543" s="268"/>
      <c r="J543" s="268"/>
      <c r="K543" s="268"/>
      <c r="L543" s="268"/>
      <c r="M543" s="524">
        <f>((D543*E543*G543*H543*I543)-(D543*E543*J543*K543*L543))/F543</f>
        <v>0</v>
      </c>
      <c r="N543" s="524"/>
      <c r="P543" s="486">
        <v>3</v>
      </c>
      <c r="Q543" s="486">
        <f>P528*100+P543</f>
        <v>803</v>
      </c>
    </row>
    <row r="544" spans="1:17" x14ac:dyDescent="0.25">
      <c r="A544" s="818" t="s">
        <v>292</v>
      </c>
      <c r="B544" s="818"/>
      <c r="C544" s="818"/>
      <c r="D544" s="529">
        <f>SUM(D541:D543)</f>
        <v>0</v>
      </c>
      <c r="E544" s="531"/>
      <c r="F544" s="531"/>
      <c r="G544" s="426"/>
      <c r="H544" s="426"/>
      <c r="I544" s="426"/>
      <c r="J544" s="426"/>
      <c r="K544" s="426"/>
      <c r="L544" s="426"/>
      <c r="M544" s="532">
        <f>SUM(M541:M543)</f>
        <v>0</v>
      </c>
      <c r="N544" s="532">
        <f>SUM(N541:N543)</f>
        <v>0</v>
      </c>
      <c r="P544" s="486"/>
      <c r="Q544" s="486"/>
    </row>
    <row r="545" spans="1:17" ht="13.5" customHeight="1" x14ac:dyDescent="0.25">
      <c r="A545" s="761" t="s">
        <v>313</v>
      </c>
      <c r="B545" s="761" t="s">
        <v>310</v>
      </c>
      <c r="C545" s="545" t="s">
        <v>514</v>
      </c>
      <c r="D545" s="524"/>
      <c r="E545" s="526"/>
      <c r="F545" s="265" t="s">
        <v>291</v>
      </c>
      <c r="G545" s="268"/>
      <c r="H545" s="268"/>
      <c r="I545" s="268"/>
      <c r="J545" s="268"/>
      <c r="K545" s="268"/>
      <c r="L545" s="268"/>
      <c r="M545" s="524">
        <f>((D545*E545*G545*H545*I545)-(D545*E545*J545*K545*L545))/F545</f>
        <v>0</v>
      </c>
      <c r="N545" s="524"/>
      <c r="P545" s="486">
        <v>4</v>
      </c>
      <c r="Q545" s="486">
        <f>P528*100+P545</f>
        <v>804</v>
      </c>
    </row>
    <row r="546" spans="1:17" x14ac:dyDescent="0.25">
      <c r="A546" s="761"/>
      <c r="B546" s="761"/>
      <c r="C546" s="265" t="s">
        <v>312</v>
      </c>
      <c r="D546" s="265"/>
      <c r="E546" s="265"/>
      <c r="F546" s="265"/>
      <c r="G546" s="268"/>
      <c r="H546" s="268"/>
      <c r="I546" s="268"/>
      <c r="J546" s="268"/>
      <c r="K546" s="268"/>
      <c r="L546" s="268"/>
      <c r="M546" s="524"/>
      <c r="N546" s="524"/>
      <c r="P546" s="486"/>
      <c r="Q546" s="486"/>
    </row>
    <row r="547" spans="1:17" x14ac:dyDescent="0.25">
      <c r="A547" s="818" t="s">
        <v>292</v>
      </c>
      <c r="B547" s="818"/>
      <c r="C547" s="818"/>
      <c r="D547" s="529">
        <f>SUM(D545:D546)</f>
        <v>0</v>
      </c>
      <c r="E547" s="531"/>
      <c r="F547" s="531"/>
      <c r="G547" s="426"/>
      <c r="H547" s="426"/>
      <c r="I547" s="426"/>
      <c r="J547" s="426"/>
      <c r="K547" s="426"/>
      <c r="L547" s="426"/>
      <c r="M547" s="532">
        <f>SUM(M545:M546)</f>
        <v>0</v>
      </c>
      <c r="N547" s="532">
        <f>SUM(N545:N546)</f>
        <v>0</v>
      </c>
      <c r="P547" s="486"/>
      <c r="Q547" s="486"/>
    </row>
    <row r="548" spans="1:17" ht="13.5" customHeight="1" x14ac:dyDescent="0.25">
      <c r="A548" s="761" t="s">
        <v>314</v>
      </c>
      <c r="B548" s="761" t="s">
        <v>310</v>
      </c>
      <c r="C548" s="545" t="s">
        <v>514</v>
      </c>
      <c r="D548" s="524"/>
      <c r="E548" s="526"/>
      <c r="F548" s="265" t="s">
        <v>291</v>
      </c>
      <c r="G548" s="268"/>
      <c r="H548" s="268"/>
      <c r="I548" s="268"/>
      <c r="J548" s="268"/>
      <c r="K548" s="268"/>
      <c r="L548" s="268"/>
      <c r="M548" s="524">
        <f>((D548*E548*G548*H548*I548)-(D548*E548*J548*K548*L548))/F548</f>
        <v>0</v>
      </c>
      <c r="N548" s="524"/>
      <c r="P548" s="486">
        <v>5</v>
      </c>
      <c r="Q548" s="486">
        <f>P528*100+P548</f>
        <v>805</v>
      </c>
    </row>
    <row r="549" spans="1:17" x14ac:dyDescent="0.25">
      <c r="A549" s="761"/>
      <c r="B549" s="761"/>
      <c r="C549" s="265" t="s">
        <v>312</v>
      </c>
      <c r="D549" s="265"/>
      <c r="E549" s="265"/>
      <c r="F549" s="265"/>
      <c r="G549" s="268"/>
      <c r="H549" s="268"/>
      <c r="I549" s="268"/>
      <c r="J549" s="268"/>
      <c r="K549" s="268"/>
      <c r="L549" s="268"/>
      <c r="M549" s="524"/>
      <c r="N549" s="524"/>
      <c r="P549" s="486"/>
      <c r="Q549" s="486"/>
    </row>
    <row r="550" spans="1:17" x14ac:dyDescent="0.25">
      <c r="A550" s="818" t="s">
        <v>292</v>
      </c>
      <c r="B550" s="818"/>
      <c r="C550" s="818"/>
      <c r="D550" s="529">
        <f>SUM(D548:D549)</f>
        <v>0</v>
      </c>
      <c r="E550" s="531"/>
      <c r="F550" s="531"/>
      <c r="G550" s="426"/>
      <c r="H550" s="426"/>
      <c r="I550" s="426"/>
      <c r="J550" s="426"/>
      <c r="K550" s="426"/>
      <c r="L550" s="426"/>
      <c r="M550" s="532">
        <f>SUM(M548:M549)</f>
        <v>0</v>
      </c>
      <c r="N550" s="532">
        <f>SUM(N548:N549)</f>
        <v>0</v>
      </c>
      <c r="P550" s="486"/>
      <c r="Q550" s="486"/>
    </row>
    <row r="551" spans="1:17" ht="13.5" customHeight="1" x14ac:dyDescent="0.25">
      <c r="A551" s="761" t="s">
        <v>315</v>
      </c>
      <c r="B551" s="761" t="s">
        <v>310</v>
      </c>
      <c r="C551" s="545" t="s">
        <v>514</v>
      </c>
      <c r="D551" s="524"/>
      <c r="E551" s="526"/>
      <c r="F551" s="265" t="s">
        <v>291</v>
      </c>
      <c r="G551" s="268"/>
      <c r="H551" s="268"/>
      <c r="I551" s="268"/>
      <c r="J551" s="268"/>
      <c r="K551" s="268"/>
      <c r="L551" s="268"/>
      <c r="M551" s="524">
        <f>((D551*E551*G551*H551*I551)-(D551*E551*J551*K551*L551))/F551</f>
        <v>0</v>
      </c>
      <c r="N551" s="524"/>
      <c r="P551" s="486">
        <v>6</v>
      </c>
      <c r="Q551" s="486">
        <f>P528*100+P551</f>
        <v>806</v>
      </c>
    </row>
    <row r="552" spans="1:17" x14ac:dyDescent="0.25">
      <c r="A552" s="761"/>
      <c r="B552" s="761"/>
      <c r="C552" s="265" t="s">
        <v>312</v>
      </c>
      <c r="D552" s="265"/>
      <c r="E552" s="265"/>
      <c r="F552" s="265"/>
      <c r="G552" s="268"/>
      <c r="H552" s="268"/>
      <c r="I552" s="268"/>
      <c r="J552" s="268"/>
      <c r="K552" s="268"/>
      <c r="L552" s="268"/>
      <c r="M552" s="524"/>
      <c r="N552" s="524"/>
      <c r="P552" s="486"/>
      <c r="Q552" s="486"/>
    </row>
    <row r="553" spans="1:17" x14ac:dyDescent="0.25">
      <c r="A553" s="818" t="s">
        <v>292</v>
      </c>
      <c r="B553" s="818"/>
      <c r="C553" s="818"/>
      <c r="D553" s="529">
        <f>SUM(D551:D552)</f>
        <v>0</v>
      </c>
      <c r="E553" s="531"/>
      <c r="F553" s="531"/>
      <c r="G553" s="426"/>
      <c r="H553" s="426"/>
      <c r="I553" s="426"/>
      <c r="J553" s="426"/>
      <c r="K553" s="426"/>
      <c r="L553" s="426"/>
      <c r="M553" s="532">
        <f>SUM(M551:M552)</f>
        <v>0</v>
      </c>
      <c r="N553" s="532">
        <f>SUM(N551:N552)</f>
        <v>0</v>
      </c>
      <c r="P553" s="486"/>
      <c r="Q553" s="486"/>
    </row>
    <row r="554" spans="1:17" ht="13.5" customHeight="1" x14ac:dyDescent="0.25">
      <c r="A554" s="761" t="s">
        <v>316</v>
      </c>
      <c r="B554" s="761" t="s">
        <v>310</v>
      </c>
      <c r="C554" s="545" t="s">
        <v>514</v>
      </c>
      <c r="D554" s="524"/>
      <c r="E554" s="526"/>
      <c r="F554" s="265" t="s">
        <v>291</v>
      </c>
      <c r="G554" s="268"/>
      <c r="H554" s="268"/>
      <c r="I554" s="268"/>
      <c r="J554" s="268"/>
      <c r="K554" s="268"/>
      <c r="L554" s="268"/>
      <c r="M554" s="524">
        <f>((D554*E554*G554*H554*I554)-(D554*E554*J554*K554*L554))/F554</f>
        <v>0</v>
      </c>
      <c r="N554" s="524"/>
      <c r="P554" s="486">
        <v>7</v>
      </c>
      <c r="Q554" s="486">
        <f>P528*100+P554</f>
        <v>807</v>
      </c>
    </row>
    <row r="555" spans="1:17" x14ac:dyDescent="0.25">
      <c r="A555" s="761"/>
      <c r="B555" s="761"/>
      <c r="C555" s="265" t="s">
        <v>312</v>
      </c>
      <c r="D555" s="265"/>
      <c r="E555" s="265"/>
      <c r="F555" s="265"/>
      <c r="G555" s="268"/>
      <c r="H555" s="268"/>
      <c r="I555" s="268"/>
      <c r="J555" s="268"/>
      <c r="K555" s="268"/>
      <c r="L555" s="268"/>
      <c r="M555" s="524"/>
      <c r="N555" s="524"/>
    </row>
    <row r="556" spans="1:17" x14ac:dyDescent="0.25">
      <c r="A556" s="818" t="s">
        <v>292</v>
      </c>
      <c r="B556" s="818"/>
      <c r="C556" s="818"/>
      <c r="D556" s="529">
        <f>SUM(D554:D555)</f>
        <v>0</v>
      </c>
      <c r="E556" s="531"/>
      <c r="F556" s="531"/>
      <c r="G556" s="535"/>
      <c r="H556" s="535"/>
      <c r="I556" s="535"/>
      <c r="J556" s="535"/>
      <c r="K556" s="535"/>
      <c r="L556" s="535"/>
      <c r="M556" s="532">
        <f>SUM(M554:M555)</f>
        <v>0</v>
      </c>
      <c r="N556" s="532">
        <f>SUM(N554:N555)</f>
        <v>0</v>
      </c>
    </row>
    <row r="557" spans="1:17" x14ac:dyDescent="0.25">
      <c r="A557" s="819" t="s">
        <v>91</v>
      </c>
      <c r="B557" s="819"/>
      <c r="C557" s="819"/>
      <c r="D557" s="536">
        <f>D556+D553+D550+D547+D544</f>
        <v>0</v>
      </c>
      <c r="E557" s="537"/>
      <c r="F557" s="537"/>
      <c r="G557" s="538"/>
      <c r="H557" s="538"/>
      <c r="I557" s="538"/>
      <c r="J557" s="538"/>
      <c r="K557" s="538"/>
      <c r="L557" s="538"/>
      <c r="M557" s="532">
        <f>M556+M553+M550+M547+M544</f>
        <v>0</v>
      </c>
      <c r="N557" s="532">
        <f>N556+N553+N550+N547+N544</f>
        <v>0</v>
      </c>
    </row>
    <row r="558" spans="1:17" ht="13.5" x14ac:dyDescent="0.25">
      <c r="A558" s="874" t="s">
        <v>294</v>
      </c>
      <c r="B558" s="874"/>
      <c r="C558" s="874"/>
      <c r="D558" s="874"/>
      <c r="E558" s="874"/>
      <c r="F558" s="874"/>
      <c r="G558" s="874"/>
      <c r="H558" s="874"/>
      <c r="I558" s="874"/>
      <c r="J558" s="874"/>
      <c r="K558" s="874"/>
      <c r="L558" s="874"/>
      <c r="M558" s="874"/>
      <c r="N558" s="874"/>
    </row>
    <row r="559" spans="1:17" ht="12" customHeight="1" x14ac:dyDescent="0.25">
      <c r="A559" s="875" t="s">
        <v>513</v>
      </c>
      <c r="B559" s="875"/>
      <c r="C559" s="875"/>
      <c r="D559" s="875"/>
      <c r="E559" s="875"/>
      <c r="F559" s="875"/>
      <c r="G559" s="875"/>
      <c r="H559" s="875"/>
    </row>
    <row r="567" spans="1:17" x14ac:dyDescent="0.25">
      <c r="A567" s="802" t="s">
        <v>23</v>
      </c>
      <c r="B567" s="802"/>
      <c r="C567" s="803">
        <f>Presentación!$C$3</f>
        <v>1990</v>
      </c>
      <c r="D567" s="803"/>
      <c r="E567" s="803"/>
      <c r="F567" s="803"/>
      <c r="G567" s="803"/>
      <c r="H567" s="803"/>
      <c r="I567" s="803"/>
      <c r="J567" s="803"/>
      <c r="K567" s="803"/>
      <c r="L567" s="803"/>
      <c r="M567" s="803"/>
      <c r="N567" s="803"/>
    </row>
    <row r="568" spans="1:17" ht="11.25" customHeight="1" x14ac:dyDescent="0.25">
      <c r="A568" s="805" t="s">
        <v>24</v>
      </c>
      <c r="B568" s="805"/>
      <c r="C568" s="869" t="s">
        <v>386</v>
      </c>
      <c r="D568" s="869"/>
      <c r="E568" s="869"/>
      <c r="F568" s="869"/>
      <c r="G568" s="869"/>
      <c r="H568" s="869"/>
      <c r="I568" s="869"/>
      <c r="J568" s="869"/>
      <c r="K568" s="869"/>
      <c r="L568" s="869"/>
      <c r="M568" s="869"/>
      <c r="N568" s="869"/>
      <c r="P568" s="486">
        <v>9</v>
      </c>
      <c r="Q568" s="486"/>
    </row>
    <row r="569" spans="1:17" ht="11.25" customHeight="1" x14ac:dyDescent="0.25">
      <c r="A569" s="805" t="s">
        <v>27</v>
      </c>
      <c r="B569" s="805"/>
      <c r="C569" s="870" t="s">
        <v>495</v>
      </c>
      <c r="D569" s="870"/>
      <c r="E569" s="870"/>
      <c r="F569" s="870"/>
      <c r="G569" s="870"/>
      <c r="H569" s="870"/>
      <c r="I569" s="870"/>
      <c r="J569" s="870"/>
      <c r="K569" s="870"/>
      <c r="L569" s="870"/>
      <c r="M569" s="870"/>
      <c r="N569" s="870"/>
      <c r="P569" s="486"/>
      <c r="Q569" s="486"/>
    </row>
    <row r="570" spans="1:17" ht="11.25" customHeight="1" x14ac:dyDescent="0.25">
      <c r="A570" s="805" t="s">
        <v>29</v>
      </c>
      <c r="B570" s="805"/>
      <c r="C570" s="870" t="s">
        <v>454</v>
      </c>
      <c r="D570" s="870"/>
      <c r="E570" s="870"/>
      <c r="F570" s="870"/>
      <c r="G570" s="870"/>
      <c r="H570" s="870"/>
      <c r="I570" s="870"/>
      <c r="J570" s="870"/>
      <c r="K570" s="870"/>
      <c r="L570" s="870"/>
      <c r="M570" s="870"/>
      <c r="N570" s="870"/>
      <c r="P570" s="486"/>
      <c r="Q570" s="486"/>
    </row>
    <row r="571" spans="1:17" ht="11.25" customHeight="1" x14ac:dyDescent="0.25">
      <c r="A571" s="805" t="s">
        <v>31</v>
      </c>
      <c r="B571" s="805"/>
      <c r="C571" s="870" t="s">
        <v>262</v>
      </c>
      <c r="D571" s="870"/>
      <c r="E571" s="870"/>
      <c r="F571" s="870"/>
      <c r="G571" s="870"/>
      <c r="H571" s="870"/>
      <c r="I571" s="870"/>
      <c r="J571" s="870"/>
      <c r="K571" s="870"/>
      <c r="L571" s="870"/>
      <c r="M571" s="870"/>
      <c r="N571" s="870"/>
      <c r="P571" s="486"/>
      <c r="Q571" s="486"/>
    </row>
    <row r="572" spans="1:17" ht="11.25" customHeight="1" x14ac:dyDescent="0.25">
      <c r="A572" s="807" t="s">
        <v>33</v>
      </c>
      <c r="B572" s="807"/>
      <c r="C572" s="278" t="s">
        <v>496</v>
      </c>
      <c r="D572" s="766" t="s">
        <v>263</v>
      </c>
      <c r="E572" s="766"/>
      <c r="F572" s="766"/>
      <c r="G572" s="766"/>
      <c r="H572" s="766"/>
      <c r="I572" s="766"/>
      <c r="J572" s="766"/>
      <c r="K572" s="766"/>
      <c r="L572" s="766"/>
      <c r="M572" s="766"/>
      <c r="N572" s="766"/>
      <c r="P572" s="486"/>
      <c r="Q572" s="486"/>
    </row>
    <row r="573" spans="1:17" ht="11.25" customHeight="1" x14ac:dyDescent="0.25">
      <c r="A573" s="761" t="s">
        <v>37</v>
      </c>
      <c r="B573" s="761"/>
      <c r="C573" s="761" t="s">
        <v>264</v>
      </c>
      <c r="D573" s="761" t="s">
        <v>265</v>
      </c>
      <c r="E573" s="871" t="s">
        <v>266</v>
      </c>
      <c r="F573" s="761" t="s">
        <v>267</v>
      </c>
      <c r="G573" s="761" t="s">
        <v>268</v>
      </c>
      <c r="H573" s="761" t="s">
        <v>269</v>
      </c>
      <c r="I573" s="761" t="s">
        <v>270</v>
      </c>
      <c r="J573" s="761" t="s">
        <v>271</v>
      </c>
      <c r="K573" s="761" t="s">
        <v>272</v>
      </c>
      <c r="L573" s="761" t="s">
        <v>273</v>
      </c>
      <c r="M573" s="761" t="s">
        <v>274</v>
      </c>
      <c r="N573" s="871" t="s">
        <v>274</v>
      </c>
      <c r="P573" s="486"/>
      <c r="Q573" s="486"/>
    </row>
    <row r="574" spans="1:17" x14ac:dyDescent="0.25">
      <c r="A574" s="761"/>
      <c r="B574" s="761"/>
      <c r="C574" s="761"/>
      <c r="D574" s="761"/>
      <c r="E574" s="761"/>
      <c r="F574" s="761"/>
      <c r="G574" s="761"/>
      <c r="H574" s="761"/>
      <c r="I574" s="761"/>
      <c r="J574" s="761"/>
      <c r="K574" s="761"/>
      <c r="L574" s="761"/>
      <c r="M574" s="761"/>
      <c r="N574" s="871"/>
      <c r="P574" s="486"/>
      <c r="Q574" s="486"/>
    </row>
    <row r="575" spans="1:17" x14ac:dyDescent="0.25">
      <c r="A575" s="761"/>
      <c r="B575" s="761"/>
      <c r="C575" s="761"/>
      <c r="D575" s="761"/>
      <c r="E575" s="871"/>
      <c r="F575" s="761"/>
      <c r="G575" s="761"/>
      <c r="H575" s="761"/>
      <c r="I575" s="761"/>
      <c r="J575" s="761"/>
      <c r="K575" s="761"/>
      <c r="L575" s="761"/>
      <c r="M575" s="761"/>
      <c r="N575" s="871"/>
      <c r="P575" s="486"/>
      <c r="Q575" s="486"/>
    </row>
    <row r="576" spans="1:17" ht="11.25" customHeight="1" x14ac:dyDescent="0.25">
      <c r="A576" s="761" t="s">
        <v>197</v>
      </c>
      <c r="B576" s="761" t="s">
        <v>47</v>
      </c>
      <c r="C576" s="761"/>
      <c r="D576" s="872" t="s">
        <v>48</v>
      </c>
      <c r="E576" s="418" t="s">
        <v>460</v>
      </c>
      <c r="F576" s="811" t="s">
        <v>244</v>
      </c>
      <c r="G576" s="761" t="s">
        <v>276</v>
      </c>
      <c r="H576" s="761" t="s">
        <v>276</v>
      </c>
      <c r="I576" s="761" t="s">
        <v>276</v>
      </c>
      <c r="J576" s="761" t="s">
        <v>276</v>
      </c>
      <c r="K576" s="761" t="s">
        <v>276</v>
      </c>
      <c r="L576" s="872" t="s">
        <v>276</v>
      </c>
      <c r="M576" s="418" t="s">
        <v>460</v>
      </c>
      <c r="N576" s="418" t="s">
        <v>497</v>
      </c>
      <c r="P576" s="486"/>
      <c r="Q576" s="486"/>
    </row>
    <row r="577" spans="1:17" ht="13.5" x14ac:dyDescent="0.25">
      <c r="A577" s="761"/>
      <c r="B577" s="761"/>
      <c r="C577" s="761"/>
      <c r="D577" s="872"/>
      <c r="E577" s="521" t="s">
        <v>498</v>
      </c>
      <c r="F577" s="811"/>
      <c r="G577" s="761"/>
      <c r="H577" s="761"/>
      <c r="I577" s="761"/>
      <c r="J577" s="761"/>
      <c r="K577" s="761"/>
      <c r="L577" s="872"/>
      <c r="M577" s="522" t="s">
        <v>499</v>
      </c>
      <c r="N577" s="522" t="s">
        <v>499</v>
      </c>
      <c r="P577" s="486"/>
      <c r="Q577" s="486"/>
    </row>
    <row r="578" spans="1:17" ht="15" customHeight="1" x14ac:dyDescent="0.25">
      <c r="A578" s="761"/>
      <c r="B578" s="761"/>
      <c r="C578" s="761"/>
      <c r="D578" s="761"/>
      <c r="E578" s="873" t="s">
        <v>500</v>
      </c>
      <c r="F578" s="761" t="s">
        <v>279</v>
      </c>
      <c r="G578" s="761" t="s">
        <v>435</v>
      </c>
      <c r="H578" s="761" t="s">
        <v>435</v>
      </c>
      <c r="I578" s="761" t="s">
        <v>435</v>
      </c>
      <c r="J578" s="761" t="s">
        <v>501</v>
      </c>
      <c r="K578" s="761" t="s">
        <v>501</v>
      </c>
      <c r="L578" s="872" t="s">
        <v>501</v>
      </c>
      <c r="M578" s="418" t="s">
        <v>502</v>
      </c>
      <c r="N578" s="418" t="s">
        <v>502</v>
      </c>
    </row>
    <row r="579" spans="1:17" ht="34.5" x14ac:dyDescent="0.25">
      <c r="A579" s="761"/>
      <c r="B579" s="761"/>
      <c r="C579" s="761"/>
      <c r="D579" s="761"/>
      <c r="E579" s="761"/>
      <c r="F579" s="761"/>
      <c r="G579" s="761"/>
      <c r="H579" s="761"/>
      <c r="I579" s="761"/>
      <c r="J579" s="761"/>
      <c r="K579" s="761"/>
      <c r="L579" s="872"/>
      <c r="M579" s="521" t="s">
        <v>503</v>
      </c>
      <c r="N579" s="521" t="s">
        <v>504</v>
      </c>
    </row>
    <row r="580" spans="1:17" ht="13.5" x14ac:dyDescent="0.25">
      <c r="A580" s="761"/>
      <c r="B580" s="761"/>
      <c r="C580" s="761"/>
      <c r="D580" s="380" t="s">
        <v>282</v>
      </c>
      <c r="E580" s="380" t="s">
        <v>283</v>
      </c>
      <c r="F580" s="380" t="s">
        <v>158</v>
      </c>
      <c r="G580" s="380" t="s">
        <v>284</v>
      </c>
      <c r="H580" s="380" t="s">
        <v>285</v>
      </c>
      <c r="I580" s="380" t="s">
        <v>286</v>
      </c>
      <c r="J580" s="380" t="s">
        <v>287</v>
      </c>
      <c r="K580" s="380" t="s">
        <v>288</v>
      </c>
      <c r="L580" s="380" t="s">
        <v>289</v>
      </c>
      <c r="M580" s="523" t="s">
        <v>290</v>
      </c>
      <c r="N580" s="523" t="s">
        <v>290</v>
      </c>
    </row>
    <row r="581" spans="1:17" ht="11.25" customHeight="1" x14ac:dyDescent="0.25">
      <c r="A581" s="761" t="s">
        <v>68</v>
      </c>
      <c r="B581" s="761" t="s">
        <v>310</v>
      </c>
      <c r="C581" s="135" t="s">
        <v>471</v>
      </c>
      <c r="D581" s="524"/>
      <c r="E581" s="526"/>
      <c r="F581" s="265">
        <v>20</v>
      </c>
      <c r="G581" s="268"/>
      <c r="H581" s="268"/>
      <c r="I581" s="268"/>
      <c r="J581" s="268"/>
      <c r="K581" s="268"/>
      <c r="L581" s="268"/>
      <c r="M581" s="524">
        <f>((D581*E581*G581*H581*I581)-(D581*E581*J581*K581*L581))/F581</f>
        <v>0</v>
      </c>
      <c r="N581" s="524"/>
      <c r="P581" s="486">
        <v>1</v>
      </c>
      <c r="Q581" s="486">
        <f>P568*100+P581</f>
        <v>901</v>
      </c>
    </row>
    <row r="582" spans="1:17" x14ac:dyDescent="0.25">
      <c r="A582" s="761"/>
      <c r="B582" s="761"/>
      <c r="C582" s="486" t="s">
        <v>472</v>
      </c>
      <c r="D582" s="524"/>
      <c r="E582" s="526"/>
      <c r="F582" s="265" t="s">
        <v>291</v>
      </c>
      <c r="G582" s="268"/>
      <c r="H582" s="268"/>
      <c r="I582" s="268"/>
      <c r="J582" s="268"/>
      <c r="K582" s="268"/>
      <c r="L582" s="268"/>
      <c r="M582" s="524">
        <f>((D582*E582*G582*H582*I582)-(D582*E582*J582*K582*L582))/F582</f>
        <v>0</v>
      </c>
      <c r="N582" s="524"/>
      <c r="P582" s="486">
        <v>2</v>
      </c>
      <c r="Q582" s="486">
        <f>P568*100+P582</f>
        <v>902</v>
      </c>
    </row>
    <row r="583" spans="1:17" x14ac:dyDescent="0.25">
      <c r="A583" s="761"/>
      <c r="B583" s="761"/>
      <c r="C583" s="135" t="s">
        <v>473</v>
      </c>
      <c r="D583" s="524"/>
      <c r="E583" s="526"/>
      <c r="F583" s="265" t="s">
        <v>291</v>
      </c>
      <c r="G583" s="268"/>
      <c r="H583" s="268"/>
      <c r="I583" s="268"/>
      <c r="J583" s="268"/>
      <c r="K583" s="268"/>
      <c r="L583" s="268"/>
      <c r="M583" s="524">
        <f>((D583*E583*G583*H583*I583)-(D583*E583*J583*K583*L583))/F583</f>
        <v>0</v>
      </c>
      <c r="N583" s="524"/>
      <c r="P583" s="486">
        <v>3</v>
      </c>
      <c r="Q583" s="486">
        <f>P568*100+P583</f>
        <v>903</v>
      </c>
    </row>
    <row r="584" spans="1:17" x14ac:dyDescent="0.25">
      <c r="A584" s="818" t="s">
        <v>292</v>
      </c>
      <c r="B584" s="818"/>
      <c r="C584" s="818"/>
      <c r="D584" s="529">
        <f>SUM(D581:D583)</f>
        <v>0</v>
      </c>
      <c r="E584" s="531"/>
      <c r="F584" s="531"/>
      <c r="G584" s="426"/>
      <c r="H584" s="426"/>
      <c r="I584" s="426"/>
      <c r="J584" s="426"/>
      <c r="K584" s="426"/>
      <c r="L584" s="426"/>
      <c r="M584" s="532">
        <f>SUM(M581:M583)</f>
        <v>0</v>
      </c>
      <c r="N584" s="532">
        <f>SUM(N581:N583)</f>
        <v>0</v>
      </c>
      <c r="P584" s="486"/>
      <c r="Q584" s="486"/>
    </row>
    <row r="585" spans="1:17" ht="13.5" customHeight="1" x14ac:dyDescent="0.25">
      <c r="A585" s="761" t="s">
        <v>313</v>
      </c>
      <c r="B585" s="761" t="s">
        <v>310</v>
      </c>
      <c r="C585" s="545" t="s">
        <v>514</v>
      </c>
      <c r="D585" s="524"/>
      <c r="E585" s="526"/>
      <c r="F585" s="265" t="s">
        <v>291</v>
      </c>
      <c r="G585" s="268"/>
      <c r="H585" s="268"/>
      <c r="I585" s="268"/>
      <c r="J585" s="268"/>
      <c r="K585" s="268"/>
      <c r="L585" s="268"/>
      <c r="M585" s="524">
        <f>((D585*E585*G585*H585*I585)-(D585*E585*J585*K585*L585))/F585</f>
        <v>0</v>
      </c>
      <c r="N585" s="524"/>
      <c r="P585" s="486">
        <v>4</v>
      </c>
      <c r="Q585" s="486">
        <f>P568*100+P585</f>
        <v>904</v>
      </c>
    </row>
    <row r="586" spans="1:17" x14ac:dyDescent="0.25">
      <c r="A586" s="761"/>
      <c r="B586" s="761"/>
      <c r="C586" s="265" t="s">
        <v>312</v>
      </c>
      <c r="D586" s="265"/>
      <c r="E586" s="265"/>
      <c r="F586" s="265"/>
      <c r="G586" s="268"/>
      <c r="H586" s="268"/>
      <c r="I586" s="268"/>
      <c r="J586" s="268"/>
      <c r="K586" s="268"/>
      <c r="L586" s="268"/>
      <c r="M586" s="524"/>
      <c r="N586" s="524"/>
      <c r="P586" s="486"/>
      <c r="Q586" s="486"/>
    </row>
    <row r="587" spans="1:17" x14ac:dyDescent="0.25">
      <c r="A587" s="818" t="s">
        <v>292</v>
      </c>
      <c r="B587" s="818"/>
      <c r="C587" s="818"/>
      <c r="D587" s="529">
        <f>SUM(D585:D586)</f>
        <v>0</v>
      </c>
      <c r="E587" s="531"/>
      <c r="F587" s="531"/>
      <c r="G587" s="426"/>
      <c r="H587" s="426"/>
      <c r="I587" s="426"/>
      <c r="J587" s="426"/>
      <c r="K587" s="426"/>
      <c r="L587" s="426"/>
      <c r="M587" s="532">
        <f>SUM(M585:M586)</f>
        <v>0</v>
      </c>
      <c r="N587" s="532">
        <f>SUM(N585:N586)</f>
        <v>0</v>
      </c>
      <c r="P587" s="486"/>
      <c r="Q587" s="486"/>
    </row>
    <row r="588" spans="1:17" ht="13.5" customHeight="1" x14ac:dyDescent="0.25">
      <c r="A588" s="761" t="s">
        <v>314</v>
      </c>
      <c r="B588" s="761" t="s">
        <v>310</v>
      </c>
      <c r="C588" s="545" t="s">
        <v>514</v>
      </c>
      <c r="D588" s="524"/>
      <c r="E588" s="526"/>
      <c r="F588" s="265" t="s">
        <v>291</v>
      </c>
      <c r="G588" s="268"/>
      <c r="H588" s="268"/>
      <c r="I588" s="268"/>
      <c r="J588" s="268"/>
      <c r="K588" s="268"/>
      <c r="L588" s="268"/>
      <c r="M588" s="524">
        <f>((D588*E588*G588*H588*I588)-(D588*E588*J588*K588*L588))/F588</f>
        <v>0</v>
      </c>
      <c r="N588" s="524"/>
      <c r="P588" s="486">
        <v>5</v>
      </c>
      <c r="Q588" s="486">
        <f>P568*100+P588</f>
        <v>905</v>
      </c>
    </row>
    <row r="589" spans="1:17" x14ac:dyDescent="0.25">
      <c r="A589" s="761"/>
      <c r="B589" s="761"/>
      <c r="C589" s="265" t="s">
        <v>312</v>
      </c>
      <c r="D589" s="265"/>
      <c r="E589" s="265"/>
      <c r="F589" s="265"/>
      <c r="G589" s="268"/>
      <c r="H589" s="268"/>
      <c r="I589" s="268"/>
      <c r="J589" s="268"/>
      <c r="K589" s="268"/>
      <c r="L589" s="268"/>
      <c r="M589" s="524"/>
      <c r="N589" s="524"/>
      <c r="P589" s="486"/>
      <c r="Q589" s="486"/>
    </row>
    <row r="590" spans="1:17" x14ac:dyDescent="0.25">
      <c r="A590" s="818" t="s">
        <v>292</v>
      </c>
      <c r="B590" s="818"/>
      <c r="C590" s="818"/>
      <c r="D590" s="529">
        <f>SUM(D588:D589)</f>
        <v>0</v>
      </c>
      <c r="E590" s="531"/>
      <c r="F590" s="531"/>
      <c r="G590" s="426"/>
      <c r="H590" s="426"/>
      <c r="I590" s="426"/>
      <c r="J590" s="426"/>
      <c r="K590" s="426"/>
      <c r="L590" s="426"/>
      <c r="M590" s="532">
        <f>SUM(M588:M589)</f>
        <v>0</v>
      </c>
      <c r="N590" s="532">
        <f>SUM(N588:N589)</f>
        <v>0</v>
      </c>
      <c r="P590" s="486"/>
      <c r="Q590" s="486"/>
    </row>
    <row r="591" spans="1:17" ht="13.5" customHeight="1" x14ac:dyDescent="0.25">
      <c r="A591" s="761" t="s">
        <v>315</v>
      </c>
      <c r="B591" s="761" t="s">
        <v>310</v>
      </c>
      <c r="C591" s="545" t="s">
        <v>514</v>
      </c>
      <c r="D591" s="524"/>
      <c r="E591" s="526"/>
      <c r="F591" s="265" t="s">
        <v>291</v>
      </c>
      <c r="G591" s="268"/>
      <c r="H591" s="268"/>
      <c r="I591" s="268"/>
      <c r="J591" s="268"/>
      <c r="K591" s="268"/>
      <c r="L591" s="268"/>
      <c r="M591" s="524">
        <f>((D591*E591*G591*H591*I591)-(D591*E591*J591*K591*L591))/F591</f>
        <v>0</v>
      </c>
      <c r="N591" s="524"/>
      <c r="P591" s="486">
        <v>6</v>
      </c>
      <c r="Q591" s="486">
        <f>P568*100+P591</f>
        <v>906</v>
      </c>
    </row>
    <row r="592" spans="1:17" x14ac:dyDescent="0.25">
      <c r="A592" s="761"/>
      <c r="B592" s="761"/>
      <c r="C592" s="265" t="s">
        <v>312</v>
      </c>
      <c r="D592" s="265"/>
      <c r="E592" s="265"/>
      <c r="F592" s="265"/>
      <c r="G592" s="268"/>
      <c r="H592" s="268"/>
      <c r="I592" s="268"/>
      <c r="J592" s="268"/>
      <c r="K592" s="268"/>
      <c r="L592" s="268"/>
      <c r="M592" s="524"/>
      <c r="N592" s="524"/>
      <c r="P592" s="486"/>
      <c r="Q592" s="486"/>
    </row>
    <row r="593" spans="1:17" x14ac:dyDescent="0.25">
      <c r="A593" s="818" t="s">
        <v>292</v>
      </c>
      <c r="B593" s="818"/>
      <c r="C593" s="818"/>
      <c r="D593" s="529">
        <f>SUM(D591:D592)</f>
        <v>0</v>
      </c>
      <c r="E593" s="531"/>
      <c r="F593" s="531"/>
      <c r="G593" s="426"/>
      <c r="H593" s="426"/>
      <c r="I593" s="426"/>
      <c r="J593" s="426"/>
      <c r="K593" s="426"/>
      <c r="L593" s="426"/>
      <c r="M593" s="532">
        <f>SUM(M591:M592)</f>
        <v>0</v>
      </c>
      <c r="N593" s="532">
        <f>SUM(N591:N592)</f>
        <v>0</v>
      </c>
      <c r="P593" s="486"/>
      <c r="Q593" s="486"/>
    </row>
    <row r="594" spans="1:17" ht="13.5" customHeight="1" x14ac:dyDescent="0.25">
      <c r="A594" s="761" t="s">
        <v>316</v>
      </c>
      <c r="B594" s="761" t="s">
        <v>310</v>
      </c>
      <c r="C594" s="545" t="s">
        <v>514</v>
      </c>
      <c r="D594" s="524"/>
      <c r="E594" s="526"/>
      <c r="F594" s="265" t="s">
        <v>291</v>
      </c>
      <c r="G594" s="268"/>
      <c r="H594" s="268"/>
      <c r="I594" s="268"/>
      <c r="J594" s="268"/>
      <c r="K594" s="268"/>
      <c r="L594" s="268"/>
      <c r="M594" s="524">
        <f>((D594*E594*G594*H594*I594)-(D594*E594*J594*K594*L594))/F594</f>
        <v>0</v>
      </c>
      <c r="N594" s="524"/>
      <c r="P594" s="486">
        <v>7</v>
      </c>
      <c r="Q594" s="486">
        <f>P568*100+P594</f>
        <v>907</v>
      </c>
    </row>
    <row r="595" spans="1:17" x14ac:dyDescent="0.25">
      <c r="A595" s="761"/>
      <c r="B595" s="761"/>
      <c r="C595" s="265" t="s">
        <v>312</v>
      </c>
      <c r="D595" s="265"/>
      <c r="E595" s="265"/>
      <c r="F595" s="265"/>
      <c r="G595" s="268"/>
      <c r="H595" s="268"/>
      <c r="I595" s="268"/>
      <c r="J595" s="268"/>
      <c r="K595" s="268"/>
      <c r="L595" s="268"/>
      <c r="M595" s="524"/>
      <c r="N595" s="524"/>
    </row>
    <row r="596" spans="1:17" x14ac:dyDescent="0.25">
      <c r="A596" s="818" t="s">
        <v>292</v>
      </c>
      <c r="B596" s="818"/>
      <c r="C596" s="818"/>
      <c r="D596" s="529">
        <f>SUM(D594:D595)</f>
        <v>0</v>
      </c>
      <c r="E596" s="531"/>
      <c r="F596" s="531"/>
      <c r="G596" s="535"/>
      <c r="H596" s="535"/>
      <c r="I596" s="535"/>
      <c r="J596" s="535"/>
      <c r="K596" s="535"/>
      <c r="L596" s="535"/>
      <c r="M596" s="532">
        <f>SUM(M594:M595)</f>
        <v>0</v>
      </c>
      <c r="N596" s="532">
        <f>SUM(N594:N595)</f>
        <v>0</v>
      </c>
    </row>
    <row r="597" spans="1:17" x14ac:dyDescent="0.25">
      <c r="A597" s="819" t="s">
        <v>91</v>
      </c>
      <c r="B597" s="819"/>
      <c r="C597" s="819"/>
      <c r="D597" s="536">
        <f>D596+D593+D590+D587+D584</f>
        <v>0</v>
      </c>
      <c r="E597" s="537"/>
      <c r="F597" s="537"/>
      <c r="G597" s="538"/>
      <c r="H597" s="538"/>
      <c r="I597" s="538"/>
      <c r="J597" s="538"/>
      <c r="K597" s="538"/>
      <c r="L597" s="538"/>
      <c r="M597" s="532">
        <f>M596+M593+M590+M587+M584</f>
        <v>0</v>
      </c>
      <c r="N597" s="532">
        <f>N596+N593+N590+N587+N584</f>
        <v>0</v>
      </c>
    </row>
    <row r="598" spans="1:17" ht="13.5" x14ac:dyDescent="0.25">
      <c r="A598" s="874" t="s">
        <v>294</v>
      </c>
      <c r="B598" s="874"/>
      <c r="C598" s="874"/>
      <c r="D598" s="874"/>
      <c r="E598" s="874"/>
      <c r="F598" s="874"/>
      <c r="G598" s="874"/>
      <c r="H598" s="874"/>
      <c r="I598" s="874"/>
      <c r="J598" s="874"/>
      <c r="K598" s="874"/>
      <c r="L598" s="874"/>
      <c r="M598" s="874"/>
      <c r="N598" s="874"/>
    </row>
    <row r="599" spans="1:17" ht="12" customHeight="1" x14ac:dyDescent="0.25">
      <c r="A599" s="875" t="s">
        <v>513</v>
      </c>
      <c r="B599" s="875"/>
      <c r="C599" s="875"/>
      <c r="D599" s="875"/>
      <c r="E599" s="875"/>
      <c r="F599" s="875"/>
      <c r="G599" s="875"/>
      <c r="H599" s="875"/>
    </row>
    <row r="607" spans="1:17" x14ac:dyDescent="0.25">
      <c r="A607" s="802" t="s">
        <v>23</v>
      </c>
      <c r="B607" s="802"/>
      <c r="C607" s="803">
        <f>Presentación!$C$3</f>
        <v>1990</v>
      </c>
      <c r="D607" s="803"/>
      <c r="E607" s="803"/>
      <c r="F607" s="803"/>
      <c r="G607" s="803"/>
      <c r="H607" s="803"/>
      <c r="I607" s="803"/>
      <c r="J607" s="803"/>
      <c r="K607" s="803"/>
      <c r="L607" s="803"/>
      <c r="M607" s="803"/>
      <c r="N607" s="803"/>
    </row>
    <row r="608" spans="1:17" ht="11.25" customHeight="1" x14ac:dyDescent="0.25">
      <c r="A608" s="805" t="s">
        <v>24</v>
      </c>
      <c r="B608" s="805"/>
      <c r="C608" s="869" t="s">
        <v>387</v>
      </c>
      <c r="D608" s="869"/>
      <c r="E608" s="869"/>
      <c r="F608" s="869"/>
      <c r="G608" s="869"/>
      <c r="H608" s="869"/>
      <c r="I608" s="869"/>
      <c r="J608" s="869"/>
      <c r="K608" s="869"/>
      <c r="L608" s="869"/>
      <c r="M608" s="869"/>
      <c r="N608" s="869"/>
      <c r="P608" s="486">
        <v>14</v>
      </c>
      <c r="Q608" s="486"/>
    </row>
    <row r="609" spans="1:17" ht="11.25" customHeight="1" x14ac:dyDescent="0.25">
      <c r="A609" s="805" t="s">
        <v>27</v>
      </c>
      <c r="B609" s="805"/>
      <c r="C609" s="870" t="s">
        <v>495</v>
      </c>
      <c r="D609" s="870"/>
      <c r="E609" s="870"/>
      <c r="F609" s="870"/>
      <c r="G609" s="870"/>
      <c r="H609" s="870"/>
      <c r="I609" s="870"/>
      <c r="J609" s="870"/>
      <c r="K609" s="870"/>
      <c r="L609" s="870"/>
      <c r="M609" s="870"/>
      <c r="N609" s="870"/>
      <c r="P609" s="486"/>
      <c r="Q609" s="486"/>
    </row>
    <row r="610" spans="1:17" ht="11.25" customHeight="1" x14ac:dyDescent="0.25">
      <c r="A610" s="805" t="s">
        <v>29</v>
      </c>
      <c r="B610" s="805"/>
      <c r="C610" s="870" t="s">
        <v>454</v>
      </c>
      <c r="D610" s="870"/>
      <c r="E610" s="870"/>
      <c r="F610" s="870"/>
      <c r="G610" s="870"/>
      <c r="H610" s="870"/>
      <c r="I610" s="870"/>
      <c r="J610" s="870"/>
      <c r="K610" s="870"/>
      <c r="L610" s="870"/>
      <c r="M610" s="870"/>
      <c r="N610" s="870"/>
      <c r="P610" s="486"/>
      <c r="Q610" s="486"/>
    </row>
    <row r="611" spans="1:17" ht="11.25" customHeight="1" x14ac:dyDescent="0.25">
      <c r="A611" s="805" t="s">
        <v>31</v>
      </c>
      <c r="B611" s="805"/>
      <c r="C611" s="870" t="s">
        <v>262</v>
      </c>
      <c r="D611" s="870"/>
      <c r="E611" s="870"/>
      <c r="F611" s="870"/>
      <c r="G611" s="870"/>
      <c r="H611" s="870"/>
      <c r="I611" s="870"/>
      <c r="J611" s="870"/>
      <c r="K611" s="870"/>
      <c r="L611" s="870"/>
      <c r="M611" s="870"/>
      <c r="N611" s="870"/>
      <c r="P611" s="486"/>
      <c r="Q611" s="486"/>
    </row>
    <row r="612" spans="1:17" ht="11.25" customHeight="1" x14ac:dyDescent="0.25">
      <c r="A612" s="807" t="s">
        <v>33</v>
      </c>
      <c r="B612" s="807"/>
      <c r="C612" s="278" t="s">
        <v>496</v>
      </c>
      <c r="D612" s="766" t="s">
        <v>263</v>
      </c>
      <c r="E612" s="766"/>
      <c r="F612" s="766"/>
      <c r="G612" s="766"/>
      <c r="H612" s="766"/>
      <c r="I612" s="766"/>
      <c r="J612" s="766"/>
      <c r="K612" s="766"/>
      <c r="L612" s="766"/>
      <c r="M612" s="766"/>
      <c r="N612" s="766"/>
      <c r="P612" s="486"/>
      <c r="Q612" s="486"/>
    </row>
    <row r="613" spans="1:17" ht="11.25" customHeight="1" x14ac:dyDescent="0.25">
      <c r="A613" s="761" t="s">
        <v>37</v>
      </c>
      <c r="B613" s="761"/>
      <c r="C613" s="761" t="s">
        <v>264</v>
      </c>
      <c r="D613" s="761" t="s">
        <v>265</v>
      </c>
      <c r="E613" s="871" t="s">
        <v>266</v>
      </c>
      <c r="F613" s="761" t="s">
        <v>267</v>
      </c>
      <c r="G613" s="761" t="s">
        <v>268</v>
      </c>
      <c r="H613" s="761" t="s">
        <v>269</v>
      </c>
      <c r="I613" s="761" t="s">
        <v>270</v>
      </c>
      <c r="J613" s="761" t="s">
        <v>271</v>
      </c>
      <c r="K613" s="761" t="s">
        <v>272</v>
      </c>
      <c r="L613" s="761" t="s">
        <v>273</v>
      </c>
      <c r="M613" s="761" t="s">
        <v>274</v>
      </c>
      <c r="N613" s="871" t="s">
        <v>274</v>
      </c>
      <c r="P613" s="486"/>
      <c r="Q613" s="486"/>
    </row>
    <row r="614" spans="1:17" x14ac:dyDescent="0.25">
      <c r="A614" s="761"/>
      <c r="B614" s="761"/>
      <c r="C614" s="761"/>
      <c r="D614" s="761"/>
      <c r="E614" s="761"/>
      <c r="F614" s="761"/>
      <c r="G614" s="761"/>
      <c r="H614" s="761"/>
      <c r="I614" s="761"/>
      <c r="J614" s="761"/>
      <c r="K614" s="761"/>
      <c r="L614" s="761"/>
      <c r="M614" s="761"/>
      <c r="N614" s="871"/>
      <c r="P614" s="486"/>
      <c r="Q614" s="486"/>
    </row>
    <row r="615" spans="1:17" x14ac:dyDescent="0.25">
      <c r="A615" s="761"/>
      <c r="B615" s="761"/>
      <c r="C615" s="761"/>
      <c r="D615" s="761"/>
      <c r="E615" s="871"/>
      <c r="F615" s="761"/>
      <c r="G615" s="761"/>
      <c r="H615" s="761"/>
      <c r="I615" s="761"/>
      <c r="J615" s="761"/>
      <c r="K615" s="761"/>
      <c r="L615" s="761"/>
      <c r="M615" s="761"/>
      <c r="N615" s="871"/>
      <c r="P615" s="486"/>
      <c r="Q615" s="486"/>
    </row>
    <row r="616" spans="1:17" ht="11.25" customHeight="1" x14ac:dyDescent="0.25">
      <c r="A616" s="761" t="s">
        <v>197</v>
      </c>
      <c r="B616" s="761" t="s">
        <v>47</v>
      </c>
      <c r="C616" s="761"/>
      <c r="D616" s="872" t="s">
        <v>48</v>
      </c>
      <c r="E616" s="418" t="s">
        <v>460</v>
      </c>
      <c r="F616" s="811" t="s">
        <v>244</v>
      </c>
      <c r="G616" s="761" t="s">
        <v>276</v>
      </c>
      <c r="H616" s="761" t="s">
        <v>276</v>
      </c>
      <c r="I616" s="761" t="s">
        <v>276</v>
      </c>
      <c r="J616" s="761" t="s">
        <v>276</v>
      </c>
      <c r="K616" s="761" t="s">
        <v>276</v>
      </c>
      <c r="L616" s="872" t="s">
        <v>276</v>
      </c>
      <c r="M616" s="418" t="s">
        <v>460</v>
      </c>
      <c r="N616" s="418" t="s">
        <v>497</v>
      </c>
      <c r="P616" s="486"/>
      <c r="Q616" s="486"/>
    </row>
    <row r="617" spans="1:17" ht="13.5" x14ac:dyDescent="0.25">
      <c r="A617" s="761"/>
      <c r="B617" s="761"/>
      <c r="C617" s="761"/>
      <c r="D617" s="872"/>
      <c r="E617" s="521" t="s">
        <v>498</v>
      </c>
      <c r="F617" s="811"/>
      <c r="G617" s="761"/>
      <c r="H617" s="761"/>
      <c r="I617" s="761"/>
      <c r="J617" s="761"/>
      <c r="K617" s="761"/>
      <c r="L617" s="872"/>
      <c r="M617" s="522" t="s">
        <v>499</v>
      </c>
      <c r="N617" s="522" t="s">
        <v>499</v>
      </c>
      <c r="P617" s="486"/>
      <c r="Q617" s="486"/>
    </row>
    <row r="618" spans="1:17" ht="15" customHeight="1" x14ac:dyDescent="0.25">
      <c r="A618" s="761"/>
      <c r="B618" s="761"/>
      <c r="C618" s="761"/>
      <c r="D618" s="761"/>
      <c r="E618" s="873" t="s">
        <v>500</v>
      </c>
      <c r="F618" s="761" t="s">
        <v>279</v>
      </c>
      <c r="G618" s="761" t="s">
        <v>435</v>
      </c>
      <c r="H618" s="761" t="s">
        <v>435</v>
      </c>
      <c r="I618" s="761" t="s">
        <v>435</v>
      </c>
      <c r="J618" s="761" t="s">
        <v>501</v>
      </c>
      <c r="K618" s="761" t="s">
        <v>501</v>
      </c>
      <c r="L618" s="872" t="s">
        <v>501</v>
      </c>
      <c r="M618" s="418" t="s">
        <v>502</v>
      </c>
      <c r="N618" s="418" t="s">
        <v>502</v>
      </c>
    </row>
    <row r="619" spans="1:17" ht="34.5" x14ac:dyDescent="0.25">
      <c r="A619" s="761"/>
      <c r="B619" s="761"/>
      <c r="C619" s="761"/>
      <c r="D619" s="761"/>
      <c r="E619" s="761"/>
      <c r="F619" s="761"/>
      <c r="G619" s="761"/>
      <c r="H619" s="761"/>
      <c r="I619" s="761"/>
      <c r="J619" s="761"/>
      <c r="K619" s="761"/>
      <c r="L619" s="872"/>
      <c r="M619" s="521" t="s">
        <v>503</v>
      </c>
      <c r="N619" s="521" t="s">
        <v>504</v>
      </c>
    </row>
    <row r="620" spans="1:17" ht="13.5" x14ac:dyDescent="0.25">
      <c r="A620" s="761"/>
      <c r="B620" s="761"/>
      <c r="C620" s="761"/>
      <c r="D620" s="380" t="s">
        <v>282</v>
      </c>
      <c r="E620" s="380" t="s">
        <v>283</v>
      </c>
      <c r="F620" s="380" t="s">
        <v>158</v>
      </c>
      <c r="G620" s="380" t="s">
        <v>284</v>
      </c>
      <c r="H620" s="380" t="s">
        <v>285</v>
      </c>
      <c r="I620" s="380" t="s">
        <v>286</v>
      </c>
      <c r="J620" s="380" t="s">
        <v>287</v>
      </c>
      <c r="K620" s="380" t="s">
        <v>288</v>
      </c>
      <c r="L620" s="380" t="s">
        <v>289</v>
      </c>
      <c r="M620" s="523" t="s">
        <v>290</v>
      </c>
      <c r="N620" s="523" t="s">
        <v>290</v>
      </c>
    </row>
    <row r="621" spans="1:17" ht="11.25" customHeight="1" x14ac:dyDescent="0.25">
      <c r="A621" s="761" t="s">
        <v>68</v>
      </c>
      <c r="B621" s="761" t="s">
        <v>310</v>
      </c>
      <c r="C621" s="135" t="s">
        <v>471</v>
      </c>
      <c r="D621" s="524"/>
      <c r="E621" s="526"/>
      <c r="F621" s="265">
        <v>20</v>
      </c>
      <c r="G621" s="268"/>
      <c r="H621" s="268"/>
      <c r="I621" s="268"/>
      <c r="J621" s="268"/>
      <c r="K621" s="268"/>
      <c r="L621" s="268"/>
      <c r="M621" s="524">
        <f>((D621*E621*G621*H621*I621)-(D621*E621*J621*K621*L621))/F621</f>
        <v>0</v>
      </c>
      <c r="N621" s="524"/>
      <c r="P621" s="486">
        <v>1</v>
      </c>
      <c r="Q621" s="486">
        <f>P608*100+P621</f>
        <v>1401</v>
      </c>
    </row>
    <row r="622" spans="1:17" x14ac:dyDescent="0.25">
      <c r="A622" s="761"/>
      <c r="B622" s="761"/>
      <c r="C622" s="486" t="s">
        <v>472</v>
      </c>
      <c r="D622" s="524"/>
      <c r="E622" s="526"/>
      <c r="F622" s="265" t="s">
        <v>291</v>
      </c>
      <c r="G622" s="268"/>
      <c r="H622" s="268"/>
      <c r="I622" s="268"/>
      <c r="J622" s="268"/>
      <c r="K622" s="268"/>
      <c r="L622" s="268"/>
      <c r="M622" s="524">
        <f>((D622*E622*G622*H622*I622)-(D622*E622*J622*K622*L622))/F622</f>
        <v>0</v>
      </c>
      <c r="N622" s="524"/>
      <c r="P622" s="486">
        <v>2</v>
      </c>
      <c r="Q622" s="486">
        <f>P608*100+P622</f>
        <v>1402</v>
      </c>
    </row>
    <row r="623" spans="1:17" x14ac:dyDescent="0.25">
      <c r="A623" s="761"/>
      <c r="B623" s="761"/>
      <c r="C623" s="135" t="s">
        <v>473</v>
      </c>
      <c r="D623" s="524"/>
      <c r="E623" s="526"/>
      <c r="F623" s="265" t="s">
        <v>291</v>
      </c>
      <c r="G623" s="268"/>
      <c r="H623" s="268"/>
      <c r="I623" s="268"/>
      <c r="J623" s="268"/>
      <c r="K623" s="268"/>
      <c r="L623" s="268"/>
      <c r="M623" s="524">
        <f>((D623*E623*G623*H623*I623)-(D623*E623*J623*K623*L623))/F623</f>
        <v>0</v>
      </c>
      <c r="N623" s="524"/>
      <c r="P623" s="486">
        <v>3</v>
      </c>
      <c r="Q623" s="486">
        <f>P608*100+P623</f>
        <v>1403</v>
      </c>
    </row>
    <row r="624" spans="1:17" x14ac:dyDescent="0.25">
      <c r="A624" s="818" t="s">
        <v>292</v>
      </c>
      <c r="B624" s="818"/>
      <c r="C624" s="818"/>
      <c r="D624" s="529">
        <f>SUM(D621:D623)</f>
        <v>0</v>
      </c>
      <c r="E624" s="531"/>
      <c r="F624" s="531"/>
      <c r="G624" s="426"/>
      <c r="H624" s="426"/>
      <c r="I624" s="426"/>
      <c r="J624" s="426"/>
      <c r="K624" s="426"/>
      <c r="L624" s="426"/>
      <c r="M624" s="532">
        <f>SUM(M621:M623)</f>
        <v>0</v>
      </c>
      <c r="N624" s="532">
        <f>SUM(N621:N623)</f>
        <v>0</v>
      </c>
      <c r="P624" s="486"/>
      <c r="Q624" s="486"/>
    </row>
    <row r="625" spans="1:17" ht="13.5" customHeight="1" x14ac:dyDescent="0.25">
      <c r="A625" s="761" t="s">
        <v>313</v>
      </c>
      <c r="B625" s="761" t="s">
        <v>310</v>
      </c>
      <c r="C625" s="545" t="s">
        <v>514</v>
      </c>
      <c r="D625" s="524"/>
      <c r="E625" s="526"/>
      <c r="F625" s="265" t="s">
        <v>291</v>
      </c>
      <c r="G625" s="268"/>
      <c r="H625" s="268"/>
      <c r="I625" s="268"/>
      <c r="J625" s="268"/>
      <c r="K625" s="268"/>
      <c r="L625" s="268"/>
      <c r="M625" s="524">
        <f>((D625*E625*G625*H625*I625)-(D625*E625*J625*K625*L625))/F625</f>
        <v>0</v>
      </c>
      <c r="N625" s="524"/>
      <c r="P625" s="486">
        <v>4</v>
      </c>
      <c r="Q625" s="486">
        <f>P608*100+P625</f>
        <v>1404</v>
      </c>
    </row>
    <row r="626" spans="1:17" x14ac:dyDescent="0.25">
      <c r="A626" s="761"/>
      <c r="B626" s="761"/>
      <c r="C626" s="265" t="s">
        <v>312</v>
      </c>
      <c r="D626" s="265"/>
      <c r="E626" s="265"/>
      <c r="F626" s="265"/>
      <c r="G626" s="268"/>
      <c r="H626" s="268"/>
      <c r="I626" s="268"/>
      <c r="J626" s="268"/>
      <c r="K626" s="268"/>
      <c r="L626" s="268"/>
      <c r="M626" s="524"/>
      <c r="N626" s="524"/>
      <c r="P626" s="486"/>
      <c r="Q626" s="486"/>
    </row>
    <row r="627" spans="1:17" x14ac:dyDescent="0.25">
      <c r="A627" s="818" t="s">
        <v>292</v>
      </c>
      <c r="B627" s="818"/>
      <c r="C627" s="818"/>
      <c r="D627" s="529">
        <f>SUM(D625:D626)</f>
        <v>0</v>
      </c>
      <c r="E627" s="531"/>
      <c r="F627" s="531"/>
      <c r="G627" s="426"/>
      <c r="H627" s="426"/>
      <c r="I627" s="426"/>
      <c r="J627" s="426"/>
      <c r="K627" s="426"/>
      <c r="L627" s="426"/>
      <c r="M627" s="532">
        <f>SUM(M625:M626)</f>
        <v>0</v>
      </c>
      <c r="N627" s="532">
        <f>SUM(N625:N626)</f>
        <v>0</v>
      </c>
      <c r="P627" s="486"/>
      <c r="Q627" s="486"/>
    </row>
    <row r="628" spans="1:17" ht="13.5" customHeight="1" x14ac:dyDescent="0.25">
      <c r="A628" s="761" t="s">
        <v>314</v>
      </c>
      <c r="B628" s="761" t="s">
        <v>310</v>
      </c>
      <c r="C628" s="545" t="s">
        <v>514</v>
      </c>
      <c r="D628" s="524"/>
      <c r="E628" s="526"/>
      <c r="F628" s="265" t="s">
        <v>291</v>
      </c>
      <c r="G628" s="268"/>
      <c r="H628" s="268"/>
      <c r="I628" s="268"/>
      <c r="J628" s="268"/>
      <c r="K628" s="268"/>
      <c r="L628" s="268"/>
      <c r="M628" s="524">
        <f>((D628*E628*G628*H628*I628)-(D628*E628*J628*K628*L628))/F628</f>
        <v>0</v>
      </c>
      <c r="N628" s="524"/>
      <c r="P628" s="486">
        <v>5</v>
      </c>
      <c r="Q628" s="486">
        <f>P608*100+P628</f>
        <v>1405</v>
      </c>
    </row>
    <row r="629" spans="1:17" x14ac:dyDescent="0.25">
      <c r="A629" s="761"/>
      <c r="B629" s="761"/>
      <c r="C629" s="265" t="s">
        <v>312</v>
      </c>
      <c r="D629" s="265"/>
      <c r="E629" s="265"/>
      <c r="F629" s="265"/>
      <c r="G629" s="268"/>
      <c r="H629" s="268"/>
      <c r="I629" s="268"/>
      <c r="J629" s="268"/>
      <c r="K629" s="268"/>
      <c r="L629" s="268"/>
      <c r="M629" s="524"/>
      <c r="N629" s="524"/>
      <c r="P629" s="486"/>
      <c r="Q629" s="486"/>
    </row>
    <row r="630" spans="1:17" x14ac:dyDescent="0.25">
      <c r="A630" s="818" t="s">
        <v>292</v>
      </c>
      <c r="B630" s="818"/>
      <c r="C630" s="818"/>
      <c r="D630" s="529">
        <f>SUM(D628:D629)</f>
        <v>0</v>
      </c>
      <c r="E630" s="531"/>
      <c r="F630" s="531"/>
      <c r="G630" s="426"/>
      <c r="H630" s="426"/>
      <c r="I630" s="426"/>
      <c r="J630" s="426"/>
      <c r="K630" s="426"/>
      <c r="L630" s="426"/>
      <c r="M630" s="532">
        <f>SUM(M628:M629)</f>
        <v>0</v>
      </c>
      <c r="N630" s="532">
        <f>SUM(N628:N629)</f>
        <v>0</v>
      </c>
      <c r="P630" s="486"/>
      <c r="Q630" s="486"/>
    </row>
    <row r="631" spans="1:17" ht="13.5" customHeight="1" x14ac:dyDescent="0.25">
      <c r="A631" s="761" t="s">
        <v>315</v>
      </c>
      <c r="B631" s="761" t="s">
        <v>310</v>
      </c>
      <c r="C631" s="545" t="s">
        <v>514</v>
      </c>
      <c r="D631" s="524"/>
      <c r="E631" s="526"/>
      <c r="F631" s="265" t="s">
        <v>291</v>
      </c>
      <c r="G631" s="268"/>
      <c r="H631" s="268"/>
      <c r="I631" s="268"/>
      <c r="J631" s="268"/>
      <c r="K631" s="268"/>
      <c r="L631" s="268"/>
      <c r="M631" s="524">
        <f>((D631*E631*G631*H631*I631)-(D631*E631*J631*K631*L631))/F631</f>
        <v>0</v>
      </c>
      <c r="N631" s="524"/>
      <c r="P631" s="486">
        <v>6</v>
      </c>
      <c r="Q631" s="486">
        <f>P608*100+P631</f>
        <v>1406</v>
      </c>
    </row>
    <row r="632" spans="1:17" x14ac:dyDescent="0.25">
      <c r="A632" s="761"/>
      <c r="B632" s="761"/>
      <c r="C632" s="265" t="s">
        <v>312</v>
      </c>
      <c r="D632" s="265"/>
      <c r="E632" s="265"/>
      <c r="F632" s="265"/>
      <c r="G632" s="268"/>
      <c r="H632" s="268"/>
      <c r="I632" s="268"/>
      <c r="J632" s="268"/>
      <c r="K632" s="268"/>
      <c r="L632" s="268"/>
      <c r="M632" s="524"/>
      <c r="N632" s="524"/>
      <c r="P632" s="486"/>
      <c r="Q632" s="486"/>
    </row>
    <row r="633" spans="1:17" x14ac:dyDescent="0.25">
      <c r="A633" s="818" t="s">
        <v>292</v>
      </c>
      <c r="B633" s="818"/>
      <c r="C633" s="818"/>
      <c r="D633" s="529">
        <f>SUM(D631:D632)</f>
        <v>0</v>
      </c>
      <c r="E633" s="531"/>
      <c r="F633" s="531"/>
      <c r="G633" s="426"/>
      <c r="H633" s="426"/>
      <c r="I633" s="426"/>
      <c r="J633" s="426"/>
      <c r="K633" s="426"/>
      <c r="L633" s="426"/>
      <c r="M633" s="532">
        <f>SUM(M631:M632)</f>
        <v>0</v>
      </c>
      <c r="N633" s="532">
        <f>SUM(N631:N632)</f>
        <v>0</v>
      </c>
      <c r="P633" s="486"/>
      <c r="Q633" s="486"/>
    </row>
    <row r="634" spans="1:17" ht="13.5" customHeight="1" x14ac:dyDescent="0.25">
      <c r="A634" s="761" t="s">
        <v>316</v>
      </c>
      <c r="B634" s="761" t="s">
        <v>310</v>
      </c>
      <c r="C634" s="545" t="s">
        <v>514</v>
      </c>
      <c r="D634" s="524"/>
      <c r="E634" s="526"/>
      <c r="F634" s="265" t="s">
        <v>291</v>
      </c>
      <c r="G634" s="268"/>
      <c r="H634" s="268"/>
      <c r="I634" s="268"/>
      <c r="J634" s="268"/>
      <c r="K634" s="268"/>
      <c r="L634" s="268"/>
      <c r="M634" s="524">
        <f>((D634*E634*G634*H634*I634)-(D634*E634*J634*K634*L634))/F634</f>
        <v>0</v>
      </c>
      <c r="N634" s="524"/>
      <c r="P634" s="486">
        <v>7</v>
      </c>
      <c r="Q634" s="486">
        <f>P608*100+P634</f>
        <v>1407</v>
      </c>
    </row>
    <row r="635" spans="1:17" x14ac:dyDescent="0.25">
      <c r="A635" s="761"/>
      <c r="B635" s="761"/>
      <c r="C635" s="265" t="s">
        <v>312</v>
      </c>
      <c r="D635" s="265"/>
      <c r="E635" s="265"/>
      <c r="F635" s="265"/>
      <c r="G635" s="268"/>
      <c r="H635" s="268"/>
      <c r="I635" s="268"/>
      <c r="J635" s="268"/>
      <c r="K635" s="268"/>
      <c r="L635" s="268"/>
      <c r="M635" s="524"/>
      <c r="N635" s="524"/>
    </row>
    <row r="636" spans="1:17" x14ac:dyDescent="0.25">
      <c r="A636" s="818" t="s">
        <v>292</v>
      </c>
      <c r="B636" s="818"/>
      <c r="C636" s="818"/>
      <c r="D636" s="529">
        <f>SUM(D634:D635)</f>
        <v>0</v>
      </c>
      <c r="E636" s="531"/>
      <c r="F636" s="531"/>
      <c r="G636" s="535"/>
      <c r="H636" s="535"/>
      <c r="I636" s="535"/>
      <c r="J636" s="535"/>
      <c r="K636" s="535"/>
      <c r="L636" s="535"/>
      <c r="M636" s="532">
        <f>SUM(M634:M635)</f>
        <v>0</v>
      </c>
      <c r="N636" s="532">
        <f>SUM(N634:N635)</f>
        <v>0</v>
      </c>
    </row>
    <row r="637" spans="1:17" x14ac:dyDescent="0.25">
      <c r="A637" s="819" t="s">
        <v>91</v>
      </c>
      <c r="B637" s="819"/>
      <c r="C637" s="819"/>
      <c r="D637" s="536">
        <f>D636+D633+D630+D627+D624</f>
        <v>0</v>
      </c>
      <c r="E637" s="537"/>
      <c r="F637" s="537"/>
      <c r="G637" s="538"/>
      <c r="H637" s="538"/>
      <c r="I637" s="538"/>
      <c r="J637" s="538"/>
      <c r="K637" s="538"/>
      <c r="L637" s="538"/>
      <c r="M637" s="532">
        <f>M636+M633+M630+M627+M624</f>
        <v>0</v>
      </c>
      <c r="N637" s="532">
        <f>N636+N633+N630+N627+N624</f>
        <v>0</v>
      </c>
    </row>
    <row r="638" spans="1:17" ht="13.5" x14ac:dyDescent="0.25">
      <c r="A638" s="874" t="s">
        <v>294</v>
      </c>
      <c r="B638" s="874"/>
      <c r="C638" s="874"/>
      <c r="D638" s="874"/>
      <c r="E638" s="874"/>
      <c r="F638" s="874"/>
      <c r="G638" s="874"/>
      <c r="H638" s="874"/>
      <c r="I638" s="874"/>
      <c r="J638" s="874"/>
      <c r="K638" s="874"/>
      <c r="L638" s="874"/>
      <c r="M638" s="874"/>
      <c r="N638" s="874"/>
    </row>
    <row r="639" spans="1:17" ht="12" customHeight="1" x14ac:dyDescent="0.25">
      <c r="A639" s="875" t="s">
        <v>513</v>
      </c>
      <c r="B639" s="875"/>
      <c r="C639" s="875"/>
      <c r="D639" s="875"/>
      <c r="E639" s="875"/>
      <c r="F639" s="875"/>
      <c r="G639" s="875"/>
      <c r="H639" s="875"/>
    </row>
    <row r="647" spans="1:17" x14ac:dyDescent="0.25">
      <c r="A647" s="802" t="s">
        <v>23</v>
      </c>
      <c r="B647" s="802"/>
      <c r="C647" s="803">
        <f>Presentación!$C$3</f>
        <v>1990</v>
      </c>
      <c r="D647" s="803"/>
      <c r="E647" s="803"/>
      <c r="F647" s="803"/>
      <c r="G647" s="803"/>
      <c r="H647" s="803"/>
      <c r="I647" s="803"/>
      <c r="J647" s="803"/>
      <c r="K647" s="803"/>
      <c r="L647" s="803"/>
      <c r="M647" s="803"/>
      <c r="N647" s="803"/>
    </row>
    <row r="648" spans="1:17" ht="11.25" customHeight="1" x14ac:dyDescent="0.25">
      <c r="A648" s="805" t="s">
        <v>24</v>
      </c>
      <c r="B648" s="805"/>
      <c r="C648" s="869" t="s">
        <v>388</v>
      </c>
      <c r="D648" s="869"/>
      <c r="E648" s="869"/>
      <c r="F648" s="869"/>
      <c r="G648" s="869"/>
      <c r="H648" s="869"/>
      <c r="I648" s="869"/>
      <c r="J648" s="869"/>
      <c r="K648" s="869"/>
      <c r="L648" s="869"/>
      <c r="M648" s="869"/>
      <c r="N648" s="869"/>
      <c r="P648" s="486">
        <v>10</v>
      </c>
      <c r="Q648" s="486"/>
    </row>
    <row r="649" spans="1:17" ht="11.25" customHeight="1" x14ac:dyDescent="0.25">
      <c r="A649" s="805" t="s">
        <v>27</v>
      </c>
      <c r="B649" s="805"/>
      <c r="C649" s="870" t="s">
        <v>495</v>
      </c>
      <c r="D649" s="870"/>
      <c r="E649" s="870"/>
      <c r="F649" s="870"/>
      <c r="G649" s="870"/>
      <c r="H649" s="870"/>
      <c r="I649" s="870"/>
      <c r="J649" s="870"/>
      <c r="K649" s="870"/>
      <c r="L649" s="870"/>
      <c r="M649" s="870"/>
      <c r="N649" s="870"/>
      <c r="P649" s="486"/>
      <c r="Q649" s="486"/>
    </row>
    <row r="650" spans="1:17" ht="11.25" customHeight="1" x14ac:dyDescent="0.25">
      <c r="A650" s="805" t="s">
        <v>29</v>
      </c>
      <c r="B650" s="805"/>
      <c r="C650" s="870" t="s">
        <v>454</v>
      </c>
      <c r="D650" s="870"/>
      <c r="E650" s="870"/>
      <c r="F650" s="870"/>
      <c r="G650" s="870"/>
      <c r="H650" s="870"/>
      <c r="I650" s="870"/>
      <c r="J650" s="870"/>
      <c r="K650" s="870"/>
      <c r="L650" s="870"/>
      <c r="M650" s="870"/>
      <c r="N650" s="870"/>
      <c r="P650" s="486"/>
      <c r="Q650" s="486"/>
    </row>
    <row r="651" spans="1:17" ht="11.25" customHeight="1" x14ac:dyDescent="0.25">
      <c r="A651" s="805" t="s">
        <v>31</v>
      </c>
      <c r="B651" s="805"/>
      <c r="C651" s="870" t="s">
        <v>262</v>
      </c>
      <c r="D651" s="870"/>
      <c r="E651" s="870"/>
      <c r="F651" s="870"/>
      <c r="G651" s="870"/>
      <c r="H651" s="870"/>
      <c r="I651" s="870"/>
      <c r="J651" s="870"/>
      <c r="K651" s="870"/>
      <c r="L651" s="870"/>
      <c r="M651" s="870"/>
      <c r="N651" s="870"/>
      <c r="P651" s="486"/>
      <c r="Q651" s="486"/>
    </row>
    <row r="652" spans="1:17" ht="11.25" customHeight="1" x14ac:dyDescent="0.25">
      <c r="A652" s="807" t="s">
        <v>33</v>
      </c>
      <c r="B652" s="807"/>
      <c r="C652" s="278" t="s">
        <v>496</v>
      </c>
      <c r="D652" s="766" t="s">
        <v>263</v>
      </c>
      <c r="E652" s="766"/>
      <c r="F652" s="766"/>
      <c r="G652" s="766"/>
      <c r="H652" s="766"/>
      <c r="I652" s="766"/>
      <c r="J652" s="766"/>
      <c r="K652" s="766"/>
      <c r="L652" s="766"/>
      <c r="M652" s="766"/>
      <c r="N652" s="766"/>
      <c r="P652" s="486"/>
      <c r="Q652" s="486"/>
    </row>
    <row r="653" spans="1:17" ht="11.25" customHeight="1" x14ac:dyDescent="0.25">
      <c r="A653" s="761" t="s">
        <v>37</v>
      </c>
      <c r="B653" s="761"/>
      <c r="C653" s="761" t="s">
        <v>264</v>
      </c>
      <c r="D653" s="761" t="s">
        <v>265</v>
      </c>
      <c r="E653" s="871" t="s">
        <v>266</v>
      </c>
      <c r="F653" s="761" t="s">
        <v>267</v>
      </c>
      <c r="G653" s="761" t="s">
        <v>268</v>
      </c>
      <c r="H653" s="761" t="s">
        <v>269</v>
      </c>
      <c r="I653" s="761" t="s">
        <v>270</v>
      </c>
      <c r="J653" s="761" t="s">
        <v>271</v>
      </c>
      <c r="K653" s="761" t="s">
        <v>272</v>
      </c>
      <c r="L653" s="761" t="s">
        <v>273</v>
      </c>
      <c r="M653" s="761" t="s">
        <v>274</v>
      </c>
      <c r="N653" s="871" t="s">
        <v>274</v>
      </c>
      <c r="P653" s="486"/>
      <c r="Q653" s="486"/>
    </row>
    <row r="654" spans="1:17" x14ac:dyDescent="0.25">
      <c r="A654" s="761"/>
      <c r="B654" s="761"/>
      <c r="C654" s="761"/>
      <c r="D654" s="761"/>
      <c r="E654" s="761"/>
      <c r="F654" s="761"/>
      <c r="G654" s="761"/>
      <c r="H654" s="761"/>
      <c r="I654" s="761"/>
      <c r="J654" s="761"/>
      <c r="K654" s="761"/>
      <c r="L654" s="761"/>
      <c r="M654" s="761"/>
      <c r="N654" s="871"/>
      <c r="P654" s="486"/>
      <c r="Q654" s="486"/>
    </row>
    <row r="655" spans="1:17" x14ac:dyDescent="0.25">
      <c r="A655" s="761"/>
      <c r="B655" s="761"/>
      <c r="C655" s="761"/>
      <c r="D655" s="761"/>
      <c r="E655" s="871"/>
      <c r="F655" s="761"/>
      <c r="G655" s="761"/>
      <c r="H655" s="761"/>
      <c r="I655" s="761"/>
      <c r="J655" s="761"/>
      <c r="K655" s="761"/>
      <c r="L655" s="761"/>
      <c r="M655" s="761"/>
      <c r="N655" s="871"/>
      <c r="P655" s="486"/>
      <c r="Q655" s="486"/>
    </row>
    <row r="656" spans="1:17" ht="11.25" customHeight="1" x14ac:dyDescent="0.25">
      <c r="A656" s="761" t="s">
        <v>197</v>
      </c>
      <c r="B656" s="761" t="s">
        <v>47</v>
      </c>
      <c r="C656" s="761"/>
      <c r="D656" s="872" t="s">
        <v>48</v>
      </c>
      <c r="E656" s="418" t="s">
        <v>460</v>
      </c>
      <c r="F656" s="811" t="s">
        <v>244</v>
      </c>
      <c r="G656" s="761" t="s">
        <v>276</v>
      </c>
      <c r="H656" s="761" t="s">
        <v>276</v>
      </c>
      <c r="I656" s="761" t="s">
        <v>276</v>
      </c>
      <c r="J656" s="761" t="s">
        <v>276</v>
      </c>
      <c r="K656" s="761" t="s">
        <v>276</v>
      </c>
      <c r="L656" s="872" t="s">
        <v>276</v>
      </c>
      <c r="M656" s="418" t="s">
        <v>460</v>
      </c>
      <c r="N656" s="418" t="s">
        <v>497</v>
      </c>
      <c r="P656" s="486"/>
      <c r="Q656" s="486"/>
    </row>
    <row r="657" spans="1:17" ht="13.5" x14ac:dyDescent="0.25">
      <c r="A657" s="761"/>
      <c r="B657" s="761"/>
      <c r="C657" s="761"/>
      <c r="D657" s="872"/>
      <c r="E657" s="521" t="s">
        <v>498</v>
      </c>
      <c r="F657" s="811"/>
      <c r="G657" s="761"/>
      <c r="H657" s="761"/>
      <c r="I657" s="761"/>
      <c r="J657" s="761"/>
      <c r="K657" s="761"/>
      <c r="L657" s="872"/>
      <c r="M657" s="522" t="s">
        <v>499</v>
      </c>
      <c r="N657" s="522" t="s">
        <v>499</v>
      </c>
      <c r="P657" s="486"/>
      <c r="Q657" s="486"/>
    </row>
    <row r="658" spans="1:17" ht="15" customHeight="1" x14ac:dyDescent="0.25">
      <c r="A658" s="761"/>
      <c r="B658" s="761"/>
      <c r="C658" s="761"/>
      <c r="D658" s="761"/>
      <c r="E658" s="873" t="s">
        <v>500</v>
      </c>
      <c r="F658" s="761" t="s">
        <v>279</v>
      </c>
      <c r="G658" s="761" t="s">
        <v>435</v>
      </c>
      <c r="H658" s="761" t="s">
        <v>435</v>
      </c>
      <c r="I658" s="761" t="s">
        <v>435</v>
      </c>
      <c r="J658" s="761" t="s">
        <v>501</v>
      </c>
      <c r="K658" s="761" t="s">
        <v>501</v>
      </c>
      <c r="L658" s="872" t="s">
        <v>501</v>
      </c>
      <c r="M658" s="418" t="s">
        <v>502</v>
      </c>
      <c r="N658" s="418" t="s">
        <v>502</v>
      </c>
    </row>
    <row r="659" spans="1:17" ht="34.5" x14ac:dyDescent="0.25">
      <c r="A659" s="761"/>
      <c r="B659" s="761"/>
      <c r="C659" s="761"/>
      <c r="D659" s="761"/>
      <c r="E659" s="761"/>
      <c r="F659" s="761"/>
      <c r="G659" s="761"/>
      <c r="H659" s="761"/>
      <c r="I659" s="761"/>
      <c r="J659" s="761"/>
      <c r="K659" s="761"/>
      <c r="L659" s="872"/>
      <c r="M659" s="521" t="s">
        <v>503</v>
      </c>
      <c r="N659" s="521" t="s">
        <v>504</v>
      </c>
    </row>
    <row r="660" spans="1:17" ht="13.5" x14ac:dyDescent="0.25">
      <c r="A660" s="761"/>
      <c r="B660" s="761"/>
      <c r="C660" s="761"/>
      <c r="D660" s="380" t="s">
        <v>282</v>
      </c>
      <c r="E660" s="380" t="s">
        <v>283</v>
      </c>
      <c r="F660" s="380" t="s">
        <v>158</v>
      </c>
      <c r="G660" s="380" t="s">
        <v>284</v>
      </c>
      <c r="H660" s="380" t="s">
        <v>285</v>
      </c>
      <c r="I660" s="380" t="s">
        <v>286</v>
      </c>
      <c r="J660" s="380" t="s">
        <v>287</v>
      </c>
      <c r="K660" s="380" t="s">
        <v>288</v>
      </c>
      <c r="L660" s="380" t="s">
        <v>289</v>
      </c>
      <c r="M660" s="523" t="s">
        <v>290</v>
      </c>
      <c r="N660" s="523" t="s">
        <v>290</v>
      </c>
    </row>
    <row r="661" spans="1:17" ht="11.25" customHeight="1" x14ac:dyDescent="0.25">
      <c r="A661" s="761" t="s">
        <v>68</v>
      </c>
      <c r="B661" s="761" t="s">
        <v>310</v>
      </c>
      <c r="C661" s="135" t="s">
        <v>471</v>
      </c>
      <c r="D661" s="524"/>
      <c r="E661" s="526"/>
      <c r="F661" s="265">
        <v>20</v>
      </c>
      <c r="G661" s="268"/>
      <c r="H661" s="268"/>
      <c r="I661" s="268"/>
      <c r="J661" s="268"/>
      <c r="K661" s="268"/>
      <c r="L661" s="268"/>
      <c r="M661" s="524">
        <f>((D661*E661*G661*H661*I661)-(D661*E661*J661*K661*L661))/F661</f>
        <v>0</v>
      </c>
      <c r="N661" s="524"/>
      <c r="P661" s="486">
        <v>1</v>
      </c>
      <c r="Q661" s="486">
        <f>P648*100+P661</f>
        <v>1001</v>
      </c>
    </row>
    <row r="662" spans="1:17" x14ac:dyDescent="0.25">
      <c r="A662" s="761"/>
      <c r="B662" s="761"/>
      <c r="C662" s="486" t="s">
        <v>472</v>
      </c>
      <c r="D662" s="524"/>
      <c r="E662" s="526"/>
      <c r="F662" s="265" t="s">
        <v>291</v>
      </c>
      <c r="G662" s="268"/>
      <c r="H662" s="268"/>
      <c r="I662" s="268"/>
      <c r="J662" s="268"/>
      <c r="K662" s="268"/>
      <c r="L662" s="268"/>
      <c r="M662" s="524">
        <f>((D662*E662*G662*H662*I662)-(D662*E662*J662*K662*L662))/F662</f>
        <v>0</v>
      </c>
      <c r="N662" s="524"/>
      <c r="P662" s="486">
        <v>2</v>
      </c>
      <c r="Q662" s="486">
        <f>P648*100+P662</f>
        <v>1002</v>
      </c>
    </row>
    <row r="663" spans="1:17" x14ac:dyDescent="0.25">
      <c r="A663" s="761"/>
      <c r="B663" s="761"/>
      <c r="C663" s="135" t="s">
        <v>473</v>
      </c>
      <c r="D663" s="524"/>
      <c r="E663" s="526"/>
      <c r="F663" s="265" t="s">
        <v>291</v>
      </c>
      <c r="G663" s="268"/>
      <c r="H663" s="268"/>
      <c r="I663" s="268"/>
      <c r="J663" s="268"/>
      <c r="K663" s="268"/>
      <c r="L663" s="268"/>
      <c r="M663" s="524">
        <f>((D663*E663*G663*H663*I663)-(D663*E663*J663*K663*L663))/F663</f>
        <v>0</v>
      </c>
      <c r="N663" s="524"/>
      <c r="P663" s="486">
        <v>3</v>
      </c>
      <c r="Q663" s="486">
        <f>P648*100+P663</f>
        <v>1003</v>
      </c>
    </row>
    <row r="664" spans="1:17" x14ac:dyDescent="0.25">
      <c r="A664" s="818" t="s">
        <v>292</v>
      </c>
      <c r="B664" s="818"/>
      <c r="C664" s="818"/>
      <c r="D664" s="529">
        <f>SUM(D661:D663)</f>
        <v>0</v>
      </c>
      <c r="E664" s="531"/>
      <c r="F664" s="531"/>
      <c r="G664" s="426"/>
      <c r="H664" s="426"/>
      <c r="I664" s="426"/>
      <c r="J664" s="426"/>
      <c r="K664" s="426"/>
      <c r="L664" s="426"/>
      <c r="M664" s="532">
        <f>SUM(M661:M663)</f>
        <v>0</v>
      </c>
      <c r="N664" s="532">
        <f>SUM(N661:N663)</f>
        <v>0</v>
      </c>
      <c r="P664" s="486"/>
      <c r="Q664" s="486"/>
    </row>
    <row r="665" spans="1:17" ht="13.5" customHeight="1" x14ac:dyDescent="0.25">
      <c r="A665" s="761" t="s">
        <v>313</v>
      </c>
      <c r="B665" s="761" t="s">
        <v>310</v>
      </c>
      <c r="C665" s="545" t="s">
        <v>514</v>
      </c>
      <c r="D665" s="524"/>
      <c r="E665" s="526"/>
      <c r="F665" s="265" t="s">
        <v>291</v>
      </c>
      <c r="G665" s="268"/>
      <c r="H665" s="268"/>
      <c r="I665" s="268"/>
      <c r="J665" s="268"/>
      <c r="K665" s="268"/>
      <c r="L665" s="268"/>
      <c r="M665" s="524">
        <f>((D665*E665*G665*H665*I665)-(D665*E665*J665*K665*L665))/F665</f>
        <v>0</v>
      </c>
      <c r="N665" s="524"/>
      <c r="P665" s="486">
        <v>4</v>
      </c>
      <c r="Q665" s="486">
        <f>P648*100+P665</f>
        <v>1004</v>
      </c>
    </row>
    <row r="666" spans="1:17" x14ac:dyDescent="0.25">
      <c r="A666" s="761"/>
      <c r="B666" s="761"/>
      <c r="C666" s="265" t="s">
        <v>312</v>
      </c>
      <c r="D666" s="265"/>
      <c r="E666" s="265"/>
      <c r="F666" s="265"/>
      <c r="G666" s="268"/>
      <c r="H666" s="268"/>
      <c r="I666" s="268"/>
      <c r="J666" s="268"/>
      <c r="K666" s="268"/>
      <c r="L666" s="268"/>
      <c r="M666" s="524"/>
      <c r="N666" s="524"/>
      <c r="P666" s="486"/>
      <c r="Q666" s="486"/>
    </row>
    <row r="667" spans="1:17" x14ac:dyDescent="0.25">
      <c r="A667" s="818" t="s">
        <v>292</v>
      </c>
      <c r="B667" s="818"/>
      <c r="C667" s="818"/>
      <c r="D667" s="529">
        <f>SUM(D665:D666)</f>
        <v>0</v>
      </c>
      <c r="E667" s="531"/>
      <c r="F667" s="531"/>
      <c r="G667" s="426"/>
      <c r="H667" s="426"/>
      <c r="I667" s="426"/>
      <c r="J667" s="426"/>
      <c r="K667" s="426"/>
      <c r="L667" s="426"/>
      <c r="M667" s="532">
        <f>SUM(M665:M666)</f>
        <v>0</v>
      </c>
      <c r="N667" s="532">
        <f>SUM(N665:N666)</f>
        <v>0</v>
      </c>
      <c r="P667" s="486"/>
      <c r="Q667" s="486"/>
    </row>
    <row r="668" spans="1:17" ht="13.5" customHeight="1" x14ac:dyDescent="0.25">
      <c r="A668" s="761" t="s">
        <v>314</v>
      </c>
      <c r="B668" s="761" t="s">
        <v>310</v>
      </c>
      <c r="C668" s="545" t="s">
        <v>514</v>
      </c>
      <c r="D668" s="524"/>
      <c r="E668" s="526"/>
      <c r="F668" s="265" t="s">
        <v>291</v>
      </c>
      <c r="G668" s="268"/>
      <c r="H668" s="268"/>
      <c r="I668" s="268"/>
      <c r="J668" s="268"/>
      <c r="K668" s="268"/>
      <c r="L668" s="268"/>
      <c r="M668" s="524">
        <f>((D668*E668*G668*H668*I668)-(D668*E668*J668*K668*L668))/F668</f>
        <v>0</v>
      </c>
      <c r="N668" s="524"/>
      <c r="P668" s="486">
        <v>5</v>
      </c>
      <c r="Q668" s="486">
        <f>P648*100+P668</f>
        <v>1005</v>
      </c>
    </row>
    <row r="669" spans="1:17" x14ac:dyDescent="0.25">
      <c r="A669" s="761"/>
      <c r="B669" s="761"/>
      <c r="C669" s="265" t="s">
        <v>312</v>
      </c>
      <c r="D669" s="265"/>
      <c r="E669" s="265"/>
      <c r="F669" s="265"/>
      <c r="G669" s="268"/>
      <c r="H669" s="268"/>
      <c r="I669" s="268"/>
      <c r="J669" s="268"/>
      <c r="K669" s="268"/>
      <c r="L669" s="268"/>
      <c r="M669" s="524"/>
      <c r="N669" s="524"/>
      <c r="P669" s="486"/>
      <c r="Q669" s="486"/>
    </row>
    <row r="670" spans="1:17" x14ac:dyDescent="0.25">
      <c r="A670" s="818" t="s">
        <v>292</v>
      </c>
      <c r="B670" s="818"/>
      <c r="C670" s="818"/>
      <c r="D670" s="529">
        <f>SUM(D668:D669)</f>
        <v>0</v>
      </c>
      <c r="E670" s="531"/>
      <c r="F670" s="531"/>
      <c r="G670" s="426"/>
      <c r="H670" s="426"/>
      <c r="I670" s="426"/>
      <c r="J670" s="426"/>
      <c r="K670" s="426"/>
      <c r="L670" s="426"/>
      <c r="M670" s="532">
        <f>SUM(M668:M669)</f>
        <v>0</v>
      </c>
      <c r="N670" s="532">
        <f>SUM(N668:N669)</f>
        <v>0</v>
      </c>
      <c r="P670" s="486"/>
      <c r="Q670" s="486"/>
    </row>
    <row r="671" spans="1:17" ht="13.5" customHeight="1" x14ac:dyDescent="0.25">
      <c r="A671" s="761" t="s">
        <v>315</v>
      </c>
      <c r="B671" s="761" t="s">
        <v>310</v>
      </c>
      <c r="C671" s="545" t="s">
        <v>514</v>
      </c>
      <c r="D671" s="524"/>
      <c r="E671" s="526"/>
      <c r="F671" s="265" t="s">
        <v>291</v>
      </c>
      <c r="G671" s="268"/>
      <c r="H671" s="268"/>
      <c r="I671" s="268"/>
      <c r="J671" s="268"/>
      <c r="K671" s="268"/>
      <c r="L671" s="268"/>
      <c r="M671" s="524">
        <f>((D671*E671*G671*H671*I671)-(D671*E671*J671*K671*L671))/F671</f>
        <v>0</v>
      </c>
      <c r="N671" s="524"/>
      <c r="P671" s="486">
        <v>6</v>
      </c>
      <c r="Q671" s="486">
        <f>P648*100+P671</f>
        <v>1006</v>
      </c>
    </row>
    <row r="672" spans="1:17" x14ac:dyDescent="0.25">
      <c r="A672" s="761"/>
      <c r="B672" s="761"/>
      <c r="C672" s="265" t="s">
        <v>312</v>
      </c>
      <c r="D672" s="265"/>
      <c r="E672" s="265"/>
      <c r="F672" s="265"/>
      <c r="G672" s="268"/>
      <c r="H672" s="268"/>
      <c r="I672" s="268"/>
      <c r="J672" s="268"/>
      <c r="K672" s="268"/>
      <c r="L672" s="268"/>
      <c r="M672" s="524"/>
      <c r="N672" s="524"/>
      <c r="P672" s="486"/>
      <c r="Q672" s="486"/>
    </row>
    <row r="673" spans="1:17" x14ac:dyDescent="0.25">
      <c r="A673" s="818" t="s">
        <v>292</v>
      </c>
      <c r="B673" s="818"/>
      <c r="C673" s="818"/>
      <c r="D673" s="529">
        <f>SUM(D671:D672)</f>
        <v>0</v>
      </c>
      <c r="E673" s="531"/>
      <c r="F673" s="531"/>
      <c r="G673" s="426"/>
      <c r="H673" s="426"/>
      <c r="I673" s="426"/>
      <c r="J673" s="426"/>
      <c r="K673" s="426"/>
      <c r="L673" s="426"/>
      <c r="M673" s="532">
        <f>SUM(M671:M672)</f>
        <v>0</v>
      </c>
      <c r="N673" s="532">
        <f>SUM(N671:N672)</f>
        <v>0</v>
      </c>
      <c r="P673" s="486"/>
      <c r="Q673" s="486"/>
    </row>
    <row r="674" spans="1:17" ht="13.5" customHeight="1" x14ac:dyDescent="0.25">
      <c r="A674" s="761" t="s">
        <v>316</v>
      </c>
      <c r="B674" s="761" t="s">
        <v>310</v>
      </c>
      <c r="C674" s="545" t="s">
        <v>514</v>
      </c>
      <c r="D674" s="524"/>
      <c r="E674" s="526"/>
      <c r="F674" s="265" t="s">
        <v>291</v>
      </c>
      <c r="G674" s="268"/>
      <c r="H674" s="268"/>
      <c r="I674" s="268"/>
      <c r="J674" s="268"/>
      <c r="K674" s="268"/>
      <c r="L674" s="268"/>
      <c r="M674" s="524">
        <f>((D674*E674*G674*H674*I674)-(D674*E674*J674*K674*L674))/F674</f>
        <v>0</v>
      </c>
      <c r="N674" s="524"/>
      <c r="P674" s="486">
        <v>7</v>
      </c>
      <c r="Q674" s="486">
        <f>P648*100+P674</f>
        <v>1007</v>
      </c>
    </row>
    <row r="675" spans="1:17" x14ac:dyDescent="0.25">
      <c r="A675" s="761"/>
      <c r="B675" s="761"/>
      <c r="C675" s="265" t="s">
        <v>312</v>
      </c>
      <c r="D675" s="265"/>
      <c r="E675" s="265"/>
      <c r="F675" s="265"/>
      <c r="G675" s="268"/>
      <c r="H675" s="268"/>
      <c r="I675" s="268"/>
      <c r="J675" s="268"/>
      <c r="K675" s="268"/>
      <c r="L675" s="268"/>
      <c r="M675" s="524"/>
      <c r="N675" s="524"/>
    </row>
    <row r="676" spans="1:17" x14ac:dyDescent="0.25">
      <c r="A676" s="818" t="s">
        <v>292</v>
      </c>
      <c r="B676" s="818"/>
      <c r="C676" s="818"/>
      <c r="D676" s="529">
        <f>SUM(D674:D675)</f>
        <v>0</v>
      </c>
      <c r="E676" s="531"/>
      <c r="F676" s="531"/>
      <c r="G676" s="535"/>
      <c r="H676" s="535"/>
      <c r="I676" s="535"/>
      <c r="J676" s="535"/>
      <c r="K676" s="535"/>
      <c r="L676" s="535"/>
      <c r="M676" s="532">
        <f>SUM(M674:M675)</f>
        <v>0</v>
      </c>
      <c r="N676" s="532">
        <f>SUM(N674:N675)</f>
        <v>0</v>
      </c>
    </row>
    <row r="677" spans="1:17" x14ac:dyDescent="0.25">
      <c r="A677" s="819" t="s">
        <v>91</v>
      </c>
      <c r="B677" s="819"/>
      <c r="C677" s="819"/>
      <c r="D677" s="536">
        <f>D676+D673+D670+D667+D664</f>
        <v>0</v>
      </c>
      <c r="E677" s="537"/>
      <c r="F677" s="537"/>
      <c r="G677" s="538"/>
      <c r="H677" s="538"/>
      <c r="I677" s="538"/>
      <c r="J677" s="538"/>
      <c r="K677" s="538"/>
      <c r="L677" s="538"/>
      <c r="M677" s="532">
        <f>M676+M673+M670+M667+M664</f>
        <v>0</v>
      </c>
      <c r="N677" s="532">
        <f>N676+N673+N670+N667+N664</f>
        <v>0</v>
      </c>
    </row>
    <row r="678" spans="1:17" ht="13.5" x14ac:dyDescent="0.25">
      <c r="A678" s="874" t="s">
        <v>294</v>
      </c>
      <c r="B678" s="874"/>
      <c r="C678" s="874"/>
      <c r="D678" s="874"/>
      <c r="E678" s="874"/>
      <c r="F678" s="874"/>
      <c r="G678" s="874"/>
      <c r="H678" s="874"/>
      <c r="I678" s="874"/>
      <c r="J678" s="874"/>
      <c r="K678" s="874"/>
      <c r="L678" s="874"/>
      <c r="M678" s="874"/>
      <c r="N678" s="874"/>
    </row>
    <row r="679" spans="1:17" ht="12" customHeight="1" x14ac:dyDescent="0.25">
      <c r="A679" s="875" t="s">
        <v>513</v>
      </c>
      <c r="B679" s="875"/>
      <c r="C679" s="875"/>
      <c r="D679" s="875"/>
      <c r="E679" s="875"/>
      <c r="F679" s="875"/>
      <c r="G679" s="875"/>
      <c r="H679" s="875"/>
    </row>
    <row r="687" spans="1:17" x14ac:dyDescent="0.25">
      <c r="A687" s="802" t="s">
        <v>23</v>
      </c>
      <c r="B687" s="802"/>
      <c r="C687" s="803">
        <f>Presentación!$C$3</f>
        <v>1990</v>
      </c>
      <c r="D687" s="803"/>
      <c r="E687" s="803"/>
      <c r="F687" s="803"/>
      <c r="G687" s="803"/>
      <c r="H687" s="803"/>
      <c r="I687" s="803"/>
      <c r="J687" s="803"/>
      <c r="K687" s="803"/>
      <c r="L687" s="803"/>
      <c r="M687" s="803"/>
      <c r="N687" s="803"/>
    </row>
    <row r="688" spans="1:17" ht="11.25" customHeight="1" x14ac:dyDescent="0.25">
      <c r="A688" s="805" t="s">
        <v>24</v>
      </c>
      <c r="B688" s="805"/>
      <c r="C688" s="869" t="s">
        <v>389</v>
      </c>
      <c r="D688" s="869"/>
      <c r="E688" s="869"/>
      <c r="F688" s="869"/>
      <c r="G688" s="869"/>
      <c r="H688" s="869"/>
      <c r="I688" s="869"/>
      <c r="J688" s="869"/>
      <c r="K688" s="869"/>
      <c r="L688" s="869"/>
      <c r="M688" s="869"/>
      <c r="N688" s="869"/>
      <c r="P688" s="486">
        <v>11</v>
      </c>
      <c r="Q688" s="486"/>
    </row>
    <row r="689" spans="1:17" ht="11.25" customHeight="1" x14ac:dyDescent="0.25">
      <c r="A689" s="805" t="s">
        <v>27</v>
      </c>
      <c r="B689" s="805"/>
      <c r="C689" s="870" t="s">
        <v>495</v>
      </c>
      <c r="D689" s="870"/>
      <c r="E689" s="870"/>
      <c r="F689" s="870"/>
      <c r="G689" s="870"/>
      <c r="H689" s="870"/>
      <c r="I689" s="870"/>
      <c r="J689" s="870"/>
      <c r="K689" s="870"/>
      <c r="L689" s="870"/>
      <c r="M689" s="870"/>
      <c r="N689" s="870"/>
      <c r="P689" s="486"/>
      <c r="Q689" s="486"/>
    </row>
    <row r="690" spans="1:17" ht="11.25" customHeight="1" x14ac:dyDescent="0.25">
      <c r="A690" s="805" t="s">
        <v>29</v>
      </c>
      <c r="B690" s="805"/>
      <c r="C690" s="870" t="s">
        <v>454</v>
      </c>
      <c r="D690" s="870"/>
      <c r="E690" s="870"/>
      <c r="F690" s="870"/>
      <c r="G690" s="870"/>
      <c r="H690" s="870"/>
      <c r="I690" s="870"/>
      <c r="J690" s="870"/>
      <c r="K690" s="870"/>
      <c r="L690" s="870"/>
      <c r="M690" s="870"/>
      <c r="N690" s="870"/>
      <c r="P690" s="486"/>
      <c r="Q690" s="486"/>
    </row>
    <row r="691" spans="1:17" ht="11.25" customHeight="1" x14ac:dyDescent="0.25">
      <c r="A691" s="805" t="s">
        <v>31</v>
      </c>
      <c r="B691" s="805"/>
      <c r="C691" s="870" t="s">
        <v>262</v>
      </c>
      <c r="D691" s="870"/>
      <c r="E691" s="870"/>
      <c r="F691" s="870"/>
      <c r="G691" s="870"/>
      <c r="H691" s="870"/>
      <c r="I691" s="870"/>
      <c r="J691" s="870"/>
      <c r="K691" s="870"/>
      <c r="L691" s="870"/>
      <c r="M691" s="870"/>
      <c r="N691" s="870"/>
      <c r="P691" s="486"/>
      <c r="Q691" s="486"/>
    </row>
    <row r="692" spans="1:17" ht="11.25" customHeight="1" x14ac:dyDescent="0.25">
      <c r="A692" s="807" t="s">
        <v>33</v>
      </c>
      <c r="B692" s="807"/>
      <c r="C692" s="278" t="s">
        <v>496</v>
      </c>
      <c r="D692" s="766" t="s">
        <v>263</v>
      </c>
      <c r="E692" s="766"/>
      <c r="F692" s="766"/>
      <c r="G692" s="766"/>
      <c r="H692" s="766"/>
      <c r="I692" s="766"/>
      <c r="J692" s="766"/>
      <c r="K692" s="766"/>
      <c r="L692" s="766"/>
      <c r="M692" s="766"/>
      <c r="N692" s="766"/>
      <c r="P692" s="486"/>
      <c r="Q692" s="486"/>
    </row>
    <row r="693" spans="1:17" ht="11.25" customHeight="1" x14ac:dyDescent="0.25">
      <c r="A693" s="761" t="s">
        <v>37</v>
      </c>
      <c r="B693" s="761"/>
      <c r="C693" s="761" t="s">
        <v>264</v>
      </c>
      <c r="D693" s="761" t="s">
        <v>265</v>
      </c>
      <c r="E693" s="871" t="s">
        <v>266</v>
      </c>
      <c r="F693" s="761" t="s">
        <v>267</v>
      </c>
      <c r="G693" s="761" t="s">
        <v>268</v>
      </c>
      <c r="H693" s="761" t="s">
        <v>269</v>
      </c>
      <c r="I693" s="761" t="s">
        <v>270</v>
      </c>
      <c r="J693" s="761" t="s">
        <v>271</v>
      </c>
      <c r="K693" s="761" t="s">
        <v>272</v>
      </c>
      <c r="L693" s="761" t="s">
        <v>273</v>
      </c>
      <c r="M693" s="761" t="s">
        <v>274</v>
      </c>
      <c r="N693" s="871" t="s">
        <v>274</v>
      </c>
      <c r="P693" s="486"/>
      <c r="Q693" s="486"/>
    </row>
    <row r="694" spans="1:17" x14ac:dyDescent="0.25">
      <c r="A694" s="761"/>
      <c r="B694" s="761"/>
      <c r="C694" s="761"/>
      <c r="D694" s="761"/>
      <c r="E694" s="761"/>
      <c r="F694" s="761"/>
      <c r="G694" s="761"/>
      <c r="H694" s="761"/>
      <c r="I694" s="761"/>
      <c r="J694" s="761"/>
      <c r="K694" s="761"/>
      <c r="L694" s="761"/>
      <c r="M694" s="761"/>
      <c r="N694" s="871"/>
      <c r="P694" s="486"/>
      <c r="Q694" s="486"/>
    </row>
    <row r="695" spans="1:17" x14ac:dyDescent="0.25">
      <c r="A695" s="761"/>
      <c r="B695" s="761"/>
      <c r="C695" s="761"/>
      <c r="D695" s="761"/>
      <c r="E695" s="871"/>
      <c r="F695" s="761"/>
      <c r="G695" s="761"/>
      <c r="H695" s="761"/>
      <c r="I695" s="761"/>
      <c r="J695" s="761"/>
      <c r="K695" s="761"/>
      <c r="L695" s="761"/>
      <c r="M695" s="761"/>
      <c r="N695" s="871"/>
      <c r="P695" s="486"/>
      <c r="Q695" s="486"/>
    </row>
    <row r="696" spans="1:17" ht="11.25" customHeight="1" x14ac:dyDescent="0.25">
      <c r="A696" s="761" t="s">
        <v>197</v>
      </c>
      <c r="B696" s="761" t="s">
        <v>47</v>
      </c>
      <c r="C696" s="761"/>
      <c r="D696" s="872" t="s">
        <v>48</v>
      </c>
      <c r="E696" s="418" t="s">
        <v>460</v>
      </c>
      <c r="F696" s="811" t="s">
        <v>244</v>
      </c>
      <c r="G696" s="761" t="s">
        <v>276</v>
      </c>
      <c r="H696" s="761" t="s">
        <v>276</v>
      </c>
      <c r="I696" s="761" t="s">
        <v>276</v>
      </c>
      <c r="J696" s="761" t="s">
        <v>276</v>
      </c>
      <c r="K696" s="761" t="s">
        <v>276</v>
      </c>
      <c r="L696" s="872" t="s">
        <v>276</v>
      </c>
      <c r="M696" s="418" t="s">
        <v>460</v>
      </c>
      <c r="N696" s="418" t="s">
        <v>497</v>
      </c>
      <c r="P696" s="486"/>
      <c r="Q696" s="486"/>
    </row>
    <row r="697" spans="1:17" ht="13.5" x14ac:dyDescent="0.25">
      <c r="A697" s="761"/>
      <c r="B697" s="761"/>
      <c r="C697" s="761"/>
      <c r="D697" s="872"/>
      <c r="E697" s="521" t="s">
        <v>498</v>
      </c>
      <c r="F697" s="811"/>
      <c r="G697" s="761"/>
      <c r="H697" s="761"/>
      <c r="I697" s="761"/>
      <c r="J697" s="761"/>
      <c r="K697" s="761"/>
      <c r="L697" s="872"/>
      <c r="M697" s="522" t="s">
        <v>499</v>
      </c>
      <c r="N697" s="522" t="s">
        <v>499</v>
      </c>
      <c r="P697" s="486"/>
      <c r="Q697" s="486"/>
    </row>
    <row r="698" spans="1:17" ht="15" customHeight="1" x14ac:dyDescent="0.25">
      <c r="A698" s="761"/>
      <c r="B698" s="761"/>
      <c r="C698" s="761"/>
      <c r="D698" s="761"/>
      <c r="E698" s="873" t="s">
        <v>500</v>
      </c>
      <c r="F698" s="761" t="s">
        <v>279</v>
      </c>
      <c r="G698" s="761" t="s">
        <v>435</v>
      </c>
      <c r="H698" s="761" t="s">
        <v>435</v>
      </c>
      <c r="I698" s="761" t="s">
        <v>435</v>
      </c>
      <c r="J698" s="761" t="s">
        <v>501</v>
      </c>
      <c r="K698" s="761" t="s">
        <v>501</v>
      </c>
      <c r="L698" s="872" t="s">
        <v>501</v>
      </c>
      <c r="M698" s="418" t="s">
        <v>502</v>
      </c>
      <c r="N698" s="418" t="s">
        <v>502</v>
      </c>
    </row>
    <row r="699" spans="1:17" ht="34.5" x14ac:dyDescent="0.25">
      <c r="A699" s="761"/>
      <c r="B699" s="761"/>
      <c r="C699" s="761"/>
      <c r="D699" s="761"/>
      <c r="E699" s="761"/>
      <c r="F699" s="761"/>
      <c r="G699" s="761"/>
      <c r="H699" s="761"/>
      <c r="I699" s="761"/>
      <c r="J699" s="761"/>
      <c r="K699" s="761"/>
      <c r="L699" s="872"/>
      <c r="M699" s="521" t="s">
        <v>503</v>
      </c>
      <c r="N699" s="521" t="s">
        <v>504</v>
      </c>
    </row>
    <row r="700" spans="1:17" ht="13.5" x14ac:dyDescent="0.25">
      <c r="A700" s="761"/>
      <c r="B700" s="761"/>
      <c r="C700" s="761"/>
      <c r="D700" s="380" t="s">
        <v>282</v>
      </c>
      <c r="E700" s="380" t="s">
        <v>283</v>
      </c>
      <c r="F700" s="380" t="s">
        <v>158</v>
      </c>
      <c r="G700" s="380"/>
      <c r="H700" s="380"/>
      <c r="I700" s="380"/>
      <c r="J700" s="380"/>
      <c r="K700" s="380"/>
      <c r="L700" s="380"/>
      <c r="M700" s="523" t="s">
        <v>290</v>
      </c>
      <c r="N700" s="523" t="s">
        <v>290</v>
      </c>
    </row>
    <row r="701" spans="1:17" ht="11.25" customHeight="1" x14ac:dyDescent="0.25">
      <c r="A701" s="761" t="s">
        <v>68</v>
      </c>
      <c r="B701" s="761" t="s">
        <v>310</v>
      </c>
      <c r="C701" s="135" t="s">
        <v>471</v>
      </c>
      <c r="D701" s="524"/>
      <c r="E701" s="526"/>
      <c r="F701" s="265">
        <v>20</v>
      </c>
      <c r="G701" s="268"/>
      <c r="H701" s="268"/>
      <c r="I701" s="268"/>
      <c r="J701" s="268"/>
      <c r="K701" s="268"/>
      <c r="L701" s="268"/>
      <c r="M701" s="524">
        <f>((D701*E701*G701*H701*I701)-(D701*E701*J701*K701*L701))/F701</f>
        <v>0</v>
      </c>
      <c r="N701" s="524"/>
      <c r="P701" s="486">
        <v>1</v>
      </c>
      <c r="Q701" s="486">
        <f>P688*100+P701</f>
        <v>1101</v>
      </c>
    </row>
    <row r="702" spans="1:17" x14ac:dyDescent="0.25">
      <c r="A702" s="761"/>
      <c r="B702" s="761"/>
      <c r="C702" s="486" t="s">
        <v>472</v>
      </c>
      <c r="D702" s="524"/>
      <c r="E702" s="526"/>
      <c r="F702" s="265" t="s">
        <v>291</v>
      </c>
      <c r="G702" s="268"/>
      <c r="H702" s="268"/>
      <c r="I702" s="268"/>
      <c r="J702" s="268"/>
      <c r="K702" s="268"/>
      <c r="L702" s="268"/>
      <c r="M702" s="524">
        <f>((D702*E702*G702*H702*I702)-(D702*E702*J702*K702*L702))/F702</f>
        <v>0</v>
      </c>
      <c r="N702" s="524"/>
      <c r="P702" s="486">
        <v>2</v>
      </c>
      <c r="Q702" s="486">
        <f>P688*100+P702</f>
        <v>1102</v>
      </c>
    </row>
    <row r="703" spans="1:17" x14ac:dyDescent="0.25">
      <c r="A703" s="761"/>
      <c r="B703" s="761"/>
      <c r="C703" s="135" t="s">
        <v>473</v>
      </c>
      <c r="D703" s="524"/>
      <c r="E703" s="526"/>
      <c r="F703" s="265" t="s">
        <v>291</v>
      </c>
      <c r="G703" s="268"/>
      <c r="H703" s="268"/>
      <c r="I703" s="268"/>
      <c r="J703" s="268"/>
      <c r="K703" s="268"/>
      <c r="L703" s="268"/>
      <c r="M703" s="524">
        <f>((D703*E703*G703*H703*I703)-(D703*E703*J703*K703*L703))/F703</f>
        <v>0</v>
      </c>
      <c r="N703" s="524"/>
      <c r="P703" s="486">
        <v>3</v>
      </c>
      <c r="Q703" s="486">
        <f>P688*100+P703</f>
        <v>1103</v>
      </c>
    </row>
    <row r="704" spans="1:17" x14ac:dyDescent="0.25">
      <c r="A704" s="818" t="s">
        <v>292</v>
      </c>
      <c r="B704" s="818"/>
      <c r="C704" s="818"/>
      <c r="D704" s="529">
        <f>SUM(D701:D703)</f>
        <v>0</v>
      </c>
      <c r="E704" s="531"/>
      <c r="F704" s="531"/>
      <c r="G704" s="426"/>
      <c r="H704" s="426"/>
      <c r="I704" s="426"/>
      <c r="J704" s="426"/>
      <c r="K704" s="426"/>
      <c r="L704" s="426"/>
      <c r="M704" s="532">
        <f>SUM(M701:M703)</f>
        <v>0</v>
      </c>
      <c r="N704" s="532">
        <f>SUM(N701:N703)</f>
        <v>0</v>
      </c>
      <c r="P704" s="486"/>
      <c r="Q704" s="486"/>
    </row>
    <row r="705" spans="1:17" ht="13.5" customHeight="1" x14ac:dyDescent="0.25">
      <c r="A705" s="761" t="s">
        <v>313</v>
      </c>
      <c r="B705" s="761" t="s">
        <v>310</v>
      </c>
      <c r="C705" s="545" t="s">
        <v>514</v>
      </c>
      <c r="D705" s="524"/>
      <c r="E705" s="526"/>
      <c r="F705" s="265" t="s">
        <v>291</v>
      </c>
      <c r="G705" s="268"/>
      <c r="H705" s="268"/>
      <c r="I705" s="268"/>
      <c r="J705" s="268"/>
      <c r="K705" s="268"/>
      <c r="L705" s="268"/>
      <c r="M705" s="524">
        <f>((D705*E705*G705*H705*I705)-(D705*E705*J705*K705*L705))/F705</f>
        <v>0</v>
      </c>
      <c r="N705" s="524"/>
      <c r="P705" s="486">
        <v>4</v>
      </c>
      <c r="Q705" s="486">
        <f>P688*100+P705</f>
        <v>1104</v>
      </c>
    </row>
    <row r="706" spans="1:17" x14ac:dyDescent="0.25">
      <c r="A706" s="761"/>
      <c r="B706" s="761"/>
      <c r="C706" s="265" t="s">
        <v>312</v>
      </c>
      <c r="D706" s="265"/>
      <c r="E706" s="265"/>
      <c r="F706" s="265"/>
      <c r="G706" s="268"/>
      <c r="H706" s="268"/>
      <c r="I706" s="268"/>
      <c r="J706" s="268"/>
      <c r="K706" s="268"/>
      <c r="L706" s="268"/>
      <c r="M706" s="524"/>
      <c r="N706" s="524"/>
      <c r="P706" s="486"/>
      <c r="Q706" s="486"/>
    </row>
    <row r="707" spans="1:17" x14ac:dyDescent="0.25">
      <c r="A707" s="818" t="s">
        <v>292</v>
      </c>
      <c r="B707" s="818"/>
      <c r="C707" s="818"/>
      <c r="D707" s="529">
        <f>SUM(D705:D706)</f>
        <v>0</v>
      </c>
      <c r="E707" s="531"/>
      <c r="F707" s="531"/>
      <c r="G707" s="426"/>
      <c r="H707" s="426"/>
      <c r="I707" s="426"/>
      <c r="J707" s="426"/>
      <c r="K707" s="426"/>
      <c r="L707" s="426"/>
      <c r="M707" s="532">
        <f>SUM(M705:M706)</f>
        <v>0</v>
      </c>
      <c r="N707" s="532">
        <f>SUM(N705:N706)</f>
        <v>0</v>
      </c>
      <c r="P707" s="486"/>
      <c r="Q707" s="486"/>
    </row>
    <row r="708" spans="1:17" ht="13.5" customHeight="1" x14ac:dyDescent="0.25">
      <c r="A708" s="761" t="s">
        <v>314</v>
      </c>
      <c r="B708" s="761" t="s">
        <v>310</v>
      </c>
      <c r="C708" s="545" t="s">
        <v>514</v>
      </c>
      <c r="D708" s="524"/>
      <c r="E708" s="526"/>
      <c r="F708" s="265" t="s">
        <v>291</v>
      </c>
      <c r="G708" s="268"/>
      <c r="H708" s="268"/>
      <c r="I708" s="268"/>
      <c r="J708" s="268"/>
      <c r="K708" s="268"/>
      <c r="L708" s="268"/>
      <c r="M708" s="524">
        <f>((D708*E708*G708*H708*I708)-(D708*E708*J708*K708*L708))/F708</f>
        <v>0</v>
      </c>
      <c r="N708" s="524"/>
      <c r="P708" s="486">
        <v>5</v>
      </c>
      <c r="Q708" s="486">
        <f>P688*100+P708</f>
        <v>1105</v>
      </c>
    </row>
    <row r="709" spans="1:17" x14ac:dyDescent="0.25">
      <c r="A709" s="761"/>
      <c r="B709" s="761"/>
      <c r="C709" s="265" t="s">
        <v>312</v>
      </c>
      <c r="D709" s="265"/>
      <c r="E709" s="265"/>
      <c r="F709" s="265"/>
      <c r="G709" s="268"/>
      <c r="H709" s="268"/>
      <c r="I709" s="268"/>
      <c r="J709" s="268"/>
      <c r="K709" s="268"/>
      <c r="L709" s="268"/>
      <c r="M709" s="524"/>
      <c r="N709" s="524"/>
      <c r="P709" s="486"/>
      <c r="Q709" s="486"/>
    </row>
    <row r="710" spans="1:17" x14ac:dyDescent="0.25">
      <c r="A710" s="818" t="s">
        <v>292</v>
      </c>
      <c r="B710" s="818"/>
      <c r="C710" s="818"/>
      <c r="D710" s="529">
        <f>SUM(D708:D709)</f>
        <v>0</v>
      </c>
      <c r="E710" s="531"/>
      <c r="F710" s="531"/>
      <c r="G710" s="426"/>
      <c r="H710" s="426"/>
      <c r="I710" s="426"/>
      <c r="J710" s="426"/>
      <c r="K710" s="426"/>
      <c r="L710" s="426"/>
      <c r="M710" s="532">
        <f>SUM(M708:M709)</f>
        <v>0</v>
      </c>
      <c r="N710" s="532">
        <f>SUM(N708:N709)</f>
        <v>0</v>
      </c>
      <c r="P710" s="486"/>
      <c r="Q710" s="486"/>
    </row>
    <row r="711" spans="1:17" ht="13.5" customHeight="1" x14ac:dyDescent="0.25">
      <c r="A711" s="761" t="s">
        <v>315</v>
      </c>
      <c r="B711" s="761" t="s">
        <v>310</v>
      </c>
      <c r="C711" s="545" t="s">
        <v>514</v>
      </c>
      <c r="D711" s="524"/>
      <c r="E711" s="526"/>
      <c r="F711" s="265" t="s">
        <v>291</v>
      </c>
      <c r="G711" s="268"/>
      <c r="H711" s="268"/>
      <c r="I711" s="268"/>
      <c r="J711" s="268"/>
      <c r="K711" s="268"/>
      <c r="L711" s="268"/>
      <c r="M711" s="524">
        <f>((D711*E711*G711*H711*I711)-(D711*E711*J711*K711*L711))/F711</f>
        <v>0</v>
      </c>
      <c r="N711" s="524"/>
      <c r="P711" s="486">
        <v>6</v>
      </c>
      <c r="Q711" s="486">
        <f>P688*100+P711</f>
        <v>1106</v>
      </c>
    </row>
    <row r="712" spans="1:17" x14ac:dyDescent="0.25">
      <c r="A712" s="761"/>
      <c r="B712" s="761"/>
      <c r="C712" s="265" t="s">
        <v>312</v>
      </c>
      <c r="D712" s="265"/>
      <c r="E712" s="265"/>
      <c r="F712" s="265"/>
      <c r="G712" s="268"/>
      <c r="H712" s="268"/>
      <c r="I712" s="268"/>
      <c r="J712" s="268"/>
      <c r="K712" s="268"/>
      <c r="L712" s="268"/>
      <c r="M712" s="524"/>
      <c r="N712" s="524"/>
      <c r="P712" s="486"/>
      <c r="Q712" s="486"/>
    </row>
    <row r="713" spans="1:17" x14ac:dyDescent="0.25">
      <c r="A713" s="818" t="s">
        <v>292</v>
      </c>
      <c r="B713" s="818"/>
      <c r="C713" s="818"/>
      <c r="D713" s="529">
        <f>SUM(D711:D712)</f>
        <v>0</v>
      </c>
      <c r="E713" s="531"/>
      <c r="F713" s="531"/>
      <c r="G713" s="426"/>
      <c r="H713" s="426"/>
      <c r="I713" s="426"/>
      <c r="J713" s="426"/>
      <c r="K713" s="426"/>
      <c r="L713" s="426"/>
      <c r="M713" s="532">
        <f>SUM(M711:M712)</f>
        <v>0</v>
      </c>
      <c r="N713" s="532">
        <f>SUM(N711:N712)</f>
        <v>0</v>
      </c>
      <c r="P713" s="486"/>
      <c r="Q713" s="486"/>
    </row>
    <row r="714" spans="1:17" ht="13.5" customHeight="1" x14ac:dyDescent="0.25">
      <c r="A714" s="761" t="s">
        <v>316</v>
      </c>
      <c r="B714" s="761" t="s">
        <v>310</v>
      </c>
      <c r="C714" s="545" t="s">
        <v>514</v>
      </c>
      <c r="D714" s="524"/>
      <c r="E714" s="526"/>
      <c r="F714" s="265" t="s">
        <v>291</v>
      </c>
      <c r="G714" s="268"/>
      <c r="H714" s="268"/>
      <c r="I714" s="268"/>
      <c r="J714" s="268"/>
      <c r="K714" s="268"/>
      <c r="L714" s="268"/>
      <c r="M714" s="524">
        <f>((D714*E714*G714*H714*I714)-(D714*E714*J714*K714*L714))/F714</f>
        <v>0</v>
      </c>
      <c r="N714" s="524"/>
      <c r="P714" s="486">
        <v>7</v>
      </c>
      <c r="Q714" s="486">
        <f>P688*100+P714</f>
        <v>1107</v>
      </c>
    </row>
    <row r="715" spans="1:17" x14ac:dyDescent="0.25">
      <c r="A715" s="761"/>
      <c r="B715" s="761"/>
      <c r="C715" s="265" t="s">
        <v>312</v>
      </c>
      <c r="D715" s="265"/>
      <c r="E715" s="265"/>
      <c r="F715" s="265"/>
      <c r="G715" s="268"/>
      <c r="H715" s="268"/>
      <c r="I715" s="268"/>
      <c r="J715" s="268"/>
      <c r="K715" s="268"/>
      <c r="L715" s="268"/>
      <c r="M715" s="524"/>
      <c r="N715" s="524"/>
    </row>
    <row r="716" spans="1:17" x14ac:dyDescent="0.25">
      <c r="A716" s="818" t="s">
        <v>292</v>
      </c>
      <c r="B716" s="818"/>
      <c r="C716" s="818"/>
      <c r="D716" s="529">
        <f>SUM(D714:D715)</f>
        <v>0</v>
      </c>
      <c r="E716" s="531"/>
      <c r="F716" s="531"/>
      <c r="G716" s="535"/>
      <c r="H716" s="535"/>
      <c r="I716" s="535"/>
      <c r="J716" s="535"/>
      <c r="K716" s="535"/>
      <c r="L716" s="535"/>
      <c r="M716" s="532">
        <f>SUM(M714:M715)</f>
        <v>0</v>
      </c>
      <c r="N716" s="532">
        <f>SUM(N714:N715)</f>
        <v>0</v>
      </c>
    </row>
    <row r="717" spans="1:17" x14ac:dyDescent="0.25">
      <c r="A717" s="819" t="s">
        <v>91</v>
      </c>
      <c r="B717" s="819"/>
      <c r="C717" s="819"/>
      <c r="D717" s="536">
        <f>D716+D713+D710+D707+D704</f>
        <v>0</v>
      </c>
      <c r="E717" s="537"/>
      <c r="F717" s="537"/>
      <c r="G717" s="538"/>
      <c r="H717" s="538"/>
      <c r="I717" s="538"/>
      <c r="J717" s="538"/>
      <c r="K717" s="538"/>
      <c r="L717" s="538"/>
      <c r="M717" s="532">
        <f>M716+M713+M710+M707+M704</f>
        <v>0</v>
      </c>
      <c r="N717" s="532">
        <f>N716+N713+N710+N707+N704</f>
        <v>0</v>
      </c>
    </row>
    <row r="718" spans="1:17" ht="13.5" x14ac:dyDescent="0.25">
      <c r="A718" s="874" t="s">
        <v>294</v>
      </c>
      <c r="B718" s="874"/>
      <c r="C718" s="874"/>
      <c r="D718" s="874"/>
      <c r="E718" s="874"/>
      <c r="F718" s="874"/>
      <c r="G718" s="874"/>
      <c r="H718" s="874"/>
      <c r="I718" s="874"/>
      <c r="J718" s="874"/>
      <c r="K718" s="874"/>
      <c r="L718" s="874"/>
      <c r="M718" s="874"/>
      <c r="N718" s="874"/>
    </row>
    <row r="719" spans="1:17" ht="12" customHeight="1" x14ac:dyDescent="0.25">
      <c r="A719" s="875" t="s">
        <v>513</v>
      </c>
      <c r="B719" s="875"/>
      <c r="C719" s="875"/>
      <c r="D719" s="875"/>
      <c r="E719" s="875"/>
      <c r="F719" s="875"/>
      <c r="G719" s="875"/>
      <c r="H719" s="875"/>
    </row>
    <row r="727" spans="1:17" x14ac:dyDescent="0.25">
      <c r="A727" s="802" t="s">
        <v>23</v>
      </c>
      <c r="B727" s="802"/>
      <c r="C727" s="803">
        <f>Presentación!$C$3</f>
        <v>1990</v>
      </c>
      <c r="D727" s="803"/>
      <c r="E727" s="803"/>
      <c r="F727" s="803"/>
      <c r="G727" s="803"/>
      <c r="H727" s="803"/>
      <c r="I727" s="803"/>
      <c r="J727" s="803"/>
      <c r="K727" s="803"/>
      <c r="L727" s="803"/>
      <c r="M727" s="803"/>
      <c r="N727" s="803"/>
    </row>
    <row r="728" spans="1:17" ht="11.25" customHeight="1" x14ac:dyDescent="0.25">
      <c r="A728" s="805" t="s">
        <v>24</v>
      </c>
      <c r="B728" s="805"/>
      <c r="C728" s="869" t="s">
        <v>390</v>
      </c>
      <c r="D728" s="869"/>
      <c r="E728" s="869"/>
      <c r="F728" s="869"/>
      <c r="G728" s="869"/>
      <c r="H728" s="869"/>
      <c r="I728" s="869"/>
      <c r="J728" s="869"/>
      <c r="K728" s="869"/>
      <c r="L728" s="869"/>
      <c r="M728" s="869"/>
      <c r="N728" s="869"/>
      <c r="P728" s="486">
        <v>12</v>
      </c>
      <c r="Q728" s="486"/>
    </row>
    <row r="729" spans="1:17" ht="11.25" customHeight="1" x14ac:dyDescent="0.25">
      <c r="A729" s="805" t="s">
        <v>27</v>
      </c>
      <c r="B729" s="805"/>
      <c r="C729" s="870" t="s">
        <v>495</v>
      </c>
      <c r="D729" s="870"/>
      <c r="E729" s="870"/>
      <c r="F729" s="870"/>
      <c r="G729" s="870"/>
      <c r="H729" s="870"/>
      <c r="I729" s="870"/>
      <c r="J729" s="870"/>
      <c r="K729" s="870"/>
      <c r="L729" s="870"/>
      <c r="M729" s="870"/>
      <c r="N729" s="870"/>
      <c r="P729" s="486"/>
      <c r="Q729" s="486"/>
    </row>
    <row r="730" spans="1:17" ht="11.25" customHeight="1" x14ac:dyDescent="0.25">
      <c r="A730" s="805" t="s">
        <v>29</v>
      </c>
      <c r="B730" s="805"/>
      <c r="C730" s="870" t="s">
        <v>454</v>
      </c>
      <c r="D730" s="870"/>
      <c r="E730" s="870"/>
      <c r="F730" s="870"/>
      <c r="G730" s="870"/>
      <c r="H730" s="870"/>
      <c r="I730" s="870"/>
      <c r="J730" s="870"/>
      <c r="K730" s="870"/>
      <c r="L730" s="870"/>
      <c r="M730" s="870"/>
      <c r="N730" s="870"/>
      <c r="P730" s="486"/>
      <c r="Q730" s="486"/>
    </row>
    <row r="731" spans="1:17" ht="11.25" customHeight="1" x14ac:dyDescent="0.25">
      <c r="A731" s="805" t="s">
        <v>31</v>
      </c>
      <c r="B731" s="805"/>
      <c r="C731" s="870" t="s">
        <v>262</v>
      </c>
      <c r="D731" s="870"/>
      <c r="E731" s="870"/>
      <c r="F731" s="870"/>
      <c r="G731" s="870"/>
      <c r="H731" s="870"/>
      <c r="I731" s="870"/>
      <c r="J731" s="870"/>
      <c r="K731" s="870"/>
      <c r="L731" s="870"/>
      <c r="M731" s="870"/>
      <c r="N731" s="870"/>
      <c r="P731" s="486"/>
      <c r="Q731" s="486"/>
    </row>
    <row r="732" spans="1:17" ht="11.25" customHeight="1" x14ac:dyDescent="0.25">
      <c r="A732" s="807" t="s">
        <v>33</v>
      </c>
      <c r="B732" s="807"/>
      <c r="C732" s="278" t="s">
        <v>496</v>
      </c>
      <c r="D732" s="766" t="s">
        <v>263</v>
      </c>
      <c r="E732" s="766"/>
      <c r="F732" s="766"/>
      <c r="G732" s="766"/>
      <c r="H732" s="766"/>
      <c r="I732" s="766"/>
      <c r="J732" s="766"/>
      <c r="K732" s="766"/>
      <c r="L732" s="766"/>
      <c r="M732" s="766"/>
      <c r="N732" s="766"/>
      <c r="P732" s="486"/>
      <c r="Q732" s="486"/>
    </row>
    <row r="733" spans="1:17" ht="11.25" customHeight="1" x14ac:dyDescent="0.25">
      <c r="A733" s="761" t="s">
        <v>37</v>
      </c>
      <c r="B733" s="761"/>
      <c r="C733" s="761" t="s">
        <v>264</v>
      </c>
      <c r="D733" s="761" t="s">
        <v>265</v>
      </c>
      <c r="E733" s="871" t="s">
        <v>266</v>
      </c>
      <c r="F733" s="761" t="s">
        <v>267</v>
      </c>
      <c r="G733" s="761" t="s">
        <v>268</v>
      </c>
      <c r="H733" s="761" t="s">
        <v>269</v>
      </c>
      <c r="I733" s="761" t="s">
        <v>270</v>
      </c>
      <c r="J733" s="761" t="s">
        <v>271</v>
      </c>
      <c r="K733" s="761" t="s">
        <v>272</v>
      </c>
      <c r="L733" s="761" t="s">
        <v>273</v>
      </c>
      <c r="M733" s="761" t="s">
        <v>274</v>
      </c>
      <c r="N733" s="871" t="s">
        <v>274</v>
      </c>
      <c r="P733" s="486"/>
      <c r="Q733" s="486"/>
    </row>
    <row r="734" spans="1:17" x14ac:dyDescent="0.25">
      <c r="A734" s="761"/>
      <c r="B734" s="761"/>
      <c r="C734" s="761"/>
      <c r="D734" s="761"/>
      <c r="E734" s="761"/>
      <c r="F734" s="761"/>
      <c r="G734" s="761"/>
      <c r="H734" s="761"/>
      <c r="I734" s="761"/>
      <c r="J734" s="761"/>
      <c r="K734" s="761"/>
      <c r="L734" s="761"/>
      <c r="M734" s="761"/>
      <c r="N734" s="871"/>
      <c r="P734" s="486"/>
      <c r="Q734" s="486"/>
    </row>
    <row r="735" spans="1:17" x14ac:dyDescent="0.25">
      <c r="A735" s="761"/>
      <c r="B735" s="761"/>
      <c r="C735" s="761"/>
      <c r="D735" s="761"/>
      <c r="E735" s="871"/>
      <c r="F735" s="761"/>
      <c r="G735" s="761"/>
      <c r="H735" s="761"/>
      <c r="I735" s="761"/>
      <c r="J735" s="761"/>
      <c r="K735" s="761"/>
      <c r="L735" s="761"/>
      <c r="M735" s="761"/>
      <c r="N735" s="871"/>
      <c r="P735" s="486"/>
      <c r="Q735" s="486"/>
    </row>
    <row r="736" spans="1:17" ht="11.25" customHeight="1" x14ac:dyDescent="0.25">
      <c r="A736" s="761" t="s">
        <v>197</v>
      </c>
      <c r="B736" s="761" t="s">
        <v>47</v>
      </c>
      <c r="C736" s="761"/>
      <c r="D736" s="872" t="s">
        <v>48</v>
      </c>
      <c r="E736" s="418" t="s">
        <v>460</v>
      </c>
      <c r="F736" s="811" t="s">
        <v>244</v>
      </c>
      <c r="G736" s="761" t="s">
        <v>276</v>
      </c>
      <c r="H736" s="761" t="s">
        <v>276</v>
      </c>
      <c r="I736" s="761" t="s">
        <v>276</v>
      </c>
      <c r="J736" s="761" t="s">
        <v>276</v>
      </c>
      <c r="K736" s="761" t="s">
        <v>276</v>
      </c>
      <c r="L736" s="872" t="s">
        <v>276</v>
      </c>
      <c r="M736" s="418" t="s">
        <v>460</v>
      </c>
      <c r="N736" s="418" t="s">
        <v>497</v>
      </c>
      <c r="P736" s="486"/>
      <c r="Q736" s="486"/>
    </row>
    <row r="737" spans="1:17" ht="13.5" x14ac:dyDescent="0.25">
      <c r="A737" s="761"/>
      <c r="B737" s="761"/>
      <c r="C737" s="761"/>
      <c r="D737" s="872"/>
      <c r="E737" s="521" t="s">
        <v>498</v>
      </c>
      <c r="F737" s="811"/>
      <c r="G737" s="761"/>
      <c r="H737" s="761"/>
      <c r="I737" s="761"/>
      <c r="J737" s="761"/>
      <c r="K737" s="761"/>
      <c r="L737" s="872"/>
      <c r="M737" s="522" t="s">
        <v>499</v>
      </c>
      <c r="N737" s="522" t="s">
        <v>499</v>
      </c>
      <c r="P737" s="486"/>
      <c r="Q737" s="486"/>
    </row>
    <row r="738" spans="1:17" ht="15" customHeight="1" x14ac:dyDescent="0.25">
      <c r="A738" s="761"/>
      <c r="B738" s="761"/>
      <c r="C738" s="761"/>
      <c r="D738" s="761"/>
      <c r="E738" s="873" t="s">
        <v>500</v>
      </c>
      <c r="F738" s="761" t="s">
        <v>279</v>
      </c>
      <c r="G738" s="761" t="s">
        <v>435</v>
      </c>
      <c r="H738" s="761" t="s">
        <v>435</v>
      </c>
      <c r="I738" s="761" t="s">
        <v>435</v>
      </c>
      <c r="J738" s="761" t="s">
        <v>501</v>
      </c>
      <c r="K738" s="761" t="s">
        <v>501</v>
      </c>
      <c r="L738" s="872" t="s">
        <v>501</v>
      </c>
      <c r="M738" s="418" t="s">
        <v>502</v>
      </c>
      <c r="N738" s="418" t="s">
        <v>502</v>
      </c>
    </row>
    <row r="739" spans="1:17" ht="34.5" x14ac:dyDescent="0.25">
      <c r="A739" s="761"/>
      <c r="B739" s="761"/>
      <c r="C739" s="761"/>
      <c r="D739" s="761"/>
      <c r="E739" s="761"/>
      <c r="F739" s="761"/>
      <c r="G739" s="761"/>
      <c r="H739" s="761"/>
      <c r="I739" s="761"/>
      <c r="J739" s="761"/>
      <c r="K739" s="761"/>
      <c r="L739" s="872"/>
      <c r="M739" s="521" t="s">
        <v>503</v>
      </c>
      <c r="N739" s="521" t="s">
        <v>504</v>
      </c>
    </row>
    <row r="740" spans="1:17" ht="13.5" x14ac:dyDescent="0.25">
      <c r="A740" s="761"/>
      <c r="B740" s="761"/>
      <c r="C740" s="761"/>
      <c r="D740" s="380" t="s">
        <v>282</v>
      </c>
      <c r="E740" s="380" t="s">
        <v>283</v>
      </c>
      <c r="F740" s="380" t="s">
        <v>158</v>
      </c>
      <c r="G740" s="380" t="s">
        <v>284</v>
      </c>
      <c r="H740" s="380" t="s">
        <v>285</v>
      </c>
      <c r="I740" s="380" t="s">
        <v>286</v>
      </c>
      <c r="J740" s="380" t="s">
        <v>287</v>
      </c>
      <c r="K740" s="380" t="s">
        <v>288</v>
      </c>
      <c r="L740" s="380" t="s">
        <v>289</v>
      </c>
      <c r="M740" s="523" t="s">
        <v>290</v>
      </c>
      <c r="N740" s="523" t="s">
        <v>290</v>
      </c>
    </row>
    <row r="741" spans="1:17" ht="11.25" customHeight="1" x14ac:dyDescent="0.25">
      <c r="A741" s="761" t="s">
        <v>68</v>
      </c>
      <c r="B741" s="761" t="s">
        <v>310</v>
      </c>
      <c r="C741" s="135" t="s">
        <v>471</v>
      </c>
      <c r="D741" s="524"/>
      <c r="E741" s="526"/>
      <c r="F741" s="265">
        <v>20</v>
      </c>
      <c r="G741" s="268"/>
      <c r="H741" s="268"/>
      <c r="I741" s="268"/>
      <c r="J741" s="268"/>
      <c r="K741" s="268"/>
      <c r="L741" s="268"/>
      <c r="M741" s="524">
        <f>((D741*E741*G741*H741*I741)-(D741*E741*J741*K741*L741))/F741</f>
        <v>0</v>
      </c>
      <c r="N741" s="524"/>
      <c r="P741" s="486">
        <v>1</v>
      </c>
      <c r="Q741" s="486">
        <f>P728*100+P741</f>
        <v>1201</v>
      </c>
    </row>
    <row r="742" spans="1:17" x14ac:dyDescent="0.25">
      <c r="A742" s="761"/>
      <c r="B742" s="761"/>
      <c r="C742" s="486" t="s">
        <v>472</v>
      </c>
      <c r="D742" s="524"/>
      <c r="E742" s="526"/>
      <c r="F742" s="265" t="s">
        <v>291</v>
      </c>
      <c r="G742" s="268"/>
      <c r="H742" s="268"/>
      <c r="I742" s="268"/>
      <c r="J742" s="268"/>
      <c r="K742" s="268"/>
      <c r="L742" s="268"/>
      <c r="M742" s="524">
        <f>((D742*E742*G742*H742*I742)-(D742*E742*J742*K742*L742))/F742</f>
        <v>0</v>
      </c>
      <c r="N742" s="524"/>
      <c r="P742" s="486">
        <v>2</v>
      </c>
      <c r="Q742" s="486">
        <f>P728*100+P742</f>
        <v>1202</v>
      </c>
    </row>
    <row r="743" spans="1:17" x14ac:dyDescent="0.25">
      <c r="A743" s="761"/>
      <c r="B743" s="761"/>
      <c r="C743" s="135" t="s">
        <v>473</v>
      </c>
      <c r="D743" s="524"/>
      <c r="E743" s="526"/>
      <c r="F743" s="265" t="s">
        <v>291</v>
      </c>
      <c r="G743" s="268"/>
      <c r="H743" s="268"/>
      <c r="I743" s="268"/>
      <c r="J743" s="268"/>
      <c r="K743" s="268"/>
      <c r="L743" s="268"/>
      <c r="M743" s="524">
        <f>((D743*E743*G743*H743*I743)-(D743*E743*J743*K743*L743))/F743</f>
        <v>0</v>
      </c>
      <c r="N743" s="524"/>
      <c r="P743" s="486">
        <v>3</v>
      </c>
      <c r="Q743" s="486">
        <f>P728*100+P743</f>
        <v>1203</v>
      </c>
    </row>
    <row r="744" spans="1:17" x14ac:dyDescent="0.25">
      <c r="A744" s="818" t="s">
        <v>292</v>
      </c>
      <c r="B744" s="818"/>
      <c r="C744" s="818"/>
      <c r="D744" s="529">
        <f>SUM(D741:D743)</f>
        <v>0</v>
      </c>
      <c r="E744" s="531"/>
      <c r="F744" s="531"/>
      <c r="G744" s="426"/>
      <c r="H744" s="426"/>
      <c r="I744" s="426"/>
      <c r="J744" s="426"/>
      <c r="K744" s="426"/>
      <c r="L744" s="426"/>
      <c r="M744" s="532">
        <f>SUM(M741:M743)</f>
        <v>0</v>
      </c>
      <c r="N744" s="532">
        <f>SUM(N741:N743)</f>
        <v>0</v>
      </c>
      <c r="P744" s="486"/>
      <c r="Q744" s="486"/>
    </row>
    <row r="745" spans="1:17" ht="13.5" customHeight="1" x14ac:dyDescent="0.25">
      <c r="A745" s="761" t="s">
        <v>313</v>
      </c>
      <c r="B745" s="761" t="s">
        <v>310</v>
      </c>
      <c r="C745" s="545" t="s">
        <v>514</v>
      </c>
      <c r="D745" s="524"/>
      <c r="E745" s="526"/>
      <c r="F745" s="265" t="s">
        <v>291</v>
      </c>
      <c r="G745" s="268"/>
      <c r="H745" s="268"/>
      <c r="I745" s="268"/>
      <c r="J745" s="268"/>
      <c r="K745" s="268"/>
      <c r="L745" s="268"/>
      <c r="M745" s="524">
        <f>((D745*E745*G745*H745*I745)-(D745*E745*J745*K745*L745))/F745</f>
        <v>0</v>
      </c>
      <c r="N745" s="524"/>
      <c r="P745" s="486">
        <v>4</v>
      </c>
      <c r="Q745" s="486">
        <f>P728*100+P745</f>
        <v>1204</v>
      </c>
    </row>
    <row r="746" spans="1:17" x14ac:dyDescent="0.25">
      <c r="A746" s="761"/>
      <c r="B746" s="761"/>
      <c r="C746" s="265" t="s">
        <v>312</v>
      </c>
      <c r="D746" s="265"/>
      <c r="E746" s="265"/>
      <c r="F746" s="265"/>
      <c r="G746" s="268"/>
      <c r="H746" s="268"/>
      <c r="I746" s="268"/>
      <c r="J746" s="268"/>
      <c r="K746" s="268"/>
      <c r="L746" s="268"/>
      <c r="M746" s="524"/>
      <c r="N746" s="524"/>
      <c r="P746" s="486"/>
      <c r="Q746" s="486"/>
    </row>
    <row r="747" spans="1:17" x14ac:dyDescent="0.25">
      <c r="A747" s="818" t="s">
        <v>292</v>
      </c>
      <c r="B747" s="818"/>
      <c r="C747" s="818"/>
      <c r="D747" s="529">
        <f>SUM(D745:D746)</f>
        <v>0</v>
      </c>
      <c r="E747" s="531"/>
      <c r="F747" s="531"/>
      <c r="G747" s="426"/>
      <c r="H747" s="426"/>
      <c r="I747" s="426"/>
      <c r="J747" s="426"/>
      <c r="K747" s="426"/>
      <c r="L747" s="426"/>
      <c r="M747" s="532">
        <f>SUM(M745:M746)</f>
        <v>0</v>
      </c>
      <c r="N747" s="532">
        <f>SUM(N745:N746)</f>
        <v>0</v>
      </c>
      <c r="P747" s="486"/>
      <c r="Q747" s="486"/>
    </row>
    <row r="748" spans="1:17" ht="13.5" customHeight="1" x14ac:dyDescent="0.25">
      <c r="A748" s="761" t="s">
        <v>314</v>
      </c>
      <c r="B748" s="761" t="s">
        <v>310</v>
      </c>
      <c r="C748" s="545" t="s">
        <v>514</v>
      </c>
      <c r="D748" s="524"/>
      <c r="E748" s="526"/>
      <c r="F748" s="265" t="s">
        <v>291</v>
      </c>
      <c r="G748" s="268"/>
      <c r="H748" s="268"/>
      <c r="I748" s="268"/>
      <c r="J748" s="268"/>
      <c r="K748" s="268"/>
      <c r="L748" s="268"/>
      <c r="M748" s="524">
        <f>((D748*E748*G748*H748*I748)-(D748*E748*J748*K748*L748))/F748</f>
        <v>0</v>
      </c>
      <c r="N748" s="524"/>
      <c r="P748" s="486">
        <v>5</v>
      </c>
      <c r="Q748" s="486">
        <f>P728*100+P748</f>
        <v>1205</v>
      </c>
    </row>
    <row r="749" spans="1:17" x14ac:dyDescent="0.25">
      <c r="A749" s="761"/>
      <c r="B749" s="761"/>
      <c r="C749" s="265" t="s">
        <v>312</v>
      </c>
      <c r="D749" s="265"/>
      <c r="E749" s="265"/>
      <c r="F749" s="265"/>
      <c r="G749" s="268"/>
      <c r="H749" s="268"/>
      <c r="I749" s="268"/>
      <c r="J749" s="268"/>
      <c r="K749" s="268"/>
      <c r="L749" s="268"/>
      <c r="M749" s="524"/>
      <c r="N749" s="524"/>
      <c r="P749" s="486"/>
      <c r="Q749" s="486"/>
    </row>
    <row r="750" spans="1:17" x14ac:dyDescent="0.25">
      <c r="A750" s="818" t="s">
        <v>292</v>
      </c>
      <c r="B750" s="818"/>
      <c r="C750" s="818"/>
      <c r="D750" s="529">
        <f>SUM(D748:D749)</f>
        <v>0</v>
      </c>
      <c r="E750" s="531"/>
      <c r="F750" s="531"/>
      <c r="G750" s="426"/>
      <c r="H750" s="426"/>
      <c r="I750" s="426"/>
      <c r="J750" s="426"/>
      <c r="K750" s="426"/>
      <c r="L750" s="426"/>
      <c r="M750" s="532">
        <f>SUM(M748:M749)</f>
        <v>0</v>
      </c>
      <c r="N750" s="532">
        <f>SUM(N748:N749)</f>
        <v>0</v>
      </c>
      <c r="P750" s="486"/>
      <c r="Q750" s="486"/>
    </row>
    <row r="751" spans="1:17" ht="13.5" customHeight="1" x14ac:dyDescent="0.25">
      <c r="A751" s="761" t="s">
        <v>315</v>
      </c>
      <c r="B751" s="761" t="s">
        <v>310</v>
      </c>
      <c r="C751" s="545" t="s">
        <v>514</v>
      </c>
      <c r="D751" s="524"/>
      <c r="E751" s="526"/>
      <c r="F751" s="265" t="s">
        <v>291</v>
      </c>
      <c r="G751" s="268"/>
      <c r="H751" s="268"/>
      <c r="I751" s="268"/>
      <c r="J751" s="268"/>
      <c r="K751" s="268"/>
      <c r="L751" s="268"/>
      <c r="M751" s="524">
        <f>((D751*E751*G751*H751*I751)-(D751*E751*J751*K751*L751))/F751</f>
        <v>0</v>
      </c>
      <c r="N751" s="524"/>
      <c r="P751" s="486">
        <v>6</v>
      </c>
      <c r="Q751" s="486">
        <f>P728*100+P751</f>
        <v>1206</v>
      </c>
    </row>
    <row r="752" spans="1:17" x14ac:dyDescent="0.25">
      <c r="A752" s="761"/>
      <c r="B752" s="761"/>
      <c r="C752" s="265" t="s">
        <v>312</v>
      </c>
      <c r="D752" s="265"/>
      <c r="E752" s="265"/>
      <c r="F752" s="265"/>
      <c r="G752" s="268"/>
      <c r="H752" s="268"/>
      <c r="I752" s="268"/>
      <c r="J752" s="268"/>
      <c r="K752" s="268"/>
      <c r="L752" s="268"/>
      <c r="M752" s="524"/>
      <c r="N752" s="524"/>
      <c r="P752" s="486"/>
      <c r="Q752" s="486"/>
    </row>
    <row r="753" spans="1:17" x14ac:dyDescent="0.25">
      <c r="A753" s="818" t="s">
        <v>292</v>
      </c>
      <c r="B753" s="818"/>
      <c r="C753" s="818"/>
      <c r="D753" s="529">
        <f>SUM(D751:D752)</f>
        <v>0</v>
      </c>
      <c r="E753" s="531"/>
      <c r="F753" s="531"/>
      <c r="G753" s="426"/>
      <c r="H753" s="426"/>
      <c r="I753" s="426"/>
      <c r="J753" s="426"/>
      <c r="K753" s="426"/>
      <c r="L753" s="426"/>
      <c r="M753" s="532">
        <f>SUM(M751:M752)</f>
        <v>0</v>
      </c>
      <c r="N753" s="532">
        <f>SUM(N751:N752)</f>
        <v>0</v>
      </c>
      <c r="P753" s="486"/>
      <c r="Q753" s="486"/>
    </row>
    <row r="754" spans="1:17" ht="13.5" customHeight="1" x14ac:dyDescent="0.25">
      <c r="A754" s="761" t="s">
        <v>316</v>
      </c>
      <c r="B754" s="761" t="s">
        <v>310</v>
      </c>
      <c r="C754" s="545" t="s">
        <v>514</v>
      </c>
      <c r="D754" s="524"/>
      <c r="E754" s="526"/>
      <c r="F754" s="265" t="s">
        <v>291</v>
      </c>
      <c r="G754" s="268"/>
      <c r="H754" s="268"/>
      <c r="I754" s="268"/>
      <c r="J754" s="268"/>
      <c r="K754" s="268"/>
      <c r="L754" s="268"/>
      <c r="M754" s="524">
        <f>((D754*E754*G754*H754*I754)-(D754*E754*J754*K754*L754))/F754</f>
        <v>0</v>
      </c>
      <c r="N754" s="524"/>
      <c r="P754" s="486">
        <v>7</v>
      </c>
      <c r="Q754" s="486">
        <f>P728*100+P754</f>
        <v>1207</v>
      </c>
    </row>
    <row r="755" spans="1:17" x14ac:dyDescent="0.25">
      <c r="A755" s="761"/>
      <c r="B755" s="761"/>
      <c r="C755" s="265" t="s">
        <v>312</v>
      </c>
      <c r="D755" s="265"/>
      <c r="E755" s="265"/>
      <c r="F755" s="265"/>
      <c r="G755" s="268"/>
      <c r="H755" s="268"/>
      <c r="I755" s="268"/>
      <c r="J755" s="268"/>
      <c r="K755" s="268"/>
      <c r="L755" s="268"/>
      <c r="M755" s="524"/>
      <c r="N755" s="524"/>
    </row>
    <row r="756" spans="1:17" x14ac:dyDescent="0.25">
      <c r="A756" s="818" t="s">
        <v>292</v>
      </c>
      <c r="B756" s="818"/>
      <c r="C756" s="818"/>
      <c r="D756" s="529">
        <f>SUM(D754:D755)</f>
        <v>0</v>
      </c>
      <c r="E756" s="531"/>
      <c r="F756" s="531"/>
      <c r="G756" s="535"/>
      <c r="H756" s="535"/>
      <c r="I756" s="535"/>
      <c r="J756" s="535"/>
      <c r="K756" s="535"/>
      <c r="L756" s="535"/>
      <c r="M756" s="532">
        <f>SUM(M754:M755)</f>
        <v>0</v>
      </c>
      <c r="N756" s="532">
        <f>SUM(N754:N755)</f>
        <v>0</v>
      </c>
    </row>
    <row r="757" spans="1:17" x14ac:dyDescent="0.25">
      <c r="A757" s="819" t="s">
        <v>91</v>
      </c>
      <c r="B757" s="819"/>
      <c r="C757" s="819"/>
      <c r="D757" s="536">
        <f>D756+D753+D750+D747+D744</f>
        <v>0</v>
      </c>
      <c r="E757" s="537"/>
      <c r="F757" s="537"/>
      <c r="G757" s="538"/>
      <c r="H757" s="538"/>
      <c r="I757" s="538"/>
      <c r="J757" s="538"/>
      <c r="K757" s="538"/>
      <c r="L757" s="538"/>
      <c r="M757" s="532">
        <f>M756+M753+M750+M747+M744</f>
        <v>0</v>
      </c>
      <c r="N757" s="532">
        <f>N756+N753+N750+N747+N744</f>
        <v>0</v>
      </c>
    </row>
    <row r="758" spans="1:17" ht="13.5" x14ac:dyDescent="0.25">
      <c r="A758" s="874" t="s">
        <v>294</v>
      </c>
      <c r="B758" s="874"/>
      <c r="C758" s="874"/>
      <c r="D758" s="874"/>
      <c r="E758" s="874"/>
      <c r="F758" s="874"/>
      <c r="G758" s="874"/>
      <c r="H758" s="874"/>
      <c r="I758" s="874"/>
      <c r="J758" s="874"/>
      <c r="K758" s="874"/>
      <c r="L758" s="874"/>
      <c r="M758" s="874"/>
      <c r="N758" s="874"/>
    </row>
    <row r="759" spans="1:17" ht="12" customHeight="1" x14ac:dyDescent="0.25">
      <c r="A759" s="875" t="s">
        <v>513</v>
      </c>
      <c r="B759" s="875"/>
      <c r="C759" s="875"/>
      <c r="D759" s="875"/>
      <c r="E759" s="875"/>
      <c r="F759" s="875"/>
      <c r="G759" s="875"/>
      <c r="H759" s="875"/>
    </row>
  </sheetData>
  <mergeCells count="1178">
    <mergeCell ref="A744:C744"/>
    <mergeCell ref="A745:A746"/>
    <mergeCell ref="B745:B746"/>
    <mergeCell ref="A747:C747"/>
    <mergeCell ref="A748:A749"/>
    <mergeCell ref="B748:B749"/>
    <mergeCell ref="A750:C750"/>
    <mergeCell ref="A751:A752"/>
    <mergeCell ref="B751:B752"/>
    <mergeCell ref="A753:C753"/>
    <mergeCell ref="A754:A755"/>
    <mergeCell ref="B754:B755"/>
    <mergeCell ref="A756:C756"/>
    <mergeCell ref="A757:C757"/>
    <mergeCell ref="A758:N758"/>
    <mergeCell ref="A759:H759"/>
    <mergeCell ref="F736:F737"/>
    <mergeCell ref="G736:G737"/>
    <mergeCell ref="H736:H737"/>
    <mergeCell ref="I736:I737"/>
    <mergeCell ref="J736:J737"/>
    <mergeCell ref="K736:K737"/>
    <mergeCell ref="L736:L737"/>
    <mergeCell ref="D738:D739"/>
    <mergeCell ref="E738:E739"/>
    <mergeCell ref="F738:F739"/>
    <mergeCell ref="G738:G739"/>
    <mergeCell ref="H738:H739"/>
    <mergeCell ref="I738:I739"/>
    <mergeCell ref="J738:J739"/>
    <mergeCell ref="K738:K739"/>
    <mergeCell ref="L738:L739"/>
    <mergeCell ref="A741:A743"/>
    <mergeCell ref="B741:B743"/>
    <mergeCell ref="A716:C716"/>
    <mergeCell ref="A717:C717"/>
    <mergeCell ref="A718:N718"/>
    <mergeCell ref="A719:H719"/>
    <mergeCell ref="A727:B727"/>
    <mergeCell ref="C727:N727"/>
    <mergeCell ref="A728:B728"/>
    <mergeCell ref="C728:N728"/>
    <mergeCell ref="A729:B729"/>
    <mergeCell ref="C729:N729"/>
    <mergeCell ref="A730:B730"/>
    <mergeCell ref="C730:N730"/>
    <mergeCell ref="A731:B731"/>
    <mergeCell ref="C731:N731"/>
    <mergeCell ref="A732:B732"/>
    <mergeCell ref="D732:N732"/>
    <mergeCell ref="A733:B735"/>
    <mergeCell ref="C733:C740"/>
    <mergeCell ref="D733:D735"/>
    <mergeCell ref="E733:E735"/>
    <mergeCell ref="F733:F735"/>
    <mergeCell ref="G733:G735"/>
    <mergeCell ref="H733:H735"/>
    <mergeCell ref="I733:I735"/>
    <mergeCell ref="J733:J735"/>
    <mergeCell ref="K733:K735"/>
    <mergeCell ref="L733:L735"/>
    <mergeCell ref="M733:M735"/>
    <mergeCell ref="N733:N735"/>
    <mergeCell ref="A736:A740"/>
    <mergeCell ref="B736:B740"/>
    <mergeCell ref="D736:D737"/>
    <mergeCell ref="I698:I699"/>
    <mergeCell ref="J698:J699"/>
    <mergeCell ref="K698:K699"/>
    <mergeCell ref="L698:L699"/>
    <mergeCell ref="A701:A703"/>
    <mergeCell ref="B701:B703"/>
    <mergeCell ref="A704:C704"/>
    <mergeCell ref="A705:A706"/>
    <mergeCell ref="B705:B706"/>
    <mergeCell ref="A707:C707"/>
    <mergeCell ref="A708:A709"/>
    <mergeCell ref="B708:B709"/>
    <mergeCell ref="A710:C710"/>
    <mergeCell ref="A711:A712"/>
    <mergeCell ref="B711:B712"/>
    <mergeCell ref="A713:C713"/>
    <mergeCell ref="A714:A715"/>
    <mergeCell ref="B714:B715"/>
    <mergeCell ref="A691:B691"/>
    <mergeCell ref="C691:N691"/>
    <mergeCell ref="A692:B692"/>
    <mergeCell ref="D692:N692"/>
    <mergeCell ref="A693:B695"/>
    <mergeCell ref="C693:C700"/>
    <mergeCell ref="D693:D695"/>
    <mergeCell ref="E693:E695"/>
    <mergeCell ref="F693:F695"/>
    <mergeCell ref="G693:G695"/>
    <mergeCell ref="H693:H695"/>
    <mergeCell ref="I693:I695"/>
    <mergeCell ref="J693:J695"/>
    <mergeCell ref="K693:K695"/>
    <mergeCell ref="L693:L695"/>
    <mergeCell ref="M693:M695"/>
    <mergeCell ref="N693:N695"/>
    <mergeCell ref="A696:A700"/>
    <mergeCell ref="B696:B700"/>
    <mergeCell ref="D696:D697"/>
    <mergeCell ref="F696:F697"/>
    <mergeCell ref="G696:G697"/>
    <mergeCell ref="H696:H697"/>
    <mergeCell ref="I696:I697"/>
    <mergeCell ref="J696:J697"/>
    <mergeCell ref="K696:K697"/>
    <mergeCell ref="L696:L697"/>
    <mergeCell ref="D698:D699"/>
    <mergeCell ref="E698:E699"/>
    <mergeCell ref="F698:F699"/>
    <mergeCell ref="G698:G699"/>
    <mergeCell ref="H698:H699"/>
    <mergeCell ref="A670:C670"/>
    <mergeCell ref="A671:A672"/>
    <mergeCell ref="B671:B672"/>
    <mergeCell ref="A673:C673"/>
    <mergeCell ref="A674:A675"/>
    <mergeCell ref="B674:B675"/>
    <mergeCell ref="A676:C676"/>
    <mergeCell ref="A677:C677"/>
    <mergeCell ref="A678:N678"/>
    <mergeCell ref="A679:H679"/>
    <mergeCell ref="A687:B687"/>
    <mergeCell ref="C687:N687"/>
    <mergeCell ref="A688:B688"/>
    <mergeCell ref="C688:N688"/>
    <mergeCell ref="A689:B689"/>
    <mergeCell ref="C689:N689"/>
    <mergeCell ref="A690:B690"/>
    <mergeCell ref="C690:N690"/>
    <mergeCell ref="L656:L657"/>
    <mergeCell ref="D658:D659"/>
    <mergeCell ref="E658:E659"/>
    <mergeCell ref="F658:F659"/>
    <mergeCell ref="G658:G659"/>
    <mergeCell ref="H658:H659"/>
    <mergeCell ref="I658:I659"/>
    <mergeCell ref="J658:J659"/>
    <mergeCell ref="K658:K659"/>
    <mergeCell ref="L658:L659"/>
    <mergeCell ref="A661:A663"/>
    <mergeCell ref="B661:B663"/>
    <mergeCell ref="A664:C664"/>
    <mergeCell ref="A665:A666"/>
    <mergeCell ref="B665:B666"/>
    <mergeCell ref="A667:C667"/>
    <mergeCell ref="A668:A669"/>
    <mergeCell ref="B668:B669"/>
    <mergeCell ref="A648:B648"/>
    <mergeCell ref="C648:N648"/>
    <mergeCell ref="A649:B649"/>
    <mergeCell ref="C649:N649"/>
    <mergeCell ref="A650:B650"/>
    <mergeCell ref="C650:N650"/>
    <mergeCell ref="A651:B651"/>
    <mergeCell ref="C651:N651"/>
    <mergeCell ref="A652:B652"/>
    <mergeCell ref="D652:N652"/>
    <mergeCell ref="A653:B655"/>
    <mergeCell ref="C653:C660"/>
    <mergeCell ref="D653:D655"/>
    <mergeCell ref="E653:E655"/>
    <mergeCell ref="F653:F655"/>
    <mergeCell ref="G653:G655"/>
    <mergeCell ref="H653:H655"/>
    <mergeCell ref="I653:I655"/>
    <mergeCell ref="J653:J655"/>
    <mergeCell ref="K653:K655"/>
    <mergeCell ref="L653:L655"/>
    <mergeCell ref="M653:M655"/>
    <mergeCell ref="N653:N655"/>
    <mergeCell ref="A656:A660"/>
    <mergeCell ref="B656:B660"/>
    <mergeCell ref="D656:D657"/>
    <mergeCell ref="F656:F657"/>
    <mergeCell ref="G656:G657"/>
    <mergeCell ref="H656:H657"/>
    <mergeCell ref="I656:I657"/>
    <mergeCell ref="J656:J657"/>
    <mergeCell ref="K656:K657"/>
    <mergeCell ref="A624:C624"/>
    <mergeCell ref="A625:A626"/>
    <mergeCell ref="B625:B626"/>
    <mergeCell ref="A627:C627"/>
    <mergeCell ref="A628:A629"/>
    <mergeCell ref="B628:B629"/>
    <mergeCell ref="A630:C630"/>
    <mergeCell ref="A631:A632"/>
    <mergeCell ref="B631:B632"/>
    <mergeCell ref="A633:C633"/>
    <mergeCell ref="A634:A635"/>
    <mergeCell ref="B634:B635"/>
    <mergeCell ref="A636:C636"/>
    <mergeCell ref="A637:C637"/>
    <mergeCell ref="A638:N638"/>
    <mergeCell ref="A639:H639"/>
    <mergeCell ref="A647:B647"/>
    <mergeCell ref="C647:N647"/>
    <mergeCell ref="F616:F617"/>
    <mergeCell ref="G616:G617"/>
    <mergeCell ref="H616:H617"/>
    <mergeCell ref="I616:I617"/>
    <mergeCell ref="J616:J617"/>
    <mergeCell ref="K616:K617"/>
    <mergeCell ref="L616:L617"/>
    <mergeCell ref="D618:D619"/>
    <mergeCell ref="E618:E619"/>
    <mergeCell ref="F618:F619"/>
    <mergeCell ref="G618:G619"/>
    <mergeCell ref="H618:H619"/>
    <mergeCell ref="I618:I619"/>
    <mergeCell ref="J618:J619"/>
    <mergeCell ref="K618:K619"/>
    <mergeCell ref="L618:L619"/>
    <mergeCell ref="A621:A623"/>
    <mergeCell ref="B621:B623"/>
    <mergeCell ref="A596:C596"/>
    <mergeCell ref="A597:C597"/>
    <mergeCell ref="A598:N598"/>
    <mergeCell ref="A599:H599"/>
    <mergeCell ref="A607:B607"/>
    <mergeCell ref="C607:N607"/>
    <mergeCell ref="A608:B608"/>
    <mergeCell ref="C608:N608"/>
    <mergeCell ref="A609:B609"/>
    <mergeCell ref="C609:N609"/>
    <mergeCell ref="A610:B610"/>
    <mergeCell ref="C610:N610"/>
    <mergeCell ref="A611:B611"/>
    <mergeCell ref="C611:N611"/>
    <mergeCell ref="A612:B612"/>
    <mergeCell ref="D612:N612"/>
    <mergeCell ref="A613:B615"/>
    <mergeCell ref="C613:C620"/>
    <mergeCell ref="D613:D615"/>
    <mergeCell ref="E613:E615"/>
    <mergeCell ref="F613:F615"/>
    <mergeCell ref="G613:G615"/>
    <mergeCell ref="H613:H615"/>
    <mergeCell ref="I613:I615"/>
    <mergeCell ref="J613:J615"/>
    <mergeCell ref="K613:K615"/>
    <mergeCell ref="L613:L615"/>
    <mergeCell ref="M613:M615"/>
    <mergeCell ref="N613:N615"/>
    <mergeCell ref="A616:A620"/>
    <mergeCell ref="B616:B620"/>
    <mergeCell ref="D616:D617"/>
    <mergeCell ref="I578:I579"/>
    <mergeCell ref="J578:J579"/>
    <mergeCell ref="K578:K579"/>
    <mergeCell ref="L578:L579"/>
    <mergeCell ref="A581:A583"/>
    <mergeCell ref="B581:B583"/>
    <mergeCell ref="A584:C584"/>
    <mergeCell ref="A585:A586"/>
    <mergeCell ref="B585:B586"/>
    <mergeCell ref="A587:C587"/>
    <mergeCell ref="A588:A589"/>
    <mergeCell ref="B588:B589"/>
    <mergeCell ref="A590:C590"/>
    <mergeCell ref="A591:A592"/>
    <mergeCell ref="B591:B592"/>
    <mergeCell ref="A593:C593"/>
    <mergeCell ref="A594:A595"/>
    <mergeCell ref="B594:B595"/>
    <mergeCell ref="A571:B571"/>
    <mergeCell ref="C571:N571"/>
    <mergeCell ref="A572:B572"/>
    <mergeCell ref="D572:N572"/>
    <mergeCell ref="A573:B575"/>
    <mergeCell ref="C573:C580"/>
    <mergeCell ref="D573:D575"/>
    <mergeCell ref="E573:E575"/>
    <mergeCell ref="F573:F575"/>
    <mergeCell ref="G573:G575"/>
    <mergeCell ref="H573:H575"/>
    <mergeCell ref="I573:I575"/>
    <mergeCell ref="J573:J575"/>
    <mergeCell ref="K573:K575"/>
    <mergeCell ref="L573:L575"/>
    <mergeCell ref="M573:M575"/>
    <mergeCell ref="N573:N575"/>
    <mergeCell ref="A576:A580"/>
    <mergeCell ref="B576:B580"/>
    <mergeCell ref="D576:D577"/>
    <mergeCell ref="F576:F577"/>
    <mergeCell ref="G576:G577"/>
    <mergeCell ref="H576:H577"/>
    <mergeCell ref="I576:I577"/>
    <mergeCell ref="J576:J577"/>
    <mergeCell ref="K576:K577"/>
    <mergeCell ref="L576:L577"/>
    <mergeCell ref="D578:D579"/>
    <mergeCell ref="E578:E579"/>
    <mergeCell ref="F578:F579"/>
    <mergeCell ref="G578:G579"/>
    <mergeCell ref="H578:H579"/>
    <mergeCell ref="A550:C550"/>
    <mergeCell ref="A551:A552"/>
    <mergeCell ref="B551:B552"/>
    <mergeCell ref="A553:C553"/>
    <mergeCell ref="A554:A555"/>
    <mergeCell ref="B554:B555"/>
    <mergeCell ref="A556:C556"/>
    <mergeCell ref="A557:C557"/>
    <mergeCell ref="A558:N558"/>
    <mergeCell ref="A559:H559"/>
    <mergeCell ref="A567:B567"/>
    <mergeCell ref="C567:N567"/>
    <mergeCell ref="A568:B568"/>
    <mergeCell ref="C568:N568"/>
    <mergeCell ref="A569:B569"/>
    <mergeCell ref="C569:N569"/>
    <mergeCell ref="A570:B570"/>
    <mergeCell ref="C570:N570"/>
    <mergeCell ref="L536:L537"/>
    <mergeCell ref="D538:D539"/>
    <mergeCell ref="E538:E539"/>
    <mergeCell ref="F538:F539"/>
    <mergeCell ref="G538:G539"/>
    <mergeCell ref="H538:H539"/>
    <mergeCell ref="I538:I539"/>
    <mergeCell ref="J538:J539"/>
    <mergeCell ref="K538:K539"/>
    <mergeCell ref="L538:L539"/>
    <mergeCell ref="A541:A543"/>
    <mergeCell ref="B541:B543"/>
    <mergeCell ref="A544:C544"/>
    <mergeCell ref="A545:A546"/>
    <mergeCell ref="B545:B546"/>
    <mergeCell ref="A547:C547"/>
    <mergeCell ref="A548:A549"/>
    <mergeCell ref="B548:B549"/>
    <mergeCell ref="A528:B528"/>
    <mergeCell ref="C528:N528"/>
    <mergeCell ref="A529:B529"/>
    <mergeCell ref="C529:N529"/>
    <mergeCell ref="A530:B530"/>
    <mergeCell ref="C530:N530"/>
    <mergeCell ref="A531:B531"/>
    <mergeCell ref="C531:N531"/>
    <mergeCell ref="A532:B532"/>
    <mergeCell ref="D532:N532"/>
    <mergeCell ref="A533:B535"/>
    <mergeCell ref="C533:C540"/>
    <mergeCell ref="D533:D535"/>
    <mergeCell ref="E533:E535"/>
    <mergeCell ref="F533:F535"/>
    <mergeCell ref="G533:G535"/>
    <mergeCell ref="H533:H535"/>
    <mergeCell ref="I533:I535"/>
    <mergeCell ref="J533:J535"/>
    <mergeCell ref="K533:K535"/>
    <mergeCell ref="L533:L535"/>
    <mergeCell ref="M533:M535"/>
    <mergeCell ref="N533:N535"/>
    <mergeCell ref="A536:A540"/>
    <mergeCell ref="B536:B540"/>
    <mergeCell ref="D536:D537"/>
    <mergeCell ref="F536:F537"/>
    <mergeCell ref="G536:G537"/>
    <mergeCell ref="H536:H537"/>
    <mergeCell ref="I536:I537"/>
    <mergeCell ref="J536:J537"/>
    <mergeCell ref="K536:K537"/>
    <mergeCell ref="A504:C504"/>
    <mergeCell ref="A505:A506"/>
    <mergeCell ref="B505:B506"/>
    <mergeCell ref="A507:C507"/>
    <mergeCell ref="A508:A509"/>
    <mergeCell ref="B508:B509"/>
    <mergeCell ref="A510:C510"/>
    <mergeCell ref="A511:A512"/>
    <mergeCell ref="B511:B512"/>
    <mergeCell ref="A513:C513"/>
    <mergeCell ref="A514:A515"/>
    <mergeCell ref="B514:B515"/>
    <mergeCell ref="A516:C516"/>
    <mergeCell ref="A517:C517"/>
    <mergeCell ref="A518:N518"/>
    <mergeCell ref="A519:H519"/>
    <mergeCell ref="A527:B527"/>
    <mergeCell ref="C527:N527"/>
    <mergeCell ref="F496:F497"/>
    <mergeCell ref="G496:G497"/>
    <mergeCell ref="H496:H497"/>
    <mergeCell ref="I496:I497"/>
    <mergeCell ref="J496:J497"/>
    <mergeCell ref="K496:K497"/>
    <mergeCell ref="L496:L497"/>
    <mergeCell ref="D498:D499"/>
    <mergeCell ref="E498:E499"/>
    <mergeCell ref="F498:F499"/>
    <mergeCell ref="G498:G499"/>
    <mergeCell ref="H498:H499"/>
    <mergeCell ref="I498:I499"/>
    <mergeCell ref="J498:J499"/>
    <mergeCell ref="K498:K499"/>
    <mergeCell ref="L498:L499"/>
    <mergeCell ref="A501:A503"/>
    <mergeCell ref="B501:B503"/>
    <mergeCell ref="A476:C476"/>
    <mergeCell ref="A477:C477"/>
    <mergeCell ref="A478:N478"/>
    <mergeCell ref="A479:H479"/>
    <mergeCell ref="A487:B487"/>
    <mergeCell ref="C487:N487"/>
    <mergeCell ref="A488:B488"/>
    <mergeCell ref="C488:N488"/>
    <mergeCell ref="A489:B489"/>
    <mergeCell ref="C489:N489"/>
    <mergeCell ref="A490:B490"/>
    <mergeCell ref="C490:N490"/>
    <mergeCell ref="A491:B491"/>
    <mergeCell ref="C491:N491"/>
    <mergeCell ref="A492:B492"/>
    <mergeCell ref="D492:N492"/>
    <mergeCell ref="A493:B495"/>
    <mergeCell ref="C493:C500"/>
    <mergeCell ref="D493:D495"/>
    <mergeCell ref="E493:E495"/>
    <mergeCell ref="F493:F495"/>
    <mergeCell ref="G493:G495"/>
    <mergeCell ref="H493:H495"/>
    <mergeCell ref="I493:I495"/>
    <mergeCell ref="J493:J495"/>
    <mergeCell ref="K493:K495"/>
    <mergeCell ref="L493:L495"/>
    <mergeCell ref="M493:M495"/>
    <mergeCell ref="N493:N495"/>
    <mergeCell ref="A496:A500"/>
    <mergeCell ref="B496:B500"/>
    <mergeCell ref="D496:D497"/>
    <mergeCell ref="I458:I459"/>
    <mergeCell ref="J458:J459"/>
    <mergeCell ref="K458:K459"/>
    <mergeCell ref="L458:L459"/>
    <mergeCell ref="A461:A463"/>
    <mergeCell ref="B461:B463"/>
    <mergeCell ref="A464:C464"/>
    <mergeCell ref="A465:A466"/>
    <mergeCell ref="B465:B466"/>
    <mergeCell ref="A467:C467"/>
    <mergeCell ref="A468:A469"/>
    <mergeCell ref="B468:B469"/>
    <mergeCell ref="A470:C470"/>
    <mergeCell ref="A471:A472"/>
    <mergeCell ref="B471:B472"/>
    <mergeCell ref="A473:C473"/>
    <mergeCell ref="A474:A475"/>
    <mergeCell ref="B474:B475"/>
    <mergeCell ref="A451:B451"/>
    <mergeCell ref="C451:N451"/>
    <mergeCell ref="A452:B452"/>
    <mergeCell ref="D452:N452"/>
    <mergeCell ref="A453:B455"/>
    <mergeCell ref="C453:C460"/>
    <mergeCell ref="D453:D455"/>
    <mergeCell ref="E453:E455"/>
    <mergeCell ref="F453:F455"/>
    <mergeCell ref="G453:G455"/>
    <mergeCell ref="H453:H455"/>
    <mergeCell ref="I453:I455"/>
    <mergeCell ref="J453:J455"/>
    <mergeCell ref="K453:K455"/>
    <mergeCell ref="L453:L455"/>
    <mergeCell ref="M453:M455"/>
    <mergeCell ref="N453:N455"/>
    <mergeCell ref="A456:A460"/>
    <mergeCell ref="B456:B460"/>
    <mergeCell ref="D456:D457"/>
    <mergeCell ref="F456:F457"/>
    <mergeCell ref="G456:G457"/>
    <mergeCell ref="H456:H457"/>
    <mergeCell ref="I456:I457"/>
    <mergeCell ref="J456:J457"/>
    <mergeCell ref="K456:K457"/>
    <mergeCell ref="L456:L457"/>
    <mergeCell ref="D458:D459"/>
    <mergeCell ref="E458:E459"/>
    <mergeCell ref="F458:F459"/>
    <mergeCell ref="G458:G459"/>
    <mergeCell ref="H458:H459"/>
    <mergeCell ref="A430:C430"/>
    <mergeCell ref="A431:A432"/>
    <mergeCell ref="B431:B432"/>
    <mergeCell ref="A433:C433"/>
    <mergeCell ref="A434:A435"/>
    <mergeCell ref="B434:B435"/>
    <mergeCell ref="A436:C436"/>
    <mergeCell ref="A437:C437"/>
    <mergeCell ref="A438:N438"/>
    <mergeCell ref="A439:H439"/>
    <mergeCell ref="A447:B447"/>
    <mergeCell ref="C447:N447"/>
    <mergeCell ref="A448:B448"/>
    <mergeCell ref="C448:N448"/>
    <mergeCell ref="A449:B449"/>
    <mergeCell ref="C449:N449"/>
    <mergeCell ref="A450:B450"/>
    <mergeCell ref="C450:N450"/>
    <mergeCell ref="L416:L417"/>
    <mergeCell ref="D418:D419"/>
    <mergeCell ref="E418:E419"/>
    <mergeCell ref="F418:F419"/>
    <mergeCell ref="G418:G419"/>
    <mergeCell ref="H418:H419"/>
    <mergeCell ref="I418:I419"/>
    <mergeCell ref="J418:J419"/>
    <mergeCell ref="K418:K419"/>
    <mergeCell ref="L418:L419"/>
    <mergeCell ref="A421:A423"/>
    <mergeCell ref="B421:B423"/>
    <mergeCell ref="A424:C424"/>
    <mergeCell ref="A425:A426"/>
    <mergeCell ref="B425:B426"/>
    <mergeCell ref="A427:C427"/>
    <mergeCell ref="A428:A429"/>
    <mergeCell ref="B428:B429"/>
    <mergeCell ref="A408:B408"/>
    <mergeCell ref="C408:N408"/>
    <mergeCell ref="A409:B409"/>
    <mergeCell ref="C409:N409"/>
    <mergeCell ref="A410:B410"/>
    <mergeCell ref="C410:N410"/>
    <mergeCell ref="A411:B411"/>
    <mergeCell ref="C411:N411"/>
    <mergeCell ref="A412:B412"/>
    <mergeCell ref="D412:N412"/>
    <mergeCell ref="A413:B415"/>
    <mergeCell ref="C413:C420"/>
    <mergeCell ref="D413:D415"/>
    <mergeCell ref="E413:E415"/>
    <mergeCell ref="F413:F415"/>
    <mergeCell ref="G413:G415"/>
    <mergeCell ref="H413:H415"/>
    <mergeCell ref="I413:I415"/>
    <mergeCell ref="J413:J415"/>
    <mergeCell ref="K413:K415"/>
    <mergeCell ref="L413:L415"/>
    <mergeCell ref="M413:M415"/>
    <mergeCell ref="N413:N415"/>
    <mergeCell ref="A416:A420"/>
    <mergeCell ref="B416:B420"/>
    <mergeCell ref="D416:D417"/>
    <mergeCell ref="F416:F417"/>
    <mergeCell ref="G416:G417"/>
    <mergeCell ref="H416:H417"/>
    <mergeCell ref="I416:I417"/>
    <mergeCell ref="J416:J417"/>
    <mergeCell ref="K416:K417"/>
    <mergeCell ref="A384:C384"/>
    <mergeCell ref="A385:A386"/>
    <mergeCell ref="B385:B386"/>
    <mergeCell ref="A387:C387"/>
    <mergeCell ref="A388:A389"/>
    <mergeCell ref="B388:B389"/>
    <mergeCell ref="A390:C390"/>
    <mergeCell ref="A391:A392"/>
    <mergeCell ref="B391:B392"/>
    <mergeCell ref="A393:C393"/>
    <mergeCell ref="A394:A395"/>
    <mergeCell ref="B394:B395"/>
    <mergeCell ref="A396:C396"/>
    <mergeCell ref="A397:C397"/>
    <mergeCell ref="A398:N398"/>
    <mergeCell ref="A399:H399"/>
    <mergeCell ref="A407:B407"/>
    <mergeCell ref="C407:N407"/>
    <mergeCell ref="F376:F377"/>
    <mergeCell ref="G376:G377"/>
    <mergeCell ref="H376:H377"/>
    <mergeCell ref="I376:I377"/>
    <mergeCell ref="J376:J377"/>
    <mergeCell ref="K376:K377"/>
    <mergeCell ref="L376:L377"/>
    <mergeCell ref="D378:D379"/>
    <mergeCell ref="E378:E379"/>
    <mergeCell ref="F378:F379"/>
    <mergeCell ref="G378:G379"/>
    <mergeCell ref="H378:H379"/>
    <mergeCell ref="I378:I379"/>
    <mergeCell ref="J378:J379"/>
    <mergeCell ref="K378:K379"/>
    <mergeCell ref="L378:L379"/>
    <mergeCell ref="A381:A383"/>
    <mergeCell ref="B381:B383"/>
    <mergeCell ref="A356:C356"/>
    <mergeCell ref="A357:C357"/>
    <mergeCell ref="A358:N358"/>
    <mergeCell ref="A359:H359"/>
    <mergeCell ref="A367:B367"/>
    <mergeCell ref="C367:N367"/>
    <mergeCell ref="A368:B368"/>
    <mergeCell ref="C368:N368"/>
    <mergeCell ref="A369:B369"/>
    <mergeCell ref="C369:N369"/>
    <mergeCell ref="A370:B370"/>
    <mergeCell ref="C370:N370"/>
    <mergeCell ref="A371:B371"/>
    <mergeCell ref="C371:N371"/>
    <mergeCell ref="A372:B372"/>
    <mergeCell ref="D372:N372"/>
    <mergeCell ref="A373:B375"/>
    <mergeCell ref="C373:C380"/>
    <mergeCell ref="D373:D375"/>
    <mergeCell ref="E373:E375"/>
    <mergeCell ref="F373:F375"/>
    <mergeCell ref="G373:G375"/>
    <mergeCell ref="H373:H375"/>
    <mergeCell ref="I373:I375"/>
    <mergeCell ref="J373:J375"/>
    <mergeCell ref="K373:K375"/>
    <mergeCell ref="L373:L375"/>
    <mergeCell ref="M373:M375"/>
    <mergeCell ref="N373:N375"/>
    <mergeCell ref="A376:A380"/>
    <mergeCell ref="B376:B380"/>
    <mergeCell ref="D376:D377"/>
    <mergeCell ref="I338:I339"/>
    <mergeCell ref="J338:J339"/>
    <mergeCell ref="K338:K339"/>
    <mergeCell ref="L338:L339"/>
    <mergeCell ref="A341:A343"/>
    <mergeCell ref="B341:B343"/>
    <mergeCell ref="A344:C344"/>
    <mergeCell ref="A345:A346"/>
    <mergeCell ref="B345:B346"/>
    <mergeCell ref="A347:C347"/>
    <mergeCell ref="A348:A349"/>
    <mergeCell ref="B348:B349"/>
    <mergeCell ref="A350:C350"/>
    <mergeCell ref="A351:A352"/>
    <mergeCell ref="B351:B352"/>
    <mergeCell ref="A353:C353"/>
    <mergeCell ref="A354:A355"/>
    <mergeCell ref="B354:B355"/>
    <mergeCell ref="A331:B331"/>
    <mergeCell ref="C331:N331"/>
    <mergeCell ref="A332:B332"/>
    <mergeCell ref="D332:N332"/>
    <mergeCell ref="A333:B335"/>
    <mergeCell ref="C333:C340"/>
    <mergeCell ref="D333:D335"/>
    <mergeCell ref="E333:E335"/>
    <mergeCell ref="F333:F335"/>
    <mergeCell ref="G333:G335"/>
    <mergeCell ref="H333:H335"/>
    <mergeCell ref="I333:I335"/>
    <mergeCell ref="J333:J335"/>
    <mergeCell ref="K333:K335"/>
    <mergeCell ref="L333:L335"/>
    <mergeCell ref="M333:M335"/>
    <mergeCell ref="N333:N335"/>
    <mergeCell ref="A336:A340"/>
    <mergeCell ref="B336:B340"/>
    <mergeCell ref="D336:D337"/>
    <mergeCell ref="F336:F337"/>
    <mergeCell ref="G336:G337"/>
    <mergeCell ref="H336:H337"/>
    <mergeCell ref="I336:I337"/>
    <mergeCell ref="J336:J337"/>
    <mergeCell ref="K336:K337"/>
    <mergeCell ref="L336:L337"/>
    <mergeCell ref="D338:D339"/>
    <mergeCell ref="E338:E339"/>
    <mergeCell ref="F338:F339"/>
    <mergeCell ref="G338:G339"/>
    <mergeCell ref="H338:H339"/>
    <mergeCell ref="A310:C310"/>
    <mergeCell ref="A311:A312"/>
    <mergeCell ref="B311:B312"/>
    <mergeCell ref="A313:C313"/>
    <mergeCell ref="A314:A315"/>
    <mergeCell ref="B314:B315"/>
    <mergeCell ref="A316:C316"/>
    <mergeCell ref="A317:C317"/>
    <mergeCell ref="A318:N318"/>
    <mergeCell ref="A319:H319"/>
    <mergeCell ref="A327:B327"/>
    <mergeCell ref="C327:N327"/>
    <mergeCell ref="A328:B328"/>
    <mergeCell ref="C328:N328"/>
    <mergeCell ref="A329:B329"/>
    <mergeCell ref="C329:N329"/>
    <mergeCell ref="A330:B330"/>
    <mergeCell ref="C330:N330"/>
    <mergeCell ref="L296:L297"/>
    <mergeCell ref="D298:D299"/>
    <mergeCell ref="E298:E299"/>
    <mergeCell ref="F298:F299"/>
    <mergeCell ref="G298:G299"/>
    <mergeCell ref="H298:H299"/>
    <mergeCell ref="I298:I299"/>
    <mergeCell ref="J298:J299"/>
    <mergeCell ref="K298:K299"/>
    <mergeCell ref="L298:L299"/>
    <mergeCell ref="A301:A303"/>
    <mergeCell ref="B301:B303"/>
    <mergeCell ref="A304:C304"/>
    <mergeCell ref="A305:A306"/>
    <mergeCell ref="B305:B306"/>
    <mergeCell ref="A307:C307"/>
    <mergeCell ref="A308:A309"/>
    <mergeCell ref="B308:B309"/>
    <mergeCell ref="A288:B288"/>
    <mergeCell ref="C288:N288"/>
    <mergeCell ref="A289:B289"/>
    <mergeCell ref="C289:N289"/>
    <mergeCell ref="A290:B290"/>
    <mergeCell ref="C290:N290"/>
    <mergeCell ref="A291:B291"/>
    <mergeCell ref="C291:N291"/>
    <mergeCell ref="A292:B292"/>
    <mergeCell ref="D292:N292"/>
    <mergeCell ref="A293:B295"/>
    <mergeCell ref="C293:C300"/>
    <mergeCell ref="D293:D295"/>
    <mergeCell ref="E293:E295"/>
    <mergeCell ref="F293:F295"/>
    <mergeCell ref="G293:G295"/>
    <mergeCell ref="H293:H295"/>
    <mergeCell ref="I293:I295"/>
    <mergeCell ref="J293:J295"/>
    <mergeCell ref="K293:K295"/>
    <mergeCell ref="L293:L295"/>
    <mergeCell ref="M293:M295"/>
    <mergeCell ref="N293:N295"/>
    <mergeCell ref="A296:A300"/>
    <mergeCell ref="B296:B300"/>
    <mergeCell ref="D296:D297"/>
    <mergeCell ref="F296:F297"/>
    <mergeCell ref="G296:G297"/>
    <mergeCell ref="H296:H297"/>
    <mergeCell ref="I296:I297"/>
    <mergeCell ref="J296:J297"/>
    <mergeCell ref="K296:K297"/>
    <mergeCell ref="A264:C264"/>
    <mergeCell ref="A265:A266"/>
    <mergeCell ref="B265:B266"/>
    <mergeCell ref="A267:C267"/>
    <mergeCell ref="A268:A269"/>
    <mergeCell ref="B268:B269"/>
    <mergeCell ref="A270:C270"/>
    <mergeCell ref="A271:A272"/>
    <mergeCell ref="B271:B272"/>
    <mergeCell ref="A273:C273"/>
    <mergeCell ref="A274:A275"/>
    <mergeCell ref="B274:B275"/>
    <mergeCell ref="A276:C276"/>
    <mergeCell ref="A277:C277"/>
    <mergeCell ref="A278:N278"/>
    <mergeCell ref="A279:H279"/>
    <mergeCell ref="A287:B287"/>
    <mergeCell ref="C287:N287"/>
    <mergeCell ref="F256:F257"/>
    <mergeCell ref="G256:G257"/>
    <mergeCell ref="H256:H257"/>
    <mergeCell ref="I256:I257"/>
    <mergeCell ref="J256:J257"/>
    <mergeCell ref="K256:K257"/>
    <mergeCell ref="L256:L257"/>
    <mergeCell ref="D258:D259"/>
    <mergeCell ref="E258:E259"/>
    <mergeCell ref="F258:F259"/>
    <mergeCell ref="G258:G259"/>
    <mergeCell ref="H258:H259"/>
    <mergeCell ref="I258:I259"/>
    <mergeCell ref="J258:J259"/>
    <mergeCell ref="K258:K259"/>
    <mergeCell ref="L258:L259"/>
    <mergeCell ref="A261:A263"/>
    <mergeCell ref="B261:B263"/>
    <mergeCell ref="A236:C236"/>
    <mergeCell ref="A237:C237"/>
    <mergeCell ref="A238:N238"/>
    <mergeCell ref="A239:H239"/>
    <mergeCell ref="A247:B247"/>
    <mergeCell ref="C247:N247"/>
    <mergeCell ref="A248:B248"/>
    <mergeCell ref="C248:N248"/>
    <mergeCell ref="A249:B249"/>
    <mergeCell ref="C249:N249"/>
    <mergeCell ref="A250:B250"/>
    <mergeCell ref="C250:N250"/>
    <mergeCell ref="A251:B251"/>
    <mergeCell ref="C251:N251"/>
    <mergeCell ref="A252:B252"/>
    <mergeCell ref="D252:N252"/>
    <mergeCell ref="A253:B255"/>
    <mergeCell ref="C253:C260"/>
    <mergeCell ref="D253:D255"/>
    <mergeCell ref="E253:E255"/>
    <mergeCell ref="F253:F255"/>
    <mergeCell ref="G253:G255"/>
    <mergeCell ref="H253:H255"/>
    <mergeCell ref="I253:I255"/>
    <mergeCell ref="J253:J255"/>
    <mergeCell ref="K253:K255"/>
    <mergeCell ref="L253:L255"/>
    <mergeCell ref="M253:M255"/>
    <mergeCell ref="N253:N255"/>
    <mergeCell ref="A256:A260"/>
    <mergeCell ref="B256:B260"/>
    <mergeCell ref="D256:D257"/>
    <mergeCell ref="I218:I219"/>
    <mergeCell ref="J218:J219"/>
    <mergeCell ref="K218:K219"/>
    <mergeCell ref="L218:L219"/>
    <mergeCell ref="A221:A223"/>
    <mergeCell ref="B221:B223"/>
    <mergeCell ref="A224:C224"/>
    <mergeCell ref="A225:A226"/>
    <mergeCell ref="B225:B226"/>
    <mergeCell ref="A227:C227"/>
    <mergeCell ref="A228:A229"/>
    <mergeCell ref="B228:B229"/>
    <mergeCell ref="A230:C230"/>
    <mergeCell ref="A231:A232"/>
    <mergeCell ref="B231:B232"/>
    <mergeCell ref="A233:C233"/>
    <mergeCell ref="A234:A235"/>
    <mergeCell ref="B234:B235"/>
    <mergeCell ref="A211:B211"/>
    <mergeCell ref="C211:N211"/>
    <mergeCell ref="A212:B212"/>
    <mergeCell ref="D212:N212"/>
    <mergeCell ref="A213:B215"/>
    <mergeCell ref="C213:C220"/>
    <mergeCell ref="D213:D215"/>
    <mergeCell ref="E213:E215"/>
    <mergeCell ref="F213:F215"/>
    <mergeCell ref="G213:G215"/>
    <mergeCell ref="H213:H215"/>
    <mergeCell ref="I213:I215"/>
    <mergeCell ref="J213:J215"/>
    <mergeCell ref="K213:K215"/>
    <mergeCell ref="L213:L215"/>
    <mergeCell ref="M213:M215"/>
    <mergeCell ref="N213:N215"/>
    <mergeCell ref="A216:A220"/>
    <mergeCell ref="B216:B220"/>
    <mergeCell ref="D216:D217"/>
    <mergeCell ref="F216:F217"/>
    <mergeCell ref="G216:G217"/>
    <mergeCell ref="H216:H217"/>
    <mergeCell ref="I216:I217"/>
    <mergeCell ref="J216:J217"/>
    <mergeCell ref="K216:K217"/>
    <mergeCell ref="L216:L217"/>
    <mergeCell ref="D218:D219"/>
    <mergeCell ref="E218:E219"/>
    <mergeCell ref="F218:F219"/>
    <mergeCell ref="G218:G219"/>
    <mergeCell ref="H218:H219"/>
    <mergeCell ref="A190:C190"/>
    <mergeCell ref="A191:A192"/>
    <mergeCell ref="B191:B192"/>
    <mergeCell ref="A193:C193"/>
    <mergeCell ref="A194:A195"/>
    <mergeCell ref="B194:B195"/>
    <mergeCell ref="A196:C196"/>
    <mergeCell ref="A197:C197"/>
    <mergeCell ref="A198:N198"/>
    <mergeCell ref="A199:H199"/>
    <mergeCell ref="A207:B207"/>
    <mergeCell ref="C207:N207"/>
    <mergeCell ref="A208:B208"/>
    <mergeCell ref="C208:N208"/>
    <mergeCell ref="A209:B209"/>
    <mergeCell ref="C209:N209"/>
    <mergeCell ref="A210:B210"/>
    <mergeCell ref="C210:N210"/>
    <mergeCell ref="L176:L177"/>
    <mergeCell ref="D178:D179"/>
    <mergeCell ref="E178:E179"/>
    <mergeCell ref="F178:F179"/>
    <mergeCell ref="G178:G179"/>
    <mergeCell ref="H178:H179"/>
    <mergeCell ref="I178:I179"/>
    <mergeCell ref="J178:J179"/>
    <mergeCell ref="K178:K179"/>
    <mergeCell ref="L178:L179"/>
    <mergeCell ref="A181:A183"/>
    <mergeCell ref="B181:B183"/>
    <mergeCell ref="A184:C184"/>
    <mergeCell ref="A185:A186"/>
    <mergeCell ref="B185:B186"/>
    <mergeCell ref="A187:C187"/>
    <mergeCell ref="A188:A189"/>
    <mergeCell ref="B188:B189"/>
    <mergeCell ref="A168:B168"/>
    <mergeCell ref="C168:N168"/>
    <mergeCell ref="A169:B169"/>
    <mergeCell ref="C169:N169"/>
    <mergeCell ref="A170:B170"/>
    <mergeCell ref="C170:N170"/>
    <mergeCell ref="A171:B171"/>
    <mergeCell ref="C171:N171"/>
    <mergeCell ref="A172:B172"/>
    <mergeCell ref="D172:N172"/>
    <mergeCell ref="A173:B175"/>
    <mergeCell ref="C173:C180"/>
    <mergeCell ref="D173:D175"/>
    <mergeCell ref="E173:E175"/>
    <mergeCell ref="F173:F175"/>
    <mergeCell ref="G173:G175"/>
    <mergeCell ref="H173:H175"/>
    <mergeCell ref="I173:I175"/>
    <mergeCell ref="J173:J175"/>
    <mergeCell ref="K173:K175"/>
    <mergeCell ref="L173:L175"/>
    <mergeCell ref="M173:M175"/>
    <mergeCell ref="N173:N175"/>
    <mergeCell ref="A176:A180"/>
    <mergeCell ref="B176:B180"/>
    <mergeCell ref="D176:D177"/>
    <mergeCell ref="F176:F177"/>
    <mergeCell ref="G176:G177"/>
    <mergeCell ref="H176:H177"/>
    <mergeCell ref="I176:I177"/>
    <mergeCell ref="J176:J177"/>
    <mergeCell ref="K176:K177"/>
    <mergeCell ref="A144:C144"/>
    <mergeCell ref="A145:A146"/>
    <mergeCell ref="B145:B146"/>
    <mergeCell ref="A147:C147"/>
    <mergeCell ref="A148:A149"/>
    <mergeCell ref="B148:B149"/>
    <mergeCell ref="A150:C150"/>
    <mergeCell ref="A151:A152"/>
    <mergeCell ref="B151:B152"/>
    <mergeCell ref="A153:C153"/>
    <mergeCell ref="A154:A155"/>
    <mergeCell ref="B154:B155"/>
    <mergeCell ref="A156:C156"/>
    <mergeCell ref="A157:C157"/>
    <mergeCell ref="A158:N158"/>
    <mergeCell ref="A159:H159"/>
    <mergeCell ref="A167:B167"/>
    <mergeCell ref="C167:N167"/>
    <mergeCell ref="F136:F137"/>
    <mergeCell ref="G136:G137"/>
    <mergeCell ref="H136:H137"/>
    <mergeCell ref="I136:I137"/>
    <mergeCell ref="J136:J137"/>
    <mergeCell ref="K136:K137"/>
    <mergeCell ref="L136:L137"/>
    <mergeCell ref="D138:D139"/>
    <mergeCell ref="E138:E139"/>
    <mergeCell ref="F138:F139"/>
    <mergeCell ref="G138:G139"/>
    <mergeCell ref="H138:H139"/>
    <mergeCell ref="I138:I139"/>
    <mergeCell ref="J138:J139"/>
    <mergeCell ref="K138:K139"/>
    <mergeCell ref="L138:L139"/>
    <mergeCell ref="A141:A143"/>
    <mergeCell ref="B141:B143"/>
    <mergeCell ref="A117:C117"/>
    <mergeCell ref="A118:C118"/>
    <mergeCell ref="A119:N119"/>
    <mergeCell ref="A120:H120"/>
    <mergeCell ref="A127:B127"/>
    <mergeCell ref="C127:N127"/>
    <mergeCell ref="A128:B128"/>
    <mergeCell ref="C128:N128"/>
    <mergeCell ref="A129:B129"/>
    <mergeCell ref="C129:N129"/>
    <mergeCell ref="A130:B130"/>
    <mergeCell ref="C130:N130"/>
    <mergeCell ref="A131:B131"/>
    <mergeCell ref="C131:N131"/>
    <mergeCell ref="A132:B132"/>
    <mergeCell ref="D132:N132"/>
    <mergeCell ref="A133:B135"/>
    <mergeCell ref="C133:C140"/>
    <mergeCell ref="D133:D135"/>
    <mergeCell ref="E133:E135"/>
    <mergeCell ref="F133:F135"/>
    <mergeCell ref="G133:G135"/>
    <mergeCell ref="H133:H135"/>
    <mergeCell ref="I133:I135"/>
    <mergeCell ref="J133:J135"/>
    <mergeCell ref="K133:K135"/>
    <mergeCell ref="L133:L135"/>
    <mergeCell ref="M133:M135"/>
    <mergeCell ref="N133:N135"/>
    <mergeCell ref="A136:A140"/>
    <mergeCell ref="B136:B140"/>
    <mergeCell ref="D136:D137"/>
    <mergeCell ref="I96:I97"/>
    <mergeCell ref="J96:J97"/>
    <mergeCell ref="K96:K97"/>
    <mergeCell ref="L96:L97"/>
    <mergeCell ref="A99:A104"/>
    <mergeCell ref="B99:B104"/>
    <mergeCell ref="A105:C105"/>
    <mergeCell ref="A106:A107"/>
    <mergeCell ref="B106:B107"/>
    <mergeCell ref="A108:C108"/>
    <mergeCell ref="A109:A110"/>
    <mergeCell ref="B109:B110"/>
    <mergeCell ref="A111:C111"/>
    <mergeCell ref="A112:A113"/>
    <mergeCell ref="B112:B113"/>
    <mergeCell ref="A114:C114"/>
    <mergeCell ref="A115:A116"/>
    <mergeCell ref="B115:B116"/>
    <mergeCell ref="A89:B89"/>
    <mergeCell ref="C89:N89"/>
    <mergeCell ref="A90:B90"/>
    <mergeCell ref="D90:N90"/>
    <mergeCell ref="A91:B93"/>
    <mergeCell ref="C91:C98"/>
    <mergeCell ref="D91:D93"/>
    <mergeCell ref="E91:E93"/>
    <mergeCell ref="F91:F93"/>
    <mergeCell ref="G91:G93"/>
    <mergeCell ref="H91:H93"/>
    <mergeCell ref="I91:I93"/>
    <mergeCell ref="J91:J93"/>
    <mergeCell ref="K91:K93"/>
    <mergeCell ref="L91:L93"/>
    <mergeCell ref="M91:M93"/>
    <mergeCell ref="N91:N93"/>
    <mergeCell ref="A94:A98"/>
    <mergeCell ref="B94:B98"/>
    <mergeCell ref="D94:D95"/>
    <mergeCell ref="F94:F95"/>
    <mergeCell ref="G94:G95"/>
    <mergeCell ref="H94:H95"/>
    <mergeCell ref="I94:I95"/>
    <mergeCell ref="J94:J95"/>
    <mergeCell ref="K94:K95"/>
    <mergeCell ref="L94:L95"/>
    <mergeCell ref="D96:D97"/>
    <mergeCell ref="E96:E97"/>
    <mergeCell ref="F96:F97"/>
    <mergeCell ref="G96:G97"/>
    <mergeCell ref="H96:H97"/>
    <mergeCell ref="A70:A71"/>
    <mergeCell ref="B70:B71"/>
    <mergeCell ref="A72:C72"/>
    <mergeCell ref="A73:A74"/>
    <mergeCell ref="B73:B74"/>
    <mergeCell ref="A75:C75"/>
    <mergeCell ref="A76:C76"/>
    <mergeCell ref="A77:N77"/>
    <mergeCell ref="A78:H78"/>
    <mergeCell ref="A85:B85"/>
    <mergeCell ref="C85:N85"/>
    <mergeCell ref="A86:B86"/>
    <mergeCell ref="C86:N86"/>
    <mergeCell ref="A87:B87"/>
    <mergeCell ref="C87:N87"/>
    <mergeCell ref="A88:B88"/>
    <mergeCell ref="C88:N88"/>
    <mergeCell ref="E54:E55"/>
    <mergeCell ref="F54:F55"/>
    <mergeCell ref="G54:G55"/>
    <mergeCell ref="H54:H55"/>
    <mergeCell ref="I54:I55"/>
    <mergeCell ref="J54:J55"/>
    <mergeCell ref="K54:K55"/>
    <mergeCell ref="L54:L55"/>
    <mergeCell ref="A57:A62"/>
    <mergeCell ref="B57:B62"/>
    <mergeCell ref="A63:C63"/>
    <mergeCell ref="A64:A65"/>
    <mergeCell ref="B64:B65"/>
    <mergeCell ref="A66:C66"/>
    <mergeCell ref="A67:A68"/>
    <mergeCell ref="B67:B68"/>
    <mergeCell ref="A69:C69"/>
    <mergeCell ref="A45:B45"/>
    <mergeCell ref="C45:N45"/>
    <mergeCell ref="A46:B46"/>
    <mergeCell ref="C46:N46"/>
    <mergeCell ref="A47:B47"/>
    <mergeCell ref="C47:N47"/>
    <mergeCell ref="A48:B48"/>
    <mergeCell ref="D48:N48"/>
    <mergeCell ref="A49:B51"/>
    <mergeCell ref="C49:C56"/>
    <mergeCell ref="D49:D51"/>
    <mergeCell ref="E49:E51"/>
    <mergeCell ref="F49:F51"/>
    <mergeCell ref="G49:G51"/>
    <mergeCell ref="H49:H51"/>
    <mergeCell ref="I49:I51"/>
    <mergeCell ref="J49:J51"/>
    <mergeCell ref="K49:K51"/>
    <mergeCell ref="L49:L51"/>
    <mergeCell ref="M49:M51"/>
    <mergeCell ref="N49:N51"/>
    <mergeCell ref="A52:A56"/>
    <mergeCell ref="B52:B56"/>
    <mergeCell ref="D52:D53"/>
    <mergeCell ref="F52:F53"/>
    <mergeCell ref="G52:G53"/>
    <mergeCell ref="H52:H53"/>
    <mergeCell ref="I52:I53"/>
    <mergeCell ref="J52:J53"/>
    <mergeCell ref="K52:K53"/>
    <mergeCell ref="L52:L53"/>
    <mergeCell ref="D54:D55"/>
    <mergeCell ref="A24:C24"/>
    <mergeCell ref="A25:A26"/>
    <mergeCell ref="B25:B26"/>
    <mergeCell ref="A27:C27"/>
    <mergeCell ref="A28:A29"/>
    <mergeCell ref="B28:B29"/>
    <mergeCell ref="A30:C30"/>
    <mergeCell ref="A31:A32"/>
    <mergeCell ref="B31:B32"/>
    <mergeCell ref="A33:C33"/>
    <mergeCell ref="A34:C34"/>
    <mergeCell ref="A35:N35"/>
    <mergeCell ref="A36:H36"/>
    <mergeCell ref="A43:B43"/>
    <mergeCell ref="C43:N43"/>
    <mergeCell ref="A44:B44"/>
    <mergeCell ref="C44:N44"/>
    <mergeCell ref="J10:J11"/>
    <mergeCell ref="K10:K11"/>
    <mergeCell ref="L10:L11"/>
    <mergeCell ref="D12:D13"/>
    <mergeCell ref="E12:E13"/>
    <mergeCell ref="F12:F13"/>
    <mergeCell ref="G12:G13"/>
    <mergeCell ref="H12:H13"/>
    <mergeCell ref="I12:I13"/>
    <mergeCell ref="J12:J13"/>
    <mergeCell ref="K12:K13"/>
    <mergeCell ref="L12:L13"/>
    <mergeCell ref="A15:A20"/>
    <mergeCell ref="B15:B20"/>
    <mergeCell ref="A21:C21"/>
    <mergeCell ref="A22:A23"/>
    <mergeCell ref="B22:B23"/>
    <mergeCell ref="A1:B1"/>
    <mergeCell ref="C1:N1"/>
    <mergeCell ref="A2:B2"/>
    <mergeCell ref="C2:N2"/>
    <mergeCell ref="A3:B3"/>
    <mergeCell ref="C3:N3"/>
    <mergeCell ref="A4:B4"/>
    <mergeCell ref="C4:N4"/>
    <mergeCell ref="A5:B5"/>
    <mergeCell ref="C5:N5"/>
    <mergeCell ref="A6:B6"/>
    <mergeCell ref="D6:N6"/>
    <mergeCell ref="A7:B9"/>
    <mergeCell ref="C7:C14"/>
    <mergeCell ref="D7:D9"/>
    <mergeCell ref="E7:E9"/>
    <mergeCell ref="F7:F9"/>
    <mergeCell ref="G7:G9"/>
    <mergeCell ref="H7:H9"/>
    <mergeCell ref="I7:I9"/>
    <mergeCell ref="J7:J9"/>
    <mergeCell ref="K7:K9"/>
    <mergeCell ref="L7:L9"/>
    <mergeCell ref="M7:M9"/>
    <mergeCell ref="N7:N9"/>
    <mergeCell ref="A10:A14"/>
    <mergeCell ref="B10:B14"/>
    <mergeCell ref="D10:D11"/>
    <mergeCell ref="F10:F11"/>
    <mergeCell ref="G10:G11"/>
    <mergeCell ref="H10:H11"/>
    <mergeCell ref="I10:I11"/>
  </mergeCells>
  <conditionalFormatting sqref="C141">
    <cfRule type="cellIs" dxfId="316" priority="2" operator="lessThan">
      <formula>0</formula>
    </cfRule>
  </conditionalFormatting>
  <conditionalFormatting sqref="C143">
    <cfRule type="cellIs" dxfId="315" priority="3" operator="lessThan">
      <formula>0</formula>
    </cfRule>
  </conditionalFormatting>
  <conditionalFormatting sqref="C181">
    <cfRule type="cellIs" dxfId="314" priority="4" operator="lessThan">
      <formula>0</formula>
    </cfRule>
  </conditionalFormatting>
  <conditionalFormatting sqref="C183">
    <cfRule type="cellIs" dxfId="313" priority="5" operator="lessThan">
      <formula>0</formula>
    </cfRule>
  </conditionalFormatting>
  <conditionalFormatting sqref="C221">
    <cfRule type="cellIs" dxfId="312" priority="6" operator="lessThan">
      <formula>0</formula>
    </cfRule>
  </conditionalFormatting>
  <conditionalFormatting sqref="C223">
    <cfRule type="cellIs" dxfId="311" priority="7" operator="lessThan">
      <formula>0</formula>
    </cfRule>
  </conditionalFormatting>
  <conditionalFormatting sqref="C261">
    <cfRule type="cellIs" dxfId="310" priority="8" operator="lessThan">
      <formula>0</formula>
    </cfRule>
  </conditionalFormatting>
  <conditionalFormatting sqref="C263">
    <cfRule type="cellIs" dxfId="309" priority="9" operator="lessThan">
      <formula>0</formula>
    </cfRule>
  </conditionalFormatting>
  <conditionalFormatting sqref="C301">
    <cfRule type="cellIs" dxfId="308" priority="10" operator="lessThan">
      <formula>0</formula>
    </cfRule>
  </conditionalFormatting>
  <conditionalFormatting sqref="C303">
    <cfRule type="cellIs" dxfId="307" priority="11" operator="lessThan">
      <formula>0</formula>
    </cfRule>
  </conditionalFormatting>
  <conditionalFormatting sqref="C341">
    <cfRule type="cellIs" dxfId="306" priority="12" operator="lessThan">
      <formula>0</formula>
    </cfRule>
  </conditionalFormatting>
  <conditionalFormatting sqref="C343">
    <cfRule type="cellIs" dxfId="305" priority="13" operator="lessThan">
      <formula>0</formula>
    </cfRule>
  </conditionalFormatting>
  <conditionalFormatting sqref="C381">
    <cfRule type="cellIs" dxfId="304" priority="14" operator="lessThan">
      <formula>0</formula>
    </cfRule>
  </conditionalFormatting>
  <conditionalFormatting sqref="C383">
    <cfRule type="cellIs" dxfId="303" priority="15" operator="lessThan">
      <formula>0</formula>
    </cfRule>
  </conditionalFormatting>
  <conditionalFormatting sqref="C421">
    <cfRule type="cellIs" dxfId="302" priority="16" operator="lessThan">
      <formula>0</formula>
    </cfRule>
  </conditionalFormatting>
  <conditionalFormatting sqref="C423">
    <cfRule type="cellIs" dxfId="301" priority="17" operator="lessThan">
      <formula>0</formula>
    </cfRule>
  </conditionalFormatting>
  <conditionalFormatting sqref="C461">
    <cfRule type="cellIs" dxfId="300" priority="18" operator="lessThan">
      <formula>0</formula>
    </cfRule>
  </conditionalFormatting>
  <conditionalFormatting sqref="C463">
    <cfRule type="cellIs" dxfId="299" priority="19" operator="lessThan">
      <formula>0</formula>
    </cfRule>
  </conditionalFormatting>
  <conditionalFormatting sqref="C501">
    <cfRule type="cellIs" dxfId="298" priority="20" operator="lessThan">
      <formula>0</formula>
    </cfRule>
  </conditionalFormatting>
  <conditionalFormatting sqref="C503">
    <cfRule type="cellIs" dxfId="297" priority="21" operator="lessThan">
      <formula>0</formula>
    </cfRule>
  </conditionalFormatting>
  <conditionalFormatting sqref="C541">
    <cfRule type="cellIs" dxfId="296" priority="22" operator="lessThan">
      <formula>0</formula>
    </cfRule>
  </conditionalFormatting>
  <conditionalFormatting sqref="C543">
    <cfRule type="cellIs" dxfId="295" priority="23" operator="lessThan">
      <formula>0</formula>
    </cfRule>
  </conditionalFormatting>
  <conditionalFormatting sqref="C581">
    <cfRule type="cellIs" dxfId="294" priority="24" operator="lessThan">
      <formula>0</formula>
    </cfRule>
  </conditionalFormatting>
  <conditionalFormatting sqref="C583">
    <cfRule type="cellIs" dxfId="293" priority="25" operator="lessThan">
      <formula>0</formula>
    </cfRule>
  </conditionalFormatting>
  <conditionalFormatting sqref="C621">
    <cfRule type="cellIs" dxfId="292" priority="26" operator="lessThan">
      <formula>0</formula>
    </cfRule>
  </conditionalFormatting>
  <conditionalFormatting sqref="C623">
    <cfRule type="cellIs" dxfId="291" priority="27" operator="lessThan">
      <formula>0</formula>
    </cfRule>
  </conditionalFormatting>
  <conditionalFormatting sqref="C661">
    <cfRule type="cellIs" dxfId="290" priority="28" operator="lessThan">
      <formula>0</formula>
    </cfRule>
  </conditionalFormatting>
  <conditionalFormatting sqref="C663">
    <cfRule type="cellIs" dxfId="289" priority="29" operator="lessThan">
      <formula>0</formula>
    </cfRule>
  </conditionalFormatting>
  <conditionalFormatting sqref="C701">
    <cfRule type="cellIs" dxfId="288" priority="30" operator="lessThan">
      <formula>0</formula>
    </cfRule>
  </conditionalFormatting>
  <conditionalFormatting sqref="C703">
    <cfRule type="cellIs" dxfId="287" priority="31" operator="lessThan">
      <formula>0</formula>
    </cfRule>
  </conditionalFormatting>
  <conditionalFormatting sqref="C741">
    <cfRule type="cellIs" dxfId="286" priority="32" operator="lessThan">
      <formula>0</formula>
    </cfRule>
  </conditionalFormatting>
  <conditionalFormatting sqref="C743">
    <cfRule type="cellIs" dxfId="285" priority="33" operator="lessThan">
      <formula>0</formula>
    </cfRule>
  </conditionalFormatting>
  <pageMargins left="0.7" right="0.7" top="0.75" bottom="0.75" header="0.511811023622047" footer="0.511811023622047"/>
  <pageSetup orientation="portrait" horizontalDpi="300" verticalDpi="300"/>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AMJ748"/>
  <sheetViews>
    <sheetView zoomScaleNormal="100" workbookViewId="0">
      <selection activeCell="U41" sqref="U41"/>
    </sheetView>
  </sheetViews>
  <sheetFormatPr baseColWidth="10" defaultColWidth="9.1796875" defaultRowHeight="12.5" x14ac:dyDescent="0.25"/>
  <cols>
    <col min="1" max="3" width="16.7265625" style="546" customWidth="1"/>
    <col min="4" max="4" width="30.81640625" style="546" customWidth="1"/>
    <col min="5" max="5" width="32.1796875" style="546" customWidth="1"/>
    <col min="6" max="6" width="27.26953125" style="546" customWidth="1"/>
    <col min="7" max="256" width="9.1796875" style="546"/>
    <col min="257" max="262" width="16.7265625" style="546" customWidth="1"/>
    <col min="263" max="512" width="9.1796875" style="546"/>
    <col min="513" max="518" width="16.7265625" style="546" customWidth="1"/>
    <col min="519" max="768" width="9.1796875" style="546"/>
    <col min="769" max="774" width="16.7265625" style="546" customWidth="1"/>
    <col min="775" max="1024" width="9.1796875" style="546"/>
  </cols>
  <sheetData>
    <row r="1" spans="1:6" x14ac:dyDescent="0.25">
      <c r="A1" s="802" t="s">
        <v>23</v>
      </c>
      <c r="B1" s="802"/>
      <c r="C1" s="803">
        <f>Presentación!$C$3</f>
        <v>1990</v>
      </c>
      <c r="D1" s="803"/>
      <c r="E1" s="803"/>
      <c r="F1" s="803"/>
    </row>
    <row r="2" spans="1:6" ht="12" customHeight="1" x14ac:dyDescent="0.25">
      <c r="A2" s="805" t="s">
        <v>24</v>
      </c>
      <c r="B2" s="805"/>
      <c r="C2" s="869" t="s">
        <v>0</v>
      </c>
      <c r="D2" s="869"/>
      <c r="E2" s="869"/>
      <c r="F2" s="869"/>
    </row>
    <row r="3" spans="1:6" ht="12" customHeight="1" x14ac:dyDescent="0.25">
      <c r="A3" s="805" t="s">
        <v>5</v>
      </c>
      <c r="B3" s="805"/>
      <c r="C3" s="870" t="s">
        <v>26</v>
      </c>
      <c r="D3" s="870"/>
      <c r="E3" s="870"/>
      <c r="F3" s="870"/>
    </row>
    <row r="4" spans="1:6" ht="12" customHeight="1" x14ac:dyDescent="0.25">
      <c r="A4" s="805" t="s">
        <v>27</v>
      </c>
      <c r="B4" s="805"/>
      <c r="C4" s="870" t="s">
        <v>515</v>
      </c>
      <c r="D4" s="870"/>
      <c r="E4" s="870"/>
      <c r="F4" s="870"/>
    </row>
    <row r="5" spans="1:6" ht="12" customHeight="1" x14ac:dyDescent="0.25">
      <c r="A5" s="805" t="s">
        <v>29</v>
      </c>
      <c r="B5" s="805"/>
      <c r="C5" s="870" t="s">
        <v>191</v>
      </c>
      <c r="D5" s="870"/>
      <c r="E5" s="870"/>
      <c r="F5" s="870"/>
    </row>
    <row r="6" spans="1:6" ht="12" customHeight="1" x14ac:dyDescent="0.25">
      <c r="A6" s="805" t="s">
        <v>31</v>
      </c>
      <c r="B6" s="805"/>
      <c r="C6" s="870" t="s">
        <v>299</v>
      </c>
      <c r="D6" s="870"/>
      <c r="E6" s="870"/>
      <c r="F6" s="870"/>
    </row>
    <row r="7" spans="1:6" ht="12" customHeight="1" x14ac:dyDescent="0.25">
      <c r="A7" s="807" t="s">
        <v>33</v>
      </c>
      <c r="B7" s="807"/>
      <c r="C7" s="278" t="s">
        <v>34</v>
      </c>
      <c r="D7" s="766" t="s">
        <v>300</v>
      </c>
      <c r="E7" s="766"/>
      <c r="F7" s="766"/>
    </row>
    <row r="8" spans="1:6" ht="22.5" customHeight="1" x14ac:dyDescent="0.25">
      <c r="A8" s="761" t="s">
        <v>37</v>
      </c>
      <c r="B8" s="761"/>
      <c r="C8" s="761" t="s">
        <v>38</v>
      </c>
      <c r="D8" s="265" t="s">
        <v>444</v>
      </c>
      <c r="E8" s="265" t="s">
        <v>302</v>
      </c>
      <c r="F8" s="265" t="s">
        <v>516</v>
      </c>
    </row>
    <row r="9" spans="1:6" ht="13.5" customHeight="1" x14ac:dyDescent="0.25">
      <c r="A9" s="761" t="s">
        <v>197</v>
      </c>
      <c r="B9" s="761" t="s">
        <v>47</v>
      </c>
      <c r="C9" s="761"/>
      <c r="D9" s="265" t="s">
        <v>48</v>
      </c>
      <c r="E9" s="265" t="s">
        <v>304</v>
      </c>
      <c r="F9" s="265" t="s">
        <v>52</v>
      </c>
    </row>
    <row r="10" spans="1:6" ht="13.5" x14ac:dyDescent="0.25">
      <c r="A10" s="761"/>
      <c r="B10" s="761"/>
      <c r="C10" s="761"/>
      <c r="D10" s="265"/>
      <c r="E10" s="265" t="s">
        <v>447</v>
      </c>
      <c r="F10" s="547" t="s">
        <v>307</v>
      </c>
    </row>
    <row r="11" spans="1:6" ht="13.5" x14ac:dyDescent="0.25">
      <c r="A11" s="761"/>
      <c r="B11" s="761"/>
      <c r="C11" s="761"/>
      <c r="D11" s="380" t="s">
        <v>61</v>
      </c>
      <c r="E11" s="380" t="s">
        <v>308</v>
      </c>
      <c r="F11" s="547" t="s">
        <v>309</v>
      </c>
    </row>
    <row r="12" spans="1:6" ht="12" customHeight="1" x14ac:dyDescent="0.25">
      <c r="A12" s="761" t="s">
        <v>68</v>
      </c>
      <c r="B12" s="761" t="s">
        <v>310</v>
      </c>
      <c r="C12" s="265" t="s">
        <v>311</v>
      </c>
      <c r="D12" s="541"/>
      <c r="E12" s="541"/>
      <c r="F12" s="541">
        <f>D12*E12</f>
        <v>0</v>
      </c>
    </row>
    <row r="13" spans="1:6" x14ac:dyDescent="0.25">
      <c r="A13" s="761"/>
      <c r="B13" s="761"/>
      <c r="C13" s="265" t="s">
        <v>312</v>
      </c>
      <c r="D13" s="541"/>
      <c r="E13" s="541"/>
      <c r="F13" s="541">
        <f>D13*E13</f>
        <v>0</v>
      </c>
    </row>
    <row r="14" spans="1:6" x14ac:dyDescent="0.25">
      <c r="A14" s="818" t="s">
        <v>292</v>
      </c>
      <c r="B14" s="818"/>
      <c r="C14" s="818"/>
      <c r="D14" s="535"/>
      <c r="E14" s="535"/>
      <c r="F14" s="548">
        <f>SUM(F12:F13)</f>
        <v>0</v>
      </c>
    </row>
    <row r="15" spans="1:6" ht="12" customHeight="1" x14ac:dyDescent="0.25">
      <c r="A15" s="761" t="s">
        <v>313</v>
      </c>
      <c r="B15" s="761" t="s">
        <v>310</v>
      </c>
      <c r="C15" s="265" t="s">
        <v>311</v>
      </c>
      <c r="D15" s="541"/>
      <c r="E15" s="541"/>
      <c r="F15" s="541">
        <f>D15*E15</f>
        <v>0</v>
      </c>
    </row>
    <row r="16" spans="1:6" x14ac:dyDescent="0.25">
      <c r="A16" s="761"/>
      <c r="B16" s="761"/>
      <c r="C16" s="265" t="s">
        <v>312</v>
      </c>
      <c r="D16" s="541"/>
      <c r="E16" s="541"/>
      <c r="F16" s="541">
        <f>D16*E16</f>
        <v>0</v>
      </c>
    </row>
    <row r="17" spans="1:6" x14ac:dyDescent="0.25">
      <c r="A17" s="818" t="s">
        <v>292</v>
      </c>
      <c r="B17" s="818"/>
      <c r="C17" s="818"/>
      <c r="D17" s="535"/>
      <c r="E17" s="535"/>
      <c r="F17" s="548">
        <f>SUM(F15:F16)</f>
        <v>0</v>
      </c>
    </row>
    <row r="18" spans="1:6" ht="12" customHeight="1" x14ac:dyDescent="0.25">
      <c r="A18" s="761" t="s">
        <v>314</v>
      </c>
      <c r="B18" s="761" t="s">
        <v>310</v>
      </c>
      <c r="C18" s="265" t="s">
        <v>311</v>
      </c>
      <c r="D18" s="541"/>
      <c r="E18" s="541"/>
      <c r="F18" s="541">
        <f>D18*E18</f>
        <v>0</v>
      </c>
    </row>
    <row r="19" spans="1:6" x14ac:dyDescent="0.25">
      <c r="A19" s="761"/>
      <c r="B19" s="761"/>
      <c r="C19" s="265" t="s">
        <v>312</v>
      </c>
      <c r="D19" s="541"/>
      <c r="E19" s="541"/>
      <c r="F19" s="541">
        <f>D19*E19</f>
        <v>0</v>
      </c>
    </row>
    <row r="20" spans="1:6" x14ac:dyDescent="0.25">
      <c r="A20" s="818" t="s">
        <v>292</v>
      </c>
      <c r="B20" s="818"/>
      <c r="C20" s="818"/>
      <c r="D20" s="535"/>
      <c r="E20" s="535"/>
      <c r="F20" s="548">
        <f>SUM(F18:F19)</f>
        <v>0</v>
      </c>
    </row>
    <row r="21" spans="1:6" ht="12" customHeight="1" x14ac:dyDescent="0.25">
      <c r="A21" s="761" t="s">
        <v>315</v>
      </c>
      <c r="B21" s="761" t="s">
        <v>310</v>
      </c>
      <c r="C21" s="265" t="s">
        <v>311</v>
      </c>
      <c r="D21" s="541"/>
      <c r="E21" s="541"/>
      <c r="F21" s="541">
        <f>D21*E21</f>
        <v>0</v>
      </c>
    </row>
    <row r="22" spans="1:6" x14ac:dyDescent="0.25">
      <c r="A22" s="761"/>
      <c r="B22" s="761"/>
      <c r="C22" s="265" t="s">
        <v>312</v>
      </c>
      <c r="D22" s="541"/>
      <c r="E22" s="541"/>
      <c r="F22" s="541">
        <f>D22*E22</f>
        <v>0</v>
      </c>
    </row>
    <row r="23" spans="1:6" x14ac:dyDescent="0.25">
      <c r="A23" s="818" t="s">
        <v>292</v>
      </c>
      <c r="B23" s="818"/>
      <c r="C23" s="818"/>
      <c r="D23" s="535"/>
      <c r="E23" s="535"/>
      <c r="F23" s="548">
        <f>SUM(F21:F22)</f>
        <v>0</v>
      </c>
    </row>
    <row r="24" spans="1:6" ht="12" customHeight="1" x14ac:dyDescent="0.25">
      <c r="A24" s="761" t="s">
        <v>316</v>
      </c>
      <c r="B24" s="761" t="s">
        <v>310</v>
      </c>
      <c r="C24" s="265" t="s">
        <v>311</v>
      </c>
      <c r="D24" s="541"/>
      <c r="E24" s="541"/>
      <c r="F24" s="541">
        <f>D24*E24</f>
        <v>0</v>
      </c>
    </row>
    <row r="25" spans="1:6" x14ac:dyDescent="0.25">
      <c r="A25" s="761"/>
      <c r="B25" s="761"/>
      <c r="C25" s="265" t="s">
        <v>312</v>
      </c>
      <c r="D25" s="541"/>
      <c r="E25" s="541"/>
      <c r="F25" s="541">
        <f>D25*E25</f>
        <v>0</v>
      </c>
    </row>
    <row r="26" spans="1:6" x14ac:dyDescent="0.25">
      <c r="A26" s="818" t="s">
        <v>292</v>
      </c>
      <c r="B26" s="818"/>
      <c r="C26" s="818"/>
      <c r="D26" s="535"/>
      <c r="E26" s="535"/>
      <c r="F26" s="548">
        <f>SUM(F24:F25)</f>
        <v>0</v>
      </c>
    </row>
    <row r="27" spans="1:6" x14ac:dyDescent="0.25">
      <c r="A27" s="819" t="s">
        <v>91</v>
      </c>
      <c r="B27" s="819"/>
      <c r="C27" s="819"/>
      <c r="D27" s="538"/>
      <c r="E27" s="538"/>
      <c r="F27" s="548">
        <f>F26+F23+F20+F17+F14</f>
        <v>0</v>
      </c>
    </row>
    <row r="28" spans="1:6" x14ac:dyDescent="0.25">
      <c r="A28" s="876" t="s">
        <v>393</v>
      </c>
      <c r="B28" s="876"/>
      <c r="C28" s="876"/>
      <c r="D28" s="876"/>
      <c r="E28" s="876"/>
      <c r="F28" s="876"/>
    </row>
    <row r="41" spans="1:6" x14ac:dyDescent="0.25">
      <c r="A41" s="802" t="s">
        <v>23</v>
      </c>
      <c r="B41" s="802"/>
      <c r="C41" s="803">
        <f>Presentación!$C$3</f>
        <v>1990</v>
      </c>
      <c r="D41" s="803"/>
      <c r="E41" s="803"/>
      <c r="F41" s="803"/>
    </row>
    <row r="42" spans="1:6" ht="12" customHeight="1" x14ac:dyDescent="0.25">
      <c r="A42" s="805" t="s">
        <v>24</v>
      </c>
      <c r="B42" s="805"/>
      <c r="C42" s="869" t="s">
        <v>92</v>
      </c>
      <c r="D42" s="869"/>
      <c r="E42" s="869"/>
      <c r="F42" s="869"/>
    </row>
    <row r="43" spans="1:6" ht="12" customHeight="1" x14ac:dyDescent="0.25">
      <c r="A43" s="805" t="s">
        <v>5</v>
      </c>
      <c r="B43" s="805"/>
      <c r="C43" s="870" t="s">
        <v>26</v>
      </c>
      <c r="D43" s="870"/>
      <c r="E43" s="870"/>
      <c r="F43" s="870"/>
    </row>
    <row r="44" spans="1:6" ht="12" customHeight="1" x14ac:dyDescent="0.25">
      <c r="A44" s="805" t="s">
        <v>27</v>
      </c>
      <c r="B44" s="805"/>
      <c r="C44" s="870" t="s">
        <v>515</v>
      </c>
      <c r="D44" s="870"/>
      <c r="E44" s="870"/>
      <c r="F44" s="870"/>
    </row>
    <row r="45" spans="1:6" ht="12" customHeight="1" x14ac:dyDescent="0.25">
      <c r="A45" s="805" t="s">
        <v>29</v>
      </c>
      <c r="B45" s="805"/>
      <c r="C45" s="870" t="s">
        <v>191</v>
      </c>
      <c r="D45" s="870"/>
      <c r="E45" s="870"/>
      <c r="F45" s="870"/>
    </row>
    <row r="46" spans="1:6" ht="12" customHeight="1" x14ac:dyDescent="0.25">
      <c r="A46" s="805" t="s">
        <v>31</v>
      </c>
      <c r="B46" s="805"/>
      <c r="C46" s="870" t="s">
        <v>299</v>
      </c>
      <c r="D46" s="870"/>
      <c r="E46" s="870"/>
      <c r="F46" s="870"/>
    </row>
    <row r="47" spans="1:6" ht="12" customHeight="1" x14ac:dyDescent="0.25">
      <c r="A47" s="807" t="s">
        <v>33</v>
      </c>
      <c r="B47" s="807"/>
      <c r="C47" s="278" t="s">
        <v>34</v>
      </c>
      <c r="D47" s="766" t="s">
        <v>300</v>
      </c>
      <c r="E47" s="766"/>
      <c r="F47" s="766"/>
    </row>
    <row r="48" spans="1:6" ht="22.5" customHeight="1" x14ac:dyDescent="0.25">
      <c r="A48" s="761" t="s">
        <v>37</v>
      </c>
      <c r="B48" s="761"/>
      <c r="C48" s="761" t="s">
        <v>38</v>
      </c>
      <c r="D48" s="265" t="s">
        <v>444</v>
      </c>
      <c r="E48" s="265" t="s">
        <v>302</v>
      </c>
      <c r="F48" s="265" t="s">
        <v>516</v>
      </c>
    </row>
    <row r="49" spans="1:6" ht="13.5" customHeight="1" x14ac:dyDescent="0.25">
      <c r="A49" s="761" t="s">
        <v>197</v>
      </c>
      <c r="B49" s="761" t="s">
        <v>47</v>
      </c>
      <c r="C49" s="761"/>
      <c r="D49" s="265" t="s">
        <v>48</v>
      </c>
      <c r="E49" s="265" t="s">
        <v>304</v>
      </c>
      <c r="F49" s="265" t="s">
        <v>52</v>
      </c>
    </row>
    <row r="50" spans="1:6" ht="13.5" x14ac:dyDescent="0.25">
      <c r="A50" s="761"/>
      <c r="B50" s="761"/>
      <c r="C50" s="761"/>
      <c r="D50" s="265"/>
      <c r="E50" s="265" t="s">
        <v>447</v>
      </c>
      <c r="F50" s="547" t="s">
        <v>307</v>
      </c>
    </row>
    <row r="51" spans="1:6" ht="13.5" x14ac:dyDescent="0.25">
      <c r="A51" s="761"/>
      <c r="B51" s="761"/>
      <c r="C51" s="761"/>
      <c r="D51" s="380" t="s">
        <v>61</v>
      </c>
      <c r="E51" s="380" t="s">
        <v>308</v>
      </c>
      <c r="F51" s="547" t="s">
        <v>309</v>
      </c>
    </row>
    <row r="52" spans="1:6" ht="12" customHeight="1" x14ac:dyDescent="0.25">
      <c r="A52" s="761" t="s">
        <v>68</v>
      </c>
      <c r="B52" s="761" t="s">
        <v>310</v>
      </c>
      <c r="C52" s="265" t="s">
        <v>311</v>
      </c>
      <c r="D52" s="541"/>
      <c r="E52" s="541"/>
      <c r="F52" s="541">
        <f>D52*E52</f>
        <v>0</v>
      </c>
    </row>
    <row r="53" spans="1:6" x14ac:dyDescent="0.25">
      <c r="A53" s="761"/>
      <c r="B53" s="761"/>
      <c r="C53" s="265" t="s">
        <v>312</v>
      </c>
      <c r="D53" s="541"/>
      <c r="E53" s="541"/>
      <c r="F53" s="541">
        <f>D53*E53</f>
        <v>0</v>
      </c>
    </row>
    <row r="54" spans="1:6" x14ac:dyDescent="0.25">
      <c r="A54" s="818" t="s">
        <v>292</v>
      </c>
      <c r="B54" s="818"/>
      <c r="C54" s="818"/>
      <c r="D54" s="535"/>
      <c r="E54" s="535"/>
      <c r="F54" s="548">
        <f>SUM(F52:F53)</f>
        <v>0</v>
      </c>
    </row>
    <row r="55" spans="1:6" ht="12" customHeight="1" x14ac:dyDescent="0.25">
      <c r="A55" s="761" t="s">
        <v>313</v>
      </c>
      <c r="B55" s="761" t="s">
        <v>310</v>
      </c>
      <c r="C55" s="265" t="s">
        <v>311</v>
      </c>
      <c r="D55" s="541"/>
      <c r="E55" s="541"/>
      <c r="F55" s="541">
        <f>D55*E55</f>
        <v>0</v>
      </c>
    </row>
    <row r="56" spans="1:6" x14ac:dyDescent="0.25">
      <c r="A56" s="761"/>
      <c r="B56" s="761"/>
      <c r="C56" s="265" t="s">
        <v>312</v>
      </c>
      <c r="D56" s="541"/>
      <c r="E56" s="541"/>
      <c r="F56" s="541">
        <f>D56*E56</f>
        <v>0</v>
      </c>
    </row>
    <row r="57" spans="1:6" x14ac:dyDescent="0.25">
      <c r="A57" s="818" t="s">
        <v>292</v>
      </c>
      <c r="B57" s="818"/>
      <c r="C57" s="818"/>
      <c r="D57" s="535"/>
      <c r="E57" s="535"/>
      <c r="F57" s="548">
        <f>SUM(F55:F56)</f>
        <v>0</v>
      </c>
    </row>
    <row r="58" spans="1:6" ht="12" customHeight="1" x14ac:dyDescent="0.25">
      <c r="A58" s="761" t="s">
        <v>314</v>
      </c>
      <c r="B58" s="761" t="s">
        <v>310</v>
      </c>
      <c r="C58" s="265" t="s">
        <v>311</v>
      </c>
      <c r="D58" s="541"/>
      <c r="E58" s="541"/>
      <c r="F58" s="541">
        <f>D58*E58</f>
        <v>0</v>
      </c>
    </row>
    <row r="59" spans="1:6" x14ac:dyDescent="0.25">
      <c r="A59" s="761"/>
      <c r="B59" s="761"/>
      <c r="C59" s="265" t="s">
        <v>312</v>
      </c>
      <c r="D59" s="541"/>
      <c r="E59" s="541"/>
      <c r="F59" s="541">
        <f>D59*E59</f>
        <v>0</v>
      </c>
    </row>
    <row r="60" spans="1:6" x14ac:dyDescent="0.25">
      <c r="A60" s="818" t="s">
        <v>292</v>
      </c>
      <c r="B60" s="818"/>
      <c r="C60" s="818"/>
      <c r="D60" s="535"/>
      <c r="E60" s="535"/>
      <c r="F60" s="548">
        <f>SUM(F58:F59)</f>
        <v>0</v>
      </c>
    </row>
    <row r="61" spans="1:6" ht="12" customHeight="1" x14ac:dyDescent="0.25">
      <c r="A61" s="761" t="s">
        <v>315</v>
      </c>
      <c r="B61" s="761" t="s">
        <v>310</v>
      </c>
      <c r="C61" s="265" t="s">
        <v>311</v>
      </c>
      <c r="D61" s="541"/>
      <c r="E61" s="541"/>
      <c r="F61" s="541">
        <f>D61*E61</f>
        <v>0</v>
      </c>
    </row>
    <row r="62" spans="1:6" x14ac:dyDescent="0.25">
      <c r="A62" s="761"/>
      <c r="B62" s="761"/>
      <c r="C62" s="265" t="s">
        <v>312</v>
      </c>
      <c r="D62" s="541"/>
      <c r="E62" s="541"/>
      <c r="F62" s="541">
        <f>D62*E62</f>
        <v>0</v>
      </c>
    </row>
    <row r="63" spans="1:6" x14ac:dyDescent="0.25">
      <c r="A63" s="818" t="s">
        <v>292</v>
      </c>
      <c r="B63" s="818"/>
      <c r="C63" s="818"/>
      <c r="D63" s="535"/>
      <c r="E63" s="535"/>
      <c r="F63" s="548">
        <f>SUM(F61:F62)</f>
        <v>0</v>
      </c>
    </row>
    <row r="64" spans="1:6" ht="12" customHeight="1" x14ac:dyDescent="0.25">
      <c r="A64" s="761" t="s">
        <v>316</v>
      </c>
      <c r="B64" s="761" t="s">
        <v>310</v>
      </c>
      <c r="C64" s="265" t="s">
        <v>311</v>
      </c>
      <c r="D64" s="541"/>
      <c r="E64" s="541"/>
      <c r="F64" s="541">
        <f>D64*E64</f>
        <v>0</v>
      </c>
    </row>
    <row r="65" spans="1:6" x14ac:dyDescent="0.25">
      <c r="A65" s="761"/>
      <c r="B65" s="761"/>
      <c r="C65" s="265" t="s">
        <v>312</v>
      </c>
      <c r="D65" s="541"/>
      <c r="E65" s="541"/>
      <c r="F65" s="541">
        <f>D65*E65</f>
        <v>0</v>
      </c>
    </row>
    <row r="66" spans="1:6" x14ac:dyDescent="0.25">
      <c r="A66" s="818" t="s">
        <v>292</v>
      </c>
      <c r="B66" s="818"/>
      <c r="C66" s="818"/>
      <c r="D66" s="535"/>
      <c r="E66" s="535"/>
      <c r="F66" s="548">
        <f>SUM(F64:F65)</f>
        <v>0</v>
      </c>
    </row>
    <row r="67" spans="1:6" x14ac:dyDescent="0.25">
      <c r="A67" s="819" t="s">
        <v>91</v>
      </c>
      <c r="B67" s="819"/>
      <c r="C67" s="819"/>
      <c r="D67" s="538"/>
      <c r="E67" s="538"/>
      <c r="F67" s="548">
        <f>F66+F63+F60+F57+F54</f>
        <v>0</v>
      </c>
    </row>
    <row r="68" spans="1:6" x14ac:dyDescent="0.25">
      <c r="A68" s="876" t="s">
        <v>393</v>
      </c>
      <c r="B68" s="876"/>
      <c r="C68" s="876"/>
      <c r="D68" s="876"/>
      <c r="E68" s="876"/>
      <c r="F68" s="876"/>
    </row>
    <row r="81" spans="1:6" x14ac:dyDescent="0.25">
      <c r="A81" s="802" t="s">
        <v>23</v>
      </c>
      <c r="B81" s="802"/>
      <c r="C81" s="803">
        <f>Presentación!$C$3</f>
        <v>1990</v>
      </c>
      <c r="D81" s="803"/>
      <c r="E81" s="803"/>
      <c r="F81" s="803"/>
    </row>
    <row r="82" spans="1:6" ht="12" customHeight="1" x14ac:dyDescent="0.25">
      <c r="A82" s="805" t="s">
        <v>24</v>
      </c>
      <c r="B82" s="805"/>
      <c r="C82" s="869" t="s">
        <v>93</v>
      </c>
      <c r="D82" s="869"/>
      <c r="E82" s="869"/>
      <c r="F82" s="869"/>
    </row>
    <row r="83" spans="1:6" ht="12" customHeight="1" x14ac:dyDescent="0.25">
      <c r="A83" s="805" t="s">
        <v>5</v>
      </c>
      <c r="B83" s="805"/>
      <c r="C83" s="870" t="s">
        <v>26</v>
      </c>
      <c r="D83" s="870"/>
      <c r="E83" s="870"/>
      <c r="F83" s="870"/>
    </row>
    <row r="84" spans="1:6" ht="12" customHeight="1" x14ac:dyDescent="0.25">
      <c r="A84" s="805" t="s">
        <v>27</v>
      </c>
      <c r="B84" s="805"/>
      <c r="C84" s="870" t="s">
        <v>515</v>
      </c>
      <c r="D84" s="870"/>
      <c r="E84" s="870"/>
      <c r="F84" s="870"/>
    </row>
    <row r="85" spans="1:6" ht="12" customHeight="1" x14ac:dyDescent="0.25">
      <c r="A85" s="805" t="s">
        <v>29</v>
      </c>
      <c r="B85" s="805"/>
      <c r="C85" s="870" t="s">
        <v>191</v>
      </c>
      <c r="D85" s="870"/>
      <c r="E85" s="870"/>
      <c r="F85" s="870"/>
    </row>
    <row r="86" spans="1:6" ht="12" customHeight="1" x14ac:dyDescent="0.25">
      <c r="A86" s="805" t="s">
        <v>31</v>
      </c>
      <c r="B86" s="805"/>
      <c r="C86" s="870" t="s">
        <v>299</v>
      </c>
      <c r="D86" s="870"/>
      <c r="E86" s="870"/>
      <c r="F86" s="870"/>
    </row>
    <row r="87" spans="1:6" ht="12" customHeight="1" x14ac:dyDescent="0.25">
      <c r="A87" s="807" t="s">
        <v>33</v>
      </c>
      <c r="B87" s="807"/>
      <c r="C87" s="278" t="s">
        <v>34</v>
      </c>
      <c r="D87" s="766" t="s">
        <v>300</v>
      </c>
      <c r="E87" s="766"/>
      <c r="F87" s="766"/>
    </row>
    <row r="88" spans="1:6" ht="22.5" customHeight="1" x14ac:dyDescent="0.25">
      <c r="A88" s="761" t="s">
        <v>37</v>
      </c>
      <c r="B88" s="761"/>
      <c r="C88" s="761" t="s">
        <v>38</v>
      </c>
      <c r="D88" s="265" t="s">
        <v>444</v>
      </c>
      <c r="E88" s="265" t="s">
        <v>302</v>
      </c>
      <c r="F88" s="265" t="s">
        <v>516</v>
      </c>
    </row>
    <row r="89" spans="1:6" ht="13.5" customHeight="1" x14ac:dyDescent="0.25">
      <c r="A89" s="761" t="s">
        <v>197</v>
      </c>
      <c r="B89" s="761" t="s">
        <v>47</v>
      </c>
      <c r="C89" s="761"/>
      <c r="D89" s="265" t="s">
        <v>48</v>
      </c>
      <c r="E89" s="265" t="s">
        <v>304</v>
      </c>
      <c r="F89" s="265" t="s">
        <v>52</v>
      </c>
    </row>
    <row r="90" spans="1:6" ht="13.5" x14ac:dyDescent="0.25">
      <c r="A90" s="761"/>
      <c r="B90" s="761"/>
      <c r="C90" s="761"/>
      <c r="D90" s="265"/>
      <c r="E90" s="265" t="s">
        <v>447</v>
      </c>
      <c r="F90" s="547" t="s">
        <v>307</v>
      </c>
    </row>
    <row r="91" spans="1:6" ht="13.5" x14ac:dyDescent="0.25">
      <c r="A91" s="761"/>
      <c r="B91" s="761"/>
      <c r="C91" s="761"/>
      <c r="D91" s="380" t="s">
        <v>61</v>
      </c>
      <c r="E91" s="380" t="s">
        <v>308</v>
      </c>
      <c r="F91" s="547" t="s">
        <v>309</v>
      </c>
    </row>
    <row r="92" spans="1:6" ht="12" customHeight="1" x14ac:dyDescent="0.25">
      <c r="A92" s="761" t="s">
        <v>68</v>
      </c>
      <c r="B92" s="761" t="s">
        <v>310</v>
      </c>
      <c r="C92" s="265" t="s">
        <v>311</v>
      </c>
      <c r="D92" s="541"/>
      <c r="E92" s="541"/>
      <c r="F92" s="541">
        <f>D92*E92</f>
        <v>0</v>
      </c>
    </row>
    <row r="93" spans="1:6" x14ac:dyDescent="0.25">
      <c r="A93" s="761"/>
      <c r="B93" s="761"/>
      <c r="C93" s="265" t="s">
        <v>312</v>
      </c>
      <c r="D93" s="541"/>
      <c r="E93" s="541"/>
      <c r="F93" s="541">
        <f>D93*E93</f>
        <v>0</v>
      </c>
    </row>
    <row r="94" spans="1:6" x14ac:dyDescent="0.25">
      <c r="A94" s="818" t="s">
        <v>292</v>
      </c>
      <c r="B94" s="818"/>
      <c r="C94" s="818"/>
      <c r="D94" s="535"/>
      <c r="E94" s="535"/>
      <c r="F94" s="548">
        <f>SUM(F92:F93)</f>
        <v>0</v>
      </c>
    </row>
    <row r="95" spans="1:6" ht="12" customHeight="1" x14ac:dyDescent="0.25">
      <c r="A95" s="761" t="s">
        <v>313</v>
      </c>
      <c r="B95" s="761" t="s">
        <v>310</v>
      </c>
      <c r="C95" s="265" t="s">
        <v>311</v>
      </c>
      <c r="D95" s="541"/>
      <c r="E95" s="541"/>
      <c r="F95" s="541">
        <f>D95*E95</f>
        <v>0</v>
      </c>
    </row>
    <row r="96" spans="1:6" x14ac:dyDescent="0.25">
      <c r="A96" s="761"/>
      <c r="B96" s="761"/>
      <c r="C96" s="265" t="s">
        <v>312</v>
      </c>
      <c r="D96" s="541"/>
      <c r="E96" s="541"/>
      <c r="F96" s="541">
        <f>D96*E96</f>
        <v>0</v>
      </c>
    </row>
    <row r="97" spans="1:6" x14ac:dyDescent="0.25">
      <c r="A97" s="818" t="s">
        <v>292</v>
      </c>
      <c r="B97" s="818"/>
      <c r="C97" s="818"/>
      <c r="D97" s="535"/>
      <c r="E97" s="535"/>
      <c r="F97" s="548">
        <f>SUM(F95:F96)</f>
        <v>0</v>
      </c>
    </row>
    <row r="98" spans="1:6" ht="12" customHeight="1" x14ac:dyDescent="0.25">
      <c r="A98" s="761" t="s">
        <v>314</v>
      </c>
      <c r="B98" s="761" t="s">
        <v>310</v>
      </c>
      <c r="C98" s="265" t="s">
        <v>311</v>
      </c>
      <c r="D98" s="541"/>
      <c r="E98" s="541"/>
      <c r="F98" s="541">
        <f>D98*E98</f>
        <v>0</v>
      </c>
    </row>
    <row r="99" spans="1:6" x14ac:dyDescent="0.25">
      <c r="A99" s="761"/>
      <c r="B99" s="761"/>
      <c r="C99" s="265" t="s">
        <v>312</v>
      </c>
      <c r="D99" s="541"/>
      <c r="E99" s="541"/>
      <c r="F99" s="541">
        <f>D99*E99</f>
        <v>0</v>
      </c>
    </row>
    <row r="100" spans="1:6" x14ac:dyDescent="0.25">
      <c r="A100" s="818" t="s">
        <v>292</v>
      </c>
      <c r="B100" s="818"/>
      <c r="C100" s="818"/>
      <c r="D100" s="535"/>
      <c r="E100" s="535"/>
      <c r="F100" s="548">
        <f>SUM(F98:F99)</f>
        <v>0</v>
      </c>
    </row>
    <row r="101" spans="1:6" ht="12" customHeight="1" x14ac:dyDescent="0.25">
      <c r="A101" s="761" t="s">
        <v>315</v>
      </c>
      <c r="B101" s="761" t="s">
        <v>310</v>
      </c>
      <c r="C101" s="265" t="s">
        <v>311</v>
      </c>
      <c r="D101" s="541"/>
      <c r="E101" s="541"/>
      <c r="F101" s="541">
        <f>D101*E101</f>
        <v>0</v>
      </c>
    </row>
    <row r="102" spans="1:6" x14ac:dyDescent="0.25">
      <c r="A102" s="761"/>
      <c r="B102" s="761"/>
      <c r="C102" s="265" t="s">
        <v>312</v>
      </c>
      <c r="D102" s="541"/>
      <c r="E102" s="541"/>
      <c r="F102" s="541">
        <f>D102*E102</f>
        <v>0</v>
      </c>
    </row>
    <row r="103" spans="1:6" x14ac:dyDescent="0.25">
      <c r="A103" s="818" t="s">
        <v>292</v>
      </c>
      <c r="B103" s="818"/>
      <c r="C103" s="818"/>
      <c r="D103" s="535"/>
      <c r="E103" s="535"/>
      <c r="F103" s="548">
        <f>SUM(F101:F102)</f>
        <v>0</v>
      </c>
    </row>
    <row r="104" spans="1:6" ht="12" customHeight="1" x14ac:dyDescent="0.25">
      <c r="A104" s="761" t="s">
        <v>316</v>
      </c>
      <c r="B104" s="761" t="s">
        <v>310</v>
      </c>
      <c r="C104" s="265" t="s">
        <v>311</v>
      </c>
      <c r="D104" s="541"/>
      <c r="E104" s="541"/>
      <c r="F104" s="541">
        <f>D104*E104</f>
        <v>0</v>
      </c>
    </row>
    <row r="105" spans="1:6" x14ac:dyDescent="0.25">
      <c r="A105" s="761"/>
      <c r="B105" s="761"/>
      <c r="C105" s="265" t="s">
        <v>312</v>
      </c>
      <c r="D105" s="541"/>
      <c r="E105" s="541"/>
      <c r="F105" s="541">
        <f>D105*E105</f>
        <v>0</v>
      </c>
    </row>
    <row r="106" spans="1:6" x14ac:dyDescent="0.25">
      <c r="A106" s="818" t="s">
        <v>292</v>
      </c>
      <c r="B106" s="818"/>
      <c r="C106" s="818"/>
      <c r="D106" s="535"/>
      <c r="E106" s="535"/>
      <c r="F106" s="548">
        <f>SUM(F104:F105)</f>
        <v>0</v>
      </c>
    </row>
    <row r="107" spans="1:6" x14ac:dyDescent="0.25">
      <c r="A107" s="819" t="s">
        <v>91</v>
      </c>
      <c r="B107" s="819"/>
      <c r="C107" s="819"/>
      <c r="D107" s="538"/>
      <c r="E107" s="538"/>
      <c r="F107" s="548">
        <f>F106+F103+F100+F97+F94</f>
        <v>0</v>
      </c>
    </row>
    <row r="108" spans="1:6" x14ac:dyDescent="0.25">
      <c r="A108" s="876" t="s">
        <v>393</v>
      </c>
      <c r="B108" s="876"/>
      <c r="C108" s="876"/>
      <c r="D108" s="876"/>
      <c r="E108" s="876"/>
      <c r="F108" s="876"/>
    </row>
    <row r="121" spans="1:13" x14ac:dyDescent="0.25">
      <c r="A121" s="802" t="s">
        <v>23</v>
      </c>
      <c r="B121" s="802"/>
      <c r="C121" s="803">
        <f>Presentación!$C$3</f>
        <v>1990</v>
      </c>
      <c r="D121" s="803"/>
      <c r="E121" s="803"/>
      <c r="F121" s="803"/>
      <c r="G121" s="549"/>
      <c r="H121" s="549"/>
      <c r="I121" s="549"/>
      <c r="J121" s="549"/>
      <c r="K121" s="549"/>
      <c r="L121" s="549"/>
      <c r="M121" s="549"/>
    </row>
    <row r="122" spans="1:13" ht="12.75" customHeight="1" x14ac:dyDescent="0.25">
      <c r="A122" s="805" t="s">
        <v>24</v>
      </c>
      <c r="B122" s="805"/>
      <c r="C122" s="869" t="s">
        <v>375</v>
      </c>
      <c r="D122" s="869"/>
      <c r="E122" s="869"/>
      <c r="F122" s="869"/>
      <c r="G122" s="550"/>
      <c r="H122" s="550"/>
      <c r="I122" s="550"/>
      <c r="J122" s="550"/>
      <c r="K122" s="550"/>
      <c r="L122" s="550"/>
      <c r="M122" s="550"/>
    </row>
    <row r="123" spans="1:13" ht="12" customHeight="1" x14ac:dyDescent="0.25">
      <c r="A123" s="805" t="s">
        <v>5</v>
      </c>
      <c r="B123" s="805"/>
      <c r="C123" s="870" t="s">
        <v>26</v>
      </c>
      <c r="D123" s="870"/>
      <c r="E123" s="870"/>
      <c r="F123" s="870"/>
    </row>
    <row r="124" spans="1:13" ht="12" customHeight="1" x14ac:dyDescent="0.25">
      <c r="A124" s="805" t="s">
        <v>27</v>
      </c>
      <c r="B124" s="805"/>
      <c r="C124" s="870" t="s">
        <v>515</v>
      </c>
      <c r="D124" s="870"/>
      <c r="E124" s="870"/>
      <c r="F124" s="870"/>
    </row>
    <row r="125" spans="1:13" ht="12" customHeight="1" x14ac:dyDescent="0.25">
      <c r="A125" s="805" t="s">
        <v>29</v>
      </c>
      <c r="B125" s="805"/>
      <c r="C125" s="870" t="s">
        <v>191</v>
      </c>
      <c r="D125" s="870"/>
      <c r="E125" s="870"/>
      <c r="F125" s="870"/>
    </row>
    <row r="126" spans="1:13" ht="12" customHeight="1" x14ac:dyDescent="0.25">
      <c r="A126" s="805" t="s">
        <v>31</v>
      </c>
      <c r="B126" s="805"/>
      <c r="C126" s="870" t="s">
        <v>299</v>
      </c>
      <c r="D126" s="870"/>
      <c r="E126" s="870"/>
      <c r="F126" s="870"/>
    </row>
    <row r="127" spans="1:13" ht="12" customHeight="1" x14ac:dyDescent="0.25">
      <c r="A127" s="807" t="s">
        <v>33</v>
      </c>
      <c r="B127" s="807"/>
      <c r="C127" s="278" t="s">
        <v>34</v>
      </c>
      <c r="D127" s="766" t="s">
        <v>300</v>
      </c>
      <c r="E127" s="766"/>
      <c r="F127" s="766"/>
    </row>
    <row r="128" spans="1:13" ht="22.5" customHeight="1" x14ac:dyDescent="0.25">
      <c r="A128" s="761" t="s">
        <v>37</v>
      </c>
      <c r="B128" s="761"/>
      <c r="C128" s="761" t="s">
        <v>38</v>
      </c>
      <c r="D128" s="265" t="s">
        <v>444</v>
      </c>
      <c r="E128" s="265" t="s">
        <v>302</v>
      </c>
      <c r="F128" s="265" t="s">
        <v>516</v>
      </c>
    </row>
    <row r="129" spans="1:6" ht="13.5" customHeight="1" x14ac:dyDescent="0.25">
      <c r="A129" s="761" t="s">
        <v>197</v>
      </c>
      <c r="B129" s="761" t="s">
        <v>47</v>
      </c>
      <c r="C129" s="761"/>
      <c r="D129" s="265" t="s">
        <v>48</v>
      </c>
      <c r="E129" s="265" t="s">
        <v>304</v>
      </c>
      <c r="F129" s="265" t="s">
        <v>52</v>
      </c>
    </row>
    <row r="130" spans="1:6" ht="13.5" x14ac:dyDescent="0.25">
      <c r="A130" s="761"/>
      <c r="B130" s="761"/>
      <c r="C130" s="761"/>
      <c r="D130" s="265"/>
      <c r="E130" s="265" t="s">
        <v>447</v>
      </c>
      <c r="F130" s="547" t="s">
        <v>307</v>
      </c>
    </row>
    <row r="131" spans="1:6" ht="13.5" x14ac:dyDescent="0.25">
      <c r="A131" s="761"/>
      <c r="B131" s="761"/>
      <c r="C131" s="761"/>
      <c r="D131" s="380" t="s">
        <v>61</v>
      </c>
      <c r="E131" s="380" t="s">
        <v>308</v>
      </c>
      <c r="F131" s="547" t="s">
        <v>309</v>
      </c>
    </row>
    <row r="132" spans="1:6" ht="12" customHeight="1" x14ac:dyDescent="0.25">
      <c r="A132" s="761" t="s">
        <v>68</v>
      </c>
      <c r="B132" s="761" t="s">
        <v>310</v>
      </c>
      <c r="C132" s="265" t="s">
        <v>311</v>
      </c>
      <c r="D132" s="541"/>
      <c r="E132" s="541"/>
      <c r="F132" s="541">
        <f>D132*E132</f>
        <v>0</v>
      </c>
    </row>
    <row r="133" spans="1:6" x14ac:dyDescent="0.25">
      <c r="A133" s="761"/>
      <c r="B133" s="761"/>
      <c r="C133" s="265" t="s">
        <v>312</v>
      </c>
      <c r="D133" s="541"/>
      <c r="E133" s="541"/>
      <c r="F133" s="541">
        <f>D133*E133</f>
        <v>0</v>
      </c>
    </row>
    <row r="134" spans="1:6" x14ac:dyDescent="0.25">
      <c r="A134" s="818" t="s">
        <v>292</v>
      </c>
      <c r="B134" s="818"/>
      <c r="C134" s="818"/>
      <c r="D134" s="535"/>
      <c r="E134" s="535"/>
      <c r="F134" s="548">
        <f>SUM(F132:F133)</f>
        <v>0</v>
      </c>
    </row>
    <row r="135" spans="1:6" ht="12" customHeight="1" x14ac:dyDescent="0.25">
      <c r="A135" s="761" t="s">
        <v>313</v>
      </c>
      <c r="B135" s="761" t="s">
        <v>310</v>
      </c>
      <c r="C135" s="265" t="s">
        <v>311</v>
      </c>
      <c r="D135" s="541"/>
      <c r="E135" s="541"/>
      <c r="F135" s="541">
        <f>D135*E135</f>
        <v>0</v>
      </c>
    </row>
    <row r="136" spans="1:6" x14ac:dyDescent="0.25">
      <c r="A136" s="761"/>
      <c r="B136" s="761"/>
      <c r="C136" s="265" t="s">
        <v>312</v>
      </c>
      <c r="D136" s="541"/>
      <c r="E136" s="541"/>
      <c r="F136" s="541">
        <f>D136*E136</f>
        <v>0</v>
      </c>
    </row>
    <row r="137" spans="1:6" x14ac:dyDescent="0.25">
      <c r="A137" s="818" t="s">
        <v>292</v>
      </c>
      <c r="B137" s="818"/>
      <c r="C137" s="818"/>
      <c r="D137" s="535"/>
      <c r="E137" s="535"/>
      <c r="F137" s="548">
        <f>SUM(F135:F136)</f>
        <v>0</v>
      </c>
    </row>
    <row r="138" spans="1:6" ht="12" customHeight="1" x14ac:dyDescent="0.25">
      <c r="A138" s="761" t="s">
        <v>314</v>
      </c>
      <c r="B138" s="761" t="s">
        <v>310</v>
      </c>
      <c r="C138" s="265" t="s">
        <v>311</v>
      </c>
      <c r="D138" s="541"/>
      <c r="E138" s="541"/>
      <c r="F138" s="541">
        <f>D138*E138</f>
        <v>0</v>
      </c>
    </row>
    <row r="139" spans="1:6" x14ac:dyDescent="0.25">
      <c r="A139" s="761"/>
      <c r="B139" s="761"/>
      <c r="C139" s="265" t="s">
        <v>312</v>
      </c>
      <c r="D139" s="541"/>
      <c r="E139" s="541"/>
      <c r="F139" s="541">
        <f>D139*E139</f>
        <v>0</v>
      </c>
    </row>
    <row r="140" spans="1:6" x14ac:dyDescent="0.25">
      <c r="A140" s="818" t="s">
        <v>292</v>
      </c>
      <c r="B140" s="818"/>
      <c r="C140" s="818"/>
      <c r="D140" s="535"/>
      <c r="E140" s="535"/>
      <c r="F140" s="548">
        <f>SUM(F138:F139)</f>
        <v>0</v>
      </c>
    </row>
    <row r="141" spans="1:6" ht="12" customHeight="1" x14ac:dyDescent="0.25">
      <c r="A141" s="761" t="s">
        <v>315</v>
      </c>
      <c r="B141" s="761" t="s">
        <v>310</v>
      </c>
      <c r="C141" s="265" t="s">
        <v>311</v>
      </c>
      <c r="D141" s="541"/>
      <c r="E141" s="541"/>
      <c r="F141" s="541">
        <f>D141*E141</f>
        <v>0</v>
      </c>
    </row>
    <row r="142" spans="1:6" x14ac:dyDescent="0.25">
      <c r="A142" s="761"/>
      <c r="B142" s="761"/>
      <c r="C142" s="265" t="s">
        <v>312</v>
      </c>
      <c r="D142" s="541"/>
      <c r="E142" s="541"/>
      <c r="F142" s="541">
        <f>D142*E142</f>
        <v>0</v>
      </c>
    </row>
    <row r="143" spans="1:6" x14ac:dyDescent="0.25">
      <c r="A143" s="818" t="s">
        <v>292</v>
      </c>
      <c r="B143" s="818"/>
      <c r="C143" s="818"/>
      <c r="D143" s="535"/>
      <c r="E143" s="535"/>
      <c r="F143" s="548">
        <f>SUM(F141:F142)</f>
        <v>0</v>
      </c>
    </row>
    <row r="144" spans="1:6" ht="12" customHeight="1" x14ac:dyDescent="0.25">
      <c r="A144" s="761" t="s">
        <v>316</v>
      </c>
      <c r="B144" s="761" t="s">
        <v>310</v>
      </c>
      <c r="C144" s="265" t="s">
        <v>311</v>
      </c>
      <c r="D144" s="541"/>
      <c r="E144" s="541"/>
      <c r="F144" s="541">
        <f>D144*E144</f>
        <v>0</v>
      </c>
    </row>
    <row r="145" spans="1:6" x14ac:dyDescent="0.25">
      <c r="A145" s="761"/>
      <c r="B145" s="761"/>
      <c r="C145" s="265" t="s">
        <v>312</v>
      </c>
      <c r="D145" s="541"/>
      <c r="E145" s="541"/>
      <c r="F145" s="541">
        <f>D145*E145</f>
        <v>0</v>
      </c>
    </row>
    <row r="146" spans="1:6" x14ac:dyDescent="0.25">
      <c r="A146" s="818" t="s">
        <v>292</v>
      </c>
      <c r="B146" s="818"/>
      <c r="C146" s="818"/>
      <c r="D146" s="535"/>
      <c r="E146" s="535"/>
      <c r="F146" s="548">
        <f>SUM(F144:F145)</f>
        <v>0</v>
      </c>
    </row>
    <row r="147" spans="1:6" x14ac:dyDescent="0.25">
      <c r="A147" s="819" t="s">
        <v>91</v>
      </c>
      <c r="B147" s="819"/>
      <c r="C147" s="819"/>
      <c r="D147" s="538"/>
      <c r="E147" s="538"/>
      <c r="F147" s="548">
        <f>F146+F143+F140+F137+F134</f>
        <v>0</v>
      </c>
    </row>
    <row r="148" spans="1:6" x14ac:dyDescent="0.25">
      <c r="A148" s="876" t="s">
        <v>393</v>
      </c>
      <c r="B148" s="876"/>
      <c r="C148" s="876"/>
      <c r="D148" s="876"/>
      <c r="E148" s="876"/>
      <c r="F148" s="876"/>
    </row>
    <row r="161" spans="1:6" x14ac:dyDescent="0.25">
      <c r="A161" s="802" t="s">
        <v>23</v>
      </c>
      <c r="B161" s="802"/>
      <c r="C161" s="803">
        <f>Presentación!$C$3</f>
        <v>1990</v>
      </c>
      <c r="D161" s="803"/>
      <c r="E161" s="803"/>
      <c r="F161" s="803"/>
    </row>
    <row r="162" spans="1:6" ht="12" customHeight="1" x14ac:dyDescent="0.25">
      <c r="A162" s="805" t="s">
        <v>24</v>
      </c>
      <c r="B162" s="805"/>
      <c r="C162" s="869" t="s">
        <v>376</v>
      </c>
      <c r="D162" s="869"/>
      <c r="E162" s="869"/>
      <c r="F162" s="869"/>
    </row>
    <row r="163" spans="1:6" ht="12" customHeight="1" x14ac:dyDescent="0.25">
      <c r="A163" s="805" t="s">
        <v>5</v>
      </c>
      <c r="B163" s="805"/>
      <c r="C163" s="870" t="s">
        <v>26</v>
      </c>
      <c r="D163" s="870"/>
      <c r="E163" s="870"/>
      <c r="F163" s="870"/>
    </row>
    <row r="164" spans="1:6" ht="12" customHeight="1" x14ac:dyDescent="0.25">
      <c r="A164" s="805" t="s">
        <v>27</v>
      </c>
      <c r="B164" s="805"/>
      <c r="C164" s="870" t="s">
        <v>515</v>
      </c>
      <c r="D164" s="870"/>
      <c r="E164" s="870"/>
      <c r="F164" s="870"/>
    </row>
    <row r="165" spans="1:6" ht="12" customHeight="1" x14ac:dyDescent="0.25">
      <c r="A165" s="805" t="s">
        <v>29</v>
      </c>
      <c r="B165" s="805"/>
      <c r="C165" s="870" t="s">
        <v>191</v>
      </c>
      <c r="D165" s="870"/>
      <c r="E165" s="870"/>
      <c r="F165" s="870"/>
    </row>
    <row r="166" spans="1:6" ht="12" customHeight="1" x14ac:dyDescent="0.25">
      <c r="A166" s="805" t="s">
        <v>31</v>
      </c>
      <c r="B166" s="805"/>
      <c r="C166" s="870" t="s">
        <v>299</v>
      </c>
      <c r="D166" s="870"/>
      <c r="E166" s="870"/>
      <c r="F166" s="870"/>
    </row>
    <row r="167" spans="1:6" ht="12" customHeight="1" x14ac:dyDescent="0.25">
      <c r="A167" s="807" t="s">
        <v>33</v>
      </c>
      <c r="B167" s="807"/>
      <c r="C167" s="278" t="s">
        <v>34</v>
      </c>
      <c r="D167" s="766" t="s">
        <v>300</v>
      </c>
      <c r="E167" s="766"/>
      <c r="F167" s="766"/>
    </row>
    <row r="168" spans="1:6" ht="22.5" customHeight="1" x14ac:dyDescent="0.25">
      <c r="A168" s="761" t="s">
        <v>37</v>
      </c>
      <c r="B168" s="761"/>
      <c r="C168" s="761" t="s">
        <v>38</v>
      </c>
      <c r="D168" s="265" t="s">
        <v>444</v>
      </c>
      <c r="E168" s="265" t="s">
        <v>302</v>
      </c>
      <c r="F168" s="265" t="s">
        <v>516</v>
      </c>
    </row>
    <row r="169" spans="1:6" ht="13.5" customHeight="1" x14ac:dyDescent="0.25">
      <c r="A169" s="761" t="s">
        <v>197</v>
      </c>
      <c r="B169" s="761" t="s">
        <v>47</v>
      </c>
      <c r="C169" s="761"/>
      <c r="D169" s="265" t="s">
        <v>48</v>
      </c>
      <c r="E169" s="265" t="s">
        <v>304</v>
      </c>
      <c r="F169" s="265" t="s">
        <v>52</v>
      </c>
    </row>
    <row r="170" spans="1:6" ht="13.5" x14ac:dyDescent="0.25">
      <c r="A170" s="761"/>
      <c r="B170" s="761"/>
      <c r="C170" s="761"/>
      <c r="D170" s="265"/>
      <c r="E170" s="265" t="s">
        <v>447</v>
      </c>
      <c r="F170" s="547" t="s">
        <v>307</v>
      </c>
    </row>
    <row r="171" spans="1:6" ht="13.5" x14ac:dyDescent="0.25">
      <c r="A171" s="761"/>
      <c r="B171" s="761"/>
      <c r="C171" s="761"/>
      <c r="D171" s="380" t="s">
        <v>61</v>
      </c>
      <c r="E171" s="380" t="s">
        <v>308</v>
      </c>
      <c r="F171" s="547" t="s">
        <v>309</v>
      </c>
    </row>
    <row r="172" spans="1:6" ht="12" customHeight="1" x14ac:dyDescent="0.25">
      <c r="A172" s="761" t="s">
        <v>68</v>
      </c>
      <c r="B172" s="761" t="s">
        <v>310</v>
      </c>
      <c r="C172" s="265" t="s">
        <v>311</v>
      </c>
      <c r="D172" s="541"/>
      <c r="E172" s="541"/>
      <c r="F172" s="541">
        <f>D172*E172</f>
        <v>0</v>
      </c>
    </row>
    <row r="173" spans="1:6" x14ac:dyDescent="0.25">
      <c r="A173" s="761"/>
      <c r="B173" s="761"/>
      <c r="C173" s="265" t="s">
        <v>312</v>
      </c>
      <c r="D173" s="541"/>
      <c r="E173" s="541"/>
      <c r="F173" s="541">
        <f>D173*E173</f>
        <v>0</v>
      </c>
    </row>
    <row r="174" spans="1:6" x14ac:dyDescent="0.25">
      <c r="A174" s="818" t="s">
        <v>292</v>
      </c>
      <c r="B174" s="818"/>
      <c r="C174" s="818"/>
      <c r="D174" s="535"/>
      <c r="E174" s="535"/>
      <c r="F174" s="548">
        <f>SUM(F172:F173)</f>
        <v>0</v>
      </c>
    </row>
    <row r="175" spans="1:6" ht="12" customHeight="1" x14ac:dyDescent="0.25">
      <c r="A175" s="761" t="s">
        <v>313</v>
      </c>
      <c r="B175" s="761" t="s">
        <v>310</v>
      </c>
      <c r="C175" s="265" t="s">
        <v>311</v>
      </c>
      <c r="D175" s="541"/>
      <c r="E175" s="541"/>
      <c r="F175" s="541">
        <f>D175*E175</f>
        <v>0</v>
      </c>
    </row>
    <row r="176" spans="1:6" x14ac:dyDescent="0.25">
      <c r="A176" s="761"/>
      <c r="B176" s="761"/>
      <c r="C176" s="265" t="s">
        <v>312</v>
      </c>
      <c r="D176" s="541"/>
      <c r="E176" s="541"/>
      <c r="F176" s="541">
        <f>D176*E176</f>
        <v>0</v>
      </c>
    </row>
    <row r="177" spans="1:6" x14ac:dyDescent="0.25">
      <c r="A177" s="818" t="s">
        <v>292</v>
      </c>
      <c r="B177" s="818"/>
      <c r="C177" s="818"/>
      <c r="D177" s="535"/>
      <c r="E177" s="535"/>
      <c r="F177" s="548">
        <f>SUM(F175:F176)</f>
        <v>0</v>
      </c>
    </row>
    <row r="178" spans="1:6" ht="12" customHeight="1" x14ac:dyDescent="0.25">
      <c r="A178" s="761" t="s">
        <v>314</v>
      </c>
      <c r="B178" s="761" t="s">
        <v>310</v>
      </c>
      <c r="C178" s="265" t="s">
        <v>311</v>
      </c>
      <c r="D178" s="541"/>
      <c r="E178" s="541"/>
      <c r="F178" s="541">
        <f>D178*E178</f>
        <v>0</v>
      </c>
    </row>
    <row r="179" spans="1:6" x14ac:dyDescent="0.25">
      <c r="A179" s="761"/>
      <c r="B179" s="761"/>
      <c r="C179" s="265" t="s">
        <v>312</v>
      </c>
      <c r="D179" s="541"/>
      <c r="E179" s="541"/>
      <c r="F179" s="541">
        <f>D179*E179</f>
        <v>0</v>
      </c>
    </row>
    <row r="180" spans="1:6" x14ac:dyDescent="0.25">
      <c r="A180" s="818" t="s">
        <v>292</v>
      </c>
      <c r="B180" s="818"/>
      <c r="C180" s="818"/>
      <c r="D180" s="535"/>
      <c r="E180" s="535"/>
      <c r="F180" s="548">
        <f>SUM(F178:F179)</f>
        <v>0</v>
      </c>
    </row>
    <row r="181" spans="1:6" ht="12" customHeight="1" x14ac:dyDescent="0.25">
      <c r="A181" s="761" t="s">
        <v>315</v>
      </c>
      <c r="B181" s="761" t="s">
        <v>310</v>
      </c>
      <c r="C181" s="265" t="s">
        <v>311</v>
      </c>
      <c r="D181" s="541"/>
      <c r="E181" s="541"/>
      <c r="F181" s="541">
        <f>D181*E181</f>
        <v>0</v>
      </c>
    </row>
    <row r="182" spans="1:6" x14ac:dyDescent="0.25">
      <c r="A182" s="761"/>
      <c r="B182" s="761"/>
      <c r="C182" s="265" t="s">
        <v>312</v>
      </c>
      <c r="D182" s="541"/>
      <c r="E182" s="541"/>
      <c r="F182" s="541">
        <f>D182*E182</f>
        <v>0</v>
      </c>
    </row>
    <row r="183" spans="1:6" x14ac:dyDescent="0.25">
      <c r="A183" s="818" t="s">
        <v>292</v>
      </c>
      <c r="B183" s="818"/>
      <c r="C183" s="818"/>
      <c r="D183" s="535"/>
      <c r="E183" s="535"/>
      <c r="F183" s="548">
        <f>SUM(F181:F182)</f>
        <v>0</v>
      </c>
    </row>
    <row r="184" spans="1:6" ht="12" customHeight="1" x14ac:dyDescent="0.25">
      <c r="A184" s="761" t="s">
        <v>316</v>
      </c>
      <c r="B184" s="761" t="s">
        <v>310</v>
      </c>
      <c r="C184" s="265" t="s">
        <v>311</v>
      </c>
      <c r="D184" s="541"/>
      <c r="E184" s="541"/>
      <c r="F184" s="541">
        <f>D184*E184</f>
        <v>0</v>
      </c>
    </row>
    <row r="185" spans="1:6" x14ac:dyDescent="0.25">
      <c r="A185" s="761"/>
      <c r="B185" s="761"/>
      <c r="C185" s="265" t="s">
        <v>312</v>
      </c>
      <c r="D185" s="541"/>
      <c r="E185" s="541"/>
      <c r="F185" s="541">
        <f>D185*E185</f>
        <v>0</v>
      </c>
    </row>
    <row r="186" spans="1:6" x14ac:dyDescent="0.25">
      <c r="A186" s="818" t="s">
        <v>292</v>
      </c>
      <c r="B186" s="818"/>
      <c r="C186" s="818"/>
      <c r="D186" s="535"/>
      <c r="E186" s="535"/>
      <c r="F186" s="548">
        <f>SUM(F184:F185)</f>
        <v>0</v>
      </c>
    </row>
    <row r="187" spans="1:6" x14ac:dyDescent="0.25">
      <c r="A187" s="819" t="s">
        <v>91</v>
      </c>
      <c r="B187" s="819"/>
      <c r="C187" s="819"/>
      <c r="D187" s="538"/>
      <c r="E187" s="538"/>
      <c r="F187" s="548">
        <f>F186+F183+F180+F177+F174</f>
        <v>0</v>
      </c>
    </row>
    <row r="188" spans="1:6" x14ac:dyDescent="0.25">
      <c r="A188" s="876" t="s">
        <v>393</v>
      </c>
      <c r="B188" s="876"/>
      <c r="C188" s="876"/>
      <c r="D188" s="876"/>
      <c r="E188" s="876"/>
      <c r="F188" s="876"/>
    </row>
    <row r="201" spans="1:6" x14ac:dyDescent="0.25">
      <c r="A201" s="802" t="s">
        <v>23</v>
      </c>
      <c r="B201" s="802"/>
      <c r="C201" s="803">
        <f>Presentación!$C$3</f>
        <v>1990</v>
      </c>
      <c r="D201" s="803"/>
      <c r="E201" s="803"/>
      <c r="F201" s="803"/>
    </row>
    <row r="202" spans="1:6" ht="12" customHeight="1" x14ac:dyDescent="0.25">
      <c r="A202" s="805" t="s">
        <v>24</v>
      </c>
      <c r="B202" s="805"/>
      <c r="C202" s="869" t="s">
        <v>377</v>
      </c>
      <c r="D202" s="869"/>
      <c r="E202" s="869"/>
      <c r="F202" s="869"/>
    </row>
    <row r="203" spans="1:6" ht="12" customHeight="1" x14ac:dyDescent="0.25">
      <c r="A203" s="805" t="s">
        <v>5</v>
      </c>
      <c r="B203" s="805"/>
      <c r="C203" s="870" t="s">
        <v>26</v>
      </c>
      <c r="D203" s="870"/>
      <c r="E203" s="870"/>
      <c r="F203" s="870"/>
    </row>
    <row r="204" spans="1:6" ht="12" customHeight="1" x14ac:dyDescent="0.25">
      <c r="A204" s="805" t="s">
        <v>27</v>
      </c>
      <c r="B204" s="805"/>
      <c r="C204" s="870" t="s">
        <v>515</v>
      </c>
      <c r="D204" s="870"/>
      <c r="E204" s="870"/>
      <c r="F204" s="870"/>
    </row>
    <row r="205" spans="1:6" ht="12" customHeight="1" x14ac:dyDescent="0.25">
      <c r="A205" s="805" t="s">
        <v>29</v>
      </c>
      <c r="B205" s="805"/>
      <c r="C205" s="870" t="s">
        <v>191</v>
      </c>
      <c r="D205" s="870"/>
      <c r="E205" s="870"/>
      <c r="F205" s="870"/>
    </row>
    <row r="206" spans="1:6" ht="12" customHeight="1" x14ac:dyDescent="0.25">
      <c r="A206" s="805" t="s">
        <v>31</v>
      </c>
      <c r="B206" s="805"/>
      <c r="C206" s="870" t="s">
        <v>299</v>
      </c>
      <c r="D206" s="870"/>
      <c r="E206" s="870"/>
      <c r="F206" s="870"/>
    </row>
    <row r="207" spans="1:6" ht="12" customHeight="1" x14ac:dyDescent="0.25">
      <c r="A207" s="807" t="s">
        <v>33</v>
      </c>
      <c r="B207" s="807"/>
      <c r="C207" s="278" t="s">
        <v>34</v>
      </c>
      <c r="D207" s="766" t="s">
        <v>300</v>
      </c>
      <c r="E207" s="766"/>
      <c r="F207" s="766"/>
    </row>
    <row r="208" spans="1:6" ht="22.5" customHeight="1" x14ac:dyDescent="0.25">
      <c r="A208" s="761" t="s">
        <v>37</v>
      </c>
      <c r="B208" s="761"/>
      <c r="C208" s="761" t="s">
        <v>38</v>
      </c>
      <c r="D208" s="265" t="s">
        <v>444</v>
      </c>
      <c r="E208" s="265" t="s">
        <v>302</v>
      </c>
      <c r="F208" s="265" t="s">
        <v>516</v>
      </c>
    </row>
    <row r="209" spans="1:6" ht="13.5" customHeight="1" x14ac:dyDescent="0.25">
      <c r="A209" s="761" t="s">
        <v>197</v>
      </c>
      <c r="B209" s="761" t="s">
        <v>47</v>
      </c>
      <c r="C209" s="761"/>
      <c r="D209" s="265" t="s">
        <v>48</v>
      </c>
      <c r="E209" s="265" t="s">
        <v>304</v>
      </c>
      <c r="F209" s="265" t="s">
        <v>52</v>
      </c>
    </row>
    <row r="210" spans="1:6" ht="13.5" x14ac:dyDescent="0.25">
      <c r="A210" s="761"/>
      <c r="B210" s="761"/>
      <c r="C210" s="761"/>
      <c r="D210" s="265"/>
      <c r="E210" s="265" t="s">
        <v>447</v>
      </c>
      <c r="F210" s="547" t="s">
        <v>307</v>
      </c>
    </row>
    <row r="211" spans="1:6" ht="13.5" x14ac:dyDescent="0.25">
      <c r="A211" s="761"/>
      <c r="B211" s="761"/>
      <c r="C211" s="761"/>
      <c r="D211" s="380" t="s">
        <v>61</v>
      </c>
      <c r="E211" s="380" t="s">
        <v>308</v>
      </c>
      <c r="F211" s="547" t="s">
        <v>309</v>
      </c>
    </row>
    <row r="212" spans="1:6" ht="12" customHeight="1" x14ac:dyDescent="0.25">
      <c r="A212" s="761" t="s">
        <v>68</v>
      </c>
      <c r="B212" s="761" t="s">
        <v>310</v>
      </c>
      <c r="C212" s="265" t="s">
        <v>311</v>
      </c>
      <c r="D212" s="541"/>
      <c r="E212" s="541"/>
      <c r="F212" s="541">
        <f>D212*E212</f>
        <v>0</v>
      </c>
    </row>
    <row r="213" spans="1:6" x14ac:dyDescent="0.25">
      <c r="A213" s="761"/>
      <c r="B213" s="761"/>
      <c r="C213" s="265" t="s">
        <v>312</v>
      </c>
      <c r="D213" s="541"/>
      <c r="E213" s="541"/>
      <c r="F213" s="541">
        <f>D213*E213</f>
        <v>0</v>
      </c>
    </row>
    <row r="214" spans="1:6" x14ac:dyDescent="0.25">
      <c r="A214" s="818" t="s">
        <v>292</v>
      </c>
      <c r="B214" s="818"/>
      <c r="C214" s="818"/>
      <c r="D214" s="535"/>
      <c r="E214" s="535"/>
      <c r="F214" s="548">
        <f>SUM(F212:F213)</f>
        <v>0</v>
      </c>
    </row>
    <row r="215" spans="1:6" ht="12" customHeight="1" x14ac:dyDescent="0.25">
      <c r="A215" s="761" t="s">
        <v>313</v>
      </c>
      <c r="B215" s="761" t="s">
        <v>310</v>
      </c>
      <c r="C215" s="265" t="s">
        <v>311</v>
      </c>
      <c r="D215" s="541"/>
      <c r="E215" s="541"/>
      <c r="F215" s="541">
        <f>D215*E215</f>
        <v>0</v>
      </c>
    </row>
    <row r="216" spans="1:6" x14ac:dyDescent="0.25">
      <c r="A216" s="761"/>
      <c r="B216" s="761"/>
      <c r="C216" s="265" t="s">
        <v>312</v>
      </c>
      <c r="D216" s="541"/>
      <c r="E216" s="541"/>
      <c r="F216" s="541">
        <f>D216*E216</f>
        <v>0</v>
      </c>
    </row>
    <row r="217" spans="1:6" x14ac:dyDescent="0.25">
      <c r="A217" s="818" t="s">
        <v>292</v>
      </c>
      <c r="B217" s="818"/>
      <c r="C217" s="818"/>
      <c r="D217" s="535"/>
      <c r="E217" s="535"/>
      <c r="F217" s="548">
        <f>SUM(F215:F216)</f>
        <v>0</v>
      </c>
    </row>
    <row r="218" spans="1:6" ht="12" customHeight="1" x14ac:dyDescent="0.25">
      <c r="A218" s="761" t="s">
        <v>314</v>
      </c>
      <c r="B218" s="761" t="s">
        <v>310</v>
      </c>
      <c r="C218" s="265" t="s">
        <v>311</v>
      </c>
      <c r="D218" s="541"/>
      <c r="E218" s="541"/>
      <c r="F218" s="541">
        <f>D218*E218</f>
        <v>0</v>
      </c>
    </row>
    <row r="219" spans="1:6" x14ac:dyDescent="0.25">
      <c r="A219" s="761"/>
      <c r="B219" s="761"/>
      <c r="C219" s="265" t="s">
        <v>312</v>
      </c>
      <c r="D219" s="541"/>
      <c r="E219" s="541"/>
      <c r="F219" s="541">
        <f>D219*E219</f>
        <v>0</v>
      </c>
    </row>
    <row r="220" spans="1:6" x14ac:dyDescent="0.25">
      <c r="A220" s="818" t="s">
        <v>292</v>
      </c>
      <c r="B220" s="818"/>
      <c r="C220" s="818"/>
      <c r="D220" s="535"/>
      <c r="E220" s="535"/>
      <c r="F220" s="548">
        <f>SUM(F218:F219)</f>
        <v>0</v>
      </c>
    </row>
    <row r="221" spans="1:6" ht="12" customHeight="1" x14ac:dyDescent="0.25">
      <c r="A221" s="761" t="s">
        <v>315</v>
      </c>
      <c r="B221" s="761" t="s">
        <v>310</v>
      </c>
      <c r="C221" s="265" t="s">
        <v>311</v>
      </c>
      <c r="D221" s="541"/>
      <c r="E221" s="541"/>
      <c r="F221" s="541">
        <f>D221*E221</f>
        <v>0</v>
      </c>
    </row>
    <row r="222" spans="1:6" x14ac:dyDescent="0.25">
      <c r="A222" s="761"/>
      <c r="B222" s="761"/>
      <c r="C222" s="265" t="s">
        <v>312</v>
      </c>
      <c r="D222" s="541"/>
      <c r="E222" s="541"/>
      <c r="F222" s="541">
        <f>D222*E222</f>
        <v>0</v>
      </c>
    </row>
    <row r="223" spans="1:6" x14ac:dyDescent="0.25">
      <c r="A223" s="818" t="s">
        <v>292</v>
      </c>
      <c r="B223" s="818"/>
      <c r="C223" s="818"/>
      <c r="D223" s="535"/>
      <c r="E223" s="535"/>
      <c r="F223" s="548">
        <f>SUM(F221:F222)</f>
        <v>0</v>
      </c>
    </row>
    <row r="224" spans="1:6" ht="12" customHeight="1" x14ac:dyDescent="0.25">
      <c r="A224" s="761" t="s">
        <v>316</v>
      </c>
      <c r="B224" s="761" t="s">
        <v>310</v>
      </c>
      <c r="C224" s="265" t="s">
        <v>311</v>
      </c>
      <c r="D224" s="541"/>
      <c r="E224" s="541"/>
      <c r="F224" s="541">
        <f>D224*E224</f>
        <v>0</v>
      </c>
    </row>
    <row r="225" spans="1:6" x14ac:dyDescent="0.25">
      <c r="A225" s="761"/>
      <c r="B225" s="761"/>
      <c r="C225" s="265" t="s">
        <v>312</v>
      </c>
      <c r="D225" s="541"/>
      <c r="E225" s="541"/>
      <c r="F225" s="541">
        <f>D225*E225</f>
        <v>0</v>
      </c>
    </row>
    <row r="226" spans="1:6" x14ac:dyDescent="0.25">
      <c r="A226" s="818" t="s">
        <v>292</v>
      </c>
      <c r="B226" s="818"/>
      <c r="C226" s="818"/>
      <c r="D226" s="535"/>
      <c r="E226" s="535"/>
      <c r="F226" s="548">
        <f>SUM(F224:F225)</f>
        <v>0</v>
      </c>
    </row>
    <row r="227" spans="1:6" x14ac:dyDescent="0.25">
      <c r="A227" s="819" t="s">
        <v>91</v>
      </c>
      <c r="B227" s="819"/>
      <c r="C227" s="819"/>
      <c r="D227" s="538"/>
      <c r="E227" s="538"/>
      <c r="F227" s="548">
        <f>F226+F223+F220+F217+F214</f>
        <v>0</v>
      </c>
    </row>
    <row r="228" spans="1:6" x14ac:dyDescent="0.25">
      <c r="A228" s="876" t="s">
        <v>393</v>
      </c>
      <c r="B228" s="876"/>
      <c r="C228" s="876"/>
      <c r="D228" s="876"/>
      <c r="E228" s="876"/>
      <c r="F228" s="876"/>
    </row>
    <row r="241" spans="1:6" x14ac:dyDescent="0.25">
      <c r="A241" s="802" t="s">
        <v>23</v>
      </c>
      <c r="B241" s="802"/>
      <c r="C241" s="803">
        <f>Presentación!$C$3</f>
        <v>1990</v>
      </c>
      <c r="D241" s="803"/>
      <c r="E241" s="803"/>
      <c r="F241" s="803"/>
    </row>
    <row r="242" spans="1:6" ht="12" customHeight="1" x14ac:dyDescent="0.25">
      <c r="A242" s="805" t="s">
        <v>24</v>
      </c>
      <c r="B242" s="805"/>
      <c r="C242" s="869" t="s">
        <v>378</v>
      </c>
      <c r="D242" s="869"/>
      <c r="E242" s="869"/>
      <c r="F242" s="869"/>
    </row>
    <row r="243" spans="1:6" ht="12" customHeight="1" x14ac:dyDescent="0.25">
      <c r="A243" s="805" t="s">
        <v>5</v>
      </c>
      <c r="B243" s="805"/>
      <c r="C243" s="870" t="s">
        <v>26</v>
      </c>
      <c r="D243" s="870"/>
      <c r="E243" s="870"/>
      <c r="F243" s="870"/>
    </row>
    <row r="244" spans="1:6" ht="12" customHeight="1" x14ac:dyDescent="0.25">
      <c r="A244" s="805" t="s">
        <v>27</v>
      </c>
      <c r="B244" s="805"/>
      <c r="C244" s="870" t="s">
        <v>515</v>
      </c>
      <c r="D244" s="870"/>
      <c r="E244" s="870"/>
      <c r="F244" s="870"/>
    </row>
    <row r="245" spans="1:6" ht="12" customHeight="1" x14ac:dyDescent="0.25">
      <c r="A245" s="805" t="s">
        <v>29</v>
      </c>
      <c r="B245" s="805"/>
      <c r="C245" s="870" t="s">
        <v>191</v>
      </c>
      <c r="D245" s="870"/>
      <c r="E245" s="870"/>
      <c r="F245" s="870"/>
    </row>
    <row r="246" spans="1:6" ht="12" customHeight="1" x14ac:dyDescent="0.25">
      <c r="A246" s="805" t="s">
        <v>31</v>
      </c>
      <c r="B246" s="805"/>
      <c r="C246" s="870" t="s">
        <v>299</v>
      </c>
      <c r="D246" s="870"/>
      <c r="E246" s="870"/>
      <c r="F246" s="870"/>
    </row>
    <row r="247" spans="1:6" ht="12" customHeight="1" x14ac:dyDescent="0.25">
      <c r="A247" s="807" t="s">
        <v>33</v>
      </c>
      <c r="B247" s="807"/>
      <c r="C247" s="278" t="s">
        <v>34</v>
      </c>
      <c r="D247" s="766" t="s">
        <v>300</v>
      </c>
      <c r="E247" s="766"/>
      <c r="F247" s="766"/>
    </row>
    <row r="248" spans="1:6" ht="22.5" customHeight="1" x14ac:dyDescent="0.25">
      <c r="A248" s="761" t="s">
        <v>37</v>
      </c>
      <c r="B248" s="761"/>
      <c r="C248" s="761" t="s">
        <v>38</v>
      </c>
      <c r="D248" s="265" t="s">
        <v>444</v>
      </c>
      <c r="E248" s="265" t="s">
        <v>302</v>
      </c>
      <c r="F248" s="265" t="s">
        <v>516</v>
      </c>
    </row>
    <row r="249" spans="1:6" ht="13.5" customHeight="1" x14ac:dyDescent="0.25">
      <c r="A249" s="761" t="s">
        <v>197</v>
      </c>
      <c r="B249" s="761" t="s">
        <v>47</v>
      </c>
      <c r="C249" s="761"/>
      <c r="D249" s="265" t="s">
        <v>48</v>
      </c>
      <c r="E249" s="265" t="s">
        <v>304</v>
      </c>
      <c r="F249" s="265" t="s">
        <v>52</v>
      </c>
    </row>
    <row r="250" spans="1:6" ht="13.5" x14ac:dyDescent="0.25">
      <c r="A250" s="761"/>
      <c r="B250" s="761"/>
      <c r="C250" s="761"/>
      <c r="D250" s="265"/>
      <c r="E250" s="265" t="s">
        <v>447</v>
      </c>
      <c r="F250" s="547" t="s">
        <v>307</v>
      </c>
    </row>
    <row r="251" spans="1:6" ht="13.5" x14ac:dyDescent="0.25">
      <c r="A251" s="761"/>
      <c r="B251" s="761"/>
      <c r="C251" s="761"/>
      <c r="D251" s="380" t="s">
        <v>61</v>
      </c>
      <c r="E251" s="380" t="s">
        <v>308</v>
      </c>
      <c r="F251" s="547" t="s">
        <v>309</v>
      </c>
    </row>
    <row r="252" spans="1:6" ht="12" customHeight="1" x14ac:dyDescent="0.25">
      <c r="A252" s="761" t="s">
        <v>68</v>
      </c>
      <c r="B252" s="761" t="s">
        <v>310</v>
      </c>
      <c r="C252" s="265" t="s">
        <v>311</v>
      </c>
      <c r="D252" s="541"/>
      <c r="E252" s="541"/>
      <c r="F252" s="541">
        <f>D252*E252</f>
        <v>0</v>
      </c>
    </row>
    <row r="253" spans="1:6" x14ac:dyDescent="0.25">
      <c r="A253" s="761"/>
      <c r="B253" s="761"/>
      <c r="C253" s="265" t="s">
        <v>312</v>
      </c>
      <c r="D253" s="541"/>
      <c r="E253" s="541"/>
      <c r="F253" s="541">
        <f>D253*E253</f>
        <v>0</v>
      </c>
    </row>
    <row r="254" spans="1:6" x14ac:dyDescent="0.25">
      <c r="A254" s="818" t="s">
        <v>292</v>
      </c>
      <c r="B254" s="818"/>
      <c r="C254" s="818"/>
      <c r="D254" s="535"/>
      <c r="E254" s="535"/>
      <c r="F254" s="548">
        <f>SUM(F252:F253)</f>
        <v>0</v>
      </c>
    </row>
    <row r="255" spans="1:6" ht="12" customHeight="1" x14ac:dyDescent="0.25">
      <c r="A255" s="761" t="s">
        <v>313</v>
      </c>
      <c r="B255" s="761" t="s">
        <v>310</v>
      </c>
      <c r="C255" s="265" t="s">
        <v>311</v>
      </c>
      <c r="D255" s="541"/>
      <c r="E255" s="541"/>
      <c r="F255" s="541">
        <f>D255*E255</f>
        <v>0</v>
      </c>
    </row>
    <row r="256" spans="1:6" x14ac:dyDescent="0.25">
      <c r="A256" s="761"/>
      <c r="B256" s="761"/>
      <c r="C256" s="265" t="s">
        <v>312</v>
      </c>
      <c r="D256" s="541"/>
      <c r="E256" s="541"/>
      <c r="F256" s="541">
        <f>D256*E256</f>
        <v>0</v>
      </c>
    </row>
    <row r="257" spans="1:6" x14ac:dyDescent="0.25">
      <c r="A257" s="818" t="s">
        <v>292</v>
      </c>
      <c r="B257" s="818"/>
      <c r="C257" s="818"/>
      <c r="D257" s="535"/>
      <c r="E257" s="535"/>
      <c r="F257" s="548">
        <f>SUM(F255:F256)</f>
        <v>0</v>
      </c>
    </row>
    <row r="258" spans="1:6" ht="12" customHeight="1" x14ac:dyDescent="0.25">
      <c r="A258" s="761" t="s">
        <v>314</v>
      </c>
      <c r="B258" s="761" t="s">
        <v>310</v>
      </c>
      <c r="C258" s="265" t="s">
        <v>311</v>
      </c>
      <c r="D258" s="541"/>
      <c r="E258" s="541"/>
      <c r="F258" s="541">
        <f>D258*E258</f>
        <v>0</v>
      </c>
    </row>
    <row r="259" spans="1:6" x14ac:dyDescent="0.25">
      <c r="A259" s="761"/>
      <c r="B259" s="761"/>
      <c r="C259" s="265" t="s">
        <v>312</v>
      </c>
      <c r="D259" s="541"/>
      <c r="E259" s="541"/>
      <c r="F259" s="541">
        <f>D259*E259</f>
        <v>0</v>
      </c>
    </row>
    <row r="260" spans="1:6" x14ac:dyDescent="0.25">
      <c r="A260" s="818" t="s">
        <v>292</v>
      </c>
      <c r="B260" s="818"/>
      <c r="C260" s="818"/>
      <c r="D260" s="535"/>
      <c r="E260" s="535"/>
      <c r="F260" s="548">
        <f>SUM(F258:F259)</f>
        <v>0</v>
      </c>
    </row>
    <row r="261" spans="1:6" ht="12" customHeight="1" x14ac:dyDescent="0.25">
      <c r="A261" s="761" t="s">
        <v>315</v>
      </c>
      <c r="B261" s="761" t="s">
        <v>310</v>
      </c>
      <c r="C261" s="265" t="s">
        <v>311</v>
      </c>
      <c r="D261" s="541"/>
      <c r="E261" s="541"/>
      <c r="F261" s="541">
        <f>D261*E261</f>
        <v>0</v>
      </c>
    </row>
    <row r="262" spans="1:6" x14ac:dyDescent="0.25">
      <c r="A262" s="761"/>
      <c r="B262" s="761"/>
      <c r="C262" s="265" t="s">
        <v>312</v>
      </c>
      <c r="D262" s="541"/>
      <c r="E262" s="541"/>
      <c r="F262" s="541">
        <f>D262*E262</f>
        <v>0</v>
      </c>
    </row>
    <row r="263" spans="1:6" x14ac:dyDescent="0.25">
      <c r="A263" s="818" t="s">
        <v>292</v>
      </c>
      <c r="B263" s="818"/>
      <c r="C263" s="818"/>
      <c r="D263" s="535"/>
      <c r="E263" s="535"/>
      <c r="F263" s="548">
        <f>SUM(F261:F262)</f>
        <v>0</v>
      </c>
    </row>
    <row r="264" spans="1:6" ht="12" customHeight="1" x14ac:dyDescent="0.25">
      <c r="A264" s="761" t="s">
        <v>316</v>
      </c>
      <c r="B264" s="761" t="s">
        <v>310</v>
      </c>
      <c r="C264" s="265" t="s">
        <v>311</v>
      </c>
      <c r="D264" s="541"/>
      <c r="E264" s="541"/>
      <c r="F264" s="541">
        <f>D264*E264</f>
        <v>0</v>
      </c>
    </row>
    <row r="265" spans="1:6" x14ac:dyDescent="0.25">
      <c r="A265" s="761"/>
      <c r="B265" s="761"/>
      <c r="C265" s="265" t="s">
        <v>312</v>
      </c>
      <c r="D265" s="541"/>
      <c r="E265" s="541"/>
      <c r="F265" s="541">
        <f>D265*E265</f>
        <v>0</v>
      </c>
    </row>
    <row r="266" spans="1:6" x14ac:dyDescent="0.25">
      <c r="A266" s="818" t="s">
        <v>292</v>
      </c>
      <c r="B266" s="818"/>
      <c r="C266" s="818"/>
      <c r="D266" s="535"/>
      <c r="E266" s="535"/>
      <c r="F266" s="548">
        <f>SUM(F264:F265)</f>
        <v>0</v>
      </c>
    </row>
    <row r="267" spans="1:6" x14ac:dyDescent="0.25">
      <c r="A267" s="819" t="s">
        <v>91</v>
      </c>
      <c r="B267" s="819"/>
      <c r="C267" s="819"/>
      <c r="D267" s="538"/>
      <c r="E267" s="538"/>
      <c r="F267" s="548">
        <f>F266+F263+F260+F257+F254</f>
        <v>0</v>
      </c>
    </row>
    <row r="268" spans="1:6" x14ac:dyDescent="0.25">
      <c r="A268" s="876" t="s">
        <v>393</v>
      </c>
      <c r="B268" s="876"/>
      <c r="C268" s="876"/>
      <c r="D268" s="876"/>
      <c r="E268" s="876"/>
      <c r="F268" s="876"/>
    </row>
    <row r="281" spans="1:6" x14ac:dyDescent="0.25">
      <c r="A281" s="802" t="s">
        <v>23</v>
      </c>
      <c r="B281" s="802"/>
      <c r="C281" s="803">
        <f>Presentación!$C$3</f>
        <v>1990</v>
      </c>
      <c r="D281" s="803"/>
      <c r="E281" s="803"/>
      <c r="F281" s="803"/>
    </row>
    <row r="282" spans="1:6" ht="12" customHeight="1" x14ac:dyDescent="0.25">
      <c r="A282" s="805" t="s">
        <v>24</v>
      </c>
      <c r="B282" s="805"/>
      <c r="C282" s="869" t="s">
        <v>379</v>
      </c>
      <c r="D282" s="869"/>
      <c r="E282" s="869"/>
      <c r="F282" s="869"/>
    </row>
    <row r="283" spans="1:6" ht="12" customHeight="1" x14ac:dyDescent="0.25">
      <c r="A283" s="805" t="s">
        <v>5</v>
      </c>
      <c r="B283" s="805"/>
      <c r="C283" s="870" t="s">
        <v>26</v>
      </c>
      <c r="D283" s="870"/>
      <c r="E283" s="870"/>
      <c r="F283" s="870"/>
    </row>
    <row r="284" spans="1:6" ht="12" customHeight="1" x14ac:dyDescent="0.25">
      <c r="A284" s="805" t="s">
        <v>27</v>
      </c>
      <c r="B284" s="805"/>
      <c r="C284" s="870" t="s">
        <v>515</v>
      </c>
      <c r="D284" s="870"/>
      <c r="E284" s="870"/>
      <c r="F284" s="870"/>
    </row>
    <row r="285" spans="1:6" ht="12" customHeight="1" x14ac:dyDescent="0.25">
      <c r="A285" s="805" t="s">
        <v>29</v>
      </c>
      <c r="B285" s="805"/>
      <c r="C285" s="870" t="s">
        <v>191</v>
      </c>
      <c r="D285" s="870"/>
      <c r="E285" s="870"/>
      <c r="F285" s="870"/>
    </row>
    <row r="286" spans="1:6" ht="12" customHeight="1" x14ac:dyDescent="0.25">
      <c r="A286" s="805" t="s">
        <v>31</v>
      </c>
      <c r="B286" s="805"/>
      <c r="C286" s="870" t="s">
        <v>299</v>
      </c>
      <c r="D286" s="870"/>
      <c r="E286" s="870"/>
      <c r="F286" s="870"/>
    </row>
    <row r="287" spans="1:6" ht="12" customHeight="1" x14ac:dyDescent="0.25">
      <c r="A287" s="807" t="s">
        <v>33</v>
      </c>
      <c r="B287" s="807"/>
      <c r="C287" s="278" t="s">
        <v>34</v>
      </c>
      <c r="D287" s="766" t="s">
        <v>300</v>
      </c>
      <c r="E287" s="766"/>
      <c r="F287" s="766"/>
    </row>
    <row r="288" spans="1:6" ht="22.5" customHeight="1" x14ac:dyDescent="0.25">
      <c r="A288" s="761" t="s">
        <v>37</v>
      </c>
      <c r="B288" s="761"/>
      <c r="C288" s="761" t="s">
        <v>38</v>
      </c>
      <c r="D288" s="265" t="s">
        <v>444</v>
      </c>
      <c r="E288" s="265" t="s">
        <v>302</v>
      </c>
      <c r="F288" s="265" t="s">
        <v>516</v>
      </c>
    </row>
    <row r="289" spans="1:6" ht="13.5" customHeight="1" x14ac:dyDescent="0.25">
      <c r="A289" s="761" t="s">
        <v>197</v>
      </c>
      <c r="B289" s="761" t="s">
        <v>47</v>
      </c>
      <c r="C289" s="761"/>
      <c r="D289" s="265" t="s">
        <v>48</v>
      </c>
      <c r="E289" s="265" t="s">
        <v>304</v>
      </c>
      <c r="F289" s="265" t="s">
        <v>52</v>
      </c>
    </row>
    <row r="290" spans="1:6" ht="13.5" x14ac:dyDescent="0.25">
      <c r="A290" s="761"/>
      <c r="B290" s="761"/>
      <c r="C290" s="761"/>
      <c r="D290" s="265"/>
      <c r="E290" s="265" t="s">
        <v>447</v>
      </c>
      <c r="F290" s="547" t="s">
        <v>307</v>
      </c>
    </row>
    <row r="291" spans="1:6" ht="13.5" x14ac:dyDescent="0.25">
      <c r="A291" s="761"/>
      <c r="B291" s="761"/>
      <c r="C291" s="761"/>
      <c r="D291" s="380" t="s">
        <v>61</v>
      </c>
      <c r="E291" s="380" t="s">
        <v>308</v>
      </c>
      <c r="F291" s="547" t="s">
        <v>309</v>
      </c>
    </row>
    <row r="292" spans="1:6" ht="12" customHeight="1" x14ac:dyDescent="0.25">
      <c r="A292" s="761" t="s">
        <v>68</v>
      </c>
      <c r="B292" s="761" t="s">
        <v>310</v>
      </c>
      <c r="C292" s="265" t="s">
        <v>311</v>
      </c>
      <c r="D292" s="541"/>
      <c r="E292" s="541"/>
      <c r="F292" s="541">
        <f>D292*E292</f>
        <v>0</v>
      </c>
    </row>
    <row r="293" spans="1:6" x14ac:dyDescent="0.25">
      <c r="A293" s="761"/>
      <c r="B293" s="761"/>
      <c r="C293" s="265" t="s">
        <v>312</v>
      </c>
      <c r="D293" s="541"/>
      <c r="E293" s="541"/>
      <c r="F293" s="541">
        <f>D293*E293</f>
        <v>0</v>
      </c>
    </row>
    <row r="294" spans="1:6" x14ac:dyDescent="0.25">
      <c r="A294" s="818" t="s">
        <v>292</v>
      </c>
      <c r="B294" s="818"/>
      <c r="C294" s="818"/>
      <c r="D294" s="535"/>
      <c r="E294" s="535"/>
      <c r="F294" s="548">
        <f>SUM(F292:F293)</f>
        <v>0</v>
      </c>
    </row>
    <row r="295" spans="1:6" ht="12" customHeight="1" x14ac:dyDescent="0.25">
      <c r="A295" s="761" t="s">
        <v>313</v>
      </c>
      <c r="B295" s="761" t="s">
        <v>310</v>
      </c>
      <c r="C295" s="265" t="s">
        <v>311</v>
      </c>
      <c r="D295" s="541"/>
      <c r="E295" s="541"/>
      <c r="F295" s="541">
        <f>D295*E295</f>
        <v>0</v>
      </c>
    </row>
    <row r="296" spans="1:6" x14ac:dyDescent="0.25">
      <c r="A296" s="761"/>
      <c r="B296" s="761"/>
      <c r="C296" s="265" t="s">
        <v>312</v>
      </c>
      <c r="D296" s="541"/>
      <c r="E296" s="541"/>
      <c r="F296" s="541">
        <f>D296*E296</f>
        <v>0</v>
      </c>
    </row>
    <row r="297" spans="1:6" x14ac:dyDescent="0.25">
      <c r="A297" s="818" t="s">
        <v>292</v>
      </c>
      <c r="B297" s="818"/>
      <c r="C297" s="818"/>
      <c r="D297" s="535"/>
      <c r="E297" s="535"/>
      <c r="F297" s="548">
        <f>SUM(F295:F296)</f>
        <v>0</v>
      </c>
    </row>
    <row r="298" spans="1:6" ht="12" customHeight="1" x14ac:dyDescent="0.25">
      <c r="A298" s="761" t="s">
        <v>314</v>
      </c>
      <c r="B298" s="761" t="s">
        <v>310</v>
      </c>
      <c r="C298" s="265" t="s">
        <v>311</v>
      </c>
      <c r="D298" s="541"/>
      <c r="E298" s="541"/>
      <c r="F298" s="541">
        <f>D298*E298</f>
        <v>0</v>
      </c>
    </row>
    <row r="299" spans="1:6" x14ac:dyDescent="0.25">
      <c r="A299" s="761"/>
      <c r="B299" s="761"/>
      <c r="C299" s="265" t="s">
        <v>312</v>
      </c>
      <c r="D299" s="541"/>
      <c r="E299" s="541"/>
      <c r="F299" s="541">
        <f>D299*E299</f>
        <v>0</v>
      </c>
    </row>
    <row r="300" spans="1:6" x14ac:dyDescent="0.25">
      <c r="A300" s="818" t="s">
        <v>292</v>
      </c>
      <c r="B300" s="818"/>
      <c r="C300" s="818"/>
      <c r="D300" s="535"/>
      <c r="E300" s="535"/>
      <c r="F300" s="548">
        <f>SUM(F298:F299)</f>
        <v>0</v>
      </c>
    </row>
    <row r="301" spans="1:6" ht="12" customHeight="1" x14ac:dyDescent="0.25">
      <c r="A301" s="761" t="s">
        <v>315</v>
      </c>
      <c r="B301" s="761" t="s">
        <v>310</v>
      </c>
      <c r="C301" s="265" t="s">
        <v>311</v>
      </c>
      <c r="D301" s="541"/>
      <c r="E301" s="541"/>
      <c r="F301" s="541">
        <f>D301*E301</f>
        <v>0</v>
      </c>
    </row>
    <row r="302" spans="1:6" x14ac:dyDescent="0.25">
      <c r="A302" s="761"/>
      <c r="B302" s="761"/>
      <c r="C302" s="265" t="s">
        <v>312</v>
      </c>
      <c r="D302" s="541"/>
      <c r="E302" s="541"/>
      <c r="F302" s="541">
        <f>D302*E302</f>
        <v>0</v>
      </c>
    </row>
    <row r="303" spans="1:6" x14ac:dyDescent="0.25">
      <c r="A303" s="818" t="s">
        <v>292</v>
      </c>
      <c r="B303" s="818"/>
      <c r="C303" s="818"/>
      <c r="D303" s="535"/>
      <c r="E303" s="535"/>
      <c r="F303" s="548">
        <f>SUM(F301:F302)</f>
        <v>0</v>
      </c>
    </row>
    <row r="304" spans="1:6" ht="12" customHeight="1" x14ac:dyDescent="0.25">
      <c r="A304" s="761" t="s">
        <v>316</v>
      </c>
      <c r="B304" s="761" t="s">
        <v>310</v>
      </c>
      <c r="C304" s="265" t="s">
        <v>311</v>
      </c>
      <c r="D304" s="541"/>
      <c r="E304" s="541"/>
      <c r="F304" s="541">
        <f>D304*E304</f>
        <v>0</v>
      </c>
    </row>
    <row r="305" spans="1:6" x14ac:dyDescent="0.25">
      <c r="A305" s="761"/>
      <c r="B305" s="761"/>
      <c r="C305" s="265" t="s">
        <v>312</v>
      </c>
      <c r="D305" s="541"/>
      <c r="E305" s="541"/>
      <c r="F305" s="541">
        <f>D305*E305</f>
        <v>0</v>
      </c>
    </row>
    <row r="306" spans="1:6" x14ac:dyDescent="0.25">
      <c r="A306" s="818" t="s">
        <v>292</v>
      </c>
      <c r="B306" s="818"/>
      <c r="C306" s="818"/>
      <c r="D306" s="535"/>
      <c r="E306" s="535"/>
      <c r="F306" s="548">
        <f>SUM(F304:F305)</f>
        <v>0</v>
      </c>
    </row>
    <row r="307" spans="1:6" x14ac:dyDescent="0.25">
      <c r="A307" s="819" t="s">
        <v>91</v>
      </c>
      <c r="B307" s="819"/>
      <c r="C307" s="819"/>
      <c r="D307" s="538"/>
      <c r="E307" s="538"/>
      <c r="F307" s="548">
        <f>F306+F303+F300+F297+F294</f>
        <v>0</v>
      </c>
    </row>
    <row r="308" spans="1:6" x14ac:dyDescent="0.25">
      <c r="A308" s="876" t="s">
        <v>393</v>
      </c>
      <c r="B308" s="876"/>
      <c r="C308" s="876"/>
      <c r="D308" s="876"/>
      <c r="E308" s="876"/>
      <c r="F308" s="876"/>
    </row>
    <row r="321" spans="1:6" x14ac:dyDescent="0.25">
      <c r="A321" s="802" t="s">
        <v>23</v>
      </c>
      <c r="B321" s="802"/>
      <c r="C321" s="803">
        <f>Presentación!$C$3</f>
        <v>1990</v>
      </c>
      <c r="D321" s="803"/>
      <c r="E321" s="803"/>
      <c r="F321" s="803"/>
    </row>
    <row r="322" spans="1:6" ht="12" customHeight="1" x14ac:dyDescent="0.25">
      <c r="A322" s="805" t="s">
        <v>24</v>
      </c>
      <c r="B322" s="805"/>
      <c r="C322" s="869" t="s">
        <v>380</v>
      </c>
      <c r="D322" s="869"/>
      <c r="E322" s="869"/>
      <c r="F322" s="869"/>
    </row>
    <row r="323" spans="1:6" ht="12" customHeight="1" x14ac:dyDescent="0.25">
      <c r="A323" s="805" t="s">
        <v>5</v>
      </c>
      <c r="B323" s="805"/>
      <c r="C323" s="870" t="s">
        <v>26</v>
      </c>
      <c r="D323" s="870"/>
      <c r="E323" s="870"/>
      <c r="F323" s="870"/>
    </row>
    <row r="324" spans="1:6" ht="12" customHeight="1" x14ac:dyDescent="0.25">
      <c r="A324" s="805" t="s">
        <v>27</v>
      </c>
      <c r="B324" s="805"/>
      <c r="C324" s="870" t="s">
        <v>515</v>
      </c>
      <c r="D324" s="870"/>
      <c r="E324" s="870"/>
      <c r="F324" s="870"/>
    </row>
    <row r="325" spans="1:6" ht="12" customHeight="1" x14ac:dyDescent="0.25">
      <c r="A325" s="805" t="s">
        <v>29</v>
      </c>
      <c r="B325" s="805"/>
      <c r="C325" s="870" t="s">
        <v>191</v>
      </c>
      <c r="D325" s="870"/>
      <c r="E325" s="870"/>
      <c r="F325" s="870"/>
    </row>
    <row r="326" spans="1:6" ht="12" customHeight="1" x14ac:dyDescent="0.25">
      <c r="A326" s="805" t="s">
        <v>31</v>
      </c>
      <c r="B326" s="805"/>
      <c r="C326" s="870" t="s">
        <v>299</v>
      </c>
      <c r="D326" s="870"/>
      <c r="E326" s="870"/>
      <c r="F326" s="870"/>
    </row>
    <row r="327" spans="1:6" ht="12" customHeight="1" x14ac:dyDescent="0.25">
      <c r="A327" s="807" t="s">
        <v>33</v>
      </c>
      <c r="B327" s="807"/>
      <c r="C327" s="278" t="s">
        <v>34</v>
      </c>
      <c r="D327" s="766" t="s">
        <v>300</v>
      </c>
      <c r="E327" s="766"/>
      <c r="F327" s="766"/>
    </row>
    <row r="328" spans="1:6" ht="22.5" customHeight="1" x14ac:dyDescent="0.25">
      <c r="A328" s="761" t="s">
        <v>37</v>
      </c>
      <c r="B328" s="761"/>
      <c r="C328" s="761" t="s">
        <v>38</v>
      </c>
      <c r="D328" s="265" t="s">
        <v>444</v>
      </c>
      <c r="E328" s="265" t="s">
        <v>302</v>
      </c>
      <c r="F328" s="265" t="s">
        <v>516</v>
      </c>
    </row>
    <row r="329" spans="1:6" ht="13.5" customHeight="1" x14ac:dyDescent="0.25">
      <c r="A329" s="761" t="s">
        <v>197</v>
      </c>
      <c r="B329" s="761" t="s">
        <v>47</v>
      </c>
      <c r="C329" s="761"/>
      <c r="D329" s="265" t="s">
        <v>48</v>
      </c>
      <c r="E329" s="265" t="s">
        <v>304</v>
      </c>
      <c r="F329" s="265" t="s">
        <v>52</v>
      </c>
    </row>
    <row r="330" spans="1:6" ht="13.5" x14ac:dyDescent="0.25">
      <c r="A330" s="761"/>
      <c r="B330" s="761"/>
      <c r="C330" s="761"/>
      <c r="D330" s="265"/>
      <c r="E330" s="265" t="s">
        <v>447</v>
      </c>
      <c r="F330" s="547" t="s">
        <v>307</v>
      </c>
    </row>
    <row r="331" spans="1:6" ht="13.5" x14ac:dyDescent="0.25">
      <c r="A331" s="761"/>
      <c r="B331" s="761"/>
      <c r="C331" s="761"/>
      <c r="D331" s="380" t="s">
        <v>61</v>
      </c>
      <c r="E331" s="380" t="s">
        <v>308</v>
      </c>
      <c r="F331" s="547" t="s">
        <v>309</v>
      </c>
    </row>
    <row r="332" spans="1:6" ht="12" customHeight="1" x14ac:dyDescent="0.25">
      <c r="A332" s="761" t="s">
        <v>68</v>
      </c>
      <c r="B332" s="761" t="s">
        <v>310</v>
      </c>
      <c r="C332" s="265" t="s">
        <v>311</v>
      </c>
      <c r="D332" s="541"/>
      <c r="E332" s="541"/>
      <c r="F332" s="541">
        <f>D332*E332</f>
        <v>0</v>
      </c>
    </row>
    <row r="333" spans="1:6" x14ac:dyDescent="0.25">
      <c r="A333" s="761"/>
      <c r="B333" s="761"/>
      <c r="C333" s="265" t="s">
        <v>312</v>
      </c>
      <c r="D333" s="541"/>
      <c r="E333" s="541"/>
      <c r="F333" s="541">
        <f>D333*E333</f>
        <v>0</v>
      </c>
    </row>
    <row r="334" spans="1:6" x14ac:dyDescent="0.25">
      <c r="A334" s="818" t="s">
        <v>292</v>
      </c>
      <c r="B334" s="818"/>
      <c r="C334" s="818"/>
      <c r="D334" s="535"/>
      <c r="E334" s="535"/>
      <c r="F334" s="548">
        <f>SUM(F332:F333)</f>
        <v>0</v>
      </c>
    </row>
    <row r="335" spans="1:6" ht="12" customHeight="1" x14ac:dyDescent="0.25">
      <c r="A335" s="761" t="s">
        <v>313</v>
      </c>
      <c r="B335" s="761" t="s">
        <v>310</v>
      </c>
      <c r="C335" s="265" t="s">
        <v>311</v>
      </c>
      <c r="D335" s="541"/>
      <c r="E335" s="541"/>
      <c r="F335" s="541">
        <f>D335*E335</f>
        <v>0</v>
      </c>
    </row>
    <row r="336" spans="1:6" x14ac:dyDescent="0.25">
      <c r="A336" s="761"/>
      <c r="B336" s="761"/>
      <c r="C336" s="265" t="s">
        <v>312</v>
      </c>
      <c r="D336" s="541"/>
      <c r="E336" s="541"/>
      <c r="F336" s="541">
        <f>D336*E336</f>
        <v>0</v>
      </c>
    </row>
    <row r="337" spans="1:6" x14ac:dyDescent="0.25">
      <c r="A337" s="818" t="s">
        <v>292</v>
      </c>
      <c r="B337" s="818"/>
      <c r="C337" s="818"/>
      <c r="D337" s="535"/>
      <c r="E337" s="535"/>
      <c r="F337" s="548">
        <f>SUM(F335:F336)</f>
        <v>0</v>
      </c>
    </row>
    <row r="338" spans="1:6" ht="12" customHeight="1" x14ac:dyDescent="0.25">
      <c r="A338" s="761" t="s">
        <v>314</v>
      </c>
      <c r="B338" s="761" t="s">
        <v>310</v>
      </c>
      <c r="C338" s="265" t="s">
        <v>311</v>
      </c>
      <c r="D338" s="541"/>
      <c r="E338" s="541"/>
      <c r="F338" s="541">
        <f>D338*E338</f>
        <v>0</v>
      </c>
    </row>
    <row r="339" spans="1:6" x14ac:dyDescent="0.25">
      <c r="A339" s="761"/>
      <c r="B339" s="761"/>
      <c r="C339" s="265" t="s">
        <v>312</v>
      </c>
      <c r="D339" s="541"/>
      <c r="E339" s="541"/>
      <c r="F339" s="541">
        <f>D339*E339</f>
        <v>0</v>
      </c>
    </row>
    <row r="340" spans="1:6" x14ac:dyDescent="0.25">
      <c r="A340" s="818" t="s">
        <v>292</v>
      </c>
      <c r="B340" s="818"/>
      <c r="C340" s="818"/>
      <c r="D340" s="535"/>
      <c r="E340" s="535"/>
      <c r="F340" s="548">
        <f>SUM(F338:F339)</f>
        <v>0</v>
      </c>
    </row>
    <row r="341" spans="1:6" ht="12" customHeight="1" x14ac:dyDescent="0.25">
      <c r="A341" s="761" t="s">
        <v>315</v>
      </c>
      <c r="B341" s="761" t="s">
        <v>310</v>
      </c>
      <c r="C341" s="265" t="s">
        <v>311</v>
      </c>
      <c r="D341" s="541"/>
      <c r="E341" s="541"/>
      <c r="F341" s="541">
        <f>D341*E341</f>
        <v>0</v>
      </c>
    </row>
    <row r="342" spans="1:6" x14ac:dyDescent="0.25">
      <c r="A342" s="761"/>
      <c r="B342" s="761"/>
      <c r="C342" s="265" t="s">
        <v>312</v>
      </c>
      <c r="D342" s="541"/>
      <c r="E342" s="541"/>
      <c r="F342" s="541">
        <f>D342*E342</f>
        <v>0</v>
      </c>
    </row>
    <row r="343" spans="1:6" x14ac:dyDescent="0.25">
      <c r="A343" s="818" t="s">
        <v>292</v>
      </c>
      <c r="B343" s="818"/>
      <c r="C343" s="818"/>
      <c r="D343" s="535"/>
      <c r="E343" s="535"/>
      <c r="F343" s="548">
        <f>SUM(F341:F342)</f>
        <v>0</v>
      </c>
    </row>
    <row r="344" spans="1:6" ht="12" customHeight="1" x14ac:dyDescent="0.25">
      <c r="A344" s="761" t="s">
        <v>316</v>
      </c>
      <c r="B344" s="761" t="s">
        <v>310</v>
      </c>
      <c r="C344" s="265" t="s">
        <v>311</v>
      </c>
      <c r="D344" s="541"/>
      <c r="E344" s="541"/>
      <c r="F344" s="541">
        <f>D344*E344</f>
        <v>0</v>
      </c>
    </row>
    <row r="345" spans="1:6" x14ac:dyDescent="0.25">
      <c r="A345" s="761"/>
      <c r="B345" s="761"/>
      <c r="C345" s="265" t="s">
        <v>312</v>
      </c>
      <c r="D345" s="541"/>
      <c r="E345" s="541"/>
      <c r="F345" s="541">
        <f>D345*E345</f>
        <v>0</v>
      </c>
    </row>
    <row r="346" spans="1:6" x14ac:dyDescent="0.25">
      <c r="A346" s="818" t="s">
        <v>292</v>
      </c>
      <c r="B346" s="818"/>
      <c r="C346" s="818"/>
      <c r="D346" s="535"/>
      <c r="E346" s="535"/>
      <c r="F346" s="548">
        <f>SUM(F344:F345)</f>
        <v>0</v>
      </c>
    </row>
    <row r="347" spans="1:6" x14ac:dyDescent="0.25">
      <c r="A347" s="819" t="s">
        <v>91</v>
      </c>
      <c r="B347" s="819"/>
      <c r="C347" s="819"/>
      <c r="D347" s="538"/>
      <c r="E347" s="538"/>
      <c r="F347" s="548">
        <f>F346+F343+F340+F337+F334</f>
        <v>0</v>
      </c>
    </row>
    <row r="348" spans="1:6" x14ac:dyDescent="0.25">
      <c r="A348" s="876" t="s">
        <v>393</v>
      </c>
      <c r="B348" s="876"/>
      <c r="C348" s="876"/>
      <c r="D348" s="876"/>
      <c r="E348" s="876"/>
      <c r="F348" s="876"/>
    </row>
    <row r="361" spans="1:6" x14ac:dyDescent="0.25">
      <c r="A361" s="802" t="s">
        <v>23</v>
      </c>
      <c r="B361" s="802"/>
      <c r="C361" s="803">
        <f>Presentación!$C$3</f>
        <v>1990</v>
      </c>
      <c r="D361" s="803"/>
      <c r="E361" s="803"/>
      <c r="F361" s="803"/>
    </row>
    <row r="362" spans="1:6" ht="12" customHeight="1" x14ac:dyDescent="0.25">
      <c r="A362" s="805" t="s">
        <v>24</v>
      </c>
      <c r="B362" s="805"/>
      <c r="C362" s="869" t="s">
        <v>381</v>
      </c>
      <c r="D362" s="869"/>
      <c r="E362" s="869"/>
      <c r="F362" s="869"/>
    </row>
    <row r="363" spans="1:6" ht="12" customHeight="1" x14ac:dyDescent="0.25">
      <c r="A363" s="805" t="s">
        <v>5</v>
      </c>
      <c r="B363" s="805"/>
      <c r="C363" s="870" t="s">
        <v>26</v>
      </c>
      <c r="D363" s="870"/>
      <c r="E363" s="870"/>
      <c r="F363" s="870"/>
    </row>
    <row r="364" spans="1:6" ht="12" customHeight="1" x14ac:dyDescent="0.25">
      <c r="A364" s="805" t="s">
        <v>27</v>
      </c>
      <c r="B364" s="805"/>
      <c r="C364" s="870" t="s">
        <v>515</v>
      </c>
      <c r="D364" s="870"/>
      <c r="E364" s="870"/>
      <c r="F364" s="870"/>
    </row>
    <row r="365" spans="1:6" ht="12" customHeight="1" x14ac:dyDescent="0.25">
      <c r="A365" s="805" t="s">
        <v>29</v>
      </c>
      <c r="B365" s="805"/>
      <c r="C365" s="870" t="s">
        <v>191</v>
      </c>
      <c r="D365" s="870"/>
      <c r="E365" s="870"/>
      <c r="F365" s="870"/>
    </row>
    <row r="366" spans="1:6" ht="12" customHeight="1" x14ac:dyDescent="0.25">
      <c r="A366" s="805" t="s">
        <v>31</v>
      </c>
      <c r="B366" s="805"/>
      <c r="C366" s="870" t="s">
        <v>299</v>
      </c>
      <c r="D366" s="870"/>
      <c r="E366" s="870"/>
      <c r="F366" s="870"/>
    </row>
    <row r="367" spans="1:6" ht="12" customHeight="1" x14ac:dyDescent="0.25">
      <c r="A367" s="807" t="s">
        <v>33</v>
      </c>
      <c r="B367" s="807"/>
      <c r="C367" s="278" t="s">
        <v>34</v>
      </c>
      <c r="D367" s="766" t="s">
        <v>300</v>
      </c>
      <c r="E367" s="766"/>
      <c r="F367" s="766"/>
    </row>
    <row r="368" spans="1:6" ht="22.5" customHeight="1" x14ac:dyDescent="0.25">
      <c r="A368" s="761" t="s">
        <v>37</v>
      </c>
      <c r="B368" s="761"/>
      <c r="C368" s="761" t="s">
        <v>38</v>
      </c>
      <c r="D368" s="265" t="s">
        <v>444</v>
      </c>
      <c r="E368" s="265" t="s">
        <v>302</v>
      </c>
      <c r="F368" s="265" t="s">
        <v>516</v>
      </c>
    </row>
    <row r="369" spans="1:6" ht="13.5" customHeight="1" x14ac:dyDescent="0.25">
      <c r="A369" s="761" t="s">
        <v>197</v>
      </c>
      <c r="B369" s="761" t="s">
        <v>47</v>
      </c>
      <c r="C369" s="761"/>
      <c r="D369" s="265" t="s">
        <v>48</v>
      </c>
      <c r="E369" s="265" t="s">
        <v>304</v>
      </c>
      <c r="F369" s="265" t="s">
        <v>52</v>
      </c>
    </row>
    <row r="370" spans="1:6" ht="13.5" x14ac:dyDescent="0.25">
      <c r="A370" s="761"/>
      <c r="B370" s="761"/>
      <c r="C370" s="761"/>
      <c r="D370" s="265"/>
      <c r="E370" s="265" t="s">
        <v>447</v>
      </c>
      <c r="F370" s="547" t="s">
        <v>307</v>
      </c>
    </row>
    <row r="371" spans="1:6" ht="13.5" x14ac:dyDescent="0.25">
      <c r="A371" s="761"/>
      <c r="B371" s="761"/>
      <c r="C371" s="761"/>
      <c r="D371" s="380" t="s">
        <v>61</v>
      </c>
      <c r="E371" s="380" t="s">
        <v>308</v>
      </c>
      <c r="F371" s="547" t="s">
        <v>309</v>
      </c>
    </row>
    <row r="372" spans="1:6" ht="12" customHeight="1" x14ac:dyDescent="0.25">
      <c r="A372" s="761" t="s">
        <v>68</v>
      </c>
      <c r="B372" s="761" t="s">
        <v>310</v>
      </c>
      <c r="C372" s="265" t="s">
        <v>311</v>
      </c>
      <c r="D372" s="541"/>
      <c r="E372" s="541"/>
      <c r="F372" s="541">
        <f>D372*E372</f>
        <v>0</v>
      </c>
    </row>
    <row r="373" spans="1:6" x14ac:dyDescent="0.25">
      <c r="A373" s="761"/>
      <c r="B373" s="761"/>
      <c r="C373" s="265" t="s">
        <v>312</v>
      </c>
      <c r="D373" s="541"/>
      <c r="E373" s="541"/>
      <c r="F373" s="541">
        <f>D373*E373</f>
        <v>0</v>
      </c>
    </row>
    <row r="374" spans="1:6" x14ac:dyDescent="0.25">
      <c r="A374" s="818" t="s">
        <v>292</v>
      </c>
      <c r="B374" s="818"/>
      <c r="C374" s="818"/>
      <c r="D374" s="535"/>
      <c r="E374" s="535"/>
      <c r="F374" s="548">
        <f>SUM(F372:F373)</f>
        <v>0</v>
      </c>
    </row>
    <row r="375" spans="1:6" ht="12" customHeight="1" x14ac:dyDescent="0.25">
      <c r="A375" s="761" t="s">
        <v>313</v>
      </c>
      <c r="B375" s="761" t="s">
        <v>310</v>
      </c>
      <c r="C375" s="265" t="s">
        <v>311</v>
      </c>
      <c r="D375" s="541"/>
      <c r="E375" s="541"/>
      <c r="F375" s="541">
        <f>D375*E375</f>
        <v>0</v>
      </c>
    </row>
    <row r="376" spans="1:6" x14ac:dyDescent="0.25">
      <c r="A376" s="761"/>
      <c r="B376" s="761"/>
      <c r="C376" s="265" t="s">
        <v>312</v>
      </c>
      <c r="D376" s="541"/>
      <c r="E376" s="541"/>
      <c r="F376" s="541">
        <f>D376*E376</f>
        <v>0</v>
      </c>
    </row>
    <row r="377" spans="1:6" x14ac:dyDescent="0.25">
      <c r="A377" s="818" t="s">
        <v>292</v>
      </c>
      <c r="B377" s="818"/>
      <c r="C377" s="818"/>
      <c r="D377" s="535"/>
      <c r="E377" s="535"/>
      <c r="F377" s="548">
        <f>SUM(F375:F376)</f>
        <v>0</v>
      </c>
    </row>
    <row r="378" spans="1:6" ht="12" customHeight="1" x14ac:dyDescent="0.25">
      <c r="A378" s="761" t="s">
        <v>314</v>
      </c>
      <c r="B378" s="761" t="s">
        <v>310</v>
      </c>
      <c r="C378" s="265" t="s">
        <v>311</v>
      </c>
      <c r="D378" s="541"/>
      <c r="E378" s="541"/>
      <c r="F378" s="541">
        <f>D378*E378</f>
        <v>0</v>
      </c>
    </row>
    <row r="379" spans="1:6" x14ac:dyDescent="0.25">
      <c r="A379" s="761"/>
      <c r="B379" s="761"/>
      <c r="C379" s="265" t="s">
        <v>312</v>
      </c>
      <c r="D379" s="541"/>
      <c r="E379" s="541"/>
      <c r="F379" s="541">
        <f>D379*E379</f>
        <v>0</v>
      </c>
    </row>
    <row r="380" spans="1:6" x14ac:dyDescent="0.25">
      <c r="A380" s="818" t="s">
        <v>292</v>
      </c>
      <c r="B380" s="818"/>
      <c r="C380" s="818"/>
      <c r="D380" s="535"/>
      <c r="E380" s="535"/>
      <c r="F380" s="548">
        <f>SUM(F378:F379)</f>
        <v>0</v>
      </c>
    </row>
    <row r="381" spans="1:6" ht="12" customHeight="1" x14ac:dyDescent="0.25">
      <c r="A381" s="761" t="s">
        <v>315</v>
      </c>
      <c r="B381" s="761" t="s">
        <v>310</v>
      </c>
      <c r="C381" s="265" t="s">
        <v>311</v>
      </c>
      <c r="D381" s="541"/>
      <c r="E381" s="541"/>
      <c r="F381" s="541">
        <f>D381*E381</f>
        <v>0</v>
      </c>
    </row>
    <row r="382" spans="1:6" x14ac:dyDescent="0.25">
      <c r="A382" s="761"/>
      <c r="B382" s="761"/>
      <c r="C382" s="265" t="s">
        <v>312</v>
      </c>
      <c r="D382" s="541"/>
      <c r="E382" s="541"/>
      <c r="F382" s="541">
        <f>D382*E382</f>
        <v>0</v>
      </c>
    </row>
    <row r="383" spans="1:6" x14ac:dyDescent="0.25">
      <c r="A383" s="818" t="s">
        <v>292</v>
      </c>
      <c r="B383" s="818"/>
      <c r="C383" s="818"/>
      <c r="D383" s="535"/>
      <c r="E383" s="535"/>
      <c r="F383" s="548">
        <f>SUM(F381:F382)</f>
        <v>0</v>
      </c>
    </row>
    <row r="384" spans="1:6" ht="12" customHeight="1" x14ac:dyDescent="0.25">
      <c r="A384" s="761" t="s">
        <v>316</v>
      </c>
      <c r="B384" s="761" t="s">
        <v>310</v>
      </c>
      <c r="C384" s="265" t="s">
        <v>311</v>
      </c>
      <c r="D384" s="541"/>
      <c r="E384" s="541"/>
      <c r="F384" s="541">
        <f>D384*E384</f>
        <v>0</v>
      </c>
    </row>
    <row r="385" spans="1:6" x14ac:dyDescent="0.25">
      <c r="A385" s="761"/>
      <c r="B385" s="761"/>
      <c r="C385" s="265" t="s">
        <v>312</v>
      </c>
      <c r="D385" s="541"/>
      <c r="E385" s="541"/>
      <c r="F385" s="541">
        <f>D385*E385</f>
        <v>0</v>
      </c>
    </row>
    <row r="386" spans="1:6" x14ac:dyDescent="0.25">
      <c r="A386" s="818" t="s">
        <v>292</v>
      </c>
      <c r="B386" s="818"/>
      <c r="C386" s="818"/>
      <c r="D386" s="535"/>
      <c r="E386" s="535"/>
      <c r="F386" s="548">
        <f>SUM(F384:F385)</f>
        <v>0</v>
      </c>
    </row>
    <row r="387" spans="1:6" x14ac:dyDescent="0.25">
      <c r="A387" s="819" t="s">
        <v>91</v>
      </c>
      <c r="B387" s="819"/>
      <c r="C387" s="819"/>
      <c r="D387" s="538"/>
      <c r="E387" s="538"/>
      <c r="F387" s="548">
        <f>F386+F383+F380+F377+F374</f>
        <v>0</v>
      </c>
    </row>
    <row r="388" spans="1:6" x14ac:dyDescent="0.25">
      <c r="A388" s="876" t="s">
        <v>393</v>
      </c>
      <c r="B388" s="876"/>
      <c r="C388" s="876"/>
      <c r="D388" s="876"/>
      <c r="E388" s="876"/>
      <c r="F388" s="876"/>
    </row>
    <row r="401" spans="1:6" x14ac:dyDescent="0.25">
      <c r="A401" s="802" t="s">
        <v>23</v>
      </c>
      <c r="B401" s="802"/>
      <c r="C401" s="803">
        <f>Presentación!$C$3</f>
        <v>1990</v>
      </c>
      <c r="D401" s="803"/>
      <c r="E401" s="803"/>
      <c r="F401" s="803"/>
    </row>
    <row r="402" spans="1:6" ht="12" customHeight="1" x14ac:dyDescent="0.25">
      <c r="A402" s="805" t="s">
        <v>24</v>
      </c>
      <c r="B402" s="805"/>
      <c r="C402" s="869" t="s">
        <v>382</v>
      </c>
      <c r="D402" s="869"/>
      <c r="E402" s="869"/>
      <c r="F402" s="869"/>
    </row>
    <row r="403" spans="1:6" ht="12" customHeight="1" x14ac:dyDescent="0.25">
      <c r="A403" s="805" t="s">
        <v>5</v>
      </c>
      <c r="B403" s="805"/>
      <c r="C403" s="870" t="s">
        <v>26</v>
      </c>
      <c r="D403" s="870"/>
      <c r="E403" s="870"/>
      <c r="F403" s="870"/>
    </row>
    <row r="404" spans="1:6" ht="12" customHeight="1" x14ac:dyDescent="0.25">
      <c r="A404" s="805" t="s">
        <v>27</v>
      </c>
      <c r="B404" s="805"/>
      <c r="C404" s="870" t="s">
        <v>515</v>
      </c>
      <c r="D404" s="870"/>
      <c r="E404" s="870"/>
      <c r="F404" s="870"/>
    </row>
    <row r="405" spans="1:6" ht="12" customHeight="1" x14ac:dyDescent="0.25">
      <c r="A405" s="805" t="s">
        <v>29</v>
      </c>
      <c r="B405" s="805"/>
      <c r="C405" s="870" t="s">
        <v>191</v>
      </c>
      <c r="D405" s="870"/>
      <c r="E405" s="870"/>
      <c r="F405" s="870"/>
    </row>
    <row r="406" spans="1:6" ht="12" customHeight="1" x14ac:dyDescent="0.25">
      <c r="A406" s="805" t="s">
        <v>31</v>
      </c>
      <c r="B406" s="805"/>
      <c r="C406" s="870" t="s">
        <v>299</v>
      </c>
      <c r="D406" s="870"/>
      <c r="E406" s="870"/>
      <c r="F406" s="870"/>
    </row>
    <row r="407" spans="1:6" ht="12" customHeight="1" x14ac:dyDescent="0.25">
      <c r="A407" s="807" t="s">
        <v>33</v>
      </c>
      <c r="B407" s="807"/>
      <c r="C407" s="278" t="s">
        <v>34</v>
      </c>
      <c r="D407" s="766" t="s">
        <v>300</v>
      </c>
      <c r="E407" s="766"/>
      <c r="F407" s="766"/>
    </row>
    <row r="408" spans="1:6" ht="22.5" customHeight="1" x14ac:dyDescent="0.25">
      <c r="A408" s="761" t="s">
        <v>37</v>
      </c>
      <c r="B408" s="761"/>
      <c r="C408" s="761" t="s">
        <v>38</v>
      </c>
      <c r="D408" s="265" t="s">
        <v>444</v>
      </c>
      <c r="E408" s="265" t="s">
        <v>302</v>
      </c>
      <c r="F408" s="265" t="s">
        <v>516</v>
      </c>
    </row>
    <row r="409" spans="1:6" ht="13.5" customHeight="1" x14ac:dyDescent="0.25">
      <c r="A409" s="761" t="s">
        <v>197</v>
      </c>
      <c r="B409" s="761" t="s">
        <v>47</v>
      </c>
      <c r="C409" s="761"/>
      <c r="D409" s="265" t="s">
        <v>48</v>
      </c>
      <c r="E409" s="265" t="s">
        <v>304</v>
      </c>
      <c r="F409" s="265" t="s">
        <v>52</v>
      </c>
    </row>
    <row r="410" spans="1:6" ht="13.5" x14ac:dyDescent="0.25">
      <c r="A410" s="761"/>
      <c r="B410" s="761"/>
      <c r="C410" s="761"/>
      <c r="D410" s="265"/>
      <c r="E410" s="265" t="s">
        <v>447</v>
      </c>
      <c r="F410" s="547" t="s">
        <v>307</v>
      </c>
    </row>
    <row r="411" spans="1:6" ht="13.5" x14ac:dyDescent="0.25">
      <c r="A411" s="761"/>
      <c r="B411" s="761"/>
      <c r="C411" s="761"/>
      <c r="D411" s="380" t="s">
        <v>61</v>
      </c>
      <c r="E411" s="380" t="s">
        <v>308</v>
      </c>
      <c r="F411" s="547" t="s">
        <v>309</v>
      </c>
    </row>
    <row r="412" spans="1:6" ht="12" customHeight="1" x14ac:dyDescent="0.25">
      <c r="A412" s="761" t="s">
        <v>68</v>
      </c>
      <c r="B412" s="761" t="s">
        <v>310</v>
      </c>
      <c r="C412" s="265" t="s">
        <v>311</v>
      </c>
      <c r="D412" s="541"/>
      <c r="E412" s="541"/>
      <c r="F412" s="541">
        <f>D412*E412</f>
        <v>0</v>
      </c>
    </row>
    <row r="413" spans="1:6" x14ac:dyDescent="0.25">
      <c r="A413" s="761"/>
      <c r="B413" s="761"/>
      <c r="C413" s="265" t="s">
        <v>312</v>
      </c>
      <c r="D413" s="541"/>
      <c r="E413" s="541"/>
      <c r="F413" s="541">
        <f>D413*E413</f>
        <v>0</v>
      </c>
    </row>
    <row r="414" spans="1:6" x14ac:dyDescent="0.25">
      <c r="A414" s="818" t="s">
        <v>292</v>
      </c>
      <c r="B414" s="818"/>
      <c r="C414" s="818"/>
      <c r="D414" s="535"/>
      <c r="E414" s="535"/>
      <c r="F414" s="548">
        <f>SUM(F412:F413)</f>
        <v>0</v>
      </c>
    </row>
    <row r="415" spans="1:6" ht="12" customHeight="1" x14ac:dyDescent="0.25">
      <c r="A415" s="761" t="s">
        <v>313</v>
      </c>
      <c r="B415" s="761" t="s">
        <v>310</v>
      </c>
      <c r="C415" s="265" t="s">
        <v>311</v>
      </c>
      <c r="D415" s="541"/>
      <c r="E415" s="541"/>
      <c r="F415" s="541">
        <f>D415*E415</f>
        <v>0</v>
      </c>
    </row>
    <row r="416" spans="1:6" x14ac:dyDescent="0.25">
      <c r="A416" s="761"/>
      <c r="B416" s="761"/>
      <c r="C416" s="265" t="s">
        <v>312</v>
      </c>
      <c r="D416" s="541"/>
      <c r="E416" s="541"/>
      <c r="F416" s="541">
        <f>D416*E416</f>
        <v>0</v>
      </c>
    </row>
    <row r="417" spans="1:6" x14ac:dyDescent="0.25">
      <c r="A417" s="818" t="s">
        <v>292</v>
      </c>
      <c r="B417" s="818"/>
      <c r="C417" s="818"/>
      <c r="D417" s="535"/>
      <c r="E417" s="535"/>
      <c r="F417" s="548">
        <f>SUM(F415:F416)</f>
        <v>0</v>
      </c>
    </row>
    <row r="418" spans="1:6" ht="12" customHeight="1" x14ac:dyDescent="0.25">
      <c r="A418" s="761" t="s">
        <v>314</v>
      </c>
      <c r="B418" s="761" t="s">
        <v>310</v>
      </c>
      <c r="C418" s="265" t="s">
        <v>311</v>
      </c>
      <c r="D418" s="541"/>
      <c r="E418" s="541"/>
      <c r="F418" s="541">
        <f>D418*E418</f>
        <v>0</v>
      </c>
    </row>
    <row r="419" spans="1:6" x14ac:dyDescent="0.25">
      <c r="A419" s="761"/>
      <c r="B419" s="761"/>
      <c r="C419" s="265" t="s">
        <v>312</v>
      </c>
      <c r="D419" s="541"/>
      <c r="E419" s="541"/>
      <c r="F419" s="541">
        <f>D419*E419</f>
        <v>0</v>
      </c>
    </row>
    <row r="420" spans="1:6" x14ac:dyDescent="0.25">
      <c r="A420" s="818" t="s">
        <v>292</v>
      </c>
      <c r="B420" s="818"/>
      <c r="C420" s="818"/>
      <c r="D420" s="535"/>
      <c r="E420" s="535"/>
      <c r="F420" s="548">
        <f>SUM(F418:F419)</f>
        <v>0</v>
      </c>
    </row>
    <row r="421" spans="1:6" ht="12" customHeight="1" x14ac:dyDescent="0.25">
      <c r="A421" s="761" t="s">
        <v>315</v>
      </c>
      <c r="B421" s="761" t="s">
        <v>310</v>
      </c>
      <c r="C421" s="265" t="s">
        <v>311</v>
      </c>
      <c r="D421" s="541"/>
      <c r="E421" s="541"/>
      <c r="F421" s="541">
        <f>D421*E421</f>
        <v>0</v>
      </c>
    </row>
    <row r="422" spans="1:6" x14ac:dyDescent="0.25">
      <c r="A422" s="761"/>
      <c r="B422" s="761"/>
      <c r="C422" s="265" t="s">
        <v>312</v>
      </c>
      <c r="D422" s="541"/>
      <c r="E422" s="541"/>
      <c r="F422" s="541">
        <f>D422*E422</f>
        <v>0</v>
      </c>
    </row>
    <row r="423" spans="1:6" x14ac:dyDescent="0.25">
      <c r="A423" s="818" t="s">
        <v>292</v>
      </c>
      <c r="B423" s="818"/>
      <c r="C423" s="818"/>
      <c r="D423" s="535"/>
      <c r="E423" s="535"/>
      <c r="F423" s="548">
        <f>SUM(F421:F422)</f>
        <v>0</v>
      </c>
    </row>
    <row r="424" spans="1:6" ht="12" customHeight="1" x14ac:dyDescent="0.25">
      <c r="A424" s="761" t="s">
        <v>316</v>
      </c>
      <c r="B424" s="761" t="s">
        <v>310</v>
      </c>
      <c r="C424" s="265" t="s">
        <v>311</v>
      </c>
      <c r="D424" s="541"/>
      <c r="E424" s="541"/>
      <c r="F424" s="541">
        <f>D424*E424</f>
        <v>0</v>
      </c>
    </row>
    <row r="425" spans="1:6" x14ac:dyDescent="0.25">
      <c r="A425" s="761"/>
      <c r="B425" s="761"/>
      <c r="C425" s="265" t="s">
        <v>312</v>
      </c>
      <c r="D425" s="541"/>
      <c r="E425" s="541"/>
      <c r="F425" s="541">
        <f>D425*E425</f>
        <v>0</v>
      </c>
    </row>
    <row r="426" spans="1:6" x14ac:dyDescent="0.25">
      <c r="A426" s="818" t="s">
        <v>292</v>
      </c>
      <c r="B426" s="818"/>
      <c r="C426" s="818"/>
      <c r="D426" s="535"/>
      <c r="E426" s="535"/>
      <c r="F426" s="548">
        <f>SUM(F424:F425)</f>
        <v>0</v>
      </c>
    </row>
    <row r="427" spans="1:6" x14ac:dyDescent="0.25">
      <c r="A427" s="819" t="s">
        <v>91</v>
      </c>
      <c r="B427" s="819"/>
      <c r="C427" s="819"/>
      <c r="D427" s="538"/>
      <c r="E427" s="538"/>
      <c r="F427" s="548">
        <f>F426+F423+F420+F417+F414</f>
        <v>0</v>
      </c>
    </row>
    <row r="428" spans="1:6" x14ac:dyDescent="0.25">
      <c r="A428" s="876" t="s">
        <v>393</v>
      </c>
      <c r="B428" s="876"/>
      <c r="C428" s="876"/>
      <c r="D428" s="876"/>
      <c r="E428" s="876"/>
      <c r="F428" s="876"/>
    </row>
    <row r="441" spans="1:6" x14ac:dyDescent="0.25">
      <c r="A441" s="802" t="s">
        <v>23</v>
      </c>
      <c r="B441" s="802"/>
      <c r="C441" s="803">
        <f>Presentación!$C$3</f>
        <v>1990</v>
      </c>
      <c r="D441" s="803"/>
      <c r="E441" s="803"/>
      <c r="F441" s="803"/>
    </row>
    <row r="442" spans="1:6" ht="12" customHeight="1" x14ac:dyDescent="0.25">
      <c r="A442" s="805" t="s">
        <v>24</v>
      </c>
      <c r="B442" s="805"/>
      <c r="C442" s="869" t="s">
        <v>383</v>
      </c>
      <c r="D442" s="869"/>
      <c r="E442" s="869"/>
      <c r="F442" s="869"/>
    </row>
    <row r="443" spans="1:6" ht="12" customHeight="1" x14ac:dyDescent="0.25">
      <c r="A443" s="805" t="s">
        <v>5</v>
      </c>
      <c r="B443" s="805"/>
      <c r="C443" s="870" t="s">
        <v>26</v>
      </c>
      <c r="D443" s="870"/>
      <c r="E443" s="870"/>
      <c r="F443" s="870"/>
    </row>
    <row r="444" spans="1:6" ht="12" customHeight="1" x14ac:dyDescent="0.25">
      <c r="A444" s="805" t="s">
        <v>27</v>
      </c>
      <c r="B444" s="805"/>
      <c r="C444" s="870" t="s">
        <v>515</v>
      </c>
      <c r="D444" s="870"/>
      <c r="E444" s="870"/>
      <c r="F444" s="870"/>
    </row>
    <row r="445" spans="1:6" ht="12" customHeight="1" x14ac:dyDescent="0.25">
      <c r="A445" s="805" t="s">
        <v>29</v>
      </c>
      <c r="B445" s="805"/>
      <c r="C445" s="870" t="s">
        <v>191</v>
      </c>
      <c r="D445" s="870"/>
      <c r="E445" s="870"/>
      <c r="F445" s="870"/>
    </row>
    <row r="446" spans="1:6" ht="12" customHeight="1" x14ac:dyDescent="0.25">
      <c r="A446" s="805" t="s">
        <v>31</v>
      </c>
      <c r="B446" s="805"/>
      <c r="C446" s="870" t="s">
        <v>299</v>
      </c>
      <c r="D446" s="870"/>
      <c r="E446" s="870"/>
      <c r="F446" s="870"/>
    </row>
    <row r="447" spans="1:6" ht="12" customHeight="1" x14ac:dyDescent="0.25">
      <c r="A447" s="807" t="s">
        <v>33</v>
      </c>
      <c r="B447" s="807"/>
      <c r="C447" s="278" t="s">
        <v>34</v>
      </c>
      <c r="D447" s="766" t="s">
        <v>300</v>
      </c>
      <c r="E447" s="766"/>
      <c r="F447" s="766"/>
    </row>
    <row r="448" spans="1:6" ht="22.5" customHeight="1" x14ac:dyDescent="0.25">
      <c r="A448" s="761" t="s">
        <v>37</v>
      </c>
      <c r="B448" s="761"/>
      <c r="C448" s="761" t="s">
        <v>38</v>
      </c>
      <c r="D448" s="265" t="s">
        <v>444</v>
      </c>
      <c r="E448" s="265" t="s">
        <v>302</v>
      </c>
      <c r="F448" s="265" t="s">
        <v>516</v>
      </c>
    </row>
    <row r="449" spans="1:6" ht="13.5" customHeight="1" x14ac:dyDescent="0.25">
      <c r="A449" s="761" t="s">
        <v>197</v>
      </c>
      <c r="B449" s="761" t="s">
        <v>47</v>
      </c>
      <c r="C449" s="761"/>
      <c r="D449" s="265" t="s">
        <v>48</v>
      </c>
      <c r="E449" s="265" t="s">
        <v>304</v>
      </c>
      <c r="F449" s="265" t="s">
        <v>52</v>
      </c>
    </row>
    <row r="450" spans="1:6" ht="13.5" x14ac:dyDescent="0.25">
      <c r="A450" s="761"/>
      <c r="B450" s="761"/>
      <c r="C450" s="761"/>
      <c r="D450" s="265"/>
      <c r="E450" s="265" t="s">
        <v>447</v>
      </c>
      <c r="F450" s="547" t="s">
        <v>307</v>
      </c>
    </row>
    <row r="451" spans="1:6" ht="13.5" x14ac:dyDescent="0.25">
      <c r="A451" s="761"/>
      <c r="B451" s="761"/>
      <c r="C451" s="761"/>
      <c r="D451" s="380" t="s">
        <v>61</v>
      </c>
      <c r="E451" s="380" t="s">
        <v>308</v>
      </c>
      <c r="F451" s="547" t="s">
        <v>309</v>
      </c>
    </row>
    <row r="452" spans="1:6" ht="12" customHeight="1" x14ac:dyDescent="0.25">
      <c r="A452" s="761" t="s">
        <v>68</v>
      </c>
      <c r="B452" s="761" t="s">
        <v>310</v>
      </c>
      <c r="C452" s="265" t="s">
        <v>311</v>
      </c>
      <c r="D452" s="541"/>
      <c r="E452" s="541"/>
      <c r="F452" s="541">
        <f>D452*E452</f>
        <v>0</v>
      </c>
    </row>
    <row r="453" spans="1:6" x14ac:dyDescent="0.25">
      <c r="A453" s="761"/>
      <c r="B453" s="761"/>
      <c r="C453" s="265" t="s">
        <v>312</v>
      </c>
      <c r="D453" s="541"/>
      <c r="E453" s="541"/>
      <c r="F453" s="541">
        <f>D453*E453</f>
        <v>0</v>
      </c>
    </row>
    <row r="454" spans="1:6" x14ac:dyDescent="0.25">
      <c r="A454" s="818" t="s">
        <v>292</v>
      </c>
      <c r="B454" s="818"/>
      <c r="C454" s="818"/>
      <c r="D454" s="535"/>
      <c r="E454" s="535"/>
      <c r="F454" s="548">
        <f>SUM(F452:F453)</f>
        <v>0</v>
      </c>
    </row>
    <row r="455" spans="1:6" ht="12" customHeight="1" x14ac:dyDescent="0.25">
      <c r="A455" s="761" t="s">
        <v>313</v>
      </c>
      <c r="B455" s="761" t="s">
        <v>310</v>
      </c>
      <c r="C455" s="265" t="s">
        <v>311</v>
      </c>
      <c r="D455" s="541"/>
      <c r="E455" s="541"/>
      <c r="F455" s="541">
        <f>D455*E455</f>
        <v>0</v>
      </c>
    </row>
    <row r="456" spans="1:6" x14ac:dyDescent="0.25">
      <c r="A456" s="761"/>
      <c r="B456" s="761"/>
      <c r="C456" s="265" t="s">
        <v>312</v>
      </c>
      <c r="D456" s="541"/>
      <c r="E456" s="541"/>
      <c r="F456" s="541">
        <f>D456*E456</f>
        <v>0</v>
      </c>
    </row>
    <row r="457" spans="1:6" x14ac:dyDescent="0.25">
      <c r="A457" s="818" t="s">
        <v>292</v>
      </c>
      <c r="B457" s="818"/>
      <c r="C457" s="818"/>
      <c r="D457" s="535"/>
      <c r="E457" s="535"/>
      <c r="F457" s="548">
        <f>SUM(F455:F456)</f>
        <v>0</v>
      </c>
    </row>
    <row r="458" spans="1:6" ht="12" customHeight="1" x14ac:dyDescent="0.25">
      <c r="A458" s="761" t="s">
        <v>314</v>
      </c>
      <c r="B458" s="761" t="s">
        <v>310</v>
      </c>
      <c r="C458" s="265" t="s">
        <v>311</v>
      </c>
      <c r="D458" s="541"/>
      <c r="E458" s="541"/>
      <c r="F458" s="541">
        <f>D458*E458</f>
        <v>0</v>
      </c>
    </row>
    <row r="459" spans="1:6" x14ac:dyDescent="0.25">
      <c r="A459" s="761"/>
      <c r="B459" s="761"/>
      <c r="C459" s="265" t="s">
        <v>312</v>
      </c>
      <c r="D459" s="541"/>
      <c r="E459" s="541"/>
      <c r="F459" s="541">
        <f>D459*E459</f>
        <v>0</v>
      </c>
    </row>
    <row r="460" spans="1:6" x14ac:dyDescent="0.25">
      <c r="A460" s="818" t="s">
        <v>292</v>
      </c>
      <c r="B460" s="818"/>
      <c r="C460" s="818"/>
      <c r="D460" s="535"/>
      <c r="E460" s="535"/>
      <c r="F460" s="548">
        <f>SUM(F458:F459)</f>
        <v>0</v>
      </c>
    </row>
    <row r="461" spans="1:6" ht="12" customHeight="1" x14ac:dyDescent="0.25">
      <c r="A461" s="761" t="s">
        <v>315</v>
      </c>
      <c r="B461" s="761" t="s">
        <v>310</v>
      </c>
      <c r="C461" s="265" t="s">
        <v>311</v>
      </c>
      <c r="D461" s="541"/>
      <c r="E461" s="541"/>
      <c r="F461" s="541">
        <f>D461*E461</f>
        <v>0</v>
      </c>
    </row>
    <row r="462" spans="1:6" x14ac:dyDescent="0.25">
      <c r="A462" s="761"/>
      <c r="B462" s="761"/>
      <c r="C462" s="265" t="s">
        <v>312</v>
      </c>
      <c r="D462" s="541"/>
      <c r="E462" s="541"/>
      <c r="F462" s="541">
        <f>D462*E462</f>
        <v>0</v>
      </c>
    </row>
    <row r="463" spans="1:6" x14ac:dyDescent="0.25">
      <c r="A463" s="818" t="s">
        <v>292</v>
      </c>
      <c r="B463" s="818"/>
      <c r="C463" s="818"/>
      <c r="D463" s="535"/>
      <c r="E463" s="535"/>
      <c r="F463" s="548">
        <f>SUM(F461:F462)</f>
        <v>0</v>
      </c>
    </row>
    <row r="464" spans="1:6" ht="12" customHeight="1" x14ac:dyDescent="0.25">
      <c r="A464" s="761" t="s">
        <v>316</v>
      </c>
      <c r="B464" s="761" t="s">
        <v>310</v>
      </c>
      <c r="C464" s="265" t="s">
        <v>311</v>
      </c>
      <c r="D464" s="541"/>
      <c r="E464" s="541"/>
      <c r="F464" s="541">
        <f>D464*E464</f>
        <v>0</v>
      </c>
    </row>
    <row r="465" spans="1:6" x14ac:dyDescent="0.25">
      <c r="A465" s="761"/>
      <c r="B465" s="761"/>
      <c r="C465" s="265" t="s">
        <v>312</v>
      </c>
      <c r="D465" s="541"/>
      <c r="E465" s="541"/>
      <c r="F465" s="541">
        <f>D465*E465</f>
        <v>0</v>
      </c>
    </row>
    <row r="466" spans="1:6" x14ac:dyDescent="0.25">
      <c r="A466" s="818" t="s">
        <v>292</v>
      </c>
      <c r="B466" s="818"/>
      <c r="C466" s="818"/>
      <c r="D466" s="535"/>
      <c r="E466" s="535"/>
      <c r="F466" s="548">
        <f>SUM(F464:F465)</f>
        <v>0</v>
      </c>
    </row>
    <row r="467" spans="1:6" x14ac:dyDescent="0.25">
      <c r="A467" s="819" t="s">
        <v>91</v>
      </c>
      <c r="B467" s="819"/>
      <c r="C467" s="819"/>
      <c r="D467" s="538"/>
      <c r="E467" s="538"/>
      <c r="F467" s="548">
        <f>F466+F463+F460+F457+F454</f>
        <v>0</v>
      </c>
    </row>
    <row r="468" spans="1:6" x14ac:dyDescent="0.25">
      <c r="A468" s="876" t="s">
        <v>393</v>
      </c>
      <c r="B468" s="876"/>
      <c r="C468" s="876"/>
      <c r="D468" s="876"/>
      <c r="E468" s="876"/>
      <c r="F468" s="876"/>
    </row>
    <row r="481" spans="1:6" x14ac:dyDescent="0.25">
      <c r="A481" s="802" t="s">
        <v>23</v>
      </c>
      <c r="B481" s="802"/>
      <c r="C481" s="803">
        <f>Presentación!$C$3</f>
        <v>1990</v>
      </c>
      <c r="D481" s="803"/>
      <c r="E481" s="803"/>
      <c r="F481" s="803"/>
    </row>
    <row r="482" spans="1:6" ht="12" customHeight="1" x14ac:dyDescent="0.25">
      <c r="A482" s="805" t="s">
        <v>24</v>
      </c>
      <c r="B482" s="805"/>
      <c r="C482" s="869" t="s">
        <v>384</v>
      </c>
      <c r="D482" s="869"/>
      <c r="E482" s="869"/>
      <c r="F482" s="869"/>
    </row>
    <row r="483" spans="1:6" ht="12" customHeight="1" x14ac:dyDescent="0.25">
      <c r="A483" s="805" t="s">
        <v>5</v>
      </c>
      <c r="B483" s="805"/>
      <c r="C483" s="870" t="s">
        <v>26</v>
      </c>
      <c r="D483" s="870"/>
      <c r="E483" s="870"/>
      <c r="F483" s="870"/>
    </row>
    <row r="484" spans="1:6" ht="12" customHeight="1" x14ac:dyDescent="0.25">
      <c r="A484" s="805" t="s">
        <v>27</v>
      </c>
      <c r="B484" s="805"/>
      <c r="C484" s="870" t="s">
        <v>515</v>
      </c>
      <c r="D484" s="870"/>
      <c r="E484" s="870"/>
      <c r="F484" s="870"/>
    </row>
    <row r="485" spans="1:6" ht="12" customHeight="1" x14ac:dyDescent="0.25">
      <c r="A485" s="805" t="s">
        <v>29</v>
      </c>
      <c r="B485" s="805"/>
      <c r="C485" s="870" t="s">
        <v>191</v>
      </c>
      <c r="D485" s="870"/>
      <c r="E485" s="870"/>
      <c r="F485" s="870"/>
    </row>
    <row r="486" spans="1:6" ht="12" customHeight="1" x14ac:dyDescent="0.25">
      <c r="A486" s="805" t="s">
        <v>31</v>
      </c>
      <c r="B486" s="805"/>
      <c r="C486" s="870" t="s">
        <v>299</v>
      </c>
      <c r="D486" s="870"/>
      <c r="E486" s="870"/>
      <c r="F486" s="870"/>
    </row>
    <row r="487" spans="1:6" ht="12" customHeight="1" x14ac:dyDescent="0.25">
      <c r="A487" s="807" t="s">
        <v>33</v>
      </c>
      <c r="B487" s="807"/>
      <c r="C487" s="278" t="s">
        <v>34</v>
      </c>
      <c r="D487" s="766" t="s">
        <v>300</v>
      </c>
      <c r="E487" s="766"/>
      <c r="F487" s="766"/>
    </row>
    <row r="488" spans="1:6" ht="22.5" customHeight="1" x14ac:dyDescent="0.25">
      <c r="A488" s="761" t="s">
        <v>37</v>
      </c>
      <c r="B488" s="761"/>
      <c r="C488" s="761" t="s">
        <v>38</v>
      </c>
      <c r="D488" s="265" t="s">
        <v>444</v>
      </c>
      <c r="E488" s="265" t="s">
        <v>302</v>
      </c>
      <c r="F488" s="265" t="s">
        <v>516</v>
      </c>
    </row>
    <row r="489" spans="1:6" ht="13.5" customHeight="1" x14ac:dyDescent="0.25">
      <c r="A489" s="761" t="s">
        <v>197</v>
      </c>
      <c r="B489" s="761" t="s">
        <v>47</v>
      </c>
      <c r="C489" s="761"/>
      <c r="D489" s="265" t="s">
        <v>48</v>
      </c>
      <c r="E489" s="265" t="s">
        <v>304</v>
      </c>
      <c r="F489" s="265" t="s">
        <v>52</v>
      </c>
    </row>
    <row r="490" spans="1:6" ht="13.5" x14ac:dyDescent="0.25">
      <c r="A490" s="761"/>
      <c r="B490" s="761"/>
      <c r="C490" s="761"/>
      <c r="D490" s="265"/>
      <c r="E490" s="265" t="s">
        <v>447</v>
      </c>
      <c r="F490" s="547" t="s">
        <v>307</v>
      </c>
    </row>
    <row r="491" spans="1:6" ht="13.5" x14ac:dyDescent="0.25">
      <c r="A491" s="761"/>
      <c r="B491" s="761"/>
      <c r="C491" s="761"/>
      <c r="D491" s="380" t="s">
        <v>61</v>
      </c>
      <c r="E491" s="380" t="s">
        <v>308</v>
      </c>
      <c r="F491" s="547" t="s">
        <v>309</v>
      </c>
    </row>
    <row r="492" spans="1:6" ht="12" customHeight="1" x14ac:dyDescent="0.25">
      <c r="A492" s="761" t="s">
        <v>68</v>
      </c>
      <c r="B492" s="761" t="s">
        <v>310</v>
      </c>
      <c r="C492" s="265" t="s">
        <v>311</v>
      </c>
      <c r="D492" s="541"/>
      <c r="E492" s="541"/>
      <c r="F492" s="541">
        <f>D492*E492</f>
        <v>0</v>
      </c>
    </row>
    <row r="493" spans="1:6" x14ac:dyDescent="0.25">
      <c r="A493" s="761"/>
      <c r="B493" s="761"/>
      <c r="C493" s="265" t="s">
        <v>312</v>
      </c>
      <c r="D493" s="541"/>
      <c r="E493" s="541"/>
      <c r="F493" s="541">
        <f>D493*E493</f>
        <v>0</v>
      </c>
    </row>
    <row r="494" spans="1:6" x14ac:dyDescent="0.25">
      <c r="A494" s="818" t="s">
        <v>292</v>
      </c>
      <c r="B494" s="818"/>
      <c r="C494" s="818"/>
      <c r="D494" s="535"/>
      <c r="E494" s="535"/>
      <c r="F494" s="548">
        <f>SUM(F492:F493)</f>
        <v>0</v>
      </c>
    </row>
    <row r="495" spans="1:6" ht="12" customHeight="1" x14ac:dyDescent="0.25">
      <c r="A495" s="761" t="s">
        <v>313</v>
      </c>
      <c r="B495" s="761" t="s">
        <v>310</v>
      </c>
      <c r="C495" s="265" t="s">
        <v>311</v>
      </c>
      <c r="D495" s="541"/>
      <c r="E495" s="541"/>
      <c r="F495" s="541">
        <f>D495*E495</f>
        <v>0</v>
      </c>
    </row>
    <row r="496" spans="1:6" x14ac:dyDescent="0.25">
      <c r="A496" s="761"/>
      <c r="B496" s="761"/>
      <c r="C496" s="265" t="s">
        <v>312</v>
      </c>
      <c r="D496" s="541"/>
      <c r="E496" s="541"/>
      <c r="F496" s="541">
        <f>D496*E496</f>
        <v>0</v>
      </c>
    </row>
    <row r="497" spans="1:6" x14ac:dyDescent="0.25">
      <c r="A497" s="818" t="s">
        <v>292</v>
      </c>
      <c r="B497" s="818"/>
      <c r="C497" s="818"/>
      <c r="D497" s="535"/>
      <c r="E497" s="535"/>
      <c r="F497" s="548">
        <f>SUM(F495:F496)</f>
        <v>0</v>
      </c>
    </row>
    <row r="498" spans="1:6" ht="12" customHeight="1" x14ac:dyDescent="0.25">
      <c r="A498" s="761" t="s">
        <v>314</v>
      </c>
      <c r="B498" s="761" t="s">
        <v>310</v>
      </c>
      <c r="C498" s="265" t="s">
        <v>311</v>
      </c>
      <c r="D498" s="541"/>
      <c r="E498" s="541"/>
      <c r="F498" s="541">
        <f>D498*E498</f>
        <v>0</v>
      </c>
    </row>
    <row r="499" spans="1:6" x14ac:dyDescent="0.25">
      <c r="A499" s="761"/>
      <c r="B499" s="761"/>
      <c r="C499" s="265" t="s">
        <v>312</v>
      </c>
      <c r="D499" s="541"/>
      <c r="E499" s="541"/>
      <c r="F499" s="541">
        <f>D499*E499</f>
        <v>0</v>
      </c>
    </row>
    <row r="500" spans="1:6" x14ac:dyDescent="0.25">
      <c r="A500" s="818" t="s">
        <v>292</v>
      </c>
      <c r="B500" s="818"/>
      <c r="C500" s="818"/>
      <c r="D500" s="535"/>
      <c r="E500" s="535"/>
      <c r="F500" s="548">
        <f>SUM(F498:F499)</f>
        <v>0</v>
      </c>
    </row>
    <row r="501" spans="1:6" ht="12" customHeight="1" x14ac:dyDescent="0.25">
      <c r="A501" s="761" t="s">
        <v>315</v>
      </c>
      <c r="B501" s="761" t="s">
        <v>310</v>
      </c>
      <c r="C501" s="265" t="s">
        <v>311</v>
      </c>
      <c r="D501" s="541"/>
      <c r="E501" s="541"/>
      <c r="F501" s="541">
        <f>D501*E501</f>
        <v>0</v>
      </c>
    </row>
    <row r="502" spans="1:6" x14ac:dyDescent="0.25">
      <c r="A502" s="761"/>
      <c r="B502" s="761"/>
      <c r="C502" s="265" t="s">
        <v>312</v>
      </c>
      <c r="D502" s="541"/>
      <c r="E502" s="541"/>
      <c r="F502" s="541">
        <f>D502*E502</f>
        <v>0</v>
      </c>
    </row>
    <row r="503" spans="1:6" x14ac:dyDescent="0.25">
      <c r="A503" s="818" t="s">
        <v>292</v>
      </c>
      <c r="B503" s="818"/>
      <c r="C503" s="818"/>
      <c r="D503" s="535"/>
      <c r="E503" s="535"/>
      <c r="F503" s="548">
        <f>SUM(F501:F502)</f>
        <v>0</v>
      </c>
    </row>
    <row r="504" spans="1:6" ht="12" customHeight="1" x14ac:dyDescent="0.25">
      <c r="A504" s="761" t="s">
        <v>316</v>
      </c>
      <c r="B504" s="761" t="s">
        <v>310</v>
      </c>
      <c r="C504" s="265" t="s">
        <v>311</v>
      </c>
      <c r="D504" s="541"/>
      <c r="E504" s="541"/>
      <c r="F504" s="541">
        <f>D504*E504</f>
        <v>0</v>
      </c>
    </row>
    <row r="505" spans="1:6" x14ac:dyDescent="0.25">
      <c r="A505" s="761"/>
      <c r="B505" s="761"/>
      <c r="C505" s="265" t="s">
        <v>312</v>
      </c>
      <c r="D505" s="541"/>
      <c r="E505" s="541"/>
      <c r="F505" s="541">
        <f>D505*E505</f>
        <v>0</v>
      </c>
    </row>
    <row r="506" spans="1:6" x14ac:dyDescent="0.25">
      <c r="A506" s="818" t="s">
        <v>292</v>
      </c>
      <c r="B506" s="818"/>
      <c r="C506" s="818"/>
      <c r="D506" s="535"/>
      <c r="E506" s="535"/>
      <c r="F506" s="548">
        <f>SUM(F504:F505)</f>
        <v>0</v>
      </c>
    </row>
    <row r="507" spans="1:6" x14ac:dyDescent="0.25">
      <c r="A507" s="819" t="s">
        <v>91</v>
      </c>
      <c r="B507" s="819"/>
      <c r="C507" s="819"/>
      <c r="D507" s="538"/>
      <c r="E507" s="538"/>
      <c r="F507" s="548">
        <f>F506+F503+F500+F497+F494</f>
        <v>0</v>
      </c>
    </row>
    <row r="508" spans="1:6" x14ac:dyDescent="0.25">
      <c r="A508" s="876" t="s">
        <v>393</v>
      </c>
      <c r="B508" s="876"/>
      <c r="C508" s="876"/>
      <c r="D508" s="876"/>
      <c r="E508" s="876"/>
      <c r="F508" s="876"/>
    </row>
    <row r="521" spans="1:6" x14ac:dyDescent="0.25">
      <c r="A521" s="802" t="s">
        <v>23</v>
      </c>
      <c r="B521" s="802"/>
      <c r="C521" s="803">
        <f>Presentación!$C$3</f>
        <v>1990</v>
      </c>
      <c r="D521" s="803"/>
      <c r="E521" s="803"/>
      <c r="F521" s="803"/>
    </row>
    <row r="522" spans="1:6" ht="12" customHeight="1" x14ac:dyDescent="0.25">
      <c r="A522" s="805" t="s">
        <v>24</v>
      </c>
      <c r="B522" s="805"/>
      <c r="C522" s="869" t="s">
        <v>385</v>
      </c>
      <c r="D522" s="869"/>
      <c r="E522" s="869"/>
      <c r="F522" s="869"/>
    </row>
    <row r="523" spans="1:6" ht="12" customHeight="1" x14ac:dyDescent="0.25">
      <c r="A523" s="805" t="s">
        <v>5</v>
      </c>
      <c r="B523" s="805"/>
      <c r="C523" s="870" t="s">
        <v>26</v>
      </c>
      <c r="D523" s="870"/>
      <c r="E523" s="870"/>
      <c r="F523" s="870"/>
    </row>
    <row r="524" spans="1:6" ht="12" customHeight="1" x14ac:dyDescent="0.25">
      <c r="A524" s="805" t="s">
        <v>27</v>
      </c>
      <c r="B524" s="805"/>
      <c r="C524" s="870" t="s">
        <v>515</v>
      </c>
      <c r="D524" s="870"/>
      <c r="E524" s="870"/>
      <c r="F524" s="870"/>
    </row>
    <row r="525" spans="1:6" ht="12" customHeight="1" x14ac:dyDescent="0.25">
      <c r="A525" s="805" t="s">
        <v>29</v>
      </c>
      <c r="B525" s="805"/>
      <c r="C525" s="870" t="s">
        <v>191</v>
      </c>
      <c r="D525" s="870"/>
      <c r="E525" s="870"/>
      <c r="F525" s="870"/>
    </row>
    <row r="526" spans="1:6" ht="12" customHeight="1" x14ac:dyDescent="0.25">
      <c r="A526" s="805" t="s">
        <v>31</v>
      </c>
      <c r="B526" s="805"/>
      <c r="C526" s="870" t="s">
        <v>299</v>
      </c>
      <c r="D526" s="870"/>
      <c r="E526" s="870"/>
      <c r="F526" s="870"/>
    </row>
    <row r="527" spans="1:6" ht="12" customHeight="1" x14ac:dyDescent="0.25">
      <c r="A527" s="807" t="s">
        <v>33</v>
      </c>
      <c r="B527" s="807"/>
      <c r="C527" s="278" t="s">
        <v>34</v>
      </c>
      <c r="D527" s="766" t="s">
        <v>300</v>
      </c>
      <c r="E527" s="766"/>
      <c r="F527" s="766"/>
    </row>
    <row r="528" spans="1:6" ht="22.5" customHeight="1" x14ac:dyDescent="0.25">
      <c r="A528" s="761" t="s">
        <v>37</v>
      </c>
      <c r="B528" s="761"/>
      <c r="C528" s="761" t="s">
        <v>38</v>
      </c>
      <c r="D528" s="265" t="s">
        <v>444</v>
      </c>
      <c r="E528" s="265" t="s">
        <v>302</v>
      </c>
      <c r="F528" s="265" t="s">
        <v>516</v>
      </c>
    </row>
    <row r="529" spans="1:6" ht="13.5" customHeight="1" x14ac:dyDescent="0.25">
      <c r="A529" s="761" t="s">
        <v>197</v>
      </c>
      <c r="B529" s="761" t="s">
        <v>47</v>
      </c>
      <c r="C529" s="761"/>
      <c r="D529" s="265" t="s">
        <v>48</v>
      </c>
      <c r="E529" s="265" t="s">
        <v>304</v>
      </c>
      <c r="F529" s="265" t="s">
        <v>52</v>
      </c>
    </row>
    <row r="530" spans="1:6" ht="13.5" x14ac:dyDescent="0.25">
      <c r="A530" s="761"/>
      <c r="B530" s="761"/>
      <c r="C530" s="761"/>
      <c r="D530" s="265"/>
      <c r="E530" s="265" t="s">
        <v>447</v>
      </c>
      <c r="F530" s="547" t="s">
        <v>307</v>
      </c>
    </row>
    <row r="531" spans="1:6" ht="13.5" x14ac:dyDescent="0.25">
      <c r="A531" s="761"/>
      <c r="B531" s="761"/>
      <c r="C531" s="761"/>
      <c r="D531" s="380" t="s">
        <v>61</v>
      </c>
      <c r="E531" s="380" t="s">
        <v>308</v>
      </c>
      <c r="F531" s="547" t="s">
        <v>309</v>
      </c>
    </row>
    <row r="532" spans="1:6" ht="12" customHeight="1" x14ac:dyDescent="0.25">
      <c r="A532" s="761" t="s">
        <v>68</v>
      </c>
      <c r="B532" s="761" t="s">
        <v>310</v>
      </c>
      <c r="C532" s="265" t="s">
        <v>311</v>
      </c>
      <c r="D532" s="541"/>
      <c r="E532" s="541"/>
      <c r="F532" s="541">
        <f>D532*E532</f>
        <v>0</v>
      </c>
    </row>
    <row r="533" spans="1:6" x14ac:dyDescent="0.25">
      <c r="A533" s="761"/>
      <c r="B533" s="761"/>
      <c r="C533" s="265" t="s">
        <v>312</v>
      </c>
      <c r="D533" s="541"/>
      <c r="E533" s="541"/>
      <c r="F533" s="541">
        <f>D533*E533</f>
        <v>0</v>
      </c>
    </row>
    <row r="534" spans="1:6" x14ac:dyDescent="0.25">
      <c r="A534" s="818" t="s">
        <v>292</v>
      </c>
      <c r="B534" s="818"/>
      <c r="C534" s="818"/>
      <c r="D534" s="535"/>
      <c r="E534" s="535"/>
      <c r="F534" s="548">
        <f>SUM(F532:F533)</f>
        <v>0</v>
      </c>
    </row>
    <row r="535" spans="1:6" ht="12" customHeight="1" x14ac:dyDescent="0.25">
      <c r="A535" s="761" t="s">
        <v>313</v>
      </c>
      <c r="B535" s="761" t="s">
        <v>310</v>
      </c>
      <c r="C535" s="265" t="s">
        <v>311</v>
      </c>
      <c r="D535" s="541"/>
      <c r="E535" s="541"/>
      <c r="F535" s="541">
        <f>D535*E535</f>
        <v>0</v>
      </c>
    </row>
    <row r="536" spans="1:6" x14ac:dyDescent="0.25">
      <c r="A536" s="761"/>
      <c r="B536" s="761"/>
      <c r="C536" s="265" t="s">
        <v>312</v>
      </c>
      <c r="D536" s="541"/>
      <c r="E536" s="541"/>
      <c r="F536" s="541">
        <f>D536*E536</f>
        <v>0</v>
      </c>
    </row>
    <row r="537" spans="1:6" x14ac:dyDescent="0.25">
      <c r="A537" s="818" t="s">
        <v>292</v>
      </c>
      <c r="B537" s="818"/>
      <c r="C537" s="818"/>
      <c r="D537" s="535"/>
      <c r="E537" s="535"/>
      <c r="F537" s="548">
        <f>SUM(F535:F536)</f>
        <v>0</v>
      </c>
    </row>
    <row r="538" spans="1:6" ht="12" customHeight="1" x14ac:dyDescent="0.25">
      <c r="A538" s="761" t="s">
        <v>314</v>
      </c>
      <c r="B538" s="761" t="s">
        <v>310</v>
      </c>
      <c r="C538" s="265" t="s">
        <v>311</v>
      </c>
      <c r="D538" s="541"/>
      <c r="E538" s="541"/>
      <c r="F538" s="541">
        <f>D538*E538</f>
        <v>0</v>
      </c>
    </row>
    <row r="539" spans="1:6" x14ac:dyDescent="0.25">
      <c r="A539" s="761"/>
      <c r="B539" s="761"/>
      <c r="C539" s="265" t="s">
        <v>312</v>
      </c>
      <c r="D539" s="541"/>
      <c r="E539" s="541"/>
      <c r="F539" s="541">
        <f>D539*E539</f>
        <v>0</v>
      </c>
    </row>
    <row r="540" spans="1:6" x14ac:dyDescent="0.25">
      <c r="A540" s="818" t="s">
        <v>292</v>
      </c>
      <c r="B540" s="818"/>
      <c r="C540" s="818"/>
      <c r="D540" s="535"/>
      <c r="E540" s="535"/>
      <c r="F540" s="548">
        <f>SUM(F538:F539)</f>
        <v>0</v>
      </c>
    </row>
    <row r="541" spans="1:6" ht="12" customHeight="1" x14ac:dyDescent="0.25">
      <c r="A541" s="761" t="s">
        <v>315</v>
      </c>
      <c r="B541" s="761" t="s">
        <v>310</v>
      </c>
      <c r="C541" s="265" t="s">
        <v>311</v>
      </c>
      <c r="D541" s="541"/>
      <c r="E541" s="541"/>
      <c r="F541" s="541">
        <f>D541*E541</f>
        <v>0</v>
      </c>
    </row>
    <row r="542" spans="1:6" x14ac:dyDescent="0.25">
      <c r="A542" s="761"/>
      <c r="B542" s="761"/>
      <c r="C542" s="265" t="s">
        <v>312</v>
      </c>
      <c r="D542" s="541"/>
      <c r="E542" s="541"/>
      <c r="F542" s="541">
        <f>D542*E542</f>
        <v>0</v>
      </c>
    </row>
    <row r="543" spans="1:6" x14ac:dyDescent="0.25">
      <c r="A543" s="818" t="s">
        <v>292</v>
      </c>
      <c r="B543" s="818"/>
      <c r="C543" s="818"/>
      <c r="D543" s="535"/>
      <c r="E543" s="535"/>
      <c r="F543" s="548">
        <f>SUM(F541:F542)</f>
        <v>0</v>
      </c>
    </row>
    <row r="544" spans="1:6" ht="12" customHeight="1" x14ac:dyDescent="0.25">
      <c r="A544" s="761" t="s">
        <v>316</v>
      </c>
      <c r="B544" s="761" t="s">
        <v>310</v>
      </c>
      <c r="C544" s="265" t="s">
        <v>311</v>
      </c>
      <c r="D544" s="541"/>
      <c r="E544" s="541"/>
      <c r="F544" s="541">
        <f>D544*E544</f>
        <v>0</v>
      </c>
    </row>
    <row r="545" spans="1:6" x14ac:dyDescent="0.25">
      <c r="A545" s="761"/>
      <c r="B545" s="761"/>
      <c r="C545" s="265" t="s">
        <v>312</v>
      </c>
      <c r="D545" s="541"/>
      <c r="E545" s="541"/>
      <c r="F545" s="541">
        <f>D545*E545</f>
        <v>0</v>
      </c>
    </row>
    <row r="546" spans="1:6" x14ac:dyDescent="0.25">
      <c r="A546" s="818" t="s">
        <v>292</v>
      </c>
      <c r="B546" s="818"/>
      <c r="C546" s="818"/>
      <c r="D546" s="535"/>
      <c r="E546" s="535"/>
      <c r="F546" s="548">
        <f>SUM(F544:F545)</f>
        <v>0</v>
      </c>
    </row>
    <row r="547" spans="1:6" x14ac:dyDescent="0.25">
      <c r="A547" s="819" t="s">
        <v>91</v>
      </c>
      <c r="B547" s="819"/>
      <c r="C547" s="819"/>
      <c r="D547" s="538"/>
      <c r="E547" s="538"/>
      <c r="F547" s="548">
        <f>F546+F543+F540+F537+F534</f>
        <v>0</v>
      </c>
    </row>
    <row r="548" spans="1:6" x14ac:dyDescent="0.25">
      <c r="A548" s="876" t="s">
        <v>393</v>
      </c>
      <c r="B548" s="876"/>
      <c r="C548" s="876"/>
      <c r="D548" s="876"/>
      <c r="E548" s="876"/>
      <c r="F548" s="876"/>
    </row>
    <row r="561" spans="1:6" x14ac:dyDescent="0.25">
      <c r="A561" s="802" t="s">
        <v>23</v>
      </c>
      <c r="B561" s="802"/>
      <c r="C561" s="803">
        <f>Presentación!$C$3</f>
        <v>1990</v>
      </c>
      <c r="D561" s="803"/>
      <c r="E561" s="803"/>
      <c r="F561" s="803"/>
    </row>
    <row r="562" spans="1:6" ht="12" customHeight="1" x14ac:dyDescent="0.25">
      <c r="A562" s="805" t="s">
        <v>24</v>
      </c>
      <c r="B562" s="805"/>
      <c r="C562" s="869" t="s">
        <v>386</v>
      </c>
      <c r="D562" s="869"/>
      <c r="E562" s="869"/>
      <c r="F562" s="869"/>
    </row>
    <row r="563" spans="1:6" ht="12" customHeight="1" x14ac:dyDescent="0.25">
      <c r="A563" s="805" t="s">
        <v>5</v>
      </c>
      <c r="B563" s="805"/>
      <c r="C563" s="870" t="s">
        <v>26</v>
      </c>
      <c r="D563" s="870"/>
      <c r="E563" s="870"/>
      <c r="F563" s="870"/>
    </row>
    <row r="564" spans="1:6" ht="12" customHeight="1" x14ac:dyDescent="0.25">
      <c r="A564" s="805" t="s">
        <v>27</v>
      </c>
      <c r="B564" s="805"/>
      <c r="C564" s="870" t="s">
        <v>515</v>
      </c>
      <c r="D564" s="870"/>
      <c r="E564" s="870"/>
      <c r="F564" s="870"/>
    </row>
    <row r="565" spans="1:6" ht="12" customHeight="1" x14ac:dyDescent="0.25">
      <c r="A565" s="805" t="s">
        <v>29</v>
      </c>
      <c r="B565" s="805"/>
      <c r="C565" s="870" t="s">
        <v>191</v>
      </c>
      <c r="D565" s="870"/>
      <c r="E565" s="870"/>
      <c r="F565" s="870"/>
    </row>
    <row r="566" spans="1:6" ht="12" customHeight="1" x14ac:dyDescent="0.25">
      <c r="A566" s="805" t="s">
        <v>31</v>
      </c>
      <c r="B566" s="805"/>
      <c r="C566" s="870" t="s">
        <v>299</v>
      </c>
      <c r="D566" s="870"/>
      <c r="E566" s="870"/>
      <c r="F566" s="870"/>
    </row>
    <row r="567" spans="1:6" ht="12" customHeight="1" x14ac:dyDescent="0.25">
      <c r="A567" s="807" t="s">
        <v>33</v>
      </c>
      <c r="B567" s="807"/>
      <c r="C567" s="278" t="s">
        <v>34</v>
      </c>
      <c r="D567" s="766" t="s">
        <v>300</v>
      </c>
      <c r="E567" s="766"/>
      <c r="F567" s="766"/>
    </row>
    <row r="568" spans="1:6" ht="22.5" customHeight="1" x14ac:dyDescent="0.25">
      <c r="A568" s="761" t="s">
        <v>37</v>
      </c>
      <c r="B568" s="761"/>
      <c r="C568" s="761" t="s">
        <v>38</v>
      </c>
      <c r="D568" s="265" t="s">
        <v>444</v>
      </c>
      <c r="E568" s="265" t="s">
        <v>302</v>
      </c>
      <c r="F568" s="265" t="s">
        <v>516</v>
      </c>
    </row>
    <row r="569" spans="1:6" ht="13.5" customHeight="1" x14ac:dyDescent="0.25">
      <c r="A569" s="761" t="s">
        <v>197</v>
      </c>
      <c r="B569" s="761" t="s">
        <v>47</v>
      </c>
      <c r="C569" s="761"/>
      <c r="D569" s="265" t="s">
        <v>48</v>
      </c>
      <c r="E569" s="265" t="s">
        <v>304</v>
      </c>
      <c r="F569" s="265" t="s">
        <v>52</v>
      </c>
    </row>
    <row r="570" spans="1:6" ht="13.5" x14ac:dyDescent="0.25">
      <c r="A570" s="761"/>
      <c r="B570" s="761"/>
      <c r="C570" s="761"/>
      <c r="D570" s="265"/>
      <c r="E570" s="265" t="s">
        <v>447</v>
      </c>
      <c r="F570" s="547" t="s">
        <v>307</v>
      </c>
    </row>
    <row r="571" spans="1:6" ht="13.5" x14ac:dyDescent="0.25">
      <c r="A571" s="761"/>
      <c r="B571" s="761"/>
      <c r="C571" s="761"/>
      <c r="D571" s="380" t="s">
        <v>61</v>
      </c>
      <c r="E571" s="380" t="s">
        <v>308</v>
      </c>
      <c r="F571" s="547" t="s">
        <v>309</v>
      </c>
    </row>
    <row r="572" spans="1:6" ht="12" customHeight="1" x14ac:dyDescent="0.25">
      <c r="A572" s="761" t="s">
        <v>68</v>
      </c>
      <c r="B572" s="761" t="s">
        <v>310</v>
      </c>
      <c r="C572" s="265" t="s">
        <v>311</v>
      </c>
      <c r="D572" s="541"/>
      <c r="E572" s="541"/>
      <c r="F572" s="541">
        <f>D572*E572</f>
        <v>0</v>
      </c>
    </row>
    <row r="573" spans="1:6" x14ac:dyDescent="0.25">
      <c r="A573" s="761"/>
      <c r="B573" s="761"/>
      <c r="C573" s="265" t="s">
        <v>312</v>
      </c>
      <c r="D573" s="541"/>
      <c r="E573" s="541"/>
      <c r="F573" s="541">
        <f>D573*E573</f>
        <v>0</v>
      </c>
    </row>
    <row r="574" spans="1:6" x14ac:dyDescent="0.25">
      <c r="A574" s="818" t="s">
        <v>292</v>
      </c>
      <c r="B574" s="818"/>
      <c r="C574" s="818"/>
      <c r="D574" s="535"/>
      <c r="E574" s="535"/>
      <c r="F574" s="548">
        <f>SUM(F572:F573)</f>
        <v>0</v>
      </c>
    </row>
    <row r="575" spans="1:6" ht="12" customHeight="1" x14ac:dyDescent="0.25">
      <c r="A575" s="761" t="s">
        <v>313</v>
      </c>
      <c r="B575" s="761" t="s">
        <v>310</v>
      </c>
      <c r="C575" s="265" t="s">
        <v>311</v>
      </c>
      <c r="D575" s="541"/>
      <c r="E575" s="541"/>
      <c r="F575" s="541">
        <f>D575*E575</f>
        <v>0</v>
      </c>
    </row>
    <row r="576" spans="1:6" x14ac:dyDescent="0.25">
      <c r="A576" s="761"/>
      <c r="B576" s="761"/>
      <c r="C576" s="265" t="s">
        <v>312</v>
      </c>
      <c r="D576" s="541"/>
      <c r="E576" s="541"/>
      <c r="F576" s="541">
        <f>D576*E576</f>
        <v>0</v>
      </c>
    </row>
    <row r="577" spans="1:6" x14ac:dyDescent="0.25">
      <c r="A577" s="818" t="s">
        <v>292</v>
      </c>
      <c r="B577" s="818"/>
      <c r="C577" s="818"/>
      <c r="D577" s="535"/>
      <c r="E577" s="535"/>
      <c r="F577" s="548">
        <f>SUM(F575:F576)</f>
        <v>0</v>
      </c>
    </row>
    <row r="578" spans="1:6" ht="12" customHeight="1" x14ac:dyDescent="0.25">
      <c r="A578" s="761" t="s">
        <v>314</v>
      </c>
      <c r="B578" s="761" t="s">
        <v>310</v>
      </c>
      <c r="C578" s="265" t="s">
        <v>311</v>
      </c>
      <c r="D578" s="541"/>
      <c r="E578" s="541"/>
      <c r="F578" s="541">
        <f>D578*E578</f>
        <v>0</v>
      </c>
    </row>
    <row r="579" spans="1:6" x14ac:dyDescent="0.25">
      <c r="A579" s="761"/>
      <c r="B579" s="761"/>
      <c r="C579" s="265" t="s">
        <v>312</v>
      </c>
      <c r="D579" s="541"/>
      <c r="E579" s="541"/>
      <c r="F579" s="541">
        <f>D579*E579</f>
        <v>0</v>
      </c>
    </row>
    <row r="580" spans="1:6" x14ac:dyDescent="0.25">
      <c r="A580" s="818" t="s">
        <v>292</v>
      </c>
      <c r="B580" s="818"/>
      <c r="C580" s="818"/>
      <c r="D580" s="535"/>
      <c r="E580" s="535"/>
      <c r="F580" s="548">
        <f>SUM(F578:F579)</f>
        <v>0</v>
      </c>
    </row>
    <row r="581" spans="1:6" ht="12" customHeight="1" x14ac:dyDescent="0.25">
      <c r="A581" s="761" t="s">
        <v>315</v>
      </c>
      <c r="B581" s="761" t="s">
        <v>310</v>
      </c>
      <c r="C581" s="265" t="s">
        <v>311</v>
      </c>
      <c r="D581" s="541"/>
      <c r="E581" s="541"/>
      <c r="F581" s="541">
        <f>D581*E581</f>
        <v>0</v>
      </c>
    </row>
    <row r="582" spans="1:6" x14ac:dyDescent="0.25">
      <c r="A582" s="761"/>
      <c r="B582" s="761"/>
      <c r="C582" s="265" t="s">
        <v>312</v>
      </c>
      <c r="D582" s="541"/>
      <c r="E582" s="541"/>
      <c r="F582" s="541">
        <f>D582*E582</f>
        <v>0</v>
      </c>
    </row>
    <row r="583" spans="1:6" x14ac:dyDescent="0.25">
      <c r="A583" s="818" t="s">
        <v>292</v>
      </c>
      <c r="B583" s="818"/>
      <c r="C583" s="818"/>
      <c r="D583" s="535"/>
      <c r="E583" s="535"/>
      <c r="F583" s="548">
        <f>SUM(F581:F582)</f>
        <v>0</v>
      </c>
    </row>
    <row r="584" spans="1:6" ht="12" customHeight="1" x14ac:dyDescent="0.25">
      <c r="A584" s="761" t="s">
        <v>316</v>
      </c>
      <c r="B584" s="761" t="s">
        <v>310</v>
      </c>
      <c r="C584" s="265" t="s">
        <v>311</v>
      </c>
      <c r="D584" s="541"/>
      <c r="E584" s="541"/>
      <c r="F584" s="541">
        <f>D584*E584</f>
        <v>0</v>
      </c>
    </row>
    <row r="585" spans="1:6" x14ac:dyDescent="0.25">
      <c r="A585" s="761"/>
      <c r="B585" s="761"/>
      <c r="C585" s="265" t="s">
        <v>312</v>
      </c>
      <c r="D585" s="541"/>
      <c r="E585" s="541"/>
      <c r="F585" s="541">
        <f>D585*E585</f>
        <v>0</v>
      </c>
    </row>
    <row r="586" spans="1:6" x14ac:dyDescent="0.25">
      <c r="A586" s="818" t="s">
        <v>292</v>
      </c>
      <c r="B586" s="818"/>
      <c r="C586" s="818"/>
      <c r="D586" s="535"/>
      <c r="E586" s="535"/>
      <c r="F586" s="548">
        <f>SUM(F584:F585)</f>
        <v>0</v>
      </c>
    </row>
    <row r="587" spans="1:6" x14ac:dyDescent="0.25">
      <c r="A587" s="819" t="s">
        <v>91</v>
      </c>
      <c r="B587" s="819"/>
      <c r="C587" s="819"/>
      <c r="D587" s="538"/>
      <c r="E587" s="538"/>
      <c r="F587" s="548">
        <f>F586+F583+F580+F577+F574</f>
        <v>0</v>
      </c>
    </row>
    <row r="588" spans="1:6" x14ac:dyDescent="0.25">
      <c r="A588" s="876" t="s">
        <v>393</v>
      </c>
      <c r="B588" s="876"/>
      <c r="C588" s="876"/>
      <c r="D588" s="876"/>
      <c r="E588" s="876"/>
      <c r="F588" s="876"/>
    </row>
    <row r="601" spans="1:6" x14ac:dyDescent="0.25">
      <c r="A601" s="802" t="s">
        <v>23</v>
      </c>
      <c r="B601" s="802"/>
      <c r="C601" s="803">
        <f>Presentación!$C$3</f>
        <v>1990</v>
      </c>
      <c r="D601" s="803"/>
      <c r="E601" s="803"/>
      <c r="F601" s="803"/>
    </row>
    <row r="602" spans="1:6" ht="12" customHeight="1" x14ac:dyDescent="0.25">
      <c r="A602" s="805" t="s">
        <v>24</v>
      </c>
      <c r="B602" s="805"/>
      <c r="C602" s="869" t="s">
        <v>387</v>
      </c>
      <c r="D602" s="869"/>
      <c r="E602" s="869"/>
      <c r="F602" s="869"/>
    </row>
    <row r="603" spans="1:6" ht="12" customHeight="1" x14ac:dyDescent="0.25">
      <c r="A603" s="805" t="s">
        <v>5</v>
      </c>
      <c r="B603" s="805"/>
      <c r="C603" s="870" t="s">
        <v>26</v>
      </c>
      <c r="D603" s="870"/>
      <c r="E603" s="870"/>
      <c r="F603" s="870"/>
    </row>
    <row r="604" spans="1:6" ht="12" customHeight="1" x14ac:dyDescent="0.25">
      <c r="A604" s="805" t="s">
        <v>27</v>
      </c>
      <c r="B604" s="805"/>
      <c r="C604" s="870" t="s">
        <v>515</v>
      </c>
      <c r="D604" s="870"/>
      <c r="E604" s="870"/>
      <c r="F604" s="870"/>
    </row>
    <row r="605" spans="1:6" ht="12" customHeight="1" x14ac:dyDescent="0.25">
      <c r="A605" s="805" t="s">
        <v>29</v>
      </c>
      <c r="B605" s="805"/>
      <c r="C605" s="870" t="s">
        <v>191</v>
      </c>
      <c r="D605" s="870"/>
      <c r="E605" s="870"/>
      <c r="F605" s="870"/>
    </row>
    <row r="606" spans="1:6" ht="12" customHeight="1" x14ac:dyDescent="0.25">
      <c r="A606" s="805" t="s">
        <v>31</v>
      </c>
      <c r="B606" s="805"/>
      <c r="C606" s="870" t="s">
        <v>299</v>
      </c>
      <c r="D606" s="870"/>
      <c r="E606" s="870"/>
      <c r="F606" s="870"/>
    </row>
    <row r="607" spans="1:6" ht="12" customHeight="1" x14ac:dyDescent="0.25">
      <c r="A607" s="807" t="s">
        <v>33</v>
      </c>
      <c r="B607" s="807"/>
      <c r="C607" s="278" t="s">
        <v>34</v>
      </c>
      <c r="D607" s="766" t="s">
        <v>300</v>
      </c>
      <c r="E607" s="766"/>
      <c r="F607" s="766"/>
    </row>
    <row r="608" spans="1:6" ht="22.5" customHeight="1" x14ac:dyDescent="0.25">
      <c r="A608" s="761" t="s">
        <v>37</v>
      </c>
      <c r="B608" s="761"/>
      <c r="C608" s="761" t="s">
        <v>38</v>
      </c>
      <c r="D608" s="265" t="s">
        <v>444</v>
      </c>
      <c r="E608" s="265" t="s">
        <v>302</v>
      </c>
      <c r="F608" s="265" t="s">
        <v>516</v>
      </c>
    </row>
    <row r="609" spans="1:6" ht="13.5" customHeight="1" x14ac:dyDescent="0.25">
      <c r="A609" s="761" t="s">
        <v>197</v>
      </c>
      <c r="B609" s="761" t="s">
        <v>47</v>
      </c>
      <c r="C609" s="761"/>
      <c r="D609" s="265" t="s">
        <v>48</v>
      </c>
      <c r="E609" s="265" t="s">
        <v>304</v>
      </c>
      <c r="F609" s="265" t="s">
        <v>52</v>
      </c>
    </row>
    <row r="610" spans="1:6" ht="13.5" x14ac:dyDescent="0.25">
      <c r="A610" s="761"/>
      <c r="B610" s="761"/>
      <c r="C610" s="761"/>
      <c r="D610" s="265"/>
      <c r="E610" s="265" t="s">
        <v>447</v>
      </c>
      <c r="F610" s="547" t="s">
        <v>307</v>
      </c>
    </row>
    <row r="611" spans="1:6" ht="13.5" x14ac:dyDescent="0.25">
      <c r="A611" s="761"/>
      <c r="B611" s="761"/>
      <c r="C611" s="761"/>
      <c r="D611" s="380" t="s">
        <v>61</v>
      </c>
      <c r="E611" s="380" t="s">
        <v>308</v>
      </c>
      <c r="F611" s="547" t="s">
        <v>309</v>
      </c>
    </row>
    <row r="612" spans="1:6" ht="12" customHeight="1" x14ac:dyDescent="0.25">
      <c r="A612" s="761" t="s">
        <v>68</v>
      </c>
      <c r="B612" s="761" t="s">
        <v>310</v>
      </c>
      <c r="C612" s="265" t="s">
        <v>311</v>
      </c>
      <c r="D612" s="541"/>
      <c r="E612" s="541"/>
      <c r="F612" s="541">
        <f>D612*E612</f>
        <v>0</v>
      </c>
    </row>
    <row r="613" spans="1:6" x14ac:dyDescent="0.25">
      <c r="A613" s="761"/>
      <c r="B613" s="761"/>
      <c r="C613" s="265" t="s">
        <v>312</v>
      </c>
      <c r="D613" s="541"/>
      <c r="E613" s="541"/>
      <c r="F613" s="541">
        <f>D613*E613</f>
        <v>0</v>
      </c>
    </row>
    <row r="614" spans="1:6" x14ac:dyDescent="0.25">
      <c r="A614" s="818" t="s">
        <v>292</v>
      </c>
      <c r="B614" s="818"/>
      <c r="C614" s="818"/>
      <c r="D614" s="535"/>
      <c r="E614" s="535"/>
      <c r="F614" s="548">
        <f>SUM(F612:F613)</f>
        <v>0</v>
      </c>
    </row>
    <row r="615" spans="1:6" ht="12" customHeight="1" x14ac:dyDescent="0.25">
      <c r="A615" s="761" t="s">
        <v>313</v>
      </c>
      <c r="B615" s="761" t="s">
        <v>310</v>
      </c>
      <c r="C615" s="265" t="s">
        <v>311</v>
      </c>
      <c r="D615" s="541"/>
      <c r="E615" s="541"/>
      <c r="F615" s="541">
        <f>D615*E615</f>
        <v>0</v>
      </c>
    </row>
    <row r="616" spans="1:6" x14ac:dyDescent="0.25">
      <c r="A616" s="761"/>
      <c r="B616" s="761"/>
      <c r="C616" s="265" t="s">
        <v>312</v>
      </c>
      <c r="D616" s="541"/>
      <c r="E616" s="541"/>
      <c r="F616" s="541">
        <f>D616*E616</f>
        <v>0</v>
      </c>
    </row>
    <row r="617" spans="1:6" x14ac:dyDescent="0.25">
      <c r="A617" s="818" t="s">
        <v>292</v>
      </c>
      <c r="B617" s="818"/>
      <c r="C617" s="818"/>
      <c r="D617" s="535"/>
      <c r="E617" s="535"/>
      <c r="F617" s="548">
        <f>SUM(F615:F616)</f>
        <v>0</v>
      </c>
    </row>
    <row r="618" spans="1:6" ht="12" customHeight="1" x14ac:dyDescent="0.25">
      <c r="A618" s="761" t="s">
        <v>314</v>
      </c>
      <c r="B618" s="761" t="s">
        <v>310</v>
      </c>
      <c r="C618" s="265" t="s">
        <v>311</v>
      </c>
      <c r="D618" s="541"/>
      <c r="E618" s="541"/>
      <c r="F618" s="541">
        <f>D618*E618</f>
        <v>0</v>
      </c>
    </row>
    <row r="619" spans="1:6" x14ac:dyDescent="0.25">
      <c r="A619" s="761"/>
      <c r="B619" s="761"/>
      <c r="C619" s="265" t="s">
        <v>312</v>
      </c>
      <c r="D619" s="541"/>
      <c r="E619" s="541"/>
      <c r="F619" s="541">
        <f>D619*E619</f>
        <v>0</v>
      </c>
    </row>
    <row r="620" spans="1:6" x14ac:dyDescent="0.25">
      <c r="A620" s="818" t="s">
        <v>292</v>
      </c>
      <c r="B620" s="818"/>
      <c r="C620" s="818"/>
      <c r="D620" s="535"/>
      <c r="E620" s="535"/>
      <c r="F620" s="548">
        <f>SUM(F618:F619)</f>
        <v>0</v>
      </c>
    </row>
    <row r="621" spans="1:6" ht="12" customHeight="1" x14ac:dyDescent="0.25">
      <c r="A621" s="761" t="s">
        <v>315</v>
      </c>
      <c r="B621" s="761" t="s">
        <v>310</v>
      </c>
      <c r="C621" s="265" t="s">
        <v>311</v>
      </c>
      <c r="D621" s="541"/>
      <c r="E621" s="541"/>
      <c r="F621" s="541">
        <f>D621*E621</f>
        <v>0</v>
      </c>
    </row>
    <row r="622" spans="1:6" x14ac:dyDescent="0.25">
      <c r="A622" s="761"/>
      <c r="B622" s="761"/>
      <c r="C622" s="265" t="s">
        <v>312</v>
      </c>
      <c r="D622" s="541"/>
      <c r="E622" s="541"/>
      <c r="F622" s="541">
        <f>D622*E622</f>
        <v>0</v>
      </c>
    </row>
    <row r="623" spans="1:6" x14ac:dyDescent="0.25">
      <c r="A623" s="818" t="s">
        <v>292</v>
      </c>
      <c r="B623" s="818"/>
      <c r="C623" s="818"/>
      <c r="D623" s="535"/>
      <c r="E623" s="535"/>
      <c r="F623" s="548">
        <f>SUM(F621:F622)</f>
        <v>0</v>
      </c>
    </row>
    <row r="624" spans="1:6" ht="12" customHeight="1" x14ac:dyDescent="0.25">
      <c r="A624" s="761" t="s">
        <v>316</v>
      </c>
      <c r="B624" s="761" t="s">
        <v>310</v>
      </c>
      <c r="C624" s="265" t="s">
        <v>311</v>
      </c>
      <c r="D624" s="541"/>
      <c r="E624" s="541"/>
      <c r="F624" s="541">
        <f>D624*E624</f>
        <v>0</v>
      </c>
    </row>
    <row r="625" spans="1:6" x14ac:dyDescent="0.25">
      <c r="A625" s="761"/>
      <c r="B625" s="761"/>
      <c r="C625" s="265" t="s">
        <v>312</v>
      </c>
      <c r="D625" s="541"/>
      <c r="E625" s="541"/>
      <c r="F625" s="541">
        <f>D625*E625</f>
        <v>0</v>
      </c>
    </row>
    <row r="626" spans="1:6" x14ac:dyDescent="0.25">
      <c r="A626" s="818" t="s">
        <v>292</v>
      </c>
      <c r="B626" s="818"/>
      <c r="C626" s="818"/>
      <c r="D626" s="535"/>
      <c r="E626" s="535"/>
      <c r="F626" s="548">
        <f>SUM(F624:F625)</f>
        <v>0</v>
      </c>
    </row>
    <row r="627" spans="1:6" x14ac:dyDescent="0.25">
      <c r="A627" s="819" t="s">
        <v>91</v>
      </c>
      <c r="B627" s="819"/>
      <c r="C627" s="819"/>
      <c r="D627" s="538"/>
      <c r="E627" s="538"/>
      <c r="F627" s="548">
        <f>F626+F623+F620+F617+F614</f>
        <v>0</v>
      </c>
    </row>
    <row r="628" spans="1:6" x14ac:dyDescent="0.25">
      <c r="A628" s="876" t="s">
        <v>393</v>
      </c>
      <c r="B628" s="876"/>
      <c r="C628" s="876"/>
      <c r="D628" s="876"/>
      <c r="E628" s="876"/>
      <c r="F628" s="876"/>
    </row>
    <row r="641" spans="1:6" x14ac:dyDescent="0.25">
      <c r="A641" s="802" t="s">
        <v>23</v>
      </c>
      <c r="B641" s="802"/>
      <c r="C641" s="803">
        <f>Presentación!$C$3</f>
        <v>1990</v>
      </c>
      <c r="D641" s="803"/>
      <c r="E641" s="803"/>
      <c r="F641" s="803"/>
    </row>
    <row r="642" spans="1:6" ht="12" customHeight="1" x14ac:dyDescent="0.25">
      <c r="A642" s="805" t="s">
        <v>24</v>
      </c>
      <c r="B642" s="805"/>
      <c r="C642" s="869" t="s">
        <v>388</v>
      </c>
      <c r="D642" s="869"/>
      <c r="E642" s="869"/>
      <c r="F642" s="869"/>
    </row>
    <row r="643" spans="1:6" ht="12" customHeight="1" x14ac:dyDescent="0.25">
      <c r="A643" s="805" t="s">
        <v>5</v>
      </c>
      <c r="B643" s="805"/>
      <c r="C643" s="870" t="s">
        <v>26</v>
      </c>
      <c r="D643" s="870"/>
      <c r="E643" s="870"/>
      <c r="F643" s="870"/>
    </row>
    <row r="644" spans="1:6" ht="12" customHeight="1" x14ac:dyDescent="0.25">
      <c r="A644" s="805" t="s">
        <v>27</v>
      </c>
      <c r="B644" s="805"/>
      <c r="C644" s="870" t="s">
        <v>515</v>
      </c>
      <c r="D644" s="870"/>
      <c r="E644" s="870"/>
      <c r="F644" s="870"/>
    </row>
    <row r="645" spans="1:6" ht="12" customHeight="1" x14ac:dyDescent="0.25">
      <c r="A645" s="805" t="s">
        <v>29</v>
      </c>
      <c r="B645" s="805"/>
      <c r="C645" s="870" t="s">
        <v>191</v>
      </c>
      <c r="D645" s="870"/>
      <c r="E645" s="870"/>
      <c r="F645" s="870"/>
    </row>
    <row r="646" spans="1:6" ht="12" customHeight="1" x14ac:dyDescent="0.25">
      <c r="A646" s="805" t="s">
        <v>31</v>
      </c>
      <c r="B646" s="805"/>
      <c r="C646" s="870" t="s">
        <v>299</v>
      </c>
      <c r="D646" s="870"/>
      <c r="E646" s="870"/>
      <c r="F646" s="870"/>
    </row>
    <row r="647" spans="1:6" ht="12" customHeight="1" x14ac:dyDescent="0.25">
      <c r="A647" s="807" t="s">
        <v>33</v>
      </c>
      <c r="B647" s="807"/>
      <c r="C647" s="278" t="s">
        <v>34</v>
      </c>
      <c r="D647" s="766" t="s">
        <v>300</v>
      </c>
      <c r="E647" s="766"/>
      <c r="F647" s="766"/>
    </row>
    <row r="648" spans="1:6" ht="22.5" customHeight="1" x14ac:dyDescent="0.25">
      <c r="A648" s="761" t="s">
        <v>37</v>
      </c>
      <c r="B648" s="761"/>
      <c r="C648" s="761" t="s">
        <v>38</v>
      </c>
      <c r="D648" s="265" t="s">
        <v>444</v>
      </c>
      <c r="E648" s="265" t="s">
        <v>302</v>
      </c>
      <c r="F648" s="265" t="s">
        <v>516</v>
      </c>
    </row>
    <row r="649" spans="1:6" ht="13.5" customHeight="1" x14ac:dyDescent="0.25">
      <c r="A649" s="761" t="s">
        <v>197</v>
      </c>
      <c r="B649" s="761" t="s">
        <v>47</v>
      </c>
      <c r="C649" s="761"/>
      <c r="D649" s="265" t="s">
        <v>48</v>
      </c>
      <c r="E649" s="265" t="s">
        <v>304</v>
      </c>
      <c r="F649" s="265" t="s">
        <v>52</v>
      </c>
    </row>
    <row r="650" spans="1:6" ht="13.5" x14ac:dyDescent="0.25">
      <c r="A650" s="761"/>
      <c r="B650" s="761"/>
      <c r="C650" s="761"/>
      <c r="D650" s="265"/>
      <c r="E650" s="265" t="s">
        <v>447</v>
      </c>
      <c r="F650" s="547" t="s">
        <v>307</v>
      </c>
    </row>
    <row r="651" spans="1:6" ht="13.5" x14ac:dyDescent="0.25">
      <c r="A651" s="761"/>
      <c r="B651" s="761"/>
      <c r="C651" s="761"/>
      <c r="D651" s="380" t="s">
        <v>61</v>
      </c>
      <c r="E651" s="380" t="s">
        <v>308</v>
      </c>
      <c r="F651" s="547" t="s">
        <v>309</v>
      </c>
    </row>
    <row r="652" spans="1:6" ht="12" customHeight="1" x14ac:dyDescent="0.25">
      <c r="A652" s="761" t="s">
        <v>68</v>
      </c>
      <c r="B652" s="761" t="s">
        <v>310</v>
      </c>
      <c r="C652" s="265" t="s">
        <v>311</v>
      </c>
      <c r="D652" s="541"/>
      <c r="E652" s="541"/>
      <c r="F652" s="541">
        <f>D652*E652</f>
        <v>0</v>
      </c>
    </row>
    <row r="653" spans="1:6" x14ac:dyDescent="0.25">
      <c r="A653" s="761"/>
      <c r="B653" s="761"/>
      <c r="C653" s="265" t="s">
        <v>312</v>
      </c>
      <c r="D653" s="541"/>
      <c r="E653" s="541"/>
      <c r="F653" s="541">
        <f>D653*E653</f>
        <v>0</v>
      </c>
    </row>
    <row r="654" spans="1:6" x14ac:dyDescent="0.25">
      <c r="A654" s="818" t="s">
        <v>292</v>
      </c>
      <c r="B654" s="818"/>
      <c r="C654" s="818"/>
      <c r="D654" s="535"/>
      <c r="E654" s="535"/>
      <c r="F654" s="548">
        <f>SUM(F652:F653)</f>
        <v>0</v>
      </c>
    </row>
    <row r="655" spans="1:6" ht="12" customHeight="1" x14ac:dyDescent="0.25">
      <c r="A655" s="761" t="s">
        <v>313</v>
      </c>
      <c r="B655" s="761" t="s">
        <v>310</v>
      </c>
      <c r="C655" s="265" t="s">
        <v>311</v>
      </c>
      <c r="D655" s="541"/>
      <c r="E655" s="541"/>
      <c r="F655" s="541">
        <f>D655*E655</f>
        <v>0</v>
      </c>
    </row>
    <row r="656" spans="1:6" x14ac:dyDescent="0.25">
      <c r="A656" s="761"/>
      <c r="B656" s="761"/>
      <c r="C656" s="265" t="s">
        <v>312</v>
      </c>
      <c r="D656" s="541"/>
      <c r="E656" s="541"/>
      <c r="F656" s="541">
        <f>D656*E656</f>
        <v>0</v>
      </c>
    </row>
    <row r="657" spans="1:6" x14ac:dyDescent="0.25">
      <c r="A657" s="818" t="s">
        <v>292</v>
      </c>
      <c r="B657" s="818"/>
      <c r="C657" s="818"/>
      <c r="D657" s="535"/>
      <c r="E657" s="535"/>
      <c r="F657" s="548">
        <f>SUM(F655:F656)</f>
        <v>0</v>
      </c>
    </row>
    <row r="658" spans="1:6" ht="12" customHeight="1" x14ac:dyDescent="0.25">
      <c r="A658" s="761" t="s">
        <v>314</v>
      </c>
      <c r="B658" s="761" t="s">
        <v>310</v>
      </c>
      <c r="C658" s="265" t="s">
        <v>311</v>
      </c>
      <c r="D658" s="541"/>
      <c r="E658" s="541"/>
      <c r="F658" s="541">
        <f>D658*E658</f>
        <v>0</v>
      </c>
    </row>
    <row r="659" spans="1:6" x14ac:dyDescent="0.25">
      <c r="A659" s="761"/>
      <c r="B659" s="761"/>
      <c r="C659" s="265" t="s">
        <v>312</v>
      </c>
      <c r="D659" s="541"/>
      <c r="E659" s="541"/>
      <c r="F659" s="541">
        <f>D659*E659</f>
        <v>0</v>
      </c>
    </row>
    <row r="660" spans="1:6" x14ac:dyDescent="0.25">
      <c r="A660" s="818" t="s">
        <v>292</v>
      </c>
      <c r="B660" s="818"/>
      <c r="C660" s="818"/>
      <c r="D660" s="535"/>
      <c r="E660" s="535"/>
      <c r="F660" s="548">
        <f>SUM(F658:F659)</f>
        <v>0</v>
      </c>
    </row>
    <row r="661" spans="1:6" ht="12" customHeight="1" x14ac:dyDescent="0.25">
      <c r="A661" s="761" t="s">
        <v>315</v>
      </c>
      <c r="B661" s="761" t="s">
        <v>310</v>
      </c>
      <c r="C661" s="265" t="s">
        <v>311</v>
      </c>
      <c r="D661" s="541"/>
      <c r="E661" s="541"/>
      <c r="F661" s="541">
        <f>D661*E661</f>
        <v>0</v>
      </c>
    </row>
    <row r="662" spans="1:6" x14ac:dyDescent="0.25">
      <c r="A662" s="761"/>
      <c r="B662" s="761"/>
      <c r="C662" s="265" t="s">
        <v>312</v>
      </c>
      <c r="D662" s="541"/>
      <c r="E662" s="541"/>
      <c r="F662" s="541">
        <f>D662*E662</f>
        <v>0</v>
      </c>
    </row>
    <row r="663" spans="1:6" x14ac:dyDescent="0.25">
      <c r="A663" s="818" t="s">
        <v>292</v>
      </c>
      <c r="B663" s="818"/>
      <c r="C663" s="818"/>
      <c r="D663" s="535"/>
      <c r="E663" s="535"/>
      <c r="F663" s="548">
        <f>SUM(F661:F662)</f>
        <v>0</v>
      </c>
    </row>
    <row r="664" spans="1:6" ht="12" customHeight="1" x14ac:dyDescent="0.25">
      <c r="A664" s="761" t="s">
        <v>316</v>
      </c>
      <c r="B664" s="761" t="s">
        <v>310</v>
      </c>
      <c r="C664" s="265" t="s">
        <v>311</v>
      </c>
      <c r="D664" s="541"/>
      <c r="E664" s="541"/>
      <c r="F664" s="541">
        <f>D664*E664</f>
        <v>0</v>
      </c>
    </row>
    <row r="665" spans="1:6" x14ac:dyDescent="0.25">
      <c r="A665" s="761"/>
      <c r="B665" s="761"/>
      <c r="C665" s="265" t="s">
        <v>312</v>
      </c>
      <c r="D665" s="541"/>
      <c r="E665" s="541"/>
      <c r="F665" s="541">
        <f>D665*E665</f>
        <v>0</v>
      </c>
    </row>
    <row r="666" spans="1:6" x14ac:dyDescent="0.25">
      <c r="A666" s="818" t="s">
        <v>292</v>
      </c>
      <c r="B666" s="818"/>
      <c r="C666" s="818"/>
      <c r="D666" s="535"/>
      <c r="E666" s="535"/>
      <c r="F666" s="548">
        <f>SUM(F664:F665)</f>
        <v>0</v>
      </c>
    </row>
    <row r="667" spans="1:6" x14ac:dyDescent="0.25">
      <c r="A667" s="819" t="s">
        <v>91</v>
      </c>
      <c r="B667" s="819"/>
      <c r="C667" s="819"/>
      <c r="D667" s="538"/>
      <c r="E667" s="538"/>
      <c r="F667" s="548">
        <f>F666+F663+F660+F657+F654</f>
        <v>0</v>
      </c>
    </row>
    <row r="668" spans="1:6" x14ac:dyDescent="0.25">
      <c r="A668" s="876" t="s">
        <v>393</v>
      </c>
      <c r="B668" s="876"/>
      <c r="C668" s="876"/>
      <c r="D668" s="876"/>
      <c r="E668" s="876"/>
      <c r="F668" s="876"/>
    </row>
    <row r="681" spans="1:6" x14ac:dyDescent="0.25">
      <c r="A681" s="802" t="s">
        <v>23</v>
      </c>
      <c r="B681" s="802"/>
      <c r="C681" s="803">
        <f>Presentación!$C$3</f>
        <v>1990</v>
      </c>
      <c r="D681" s="803"/>
      <c r="E681" s="803"/>
      <c r="F681" s="803"/>
    </row>
    <row r="682" spans="1:6" ht="12" customHeight="1" x14ac:dyDescent="0.25">
      <c r="A682" s="805" t="s">
        <v>24</v>
      </c>
      <c r="B682" s="805"/>
      <c r="C682" s="869" t="s">
        <v>389</v>
      </c>
      <c r="D682" s="869"/>
      <c r="E682" s="869"/>
      <c r="F682" s="869"/>
    </row>
    <row r="683" spans="1:6" ht="12" customHeight="1" x14ac:dyDescent="0.25">
      <c r="A683" s="805" t="s">
        <v>5</v>
      </c>
      <c r="B683" s="805"/>
      <c r="C683" s="870" t="s">
        <v>26</v>
      </c>
      <c r="D683" s="870"/>
      <c r="E683" s="870"/>
      <c r="F683" s="870"/>
    </row>
    <row r="684" spans="1:6" ht="12" customHeight="1" x14ac:dyDescent="0.25">
      <c r="A684" s="805" t="s">
        <v>27</v>
      </c>
      <c r="B684" s="805"/>
      <c r="C684" s="870" t="s">
        <v>515</v>
      </c>
      <c r="D684" s="870"/>
      <c r="E684" s="870"/>
      <c r="F684" s="870"/>
    </row>
    <row r="685" spans="1:6" ht="12" customHeight="1" x14ac:dyDescent="0.25">
      <c r="A685" s="805" t="s">
        <v>29</v>
      </c>
      <c r="B685" s="805"/>
      <c r="C685" s="870" t="s">
        <v>191</v>
      </c>
      <c r="D685" s="870"/>
      <c r="E685" s="870"/>
      <c r="F685" s="870"/>
    </row>
    <row r="686" spans="1:6" ht="12" customHeight="1" x14ac:dyDescent="0.25">
      <c r="A686" s="805" t="s">
        <v>31</v>
      </c>
      <c r="B686" s="805"/>
      <c r="C686" s="870" t="s">
        <v>299</v>
      </c>
      <c r="D686" s="870"/>
      <c r="E686" s="870"/>
      <c r="F686" s="870"/>
    </row>
    <row r="687" spans="1:6" ht="12" customHeight="1" x14ac:dyDescent="0.25">
      <c r="A687" s="807" t="s">
        <v>33</v>
      </c>
      <c r="B687" s="807"/>
      <c r="C687" s="278" t="s">
        <v>34</v>
      </c>
      <c r="D687" s="766" t="s">
        <v>300</v>
      </c>
      <c r="E687" s="766"/>
      <c r="F687" s="766"/>
    </row>
    <row r="688" spans="1:6" ht="22.5" customHeight="1" x14ac:dyDescent="0.25">
      <c r="A688" s="761" t="s">
        <v>37</v>
      </c>
      <c r="B688" s="761"/>
      <c r="C688" s="761" t="s">
        <v>38</v>
      </c>
      <c r="D688" s="265" t="s">
        <v>444</v>
      </c>
      <c r="E688" s="265" t="s">
        <v>302</v>
      </c>
      <c r="F688" s="265" t="s">
        <v>516</v>
      </c>
    </row>
    <row r="689" spans="1:6" ht="13.5" customHeight="1" x14ac:dyDescent="0.25">
      <c r="A689" s="761" t="s">
        <v>197</v>
      </c>
      <c r="B689" s="761" t="s">
        <v>47</v>
      </c>
      <c r="C689" s="761"/>
      <c r="D689" s="265" t="s">
        <v>48</v>
      </c>
      <c r="E689" s="265" t="s">
        <v>304</v>
      </c>
      <c r="F689" s="265" t="s">
        <v>52</v>
      </c>
    </row>
    <row r="690" spans="1:6" ht="13.5" x14ac:dyDescent="0.25">
      <c r="A690" s="761"/>
      <c r="B690" s="761"/>
      <c r="C690" s="761"/>
      <c r="D690" s="265"/>
      <c r="E690" s="265" t="s">
        <v>447</v>
      </c>
      <c r="F690" s="547" t="s">
        <v>307</v>
      </c>
    </row>
    <row r="691" spans="1:6" ht="13.5" x14ac:dyDescent="0.25">
      <c r="A691" s="761"/>
      <c r="B691" s="761"/>
      <c r="C691" s="761"/>
      <c r="D691" s="380" t="s">
        <v>61</v>
      </c>
      <c r="E691" s="380" t="s">
        <v>308</v>
      </c>
      <c r="F691" s="547" t="s">
        <v>309</v>
      </c>
    </row>
    <row r="692" spans="1:6" ht="12" customHeight="1" x14ac:dyDescent="0.25">
      <c r="A692" s="761" t="s">
        <v>68</v>
      </c>
      <c r="B692" s="761" t="s">
        <v>310</v>
      </c>
      <c r="C692" s="265" t="s">
        <v>311</v>
      </c>
      <c r="D692" s="541"/>
      <c r="E692" s="541"/>
      <c r="F692" s="541">
        <f>D692*E692</f>
        <v>0</v>
      </c>
    </row>
    <row r="693" spans="1:6" x14ac:dyDescent="0.25">
      <c r="A693" s="761"/>
      <c r="B693" s="761"/>
      <c r="C693" s="265" t="s">
        <v>312</v>
      </c>
      <c r="D693" s="541"/>
      <c r="E693" s="541"/>
      <c r="F693" s="541">
        <f>D693*E693</f>
        <v>0</v>
      </c>
    </row>
    <row r="694" spans="1:6" x14ac:dyDescent="0.25">
      <c r="A694" s="818" t="s">
        <v>292</v>
      </c>
      <c r="B694" s="818"/>
      <c r="C694" s="818"/>
      <c r="D694" s="535"/>
      <c r="E694" s="535"/>
      <c r="F694" s="548">
        <f>SUM(F692:F693)</f>
        <v>0</v>
      </c>
    </row>
    <row r="695" spans="1:6" ht="12" customHeight="1" x14ac:dyDescent="0.25">
      <c r="A695" s="761" t="s">
        <v>313</v>
      </c>
      <c r="B695" s="761" t="s">
        <v>310</v>
      </c>
      <c r="C695" s="265" t="s">
        <v>311</v>
      </c>
      <c r="D695" s="541"/>
      <c r="E695" s="541"/>
      <c r="F695" s="541">
        <f>D695*E695</f>
        <v>0</v>
      </c>
    </row>
    <row r="696" spans="1:6" x14ac:dyDescent="0.25">
      <c r="A696" s="761"/>
      <c r="B696" s="761"/>
      <c r="C696" s="265" t="s">
        <v>312</v>
      </c>
      <c r="D696" s="541"/>
      <c r="E696" s="541"/>
      <c r="F696" s="541">
        <f>D696*E696</f>
        <v>0</v>
      </c>
    </row>
    <row r="697" spans="1:6" x14ac:dyDescent="0.25">
      <c r="A697" s="818" t="s">
        <v>292</v>
      </c>
      <c r="B697" s="818"/>
      <c r="C697" s="818"/>
      <c r="D697" s="535"/>
      <c r="E697" s="535"/>
      <c r="F697" s="548">
        <f>SUM(F695:F696)</f>
        <v>0</v>
      </c>
    </row>
    <row r="698" spans="1:6" ht="12" customHeight="1" x14ac:dyDescent="0.25">
      <c r="A698" s="761" t="s">
        <v>314</v>
      </c>
      <c r="B698" s="761" t="s">
        <v>310</v>
      </c>
      <c r="C698" s="265" t="s">
        <v>311</v>
      </c>
      <c r="D698" s="541"/>
      <c r="E698" s="541"/>
      <c r="F698" s="541">
        <f>D698*E698</f>
        <v>0</v>
      </c>
    </row>
    <row r="699" spans="1:6" x14ac:dyDescent="0.25">
      <c r="A699" s="761"/>
      <c r="B699" s="761"/>
      <c r="C699" s="265" t="s">
        <v>312</v>
      </c>
      <c r="D699" s="541"/>
      <c r="E699" s="541"/>
      <c r="F699" s="541">
        <f>D699*E699</f>
        <v>0</v>
      </c>
    </row>
    <row r="700" spans="1:6" x14ac:dyDescent="0.25">
      <c r="A700" s="818" t="s">
        <v>292</v>
      </c>
      <c r="B700" s="818"/>
      <c r="C700" s="818"/>
      <c r="D700" s="535"/>
      <c r="E700" s="535"/>
      <c r="F700" s="548">
        <f>SUM(F698:F699)</f>
        <v>0</v>
      </c>
    </row>
    <row r="701" spans="1:6" ht="12" customHeight="1" x14ac:dyDescent="0.25">
      <c r="A701" s="761" t="s">
        <v>315</v>
      </c>
      <c r="B701" s="761" t="s">
        <v>310</v>
      </c>
      <c r="C701" s="265" t="s">
        <v>311</v>
      </c>
      <c r="D701" s="541"/>
      <c r="E701" s="541"/>
      <c r="F701" s="541">
        <f>D701*E701</f>
        <v>0</v>
      </c>
    </row>
    <row r="702" spans="1:6" x14ac:dyDescent="0.25">
      <c r="A702" s="761"/>
      <c r="B702" s="761"/>
      <c r="C702" s="265" t="s">
        <v>312</v>
      </c>
      <c r="D702" s="541"/>
      <c r="E702" s="541"/>
      <c r="F702" s="541">
        <f>D702*E702</f>
        <v>0</v>
      </c>
    </row>
    <row r="703" spans="1:6" x14ac:dyDescent="0.25">
      <c r="A703" s="818" t="s">
        <v>292</v>
      </c>
      <c r="B703" s="818"/>
      <c r="C703" s="818"/>
      <c r="D703" s="535"/>
      <c r="E703" s="535"/>
      <c r="F703" s="548">
        <f>SUM(F701:F702)</f>
        <v>0</v>
      </c>
    </row>
    <row r="704" spans="1:6" ht="12" customHeight="1" x14ac:dyDescent="0.25">
      <c r="A704" s="761" t="s">
        <v>316</v>
      </c>
      <c r="B704" s="761" t="s">
        <v>310</v>
      </c>
      <c r="C704" s="265" t="s">
        <v>311</v>
      </c>
      <c r="D704" s="541"/>
      <c r="E704" s="541"/>
      <c r="F704" s="541">
        <f>D704*E704</f>
        <v>0</v>
      </c>
    </row>
    <row r="705" spans="1:6" x14ac:dyDescent="0.25">
      <c r="A705" s="761"/>
      <c r="B705" s="761"/>
      <c r="C705" s="265" t="s">
        <v>312</v>
      </c>
      <c r="D705" s="541"/>
      <c r="E705" s="541"/>
      <c r="F705" s="541">
        <f>D705*E705</f>
        <v>0</v>
      </c>
    </row>
    <row r="706" spans="1:6" x14ac:dyDescent="0.25">
      <c r="A706" s="818" t="s">
        <v>292</v>
      </c>
      <c r="B706" s="818"/>
      <c r="C706" s="818"/>
      <c r="D706" s="535"/>
      <c r="E706" s="535"/>
      <c r="F706" s="548">
        <f>SUM(F704:F705)</f>
        <v>0</v>
      </c>
    </row>
    <row r="707" spans="1:6" x14ac:dyDescent="0.25">
      <c r="A707" s="819" t="s">
        <v>91</v>
      </c>
      <c r="B707" s="819"/>
      <c r="C707" s="819"/>
      <c r="D707" s="538"/>
      <c r="E707" s="538"/>
      <c r="F707" s="548">
        <f>F706+F703+F700+F697+F694</f>
        <v>0</v>
      </c>
    </row>
    <row r="708" spans="1:6" x14ac:dyDescent="0.25">
      <c r="A708" s="876" t="s">
        <v>393</v>
      </c>
      <c r="B708" s="876"/>
      <c r="C708" s="876"/>
      <c r="D708" s="876"/>
      <c r="E708" s="876"/>
      <c r="F708" s="876"/>
    </row>
    <row r="721" spans="1:6" x14ac:dyDescent="0.25">
      <c r="A721" s="802" t="s">
        <v>23</v>
      </c>
      <c r="B721" s="802"/>
      <c r="C721" s="803">
        <f>Presentación!$C$3</f>
        <v>1990</v>
      </c>
      <c r="D721" s="803"/>
      <c r="E721" s="803"/>
      <c r="F721" s="803"/>
    </row>
    <row r="722" spans="1:6" ht="12" customHeight="1" x14ac:dyDescent="0.25">
      <c r="A722" s="805" t="s">
        <v>24</v>
      </c>
      <c r="B722" s="805"/>
      <c r="C722" s="869" t="s">
        <v>390</v>
      </c>
      <c r="D722" s="869"/>
      <c r="E722" s="869"/>
      <c r="F722" s="869"/>
    </row>
    <row r="723" spans="1:6" ht="12" customHeight="1" x14ac:dyDescent="0.25">
      <c r="A723" s="805" t="s">
        <v>5</v>
      </c>
      <c r="B723" s="805"/>
      <c r="C723" s="870" t="s">
        <v>26</v>
      </c>
      <c r="D723" s="870"/>
      <c r="E723" s="870"/>
      <c r="F723" s="870"/>
    </row>
    <row r="724" spans="1:6" ht="12" customHeight="1" x14ac:dyDescent="0.25">
      <c r="A724" s="805" t="s">
        <v>27</v>
      </c>
      <c r="B724" s="805"/>
      <c r="C724" s="870" t="s">
        <v>515</v>
      </c>
      <c r="D724" s="870"/>
      <c r="E724" s="870"/>
      <c r="F724" s="870"/>
    </row>
    <row r="725" spans="1:6" ht="12" customHeight="1" x14ac:dyDescent="0.25">
      <c r="A725" s="805" t="s">
        <v>29</v>
      </c>
      <c r="B725" s="805"/>
      <c r="C725" s="870" t="s">
        <v>191</v>
      </c>
      <c r="D725" s="870"/>
      <c r="E725" s="870"/>
      <c r="F725" s="870"/>
    </row>
    <row r="726" spans="1:6" ht="12" customHeight="1" x14ac:dyDescent="0.25">
      <c r="A726" s="805" t="s">
        <v>31</v>
      </c>
      <c r="B726" s="805"/>
      <c r="C726" s="870" t="s">
        <v>299</v>
      </c>
      <c r="D726" s="870"/>
      <c r="E726" s="870"/>
      <c r="F726" s="870"/>
    </row>
    <row r="727" spans="1:6" ht="12" customHeight="1" x14ac:dyDescent="0.25">
      <c r="A727" s="807" t="s">
        <v>33</v>
      </c>
      <c r="B727" s="807"/>
      <c r="C727" s="278" t="s">
        <v>34</v>
      </c>
      <c r="D727" s="766" t="s">
        <v>300</v>
      </c>
      <c r="E727" s="766"/>
      <c r="F727" s="766"/>
    </row>
    <row r="728" spans="1:6" ht="22.5" customHeight="1" x14ac:dyDescent="0.25">
      <c r="A728" s="761" t="s">
        <v>37</v>
      </c>
      <c r="B728" s="761"/>
      <c r="C728" s="761" t="s">
        <v>38</v>
      </c>
      <c r="D728" s="265" t="s">
        <v>444</v>
      </c>
      <c r="E728" s="265" t="s">
        <v>302</v>
      </c>
      <c r="F728" s="265" t="s">
        <v>516</v>
      </c>
    </row>
    <row r="729" spans="1:6" ht="13.5" customHeight="1" x14ac:dyDescent="0.25">
      <c r="A729" s="761" t="s">
        <v>197</v>
      </c>
      <c r="B729" s="761" t="s">
        <v>47</v>
      </c>
      <c r="C729" s="761"/>
      <c r="D729" s="265" t="s">
        <v>48</v>
      </c>
      <c r="E729" s="265" t="s">
        <v>304</v>
      </c>
      <c r="F729" s="265" t="s">
        <v>52</v>
      </c>
    </row>
    <row r="730" spans="1:6" ht="13.5" x14ac:dyDescent="0.25">
      <c r="A730" s="761"/>
      <c r="B730" s="761"/>
      <c r="C730" s="761"/>
      <c r="D730" s="265"/>
      <c r="E730" s="265" t="s">
        <v>447</v>
      </c>
      <c r="F730" s="547" t="s">
        <v>307</v>
      </c>
    </row>
    <row r="731" spans="1:6" ht="13.5" x14ac:dyDescent="0.25">
      <c r="A731" s="761"/>
      <c r="B731" s="761"/>
      <c r="C731" s="761"/>
      <c r="D731" s="380" t="s">
        <v>61</v>
      </c>
      <c r="E731" s="380" t="s">
        <v>308</v>
      </c>
      <c r="F731" s="547" t="s">
        <v>309</v>
      </c>
    </row>
    <row r="732" spans="1:6" ht="12" customHeight="1" x14ac:dyDescent="0.25">
      <c r="A732" s="761" t="s">
        <v>68</v>
      </c>
      <c r="B732" s="761" t="s">
        <v>310</v>
      </c>
      <c r="C732" s="265" t="s">
        <v>311</v>
      </c>
      <c r="D732" s="541"/>
      <c r="E732" s="541"/>
      <c r="F732" s="541">
        <f>D732*E732</f>
        <v>0</v>
      </c>
    </row>
    <row r="733" spans="1:6" x14ac:dyDescent="0.25">
      <c r="A733" s="761"/>
      <c r="B733" s="761"/>
      <c r="C733" s="265" t="s">
        <v>312</v>
      </c>
      <c r="D733" s="541"/>
      <c r="E733" s="541"/>
      <c r="F733" s="541">
        <f>D733*E733</f>
        <v>0</v>
      </c>
    </row>
    <row r="734" spans="1:6" x14ac:dyDescent="0.25">
      <c r="A734" s="818" t="s">
        <v>292</v>
      </c>
      <c r="B734" s="818"/>
      <c r="C734" s="818"/>
      <c r="D734" s="535"/>
      <c r="E734" s="535"/>
      <c r="F734" s="548">
        <f>SUM(F732:F733)</f>
        <v>0</v>
      </c>
    </row>
    <row r="735" spans="1:6" ht="12" customHeight="1" x14ac:dyDescent="0.25">
      <c r="A735" s="761" t="s">
        <v>313</v>
      </c>
      <c r="B735" s="761" t="s">
        <v>310</v>
      </c>
      <c r="C735" s="265" t="s">
        <v>311</v>
      </c>
      <c r="D735" s="541"/>
      <c r="E735" s="541"/>
      <c r="F735" s="541">
        <f>D735*E735</f>
        <v>0</v>
      </c>
    </row>
    <row r="736" spans="1:6" x14ac:dyDescent="0.25">
      <c r="A736" s="761"/>
      <c r="B736" s="761"/>
      <c r="C736" s="265" t="s">
        <v>312</v>
      </c>
      <c r="D736" s="541"/>
      <c r="E736" s="541"/>
      <c r="F736" s="541">
        <f>D736*E736</f>
        <v>0</v>
      </c>
    </row>
    <row r="737" spans="1:6" x14ac:dyDescent="0.25">
      <c r="A737" s="818" t="s">
        <v>292</v>
      </c>
      <c r="B737" s="818"/>
      <c r="C737" s="818"/>
      <c r="D737" s="535"/>
      <c r="E737" s="535"/>
      <c r="F737" s="548">
        <f>SUM(F735:F736)</f>
        <v>0</v>
      </c>
    </row>
    <row r="738" spans="1:6" ht="12" customHeight="1" x14ac:dyDescent="0.25">
      <c r="A738" s="761" t="s">
        <v>314</v>
      </c>
      <c r="B738" s="761" t="s">
        <v>310</v>
      </c>
      <c r="C738" s="265" t="s">
        <v>311</v>
      </c>
      <c r="D738" s="541"/>
      <c r="E738" s="541"/>
      <c r="F738" s="541">
        <f>D738*E738</f>
        <v>0</v>
      </c>
    </row>
    <row r="739" spans="1:6" x14ac:dyDescent="0.25">
      <c r="A739" s="761"/>
      <c r="B739" s="761"/>
      <c r="C739" s="265" t="s">
        <v>312</v>
      </c>
      <c r="D739" s="541"/>
      <c r="E739" s="541"/>
      <c r="F739" s="541">
        <f>D739*E739</f>
        <v>0</v>
      </c>
    </row>
    <row r="740" spans="1:6" x14ac:dyDescent="0.25">
      <c r="A740" s="818" t="s">
        <v>292</v>
      </c>
      <c r="B740" s="818"/>
      <c r="C740" s="818"/>
      <c r="D740" s="535"/>
      <c r="E740" s="535"/>
      <c r="F740" s="548">
        <f>SUM(F738:F739)</f>
        <v>0</v>
      </c>
    </row>
    <row r="741" spans="1:6" ht="12" customHeight="1" x14ac:dyDescent="0.25">
      <c r="A741" s="761" t="s">
        <v>315</v>
      </c>
      <c r="B741" s="761" t="s">
        <v>310</v>
      </c>
      <c r="C741" s="265" t="s">
        <v>311</v>
      </c>
      <c r="D741" s="541"/>
      <c r="E741" s="541"/>
      <c r="F741" s="541">
        <f>D741*E741</f>
        <v>0</v>
      </c>
    </row>
    <row r="742" spans="1:6" x14ac:dyDescent="0.25">
      <c r="A742" s="761"/>
      <c r="B742" s="761"/>
      <c r="C742" s="265" t="s">
        <v>312</v>
      </c>
      <c r="D742" s="541"/>
      <c r="E742" s="541"/>
      <c r="F742" s="541">
        <f>D742*E742</f>
        <v>0</v>
      </c>
    </row>
    <row r="743" spans="1:6" x14ac:dyDescent="0.25">
      <c r="A743" s="818" t="s">
        <v>292</v>
      </c>
      <c r="B743" s="818"/>
      <c r="C743" s="818"/>
      <c r="D743" s="535"/>
      <c r="E743" s="535"/>
      <c r="F743" s="548">
        <f>SUM(F741:F742)</f>
        <v>0</v>
      </c>
    </row>
    <row r="744" spans="1:6" ht="12" customHeight="1" x14ac:dyDescent="0.25">
      <c r="A744" s="761" t="s">
        <v>316</v>
      </c>
      <c r="B744" s="761" t="s">
        <v>310</v>
      </c>
      <c r="C744" s="265" t="s">
        <v>311</v>
      </c>
      <c r="D744" s="541"/>
      <c r="E744" s="541"/>
      <c r="F744" s="541">
        <f>D744*E744</f>
        <v>0</v>
      </c>
    </row>
    <row r="745" spans="1:6" x14ac:dyDescent="0.25">
      <c r="A745" s="761"/>
      <c r="B745" s="761"/>
      <c r="C745" s="265" t="s">
        <v>312</v>
      </c>
      <c r="D745" s="541"/>
      <c r="E745" s="541"/>
      <c r="F745" s="541">
        <f>D745*E745</f>
        <v>0</v>
      </c>
    </row>
    <row r="746" spans="1:6" x14ac:dyDescent="0.25">
      <c r="A746" s="818" t="s">
        <v>292</v>
      </c>
      <c r="B746" s="818"/>
      <c r="C746" s="818"/>
      <c r="D746" s="535"/>
      <c r="E746" s="535"/>
      <c r="F746" s="548">
        <f>SUM(F744:F745)</f>
        <v>0</v>
      </c>
    </row>
    <row r="747" spans="1:6" x14ac:dyDescent="0.25">
      <c r="A747" s="819" t="s">
        <v>91</v>
      </c>
      <c r="B747" s="819"/>
      <c r="C747" s="819"/>
      <c r="D747" s="538"/>
      <c r="E747" s="538"/>
      <c r="F747" s="548">
        <f>F746+F743+F740+F737+F734</f>
        <v>0</v>
      </c>
    </row>
    <row r="748" spans="1:6" x14ac:dyDescent="0.25">
      <c r="A748" s="876" t="s">
        <v>393</v>
      </c>
      <c r="B748" s="876"/>
      <c r="C748" s="876"/>
      <c r="D748" s="876"/>
      <c r="E748" s="876"/>
      <c r="F748" s="876"/>
    </row>
  </sheetData>
  <mergeCells count="665">
    <mergeCell ref="A744:A745"/>
    <mergeCell ref="B744:B745"/>
    <mergeCell ref="A746:C746"/>
    <mergeCell ref="A747:C747"/>
    <mergeCell ref="A748:F748"/>
    <mergeCell ref="A735:A736"/>
    <mergeCell ref="B735:B736"/>
    <mergeCell ref="A737:C737"/>
    <mergeCell ref="A738:A739"/>
    <mergeCell ref="B738:B739"/>
    <mergeCell ref="A740:C740"/>
    <mergeCell ref="A741:A742"/>
    <mergeCell ref="B741:B742"/>
    <mergeCell ref="A743:C743"/>
    <mergeCell ref="A727:B727"/>
    <mergeCell ref="D727:F727"/>
    <mergeCell ref="A728:B728"/>
    <mergeCell ref="C728:C731"/>
    <mergeCell ref="A729:A731"/>
    <mergeCell ref="B729:B731"/>
    <mergeCell ref="A732:A733"/>
    <mergeCell ref="B732:B733"/>
    <mergeCell ref="A734:C734"/>
    <mergeCell ref="A722:B722"/>
    <mergeCell ref="C722:F722"/>
    <mergeCell ref="A723:B723"/>
    <mergeCell ref="C723:F723"/>
    <mergeCell ref="A724:B724"/>
    <mergeCell ref="C724:F724"/>
    <mergeCell ref="A725:B725"/>
    <mergeCell ref="C725:F725"/>
    <mergeCell ref="A726:B726"/>
    <mergeCell ref="C726:F726"/>
    <mergeCell ref="A701:A702"/>
    <mergeCell ref="B701:B702"/>
    <mergeCell ref="A703:C703"/>
    <mergeCell ref="A704:A705"/>
    <mergeCell ref="B704:B705"/>
    <mergeCell ref="A706:C706"/>
    <mergeCell ref="A707:C707"/>
    <mergeCell ref="A708:F708"/>
    <mergeCell ref="A721:B721"/>
    <mergeCell ref="C721:F721"/>
    <mergeCell ref="A692:A693"/>
    <mergeCell ref="B692:B693"/>
    <mergeCell ref="A694:C694"/>
    <mergeCell ref="A695:A696"/>
    <mergeCell ref="B695:B696"/>
    <mergeCell ref="A697:C697"/>
    <mergeCell ref="A698:A699"/>
    <mergeCell ref="B698:B699"/>
    <mergeCell ref="A700:C700"/>
    <mergeCell ref="A684:B684"/>
    <mergeCell ref="C684:F684"/>
    <mergeCell ref="A685:B685"/>
    <mergeCell ref="C685:F685"/>
    <mergeCell ref="A686:B686"/>
    <mergeCell ref="C686:F686"/>
    <mergeCell ref="A687:B687"/>
    <mergeCell ref="D687:F687"/>
    <mergeCell ref="A688:B688"/>
    <mergeCell ref="C688:C691"/>
    <mergeCell ref="A689:A691"/>
    <mergeCell ref="B689:B691"/>
    <mergeCell ref="A666:C666"/>
    <mergeCell ref="A667:C667"/>
    <mergeCell ref="A668:F668"/>
    <mergeCell ref="A681:B681"/>
    <mergeCell ref="C681:F681"/>
    <mergeCell ref="A682:B682"/>
    <mergeCell ref="C682:F682"/>
    <mergeCell ref="A683:B683"/>
    <mergeCell ref="C683:F683"/>
    <mergeCell ref="A657:C657"/>
    <mergeCell ref="A658:A659"/>
    <mergeCell ref="B658:B659"/>
    <mergeCell ref="A660:C660"/>
    <mergeCell ref="A661:A662"/>
    <mergeCell ref="B661:B662"/>
    <mergeCell ref="A663:C663"/>
    <mergeCell ref="A664:A665"/>
    <mergeCell ref="B664:B665"/>
    <mergeCell ref="A648:B648"/>
    <mergeCell ref="C648:C651"/>
    <mergeCell ref="A649:A651"/>
    <mergeCell ref="B649:B651"/>
    <mergeCell ref="A652:A653"/>
    <mergeCell ref="B652:B653"/>
    <mergeCell ref="A654:C654"/>
    <mergeCell ref="A655:A656"/>
    <mergeCell ref="B655:B656"/>
    <mergeCell ref="A643:B643"/>
    <mergeCell ref="C643:F643"/>
    <mergeCell ref="A644:B644"/>
    <mergeCell ref="C644:F644"/>
    <mergeCell ref="A645:B645"/>
    <mergeCell ref="C645:F645"/>
    <mergeCell ref="A646:B646"/>
    <mergeCell ref="C646:F646"/>
    <mergeCell ref="A647:B647"/>
    <mergeCell ref="D647:F647"/>
    <mergeCell ref="A624:A625"/>
    <mergeCell ref="B624:B625"/>
    <mergeCell ref="A626:C626"/>
    <mergeCell ref="A627:C627"/>
    <mergeCell ref="A628:F628"/>
    <mergeCell ref="A641:B641"/>
    <mergeCell ref="C641:F641"/>
    <mergeCell ref="A642:B642"/>
    <mergeCell ref="C642:F642"/>
    <mergeCell ref="A615:A616"/>
    <mergeCell ref="B615:B616"/>
    <mergeCell ref="A617:C617"/>
    <mergeCell ref="A618:A619"/>
    <mergeCell ref="B618:B619"/>
    <mergeCell ref="A620:C620"/>
    <mergeCell ref="A621:A622"/>
    <mergeCell ref="B621:B622"/>
    <mergeCell ref="A623:C623"/>
    <mergeCell ref="A607:B607"/>
    <mergeCell ref="D607:F607"/>
    <mergeCell ref="A608:B608"/>
    <mergeCell ref="C608:C611"/>
    <mergeCell ref="A609:A611"/>
    <mergeCell ref="B609:B611"/>
    <mergeCell ref="A612:A613"/>
    <mergeCell ref="B612:B613"/>
    <mergeCell ref="A614:C614"/>
    <mergeCell ref="A602:B602"/>
    <mergeCell ref="C602:F602"/>
    <mergeCell ref="A603:B603"/>
    <mergeCell ref="C603:F603"/>
    <mergeCell ref="A604:B604"/>
    <mergeCell ref="C604:F604"/>
    <mergeCell ref="A605:B605"/>
    <mergeCell ref="C605:F605"/>
    <mergeCell ref="A606:B606"/>
    <mergeCell ref="C606:F606"/>
    <mergeCell ref="A581:A582"/>
    <mergeCell ref="B581:B582"/>
    <mergeCell ref="A583:C583"/>
    <mergeCell ref="A584:A585"/>
    <mergeCell ref="B584:B585"/>
    <mergeCell ref="A586:C586"/>
    <mergeCell ref="A587:C587"/>
    <mergeCell ref="A588:F588"/>
    <mergeCell ref="A601:B601"/>
    <mergeCell ref="C601:F601"/>
    <mergeCell ref="A572:A573"/>
    <mergeCell ref="B572:B573"/>
    <mergeCell ref="A574:C574"/>
    <mergeCell ref="A575:A576"/>
    <mergeCell ref="B575:B576"/>
    <mergeCell ref="A577:C577"/>
    <mergeCell ref="A578:A579"/>
    <mergeCell ref="B578:B579"/>
    <mergeCell ref="A580:C580"/>
    <mergeCell ref="A564:B564"/>
    <mergeCell ref="C564:F564"/>
    <mergeCell ref="A565:B565"/>
    <mergeCell ref="C565:F565"/>
    <mergeCell ref="A566:B566"/>
    <mergeCell ref="C566:F566"/>
    <mergeCell ref="A567:B567"/>
    <mergeCell ref="D567:F567"/>
    <mergeCell ref="A568:B568"/>
    <mergeCell ref="C568:C571"/>
    <mergeCell ref="A569:A571"/>
    <mergeCell ref="B569:B571"/>
    <mergeCell ref="A546:C546"/>
    <mergeCell ref="A547:C547"/>
    <mergeCell ref="A548:F548"/>
    <mergeCell ref="A561:B561"/>
    <mergeCell ref="C561:F561"/>
    <mergeCell ref="A562:B562"/>
    <mergeCell ref="C562:F562"/>
    <mergeCell ref="A563:B563"/>
    <mergeCell ref="C563:F563"/>
    <mergeCell ref="A537:C537"/>
    <mergeCell ref="A538:A539"/>
    <mergeCell ref="B538:B539"/>
    <mergeCell ref="A540:C540"/>
    <mergeCell ref="A541:A542"/>
    <mergeCell ref="B541:B542"/>
    <mergeCell ref="A543:C543"/>
    <mergeCell ref="A544:A545"/>
    <mergeCell ref="B544:B545"/>
    <mergeCell ref="A528:B528"/>
    <mergeCell ref="C528:C531"/>
    <mergeCell ref="A529:A531"/>
    <mergeCell ref="B529:B531"/>
    <mergeCell ref="A532:A533"/>
    <mergeCell ref="B532:B533"/>
    <mergeCell ref="A534:C534"/>
    <mergeCell ref="A535:A536"/>
    <mergeCell ref="B535:B536"/>
    <mergeCell ref="A523:B523"/>
    <mergeCell ref="C523:F523"/>
    <mergeCell ref="A524:B524"/>
    <mergeCell ref="C524:F524"/>
    <mergeCell ref="A525:B525"/>
    <mergeCell ref="C525:F525"/>
    <mergeCell ref="A526:B526"/>
    <mergeCell ref="C526:F526"/>
    <mergeCell ref="A527:B527"/>
    <mergeCell ref="D527:F527"/>
    <mergeCell ref="A504:A505"/>
    <mergeCell ref="B504:B505"/>
    <mergeCell ref="A506:C506"/>
    <mergeCell ref="A507:C507"/>
    <mergeCell ref="A508:F508"/>
    <mergeCell ref="A521:B521"/>
    <mergeCell ref="C521:F521"/>
    <mergeCell ref="A522:B522"/>
    <mergeCell ref="C522:F522"/>
    <mergeCell ref="A495:A496"/>
    <mergeCell ref="B495:B496"/>
    <mergeCell ref="A497:C497"/>
    <mergeCell ref="A498:A499"/>
    <mergeCell ref="B498:B499"/>
    <mergeCell ref="A500:C500"/>
    <mergeCell ref="A501:A502"/>
    <mergeCell ref="B501:B502"/>
    <mergeCell ref="A503:C503"/>
    <mergeCell ref="A487:B487"/>
    <mergeCell ref="D487:F487"/>
    <mergeCell ref="A488:B488"/>
    <mergeCell ref="C488:C491"/>
    <mergeCell ref="A489:A491"/>
    <mergeCell ref="B489:B491"/>
    <mergeCell ref="A492:A493"/>
    <mergeCell ref="B492:B493"/>
    <mergeCell ref="A494:C494"/>
    <mergeCell ref="A482:B482"/>
    <mergeCell ref="C482:F482"/>
    <mergeCell ref="A483:B483"/>
    <mergeCell ref="C483:F483"/>
    <mergeCell ref="A484:B484"/>
    <mergeCell ref="C484:F484"/>
    <mergeCell ref="A485:B485"/>
    <mergeCell ref="C485:F485"/>
    <mergeCell ref="A486:B486"/>
    <mergeCell ref="C486:F486"/>
    <mergeCell ref="A461:A462"/>
    <mergeCell ref="B461:B462"/>
    <mergeCell ref="A463:C463"/>
    <mergeCell ref="A464:A465"/>
    <mergeCell ref="B464:B465"/>
    <mergeCell ref="A466:C466"/>
    <mergeCell ref="A467:C467"/>
    <mergeCell ref="A468:F468"/>
    <mergeCell ref="A481:B481"/>
    <mergeCell ref="C481:F481"/>
    <mergeCell ref="A452:A453"/>
    <mergeCell ref="B452:B453"/>
    <mergeCell ref="A454:C454"/>
    <mergeCell ref="A455:A456"/>
    <mergeCell ref="B455:B456"/>
    <mergeCell ref="A457:C457"/>
    <mergeCell ref="A458:A459"/>
    <mergeCell ref="B458:B459"/>
    <mergeCell ref="A460:C460"/>
    <mergeCell ref="A444:B444"/>
    <mergeCell ref="C444:F444"/>
    <mergeCell ref="A445:B445"/>
    <mergeCell ref="C445:F445"/>
    <mergeCell ref="A446:B446"/>
    <mergeCell ref="C446:F446"/>
    <mergeCell ref="A447:B447"/>
    <mergeCell ref="D447:F447"/>
    <mergeCell ref="A448:B448"/>
    <mergeCell ref="C448:C451"/>
    <mergeCell ref="A449:A451"/>
    <mergeCell ref="B449:B451"/>
    <mergeCell ref="A426:C426"/>
    <mergeCell ref="A427:C427"/>
    <mergeCell ref="A428:F428"/>
    <mergeCell ref="A441:B441"/>
    <mergeCell ref="C441:F441"/>
    <mergeCell ref="A442:B442"/>
    <mergeCell ref="C442:F442"/>
    <mergeCell ref="A443:B443"/>
    <mergeCell ref="C443:F443"/>
    <mergeCell ref="A417:C417"/>
    <mergeCell ref="A418:A419"/>
    <mergeCell ref="B418:B419"/>
    <mergeCell ref="A420:C420"/>
    <mergeCell ref="A421:A422"/>
    <mergeCell ref="B421:B422"/>
    <mergeCell ref="A423:C423"/>
    <mergeCell ref="A424:A425"/>
    <mergeCell ref="B424:B425"/>
    <mergeCell ref="A408:B408"/>
    <mergeCell ref="C408:C411"/>
    <mergeCell ref="A409:A411"/>
    <mergeCell ref="B409:B411"/>
    <mergeCell ref="A412:A413"/>
    <mergeCell ref="B412:B413"/>
    <mergeCell ref="A414:C414"/>
    <mergeCell ref="A415:A416"/>
    <mergeCell ref="B415:B416"/>
    <mergeCell ref="A403:B403"/>
    <mergeCell ref="C403:F403"/>
    <mergeCell ref="A404:B404"/>
    <mergeCell ref="C404:F404"/>
    <mergeCell ref="A405:B405"/>
    <mergeCell ref="C405:F405"/>
    <mergeCell ref="A406:B406"/>
    <mergeCell ref="C406:F406"/>
    <mergeCell ref="A407:B407"/>
    <mergeCell ref="D407:F407"/>
    <mergeCell ref="A384:A385"/>
    <mergeCell ref="B384:B385"/>
    <mergeCell ref="A386:C386"/>
    <mergeCell ref="A387:C387"/>
    <mergeCell ref="A388:F388"/>
    <mergeCell ref="A401:B401"/>
    <mergeCell ref="C401:F401"/>
    <mergeCell ref="A402:B402"/>
    <mergeCell ref="C402:F402"/>
    <mergeCell ref="A375:A376"/>
    <mergeCell ref="B375:B376"/>
    <mergeCell ref="A377:C377"/>
    <mergeCell ref="A378:A379"/>
    <mergeCell ref="B378:B379"/>
    <mergeCell ref="A380:C380"/>
    <mergeCell ref="A381:A382"/>
    <mergeCell ref="B381:B382"/>
    <mergeCell ref="A383:C383"/>
    <mergeCell ref="A367:B367"/>
    <mergeCell ref="D367:F367"/>
    <mergeCell ref="A368:B368"/>
    <mergeCell ref="C368:C371"/>
    <mergeCell ref="A369:A371"/>
    <mergeCell ref="B369:B371"/>
    <mergeCell ref="A372:A373"/>
    <mergeCell ref="B372:B373"/>
    <mergeCell ref="A374:C374"/>
    <mergeCell ref="A362:B362"/>
    <mergeCell ref="C362:F362"/>
    <mergeCell ref="A363:B363"/>
    <mergeCell ref="C363:F363"/>
    <mergeCell ref="A364:B364"/>
    <mergeCell ref="C364:F364"/>
    <mergeCell ref="A365:B365"/>
    <mergeCell ref="C365:F365"/>
    <mergeCell ref="A366:B366"/>
    <mergeCell ref="C366:F366"/>
    <mergeCell ref="A341:A342"/>
    <mergeCell ref="B341:B342"/>
    <mergeCell ref="A343:C343"/>
    <mergeCell ref="A344:A345"/>
    <mergeCell ref="B344:B345"/>
    <mergeCell ref="A346:C346"/>
    <mergeCell ref="A347:C347"/>
    <mergeCell ref="A348:F348"/>
    <mergeCell ref="A361:B361"/>
    <mergeCell ref="C361:F361"/>
    <mergeCell ref="A332:A333"/>
    <mergeCell ref="B332:B333"/>
    <mergeCell ref="A334:C334"/>
    <mergeCell ref="A335:A336"/>
    <mergeCell ref="B335:B336"/>
    <mergeCell ref="A337:C337"/>
    <mergeCell ref="A338:A339"/>
    <mergeCell ref="B338:B339"/>
    <mergeCell ref="A340:C340"/>
    <mergeCell ref="A324:B324"/>
    <mergeCell ref="C324:F324"/>
    <mergeCell ref="A325:B325"/>
    <mergeCell ref="C325:F325"/>
    <mergeCell ref="A326:B326"/>
    <mergeCell ref="C326:F326"/>
    <mergeCell ref="A327:B327"/>
    <mergeCell ref="D327:F327"/>
    <mergeCell ref="A328:B328"/>
    <mergeCell ref="C328:C331"/>
    <mergeCell ref="A329:A331"/>
    <mergeCell ref="B329:B331"/>
    <mergeCell ref="A306:C306"/>
    <mergeCell ref="A307:C307"/>
    <mergeCell ref="A308:F308"/>
    <mergeCell ref="A321:B321"/>
    <mergeCell ref="C321:F321"/>
    <mergeCell ref="A322:B322"/>
    <mergeCell ref="C322:F322"/>
    <mergeCell ref="A323:B323"/>
    <mergeCell ref="C323:F323"/>
    <mergeCell ref="A297:C297"/>
    <mergeCell ref="A298:A299"/>
    <mergeCell ref="B298:B299"/>
    <mergeCell ref="A300:C300"/>
    <mergeCell ref="A301:A302"/>
    <mergeCell ref="B301:B302"/>
    <mergeCell ref="A303:C303"/>
    <mergeCell ref="A304:A305"/>
    <mergeCell ref="B304:B305"/>
    <mergeCell ref="A288:B288"/>
    <mergeCell ref="C288:C291"/>
    <mergeCell ref="A289:A291"/>
    <mergeCell ref="B289:B291"/>
    <mergeCell ref="A292:A293"/>
    <mergeCell ref="B292:B293"/>
    <mergeCell ref="A294:C294"/>
    <mergeCell ref="A295:A296"/>
    <mergeCell ref="B295:B296"/>
    <mergeCell ref="A283:B283"/>
    <mergeCell ref="C283:F283"/>
    <mergeCell ref="A284:B284"/>
    <mergeCell ref="C284:F284"/>
    <mergeCell ref="A285:B285"/>
    <mergeCell ref="C285:F285"/>
    <mergeCell ref="A286:B286"/>
    <mergeCell ref="C286:F286"/>
    <mergeCell ref="A287:B287"/>
    <mergeCell ref="D287:F287"/>
    <mergeCell ref="A264:A265"/>
    <mergeCell ref="B264:B265"/>
    <mergeCell ref="A266:C266"/>
    <mergeCell ref="A267:C267"/>
    <mergeCell ref="A268:F268"/>
    <mergeCell ref="A281:B281"/>
    <mergeCell ref="C281:F281"/>
    <mergeCell ref="A282:B282"/>
    <mergeCell ref="C282:F282"/>
    <mergeCell ref="A255:A256"/>
    <mergeCell ref="B255:B256"/>
    <mergeCell ref="A257:C257"/>
    <mergeCell ref="A258:A259"/>
    <mergeCell ref="B258:B259"/>
    <mergeCell ref="A260:C260"/>
    <mergeCell ref="A261:A262"/>
    <mergeCell ref="B261:B262"/>
    <mergeCell ref="A263:C263"/>
    <mergeCell ref="A247:B247"/>
    <mergeCell ref="D247:F247"/>
    <mergeCell ref="A248:B248"/>
    <mergeCell ref="C248:C251"/>
    <mergeCell ref="A249:A251"/>
    <mergeCell ref="B249:B251"/>
    <mergeCell ref="A252:A253"/>
    <mergeCell ref="B252:B253"/>
    <mergeCell ref="A254:C254"/>
    <mergeCell ref="A242:B242"/>
    <mergeCell ref="C242:F242"/>
    <mergeCell ref="A243:B243"/>
    <mergeCell ref="C243:F243"/>
    <mergeCell ref="A244:B244"/>
    <mergeCell ref="C244:F244"/>
    <mergeCell ref="A245:B245"/>
    <mergeCell ref="C245:F245"/>
    <mergeCell ref="A246:B246"/>
    <mergeCell ref="C246:F246"/>
    <mergeCell ref="A221:A222"/>
    <mergeCell ref="B221:B222"/>
    <mergeCell ref="A223:C223"/>
    <mergeCell ref="A224:A225"/>
    <mergeCell ref="B224:B225"/>
    <mergeCell ref="A226:C226"/>
    <mergeCell ref="A227:C227"/>
    <mergeCell ref="A228:F228"/>
    <mergeCell ref="A241:B241"/>
    <mergeCell ref="C241:F241"/>
    <mergeCell ref="A212:A213"/>
    <mergeCell ref="B212:B213"/>
    <mergeCell ref="A214:C214"/>
    <mergeCell ref="A215:A216"/>
    <mergeCell ref="B215:B216"/>
    <mergeCell ref="A217:C217"/>
    <mergeCell ref="A218:A219"/>
    <mergeCell ref="B218:B219"/>
    <mergeCell ref="A220:C220"/>
    <mergeCell ref="A204:B204"/>
    <mergeCell ref="C204:F204"/>
    <mergeCell ref="A205:B205"/>
    <mergeCell ref="C205:F205"/>
    <mergeCell ref="A206:B206"/>
    <mergeCell ref="C206:F206"/>
    <mergeCell ref="A207:B207"/>
    <mergeCell ref="D207:F207"/>
    <mergeCell ref="A208:B208"/>
    <mergeCell ref="C208:C211"/>
    <mergeCell ref="A209:A211"/>
    <mergeCell ref="B209:B211"/>
    <mergeCell ref="A186:C186"/>
    <mergeCell ref="A187:C187"/>
    <mergeCell ref="A188:F188"/>
    <mergeCell ref="A201:B201"/>
    <mergeCell ref="C201:F201"/>
    <mergeCell ref="A202:B202"/>
    <mergeCell ref="C202:F202"/>
    <mergeCell ref="A203:B203"/>
    <mergeCell ref="C203:F203"/>
    <mergeCell ref="A177:C177"/>
    <mergeCell ref="A178:A179"/>
    <mergeCell ref="B178:B179"/>
    <mergeCell ref="A180:C180"/>
    <mergeCell ref="A181:A182"/>
    <mergeCell ref="B181:B182"/>
    <mergeCell ref="A183:C183"/>
    <mergeCell ref="A184:A185"/>
    <mergeCell ref="B184:B185"/>
    <mergeCell ref="A168:B168"/>
    <mergeCell ref="C168:C171"/>
    <mergeCell ref="A169:A171"/>
    <mergeCell ref="B169:B171"/>
    <mergeCell ref="A172:A173"/>
    <mergeCell ref="B172:B173"/>
    <mergeCell ref="A174:C174"/>
    <mergeCell ref="A175:A176"/>
    <mergeCell ref="B175:B176"/>
    <mergeCell ref="A163:B163"/>
    <mergeCell ref="C163:F163"/>
    <mergeCell ref="A164:B164"/>
    <mergeCell ref="C164:F164"/>
    <mergeCell ref="A165:B165"/>
    <mergeCell ref="C165:F165"/>
    <mergeCell ref="A166:B166"/>
    <mergeCell ref="C166:F166"/>
    <mergeCell ref="A167:B167"/>
    <mergeCell ref="D167:F167"/>
    <mergeCell ref="A144:A145"/>
    <mergeCell ref="B144:B145"/>
    <mergeCell ref="A146:C146"/>
    <mergeCell ref="A147:C147"/>
    <mergeCell ref="A148:F148"/>
    <mergeCell ref="A161:B161"/>
    <mergeCell ref="C161:F161"/>
    <mergeCell ref="A162:B162"/>
    <mergeCell ref="C162:F162"/>
    <mergeCell ref="A135:A136"/>
    <mergeCell ref="B135:B136"/>
    <mergeCell ref="A137:C137"/>
    <mergeCell ref="A138:A139"/>
    <mergeCell ref="B138:B139"/>
    <mergeCell ref="A140:C140"/>
    <mergeCell ref="A141:A142"/>
    <mergeCell ref="B141:B142"/>
    <mergeCell ref="A143:C143"/>
    <mergeCell ref="A127:B127"/>
    <mergeCell ref="D127:F127"/>
    <mergeCell ref="A128:B128"/>
    <mergeCell ref="C128:C131"/>
    <mergeCell ref="A129:A131"/>
    <mergeCell ref="B129:B131"/>
    <mergeCell ref="A132:A133"/>
    <mergeCell ref="B132:B133"/>
    <mergeCell ref="A134:C134"/>
    <mergeCell ref="A122:B122"/>
    <mergeCell ref="C122:F122"/>
    <mergeCell ref="A123:B123"/>
    <mergeCell ref="C123:F123"/>
    <mergeCell ref="A124:B124"/>
    <mergeCell ref="C124:F124"/>
    <mergeCell ref="A125:B125"/>
    <mergeCell ref="C125:F125"/>
    <mergeCell ref="A126:B126"/>
    <mergeCell ref="C126:F126"/>
    <mergeCell ref="A101:A102"/>
    <mergeCell ref="B101:B102"/>
    <mergeCell ref="A103:C103"/>
    <mergeCell ref="A104:A105"/>
    <mergeCell ref="B104:B105"/>
    <mergeCell ref="A106:C106"/>
    <mergeCell ref="A107:C107"/>
    <mergeCell ref="A108:F108"/>
    <mergeCell ref="A121:B121"/>
    <mergeCell ref="C121:F121"/>
    <mergeCell ref="A92:A93"/>
    <mergeCell ref="B92:B93"/>
    <mergeCell ref="A94:C94"/>
    <mergeCell ref="A95:A96"/>
    <mergeCell ref="B95:B96"/>
    <mergeCell ref="A97:C97"/>
    <mergeCell ref="A98:A99"/>
    <mergeCell ref="B98:B99"/>
    <mergeCell ref="A100:C100"/>
    <mergeCell ref="A84:B84"/>
    <mergeCell ref="C84:F84"/>
    <mergeCell ref="A85:B85"/>
    <mergeCell ref="C85:F85"/>
    <mergeCell ref="A86:B86"/>
    <mergeCell ref="C86:F86"/>
    <mergeCell ref="A87:B87"/>
    <mergeCell ref="D87:F87"/>
    <mergeCell ref="A88:B88"/>
    <mergeCell ref="C88:C91"/>
    <mergeCell ref="A89:A91"/>
    <mergeCell ref="B89:B91"/>
    <mergeCell ref="A66:C66"/>
    <mergeCell ref="A67:C67"/>
    <mergeCell ref="A68:F68"/>
    <mergeCell ref="A81:B81"/>
    <mergeCell ref="C81:F81"/>
    <mergeCell ref="A82:B82"/>
    <mergeCell ref="C82:F82"/>
    <mergeCell ref="A83:B83"/>
    <mergeCell ref="C83:F83"/>
    <mergeCell ref="A57:C57"/>
    <mergeCell ref="A58:A59"/>
    <mergeCell ref="B58:B59"/>
    <mergeCell ref="A60:C60"/>
    <mergeCell ref="A61:A62"/>
    <mergeCell ref="B61:B62"/>
    <mergeCell ref="A63:C63"/>
    <mergeCell ref="A64:A65"/>
    <mergeCell ref="B64:B65"/>
    <mergeCell ref="A48:B48"/>
    <mergeCell ref="C48:C51"/>
    <mergeCell ref="A49:A51"/>
    <mergeCell ref="B49:B51"/>
    <mergeCell ref="A52:A53"/>
    <mergeCell ref="B52:B53"/>
    <mergeCell ref="A54:C54"/>
    <mergeCell ref="A55:A56"/>
    <mergeCell ref="B55:B56"/>
    <mergeCell ref="A43:B43"/>
    <mergeCell ref="C43:F43"/>
    <mergeCell ref="A44:B44"/>
    <mergeCell ref="C44:F44"/>
    <mergeCell ref="A45:B45"/>
    <mergeCell ref="C45:F45"/>
    <mergeCell ref="A46:B46"/>
    <mergeCell ref="C46:F46"/>
    <mergeCell ref="A47:B47"/>
    <mergeCell ref="D47:F47"/>
    <mergeCell ref="A23:C23"/>
    <mergeCell ref="A24:A25"/>
    <mergeCell ref="B24:B25"/>
    <mergeCell ref="A26:C26"/>
    <mergeCell ref="A27:C27"/>
    <mergeCell ref="A28:F28"/>
    <mergeCell ref="A41:B41"/>
    <mergeCell ref="C41:F41"/>
    <mergeCell ref="A42:B42"/>
    <mergeCell ref="C42:F42"/>
    <mergeCell ref="A14:C14"/>
    <mergeCell ref="A15:A16"/>
    <mergeCell ref="B15:B16"/>
    <mergeCell ref="A17:C17"/>
    <mergeCell ref="A18:A19"/>
    <mergeCell ref="B18:B19"/>
    <mergeCell ref="A20:C20"/>
    <mergeCell ref="A21:A22"/>
    <mergeCell ref="B21:B22"/>
    <mergeCell ref="A6:B6"/>
    <mergeCell ref="C6:F6"/>
    <mergeCell ref="A7:B7"/>
    <mergeCell ref="D7:F7"/>
    <mergeCell ref="A8:B8"/>
    <mergeCell ref="C8:C11"/>
    <mergeCell ref="A9:A11"/>
    <mergeCell ref="B9:B11"/>
    <mergeCell ref="A12:A13"/>
    <mergeCell ref="B12:B13"/>
    <mergeCell ref="A1:B1"/>
    <mergeCell ref="C1:F1"/>
    <mergeCell ref="A2:B2"/>
    <mergeCell ref="C2:F2"/>
    <mergeCell ref="A3:B3"/>
    <mergeCell ref="C3:F3"/>
    <mergeCell ref="A4:B4"/>
    <mergeCell ref="C4:F4"/>
    <mergeCell ref="A5:B5"/>
    <mergeCell ref="C5:F5"/>
  </mergeCells>
  <pageMargins left="0.7" right="0.7" top="0.75" bottom="0.75" header="0.511811023622047" footer="0.511811023622047"/>
  <pageSetup orientation="portrait" horizontalDpi="300" verticalDpi="300"/>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AMJ27"/>
  <sheetViews>
    <sheetView zoomScaleNormal="100" workbookViewId="0">
      <selection activeCell="I44" sqref="I44"/>
    </sheetView>
  </sheetViews>
  <sheetFormatPr baseColWidth="10" defaultColWidth="11.54296875" defaultRowHeight="14.5" x14ac:dyDescent="0.35"/>
  <cols>
    <col min="1" max="1024" width="11.54296875" style="470"/>
  </cols>
  <sheetData>
    <row r="1" spans="1:12" ht="15" customHeight="1" x14ac:dyDescent="0.35">
      <c r="A1" s="823" t="s">
        <v>5</v>
      </c>
      <c r="B1" s="823"/>
      <c r="C1" s="824" t="s">
        <v>26</v>
      </c>
      <c r="D1" s="824"/>
      <c r="E1" s="824"/>
      <c r="F1" s="824"/>
      <c r="G1" s="824"/>
      <c r="H1" s="824"/>
      <c r="I1" s="824"/>
      <c r="J1" s="824"/>
      <c r="K1" s="824"/>
      <c r="L1" s="824"/>
    </row>
    <row r="2" spans="1:12" ht="15" customHeight="1" x14ac:dyDescent="0.35">
      <c r="A2" s="823" t="s">
        <v>27</v>
      </c>
      <c r="B2" s="823"/>
      <c r="C2" s="824" t="s">
        <v>450</v>
      </c>
      <c r="D2" s="824"/>
      <c r="E2" s="824"/>
      <c r="F2" s="824"/>
      <c r="G2" s="824"/>
      <c r="H2" s="824"/>
      <c r="I2" s="824"/>
      <c r="J2" s="824"/>
      <c r="K2" s="824"/>
      <c r="L2" s="824"/>
    </row>
    <row r="3" spans="1:12" ht="15" customHeight="1" x14ac:dyDescent="0.35">
      <c r="A3" s="823" t="s">
        <v>29</v>
      </c>
      <c r="B3" s="823"/>
      <c r="C3" s="824" t="s">
        <v>323</v>
      </c>
      <c r="D3" s="824"/>
      <c r="E3" s="824"/>
      <c r="F3" s="824"/>
      <c r="G3" s="824"/>
      <c r="H3" s="824"/>
      <c r="I3" s="824"/>
      <c r="J3" s="824"/>
      <c r="K3" s="824"/>
      <c r="L3" s="824"/>
    </row>
    <row r="4" spans="1:12" ht="15" customHeight="1" x14ac:dyDescent="0.35">
      <c r="A4" s="823" t="s">
        <v>31</v>
      </c>
      <c r="B4" s="823"/>
      <c r="C4" s="824" t="s">
        <v>299</v>
      </c>
      <c r="D4" s="824"/>
      <c r="E4" s="824"/>
      <c r="F4" s="824"/>
      <c r="G4" s="824"/>
      <c r="H4" s="824"/>
      <c r="I4" s="824"/>
      <c r="J4" s="824"/>
      <c r="K4" s="824"/>
      <c r="L4" s="824"/>
    </row>
    <row r="5" spans="1:12" ht="15" customHeight="1" x14ac:dyDescent="0.35">
      <c r="A5" s="825" t="s">
        <v>33</v>
      </c>
      <c r="B5" s="825"/>
      <c r="C5" s="436" t="s">
        <v>34</v>
      </c>
      <c r="D5" s="826" t="s">
        <v>324</v>
      </c>
      <c r="E5" s="826"/>
      <c r="F5" s="826"/>
      <c r="G5" s="826"/>
      <c r="H5" s="826"/>
      <c r="I5" s="826"/>
      <c r="J5" s="826"/>
      <c r="K5" s="826"/>
      <c r="L5" s="826"/>
    </row>
    <row r="6" spans="1:12" ht="36.75" customHeight="1" x14ac:dyDescent="0.35">
      <c r="A6" s="827" t="s">
        <v>37</v>
      </c>
      <c r="B6" s="827"/>
      <c r="C6" s="828" t="s">
        <v>395</v>
      </c>
      <c r="D6" s="437" t="s">
        <v>326</v>
      </c>
      <c r="E6" s="437" t="s">
        <v>396</v>
      </c>
      <c r="F6" s="437" t="s">
        <v>397</v>
      </c>
      <c r="G6" s="829" t="s">
        <v>329</v>
      </c>
      <c r="H6" s="829"/>
      <c r="I6" s="437" t="s">
        <v>330</v>
      </c>
      <c r="J6" s="437" t="s">
        <v>331</v>
      </c>
      <c r="K6" s="437" t="s">
        <v>332</v>
      </c>
      <c r="L6" s="437" t="s">
        <v>333</v>
      </c>
    </row>
    <row r="7" spans="1:12" ht="14.25" customHeight="1" x14ac:dyDescent="0.35">
      <c r="A7" s="828" t="s">
        <v>197</v>
      </c>
      <c r="B7" s="828" t="s">
        <v>47</v>
      </c>
      <c r="C7" s="828"/>
      <c r="D7" s="827" t="s">
        <v>48</v>
      </c>
      <c r="E7" s="827" t="s">
        <v>334</v>
      </c>
      <c r="F7" s="827" t="s">
        <v>276</v>
      </c>
      <c r="G7" s="830" t="s">
        <v>335</v>
      </c>
      <c r="H7" s="830"/>
      <c r="I7" s="827" t="s">
        <v>336</v>
      </c>
      <c r="J7" s="827" t="s">
        <v>337</v>
      </c>
      <c r="K7" s="827" t="s">
        <v>338</v>
      </c>
      <c r="L7" s="827" t="s">
        <v>339</v>
      </c>
    </row>
    <row r="8" spans="1:12" ht="15" customHeight="1" x14ac:dyDescent="0.35">
      <c r="A8" s="828"/>
      <c r="B8" s="828"/>
      <c r="C8" s="828"/>
      <c r="D8" s="827"/>
      <c r="E8" s="827"/>
      <c r="F8" s="827"/>
      <c r="G8" s="831" t="s">
        <v>340</v>
      </c>
      <c r="H8" s="831"/>
      <c r="I8" s="827"/>
      <c r="J8" s="827"/>
      <c r="K8" s="827"/>
      <c r="L8" s="827"/>
    </row>
    <row r="9" spans="1:12" ht="14.25" customHeight="1" x14ac:dyDescent="0.35">
      <c r="A9" s="828"/>
      <c r="B9" s="828"/>
      <c r="C9" s="828"/>
      <c r="D9" s="827"/>
      <c r="E9" s="827" t="s">
        <v>398</v>
      </c>
      <c r="F9" s="827" t="s">
        <v>342</v>
      </c>
      <c r="G9" s="827" t="s">
        <v>343</v>
      </c>
      <c r="H9" s="827"/>
      <c r="I9" s="438" t="s">
        <v>344</v>
      </c>
      <c r="J9" s="438" t="s">
        <v>345</v>
      </c>
      <c r="K9" s="438" t="s">
        <v>346</v>
      </c>
      <c r="L9" s="438" t="s">
        <v>347</v>
      </c>
    </row>
    <row r="10" spans="1:12" ht="28" x14ac:dyDescent="0.35">
      <c r="A10" s="828"/>
      <c r="B10" s="828"/>
      <c r="C10" s="828"/>
      <c r="D10" s="827"/>
      <c r="E10" s="827"/>
      <c r="F10" s="827"/>
      <c r="G10" s="827"/>
      <c r="H10" s="827"/>
      <c r="I10" s="439" t="s">
        <v>348</v>
      </c>
      <c r="J10" s="439" t="s">
        <v>348</v>
      </c>
      <c r="K10" s="439" t="s">
        <v>348</v>
      </c>
      <c r="L10" s="439" t="s">
        <v>348</v>
      </c>
    </row>
    <row r="11" spans="1:12" ht="15" customHeight="1" x14ac:dyDescent="0.35">
      <c r="A11" s="828"/>
      <c r="B11" s="828"/>
      <c r="C11" s="828"/>
      <c r="D11" s="440" t="s">
        <v>61</v>
      </c>
      <c r="E11" s="440" t="s">
        <v>349</v>
      </c>
      <c r="F11" s="440" t="s">
        <v>350</v>
      </c>
      <c r="G11" s="832" t="s">
        <v>351</v>
      </c>
      <c r="H11" s="832"/>
      <c r="I11" s="440" t="s">
        <v>352</v>
      </c>
      <c r="J11" s="440" t="s">
        <v>353</v>
      </c>
      <c r="K11" s="440" t="s">
        <v>354</v>
      </c>
      <c r="L11" s="440" t="s">
        <v>355</v>
      </c>
    </row>
    <row r="12" spans="1:12" ht="15" customHeight="1" x14ac:dyDescent="0.35">
      <c r="A12" s="833" t="s">
        <v>517</v>
      </c>
      <c r="B12" s="833" t="s">
        <v>310</v>
      </c>
      <c r="C12" s="833" t="s">
        <v>311</v>
      </c>
      <c r="D12" s="834"/>
      <c r="E12" s="834"/>
      <c r="F12" s="834"/>
      <c r="G12" s="441" t="s">
        <v>357</v>
      </c>
      <c r="H12" s="442"/>
      <c r="I12" s="443"/>
      <c r="J12" s="444"/>
      <c r="K12" s="444"/>
      <c r="L12" s="444"/>
    </row>
    <row r="13" spans="1:12" x14ac:dyDescent="0.35">
      <c r="A13" s="833"/>
      <c r="B13" s="833"/>
      <c r="C13" s="833"/>
      <c r="D13" s="834"/>
      <c r="E13" s="834"/>
      <c r="F13" s="834"/>
      <c r="G13" s="441" t="s">
        <v>358</v>
      </c>
      <c r="H13" s="442"/>
      <c r="I13" s="444"/>
      <c r="J13" s="443"/>
      <c r="K13" s="444"/>
      <c r="L13" s="444"/>
    </row>
    <row r="14" spans="1:12" x14ac:dyDescent="0.35">
      <c r="A14" s="833"/>
      <c r="B14" s="833"/>
      <c r="C14" s="833"/>
      <c r="D14" s="834"/>
      <c r="E14" s="834"/>
      <c r="F14" s="834"/>
      <c r="G14" s="441" t="s">
        <v>359</v>
      </c>
      <c r="H14" s="442"/>
      <c r="I14" s="444"/>
      <c r="J14" s="444"/>
      <c r="K14" s="443"/>
      <c r="L14" s="444"/>
    </row>
    <row r="15" spans="1:12" x14ac:dyDescent="0.35">
      <c r="A15" s="833"/>
      <c r="B15" s="833"/>
      <c r="C15" s="833"/>
      <c r="D15" s="834"/>
      <c r="E15" s="834"/>
      <c r="F15" s="834"/>
      <c r="G15" s="441" t="s">
        <v>360</v>
      </c>
      <c r="H15" s="442"/>
      <c r="I15" s="444"/>
      <c r="J15" s="444"/>
      <c r="K15" s="444"/>
      <c r="L15" s="443"/>
    </row>
    <row r="16" spans="1:12" ht="15" customHeight="1" x14ac:dyDescent="0.35">
      <c r="A16" s="833"/>
      <c r="B16" s="833"/>
      <c r="C16" s="827" t="s">
        <v>312</v>
      </c>
      <c r="D16" s="835"/>
      <c r="E16" s="835"/>
      <c r="F16" s="835"/>
      <c r="G16" s="441" t="s">
        <v>357</v>
      </c>
      <c r="H16" s="442"/>
      <c r="I16" s="443"/>
      <c r="J16" s="444"/>
      <c r="K16" s="444"/>
      <c r="L16" s="444"/>
    </row>
    <row r="17" spans="1:12" x14ac:dyDescent="0.35">
      <c r="A17" s="833"/>
      <c r="B17" s="833"/>
      <c r="C17" s="833"/>
      <c r="D17" s="835"/>
      <c r="E17" s="835"/>
      <c r="F17" s="835"/>
      <c r="G17" s="441" t="s">
        <v>358</v>
      </c>
      <c r="H17" s="442"/>
      <c r="I17" s="444"/>
      <c r="J17" s="443"/>
      <c r="K17" s="444"/>
      <c r="L17" s="444"/>
    </row>
    <row r="18" spans="1:12" x14ac:dyDescent="0.35">
      <c r="A18" s="833"/>
      <c r="B18" s="833"/>
      <c r="C18" s="833"/>
      <c r="D18" s="835"/>
      <c r="E18" s="835"/>
      <c r="F18" s="835"/>
      <c r="G18" s="441" t="s">
        <v>359</v>
      </c>
      <c r="H18" s="445"/>
      <c r="I18" s="444"/>
      <c r="J18" s="444"/>
      <c r="K18" s="443"/>
      <c r="L18" s="444"/>
    </row>
    <row r="19" spans="1:12" x14ac:dyDescent="0.35">
      <c r="A19" s="833"/>
      <c r="B19" s="833"/>
      <c r="C19" s="833"/>
      <c r="D19" s="835"/>
      <c r="E19" s="835"/>
      <c r="F19" s="835"/>
      <c r="G19" s="441" t="s">
        <v>360</v>
      </c>
      <c r="H19" s="445"/>
      <c r="I19" s="444"/>
      <c r="J19" s="444"/>
      <c r="K19" s="444"/>
      <c r="L19" s="443"/>
    </row>
    <row r="20" spans="1:12" ht="15" customHeight="1" x14ac:dyDescent="0.35">
      <c r="A20" s="836" t="s">
        <v>91</v>
      </c>
      <c r="B20" s="836"/>
      <c r="C20" s="836"/>
      <c r="D20" s="837"/>
      <c r="E20" s="837"/>
      <c r="F20" s="837"/>
      <c r="G20" s="838" t="s">
        <v>357</v>
      </c>
      <c r="H20" s="838"/>
      <c r="I20" s="443"/>
      <c r="J20" s="444"/>
      <c r="K20" s="444"/>
      <c r="L20" s="444"/>
    </row>
    <row r="21" spans="1:12" ht="15" customHeight="1" x14ac:dyDescent="0.35">
      <c r="A21" s="836"/>
      <c r="B21" s="836"/>
      <c r="C21" s="836"/>
      <c r="D21" s="837"/>
      <c r="E21" s="837"/>
      <c r="F21" s="837"/>
      <c r="G21" s="838" t="s">
        <v>358</v>
      </c>
      <c r="H21" s="838"/>
      <c r="I21" s="444"/>
      <c r="J21" s="443"/>
      <c r="K21" s="444"/>
      <c r="L21" s="444"/>
    </row>
    <row r="22" spans="1:12" ht="15" customHeight="1" x14ac:dyDescent="0.35">
      <c r="A22" s="836"/>
      <c r="B22" s="836"/>
      <c r="C22" s="836"/>
      <c r="D22" s="837"/>
      <c r="E22" s="837"/>
      <c r="F22" s="837"/>
      <c r="G22" s="838" t="s">
        <v>359</v>
      </c>
      <c r="H22" s="838"/>
      <c r="I22" s="444"/>
      <c r="J22" s="444"/>
      <c r="K22" s="443"/>
      <c r="L22" s="444"/>
    </row>
    <row r="23" spans="1:12" ht="15" customHeight="1" x14ac:dyDescent="0.35">
      <c r="A23" s="836"/>
      <c r="B23" s="836"/>
      <c r="C23" s="836"/>
      <c r="D23" s="837"/>
      <c r="E23" s="837"/>
      <c r="F23" s="837"/>
      <c r="G23" s="838" t="s">
        <v>360</v>
      </c>
      <c r="H23" s="838"/>
      <c r="I23" s="444"/>
      <c r="J23" s="444"/>
      <c r="K23" s="444"/>
      <c r="L23" s="443"/>
    </row>
    <row r="24" spans="1:12" ht="14.25" customHeight="1" x14ac:dyDescent="0.35">
      <c r="A24" s="839" t="s">
        <v>400</v>
      </c>
      <c r="B24" s="839"/>
      <c r="C24" s="839"/>
      <c r="D24" s="839"/>
      <c r="E24" s="839"/>
      <c r="F24" s="839"/>
      <c r="G24" s="839"/>
      <c r="H24" s="839"/>
      <c r="I24" s="839"/>
      <c r="J24" s="839"/>
      <c r="K24" s="839"/>
      <c r="L24" s="839"/>
    </row>
    <row r="25" spans="1:12" ht="14.25" customHeight="1" x14ac:dyDescent="0.35">
      <c r="A25" s="840" t="s">
        <v>401</v>
      </c>
      <c r="B25" s="840"/>
      <c r="C25" s="840"/>
      <c r="D25" s="840"/>
      <c r="E25" s="840"/>
      <c r="F25" s="840"/>
      <c r="G25" s="840"/>
      <c r="H25" s="840"/>
      <c r="I25" s="840"/>
      <c r="J25" s="840"/>
      <c r="K25" s="840"/>
      <c r="L25" s="840"/>
    </row>
    <row r="26" spans="1:12" ht="15" customHeight="1" x14ac:dyDescent="0.35">
      <c r="A26" s="841" t="s">
        <v>402</v>
      </c>
      <c r="B26" s="841"/>
      <c r="C26" s="841"/>
      <c r="D26" s="841"/>
      <c r="E26" s="841"/>
      <c r="F26" s="841"/>
      <c r="G26" s="841"/>
      <c r="H26" s="841"/>
      <c r="I26" s="841"/>
      <c r="J26" s="841"/>
      <c r="K26" s="841"/>
      <c r="L26" s="841"/>
    </row>
    <row r="27" spans="1:12" x14ac:dyDescent="0.35">
      <c r="A27" s="551" t="s">
        <v>518</v>
      </c>
    </row>
  </sheetData>
  <mergeCells count="50">
    <mergeCell ref="A24:L24"/>
    <mergeCell ref="A25:L25"/>
    <mergeCell ref="A26:L26"/>
    <mergeCell ref="A20:C23"/>
    <mergeCell ref="D20:D23"/>
    <mergeCell ref="E20:E23"/>
    <mergeCell ref="F20:F23"/>
    <mergeCell ref="G20:H20"/>
    <mergeCell ref="G21:H21"/>
    <mergeCell ref="G22:H22"/>
    <mergeCell ref="G23:H23"/>
    <mergeCell ref="G11:H11"/>
    <mergeCell ref="A12:A19"/>
    <mergeCell ref="B12:B19"/>
    <mergeCell ref="C12:C15"/>
    <mergeCell ref="D12:D15"/>
    <mergeCell ref="E12:E15"/>
    <mergeCell ref="F12:F15"/>
    <mergeCell ref="C16:C19"/>
    <mergeCell ref="D16:D19"/>
    <mergeCell ref="E16:E19"/>
    <mergeCell ref="F16:F19"/>
    <mergeCell ref="L7:L8"/>
    <mergeCell ref="G8:H8"/>
    <mergeCell ref="D9:D10"/>
    <mergeCell ref="E9:E10"/>
    <mergeCell ref="F9:F10"/>
    <mergeCell ref="G9:H10"/>
    <mergeCell ref="A4:B4"/>
    <mergeCell ref="C4:L4"/>
    <mergeCell ref="A5:B5"/>
    <mergeCell ref="D5:L5"/>
    <mergeCell ref="A6:B6"/>
    <mergeCell ref="C6:C11"/>
    <mergeCell ref="G6:H6"/>
    <mergeCell ref="A7:A11"/>
    <mergeCell ref="B7:B11"/>
    <mergeCell ref="D7:D8"/>
    <mergeCell ref="E7:E8"/>
    <mergeCell ref="F7:F8"/>
    <mergeCell ref="G7:H7"/>
    <mergeCell ref="I7:I8"/>
    <mergeCell ref="J7:J8"/>
    <mergeCell ref="K7:K8"/>
    <mergeCell ref="A1:B1"/>
    <mergeCell ref="C1:L1"/>
    <mergeCell ref="A2:B2"/>
    <mergeCell ref="C2:L2"/>
    <mergeCell ref="A3:B3"/>
    <mergeCell ref="C3:L3"/>
  </mergeCells>
  <pageMargins left="0.7" right="0.7" top="0.75" bottom="0.75" header="0.511811023622047" footer="0.511811023622047"/>
  <pageSetup orientation="portrait" horizontalDpi="300" verticalDpi="300"/>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AMJ22"/>
  <sheetViews>
    <sheetView zoomScaleNormal="100" workbookViewId="0">
      <selection activeCell="C32" sqref="C32"/>
    </sheetView>
  </sheetViews>
  <sheetFormatPr baseColWidth="10" defaultColWidth="8.81640625" defaultRowHeight="12.5" x14ac:dyDescent="0.25"/>
  <cols>
    <col min="1" max="13" width="16.7265625" style="552" customWidth="1"/>
    <col min="14" max="256" width="8.81640625" style="552"/>
    <col min="257" max="269" width="16.7265625" style="552" customWidth="1"/>
    <col min="270" max="512" width="8.81640625" style="552"/>
    <col min="513" max="525" width="16.7265625" style="552" customWidth="1"/>
    <col min="526" max="768" width="8.81640625" style="552"/>
    <col min="769" max="781" width="16.7265625" style="552" customWidth="1"/>
    <col min="782" max="1024" width="8.81640625" style="552"/>
  </cols>
  <sheetData>
    <row r="1" spans="1:13" ht="12.75" customHeight="1" x14ac:dyDescent="0.25">
      <c r="A1" s="877" t="s">
        <v>5</v>
      </c>
      <c r="B1" s="877"/>
      <c r="C1" s="878" t="s">
        <v>26</v>
      </c>
      <c r="D1" s="878"/>
      <c r="E1" s="878"/>
      <c r="F1" s="878"/>
      <c r="G1" s="878"/>
      <c r="H1" s="878"/>
      <c r="I1" s="878"/>
      <c r="J1" s="878"/>
      <c r="K1" s="878"/>
      <c r="L1" s="878"/>
      <c r="M1" s="878"/>
    </row>
    <row r="2" spans="1:13" ht="12.75" customHeight="1" x14ac:dyDescent="0.25">
      <c r="A2" s="877" t="s">
        <v>27</v>
      </c>
      <c r="B2" s="877"/>
      <c r="C2" s="878" t="s">
        <v>519</v>
      </c>
      <c r="D2" s="878"/>
      <c r="E2" s="878"/>
      <c r="F2" s="878"/>
      <c r="G2" s="878"/>
      <c r="H2" s="878"/>
      <c r="I2" s="878"/>
      <c r="J2" s="878"/>
      <c r="K2" s="878"/>
      <c r="L2" s="878"/>
      <c r="M2" s="878"/>
    </row>
    <row r="3" spans="1:13" ht="12.75" customHeight="1" x14ac:dyDescent="0.25">
      <c r="A3" s="877" t="s">
        <v>29</v>
      </c>
      <c r="B3" s="877"/>
      <c r="C3" s="878" t="s">
        <v>520</v>
      </c>
      <c r="D3" s="878"/>
      <c r="E3" s="878"/>
      <c r="F3" s="878"/>
      <c r="G3" s="878"/>
      <c r="H3" s="878"/>
      <c r="I3" s="878"/>
      <c r="J3" s="878"/>
      <c r="K3" s="878"/>
      <c r="L3" s="878"/>
      <c r="M3" s="878"/>
    </row>
    <row r="4" spans="1:13" ht="12.75" customHeight="1" x14ac:dyDescent="0.25">
      <c r="A4" s="877" t="s">
        <v>31</v>
      </c>
      <c r="B4" s="877"/>
      <c r="C4" s="878" t="s">
        <v>262</v>
      </c>
      <c r="D4" s="878"/>
      <c r="E4" s="878"/>
      <c r="F4" s="878"/>
      <c r="G4" s="878"/>
      <c r="H4" s="878"/>
      <c r="I4" s="878"/>
      <c r="J4" s="878"/>
      <c r="K4" s="878"/>
      <c r="L4" s="878"/>
      <c r="M4" s="878"/>
    </row>
    <row r="5" spans="1:13" ht="12.75" customHeight="1" x14ac:dyDescent="0.25">
      <c r="A5" s="879" t="s">
        <v>33</v>
      </c>
      <c r="B5" s="879"/>
      <c r="C5" s="553" t="s">
        <v>34</v>
      </c>
      <c r="D5" s="880" t="s">
        <v>521</v>
      </c>
      <c r="E5" s="880"/>
      <c r="F5" s="880"/>
      <c r="G5" s="880"/>
      <c r="H5" s="880"/>
      <c r="I5" s="880"/>
      <c r="J5" s="880"/>
      <c r="K5" s="880"/>
      <c r="L5" s="880"/>
      <c r="M5" s="880"/>
    </row>
    <row r="6" spans="1:13" ht="59.25" customHeight="1" x14ac:dyDescent="0.25">
      <c r="A6" s="881" t="s">
        <v>37</v>
      </c>
      <c r="B6" s="881"/>
      <c r="C6" s="882" t="s">
        <v>522</v>
      </c>
      <c r="D6" s="883" t="s">
        <v>427</v>
      </c>
      <c r="E6" s="883" t="s">
        <v>523</v>
      </c>
      <c r="F6" s="883" t="s">
        <v>524</v>
      </c>
      <c r="G6" s="883" t="s">
        <v>431</v>
      </c>
      <c r="H6" s="883" t="s">
        <v>432</v>
      </c>
      <c r="I6" s="883" t="s">
        <v>525</v>
      </c>
      <c r="J6" s="883" t="s">
        <v>526</v>
      </c>
      <c r="K6" s="883" t="s">
        <v>527</v>
      </c>
      <c r="L6" s="883" t="s">
        <v>267</v>
      </c>
      <c r="M6" s="883" t="s">
        <v>274</v>
      </c>
    </row>
    <row r="7" spans="1:13" x14ac:dyDescent="0.25">
      <c r="A7" s="881"/>
      <c r="B7" s="881"/>
      <c r="C7" s="882"/>
      <c r="D7" s="883"/>
      <c r="E7" s="883"/>
      <c r="F7" s="883"/>
      <c r="G7" s="883"/>
      <c r="H7" s="883"/>
      <c r="I7" s="883"/>
      <c r="J7" s="883"/>
      <c r="K7" s="883"/>
      <c r="L7" s="883"/>
      <c r="M7" s="883"/>
    </row>
    <row r="8" spans="1:13" x14ac:dyDescent="0.25">
      <c r="A8" s="881"/>
      <c r="B8" s="881"/>
      <c r="C8" s="882"/>
      <c r="D8" s="883"/>
      <c r="E8" s="883"/>
      <c r="F8" s="883"/>
      <c r="G8" s="883"/>
      <c r="H8" s="883"/>
      <c r="I8" s="883"/>
      <c r="J8" s="883"/>
      <c r="K8" s="883"/>
      <c r="L8" s="883"/>
      <c r="M8" s="883"/>
    </row>
    <row r="9" spans="1:13" ht="12" customHeight="1" x14ac:dyDescent="0.25">
      <c r="A9" s="884" t="s">
        <v>46</v>
      </c>
      <c r="B9" s="884" t="s">
        <v>47</v>
      </c>
      <c r="C9" s="882"/>
      <c r="D9" s="881" t="s">
        <v>48</v>
      </c>
      <c r="E9" s="881" t="s">
        <v>48</v>
      </c>
      <c r="F9" s="554" t="s">
        <v>460</v>
      </c>
      <c r="G9" s="881" t="s">
        <v>276</v>
      </c>
      <c r="H9" s="881" t="s">
        <v>276</v>
      </c>
      <c r="I9" s="881" t="s">
        <v>276</v>
      </c>
      <c r="J9" s="881" t="s">
        <v>528</v>
      </c>
      <c r="K9" s="881" t="s">
        <v>528</v>
      </c>
      <c r="L9" s="881" t="s">
        <v>244</v>
      </c>
      <c r="M9" s="881" t="s">
        <v>52</v>
      </c>
    </row>
    <row r="10" spans="1:13" ht="13.5" x14ac:dyDescent="0.25">
      <c r="A10" s="884"/>
      <c r="B10" s="884"/>
      <c r="C10" s="882"/>
      <c r="D10" s="881"/>
      <c r="E10" s="881"/>
      <c r="F10" s="555" t="s">
        <v>498</v>
      </c>
      <c r="G10" s="881"/>
      <c r="H10" s="881"/>
      <c r="I10" s="881"/>
      <c r="J10" s="881"/>
      <c r="K10" s="881"/>
      <c r="L10" s="881"/>
      <c r="M10" s="881"/>
    </row>
    <row r="11" spans="1:13" ht="34.5" x14ac:dyDescent="0.25">
      <c r="A11" s="884"/>
      <c r="B11" s="884"/>
      <c r="C11" s="882"/>
      <c r="D11" s="555"/>
      <c r="E11" s="555"/>
      <c r="F11" s="555" t="s">
        <v>529</v>
      </c>
      <c r="G11" s="555" t="s">
        <v>530</v>
      </c>
      <c r="H11" s="555" t="s">
        <v>530</v>
      </c>
      <c r="I11" s="555" t="s">
        <v>530</v>
      </c>
      <c r="J11" s="555"/>
      <c r="K11" s="555"/>
      <c r="L11" s="555" t="s">
        <v>279</v>
      </c>
      <c r="M11" s="555" t="s">
        <v>531</v>
      </c>
    </row>
    <row r="12" spans="1:13" ht="13.5" x14ac:dyDescent="0.35">
      <c r="A12" s="884"/>
      <c r="B12" s="884"/>
      <c r="C12" s="882"/>
      <c r="D12" s="556" t="s">
        <v>282</v>
      </c>
      <c r="E12" s="556" t="s">
        <v>437</v>
      </c>
      <c r="F12" s="556" t="s">
        <v>283</v>
      </c>
      <c r="G12" s="556" t="s">
        <v>440</v>
      </c>
      <c r="H12" s="556" t="s">
        <v>441</v>
      </c>
      <c r="I12" s="556" t="s">
        <v>442</v>
      </c>
      <c r="J12" s="556" t="s">
        <v>532</v>
      </c>
      <c r="K12" s="556" t="s">
        <v>533</v>
      </c>
      <c r="L12" s="556" t="s">
        <v>158</v>
      </c>
      <c r="M12" s="556" t="s">
        <v>290</v>
      </c>
    </row>
    <row r="13" spans="1:13" ht="13.5" customHeight="1" x14ac:dyDescent="0.25">
      <c r="A13" s="885" t="s">
        <v>313</v>
      </c>
      <c r="B13" s="886" t="s">
        <v>313</v>
      </c>
      <c r="C13" s="557" t="s">
        <v>311</v>
      </c>
      <c r="D13" s="558"/>
      <c r="E13" s="558"/>
      <c r="F13" s="558"/>
      <c r="G13" s="558"/>
      <c r="H13" s="558"/>
      <c r="I13" s="558"/>
      <c r="J13" s="559"/>
      <c r="K13" s="559"/>
      <c r="L13" s="560"/>
      <c r="M13" s="561"/>
    </row>
    <row r="14" spans="1:13" x14ac:dyDescent="0.25">
      <c r="A14" s="885"/>
      <c r="B14" s="886"/>
      <c r="C14" s="557" t="s">
        <v>312</v>
      </c>
      <c r="D14" s="562"/>
      <c r="E14" s="562"/>
      <c r="F14" s="562"/>
      <c r="G14" s="562"/>
      <c r="H14" s="562"/>
      <c r="I14" s="562"/>
      <c r="J14" s="559"/>
      <c r="K14" s="559"/>
      <c r="L14" s="560"/>
      <c r="M14" s="563"/>
    </row>
    <row r="15" spans="1:13" x14ac:dyDescent="0.25">
      <c r="A15" s="885"/>
      <c r="B15" s="886"/>
      <c r="C15" s="557" t="s">
        <v>534</v>
      </c>
      <c r="D15" s="558"/>
      <c r="E15" s="558"/>
      <c r="F15" s="558"/>
      <c r="G15" s="558"/>
      <c r="H15" s="558"/>
      <c r="I15" s="558"/>
      <c r="J15" s="559"/>
      <c r="K15" s="559"/>
      <c r="L15" s="560"/>
      <c r="M15" s="563"/>
    </row>
    <row r="16" spans="1:13" x14ac:dyDescent="0.25">
      <c r="A16" s="885"/>
      <c r="B16" s="886"/>
      <c r="C16" s="557" t="s">
        <v>535</v>
      </c>
      <c r="D16" s="558"/>
      <c r="E16" s="558"/>
      <c r="F16" s="558"/>
      <c r="G16" s="558"/>
      <c r="H16" s="558"/>
      <c r="I16" s="558"/>
      <c r="J16" s="559"/>
      <c r="K16" s="559"/>
      <c r="L16" s="560"/>
      <c r="M16" s="563"/>
    </row>
    <row r="17" spans="1:13" x14ac:dyDescent="0.25">
      <c r="A17" s="885"/>
      <c r="B17" s="886"/>
      <c r="C17" s="557" t="s">
        <v>536</v>
      </c>
      <c r="D17" s="558"/>
      <c r="E17" s="558"/>
      <c r="F17" s="558"/>
      <c r="G17" s="558"/>
      <c r="H17" s="558"/>
      <c r="I17" s="558"/>
      <c r="J17" s="559"/>
      <c r="K17" s="559"/>
      <c r="L17" s="560"/>
      <c r="M17" s="563"/>
    </row>
    <row r="18" spans="1:13" x14ac:dyDescent="0.25">
      <c r="A18" s="885"/>
      <c r="B18" s="886"/>
      <c r="C18" s="557" t="s">
        <v>537</v>
      </c>
      <c r="D18" s="558"/>
      <c r="E18" s="558"/>
      <c r="F18" s="558"/>
      <c r="G18" s="558"/>
      <c r="H18" s="558"/>
      <c r="I18" s="558"/>
      <c r="J18" s="559"/>
      <c r="K18" s="559"/>
      <c r="L18" s="560"/>
      <c r="M18" s="563"/>
    </row>
    <row r="19" spans="1:13" x14ac:dyDescent="0.25">
      <c r="A19" s="885"/>
      <c r="B19" s="886"/>
      <c r="C19" s="557" t="s">
        <v>538</v>
      </c>
      <c r="D19" s="558"/>
      <c r="E19" s="558"/>
      <c r="F19" s="558"/>
      <c r="G19" s="558"/>
      <c r="H19" s="558"/>
      <c r="I19" s="558"/>
      <c r="J19" s="559"/>
      <c r="K19" s="559"/>
      <c r="L19" s="560"/>
      <c r="M19" s="563"/>
    </row>
    <row r="20" spans="1:13" x14ac:dyDescent="0.25">
      <c r="A20" s="885"/>
      <c r="B20" s="886"/>
      <c r="C20" s="557" t="s">
        <v>539</v>
      </c>
      <c r="D20" s="558"/>
      <c r="E20" s="558"/>
      <c r="F20" s="558"/>
      <c r="G20" s="558"/>
      <c r="H20" s="558"/>
      <c r="I20" s="558"/>
      <c r="J20" s="559"/>
      <c r="K20" s="559"/>
      <c r="L20" s="560"/>
      <c r="M20" s="563"/>
    </row>
    <row r="21" spans="1:13" x14ac:dyDescent="0.25">
      <c r="A21" s="887" t="s">
        <v>91</v>
      </c>
      <c r="B21" s="887"/>
      <c r="C21" s="887"/>
      <c r="D21" s="563"/>
      <c r="E21" s="563"/>
      <c r="F21" s="563"/>
      <c r="G21" s="563"/>
      <c r="H21" s="563"/>
      <c r="I21" s="563"/>
      <c r="J21" s="559"/>
      <c r="K21" s="559"/>
      <c r="L21" s="564">
        <v>20</v>
      </c>
      <c r="M21" s="559"/>
    </row>
    <row r="22" spans="1:13" x14ac:dyDescent="0.25">
      <c r="A22" s="888" t="s">
        <v>540</v>
      </c>
      <c r="B22" s="888"/>
      <c r="C22" s="888"/>
      <c r="D22" s="888"/>
      <c r="E22" s="888"/>
      <c r="F22" s="888"/>
      <c r="G22" s="888"/>
      <c r="H22" s="888"/>
      <c r="I22" s="888"/>
      <c r="J22" s="888"/>
      <c r="K22" s="888"/>
      <c r="L22" s="888"/>
      <c r="M22" s="888"/>
    </row>
  </sheetData>
  <mergeCells count="37">
    <mergeCell ref="M9:M10"/>
    <mergeCell ref="A13:A20"/>
    <mergeCell ref="B13:B20"/>
    <mergeCell ref="A21:C21"/>
    <mergeCell ref="A22:M22"/>
    <mergeCell ref="H9:H10"/>
    <mergeCell ref="I9:I10"/>
    <mergeCell ref="J9:J10"/>
    <mergeCell ref="K9:K10"/>
    <mergeCell ref="L9:L10"/>
    <mergeCell ref="A9:A12"/>
    <mergeCell ref="B9:B12"/>
    <mergeCell ref="D9:D10"/>
    <mergeCell ref="E9:E10"/>
    <mergeCell ref="G9:G10"/>
    <mergeCell ref="A4:B4"/>
    <mergeCell ref="C4:M4"/>
    <mergeCell ref="A5:B5"/>
    <mergeCell ref="D5:M5"/>
    <mergeCell ref="A6:B8"/>
    <mergeCell ref="C6:C12"/>
    <mergeCell ref="D6:D8"/>
    <mergeCell ref="E6:E8"/>
    <mergeCell ref="F6:F8"/>
    <mergeCell ref="G6:G8"/>
    <mergeCell ref="H6:H8"/>
    <mergeCell ref="I6:I8"/>
    <mergeCell ref="J6:J8"/>
    <mergeCell ref="K6:K8"/>
    <mergeCell ref="L6:L8"/>
    <mergeCell ref="M6:M8"/>
    <mergeCell ref="A1:B1"/>
    <mergeCell ref="C1:M1"/>
    <mergeCell ref="A2:B2"/>
    <mergeCell ref="C2:M2"/>
    <mergeCell ref="A3:B3"/>
    <mergeCell ref="C3:M3"/>
  </mergeCells>
  <pageMargins left="0.75" right="0.75" top="1" bottom="1" header="0.511811023622047" footer="0.511811023622047"/>
  <pageSetup paperSize="9" orientation="portrait" horizontalDpi="300" verticalDpi="300"/>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AMJ13"/>
  <sheetViews>
    <sheetView zoomScaleNormal="100" workbookViewId="0">
      <selection activeCell="C21" sqref="C21"/>
    </sheetView>
  </sheetViews>
  <sheetFormatPr baseColWidth="10" defaultColWidth="8.81640625" defaultRowHeight="12.5" x14ac:dyDescent="0.25"/>
  <cols>
    <col min="1" max="6" width="16.7265625" style="552" customWidth="1"/>
    <col min="7" max="256" width="8.81640625" style="552"/>
    <col min="257" max="262" width="16.7265625" style="552" customWidth="1"/>
    <col min="263" max="512" width="8.81640625" style="552"/>
    <col min="513" max="518" width="16.7265625" style="552" customWidth="1"/>
    <col min="519" max="768" width="8.81640625" style="552"/>
    <col min="769" max="774" width="16.7265625" style="552" customWidth="1"/>
    <col min="775" max="1024" width="8.81640625" style="552"/>
  </cols>
  <sheetData>
    <row r="1" spans="1:6" ht="12.75" customHeight="1" x14ac:dyDescent="0.25">
      <c r="A1" s="877" t="s">
        <v>5</v>
      </c>
      <c r="B1" s="877"/>
      <c r="C1" s="878" t="s">
        <v>26</v>
      </c>
      <c r="D1" s="878"/>
      <c r="E1" s="878"/>
      <c r="F1" s="878"/>
    </row>
    <row r="2" spans="1:6" ht="24" customHeight="1" x14ac:dyDescent="0.25">
      <c r="A2" s="877" t="s">
        <v>27</v>
      </c>
      <c r="B2" s="877"/>
      <c r="C2" s="878" t="s">
        <v>541</v>
      </c>
      <c r="D2" s="878"/>
      <c r="E2" s="878"/>
      <c r="F2" s="878"/>
    </row>
    <row r="3" spans="1:6" ht="12.75" customHeight="1" x14ac:dyDescent="0.25">
      <c r="A3" s="877" t="s">
        <v>29</v>
      </c>
      <c r="B3" s="877"/>
      <c r="C3" s="878" t="s">
        <v>520</v>
      </c>
      <c r="D3" s="878"/>
      <c r="E3" s="878"/>
      <c r="F3" s="878"/>
    </row>
    <row r="4" spans="1:6" ht="12.75" customHeight="1" x14ac:dyDescent="0.25">
      <c r="A4" s="877" t="s">
        <v>31</v>
      </c>
      <c r="B4" s="877"/>
      <c r="C4" s="878" t="s">
        <v>299</v>
      </c>
      <c r="D4" s="878"/>
      <c r="E4" s="878"/>
      <c r="F4" s="878"/>
    </row>
    <row r="5" spans="1:6" ht="12.75" customHeight="1" x14ac:dyDescent="0.25">
      <c r="A5" s="879" t="s">
        <v>33</v>
      </c>
      <c r="B5" s="879"/>
      <c r="C5" s="553" t="s">
        <v>34</v>
      </c>
      <c r="D5" s="880" t="s">
        <v>300</v>
      </c>
      <c r="E5" s="880"/>
      <c r="F5" s="880"/>
    </row>
    <row r="6" spans="1:6" ht="34.5" customHeight="1" x14ac:dyDescent="0.25">
      <c r="A6" s="881" t="s">
        <v>37</v>
      </c>
      <c r="B6" s="881"/>
      <c r="C6" s="882" t="s">
        <v>38</v>
      </c>
      <c r="D6" s="565" t="s">
        <v>444</v>
      </c>
      <c r="E6" s="565" t="s">
        <v>302</v>
      </c>
      <c r="F6" s="565" t="s">
        <v>445</v>
      </c>
    </row>
    <row r="7" spans="1:6" ht="13.5" customHeight="1" x14ac:dyDescent="0.25">
      <c r="A7" s="884" t="s">
        <v>46</v>
      </c>
      <c r="B7" s="884" t="s">
        <v>47</v>
      </c>
      <c r="C7" s="882"/>
      <c r="D7" s="562" t="s">
        <v>48</v>
      </c>
      <c r="E7" s="562" t="s">
        <v>304</v>
      </c>
      <c r="F7" s="562" t="s">
        <v>52</v>
      </c>
    </row>
    <row r="8" spans="1:6" ht="13.5" x14ac:dyDescent="0.35">
      <c r="A8" s="884"/>
      <c r="B8" s="884"/>
      <c r="C8" s="882"/>
      <c r="D8" s="562"/>
      <c r="E8" s="562" t="s">
        <v>542</v>
      </c>
      <c r="F8" s="566" t="s">
        <v>307</v>
      </c>
    </row>
    <row r="9" spans="1:6" ht="13.5" x14ac:dyDescent="0.35">
      <c r="A9" s="884"/>
      <c r="B9" s="884"/>
      <c r="C9" s="882"/>
      <c r="D9" s="556" t="s">
        <v>61</v>
      </c>
      <c r="E9" s="556" t="s">
        <v>308</v>
      </c>
      <c r="F9" s="567" t="s">
        <v>309</v>
      </c>
    </row>
    <row r="10" spans="1:6" ht="13.5" customHeight="1" x14ac:dyDescent="0.25">
      <c r="A10" s="885" t="s">
        <v>313</v>
      </c>
      <c r="B10" s="885" t="s">
        <v>313</v>
      </c>
      <c r="C10" s="562" t="s">
        <v>311</v>
      </c>
      <c r="D10" s="558"/>
      <c r="E10" s="558"/>
      <c r="F10" s="559"/>
    </row>
    <row r="11" spans="1:6" x14ac:dyDescent="0.25">
      <c r="A11" s="885"/>
      <c r="B11" s="885"/>
      <c r="C11" s="562" t="s">
        <v>312</v>
      </c>
      <c r="D11" s="562"/>
      <c r="E11" s="562"/>
      <c r="F11" s="559"/>
    </row>
    <row r="12" spans="1:6" x14ac:dyDescent="0.25">
      <c r="A12" s="885"/>
      <c r="B12" s="885"/>
      <c r="C12" s="562" t="s">
        <v>534</v>
      </c>
      <c r="D12" s="558"/>
      <c r="E12" s="558"/>
      <c r="F12" s="559"/>
    </row>
    <row r="13" spans="1:6" x14ac:dyDescent="0.25">
      <c r="A13" s="887" t="s">
        <v>91</v>
      </c>
      <c r="B13" s="887"/>
      <c r="C13" s="887"/>
      <c r="D13" s="563"/>
      <c r="E13" s="563"/>
      <c r="F13" s="559"/>
    </row>
  </sheetData>
  <mergeCells count="17">
    <mergeCell ref="A10:A12"/>
    <mergeCell ref="B10:B12"/>
    <mergeCell ref="A13:C13"/>
    <mergeCell ref="A4:B4"/>
    <mergeCell ref="C4:F4"/>
    <mergeCell ref="A5:B5"/>
    <mergeCell ref="D5:F5"/>
    <mergeCell ref="A6:B6"/>
    <mergeCell ref="C6:C9"/>
    <mergeCell ref="A7:A9"/>
    <mergeCell ref="B7:B9"/>
    <mergeCell ref="A1:B1"/>
    <mergeCell ref="C1:F1"/>
    <mergeCell ref="A2:B2"/>
    <mergeCell ref="C2:F2"/>
    <mergeCell ref="A3:B3"/>
    <mergeCell ref="C3:F3"/>
  </mergeCells>
  <pageMargins left="0.75" right="0.75" top="1" bottom="1" header="0.511811023622047" footer="0.511811023622047"/>
  <pageSetup orientation="portrait" horizontalDpi="300" verticalDpi="300"/>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rgb="FFE6B9B8"/>
  </sheetPr>
  <dimension ref="A1:AMJ537"/>
  <sheetViews>
    <sheetView topLeftCell="A525" zoomScaleNormal="100" workbookViewId="0">
      <selection activeCell="H524" sqref="H524"/>
    </sheetView>
  </sheetViews>
  <sheetFormatPr baseColWidth="10" defaultColWidth="10.90625" defaultRowHeight="14.5" x14ac:dyDescent="0.35"/>
  <cols>
    <col min="1" max="2" width="10.90625" style="470"/>
    <col min="3" max="3" width="14.1796875" style="470" customWidth="1"/>
    <col min="4" max="1024" width="10.90625" style="470"/>
  </cols>
  <sheetData>
    <row r="1" spans="1:15" x14ac:dyDescent="0.35">
      <c r="A1" s="848" t="s">
        <v>23</v>
      </c>
      <c r="B1" s="848"/>
      <c r="C1" s="849">
        <f>Presentación!$C$3</f>
        <v>1990</v>
      </c>
      <c r="D1" s="849"/>
      <c r="E1" s="849"/>
      <c r="F1" s="849"/>
      <c r="G1" s="849"/>
      <c r="H1" s="849"/>
      <c r="I1" s="849"/>
      <c r="J1" s="849"/>
      <c r="K1" s="849"/>
      <c r="L1" s="849"/>
    </row>
    <row r="2" spans="1:15" x14ac:dyDescent="0.35">
      <c r="A2" s="850" t="s">
        <v>24</v>
      </c>
      <c r="B2" s="850"/>
      <c r="C2" s="851" t="s">
        <v>0</v>
      </c>
      <c r="D2" s="851"/>
      <c r="E2" s="851"/>
      <c r="F2" s="851"/>
      <c r="G2" s="851"/>
      <c r="H2" s="851"/>
      <c r="I2" s="851"/>
      <c r="J2" s="851"/>
      <c r="K2" s="851"/>
      <c r="L2" s="851"/>
      <c r="N2" s="470">
        <v>100</v>
      </c>
    </row>
    <row r="3" spans="1:15" ht="14.25" customHeight="1" x14ac:dyDescent="0.35">
      <c r="A3" s="757" t="s">
        <v>5</v>
      </c>
      <c r="B3" s="757"/>
      <c r="C3" s="758" t="s">
        <v>26</v>
      </c>
      <c r="D3" s="758"/>
      <c r="E3" s="758"/>
      <c r="F3" s="758"/>
      <c r="G3" s="758"/>
      <c r="H3" s="758"/>
      <c r="I3" s="758"/>
      <c r="J3" s="758"/>
      <c r="K3" s="758"/>
      <c r="L3" s="758"/>
    </row>
    <row r="4" spans="1:15" ht="14.25" customHeight="1" x14ac:dyDescent="0.35">
      <c r="A4" s="757" t="s">
        <v>27</v>
      </c>
      <c r="B4" s="757"/>
      <c r="C4" s="758" t="s">
        <v>543</v>
      </c>
      <c r="D4" s="758"/>
      <c r="E4" s="758"/>
      <c r="F4" s="758"/>
      <c r="G4" s="758"/>
      <c r="H4" s="758"/>
      <c r="I4" s="758"/>
      <c r="J4" s="758"/>
      <c r="K4" s="758"/>
      <c r="L4" s="758"/>
    </row>
    <row r="5" spans="1:15" ht="14.25" customHeight="1" x14ac:dyDescent="0.35">
      <c r="A5" s="757" t="s">
        <v>29</v>
      </c>
      <c r="B5" s="757"/>
      <c r="C5" s="758" t="s">
        <v>544</v>
      </c>
      <c r="D5" s="758"/>
      <c r="E5" s="758"/>
      <c r="F5" s="758"/>
      <c r="G5" s="758"/>
      <c r="H5" s="758"/>
      <c r="I5" s="758"/>
      <c r="J5" s="758"/>
      <c r="K5" s="758"/>
      <c r="L5" s="758"/>
    </row>
    <row r="6" spans="1:15" ht="14.25" customHeight="1" x14ac:dyDescent="0.35">
      <c r="A6" s="757" t="s">
        <v>31</v>
      </c>
      <c r="B6" s="757"/>
      <c r="C6" s="758" t="s">
        <v>262</v>
      </c>
      <c r="D6" s="758"/>
      <c r="E6" s="758"/>
      <c r="F6" s="758"/>
      <c r="G6" s="758"/>
      <c r="H6" s="758"/>
      <c r="I6" s="758"/>
      <c r="J6" s="758"/>
      <c r="K6" s="758"/>
      <c r="L6" s="758"/>
    </row>
    <row r="7" spans="1:15" ht="14.25" customHeight="1" x14ac:dyDescent="0.35">
      <c r="A7" s="759" t="s">
        <v>33</v>
      </c>
      <c r="B7" s="759"/>
      <c r="C7" s="264" t="s">
        <v>34</v>
      </c>
      <c r="D7" s="760" t="s">
        <v>324</v>
      </c>
      <c r="E7" s="760"/>
      <c r="F7" s="760"/>
      <c r="G7" s="760"/>
      <c r="H7" s="760"/>
      <c r="I7" s="760"/>
      <c r="J7" s="760"/>
      <c r="K7" s="760"/>
      <c r="L7" s="760"/>
    </row>
    <row r="8" spans="1:15" ht="36" customHeight="1" x14ac:dyDescent="0.35">
      <c r="A8" s="761" t="s">
        <v>37</v>
      </c>
      <c r="B8" s="761"/>
      <c r="C8" s="761" t="s">
        <v>325</v>
      </c>
      <c r="D8" s="266" t="s">
        <v>326</v>
      </c>
      <c r="E8" s="266" t="s">
        <v>327</v>
      </c>
      <c r="F8" s="266" t="s">
        <v>328</v>
      </c>
      <c r="G8" s="762" t="s">
        <v>329</v>
      </c>
      <c r="H8" s="762"/>
      <c r="I8" s="266" t="s">
        <v>330</v>
      </c>
      <c r="J8" s="266" t="s">
        <v>331</v>
      </c>
      <c r="K8" s="266" t="s">
        <v>332</v>
      </c>
      <c r="L8" s="266" t="s">
        <v>333</v>
      </c>
    </row>
    <row r="9" spans="1:15" ht="14.25" customHeight="1" x14ac:dyDescent="0.35">
      <c r="A9" s="761" t="s">
        <v>46</v>
      </c>
      <c r="B9" s="761" t="s">
        <v>47</v>
      </c>
      <c r="C9" s="761"/>
      <c r="D9" s="761" t="s">
        <v>48</v>
      </c>
      <c r="E9" s="761" t="s">
        <v>334</v>
      </c>
      <c r="F9" s="761" t="s">
        <v>276</v>
      </c>
      <c r="G9" s="761" t="s">
        <v>335</v>
      </c>
      <c r="H9" s="761"/>
      <c r="I9" s="761" t="s">
        <v>336</v>
      </c>
      <c r="J9" s="761" t="s">
        <v>337</v>
      </c>
      <c r="K9" s="761" t="s">
        <v>338</v>
      </c>
      <c r="L9" s="761" t="s">
        <v>339</v>
      </c>
    </row>
    <row r="10" spans="1:15" ht="14.25" customHeight="1" x14ac:dyDescent="0.35">
      <c r="A10" s="761"/>
      <c r="B10" s="761"/>
      <c r="C10" s="761"/>
      <c r="D10" s="761"/>
      <c r="E10" s="761"/>
      <c r="F10" s="761"/>
      <c r="G10" s="761" t="s">
        <v>340</v>
      </c>
      <c r="H10" s="761"/>
      <c r="I10" s="761"/>
      <c r="J10" s="761"/>
      <c r="K10" s="761"/>
      <c r="L10" s="761"/>
    </row>
    <row r="11" spans="1:15" ht="14.25" customHeight="1" x14ac:dyDescent="0.35">
      <c r="A11" s="761"/>
      <c r="B11" s="761"/>
      <c r="C11" s="761"/>
      <c r="D11" s="761"/>
      <c r="E11" s="761" t="s">
        <v>341</v>
      </c>
      <c r="F11" s="761" t="s">
        <v>342</v>
      </c>
      <c r="G11" s="761" t="s">
        <v>343</v>
      </c>
      <c r="H11" s="761"/>
      <c r="I11" s="265" t="s">
        <v>344</v>
      </c>
      <c r="J11" s="265" t="s">
        <v>345</v>
      </c>
      <c r="K11" s="265" t="s">
        <v>346</v>
      </c>
      <c r="L11" s="265" t="s">
        <v>347</v>
      </c>
    </row>
    <row r="12" spans="1:15" ht="28" x14ac:dyDescent="0.35">
      <c r="A12" s="761"/>
      <c r="B12" s="761"/>
      <c r="C12" s="761"/>
      <c r="D12" s="761"/>
      <c r="E12" s="761"/>
      <c r="F12" s="761"/>
      <c r="G12" s="761"/>
      <c r="H12" s="761"/>
      <c r="I12" s="265" t="s">
        <v>348</v>
      </c>
      <c r="J12" s="265" t="s">
        <v>348</v>
      </c>
      <c r="K12" s="265" t="s">
        <v>348</v>
      </c>
      <c r="L12" s="265" t="s">
        <v>348</v>
      </c>
    </row>
    <row r="13" spans="1:15" ht="14.25" customHeight="1" x14ac:dyDescent="0.35">
      <c r="A13" s="761"/>
      <c r="B13" s="761"/>
      <c r="C13" s="761"/>
      <c r="D13" s="267" t="s">
        <v>61</v>
      </c>
      <c r="E13" s="267" t="s">
        <v>349</v>
      </c>
      <c r="F13" s="267" t="s">
        <v>350</v>
      </c>
      <c r="G13" s="763" t="s">
        <v>351</v>
      </c>
      <c r="H13" s="763"/>
      <c r="I13" s="267" t="s">
        <v>352</v>
      </c>
      <c r="J13" s="267" t="s">
        <v>353</v>
      </c>
      <c r="K13" s="267" t="s">
        <v>354</v>
      </c>
      <c r="L13" s="267" t="s">
        <v>355</v>
      </c>
    </row>
    <row r="14" spans="1:15" ht="14.25" customHeight="1" x14ac:dyDescent="0.35">
      <c r="A14" s="761" t="s">
        <v>313</v>
      </c>
      <c r="B14" s="761" t="s">
        <v>313</v>
      </c>
      <c r="C14" s="761" t="s">
        <v>545</v>
      </c>
      <c r="D14" s="764"/>
      <c r="E14" s="889" t="e">
        <f>(E74*D74+E104*D104+E134*D134+E164*D164+E194*D194+E224*D224+E254*D254+E284*D284+E314*D314+E344*D344+E374*D374+E404*D404+E434*D434+E464*D464+E494*D494+E524*D524)/D14</f>
        <v>#DIV/0!</v>
      </c>
      <c r="F14" s="761"/>
      <c r="G14" s="270" t="s">
        <v>357</v>
      </c>
      <c r="H14" s="271"/>
      <c r="I14" s="568" t="e">
        <f>(D14*E14*F14*H14)/1000</f>
        <v>#DIV/0!</v>
      </c>
      <c r="J14" s="569"/>
      <c r="K14" s="569"/>
      <c r="L14" s="569"/>
    </row>
    <row r="15" spans="1:15" x14ac:dyDescent="0.35">
      <c r="A15" s="761"/>
      <c r="B15" s="761"/>
      <c r="C15" s="761"/>
      <c r="D15" s="764"/>
      <c r="E15" s="889"/>
      <c r="F15" s="761"/>
      <c r="G15" s="270" t="s">
        <v>358</v>
      </c>
      <c r="H15" s="271"/>
      <c r="I15" s="569"/>
      <c r="J15" s="570" t="e">
        <f>(D14*E14*F14*H15)/1000</f>
        <v>#DIV/0!</v>
      </c>
      <c r="K15" s="569"/>
      <c r="L15" s="569"/>
      <c r="N15" s="470">
        <v>1</v>
      </c>
      <c r="O15" s="470">
        <f>N2*100+N15</f>
        <v>10001</v>
      </c>
    </row>
    <row r="16" spans="1:15" x14ac:dyDescent="0.35">
      <c r="A16" s="761"/>
      <c r="B16" s="761"/>
      <c r="C16" s="761"/>
      <c r="D16" s="764"/>
      <c r="E16" s="889"/>
      <c r="F16" s="761"/>
      <c r="G16" s="270" t="s">
        <v>359</v>
      </c>
      <c r="H16" s="271"/>
      <c r="I16" s="569"/>
      <c r="J16" s="569"/>
      <c r="K16" s="570" t="e">
        <f>(D14*E14*F14*H16)/1000</f>
        <v>#DIV/0!</v>
      </c>
      <c r="L16" s="569"/>
    </row>
    <row r="17" spans="1:15" x14ac:dyDescent="0.35">
      <c r="A17" s="761"/>
      <c r="B17" s="761"/>
      <c r="C17" s="761"/>
      <c r="D17" s="764"/>
      <c r="E17" s="889"/>
      <c r="F17" s="761"/>
      <c r="G17" s="270" t="s">
        <v>360</v>
      </c>
      <c r="H17" s="271"/>
      <c r="I17" s="569"/>
      <c r="J17" s="569"/>
      <c r="K17" s="569"/>
      <c r="L17" s="570" t="e">
        <f>(D14*E14*F14*H17)/1000</f>
        <v>#DIV/0!</v>
      </c>
    </row>
    <row r="18" spans="1:15" ht="14.25" customHeight="1" x14ac:dyDescent="0.35">
      <c r="A18" s="761" t="s">
        <v>313</v>
      </c>
      <c r="B18" s="761" t="s">
        <v>313</v>
      </c>
      <c r="C18" s="761" t="s">
        <v>546</v>
      </c>
      <c r="D18" s="764"/>
      <c r="E18" s="889" t="e">
        <f>(E78*D78+E108*D108+E138*D138+E168*D168+E198*D198+E228*D228+E258*D258+E288*D288+E318*D318+E348*D348+E378*D378+E408*D408+E438*D438+E468*D468+E498*D498+E528*D528)/D18</f>
        <v>#DIV/0!</v>
      </c>
      <c r="F18" s="761"/>
      <c r="G18" s="270" t="s">
        <v>357</v>
      </c>
      <c r="H18" s="271"/>
      <c r="I18" s="568" t="e">
        <f>(D18*E18*F18*H18)/1000</f>
        <v>#DIV/0!</v>
      </c>
      <c r="J18" s="569"/>
      <c r="K18" s="569"/>
      <c r="L18" s="569"/>
    </row>
    <row r="19" spans="1:15" x14ac:dyDescent="0.35">
      <c r="A19" s="761"/>
      <c r="B19" s="761"/>
      <c r="C19" s="761"/>
      <c r="D19" s="764"/>
      <c r="E19" s="889"/>
      <c r="F19" s="761"/>
      <c r="G19" s="270" t="s">
        <v>358</v>
      </c>
      <c r="H19" s="271"/>
      <c r="I19" s="569"/>
      <c r="J19" s="570" t="e">
        <f>(D18*E18*F18*H19)/1000</f>
        <v>#DIV/0!</v>
      </c>
      <c r="K19" s="569"/>
      <c r="L19" s="569"/>
      <c r="N19" s="470">
        <v>2</v>
      </c>
      <c r="O19" s="470">
        <f>N2*100+N19</f>
        <v>10002</v>
      </c>
    </row>
    <row r="20" spans="1:15" x14ac:dyDescent="0.35">
      <c r="A20" s="761"/>
      <c r="B20" s="761"/>
      <c r="C20" s="761"/>
      <c r="D20" s="764"/>
      <c r="E20" s="889"/>
      <c r="F20" s="761"/>
      <c r="G20" s="270" t="s">
        <v>359</v>
      </c>
      <c r="H20" s="271"/>
      <c r="I20" s="569"/>
      <c r="J20" s="569"/>
      <c r="K20" s="570" t="e">
        <f>(D18*E18*F18*H20)/1000</f>
        <v>#DIV/0!</v>
      </c>
      <c r="L20" s="569"/>
    </row>
    <row r="21" spans="1:15" x14ac:dyDescent="0.35">
      <c r="A21" s="761"/>
      <c r="B21" s="761"/>
      <c r="C21" s="761"/>
      <c r="D21" s="764"/>
      <c r="E21" s="889"/>
      <c r="F21" s="761"/>
      <c r="G21" s="270" t="s">
        <v>360</v>
      </c>
      <c r="H21" s="271"/>
      <c r="I21" s="569"/>
      <c r="J21" s="569"/>
      <c r="K21" s="569"/>
      <c r="L21" s="570" t="e">
        <f>(D18*E18*F18*H21)/1000</f>
        <v>#DIV/0!</v>
      </c>
    </row>
    <row r="22" spans="1:15" ht="14.25" customHeight="1" x14ac:dyDescent="0.35">
      <c r="A22" s="766" t="s">
        <v>91</v>
      </c>
      <c r="B22" s="766"/>
      <c r="C22" s="766"/>
      <c r="D22" s="767"/>
      <c r="E22" s="767"/>
      <c r="F22" s="767"/>
      <c r="G22" s="768" t="s">
        <v>357</v>
      </c>
      <c r="H22" s="768"/>
      <c r="I22" s="568" t="e">
        <f>I14+I18</f>
        <v>#DIV/0!</v>
      </c>
      <c r="J22" s="569"/>
      <c r="K22" s="569"/>
      <c r="L22" s="569"/>
    </row>
    <row r="23" spans="1:15" ht="14.25" customHeight="1" x14ac:dyDescent="0.35">
      <c r="A23" s="766"/>
      <c r="B23" s="766"/>
      <c r="C23" s="766"/>
      <c r="D23" s="767"/>
      <c r="E23" s="767"/>
      <c r="F23" s="767"/>
      <c r="G23" s="768" t="s">
        <v>358</v>
      </c>
      <c r="H23" s="768"/>
      <c r="I23" s="569"/>
      <c r="J23" s="568" t="e">
        <f>J15+J19</f>
        <v>#DIV/0!</v>
      </c>
      <c r="K23" s="569"/>
      <c r="L23" s="569"/>
    </row>
    <row r="24" spans="1:15" ht="14.25" customHeight="1" x14ac:dyDescent="0.35">
      <c r="A24" s="766"/>
      <c r="B24" s="766"/>
      <c r="C24" s="766"/>
      <c r="D24" s="767"/>
      <c r="E24" s="767"/>
      <c r="F24" s="767"/>
      <c r="G24" s="768" t="s">
        <v>359</v>
      </c>
      <c r="H24" s="768"/>
      <c r="I24" s="569"/>
      <c r="J24" s="569"/>
      <c r="K24" s="568" t="e">
        <f>K16+K20</f>
        <v>#DIV/0!</v>
      </c>
      <c r="L24" s="569"/>
    </row>
    <row r="25" spans="1:15" ht="14.25" customHeight="1" x14ac:dyDescent="0.35">
      <c r="A25" s="766"/>
      <c r="B25" s="766"/>
      <c r="C25" s="766"/>
      <c r="D25" s="767"/>
      <c r="E25" s="767"/>
      <c r="F25" s="767"/>
      <c r="G25" s="768" t="s">
        <v>360</v>
      </c>
      <c r="H25" s="768"/>
      <c r="I25" s="569"/>
      <c r="J25" s="569"/>
      <c r="K25" s="569"/>
      <c r="L25" s="568" t="e">
        <f>L17+L21</f>
        <v>#DIV/0!</v>
      </c>
    </row>
    <row r="26" spans="1:15" x14ac:dyDescent="0.35">
      <c r="A26" s="770" t="s">
        <v>366</v>
      </c>
      <c r="B26" s="770"/>
      <c r="C26" s="770"/>
      <c r="D26" s="770"/>
      <c r="E26" s="770"/>
      <c r="F26" s="770"/>
      <c r="G26" s="770"/>
      <c r="H26" s="770"/>
      <c r="I26" s="770"/>
      <c r="J26" s="770"/>
      <c r="K26" s="770"/>
      <c r="L26" s="770"/>
    </row>
    <row r="27" spans="1:15" x14ac:dyDescent="0.35">
      <c r="A27" s="771" t="s">
        <v>367</v>
      </c>
      <c r="B27" s="771"/>
      <c r="C27" s="771"/>
      <c r="D27" s="771"/>
      <c r="E27" s="771"/>
      <c r="F27" s="771"/>
      <c r="G27" s="771"/>
      <c r="H27" s="771"/>
      <c r="I27" s="771"/>
      <c r="J27" s="771"/>
      <c r="K27" s="771"/>
      <c r="L27" s="771"/>
    </row>
    <row r="31" spans="1:15" x14ac:dyDescent="0.35">
      <c r="A31" s="848" t="s">
        <v>23</v>
      </c>
      <c r="B31" s="848"/>
      <c r="C31" s="849">
        <f>Presentación!$C$3</f>
        <v>1990</v>
      </c>
      <c r="D31" s="849"/>
      <c r="E31" s="849"/>
      <c r="F31" s="849"/>
      <c r="G31" s="849"/>
      <c r="H31" s="849"/>
      <c r="I31" s="849"/>
      <c r="J31" s="849"/>
      <c r="K31" s="849"/>
      <c r="L31" s="849"/>
    </row>
    <row r="32" spans="1:15" x14ac:dyDescent="0.35">
      <c r="A32" s="850" t="s">
        <v>24</v>
      </c>
      <c r="B32" s="850"/>
      <c r="C32" s="851" t="s">
        <v>547</v>
      </c>
      <c r="D32" s="851"/>
      <c r="E32" s="851"/>
      <c r="F32" s="851"/>
      <c r="G32" s="851"/>
      <c r="H32" s="851"/>
      <c r="I32" s="851"/>
      <c r="J32" s="851"/>
      <c r="K32" s="851"/>
      <c r="L32" s="851"/>
    </row>
    <row r="33" spans="1:12" ht="14.25" customHeight="1" x14ac:dyDescent="0.35">
      <c r="A33" s="757" t="s">
        <v>5</v>
      </c>
      <c r="B33" s="757"/>
      <c r="C33" s="758" t="s">
        <v>26</v>
      </c>
      <c r="D33" s="758"/>
      <c r="E33" s="758"/>
      <c r="F33" s="758"/>
      <c r="G33" s="758"/>
      <c r="H33" s="758"/>
      <c r="I33" s="758"/>
      <c r="J33" s="758"/>
      <c r="K33" s="758"/>
      <c r="L33" s="758"/>
    </row>
    <row r="34" spans="1:12" ht="14.25" customHeight="1" x14ac:dyDescent="0.35">
      <c r="A34" s="757" t="s">
        <v>27</v>
      </c>
      <c r="B34" s="757"/>
      <c r="C34" s="758" t="s">
        <v>543</v>
      </c>
      <c r="D34" s="758"/>
      <c r="E34" s="758"/>
      <c r="F34" s="758"/>
      <c r="G34" s="758"/>
      <c r="H34" s="758"/>
      <c r="I34" s="758"/>
      <c r="J34" s="758"/>
      <c r="K34" s="758"/>
      <c r="L34" s="758"/>
    </row>
    <row r="35" spans="1:12" ht="14.25" customHeight="1" x14ac:dyDescent="0.35">
      <c r="A35" s="757" t="s">
        <v>29</v>
      </c>
      <c r="B35" s="757"/>
      <c r="C35" s="758" t="s">
        <v>544</v>
      </c>
      <c r="D35" s="758"/>
      <c r="E35" s="758"/>
      <c r="F35" s="758"/>
      <c r="G35" s="758"/>
      <c r="H35" s="758"/>
      <c r="I35" s="758"/>
      <c r="J35" s="758"/>
      <c r="K35" s="758"/>
      <c r="L35" s="758"/>
    </row>
    <row r="36" spans="1:12" ht="14.25" customHeight="1" x14ac:dyDescent="0.35">
      <c r="A36" s="757" t="s">
        <v>31</v>
      </c>
      <c r="B36" s="757"/>
      <c r="C36" s="758" t="s">
        <v>262</v>
      </c>
      <c r="D36" s="758"/>
      <c r="E36" s="758"/>
      <c r="F36" s="758"/>
      <c r="G36" s="758"/>
      <c r="H36" s="758"/>
      <c r="I36" s="758"/>
      <c r="J36" s="758"/>
      <c r="K36" s="758"/>
      <c r="L36" s="758"/>
    </row>
    <row r="37" spans="1:12" ht="14.25" customHeight="1" x14ac:dyDescent="0.35">
      <c r="A37" s="759" t="s">
        <v>33</v>
      </c>
      <c r="B37" s="759"/>
      <c r="C37" s="264" t="s">
        <v>34</v>
      </c>
      <c r="D37" s="760" t="s">
        <v>324</v>
      </c>
      <c r="E37" s="760"/>
      <c r="F37" s="760"/>
      <c r="G37" s="760"/>
      <c r="H37" s="760"/>
      <c r="I37" s="760"/>
      <c r="J37" s="760"/>
      <c r="K37" s="760"/>
      <c r="L37" s="760"/>
    </row>
    <row r="38" spans="1:12" ht="36" customHeight="1" x14ac:dyDescent="0.35">
      <c r="A38" s="761" t="s">
        <v>37</v>
      </c>
      <c r="B38" s="761"/>
      <c r="C38" s="761" t="s">
        <v>325</v>
      </c>
      <c r="D38" s="266" t="s">
        <v>326</v>
      </c>
      <c r="E38" s="266" t="s">
        <v>327</v>
      </c>
      <c r="F38" s="266" t="s">
        <v>328</v>
      </c>
      <c r="G38" s="762" t="s">
        <v>329</v>
      </c>
      <c r="H38" s="762"/>
      <c r="I38" s="266" t="s">
        <v>330</v>
      </c>
      <c r="J38" s="266" t="s">
        <v>331</v>
      </c>
      <c r="K38" s="266" t="s">
        <v>332</v>
      </c>
      <c r="L38" s="266" t="s">
        <v>333</v>
      </c>
    </row>
    <row r="39" spans="1:12" ht="14.25" customHeight="1" x14ac:dyDescent="0.35">
      <c r="A39" s="761" t="s">
        <v>46</v>
      </c>
      <c r="B39" s="761" t="s">
        <v>47</v>
      </c>
      <c r="C39" s="761"/>
      <c r="D39" s="761" t="s">
        <v>48</v>
      </c>
      <c r="E39" s="761" t="s">
        <v>334</v>
      </c>
      <c r="F39" s="761" t="s">
        <v>276</v>
      </c>
      <c r="G39" s="761" t="s">
        <v>335</v>
      </c>
      <c r="H39" s="761"/>
      <c r="I39" s="761" t="s">
        <v>336</v>
      </c>
      <c r="J39" s="761" t="s">
        <v>337</v>
      </c>
      <c r="K39" s="761" t="s">
        <v>338</v>
      </c>
      <c r="L39" s="761" t="s">
        <v>339</v>
      </c>
    </row>
    <row r="40" spans="1:12" ht="14.25" customHeight="1" x14ac:dyDescent="0.35">
      <c r="A40" s="761"/>
      <c r="B40" s="761"/>
      <c r="C40" s="761"/>
      <c r="D40" s="761"/>
      <c r="E40" s="761"/>
      <c r="F40" s="761"/>
      <c r="G40" s="761" t="s">
        <v>340</v>
      </c>
      <c r="H40" s="761"/>
      <c r="I40" s="761"/>
      <c r="J40" s="761"/>
      <c r="K40" s="761"/>
      <c r="L40" s="761"/>
    </row>
    <row r="41" spans="1:12" ht="14.25" customHeight="1" x14ac:dyDescent="0.35">
      <c r="A41" s="761"/>
      <c r="B41" s="761"/>
      <c r="C41" s="761"/>
      <c r="D41" s="761"/>
      <c r="E41" s="761" t="s">
        <v>341</v>
      </c>
      <c r="F41" s="761" t="s">
        <v>342</v>
      </c>
      <c r="G41" s="761" t="s">
        <v>343</v>
      </c>
      <c r="H41" s="761"/>
      <c r="I41" s="265" t="s">
        <v>344</v>
      </c>
      <c r="J41" s="265" t="s">
        <v>345</v>
      </c>
      <c r="K41" s="265" t="s">
        <v>346</v>
      </c>
      <c r="L41" s="265" t="s">
        <v>347</v>
      </c>
    </row>
    <row r="42" spans="1:12" ht="28" x14ac:dyDescent="0.35">
      <c r="A42" s="761"/>
      <c r="B42" s="761"/>
      <c r="C42" s="761"/>
      <c r="D42" s="761"/>
      <c r="E42" s="761"/>
      <c r="F42" s="761"/>
      <c r="G42" s="761"/>
      <c r="H42" s="761"/>
      <c r="I42" s="265" t="s">
        <v>348</v>
      </c>
      <c r="J42" s="265" t="s">
        <v>348</v>
      </c>
      <c r="K42" s="265" t="s">
        <v>348</v>
      </c>
      <c r="L42" s="265" t="s">
        <v>348</v>
      </c>
    </row>
    <row r="43" spans="1:12" ht="14.25" customHeight="1" x14ac:dyDescent="0.35">
      <c r="A43" s="761"/>
      <c r="B43" s="761"/>
      <c r="C43" s="761"/>
      <c r="D43" s="267" t="s">
        <v>61</v>
      </c>
      <c r="E43" s="267" t="s">
        <v>349</v>
      </c>
      <c r="F43" s="267" t="s">
        <v>350</v>
      </c>
      <c r="G43" s="763" t="s">
        <v>351</v>
      </c>
      <c r="H43" s="763"/>
      <c r="I43" s="267" t="s">
        <v>352</v>
      </c>
      <c r="J43" s="267" t="s">
        <v>353</v>
      </c>
      <c r="K43" s="267" t="s">
        <v>354</v>
      </c>
      <c r="L43" s="267" t="s">
        <v>355</v>
      </c>
    </row>
    <row r="44" spans="1:12" ht="14.25" customHeight="1" x14ac:dyDescent="0.35">
      <c r="A44" s="761" t="s">
        <v>313</v>
      </c>
      <c r="B44" s="761" t="s">
        <v>313</v>
      </c>
      <c r="C44" s="761" t="s">
        <v>545</v>
      </c>
      <c r="D44" s="764">
        <f>D74+D104+D134+D164+D194+D224+D254+D284+D314+D344+D374+D404+D434+D464+D494+D524</f>
        <v>0</v>
      </c>
      <c r="E44" s="889"/>
      <c r="F44" s="761">
        <f>'[1]Factores emisión No-CO2'!$E$7</f>
        <v>1</v>
      </c>
      <c r="G44" s="270" t="s">
        <v>357</v>
      </c>
      <c r="H44" s="271">
        <f>'[1]Factores emisión No-CO2'!$B$15</f>
        <v>2.2999999999999998</v>
      </c>
      <c r="I44" s="568">
        <f>I74+I104+I134+I164+I194+I224+I254+I284+I314+I344+I374+I404+I434+I464+I494+I524</f>
        <v>0</v>
      </c>
      <c r="J44" s="569"/>
      <c r="K44" s="569"/>
      <c r="L44" s="569"/>
    </row>
    <row r="45" spans="1:12" x14ac:dyDescent="0.35">
      <c r="A45" s="761"/>
      <c r="B45" s="761"/>
      <c r="C45" s="761"/>
      <c r="D45" s="764"/>
      <c r="E45" s="889"/>
      <c r="F45" s="761"/>
      <c r="G45" s="270" t="s">
        <v>358</v>
      </c>
      <c r="H45" s="271">
        <f>'[1]Factores emisión No-CO2'!$B$16</f>
        <v>65</v>
      </c>
      <c r="I45" s="569"/>
      <c r="J45" s="568">
        <f>J75+J105+J135+J165+J195+J225+J255+J285+J315+J345+J375+J405+J435+J465+J495+J525</f>
        <v>0</v>
      </c>
      <c r="K45" s="569"/>
      <c r="L45" s="569"/>
    </row>
    <row r="46" spans="1:12" x14ac:dyDescent="0.35">
      <c r="A46" s="761"/>
      <c r="B46" s="761"/>
      <c r="C46" s="761"/>
      <c r="D46" s="764"/>
      <c r="E46" s="889"/>
      <c r="F46" s="761"/>
      <c r="G46" s="270" t="s">
        <v>359</v>
      </c>
      <c r="H46" s="271">
        <f>'[1]Factores emisión No-CO2'!$B$17</f>
        <v>0.21</v>
      </c>
      <c r="I46" s="569"/>
      <c r="J46" s="569"/>
      <c r="K46" s="568">
        <f>K76+K106+K136+K166+K196+K226+K256+K286+K316+K346+K376+K406+K436+K466+K496+K526</f>
        <v>0</v>
      </c>
      <c r="L46" s="569"/>
    </row>
    <row r="47" spans="1:12" x14ac:dyDescent="0.35">
      <c r="A47" s="761"/>
      <c r="B47" s="761"/>
      <c r="C47" s="761"/>
      <c r="D47" s="764"/>
      <c r="E47" s="889"/>
      <c r="F47" s="761"/>
      <c r="G47" s="270" t="s">
        <v>360</v>
      </c>
      <c r="H47" s="271">
        <f>'[1]Factores emisión No-CO2'!$B$18</f>
        <v>3.9</v>
      </c>
      <c r="I47" s="569"/>
      <c r="J47" s="569"/>
      <c r="K47" s="569"/>
      <c r="L47" s="568">
        <f>L77+L107+L137+L167+L197+L227+L257+L287+L317+L347+L377+L407+L437+L467+L497+L527</f>
        <v>0</v>
      </c>
    </row>
    <row r="48" spans="1:12" ht="14.25" customHeight="1" x14ac:dyDescent="0.35">
      <c r="A48" s="761" t="s">
        <v>313</v>
      </c>
      <c r="B48" s="761" t="s">
        <v>313</v>
      </c>
      <c r="C48" s="761" t="s">
        <v>546</v>
      </c>
      <c r="D48" s="764">
        <f>D78+D108+D138+D168+D198+D228+D258+D288+D318+D348+D378+D408+D438+D468+D498+D528</f>
        <v>0</v>
      </c>
      <c r="E48" s="889"/>
      <c r="F48" s="761">
        <f>'[1]Factores emisión No-CO2'!$E$8</f>
        <v>0.86</v>
      </c>
      <c r="G48" s="270" t="s">
        <v>357</v>
      </c>
      <c r="H48" s="271">
        <f>'[1]Factores emisión No-CO2'!$B$15</f>
        <v>2.2999999999999998</v>
      </c>
      <c r="I48" s="568">
        <f>I78+I108+I138+I168+I198+I228+I258+I288+I318+I348+I378+I408+I438+I468+I498+I528</f>
        <v>0</v>
      </c>
      <c r="J48" s="569"/>
      <c r="K48" s="569"/>
      <c r="L48" s="569"/>
    </row>
    <row r="49" spans="1:14" x14ac:dyDescent="0.35">
      <c r="A49" s="761"/>
      <c r="B49" s="761"/>
      <c r="C49" s="761"/>
      <c r="D49" s="764"/>
      <c r="E49" s="889"/>
      <c r="F49" s="761"/>
      <c r="G49" s="270" t="s">
        <v>358</v>
      </c>
      <c r="H49" s="271">
        <f>'[1]Factores emisión No-CO2'!$B$16</f>
        <v>65</v>
      </c>
      <c r="I49" s="569"/>
      <c r="J49" s="568">
        <f>J79+J109+J139+J169+J199+J229+J259+J289+J319+J349+J379+J409+J439+J469+J499+J529</f>
        <v>0</v>
      </c>
      <c r="K49" s="569"/>
      <c r="L49" s="569"/>
    </row>
    <row r="50" spans="1:14" x14ac:dyDescent="0.35">
      <c r="A50" s="761"/>
      <c r="B50" s="761"/>
      <c r="C50" s="761"/>
      <c r="D50" s="764"/>
      <c r="E50" s="889"/>
      <c r="F50" s="761"/>
      <c r="G50" s="270" t="s">
        <v>359</v>
      </c>
      <c r="H50" s="271">
        <f>'[1]Factores emisión No-CO2'!$B$17</f>
        <v>0.21</v>
      </c>
      <c r="I50" s="569"/>
      <c r="J50" s="569"/>
      <c r="K50" s="568">
        <f>K80+K110+K140+K170+K200+K230+K260+K290+K320+K350+K380+K410+K440+K470+K500+K530</f>
        <v>0</v>
      </c>
      <c r="L50" s="569"/>
    </row>
    <row r="51" spans="1:14" x14ac:dyDescent="0.35">
      <c r="A51" s="761"/>
      <c r="B51" s="761"/>
      <c r="C51" s="761"/>
      <c r="D51" s="764"/>
      <c r="E51" s="889"/>
      <c r="F51" s="761"/>
      <c r="G51" s="270" t="s">
        <v>360</v>
      </c>
      <c r="H51" s="271">
        <f>'[1]Factores emisión No-CO2'!$B$18</f>
        <v>3.9</v>
      </c>
      <c r="I51" s="569"/>
      <c r="J51" s="569"/>
      <c r="K51" s="569"/>
      <c r="L51" s="568">
        <f>L81+L111+L141+L171+L201+L231+L261+L291+L321+L351+L381+L411+L441+L471+L501+L531</f>
        <v>0</v>
      </c>
    </row>
    <row r="52" spans="1:14" ht="14.25" customHeight="1" x14ac:dyDescent="0.35">
      <c r="A52" s="766" t="s">
        <v>91</v>
      </c>
      <c r="B52" s="766"/>
      <c r="C52" s="766"/>
      <c r="D52" s="767"/>
      <c r="E52" s="767"/>
      <c r="F52" s="767"/>
      <c r="G52" s="768" t="s">
        <v>357</v>
      </c>
      <c r="H52" s="768"/>
      <c r="I52" s="568">
        <f>I82+I112+I142+I172+I202+I232+I262+I292+I322+I352+I382+I412+I442+I472+I502+I532</f>
        <v>0</v>
      </c>
      <c r="J52" s="569"/>
      <c r="K52" s="569"/>
      <c r="L52" s="569"/>
    </row>
    <row r="53" spans="1:14" ht="14.25" customHeight="1" x14ac:dyDescent="0.35">
      <c r="A53" s="766"/>
      <c r="B53" s="766"/>
      <c r="C53" s="766"/>
      <c r="D53" s="767"/>
      <c r="E53" s="767"/>
      <c r="F53" s="767"/>
      <c r="G53" s="768" t="s">
        <v>358</v>
      </c>
      <c r="H53" s="768"/>
      <c r="I53" s="569"/>
      <c r="J53" s="568">
        <f>J83+J113+J143+J173+J203+J233+J263+J293+J323+J353+J383+J413+J443+J473+J503+J533</f>
        <v>0</v>
      </c>
      <c r="K53" s="569"/>
      <c r="L53" s="569"/>
    </row>
    <row r="54" spans="1:14" ht="14.25" customHeight="1" x14ac:dyDescent="0.35">
      <c r="A54" s="766"/>
      <c r="B54" s="766"/>
      <c r="C54" s="766"/>
      <c r="D54" s="767"/>
      <c r="E54" s="767"/>
      <c r="F54" s="767"/>
      <c r="G54" s="768" t="s">
        <v>359</v>
      </c>
      <c r="H54" s="768"/>
      <c r="I54" s="569"/>
      <c r="J54" s="569"/>
      <c r="K54" s="568">
        <f>K84+K114+K144+K174+K204+K234+K264+K294+K324+K354+K384+K414+K444+K474+K504+K534</f>
        <v>0</v>
      </c>
      <c r="L54" s="569"/>
    </row>
    <row r="55" spans="1:14" ht="14.25" customHeight="1" x14ac:dyDescent="0.35">
      <c r="A55" s="766"/>
      <c r="B55" s="766"/>
      <c r="C55" s="766"/>
      <c r="D55" s="767"/>
      <c r="E55" s="767"/>
      <c r="F55" s="767"/>
      <c r="G55" s="768" t="s">
        <v>360</v>
      </c>
      <c r="H55" s="768"/>
      <c r="I55" s="569"/>
      <c r="J55" s="569"/>
      <c r="K55" s="569"/>
      <c r="L55" s="568">
        <f>L85+L115+L145+L175+L205+L235+L265+L295+L325+L355+L385+L415+L445+L475+L505+L535</f>
        <v>0</v>
      </c>
    </row>
    <row r="56" spans="1:14" x14ac:dyDescent="0.35">
      <c r="A56" s="770" t="s">
        <v>366</v>
      </c>
      <c r="B56" s="770"/>
      <c r="C56" s="770"/>
      <c r="D56" s="770"/>
      <c r="E56" s="770"/>
      <c r="F56" s="770"/>
      <c r="G56" s="770"/>
      <c r="H56" s="770"/>
      <c r="I56" s="770"/>
      <c r="J56" s="770"/>
      <c r="K56" s="770"/>
      <c r="L56" s="770"/>
    </row>
    <row r="57" spans="1:14" x14ac:dyDescent="0.35">
      <c r="A57" s="771" t="s">
        <v>367</v>
      </c>
      <c r="B57" s="771"/>
      <c r="C57" s="771"/>
      <c r="D57" s="771"/>
      <c r="E57" s="771"/>
      <c r="F57" s="771"/>
      <c r="G57" s="771"/>
      <c r="H57" s="771"/>
      <c r="I57" s="771"/>
      <c r="J57" s="771"/>
      <c r="K57" s="771"/>
      <c r="L57" s="771"/>
    </row>
    <row r="61" spans="1:14" x14ac:dyDescent="0.35">
      <c r="A61" s="848" t="s">
        <v>23</v>
      </c>
      <c r="B61" s="848"/>
      <c r="C61" s="849">
        <f>Presentación!$C$3</f>
        <v>1990</v>
      </c>
      <c r="D61" s="849"/>
      <c r="E61" s="849"/>
      <c r="F61" s="849"/>
      <c r="G61" s="849"/>
      <c r="H61" s="849"/>
      <c r="I61" s="849"/>
      <c r="J61" s="849"/>
      <c r="K61" s="849"/>
      <c r="L61" s="849"/>
    </row>
    <row r="62" spans="1:14" x14ac:dyDescent="0.35">
      <c r="A62" s="850" t="s">
        <v>24</v>
      </c>
      <c r="B62" s="850"/>
      <c r="C62" s="851" t="s">
        <v>375</v>
      </c>
      <c r="D62" s="851"/>
      <c r="E62" s="851"/>
      <c r="F62" s="851"/>
      <c r="G62" s="851"/>
      <c r="H62" s="851"/>
      <c r="I62" s="851"/>
      <c r="J62" s="851"/>
      <c r="K62" s="851"/>
      <c r="L62" s="851"/>
      <c r="N62" s="470">
        <v>15</v>
      </c>
    </row>
    <row r="63" spans="1:14" ht="14.25" customHeight="1" x14ac:dyDescent="0.35">
      <c r="A63" s="757" t="s">
        <v>5</v>
      </c>
      <c r="B63" s="757"/>
      <c r="C63" s="758" t="s">
        <v>26</v>
      </c>
      <c r="D63" s="758"/>
      <c r="E63" s="758"/>
      <c r="F63" s="758"/>
      <c r="G63" s="758"/>
      <c r="H63" s="758"/>
      <c r="I63" s="758"/>
      <c r="J63" s="758"/>
      <c r="K63" s="758"/>
      <c r="L63" s="758"/>
    </row>
    <row r="64" spans="1:14" ht="14.25" customHeight="1" x14ac:dyDescent="0.35">
      <c r="A64" s="757" t="s">
        <v>27</v>
      </c>
      <c r="B64" s="757"/>
      <c r="C64" s="758" t="s">
        <v>543</v>
      </c>
      <c r="D64" s="758"/>
      <c r="E64" s="758"/>
      <c r="F64" s="758"/>
      <c r="G64" s="758"/>
      <c r="H64" s="758"/>
      <c r="I64" s="758"/>
      <c r="J64" s="758"/>
      <c r="K64" s="758"/>
      <c r="L64" s="758"/>
    </row>
    <row r="65" spans="1:15" ht="14.25" customHeight="1" x14ac:dyDescent="0.35">
      <c r="A65" s="757" t="s">
        <v>29</v>
      </c>
      <c r="B65" s="757"/>
      <c r="C65" s="758" t="s">
        <v>544</v>
      </c>
      <c r="D65" s="758"/>
      <c r="E65" s="758"/>
      <c r="F65" s="758"/>
      <c r="G65" s="758"/>
      <c r="H65" s="758"/>
      <c r="I65" s="758"/>
      <c r="J65" s="758"/>
      <c r="K65" s="758"/>
      <c r="L65" s="758"/>
    </row>
    <row r="66" spans="1:15" ht="14.25" customHeight="1" x14ac:dyDescent="0.35">
      <c r="A66" s="757" t="s">
        <v>31</v>
      </c>
      <c r="B66" s="757"/>
      <c r="C66" s="758" t="s">
        <v>262</v>
      </c>
      <c r="D66" s="758"/>
      <c r="E66" s="758"/>
      <c r="F66" s="758"/>
      <c r="G66" s="758"/>
      <c r="H66" s="758"/>
      <c r="I66" s="758"/>
      <c r="J66" s="758"/>
      <c r="K66" s="758"/>
      <c r="L66" s="758"/>
    </row>
    <row r="67" spans="1:15" ht="14.25" customHeight="1" x14ac:dyDescent="0.35">
      <c r="A67" s="759" t="s">
        <v>33</v>
      </c>
      <c r="B67" s="759"/>
      <c r="C67" s="264" t="s">
        <v>34</v>
      </c>
      <c r="D67" s="760" t="s">
        <v>324</v>
      </c>
      <c r="E67" s="760"/>
      <c r="F67" s="760"/>
      <c r="G67" s="760"/>
      <c r="H67" s="760"/>
      <c r="I67" s="760"/>
      <c r="J67" s="760"/>
      <c r="K67" s="760"/>
      <c r="L67" s="760"/>
    </row>
    <row r="68" spans="1:15" ht="36" customHeight="1" x14ac:dyDescent="0.35">
      <c r="A68" s="761" t="s">
        <v>37</v>
      </c>
      <c r="B68" s="761"/>
      <c r="C68" s="761" t="s">
        <v>325</v>
      </c>
      <c r="D68" s="266" t="s">
        <v>326</v>
      </c>
      <c r="E68" s="266" t="s">
        <v>327</v>
      </c>
      <c r="F68" s="266" t="s">
        <v>328</v>
      </c>
      <c r="G68" s="762" t="s">
        <v>329</v>
      </c>
      <c r="H68" s="762"/>
      <c r="I68" s="266" t="s">
        <v>330</v>
      </c>
      <c r="J68" s="266" t="s">
        <v>331</v>
      </c>
      <c r="K68" s="266" t="s">
        <v>332</v>
      </c>
      <c r="L68" s="266" t="s">
        <v>333</v>
      </c>
    </row>
    <row r="69" spans="1:15" ht="15" customHeight="1" x14ac:dyDescent="0.35">
      <c r="A69" s="761" t="s">
        <v>46</v>
      </c>
      <c r="B69" s="761" t="s">
        <v>47</v>
      </c>
      <c r="C69" s="761"/>
      <c r="D69" s="761" t="s">
        <v>48</v>
      </c>
      <c r="E69" s="761" t="s">
        <v>334</v>
      </c>
      <c r="F69" s="761" t="s">
        <v>276</v>
      </c>
      <c r="G69" s="761" t="s">
        <v>335</v>
      </c>
      <c r="H69" s="761"/>
      <c r="I69" s="761" t="s">
        <v>336</v>
      </c>
      <c r="J69" s="761" t="s">
        <v>337</v>
      </c>
      <c r="K69" s="761" t="s">
        <v>338</v>
      </c>
      <c r="L69" s="761" t="s">
        <v>339</v>
      </c>
    </row>
    <row r="70" spans="1:15" ht="14.25" customHeight="1" x14ac:dyDescent="0.35">
      <c r="A70" s="761"/>
      <c r="B70" s="761"/>
      <c r="C70" s="761"/>
      <c r="D70" s="761"/>
      <c r="E70" s="761"/>
      <c r="F70" s="761"/>
      <c r="G70" s="761" t="s">
        <v>340</v>
      </c>
      <c r="H70" s="761"/>
      <c r="I70" s="761"/>
      <c r="J70" s="761"/>
      <c r="K70" s="761"/>
      <c r="L70" s="761"/>
    </row>
    <row r="71" spans="1:15" ht="14.25" customHeight="1" x14ac:dyDescent="0.35">
      <c r="A71" s="761"/>
      <c r="B71" s="761"/>
      <c r="C71" s="761"/>
      <c r="D71" s="761"/>
      <c r="E71" s="761" t="s">
        <v>341</v>
      </c>
      <c r="F71" s="761" t="s">
        <v>342</v>
      </c>
      <c r="G71" s="761" t="s">
        <v>343</v>
      </c>
      <c r="H71" s="761"/>
      <c r="I71" s="265" t="s">
        <v>344</v>
      </c>
      <c r="J71" s="265" t="s">
        <v>345</v>
      </c>
      <c r="K71" s="265" t="s">
        <v>346</v>
      </c>
      <c r="L71" s="265" t="s">
        <v>347</v>
      </c>
    </row>
    <row r="72" spans="1:15" ht="28" x14ac:dyDescent="0.35">
      <c r="A72" s="761"/>
      <c r="B72" s="761"/>
      <c r="C72" s="761"/>
      <c r="D72" s="761"/>
      <c r="E72" s="761"/>
      <c r="F72" s="761"/>
      <c r="G72" s="761"/>
      <c r="H72" s="761"/>
      <c r="I72" s="265" t="s">
        <v>348</v>
      </c>
      <c r="J72" s="265" t="s">
        <v>348</v>
      </c>
      <c r="K72" s="265" t="s">
        <v>348</v>
      </c>
      <c r="L72" s="265" t="s">
        <v>348</v>
      </c>
    </row>
    <row r="73" spans="1:15" ht="14.25" customHeight="1" x14ac:dyDescent="0.35">
      <c r="A73" s="761"/>
      <c r="B73" s="761"/>
      <c r="C73" s="761"/>
      <c r="D73" s="267" t="s">
        <v>61</v>
      </c>
      <c r="E73" s="267" t="s">
        <v>349</v>
      </c>
      <c r="F73" s="267" t="s">
        <v>350</v>
      </c>
      <c r="G73" s="763" t="s">
        <v>351</v>
      </c>
      <c r="H73" s="763"/>
      <c r="I73" s="267" t="s">
        <v>352</v>
      </c>
      <c r="J73" s="267" t="s">
        <v>353</v>
      </c>
      <c r="K73" s="267" t="s">
        <v>354</v>
      </c>
      <c r="L73" s="267" t="s">
        <v>355</v>
      </c>
    </row>
    <row r="74" spans="1:15" ht="14.25" customHeight="1" x14ac:dyDescent="0.35">
      <c r="A74" s="761" t="s">
        <v>313</v>
      </c>
      <c r="B74" s="761" t="s">
        <v>313</v>
      </c>
      <c r="C74" s="761" t="s">
        <v>545</v>
      </c>
      <c r="D74" s="764"/>
      <c r="E74" s="761"/>
      <c r="F74" s="761"/>
      <c r="G74" s="270" t="s">
        <v>357</v>
      </c>
      <c r="H74" s="271"/>
      <c r="I74" s="287">
        <f>(D74*E74*F74*H74)/1000</f>
        <v>0</v>
      </c>
      <c r="J74" s="288"/>
      <c r="K74" s="288"/>
      <c r="L74" s="288"/>
    </row>
    <row r="75" spans="1:15" x14ac:dyDescent="0.35">
      <c r="A75" s="761"/>
      <c r="B75" s="761"/>
      <c r="C75" s="761"/>
      <c r="D75" s="764"/>
      <c r="E75" s="761"/>
      <c r="F75" s="761"/>
      <c r="G75" s="270" t="s">
        <v>358</v>
      </c>
      <c r="H75" s="271"/>
      <c r="I75" s="288"/>
      <c r="J75" s="289">
        <f>(D74*E74*F74*H75)/1000</f>
        <v>0</v>
      </c>
      <c r="K75" s="288"/>
      <c r="L75" s="288"/>
      <c r="N75" s="470">
        <v>1</v>
      </c>
      <c r="O75" s="470">
        <f>N62*100+N75</f>
        <v>1501</v>
      </c>
    </row>
    <row r="76" spans="1:15" x14ac:dyDescent="0.35">
      <c r="A76" s="761"/>
      <c r="B76" s="761"/>
      <c r="C76" s="761"/>
      <c r="D76" s="764"/>
      <c r="E76" s="761"/>
      <c r="F76" s="761"/>
      <c r="G76" s="270" t="s">
        <v>359</v>
      </c>
      <c r="H76" s="271"/>
      <c r="I76" s="288"/>
      <c r="J76" s="288"/>
      <c r="K76" s="289">
        <f>(D74*E74*F74*H76)/1000</f>
        <v>0</v>
      </c>
      <c r="L76" s="288"/>
    </row>
    <row r="77" spans="1:15" x14ac:dyDescent="0.35">
      <c r="A77" s="761"/>
      <c r="B77" s="761"/>
      <c r="C77" s="761"/>
      <c r="D77" s="764"/>
      <c r="E77" s="761"/>
      <c r="F77" s="761"/>
      <c r="G77" s="270" t="s">
        <v>360</v>
      </c>
      <c r="H77" s="271"/>
      <c r="I77" s="288"/>
      <c r="J77" s="288"/>
      <c r="K77" s="288"/>
      <c r="L77" s="289">
        <f>(D74*E74*F74*H77)/1000</f>
        <v>0</v>
      </c>
    </row>
    <row r="78" spans="1:15" ht="14.25" customHeight="1" x14ac:dyDescent="0.35">
      <c r="A78" s="761" t="s">
        <v>313</v>
      </c>
      <c r="B78" s="761" t="s">
        <v>313</v>
      </c>
      <c r="C78" s="761" t="s">
        <v>546</v>
      </c>
      <c r="D78" s="764"/>
      <c r="E78" s="761"/>
      <c r="F78" s="761"/>
      <c r="G78" s="270" t="s">
        <v>357</v>
      </c>
      <c r="H78" s="271"/>
      <c r="I78" s="287">
        <f>(D78*E78*F78*H78)/1000</f>
        <v>0</v>
      </c>
      <c r="J78" s="288"/>
      <c r="K78" s="288"/>
      <c r="L78" s="288"/>
    </row>
    <row r="79" spans="1:15" x14ac:dyDescent="0.35">
      <c r="A79" s="761"/>
      <c r="B79" s="761"/>
      <c r="C79" s="761"/>
      <c r="D79" s="764"/>
      <c r="E79" s="761"/>
      <c r="F79" s="761"/>
      <c r="G79" s="270" t="s">
        <v>358</v>
      </c>
      <c r="H79" s="271"/>
      <c r="I79" s="288"/>
      <c r="J79" s="289">
        <f>(D78*E78*F78*H79)/1000</f>
        <v>0</v>
      </c>
      <c r="K79" s="288"/>
      <c r="L79" s="288"/>
      <c r="N79" s="470">
        <v>2</v>
      </c>
      <c r="O79" s="470">
        <f>N62*100+N79</f>
        <v>1502</v>
      </c>
    </row>
    <row r="80" spans="1:15" x14ac:dyDescent="0.35">
      <c r="A80" s="761"/>
      <c r="B80" s="761"/>
      <c r="C80" s="761"/>
      <c r="D80" s="764"/>
      <c r="E80" s="761"/>
      <c r="F80" s="761"/>
      <c r="G80" s="270" t="s">
        <v>359</v>
      </c>
      <c r="H80" s="271"/>
      <c r="I80" s="288"/>
      <c r="J80" s="288"/>
      <c r="K80" s="289">
        <f>(D78*E78*F78*H80)/1000</f>
        <v>0</v>
      </c>
      <c r="L80" s="288"/>
    </row>
    <row r="81" spans="1:14" x14ac:dyDescent="0.35">
      <c r="A81" s="761"/>
      <c r="B81" s="761"/>
      <c r="C81" s="761"/>
      <c r="D81" s="764"/>
      <c r="E81" s="761"/>
      <c r="F81" s="761"/>
      <c r="G81" s="270" t="s">
        <v>360</v>
      </c>
      <c r="H81" s="271"/>
      <c r="I81" s="288"/>
      <c r="J81" s="288"/>
      <c r="K81" s="288"/>
      <c r="L81" s="289">
        <f>(D78*E78*F78*H81)/1000</f>
        <v>0</v>
      </c>
    </row>
    <row r="82" spans="1:14" ht="14.25" customHeight="1" x14ac:dyDescent="0.35">
      <c r="A82" s="766" t="s">
        <v>91</v>
      </c>
      <c r="B82" s="766"/>
      <c r="C82" s="766"/>
      <c r="D82" s="767"/>
      <c r="E82" s="767"/>
      <c r="F82" s="767"/>
      <c r="G82" s="768" t="s">
        <v>357</v>
      </c>
      <c r="H82" s="768"/>
      <c r="I82" s="287">
        <f>I74+I78</f>
        <v>0</v>
      </c>
      <c r="J82" s="288"/>
      <c r="K82" s="288"/>
      <c r="L82" s="288"/>
    </row>
    <row r="83" spans="1:14" ht="14.25" customHeight="1" x14ac:dyDescent="0.35">
      <c r="A83" s="766"/>
      <c r="B83" s="766"/>
      <c r="C83" s="766"/>
      <c r="D83" s="767"/>
      <c r="E83" s="767"/>
      <c r="F83" s="767"/>
      <c r="G83" s="768" t="s">
        <v>358</v>
      </c>
      <c r="H83" s="768"/>
      <c r="I83" s="288"/>
      <c r="J83" s="287">
        <f>J75+J79</f>
        <v>0</v>
      </c>
      <c r="K83" s="288"/>
      <c r="L83" s="288"/>
    </row>
    <row r="84" spans="1:14" ht="14.25" customHeight="1" x14ac:dyDescent="0.35">
      <c r="A84" s="766"/>
      <c r="B84" s="766"/>
      <c r="C84" s="766"/>
      <c r="D84" s="767"/>
      <c r="E84" s="767"/>
      <c r="F84" s="767"/>
      <c r="G84" s="768" t="s">
        <v>359</v>
      </c>
      <c r="H84" s="768"/>
      <c r="I84" s="288"/>
      <c r="J84" s="288"/>
      <c r="K84" s="287">
        <f>K76+K80</f>
        <v>0</v>
      </c>
      <c r="L84" s="288"/>
    </row>
    <row r="85" spans="1:14" ht="14.25" customHeight="1" x14ac:dyDescent="0.35">
      <c r="A85" s="766"/>
      <c r="B85" s="766"/>
      <c r="C85" s="766"/>
      <c r="D85" s="767"/>
      <c r="E85" s="767"/>
      <c r="F85" s="767"/>
      <c r="G85" s="768" t="s">
        <v>360</v>
      </c>
      <c r="H85" s="768"/>
      <c r="I85" s="288"/>
      <c r="J85" s="288"/>
      <c r="K85" s="288"/>
      <c r="L85" s="287">
        <f>L77+L81</f>
        <v>0</v>
      </c>
    </row>
    <row r="86" spans="1:14" x14ac:dyDescent="0.35">
      <c r="A86" s="770" t="s">
        <v>366</v>
      </c>
      <c r="B86" s="770"/>
      <c r="C86" s="770"/>
      <c r="D86" s="770"/>
      <c r="E86" s="770"/>
      <c r="F86" s="770"/>
      <c r="G86" s="770"/>
      <c r="H86" s="770"/>
      <c r="I86" s="770"/>
      <c r="J86" s="770"/>
      <c r="K86" s="770"/>
      <c r="L86" s="770"/>
    </row>
    <row r="87" spans="1:14" x14ac:dyDescent="0.35">
      <c r="A87" s="771" t="s">
        <v>367</v>
      </c>
      <c r="B87" s="771"/>
      <c r="C87" s="771"/>
      <c r="D87" s="771"/>
      <c r="E87" s="771"/>
      <c r="F87" s="771"/>
      <c r="G87" s="771"/>
      <c r="H87" s="771"/>
      <c r="I87" s="771"/>
      <c r="J87" s="771"/>
      <c r="K87" s="771"/>
      <c r="L87" s="771"/>
    </row>
    <row r="91" spans="1:14" x14ac:dyDescent="0.35">
      <c r="A91" s="848" t="s">
        <v>23</v>
      </c>
      <c r="B91" s="848"/>
      <c r="C91" s="849">
        <f>Presentación!$C$3</f>
        <v>1990</v>
      </c>
      <c r="D91" s="849"/>
      <c r="E91" s="849"/>
      <c r="F91" s="849"/>
      <c r="G91" s="849"/>
      <c r="H91" s="849"/>
      <c r="I91" s="849"/>
      <c r="J91" s="849"/>
      <c r="K91" s="849"/>
      <c r="L91" s="849"/>
    </row>
    <row r="92" spans="1:14" x14ac:dyDescent="0.35">
      <c r="A92" s="850" t="s">
        <v>24</v>
      </c>
      <c r="B92" s="850"/>
      <c r="C92" s="851" t="s">
        <v>376</v>
      </c>
      <c r="D92" s="851"/>
      <c r="E92" s="851"/>
      <c r="F92" s="851"/>
      <c r="G92" s="851"/>
      <c r="H92" s="851"/>
      <c r="I92" s="851"/>
      <c r="J92" s="851"/>
      <c r="K92" s="851"/>
      <c r="L92" s="851"/>
      <c r="N92" s="470">
        <v>1</v>
      </c>
    </row>
    <row r="93" spans="1:14" ht="14.25" customHeight="1" x14ac:dyDescent="0.35">
      <c r="A93" s="757" t="s">
        <v>5</v>
      </c>
      <c r="B93" s="757"/>
      <c r="C93" s="758" t="s">
        <v>26</v>
      </c>
      <c r="D93" s="758"/>
      <c r="E93" s="758"/>
      <c r="F93" s="758"/>
      <c r="G93" s="758"/>
      <c r="H93" s="758"/>
      <c r="I93" s="758"/>
      <c r="J93" s="758"/>
      <c r="K93" s="758"/>
      <c r="L93" s="758"/>
    </row>
    <row r="94" spans="1:14" ht="14.25" customHeight="1" x14ac:dyDescent="0.35">
      <c r="A94" s="757" t="s">
        <v>27</v>
      </c>
      <c r="B94" s="757"/>
      <c r="C94" s="758" t="s">
        <v>543</v>
      </c>
      <c r="D94" s="758"/>
      <c r="E94" s="758"/>
      <c r="F94" s="758"/>
      <c r="G94" s="758"/>
      <c r="H94" s="758"/>
      <c r="I94" s="758"/>
      <c r="J94" s="758"/>
      <c r="K94" s="758"/>
      <c r="L94" s="758"/>
    </row>
    <row r="95" spans="1:14" ht="14.25" customHeight="1" x14ac:dyDescent="0.35">
      <c r="A95" s="757" t="s">
        <v>29</v>
      </c>
      <c r="B95" s="757"/>
      <c r="C95" s="758" t="s">
        <v>544</v>
      </c>
      <c r="D95" s="758"/>
      <c r="E95" s="758"/>
      <c r="F95" s="758"/>
      <c r="G95" s="758"/>
      <c r="H95" s="758"/>
      <c r="I95" s="758"/>
      <c r="J95" s="758"/>
      <c r="K95" s="758"/>
      <c r="L95" s="758"/>
    </row>
    <row r="96" spans="1:14" ht="14.25" customHeight="1" x14ac:dyDescent="0.35">
      <c r="A96" s="757" t="s">
        <v>31</v>
      </c>
      <c r="B96" s="757"/>
      <c r="C96" s="758" t="s">
        <v>262</v>
      </c>
      <c r="D96" s="758"/>
      <c r="E96" s="758"/>
      <c r="F96" s="758"/>
      <c r="G96" s="758"/>
      <c r="H96" s="758"/>
      <c r="I96" s="758"/>
      <c r="J96" s="758"/>
      <c r="K96" s="758"/>
      <c r="L96" s="758"/>
    </row>
    <row r="97" spans="1:15" ht="14.25" customHeight="1" x14ac:dyDescent="0.35">
      <c r="A97" s="759" t="s">
        <v>33</v>
      </c>
      <c r="B97" s="759"/>
      <c r="C97" s="264" t="s">
        <v>34</v>
      </c>
      <c r="D97" s="760" t="s">
        <v>324</v>
      </c>
      <c r="E97" s="760"/>
      <c r="F97" s="760"/>
      <c r="G97" s="760"/>
      <c r="H97" s="760"/>
      <c r="I97" s="760"/>
      <c r="J97" s="760"/>
      <c r="K97" s="760"/>
      <c r="L97" s="760"/>
    </row>
    <row r="98" spans="1:15" ht="36" customHeight="1" x14ac:dyDescent="0.35">
      <c r="A98" s="761" t="s">
        <v>37</v>
      </c>
      <c r="B98" s="761"/>
      <c r="C98" s="761" t="s">
        <v>325</v>
      </c>
      <c r="D98" s="266" t="s">
        <v>326</v>
      </c>
      <c r="E98" s="266" t="s">
        <v>327</v>
      </c>
      <c r="F98" s="266" t="s">
        <v>328</v>
      </c>
      <c r="G98" s="762" t="s">
        <v>329</v>
      </c>
      <c r="H98" s="762"/>
      <c r="I98" s="266" t="s">
        <v>330</v>
      </c>
      <c r="J98" s="266" t="s">
        <v>331</v>
      </c>
      <c r="K98" s="266" t="s">
        <v>332</v>
      </c>
      <c r="L98" s="266" t="s">
        <v>333</v>
      </c>
    </row>
    <row r="99" spans="1:15" ht="14.25" customHeight="1" x14ac:dyDescent="0.35">
      <c r="A99" s="761" t="s">
        <v>46</v>
      </c>
      <c r="B99" s="761" t="s">
        <v>47</v>
      </c>
      <c r="C99" s="761"/>
      <c r="D99" s="761" t="s">
        <v>48</v>
      </c>
      <c r="E99" s="761" t="s">
        <v>334</v>
      </c>
      <c r="F99" s="761" t="s">
        <v>276</v>
      </c>
      <c r="G99" s="761" t="s">
        <v>335</v>
      </c>
      <c r="H99" s="761"/>
      <c r="I99" s="761" t="s">
        <v>336</v>
      </c>
      <c r="J99" s="761" t="s">
        <v>337</v>
      </c>
      <c r="K99" s="761" t="s">
        <v>338</v>
      </c>
      <c r="L99" s="761" t="s">
        <v>339</v>
      </c>
    </row>
    <row r="100" spans="1:15" ht="14.25" customHeight="1" x14ac:dyDescent="0.35">
      <c r="A100" s="761"/>
      <c r="B100" s="761"/>
      <c r="C100" s="761"/>
      <c r="D100" s="761"/>
      <c r="E100" s="761"/>
      <c r="F100" s="761"/>
      <c r="G100" s="761" t="s">
        <v>340</v>
      </c>
      <c r="H100" s="761"/>
      <c r="I100" s="761"/>
      <c r="J100" s="761"/>
      <c r="K100" s="761"/>
      <c r="L100" s="761"/>
    </row>
    <row r="101" spans="1:15" ht="14.25" customHeight="1" x14ac:dyDescent="0.35">
      <c r="A101" s="761"/>
      <c r="B101" s="761"/>
      <c r="C101" s="761"/>
      <c r="D101" s="761"/>
      <c r="E101" s="761" t="s">
        <v>341</v>
      </c>
      <c r="F101" s="761" t="s">
        <v>342</v>
      </c>
      <c r="G101" s="761" t="s">
        <v>343</v>
      </c>
      <c r="H101" s="761"/>
      <c r="I101" s="265" t="s">
        <v>344</v>
      </c>
      <c r="J101" s="265" t="s">
        <v>345</v>
      </c>
      <c r="K101" s="265" t="s">
        <v>346</v>
      </c>
      <c r="L101" s="265" t="s">
        <v>347</v>
      </c>
    </row>
    <row r="102" spans="1:15" ht="28" x14ac:dyDescent="0.35">
      <c r="A102" s="761"/>
      <c r="B102" s="761"/>
      <c r="C102" s="761"/>
      <c r="D102" s="761"/>
      <c r="E102" s="761"/>
      <c r="F102" s="761"/>
      <c r="G102" s="761"/>
      <c r="H102" s="761"/>
      <c r="I102" s="265" t="s">
        <v>348</v>
      </c>
      <c r="J102" s="265" t="s">
        <v>348</v>
      </c>
      <c r="K102" s="265" t="s">
        <v>348</v>
      </c>
      <c r="L102" s="265" t="s">
        <v>348</v>
      </c>
    </row>
    <row r="103" spans="1:15" ht="14.25" customHeight="1" x14ac:dyDescent="0.35">
      <c r="A103" s="761"/>
      <c r="B103" s="761"/>
      <c r="C103" s="761"/>
      <c r="D103" s="267" t="s">
        <v>61</v>
      </c>
      <c r="E103" s="267" t="s">
        <v>349</v>
      </c>
      <c r="F103" s="267" t="s">
        <v>350</v>
      </c>
      <c r="G103" s="763" t="s">
        <v>351</v>
      </c>
      <c r="H103" s="763"/>
      <c r="I103" s="267" t="s">
        <v>352</v>
      </c>
      <c r="J103" s="267" t="s">
        <v>353</v>
      </c>
      <c r="K103" s="267" t="s">
        <v>354</v>
      </c>
      <c r="L103" s="267" t="s">
        <v>355</v>
      </c>
    </row>
    <row r="104" spans="1:15" ht="14.25" customHeight="1" x14ac:dyDescent="0.35">
      <c r="A104" s="761" t="s">
        <v>313</v>
      </c>
      <c r="B104" s="761" t="s">
        <v>313</v>
      </c>
      <c r="C104" s="761" t="s">
        <v>545</v>
      </c>
      <c r="D104" s="764"/>
      <c r="E104" s="761"/>
      <c r="F104" s="761"/>
      <c r="G104" s="270" t="s">
        <v>357</v>
      </c>
      <c r="H104" s="271"/>
      <c r="I104" s="287">
        <f>(D104*E104*F104*H104)/1000</f>
        <v>0</v>
      </c>
      <c r="J104" s="288"/>
      <c r="K104" s="288"/>
      <c r="L104" s="288"/>
    </row>
    <row r="105" spans="1:15" x14ac:dyDescent="0.35">
      <c r="A105" s="761"/>
      <c r="B105" s="761"/>
      <c r="C105" s="761"/>
      <c r="D105" s="764"/>
      <c r="E105" s="761"/>
      <c r="F105" s="761"/>
      <c r="G105" s="270" t="s">
        <v>358</v>
      </c>
      <c r="H105" s="271"/>
      <c r="I105" s="288"/>
      <c r="J105" s="289">
        <f>(D104*E104*F104*H105)/1000</f>
        <v>0</v>
      </c>
      <c r="K105" s="288"/>
      <c r="L105" s="288"/>
      <c r="N105" s="470">
        <v>1</v>
      </c>
      <c r="O105" s="470">
        <f>N92*100+N105</f>
        <v>101</v>
      </c>
    </row>
    <row r="106" spans="1:15" x14ac:dyDescent="0.35">
      <c r="A106" s="761"/>
      <c r="B106" s="761"/>
      <c r="C106" s="761"/>
      <c r="D106" s="764"/>
      <c r="E106" s="761"/>
      <c r="F106" s="761"/>
      <c r="G106" s="270" t="s">
        <v>359</v>
      </c>
      <c r="H106" s="271"/>
      <c r="I106" s="288"/>
      <c r="J106" s="288"/>
      <c r="K106" s="289">
        <f>(D104*E104*F104*H106)/1000</f>
        <v>0</v>
      </c>
      <c r="L106" s="288"/>
    </row>
    <row r="107" spans="1:15" x14ac:dyDescent="0.35">
      <c r="A107" s="761"/>
      <c r="B107" s="761"/>
      <c r="C107" s="761"/>
      <c r="D107" s="764"/>
      <c r="E107" s="761"/>
      <c r="F107" s="761"/>
      <c r="G107" s="270" t="s">
        <v>360</v>
      </c>
      <c r="H107" s="271"/>
      <c r="I107" s="288"/>
      <c r="J107" s="288"/>
      <c r="K107" s="288"/>
      <c r="L107" s="289">
        <f>(D104*E104*F104*H107)/1000</f>
        <v>0</v>
      </c>
    </row>
    <row r="108" spans="1:15" ht="14.25" customHeight="1" x14ac:dyDescent="0.35">
      <c r="A108" s="761" t="s">
        <v>313</v>
      </c>
      <c r="B108" s="761" t="s">
        <v>313</v>
      </c>
      <c r="C108" s="761" t="s">
        <v>546</v>
      </c>
      <c r="D108" s="764"/>
      <c r="E108" s="761"/>
      <c r="F108" s="761"/>
      <c r="G108" s="270" t="s">
        <v>357</v>
      </c>
      <c r="H108" s="271"/>
      <c r="I108" s="287">
        <f>(D108*E108*F108*H108)/1000</f>
        <v>0</v>
      </c>
      <c r="J108" s="288"/>
      <c r="K108" s="288"/>
      <c r="L108" s="288"/>
    </row>
    <row r="109" spans="1:15" x14ac:dyDescent="0.35">
      <c r="A109" s="761"/>
      <c r="B109" s="761"/>
      <c r="C109" s="761"/>
      <c r="D109" s="764"/>
      <c r="E109" s="761"/>
      <c r="F109" s="761"/>
      <c r="G109" s="270" t="s">
        <v>358</v>
      </c>
      <c r="H109" s="271"/>
      <c r="I109" s="288"/>
      <c r="J109" s="289">
        <f>(D108*E108*F108*H109)/1000</f>
        <v>0</v>
      </c>
      <c r="K109" s="288"/>
      <c r="L109" s="288"/>
      <c r="N109" s="470">
        <v>2</v>
      </c>
      <c r="O109" s="470">
        <f>N92*100+N109</f>
        <v>102</v>
      </c>
    </row>
    <row r="110" spans="1:15" x14ac:dyDescent="0.35">
      <c r="A110" s="761"/>
      <c r="B110" s="761"/>
      <c r="C110" s="761"/>
      <c r="D110" s="764"/>
      <c r="E110" s="761"/>
      <c r="F110" s="761"/>
      <c r="G110" s="270" t="s">
        <v>359</v>
      </c>
      <c r="H110" s="271"/>
      <c r="I110" s="288"/>
      <c r="J110" s="288"/>
      <c r="K110" s="289">
        <f>(D108*E108*F108*H110)/1000</f>
        <v>0</v>
      </c>
      <c r="L110" s="288"/>
    </row>
    <row r="111" spans="1:15" x14ac:dyDescent="0.35">
      <c r="A111" s="761"/>
      <c r="B111" s="761"/>
      <c r="C111" s="761"/>
      <c r="D111" s="764"/>
      <c r="E111" s="761"/>
      <c r="F111" s="761"/>
      <c r="G111" s="270" t="s">
        <v>360</v>
      </c>
      <c r="H111" s="271"/>
      <c r="I111" s="288"/>
      <c r="J111" s="288"/>
      <c r="K111" s="288"/>
      <c r="L111" s="289">
        <f>(D108*E108*F108*H111)/1000</f>
        <v>0</v>
      </c>
    </row>
    <row r="112" spans="1:15" ht="14.25" customHeight="1" x14ac:dyDescent="0.35">
      <c r="A112" s="766" t="s">
        <v>91</v>
      </c>
      <c r="B112" s="766"/>
      <c r="C112" s="766"/>
      <c r="D112" s="767"/>
      <c r="E112" s="767"/>
      <c r="F112" s="767"/>
      <c r="G112" s="768" t="s">
        <v>357</v>
      </c>
      <c r="H112" s="768"/>
      <c r="I112" s="287">
        <f>I104+I108</f>
        <v>0</v>
      </c>
      <c r="J112" s="288"/>
      <c r="K112" s="288"/>
      <c r="L112" s="288"/>
    </row>
    <row r="113" spans="1:14" ht="14.25" customHeight="1" x14ac:dyDescent="0.35">
      <c r="A113" s="766"/>
      <c r="B113" s="766"/>
      <c r="C113" s="766"/>
      <c r="D113" s="767"/>
      <c r="E113" s="767"/>
      <c r="F113" s="767"/>
      <c r="G113" s="768" t="s">
        <v>358</v>
      </c>
      <c r="H113" s="768"/>
      <c r="I113" s="288"/>
      <c r="J113" s="287">
        <f>J105+J109</f>
        <v>0</v>
      </c>
      <c r="K113" s="288"/>
      <c r="L113" s="288"/>
    </row>
    <row r="114" spans="1:14" ht="14.25" customHeight="1" x14ac:dyDescent="0.35">
      <c r="A114" s="766"/>
      <c r="B114" s="766"/>
      <c r="C114" s="766"/>
      <c r="D114" s="767"/>
      <c r="E114" s="767"/>
      <c r="F114" s="767"/>
      <c r="G114" s="768" t="s">
        <v>359</v>
      </c>
      <c r="H114" s="768"/>
      <c r="I114" s="288"/>
      <c r="J114" s="288"/>
      <c r="K114" s="287">
        <f>K106+K110</f>
        <v>0</v>
      </c>
      <c r="L114" s="288"/>
    </row>
    <row r="115" spans="1:14" ht="14.25" customHeight="1" x14ac:dyDescent="0.35">
      <c r="A115" s="766"/>
      <c r="B115" s="766"/>
      <c r="C115" s="766"/>
      <c r="D115" s="767"/>
      <c r="E115" s="767"/>
      <c r="F115" s="767"/>
      <c r="G115" s="768" t="s">
        <v>360</v>
      </c>
      <c r="H115" s="768"/>
      <c r="I115" s="288"/>
      <c r="J115" s="288"/>
      <c r="K115" s="288"/>
      <c r="L115" s="287">
        <f>L107+L111</f>
        <v>0</v>
      </c>
    </row>
    <row r="116" spans="1:14" x14ac:dyDescent="0.35">
      <c r="A116" s="770" t="s">
        <v>366</v>
      </c>
      <c r="B116" s="770"/>
      <c r="C116" s="770"/>
      <c r="D116" s="770"/>
      <c r="E116" s="770"/>
      <c r="F116" s="770"/>
      <c r="G116" s="770"/>
      <c r="H116" s="770"/>
      <c r="I116" s="770"/>
      <c r="J116" s="770"/>
      <c r="K116" s="770"/>
      <c r="L116" s="770"/>
    </row>
    <row r="117" spans="1:14" x14ac:dyDescent="0.35">
      <c r="A117" s="771" t="s">
        <v>367</v>
      </c>
      <c r="B117" s="771"/>
      <c r="C117" s="771"/>
      <c r="D117" s="771"/>
      <c r="E117" s="771"/>
      <c r="F117" s="771"/>
      <c r="G117" s="771"/>
      <c r="H117" s="771"/>
      <c r="I117" s="771"/>
      <c r="J117" s="771"/>
      <c r="K117" s="771"/>
      <c r="L117" s="771"/>
    </row>
    <row r="121" spans="1:14" x14ac:dyDescent="0.35">
      <c r="A121" s="848" t="s">
        <v>23</v>
      </c>
      <c r="B121" s="848"/>
      <c r="C121" s="849">
        <f>Presentación!$C$3</f>
        <v>1990</v>
      </c>
      <c r="D121" s="849"/>
      <c r="E121" s="849"/>
      <c r="F121" s="849"/>
      <c r="G121" s="849"/>
      <c r="H121" s="849"/>
      <c r="I121" s="849"/>
      <c r="J121" s="849"/>
      <c r="K121" s="849"/>
      <c r="L121" s="849"/>
    </row>
    <row r="122" spans="1:14" x14ac:dyDescent="0.35">
      <c r="A122" s="850" t="s">
        <v>24</v>
      </c>
      <c r="B122" s="850"/>
      <c r="C122" s="851" t="s">
        <v>377</v>
      </c>
      <c r="D122" s="851"/>
      <c r="E122" s="851"/>
      <c r="F122" s="851"/>
      <c r="G122" s="851"/>
      <c r="H122" s="851"/>
      <c r="I122" s="851"/>
      <c r="J122" s="851"/>
      <c r="K122" s="851"/>
      <c r="L122" s="851"/>
      <c r="N122" s="470">
        <v>2</v>
      </c>
    </row>
    <row r="123" spans="1:14" ht="14.25" customHeight="1" x14ac:dyDescent="0.35">
      <c r="A123" s="757" t="s">
        <v>5</v>
      </c>
      <c r="B123" s="757"/>
      <c r="C123" s="758" t="s">
        <v>26</v>
      </c>
      <c r="D123" s="758"/>
      <c r="E123" s="758"/>
      <c r="F123" s="758"/>
      <c r="G123" s="758"/>
      <c r="H123" s="758"/>
      <c r="I123" s="758"/>
      <c r="J123" s="758"/>
      <c r="K123" s="758"/>
      <c r="L123" s="758"/>
    </row>
    <row r="124" spans="1:14" ht="14.25" customHeight="1" x14ac:dyDescent="0.35">
      <c r="A124" s="757" t="s">
        <v>27</v>
      </c>
      <c r="B124" s="757"/>
      <c r="C124" s="758" t="s">
        <v>543</v>
      </c>
      <c r="D124" s="758"/>
      <c r="E124" s="758"/>
      <c r="F124" s="758"/>
      <c r="G124" s="758"/>
      <c r="H124" s="758"/>
      <c r="I124" s="758"/>
      <c r="J124" s="758"/>
      <c r="K124" s="758"/>
      <c r="L124" s="758"/>
    </row>
    <row r="125" spans="1:14" ht="14.25" customHeight="1" x14ac:dyDescent="0.35">
      <c r="A125" s="757" t="s">
        <v>29</v>
      </c>
      <c r="B125" s="757"/>
      <c r="C125" s="758" t="s">
        <v>544</v>
      </c>
      <c r="D125" s="758"/>
      <c r="E125" s="758"/>
      <c r="F125" s="758"/>
      <c r="G125" s="758"/>
      <c r="H125" s="758"/>
      <c r="I125" s="758"/>
      <c r="J125" s="758"/>
      <c r="K125" s="758"/>
      <c r="L125" s="758"/>
    </row>
    <row r="126" spans="1:14" ht="14.25" customHeight="1" x14ac:dyDescent="0.35">
      <c r="A126" s="757" t="s">
        <v>31</v>
      </c>
      <c r="B126" s="757"/>
      <c r="C126" s="758" t="s">
        <v>262</v>
      </c>
      <c r="D126" s="758"/>
      <c r="E126" s="758"/>
      <c r="F126" s="758"/>
      <c r="G126" s="758"/>
      <c r="H126" s="758"/>
      <c r="I126" s="758"/>
      <c r="J126" s="758"/>
      <c r="K126" s="758"/>
      <c r="L126" s="758"/>
    </row>
    <row r="127" spans="1:14" ht="14.25" customHeight="1" x14ac:dyDescent="0.35">
      <c r="A127" s="759" t="s">
        <v>33</v>
      </c>
      <c r="B127" s="759"/>
      <c r="C127" s="264" t="s">
        <v>34</v>
      </c>
      <c r="D127" s="760" t="s">
        <v>324</v>
      </c>
      <c r="E127" s="760"/>
      <c r="F127" s="760"/>
      <c r="G127" s="760"/>
      <c r="H127" s="760"/>
      <c r="I127" s="760"/>
      <c r="J127" s="760"/>
      <c r="K127" s="760"/>
      <c r="L127" s="760"/>
    </row>
    <row r="128" spans="1:14" ht="36" customHeight="1" x14ac:dyDescent="0.35">
      <c r="A128" s="761" t="s">
        <v>37</v>
      </c>
      <c r="B128" s="761"/>
      <c r="C128" s="761" t="s">
        <v>325</v>
      </c>
      <c r="D128" s="266" t="s">
        <v>326</v>
      </c>
      <c r="E128" s="266" t="s">
        <v>327</v>
      </c>
      <c r="F128" s="266" t="s">
        <v>328</v>
      </c>
      <c r="G128" s="762" t="s">
        <v>329</v>
      </c>
      <c r="H128" s="762"/>
      <c r="I128" s="266" t="s">
        <v>330</v>
      </c>
      <c r="J128" s="266" t="s">
        <v>331</v>
      </c>
      <c r="K128" s="266" t="s">
        <v>332</v>
      </c>
      <c r="L128" s="266" t="s">
        <v>333</v>
      </c>
    </row>
    <row r="129" spans="1:15" ht="14.25" customHeight="1" x14ac:dyDescent="0.35">
      <c r="A129" s="761" t="s">
        <v>46</v>
      </c>
      <c r="B129" s="761" t="s">
        <v>47</v>
      </c>
      <c r="C129" s="761"/>
      <c r="D129" s="761" t="s">
        <v>48</v>
      </c>
      <c r="E129" s="761" t="s">
        <v>334</v>
      </c>
      <c r="F129" s="761" t="s">
        <v>276</v>
      </c>
      <c r="G129" s="761" t="s">
        <v>335</v>
      </c>
      <c r="H129" s="761"/>
      <c r="I129" s="761" t="s">
        <v>336</v>
      </c>
      <c r="J129" s="761" t="s">
        <v>337</v>
      </c>
      <c r="K129" s="761" t="s">
        <v>338</v>
      </c>
      <c r="L129" s="761" t="s">
        <v>339</v>
      </c>
    </row>
    <row r="130" spans="1:15" ht="14.25" customHeight="1" x14ac:dyDescent="0.35">
      <c r="A130" s="761"/>
      <c r="B130" s="761"/>
      <c r="C130" s="761"/>
      <c r="D130" s="761"/>
      <c r="E130" s="761"/>
      <c r="F130" s="761"/>
      <c r="G130" s="761" t="s">
        <v>340</v>
      </c>
      <c r="H130" s="761"/>
      <c r="I130" s="761"/>
      <c r="J130" s="761"/>
      <c r="K130" s="761"/>
      <c r="L130" s="761"/>
    </row>
    <row r="131" spans="1:15" ht="14.25" customHeight="1" x14ac:dyDescent="0.35">
      <c r="A131" s="761"/>
      <c r="B131" s="761"/>
      <c r="C131" s="761"/>
      <c r="D131" s="761"/>
      <c r="E131" s="761" t="s">
        <v>341</v>
      </c>
      <c r="F131" s="761" t="s">
        <v>342</v>
      </c>
      <c r="G131" s="761" t="s">
        <v>343</v>
      </c>
      <c r="H131" s="761"/>
      <c r="I131" s="265" t="s">
        <v>344</v>
      </c>
      <c r="J131" s="265" t="s">
        <v>345</v>
      </c>
      <c r="K131" s="265" t="s">
        <v>346</v>
      </c>
      <c r="L131" s="265" t="s">
        <v>347</v>
      </c>
    </row>
    <row r="132" spans="1:15" ht="28" x14ac:dyDescent="0.35">
      <c r="A132" s="761"/>
      <c r="B132" s="761"/>
      <c r="C132" s="761"/>
      <c r="D132" s="761"/>
      <c r="E132" s="761"/>
      <c r="F132" s="761"/>
      <c r="G132" s="761"/>
      <c r="H132" s="761"/>
      <c r="I132" s="265" t="s">
        <v>348</v>
      </c>
      <c r="J132" s="265" t="s">
        <v>348</v>
      </c>
      <c r="K132" s="265" t="s">
        <v>348</v>
      </c>
      <c r="L132" s="265" t="s">
        <v>348</v>
      </c>
    </row>
    <row r="133" spans="1:15" ht="14.25" customHeight="1" x14ac:dyDescent="0.35">
      <c r="A133" s="761"/>
      <c r="B133" s="761"/>
      <c r="C133" s="761"/>
      <c r="D133" s="267" t="s">
        <v>61</v>
      </c>
      <c r="E133" s="267" t="s">
        <v>349</v>
      </c>
      <c r="F133" s="267" t="s">
        <v>350</v>
      </c>
      <c r="G133" s="763" t="s">
        <v>351</v>
      </c>
      <c r="H133" s="763"/>
      <c r="I133" s="267" t="s">
        <v>352</v>
      </c>
      <c r="J133" s="267" t="s">
        <v>353</v>
      </c>
      <c r="K133" s="267" t="s">
        <v>354</v>
      </c>
      <c r="L133" s="267" t="s">
        <v>355</v>
      </c>
    </row>
    <row r="134" spans="1:15" ht="14.25" customHeight="1" x14ac:dyDescent="0.35">
      <c r="A134" s="761" t="s">
        <v>313</v>
      </c>
      <c r="B134" s="761" t="s">
        <v>313</v>
      </c>
      <c r="C134" s="761" t="s">
        <v>545</v>
      </c>
      <c r="D134" s="764"/>
      <c r="E134" s="761"/>
      <c r="F134" s="761"/>
      <c r="G134" s="270" t="s">
        <v>357</v>
      </c>
      <c r="H134" s="271"/>
      <c r="I134" s="287">
        <f>(D134*E134*F134*H134)/1000</f>
        <v>0</v>
      </c>
      <c r="J134" s="288"/>
      <c r="K134" s="288"/>
      <c r="L134" s="288"/>
    </row>
    <row r="135" spans="1:15" x14ac:dyDescent="0.35">
      <c r="A135" s="761"/>
      <c r="B135" s="761"/>
      <c r="C135" s="761"/>
      <c r="D135" s="764"/>
      <c r="E135" s="761"/>
      <c r="F135" s="761"/>
      <c r="G135" s="270" t="s">
        <v>358</v>
      </c>
      <c r="H135" s="271"/>
      <c r="I135" s="288"/>
      <c r="J135" s="289">
        <f>(D134*E134*F134*H135)/1000</f>
        <v>0</v>
      </c>
      <c r="K135" s="288"/>
      <c r="L135" s="288"/>
      <c r="N135" s="470">
        <v>1</v>
      </c>
      <c r="O135" s="470">
        <f>N122*100+N135</f>
        <v>201</v>
      </c>
    </row>
    <row r="136" spans="1:15" x14ac:dyDescent="0.35">
      <c r="A136" s="761"/>
      <c r="B136" s="761"/>
      <c r="C136" s="761"/>
      <c r="D136" s="764"/>
      <c r="E136" s="761"/>
      <c r="F136" s="761"/>
      <c r="G136" s="270" t="s">
        <v>359</v>
      </c>
      <c r="H136" s="271"/>
      <c r="I136" s="288"/>
      <c r="J136" s="288"/>
      <c r="K136" s="289">
        <f>(D134*E134*F134*H136)/1000</f>
        <v>0</v>
      </c>
      <c r="L136" s="288"/>
    </row>
    <row r="137" spans="1:15" x14ac:dyDescent="0.35">
      <c r="A137" s="761"/>
      <c r="B137" s="761"/>
      <c r="C137" s="761"/>
      <c r="D137" s="764"/>
      <c r="E137" s="761"/>
      <c r="F137" s="761"/>
      <c r="G137" s="270" t="s">
        <v>360</v>
      </c>
      <c r="H137" s="271"/>
      <c r="I137" s="288"/>
      <c r="J137" s="288"/>
      <c r="K137" s="288"/>
      <c r="L137" s="289">
        <f>(D134*E134*F134*H137)/1000</f>
        <v>0</v>
      </c>
    </row>
    <row r="138" spans="1:15" ht="14.25" customHeight="1" x14ac:dyDescent="0.35">
      <c r="A138" s="761" t="s">
        <v>313</v>
      </c>
      <c r="B138" s="761" t="s">
        <v>313</v>
      </c>
      <c r="C138" s="761" t="s">
        <v>546</v>
      </c>
      <c r="D138" s="764"/>
      <c r="E138" s="761"/>
      <c r="F138" s="761"/>
      <c r="G138" s="270" t="s">
        <v>357</v>
      </c>
      <c r="H138" s="271"/>
      <c r="I138" s="287">
        <f>(D138*E138*F138*H138)/1000</f>
        <v>0</v>
      </c>
      <c r="J138" s="288"/>
      <c r="K138" s="288"/>
      <c r="L138" s="288"/>
    </row>
    <row r="139" spans="1:15" x14ac:dyDescent="0.35">
      <c r="A139" s="761"/>
      <c r="B139" s="761"/>
      <c r="C139" s="761"/>
      <c r="D139" s="764"/>
      <c r="E139" s="761"/>
      <c r="F139" s="761"/>
      <c r="G139" s="270" t="s">
        <v>358</v>
      </c>
      <c r="H139" s="271"/>
      <c r="I139" s="288"/>
      <c r="J139" s="289">
        <f>(D138*E138*F138*H139)/1000</f>
        <v>0</v>
      </c>
      <c r="K139" s="288"/>
      <c r="L139" s="288"/>
      <c r="N139" s="470">
        <v>2</v>
      </c>
      <c r="O139" s="470">
        <f>N122*100+N139</f>
        <v>202</v>
      </c>
    </row>
    <row r="140" spans="1:15" x14ac:dyDescent="0.35">
      <c r="A140" s="761"/>
      <c r="B140" s="761"/>
      <c r="C140" s="761"/>
      <c r="D140" s="764"/>
      <c r="E140" s="761"/>
      <c r="F140" s="761"/>
      <c r="G140" s="270" t="s">
        <v>359</v>
      </c>
      <c r="H140" s="271"/>
      <c r="I140" s="288"/>
      <c r="J140" s="288"/>
      <c r="K140" s="289">
        <f>(D138*E138*F138*H140)/1000</f>
        <v>0</v>
      </c>
      <c r="L140" s="288"/>
    </row>
    <row r="141" spans="1:15" x14ac:dyDescent="0.35">
      <c r="A141" s="761"/>
      <c r="B141" s="761"/>
      <c r="C141" s="761"/>
      <c r="D141" s="764"/>
      <c r="E141" s="761"/>
      <c r="F141" s="761"/>
      <c r="G141" s="270" t="s">
        <v>360</v>
      </c>
      <c r="H141" s="271"/>
      <c r="I141" s="288"/>
      <c r="J141" s="288"/>
      <c r="K141" s="288"/>
      <c r="L141" s="289">
        <f>(D138*E138*F138*H141)/1000</f>
        <v>0</v>
      </c>
    </row>
    <row r="142" spans="1:15" ht="14.25" customHeight="1" x14ac:dyDescent="0.35">
      <c r="A142" s="766" t="s">
        <v>91</v>
      </c>
      <c r="B142" s="766"/>
      <c r="C142" s="766"/>
      <c r="D142" s="767"/>
      <c r="E142" s="767"/>
      <c r="F142" s="767"/>
      <c r="G142" s="768" t="s">
        <v>357</v>
      </c>
      <c r="H142" s="768"/>
      <c r="I142" s="287">
        <f>I134+I138</f>
        <v>0</v>
      </c>
      <c r="J142" s="288"/>
      <c r="K142" s="288"/>
      <c r="L142" s="288"/>
    </row>
    <row r="143" spans="1:15" ht="14.25" customHeight="1" x14ac:dyDescent="0.35">
      <c r="A143" s="766"/>
      <c r="B143" s="766"/>
      <c r="C143" s="766"/>
      <c r="D143" s="767"/>
      <c r="E143" s="767"/>
      <c r="F143" s="767"/>
      <c r="G143" s="768" t="s">
        <v>358</v>
      </c>
      <c r="H143" s="768"/>
      <c r="I143" s="288"/>
      <c r="J143" s="287">
        <f>J135+J139</f>
        <v>0</v>
      </c>
      <c r="K143" s="288"/>
      <c r="L143" s="288"/>
    </row>
    <row r="144" spans="1:15" ht="14.25" customHeight="1" x14ac:dyDescent="0.35">
      <c r="A144" s="766"/>
      <c r="B144" s="766"/>
      <c r="C144" s="766"/>
      <c r="D144" s="767"/>
      <c r="E144" s="767"/>
      <c r="F144" s="767"/>
      <c r="G144" s="768" t="s">
        <v>359</v>
      </c>
      <c r="H144" s="768"/>
      <c r="I144" s="288"/>
      <c r="J144" s="288"/>
      <c r="K144" s="287">
        <f>K136+K140</f>
        <v>0</v>
      </c>
      <c r="L144" s="288"/>
    </row>
    <row r="145" spans="1:14" ht="14.25" customHeight="1" x14ac:dyDescent="0.35">
      <c r="A145" s="766"/>
      <c r="B145" s="766"/>
      <c r="C145" s="766"/>
      <c r="D145" s="767"/>
      <c r="E145" s="767"/>
      <c r="F145" s="767"/>
      <c r="G145" s="768" t="s">
        <v>360</v>
      </c>
      <c r="H145" s="768"/>
      <c r="I145" s="288"/>
      <c r="J145" s="288"/>
      <c r="K145" s="288"/>
      <c r="L145" s="287">
        <f>L137+L141</f>
        <v>0</v>
      </c>
    </row>
    <row r="146" spans="1:14" x14ac:dyDescent="0.35">
      <c r="A146" s="770" t="s">
        <v>366</v>
      </c>
      <c r="B146" s="770"/>
      <c r="C146" s="770"/>
      <c r="D146" s="770"/>
      <c r="E146" s="770"/>
      <c r="F146" s="770"/>
      <c r="G146" s="770"/>
      <c r="H146" s="770"/>
      <c r="I146" s="770"/>
      <c r="J146" s="770"/>
      <c r="K146" s="770"/>
      <c r="L146" s="770"/>
    </row>
    <row r="147" spans="1:14" x14ac:dyDescent="0.35">
      <c r="A147" s="771" t="s">
        <v>367</v>
      </c>
      <c r="B147" s="771"/>
      <c r="C147" s="771"/>
      <c r="D147" s="771"/>
      <c r="E147" s="771"/>
      <c r="F147" s="771"/>
      <c r="G147" s="771"/>
      <c r="H147" s="771"/>
      <c r="I147" s="771"/>
      <c r="J147" s="771"/>
      <c r="K147" s="771"/>
      <c r="L147" s="771"/>
    </row>
    <row r="151" spans="1:14" x14ac:dyDescent="0.35">
      <c r="A151" s="848" t="s">
        <v>23</v>
      </c>
      <c r="B151" s="848"/>
      <c r="C151" s="849">
        <f>Presentación!$C$3</f>
        <v>1990</v>
      </c>
      <c r="D151" s="849"/>
      <c r="E151" s="849"/>
      <c r="F151" s="849"/>
      <c r="G151" s="849"/>
      <c r="H151" s="849"/>
      <c r="I151" s="849"/>
      <c r="J151" s="849"/>
      <c r="K151" s="849"/>
      <c r="L151" s="849"/>
    </row>
    <row r="152" spans="1:14" x14ac:dyDescent="0.35">
      <c r="A152" s="850" t="s">
        <v>24</v>
      </c>
      <c r="B152" s="850"/>
      <c r="C152" s="851" t="s">
        <v>378</v>
      </c>
      <c r="D152" s="851"/>
      <c r="E152" s="851"/>
      <c r="F152" s="851"/>
      <c r="G152" s="851"/>
      <c r="H152" s="851"/>
      <c r="I152" s="851"/>
      <c r="J152" s="851"/>
      <c r="K152" s="851"/>
      <c r="L152" s="851"/>
      <c r="N152" s="470">
        <v>3</v>
      </c>
    </row>
    <row r="153" spans="1:14" ht="14.25" customHeight="1" x14ac:dyDescent="0.35">
      <c r="A153" s="757" t="s">
        <v>5</v>
      </c>
      <c r="B153" s="757"/>
      <c r="C153" s="758" t="s">
        <v>26</v>
      </c>
      <c r="D153" s="758"/>
      <c r="E153" s="758"/>
      <c r="F153" s="758"/>
      <c r="G153" s="758"/>
      <c r="H153" s="758"/>
      <c r="I153" s="758"/>
      <c r="J153" s="758"/>
      <c r="K153" s="758"/>
      <c r="L153" s="758"/>
    </row>
    <row r="154" spans="1:14" ht="14.25" customHeight="1" x14ac:dyDescent="0.35">
      <c r="A154" s="757" t="s">
        <v>27</v>
      </c>
      <c r="B154" s="757"/>
      <c r="C154" s="758" t="s">
        <v>543</v>
      </c>
      <c r="D154" s="758"/>
      <c r="E154" s="758"/>
      <c r="F154" s="758"/>
      <c r="G154" s="758"/>
      <c r="H154" s="758"/>
      <c r="I154" s="758"/>
      <c r="J154" s="758"/>
      <c r="K154" s="758"/>
      <c r="L154" s="758"/>
    </row>
    <row r="155" spans="1:14" ht="14.25" customHeight="1" x14ac:dyDescent="0.35">
      <c r="A155" s="757" t="s">
        <v>29</v>
      </c>
      <c r="B155" s="757"/>
      <c r="C155" s="758" t="s">
        <v>544</v>
      </c>
      <c r="D155" s="758"/>
      <c r="E155" s="758"/>
      <c r="F155" s="758"/>
      <c r="G155" s="758"/>
      <c r="H155" s="758"/>
      <c r="I155" s="758"/>
      <c r="J155" s="758"/>
      <c r="K155" s="758"/>
      <c r="L155" s="758"/>
    </row>
    <row r="156" spans="1:14" ht="14.25" customHeight="1" x14ac:dyDescent="0.35">
      <c r="A156" s="757" t="s">
        <v>31</v>
      </c>
      <c r="B156" s="757"/>
      <c r="C156" s="758" t="s">
        <v>262</v>
      </c>
      <c r="D156" s="758"/>
      <c r="E156" s="758"/>
      <c r="F156" s="758"/>
      <c r="G156" s="758"/>
      <c r="H156" s="758"/>
      <c r="I156" s="758"/>
      <c r="J156" s="758"/>
      <c r="K156" s="758"/>
      <c r="L156" s="758"/>
    </row>
    <row r="157" spans="1:14" ht="14.25" customHeight="1" x14ac:dyDescent="0.35">
      <c r="A157" s="759" t="s">
        <v>33</v>
      </c>
      <c r="B157" s="759"/>
      <c r="C157" s="264" t="s">
        <v>34</v>
      </c>
      <c r="D157" s="760" t="s">
        <v>324</v>
      </c>
      <c r="E157" s="760"/>
      <c r="F157" s="760"/>
      <c r="G157" s="760"/>
      <c r="H157" s="760"/>
      <c r="I157" s="760"/>
      <c r="J157" s="760"/>
      <c r="K157" s="760"/>
      <c r="L157" s="760"/>
    </row>
    <row r="158" spans="1:14" ht="36" customHeight="1" x14ac:dyDescent="0.35">
      <c r="A158" s="761" t="s">
        <v>37</v>
      </c>
      <c r="B158" s="761"/>
      <c r="C158" s="761" t="s">
        <v>325</v>
      </c>
      <c r="D158" s="266" t="s">
        <v>326</v>
      </c>
      <c r="E158" s="266" t="s">
        <v>327</v>
      </c>
      <c r="F158" s="266" t="s">
        <v>328</v>
      </c>
      <c r="G158" s="762" t="s">
        <v>329</v>
      </c>
      <c r="H158" s="762"/>
      <c r="I158" s="266" t="s">
        <v>330</v>
      </c>
      <c r="J158" s="266" t="s">
        <v>331</v>
      </c>
      <c r="K158" s="266" t="s">
        <v>332</v>
      </c>
      <c r="L158" s="266" t="s">
        <v>333</v>
      </c>
    </row>
    <row r="159" spans="1:14" ht="14.25" customHeight="1" x14ac:dyDescent="0.35">
      <c r="A159" s="761" t="s">
        <v>46</v>
      </c>
      <c r="B159" s="761" t="s">
        <v>47</v>
      </c>
      <c r="C159" s="761"/>
      <c r="D159" s="761" t="s">
        <v>48</v>
      </c>
      <c r="E159" s="761" t="s">
        <v>334</v>
      </c>
      <c r="F159" s="761" t="s">
        <v>276</v>
      </c>
      <c r="G159" s="761" t="s">
        <v>335</v>
      </c>
      <c r="H159" s="761"/>
      <c r="I159" s="761" t="s">
        <v>336</v>
      </c>
      <c r="J159" s="761" t="s">
        <v>337</v>
      </c>
      <c r="K159" s="761" t="s">
        <v>338</v>
      </c>
      <c r="L159" s="761" t="s">
        <v>339</v>
      </c>
    </row>
    <row r="160" spans="1:14" ht="14.25" customHeight="1" x14ac:dyDescent="0.35">
      <c r="A160" s="761"/>
      <c r="B160" s="761"/>
      <c r="C160" s="761"/>
      <c r="D160" s="761"/>
      <c r="E160" s="761"/>
      <c r="F160" s="761"/>
      <c r="G160" s="761" t="s">
        <v>340</v>
      </c>
      <c r="H160" s="761"/>
      <c r="I160" s="761"/>
      <c r="J160" s="761"/>
      <c r="K160" s="761"/>
      <c r="L160" s="761"/>
    </row>
    <row r="161" spans="1:15" ht="14.25" customHeight="1" x14ac:dyDescent="0.35">
      <c r="A161" s="761"/>
      <c r="B161" s="761"/>
      <c r="C161" s="761"/>
      <c r="D161" s="761"/>
      <c r="E161" s="761" t="s">
        <v>341</v>
      </c>
      <c r="F161" s="761" t="s">
        <v>342</v>
      </c>
      <c r="G161" s="761" t="s">
        <v>343</v>
      </c>
      <c r="H161" s="761"/>
      <c r="I161" s="265" t="s">
        <v>344</v>
      </c>
      <c r="J161" s="265" t="s">
        <v>345</v>
      </c>
      <c r="K161" s="265" t="s">
        <v>346</v>
      </c>
      <c r="L161" s="265" t="s">
        <v>347</v>
      </c>
    </row>
    <row r="162" spans="1:15" ht="28" x14ac:dyDescent="0.35">
      <c r="A162" s="761"/>
      <c r="B162" s="761"/>
      <c r="C162" s="761"/>
      <c r="D162" s="761"/>
      <c r="E162" s="761"/>
      <c r="F162" s="761"/>
      <c r="G162" s="761"/>
      <c r="H162" s="761"/>
      <c r="I162" s="265" t="s">
        <v>348</v>
      </c>
      <c r="J162" s="265" t="s">
        <v>348</v>
      </c>
      <c r="K162" s="265" t="s">
        <v>348</v>
      </c>
      <c r="L162" s="265" t="s">
        <v>348</v>
      </c>
    </row>
    <row r="163" spans="1:15" ht="14.25" customHeight="1" x14ac:dyDescent="0.35">
      <c r="A163" s="761"/>
      <c r="B163" s="761"/>
      <c r="C163" s="761"/>
      <c r="D163" s="267" t="s">
        <v>61</v>
      </c>
      <c r="E163" s="267" t="s">
        <v>349</v>
      </c>
      <c r="F163" s="267" t="s">
        <v>350</v>
      </c>
      <c r="G163" s="763" t="s">
        <v>351</v>
      </c>
      <c r="H163" s="763"/>
      <c r="I163" s="267" t="s">
        <v>352</v>
      </c>
      <c r="J163" s="267" t="s">
        <v>353</v>
      </c>
      <c r="K163" s="267" t="s">
        <v>354</v>
      </c>
      <c r="L163" s="267" t="s">
        <v>355</v>
      </c>
    </row>
    <row r="164" spans="1:15" ht="14.25" customHeight="1" x14ac:dyDescent="0.35">
      <c r="A164" s="761" t="s">
        <v>313</v>
      </c>
      <c r="B164" s="761" t="s">
        <v>313</v>
      </c>
      <c r="C164" s="761" t="s">
        <v>545</v>
      </c>
      <c r="D164" s="764"/>
      <c r="E164" s="761"/>
      <c r="F164" s="761"/>
      <c r="G164" s="270" t="s">
        <v>357</v>
      </c>
      <c r="H164" s="271"/>
      <c r="I164" s="568">
        <f>(D164*E164*F164*H164)/1000</f>
        <v>0</v>
      </c>
      <c r="J164" s="569"/>
      <c r="K164" s="569"/>
      <c r="L164" s="569"/>
    </row>
    <row r="165" spans="1:15" x14ac:dyDescent="0.35">
      <c r="A165" s="761"/>
      <c r="B165" s="761"/>
      <c r="C165" s="761"/>
      <c r="D165" s="764"/>
      <c r="E165" s="761"/>
      <c r="F165" s="761"/>
      <c r="G165" s="270" t="s">
        <v>358</v>
      </c>
      <c r="H165" s="271"/>
      <c r="I165" s="569"/>
      <c r="J165" s="570">
        <f>(D164*E164*F164*H165)/1000</f>
        <v>0</v>
      </c>
      <c r="K165" s="569"/>
      <c r="L165" s="569"/>
      <c r="N165" s="470">
        <v>1</v>
      </c>
      <c r="O165" s="470">
        <f>N152*100+N165</f>
        <v>301</v>
      </c>
    </row>
    <row r="166" spans="1:15" x14ac:dyDescent="0.35">
      <c r="A166" s="761"/>
      <c r="B166" s="761"/>
      <c r="C166" s="761"/>
      <c r="D166" s="764"/>
      <c r="E166" s="761"/>
      <c r="F166" s="761"/>
      <c r="G166" s="270" t="s">
        <v>359</v>
      </c>
      <c r="H166" s="271"/>
      <c r="I166" s="569"/>
      <c r="J166" s="569"/>
      <c r="K166" s="570">
        <f>(D164*E164*F164*H166)/1000</f>
        <v>0</v>
      </c>
      <c r="L166" s="569"/>
    </row>
    <row r="167" spans="1:15" x14ac:dyDescent="0.35">
      <c r="A167" s="761"/>
      <c r="B167" s="761"/>
      <c r="C167" s="761"/>
      <c r="D167" s="764"/>
      <c r="E167" s="761"/>
      <c r="F167" s="761"/>
      <c r="G167" s="270" t="s">
        <v>360</v>
      </c>
      <c r="H167" s="271"/>
      <c r="I167" s="569"/>
      <c r="J167" s="569"/>
      <c r="K167" s="569"/>
      <c r="L167" s="570">
        <f>(D164*E164*F164*H167)/1000</f>
        <v>0</v>
      </c>
    </row>
    <row r="168" spans="1:15" ht="14.25" customHeight="1" x14ac:dyDescent="0.35">
      <c r="A168" s="761" t="s">
        <v>313</v>
      </c>
      <c r="B168" s="761" t="s">
        <v>313</v>
      </c>
      <c r="C168" s="761" t="s">
        <v>546</v>
      </c>
      <c r="D168" s="764"/>
      <c r="E168" s="761"/>
      <c r="F168" s="761"/>
      <c r="G168" s="270" t="s">
        <v>357</v>
      </c>
      <c r="H168" s="271"/>
      <c r="I168" s="568">
        <f>(D168*E168*F168*H168)/1000</f>
        <v>0</v>
      </c>
      <c r="J168" s="569"/>
      <c r="K168" s="569"/>
      <c r="L168" s="569"/>
    </row>
    <row r="169" spans="1:15" x14ac:dyDescent="0.35">
      <c r="A169" s="761"/>
      <c r="B169" s="761"/>
      <c r="C169" s="761"/>
      <c r="D169" s="764"/>
      <c r="E169" s="761"/>
      <c r="F169" s="761"/>
      <c r="G169" s="270" t="s">
        <v>358</v>
      </c>
      <c r="H169" s="271"/>
      <c r="I169" s="569"/>
      <c r="J169" s="570">
        <f>(D168*E168*F168*H169)/1000</f>
        <v>0</v>
      </c>
      <c r="K169" s="569"/>
      <c r="L169" s="569"/>
      <c r="N169" s="470">
        <v>2</v>
      </c>
      <c r="O169" s="470">
        <f>N152*100+N169</f>
        <v>302</v>
      </c>
    </row>
    <row r="170" spans="1:15" x14ac:dyDescent="0.35">
      <c r="A170" s="761"/>
      <c r="B170" s="761"/>
      <c r="C170" s="761"/>
      <c r="D170" s="764"/>
      <c r="E170" s="761"/>
      <c r="F170" s="761"/>
      <c r="G170" s="270" t="s">
        <v>359</v>
      </c>
      <c r="H170" s="271"/>
      <c r="I170" s="569"/>
      <c r="J170" s="569"/>
      <c r="K170" s="570">
        <f>(D168*E168*F168*H170)/1000</f>
        <v>0</v>
      </c>
      <c r="L170" s="569"/>
    </row>
    <row r="171" spans="1:15" x14ac:dyDescent="0.35">
      <c r="A171" s="761"/>
      <c r="B171" s="761"/>
      <c r="C171" s="761"/>
      <c r="D171" s="764"/>
      <c r="E171" s="761"/>
      <c r="F171" s="761"/>
      <c r="G171" s="270" t="s">
        <v>360</v>
      </c>
      <c r="H171" s="271"/>
      <c r="I171" s="569"/>
      <c r="J171" s="569"/>
      <c r="K171" s="569"/>
      <c r="L171" s="570">
        <f>(D168*E168*F168*H171)/1000</f>
        <v>0</v>
      </c>
    </row>
    <row r="172" spans="1:15" ht="14.25" customHeight="1" x14ac:dyDescent="0.35">
      <c r="A172" s="766" t="s">
        <v>91</v>
      </c>
      <c r="B172" s="766"/>
      <c r="C172" s="766"/>
      <c r="D172" s="767"/>
      <c r="E172" s="767"/>
      <c r="F172" s="767"/>
      <c r="G172" s="768" t="s">
        <v>357</v>
      </c>
      <c r="H172" s="768"/>
      <c r="I172" s="568">
        <f>I164+I168</f>
        <v>0</v>
      </c>
      <c r="J172" s="569"/>
      <c r="K172" s="569"/>
      <c r="L172" s="569"/>
    </row>
    <row r="173" spans="1:15" ht="14.25" customHeight="1" x14ac:dyDescent="0.35">
      <c r="A173" s="766"/>
      <c r="B173" s="766"/>
      <c r="C173" s="766"/>
      <c r="D173" s="767"/>
      <c r="E173" s="767"/>
      <c r="F173" s="767"/>
      <c r="G173" s="768" t="s">
        <v>358</v>
      </c>
      <c r="H173" s="768"/>
      <c r="I173" s="569"/>
      <c r="J173" s="568">
        <f>J165+J169</f>
        <v>0</v>
      </c>
      <c r="K173" s="569"/>
      <c r="L173" s="569"/>
    </row>
    <row r="174" spans="1:15" ht="14.25" customHeight="1" x14ac:dyDescent="0.35">
      <c r="A174" s="766"/>
      <c r="B174" s="766"/>
      <c r="C174" s="766"/>
      <c r="D174" s="767"/>
      <c r="E174" s="767"/>
      <c r="F174" s="767"/>
      <c r="G174" s="768" t="s">
        <v>359</v>
      </c>
      <c r="H174" s="768"/>
      <c r="I174" s="569"/>
      <c r="J174" s="569"/>
      <c r="K174" s="568">
        <f>K166+K170</f>
        <v>0</v>
      </c>
      <c r="L174" s="569"/>
    </row>
    <row r="175" spans="1:15" ht="14.25" customHeight="1" x14ac:dyDescent="0.35">
      <c r="A175" s="766"/>
      <c r="B175" s="766"/>
      <c r="C175" s="766"/>
      <c r="D175" s="767"/>
      <c r="E175" s="767"/>
      <c r="F175" s="767"/>
      <c r="G175" s="768" t="s">
        <v>360</v>
      </c>
      <c r="H175" s="768"/>
      <c r="I175" s="569"/>
      <c r="J175" s="569"/>
      <c r="K175" s="569"/>
      <c r="L175" s="568">
        <f>L167+L171</f>
        <v>0</v>
      </c>
    </row>
    <row r="176" spans="1:15" x14ac:dyDescent="0.35">
      <c r="A176" s="770" t="s">
        <v>366</v>
      </c>
      <c r="B176" s="770"/>
      <c r="C176" s="770"/>
      <c r="D176" s="770"/>
      <c r="E176" s="770"/>
      <c r="F176" s="770"/>
      <c r="G176" s="770"/>
      <c r="H176" s="770"/>
      <c r="I176" s="770"/>
      <c r="J176" s="770"/>
      <c r="K176" s="770"/>
      <c r="L176" s="770"/>
    </row>
    <row r="177" spans="1:14" x14ac:dyDescent="0.35">
      <c r="A177" s="771" t="s">
        <v>367</v>
      </c>
      <c r="B177" s="771"/>
      <c r="C177" s="771"/>
      <c r="D177" s="771"/>
      <c r="E177" s="771"/>
      <c r="F177" s="771"/>
      <c r="G177" s="771"/>
      <c r="H177" s="771"/>
      <c r="I177" s="771"/>
      <c r="J177" s="771"/>
      <c r="K177" s="771"/>
      <c r="L177" s="771"/>
    </row>
    <row r="181" spans="1:14" x14ac:dyDescent="0.35">
      <c r="A181" s="848" t="s">
        <v>23</v>
      </c>
      <c r="B181" s="848"/>
      <c r="C181" s="849">
        <f>Presentación!$C$3</f>
        <v>1990</v>
      </c>
      <c r="D181" s="849"/>
      <c r="E181" s="849"/>
      <c r="F181" s="849"/>
      <c r="G181" s="849"/>
      <c r="H181" s="849"/>
      <c r="I181" s="849"/>
      <c r="J181" s="849"/>
      <c r="K181" s="849"/>
      <c r="L181" s="849"/>
    </row>
    <row r="182" spans="1:14" x14ac:dyDescent="0.35">
      <c r="A182" s="850" t="s">
        <v>24</v>
      </c>
      <c r="B182" s="850"/>
      <c r="C182" s="851" t="s">
        <v>379</v>
      </c>
      <c r="D182" s="851"/>
      <c r="E182" s="851"/>
      <c r="F182" s="851"/>
      <c r="G182" s="851"/>
      <c r="H182" s="851"/>
      <c r="I182" s="851"/>
      <c r="J182" s="851"/>
      <c r="K182" s="851"/>
      <c r="L182" s="851"/>
      <c r="N182" s="470">
        <v>4</v>
      </c>
    </row>
    <row r="183" spans="1:14" ht="14.25" customHeight="1" x14ac:dyDescent="0.35">
      <c r="A183" s="757" t="s">
        <v>5</v>
      </c>
      <c r="B183" s="757"/>
      <c r="C183" s="758" t="s">
        <v>26</v>
      </c>
      <c r="D183" s="758"/>
      <c r="E183" s="758"/>
      <c r="F183" s="758"/>
      <c r="G183" s="758"/>
      <c r="H183" s="758"/>
      <c r="I183" s="758"/>
      <c r="J183" s="758"/>
      <c r="K183" s="758"/>
      <c r="L183" s="758"/>
    </row>
    <row r="184" spans="1:14" ht="14.25" customHeight="1" x14ac:dyDescent="0.35">
      <c r="A184" s="757" t="s">
        <v>27</v>
      </c>
      <c r="B184" s="757"/>
      <c r="C184" s="758" t="s">
        <v>543</v>
      </c>
      <c r="D184" s="758"/>
      <c r="E184" s="758"/>
      <c r="F184" s="758"/>
      <c r="G184" s="758"/>
      <c r="H184" s="758"/>
      <c r="I184" s="758"/>
      <c r="J184" s="758"/>
      <c r="K184" s="758"/>
      <c r="L184" s="758"/>
    </row>
    <row r="185" spans="1:14" ht="14.25" customHeight="1" x14ac:dyDescent="0.35">
      <c r="A185" s="757" t="s">
        <v>29</v>
      </c>
      <c r="B185" s="757"/>
      <c r="C185" s="758" t="s">
        <v>544</v>
      </c>
      <c r="D185" s="758"/>
      <c r="E185" s="758"/>
      <c r="F185" s="758"/>
      <c r="G185" s="758"/>
      <c r="H185" s="758"/>
      <c r="I185" s="758"/>
      <c r="J185" s="758"/>
      <c r="K185" s="758"/>
      <c r="L185" s="758"/>
    </row>
    <row r="186" spans="1:14" ht="14.25" customHeight="1" x14ac:dyDescent="0.35">
      <c r="A186" s="757" t="s">
        <v>31</v>
      </c>
      <c r="B186" s="757"/>
      <c r="C186" s="758" t="s">
        <v>262</v>
      </c>
      <c r="D186" s="758"/>
      <c r="E186" s="758"/>
      <c r="F186" s="758"/>
      <c r="G186" s="758"/>
      <c r="H186" s="758"/>
      <c r="I186" s="758"/>
      <c r="J186" s="758"/>
      <c r="K186" s="758"/>
      <c r="L186" s="758"/>
    </row>
    <row r="187" spans="1:14" ht="14.25" customHeight="1" x14ac:dyDescent="0.35">
      <c r="A187" s="759" t="s">
        <v>33</v>
      </c>
      <c r="B187" s="759"/>
      <c r="C187" s="264" t="s">
        <v>34</v>
      </c>
      <c r="D187" s="760" t="s">
        <v>324</v>
      </c>
      <c r="E187" s="760"/>
      <c r="F187" s="760"/>
      <c r="G187" s="760"/>
      <c r="H187" s="760"/>
      <c r="I187" s="760"/>
      <c r="J187" s="760"/>
      <c r="K187" s="760"/>
      <c r="L187" s="760"/>
    </row>
    <row r="188" spans="1:14" ht="36" customHeight="1" x14ac:dyDescent="0.35">
      <c r="A188" s="761" t="s">
        <v>37</v>
      </c>
      <c r="B188" s="761"/>
      <c r="C188" s="761" t="s">
        <v>325</v>
      </c>
      <c r="D188" s="266" t="s">
        <v>326</v>
      </c>
      <c r="E188" s="266" t="s">
        <v>327</v>
      </c>
      <c r="F188" s="266" t="s">
        <v>328</v>
      </c>
      <c r="G188" s="762" t="s">
        <v>329</v>
      </c>
      <c r="H188" s="762"/>
      <c r="I188" s="266" t="s">
        <v>330</v>
      </c>
      <c r="J188" s="266" t="s">
        <v>331</v>
      </c>
      <c r="K188" s="266" t="s">
        <v>332</v>
      </c>
      <c r="L188" s="266" t="s">
        <v>333</v>
      </c>
    </row>
    <row r="189" spans="1:14" ht="14.25" customHeight="1" x14ac:dyDescent="0.35">
      <c r="A189" s="761" t="s">
        <v>46</v>
      </c>
      <c r="B189" s="761" t="s">
        <v>47</v>
      </c>
      <c r="C189" s="761"/>
      <c r="D189" s="761" t="s">
        <v>48</v>
      </c>
      <c r="E189" s="761" t="s">
        <v>334</v>
      </c>
      <c r="F189" s="761" t="s">
        <v>276</v>
      </c>
      <c r="G189" s="761" t="s">
        <v>335</v>
      </c>
      <c r="H189" s="761"/>
      <c r="I189" s="761" t="s">
        <v>336</v>
      </c>
      <c r="J189" s="761" t="s">
        <v>337</v>
      </c>
      <c r="K189" s="761" t="s">
        <v>338</v>
      </c>
      <c r="L189" s="761" t="s">
        <v>339</v>
      </c>
    </row>
    <row r="190" spans="1:14" ht="14.25" customHeight="1" x14ac:dyDescent="0.35">
      <c r="A190" s="761"/>
      <c r="B190" s="761"/>
      <c r="C190" s="761"/>
      <c r="D190" s="761"/>
      <c r="E190" s="761"/>
      <c r="F190" s="761"/>
      <c r="G190" s="761" t="s">
        <v>340</v>
      </c>
      <c r="H190" s="761"/>
      <c r="I190" s="761"/>
      <c r="J190" s="761"/>
      <c r="K190" s="761"/>
      <c r="L190" s="761"/>
    </row>
    <row r="191" spans="1:14" ht="14.25" customHeight="1" x14ac:dyDescent="0.35">
      <c r="A191" s="761"/>
      <c r="B191" s="761"/>
      <c r="C191" s="761"/>
      <c r="D191" s="761"/>
      <c r="E191" s="761" t="s">
        <v>341</v>
      </c>
      <c r="F191" s="761" t="s">
        <v>342</v>
      </c>
      <c r="G191" s="761" t="s">
        <v>343</v>
      </c>
      <c r="H191" s="761"/>
      <c r="I191" s="265" t="s">
        <v>344</v>
      </c>
      <c r="J191" s="265" t="s">
        <v>345</v>
      </c>
      <c r="K191" s="265" t="s">
        <v>346</v>
      </c>
      <c r="L191" s="265" t="s">
        <v>347</v>
      </c>
    </row>
    <row r="192" spans="1:14" ht="28" x14ac:dyDescent="0.35">
      <c r="A192" s="761"/>
      <c r="B192" s="761"/>
      <c r="C192" s="761"/>
      <c r="D192" s="761"/>
      <c r="E192" s="761"/>
      <c r="F192" s="761"/>
      <c r="G192" s="761"/>
      <c r="H192" s="761"/>
      <c r="I192" s="265" t="s">
        <v>348</v>
      </c>
      <c r="J192" s="265" t="s">
        <v>348</v>
      </c>
      <c r="K192" s="265" t="s">
        <v>348</v>
      </c>
      <c r="L192" s="265" t="s">
        <v>348</v>
      </c>
    </row>
    <row r="193" spans="1:15" ht="14.25" customHeight="1" x14ac:dyDescent="0.35">
      <c r="A193" s="761"/>
      <c r="B193" s="761"/>
      <c r="C193" s="761"/>
      <c r="D193" s="267" t="s">
        <v>61</v>
      </c>
      <c r="E193" s="267" t="s">
        <v>349</v>
      </c>
      <c r="F193" s="267" t="s">
        <v>350</v>
      </c>
      <c r="G193" s="763" t="s">
        <v>351</v>
      </c>
      <c r="H193" s="763"/>
      <c r="I193" s="267" t="s">
        <v>352</v>
      </c>
      <c r="J193" s="267" t="s">
        <v>353</v>
      </c>
      <c r="K193" s="267" t="s">
        <v>354</v>
      </c>
      <c r="L193" s="267" t="s">
        <v>355</v>
      </c>
    </row>
    <row r="194" spans="1:15" ht="14.25" customHeight="1" x14ac:dyDescent="0.35">
      <c r="A194" s="761" t="s">
        <v>313</v>
      </c>
      <c r="B194" s="761" t="s">
        <v>313</v>
      </c>
      <c r="C194" s="761" t="s">
        <v>545</v>
      </c>
      <c r="D194" s="764"/>
      <c r="E194" s="761"/>
      <c r="F194" s="761"/>
      <c r="G194" s="270" t="s">
        <v>357</v>
      </c>
      <c r="H194" s="271"/>
      <c r="I194" s="568">
        <f>(D194*E194*F194*H194)/1000</f>
        <v>0</v>
      </c>
      <c r="J194" s="569"/>
      <c r="K194" s="569"/>
      <c r="L194" s="569"/>
    </row>
    <row r="195" spans="1:15" x14ac:dyDescent="0.35">
      <c r="A195" s="761"/>
      <c r="B195" s="761"/>
      <c r="C195" s="761"/>
      <c r="D195" s="764"/>
      <c r="E195" s="761"/>
      <c r="F195" s="761"/>
      <c r="G195" s="270" t="s">
        <v>358</v>
      </c>
      <c r="H195" s="271"/>
      <c r="I195" s="569"/>
      <c r="J195" s="570">
        <f>(D194*E194*F194*H195)/1000</f>
        <v>0</v>
      </c>
      <c r="K195" s="569"/>
      <c r="L195" s="569"/>
      <c r="N195" s="470">
        <v>1</v>
      </c>
      <c r="O195" s="470">
        <f>N182*100+N195</f>
        <v>401</v>
      </c>
    </row>
    <row r="196" spans="1:15" x14ac:dyDescent="0.35">
      <c r="A196" s="761"/>
      <c r="B196" s="761"/>
      <c r="C196" s="761"/>
      <c r="D196" s="764"/>
      <c r="E196" s="761"/>
      <c r="F196" s="761"/>
      <c r="G196" s="270" t="s">
        <v>359</v>
      </c>
      <c r="H196" s="271"/>
      <c r="I196" s="569"/>
      <c r="J196" s="569"/>
      <c r="K196" s="570">
        <f>(D194*E194*F194*H196)/1000</f>
        <v>0</v>
      </c>
      <c r="L196" s="569"/>
    </row>
    <row r="197" spans="1:15" x14ac:dyDescent="0.35">
      <c r="A197" s="761"/>
      <c r="B197" s="761"/>
      <c r="C197" s="761"/>
      <c r="D197" s="764"/>
      <c r="E197" s="761"/>
      <c r="F197" s="761"/>
      <c r="G197" s="270" t="s">
        <v>360</v>
      </c>
      <c r="H197" s="271"/>
      <c r="I197" s="569"/>
      <c r="J197" s="569"/>
      <c r="K197" s="569"/>
      <c r="L197" s="570">
        <f>(D194*E194*F194*H197)/1000</f>
        <v>0</v>
      </c>
    </row>
    <row r="198" spans="1:15" ht="14.25" customHeight="1" x14ac:dyDescent="0.35">
      <c r="A198" s="761" t="s">
        <v>313</v>
      </c>
      <c r="B198" s="761" t="s">
        <v>313</v>
      </c>
      <c r="C198" s="761" t="s">
        <v>546</v>
      </c>
      <c r="D198" s="764"/>
      <c r="E198" s="761"/>
      <c r="F198" s="761"/>
      <c r="G198" s="270" t="s">
        <v>357</v>
      </c>
      <c r="H198" s="271"/>
      <c r="I198" s="568">
        <f>(D198*E198*F198*H198)/1000</f>
        <v>0</v>
      </c>
      <c r="J198" s="569"/>
      <c r="K198" s="569"/>
      <c r="L198" s="569"/>
    </row>
    <row r="199" spans="1:15" x14ac:dyDescent="0.35">
      <c r="A199" s="761"/>
      <c r="B199" s="761"/>
      <c r="C199" s="761"/>
      <c r="D199" s="764"/>
      <c r="E199" s="761"/>
      <c r="F199" s="761"/>
      <c r="G199" s="270" t="s">
        <v>358</v>
      </c>
      <c r="H199" s="271"/>
      <c r="I199" s="569"/>
      <c r="J199" s="570">
        <f>(D198*E198*F198*H199)/1000</f>
        <v>0</v>
      </c>
      <c r="K199" s="569"/>
      <c r="L199" s="569"/>
      <c r="N199" s="470">
        <v>2</v>
      </c>
      <c r="O199" s="470">
        <f>N182*100+N199</f>
        <v>402</v>
      </c>
    </row>
    <row r="200" spans="1:15" x14ac:dyDescent="0.35">
      <c r="A200" s="761"/>
      <c r="B200" s="761"/>
      <c r="C200" s="761"/>
      <c r="D200" s="764"/>
      <c r="E200" s="761"/>
      <c r="F200" s="761"/>
      <c r="G200" s="270" t="s">
        <v>359</v>
      </c>
      <c r="H200" s="271"/>
      <c r="I200" s="569"/>
      <c r="J200" s="569"/>
      <c r="K200" s="570">
        <f>(D198*E198*F198*H200)/1000</f>
        <v>0</v>
      </c>
      <c r="L200" s="569"/>
    </row>
    <row r="201" spans="1:15" x14ac:dyDescent="0.35">
      <c r="A201" s="761"/>
      <c r="B201" s="761"/>
      <c r="C201" s="761"/>
      <c r="D201" s="764"/>
      <c r="E201" s="761"/>
      <c r="F201" s="761"/>
      <c r="G201" s="270" t="s">
        <v>360</v>
      </c>
      <c r="H201" s="271"/>
      <c r="I201" s="569"/>
      <c r="J201" s="569"/>
      <c r="K201" s="569"/>
      <c r="L201" s="570">
        <f>(D198*E198*F198*H201)/1000</f>
        <v>0</v>
      </c>
    </row>
    <row r="202" spans="1:15" ht="14.25" customHeight="1" x14ac:dyDescent="0.35">
      <c r="A202" s="766" t="s">
        <v>91</v>
      </c>
      <c r="B202" s="766"/>
      <c r="C202" s="766"/>
      <c r="D202" s="767"/>
      <c r="E202" s="767"/>
      <c r="F202" s="767"/>
      <c r="G202" s="768" t="s">
        <v>357</v>
      </c>
      <c r="H202" s="768"/>
      <c r="I202" s="568">
        <f>I194+I198</f>
        <v>0</v>
      </c>
      <c r="J202" s="569"/>
      <c r="K202" s="569"/>
      <c r="L202" s="569"/>
    </row>
    <row r="203" spans="1:15" ht="14.25" customHeight="1" x14ac:dyDescent="0.35">
      <c r="A203" s="766"/>
      <c r="B203" s="766"/>
      <c r="C203" s="766"/>
      <c r="D203" s="767"/>
      <c r="E203" s="767"/>
      <c r="F203" s="767"/>
      <c r="G203" s="768" t="s">
        <v>358</v>
      </c>
      <c r="H203" s="768"/>
      <c r="I203" s="569"/>
      <c r="J203" s="568">
        <f>J195+J199</f>
        <v>0</v>
      </c>
      <c r="K203" s="569"/>
      <c r="L203" s="569"/>
    </row>
    <row r="204" spans="1:15" ht="14.25" customHeight="1" x14ac:dyDescent="0.35">
      <c r="A204" s="766"/>
      <c r="B204" s="766"/>
      <c r="C204" s="766"/>
      <c r="D204" s="767"/>
      <c r="E204" s="767"/>
      <c r="F204" s="767"/>
      <c r="G204" s="768" t="s">
        <v>359</v>
      </c>
      <c r="H204" s="768"/>
      <c r="I204" s="569"/>
      <c r="J204" s="569"/>
      <c r="K204" s="568">
        <f>K196+K200</f>
        <v>0</v>
      </c>
      <c r="L204" s="569"/>
    </row>
    <row r="205" spans="1:15" ht="14.25" customHeight="1" x14ac:dyDescent="0.35">
      <c r="A205" s="766"/>
      <c r="B205" s="766"/>
      <c r="C205" s="766"/>
      <c r="D205" s="767"/>
      <c r="E205" s="767"/>
      <c r="F205" s="767"/>
      <c r="G205" s="768" t="s">
        <v>360</v>
      </c>
      <c r="H205" s="768"/>
      <c r="I205" s="569"/>
      <c r="J205" s="569"/>
      <c r="K205" s="569"/>
      <c r="L205" s="568">
        <f>L197+L201</f>
        <v>0</v>
      </c>
    </row>
    <row r="206" spans="1:15" x14ac:dyDescent="0.35">
      <c r="A206" s="770" t="s">
        <v>366</v>
      </c>
      <c r="B206" s="770"/>
      <c r="C206" s="770"/>
      <c r="D206" s="770"/>
      <c r="E206" s="770"/>
      <c r="F206" s="770"/>
      <c r="G206" s="770"/>
      <c r="H206" s="770"/>
      <c r="I206" s="770"/>
      <c r="J206" s="770"/>
      <c r="K206" s="770"/>
      <c r="L206" s="770"/>
    </row>
    <row r="207" spans="1:15" x14ac:dyDescent="0.35">
      <c r="A207" s="771" t="s">
        <v>367</v>
      </c>
      <c r="B207" s="771"/>
      <c r="C207" s="771"/>
      <c r="D207" s="771"/>
      <c r="E207" s="771"/>
      <c r="F207" s="771"/>
      <c r="G207" s="771"/>
      <c r="H207" s="771"/>
      <c r="I207" s="771"/>
      <c r="J207" s="771"/>
      <c r="K207" s="771"/>
      <c r="L207" s="771"/>
    </row>
    <row r="211" spans="1:14" x14ac:dyDescent="0.35">
      <c r="A211" s="848" t="s">
        <v>23</v>
      </c>
      <c r="B211" s="848"/>
      <c r="C211" s="849">
        <f>Presentación!$C$3</f>
        <v>1990</v>
      </c>
      <c r="D211" s="849"/>
      <c r="E211" s="849"/>
      <c r="F211" s="849"/>
      <c r="G211" s="849"/>
      <c r="H211" s="849"/>
      <c r="I211" s="849"/>
      <c r="J211" s="849"/>
      <c r="K211" s="849"/>
      <c r="L211" s="849"/>
    </row>
    <row r="212" spans="1:14" x14ac:dyDescent="0.35">
      <c r="A212" s="850" t="s">
        <v>24</v>
      </c>
      <c r="B212" s="850"/>
      <c r="C212" s="851" t="s">
        <v>380</v>
      </c>
      <c r="D212" s="851"/>
      <c r="E212" s="851"/>
      <c r="F212" s="851"/>
      <c r="G212" s="851"/>
      <c r="H212" s="851"/>
      <c r="I212" s="851"/>
      <c r="J212" s="851"/>
      <c r="K212" s="851"/>
      <c r="L212" s="851"/>
      <c r="N212" s="470">
        <v>5</v>
      </c>
    </row>
    <row r="213" spans="1:14" ht="14.25" customHeight="1" x14ac:dyDescent="0.35">
      <c r="A213" s="757" t="s">
        <v>5</v>
      </c>
      <c r="B213" s="757"/>
      <c r="C213" s="758" t="s">
        <v>26</v>
      </c>
      <c r="D213" s="758"/>
      <c r="E213" s="758"/>
      <c r="F213" s="758"/>
      <c r="G213" s="758"/>
      <c r="H213" s="758"/>
      <c r="I213" s="758"/>
      <c r="J213" s="758"/>
      <c r="K213" s="758"/>
      <c r="L213" s="758"/>
    </row>
    <row r="214" spans="1:14" ht="14.25" customHeight="1" x14ac:dyDescent="0.35">
      <c r="A214" s="757" t="s">
        <v>27</v>
      </c>
      <c r="B214" s="757"/>
      <c r="C214" s="758" t="s">
        <v>543</v>
      </c>
      <c r="D214" s="758"/>
      <c r="E214" s="758"/>
      <c r="F214" s="758"/>
      <c r="G214" s="758"/>
      <c r="H214" s="758"/>
      <c r="I214" s="758"/>
      <c r="J214" s="758"/>
      <c r="K214" s="758"/>
      <c r="L214" s="758"/>
    </row>
    <row r="215" spans="1:14" ht="14.25" customHeight="1" x14ac:dyDescent="0.35">
      <c r="A215" s="757" t="s">
        <v>29</v>
      </c>
      <c r="B215" s="757"/>
      <c r="C215" s="758" t="s">
        <v>544</v>
      </c>
      <c r="D215" s="758"/>
      <c r="E215" s="758"/>
      <c r="F215" s="758"/>
      <c r="G215" s="758"/>
      <c r="H215" s="758"/>
      <c r="I215" s="758"/>
      <c r="J215" s="758"/>
      <c r="K215" s="758"/>
      <c r="L215" s="758"/>
    </row>
    <row r="216" spans="1:14" ht="14.25" customHeight="1" x14ac:dyDescent="0.35">
      <c r="A216" s="757" t="s">
        <v>31</v>
      </c>
      <c r="B216" s="757"/>
      <c r="C216" s="758" t="s">
        <v>262</v>
      </c>
      <c r="D216" s="758"/>
      <c r="E216" s="758"/>
      <c r="F216" s="758"/>
      <c r="G216" s="758"/>
      <c r="H216" s="758"/>
      <c r="I216" s="758"/>
      <c r="J216" s="758"/>
      <c r="K216" s="758"/>
      <c r="L216" s="758"/>
    </row>
    <row r="217" spans="1:14" ht="14.25" customHeight="1" x14ac:dyDescent="0.35">
      <c r="A217" s="759" t="s">
        <v>33</v>
      </c>
      <c r="B217" s="759"/>
      <c r="C217" s="264" t="s">
        <v>34</v>
      </c>
      <c r="D217" s="760" t="s">
        <v>324</v>
      </c>
      <c r="E217" s="760"/>
      <c r="F217" s="760"/>
      <c r="G217" s="760"/>
      <c r="H217" s="760"/>
      <c r="I217" s="760"/>
      <c r="J217" s="760"/>
      <c r="K217" s="760"/>
      <c r="L217" s="760"/>
    </row>
    <row r="218" spans="1:14" ht="36" customHeight="1" x14ac:dyDescent="0.35">
      <c r="A218" s="761" t="s">
        <v>37</v>
      </c>
      <c r="B218" s="761"/>
      <c r="C218" s="761" t="s">
        <v>325</v>
      </c>
      <c r="D218" s="266" t="s">
        <v>326</v>
      </c>
      <c r="E218" s="266" t="s">
        <v>327</v>
      </c>
      <c r="F218" s="266" t="s">
        <v>328</v>
      </c>
      <c r="G218" s="762" t="s">
        <v>329</v>
      </c>
      <c r="H218" s="762"/>
      <c r="I218" s="266" t="s">
        <v>330</v>
      </c>
      <c r="J218" s="266" t="s">
        <v>331</v>
      </c>
      <c r="K218" s="266" t="s">
        <v>332</v>
      </c>
      <c r="L218" s="266" t="s">
        <v>333</v>
      </c>
    </row>
    <row r="219" spans="1:14" ht="14.25" customHeight="1" x14ac:dyDescent="0.35">
      <c r="A219" s="761" t="s">
        <v>46</v>
      </c>
      <c r="B219" s="761" t="s">
        <v>47</v>
      </c>
      <c r="C219" s="761"/>
      <c r="D219" s="761" t="s">
        <v>48</v>
      </c>
      <c r="E219" s="761" t="s">
        <v>334</v>
      </c>
      <c r="F219" s="761" t="s">
        <v>276</v>
      </c>
      <c r="G219" s="761" t="s">
        <v>335</v>
      </c>
      <c r="H219" s="761"/>
      <c r="I219" s="761" t="s">
        <v>336</v>
      </c>
      <c r="J219" s="761" t="s">
        <v>337</v>
      </c>
      <c r="K219" s="761" t="s">
        <v>338</v>
      </c>
      <c r="L219" s="761" t="s">
        <v>339</v>
      </c>
    </row>
    <row r="220" spans="1:14" ht="14.25" customHeight="1" x14ac:dyDescent="0.35">
      <c r="A220" s="761"/>
      <c r="B220" s="761"/>
      <c r="C220" s="761"/>
      <c r="D220" s="761"/>
      <c r="E220" s="761"/>
      <c r="F220" s="761"/>
      <c r="G220" s="761" t="s">
        <v>340</v>
      </c>
      <c r="H220" s="761"/>
      <c r="I220" s="761"/>
      <c r="J220" s="761"/>
      <c r="K220" s="761"/>
      <c r="L220" s="761"/>
    </row>
    <row r="221" spans="1:14" ht="14.25" customHeight="1" x14ac:dyDescent="0.35">
      <c r="A221" s="761"/>
      <c r="B221" s="761"/>
      <c r="C221" s="761"/>
      <c r="D221" s="761"/>
      <c r="E221" s="761" t="s">
        <v>341</v>
      </c>
      <c r="F221" s="761" t="s">
        <v>342</v>
      </c>
      <c r="G221" s="761" t="s">
        <v>343</v>
      </c>
      <c r="H221" s="761"/>
      <c r="I221" s="265" t="s">
        <v>344</v>
      </c>
      <c r="J221" s="265" t="s">
        <v>345</v>
      </c>
      <c r="K221" s="265" t="s">
        <v>346</v>
      </c>
      <c r="L221" s="265" t="s">
        <v>347</v>
      </c>
    </row>
    <row r="222" spans="1:14" ht="28" x14ac:dyDescent="0.35">
      <c r="A222" s="761"/>
      <c r="B222" s="761"/>
      <c r="C222" s="761"/>
      <c r="D222" s="761"/>
      <c r="E222" s="761"/>
      <c r="F222" s="761"/>
      <c r="G222" s="761"/>
      <c r="H222" s="761"/>
      <c r="I222" s="265" t="s">
        <v>348</v>
      </c>
      <c r="J222" s="265" t="s">
        <v>348</v>
      </c>
      <c r="K222" s="265" t="s">
        <v>348</v>
      </c>
      <c r="L222" s="265" t="s">
        <v>348</v>
      </c>
    </row>
    <row r="223" spans="1:14" ht="14.25" customHeight="1" x14ac:dyDescent="0.35">
      <c r="A223" s="761"/>
      <c r="B223" s="761"/>
      <c r="C223" s="761"/>
      <c r="D223" s="267" t="s">
        <v>61</v>
      </c>
      <c r="E223" s="267" t="s">
        <v>349</v>
      </c>
      <c r="F223" s="267" t="s">
        <v>350</v>
      </c>
      <c r="G223" s="763" t="s">
        <v>351</v>
      </c>
      <c r="H223" s="763"/>
      <c r="I223" s="267" t="s">
        <v>352</v>
      </c>
      <c r="J223" s="267" t="s">
        <v>353</v>
      </c>
      <c r="K223" s="267" t="s">
        <v>354</v>
      </c>
      <c r="L223" s="267" t="s">
        <v>355</v>
      </c>
    </row>
    <row r="224" spans="1:14" ht="14.25" customHeight="1" x14ac:dyDescent="0.35">
      <c r="A224" s="761" t="s">
        <v>313</v>
      </c>
      <c r="B224" s="761" t="s">
        <v>313</v>
      </c>
      <c r="C224" s="761" t="s">
        <v>545</v>
      </c>
      <c r="D224" s="764"/>
      <c r="E224" s="761"/>
      <c r="F224" s="761"/>
      <c r="G224" s="270" t="s">
        <v>357</v>
      </c>
      <c r="H224" s="271"/>
      <c r="I224" s="568">
        <f>(D224*E224*F224*H224)/1000</f>
        <v>0</v>
      </c>
      <c r="J224" s="569"/>
      <c r="K224" s="569"/>
      <c r="L224" s="569"/>
    </row>
    <row r="225" spans="1:15" x14ac:dyDescent="0.35">
      <c r="A225" s="761"/>
      <c r="B225" s="761"/>
      <c r="C225" s="761"/>
      <c r="D225" s="764"/>
      <c r="E225" s="761"/>
      <c r="F225" s="761"/>
      <c r="G225" s="270" t="s">
        <v>358</v>
      </c>
      <c r="H225" s="271"/>
      <c r="I225" s="569"/>
      <c r="J225" s="570">
        <f>(D224*E224*F224*H225)/1000</f>
        <v>0</v>
      </c>
      <c r="K225" s="569"/>
      <c r="L225" s="569"/>
      <c r="N225" s="470">
        <v>1</v>
      </c>
      <c r="O225" s="470">
        <f>N212*100+N225</f>
        <v>501</v>
      </c>
    </row>
    <row r="226" spans="1:15" x14ac:dyDescent="0.35">
      <c r="A226" s="761"/>
      <c r="B226" s="761"/>
      <c r="C226" s="761"/>
      <c r="D226" s="764"/>
      <c r="E226" s="761"/>
      <c r="F226" s="761"/>
      <c r="G226" s="270" t="s">
        <v>359</v>
      </c>
      <c r="H226" s="271"/>
      <c r="I226" s="569"/>
      <c r="J226" s="569"/>
      <c r="K226" s="570">
        <f>(D224*E224*F224*H226)/1000</f>
        <v>0</v>
      </c>
      <c r="L226" s="569"/>
    </row>
    <row r="227" spans="1:15" x14ac:dyDescent="0.35">
      <c r="A227" s="761"/>
      <c r="B227" s="761"/>
      <c r="C227" s="761"/>
      <c r="D227" s="764"/>
      <c r="E227" s="761"/>
      <c r="F227" s="761"/>
      <c r="G227" s="270" t="s">
        <v>360</v>
      </c>
      <c r="H227" s="271"/>
      <c r="I227" s="569"/>
      <c r="J227" s="569"/>
      <c r="K227" s="569"/>
      <c r="L227" s="570">
        <f>(D224*E224*F224*H227)/1000</f>
        <v>0</v>
      </c>
    </row>
    <row r="228" spans="1:15" ht="14.25" customHeight="1" x14ac:dyDescent="0.35">
      <c r="A228" s="761" t="s">
        <v>313</v>
      </c>
      <c r="B228" s="761" t="s">
        <v>313</v>
      </c>
      <c r="C228" s="761" t="s">
        <v>546</v>
      </c>
      <c r="D228" s="764"/>
      <c r="E228" s="761"/>
      <c r="F228" s="761"/>
      <c r="G228" s="270" t="s">
        <v>357</v>
      </c>
      <c r="H228" s="271"/>
      <c r="I228" s="568">
        <f>(D228*E228*F228*H228)/1000</f>
        <v>0</v>
      </c>
      <c r="J228" s="569"/>
      <c r="K228" s="569"/>
      <c r="L228" s="569"/>
    </row>
    <row r="229" spans="1:15" x14ac:dyDescent="0.35">
      <c r="A229" s="761"/>
      <c r="B229" s="761"/>
      <c r="C229" s="761"/>
      <c r="D229" s="764"/>
      <c r="E229" s="761"/>
      <c r="F229" s="761"/>
      <c r="G229" s="270" t="s">
        <v>358</v>
      </c>
      <c r="H229" s="271"/>
      <c r="I229" s="569"/>
      <c r="J229" s="570">
        <f>(D228*E228*F228*H229)/1000</f>
        <v>0</v>
      </c>
      <c r="K229" s="569"/>
      <c r="L229" s="569"/>
      <c r="N229" s="470">
        <v>2</v>
      </c>
      <c r="O229" s="470">
        <f>N212*100+N229</f>
        <v>502</v>
      </c>
    </row>
    <row r="230" spans="1:15" x14ac:dyDescent="0.35">
      <c r="A230" s="761"/>
      <c r="B230" s="761"/>
      <c r="C230" s="761"/>
      <c r="D230" s="764"/>
      <c r="E230" s="761"/>
      <c r="F230" s="761"/>
      <c r="G230" s="270" t="s">
        <v>359</v>
      </c>
      <c r="H230" s="271"/>
      <c r="I230" s="569"/>
      <c r="J230" s="569"/>
      <c r="K230" s="570">
        <f>(D228*E228*F228*H230)/1000</f>
        <v>0</v>
      </c>
      <c r="L230" s="569"/>
    </row>
    <row r="231" spans="1:15" x14ac:dyDescent="0.35">
      <c r="A231" s="761"/>
      <c r="B231" s="761"/>
      <c r="C231" s="761"/>
      <c r="D231" s="764"/>
      <c r="E231" s="761"/>
      <c r="F231" s="761"/>
      <c r="G231" s="270" t="s">
        <v>360</v>
      </c>
      <c r="H231" s="271"/>
      <c r="I231" s="569"/>
      <c r="J231" s="569"/>
      <c r="K231" s="569"/>
      <c r="L231" s="570">
        <f>(D228*E228*F228*H231)/1000</f>
        <v>0</v>
      </c>
    </row>
    <row r="232" spans="1:15" ht="14.25" customHeight="1" x14ac:dyDescent="0.35">
      <c r="A232" s="766" t="s">
        <v>91</v>
      </c>
      <c r="B232" s="766"/>
      <c r="C232" s="766"/>
      <c r="D232" s="767"/>
      <c r="E232" s="767"/>
      <c r="F232" s="767"/>
      <c r="G232" s="768" t="s">
        <v>357</v>
      </c>
      <c r="H232" s="768"/>
      <c r="I232" s="568">
        <f>I224+I228</f>
        <v>0</v>
      </c>
      <c r="J232" s="569"/>
      <c r="K232" s="569"/>
      <c r="L232" s="569"/>
    </row>
    <row r="233" spans="1:15" ht="14.25" customHeight="1" x14ac:dyDescent="0.35">
      <c r="A233" s="766"/>
      <c r="B233" s="766"/>
      <c r="C233" s="766"/>
      <c r="D233" s="767"/>
      <c r="E233" s="767"/>
      <c r="F233" s="767"/>
      <c r="G233" s="768" t="s">
        <v>358</v>
      </c>
      <c r="H233" s="768"/>
      <c r="I233" s="569"/>
      <c r="J233" s="568">
        <f>J225+J229</f>
        <v>0</v>
      </c>
      <c r="K233" s="569"/>
      <c r="L233" s="569"/>
    </row>
    <row r="234" spans="1:15" ht="14.25" customHeight="1" x14ac:dyDescent="0.35">
      <c r="A234" s="766"/>
      <c r="B234" s="766"/>
      <c r="C234" s="766"/>
      <c r="D234" s="767"/>
      <c r="E234" s="767"/>
      <c r="F234" s="767"/>
      <c r="G234" s="768" t="s">
        <v>359</v>
      </c>
      <c r="H234" s="768"/>
      <c r="I234" s="569"/>
      <c r="J234" s="569"/>
      <c r="K234" s="568">
        <f>K226+K230</f>
        <v>0</v>
      </c>
      <c r="L234" s="569"/>
    </row>
    <row r="235" spans="1:15" ht="14.25" customHeight="1" x14ac:dyDescent="0.35">
      <c r="A235" s="766"/>
      <c r="B235" s="766"/>
      <c r="C235" s="766"/>
      <c r="D235" s="767"/>
      <c r="E235" s="767"/>
      <c r="F235" s="767"/>
      <c r="G235" s="768" t="s">
        <v>360</v>
      </c>
      <c r="H235" s="768"/>
      <c r="I235" s="569"/>
      <c r="J235" s="569"/>
      <c r="K235" s="569"/>
      <c r="L235" s="568">
        <f>L227+L231</f>
        <v>0</v>
      </c>
    </row>
    <row r="236" spans="1:15" x14ac:dyDescent="0.35">
      <c r="A236" s="770" t="s">
        <v>366</v>
      </c>
      <c r="B236" s="770"/>
      <c r="C236" s="770"/>
      <c r="D236" s="770"/>
      <c r="E236" s="770"/>
      <c r="F236" s="770"/>
      <c r="G236" s="770"/>
      <c r="H236" s="770"/>
      <c r="I236" s="770"/>
      <c r="J236" s="770"/>
      <c r="K236" s="770"/>
      <c r="L236" s="770"/>
    </row>
    <row r="237" spans="1:15" x14ac:dyDescent="0.35">
      <c r="A237" s="771" t="s">
        <v>367</v>
      </c>
      <c r="B237" s="771"/>
      <c r="C237" s="771"/>
      <c r="D237" s="771"/>
      <c r="E237" s="771"/>
      <c r="F237" s="771"/>
      <c r="G237" s="771"/>
      <c r="H237" s="771"/>
      <c r="I237" s="771"/>
      <c r="J237" s="771"/>
      <c r="K237" s="771"/>
      <c r="L237" s="771"/>
    </row>
    <row r="241" spans="1:15" x14ac:dyDescent="0.35">
      <c r="A241" s="848" t="s">
        <v>23</v>
      </c>
      <c r="B241" s="848"/>
      <c r="C241" s="849">
        <f>Presentación!$C$3</f>
        <v>1990</v>
      </c>
      <c r="D241" s="849"/>
      <c r="E241" s="849"/>
      <c r="F241" s="849"/>
      <c r="G241" s="849"/>
      <c r="H241" s="849"/>
      <c r="I241" s="849"/>
      <c r="J241" s="849"/>
      <c r="K241" s="849"/>
      <c r="L241" s="849"/>
    </row>
    <row r="242" spans="1:15" x14ac:dyDescent="0.35">
      <c r="A242" s="850" t="s">
        <v>24</v>
      </c>
      <c r="B242" s="850"/>
      <c r="C242" s="851" t="s">
        <v>381</v>
      </c>
      <c r="D242" s="851"/>
      <c r="E242" s="851"/>
      <c r="F242" s="851"/>
      <c r="G242" s="851"/>
      <c r="H242" s="851"/>
      <c r="I242" s="851"/>
      <c r="J242" s="851"/>
      <c r="K242" s="851"/>
      <c r="L242" s="851"/>
      <c r="N242" s="470">
        <v>13</v>
      </c>
    </row>
    <row r="243" spans="1:15" ht="14.25" customHeight="1" x14ac:dyDescent="0.35">
      <c r="A243" s="757" t="s">
        <v>5</v>
      </c>
      <c r="B243" s="757"/>
      <c r="C243" s="758" t="s">
        <v>26</v>
      </c>
      <c r="D243" s="758"/>
      <c r="E243" s="758"/>
      <c r="F243" s="758"/>
      <c r="G243" s="758"/>
      <c r="H243" s="758"/>
      <c r="I243" s="758"/>
      <c r="J243" s="758"/>
      <c r="K243" s="758"/>
      <c r="L243" s="758"/>
    </row>
    <row r="244" spans="1:15" ht="14.25" customHeight="1" x14ac:dyDescent="0.35">
      <c r="A244" s="757" t="s">
        <v>27</v>
      </c>
      <c r="B244" s="757"/>
      <c r="C244" s="758" t="s">
        <v>543</v>
      </c>
      <c r="D244" s="758"/>
      <c r="E244" s="758"/>
      <c r="F244" s="758"/>
      <c r="G244" s="758"/>
      <c r="H244" s="758"/>
      <c r="I244" s="758"/>
      <c r="J244" s="758"/>
      <c r="K244" s="758"/>
      <c r="L244" s="758"/>
    </row>
    <row r="245" spans="1:15" ht="14.25" customHeight="1" x14ac:dyDescent="0.35">
      <c r="A245" s="757" t="s">
        <v>29</v>
      </c>
      <c r="B245" s="757"/>
      <c r="C245" s="758" t="s">
        <v>544</v>
      </c>
      <c r="D245" s="758"/>
      <c r="E245" s="758"/>
      <c r="F245" s="758"/>
      <c r="G245" s="758"/>
      <c r="H245" s="758"/>
      <c r="I245" s="758"/>
      <c r="J245" s="758"/>
      <c r="K245" s="758"/>
      <c r="L245" s="758"/>
    </row>
    <row r="246" spans="1:15" ht="14.25" customHeight="1" x14ac:dyDescent="0.35">
      <c r="A246" s="757" t="s">
        <v>31</v>
      </c>
      <c r="B246" s="757"/>
      <c r="C246" s="758" t="s">
        <v>262</v>
      </c>
      <c r="D246" s="758"/>
      <c r="E246" s="758"/>
      <c r="F246" s="758"/>
      <c r="G246" s="758"/>
      <c r="H246" s="758"/>
      <c r="I246" s="758"/>
      <c r="J246" s="758"/>
      <c r="K246" s="758"/>
      <c r="L246" s="758"/>
    </row>
    <row r="247" spans="1:15" ht="14.25" customHeight="1" x14ac:dyDescent="0.35">
      <c r="A247" s="759" t="s">
        <v>33</v>
      </c>
      <c r="B247" s="759"/>
      <c r="C247" s="264" t="s">
        <v>34</v>
      </c>
      <c r="D247" s="760" t="s">
        <v>324</v>
      </c>
      <c r="E247" s="760"/>
      <c r="F247" s="760"/>
      <c r="G247" s="760"/>
      <c r="H247" s="760"/>
      <c r="I247" s="760"/>
      <c r="J247" s="760"/>
      <c r="K247" s="760"/>
      <c r="L247" s="760"/>
    </row>
    <row r="248" spans="1:15" ht="36" customHeight="1" x14ac:dyDescent="0.35">
      <c r="A248" s="761" t="s">
        <v>37</v>
      </c>
      <c r="B248" s="761"/>
      <c r="C248" s="761" t="s">
        <v>325</v>
      </c>
      <c r="D248" s="266" t="s">
        <v>326</v>
      </c>
      <c r="E248" s="266" t="s">
        <v>327</v>
      </c>
      <c r="F248" s="266" t="s">
        <v>328</v>
      </c>
      <c r="G248" s="762" t="s">
        <v>329</v>
      </c>
      <c r="H248" s="762"/>
      <c r="I248" s="266" t="s">
        <v>330</v>
      </c>
      <c r="J248" s="266" t="s">
        <v>331</v>
      </c>
      <c r="K248" s="266" t="s">
        <v>332</v>
      </c>
      <c r="L248" s="266" t="s">
        <v>333</v>
      </c>
    </row>
    <row r="249" spans="1:15" ht="14.25" customHeight="1" x14ac:dyDescent="0.35">
      <c r="A249" s="761" t="s">
        <v>46</v>
      </c>
      <c r="B249" s="761" t="s">
        <v>47</v>
      </c>
      <c r="C249" s="761"/>
      <c r="D249" s="761" t="s">
        <v>48</v>
      </c>
      <c r="E249" s="761" t="s">
        <v>334</v>
      </c>
      <c r="F249" s="761" t="s">
        <v>276</v>
      </c>
      <c r="G249" s="761" t="s">
        <v>335</v>
      </c>
      <c r="H249" s="761"/>
      <c r="I249" s="761" t="s">
        <v>336</v>
      </c>
      <c r="J249" s="761" t="s">
        <v>337</v>
      </c>
      <c r="K249" s="761" t="s">
        <v>338</v>
      </c>
      <c r="L249" s="761" t="s">
        <v>339</v>
      </c>
    </row>
    <row r="250" spans="1:15" ht="14.25" customHeight="1" x14ac:dyDescent="0.35">
      <c r="A250" s="761"/>
      <c r="B250" s="761"/>
      <c r="C250" s="761"/>
      <c r="D250" s="761"/>
      <c r="E250" s="761"/>
      <c r="F250" s="761"/>
      <c r="G250" s="761" t="s">
        <v>340</v>
      </c>
      <c r="H250" s="761"/>
      <c r="I250" s="761"/>
      <c r="J250" s="761"/>
      <c r="K250" s="761"/>
      <c r="L250" s="761"/>
    </row>
    <row r="251" spans="1:15" ht="14.25" customHeight="1" x14ac:dyDescent="0.35">
      <c r="A251" s="761"/>
      <c r="B251" s="761"/>
      <c r="C251" s="761"/>
      <c r="D251" s="761"/>
      <c r="E251" s="761" t="s">
        <v>341</v>
      </c>
      <c r="F251" s="761" t="s">
        <v>342</v>
      </c>
      <c r="G251" s="761" t="s">
        <v>343</v>
      </c>
      <c r="H251" s="761"/>
      <c r="I251" s="265" t="s">
        <v>344</v>
      </c>
      <c r="J251" s="265" t="s">
        <v>345</v>
      </c>
      <c r="K251" s="265" t="s">
        <v>346</v>
      </c>
      <c r="L251" s="265" t="s">
        <v>347</v>
      </c>
    </row>
    <row r="252" spans="1:15" ht="28" x14ac:dyDescent="0.35">
      <c r="A252" s="761"/>
      <c r="B252" s="761"/>
      <c r="C252" s="761"/>
      <c r="D252" s="761"/>
      <c r="E252" s="761"/>
      <c r="F252" s="761"/>
      <c r="G252" s="761"/>
      <c r="H252" s="761"/>
      <c r="I252" s="265" t="s">
        <v>348</v>
      </c>
      <c r="J252" s="265" t="s">
        <v>348</v>
      </c>
      <c r="K252" s="265" t="s">
        <v>348</v>
      </c>
      <c r="L252" s="265" t="s">
        <v>348</v>
      </c>
    </row>
    <row r="253" spans="1:15" ht="14.25" customHeight="1" x14ac:dyDescent="0.35">
      <c r="A253" s="761"/>
      <c r="B253" s="761"/>
      <c r="C253" s="761"/>
      <c r="D253" s="267" t="s">
        <v>61</v>
      </c>
      <c r="E253" s="267" t="s">
        <v>349</v>
      </c>
      <c r="F253" s="267" t="s">
        <v>350</v>
      </c>
      <c r="G253" s="763" t="s">
        <v>351</v>
      </c>
      <c r="H253" s="763"/>
      <c r="I253" s="267" t="s">
        <v>352</v>
      </c>
      <c r="J253" s="267" t="s">
        <v>353</v>
      </c>
      <c r="K253" s="267" t="s">
        <v>354</v>
      </c>
      <c r="L253" s="267" t="s">
        <v>355</v>
      </c>
    </row>
    <row r="254" spans="1:15" ht="14.25" customHeight="1" x14ac:dyDescent="0.35">
      <c r="A254" s="761" t="s">
        <v>313</v>
      </c>
      <c r="B254" s="761" t="s">
        <v>313</v>
      </c>
      <c r="C254" s="761" t="s">
        <v>545</v>
      </c>
      <c r="D254" s="764"/>
      <c r="E254" s="761"/>
      <c r="F254" s="761"/>
      <c r="G254" s="270" t="s">
        <v>357</v>
      </c>
      <c r="H254" s="271"/>
      <c r="I254" s="568">
        <f>(D254*E254*F254*H254)/1000</f>
        <v>0</v>
      </c>
      <c r="J254" s="569"/>
      <c r="K254" s="569"/>
      <c r="L254" s="569"/>
    </row>
    <row r="255" spans="1:15" x14ac:dyDescent="0.35">
      <c r="A255" s="761"/>
      <c r="B255" s="761"/>
      <c r="C255" s="761"/>
      <c r="D255" s="764"/>
      <c r="E255" s="761"/>
      <c r="F255" s="761"/>
      <c r="G255" s="270" t="s">
        <v>358</v>
      </c>
      <c r="H255" s="271"/>
      <c r="I255" s="569"/>
      <c r="J255" s="570">
        <f>(D254*E254*F254*H255)/1000</f>
        <v>0</v>
      </c>
      <c r="K255" s="569"/>
      <c r="L255" s="569"/>
      <c r="N255" s="470">
        <v>1</v>
      </c>
      <c r="O255" s="470">
        <f>N242*100+N255</f>
        <v>1301</v>
      </c>
    </row>
    <row r="256" spans="1:15" x14ac:dyDescent="0.35">
      <c r="A256" s="761"/>
      <c r="B256" s="761"/>
      <c r="C256" s="761"/>
      <c r="D256" s="764"/>
      <c r="E256" s="761"/>
      <c r="F256" s="761"/>
      <c r="G256" s="270" t="s">
        <v>359</v>
      </c>
      <c r="H256" s="271"/>
      <c r="I256" s="569"/>
      <c r="J256" s="569"/>
      <c r="K256" s="570">
        <f>(D254*E254*F254*H256)/1000</f>
        <v>0</v>
      </c>
      <c r="L256" s="569"/>
    </row>
    <row r="257" spans="1:15" x14ac:dyDescent="0.35">
      <c r="A257" s="761"/>
      <c r="B257" s="761"/>
      <c r="C257" s="761"/>
      <c r="D257" s="764"/>
      <c r="E257" s="761"/>
      <c r="F257" s="761"/>
      <c r="G257" s="270" t="s">
        <v>360</v>
      </c>
      <c r="H257" s="271"/>
      <c r="I257" s="569"/>
      <c r="J257" s="569"/>
      <c r="K257" s="569"/>
      <c r="L257" s="570">
        <f>(D254*E254*F254*H257)/1000</f>
        <v>0</v>
      </c>
    </row>
    <row r="258" spans="1:15" ht="14.25" customHeight="1" x14ac:dyDescent="0.35">
      <c r="A258" s="761" t="s">
        <v>313</v>
      </c>
      <c r="B258" s="761" t="s">
        <v>313</v>
      </c>
      <c r="C258" s="761" t="s">
        <v>546</v>
      </c>
      <c r="D258" s="764"/>
      <c r="E258" s="761"/>
      <c r="F258" s="761"/>
      <c r="G258" s="270" t="s">
        <v>357</v>
      </c>
      <c r="H258" s="271"/>
      <c r="I258" s="568">
        <f>(D258*E258*F258*H258)/1000</f>
        <v>0</v>
      </c>
      <c r="J258" s="569"/>
      <c r="K258" s="569"/>
      <c r="L258" s="569"/>
    </row>
    <row r="259" spans="1:15" x14ac:dyDescent="0.35">
      <c r="A259" s="761"/>
      <c r="B259" s="761"/>
      <c r="C259" s="761"/>
      <c r="D259" s="764"/>
      <c r="E259" s="761"/>
      <c r="F259" s="761"/>
      <c r="G259" s="270" t="s">
        <v>358</v>
      </c>
      <c r="H259" s="271"/>
      <c r="I259" s="569"/>
      <c r="J259" s="570">
        <f>(D258*E258*F258*H259)/1000</f>
        <v>0</v>
      </c>
      <c r="K259" s="569"/>
      <c r="L259" s="569"/>
      <c r="N259" s="470">
        <v>2</v>
      </c>
      <c r="O259" s="470">
        <f>N242*100+N259</f>
        <v>1302</v>
      </c>
    </row>
    <row r="260" spans="1:15" x14ac:dyDescent="0.35">
      <c r="A260" s="761"/>
      <c r="B260" s="761"/>
      <c r="C260" s="761"/>
      <c r="D260" s="764"/>
      <c r="E260" s="761"/>
      <c r="F260" s="761"/>
      <c r="G260" s="270" t="s">
        <v>359</v>
      </c>
      <c r="H260" s="271"/>
      <c r="I260" s="569"/>
      <c r="J260" s="569"/>
      <c r="K260" s="570">
        <f>(D258*E258*F258*H260)/1000</f>
        <v>0</v>
      </c>
      <c r="L260" s="569"/>
    </row>
    <row r="261" spans="1:15" x14ac:dyDescent="0.35">
      <c r="A261" s="761"/>
      <c r="B261" s="761"/>
      <c r="C261" s="761"/>
      <c r="D261" s="764"/>
      <c r="E261" s="761"/>
      <c r="F261" s="761"/>
      <c r="G261" s="270" t="s">
        <v>360</v>
      </c>
      <c r="H261" s="271"/>
      <c r="I261" s="569"/>
      <c r="J261" s="569"/>
      <c r="K261" s="569"/>
      <c r="L261" s="570">
        <f>(D258*E258*F258*H261)/1000</f>
        <v>0</v>
      </c>
    </row>
    <row r="262" spans="1:15" ht="14.25" customHeight="1" x14ac:dyDescent="0.35">
      <c r="A262" s="766" t="s">
        <v>91</v>
      </c>
      <c r="B262" s="766"/>
      <c r="C262" s="766"/>
      <c r="D262" s="767"/>
      <c r="E262" s="767"/>
      <c r="F262" s="767"/>
      <c r="G262" s="768" t="s">
        <v>357</v>
      </c>
      <c r="H262" s="768"/>
      <c r="I262" s="568">
        <f>I254+I258</f>
        <v>0</v>
      </c>
      <c r="J262" s="569"/>
      <c r="K262" s="569"/>
      <c r="L262" s="569"/>
    </row>
    <row r="263" spans="1:15" ht="14.25" customHeight="1" x14ac:dyDescent="0.35">
      <c r="A263" s="766"/>
      <c r="B263" s="766"/>
      <c r="C263" s="766"/>
      <c r="D263" s="767"/>
      <c r="E263" s="767"/>
      <c r="F263" s="767"/>
      <c r="G263" s="768" t="s">
        <v>358</v>
      </c>
      <c r="H263" s="768"/>
      <c r="I263" s="569"/>
      <c r="J263" s="568">
        <f>J255+J259</f>
        <v>0</v>
      </c>
      <c r="K263" s="569"/>
      <c r="L263" s="569"/>
    </row>
    <row r="264" spans="1:15" ht="14.25" customHeight="1" x14ac:dyDescent="0.35">
      <c r="A264" s="766"/>
      <c r="B264" s="766"/>
      <c r="C264" s="766"/>
      <c r="D264" s="767"/>
      <c r="E264" s="767"/>
      <c r="F264" s="767"/>
      <c r="G264" s="768" t="s">
        <v>359</v>
      </c>
      <c r="H264" s="768"/>
      <c r="I264" s="569"/>
      <c r="J264" s="569"/>
      <c r="K264" s="568">
        <f>K256+K260</f>
        <v>0</v>
      </c>
      <c r="L264" s="569"/>
    </row>
    <row r="265" spans="1:15" ht="14.25" customHeight="1" x14ac:dyDescent="0.35">
      <c r="A265" s="766"/>
      <c r="B265" s="766"/>
      <c r="C265" s="766"/>
      <c r="D265" s="767"/>
      <c r="E265" s="767"/>
      <c r="F265" s="767"/>
      <c r="G265" s="768" t="s">
        <v>360</v>
      </c>
      <c r="H265" s="768"/>
      <c r="I265" s="569"/>
      <c r="J265" s="569"/>
      <c r="K265" s="569"/>
      <c r="L265" s="568">
        <f>L257+L261</f>
        <v>0</v>
      </c>
    </row>
    <row r="266" spans="1:15" x14ac:dyDescent="0.35">
      <c r="A266" s="770" t="s">
        <v>366</v>
      </c>
      <c r="B266" s="770"/>
      <c r="C266" s="770"/>
      <c r="D266" s="770"/>
      <c r="E266" s="770"/>
      <c r="F266" s="770"/>
      <c r="G266" s="770"/>
      <c r="H266" s="770"/>
      <c r="I266" s="770"/>
      <c r="J266" s="770"/>
      <c r="K266" s="770"/>
      <c r="L266" s="770"/>
    </row>
    <row r="267" spans="1:15" x14ac:dyDescent="0.35">
      <c r="A267" s="771" t="s">
        <v>367</v>
      </c>
      <c r="B267" s="771"/>
      <c r="C267" s="771"/>
      <c r="D267" s="771"/>
      <c r="E267" s="771"/>
      <c r="F267" s="771"/>
      <c r="G267" s="771"/>
      <c r="H267" s="771"/>
      <c r="I267" s="771"/>
      <c r="J267" s="771"/>
      <c r="K267" s="771"/>
      <c r="L267" s="771"/>
    </row>
    <row r="271" spans="1:15" x14ac:dyDescent="0.35">
      <c r="A271" s="848" t="s">
        <v>23</v>
      </c>
      <c r="B271" s="848"/>
      <c r="C271" s="849">
        <f>Presentación!$C$3</f>
        <v>1990</v>
      </c>
      <c r="D271" s="849"/>
      <c r="E271" s="849"/>
      <c r="F271" s="849"/>
      <c r="G271" s="849"/>
      <c r="H271" s="849"/>
      <c r="I271" s="849"/>
      <c r="J271" s="849"/>
      <c r="K271" s="849"/>
      <c r="L271" s="849"/>
    </row>
    <row r="272" spans="1:15" x14ac:dyDescent="0.35">
      <c r="A272" s="850" t="s">
        <v>24</v>
      </c>
      <c r="B272" s="850"/>
      <c r="C272" s="851" t="s">
        <v>382</v>
      </c>
      <c r="D272" s="851"/>
      <c r="E272" s="851"/>
      <c r="F272" s="851"/>
      <c r="G272" s="851"/>
      <c r="H272" s="851"/>
      <c r="I272" s="851"/>
      <c r="J272" s="851"/>
      <c r="K272" s="851"/>
      <c r="L272" s="851"/>
      <c r="N272" s="470">
        <v>6</v>
      </c>
    </row>
    <row r="273" spans="1:15" ht="14.25" customHeight="1" x14ac:dyDescent="0.35">
      <c r="A273" s="757" t="s">
        <v>5</v>
      </c>
      <c r="B273" s="757"/>
      <c r="C273" s="758" t="s">
        <v>26</v>
      </c>
      <c r="D273" s="758"/>
      <c r="E273" s="758"/>
      <c r="F273" s="758"/>
      <c r="G273" s="758"/>
      <c r="H273" s="758"/>
      <c r="I273" s="758"/>
      <c r="J273" s="758"/>
      <c r="K273" s="758"/>
      <c r="L273" s="758"/>
    </row>
    <row r="274" spans="1:15" ht="14.25" customHeight="1" x14ac:dyDescent="0.35">
      <c r="A274" s="757" t="s">
        <v>27</v>
      </c>
      <c r="B274" s="757"/>
      <c r="C274" s="758" t="s">
        <v>543</v>
      </c>
      <c r="D274" s="758"/>
      <c r="E274" s="758"/>
      <c r="F274" s="758"/>
      <c r="G274" s="758"/>
      <c r="H274" s="758"/>
      <c r="I274" s="758"/>
      <c r="J274" s="758"/>
      <c r="K274" s="758"/>
      <c r="L274" s="758"/>
    </row>
    <row r="275" spans="1:15" ht="14.25" customHeight="1" x14ac:dyDescent="0.35">
      <c r="A275" s="757" t="s">
        <v>29</v>
      </c>
      <c r="B275" s="757"/>
      <c r="C275" s="758" t="s">
        <v>544</v>
      </c>
      <c r="D275" s="758"/>
      <c r="E275" s="758"/>
      <c r="F275" s="758"/>
      <c r="G275" s="758"/>
      <c r="H275" s="758"/>
      <c r="I275" s="758"/>
      <c r="J275" s="758"/>
      <c r="K275" s="758"/>
      <c r="L275" s="758"/>
    </row>
    <row r="276" spans="1:15" ht="14.25" customHeight="1" x14ac:dyDescent="0.35">
      <c r="A276" s="757" t="s">
        <v>31</v>
      </c>
      <c r="B276" s="757"/>
      <c r="C276" s="758" t="s">
        <v>262</v>
      </c>
      <c r="D276" s="758"/>
      <c r="E276" s="758"/>
      <c r="F276" s="758"/>
      <c r="G276" s="758"/>
      <c r="H276" s="758"/>
      <c r="I276" s="758"/>
      <c r="J276" s="758"/>
      <c r="K276" s="758"/>
      <c r="L276" s="758"/>
    </row>
    <row r="277" spans="1:15" ht="14.25" customHeight="1" x14ac:dyDescent="0.35">
      <c r="A277" s="759" t="s">
        <v>33</v>
      </c>
      <c r="B277" s="759"/>
      <c r="C277" s="264" t="s">
        <v>34</v>
      </c>
      <c r="D277" s="760" t="s">
        <v>324</v>
      </c>
      <c r="E277" s="760"/>
      <c r="F277" s="760"/>
      <c r="G277" s="760"/>
      <c r="H277" s="760"/>
      <c r="I277" s="760"/>
      <c r="J277" s="760"/>
      <c r="K277" s="760"/>
      <c r="L277" s="760"/>
    </row>
    <row r="278" spans="1:15" ht="36" customHeight="1" x14ac:dyDescent="0.35">
      <c r="A278" s="761" t="s">
        <v>37</v>
      </c>
      <c r="B278" s="761"/>
      <c r="C278" s="761" t="s">
        <v>325</v>
      </c>
      <c r="D278" s="266" t="s">
        <v>326</v>
      </c>
      <c r="E278" s="266" t="s">
        <v>327</v>
      </c>
      <c r="F278" s="266" t="s">
        <v>328</v>
      </c>
      <c r="G278" s="762" t="s">
        <v>329</v>
      </c>
      <c r="H278" s="762"/>
      <c r="I278" s="266" t="s">
        <v>330</v>
      </c>
      <c r="J278" s="266" t="s">
        <v>331</v>
      </c>
      <c r="K278" s="266" t="s">
        <v>332</v>
      </c>
      <c r="L278" s="266" t="s">
        <v>333</v>
      </c>
    </row>
    <row r="279" spans="1:15" ht="14.25" customHeight="1" x14ac:dyDescent="0.35">
      <c r="A279" s="761" t="s">
        <v>46</v>
      </c>
      <c r="B279" s="761" t="s">
        <v>47</v>
      </c>
      <c r="C279" s="761"/>
      <c r="D279" s="761" t="s">
        <v>48</v>
      </c>
      <c r="E279" s="761" t="s">
        <v>334</v>
      </c>
      <c r="F279" s="761" t="s">
        <v>276</v>
      </c>
      <c r="G279" s="761" t="s">
        <v>335</v>
      </c>
      <c r="H279" s="761"/>
      <c r="I279" s="761" t="s">
        <v>336</v>
      </c>
      <c r="J279" s="761" t="s">
        <v>337</v>
      </c>
      <c r="K279" s="761" t="s">
        <v>338</v>
      </c>
      <c r="L279" s="761" t="s">
        <v>339</v>
      </c>
    </row>
    <row r="280" spans="1:15" ht="14.25" customHeight="1" x14ac:dyDescent="0.35">
      <c r="A280" s="761"/>
      <c r="B280" s="761"/>
      <c r="C280" s="761"/>
      <c r="D280" s="761"/>
      <c r="E280" s="761"/>
      <c r="F280" s="761"/>
      <c r="G280" s="761" t="s">
        <v>340</v>
      </c>
      <c r="H280" s="761"/>
      <c r="I280" s="761"/>
      <c r="J280" s="761"/>
      <c r="K280" s="761"/>
      <c r="L280" s="761"/>
    </row>
    <row r="281" spans="1:15" ht="14.25" customHeight="1" x14ac:dyDescent="0.35">
      <c r="A281" s="761"/>
      <c r="B281" s="761"/>
      <c r="C281" s="761"/>
      <c r="D281" s="761"/>
      <c r="E281" s="761" t="s">
        <v>341</v>
      </c>
      <c r="F281" s="761" t="s">
        <v>342</v>
      </c>
      <c r="G281" s="761" t="s">
        <v>343</v>
      </c>
      <c r="H281" s="761"/>
      <c r="I281" s="265" t="s">
        <v>344</v>
      </c>
      <c r="J281" s="265" t="s">
        <v>345</v>
      </c>
      <c r="K281" s="265" t="s">
        <v>346</v>
      </c>
      <c r="L281" s="265" t="s">
        <v>347</v>
      </c>
    </row>
    <row r="282" spans="1:15" ht="28" x14ac:dyDescent="0.35">
      <c r="A282" s="761"/>
      <c r="B282" s="761"/>
      <c r="C282" s="761"/>
      <c r="D282" s="761"/>
      <c r="E282" s="761"/>
      <c r="F282" s="761"/>
      <c r="G282" s="761"/>
      <c r="H282" s="761"/>
      <c r="I282" s="265" t="s">
        <v>348</v>
      </c>
      <c r="J282" s="265" t="s">
        <v>348</v>
      </c>
      <c r="K282" s="265" t="s">
        <v>348</v>
      </c>
      <c r="L282" s="265" t="s">
        <v>348</v>
      </c>
    </row>
    <row r="283" spans="1:15" ht="14.25" customHeight="1" x14ac:dyDescent="0.35">
      <c r="A283" s="761"/>
      <c r="B283" s="761"/>
      <c r="C283" s="761"/>
      <c r="D283" s="267" t="s">
        <v>61</v>
      </c>
      <c r="E283" s="267" t="s">
        <v>349</v>
      </c>
      <c r="F283" s="267" t="s">
        <v>350</v>
      </c>
      <c r="G283" s="763" t="s">
        <v>351</v>
      </c>
      <c r="H283" s="763"/>
      <c r="I283" s="267" t="s">
        <v>352</v>
      </c>
      <c r="J283" s="267" t="s">
        <v>353</v>
      </c>
      <c r="K283" s="267" t="s">
        <v>354</v>
      </c>
      <c r="L283" s="267" t="s">
        <v>355</v>
      </c>
    </row>
    <row r="284" spans="1:15" ht="14.25" customHeight="1" x14ac:dyDescent="0.35">
      <c r="A284" s="761" t="s">
        <v>313</v>
      </c>
      <c r="B284" s="761" t="s">
        <v>313</v>
      </c>
      <c r="C284" s="761" t="s">
        <v>545</v>
      </c>
      <c r="D284" s="764"/>
      <c r="E284" s="761"/>
      <c r="F284" s="761"/>
      <c r="G284" s="270" t="s">
        <v>357</v>
      </c>
      <c r="H284" s="271"/>
      <c r="I284" s="568">
        <f>(D284*E284*F284*H284)/1000</f>
        <v>0</v>
      </c>
      <c r="J284" s="569"/>
      <c r="K284" s="569"/>
      <c r="L284" s="569"/>
    </row>
    <row r="285" spans="1:15" x14ac:dyDescent="0.35">
      <c r="A285" s="761"/>
      <c r="B285" s="761"/>
      <c r="C285" s="761"/>
      <c r="D285" s="764"/>
      <c r="E285" s="761"/>
      <c r="F285" s="761"/>
      <c r="G285" s="270" t="s">
        <v>358</v>
      </c>
      <c r="H285" s="271"/>
      <c r="I285" s="569"/>
      <c r="J285" s="570">
        <f>(D284*E284*F284*H285)/1000</f>
        <v>0</v>
      </c>
      <c r="K285" s="569"/>
      <c r="L285" s="569"/>
      <c r="N285" s="470">
        <v>1</v>
      </c>
      <c r="O285" s="470">
        <f>N272*100+N285</f>
        <v>601</v>
      </c>
    </row>
    <row r="286" spans="1:15" x14ac:dyDescent="0.35">
      <c r="A286" s="761"/>
      <c r="B286" s="761"/>
      <c r="C286" s="761"/>
      <c r="D286" s="764"/>
      <c r="E286" s="761"/>
      <c r="F286" s="761"/>
      <c r="G286" s="270" t="s">
        <v>359</v>
      </c>
      <c r="H286" s="271"/>
      <c r="I286" s="569"/>
      <c r="J286" s="569"/>
      <c r="K286" s="570">
        <f>(D284*E284*F284*H286)/1000</f>
        <v>0</v>
      </c>
      <c r="L286" s="569"/>
    </row>
    <row r="287" spans="1:15" x14ac:dyDescent="0.35">
      <c r="A287" s="761"/>
      <c r="B287" s="761"/>
      <c r="C287" s="761"/>
      <c r="D287" s="764"/>
      <c r="E287" s="761"/>
      <c r="F287" s="761"/>
      <c r="G287" s="270" t="s">
        <v>360</v>
      </c>
      <c r="H287" s="271"/>
      <c r="I287" s="569"/>
      <c r="J287" s="569"/>
      <c r="K287" s="569"/>
      <c r="L287" s="570">
        <f>(D284*E284*F284*H287)/1000</f>
        <v>0</v>
      </c>
    </row>
    <row r="288" spans="1:15" ht="14.25" customHeight="1" x14ac:dyDescent="0.35">
      <c r="A288" s="761" t="s">
        <v>313</v>
      </c>
      <c r="B288" s="761" t="s">
        <v>313</v>
      </c>
      <c r="C288" s="761" t="s">
        <v>546</v>
      </c>
      <c r="D288" s="764"/>
      <c r="E288" s="761"/>
      <c r="F288" s="761"/>
      <c r="G288" s="270" t="s">
        <v>357</v>
      </c>
      <c r="H288" s="271"/>
      <c r="I288" s="568">
        <f>(D288*E288*F288*H288)/1000</f>
        <v>0</v>
      </c>
      <c r="J288" s="569"/>
      <c r="K288" s="569"/>
      <c r="L288" s="569"/>
    </row>
    <row r="289" spans="1:15" x14ac:dyDescent="0.35">
      <c r="A289" s="761"/>
      <c r="B289" s="761"/>
      <c r="C289" s="761"/>
      <c r="D289" s="764"/>
      <c r="E289" s="761"/>
      <c r="F289" s="761"/>
      <c r="G289" s="270" t="s">
        <v>358</v>
      </c>
      <c r="H289" s="271"/>
      <c r="I289" s="569"/>
      <c r="J289" s="570">
        <f>(D288*E288*F288*H289)/1000</f>
        <v>0</v>
      </c>
      <c r="K289" s="569"/>
      <c r="L289" s="569"/>
      <c r="N289" s="470">
        <v>2</v>
      </c>
      <c r="O289" s="470">
        <f>N272*100+N289</f>
        <v>602</v>
      </c>
    </row>
    <row r="290" spans="1:15" x14ac:dyDescent="0.35">
      <c r="A290" s="761"/>
      <c r="B290" s="761"/>
      <c r="C290" s="761"/>
      <c r="D290" s="764"/>
      <c r="E290" s="761"/>
      <c r="F290" s="761"/>
      <c r="G290" s="270" t="s">
        <v>359</v>
      </c>
      <c r="H290" s="271"/>
      <c r="I290" s="569"/>
      <c r="J290" s="569"/>
      <c r="K290" s="570">
        <f>(D288*E288*F288*H290)/1000</f>
        <v>0</v>
      </c>
      <c r="L290" s="569"/>
    </row>
    <row r="291" spans="1:15" x14ac:dyDescent="0.35">
      <c r="A291" s="761"/>
      <c r="B291" s="761"/>
      <c r="C291" s="761"/>
      <c r="D291" s="764"/>
      <c r="E291" s="761"/>
      <c r="F291" s="761"/>
      <c r="G291" s="270" t="s">
        <v>360</v>
      </c>
      <c r="H291" s="271"/>
      <c r="I291" s="569"/>
      <c r="J291" s="569"/>
      <c r="K291" s="569"/>
      <c r="L291" s="570">
        <f>(D288*E288*F288*H291)/1000</f>
        <v>0</v>
      </c>
    </row>
    <row r="292" spans="1:15" ht="14.25" customHeight="1" x14ac:dyDescent="0.35">
      <c r="A292" s="766" t="s">
        <v>91</v>
      </c>
      <c r="B292" s="766"/>
      <c r="C292" s="766"/>
      <c r="D292" s="767"/>
      <c r="E292" s="767"/>
      <c r="F292" s="767"/>
      <c r="G292" s="768" t="s">
        <v>357</v>
      </c>
      <c r="H292" s="768"/>
      <c r="I292" s="568">
        <f>I284+I288</f>
        <v>0</v>
      </c>
      <c r="J292" s="569"/>
      <c r="K292" s="569"/>
      <c r="L292" s="569"/>
    </row>
    <row r="293" spans="1:15" ht="14.25" customHeight="1" x14ac:dyDescent="0.35">
      <c r="A293" s="766"/>
      <c r="B293" s="766"/>
      <c r="C293" s="766"/>
      <c r="D293" s="767"/>
      <c r="E293" s="767"/>
      <c r="F293" s="767"/>
      <c r="G293" s="768" t="s">
        <v>358</v>
      </c>
      <c r="H293" s="768"/>
      <c r="I293" s="569"/>
      <c r="J293" s="568">
        <f>J285+J289</f>
        <v>0</v>
      </c>
      <c r="K293" s="569"/>
      <c r="L293" s="569"/>
    </row>
    <row r="294" spans="1:15" ht="14.25" customHeight="1" x14ac:dyDescent="0.35">
      <c r="A294" s="766"/>
      <c r="B294" s="766"/>
      <c r="C294" s="766"/>
      <c r="D294" s="767"/>
      <c r="E294" s="767"/>
      <c r="F294" s="767"/>
      <c r="G294" s="768" t="s">
        <v>359</v>
      </c>
      <c r="H294" s="768"/>
      <c r="I294" s="569"/>
      <c r="J294" s="569"/>
      <c r="K294" s="568">
        <f>K286+K290</f>
        <v>0</v>
      </c>
      <c r="L294" s="569"/>
    </row>
    <row r="295" spans="1:15" ht="14.25" customHeight="1" x14ac:dyDescent="0.35">
      <c r="A295" s="766"/>
      <c r="B295" s="766"/>
      <c r="C295" s="766"/>
      <c r="D295" s="767"/>
      <c r="E295" s="767"/>
      <c r="F295" s="767"/>
      <c r="G295" s="768" t="s">
        <v>360</v>
      </c>
      <c r="H295" s="768"/>
      <c r="I295" s="569"/>
      <c r="J295" s="569"/>
      <c r="K295" s="569"/>
      <c r="L295" s="568">
        <f>L287+L291</f>
        <v>0</v>
      </c>
    </row>
    <row r="296" spans="1:15" x14ac:dyDescent="0.35">
      <c r="A296" s="770" t="s">
        <v>366</v>
      </c>
      <c r="B296" s="770"/>
      <c r="C296" s="770"/>
      <c r="D296" s="770"/>
      <c r="E296" s="770"/>
      <c r="F296" s="770"/>
      <c r="G296" s="770"/>
      <c r="H296" s="770"/>
      <c r="I296" s="770"/>
      <c r="J296" s="770"/>
      <c r="K296" s="770"/>
      <c r="L296" s="770"/>
    </row>
    <row r="297" spans="1:15" x14ac:dyDescent="0.35">
      <c r="A297" s="771" t="s">
        <v>367</v>
      </c>
      <c r="B297" s="771"/>
      <c r="C297" s="771"/>
      <c r="D297" s="771"/>
      <c r="E297" s="771"/>
      <c r="F297" s="771"/>
      <c r="G297" s="771"/>
      <c r="H297" s="771"/>
      <c r="I297" s="771"/>
      <c r="J297" s="771"/>
      <c r="K297" s="771"/>
      <c r="L297" s="771"/>
    </row>
    <row r="301" spans="1:15" x14ac:dyDescent="0.35">
      <c r="A301" s="848" t="s">
        <v>23</v>
      </c>
      <c r="B301" s="848"/>
      <c r="C301" s="849">
        <f>Presentación!$C$3</f>
        <v>1990</v>
      </c>
      <c r="D301" s="849"/>
      <c r="E301" s="849"/>
      <c r="F301" s="849"/>
      <c r="G301" s="849"/>
      <c r="H301" s="849"/>
      <c r="I301" s="849"/>
      <c r="J301" s="849"/>
      <c r="K301" s="849"/>
      <c r="L301" s="849"/>
    </row>
    <row r="302" spans="1:15" x14ac:dyDescent="0.35">
      <c r="A302" s="850" t="s">
        <v>24</v>
      </c>
      <c r="B302" s="850"/>
      <c r="C302" s="851" t="s">
        <v>383</v>
      </c>
      <c r="D302" s="851"/>
      <c r="E302" s="851"/>
      <c r="F302" s="851"/>
      <c r="G302" s="851"/>
      <c r="H302" s="851"/>
      <c r="I302" s="851"/>
      <c r="J302" s="851"/>
      <c r="K302" s="851"/>
      <c r="L302" s="851"/>
      <c r="N302" s="470">
        <v>7</v>
      </c>
    </row>
    <row r="303" spans="1:15" ht="14.25" customHeight="1" x14ac:dyDescent="0.35">
      <c r="A303" s="757" t="s">
        <v>5</v>
      </c>
      <c r="B303" s="757"/>
      <c r="C303" s="758" t="s">
        <v>26</v>
      </c>
      <c r="D303" s="758"/>
      <c r="E303" s="758"/>
      <c r="F303" s="758"/>
      <c r="G303" s="758"/>
      <c r="H303" s="758"/>
      <c r="I303" s="758"/>
      <c r="J303" s="758"/>
      <c r="K303" s="758"/>
      <c r="L303" s="758"/>
    </row>
    <row r="304" spans="1:15" ht="14.25" customHeight="1" x14ac:dyDescent="0.35">
      <c r="A304" s="757" t="s">
        <v>27</v>
      </c>
      <c r="B304" s="757"/>
      <c r="C304" s="758" t="s">
        <v>543</v>
      </c>
      <c r="D304" s="758"/>
      <c r="E304" s="758"/>
      <c r="F304" s="758"/>
      <c r="G304" s="758"/>
      <c r="H304" s="758"/>
      <c r="I304" s="758"/>
      <c r="J304" s="758"/>
      <c r="K304" s="758"/>
      <c r="L304" s="758"/>
    </row>
    <row r="305" spans="1:15" ht="14.25" customHeight="1" x14ac:dyDescent="0.35">
      <c r="A305" s="757" t="s">
        <v>29</v>
      </c>
      <c r="B305" s="757"/>
      <c r="C305" s="758" t="s">
        <v>544</v>
      </c>
      <c r="D305" s="758"/>
      <c r="E305" s="758"/>
      <c r="F305" s="758"/>
      <c r="G305" s="758"/>
      <c r="H305" s="758"/>
      <c r="I305" s="758"/>
      <c r="J305" s="758"/>
      <c r="K305" s="758"/>
      <c r="L305" s="758"/>
    </row>
    <row r="306" spans="1:15" ht="14.25" customHeight="1" x14ac:dyDescent="0.35">
      <c r="A306" s="757" t="s">
        <v>31</v>
      </c>
      <c r="B306" s="757"/>
      <c r="C306" s="758" t="s">
        <v>262</v>
      </c>
      <c r="D306" s="758"/>
      <c r="E306" s="758"/>
      <c r="F306" s="758"/>
      <c r="G306" s="758"/>
      <c r="H306" s="758"/>
      <c r="I306" s="758"/>
      <c r="J306" s="758"/>
      <c r="K306" s="758"/>
      <c r="L306" s="758"/>
    </row>
    <row r="307" spans="1:15" ht="14.25" customHeight="1" x14ac:dyDescent="0.35">
      <c r="A307" s="759" t="s">
        <v>33</v>
      </c>
      <c r="B307" s="759"/>
      <c r="C307" s="264" t="s">
        <v>34</v>
      </c>
      <c r="D307" s="760" t="s">
        <v>324</v>
      </c>
      <c r="E307" s="760"/>
      <c r="F307" s="760"/>
      <c r="G307" s="760"/>
      <c r="H307" s="760"/>
      <c r="I307" s="760"/>
      <c r="J307" s="760"/>
      <c r="K307" s="760"/>
      <c r="L307" s="760"/>
    </row>
    <row r="308" spans="1:15" ht="36" customHeight="1" x14ac:dyDescent="0.35">
      <c r="A308" s="761" t="s">
        <v>37</v>
      </c>
      <c r="B308" s="761"/>
      <c r="C308" s="761" t="s">
        <v>325</v>
      </c>
      <c r="D308" s="266" t="s">
        <v>326</v>
      </c>
      <c r="E308" s="266" t="s">
        <v>327</v>
      </c>
      <c r="F308" s="266" t="s">
        <v>328</v>
      </c>
      <c r="G308" s="762" t="s">
        <v>329</v>
      </c>
      <c r="H308" s="762"/>
      <c r="I308" s="266" t="s">
        <v>330</v>
      </c>
      <c r="J308" s="266" t="s">
        <v>331</v>
      </c>
      <c r="K308" s="266" t="s">
        <v>332</v>
      </c>
      <c r="L308" s="266" t="s">
        <v>333</v>
      </c>
    </row>
    <row r="309" spans="1:15" ht="14.25" customHeight="1" x14ac:dyDescent="0.35">
      <c r="A309" s="761" t="s">
        <v>46</v>
      </c>
      <c r="B309" s="761" t="s">
        <v>47</v>
      </c>
      <c r="C309" s="761"/>
      <c r="D309" s="761" t="s">
        <v>48</v>
      </c>
      <c r="E309" s="761" t="s">
        <v>334</v>
      </c>
      <c r="F309" s="761" t="s">
        <v>276</v>
      </c>
      <c r="G309" s="761" t="s">
        <v>335</v>
      </c>
      <c r="H309" s="761"/>
      <c r="I309" s="761" t="s">
        <v>336</v>
      </c>
      <c r="J309" s="761" t="s">
        <v>337</v>
      </c>
      <c r="K309" s="761" t="s">
        <v>338</v>
      </c>
      <c r="L309" s="761" t="s">
        <v>339</v>
      </c>
    </row>
    <row r="310" spans="1:15" ht="14.25" customHeight="1" x14ac:dyDescent="0.35">
      <c r="A310" s="761"/>
      <c r="B310" s="761"/>
      <c r="C310" s="761"/>
      <c r="D310" s="761"/>
      <c r="E310" s="761"/>
      <c r="F310" s="761"/>
      <c r="G310" s="761" t="s">
        <v>340</v>
      </c>
      <c r="H310" s="761"/>
      <c r="I310" s="761"/>
      <c r="J310" s="761"/>
      <c r="K310" s="761"/>
      <c r="L310" s="761"/>
    </row>
    <row r="311" spans="1:15" ht="14.25" customHeight="1" x14ac:dyDescent="0.35">
      <c r="A311" s="761"/>
      <c r="B311" s="761"/>
      <c r="C311" s="761"/>
      <c r="D311" s="761"/>
      <c r="E311" s="761" t="s">
        <v>341</v>
      </c>
      <c r="F311" s="761" t="s">
        <v>342</v>
      </c>
      <c r="G311" s="761" t="s">
        <v>343</v>
      </c>
      <c r="H311" s="761"/>
      <c r="I311" s="265" t="s">
        <v>344</v>
      </c>
      <c r="J311" s="265" t="s">
        <v>345</v>
      </c>
      <c r="K311" s="265" t="s">
        <v>346</v>
      </c>
      <c r="L311" s="265" t="s">
        <v>347</v>
      </c>
    </row>
    <row r="312" spans="1:15" ht="28" x14ac:dyDescent="0.35">
      <c r="A312" s="761"/>
      <c r="B312" s="761"/>
      <c r="C312" s="761"/>
      <c r="D312" s="761"/>
      <c r="E312" s="761"/>
      <c r="F312" s="761"/>
      <c r="G312" s="761"/>
      <c r="H312" s="761"/>
      <c r="I312" s="265" t="s">
        <v>348</v>
      </c>
      <c r="J312" s="265" t="s">
        <v>348</v>
      </c>
      <c r="K312" s="265" t="s">
        <v>348</v>
      </c>
      <c r="L312" s="265" t="s">
        <v>348</v>
      </c>
    </row>
    <row r="313" spans="1:15" ht="14.25" customHeight="1" x14ac:dyDescent="0.35">
      <c r="A313" s="761"/>
      <c r="B313" s="761"/>
      <c r="C313" s="761"/>
      <c r="D313" s="267" t="s">
        <v>61</v>
      </c>
      <c r="E313" s="267" t="s">
        <v>349</v>
      </c>
      <c r="F313" s="267" t="s">
        <v>350</v>
      </c>
      <c r="G313" s="763" t="s">
        <v>351</v>
      </c>
      <c r="H313" s="763"/>
      <c r="I313" s="267" t="s">
        <v>352</v>
      </c>
      <c r="J313" s="267" t="s">
        <v>353</v>
      </c>
      <c r="K313" s="267" t="s">
        <v>354</v>
      </c>
      <c r="L313" s="267" t="s">
        <v>355</v>
      </c>
    </row>
    <row r="314" spans="1:15" ht="14.25" customHeight="1" x14ac:dyDescent="0.35">
      <c r="A314" s="761" t="s">
        <v>313</v>
      </c>
      <c r="B314" s="761" t="s">
        <v>313</v>
      </c>
      <c r="C314" s="761" t="s">
        <v>545</v>
      </c>
      <c r="D314" s="764"/>
      <c r="E314" s="761"/>
      <c r="F314" s="761"/>
      <c r="G314" s="270" t="s">
        <v>357</v>
      </c>
      <c r="H314" s="271"/>
      <c r="I314" s="568">
        <f>(D314*E314*F314*H314)/1000</f>
        <v>0</v>
      </c>
      <c r="J314" s="569"/>
      <c r="K314" s="569"/>
      <c r="L314" s="569"/>
    </row>
    <row r="315" spans="1:15" x14ac:dyDescent="0.35">
      <c r="A315" s="761"/>
      <c r="B315" s="761"/>
      <c r="C315" s="761"/>
      <c r="D315" s="764"/>
      <c r="E315" s="761"/>
      <c r="F315" s="761"/>
      <c r="G315" s="270" t="s">
        <v>358</v>
      </c>
      <c r="H315" s="271"/>
      <c r="I315" s="569"/>
      <c r="J315" s="570">
        <f>(D314*E314*F314*H315)/1000</f>
        <v>0</v>
      </c>
      <c r="K315" s="569"/>
      <c r="L315" s="569"/>
      <c r="N315" s="470">
        <v>1</v>
      </c>
      <c r="O315" s="470">
        <f>N302*100+N315</f>
        <v>701</v>
      </c>
    </row>
    <row r="316" spans="1:15" x14ac:dyDescent="0.35">
      <c r="A316" s="761"/>
      <c r="B316" s="761"/>
      <c r="C316" s="761"/>
      <c r="D316" s="764"/>
      <c r="E316" s="761"/>
      <c r="F316" s="761"/>
      <c r="G316" s="270" t="s">
        <v>359</v>
      </c>
      <c r="H316" s="271"/>
      <c r="I316" s="569"/>
      <c r="J316" s="569"/>
      <c r="K316" s="570">
        <f>(D314*E314*F314*H316)/1000</f>
        <v>0</v>
      </c>
      <c r="L316" s="569"/>
    </row>
    <row r="317" spans="1:15" x14ac:dyDescent="0.35">
      <c r="A317" s="761"/>
      <c r="B317" s="761"/>
      <c r="C317" s="761"/>
      <c r="D317" s="764"/>
      <c r="E317" s="761"/>
      <c r="F317" s="761"/>
      <c r="G317" s="270" t="s">
        <v>360</v>
      </c>
      <c r="H317" s="271"/>
      <c r="I317" s="569"/>
      <c r="J317" s="569"/>
      <c r="K317" s="569"/>
      <c r="L317" s="570">
        <f>(D314*E314*F314*H317)/1000</f>
        <v>0</v>
      </c>
    </row>
    <row r="318" spans="1:15" ht="14.25" customHeight="1" x14ac:dyDescent="0.35">
      <c r="A318" s="761" t="s">
        <v>313</v>
      </c>
      <c r="B318" s="761" t="s">
        <v>313</v>
      </c>
      <c r="C318" s="761" t="s">
        <v>546</v>
      </c>
      <c r="D318" s="764"/>
      <c r="E318" s="761"/>
      <c r="F318" s="761"/>
      <c r="G318" s="270" t="s">
        <v>357</v>
      </c>
      <c r="H318" s="271"/>
      <c r="I318" s="568">
        <f>(D318*E318*F318*H318)/1000</f>
        <v>0</v>
      </c>
      <c r="J318" s="569"/>
      <c r="K318" s="569"/>
      <c r="L318" s="569"/>
    </row>
    <row r="319" spans="1:15" x14ac:dyDescent="0.35">
      <c r="A319" s="761"/>
      <c r="B319" s="761"/>
      <c r="C319" s="761"/>
      <c r="D319" s="764"/>
      <c r="E319" s="761"/>
      <c r="F319" s="761"/>
      <c r="G319" s="270" t="s">
        <v>358</v>
      </c>
      <c r="H319" s="271"/>
      <c r="I319" s="569"/>
      <c r="J319" s="570">
        <f>(D318*E318*F318*H319)/1000</f>
        <v>0</v>
      </c>
      <c r="K319" s="569"/>
      <c r="L319" s="569"/>
      <c r="N319" s="470">
        <v>2</v>
      </c>
      <c r="O319" s="470">
        <f>N302*100+N319</f>
        <v>702</v>
      </c>
    </row>
    <row r="320" spans="1:15" x14ac:dyDescent="0.35">
      <c r="A320" s="761"/>
      <c r="B320" s="761"/>
      <c r="C320" s="761"/>
      <c r="D320" s="764"/>
      <c r="E320" s="761"/>
      <c r="F320" s="761"/>
      <c r="G320" s="270" t="s">
        <v>359</v>
      </c>
      <c r="H320" s="271"/>
      <c r="I320" s="569"/>
      <c r="J320" s="569"/>
      <c r="K320" s="570">
        <f>(D318*E318*F318*H320)/1000</f>
        <v>0</v>
      </c>
      <c r="L320" s="569"/>
    </row>
    <row r="321" spans="1:14" x14ac:dyDescent="0.35">
      <c r="A321" s="761"/>
      <c r="B321" s="761"/>
      <c r="C321" s="761"/>
      <c r="D321" s="764"/>
      <c r="E321" s="761"/>
      <c r="F321" s="761"/>
      <c r="G321" s="270" t="s">
        <v>360</v>
      </c>
      <c r="H321" s="271"/>
      <c r="I321" s="569"/>
      <c r="J321" s="569"/>
      <c r="K321" s="569"/>
      <c r="L321" s="570">
        <f>(D318*E318*F318*H321)/1000</f>
        <v>0</v>
      </c>
    </row>
    <row r="322" spans="1:14" ht="14.25" customHeight="1" x14ac:dyDescent="0.35">
      <c r="A322" s="766" t="s">
        <v>91</v>
      </c>
      <c r="B322" s="766"/>
      <c r="C322" s="766"/>
      <c r="D322" s="767"/>
      <c r="E322" s="767"/>
      <c r="F322" s="767"/>
      <c r="G322" s="768" t="s">
        <v>357</v>
      </c>
      <c r="H322" s="768"/>
      <c r="I322" s="568">
        <f>I314+I318</f>
        <v>0</v>
      </c>
      <c r="J322" s="569"/>
      <c r="K322" s="569"/>
      <c r="L322" s="569"/>
    </row>
    <row r="323" spans="1:14" ht="14.25" customHeight="1" x14ac:dyDescent="0.35">
      <c r="A323" s="766"/>
      <c r="B323" s="766"/>
      <c r="C323" s="766"/>
      <c r="D323" s="767"/>
      <c r="E323" s="767"/>
      <c r="F323" s="767"/>
      <c r="G323" s="768" t="s">
        <v>358</v>
      </c>
      <c r="H323" s="768"/>
      <c r="I323" s="569"/>
      <c r="J323" s="568">
        <f>J315+J319</f>
        <v>0</v>
      </c>
      <c r="K323" s="569"/>
      <c r="L323" s="569"/>
    </row>
    <row r="324" spans="1:14" ht="14.25" customHeight="1" x14ac:dyDescent="0.35">
      <c r="A324" s="766"/>
      <c r="B324" s="766"/>
      <c r="C324" s="766"/>
      <c r="D324" s="767"/>
      <c r="E324" s="767"/>
      <c r="F324" s="767"/>
      <c r="G324" s="768" t="s">
        <v>359</v>
      </c>
      <c r="H324" s="768"/>
      <c r="I324" s="569"/>
      <c r="J324" s="569"/>
      <c r="K324" s="568">
        <f>K316+K320</f>
        <v>0</v>
      </c>
      <c r="L324" s="569"/>
    </row>
    <row r="325" spans="1:14" ht="14.25" customHeight="1" x14ac:dyDescent="0.35">
      <c r="A325" s="766"/>
      <c r="B325" s="766"/>
      <c r="C325" s="766"/>
      <c r="D325" s="767"/>
      <c r="E325" s="767"/>
      <c r="F325" s="767"/>
      <c r="G325" s="768" t="s">
        <v>360</v>
      </c>
      <c r="H325" s="768"/>
      <c r="I325" s="569"/>
      <c r="J325" s="569"/>
      <c r="K325" s="569"/>
      <c r="L325" s="568">
        <f>L317+L321</f>
        <v>0</v>
      </c>
    </row>
    <row r="326" spans="1:14" x14ac:dyDescent="0.35">
      <c r="A326" s="770" t="s">
        <v>366</v>
      </c>
      <c r="B326" s="770"/>
      <c r="C326" s="770"/>
      <c r="D326" s="770"/>
      <c r="E326" s="770"/>
      <c r="F326" s="770"/>
      <c r="G326" s="770"/>
      <c r="H326" s="770"/>
      <c r="I326" s="770"/>
      <c r="J326" s="770"/>
      <c r="K326" s="770"/>
      <c r="L326" s="770"/>
    </row>
    <row r="327" spans="1:14" x14ac:dyDescent="0.35">
      <c r="A327" s="771" t="s">
        <v>367</v>
      </c>
      <c r="B327" s="771"/>
      <c r="C327" s="771"/>
      <c r="D327" s="771"/>
      <c r="E327" s="771"/>
      <c r="F327" s="771"/>
      <c r="G327" s="771"/>
      <c r="H327" s="771"/>
      <c r="I327" s="771"/>
      <c r="J327" s="771"/>
      <c r="K327" s="771"/>
      <c r="L327" s="771"/>
    </row>
    <row r="331" spans="1:14" x14ac:dyDescent="0.35">
      <c r="A331" s="848" t="s">
        <v>23</v>
      </c>
      <c r="B331" s="848"/>
      <c r="C331" s="849">
        <f>Presentación!$C$3</f>
        <v>1990</v>
      </c>
      <c r="D331" s="849"/>
      <c r="E331" s="849"/>
      <c r="F331" s="849"/>
      <c r="G331" s="849"/>
      <c r="H331" s="849"/>
      <c r="I331" s="849"/>
      <c r="J331" s="849"/>
      <c r="K331" s="849"/>
      <c r="L331" s="849"/>
    </row>
    <row r="332" spans="1:14" x14ac:dyDescent="0.35">
      <c r="A332" s="850" t="s">
        <v>24</v>
      </c>
      <c r="B332" s="850"/>
      <c r="C332" s="851" t="s">
        <v>384</v>
      </c>
      <c r="D332" s="851"/>
      <c r="E332" s="851"/>
      <c r="F332" s="851"/>
      <c r="G332" s="851"/>
      <c r="H332" s="851"/>
      <c r="I332" s="851"/>
      <c r="J332" s="851"/>
      <c r="K332" s="851"/>
      <c r="L332" s="851"/>
      <c r="N332" s="470">
        <v>16</v>
      </c>
    </row>
    <row r="333" spans="1:14" ht="14.25" customHeight="1" x14ac:dyDescent="0.35">
      <c r="A333" s="757" t="s">
        <v>5</v>
      </c>
      <c r="B333" s="757"/>
      <c r="C333" s="758" t="s">
        <v>26</v>
      </c>
      <c r="D333" s="758"/>
      <c r="E333" s="758"/>
      <c r="F333" s="758"/>
      <c r="G333" s="758"/>
      <c r="H333" s="758"/>
      <c r="I333" s="758"/>
      <c r="J333" s="758"/>
      <c r="K333" s="758"/>
      <c r="L333" s="758"/>
    </row>
    <row r="334" spans="1:14" ht="14.25" customHeight="1" x14ac:dyDescent="0.35">
      <c r="A334" s="757" t="s">
        <v>27</v>
      </c>
      <c r="B334" s="757"/>
      <c r="C334" s="758" t="s">
        <v>543</v>
      </c>
      <c r="D334" s="758"/>
      <c r="E334" s="758"/>
      <c r="F334" s="758"/>
      <c r="G334" s="758"/>
      <c r="H334" s="758"/>
      <c r="I334" s="758"/>
      <c r="J334" s="758"/>
      <c r="K334" s="758"/>
      <c r="L334" s="758"/>
    </row>
    <row r="335" spans="1:14" ht="14.25" customHeight="1" x14ac:dyDescent="0.35">
      <c r="A335" s="757" t="s">
        <v>29</v>
      </c>
      <c r="B335" s="757"/>
      <c r="C335" s="758" t="s">
        <v>544</v>
      </c>
      <c r="D335" s="758"/>
      <c r="E335" s="758"/>
      <c r="F335" s="758"/>
      <c r="G335" s="758"/>
      <c r="H335" s="758"/>
      <c r="I335" s="758"/>
      <c r="J335" s="758"/>
      <c r="K335" s="758"/>
      <c r="L335" s="758"/>
    </row>
    <row r="336" spans="1:14" ht="14.25" customHeight="1" x14ac:dyDescent="0.35">
      <c r="A336" s="757" t="s">
        <v>31</v>
      </c>
      <c r="B336" s="757"/>
      <c r="C336" s="758" t="s">
        <v>262</v>
      </c>
      <c r="D336" s="758"/>
      <c r="E336" s="758"/>
      <c r="F336" s="758"/>
      <c r="G336" s="758"/>
      <c r="H336" s="758"/>
      <c r="I336" s="758"/>
      <c r="J336" s="758"/>
      <c r="K336" s="758"/>
      <c r="L336" s="758"/>
    </row>
    <row r="337" spans="1:15" ht="14.25" customHeight="1" x14ac:dyDescent="0.35">
      <c r="A337" s="759" t="s">
        <v>33</v>
      </c>
      <c r="B337" s="759"/>
      <c r="C337" s="264" t="s">
        <v>34</v>
      </c>
      <c r="D337" s="760" t="s">
        <v>324</v>
      </c>
      <c r="E337" s="760"/>
      <c r="F337" s="760"/>
      <c r="G337" s="760"/>
      <c r="H337" s="760"/>
      <c r="I337" s="760"/>
      <c r="J337" s="760"/>
      <c r="K337" s="760"/>
      <c r="L337" s="760"/>
    </row>
    <row r="338" spans="1:15" ht="36" customHeight="1" x14ac:dyDescent="0.35">
      <c r="A338" s="761" t="s">
        <v>37</v>
      </c>
      <c r="B338" s="761"/>
      <c r="C338" s="761" t="s">
        <v>325</v>
      </c>
      <c r="D338" s="266" t="s">
        <v>326</v>
      </c>
      <c r="E338" s="266" t="s">
        <v>327</v>
      </c>
      <c r="F338" s="266" t="s">
        <v>328</v>
      </c>
      <c r="G338" s="762" t="s">
        <v>329</v>
      </c>
      <c r="H338" s="762"/>
      <c r="I338" s="266" t="s">
        <v>330</v>
      </c>
      <c r="J338" s="266" t="s">
        <v>331</v>
      </c>
      <c r="K338" s="266" t="s">
        <v>332</v>
      </c>
      <c r="L338" s="266" t="s">
        <v>333</v>
      </c>
    </row>
    <row r="339" spans="1:15" ht="14.25" customHeight="1" x14ac:dyDescent="0.35">
      <c r="A339" s="761" t="s">
        <v>46</v>
      </c>
      <c r="B339" s="761" t="s">
        <v>47</v>
      </c>
      <c r="C339" s="761"/>
      <c r="D339" s="761" t="s">
        <v>48</v>
      </c>
      <c r="E339" s="761" t="s">
        <v>334</v>
      </c>
      <c r="F339" s="761" t="s">
        <v>276</v>
      </c>
      <c r="G339" s="761" t="s">
        <v>335</v>
      </c>
      <c r="H339" s="761"/>
      <c r="I339" s="761" t="s">
        <v>336</v>
      </c>
      <c r="J339" s="761" t="s">
        <v>337</v>
      </c>
      <c r="K339" s="761" t="s">
        <v>338</v>
      </c>
      <c r="L339" s="761" t="s">
        <v>339</v>
      </c>
    </row>
    <row r="340" spans="1:15" ht="14.25" customHeight="1" x14ac:dyDescent="0.35">
      <c r="A340" s="761"/>
      <c r="B340" s="761"/>
      <c r="C340" s="761"/>
      <c r="D340" s="761"/>
      <c r="E340" s="761"/>
      <c r="F340" s="761"/>
      <c r="G340" s="761" t="s">
        <v>340</v>
      </c>
      <c r="H340" s="761"/>
      <c r="I340" s="761"/>
      <c r="J340" s="761"/>
      <c r="K340" s="761"/>
      <c r="L340" s="761"/>
    </row>
    <row r="341" spans="1:15" ht="14.25" customHeight="1" x14ac:dyDescent="0.35">
      <c r="A341" s="761"/>
      <c r="B341" s="761"/>
      <c r="C341" s="761"/>
      <c r="D341" s="761"/>
      <c r="E341" s="761" t="s">
        <v>341</v>
      </c>
      <c r="F341" s="761" t="s">
        <v>342</v>
      </c>
      <c r="G341" s="761" t="s">
        <v>343</v>
      </c>
      <c r="H341" s="761"/>
      <c r="I341" s="265" t="s">
        <v>344</v>
      </c>
      <c r="J341" s="265" t="s">
        <v>345</v>
      </c>
      <c r="K341" s="265" t="s">
        <v>346</v>
      </c>
      <c r="L341" s="265" t="s">
        <v>347</v>
      </c>
    </row>
    <row r="342" spans="1:15" ht="28" x14ac:dyDescent="0.35">
      <c r="A342" s="761"/>
      <c r="B342" s="761"/>
      <c r="C342" s="761"/>
      <c r="D342" s="761"/>
      <c r="E342" s="761"/>
      <c r="F342" s="761"/>
      <c r="G342" s="761"/>
      <c r="H342" s="761"/>
      <c r="I342" s="265" t="s">
        <v>348</v>
      </c>
      <c r="J342" s="265" t="s">
        <v>348</v>
      </c>
      <c r="K342" s="265" t="s">
        <v>348</v>
      </c>
      <c r="L342" s="265" t="s">
        <v>348</v>
      </c>
    </row>
    <row r="343" spans="1:15" ht="14.25" customHeight="1" x14ac:dyDescent="0.35">
      <c r="A343" s="761"/>
      <c r="B343" s="761"/>
      <c r="C343" s="761"/>
      <c r="D343" s="267" t="s">
        <v>61</v>
      </c>
      <c r="E343" s="267" t="s">
        <v>349</v>
      </c>
      <c r="F343" s="267" t="s">
        <v>350</v>
      </c>
      <c r="G343" s="763" t="s">
        <v>351</v>
      </c>
      <c r="H343" s="763"/>
      <c r="I343" s="267" t="s">
        <v>352</v>
      </c>
      <c r="J343" s="267" t="s">
        <v>353</v>
      </c>
      <c r="K343" s="267" t="s">
        <v>354</v>
      </c>
      <c r="L343" s="267" t="s">
        <v>355</v>
      </c>
    </row>
    <row r="344" spans="1:15" ht="14.25" customHeight="1" x14ac:dyDescent="0.35">
      <c r="A344" s="761" t="s">
        <v>313</v>
      </c>
      <c r="B344" s="761" t="s">
        <v>313</v>
      </c>
      <c r="C344" s="761" t="s">
        <v>545</v>
      </c>
      <c r="D344" s="764"/>
      <c r="E344" s="761"/>
      <c r="F344" s="761"/>
      <c r="G344" s="270" t="s">
        <v>357</v>
      </c>
      <c r="H344" s="271"/>
      <c r="I344" s="568">
        <f>(D344*E344*F344*H344)/1000</f>
        <v>0</v>
      </c>
      <c r="J344" s="569"/>
      <c r="K344" s="569"/>
      <c r="L344" s="569"/>
    </row>
    <row r="345" spans="1:15" x14ac:dyDescent="0.35">
      <c r="A345" s="761"/>
      <c r="B345" s="761"/>
      <c r="C345" s="761"/>
      <c r="D345" s="764"/>
      <c r="E345" s="761"/>
      <c r="F345" s="761"/>
      <c r="G345" s="270" t="s">
        <v>358</v>
      </c>
      <c r="H345" s="271"/>
      <c r="I345" s="569"/>
      <c r="J345" s="570">
        <f>(D344*E344*F344*H345)/1000</f>
        <v>0</v>
      </c>
      <c r="K345" s="569"/>
      <c r="L345" s="569"/>
      <c r="N345" s="470">
        <v>1</v>
      </c>
      <c r="O345" s="470">
        <f>N332*100+N345</f>
        <v>1601</v>
      </c>
    </row>
    <row r="346" spans="1:15" x14ac:dyDescent="0.35">
      <c r="A346" s="761"/>
      <c r="B346" s="761"/>
      <c r="C346" s="761"/>
      <c r="D346" s="764"/>
      <c r="E346" s="761"/>
      <c r="F346" s="761"/>
      <c r="G346" s="270" t="s">
        <v>359</v>
      </c>
      <c r="H346" s="271"/>
      <c r="I346" s="569"/>
      <c r="J346" s="569"/>
      <c r="K346" s="570">
        <f>(D344*E344*F344*H346)/1000</f>
        <v>0</v>
      </c>
      <c r="L346" s="569"/>
    </row>
    <row r="347" spans="1:15" x14ac:dyDescent="0.35">
      <c r="A347" s="761"/>
      <c r="B347" s="761"/>
      <c r="C347" s="761"/>
      <c r="D347" s="764"/>
      <c r="E347" s="761"/>
      <c r="F347" s="761"/>
      <c r="G347" s="270" t="s">
        <v>360</v>
      </c>
      <c r="H347" s="271"/>
      <c r="I347" s="569"/>
      <c r="J347" s="569"/>
      <c r="K347" s="569"/>
      <c r="L347" s="570">
        <f>(D344*E344*F344*H347)/1000</f>
        <v>0</v>
      </c>
    </row>
    <row r="348" spans="1:15" ht="14.25" customHeight="1" x14ac:dyDescent="0.35">
      <c r="A348" s="761" t="s">
        <v>313</v>
      </c>
      <c r="B348" s="761" t="s">
        <v>313</v>
      </c>
      <c r="C348" s="761" t="s">
        <v>546</v>
      </c>
      <c r="D348" s="764"/>
      <c r="E348" s="761"/>
      <c r="F348" s="761"/>
      <c r="G348" s="270" t="s">
        <v>357</v>
      </c>
      <c r="H348" s="271"/>
      <c r="I348" s="568">
        <f>(D348*E348*F348*H348)/1000</f>
        <v>0</v>
      </c>
      <c r="J348" s="569"/>
      <c r="K348" s="569"/>
      <c r="L348" s="569"/>
    </row>
    <row r="349" spans="1:15" x14ac:dyDescent="0.35">
      <c r="A349" s="761"/>
      <c r="B349" s="761"/>
      <c r="C349" s="761"/>
      <c r="D349" s="764"/>
      <c r="E349" s="761"/>
      <c r="F349" s="761"/>
      <c r="G349" s="270" t="s">
        <v>358</v>
      </c>
      <c r="H349" s="271"/>
      <c r="I349" s="569"/>
      <c r="J349" s="570">
        <f>(D348*E348*F348*H349)/1000</f>
        <v>0</v>
      </c>
      <c r="K349" s="569"/>
      <c r="L349" s="569"/>
      <c r="N349" s="470">
        <v>2</v>
      </c>
      <c r="O349" s="470">
        <f>N332*100+N349</f>
        <v>1602</v>
      </c>
    </row>
    <row r="350" spans="1:15" x14ac:dyDescent="0.35">
      <c r="A350" s="761"/>
      <c r="B350" s="761"/>
      <c r="C350" s="761"/>
      <c r="D350" s="764"/>
      <c r="E350" s="761"/>
      <c r="F350" s="761"/>
      <c r="G350" s="270" t="s">
        <v>359</v>
      </c>
      <c r="H350" s="271"/>
      <c r="I350" s="569"/>
      <c r="J350" s="569"/>
      <c r="K350" s="570">
        <f>(D348*E348*F348*H350)/1000</f>
        <v>0</v>
      </c>
      <c r="L350" s="569"/>
    </row>
    <row r="351" spans="1:15" x14ac:dyDescent="0.35">
      <c r="A351" s="761"/>
      <c r="B351" s="761"/>
      <c r="C351" s="761"/>
      <c r="D351" s="764"/>
      <c r="E351" s="761"/>
      <c r="F351" s="761"/>
      <c r="G351" s="270" t="s">
        <v>360</v>
      </c>
      <c r="H351" s="271"/>
      <c r="I351" s="569"/>
      <c r="J351" s="569"/>
      <c r="K351" s="569"/>
      <c r="L351" s="570">
        <f>(D348*E348*F348*H351)/1000</f>
        <v>0</v>
      </c>
    </row>
    <row r="352" spans="1:15" ht="14.25" customHeight="1" x14ac:dyDescent="0.35">
      <c r="A352" s="766" t="s">
        <v>91</v>
      </c>
      <c r="B352" s="766"/>
      <c r="C352" s="766"/>
      <c r="D352" s="767"/>
      <c r="E352" s="767"/>
      <c r="F352" s="767"/>
      <c r="G352" s="768" t="s">
        <v>357</v>
      </c>
      <c r="H352" s="768"/>
      <c r="I352" s="568">
        <f>I344+I348</f>
        <v>0</v>
      </c>
      <c r="J352" s="569"/>
      <c r="K352" s="569"/>
      <c r="L352" s="569"/>
    </row>
    <row r="353" spans="1:14" ht="14.25" customHeight="1" x14ac:dyDescent="0.35">
      <c r="A353" s="766"/>
      <c r="B353" s="766"/>
      <c r="C353" s="766"/>
      <c r="D353" s="767"/>
      <c r="E353" s="767"/>
      <c r="F353" s="767"/>
      <c r="G353" s="768" t="s">
        <v>358</v>
      </c>
      <c r="H353" s="768"/>
      <c r="I353" s="569"/>
      <c r="J353" s="568">
        <f>J345+J349</f>
        <v>0</v>
      </c>
      <c r="K353" s="569"/>
      <c r="L353" s="569"/>
    </row>
    <row r="354" spans="1:14" ht="14.25" customHeight="1" x14ac:dyDescent="0.35">
      <c r="A354" s="766"/>
      <c r="B354" s="766"/>
      <c r="C354" s="766"/>
      <c r="D354" s="767"/>
      <c r="E354" s="767"/>
      <c r="F354" s="767"/>
      <c r="G354" s="768" t="s">
        <v>359</v>
      </c>
      <c r="H354" s="768"/>
      <c r="I354" s="569"/>
      <c r="J354" s="569"/>
      <c r="K354" s="568">
        <f>K346+K350</f>
        <v>0</v>
      </c>
      <c r="L354" s="569"/>
    </row>
    <row r="355" spans="1:14" ht="14.25" customHeight="1" x14ac:dyDescent="0.35">
      <c r="A355" s="766"/>
      <c r="B355" s="766"/>
      <c r="C355" s="766"/>
      <c r="D355" s="767"/>
      <c r="E355" s="767"/>
      <c r="F355" s="767"/>
      <c r="G355" s="768" t="s">
        <v>360</v>
      </c>
      <c r="H355" s="768"/>
      <c r="I355" s="569"/>
      <c r="J355" s="569"/>
      <c r="K355" s="569"/>
      <c r="L355" s="568">
        <f>L347+L351</f>
        <v>0</v>
      </c>
    </row>
    <row r="356" spans="1:14" x14ac:dyDescent="0.35">
      <c r="A356" s="770" t="s">
        <v>366</v>
      </c>
      <c r="B356" s="770"/>
      <c r="C356" s="770"/>
      <c r="D356" s="770"/>
      <c r="E356" s="770"/>
      <c r="F356" s="770"/>
      <c r="G356" s="770"/>
      <c r="H356" s="770"/>
      <c r="I356" s="770"/>
      <c r="J356" s="770"/>
      <c r="K356" s="770"/>
      <c r="L356" s="770"/>
    </row>
    <row r="357" spans="1:14" x14ac:dyDescent="0.35">
      <c r="A357" s="771" t="s">
        <v>367</v>
      </c>
      <c r="B357" s="771"/>
      <c r="C357" s="771"/>
      <c r="D357" s="771"/>
      <c r="E357" s="771"/>
      <c r="F357" s="771"/>
      <c r="G357" s="771"/>
      <c r="H357" s="771"/>
      <c r="I357" s="771"/>
      <c r="J357" s="771"/>
      <c r="K357" s="771"/>
      <c r="L357" s="771"/>
    </row>
    <row r="361" spans="1:14" x14ac:dyDescent="0.35">
      <c r="A361" s="848" t="s">
        <v>23</v>
      </c>
      <c r="B361" s="848"/>
      <c r="C361" s="849">
        <f>Presentación!$C$3</f>
        <v>1990</v>
      </c>
      <c r="D361" s="849"/>
      <c r="E361" s="849"/>
      <c r="F361" s="849"/>
      <c r="G361" s="849"/>
      <c r="H361" s="849"/>
      <c r="I361" s="849"/>
      <c r="J361" s="849"/>
      <c r="K361" s="849"/>
      <c r="L361" s="849"/>
    </row>
    <row r="362" spans="1:14" x14ac:dyDescent="0.35">
      <c r="A362" s="850" t="s">
        <v>24</v>
      </c>
      <c r="B362" s="850"/>
      <c r="C362" s="851" t="s">
        <v>385</v>
      </c>
      <c r="D362" s="851"/>
      <c r="E362" s="851"/>
      <c r="F362" s="851"/>
      <c r="G362" s="851"/>
      <c r="H362" s="851"/>
      <c r="I362" s="851"/>
      <c r="J362" s="851"/>
      <c r="K362" s="851"/>
      <c r="L362" s="851"/>
      <c r="N362" s="470">
        <v>8</v>
      </c>
    </row>
    <row r="363" spans="1:14" ht="14.25" customHeight="1" x14ac:dyDescent="0.35">
      <c r="A363" s="757" t="s">
        <v>5</v>
      </c>
      <c r="B363" s="757"/>
      <c r="C363" s="758" t="s">
        <v>26</v>
      </c>
      <c r="D363" s="758"/>
      <c r="E363" s="758"/>
      <c r="F363" s="758"/>
      <c r="G363" s="758"/>
      <c r="H363" s="758"/>
      <c r="I363" s="758"/>
      <c r="J363" s="758"/>
      <c r="K363" s="758"/>
      <c r="L363" s="758"/>
    </row>
    <row r="364" spans="1:14" ht="14.25" customHeight="1" x14ac:dyDescent="0.35">
      <c r="A364" s="757" t="s">
        <v>27</v>
      </c>
      <c r="B364" s="757"/>
      <c r="C364" s="758" t="s">
        <v>543</v>
      </c>
      <c r="D364" s="758"/>
      <c r="E364" s="758"/>
      <c r="F364" s="758"/>
      <c r="G364" s="758"/>
      <c r="H364" s="758"/>
      <c r="I364" s="758"/>
      <c r="J364" s="758"/>
      <c r="K364" s="758"/>
      <c r="L364" s="758"/>
    </row>
    <row r="365" spans="1:14" ht="14.25" customHeight="1" x14ac:dyDescent="0.35">
      <c r="A365" s="757" t="s">
        <v>29</v>
      </c>
      <c r="B365" s="757"/>
      <c r="C365" s="758" t="s">
        <v>544</v>
      </c>
      <c r="D365" s="758"/>
      <c r="E365" s="758"/>
      <c r="F365" s="758"/>
      <c r="G365" s="758"/>
      <c r="H365" s="758"/>
      <c r="I365" s="758"/>
      <c r="J365" s="758"/>
      <c r="K365" s="758"/>
      <c r="L365" s="758"/>
    </row>
    <row r="366" spans="1:14" ht="14.25" customHeight="1" x14ac:dyDescent="0.35">
      <c r="A366" s="757" t="s">
        <v>31</v>
      </c>
      <c r="B366" s="757"/>
      <c r="C366" s="758" t="s">
        <v>262</v>
      </c>
      <c r="D366" s="758"/>
      <c r="E366" s="758"/>
      <c r="F366" s="758"/>
      <c r="G366" s="758"/>
      <c r="H366" s="758"/>
      <c r="I366" s="758"/>
      <c r="J366" s="758"/>
      <c r="K366" s="758"/>
      <c r="L366" s="758"/>
    </row>
    <row r="367" spans="1:14" ht="14.25" customHeight="1" x14ac:dyDescent="0.35">
      <c r="A367" s="759" t="s">
        <v>33</v>
      </c>
      <c r="B367" s="759"/>
      <c r="C367" s="264" t="s">
        <v>34</v>
      </c>
      <c r="D367" s="760" t="s">
        <v>324</v>
      </c>
      <c r="E367" s="760"/>
      <c r="F367" s="760"/>
      <c r="G367" s="760"/>
      <c r="H367" s="760"/>
      <c r="I367" s="760"/>
      <c r="J367" s="760"/>
      <c r="K367" s="760"/>
      <c r="L367" s="760"/>
    </row>
    <row r="368" spans="1:14" ht="36" customHeight="1" x14ac:dyDescent="0.35">
      <c r="A368" s="761" t="s">
        <v>37</v>
      </c>
      <c r="B368" s="761"/>
      <c r="C368" s="761" t="s">
        <v>325</v>
      </c>
      <c r="D368" s="266" t="s">
        <v>326</v>
      </c>
      <c r="E368" s="266" t="s">
        <v>327</v>
      </c>
      <c r="F368" s="266" t="s">
        <v>328</v>
      </c>
      <c r="G368" s="762" t="s">
        <v>329</v>
      </c>
      <c r="H368" s="762"/>
      <c r="I368" s="266" t="s">
        <v>330</v>
      </c>
      <c r="J368" s="266" t="s">
        <v>331</v>
      </c>
      <c r="K368" s="266" t="s">
        <v>332</v>
      </c>
      <c r="L368" s="266" t="s">
        <v>333</v>
      </c>
    </row>
    <row r="369" spans="1:15" ht="14.25" customHeight="1" x14ac:dyDescent="0.35">
      <c r="A369" s="761" t="s">
        <v>46</v>
      </c>
      <c r="B369" s="761" t="s">
        <v>47</v>
      </c>
      <c r="C369" s="761"/>
      <c r="D369" s="761" t="s">
        <v>48</v>
      </c>
      <c r="E369" s="761" t="s">
        <v>334</v>
      </c>
      <c r="F369" s="761" t="s">
        <v>276</v>
      </c>
      <c r="G369" s="761" t="s">
        <v>335</v>
      </c>
      <c r="H369" s="761"/>
      <c r="I369" s="761" t="s">
        <v>336</v>
      </c>
      <c r="J369" s="761" t="s">
        <v>337</v>
      </c>
      <c r="K369" s="761" t="s">
        <v>338</v>
      </c>
      <c r="L369" s="761" t="s">
        <v>339</v>
      </c>
    </row>
    <row r="370" spans="1:15" ht="14.25" customHeight="1" x14ac:dyDescent="0.35">
      <c r="A370" s="761"/>
      <c r="B370" s="761"/>
      <c r="C370" s="761"/>
      <c r="D370" s="761"/>
      <c r="E370" s="761"/>
      <c r="F370" s="761"/>
      <c r="G370" s="761" t="s">
        <v>340</v>
      </c>
      <c r="H370" s="761"/>
      <c r="I370" s="761"/>
      <c r="J370" s="761"/>
      <c r="K370" s="761"/>
      <c r="L370" s="761"/>
    </row>
    <row r="371" spans="1:15" ht="14.25" customHeight="1" x14ac:dyDescent="0.35">
      <c r="A371" s="761"/>
      <c r="B371" s="761"/>
      <c r="C371" s="761"/>
      <c r="D371" s="761"/>
      <c r="E371" s="761" t="s">
        <v>341</v>
      </c>
      <c r="F371" s="761" t="s">
        <v>342</v>
      </c>
      <c r="G371" s="761" t="s">
        <v>343</v>
      </c>
      <c r="H371" s="761"/>
      <c r="I371" s="265" t="s">
        <v>344</v>
      </c>
      <c r="J371" s="265" t="s">
        <v>345</v>
      </c>
      <c r="K371" s="265" t="s">
        <v>346</v>
      </c>
      <c r="L371" s="265" t="s">
        <v>347</v>
      </c>
    </row>
    <row r="372" spans="1:15" ht="28" x14ac:dyDescent="0.35">
      <c r="A372" s="761"/>
      <c r="B372" s="761"/>
      <c r="C372" s="761"/>
      <c r="D372" s="761"/>
      <c r="E372" s="761"/>
      <c r="F372" s="761"/>
      <c r="G372" s="761"/>
      <c r="H372" s="761"/>
      <c r="I372" s="265" t="s">
        <v>348</v>
      </c>
      <c r="J372" s="265" t="s">
        <v>348</v>
      </c>
      <c r="K372" s="265" t="s">
        <v>348</v>
      </c>
      <c r="L372" s="265" t="s">
        <v>348</v>
      </c>
    </row>
    <row r="373" spans="1:15" ht="14.25" customHeight="1" x14ac:dyDescent="0.35">
      <c r="A373" s="761"/>
      <c r="B373" s="761"/>
      <c r="C373" s="761"/>
      <c r="D373" s="267" t="s">
        <v>61</v>
      </c>
      <c r="E373" s="267" t="s">
        <v>349</v>
      </c>
      <c r="F373" s="267" t="s">
        <v>350</v>
      </c>
      <c r="G373" s="763" t="s">
        <v>351</v>
      </c>
      <c r="H373" s="763"/>
      <c r="I373" s="267" t="s">
        <v>352</v>
      </c>
      <c r="J373" s="267" t="s">
        <v>353</v>
      </c>
      <c r="K373" s="267" t="s">
        <v>354</v>
      </c>
      <c r="L373" s="267" t="s">
        <v>355</v>
      </c>
    </row>
    <row r="374" spans="1:15" ht="14.25" customHeight="1" x14ac:dyDescent="0.35">
      <c r="A374" s="761" t="s">
        <v>313</v>
      </c>
      <c r="B374" s="761" t="s">
        <v>313</v>
      </c>
      <c r="C374" s="761" t="s">
        <v>545</v>
      </c>
      <c r="D374" s="764"/>
      <c r="E374" s="761"/>
      <c r="F374" s="761"/>
      <c r="G374" s="270" t="s">
        <v>357</v>
      </c>
      <c r="H374" s="271"/>
      <c r="I374" s="568">
        <f>(D374*E374*F374*H374)/1000</f>
        <v>0</v>
      </c>
      <c r="J374" s="569"/>
      <c r="K374" s="569"/>
      <c r="L374" s="569"/>
    </row>
    <row r="375" spans="1:15" x14ac:dyDescent="0.35">
      <c r="A375" s="761"/>
      <c r="B375" s="761"/>
      <c r="C375" s="761"/>
      <c r="D375" s="764"/>
      <c r="E375" s="761"/>
      <c r="F375" s="761"/>
      <c r="G375" s="270" t="s">
        <v>358</v>
      </c>
      <c r="H375" s="271"/>
      <c r="I375" s="569"/>
      <c r="J375" s="570">
        <f>(D374*E374*F374*H375)/1000</f>
        <v>0</v>
      </c>
      <c r="K375" s="569"/>
      <c r="L375" s="569"/>
      <c r="N375" s="470">
        <v>1</v>
      </c>
      <c r="O375" s="470">
        <f>N362*100+N375</f>
        <v>801</v>
      </c>
    </row>
    <row r="376" spans="1:15" x14ac:dyDescent="0.35">
      <c r="A376" s="761"/>
      <c r="B376" s="761"/>
      <c r="C376" s="761"/>
      <c r="D376" s="764"/>
      <c r="E376" s="761"/>
      <c r="F376" s="761"/>
      <c r="G376" s="270" t="s">
        <v>359</v>
      </c>
      <c r="H376" s="271"/>
      <c r="I376" s="569"/>
      <c r="J376" s="569"/>
      <c r="K376" s="570">
        <f>(D374*E374*F374*H376)/1000</f>
        <v>0</v>
      </c>
      <c r="L376" s="569"/>
    </row>
    <row r="377" spans="1:15" x14ac:dyDescent="0.35">
      <c r="A377" s="761"/>
      <c r="B377" s="761"/>
      <c r="C377" s="761"/>
      <c r="D377" s="764"/>
      <c r="E377" s="761"/>
      <c r="F377" s="761"/>
      <c r="G377" s="270" t="s">
        <v>360</v>
      </c>
      <c r="H377" s="271"/>
      <c r="I377" s="569"/>
      <c r="J377" s="569"/>
      <c r="K377" s="569"/>
      <c r="L377" s="570">
        <f>(D374*E374*F374*H377)/1000</f>
        <v>0</v>
      </c>
    </row>
    <row r="378" spans="1:15" ht="14.25" customHeight="1" x14ac:dyDescent="0.35">
      <c r="A378" s="761" t="s">
        <v>313</v>
      </c>
      <c r="B378" s="761" t="s">
        <v>313</v>
      </c>
      <c r="C378" s="761" t="s">
        <v>546</v>
      </c>
      <c r="D378" s="764"/>
      <c r="E378" s="761"/>
      <c r="F378" s="761"/>
      <c r="G378" s="270" t="s">
        <v>357</v>
      </c>
      <c r="H378" s="271"/>
      <c r="I378" s="568">
        <f>(D378*E378*F378*H378)/1000</f>
        <v>0</v>
      </c>
      <c r="J378" s="569"/>
      <c r="K378" s="569"/>
      <c r="L378" s="569"/>
    </row>
    <row r="379" spans="1:15" x14ac:dyDescent="0.35">
      <c r="A379" s="761"/>
      <c r="B379" s="761"/>
      <c r="C379" s="761"/>
      <c r="D379" s="764"/>
      <c r="E379" s="761"/>
      <c r="F379" s="761"/>
      <c r="G379" s="270" t="s">
        <v>358</v>
      </c>
      <c r="H379" s="271"/>
      <c r="I379" s="569"/>
      <c r="J379" s="570">
        <f>(D378*E378*F378*H379)/1000</f>
        <v>0</v>
      </c>
      <c r="K379" s="569"/>
      <c r="L379" s="569"/>
      <c r="N379" s="470">
        <v>2</v>
      </c>
      <c r="O379" s="470">
        <f>N362*100+N379</f>
        <v>802</v>
      </c>
    </row>
    <row r="380" spans="1:15" x14ac:dyDescent="0.35">
      <c r="A380" s="761"/>
      <c r="B380" s="761"/>
      <c r="C380" s="761"/>
      <c r="D380" s="764"/>
      <c r="E380" s="761"/>
      <c r="F380" s="761"/>
      <c r="G380" s="270" t="s">
        <v>359</v>
      </c>
      <c r="H380" s="271"/>
      <c r="I380" s="569"/>
      <c r="J380" s="569"/>
      <c r="K380" s="570">
        <f>(D378*E378*F378*H380)/1000</f>
        <v>0</v>
      </c>
      <c r="L380" s="569"/>
    </row>
    <row r="381" spans="1:15" x14ac:dyDescent="0.35">
      <c r="A381" s="761"/>
      <c r="B381" s="761"/>
      <c r="C381" s="761"/>
      <c r="D381" s="764"/>
      <c r="E381" s="761"/>
      <c r="F381" s="761"/>
      <c r="G381" s="270" t="s">
        <v>360</v>
      </c>
      <c r="H381" s="271"/>
      <c r="I381" s="569"/>
      <c r="J381" s="569"/>
      <c r="K381" s="569"/>
      <c r="L381" s="570">
        <f>(D378*E378*F378*H381)/1000</f>
        <v>0</v>
      </c>
    </row>
    <row r="382" spans="1:15" ht="14.25" customHeight="1" x14ac:dyDescent="0.35">
      <c r="A382" s="766" t="s">
        <v>91</v>
      </c>
      <c r="B382" s="766"/>
      <c r="C382" s="766"/>
      <c r="D382" s="767"/>
      <c r="E382" s="767"/>
      <c r="F382" s="767"/>
      <c r="G382" s="768" t="s">
        <v>357</v>
      </c>
      <c r="H382" s="768"/>
      <c r="I382" s="568">
        <f>I374+I378</f>
        <v>0</v>
      </c>
      <c r="J382" s="569"/>
      <c r="K382" s="569"/>
      <c r="L382" s="569"/>
    </row>
    <row r="383" spans="1:15" ht="14.25" customHeight="1" x14ac:dyDescent="0.35">
      <c r="A383" s="766"/>
      <c r="B383" s="766"/>
      <c r="C383" s="766"/>
      <c r="D383" s="767"/>
      <c r="E383" s="767"/>
      <c r="F383" s="767"/>
      <c r="G383" s="768" t="s">
        <v>358</v>
      </c>
      <c r="H383" s="768"/>
      <c r="I383" s="569"/>
      <c r="J383" s="568">
        <f>J375+J379</f>
        <v>0</v>
      </c>
      <c r="K383" s="569"/>
      <c r="L383" s="569"/>
    </row>
    <row r="384" spans="1:15" ht="14.25" customHeight="1" x14ac:dyDescent="0.35">
      <c r="A384" s="766"/>
      <c r="B384" s="766"/>
      <c r="C384" s="766"/>
      <c r="D384" s="767"/>
      <c r="E384" s="767"/>
      <c r="F384" s="767"/>
      <c r="G384" s="768" t="s">
        <v>359</v>
      </c>
      <c r="H384" s="768"/>
      <c r="I384" s="569"/>
      <c r="J384" s="569"/>
      <c r="K384" s="568">
        <f>K376+K380</f>
        <v>0</v>
      </c>
      <c r="L384" s="569"/>
    </row>
    <row r="385" spans="1:14" ht="14.25" customHeight="1" x14ac:dyDescent="0.35">
      <c r="A385" s="766"/>
      <c r="B385" s="766"/>
      <c r="C385" s="766"/>
      <c r="D385" s="767"/>
      <c r="E385" s="767"/>
      <c r="F385" s="767"/>
      <c r="G385" s="768" t="s">
        <v>360</v>
      </c>
      <c r="H385" s="768"/>
      <c r="I385" s="569"/>
      <c r="J385" s="569"/>
      <c r="K385" s="569"/>
      <c r="L385" s="568">
        <f>L377+L381</f>
        <v>0</v>
      </c>
    </row>
    <row r="386" spans="1:14" x14ac:dyDescent="0.35">
      <c r="A386" s="770" t="s">
        <v>366</v>
      </c>
      <c r="B386" s="770"/>
      <c r="C386" s="770"/>
      <c r="D386" s="770"/>
      <c r="E386" s="770"/>
      <c r="F386" s="770"/>
      <c r="G386" s="770"/>
      <c r="H386" s="770"/>
      <c r="I386" s="770"/>
      <c r="J386" s="770"/>
      <c r="K386" s="770"/>
      <c r="L386" s="770"/>
    </row>
    <row r="387" spans="1:14" x14ac:dyDescent="0.35">
      <c r="A387" s="771" t="s">
        <v>367</v>
      </c>
      <c r="B387" s="771"/>
      <c r="C387" s="771"/>
      <c r="D387" s="771"/>
      <c r="E387" s="771"/>
      <c r="F387" s="771"/>
      <c r="G387" s="771"/>
      <c r="H387" s="771"/>
      <c r="I387" s="771"/>
      <c r="J387" s="771"/>
      <c r="K387" s="771"/>
      <c r="L387" s="771"/>
    </row>
    <row r="391" spans="1:14" x14ac:dyDescent="0.35">
      <c r="A391" s="848" t="s">
        <v>23</v>
      </c>
      <c r="B391" s="848"/>
      <c r="C391" s="849">
        <f>Presentación!$C$3</f>
        <v>1990</v>
      </c>
      <c r="D391" s="849"/>
      <c r="E391" s="849"/>
      <c r="F391" s="849"/>
      <c r="G391" s="849"/>
      <c r="H391" s="849"/>
      <c r="I391" s="849"/>
      <c r="J391" s="849"/>
      <c r="K391" s="849"/>
      <c r="L391" s="849"/>
    </row>
    <row r="392" spans="1:14" x14ac:dyDescent="0.35">
      <c r="A392" s="850" t="s">
        <v>24</v>
      </c>
      <c r="B392" s="850"/>
      <c r="C392" s="851" t="s">
        <v>386</v>
      </c>
      <c r="D392" s="851"/>
      <c r="E392" s="851"/>
      <c r="F392" s="851"/>
      <c r="G392" s="851"/>
      <c r="H392" s="851"/>
      <c r="I392" s="851"/>
      <c r="J392" s="851"/>
      <c r="K392" s="851"/>
      <c r="L392" s="851"/>
      <c r="N392" s="470">
        <v>9</v>
      </c>
    </row>
    <row r="393" spans="1:14" ht="14.25" customHeight="1" x14ac:dyDescent="0.35">
      <c r="A393" s="757" t="s">
        <v>5</v>
      </c>
      <c r="B393" s="757"/>
      <c r="C393" s="758" t="s">
        <v>26</v>
      </c>
      <c r="D393" s="758"/>
      <c r="E393" s="758"/>
      <c r="F393" s="758"/>
      <c r="G393" s="758"/>
      <c r="H393" s="758"/>
      <c r="I393" s="758"/>
      <c r="J393" s="758"/>
      <c r="K393" s="758"/>
      <c r="L393" s="758"/>
    </row>
    <row r="394" spans="1:14" ht="14.25" customHeight="1" x14ac:dyDescent="0.35">
      <c r="A394" s="757" t="s">
        <v>27</v>
      </c>
      <c r="B394" s="757"/>
      <c r="C394" s="758" t="s">
        <v>543</v>
      </c>
      <c r="D394" s="758"/>
      <c r="E394" s="758"/>
      <c r="F394" s="758"/>
      <c r="G394" s="758"/>
      <c r="H394" s="758"/>
      <c r="I394" s="758"/>
      <c r="J394" s="758"/>
      <c r="K394" s="758"/>
      <c r="L394" s="758"/>
    </row>
    <row r="395" spans="1:14" ht="14.25" customHeight="1" x14ac:dyDescent="0.35">
      <c r="A395" s="757" t="s">
        <v>29</v>
      </c>
      <c r="B395" s="757"/>
      <c r="C395" s="758" t="s">
        <v>544</v>
      </c>
      <c r="D395" s="758"/>
      <c r="E395" s="758"/>
      <c r="F395" s="758"/>
      <c r="G395" s="758"/>
      <c r="H395" s="758"/>
      <c r="I395" s="758"/>
      <c r="J395" s="758"/>
      <c r="K395" s="758"/>
      <c r="L395" s="758"/>
    </row>
    <row r="396" spans="1:14" ht="14.25" customHeight="1" x14ac:dyDescent="0.35">
      <c r="A396" s="757" t="s">
        <v>31</v>
      </c>
      <c r="B396" s="757"/>
      <c r="C396" s="758" t="s">
        <v>262</v>
      </c>
      <c r="D396" s="758"/>
      <c r="E396" s="758"/>
      <c r="F396" s="758"/>
      <c r="G396" s="758"/>
      <c r="H396" s="758"/>
      <c r="I396" s="758"/>
      <c r="J396" s="758"/>
      <c r="K396" s="758"/>
      <c r="L396" s="758"/>
    </row>
    <row r="397" spans="1:14" ht="14.25" customHeight="1" x14ac:dyDescent="0.35">
      <c r="A397" s="759" t="s">
        <v>33</v>
      </c>
      <c r="B397" s="759"/>
      <c r="C397" s="264" t="s">
        <v>34</v>
      </c>
      <c r="D397" s="760" t="s">
        <v>324</v>
      </c>
      <c r="E397" s="760"/>
      <c r="F397" s="760"/>
      <c r="G397" s="760"/>
      <c r="H397" s="760"/>
      <c r="I397" s="760"/>
      <c r="J397" s="760"/>
      <c r="K397" s="760"/>
      <c r="L397" s="760"/>
    </row>
    <row r="398" spans="1:14" ht="36" customHeight="1" x14ac:dyDescent="0.35">
      <c r="A398" s="761" t="s">
        <v>37</v>
      </c>
      <c r="B398" s="761"/>
      <c r="C398" s="761" t="s">
        <v>325</v>
      </c>
      <c r="D398" s="266" t="s">
        <v>326</v>
      </c>
      <c r="E398" s="266" t="s">
        <v>327</v>
      </c>
      <c r="F398" s="266" t="s">
        <v>328</v>
      </c>
      <c r="G398" s="762" t="s">
        <v>329</v>
      </c>
      <c r="H398" s="762"/>
      <c r="I398" s="266" t="s">
        <v>330</v>
      </c>
      <c r="J398" s="266" t="s">
        <v>331</v>
      </c>
      <c r="K398" s="266" t="s">
        <v>332</v>
      </c>
      <c r="L398" s="266" t="s">
        <v>333</v>
      </c>
    </row>
    <row r="399" spans="1:14" ht="14.25" customHeight="1" x14ac:dyDescent="0.35">
      <c r="A399" s="761" t="s">
        <v>46</v>
      </c>
      <c r="B399" s="761" t="s">
        <v>47</v>
      </c>
      <c r="C399" s="761"/>
      <c r="D399" s="761" t="s">
        <v>48</v>
      </c>
      <c r="E399" s="761" t="s">
        <v>334</v>
      </c>
      <c r="F399" s="761" t="s">
        <v>276</v>
      </c>
      <c r="G399" s="761" t="s">
        <v>335</v>
      </c>
      <c r="H399" s="761"/>
      <c r="I399" s="761" t="s">
        <v>336</v>
      </c>
      <c r="J399" s="761" t="s">
        <v>337</v>
      </c>
      <c r="K399" s="761" t="s">
        <v>338</v>
      </c>
      <c r="L399" s="761" t="s">
        <v>339</v>
      </c>
    </row>
    <row r="400" spans="1:14" ht="14.25" customHeight="1" x14ac:dyDescent="0.35">
      <c r="A400" s="761"/>
      <c r="B400" s="761"/>
      <c r="C400" s="761"/>
      <c r="D400" s="761"/>
      <c r="E400" s="761"/>
      <c r="F400" s="761"/>
      <c r="G400" s="761" t="s">
        <v>340</v>
      </c>
      <c r="H400" s="761"/>
      <c r="I400" s="761"/>
      <c r="J400" s="761"/>
      <c r="K400" s="761"/>
      <c r="L400" s="761"/>
    </row>
    <row r="401" spans="1:15" ht="14.25" customHeight="1" x14ac:dyDescent="0.35">
      <c r="A401" s="761"/>
      <c r="B401" s="761"/>
      <c r="C401" s="761"/>
      <c r="D401" s="761"/>
      <c r="E401" s="761" t="s">
        <v>341</v>
      </c>
      <c r="F401" s="761" t="s">
        <v>342</v>
      </c>
      <c r="G401" s="761" t="s">
        <v>343</v>
      </c>
      <c r="H401" s="761"/>
      <c r="I401" s="265" t="s">
        <v>344</v>
      </c>
      <c r="J401" s="265" t="s">
        <v>345</v>
      </c>
      <c r="K401" s="265" t="s">
        <v>346</v>
      </c>
      <c r="L401" s="265" t="s">
        <v>347</v>
      </c>
    </row>
    <row r="402" spans="1:15" ht="28" x14ac:dyDescent="0.35">
      <c r="A402" s="761"/>
      <c r="B402" s="761"/>
      <c r="C402" s="761"/>
      <c r="D402" s="761"/>
      <c r="E402" s="761"/>
      <c r="F402" s="761"/>
      <c r="G402" s="761"/>
      <c r="H402" s="761"/>
      <c r="I402" s="265" t="s">
        <v>348</v>
      </c>
      <c r="J402" s="265" t="s">
        <v>348</v>
      </c>
      <c r="K402" s="265" t="s">
        <v>348</v>
      </c>
      <c r="L402" s="265" t="s">
        <v>348</v>
      </c>
    </row>
    <row r="403" spans="1:15" ht="14.25" customHeight="1" x14ac:dyDescent="0.35">
      <c r="A403" s="761"/>
      <c r="B403" s="761"/>
      <c r="C403" s="761"/>
      <c r="D403" s="267" t="s">
        <v>61</v>
      </c>
      <c r="E403" s="267" t="s">
        <v>349</v>
      </c>
      <c r="F403" s="267" t="s">
        <v>350</v>
      </c>
      <c r="G403" s="763" t="s">
        <v>351</v>
      </c>
      <c r="H403" s="763"/>
      <c r="I403" s="267" t="s">
        <v>352</v>
      </c>
      <c r="J403" s="267" t="s">
        <v>353</v>
      </c>
      <c r="K403" s="267" t="s">
        <v>354</v>
      </c>
      <c r="L403" s="267" t="s">
        <v>355</v>
      </c>
    </row>
    <row r="404" spans="1:15" ht="14.25" customHeight="1" x14ac:dyDescent="0.35">
      <c r="A404" s="761" t="s">
        <v>313</v>
      </c>
      <c r="B404" s="761" t="s">
        <v>313</v>
      </c>
      <c r="C404" s="761" t="s">
        <v>545</v>
      </c>
      <c r="D404" s="764"/>
      <c r="E404" s="761"/>
      <c r="F404" s="761"/>
      <c r="G404" s="270" t="s">
        <v>357</v>
      </c>
      <c r="H404" s="271"/>
      <c r="I404" s="568">
        <f>(D404*E404*F404*H404)/1000</f>
        <v>0</v>
      </c>
      <c r="J404" s="569"/>
      <c r="K404" s="569"/>
      <c r="L404" s="569"/>
    </row>
    <row r="405" spans="1:15" x14ac:dyDescent="0.35">
      <c r="A405" s="761"/>
      <c r="B405" s="761"/>
      <c r="C405" s="761"/>
      <c r="D405" s="764"/>
      <c r="E405" s="761"/>
      <c r="F405" s="761"/>
      <c r="G405" s="270" t="s">
        <v>358</v>
      </c>
      <c r="H405" s="271"/>
      <c r="I405" s="569"/>
      <c r="J405" s="570">
        <f>(D404*E404*F404*H405)/1000</f>
        <v>0</v>
      </c>
      <c r="K405" s="569"/>
      <c r="L405" s="569"/>
      <c r="N405" s="470">
        <v>1</v>
      </c>
      <c r="O405" s="470">
        <f>N392*100+N405</f>
        <v>901</v>
      </c>
    </row>
    <row r="406" spans="1:15" x14ac:dyDescent="0.35">
      <c r="A406" s="761"/>
      <c r="B406" s="761"/>
      <c r="C406" s="761"/>
      <c r="D406" s="764"/>
      <c r="E406" s="761"/>
      <c r="F406" s="761"/>
      <c r="G406" s="270" t="s">
        <v>359</v>
      </c>
      <c r="H406" s="271"/>
      <c r="I406" s="569"/>
      <c r="J406" s="569"/>
      <c r="K406" s="570">
        <f>(D404*E404*F404*H406)/1000</f>
        <v>0</v>
      </c>
      <c r="L406" s="569"/>
    </row>
    <row r="407" spans="1:15" x14ac:dyDescent="0.35">
      <c r="A407" s="761"/>
      <c r="B407" s="761"/>
      <c r="C407" s="761"/>
      <c r="D407" s="764"/>
      <c r="E407" s="761"/>
      <c r="F407" s="761"/>
      <c r="G407" s="270" t="s">
        <v>360</v>
      </c>
      <c r="H407" s="271"/>
      <c r="I407" s="569"/>
      <c r="J407" s="569"/>
      <c r="K407" s="569"/>
      <c r="L407" s="570">
        <f>(D404*E404*F404*H407)/1000</f>
        <v>0</v>
      </c>
    </row>
    <row r="408" spans="1:15" ht="14.25" customHeight="1" x14ac:dyDescent="0.35">
      <c r="A408" s="761" t="s">
        <v>313</v>
      </c>
      <c r="B408" s="761" t="s">
        <v>313</v>
      </c>
      <c r="C408" s="761" t="s">
        <v>546</v>
      </c>
      <c r="D408" s="764"/>
      <c r="E408" s="761"/>
      <c r="F408" s="761"/>
      <c r="G408" s="270" t="s">
        <v>357</v>
      </c>
      <c r="H408" s="271"/>
      <c r="I408" s="568">
        <f>(D408*E408*F408*H408)/1000</f>
        <v>0</v>
      </c>
      <c r="J408" s="569"/>
      <c r="K408" s="569"/>
      <c r="L408" s="569"/>
    </row>
    <row r="409" spans="1:15" x14ac:dyDescent="0.35">
      <c r="A409" s="761"/>
      <c r="B409" s="761"/>
      <c r="C409" s="761"/>
      <c r="D409" s="764"/>
      <c r="E409" s="761"/>
      <c r="F409" s="761"/>
      <c r="G409" s="270" t="s">
        <v>358</v>
      </c>
      <c r="H409" s="271"/>
      <c r="I409" s="569"/>
      <c r="J409" s="570">
        <f>(D408*E408*F408*H409)/1000</f>
        <v>0</v>
      </c>
      <c r="K409" s="569"/>
      <c r="L409" s="569"/>
      <c r="N409" s="470">
        <v>2</v>
      </c>
      <c r="O409" s="470">
        <f>N392*100+N409</f>
        <v>902</v>
      </c>
    </row>
    <row r="410" spans="1:15" x14ac:dyDescent="0.35">
      <c r="A410" s="761"/>
      <c r="B410" s="761"/>
      <c r="C410" s="761"/>
      <c r="D410" s="764"/>
      <c r="E410" s="761"/>
      <c r="F410" s="761"/>
      <c r="G410" s="270" t="s">
        <v>359</v>
      </c>
      <c r="H410" s="271"/>
      <c r="I410" s="569"/>
      <c r="J410" s="569"/>
      <c r="K410" s="570">
        <f>(D408*E408*F408*H410)/1000</f>
        <v>0</v>
      </c>
      <c r="L410" s="569"/>
    </row>
    <row r="411" spans="1:15" x14ac:dyDescent="0.35">
      <c r="A411" s="761"/>
      <c r="B411" s="761"/>
      <c r="C411" s="761"/>
      <c r="D411" s="764"/>
      <c r="E411" s="761"/>
      <c r="F411" s="761"/>
      <c r="G411" s="270" t="s">
        <v>360</v>
      </c>
      <c r="H411" s="271"/>
      <c r="I411" s="569"/>
      <c r="J411" s="569"/>
      <c r="K411" s="569"/>
      <c r="L411" s="570">
        <f>(D408*E408*F408*H411)/1000</f>
        <v>0</v>
      </c>
    </row>
    <row r="412" spans="1:15" ht="14.25" customHeight="1" x14ac:dyDescent="0.35">
      <c r="A412" s="766" t="s">
        <v>91</v>
      </c>
      <c r="B412" s="766"/>
      <c r="C412" s="766"/>
      <c r="D412" s="767"/>
      <c r="E412" s="767"/>
      <c r="F412" s="767"/>
      <c r="G412" s="768" t="s">
        <v>357</v>
      </c>
      <c r="H412" s="768"/>
      <c r="I412" s="568">
        <f>I404+I408</f>
        <v>0</v>
      </c>
      <c r="J412" s="569"/>
      <c r="K412" s="569"/>
      <c r="L412" s="569"/>
    </row>
    <row r="413" spans="1:15" ht="14.25" customHeight="1" x14ac:dyDescent="0.35">
      <c r="A413" s="766"/>
      <c r="B413" s="766"/>
      <c r="C413" s="766"/>
      <c r="D413" s="767"/>
      <c r="E413" s="767"/>
      <c r="F413" s="767"/>
      <c r="G413" s="768" t="s">
        <v>358</v>
      </c>
      <c r="H413" s="768"/>
      <c r="I413" s="569"/>
      <c r="J413" s="568">
        <f>J405+J409</f>
        <v>0</v>
      </c>
      <c r="K413" s="569"/>
      <c r="L413" s="569"/>
    </row>
    <row r="414" spans="1:15" ht="14.25" customHeight="1" x14ac:dyDescent="0.35">
      <c r="A414" s="766"/>
      <c r="B414" s="766"/>
      <c r="C414" s="766"/>
      <c r="D414" s="767"/>
      <c r="E414" s="767"/>
      <c r="F414" s="767"/>
      <c r="G414" s="768" t="s">
        <v>359</v>
      </c>
      <c r="H414" s="768"/>
      <c r="I414" s="569"/>
      <c r="J414" s="569"/>
      <c r="K414" s="568">
        <f>K406+K410</f>
        <v>0</v>
      </c>
      <c r="L414" s="569"/>
    </row>
    <row r="415" spans="1:15" ht="14.25" customHeight="1" x14ac:dyDescent="0.35">
      <c r="A415" s="766"/>
      <c r="B415" s="766"/>
      <c r="C415" s="766"/>
      <c r="D415" s="767"/>
      <c r="E415" s="767"/>
      <c r="F415" s="767"/>
      <c r="G415" s="768" t="s">
        <v>360</v>
      </c>
      <c r="H415" s="768"/>
      <c r="I415" s="569"/>
      <c r="J415" s="569"/>
      <c r="K415" s="569"/>
      <c r="L415" s="568">
        <f>L407+L411</f>
        <v>0</v>
      </c>
    </row>
    <row r="416" spans="1:15" x14ac:dyDescent="0.35">
      <c r="A416" s="770" t="s">
        <v>366</v>
      </c>
      <c r="B416" s="770"/>
      <c r="C416" s="770"/>
      <c r="D416" s="770"/>
      <c r="E416" s="770"/>
      <c r="F416" s="770"/>
      <c r="G416" s="770"/>
      <c r="H416" s="770"/>
      <c r="I416" s="770"/>
      <c r="J416" s="770"/>
      <c r="K416" s="770"/>
      <c r="L416" s="770"/>
    </row>
    <row r="417" spans="1:14" x14ac:dyDescent="0.35">
      <c r="A417" s="771" t="s">
        <v>367</v>
      </c>
      <c r="B417" s="771"/>
      <c r="C417" s="771"/>
      <c r="D417" s="771"/>
      <c r="E417" s="771"/>
      <c r="F417" s="771"/>
      <c r="G417" s="771"/>
      <c r="H417" s="771"/>
      <c r="I417" s="771"/>
      <c r="J417" s="771"/>
      <c r="K417" s="771"/>
      <c r="L417" s="771"/>
    </row>
    <row r="421" spans="1:14" x14ac:dyDescent="0.35">
      <c r="A421" s="848" t="s">
        <v>23</v>
      </c>
      <c r="B421" s="848"/>
      <c r="C421" s="849">
        <f>Presentación!$C$3</f>
        <v>1990</v>
      </c>
      <c r="D421" s="849"/>
      <c r="E421" s="849"/>
      <c r="F421" s="849"/>
      <c r="G421" s="849"/>
      <c r="H421" s="849"/>
      <c r="I421" s="849"/>
      <c r="J421" s="849"/>
      <c r="K421" s="849"/>
      <c r="L421" s="849"/>
    </row>
    <row r="422" spans="1:14" x14ac:dyDescent="0.35">
      <c r="A422" s="850" t="s">
        <v>24</v>
      </c>
      <c r="B422" s="850"/>
      <c r="C422" s="851" t="s">
        <v>387</v>
      </c>
      <c r="D422" s="851"/>
      <c r="E422" s="851"/>
      <c r="F422" s="851"/>
      <c r="G422" s="851"/>
      <c r="H422" s="851"/>
      <c r="I422" s="851"/>
      <c r="J422" s="851"/>
      <c r="K422" s="851"/>
      <c r="L422" s="851"/>
      <c r="N422" s="470">
        <v>14</v>
      </c>
    </row>
    <row r="423" spans="1:14" ht="14.25" customHeight="1" x14ac:dyDescent="0.35">
      <c r="A423" s="757" t="s">
        <v>5</v>
      </c>
      <c r="B423" s="757"/>
      <c r="C423" s="758" t="s">
        <v>26</v>
      </c>
      <c r="D423" s="758"/>
      <c r="E423" s="758"/>
      <c r="F423" s="758"/>
      <c r="G423" s="758"/>
      <c r="H423" s="758"/>
      <c r="I423" s="758"/>
      <c r="J423" s="758"/>
      <c r="K423" s="758"/>
      <c r="L423" s="758"/>
    </row>
    <row r="424" spans="1:14" ht="14.25" customHeight="1" x14ac:dyDescent="0.35">
      <c r="A424" s="757" t="s">
        <v>27</v>
      </c>
      <c r="B424" s="757"/>
      <c r="C424" s="758" t="s">
        <v>543</v>
      </c>
      <c r="D424" s="758"/>
      <c r="E424" s="758"/>
      <c r="F424" s="758"/>
      <c r="G424" s="758"/>
      <c r="H424" s="758"/>
      <c r="I424" s="758"/>
      <c r="J424" s="758"/>
      <c r="K424" s="758"/>
      <c r="L424" s="758"/>
    </row>
    <row r="425" spans="1:14" ht="14.25" customHeight="1" x14ac:dyDescent="0.35">
      <c r="A425" s="757" t="s">
        <v>29</v>
      </c>
      <c r="B425" s="757"/>
      <c r="C425" s="758" t="s">
        <v>544</v>
      </c>
      <c r="D425" s="758"/>
      <c r="E425" s="758"/>
      <c r="F425" s="758"/>
      <c r="G425" s="758"/>
      <c r="H425" s="758"/>
      <c r="I425" s="758"/>
      <c r="J425" s="758"/>
      <c r="K425" s="758"/>
      <c r="L425" s="758"/>
    </row>
    <row r="426" spans="1:14" ht="14.25" customHeight="1" x14ac:dyDescent="0.35">
      <c r="A426" s="757" t="s">
        <v>31</v>
      </c>
      <c r="B426" s="757"/>
      <c r="C426" s="758" t="s">
        <v>262</v>
      </c>
      <c r="D426" s="758"/>
      <c r="E426" s="758"/>
      <c r="F426" s="758"/>
      <c r="G426" s="758"/>
      <c r="H426" s="758"/>
      <c r="I426" s="758"/>
      <c r="J426" s="758"/>
      <c r="K426" s="758"/>
      <c r="L426" s="758"/>
    </row>
    <row r="427" spans="1:14" ht="14.25" customHeight="1" x14ac:dyDescent="0.35">
      <c r="A427" s="759" t="s">
        <v>33</v>
      </c>
      <c r="B427" s="759"/>
      <c r="C427" s="264" t="s">
        <v>34</v>
      </c>
      <c r="D427" s="760" t="s">
        <v>324</v>
      </c>
      <c r="E427" s="760"/>
      <c r="F427" s="760"/>
      <c r="G427" s="760"/>
      <c r="H427" s="760"/>
      <c r="I427" s="760"/>
      <c r="J427" s="760"/>
      <c r="K427" s="760"/>
      <c r="L427" s="760"/>
    </row>
    <row r="428" spans="1:14" ht="36" customHeight="1" x14ac:dyDescent="0.35">
      <c r="A428" s="761" t="s">
        <v>37</v>
      </c>
      <c r="B428" s="761"/>
      <c r="C428" s="761" t="s">
        <v>325</v>
      </c>
      <c r="D428" s="266" t="s">
        <v>326</v>
      </c>
      <c r="E428" s="266" t="s">
        <v>327</v>
      </c>
      <c r="F428" s="266" t="s">
        <v>328</v>
      </c>
      <c r="G428" s="762" t="s">
        <v>329</v>
      </c>
      <c r="H428" s="762"/>
      <c r="I428" s="266" t="s">
        <v>330</v>
      </c>
      <c r="J428" s="266" t="s">
        <v>331</v>
      </c>
      <c r="K428" s="266" t="s">
        <v>332</v>
      </c>
      <c r="L428" s="266" t="s">
        <v>333</v>
      </c>
    </row>
    <row r="429" spans="1:14" ht="14.25" customHeight="1" x14ac:dyDescent="0.35">
      <c r="A429" s="761" t="s">
        <v>46</v>
      </c>
      <c r="B429" s="761" t="s">
        <v>47</v>
      </c>
      <c r="C429" s="761"/>
      <c r="D429" s="761" t="s">
        <v>48</v>
      </c>
      <c r="E429" s="761" t="s">
        <v>334</v>
      </c>
      <c r="F429" s="761" t="s">
        <v>276</v>
      </c>
      <c r="G429" s="761" t="s">
        <v>335</v>
      </c>
      <c r="H429" s="761"/>
      <c r="I429" s="761" t="s">
        <v>336</v>
      </c>
      <c r="J429" s="761" t="s">
        <v>337</v>
      </c>
      <c r="K429" s="761" t="s">
        <v>338</v>
      </c>
      <c r="L429" s="761" t="s">
        <v>339</v>
      </c>
    </row>
    <row r="430" spans="1:14" ht="14.25" customHeight="1" x14ac:dyDescent="0.35">
      <c r="A430" s="761"/>
      <c r="B430" s="761"/>
      <c r="C430" s="761"/>
      <c r="D430" s="761"/>
      <c r="E430" s="761"/>
      <c r="F430" s="761"/>
      <c r="G430" s="761" t="s">
        <v>340</v>
      </c>
      <c r="H430" s="761"/>
      <c r="I430" s="761"/>
      <c r="J430" s="761"/>
      <c r="K430" s="761"/>
      <c r="L430" s="761"/>
    </row>
    <row r="431" spans="1:14" ht="14.25" customHeight="1" x14ac:dyDescent="0.35">
      <c r="A431" s="761"/>
      <c r="B431" s="761"/>
      <c r="C431" s="761"/>
      <c r="D431" s="761"/>
      <c r="E431" s="761" t="s">
        <v>341</v>
      </c>
      <c r="F431" s="761" t="s">
        <v>342</v>
      </c>
      <c r="G431" s="761" t="s">
        <v>343</v>
      </c>
      <c r="H431" s="761"/>
      <c r="I431" s="265" t="s">
        <v>344</v>
      </c>
      <c r="J431" s="265" t="s">
        <v>345</v>
      </c>
      <c r="K431" s="265" t="s">
        <v>346</v>
      </c>
      <c r="L431" s="265" t="s">
        <v>347</v>
      </c>
    </row>
    <row r="432" spans="1:14" ht="28" x14ac:dyDescent="0.35">
      <c r="A432" s="761"/>
      <c r="B432" s="761"/>
      <c r="C432" s="761"/>
      <c r="D432" s="761"/>
      <c r="E432" s="761"/>
      <c r="F432" s="761"/>
      <c r="G432" s="761"/>
      <c r="H432" s="761"/>
      <c r="I432" s="265" t="s">
        <v>348</v>
      </c>
      <c r="J432" s="265" t="s">
        <v>348</v>
      </c>
      <c r="K432" s="265" t="s">
        <v>348</v>
      </c>
      <c r="L432" s="265" t="s">
        <v>348</v>
      </c>
    </row>
    <row r="433" spans="1:15" ht="14.25" customHeight="1" x14ac:dyDescent="0.35">
      <c r="A433" s="761"/>
      <c r="B433" s="761"/>
      <c r="C433" s="761"/>
      <c r="D433" s="267" t="s">
        <v>61</v>
      </c>
      <c r="E433" s="267" t="s">
        <v>349</v>
      </c>
      <c r="F433" s="267" t="s">
        <v>350</v>
      </c>
      <c r="G433" s="763" t="s">
        <v>351</v>
      </c>
      <c r="H433" s="763"/>
      <c r="I433" s="267" t="s">
        <v>352</v>
      </c>
      <c r="J433" s="267" t="s">
        <v>353</v>
      </c>
      <c r="K433" s="267" t="s">
        <v>354</v>
      </c>
      <c r="L433" s="267" t="s">
        <v>355</v>
      </c>
    </row>
    <row r="434" spans="1:15" ht="14.25" customHeight="1" x14ac:dyDescent="0.35">
      <c r="A434" s="761" t="s">
        <v>313</v>
      </c>
      <c r="B434" s="761" t="s">
        <v>313</v>
      </c>
      <c r="C434" s="761" t="s">
        <v>545</v>
      </c>
      <c r="D434" s="764"/>
      <c r="E434" s="761"/>
      <c r="F434" s="761"/>
      <c r="G434" s="270" t="s">
        <v>357</v>
      </c>
      <c r="H434" s="271"/>
      <c r="I434" s="568">
        <f>(D434*E434*F434*H434)/1000</f>
        <v>0</v>
      </c>
      <c r="J434" s="569"/>
      <c r="K434" s="569"/>
      <c r="L434" s="569"/>
    </row>
    <row r="435" spans="1:15" x14ac:dyDescent="0.35">
      <c r="A435" s="761"/>
      <c r="B435" s="761"/>
      <c r="C435" s="761"/>
      <c r="D435" s="764"/>
      <c r="E435" s="761"/>
      <c r="F435" s="761"/>
      <c r="G435" s="270" t="s">
        <v>358</v>
      </c>
      <c r="H435" s="271"/>
      <c r="I435" s="569"/>
      <c r="J435" s="570">
        <f>(D434*E434*F434*H435)/1000</f>
        <v>0</v>
      </c>
      <c r="K435" s="569"/>
      <c r="L435" s="569"/>
      <c r="N435" s="470">
        <v>1</v>
      </c>
      <c r="O435" s="470">
        <f>N422*100+N435</f>
        <v>1401</v>
      </c>
    </row>
    <row r="436" spans="1:15" x14ac:dyDescent="0.35">
      <c r="A436" s="761"/>
      <c r="B436" s="761"/>
      <c r="C436" s="761"/>
      <c r="D436" s="764"/>
      <c r="E436" s="761"/>
      <c r="F436" s="761"/>
      <c r="G436" s="270" t="s">
        <v>359</v>
      </c>
      <c r="H436" s="271"/>
      <c r="I436" s="569"/>
      <c r="J436" s="569"/>
      <c r="K436" s="570">
        <f>(D434*E434*F434*H436)/1000</f>
        <v>0</v>
      </c>
      <c r="L436" s="569"/>
    </row>
    <row r="437" spans="1:15" x14ac:dyDescent="0.35">
      <c r="A437" s="761"/>
      <c r="B437" s="761"/>
      <c r="C437" s="761"/>
      <c r="D437" s="764"/>
      <c r="E437" s="761"/>
      <c r="F437" s="761"/>
      <c r="G437" s="270" t="s">
        <v>360</v>
      </c>
      <c r="H437" s="271"/>
      <c r="I437" s="569"/>
      <c r="J437" s="569"/>
      <c r="K437" s="569"/>
      <c r="L437" s="570">
        <f>(D434*E434*F434*H437)/1000</f>
        <v>0</v>
      </c>
    </row>
    <row r="438" spans="1:15" ht="14.25" customHeight="1" x14ac:dyDescent="0.35">
      <c r="A438" s="761" t="s">
        <v>313</v>
      </c>
      <c r="B438" s="761" t="s">
        <v>313</v>
      </c>
      <c r="C438" s="761" t="s">
        <v>546</v>
      </c>
      <c r="D438" s="764"/>
      <c r="E438" s="761"/>
      <c r="F438" s="761"/>
      <c r="G438" s="270" t="s">
        <v>357</v>
      </c>
      <c r="H438" s="271"/>
      <c r="I438" s="568">
        <f>(D438*E438*F438*H438)/1000</f>
        <v>0</v>
      </c>
      <c r="J438" s="569"/>
      <c r="K438" s="569"/>
      <c r="L438" s="569"/>
    </row>
    <row r="439" spans="1:15" x14ac:dyDescent="0.35">
      <c r="A439" s="761"/>
      <c r="B439" s="761"/>
      <c r="C439" s="761"/>
      <c r="D439" s="764"/>
      <c r="E439" s="761"/>
      <c r="F439" s="761"/>
      <c r="G439" s="270" t="s">
        <v>358</v>
      </c>
      <c r="H439" s="271"/>
      <c r="I439" s="569"/>
      <c r="J439" s="570">
        <f>(D438*E438*F438*H439)/1000</f>
        <v>0</v>
      </c>
      <c r="K439" s="569"/>
      <c r="L439" s="569"/>
      <c r="N439" s="470">
        <v>2</v>
      </c>
      <c r="O439" s="470">
        <f>N422*100+N439</f>
        <v>1402</v>
      </c>
    </row>
    <row r="440" spans="1:15" x14ac:dyDescent="0.35">
      <c r="A440" s="761"/>
      <c r="B440" s="761"/>
      <c r="C440" s="761"/>
      <c r="D440" s="764"/>
      <c r="E440" s="761"/>
      <c r="F440" s="761"/>
      <c r="G440" s="270" t="s">
        <v>359</v>
      </c>
      <c r="H440" s="271"/>
      <c r="I440" s="569"/>
      <c r="J440" s="569"/>
      <c r="K440" s="570">
        <f>(D438*E438*F438*H440)/1000</f>
        <v>0</v>
      </c>
      <c r="L440" s="569"/>
    </row>
    <row r="441" spans="1:15" x14ac:dyDescent="0.35">
      <c r="A441" s="761"/>
      <c r="B441" s="761"/>
      <c r="C441" s="761"/>
      <c r="D441" s="764"/>
      <c r="E441" s="761"/>
      <c r="F441" s="761"/>
      <c r="G441" s="270" t="s">
        <v>360</v>
      </c>
      <c r="H441" s="271"/>
      <c r="I441" s="569"/>
      <c r="J441" s="569"/>
      <c r="K441" s="569"/>
      <c r="L441" s="570">
        <f>(D438*E438*F438*H441)/1000</f>
        <v>0</v>
      </c>
    </row>
    <row r="442" spans="1:15" ht="14.25" customHeight="1" x14ac:dyDescent="0.35">
      <c r="A442" s="766" t="s">
        <v>91</v>
      </c>
      <c r="B442" s="766"/>
      <c r="C442" s="766"/>
      <c r="D442" s="767"/>
      <c r="E442" s="767"/>
      <c r="F442" s="767"/>
      <c r="G442" s="768" t="s">
        <v>357</v>
      </c>
      <c r="H442" s="768"/>
      <c r="I442" s="568">
        <f>I434+I438</f>
        <v>0</v>
      </c>
      <c r="J442" s="569"/>
      <c r="K442" s="569"/>
      <c r="L442" s="569"/>
    </row>
    <row r="443" spans="1:15" ht="14.25" customHeight="1" x14ac:dyDescent="0.35">
      <c r="A443" s="766"/>
      <c r="B443" s="766"/>
      <c r="C443" s="766"/>
      <c r="D443" s="767"/>
      <c r="E443" s="767"/>
      <c r="F443" s="767"/>
      <c r="G443" s="768" t="s">
        <v>358</v>
      </c>
      <c r="H443" s="768"/>
      <c r="I443" s="569"/>
      <c r="J443" s="568">
        <f>J435+J439</f>
        <v>0</v>
      </c>
      <c r="K443" s="569"/>
      <c r="L443" s="569"/>
    </row>
    <row r="444" spans="1:15" ht="14.25" customHeight="1" x14ac:dyDescent="0.35">
      <c r="A444" s="766"/>
      <c r="B444" s="766"/>
      <c r="C444" s="766"/>
      <c r="D444" s="767"/>
      <c r="E444" s="767"/>
      <c r="F444" s="767"/>
      <c r="G444" s="768" t="s">
        <v>359</v>
      </c>
      <c r="H444" s="768"/>
      <c r="I444" s="569"/>
      <c r="J444" s="569"/>
      <c r="K444" s="568">
        <f>K436+K440</f>
        <v>0</v>
      </c>
      <c r="L444" s="569"/>
    </row>
    <row r="445" spans="1:15" ht="14.25" customHeight="1" x14ac:dyDescent="0.35">
      <c r="A445" s="766"/>
      <c r="B445" s="766"/>
      <c r="C445" s="766"/>
      <c r="D445" s="767"/>
      <c r="E445" s="767"/>
      <c r="F445" s="767"/>
      <c r="G445" s="768" t="s">
        <v>360</v>
      </c>
      <c r="H445" s="768"/>
      <c r="I445" s="569"/>
      <c r="J445" s="569"/>
      <c r="K445" s="569"/>
      <c r="L445" s="568">
        <f>L437+L441</f>
        <v>0</v>
      </c>
    </row>
    <row r="446" spans="1:15" x14ac:dyDescent="0.35">
      <c r="A446" s="770" t="s">
        <v>366</v>
      </c>
      <c r="B446" s="770"/>
      <c r="C446" s="770"/>
      <c r="D446" s="770"/>
      <c r="E446" s="770"/>
      <c r="F446" s="770"/>
      <c r="G446" s="770"/>
      <c r="H446" s="770"/>
      <c r="I446" s="770"/>
      <c r="J446" s="770"/>
      <c r="K446" s="770"/>
      <c r="L446" s="770"/>
    </row>
    <row r="447" spans="1:15" x14ac:dyDescent="0.35">
      <c r="A447" s="771" t="s">
        <v>367</v>
      </c>
      <c r="B447" s="771"/>
      <c r="C447" s="771"/>
      <c r="D447" s="771"/>
      <c r="E447" s="771"/>
      <c r="F447" s="771"/>
      <c r="G447" s="771"/>
      <c r="H447" s="771"/>
      <c r="I447" s="771"/>
      <c r="J447" s="771"/>
      <c r="K447" s="771"/>
      <c r="L447" s="771"/>
    </row>
    <row r="451" spans="1:14" x14ac:dyDescent="0.35">
      <c r="A451" s="848" t="s">
        <v>23</v>
      </c>
      <c r="B451" s="848"/>
      <c r="C451" s="849">
        <f>Presentación!$C$3</f>
        <v>1990</v>
      </c>
      <c r="D451" s="849"/>
      <c r="E451" s="849"/>
      <c r="F451" s="849"/>
      <c r="G451" s="849"/>
      <c r="H451" s="849"/>
      <c r="I451" s="849"/>
      <c r="J451" s="849"/>
      <c r="K451" s="849"/>
      <c r="L451" s="849"/>
    </row>
    <row r="452" spans="1:14" x14ac:dyDescent="0.35">
      <c r="A452" s="850" t="s">
        <v>24</v>
      </c>
      <c r="B452" s="850"/>
      <c r="C452" s="851" t="s">
        <v>388</v>
      </c>
      <c r="D452" s="851"/>
      <c r="E452" s="851"/>
      <c r="F452" s="851"/>
      <c r="G452" s="851"/>
      <c r="H452" s="851"/>
      <c r="I452" s="851"/>
      <c r="J452" s="851"/>
      <c r="K452" s="851"/>
      <c r="L452" s="851"/>
      <c r="N452" s="470">
        <v>10</v>
      </c>
    </row>
    <row r="453" spans="1:14" ht="14.25" customHeight="1" x14ac:dyDescent="0.35">
      <c r="A453" s="757" t="s">
        <v>5</v>
      </c>
      <c r="B453" s="757"/>
      <c r="C453" s="758" t="s">
        <v>26</v>
      </c>
      <c r="D453" s="758"/>
      <c r="E453" s="758"/>
      <c r="F453" s="758"/>
      <c r="G453" s="758"/>
      <c r="H453" s="758"/>
      <c r="I453" s="758"/>
      <c r="J453" s="758"/>
      <c r="K453" s="758"/>
      <c r="L453" s="758"/>
    </row>
    <row r="454" spans="1:14" ht="14.25" customHeight="1" x14ac:dyDescent="0.35">
      <c r="A454" s="757" t="s">
        <v>27</v>
      </c>
      <c r="B454" s="757"/>
      <c r="C454" s="758" t="s">
        <v>543</v>
      </c>
      <c r="D454" s="758"/>
      <c r="E454" s="758"/>
      <c r="F454" s="758"/>
      <c r="G454" s="758"/>
      <c r="H454" s="758"/>
      <c r="I454" s="758"/>
      <c r="J454" s="758"/>
      <c r="K454" s="758"/>
      <c r="L454" s="758"/>
    </row>
    <row r="455" spans="1:14" ht="14.25" customHeight="1" x14ac:dyDescent="0.35">
      <c r="A455" s="757" t="s">
        <v>29</v>
      </c>
      <c r="B455" s="757"/>
      <c r="C455" s="758" t="s">
        <v>544</v>
      </c>
      <c r="D455" s="758"/>
      <c r="E455" s="758"/>
      <c r="F455" s="758"/>
      <c r="G455" s="758"/>
      <c r="H455" s="758"/>
      <c r="I455" s="758"/>
      <c r="J455" s="758"/>
      <c r="K455" s="758"/>
      <c r="L455" s="758"/>
    </row>
    <row r="456" spans="1:14" ht="14.25" customHeight="1" x14ac:dyDescent="0.35">
      <c r="A456" s="757" t="s">
        <v>31</v>
      </c>
      <c r="B456" s="757"/>
      <c r="C456" s="758" t="s">
        <v>262</v>
      </c>
      <c r="D456" s="758"/>
      <c r="E456" s="758"/>
      <c r="F456" s="758"/>
      <c r="G456" s="758"/>
      <c r="H456" s="758"/>
      <c r="I456" s="758"/>
      <c r="J456" s="758"/>
      <c r="K456" s="758"/>
      <c r="L456" s="758"/>
    </row>
    <row r="457" spans="1:14" ht="14.25" customHeight="1" x14ac:dyDescent="0.35">
      <c r="A457" s="759" t="s">
        <v>33</v>
      </c>
      <c r="B457" s="759"/>
      <c r="C457" s="264" t="s">
        <v>34</v>
      </c>
      <c r="D457" s="760" t="s">
        <v>324</v>
      </c>
      <c r="E457" s="760"/>
      <c r="F457" s="760"/>
      <c r="G457" s="760"/>
      <c r="H457" s="760"/>
      <c r="I457" s="760"/>
      <c r="J457" s="760"/>
      <c r="K457" s="760"/>
      <c r="L457" s="760"/>
    </row>
    <row r="458" spans="1:14" ht="36" customHeight="1" x14ac:dyDescent="0.35">
      <c r="A458" s="761" t="s">
        <v>37</v>
      </c>
      <c r="B458" s="761"/>
      <c r="C458" s="761" t="s">
        <v>325</v>
      </c>
      <c r="D458" s="266" t="s">
        <v>326</v>
      </c>
      <c r="E458" s="266" t="s">
        <v>327</v>
      </c>
      <c r="F458" s="266" t="s">
        <v>328</v>
      </c>
      <c r="G458" s="762" t="s">
        <v>329</v>
      </c>
      <c r="H458" s="762"/>
      <c r="I458" s="266" t="s">
        <v>330</v>
      </c>
      <c r="J458" s="266" t="s">
        <v>331</v>
      </c>
      <c r="K458" s="266" t="s">
        <v>332</v>
      </c>
      <c r="L458" s="266" t="s">
        <v>333</v>
      </c>
    </row>
    <row r="459" spans="1:14" ht="14.25" customHeight="1" x14ac:dyDescent="0.35">
      <c r="A459" s="761" t="s">
        <v>46</v>
      </c>
      <c r="B459" s="761" t="s">
        <v>47</v>
      </c>
      <c r="C459" s="761"/>
      <c r="D459" s="761" t="s">
        <v>48</v>
      </c>
      <c r="E459" s="761" t="s">
        <v>334</v>
      </c>
      <c r="F459" s="761" t="s">
        <v>276</v>
      </c>
      <c r="G459" s="761" t="s">
        <v>335</v>
      </c>
      <c r="H459" s="761"/>
      <c r="I459" s="761" t="s">
        <v>336</v>
      </c>
      <c r="J459" s="761" t="s">
        <v>337</v>
      </c>
      <c r="K459" s="761" t="s">
        <v>338</v>
      </c>
      <c r="L459" s="761" t="s">
        <v>339</v>
      </c>
    </row>
    <row r="460" spans="1:14" ht="14.25" customHeight="1" x14ac:dyDescent="0.35">
      <c r="A460" s="761"/>
      <c r="B460" s="761"/>
      <c r="C460" s="761"/>
      <c r="D460" s="761"/>
      <c r="E460" s="761"/>
      <c r="F460" s="761"/>
      <c r="G460" s="761" t="s">
        <v>340</v>
      </c>
      <c r="H460" s="761"/>
      <c r="I460" s="761"/>
      <c r="J460" s="761"/>
      <c r="K460" s="761"/>
      <c r="L460" s="761"/>
    </row>
    <row r="461" spans="1:14" ht="14.25" customHeight="1" x14ac:dyDescent="0.35">
      <c r="A461" s="761"/>
      <c r="B461" s="761"/>
      <c r="C461" s="761"/>
      <c r="D461" s="761"/>
      <c r="E461" s="761" t="s">
        <v>341</v>
      </c>
      <c r="F461" s="761" t="s">
        <v>342</v>
      </c>
      <c r="G461" s="761" t="s">
        <v>343</v>
      </c>
      <c r="H461" s="761"/>
      <c r="I461" s="265" t="s">
        <v>344</v>
      </c>
      <c r="J461" s="265" t="s">
        <v>345</v>
      </c>
      <c r="K461" s="265" t="s">
        <v>346</v>
      </c>
      <c r="L461" s="265" t="s">
        <v>347</v>
      </c>
    </row>
    <row r="462" spans="1:14" ht="28" x14ac:dyDescent="0.35">
      <c r="A462" s="761"/>
      <c r="B462" s="761"/>
      <c r="C462" s="761"/>
      <c r="D462" s="761"/>
      <c r="E462" s="761"/>
      <c r="F462" s="761"/>
      <c r="G462" s="761"/>
      <c r="H462" s="761"/>
      <c r="I462" s="265" t="s">
        <v>348</v>
      </c>
      <c r="J462" s="265" t="s">
        <v>348</v>
      </c>
      <c r="K462" s="265" t="s">
        <v>348</v>
      </c>
      <c r="L462" s="265" t="s">
        <v>348</v>
      </c>
    </row>
    <row r="463" spans="1:14" ht="14.25" customHeight="1" x14ac:dyDescent="0.35">
      <c r="A463" s="761"/>
      <c r="B463" s="761"/>
      <c r="C463" s="761"/>
      <c r="D463" s="267" t="s">
        <v>61</v>
      </c>
      <c r="E463" s="267" t="s">
        <v>349</v>
      </c>
      <c r="F463" s="267" t="s">
        <v>350</v>
      </c>
      <c r="G463" s="763" t="s">
        <v>351</v>
      </c>
      <c r="H463" s="763"/>
      <c r="I463" s="267" t="s">
        <v>352</v>
      </c>
      <c r="J463" s="267" t="s">
        <v>353</v>
      </c>
      <c r="K463" s="267" t="s">
        <v>354</v>
      </c>
      <c r="L463" s="267" t="s">
        <v>355</v>
      </c>
    </row>
    <row r="464" spans="1:14" ht="14.25" customHeight="1" x14ac:dyDescent="0.35">
      <c r="A464" s="761" t="s">
        <v>313</v>
      </c>
      <c r="B464" s="761" t="s">
        <v>313</v>
      </c>
      <c r="C464" s="761" t="s">
        <v>545</v>
      </c>
      <c r="D464" s="764"/>
      <c r="E464" s="761"/>
      <c r="F464" s="761"/>
      <c r="G464" s="270" t="s">
        <v>357</v>
      </c>
      <c r="H464" s="271"/>
      <c r="I464" s="568">
        <f>(D464*E464*F464*H464)/1000</f>
        <v>0</v>
      </c>
      <c r="J464" s="569"/>
      <c r="K464" s="569"/>
      <c r="L464" s="569"/>
    </row>
    <row r="465" spans="1:15" x14ac:dyDescent="0.35">
      <c r="A465" s="761"/>
      <c r="B465" s="761"/>
      <c r="C465" s="761"/>
      <c r="D465" s="764"/>
      <c r="E465" s="761"/>
      <c r="F465" s="761"/>
      <c r="G465" s="270" t="s">
        <v>358</v>
      </c>
      <c r="H465" s="271"/>
      <c r="I465" s="569"/>
      <c r="J465" s="570">
        <f>(D464*E464*F464*H465)/1000</f>
        <v>0</v>
      </c>
      <c r="K465" s="569"/>
      <c r="L465" s="569"/>
      <c r="N465" s="470">
        <v>1</v>
      </c>
      <c r="O465" s="470">
        <f>N452*100+N465</f>
        <v>1001</v>
      </c>
    </row>
    <row r="466" spans="1:15" x14ac:dyDescent="0.35">
      <c r="A466" s="761"/>
      <c r="B466" s="761"/>
      <c r="C466" s="761"/>
      <c r="D466" s="764"/>
      <c r="E466" s="761"/>
      <c r="F466" s="761"/>
      <c r="G466" s="270" t="s">
        <v>359</v>
      </c>
      <c r="H466" s="271"/>
      <c r="I466" s="569"/>
      <c r="J466" s="569"/>
      <c r="K466" s="570">
        <f>(D464*E464*F464*H466)/1000</f>
        <v>0</v>
      </c>
      <c r="L466" s="569"/>
    </row>
    <row r="467" spans="1:15" x14ac:dyDescent="0.35">
      <c r="A467" s="761"/>
      <c r="B467" s="761"/>
      <c r="C467" s="761"/>
      <c r="D467" s="764"/>
      <c r="E467" s="761"/>
      <c r="F467" s="761"/>
      <c r="G467" s="270" t="s">
        <v>360</v>
      </c>
      <c r="H467" s="271"/>
      <c r="I467" s="569"/>
      <c r="J467" s="569"/>
      <c r="K467" s="569"/>
      <c r="L467" s="570">
        <f>(D464*E464*F464*H467)/1000</f>
        <v>0</v>
      </c>
    </row>
    <row r="468" spans="1:15" ht="14.25" customHeight="1" x14ac:dyDescent="0.35">
      <c r="A468" s="761" t="s">
        <v>313</v>
      </c>
      <c r="B468" s="761" t="s">
        <v>313</v>
      </c>
      <c r="C468" s="761" t="s">
        <v>546</v>
      </c>
      <c r="D468" s="764"/>
      <c r="E468" s="761"/>
      <c r="F468" s="761"/>
      <c r="G468" s="270" t="s">
        <v>357</v>
      </c>
      <c r="H468" s="271"/>
      <c r="I468" s="568">
        <f>(D468*E468*F468*H468)/1000</f>
        <v>0</v>
      </c>
      <c r="J468" s="569"/>
      <c r="K468" s="569"/>
      <c r="L468" s="569"/>
    </row>
    <row r="469" spans="1:15" x14ac:dyDescent="0.35">
      <c r="A469" s="761"/>
      <c r="B469" s="761"/>
      <c r="C469" s="761"/>
      <c r="D469" s="764"/>
      <c r="E469" s="761"/>
      <c r="F469" s="761"/>
      <c r="G469" s="270" t="s">
        <v>358</v>
      </c>
      <c r="H469" s="271"/>
      <c r="I469" s="569"/>
      <c r="J469" s="570">
        <f>(D468*E468*F468*H469)/1000</f>
        <v>0</v>
      </c>
      <c r="K469" s="569"/>
      <c r="L469" s="569"/>
      <c r="N469" s="470">
        <v>2</v>
      </c>
      <c r="O469" s="470">
        <f>N452*100+N469</f>
        <v>1002</v>
      </c>
    </row>
    <row r="470" spans="1:15" x14ac:dyDescent="0.35">
      <c r="A470" s="761"/>
      <c r="B470" s="761"/>
      <c r="C470" s="761"/>
      <c r="D470" s="764"/>
      <c r="E470" s="761"/>
      <c r="F470" s="761"/>
      <c r="G470" s="270" t="s">
        <v>359</v>
      </c>
      <c r="H470" s="271"/>
      <c r="I470" s="569"/>
      <c r="J470" s="569"/>
      <c r="K470" s="570">
        <f>(D468*E468*F468*H470)/1000</f>
        <v>0</v>
      </c>
      <c r="L470" s="569"/>
    </row>
    <row r="471" spans="1:15" x14ac:dyDescent="0.35">
      <c r="A471" s="761"/>
      <c r="B471" s="761"/>
      <c r="C471" s="761"/>
      <c r="D471" s="764"/>
      <c r="E471" s="761"/>
      <c r="F471" s="761"/>
      <c r="G471" s="270" t="s">
        <v>360</v>
      </c>
      <c r="H471" s="271"/>
      <c r="I471" s="569"/>
      <c r="J471" s="569"/>
      <c r="K471" s="569"/>
      <c r="L471" s="570">
        <f>(D468*E468*F468*H471)/1000</f>
        <v>0</v>
      </c>
    </row>
    <row r="472" spans="1:15" ht="14.25" customHeight="1" x14ac:dyDescent="0.35">
      <c r="A472" s="766" t="s">
        <v>91</v>
      </c>
      <c r="B472" s="766"/>
      <c r="C472" s="766"/>
      <c r="D472" s="767"/>
      <c r="E472" s="767"/>
      <c r="F472" s="767"/>
      <c r="G472" s="768" t="s">
        <v>357</v>
      </c>
      <c r="H472" s="768"/>
      <c r="I472" s="568">
        <f>I464+I468</f>
        <v>0</v>
      </c>
      <c r="J472" s="569"/>
      <c r="K472" s="569"/>
      <c r="L472" s="569"/>
    </row>
    <row r="473" spans="1:15" ht="14.25" customHeight="1" x14ac:dyDescent="0.35">
      <c r="A473" s="766"/>
      <c r="B473" s="766"/>
      <c r="C473" s="766"/>
      <c r="D473" s="767"/>
      <c r="E473" s="767"/>
      <c r="F473" s="767"/>
      <c r="G473" s="768" t="s">
        <v>358</v>
      </c>
      <c r="H473" s="768"/>
      <c r="I473" s="569"/>
      <c r="J473" s="568">
        <f>J465+J469</f>
        <v>0</v>
      </c>
      <c r="K473" s="569"/>
      <c r="L473" s="569"/>
    </row>
    <row r="474" spans="1:15" ht="14.25" customHeight="1" x14ac:dyDescent="0.35">
      <c r="A474" s="766"/>
      <c r="B474" s="766"/>
      <c r="C474" s="766"/>
      <c r="D474" s="767"/>
      <c r="E474" s="767"/>
      <c r="F474" s="767"/>
      <c r="G474" s="768" t="s">
        <v>359</v>
      </c>
      <c r="H474" s="768"/>
      <c r="I474" s="569"/>
      <c r="J474" s="569"/>
      <c r="K474" s="568">
        <f>K466+K470</f>
        <v>0</v>
      </c>
      <c r="L474" s="569"/>
    </row>
    <row r="475" spans="1:15" ht="14.25" customHeight="1" x14ac:dyDescent="0.35">
      <c r="A475" s="766"/>
      <c r="B475" s="766"/>
      <c r="C475" s="766"/>
      <c r="D475" s="767"/>
      <c r="E475" s="767"/>
      <c r="F475" s="767"/>
      <c r="G475" s="768" t="s">
        <v>360</v>
      </c>
      <c r="H475" s="768"/>
      <c r="I475" s="569"/>
      <c r="J475" s="569"/>
      <c r="K475" s="569"/>
      <c r="L475" s="568">
        <f>L467+L471</f>
        <v>0</v>
      </c>
    </row>
    <row r="476" spans="1:15" x14ac:dyDescent="0.35">
      <c r="A476" s="770" t="s">
        <v>366</v>
      </c>
      <c r="B476" s="770"/>
      <c r="C476" s="770"/>
      <c r="D476" s="770"/>
      <c r="E476" s="770"/>
      <c r="F476" s="770"/>
      <c r="G476" s="770"/>
      <c r="H476" s="770"/>
      <c r="I476" s="770"/>
      <c r="J476" s="770"/>
      <c r="K476" s="770"/>
      <c r="L476" s="770"/>
    </row>
    <row r="477" spans="1:15" x14ac:dyDescent="0.35">
      <c r="A477" s="771" t="s">
        <v>367</v>
      </c>
      <c r="B477" s="771"/>
      <c r="C477" s="771"/>
      <c r="D477" s="771"/>
      <c r="E477" s="771"/>
      <c r="F477" s="771"/>
      <c r="G477" s="771"/>
      <c r="H477" s="771"/>
      <c r="I477" s="771"/>
      <c r="J477" s="771"/>
      <c r="K477" s="771"/>
      <c r="L477" s="771"/>
    </row>
    <row r="481" spans="1:15" x14ac:dyDescent="0.35">
      <c r="A481" s="848" t="s">
        <v>23</v>
      </c>
      <c r="B481" s="848"/>
      <c r="C481" s="849">
        <f>Presentación!$C$3</f>
        <v>1990</v>
      </c>
      <c r="D481" s="849"/>
      <c r="E481" s="849"/>
      <c r="F481" s="849"/>
      <c r="G481" s="849"/>
      <c r="H481" s="849"/>
      <c r="I481" s="849"/>
      <c r="J481" s="849"/>
      <c r="K481" s="849"/>
      <c r="L481" s="849"/>
    </row>
    <row r="482" spans="1:15" x14ac:dyDescent="0.35">
      <c r="A482" s="850" t="s">
        <v>24</v>
      </c>
      <c r="B482" s="850"/>
      <c r="C482" s="851" t="s">
        <v>389</v>
      </c>
      <c r="D482" s="851"/>
      <c r="E482" s="851"/>
      <c r="F482" s="851"/>
      <c r="G482" s="851"/>
      <c r="H482" s="851"/>
      <c r="I482" s="851"/>
      <c r="J482" s="851"/>
      <c r="K482" s="851"/>
      <c r="L482" s="851"/>
      <c r="N482" s="470">
        <v>11</v>
      </c>
    </row>
    <row r="483" spans="1:15" ht="14.25" customHeight="1" x14ac:dyDescent="0.35">
      <c r="A483" s="757" t="s">
        <v>5</v>
      </c>
      <c r="B483" s="757"/>
      <c r="C483" s="758" t="s">
        <v>26</v>
      </c>
      <c r="D483" s="758"/>
      <c r="E483" s="758"/>
      <c r="F483" s="758"/>
      <c r="G483" s="758"/>
      <c r="H483" s="758"/>
      <c r="I483" s="758"/>
      <c r="J483" s="758"/>
      <c r="K483" s="758"/>
      <c r="L483" s="758"/>
    </row>
    <row r="484" spans="1:15" ht="14.25" customHeight="1" x14ac:dyDescent="0.35">
      <c r="A484" s="757" t="s">
        <v>27</v>
      </c>
      <c r="B484" s="757"/>
      <c r="C484" s="758" t="s">
        <v>543</v>
      </c>
      <c r="D484" s="758"/>
      <c r="E484" s="758"/>
      <c r="F484" s="758"/>
      <c r="G484" s="758"/>
      <c r="H484" s="758"/>
      <c r="I484" s="758"/>
      <c r="J484" s="758"/>
      <c r="K484" s="758"/>
      <c r="L484" s="758"/>
    </row>
    <row r="485" spans="1:15" ht="14.25" customHeight="1" x14ac:dyDescent="0.35">
      <c r="A485" s="757" t="s">
        <v>29</v>
      </c>
      <c r="B485" s="757"/>
      <c r="C485" s="758" t="s">
        <v>544</v>
      </c>
      <c r="D485" s="758"/>
      <c r="E485" s="758"/>
      <c r="F485" s="758"/>
      <c r="G485" s="758"/>
      <c r="H485" s="758"/>
      <c r="I485" s="758"/>
      <c r="J485" s="758"/>
      <c r="K485" s="758"/>
      <c r="L485" s="758"/>
    </row>
    <row r="486" spans="1:15" ht="14.25" customHeight="1" x14ac:dyDescent="0.35">
      <c r="A486" s="757" t="s">
        <v>31</v>
      </c>
      <c r="B486" s="757"/>
      <c r="C486" s="758" t="s">
        <v>262</v>
      </c>
      <c r="D486" s="758"/>
      <c r="E486" s="758"/>
      <c r="F486" s="758"/>
      <c r="G486" s="758"/>
      <c r="H486" s="758"/>
      <c r="I486" s="758"/>
      <c r="J486" s="758"/>
      <c r="K486" s="758"/>
      <c r="L486" s="758"/>
    </row>
    <row r="487" spans="1:15" ht="14.25" customHeight="1" x14ac:dyDescent="0.35">
      <c r="A487" s="759" t="s">
        <v>33</v>
      </c>
      <c r="B487" s="759"/>
      <c r="C487" s="264" t="s">
        <v>34</v>
      </c>
      <c r="D487" s="760" t="s">
        <v>324</v>
      </c>
      <c r="E487" s="760"/>
      <c r="F487" s="760"/>
      <c r="G487" s="760"/>
      <c r="H487" s="760"/>
      <c r="I487" s="760"/>
      <c r="J487" s="760"/>
      <c r="K487" s="760"/>
      <c r="L487" s="760"/>
    </row>
    <row r="488" spans="1:15" ht="36" customHeight="1" x14ac:dyDescent="0.35">
      <c r="A488" s="761" t="s">
        <v>37</v>
      </c>
      <c r="B488" s="761"/>
      <c r="C488" s="761" t="s">
        <v>325</v>
      </c>
      <c r="D488" s="266" t="s">
        <v>326</v>
      </c>
      <c r="E488" s="266" t="s">
        <v>327</v>
      </c>
      <c r="F488" s="266" t="s">
        <v>328</v>
      </c>
      <c r="G488" s="762" t="s">
        <v>329</v>
      </c>
      <c r="H488" s="762"/>
      <c r="I488" s="266" t="s">
        <v>330</v>
      </c>
      <c r="J488" s="266" t="s">
        <v>331</v>
      </c>
      <c r="K488" s="266" t="s">
        <v>332</v>
      </c>
      <c r="L488" s="266" t="s">
        <v>333</v>
      </c>
    </row>
    <row r="489" spans="1:15" ht="14.25" customHeight="1" x14ac:dyDescent="0.35">
      <c r="A489" s="761" t="s">
        <v>46</v>
      </c>
      <c r="B489" s="761" t="s">
        <v>47</v>
      </c>
      <c r="C489" s="761"/>
      <c r="D489" s="761" t="s">
        <v>48</v>
      </c>
      <c r="E489" s="761" t="s">
        <v>334</v>
      </c>
      <c r="F489" s="761" t="s">
        <v>276</v>
      </c>
      <c r="G489" s="761" t="s">
        <v>335</v>
      </c>
      <c r="H489" s="761"/>
      <c r="I489" s="761" t="s">
        <v>336</v>
      </c>
      <c r="J489" s="761" t="s">
        <v>337</v>
      </c>
      <c r="K489" s="761" t="s">
        <v>338</v>
      </c>
      <c r="L489" s="761" t="s">
        <v>339</v>
      </c>
    </row>
    <row r="490" spans="1:15" ht="14.25" customHeight="1" x14ac:dyDescent="0.35">
      <c r="A490" s="761"/>
      <c r="B490" s="761"/>
      <c r="C490" s="761"/>
      <c r="D490" s="761"/>
      <c r="E490" s="761"/>
      <c r="F490" s="761"/>
      <c r="G490" s="761" t="s">
        <v>340</v>
      </c>
      <c r="H490" s="761"/>
      <c r="I490" s="761"/>
      <c r="J490" s="761"/>
      <c r="K490" s="761"/>
      <c r="L490" s="761"/>
    </row>
    <row r="491" spans="1:15" ht="14.25" customHeight="1" x14ac:dyDescent="0.35">
      <c r="A491" s="761"/>
      <c r="B491" s="761"/>
      <c r="C491" s="761"/>
      <c r="D491" s="761"/>
      <c r="E491" s="761" t="s">
        <v>341</v>
      </c>
      <c r="F491" s="761" t="s">
        <v>342</v>
      </c>
      <c r="G491" s="761" t="s">
        <v>343</v>
      </c>
      <c r="H491" s="761"/>
      <c r="I491" s="265" t="s">
        <v>344</v>
      </c>
      <c r="J491" s="265" t="s">
        <v>345</v>
      </c>
      <c r="K491" s="265" t="s">
        <v>346</v>
      </c>
      <c r="L491" s="265" t="s">
        <v>347</v>
      </c>
    </row>
    <row r="492" spans="1:15" ht="28" x14ac:dyDescent="0.35">
      <c r="A492" s="761"/>
      <c r="B492" s="761"/>
      <c r="C492" s="761"/>
      <c r="D492" s="761"/>
      <c r="E492" s="761"/>
      <c r="F492" s="761"/>
      <c r="G492" s="761"/>
      <c r="H492" s="761"/>
      <c r="I492" s="265" t="s">
        <v>348</v>
      </c>
      <c r="J492" s="265" t="s">
        <v>348</v>
      </c>
      <c r="K492" s="265" t="s">
        <v>348</v>
      </c>
      <c r="L492" s="265" t="s">
        <v>348</v>
      </c>
    </row>
    <row r="493" spans="1:15" ht="14.25" customHeight="1" x14ac:dyDescent="0.35">
      <c r="A493" s="761"/>
      <c r="B493" s="761"/>
      <c r="C493" s="761"/>
      <c r="D493" s="267" t="s">
        <v>61</v>
      </c>
      <c r="E493" s="267" t="s">
        <v>349</v>
      </c>
      <c r="F493" s="267" t="s">
        <v>350</v>
      </c>
      <c r="G493" s="763" t="s">
        <v>351</v>
      </c>
      <c r="H493" s="763"/>
      <c r="I493" s="267" t="s">
        <v>352</v>
      </c>
      <c r="J493" s="267" t="s">
        <v>353</v>
      </c>
      <c r="K493" s="267" t="s">
        <v>354</v>
      </c>
      <c r="L493" s="267" t="s">
        <v>355</v>
      </c>
    </row>
    <row r="494" spans="1:15" ht="14.25" customHeight="1" x14ac:dyDescent="0.35">
      <c r="A494" s="761" t="s">
        <v>313</v>
      </c>
      <c r="B494" s="761" t="s">
        <v>313</v>
      </c>
      <c r="C494" s="761" t="s">
        <v>545</v>
      </c>
      <c r="D494" s="764"/>
      <c r="E494" s="761"/>
      <c r="F494" s="761"/>
      <c r="G494" s="270" t="s">
        <v>357</v>
      </c>
      <c r="H494" s="271"/>
      <c r="I494" s="568">
        <f>(D494*E494*F494*H494)/1000</f>
        <v>0</v>
      </c>
      <c r="J494" s="569"/>
      <c r="K494" s="569"/>
      <c r="L494" s="569"/>
    </row>
    <row r="495" spans="1:15" x14ac:dyDescent="0.35">
      <c r="A495" s="761"/>
      <c r="B495" s="761"/>
      <c r="C495" s="761"/>
      <c r="D495" s="764"/>
      <c r="E495" s="761"/>
      <c r="F495" s="761"/>
      <c r="G495" s="270" t="s">
        <v>358</v>
      </c>
      <c r="H495" s="271"/>
      <c r="I495" s="569"/>
      <c r="J495" s="570">
        <f>(D494*E494*F494*H495)/1000</f>
        <v>0</v>
      </c>
      <c r="K495" s="569"/>
      <c r="L495" s="569"/>
      <c r="N495" s="470">
        <v>1</v>
      </c>
      <c r="O495" s="470">
        <f>N482*100+N495</f>
        <v>1101</v>
      </c>
    </row>
    <row r="496" spans="1:15" x14ac:dyDescent="0.35">
      <c r="A496" s="761"/>
      <c r="B496" s="761"/>
      <c r="C496" s="761"/>
      <c r="D496" s="764"/>
      <c r="E496" s="761"/>
      <c r="F496" s="761"/>
      <c r="G496" s="270" t="s">
        <v>359</v>
      </c>
      <c r="H496" s="271"/>
      <c r="I496" s="569"/>
      <c r="J496" s="569"/>
      <c r="K496" s="570">
        <f>(D494*E494*F494*H496)/1000</f>
        <v>0</v>
      </c>
      <c r="L496" s="569"/>
    </row>
    <row r="497" spans="1:15" x14ac:dyDescent="0.35">
      <c r="A497" s="761"/>
      <c r="B497" s="761"/>
      <c r="C497" s="761"/>
      <c r="D497" s="764"/>
      <c r="E497" s="761"/>
      <c r="F497" s="761"/>
      <c r="G497" s="270" t="s">
        <v>360</v>
      </c>
      <c r="H497" s="271"/>
      <c r="I497" s="569"/>
      <c r="J497" s="569"/>
      <c r="K497" s="569"/>
      <c r="L497" s="570">
        <f>(D494*E494*F494*H497)/1000</f>
        <v>0</v>
      </c>
    </row>
    <row r="498" spans="1:15" ht="14.25" customHeight="1" x14ac:dyDescent="0.35">
      <c r="A498" s="761" t="s">
        <v>313</v>
      </c>
      <c r="B498" s="761" t="s">
        <v>313</v>
      </c>
      <c r="C498" s="761" t="s">
        <v>546</v>
      </c>
      <c r="D498" s="764"/>
      <c r="E498" s="761"/>
      <c r="F498" s="761"/>
      <c r="G498" s="270" t="s">
        <v>357</v>
      </c>
      <c r="H498" s="271"/>
      <c r="I498" s="568">
        <f>(D498*E498*F498*H498)/1000</f>
        <v>0</v>
      </c>
      <c r="J498" s="569"/>
      <c r="K498" s="569"/>
      <c r="L498" s="569"/>
    </row>
    <row r="499" spans="1:15" x14ac:dyDescent="0.35">
      <c r="A499" s="761"/>
      <c r="B499" s="761"/>
      <c r="C499" s="761"/>
      <c r="D499" s="764"/>
      <c r="E499" s="761"/>
      <c r="F499" s="761"/>
      <c r="G499" s="270" t="s">
        <v>358</v>
      </c>
      <c r="H499" s="271"/>
      <c r="I499" s="569"/>
      <c r="J499" s="570">
        <f>(D498*E498*F498*H499)/1000</f>
        <v>0</v>
      </c>
      <c r="K499" s="569"/>
      <c r="L499" s="569"/>
      <c r="N499" s="470">
        <v>2</v>
      </c>
      <c r="O499" s="470">
        <f>N482*100+N499</f>
        <v>1102</v>
      </c>
    </row>
    <row r="500" spans="1:15" x14ac:dyDescent="0.35">
      <c r="A500" s="761"/>
      <c r="B500" s="761"/>
      <c r="C500" s="761"/>
      <c r="D500" s="764"/>
      <c r="E500" s="761"/>
      <c r="F500" s="761"/>
      <c r="G500" s="270" t="s">
        <v>359</v>
      </c>
      <c r="H500" s="271"/>
      <c r="I500" s="569"/>
      <c r="J500" s="569"/>
      <c r="K500" s="570">
        <f>(D498*E498*F498*H500)/1000</f>
        <v>0</v>
      </c>
      <c r="L500" s="569"/>
    </row>
    <row r="501" spans="1:15" x14ac:dyDescent="0.35">
      <c r="A501" s="761"/>
      <c r="B501" s="761"/>
      <c r="C501" s="761"/>
      <c r="D501" s="764"/>
      <c r="E501" s="761"/>
      <c r="F501" s="761"/>
      <c r="G501" s="270" t="s">
        <v>360</v>
      </c>
      <c r="H501" s="271"/>
      <c r="I501" s="569"/>
      <c r="J501" s="569"/>
      <c r="K501" s="569"/>
      <c r="L501" s="570">
        <f>(D498*E498*F498*H501)/1000</f>
        <v>0</v>
      </c>
    </row>
    <row r="502" spans="1:15" ht="14.25" customHeight="1" x14ac:dyDescent="0.35">
      <c r="A502" s="766" t="s">
        <v>91</v>
      </c>
      <c r="B502" s="766"/>
      <c r="C502" s="766"/>
      <c r="D502" s="767"/>
      <c r="E502" s="767"/>
      <c r="F502" s="767"/>
      <c r="G502" s="768" t="s">
        <v>357</v>
      </c>
      <c r="H502" s="768"/>
      <c r="I502" s="568">
        <f>I494+I498</f>
        <v>0</v>
      </c>
      <c r="J502" s="569"/>
      <c r="K502" s="569"/>
      <c r="L502" s="569"/>
    </row>
    <row r="503" spans="1:15" ht="14.25" customHeight="1" x14ac:dyDescent="0.35">
      <c r="A503" s="766"/>
      <c r="B503" s="766"/>
      <c r="C503" s="766"/>
      <c r="D503" s="767"/>
      <c r="E503" s="767"/>
      <c r="F503" s="767"/>
      <c r="G503" s="768" t="s">
        <v>358</v>
      </c>
      <c r="H503" s="768"/>
      <c r="I503" s="569"/>
      <c r="J503" s="568">
        <f>J495+J499</f>
        <v>0</v>
      </c>
      <c r="K503" s="569"/>
      <c r="L503" s="569"/>
    </row>
    <row r="504" spans="1:15" ht="14.25" customHeight="1" x14ac:dyDescent="0.35">
      <c r="A504" s="766"/>
      <c r="B504" s="766"/>
      <c r="C504" s="766"/>
      <c r="D504" s="767"/>
      <c r="E504" s="767"/>
      <c r="F504" s="767"/>
      <c r="G504" s="768" t="s">
        <v>359</v>
      </c>
      <c r="H504" s="768"/>
      <c r="I504" s="569"/>
      <c r="J504" s="569"/>
      <c r="K504" s="568">
        <f>K496+K500</f>
        <v>0</v>
      </c>
      <c r="L504" s="569"/>
    </row>
    <row r="505" spans="1:15" ht="14.25" customHeight="1" x14ac:dyDescent="0.35">
      <c r="A505" s="766"/>
      <c r="B505" s="766"/>
      <c r="C505" s="766"/>
      <c r="D505" s="767"/>
      <c r="E505" s="767"/>
      <c r="F505" s="767"/>
      <c r="G505" s="768" t="s">
        <v>360</v>
      </c>
      <c r="H505" s="768"/>
      <c r="I505" s="569"/>
      <c r="J505" s="569"/>
      <c r="K505" s="569"/>
      <c r="L505" s="568">
        <f>L497+L501</f>
        <v>0</v>
      </c>
    </row>
    <row r="506" spans="1:15" x14ac:dyDescent="0.35">
      <c r="A506" s="770" t="s">
        <v>366</v>
      </c>
      <c r="B506" s="770"/>
      <c r="C506" s="770"/>
      <c r="D506" s="770"/>
      <c r="E506" s="770"/>
      <c r="F506" s="770"/>
      <c r="G506" s="770"/>
      <c r="H506" s="770"/>
      <c r="I506" s="770"/>
      <c r="J506" s="770"/>
      <c r="K506" s="770"/>
      <c r="L506" s="770"/>
    </row>
    <row r="507" spans="1:15" x14ac:dyDescent="0.35">
      <c r="A507" s="771" t="s">
        <v>367</v>
      </c>
      <c r="B507" s="771"/>
      <c r="C507" s="771"/>
      <c r="D507" s="771"/>
      <c r="E507" s="771"/>
      <c r="F507" s="771"/>
      <c r="G507" s="771"/>
      <c r="H507" s="771"/>
      <c r="I507" s="771"/>
      <c r="J507" s="771"/>
      <c r="K507" s="771"/>
      <c r="L507" s="771"/>
    </row>
    <row r="511" spans="1:15" x14ac:dyDescent="0.35">
      <c r="A511" s="848" t="s">
        <v>23</v>
      </c>
      <c r="B511" s="848"/>
      <c r="C511" s="849">
        <f>Presentación!$C$3</f>
        <v>1990</v>
      </c>
      <c r="D511" s="849"/>
      <c r="E511" s="849"/>
      <c r="F511" s="849"/>
      <c r="G511" s="849"/>
      <c r="H511" s="849"/>
      <c r="I511" s="849"/>
      <c r="J511" s="849"/>
      <c r="K511" s="849"/>
      <c r="L511" s="849"/>
    </row>
    <row r="512" spans="1:15" x14ac:dyDescent="0.35">
      <c r="A512" s="850" t="s">
        <v>24</v>
      </c>
      <c r="B512" s="850"/>
      <c r="C512" s="851" t="s">
        <v>390</v>
      </c>
      <c r="D512" s="851"/>
      <c r="E512" s="851"/>
      <c r="F512" s="851"/>
      <c r="G512" s="851"/>
      <c r="H512" s="851"/>
      <c r="I512" s="851"/>
      <c r="J512" s="851"/>
      <c r="K512" s="851"/>
      <c r="L512" s="851"/>
      <c r="N512" s="470">
        <v>12</v>
      </c>
    </row>
    <row r="513" spans="1:15" ht="14.25" customHeight="1" x14ac:dyDescent="0.35">
      <c r="A513" s="757" t="s">
        <v>5</v>
      </c>
      <c r="B513" s="757"/>
      <c r="C513" s="758" t="s">
        <v>26</v>
      </c>
      <c r="D513" s="758"/>
      <c r="E513" s="758"/>
      <c r="F513" s="758"/>
      <c r="G513" s="758"/>
      <c r="H513" s="758"/>
      <c r="I513" s="758"/>
      <c r="J513" s="758"/>
      <c r="K513" s="758"/>
      <c r="L513" s="758"/>
    </row>
    <row r="514" spans="1:15" ht="14.25" customHeight="1" x14ac:dyDescent="0.35">
      <c r="A514" s="757" t="s">
        <v>27</v>
      </c>
      <c r="B514" s="757"/>
      <c r="C514" s="758" t="s">
        <v>543</v>
      </c>
      <c r="D514" s="758"/>
      <c r="E514" s="758"/>
      <c r="F514" s="758"/>
      <c r="G514" s="758"/>
      <c r="H514" s="758"/>
      <c r="I514" s="758"/>
      <c r="J514" s="758"/>
      <c r="K514" s="758"/>
      <c r="L514" s="758"/>
    </row>
    <row r="515" spans="1:15" ht="14.25" customHeight="1" x14ac:dyDescent="0.35">
      <c r="A515" s="757" t="s">
        <v>29</v>
      </c>
      <c r="B515" s="757"/>
      <c r="C515" s="758" t="s">
        <v>544</v>
      </c>
      <c r="D515" s="758"/>
      <c r="E515" s="758"/>
      <c r="F515" s="758"/>
      <c r="G515" s="758"/>
      <c r="H515" s="758"/>
      <c r="I515" s="758"/>
      <c r="J515" s="758"/>
      <c r="K515" s="758"/>
      <c r="L515" s="758"/>
    </row>
    <row r="516" spans="1:15" ht="14.25" customHeight="1" x14ac:dyDescent="0.35">
      <c r="A516" s="757" t="s">
        <v>31</v>
      </c>
      <c r="B516" s="757"/>
      <c r="C516" s="758" t="s">
        <v>262</v>
      </c>
      <c r="D516" s="758"/>
      <c r="E516" s="758"/>
      <c r="F516" s="758"/>
      <c r="G516" s="758"/>
      <c r="H516" s="758"/>
      <c r="I516" s="758"/>
      <c r="J516" s="758"/>
      <c r="K516" s="758"/>
      <c r="L516" s="758"/>
    </row>
    <row r="517" spans="1:15" ht="14.25" customHeight="1" x14ac:dyDescent="0.35">
      <c r="A517" s="759" t="s">
        <v>33</v>
      </c>
      <c r="B517" s="759"/>
      <c r="C517" s="264" t="s">
        <v>34</v>
      </c>
      <c r="D517" s="760" t="s">
        <v>324</v>
      </c>
      <c r="E517" s="760"/>
      <c r="F517" s="760"/>
      <c r="G517" s="760"/>
      <c r="H517" s="760"/>
      <c r="I517" s="760"/>
      <c r="J517" s="760"/>
      <c r="K517" s="760"/>
      <c r="L517" s="760"/>
    </row>
    <row r="518" spans="1:15" ht="36" customHeight="1" x14ac:dyDescent="0.35">
      <c r="A518" s="761" t="s">
        <v>37</v>
      </c>
      <c r="B518" s="761"/>
      <c r="C518" s="761" t="s">
        <v>325</v>
      </c>
      <c r="D518" s="266" t="s">
        <v>326</v>
      </c>
      <c r="E518" s="266" t="s">
        <v>327</v>
      </c>
      <c r="F518" s="266" t="s">
        <v>328</v>
      </c>
      <c r="G518" s="762" t="s">
        <v>329</v>
      </c>
      <c r="H518" s="762"/>
      <c r="I518" s="266" t="s">
        <v>330</v>
      </c>
      <c r="J518" s="266" t="s">
        <v>331</v>
      </c>
      <c r="K518" s="266" t="s">
        <v>332</v>
      </c>
      <c r="L518" s="266" t="s">
        <v>333</v>
      </c>
    </row>
    <row r="519" spans="1:15" ht="14.25" customHeight="1" x14ac:dyDescent="0.35">
      <c r="A519" s="761" t="s">
        <v>46</v>
      </c>
      <c r="B519" s="761" t="s">
        <v>47</v>
      </c>
      <c r="C519" s="761"/>
      <c r="D519" s="761" t="s">
        <v>48</v>
      </c>
      <c r="E519" s="761" t="s">
        <v>334</v>
      </c>
      <c r="F519" s="761" t="s">
        <v>276</v>
      </c>
      <c r="G519" s="761" t="s">
        <v>335</v>
      </c>
      <c r="H519" s="761"/>
      <c r="I519" s="761" t="s">
        <v>336</v>
      </c>
      <c r="J519" s="761" t="s">
        <v>337</v>
      </c>
      <c r="K519" s="761" t="s">
        <v>338</v>
      </c>
      <c r="L519" s="761" t="s">
        <v>339</v>
      </c>
    </row>
    <row r="520" spans="1:15" ht="14.25" customHeight="1" x14ac:dyDescent="0.35">
      <c r="A520" s="761"/>
      <c r="B520" s="761"/>
      <c r="C520" s="761"/>
      <c r="D520" s="761"/>
      <c r="E520" s="761"/>
      <c r="F520" s="761"/>
      <c r="G520" s="761" t="s">
        <v>340</v>
      </c>
      <c r="H520" s="761"/>
      <c r="I520" s="761"/>
      <c r="J520" s="761"/>
      <c r="K520" s="761"/>
      <c r="L520" s="761"/>
    </row>
    <row r="521" spans="1:15" ht="14.25" customHeight="1" x14ac:dyDescent="0.35">
      <c r="A521" s="761"/>
      <c r="B521" s="761"/>
      <c r="C521" s="761"/>
      <c r="D521" s="761"/>
      <c r="E521" s="761" t="s">
        <v>341</v>
      </c>
      <c r="F521" s="761" t="s">
        <v>342</v>
      </c>
      <c r="G521" s="761" t="s">
        <v>343</v>
      </c>
      <c r="H521" s="761"/>
      <c r="I521" s="265" t="s">
        <v>344</v>
      </c>
      <c r="J521" s="265" t="s">
        <v>345</v>
      </c>
      <c r="K521" s="265" t="s">
        <v>346</v>
      </c>
      <c r="L521" s="265" t="s">
        <v>347</v>
      </c>
    </row>
    <row r="522" spans="1:15" ht="28" x14ac:dyDescent="0.35">
      <c r="A522" s="761"/>
      <c r="B522" s="761"/>
      <c r="C522" s="761"/>
      <c r="D522" s="761"/>
      <c r="E522" s="761"/>
      <c r="F522" s="761"/>
      <c r="G522" s="761"/>
      <c r="H522" s="761"/>
      <c r="I522" s="265" t="s">
        <v>348</v>
      </c>
      <c r="J522" s="265" t="s">
        <v>348</v>
      </c>
      <c r="K522" s="265" t="s">
        <v>348</v>
      </c>
      <c r="L522" s="265" t="s">
        <v>348</v>
      </c>
    </row>
    <row r="523" spans="1:15" ht="14.25" customHeight="1" x14ac:dyDescent="0.35">
      <c r="A523" s="761"/>
      <c r="B523" s="761"/>
      <c r="C523" s="761"/>
      <c r="D523" s="267" t="s">
        <v>61</v>
      </c>
      <c r="E523" s="267" t="s">
        <v>349</v>
      </c>
      <c r="F523" s="267" t="s">
        <v>350</v>
      </c>
      <c r="G523" s="763" t="s">
        <v>351</v>
      </c>
      <c r="H523" s="763"/>
      <c r="I523" s="267" t="s">
        <v>352</v>
      </c>
      <c r="J523" s="267" t="s">
        <v>353</v>
      </c>
      <c r="K523" s="267" t="s">
        <v>354</v>
      </c>
      <c r="L523" s="267" t="s">
        <v>355</v>
      </c>
    </row>
    <row r="524" spans="1:15" ht="14.25" customHeight="1" x14ac:dyDescent="0.35">
      <c r="A524" s="761" t="s">
        <v>313</v>
      </c>
      <c r="B524" s="761" t="s">
        <v>313</v>
      </c>
      <c r="C524" s="761" t="s">
        <v>545</v>
      </c>
      <c r="D524" s="764"/>
      <c r="E524" s="761"/>
      <c r="F524" s="761"/>
      <c r="G524" s="270" t="s">
        <v>357</v>
      </c>
      <c r="H524" s="271"/>
      <c r="I524" s="568">
        <f>(D524*E524*F524*H524)/1000</f>
        <v>0</v>
      </c>
      <c r="J524" s="569"/>
      <c r="K524" s="569"/>
      <c r="L524" s="569"/>
    </row>
    <row r="525" spans="1:15" x14ac:dyDescent="0.35">
      <c r="A525" s="761"/>
      <c r="B525" s="761"/>
      <c r="C525" s="761"/>
      <c r="D525" s="764"/>
      <c r="E525" s="761"/>
      <c r="F525" s="761"/>
      <c r="G525" s="270" t="s">
        <v>358</v>
      </c>
      <c r="H525" s="271"/>
      <c r="I525" s="569"/>
      <c r="J525" s="570">
        <f>(D524*E524*F524*H525)/1000</f>
        <v>0</v>
      </c>
      <c r="K525" s="569"/>
      <c r="L525" s="569"/>
      <c r="N525" s="470">
        <v>1</v>
      </c>
      <c r="O525" s="470">
        <f>N512*100+N525</f>
        <v>1201</v>
      </c>
    </row>
    <row r="526" spans="1:15" x14ac:dyDescent="0.35">
      <c r="A526" s="761"/>
      <c r="B526" s="761"/>
      <c r="C526" s="761"/>
      <c r="D526" s="764"/>
      <c r="E526" s="761"/>
      <c r="F526" s="761"/>
      <c r="G526" s="270" t="s">
        <v>359</v>
      </c>
      <c r="H526" s="271"/>
      <c r="I526" s="569"/>
      <c r="J526" s="569"/>
      <c r="K526" s="570">
        <f>(D524*E524*F524*H526)/1000</f>
        <v>0</v>
      </c>
      <c r="L526" s="569"/>
    </row>
    <row r="527" spans="1:15" x14ac:dyDescent="0.35">
      <c r="A527" s="761"/>
      <c r="B527" s="761"/>
      <c r="C527" s="761"/>
      <c r="D527" s="764"/>
      <c r="E527" s="761"/>
      <c r="F527" s="761"/>
      <c r="G527" s="270" t="s">
        <v>360</v>
      </c>
      <c r="H527" s="271"/>
      <c r="I527" s="569"/>
      <c r="J527" s="569"/>
      <c r="K527" s="569"/>
      <c r="L527" s="570">
        <f>(D524*E524*F524*H527)/1000</f>
        <v>0</v>
      </c>
    </row>
    <row r="528" spans="1:15" ht="14.25" customHeight="1" x14ac:dyDescent="0.35">
      <c r="A528" s="761" t="s">
        <v>313</v>
      </c>
      <c r="B528" s="761" t="s">
        <v>313</v>
      </c>
      <c r="C528" s="761" t="s">
        <v>546</v>
      </c>
      <c r="D528" s="764"/>
      <c r="E528" s="761"/>
      <c r="F528" s="761"/>
      <c r="G528" s="270" t="s">
        <v>357</v>
      </c>
      <c r="H528" s="271"/>
      <c r="I528" s="568">
        <f>(D528*E528*F528*H528)/1000</f>
        <v>0</v>
      </c>
      <c r="J528" s="569"/>
      <c r="K528" s="569"/>
      <c r="L528" s="569"/>
    </row>
    <row r="529" spans="1:15" x14ac:dyDescent="0.35">
      <c r="A529" s="761"/>
      <c r="B529" s="761"/>
      <c r="C529" s="761"/>
      <c r="D529" s="764"/>
      <c r="E529" s="761"/>
      <c r="F529" s="761"/>
      <c r="G529" s="270" t="s">
        <v>358</v>
      </c>
      <c r="H529" s="271"/>
      <c r="I529" s="569"/>
      <c r="J529" s="570">
        <f>(D528*E528*F528*H529)/1000</f>
        <v>0</v>
      </c>
      <c r="K529" s="569"/>
      <c r="L529" s="569"/>
      <c r="N529" s="470">
        <v>2</v>
      </c>
      <c r="O529" s="470">
        <f>N512*100+N529</f>
        <v>1202</v>
      </c>
    </row>
    <row r="530" spans="1:15" x14ac:dyDescent="0.35">
      <c r="A530" s="761"/>
      <c r="B530" s="761"/>
      <c r="C530" s="761"/>
      <c r="D530" s="764"/>
      <c r="E530" s="761"/>
      <c r="F530" s="761"/>
      <c r="G530" s="270" t="s">
        <v>359</v>
      </c>
      <c r="H530" s="271"/>
      <c r="I530" s="569"/>
      <c r="J530" s="569"/>
      <c r="K530" s="570">
        <f>(D528*E528*F528*H530)/1000</f>
        <v>0</v>
      </c>
      <c r="L530" s="569"/>
    </row>
    <row r="531" spans="1:15" x14ac:dyDescent="0.35">
      <c r="A531" s="761"/>
      <c r="B531" s="761"/>
      <c r="C531" s="761"/>
      <c r="D531" s="764"/>
      <c r="E531" s="761"/>
      <c r="F531" s="761"/>
      <c r="G531" s="270" t="s">
        <v>360</v>
      </c>
      <c r="H531" s="271"/>
      <c r="I531" s="569"/>
      <c r="J531" s="569"/>
      <c r="K531" s="569"/>
      <c r="L531" s="570">
        <f>(D528*E528*F528*H531)/1000</f>
        <v>0</v>
      </c>
    </row>
    <row r="532" spans="1:15" ht="14.25" customHeight="1" x14ac:dyDescent="0.35">
      <c r="A532" s="766" t="s">
        <v>91</v>
      </c>
      <c r="B532" s="766"/>
      <c r="C532" s="766"/>
      <c r="D532" s="767"/>
      <c r="E532" s="767"/>
      <c r="F532" s="767"/>
      <c r="G532" s="768" t="s">
        <v>357</v>
      </c>
      <c r="H532" s="768"/>
      <c r="I532" s="568">
        <f>I524+I528</f>
        <v>0</v>
      </c>
      <c r="J532" s="569"/>
      <c r="K532" s="569"/>
      <c r="L532" s="569"/>
    </row>
    <row r="533" spans="1:15" ht="14.25" customHeight="1" x14ac:dyDescent="0.35">
      <c r="A533" s="766"/>
      <c r="B533" s="766"/>
      <c r="C533" s="766"/>
      <c r="D533" s="767"/>
      <c r="E533" s="767"/>
      <c r="F533" s="767"/>
      <c r="G533" s="768" t="s">
        <v>358</v>
      </c>
      <c r="H533" s="768"/>
      <c r="I533" s="569"/>
      <c r="J533" s="568">
        <f>J525+J529</f>
        <v>0</v>
      </c>
      <c r="K533" s="569"/>
      <c r="L533" s="569"/>
    </row>
    <row r="534" spans="1:15" ht="14.25" customHeight="1" x14ac:dyDescent="0.35">
      <c r="A534" s="766"/>
      <c r="B534" s="766"/>
      <c r="C534" s="766"/>
      <c r="D534" s="767"/>
      <c r="E534" s="767"/>
      <c r="F534" s="767"/>
      <c r="G534" s="768" t="s">
        <v>359</v>
      </c>
      <c r="H534" s="768"/>
      <c r="I534" s="569"/>
      <c r="J534" s="569"/>
      <c r="K534" s="568">
        <f>K526+K530</f>
        <v>0</v>
      </c>
      <c r="L534" s="569"/>
    </row>
    <row r="535" spans="1:15" ht="14.25" customHeight="1" x14ac:dyDescent="0.35">
      <c r="A535" s="766"/>
      <c r="B535" s="766"/>
      <c r="C535" s="766"/>
      <c r="D535" s="767"/>
      <c r="E535" s="767"/>
      <c r="F535" s="767"/>
      <c r="G535" s="768" t="s">
        <v>360</v>
      </c>
      <c r="H535" s="768"/>
      <c r="I535" s="569"/>
      <c r="J535" s="569"/>
      <c r="K535" s="569"/>
      <c r="L535" s="568">
        <f>L527+L531</f>
        <v>0</v>
      </c>
    </row>
    <row r="536" spans="1:15" x14ac:dyDescent="0.35">
      <c r="A536" s="770" t="s">
        <v>366</v>
      </c>
      <c r="B536" s="770"/>
      <c r="C536" s="770"/>
      <c r="D536" s="770"/>
      <c r="E536" s="770"/>
      <c r="F536" s="770"/>
      <c r="G536" s="770"/>
      <c r="H536" s="770"/>
      <c r="I536" s="770"/>
      <c r="J536" s="770"/>
      <c r="K536" s="770"/>
      <c r="L536" s="770"/>
    </row>
    <row r="537" spans="1:15" x14ac:dyDescent="0.35">
      <c r="A537" s="771" t="s">
        <v>367</v>
      </c>
      <c r="B537" s="771"/>
      <c r="C537" s="771"/>
      <c r="D537" s="771"/>
      <c r="E537" s="771"/>
      <c r="F537" s="771"/>
      <c r="G537" s="771"/>
      <c r="H537" s="771"/>
      <c r="I537" s="771"/>
      <c r="J537" s="771"/>
      <c r="K537" s="771"/>
      <c r="L537" s="771"/>
    </row>
  </sheetData>
  <mergeCells count="990">
    <mergeCell ref="A537:L537"/>
    <mergeCell ref="A532:C535"/>
    <mergeCell ref="D532:D535"/>
    <mergeCell ref="E532:E535"/>
    <mergeCell ref="F532:F535"/>
    <mergeCell ref="G532:H532"/>
    <mergeCell ref="G533:H533"/>
    <mergeCell ref="G534:H534"/>
    <mergeCell ref="G535:H535"/>
    <mergeCell ref="A536:L536"/>
    <mergeCell ref="G523:H523"/>
    <mergeCell ref="A524:A527"/>
    <mergeCell ref="B524:B527"/>
    <mergeCell ref="C524:C527"/>
    <mergeCell ref="D524:D527"/>
    <mergeCell ref="E524:E527"/>
    <mergeCell ref="F524:F527"/>
    <mergeCell ref="A528:A531"/>
    <mergeCell ref="B528:B531"/>
    <mergeCell ref="C528:C531"/>
    <mergeCell ref="D528:D531"/>
    <mergeCell ref="E528:E531"/>
    <mergeCell ref="F528:F531"/>
    <mergeCell ref="A515:B515"/>
    <mergeCell ref="C515:L515"/>
    <mergeCell ref="A516:B516"/>
    <mergeCell ref="C516:L516"/>
    <mergeCell ref="A517:B517"/>
    <mergeCell ref="D517:L517"/>
    <mergeCell ref="A518:B518"/>
    <mergeCell ref="C518:C523"/>
    <mergeCell ref="G518:H518"/>
    <mergeCell ref="A519:A523"/>
    <mergeCell ref="B519:B523"/>
    <mergeCell ref="D519:D520"/>
    <mergeCell ref="E519:E520"/>
    <mergeCell ref="F519:F520"/>
    <mergeCell ref="G519:H519"/>
    <mergeCell ref="I519:I520"/>
    <mergeCell ref="J519:J520"/>
    <mergeCell ref="K519:K520"/>
    <mergeCell ref="L519:L520"/>
    <mergeCell ref="G520:H520"/>
    <mergeCell ref="D521:D522"/>
    <mergeCell ref="E521:E522"/>
    <mergeCell ref="F521:F522"/>
    <mergeCell ref="G521:H522"/>
    <mergeCell ref="A507:L507"/>
    <mergeCell ref="A511:B511"/>
    <mergeCell ref="C511:L511"/>
    <mergeCell ref="A512:B512"/>
    <mergeCell ref="C512:L512"/>
    <mergeCell ref="A513:B513"/>
    <mergeCell ref="C513:L513"/>
    <mergeCell ref="A514:B514"/>
    <mergeCell ref="C514:L514"/>
    <mergeCell ref="A502:C505"/>
    <mergeCell ref="D502:D505"/>
    <mergeCell ref="E502:E505"/>
    <mergeCell ref="F502:F505"/>
    <mergeCell ref="G502:H502"/>
    <mergeCell ref="G503:H503"/>
    <mergeCell ref="G504:H504"/>
    <mergeCell ref="G505:H505"/>
    <mergeCell ref="A506:L506"/>
    <mergeCell ref="G493:H493"/>
    <mergeCell ref="A494:A497"/>
    <mergeCell ref="B494:B497"/>
    <mergeCell ref="C494:C497"/>
    <mergeCell ref="D494:D497"/>
    <mergeCell ref="E494:E497"/>
    <mergeCell ref="F494:F497"/>
    <mergeCell ref="A498:A501"/>
    <mergeCell ref="B498:B501"/>
    <mergeCell ref="C498:C501"/>
    <mergeCell ref="D498:D501"/>
    <mergeCell ref="E498:E501"/>
    <mergeCell ref="F498:F501"/>
    <mergeCell ref="A485:B485"/>
    <mergeCell ref="C485:L485"/>
    <mergeCell ref="A486:B486"/>
    <mergeCell ref="C486:L486"/>
    <mergeCell ref="A487:B487"/>
    <mergeCell ref="D487:L487"/>
    <mergeCell ref="A488:B488"/>
    <mergeCell ref="C488:C493"/>
    <mergeCell ref="G488:H488"/>
    <mergeCell ref="A489:A493"/>
    <mergeCell ref="B489:B493"/>
    <mergeCell ref="D489:D490"/>
    <mergeCell ref="E489:E490"/>
    <mergeCell ref="F489:F490"/>
    <mergeCell ref="G489:H489"/>
    <mergeCell ref="I489:I490"/>
    <mergeCell ref="J489:J490"/>
    <mergeCell ref="K489:K490"/>
    <mergeCell ref="L489:L490"/>
    <mergeCell ref="G490:H490"/>
    <mergeCell ref="D491:D492"/>
    <mergeCell ref="E491:E492"/>
    <mergeCell ref="F491:F492"/>
    <mergeCell ref="G491:H492"/>
    <mergeCell ref="A477:L477"/>
    <mergeCell ref="A481:B481"/>
    <mergeCell ref="C481:L481"/>
    <mergeCell ref="A482:B482"/>
    <mergeCell ref="C482:L482"/>
    <mergeCell ref="A483:B483"/>
    <mergeCell ref="C483:L483"/>
    <mergeCell ref="A484:B484"/>
    <mergeCell ref="C484:L484"/>
    <mergeCell ref="A472:C475"/>
    <mergeCell ref="D472:D475"/>
    <mergeCell ref="E472:E475"/>
    <mergeCell ref="F472:F475"/>
    <mergeCell ref="G472:H472"/>
    <mergeCell ref="G473:H473"/>
    <mergeCell ref="G474:H474"/>
    <mergeCell ref="G475:H475"/>
    <mergeCell ref="A476:L476"/>
    <mergeCell ref="G463:H463"/>
    <mergeCell ref="A464:A467"/>
    <mergeCell ref="B464:B467"/>
    <mergeCell ref="C464:C467"/>
    <mergeCell ref="D464:D467"/>
    <mergeCell ref="E464:E467"/>
    <mergeCell ref="F464:F467"/>
    <mergeCell ref="A468:A471"/>
    <mergeCell ref="B468:B471"/>
    <mergeCell ref="C468:C471"/>
    <mergeCell ref="D468:D471"/>
    <mergeCell ref="E468:E471"/>
    <mergeCell ref="F468:F471"/>
    <mergeCell ref="A455:B455"/>
    <mergeCell ref="C455:L455"/>
    <mergeCell ref="A456:B456"/>
    <mergeCell ref="C456:L456"/>
    <mergeCell ref="A457:B457"/>
    <mergeCell ref="D457:L457"/>
    <mergeCell ref="A458:B458"/>
    <mergeCell ref="C458:C463"/>
    <mergeCell ref="G458:H458"/>
    <mergeCell ref="A459:A463"/>
    <mergeCell ref="B459:B463"/>
    <mergeCell ref="D459:D460"/>
    <mergeCell ref="E459:E460"/>
    <mergeCell ref="F459:F460"/>
    <mergeCell ref="G459:H459"/>
    <mergeCell ref="I459:I460"/>
    <mergeCell ref="J459:J460"/>
    <mergeCell ref="K459:K460"/>
    <mergeCell ref="L459:L460"/>
    <mergeCell ref="G460:H460"/>
    <mergeCell ref="D461:D462"/>
    <mergeCell ref="E461:E462"/>
    <mergeCell ref="F461:F462"/>
    <mergeCell ref="G461:H462"/>
    <mergeCell ref="A447:L447"/>
    <mergeCell ref="A451:B451"/>
    <mergeCell ref="C451:L451"/>
    <mergeCell ref="A452:B452"/>
    <mergeCell ref="C452:L452"/>
    <mergeCell ref="A453:B453"/>
    <mergeCell ref="C453:L453"/>
    <mergeCell ref="A454:B454"/>
    <mergeCell ref="C454:L454"/>
    <mergeCell ref="A442:C445"/>
    <mergeCell ref="D442:D445"/>
    <mergeCell ref="E442:E445"/>
    <mergeCell ref="F442:F445"/>
    <mergeCell ref="G442:H442"/>
    <mergeCell ref="G443:H443"/>
    <mergeCell ref="G444:H444"/>
    <mergeCell ref="G445:H445"/>
    <mergeCell ref="A446:L446"/>
    <mergeCell ref="G433:H433"/>
    <mergeCell ref="A434:A437"/>
    <mergeCell ref="B434:B437"/>
    <mergeCell ref="C434:C437"/>
    <mergeCell ref="D434:D437"/>
    <mergeCell ref="E434:E437"/>
    <mergeCell ref="F434:F437"/>
    <mergeCell ref="A438:A441"/>
    <mergeCell ref="B438:B441"/>
    <mergeCell ref="C438:C441"/>
    <mergeCell ref="D438:D441"/>
    <mergeCell ref="E438:E441"/>
    <mergeCell ref="F438:F441"/>
    <mergeCell ref="A425:B425"/>
    <mergeCell ref="C425:L425"/>
    <mergeCell ref="A426:B426"/>
    <mergeCell ref="C426:L426"/>
    <mergeCell ref="A427:B427"/>
    <mergeCell ref="D427:L427"/>
    <mergeCell ref="A428:B428"/>
    <mergeCell ref="C428:C433"/>
    <mergeCell ref="G428:H428"/>
    <mergeCell ref="A429:A433"/>
    <mergeCell ref="B429:B433"/>
    <mergeCell ref="D429:D430"/>
    <mergeCell ref="E429:E430"/>
    <mergeCell ref="F429:F430"/>
    <mergeCell ref="G429:H429"/>
    <mergeCell ref="I429:I430"/>
    <mergeCell ref="J429:J430"/>
    <mergeCell ref="K429:K430"/>
    <mergeCell ref="L429:L430"/>
    <mergeCell ref="G430:H430"/>
    <mergeCell ref="D431:D432"/>
    <mergeCell ref="E431:E432"/>
    <mergeCell ref="F431:F432"/>
    <mergeCell ref="G431:H432"/>
    <mergeCell ref="A417:L417"/>
    <mergeCell ref="A421:B421"/>
    <mergeCell ref="C421:L421"/>
    <mergeCell ref="A422:B422"/>
    <mergeCell ref="C422:L422"/>
    <mergeCell ref="A423:B423"/>
    <mergeCell ref="C423:L423"/>
    <mergeCell ref="A424:B424"/>
    <mergeCell ref="C424:L424"/>
    <mergeCell ref="A412:C415"/>
    <mergeCell ref="D412:D415"/>
    <mergeCell ref="E412:E415"/>
    <mergeCell ref="F412:F415"/>
    <mergeCell ref="G412:H412"/>
    <mergeCell ref="G413:H413"/>
    <mergeCell ref="G414:H414"/>
    <mergeCell ref="G415:H415"/>
    <mergeCell ref="A416:L416"/>
    <mergeCell ref="G403:H403"/>
    <mergeCell ref="A404:A407"/>
    <mergeCell ref="B404:B407"/>
    <mergeCell ref="C404:C407"/>
    <mergeCell ref="D404:D407"/>
    <mergeCell ref="E404:E407"/>
    <mergeCell ref="F404:F407"/>
    <mergeCell ref="A408:A411"/>
    <mergeCell ref="B408:B411"/>
    <mergeCell ref="C408:C411"/>
    <mergeCell ref="D408:D411"/>
    <mergeCell ref="E408:E411"/>
    <mergeCell ref="F408:F411"/>
    <mergeCell ref="A395:B395"/>
    <mergeCell ref="C395:L395"/>
    <mergeCell ref="A396:B396"/>
    <mergeCell ref="C396:L396"/>
    <mergeCell ref="A397:B397"/>
    <mergeCell ref="D397:L397"/>
    <mergeCell ref="A398:B398"/>
    <mergeCell ref="C398:C403"/>
    <mergeCell ref="G398:H398"/>
    <mergeCell ref="A399:A403"/>
    <mergeCell ref="B399:B403"/>
    <mergeCell ref="D399:D400"/>
    <mergeCell ref="E399:E400"/>
    <mergeCell ref="F399:F400"/>
    <mergeCell ref="G399:H399"/>
    <mergeCell ref="I399:I400"/>
    <mergeCell ref="J399:J400"/>
    <mergeCell ref="K399:K400"/>
    <mergeCell ref="L399:L400"/>
    <mergeCell ref="G400:H400"/>
    <mergeCell ref="D401:D402"/>
    <mergeCell ref="E401:E402"/>
    <mergeCell ref="F401:F402"/>
    <mergeCell ref="G401:H402"/>
    <mergeCell ref="A387:L387"/>
    <mergeCell ref="A391:B391"/>
    <mergeCell ref="C391:L391"/>
    <mergeCell ref="A392:B392"/>
    <mergeCell ref="C392:L392"/>
    <mergeCell ref="A393:B393"/>
    <mergeCell ref="C393:L393"/>
    <mergeCell ref="A394:B394"/>
    <mergeCell ref="C394:L394"/>
    <mergeCell ref="A382:C385"/>
    <mergeCell ref="D382:D385"/>
    <mergeCell ref="E382:E385"/>
    <mergeCell ref="F382:F385"/>
    <mergeCell ref="G382:H382"/>
    <mergeCell ref="G383:H383"/>
    <mergeCell ref="G384:H384"/>
    <mergeCell ref="G385:H385"/>
    <mergeCell ref="A386:L386"/>
    <mergeCell ref="G373:H373"/>
    <mergeCell ref="A374:A377"/>
    <mergeCell ref="B374:B377"/>
    <mergeCell ref="C374:C377"/>
    <mergeCell ref="D374:D377"/>
    <mergeCell ref="E374:E377"/>
    <mergeCell ref="F374:F377"/>
    <mergeCell ref="A378:A381"/>
    <mergeCell ref="B378:B381"/>
    <mergeCell ref="C378:C381"/>
    <mergeCell ref="D378:D381"/>
    <mergeCell ref="E378:E381"/>
    <mergeCell ref="F378:F381"/>
    <mergeCell ref="A365:B365"/>
    <mergeCell ref="C365:L365"/>
    <mergeCell ref="A366:B366"/>
    <mergeCell ref="C366:L366"/>
    <mergeCell ref="A367:B367"/>
    <mergeCell ref="D367:L367"/>
    <mergeCell ref="A368:B368"/>
    <mergeCell ref="C368:C373"/>
    <mergeCell ref="G368:H368"/>
    <mergeCell ref="A369:A373"/>
    <mergeCell ref="B369:B373"/>
    <mergeCell ref="D369:D370"/>
    <mergeCell ref="E369:E370"/>
    <mergeCell ref="F369:F370"/>
    <mergeCell ref="G369:H369"/>
    <mergeCell ref="I369:I370"/>
    <mergeCell ref="J369:J370"/>
    <mergeCell ref="K369:K370"/>
    <mergeCell ref="L369:L370"/>
    <mergeCell ref="G370:H370"/>
    <mergeCell ref="D371:D372"/>
    <mergeCell ref="E371:E372"/>
    <mergeCell ref="F371:F372"/>
    <mergeCell ref="G371:H372"/>
    <mergeCell ref="A357:L357"/>
    <mergeCell ref="A361:B361"/>
    <mergeCell ref="C361:L361"/>
    <mergeCell ref="A362:B362"/>
    <mergeCell ref="C362:L362"/>
    <mergeCell ref="A363:B363"/>
    <mergeCell ref="C363:L363"/>
    <mergeCell ref="A364:B364"/>
    <mergeCell ref="C364:L364"/>
    <mergeCell ref="A352:C355"/>
    <mergeCell ref="D352:D355"/>
    <mergeCell ref="E352:E355"/>
    <mergeCell ref="F352:F355"/>
    <mergeCell ref="G352:H352"/>
    <mergeCell ref="G353:H353"/>
    <mergeCell ref="G354:H354"/>
    <mergeCell ref="G355:H355"/>
    <mergeCell ref="A356:L356"/>
    <mergeCell ref="G343:H343"/>
    <mergeCell ref="A344:A347"/>
    <mergeCell ref="B344:B347"/>
    <mergeCell ref="C344:C347"/>
    <mergeCell ref="D344:D347"/>
    <mergeCell ref="E344:E347"/>
    <mergeCell ref="F344:F347"/>
    <mergeCell ref="A348:A351"/>
    <mergeCell ref="B348:B351"/>
    <mergeCell ref="C348:C351"/>
    <mergeCell ref="D348:D351"/>
    <mergeCell ref="E348:E351"/>
    <mergeCell ref="F348:F351"/>
    <mergeCell ref="A335:B335"/>
    <mergeCell ref="C335:L335"/>
    <mergeCell ref="A336:B336"/>
    <mergeCell ref="C336:L336"/>
    <mergeCell ref="A337:B337"/>
    <mergeCell ref="D337:L337"/>
    <mergeCell ref="A338:B338"/>
    <mergeCell ref="C338:C343"/>
    <mergeCell ref="G338:H338"/>
    <mergeCell ref="A339:A343"/>
    <mergeCell ref="B339:B343"/>
    <mergeCell ref="D339:D340"/>
    <mergeCell ref="E339:E340"/>
    <mergeCell ref="F339:F340"/>
    <mergeCell ref="G339:H339"/>
    <mergeCell ref="I339:I340"/>
    <mergeCell ref="J339:J340"/>
    <mergeCell ref="K339:K340"/>
    <mergeCell ref="L339:L340"/>
    <mergeCell ref="G340:H340"/>
    <mergeCell ref="D341:D342"/>
    <mergeCell ref="E341:E342"/>
    <mergeCell ref="F341:F342"/>
    <mergeCell ref="G341:H342"/>
    <mergeCell ref="A327:L327"/>
    <mergeCell ref="A331:B331"/>
    <mergeCell ref="C331:L331"/>
    <mergeCell ref="A332:B332"/>
    <mergeCell ref="C332:L332"/>
    <mergeCell ref="A333:B333"/>
    <mergeCell ref="C333:L333"/>
    <mergeCell ref="A334:B334"/>
    <mergeCell ref="C334:L334"/>
    <mergeCell ref="A322:C325"/>
    <mergeCell ref="D322:D325"/>
    <mergeCell ref="E322:E325"/>
    <mergeCell ref="F322:F325"/>
    <mergeCell ref="G322:H322"/>
    <mergeCell ref="G323:H323"/>
    <mergeCell ref="G324:H324"/>
    <mergeCell ref="G325:H325"/>
    <mergeCell ref="A326:L326"/>
    <mergeCell ref="G313:H313"/>
    <mergeCell ref="A314:A317"/>
    <mergeCell ref="B314:B317"/>
    <mergeCell ref="C314:C317"/>
    <mergeCell ref="D314:D317"/>
    <mergeCell ref="E314:E317"/>
    <mergeCell ref="F314:F317"/>
    <mergeCell ref="A318:A321"/>
    <mergeCell ref="B318:B321"/>
    <mergeCell ref="C318:C321"/>
    <mergeCell ref="D318:D321"/>
    <mergeCell ref="E318:E321"/>
    <mergeCell ref="F318:F321"/>
    <mergeCell ref="A305:B305"/>
    <mergeCell ref="C305:L305"/>
    <mergeCell ref="A306:B306"/>
    <mergeCell ref="C306:L306"/>
    <mergeCell ref="A307:B307"/>
    <mergeCell ref="D307:L307"/>
    <mergeCell ref="A308:B308"/>
    <mergeCell ref="C308:C313"/>
    <mergeCell ref="G308:H308"/>
    <mergeCell ref="A309:A313"/>
    <mergeCell ref="B309:B313"/>
    <mergeCell ref="D309:D310"/>
    <mergeCell ref="E309:E310"/>
    <mergeCell ref="F309:F310"/>
    <mergeCell ref="G309:H309"/>
    <mergeCell ref="I309:I310"/>
    <mergeCell ref="J309:J310"/>
    <mergeCell ref="K309:K310"/>
    <mergeCell ref="L309:L310"/>
    <mergeCell ref="G310:H310"/>
    <mergeCell ref="D311:D312"/>
    <mergeCell ref="E311:E312"/>
    <mergeCell ref="F311:F312"/>
    <mergeCell ref="G311:H312"/>
    <mergeCell ref="A297:L297"/>
    <mergeCell ref="A301:B301"/>
    <mergeCell ref="C301:L301"/>
    <mergeCell ref="A302:B302"/>
    <mergeCell ref="C302:L302"/>
    <mergeCell ref="A303:B303"/>
    <mergeCell ref="C303:L303"/>
    <mergeCell ref="A304:B304"/>
    <mergeCell ref="C304:L304"/>
    <mergeCell ref="A292:C295"/>
    <mergeCell ref="D292:D295"/>
    <mergeCell ref="E292:E295"/>
    <mergeCell ref="F292:F295"/>
    <mergeCell ref="G292:H292"/>
    <mergeCell ref="G293:H293"/>
    <mergeCell ref="G294:H294"/>
    <mergeCell ref="G295:H295"/>
    <mergeCell ref="A296:L296"/>
    <mergeCell ref="G283:H283"/>
    <mergeCell ref="A284:A287"/>
    <mergeCell ref="B284:B287"/>
    <mergeCell ref="C284:C287"/>
    <mergeCell ref="D284:D287"/>
    <mergeCell ref="E284:E287"/>
    <mergeCell ref="F284:F287"/>
    <mergeCell ref="A288:A291"/>
    <mergeCell ref="B288:B291"/>
    <mergeCell ref="C288:C291"/>
    <mergeCell ref="D288:D291"/>
    <mergeCell ref="E288:E291"/>
    <mergeCell ref="F288:F291"/>
    <mergeCell ref="A275:B275"/>
    <mergeCell ref="C275:L275"/>
    <mergeCell ref="A276:B276"/>
    <mergeCell ref="C276:L276"/>
    <mergeCell ref="A277:B277"/>
    <mergeCell ref="D277:L277"/>
    <mergeCell ref="A278:B278"/>
    <mergeCell ref="C278:C283"/>
    <mergeCell ref="G278:H278"/>
    <mergeCell ref="A279:A283"/>
    <mergeCell ref="B279:B283"/>
    <mergeCell ref="D279:D280"/>
    <mergeCell ref="E279:E280"/>
    <mergeCell ref="F279:F280"/>
    <mergeCell ref="G279:H279"/>
    <mergeCell ref="I279:I280"/>
    <mergeCell ref="J279:J280"/>
    <mergeCell ref="K279:K280"/>
    <mergeCell ref="L279:L280"/>
    <mergeCell ref="G280:H280"/>
    <mergeCell ref="D281:D282"/>
    <mergeCell ref="E281:E282"/>
    <mergeCell ref="F281:F282"/>
    <mergeCell ref="G281:H282"/>
    <mergeCell ref="A267:L267"/>
    <mergeCell ref="A271:B271"/>
    <mergeCell ref="C271:L271"/>
    <mergeCell ref="A272:B272"/>
    <mergeCell ref="C272:L272"/>
    <mergeCell ref="A273:B273"/>
    <mergeCell ref="C273:L273"/>
    <mergeCell ref="A274:B274"/>
    <mergeCell ref="C274:L274"/>
    <mergeCell ref="A262:C265"/>
    <mergeCell ref="D262:D265"/>
    <mergeCell ref="E262:E265"/>
    <mergeCell ref="F262:F265"/>
    <mergeCell ref="G262:H262"/>
    <mergeCell ref="G263:H263"/>
    <mergeCell ref="G264:H264"/>
    <mergeCell ref="G265:H265"/>
    <mergeCell ref="A266:L266"/>
    <mergeCell ref="G253:H253"/>
    <mergeCell ref="A254:A257"/>
    <mergeCell ref="B254:B257"/>
    <mergeCell ref="C254:C257"/>
    <mergeCell ref="D254:D257"/>
    <mergeCell ref="E254:E257"/>
    <mergeCell ref="F254:F257"/>
    <mergeCell ref="A258:A261"/>
    <mergeCell ref="B258:B261"/>
    <mergeCell ref="C258:C261"/>
    <mergeCell ref="D258:D261"/>
    <mergeCell ref="E258:E261"/>
    <mergeCell ref="F258:F261"/>
    <mergeCell ref="A245:B245"/>
    <mergeCell ref="C245:L245"/>
    <mergeCell ref="A246:B246"/>
    <mergeCell ref="C246:L246"/>
    <mergeCell ref="A247:B247"/>
    <mergeCell ref="D247:L247"/>
    <mergeCell ref="A248:B248"/>
    <mergeCell ref="C248:C253"/>
    <mergeCell ref="G248:H248"/>
    <mergeCell ref="A249:A253"/>
    <mergeCell ref="B249:B253"/>
    <mergeCell ref="D249:D250"/>
    <mergeCell ref="E249:E250"/>
    <mergeCell ref="F249:F250"/>
    <mergeCell ref="G249:H249"/>
    <mergeCell ref="I249:I250"/>
    <mergeCell ref="J249:J250"/>
    <mergeCell ref="K249:K250"/>
    <mergeCell ref="L249:L250"/>
    <mergeCell ref="G250:H250"/>
    <mergeCell ref="D251:D252"/>
    <mergeCell ref="E251:E252"/>
    <mergeCell ref="F251:F252"/>
    <mergeCell ref="G251:H252"/>
    <mergeCell ref="A237:L237"/>
    <mergeCell ref="A241:B241"/>
    <mergeCell ref="C241:L241"/>
    <mergeCell ref="A242:B242"/>
    <mergeCell ref="C242:L242"/>
    <mergeCell ref="A243:B243"/>
    <mergeCell ref="C243:L243"/>
    <mergeCell ref="A244:B244"/>
    <mergeCell ref="C244:L244"/>
    <mergeCell ref="A232:C235"/>
    <mergeCell ref="D232:D235"/>
    <mergeCell ref="E232:E235"/>
    <mergeCell ref="F232:F235"/>
    <mergeCell ref="G232:H232"/>
    <mergeCell ref="G233:H233"/>
    <mergeCell ref="G234:H234"/>
    <mergeCell ref="G235:H235"/>
    <mergeCell ref="A236:L236"/>
    <mergeCell ref="G223:H223"/>
    <mergeCell ref="A224:A227"/>
    <mergeCell ref="B224:B227"/>
    <mergeCell ref="C224:C227"/>
    <mergeCell ref="D224:D227"/>
    <mergeCell ref="E224:E227"/>
    <mergeCell ref="F224:F227"/>
    <mergeCell ref="A228:A231"/>
    <mergeCell ref="B228:B231"/>
    <mergeCell ref="C228:C231"/>
    <mergeCell ref="D228:D231"/>
    <mergeCell ref="E228:E231"/>
    <mergeCell ref="F228:F231"/>
    <mergeCell ref="A215:B215"/>
    <mergeCell ref="C215:L215"/>
    <mergeCell ref="A216:B216"/>
    <mergeCell ref="C216:L216"/>
    <mergeCell ref="A217:B217"/>
    <mergeCell ref="D217:L217"/>
    <mergeCell ref="A218:B218"/>
    <mergeCell ref="C218:C223"/>
    <mergeCell ref="G218:H218"/>
    <mergeCell ref="A219:A223"/>
    <mergeCell ref="B219:B223"/>
    <mergeCell ref="D219:D220"/>
    <mergeCell ref="E219:E220"/>
    <mergeCell ref="F219:F220"/>
    <mergeCell ref="G219:H219"/>
    <mergeCell ref="I219:I220"/>
    <mergeCell ref="J219:J220"/>
    <mergeCell ref="K219:K220"/>
    <mergeCell ref="L219:L220"/>
    <mergeCell ref="G220:H220"/>
    <mergeCell ref="D221:D222"/>
    <mergeCell ref="E221:E222"/>
    <mergeCell ref="F221:F222"/>
    <mergeCell ref="G221:H222"/>
    <mergeCell ref="A207:L207"/>
    <mergeCell ref="A211:B211"/>
    <mergeCell ref="C211:L211"/>
    <mergeCell ref="A212:B212"/>
    <mergeCell ref="C212:L212"/>
    <mergeCell ref="A213:B213"/>
    <mergeCell ref="C213:L213"/>
    <mergeCell ref="A214:B214"/>
    <mergeCell ref="C214:L214"/>
    <mergeCell ref="A202:C205"/>
    <mergeCell ref="D202:D205"/>
    <mergeCell ref="E202:E205"/>
    <mergeCell ref="F202:F205"/>
    <mergeCell ref="G202:H202"/>
    <mergeCell ref="G203:H203"/>
    <mergeCell ref="G204:H204"/>
    <mergeCell ref="G205:H205"/>
    <mergeCell ref="A206:L206"/>
    <mergeCell ref="G193:H193"/>
    <mergeCell ref="A194:A197"/>
    <mergeCell ref="B194:B197"/>
    <mergeCell ref="C194:C197"/>
    <mergeCell ref="D194:D197"/>
    <mergeCell ref="E194:E197"/>
    <mergeCell ref="F194:F197"/>
    <mergeCell ref="A198:A201"/>
    <mergeCell ref="B198:B201"/>
    <mergeCell ref="C198:C201"/>
    <mergeCell ref="D198:D201"/>
    <mergeCell ref="E198:E201"/>
    <mergeCell ref="F198:F201"/>
    <mergeCell ref="A185:B185"/>
    <mergeCell ref="C185:L185"/>
    <mergeCell ref="A186:B186"/>
    <mergeCell ref="C186:L186"/>
    <mergeCell ref="A187:B187"/>
    <mergeCell ref="D187:L187"/>
    <mergeCell ref="A188:B188"/>
    <mergeCell ref="C188:C193"/>
    <mergeCell ref="G188:H188"/>
    <mergeCell ref="A189:A193"/>
    <mergeCell ref="B189:B193"/>
    <mergeCell ref="D189:D190"/>
    <mergeCell ref="E189:E190"/>
    <mergeCell ref="F189:F190"/>
    <mergeCell ref="G189:H189"/>
    <mergeCell ref="I189:I190"/>
    <mergeCell ref="J189:J190"/>
    <mergeCell ref="K189:K190"/>
    <mergeCell ref="L189:L190"/>
    <mergeCell ref="G190:H190"/>
    <mergeCell ref="D191:D192"/>
    <mergeCell ref="E191:E192"/>
    <mergeCell ref="F191:F192"/>
    <mergeCell ref="G191:H192"/>
    <mergeCell ref="A177:L177"/>
    <mergeCell ref="A181:B181"/>
    <mergeCell ref="C181:L181"/>
    <mergeCell ref="A182:B182"/>
    <mergeCell ref="C182:L182"/>
    <mergeCell ref="A183:B183"/>
    <mergeCell ref="C183:L183"/>
    <mergeCell ref="A184:B184"/>
    <mergeCell ref="C184:L184"/>
    <mergeCell ref="A172:C175"/>
    <mergeCell ref="D172:D175"/>
    <mergeCell ref="E172:E175"/>
    <mergeCell ref="F172:F175"/>
    <mergeCell ref="G172:H172"/>
    <mergeCell ref="G173:H173"/>
    <mergeCell ref="G174:H174"/>
    <mergeCell ref="G175:H175"/>
    <mergeCell ref="A176:L176"/>
    <mergeCell ref="G163:H163"/>
    <mergeCell ref="A164:A167"/>
    <mergeCell ref="B164:B167"/>
    <mergeCell ref="C164:C167"/>
    <mergeCell ref="D164:D167"/>
    <mergeCell ref="E164:E167"/>
    <mergeCell ref="F164:F167"/>
    <mergeCell ref="A168:A171"/>
    <mergeCell ref="B168:B171"/>
    <mergeCell ref="C168:C171"/>
    <mergeCell ref="D168:D171"/>
    <mergeCell ref="E168:E171"/>
    <mergeCell ref="F168:F171"/>
    <mergeCell ref="A155:B155"/>
    <mergeCell ref="C155:L155"/>
    <mergeCell ref="A156:B156"/>
    <mergeCell ref="C156:L156"/>
    <mergeCell ref="A157:B157"/>
    <mergeCell ref="D157:L157"/>
    <mergeCell ref="A158:B158"/>
    <mergeCell ref="C158:C163"/>
    <mergeCell ref="G158:H158"/>
    <mergeCell ref="A159:A163"/>
    <mergeCell ref="B159:B163"/>
    <mergeCell ref="D159:D160"/>
    <mergeCell ref="E159:E160"/>
    <mergeCell ref="F159:F160"/>
    <mergeCell ref="G159:H159"/>
    <mergeCell ref="I159:I160"/>
    <mergeCell ref="J159:J160"/>
    <mergeCell ref="K159:K160"/>
    <mergeCell ref="L159:L160"/>
    <mergeCell ref="G160:H160"/>
    <mergeCell ref="D161:D162"/>
    <mergeCell ref="E161:E162"/>
    <mergeCell ref="F161:F162"/>
    <mergeCell ref="G161:H162"/>
    <mergeCell ref="A147:L147"/>
    <mergeCell ref="A151:B151"/>
    <mergeCell ref="C151:L151"/>
    <mergeCell ref="A152:B152"/>
    <mergeCell ref="C152:L152"/>
    <mergeCell ref="A153:B153"/>
    <mergeCell ref="C153:L153"/>
    <mergeCell ref="A154:B154"/>
    <mergeCell ref="C154:L154"/>
    <mergeCell ref="A142:C145"/>
    <mergeCell ref="D142:D145"/>
    <mergeCell ref="E142:E145"/>
    <mergeCell ref="F142:F145"/>
    <mergeCell ref="G142:H142"/>
    <mergeCell ref="G143:H143"/>
    <mergeCell ref="G144:H144"/>
    <mergeCell ref="G145:H145"/>
    <mergeCell ref="A146:L146"/>
    <mergeCell ref="G133:H133"/>
    <mergeCell ref="A134:A137"/>
    <mergeCell ref="B134:B137"/>
    <mergeCell ref="C134:C137"/>
    <mergeCell ref="D134:D137"/>
    <mergeCell ref="E134:E137"/>
    <mergeCell ref="F134:F137"/>
    <mergeCell ref="A138:A141"/>
    <mergeCell ref="B138:B141"/>
    <mergeCell ref="C138:C141"/>
    <mergeCell ref="D138:D141"/>
    <mergeCell ref="E138:E141"/>
    <mergeCell ref="F138:F141"/>
    <mergeCell ref="A125:B125"/>
    <mergeCell ref="C125:L125"/>
    <mergeCell ref="A126:B126"/>
    <mergeCell ref="C126:L126"/>
    <mergeCell ref="A127:B127"/>
    <mergeCell ref="D127:L127"/>
    <mergeCell ref="A128:B128"/>
    <mergeCell ref="C128:C133"/>
    <mergeCell ref="G128:H128"/>
    <mergeCell ref="A129:A133"/>
    <mergeCell ref="B129:B133"/>
    <mergeCell ref="D129:D130"/>
    <mergeCell ref="E129:E130"/>
    <mergeCell ref="F129:F130"/>
    <mergeCell ref="G129:H129"/>
    <mergeCell ref="I129:I130"/>
    <mergeCell ref="J129:J130"/>
    <mergeCell ref="K129:K130"/>
    <mergeCell ref="L129:L130"/>
    <mergeCell ref="G130:H130"/>
    <mergeCell ref="D131:D132"/>
    <mergeCell ref="E131:E132"/>
    <mergeCell ref="F131:F132"/>
    <mergeCell ref="G131:H132"/>
    <mergeCell ref="A117:L117"/>
    <mergeCell ref="A121:B121"/>
    <mergeCell ref="C121:L121"/>
    <mergeCell ref="A122:B122"/>
    <mergeCell ref="C122:L122"/>
    <mergeCell ref="A123:B123"/>
    <mergeCell ref="C123:L123"/>
    <mergeCell ref="A124:B124"/>
    <mergeCell ref="C124:L124"/>
    <mergeCell ref="A112:C115"/>
    <mergeCell ref="D112:D115"/>
    <mergeCell ref="E112:E115"/>
    <mergeCell ref="F112:F115"/>
    <mergeCell ref="G112:H112"/>
    <mergeCell ref="G113:H113"/>
    <mergeCell ref="G114:H114"/>
    <mergeCell ref="G115:H115"/>
    <mergeCell ref="A116:L116"/>
    <mergeCell ref="G103:H103"/>
    <mergeCell ref="A104:A107"/>
    <mergeCell ref="B104:B107"/>
    <mergeCell ref="C104:C107"/>
    <mergeCell ref="D104:D107"/>
    <mergeCell ref="E104:E107"/>
    <mergeCell ref="F104:F107"/>
    <mergeCell ref="A108:A111"/>
    <mergeCell ref="B108:B111"/>
    <mergeCell ref="C108:C111"/>
    <mergeCell ref="D108:D111"/>
    <mergeCell ref="E108:E111"/>
    <mergeCell ref="F108:F111"/>
    <mergeCell ref="A95:B95"/>
    <mergeCell ref="C95:L95"/>
    <mergeCell ref="A96:B96"/>
    <mergeCell ref="C96:L96"/>
    <mergeCell ref="A97:B97"/>
    <mergeCell ref="D97:L97"/>
    <mergeCell ref="A98:B98"/>
    <mergeCell ref="C98:C103"/>
    <mergeCell ref="G98:H98"/>
    <mergeCell ref="A99:A103"/>
    <mergeCell ref="B99:B103"/>
    <mergeCell ref="D99:D100"/>
    <mergeCell ref="E99:E100"/>
    <mergeCell ref="F99:F100"/>
    <mergeCell ref="G99:H99"/>
    <mergeCell ref="I99:I100"/>
    <mergeCell ref="J99:J100"/>
    <mergeCell ref="K99:K100"/>
    <mergeCell ref="L99:L100"/>
    <mergeCell ref="G100:H100"/>
    <mergeCell ref="D101:D102"/>
    <mergeCell ref="E101:E102"/>
    <mergeCell ref="F101:F102"/>
    <mergeCell ref="G101:H102"/>
    <mergeCell ref="A87:L87"/>
    <mergeCell ref="A91:B91"/>
    <mergeCell ref="C91:L91"/>
    <mergeCell ref="A92:B92"/>
    <mergeCell ref="C92:L92"/>
    <mergeCell ref="A93:B93"/>
    <mergeCell ref="C93:L93"/>
    <mergeCell ref="A94:B94"/>
    <mergeCell ref="C94:L94"/>
    <mergeCell ref="A82:C85"/>
    <mergeCell ref="D82:D85"/>
    <mergeCell ref="E82:E85"/>
    <mergeCell ref="F82:F85"/>
    <mergeCell ref="G82:H82"/>
    <mergeCell ref="G83:H83"/>
    <mergeCell ref="G84:H84"/>
    <mergeCell ref="G85:H85"/>
    <mergeCell ref="A86:L86"/>
    <mergeCell ref="G73:H73"/>
    <mergeCell ref="A74:A77"/>
    <mergeCell ref="B74:B77"/>
    <mergeCell ref="C74:C77"/>
    <mergeCell ref="D74:D77"/>
    <mergeCell ref="E74:E77"/>
    <mergeCell ref="F74:F77"/>
    <mergeCell ref="A78:A81"/>
    <mergeCell ref="B78:B81"/>
    <mergeCell ref="C78:C81"/>
    <mergeCell ref="D78:D81"/>
    <mergeCell ref="E78:E81"/>
    <mergeCell ref="F78:F81"/>
    <mergeCell ref="A65:B65"/>
    <mergeCell ref="C65:L65"/>
    <mergeCell ref="A66:B66"/>
    <mergeCell ref="C66:L66"/>
    <mergeCell ref="A67:B67"/>
    <mergeCell ref="D67:L67"/>
    <mergeCell ref="A68:B68"/>
    <mergeCell ref="C68:C73"/>
    <mergeCell ref="G68:H68"/>
    <mergeCell ref="A69:A73"/>
    <mergeCell ref="B69:B73"/>
    <mergeCell ref="D69:D70"/>
    <mergeCell ref="E69:E70"/>
    <mergeCell ref="F69:F70"/>
    <mergeCell ref="G69:H69"/>
    <mergeCell ref="I69:I70"/>
    <mergeCell ref="J69:J70"/>
    <mergeCell ref="K69:K70"/>
    <mergeCell ref="L69:L70"/>
    <mergeCell ref="G70:H70"/>
    <mergeCell ref="D71:D72"/>
    <mergeCell ref="E71:E72"/>
    <mergeCell ref="F71:F72"/>
    <mergeCell ref="G71:H72"/>
    <mergeCell ref="A57:L57"/>
    <mergeCell ref="A61:B61"/>
    <mergeCell ref="C61:L61"/>
    <mergeCell ref="A62:B62"/>
    <mergeCell ref="C62:L62"/>
    <mergeCell ref="A63:B63"/>
    <mergeCell ref="C63:L63"/>
    <mergeCell ref="A64:B64"/>
    <mergeCell ref="C64:L64"/>
    <mergeCell ref="A52:C55"/>
    <mergeCell ref="D52:D55"/>
    <mergeCell ref="E52:E55"/>
    <mergeCell ref="F52:F55"/>
    <mergeCell ref="G52:H52"/>
    <mergeCell ref="G53:H53"/>
    <mergeCell ref="G54:H54"/>
    <mergeCell ref="G55:H55"/>
    <mergeCell ref="A56:L56"/>
    <mergeCell ref="G43:H43"/>
    <mergeCell ref="A44:A47"/>
    <mergeCell ref="B44:B47"/>
    <mergeCell ref="C44:C47"/>
    <mergeCell ref="D44:D47"/>
    <mergeCell ref="E44:E47"/>
    <mergeCell ref="F44:F47"/>
    <mergeCell ref="A48:A51"/>
    <mergeCell ref="B48:B51"/>
    <mergeCell ref="C48:C51"/>
    <mergeCell ref="D48:D51"/>
    <mergeCell ref="E48:E51"/>
    <mergeCell ref="F48:F51"/>
    <mergeCell ref="A35:B35"/>
    <mergeCell ref="C35:L35"/>
    <mergeCell ref="A36:B36"/>
    <mergeCell ref="C36:L36"/>
    <mergeCell ref="A37:B37"/>
    <mergeCell ref="D37:L37"/>
    <mergeCell ref="A38:B38"/>
    <mergeCell ref="C38:C43"/>
    <mergeCell ref="G38:H38"/>
    <mergeCell ref="A39:A43"/>
    <mergeCell ref="B39:B43"/>
    <mergeCell ref="D39:D40"/>
    <mergeCell ref="E39:E40"/>
    <mergeCell ref="F39:F40"/>
    <mergeCell ref="G39:H39"/>
    <mergeCell ref="I39:I40"/>
    <mergeCell ref="J39:J40"/>
    <mergeCell ref="K39:K40"/>
    <mergeCell ref="L39:L40"/>
    <mergeCell ref="G40:H40"/>
    <mergeCell ref="D41:D42"/>
    <mergeCell ref="E41:E42"/>
    <mergeCell ref="F41:F42"/>
    <mergeCell ref="G41:H42"/>
    <mergeCell ref="A27:L27"/>
    <mergeCell ref="A31:B31"/>
    <mergeCell ref="C31:L31"/>
    <mergeCell ref="A32:B32"/>
    <mergeCell ref="C32:L32"/>
    <mergeCell ref="A33:B33"/>
    <mergeCell ref="C33:L33"/>
    <mergeCell ref="A34:B34"/>
    <mergeCell ref="C34:L34"/>
    <mergeCell ref="A22:C25"/>
    <mergeCell ref="D22:D25"/>
    <mergeCell ref="E22:E25"/>
    <mergeCell ref="F22:F25"/>
    <mergeCell ref="G22:H22"/>
    <mergeCell ref="G23:H23"/>
    <mergeCell ref="G24:H24"/>
    <mergeCell ref="G25:H25"/>
    <mergeCell ref="A26:L26"/>
    <mergeCell ref="A14:A17"/>
    <mergeCell ref="B14:B17"/>
    <mergeCell ref="C14:C17"/>
    <mergeCell ref="D14:D17"/>
    <mergeCell ref="E14:E17"/>
    <mergeCell ref="F14:F17"/>
    <mergeCell ref="A18:A21"/>
    <mergeCell ref="B18:B21"/>
    <mergeCell ref="C18:C21"/>
    <mergeCell ref="D18:D21"/>
    <mergeCell ref="E18:E21"/>
    <mergeCell ref="F18:F21"/>
    <mergeCell ref="A6:B6"/>
    <mergeCell ref="C6:L6"/>
    <mergeCell ref="A7:B7"/>
    <mergeCell ref="D7:L7"/>
    <mergeCell ref="A8:B8"/>
    <mergeCell ref="C8:C13"/>
    <mergeCell ref="G8:H8"/>
    <mergeCell ref="A9:A13"/>
    <mergeCell ref="B9:B13"/>
    <mergeCell ref="D9:D10"/>
    <mergeCell ref="E9:E10"/>
    <mergeCell ref="F9:F10"/>
    <mergeCell ref="G9:H9"/>
    <mergeCell ref="I9:I10"/>
    <mergeCell ref="J9:J10"/>
    <mergeCell ref="K9:K10"/>
    <mergeCell ref="L9:L10"/>
    <mergeCell ref="G10:H10"/>
    <mergeCell ref="D11:D12"/>
    <mergeCell ref="E11:E12"/>
    <mergeCell ref="F11:F12"/>
    <mergeCell ref="G11:H12"/>
    <mergeCell ref="G13:H13"/>
    <mergeCell ref="A1:B1"/>
    <mergeCell ref="C1:L1"/>
    <mergeCell ref="A2:B2"/>
    <mergeCell ref="C2:L2"/>
    <mergeCell ref="A3:B3"/>
    <mergeCell ref="C3:L3"/>
    <mergeCell ref="A4:B4"/>
    <mergeCell ref="C4:L4"/>
    <mergeCell ref="A5:B5"/>
    <mergeCell ref="C5:L5"/>
  </mergeCells>
  <pageMargins left="0.7" right="0.7" top="0.75" bottom="0.75" header="0.511811023622047" footer="0.511811023622047"/>
  <pageSetup orientation="portrait" horizontalDpi="300" verticalDpi="300"/>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rgb="FFE6B9B8"/>
  </sheetPr>
  <dimension ref="A1:O699"/>
  <sheetViews>
    <sheetView topLeftCell="A660" zoomScaleNormal="100" workbookViewId="0">
      <selection activeCell="L693" sqref="L693"/>
    </sheetView>
  </sheetViews>
  <sheetFormatPr baseColWidth="10" defaultColWidth="9.1796875" defaultRowHeight="12.5" x14ac:dyDescent="0.25"/>
  <cols>
    <col min="1" max="2" width="16.7265625" customWidth="1"/>
    <col min="3" max="3" width="25.453125" customWidth="1"/>
    <col min="4" max="12" width="16.7265625" customWidth="1"/>
  </cols>
  <sheetData>
    <row r="1" spans="1:15" ht="12" customHeight="1" x14ac:dyDescent="0.25">
      <c r="A1" s="702" t="s">
        <v>23</v>
      </c>
      <c r="B1" s="702"/>
      <c r="C1" s="890">
        <f>Presentación!$C$3</f>
        <v>1990</v>
      </c>
      <c r="D1" s="890"/>
      <c r="E1" s="890"/>
      <c r="F1" s="890"/>
      <c r="G1" s="890"/>
      <c r="H1" s="890"/>
      <c r="I1" s="890"/>
      <c r="J1" s="890"/>
      <c r="K1" s="890"/>
      <c r="L1" s="890"/>
    </row>
    <row r="2" spans="1:15" ht="12" customHeight="1" x14ac:dyDescent="0.25">
      <c r="A2" s="702" t="s">
        <v>24</v>
      </c>
      <c r="B2" s="702"/>
      <c r="C2" s="891" t="s">
        <v>0</v>
      </c>
      <c r="D2" s="891"/>
      <c r="E2" s="891"/>
      <c r="F2" s="891"/>
      <c r="G2" s="891"/>
      <c r="H2" s="891"/>
      <c r="I2" s="891"/>
      <c r="J2" s="891"/>
      <c r="K2" s="891"/>
      <c r="L2" s="891"/>
      <c r="N2">
        <v>100</v>
      </c>
    </row>
    <row r="3" spans="1:15" ht="12" customHeight="1" x14ac:dyDescent="0.25">
      <c r="A3" s="702" t="s">
        <v>5</v>
      </c>
      <c r="B3" s="702"/>
      <c r="C3" s="703" t="s">
        <v>26</v>
      </c>
      <c r="D3" s="703"/>
      <c r="E3" s="703"/>
      <c r="F3" s="703"/>
      <c r="G3" s="703"/>
      <c r="H3" s="703"/>
      <c r="I3" s="703"/>
      <c r="J3" s="703"/>
      <c r="K3" s="703"/>
      <c r="L3" s="703"/>
    </row>
    <row r="4" spans="1:15" ht="12" customHeight="1" x14ac:dyDescent="0.25">
      <c r="A4" s="702" t="s">
        <v>27</v>
      </c>
      <c r="B4" s="702"/>
      <c r="C4" s="703" t="s">
        <v>548</v>
      </c>
      <c r="D4" s="703"/>
      <c r="E4" s="703"/>
      <c r="F4" s="703"/>
      <c r="G4" s="703"/>
      <c r="H4" s="703"/>
      <c r="I4" s="703"/>
      <c r="J4" s="703"/>
      <c r="K4" s="703"/>
      <c r="L4" s="703"/>
    </row>
    <row r="5" spans="1:15" ht="12" customHeight="1" x14ac:dyDescent="0.25">
      <c r="A5" s="702" t="s">
        <v>29</v>
      </c>
      <c r="B5" s="702"/>
      <c r="C5" s="703" t="s">
        <v>549</v>
      </c>
      <c r="D5" s="703"/>
      <c r="E5" s="703"/>
      <c r="F5" s="703"/>
      <c r="G5" s="703"/>
      <c r="H5" s="703"/>
      <c r="I5" s="703"/>
      <c r="J5" s="703"/>
      <c r="K5" s="703"/>
      <c r="L5" s="703"/>
    </row>
    <row r="6" spans="1:15" ht="12" customHeight="1" x14ac:dyDescent="0.25">
      <c r="A6" s="702" t="s">
        <v>31</v>
      </c>
      <c r="B6" s="702"/>
      <c r="C6" s="703" t="s">
        <v>406</v>
      </c>
      <c r="D6" s="703"/>
      <c r="E6" s="703"/>
      <c r="F6" s="703"/>
      <c r="G6" s="703"/>
      <c r="H6" s="703"/>
      <c r="I6" s="703"/>
      <c r="J6" s="703"/>
      <c r="K6" s="703"/>
      <c r="L6" s="703"/>
    </row>
    <row r="7" spans="1:15" ht="12" customHeight="1" x14ac:dyDescent="0.25">
      <c r="A7" s="704" t="s">
        <v>33</v>
      </c>
      <c r="B7" s="704"/>
      <c r="C7" s="97" t="s">
        <v>34</v>
      </c>
      <c r="D7" s="97"/>
      <c r="E7" s="705" t="s">
        <v>219</v>
      </c>
      <c r="F7" s="705"/>
      <c r="G7" s="705"/>
      <c r="H7" s="705"/>
      <c r="I7" s="705" t="s">
        <v>455</v>
      </c>
      <c r="J7" s="705"/>
      <c r="K7" s="705"/>
      <c r="L7" s="705"/>
    </row>
    <row r="8" spans="1:15" ht="34.5" customHeight="1" x14ac:dyDescent="0.25">
      <c r="A8" s="7" t="s">
        <v>37</v>
      </c>
      <c r="B8" s="7"/>
      <c r="C8" s="6" t="s">
        <v>38</v>
      </c>
      <c r="D8" s="6" t="s">
        <v>550</v>
      </c>
      <c r="E8" s="98" t="s">
        <v>551</v>
      </c>
      <c r="F8" s="98" t="s">
        <v>221</v>
      </c>
      <c r="G8" s="98" t="s">
        <v>222</v>
      </c>
      <c r="H8" s="98" t="s">
        <v>43</v>
      </c>
      <c r="I8" s="98" t="s">
        <v>457</v>
      </c>
      <c r="J8" s="98" t="s">
        <v>458</v>
      </c>
      <c r="K8" s="98" t="s">
        <v>411</v>
      </c>
      <c r="L8" s="98" t="s">
        <v>411</v>
      </c>
    </row>
    <row r="9" spans="1:15" ht="12" customHeight="1" x14ac:dyDescent="0.25">
      <c r="A9" s="6" t="s">
        <v>197</v>
      </c>
      <c r="B9" s="6" t="s">
        <v>47</v>
      </c>
      <c r="C9" s="6"/>
      <c r="D9" s="6"/>
      <c r="E9" s="892" t="s">
        <v>48</v>
      </c>
      <c r="F9" s="571" t="s">
        <v>552</v>
      </c>
      <c r="G9" s="571" t="s">
        <v>552</v>
      </c>
      <c r="H9" s="571" t="s">
        <v>120</v>
      </c>
      <c r="I9" s="571" t="s">
        <v>460</v>
      </c>
      <c r="J9" s="571" t="s">
        <v>460</v>
      </c>
      <c r="K9" s="892" t="s">
        <v>52</v>
      </c>
      <c r="L9" s="892" t="s">
        <v>225</v>
      </c>
    </row>
    <row r="10" spans="1:15" ht="13.5" x14ac:dyDescent="0.25">
      <c r="A10" s="6"/>
      <c r="B10" s="6"/>
      <c r="C10" s="6"/>
      <c r="D10" s="6"/>
      <c r="E10" s="892"/>
      <c r="F10" s="571" t="s">
        <v>498</v>
      </c>
      <c r="G10" s="571" t="s">
        <v>498</v>
      </c>
      <c r="H10" s="571" t="s">
        <v>123</v>
      </c>
      <c r="I10" s="571" t="s">
        <v>553</v>
      </c>
      <c r="J10" s="571" t="s">
        <v>499</v>
      </c>
      <c r="K10" s="892"/>
      <c r="L10" s="892"/>
    </row>
    <row r="11" spans="1:15" ht="12" customHeight="1" x14ac:dyDescent="0.25">
      <c r="A11" s="6"/>
      <c r="B11" s="6"/>
      <c r="C11" s="6"/>
      <c r="D11" s="6"/>
      <c r="E11" s="892"/>
      <c r="F11" s="7" t="s">
        <v>554</v>
      </c>
      <c r="G11" s="7" t="s">
        <v>555</v>
      </c>
      <c r="H11" s="7" t="s">
        <v>556</v>
      </c>
      <c r="I11" s="7" t="s">
        <v>557</v>
      </c>
      <c r="J11" s="7" t="s">
        <v>557</v>
      </c>
      <c r="K11" s="893" t="s">
        <v>558</v>
      </c>
      <c r="L11" s="893" t="s">
        <v>559</v>
      </c>
    </row>
    <row r="12" spans="1:15" x14ac:dyDescent="0.25">
      <c r="A12" s="6"/>
      <c r="B12" s="6"/>
      <c r="C12" s="6"/>
      <c r="D12" s="6"/>
      <c r="E12" s="892"/>
      <c r="F12" s="7"/>
      <c r="G12" s="7"/>
      <c r="H12" s="7"/>
      <c r="I12" s="7"/>
      <c r="J12" s="7"/>
      <c r="K12" s="893"/>
      <c r="L12" s="893"/>
    </row>
    <row r="13" spans="1:15" ht="13.5" x14ac:dyDescent="0.35">
      <c r="A13" s="6"/>
      <c r="B13" s="6"/>
      <c r="C13" s="6"/>
      <c r="D13" s="6"/>
      <c r="E13" s="572" t="s">
        <v>467</v>
      </c>
      <c r="F13" s="572" t="s">
        <v>560</v>
      </c>
      <c r="G13" s="572" t="s">
        <v>468</v>
      </c>
      <c r="H13" s="572" t="s">
        <v>65</v>
      </c>
      <c r="I13" s="572" t="s">
        <v>66</v>
      </c>
      <c r="J13" s="572" t="s">
        <v>469</v>
      </c>
      <c r="K13" s="573" t="s">
        <v>470</v>
      </c>
      <c r="L13" s="573" t="s">
        <v>470</v>
      </c>
    </row>
    <row r="14" spans="1:15" ht="12.75" customHeight="1" x14ac:dyDescent="0.25">
      <c r="A14" s="687" t="s">
        <v>68</v>
      </c>
      <c r="B14" s="687" t="s">
        <v>313</v>
      </c>
      <c r="C14" s="135" t="s">
        <v>561</v>
      </c>
      <c r="D14" s="574" t="s">
        <v>562</v>
      </c>
      <c r="E14" s="575"/>
      <c r="F14" s="576">
        <v>0</v>
      </c>
      <c r="G14" s="577" t="e">
        <f>(G$125*E$125+G$162*E$162+G$199*E$199+G$236*E$236+G$273*E$273+G$310*E$310+G$347*E$347+G$384*E$384+G$421*E$421+E$458*G$458+G$495*E$495+G$532*E$532+G$569*E$569+G$606*E$606+G$643*E$643+G$680*E$680)/E$14</f>
        <v>#DIV/0!</v>
      </c>
      <c r="H14" s="576"/>
      <c r="I14" s="576"/>
      <c r="J14" s="576"/>
      <c r="K14" s="575" t="e">
        <f>I14+((F14-G14)*E14)*H14-J14</f>
        <v>#DIV/0!</v>
      </c>
      <c r="L14" s="578"/>
      <c r="N14">
        <v>1</v>
      </c>
      <c r="O14">
        <f>N2*100+N14</f>
        <v>10001</v>
      </c>
    </row>
    <row r="15" spans="1:15" x14ac:dyDescent="0.25">
      <c r="A15" s="687"/>
      <c r="B15" s="687"/>
      <c r="C15" s="486" t="s">
        <v>563</v>
      </c>
      <c r="D15" s="574" t="s">
        <v>562</v>
      </c>
      <c r="E15" s="575"/>
      <c r="F15" s="492">
        <v>0</v>
      </c>
      <c r="G15" s="577" t="e">
        <f>(G$126*E$126+G$163*E$163+G$200*E$200+G$237*E$237+G$274*E$274+G$311*E$311+G$348*E$348+G$385*E$385+G$422*E$422+E$459*G$459+G$496*E$496+G$533*E$533+G$570*E$570+G$607*E$607+G$644*E$644+G$681*E$681)/E$15</f>
        <v>#DIV/0!</v>
      </c>
      <c r="H15" s="576"/>
      <c r="I15" s="492"/>
      <c r="J15" s="492"/>
      <c r="K15" s="575" t="e">
        <f>I15+((F15-G15)*E15)*H15-J15</f>
        <v>#DIV/0!</v>
      </c>
      <c r="L15" s="578"/>
      <c r="N15">
        <v>2</v>
      </c>
      <c r="O15">
        <f>N2*100+N15</f>
        <v>10002</v>
      </c>
    </row>
    <row r="16" spans="1:15" x14ac:dyDescent="0.25">
      <c r="A16" s="687"/>
      <c r="B16" s="687"/>
      <c r="C16" s="135" t="s">
        <v>564</v>
      </c>
      <c r="D16" s="574" t="s">
        <v>562</v>
      </c>
      <c r="E16" s="575"/>
      <c r="F16" s="492">
        <v>0</v>
      </c>
      <c r="G16" s="577">
        <v>0</v>
      </c>
      <c r="H16" s="576"/>
      <c r="I16" s="492"/>
      <c r="J16" s="492"/>
      <c r="K16" s="575">
        <f>I16+((F16-G16)*E16)*H16-J16</f>
        <v>0</v>
      </c>
      <c r="L16" s="578"/>
      <c r="N16">
        <v>3</v>
      </c>
      <c r="O16">
        <f>N2*100+N16</f>
        <v>10003</v>
      </c>
    </row>
    <row r="17" spans="1:15" ht="12" customHeight="1" x14ac:dyDescent="0.25">
      <c r="A17" s="894" t="s">
        <v>292</v>
      </c>
      <c r="B17" s="894"/>
      <c r="C17" s="894"/>
      <c r="D17" s="894"/>
      <c r="E17" s="510">
        <f>SUM(E14:E16)</f>
        <v>0</v>
      </c>
      <c r="F17" s="515"/>
      <c r="G17" s="515"/>
      <c r="H17" s="515"/>
      <c r="I17" s="515"/>
      <c r="J17" s="515"/>
      <c r="K17" s="510" t="e">
        <f>SUM(K14:K16)</f>
        <v>#DIV/0!</v>
      </c>
      <c r="L17" s="510">
        <f>SUM(L14:L16)</f>
        <v>0</v>
      </c>
    </row>
    <row r="18" spans="1:15" ht="12" customHeight="1" x14ac:dyDescent="0.25">
      <c r="A18" s="7" t="s">
        <v>310</v>
      </c>
      <c r="B18" s="7" t="s">
        <v>313</v>
      </c>
      <c r="C18" s="469" t="s">
        <v>313</v>
      </c>
      <c r="D18" s="574" t="s">
        <v>562</v>
      </c>
      <c r="E18" s="575"/>
      <c r="F18" s="579"/>
      <c r="G18" s="577" t="e">
        <f>(G$129*E$129+G$166*E$166+G$203*E$203+G$240*E$240+G$277*E$277+G$314*E$314+G$351*E$351+G$388*E$388+G$425*E$425+G$462*E$462+G$499*E$499+G$536*E$536+G$573*E$573+G$610*E$610+G$647*E$647+G$684*E$684)/E$18</f>
        <v>#DIV/0!</v>
      </c>
      <c r="H18" s="580"/>
      <c r="I18" s="579"/>
      <c r="J18" s="579"/>
      <c r="K18" s="575" t="e">
        <f>I18+((F18-G18)*E18)*H18-J18</f>
        <v>#DIV/0!</v>
      </c>
      <c r="L18" s="578"/>
      <c r="N18">
        <v>4</v>
      </c>
      <c r="O18">
        <f>N2*100+N18</f>
        <v>10004</v>
      </c>
    </row>
    <row r="19" spans="1:15" x14ac:dyDescent="0.25">
      <c r="A19" s="7"/>
      <c r="B19" s="7"/>
      <c r="C19" s="469"/>
      <c r="D19" s="581" t="s">
        <v>565</v>
      </c>
      <c r="E19" s="511"/>
      <c r="F19" s="579"/>
      <c r="G19" s="579"/>
      <c r="H19" s="579"/>
      <c r="I19" s="579"/>
      <c r="J19" s="579"/>
      <c r="K19" s="511"/>
      <c r="L19" s="504"/>
    </row>
    <row r="20" spans="1:15" ht="12" customHeight="1" x14ac:dyDescent="0.25">
      <c r="A20" s="894" t="s">
        <v>292</v>
      </c>
      <c r="B20" s="894"/>
      <c r="C20" s="894"/>
      <c r="D20" s="894"/>
      <c r="E20" s="510">
        <f>SUM(E18:E19)</f>
        <v>0</v>
      </c>
      <c r="F20" s="515"/>
      <c r="G20" s="515"/>
      <c r="H20" s="515"/>
      <c r="I20" s="515"/>
      <c r="J20" s="515"/>
      <c r="K20" s="510" t="e">
        <f>SUM(K18:K19)</f>
        <v>#DIV/0!</v>
      </c>
      <c r="L20" s="510">
        <f>SUM(L18:L19)</f>
        <v>0</v>
      </c>
    </row>
    <row r="21" spans="1:15" ht="12" customHeight="1" x14ac:dyDescent="0.25">
      <c r="A21" s="7" t="s">
        <v>314</v>
      </c>
      <c r="B21" s="7" t="s">
        <v>313</v>
      </c>
      <c r="C21" s="469" t="s">
        <v>313</v>
      </c>
      <c r="D21" s="574" t="s">
        <v>562</v>
      </c>
      <c r="E21" s="575"/>
      <c r="F21" s="579"/>
      <c r="G21" s="577" t="e">
        <f>(G$132*E$132+G$169*E$169+G$206*E$206+G$243*E$243+G$280*E$280+G$317*E$317+G$354*E$354+G$391*E$391+G$428*E$428+G$465*E$465+G$502*E$502+G$539*E$539+G$576*E$576+G$613*E$613+G$650*E$650+G$687*E$687)/E$21</f>
        <v>#DIV/0!</v>
      </c>
      <c r="H21" s="580"/>
      <c r="I21" s="579"/>
      <c r="J21" s="579"/>
      <c r="K21" s="575" t="e">
        <f>I21+((F21-G21)*E21)*H21-J21</f>
        <v>#DIV/0!</v>
      </c>
      <c r="L21" s="578"/>
      <c r="N21">
        <v>5</v>
      </c>
      <c r="O21">
        <f>N2*100+N21</f>
        <v>10005</v>
      </c>
    </row>
    <row r="22" spans="1:15" x14ac:dyDescent="0.25">
      <c r="A22" s="7"/>
      <c r="B22" s="7"/>
      <c r="C22" s="469"/>
      <c r="D22" s="581" t="s">
        <v>565</v>
      </c>
      <c r="E22" s="511"/>
      <c r="F22" s="579"/>
      <c r="G22" s="579"/>
      <c r="H22" s="579"/>
      <c r="I22" s="579"/>
      <c r="J22" s="579"/>
      <c r="K22" s="511"/>
      <c r="L22" s="504"/>
    </row>
    <row r="23" spans="1:15" ht="12" customHeight="1" x14ac:dyDescent="0.25">
      <c r="A23" s="894" t="s">
        <v>292</v>
      </c>
      <c r="B23" s="894"/>
      <c r="C23" s="894"/>
      <c r="D23" s="894"/>
      <c r="E23" s="510">
        <f>SUM(E21:E22)</f>
        <v>0</v>
      </c>
      <c r="F23" s="515"/>
      <c r="G23" s="515"/>
      <c r="H23" s="515"/>
      <c r="I23" s="515"/>
      <c r="J23" s="515"/>
      <c r="K23" s="510" t="e">
        <f>SUM(K21:K22)</f>
        <v>#DIV/0!</v>
      </c>
      <c r="L23" s="510">
        <f>SUM(L21:L22)</f>
        <v>0</v>
      </c>
    </row>
    <row r="24" spans="1:15" ht="12" customHeight="1" x14ac:dyDescent="0.25">
      <c r="A24" s="7" t="s">
        <v>315</v>
      </c>
      <c r="B24" s="7" t="s">
        <v>313</v>
      </c>
      <c r="C24" s="469" t="s">
        <v>313</v>
      </c>
      <c r="D24" s="574" t="s">
        <v>562</v>
      </c>
      <c r="E24" s="575"/>
      <c r="F24" s="579"/>
      <c r="G24" s="577">
        <v>0</v>
      </c>
      <c r="H24" s="580"/>
      <c r="I24" s="579"/>
      <c r="J24" s="579"/>
      <c r="K24" s="575">
        <f>I24+((F24-G24)*E24)*H24-J24</f>
        <v>0</v>
      </c>
      <c r="L24" s="578"/>
      <c r="N24">
        <v>6</v>
      </c>
      <c r="O24">
        <f>N2*100+N24</f>
        <v>10006</v>
      </c>
    </row>
    <row r="25" spans="1:15" x14ac:dyDescent="0.25">
      <c r="A25" s="7"/>
      <c r="B25" s="7"/>
      <c r="C25" s="469"/>
      <c r="D25" s="581" t="s">
        <v>565</v>
      </c>
      <c r="E25" s="511"/>
      <c r="F25" s="579"/>
      <c r="G25" s="579"/>
      <c r="H25" s="579"/>
      <c r="I25" s="579"/>
      <c r="J25" s="579"/>
      <c r="K25" s="511"/>
      <c r="L25" s="504"/>
    </row>
    <row r="26" spans="1:15" ht="12" customHeight="1" x14ac:dyDescent="0.25">
      <c r="A26" s="894" t="s">
        <v>292</v>
      </c>
      <c r="B26" s="894"/>
      <c r="C26" s="894"/>
      <c r="D26" s="894"/>
      <c r="E26" s="510">
        <f>SUM(E24:E25)</f>
        <v>0</v>
      </c>
      <c r="F26" s="515"/>
      <c r="G26" s="515"/>
      <c r="H26" s="515"/>
      <c r="I26" s="515"/>
      <c r="J26" s="515"/>
      <c r="K26" s="510">
        <f>SUM(K24:K25)</f>
        <v>0</v>
      </c>
      <c r="L26" s="510">
        <f>SUM(L24:L25)</f>
        <v>0</v>
      </c>
    </row>
    <row r="27" spans="1:15" ht="12" customHeight="1" x14ac:dyDescent="0.25">
      <c r="A27" s="7" t="s">
        <v>316</v>
      </c>
      <c r="B27" s="7" t="s">
        <v>313</v>
      </c>
      <c r="C27" s="469" t="s">
        <v>313</v>
      </c>
      <c r="D27" s="574" t="s">
        <v>562</v>
      </c>
      <c r="E27" s="575"/>
      <c r="F27" s="579"/>
      <c r="G27" s="577">
        <v>0</v>
      </c>
      <c r="H27" s="580"/>
      <c r="I27" s="579"/>
      <c r="J27" s="579"/>
      <c r="K27" s="575">
        <f>I27+((F27-G27)*E27)*H27-J27</f>
        <v>0</v>
      </c>
      <c r="L27" s="578"/>
      <c r="N27">
        <v>7</v>
      </c>
      <c r="O27">
        <f>N2*100+N27</f>
        <v>10007</v>
      </c>
    </row>
    <row r="28" spans="1:15" x14ac:dyDescent="0.25">
      <c r="A28" s="7"/>
      <c r="B28" s="7"/>
      <c r="C28" s="469"/>
      <c r="D28" s="581" t="s">
        <v>565</v>
      </c>
      <c r="E28" s="511"/>
      <c r="F28" s="579"/>
      <c r="G28" s="579"/>
      <c r="H28" s="579"/>
      <c r="I28" s="579"/>
      <c r="J28" s="579"/>
      <c r="K28" s="511"/>
      <c r="L28" s="504"/>
    </row>
    <row r="29" spans="1:15" ht="12" customHeight="1" x14ac:dyDescent="0.25">
      <c r="A29" s="895" t="s">
        <v>292</v>
      </c>
      <c r="B29" s="895"/>
      <c r="C29" s="895"/>
      <c r="D29" s="895"/>
      <c r="E29" s="510">
        <f>SUM(E27:E28)</f>
        <v>0</v>
      </c>
      <c r="F29" s="515"/>
      <c r="G29" s="515"/>
      <c r="H29" s="515"/>
      <c r="I29" s="515"/>
      <c r="J29" s="515"/>
      <c r="K29" s="510">
        <f>SUM(K27:K28)</f>
        <v>0</v>
      </c>
      <c r="L29" s="510">
        <f>SUM(L27:L28)</f>
        <v>0</v>
      </c>
    </row>
    <row r="30" spans="1:15" x14ac:dyDescent="0.25">
      <c r="A30" s="865" t="s">
        <v>91</v>
      </c>
      <c r="B30" s="865"/>
      <c r="C30" s="865"/>
      <c r="D30" s="865"/>
      <c r="E30" s="510">
        <f>E17+E20+E23+E26+E29</f>
        <v>0</v>
      </c>
      <c r="F30" s="516"/>
      <c r="G30" s="516"/>
      <c r="H30" s="516"/>
      <c r="I30" s="516"/>
      <c r="J30" s="516"/>
      <c r="K30" s="510" t="e">
        <f>K17+K20+K23+K26+K29</f>
        <v>#DIV/0!</v>
      </c>
      <c r="L30" s="510">
        <f>L17+L20+L23+L26+L29</f>
        <v>0</v>
      </c>
      <c r="O30" s="582"/>
    </row>
    <row r="31" spans="1:15" x14ac:dyDescent="0.25">
      <c r="A31" s="896" t="s">
        <v>566</v>
      </c>
      <c r="B31" s="896"/>
      <c r="C31" s="896"/>
      <c r="D31" s="896"/>
      <c r="E31" s="896"/>
      <c r="F31" s="896"/>
      <c r="G31" s="896"/>
      <c r="H31" s="896"/>
      <c r="I31" s="896"/>
      <c r="J31" s="896"/>
      <c r="K31" s="896"/>
      <c r="L31" s="896"/>
    </row>
    <row r="32" spans="1:15" x14ac:dyDescent="0.25">
      <c r="A32" s="896" t="s">
        <v>567</v>
      </c>
      <c r="B32" s="896"/>
      <c r="C32" s="896"/>
      <c r="D32" s="896"/>
      <c r="E32" s="896"/>
      <c r="F32" s="896"/>
      <c r="G32" s="896"/>
      <c r="H32" s="896"/>
      <c r="I32" s="896"/>
      <c r="J32" s="896"/>
      <c r="K32" s="896"/>
      <c r="L32" s="896"/>
    </row>
    <row r="33" spans="1:12" x14ac:dyDescent="0.25">
      <c r="A33" s="583" t="s">
        <v>568</v>
      </c>
      <c r="B33" s="583"/>
      <c r="C33" s="583"/>
      <c r="D33" s="583"/>
      <c r="E33" s="583"/>
      <c r="F33" s="583"/>
      <c r="G33" s="583"/>
      <c r="H33" s="583"/>
      <c r="I33" s="583"/>
      <c r="J33" s="583"/>
      <c r="K33" s="583"/>
      <c r="L33" s="583"/>
    </row>
    <row r="38" spans="1:12" ht="12" customHeight="1" x14ac:dyDescent="0.25">
      <c r="A38" s="702" t="s">
        <v>23</v>
      </c>
      <c r="B38" s="702"/>
      <c r="C38" s="890">
        <f>Presentación!$C$3</f>
        <v>1990</v>
      </c>
      <c r="D38" s="890"/>
      <c r="E38" s="890"/>
      <c r="F38" s="890"/>
      <c r="G38" s="890"/>
      <c r="H38" s="890"/>
      <c r="I38" s="890"/>
      <c r="J38" s="890"/>
      <c r="K38" s="890"/>
      <c r="L38" s="890"/>
    </row>
    <row r="39" spans="1:12" ht="12" customHeight="1" x14ac:dyDescent="0.25">
      <c r="A39" s="702" t="s">
        <v>24</v>
      </c>
      <c r="B39" s="702"/>
      <c r="C39" s="891" t="s">
        <v>92</v>
      </c>
      <c r="D39" s="891"/>
      <c r="E39" s="891"/>
      <c r="F39" s="891"/>
      <c r="G39" s="891"/>
      <c r="H39" s="891"/>
      <c r="I39" s="891"/>
      <c r="J39" s="891"/>
      <c r="K39" s="891"/>
      <c r="L39" s="891"/>
    </row>
    <row r="40" spans="1:12" ht="12" customHeight="1" x14ac:dyDescent="0.25">
      <c r="A40" s="702" t="s">
        <v>5</v>
      </c>
      <c r="B40" s="702"/>
      <c r="C40" s="703" t="s">
        <v>26</v>
      </c>
      <c r="D40" s="703"/>
      <c r="E40" s="703"/>
      <c r="F40" s="703"/>
      <c r="G40" s="703"/>
      <c r="H40" s="703"/>
      <c r="I40" s="703"/>
      <c r="J40" s="703"/>
      <c r="K40" s="703"/>
      <c r="L40" s="703"/>
    </row>
    <row r="41" spans="1:12" ht="12" customHeight="1" x14ac:dyDescent="0.25">
      <c r="A41" s="702" t="s">
        <v>27</v>
      </c>
      <c r="B41" s="702"/>
      <c r="C41" s="703" t="s">
        <v>548</v>
      </c>
      <c r="D41" s="703"/>
      <c r="E41" s="703"/>
      <c r="F41" s="703"/>
      <c r="G41" s="703"/>
      <c r="H41" s="703"/>
      <c r="I41" s="703"/>
      <c r="J41" s="703"/>
      <c r="K41" s="703"/>
      <c r="L41" s="703"/>
    </row>
    <row r="42" spans="1:12" ht="12" customHeight="1" x14ac:dyDescent="0.25">
      <c r="A42" s="702" t="s">
        <v>29</v>
      </c>
      <c r="B42" s="702"/>
      <c r="C42" s="703" t="s">
        <v>549</v>
      </c>
      <c r="D42" s="703"/>
      <c r="E42" s="703"/>
      <c r="F42" s="703"/>
      <c r="G42" s="703"/>
      <c r="H42" s="703"/>
      <c r="I42" s="703"/>
      <c r="J42" s="703"/>
      <c r="K42" s="703"/>
      <c r="L42" s="703"/>
    </row>
    <row r="43" spans="1:12" ht="12" customHeight="1" x14ac:dyDescent="0.25">
      <c r="A43" s="702" t="s">
        <v>31</v>
      </c>
      <c r="B43" s="702"/>
      <c r="C43" s="703" t="s">
        <v>406</v>
      </c>
      <c r="D43" s="703"/>
      <c r="E43" s="703"/>
      <c r="F43" s="703"/>
      <c r="G43" s="703"/>
      <c r="H43" s="703"/>
      <c r="I43" s="703"/>
      <c r="J43" s="703"/>
      <c r="K43" s="703"/>
      <c r="L43" s="703"/>
    </row>
    <row r="44" spans="1:12" ht="12" customHeight="1" x14ac:dyDescent="0.25">
      <c r="A44" s="704" t="s">
        <v>33</v>
      </c>
      <c r="B44" s="704"/>
      <c r="C44" s="97" t="s">
        <v>34</v>
      </c>
      <c r="D44" s="97"/>
      <c r="E44" s="705" t="s">
        <v>219</v>
      </c>
      <c r="F44" s="705"/>
      <c r="G44" s="705"/>
      <c r="H44" s="705"/>
      <c r="I44" s="705" t="s">
        <v>455</v>
      </c>
      <c r="J44" s="705"/>
      <c r="K44" s="705"/>
      <c r="L44" s="705"/>
    </row>
    <row r="45" spans="1:12" ht="34.5" customHeight="1" x14ac:dyDescent="0.25">
      <c r="A45" s="7" t="s">
        <v>37</v>
      </c>
      <c r="B45" s="7"/>
      <c r="C45" s="6" t="s">
        <v>38</v>
      </c>
      <c r="D45" s="6" t="s">
        <v>550</v>
      </c>
      <c r="E45" s="98" t="s">
        <v>551</v>
      </c>
      <c r="F45" s="98" t="s">
        <v>221</v>
      </c>
      <c r="G45" s="98" t="s">
        <v>222</v>
      </c>
      <c r="H45" s="98" t="s">
        <v>43</v>
      </c>
      <c r="I45" s="98" t="s">
        <v>457</v>
      </c>
      <c r="J45" s="98" t="s">
        <v>458</v>
      </c>
      <c r="K45" s="98" t="s">
        <v>411</v>
      </c>
      <c r="L45" s="98" t="s">
        <v>411</v>
      </c>
    </row>
    <row r="46" spans="1:12" ht="12" customHeight="1" x14ac:dyDescent="0.25">
      <c r="A46" s="6" t="s">
        <v>197</v>
      </c>
      <c r="B46" s="6" t="s">
        <v>47</v>
      </c>
      <c r="C46" s="6"/>
      <c r="D46" s="6"/>
      <c r="E46" s="892" t="s">
        <v>48</v>
      </c>
      <c r="F46" s="571" t="s">
        <v>552</v>
      </c>
      <c r="G46" s="571" t="s">
        <v>552</v>
      </c>
      <c r="H46" s="571" t="s">
        <v>120</v>
      </c>
      <c r="I46" s="571" t="s">
        <v>460</v>
      </c>
      <c r="J46" s="571" t="s">
        <v>460</v>
      </c>
      <c r="K46" s="892" t="s">
        <v>52</v>
      </c>
      <c r="L46" s="892" t="s">
        <v>225</v>
      </c>
    </row>
    <row r="47" spans="1:12" ht="13.5" x14ac:dyDescent="0.25">
      <c r="A47" s="6"/>
      <c r="B47" s="6"/>
      <c r="C47" s="6"/>
      <c r="D47" s="6"/>
      <c r="E47" s="892"/>
      <c r="F47" s="571" t="s">
        <v>498</v>
      </c>
      <c r="G47" s="571" t="s">
        <v>498</v>
      </c>
      <c r="H47" s="571" t="s">
        <v>123</v>
      </c>
      <c r="I47" s="571" t="s">
        <v>553</v>
      </c>
      <c r="J47" s="571" t="s">
        <v>499</v>
      </c>
      <c r="K47" s="892"/>
      <c r="L47" s="892"/>
    </row>
    <row r="48" spans="1:12" ht="12" customHeight="1" x14ac:dyDescent="0.25">
      <c r="A48" s="6"/>
      <c r="B48" s="6"/>
      <c r="C48" s="6"/>
      <c r="D48" s="6"/>
      <c r="E48" s="892"/>
      <c r="F48" s="7" t="s">
        <v>554</v>
      </c>
      <c r="G48" s="7" t="s">
        <v>555</v>
      </c>
      <c r="H48" s="7" t="s">
        <v>556</v>
      </c>
      <c r="I48" s="7" t="s">
        <v>557</v>
      </c>
      <c r="J48" s="7" t="s">
        <v>557</v>
      </c>
      <c r="K48" s="893" t="s">
        <v>558</v>
      </c>
      <c r="L48" s="893" t="s">
        <v>559</v>
      </c>
    </row>
    <row r="49" spans="1:12" x14ac:dyDescent="0.25">
      <c r="A49" s="6"/>
      <c r="B49" s="6"/>
      <c r="C49" s="6"/>
      <c r="D49" s="6"/>
      <c r="E49" s="892"/>
      <c r="F49" s="7"/>
      <c r="G49" s="7"/>
      <c r="H49" s="7"/>
      <c r="I49" s="7"/>
      <c r="J49" s="7"/>
      <c r="K49" s="893"/>
      <c r="L49" s="893"/>
    </row>
    <row r="50" spans="1:12" ht="13.5" x14ac:dyDescent="0.35">
      <c r="A50" s="6"/>
      <c r="B50" s="6"/>
      <c r="C50" s="6"/>
      <c r="D50" s="6"/>
      <c r="E50" s="572" t="s">
        <v>467</v>
      </c>
      <c r="F50" s="572" t="s">
        <v>560</v>
      </c>
      <c r="G50" s="572" t="s">
        <v>468</v>
      </c>
      <c r="H50" s="572" t="s">
        <v>65</v>
      </c>
      <c r="I50" s="572" t="s">
        <v>66</v>
      </c>
      <c r="J50" s="572" t="s">
        <v>469</v>
      </c>
      <c r="K50" s="573" t="s">
        <v>470</v>
      </c>
      <c r="L50" s="573" t="s">
        <v>470</v>
      </c>
    </row>
    <row r="51" spans="1:12" ht="12.75" customHeight="1" x14ac:dyDescent="0.25">
      <c r="A51" s="687" t="s">
        <v>68</v>
      </c>
      <c r="B51" s="687" t="s">
        <v>313</v>
      </c>
      <c r="C51" s="135" t="s">
        <v>561</v>
      </c>
      <c r="D51" s="574" t="s">
        <v>562</v>
      </c>
      <c r="E51" s="575">
        <f>E125+E162+E199+E236+E273+E310+E347+E384+E421+E458+E495+E532+E569+E606+E643+E680</f>
        <v>0</v>
      </c>
      <c r="F51" s="576"/>
      <c r="G51" s="577"/>
      <c r="H51" s="576"/>
      <c r="I51" s="576"/>
      <c r="J51" s="576"/>
      <c r="K51" s="575">
        <f t="shared" ref="K51:L53" si="0">K125+K162+K199+K236+K273+K310+K347+K384+K421+K458+K495+K532+K569+K606+K643+K680</f>
        <v>0</v>
      </c>
      <c r="L51" s="575">
        <f t="shared" si="0"/>
        <v>0</v>
      </c>
    </row>
    <row r="52" spans="1:12" x14ac:dyDescent="0.25">
      <c r="A52" s="687"/>
      <c r="B52" s="687"/>
      <c r="C52" s="486" t="s">
        <v>563</v>
      </c>
      <c r="D52" s="574" t="s">
        <v>562</v>
      </c>
      <c r="E52" s="575">
        <f>E126+E163+E200+E237+E274+E311+E348+E385+E422+E459+E496+E533+E570+E607+E644+E681</f>
        <v>0</v>
      </c>
      <c r="F52" s="492"/>
      <c r="G52" s="577"/>
      <c r="H52" s="576"/>
      <c r="I52" s="492"/>
      <c r="J52" s="492"/>
      <c r="K52" s="575">
        <f t="shared" si="0"/>
        <v>0</v>
      </c>
      <c r="L52" s="575">
        <f t="shared" si="0"/>
        <v>0</v>
      </c>
    </row>
    <row r="53" spans="1:12" x14ac:dyDescent="0.25">
      <c r="A53" s="687"/>
      <c r="B53" s="687"/>
      <c r="C53" s="135" t="s">
        <v>564</v>
      </c>
      <c r="D53" s="574" t="s">
        <v>562</v>
      </c>
      <c r="E53" s="575">
        <f>E127+E164+E201+E238+E275+E312+E349+E386+E423+E460+E497+E534+E571+E608+E645+E682</f>
        <v>0</v>
      </c>
      <c r="F53" s="492"/>
      <c r="G53" s="577"/>
      <c r="H53" s="576"/>
      <c r="I53" s="492"/>
      <c r="J53" s="492"/>
      <c r="K53" s="575">
        <f t="shared" si="0"/>
        <v>0</v>
      </c>
      <c r="L53" s="575">
        <f t="shared" si="0"/>
        <v>0</v>
      </c>
    </row>
    <row r="54" spans="1:12" ht="12" customHeight="1" x14ac:dyDescent="0.25">
      <c r="A54" s="894" t="s">
        <v>292</v>
      </c>
      <c r="B54" s="894"/>
      <c r="C54" s="894"/>
      <c r="D54" s="894"/>
      <c r="E54" s="510">
        <f>SUM(E51:E53)</f>
        <v>0</v>
      </c>
      <c r="F54" s="515"/>
      <c r="G54" s="515"/>
      <c r="H54" s="515"/>
      <c r="I54" s="515"/>
      <c r="J54" s="515"/>
      <c r="K54" s="510">
        <f>SUM(K51:K53)</f>
        <v>0</v>
      </c>
      <c r="L54" s="510">
        <f>SUM(L51:L53)</f>
        <v>0</v>
      </c>
    </row>
    <row r="55" spans="1:12" ht="12" customHeight="1" x14ac:dyDescent="0.25">
      <c r="A55" s="7" t="s">
        <v>310</v>
      </c>
      <c r="B55" s="7" t="s">
        <v>313</v>
      </c>
      <c r="C55" s="469" t="s">
        <v>313</v>
      </c>
      <c r="D55" s="574" t="s">
        <v>562</v>
      </c>
      <c r="E55" s="575">
        <f>E129+E166+E203+E240+E277+E314+E351+E388+E425+E462+E499+E536+E573+E610+E647+E684</f>
        <v>0</v>
      </c>
      <c r="F55" s="579"/>
      <c r="G55" s="577"/>
      <c r="H55" s="580"/>
      <c r="I55" s="579"/>
      <c r="J55" s="579"/>
      <c r="K55" s="575">
        <f>K129+K166+K203+K240+K277+K314+K351+K388+K425+K462+K499+K536+K573+K610+K647+K684</f>
        <v>0</v>
      </c>
      <c r="L55" s="575">
        <f>L129+L166+L203+L240+L277+L314+L351+L388+L425+L462+L499+L536+L573+L610+L647+L684</f>
        <v>0</v>
      </c>
    </row>
    <row r="56" spans="1:12" x14ac:dyDescent="0.25">
      <c r="A56" s="7"/>
      <c r="B56" s="7"/>
      <c r="C56" s="469"/>
      <c r="D56" s="581" t="s">
        <v>565</v>
      </c>
      <c r="E56" s="511"/>
      <c r="F56" s="579"/>
      <c r="G56" s="579"/>
      <c r="H56" s="579"/>
      <c r="I56" s="579"/>
      <c r="J56" s="579"/>
      <c r="K56" s="511"/>
      <c r="L56" s="504"/>
    </row>
    <row r="57" spans="1:12" ht="12" customHeight="1" x14ac:dyDescent="0.25">
      <c r="A57" s="894" t="s">
        <v>292</v>
      </c>
      <c r="B57" s="894"/>
      <c r="C57" s="894"/>
      <c r="D57" s="894"/>
      <c r="E57" s="510">
        <f>SUM(E55:E56)</f>
        <v>0</v>
      </c>
      <c r="F57" s="515"/>
      <c r="G57" s="515"/>
      <c r="H57" s="515"/>
      <c r="I57" s="515"/>
      <c r="J57" s="515"/>
      <c r="K57" s="510">
        <f>SUM(K55:K56)</f>
        <v>0</v>
      </c>
      <c r="L57" s="510">
        <f>SUM(L55:L56)</f>
        <v>0</v>
      </c>
    </row>
    <row r="58" spans="1:12" ht="12" customHeight="1" x14ac:dyDescent="0.25">
      <c r="A58" s="7" t="s">
        <v>314</v>
      </c>
      <c r="B58" s="7" t="s">
        <v>313</v>
      </c>
      <c r="C58" s="469" t="s">
        <v>313</v>
      </c>
      <c r="D58" s="574" t="s">
        <v>562</v>
      </c>
      <c r="E58" s="575">
        <f>E132+E169+E206+E243+E280+E317+E354+E391+E428+E465+E502+E539+E576+E613+E650+E687</f>
        <v>0</v>
      </c>
      <c r="F58" s="579"/>
      <c r="G58" s="577"/>
      <c r="H58" s="580"/>
      <c r="I58" s="579"/>
      <c r="J58" s="579"/>
      <c r="K58" s="575">
        <f>K132+K169+K206+K243+K280+K317+K354+K391+K428+K465+K502+K539+K576+K613+K650+K687</f>
        <v>0</v>
      </c>
      <c r="L58" s="575">
        <f>L132+L169+L206+L243+L280+L317+L354+L391+L428+L465+L502+L539+L576+L613+L650+L687</f>
        <v>0</v>
      </c>
    </row>
    <row r="59" spans="1:12" x14ac:dyDescent="0.25">
      <c r="A59" s="7"/>
      <c r="B59" s="7"/>
      <c r="C59" s="469"/>
      <c r="D59" s="581" t="s">
        <v>565</v>
      </c>
      <c r="E59" s="511"/>
      <c r="F59" s="579"/>
      <c r="G59" s="579"/>
      <c r="H59" s="579"/>
      <c r="I59" s="579"/>
      <c r="J59" s="579"/>
      <c r="K59" s="511"/>
      <c r="L59" s="504"/>
    </row>
    <row r="60" spans="1:12" ht="12" customHeight="1" x14ac:dyDescent="0.25">
      <c r="A60" s="894" t="s">
        <v>292</v>
      </c>
      <c r="B60" s="894"/>
      <c r="C60" s="894"/>
      <c r="D60" s="894"/>
      <c r="E60" s="510">
        <f>SUM(E58:E59)</f>
        <v>0</v>
      </c>
      <c r="F60" s="515"/>
      <c r="G60" s="515"/>
      <c r="H60" s="515"/>
      <c r="I60" s="515"/>
      <c r="J60" s="515"/>
      <c r="K60" s="510">
        <f>SUM(K58:K59)</f>
        <v>0</v>
      </c>
      <c r="L60" s="510">
        <f>SUM(L58:L59)</f>
        <v>0</v>
      </c>
    </row>
    <row r="61" spans="1:12" ht="12" customHeight="1" x14ac:dyDescent="0.25">
      <c r="A61" s="7" t="s">
        <v>315</v>
      </c>
      <c r="B61" s="7" t="s">
        <v>313</v>
      </c>
      <c r="C61" s="469" t="s">
        <v>313</v>
      </c>
      <c r="D61" s="574" t="s">
        <v>562</v>
      </c>
      <c r="E61" s="575">
        <f>E135+E172+E209+E246+E283+E320+E357+E394+E431+E468+E505+E542+E579+E616+E653+E690</f>
        <v>0</v>
      </c>
      <c r="F61" s="579"/>
      <c r="G61" s="577"/>
      <c r="H61" s="580"/>
      <c r="I61" s="579"/>
      <c r="J61" s="579"/>
      <c r="K61" s="575">
        <f>K135+K172+K209+K246+K283+K320+K357+K394+K431+K468+K505+K542+K579+K616+K653+K690</f>
        <v>0</v>
      </c>
      <c r="L61" s="575">
        <f>L135+L172+L209+L246+L283+L320+L357+L394+L431+L468+L505+L542+L579+L616+L653+L690</f>
        <v>0</v>
      </c>
    </row>
    <row r="62" spans="1:12" x14ac:dyDescent="0.25">
      <c r="A62" s="7"/>
      <c r="B62" s="7"/>
      <c r="C62" s="469"/>
      <c r="D62" s="581" t="s">
        <v>565</v>
      </c>
      <c r="E62" s="511"/>
      <c r="F62" s="579"/>
      <c r="G62" s="579"/>
      <c r="H62" s="579"/>
      <c r="I62" s="579"/>
      <c r="J62" s="579"/>
      <c r="K62" s="511"/>
      <c r="L62" s="504"/>
    </row>
    <row r="63" spans="1:12" ht="12" customHeight="1" x14ac:dyDescent="0.25">
      <c r="A63" s="894" t="s">
        <v>292</v>
      </c>
      <c r="B63" s="894"/>
      <c r="C63" s="894"/>
      <c r="D63" s="894"/>
      <c r="E63" s="510">
        <f>SUM(E61:E62)</f>
        <v>0</v>
      </c>
      <c r="F63" s="515"/>
      <c r="G63" s="515"/>
      <c r="H63" s="515"/>
      <c r="I63" s="515"/>
      <c r="J63" s="515"/>
      <c r="K63" s="510">
        <f>SUM(K61:K62)</f>
        <v>0</v>
      </c>
      <c r="L63" s="510">
        <f>SUM(L61:L62)</f>
        <v>0</v>
      </c>
    </row>
    <row r="64" spans="1:12" ht="12" customHeight="1" x14ac:dyDescent="0.25">
      <c r="A64" s="7" t="s">
        <v>316</v>
      </c>
      <c r="B64" s="7" t="s">
        <v>313</v>
      </c>
      <c r="C64" s="469" t="s">
        <v>313</v>
      </c>
      <c r="D64" s="574" t="s">
        <v>562</v>
      </c>
      <c r="E64" s="575">
        <f>E138+E175+E212+E249+E286+E323+E360+E397+E434+E471+E508+E545+E582+E619+E656+E693</f>
        <v>0</v>
      </c>
      <c r="F64" s="579"/>
      <c r="G64" s="577"/>
      <c r="H64" s="580"/>
      <c r="I64" s="579"/>
      <c r="J64" s="579"/>
      <c r="K64" s="575">
        <f>K138+K175+K212+K249+K286+K323+K360+K397+K434+K471+K508+K545+K582+K619+K656+K693</f>
        <v>0</v>
      </c>
      <c r="L64" s="575">
        <f>L138+L175+L212+L249+L286+L323+L360+L397+L434+L471+L508+L545+L582+L619+L656+L693</f>
        <v>0</v>
      </c>
    </row>
    <row r="65" spans="1:12" x14ac:dyDescent="0.25">
      <c r="A65" s="7"/>
      <c r="B65" s="7"/>
      <c r="C65" s="469"/>
      <c r="D65" s="581" t="s">
        <v>565</v>
      </c>
      <c r="E65" s="511"/>
      <c r="F65" s="579"/>
      <c r="G65" s="579"/>
      <c r="H65" s="579"/>
      <c r="I65" s="579"/>
      <c r="J65" s="579"/>
      <c r="K65" s="511"/>
      <c r="L65" s="504"/>
    </row>
    <row r="66" spans="1:12" ht="12" customHeight="1" x14ac:dyDescent="0.25">
      <c r="A66" s="895" t="s">
        <v>292</v>
      </c>
      <c r="B66" s="895"/>
      <c r="C66" s="895"/>
      <c r="D66" s="895"/>
      <c r="E66" s="510">
        <f>SUM(E64:E65)</f>
        <v>0</v>
      </c>
      <c r="F66" s="515"/>
      <c r="G66" s="515"/>
      <c r="H66" s="515"/>
      <c r="I66" s="515"/>
      <c r="J66" s="515"/>
      <c r="K66" s="510">
        <f>SUM(K64:K65)</f>
        <v>0</v>
      </c>
      <c r="L66" s="510">
        <f>SUM(L64:L65)</f>
        <v>0</v>
      </c>
    </row>
    <row r="67" spans="1:12" x14ac:dyDescent="0.25">
      <c r="A67" s="865" t="s">
        <v>91</v>
      </c>
      <c r="B67" s="865"/>
      <c r="C67" s="865"/>
      <c r="D67" s="865"/>
      <c r="E67" s="510">
        <f>E54+E57+E60+E63+E66</f>
        <v>0</v>
      </c>
      <c r="F67" s="516"/>
      <c r="G67" s="516"/>
      <c r="H67" s="516"/>
      <c r="I67" s="516"/>
      <c r="J67" s="516"/>
      <c r="K67" s="510">
        <f>K54+K57+K60+K63+K66</f>
        <v>0</v>
      </c>
      <c r="L67" s="510">
        <f>L54+L57+L60+L63+L66</f>
        <v>0</v>
      </c>
    </row>
    <row r="68" spans="1:12" x14ac:dyDescent="0.25">
      <c r="A68" s="896" t="s">
        <v>566</v>
      </c>
      <c r="B68" s="896"/>
      <c r="C68" s="896"/>
      <c r="D68" s="896"/>
      <c r="E68" s="896"/>
      <c r="F68" s="896"/>
      <c r="G68" s="896"/>
      <c r="H68" s="896"/>
      <c r="I68" s="896"/>
      <c r="J68" s="896"/>
      <c r="K68" s="896"/>
      <c r="L68" s="896"/>
    </row>
    <row r="69" spans="1:12" x14ac:dyDescent="0.25">
      <c r="A69" s="896" t="s">
        <v>567</v>
      </c>
      <c r="B69" s="896"/>
      <c r="C69" s="896"/>
      <c r="D69" s="896"/>
      <c r="E69" s="896"/>
      <c r="F69" s="896"/>
      <c r="G69" s="896"/>
      <c r="H69" s="896"/>
      <c r="I69" s="896"/>
      <c r="J69" s="896"/>
      <c r="K69" s="896"/>
      <c r="L69" s="896"/>
    </row>
    <row r="70" spans="1:12" x14ac:dyDescent="0.25">
      <c r="A70" s="583" t="s">
        <v>568</v>
      </c>
      <c r="B70" s="583"/>
      <c r="C70" s="583"/>
      <c r="D70" s="583"/>
      <c r="E70" s="583"/>
      <c r="F70" s="583"/>
      <c r="G70" s="583"/>
      <c r="H70" s="583"/>
      <c r="I70" s="583"/>
      <c r="J70" s="583"/>
      <c r="K70" s="583"/>
      <c r="L70" s="583"/>
    </row>
    <row r="72" spans="1:12" x14ac:dyDescent="0.25">
      <c r="E72" s="582"/>
    </row>
    <row r="75" spans="1:12" ht="12" customHeight="1" x14ac:dyDescent="0.25">
      <c r="A75" s="702" t="s">
        <v>23</v>
      </c>
      <c r="B75" s="702"/>
      <c r="C75" s="890">
        <f>Presentación!$C$3</f>
        <v>1990</v>
      </c>
      <c r="D75" s="890"/>
      <c r="E75" s="890"/>
      <c r="F75" s="890"/>
      <c r="G75" s="890"/>
      <c r="H75" s="890"/>
      <c r="I75" s="890"/>
      <c r="J75" s="890"/>
      <c r="K75" s="890"/>
      <c r="L75" s="890"/>
    </row>
    <row r="76" spans="1:12" ht="12" customHeight="1" x14ac:dyDescent="0.25">
      <c r="A76" s="702" t="s">
        <v>24</v>
      </c>
      <c r="B76" s="702"/>
      <c r="C76" s="891" t="s">
        <v>93</v>
      </c>
      <c r="D76" s="891"/>
      <c r="E76" s="891"/>
      <c r="F76" s="891"/>
      <c r="G76" s="891"/>
      <c r="H76" s="891"/>
      <c r="I76" s="891"/>
      <c r="J76" s="891"/>
      <c r="K76" s="891"/>
      <c r="L76" s="891"/>
    </row>
    <row r="77" spans="1:12" ht="12" customHeight="1" x14ac:dyDescent="0.25">
      <c r="A77" s="702" t="s">
        <v>5</v>
      </c>
      <c r="B77" s="702"/>
      <c r="C77" s="703" t="s">
        <v>26</v>
      </c>
      <c r="D77" s="703"/>
      <c r="E77" s="703"/>
      <c r="F77" s="703"/>
      <c r="G77" s="703"/>
      <c r="H77" s="703"/>
      <c r="I77" s="703"/>
      <c r="J77" s="703"/>
      <c r="K77" s="703"/>
      <c r="L77" s="703"/>
    </row>
    <row r="78" spans="1:12" ht="12" customHeight="1" x14ac:dyDescent="0.25">
      <c r="A78" s="702" t="s">
        <v>27</v>
      </c>
      <c r="B78" s="702"/>
      <c r="C78" s="703" t="s">
        <v>548</v>
      </c>
      <c r="D78" s="703"/>
      <c r="E78" s="703"/>
      <c r="F78" s="703"/>
      <c r="G78" s="703"/>
      <c r="H78" s="703"/>
      <c r="I78" s="703"/>
      <c r="J78" s="703"/>
      <c r="K78" s="703"/>
      <c r="L78" s="703"/>
    </row>
    <row r="79" spans="1:12" ht="12" customHeight="1" x14ac:dyDescent="0.25">
      <c r="A79" s="702" t="s">
        <v>29</v>
      </c>
      <c r="B79" s="702"/>
      <c r="C79" s="703" t="s">
        <v>549</v>
      </c>
      <c r="D79" s="703"/>
      <c r="E79" s="703"/>
      <c r="F79" s="703"/>
      <c r="G79" s="703"/>
      <c r="H79" s="703"/>
      <c r="I79" s="703"/>
      <c r="J79" s="703"/>
      <c r="K79" s="703"/>
      <c r="L79" s="703"/>
    </row>
    <row r="80" spans="1:12" ht="12" customHeight="1" x14ac:dyDescent="0.25">
      <c r="A80" s="702" t="s">
        <v>31</v>
      </c>
      <c r="B80" s="702"/>
      <c r="C80" s="703" t="s">
        <v>406</v>
      </c>
      <c r="D80" s="703"/>
      <c r="E80" s="703"/>
      <c r="F80" s="703"/>
      <c r="G80" s="703"/>
      <c r="H80" s="703"/>
      <c r="I80" s="703"/>
      <c r="J80" s="703"/>
      <c r="K80" s="703"/>
      <c r="L80" s="703"/>
    </row>
    <row r="81" spans="1:12" ht="12" customHeight="1" x14ac:dyDescent="0.25">
      <c r="A81" s="704" t="s">
        <v>33</v>
      </c>
      <c r="B81" s="704"/>
      <c r="C81" s="97" t="s">
        <v>34</v>
      </c>
      <c r="D81" s="97"/>
      <c r="E81" s="705" t="s">
        <v>219</v>
      </c>
      <c r="F81" s="705"/>
      <c r="G81" s="705"/>
      <c r="H81" s="705"/>
      <c r="I81" s="705" t="s">
        <v>455</v>
      </c>
      <c r="J81" s="705"/>
      <c r="K81" s="705"/>
      <c r="L81" s="705"/>
    </row>
    <row r="82" spans="1:12" ht="34.5" customHeight="1" x14ac:dyDescent="0.25">
      <c r="A82" s="7" t="s">
        <v>37</v>
      </c>
      <c r="B82" s="7"/>
      <c r="C82" s="6" t="s">
        <v>38</v>
      </c>
      <c r="D82" s="6" t="s">
        <v>550</v>
      </c>
      <c r="E82" s="98" t="s">
        <v>551</v>
      </c>
      <c r="F82" s="98" t="s">
        <v>221</v>
      </c>
      <c r="G82" s="98" t="s">
        <v>222</v>
      </c>
      <c r="H82" s="98" t="s">
        <v>43</v>
      </c>
      <c r="I82" s="98" t="s">
        <v>457</v>
      </c>
      <c r="J82" s="98" t="s">
        <v>458</v>
      </c>
      <c r="K82" s="98" t="s">
        <v>411</v>
      </c>
      <c r="L82" s="98" t="s">
        <v>411</v>
      </c>
    </row>
    <row r="83" spans="1:12" ht="12" customHeight="1" x14ac:dyDescent="0.25">
      <c r="A83" s="6" t="s">
        <v>197</v>
      </c>
      <c r="B83" s="6" t="s">
        <v>47</v>
      </c>
      <c r="C83" s="6"/>
      <c r="D83" s="6"/>
      <c r="E83" s="892" t="s">
        <v>48</v>
      </c>
      <c r="F83" s="571" t="s">
        <v>552</v>
      </c>
      <c r="G83" s="571" t="s">
        <v>552</v>
      </c>
      <c r="H83" s="571" t="s">
        <v>120</v>
      </c>
      <c r="I83" s="571" t="s">
        <v>460</v>
      </c>
      <c r="J83" s="571" t="s">
        <v>460</v>
      </c>
      <c r="K83" s="892" t="s">
        <v>52</v>
      </c>
      <c r="L83" s="892" t="s">
        <v>225</v>
      </c>
    </row>
    <row r="84" spans="1:12" ht="13.5" x14ac:dyDescent="0.25">
      <c r="A84" s="6"/>
      <c r="B84" s="6"/>
      <c r="C84" s="6"/>
      <c r="D84" s="6"/>
      <c r="E84" s="892"/>
      <c r="F84" s="571" t="s">
        <v>498</v>
      </c>
      <c r="G84" s="571" t="s">
        <v>498</v>
      </c>
      <c r="H84" s="571" t="s">
        <v>123</v>
      </c>
      <c r="I84" s="571" t="s">
        <v>553</v>
      </c>
      <c r="J84" s="571" t="s">
        <v>499</v>
      </c>
      <c r="K84" s="892"/>
      <c r="L84" s="892"/>
    </row>
    <row r="85" spans="1:12" ht="12" customHeight="1" x14ac:dyDescent="0.25">
      <c r="A85" s="6"/>
      <c r="B85" s="6"/>
      <c r="C85" s="6"/>
      <c r="D85" s="6"/>
      <c r="E85" s="892"/>
      <c r="F85" s="7" t="s">
        <v>554</v>
      </c>
      <c r="G85" s="7" t="s">
        <v>555</v>
      </c>
      <c r="H85" s="7" t="s">
        <v>556</v>
      </c>
      <c r="I85" s="7" t="s">
        <v>557</v>
      </c>
      <c r="J85" s="7" t="s">
        <v>557</v>
      </c>
      <c r="K85" s="893" t="s">
        <v>558</v>
      </c>
      <c r="L85" s="893" t="s">
        <v>559</v>
      </c>
    </row>
    <row r="86" spans="1:12" x14ac:dyDescent="0.25">
      <c r="A86" s="6"/>
      <c r="B86" s="6"/>
      <c r="C86" s="6"/>
      <c r="D86" s="6"/>
      <c r="E86" s="892"/>
      <c r="F86" s="7"/>
      <c r="G86" s="7"/>
      <c r="H86" s="7"/>
      <c r="I86" s="7"/>
      <c r="J86" s="7"/>
      <c r="K86" s="893"/>
      <c r="L86" s="893"/>
    </row>
    <row r="87" spans="1:12" ht="13.5" x14ac:dyDescent="0.35">
      <c r="A87" s="6"/>
      <c r="B87" s="6"/>
      <c r="C87" s="6"/>
      <c r="D87" s="6"/>
      <c r="E87" s="572" t="s">
        <v>467</v>
      </c>
      <c r="F87" s="572" t="s">
        <v>560</v>
      </c>
      <c r="G87" s="572" t="s">
        <v>468</v>
      </c>
      <c r="H87" s="572" t="s">
        <v>65</v>
      </c>
      <c r="I87" s="572" t="s">
        <v>66</v>
      </c>
      <c r="J87" s="572" t="s">
        <v>469</v>
      </c>
      <c r="K87" s="573" t="s">
        <v>470</v>
      </c>
      <c r="L87" s="573" t="s">
        <v>470</v>
      </c>
    </row>
    <row r="88" spans="1:12" ht="12.75" customHeight="1" x14ac:dyDescent="0.25">
      <c r="A88" s="687" t="s">
        <v>68</v>
      </c>
      <c r="B88" s="687" t="s">
        <v>313</v>
      </c>
      <c r="C88" s="135" t="s">
        <v>569</v>
      </c>
      <c r="D88" s="574" t="s">
        <v>562</v>
      </c>
      <c r="E88" s="575">
        <f>E14-E51</f>
        <v>0</v>
      </c>
      <c r="F88" s="576"/>
      <c r="G88" s="577"/>
      <c r="H88" s="576"/>
      <c r="I88" s="576"/>
      <c r="J88" s="576"/>
      <c r="K88" s="575" t="e">
        <f t="shared" ref="K88:L90" si="1">K14-K51</f>
        <v>#DIV/0!</v>
      </c>
      <c r="L88" s="575">
        <f t="shared" si="1"/>
        <v>0</v>
      </c>
    </row>
    <row r="89" spans="1:12" x14ac:dyDescent="0.25">
      <c r="A89" s="687"/>
      <c r="B89" s="687"/>
      <c r="C89" s="135" t="s">
        <v>570</v>
      </c>
      <c r="D89" s="574" t="s">
        <v>562</v>
      </c>
      <c r="E89" s="575">
        <f>E15-E52</f>
        <v>0</v>
      </c>
      <c r="F89" s="492"/>
      <c r="G89" s="577"/>
      <c r="H89" s="576"/>
      <c r="I89" s="492"/>
      <c r="J89" s="492"/>
      <c r="K89" s="575" t="e">
        <f t="shared" si="1"/>
        <v>#DIV/0!</v>
      </c>
      <c r="L89" s="575">
        <f t="shared" si="1"/>
        <v>0</v>
      </c>
    </row>
    <row r="90" spans="1:12" x14ac:dyDescent="0.25">
      <c r="A90" s="687"/>
      <c r="B90" s="687"/>
      <c r="C90" s="135" t="s">
        <v>571</v>
      </c>
      <c r="D90" s="574" t="s">
        <v>562</v>
      </c>
      <c r="E90" s="575">
        <f>E16-E53</f>
        <v>0</v>
      </c>
      <c r="F90" s="492"/>
      <c r="G90" s="577"/>
      <c r="H90" s="576"/>
      <c r="I90" s="492"/>
      <c r="J90" s="492"/>
      <c r="K90" s="575">
        <f t="shared" si="1"/>
        <v>0</v>
      </c>
      <c r="L90" s="575">
        <f t="shared" si="1"/>
        <v>0</v>
      </c>
    </row>
    <row r="91" spans="1:12" ht="12" customHeight="1" x14ac:dyDescent="0.25">
      <c r="A91" s="894" t="s">
        <v>292</v>
      </c>
      <c r="B91" s="894"/>
      <c r="C91" s="894"/>
      <c r="D91" s="894"/>
      <c r="E91" s="510">
        <f>SUM(E88:E90)</f>
        <v>0</v>
      </c>
      <c r="F91" s="515"/>
      <c r="G91" s="515"/>
      <c r="H91" s="515"/>
      <c r="I91" s="515"/>
      <c r="J91" s="515"/>
      <c r="K91" s="510" t="e">
        <f>SUM(K88:K90)</f>
        <v>#DIV/0!</v>
      </c>
      <c r="L91" s="510">
        <f>SUM(L88:L90)</f>
        <v>0</v>
      </c>
    </row>
    <row r="92" spans="1:12" ht="12" customHeight="1" x14ac:dyDescent="0.25">
      <c r="A92" s="7" t="s">
        <v>310</v>
      </c>
      <c r="B92" s="7" t="s">
        <v>313</v>
      </c>
      <c r="C92" s="469" t="s">
        <v>313</v>
      </c>
      <c r="D92" s="574" t="s">
        <v>562</v>
      </c>
      <c r="E92" s="575">
        <f>E18-E55</f>
        <v>0</v>
      </c>
      <c r="F92" s="579"/>
      <c r="G92" s="577"/>
      <c r="H92" s="580"/>
      <c r="I92" s="579"/>
      <c r="J92" s="579"/>
      <c r="K92" s="575" t="e">
        <f>K18-K55</f>
        <v>#DIV/0!</v>
      </c>
      <c r="L92" s="575">
        <f>L18-L55</f>
        <v>0</v>
      </c>
    </row>
    <row r="93" spans="1:12" x14ac:dyDescent="0.25">
      <c r="A93" s="7"/>
      <c r="B93" s="7"/>
      <c r="C93" s="469"/>
      <c r="D93" s="581" t="s">
        <v>565</v>
      </c>
      <c r="E93" s="511"/>
      <c r="F93" s="579"/>
      <c r="G93" s="579"/>
      <c r="H93" s="579"/>
      <c r="I93" s="579"/>
      <c r="J93" s="579"/>
      <c r="K93" s="511"/>
      <c r="L93" s="504"/>
    </row>
    <row r="94" spans="1:12" ht="12" customHeight="1" x14ac:dyDescent="0.25">
      <c r="A94" s="894" t="s">
        <v>292</v>
      </c>
      <c r="B94" s="894"/>
      <c r="C94" s="894"/>
      <c r="D94" s="894"/>
      <c r="E94" s="510">
        <f>SUM(E92:E93)</f>
        <v>0</v>
      </c>
      <c r="F94" s="515"/>
      <c r="G94" s="515"/>
      <c r="H94" s="515"/>
      <c r="I94" s="515"/>
      <c r="J94" s="515"/>
      <c r="K94" s="510" t="e">
        <f>SUM(K92:K93)</f>
        <v>#DIV/0!</v>
      </c>
      <c r="L94" s="510">
        <f>SUM(L92:L93)</f>
        <v>0</v>
      </c>
    </row>
    <row r="95" spans="1:12" ht="12" customHeight="1" x14ac:dyDescent="0.25">
      <c r="A95" s="7" t="s">
        <v>314</v>
      </c>
      <c r="B95" s="7" t="s">
        <v>313</v>
      </c>
      <c r="C95" s="469" t="s">
        <v>313</v>
      </c>
      <c r="D95" s="574" t="s">
        <v>562</v>
      </c>
      <c r="E95" s="575">
        <f>E21-E58</f>
        <v>0</v>
      </c>
      <c r="F95" s="579"/>
      <c r="G95" s="577"/>
      <c r="H95" s="580"/>
      <c r="I95" s="579"/>
      <c r="J95" s="579"/>
      <c r="K95" s="575" t="e">
        <f>K21-K58</f>
        <v>#DIV/0!</v>
      </c>
      <c r="L95" s="575">
        <f>L21-L58</f>
        <v>0</v>
      </c>
    </row>
    <row r="96" spans="1:12" x14ac:dyDescent="0.25">
      <c r="A96" s="7"/>
      <c r="B96" s="7"/>
      <c r="C96" s="469"/>
      <c r="D96" s="581" t="s">
        <v>565</v>
      </c>
      <c r="E96" s="511"/>
      <c r="F96" s="579"/>
      <c r="G96" s="579"/>
      <c r="H96" s="579"/>
      <c r="I96" s="579"/>
      <c r="J96" s="579"/>
      <c r="K96" s="511"/>
      <c r="L96" s="504"/>
    </row>
    <row r="97" spans="1:12" ht="12" customHeight="1" x14ac:dyDescent="0.25">
      <c r="A97" s="894" t="s">
        <v>292</v>
      </c>
      <c r="B97" s="894"/>
      <c r="C97" s="894"/>
      <c r="D97" s="894"/>
      <c r="E97" s="510">
        <f>SUM(E95:E96)</f>
        <v>0</v>
      </c>
      <c r="F97" s="515"/>
      <c r="G97" s="515"/>
      <c r="H97" s="515"/>
      <c r="I97" s="515"/>
      <c r="J97" s="515"/>
      <c r="K97" s="510" t="e">
        <f>SUM(K95:K96)</f>
        <v>#DIV/0!</v>
      </c>
      <c r="L97" s="510">
        <f>SUM(L95:L96)</f>
        <v>0</v>
      </c>
    </row>
    <row r="98" spans="1:12" ht="12" customHeight="1" x14ac:dyDescent="0.25">
      <c r="A98" s="7" t="s">
        <v>315</v>
      </c>
      <c r="B98" s="7" t="s">
        <v>313</v>
      </c>
      <c r="C98" s="469" t="s">
        <v>313</v>
      </c>
      <c r="D98" s="574" t="s">
        <v>562</v>
      </c>
      <c r="E98" s="575">
        <f>E24-E61</f>
        <v>0</v>
      </c>
      <c r="F98" s="579"/>
      <c r="G98" s="577"/>
      <c r="H98" s="580"/>
      <c r="I98" s="579"/>
      <c r="J98" s="579"/>
      <c r="K98" s="575">
        <f>K24-K61</f>
        <v>0</v>
      </c>
      <c r="L98" s="575">
        <f>L24-L61</f>
        <v>0</v>
      </c>
    </row>
    <row r="99" spans="1:12" x14ac:dyDescent="0.25">
      <c r="A99" s="7"/>
      <c r="B99" s="7"/>
      <c r="C99" s="469"/>
      <c r="D99" s="581" t="s">
        <v>565</v>
      </c>
      <c r="E99" s="511"/>
      <c r="F99" s="579"/>
      <c r="G99" s="579"/>
      <c r="H99" s="579"/>
      <c r="I99" s="579"/>
      <c r="J99" s="579"/>
      <c r="K99" s="511"/>
      <c r="L99" s="504"/>
    </row>
    <row r="100" spans="1:12" ht="12" customHeight="1" x14ac:dyDescent="0.25">
      <c r="A100" s="894" t="s">
        <v>292</v>
      </c>
      <c r="B100" s="894"/>
      <c r="C100" s="894"/>
      <c r="D100" s="894"/>
      <c r="E100" s="510">
        <f>SUM(E98:E99)</f>
        <v>0</v>
      </c>
      <c r="F100" s="515"/>
      <c r="G100" s="515"/>
      <c r="H100" s="515"/>
      <c r="I100" s="515"/>
      <c r="J100" s="515"/>
      <c r="K100" s="510">
        <f>SUM(K98:K99)</f>
        <v>0</v>
      </c>
      <c r="L100" s="510">
        <f>SUM(L98:L99)</f>
        <v>0</v>
      </c>
    </row>
    <row r="101" spans="1:12" ht="12" customHeight="1" x14ac:dyDescent="0.25">
      <c r="A101" s="7" t="s">
        <v>316</v>
      </c>
      <c r="B101" s="7" t="s">
        <v>313</v>
      </c>
      <c r="C101" s="469" t="s">
        <v>313</v>
      </c>
      <c r="D101" s="574" t="s">
        <v>562</v>
      </c>
      <c r="E101" s="575">
        <f>E27-E64</f>
        <v>0</v>
      </c>
      <c r="F101" s="579"/>
      <c r="G101" s="577"/>
      <c r="H101" s="580"/>
      <c r="I101" s="579"/>
      <c r="J101" s="579"/>
      <c r="K101" s="575">
        <f>K27-K64</f>
        <v>0</v>
      </c>
      <c r="L101" s="575">
        <f>L27-L64</f>
        <v>0</v>
      </c>
    </row>
    <row r="102" spans="1:12" x14ac:dyDescent="0.25">
      <c r="A102" s="7"/>
      <c r="B102" s="7"/>
      <c r="C102" s="469"/>
      <c r="D102" s="581" t="s">
        <v>565</v>
      </c>
      <c r="E102" s="511"/>
      <c r="F102" s="579"/>
      <c r="G102" s="579"/>
      <c r="H102" s="579"/>
      <c r="I102" s="579"/>
      <c r="J102" s="579"/>
      <c r="K102" s="511"/>
      <c r="L102" s="504"/>
    </row>
    <row r="103" spans="1:12" ht="12" customHeight="1" x14ac:dyDescent="0.25">
      <c r="A103" s="895" t="s">
        <v>292</v>
      </c>
      <c r="B103" s="895"/>
      <c r="C103" s="895"/>
      <c r="D103" s="895"/>
      <c r="E103" s="510">
        <f>SUM(E101:E102)</f>
        <v>0</v>
      </c>
      <c r="F103" s="515"/>
      <c r="G103" s="515"/>
      <c r="H103" s="515"/>
      <c r="I103" s="515"/>
      <c r="J103" s="515"/>
      <c r="K103" s="510">
        <f>SUM(K101:K102)</f>
        <v>0</v>
      </c>
      <c r="L103" s="510">
        <f>SUM(L101:L102)</f>
        <v>0</v>
      </c>
    </row>
    <row r="104" spans="1:12" x14ac:dyDescent="0.25">
      <c r="A104" s="865" t="s">
        <v>91</v>
      </c>
      <c r="B104" s="865"/>
      <c r="C104" s="865"/>
      <c r="D104" s="865"/>
      <c r="E104" s="510">
        <f>E91+E94+E97+E100+E103</f>
        <v>0</v>
      </c>
      <c r="F104" s="516"/>
      <c r="G104" s="516"/>
      <c r="H104" s="516"/>
      <c r="I104" s="516"/>
      <c r="J104" s="516"/>
      <c r="K104" s="510" t="e">
        <f>K91+K94+K97+K100+K103</f>
        <v>#DIV/0!</v>
      </c>
      <c r="L104" s="510">
        <f>L91+L94+L97+L100+L103</f>
        <v>0</v>
      </c>
    </row>
    <row r="105" spans="1:12" x14ac:dyDescent="0.25">
      <c r="A105" s="896" t="s">
        <v>566</v>
      </c>
      <c r="B105" s="896"/>
      <c r="C105" s="896"/>
      <c r="D105" s="896"/>
      <c r="E105" s="896"/>
      <c r="F105" s="896"/>
      <c r="G105" s="896"/>
      <c r="H105" s="896"/>
      <c r="I105" s="896"/>
      <c r="J105" s="896"/>
      <c r="K105" s="896"/>
      <c r="L105" s="896"/>
    </row>
    <row r="106" spans="1:12" x14ac:dyDescent="0.25">
      <c r="A106" s="896" t="s">
        <v>567</v>
      </c>
      <c r="B106" s="896"/>
      <c r="C106" s="896"/>
      <c r="D106" s="896"/>
      <c r="E106" s="896"/>
      <c r="F106" s="896"/>
      <c r="G106" s="896"/>
      <c r="H106" s="896"/>
      <c r="I106" s="896"/>
      <c r="J106" s="896"/>
      <c r="K106" s="896"/>
      <c r="L106" s="896"/>
    </row>
    <row r="107" spans="1:12" x14ac:dyDescent="0.25">
      <c r="A107" s="583" t="s">
        <v>568</v>
      </c>
      <c r="B107" s="583"/>
      <c r="C107" s="583"/>
      <c r="D107" s="583"/>
      <c r="E107" s="583"/>
      <c r="F107" s="583"/>
      <c r="G107" s="583"/>
      <c r="H107" s="583"/>
      <c r="I107" s="583"/>
      <c r="J107" s="583"/>
      <c r="K107" s="583"/>
      <c r="L107" s="583"/>
    </row>
    <row r="112" spans="1:12" ht="12" customHeight="1" x14ac:dyDescent="0.25">
      <c r="A112" s="702" t="s">
        <v>23</v>
      </c>
      <c r="B112" s="702"/>
      <c r="C112" s="890">
        <f>Presentación!$C$3</f>
        <v>1990</v>
      </c>
      <c r="D112" s="890"/>
      <c r="E112" s="890"/>
      <c r="F112" s="890"/>
      <c r="G112" s="890"/>
      <c r="H112" s="890"/>
      <c r="I112" s="890"/>
      <c r="J112" s="890"/>
      <c r="K112" s="890"/>
      <c r="L112" s="890"/>
    </row>
    <row r="113" spans="1:15" ht="12" customHeight="1" x14ac:dyDescent="0.25">
      <c r="A113" s="702" t="s">
        <v>24</v>
      </c>
      <c r="B113" s="702"/>
      <c r="C113" s="891" t="s">
        <v>375</v>
      </c>
      <c r="D113" s="891"/>
      <c r="E113" s="891"/>
      <c r="F113" s="891"/>
      <c r="G113" s="891"/>
      <c r="H113" s="891"/>
      <c r="I113" s="891"/>
      <c r="J113" s="891"/>
      <c r="K113" s="891"/>
      <c r="L113" s="891"/>
      <c r="N113">
        <v>15</v>
      </c>
    </row>
    <row r="114" spans="1:15" ht="12" customHeight="1" x14ac:dyDescent="0.25">
      <c r="A114" s="702" t="s">
        <v>5</v>
      </c>
      <c r="B114" s="702"/>
      <c r="C114" s="703" t="s">
        <v>26</v>
      </c>
      <c r="D114" s="703"/>
      <c r="E114" s="703"/>
      <c r="F114" s="703"/>
      <c r="G114" s="703"/>
      <c r="H114" s="703"/>
      <c r="I114" s="703"/>
      <c r="J114" s="703"/>
      <c r="K114" s="703"/>
      <c r="L114" s="703"/>
    </row>
    <row r="115" spans="1:15" ht="12" customHeight="1" x14ac:dyDescent="0.25">
      <c r="A115" s="702" t="s">
        <v>27</v>
      </c>
      <c r="B115" s="702"/>
      <c r="C115" s="703" t="s">
        <v>548</v>
      </c>
      <c r="D115" s="703"/>
      <c r="E115" s="703"/>
      <c r="F115" s="703"/>
      <c r="G115" s="703"/>
      <c r="H115" s="703"/>
      <c r="I115" s="703"/>
      <c r="J115" s="703"/>
      <c r="K115" s="703"/>
      <c r="L115" s="703"/>
    </row>
    <row r="116" spans="1:15" ht="12" customHeight="1" x14ac:dyDescent="0.25">
      <c r="A116" s="702" t="s">
        <v>29</v>
      </c>
      <c r="B116" s="702"/>
      <c r="C116" s="703" t="s">
        <v>549</v>
      </c>
      <c r="D116" s="703"/>
      <c r="E116" s="703"/>
      <c r="F116" s="703"/>
      <c r="G116" s="703"/>
      <c r="H116" s="703"/>
      <c r="I116" s="703"/>
      <c r="J116" s="703"/>
      <c r="K116" s="703"/>
      <c r="L116" s="703"/>
    </row>
    <row r="117" spans="1:15" ht="12" customHeight="1" x14ac:dyDescent="0.25">
      <c r="A117" s="702" t="s">
        <v>31</v>
      </c>
      <c r="B117" s="702"/>
      <c r="C117" s="703" t="s">
        <v>406</v>
      </c>
      <c r="D117" s="703"/>
      <c r="E117" s="703"/>
      <c r="F117" s="703"/>
      <c r="G117" s="703"/>
      <c r="H117" s="703"/>
      <c r="I117" s="703"/>
      <c r="J117" s="703"/>
      <c r="K117" s="703"/>
      <c r="L117" s="703"/>
    </row>
    <row r="118" spans="1:15" ht="12" customHeight="1" x14ac:dyDescent="0.25">
      <c r="A118" s="704" t="s">
        <v>33</v>
      </c>
      <c r="B118" s="704"/>
      <c r="C118" s="97" t="s">
        <v>34</v>
      </c>
      <c r="D118" s="97"/>
      <c r="E118" s="705" t="s">
        <v>219</v>
      </c>
      <c r="F118" s="705"/>
      <c r="G118" s="705"/>
      <c r="H118" s="705"/>
      <c r="I118" s="705" t="s">
        <v>455</v>
      </c>
      <c r="J118" s="705"/>
      <c r="K118" s="705"/>
      <c r="L118" s="705"/>
    </row>
    <row r="119" spans="1:15" ht="34.5" customHeight="1" x14ac:dyDescent="0.25">
      <c r="A119" s="7" t="s">
        <v>37</v>
      </c>
      <c r="B119" s="7"/>
      <c r="C119" s="6" t="s">
        <v>38</v>
      </c>
      <c r="D119" s="6" t="s">
        <v>550</v>
      </c>
      <c r="E119" s="98" t="s">
        <v>551</v>
      </c>
      <c r="F119" s="98" t="s">
        <v>221</v>
      </c>
      <c r="G119" s="98" t="s">
        <v>222</v>
      </c>
      <c r="H119" s="98" t="s">
        <v>43</v>
      </c>
      <c r="I119" s="98" t="s">
        <v>457</v>
      </c>
      <c r="J119" s="98" t="s">
        <v>458</v>
      </c>
      <c r="K119" s="98" t="s">
        <v>411</v>
      </c>
      <c r="L119" s="98" t="s">
        <v>411</v>
      </c>
    </row>
    <row r="120" spans="1:15" ht="12" customHeight="1" x14ac:dyDescent="0.25">
      <c r="A120" s="6" t="s">
        <v>197</v>
      </c>
      <c r="B120" s="6" t="s">
        <v>47</v>
      </c>
      <c r="C120" s="6"/>
      <c r="D120" s="6"/>
      <c r="E120" s="892" t="s">
        <v>48</v>
      </c>
      <c r="F120" s="571" t="s">
        <v>552</v>
      </c>
      <c r="G120" s="571" t="s">
        <v>552</v>
      </c>
      <c r="H120" s="571" t="s">
        <v>120</v>
      </c>
      <c r="I120" s="571" t="s">
        <v>460</v>
      </c>
      <c r="J120" s="571" t="s">
        <v>460</v>
      </c>
      <c r="K120" s="892" t="s">
        <v>52</v>
      </c>
      <c r="L120" s="892" t="s">
        <v>225</v>
      </c>
    </row>
    <row r="121" spans="1:15" ht="13.5" x14ac:dyDescent="0.25">
      <c r="A121" s="6"/>
      <c r="B121" s="6"/>
      <c r="C121" s="6"/>
      <c r="D121" s="6"/>
      <c r="E121" s="892"/>
      <c r="F121" s="571" t="s">
        <v>498</v>
      </c>
      <c r="G121" s="571" t="s">
        <v>498</v>
      </c>
      <c r="H121" s="571" t="s">
        <v>123</v>
      </c>
      <c r="I121" s="571" t="s">
        <v>553</v>
      </c>
      <c r="J121" s="571" t="s">
        <v>499</v>
      </c>
      <c r="K121" s="892"/>
      <c r="L121" s="892"/>
    </row>
    <row r="122" spans="1:15" ht="83.25" customHeight="1" x14ac:dyDescent="0.25">
      <c r="A122" s="6"/>
      <c r="B122" s="6"/>
      <c r="C122" s="6"/>
      <c r="D122" s="6"/>
      <c r="E122" s="892"/>
      <c r="F122" s="7" t="s">
        <v>554</v>
      </c>
      <c r="G122" s="7" t="s">
        <v>555</v>
      </c>
      <c r="H122" s="7" t="s">
        <v>556</v>
      </c>
      <c r="I122" s="7" t="s">
        <v>557</v>
      </c>
      <c r="J122" s="7" t="s">
        <v>557</v>
      </c>
      <c r="K122" s="893" t="s">
        <v>558</v>
      </c>
      <c r="L122" s="893" t="s">
        <v>559</v>
      </c>
    </row>
    <row r="123" spans="1:15" x14ac:dyDescent="0.25">
      <c r="A123" s="6"/>
      <c r="B123" s="6"/>
      <c r="C123" s="6"/>
      <c r="D123" s="6"/>
      <c r="E123" s="892"/>
      <c r="F123" s="7"/>
      <c r="G123" s="7"/>
      <c r="H123" s="7"/>
      <c r="I123" s="7"/>
      <c r="J123" s="7"/>
      <c r="K123" s="893"/>
      <c r="L123" s="893"/>
    </row>
    <row r="124" spans="1:15" ht="13.5" x14ac:dyDescent="0.35">
      <c r="A124" s="6"/>
      <c r="B124" s="6"/>
      <c r="C124" s="6"/>
      <c r="D124" s="6"/>
      <c r="E124" s="572" t="s">
        <v>467</v>
      </c>
      <c r="F124" s="572" t="s">
        <v>560</v>
      </c>
      <c r="G124" s="572" t="s">
        <v>468</v>
      </c>
      <c r="H124" s="572" t="s">
        <v>65</v>
      </c>
      <c r="I124" s="572" t="s">
        <v>66</v>
      </c>
      <c r="J124" s="572" t="s">
        <v>469</v>
      </c>
      <c r="K124" s="573" t="s">
        <v>470</v>
      </c>
      <c r="L124" s="573" t="s">
        <v>470</v>
      </c>
    </row>
    <row r="125" spans="1:15" ht="12.75" customHeight="1" x14ac:dyDescent="0.25">
      <c r="A125" s="897" t="s">
        <v>68</v>
      </c>
      <c r="B125" s="897" t="s">
        <v>313</v>
      </c>
      <c r="C125" s="135" t="s">
        <v>561</v>
      </c>
      <c r="D125" s="574" t="s">
        <v>562</v>
      </c>
      <c r="E125" s="575"/>
      <c r="F125" s="576">
        <v>0</v>
      </c>
      <c r="G125" s="577"/>
      <c r="H125" s="576"/>
      <c r="I125" s="576"/>
      <c r="J125" s="576"/>
      <c r="K125" s="584">
        <f>I125+((F125-G125)*E125)*H125-J125</f>
        <v>0</v>
      </c>
      <c r="L125" s="585"/>
      <c r="N125">
        <v>1</v>
      </c>
      <c r="O125">
        <f>N113*100+N125</f>
        <v>1501</v>
      </c>
    </row>
    <row r="126" spans="1:15" x14ac:dyDescent="0.25">
      <c r="A126" s="897"/>
      <c r="B126" s="897"/>
      <c r="C126" s="486" t="s">
        <v>563</v>
      </c>
      <c r="D126" s="574" t="s">
        <v>562</v>
      </c>
      <c r="E126" s="575"/>
      <c r="F126" s="492">
        <v>0</v>
      </c>
      <c r="G126" s="577"/>
      <c r="H126" s="576"/>
      <c r="I126" s="492"/>
      <c r="J126" s="492"/>
      <c r="K126" s="584">
        <f>I126+((F126-G126)*E126)*H126-J126</f>
        <v>0</v>
      </c>
      <c r="L126" s="585"/>
      <c r="N126">
        <v>2</v>
      </c>
      <c r="O126">
        <f>N113*100+N126</f>
        <v>1502</v>
      </c>
    </row>
    <row r="127" spans="1:15" x14ac:dyDescent="0.25">
      <c r="A127" s="897"/>
      <c r="B127" s="897"/>
      <c r="C127" s="135" t="s">
        <v>564</v>
      </c>
      <c r="D127" s="574" t="s">
        <v>562</v>
      </c>
      <c r="E127" s="575"/>
      <c r="F127" s="492">
        <v>0</v>
      </c>
      <c r="G127" s="492"/>
      <c r="H127" s="576"/>
      <c r="I127" s="586"/>
      <c r="J127" s="586"/>
      <c r="K127" s="584">
        <f>I127+((F127-G127)*E127)*H127-J127</f>
        <v>0</v>
      </c>
      <c r="L127" s="585"/>
      <c r="N127">
        <v>3</v>
      </c>
      <c r="O127">
        <f>N113*100+N127</f>
        <v>1503</v>
      </c>
    </row>
    <row r="128" spans="1:15" ht="12" customHeight="1" x14ac:dyDescent="0.25">
      <c r="A128" s="894" t="s">
        <v>292</v>
      </c>
      <c r="B128" s="894"/>
      <c r="C128" s="894"/>
      <c r="D128" s="894"/>
      <c r="E128" s="587">
        <f>SUM(E125:E127)</f>
        <v>0</v>
      </c>
      <c r="F128" s="515"/>
      <c r="G128" s="515"/>
      <c r="H128" s="515"/>
      <c r="I128" s="515"/>
      <c r="J128" s="515"/>
      <c r="K128" s="587">
        <f>SUM(K125:K127)</f>
        <v>0</v>
      </c>
      <c r="L128" s="587">
        <f>SUM(L125:L127)</f>
        <v>0</v>
      </c>
    </row>
    <row r="129" spans="1:15" ht="12" customHeight="1" x14ac:dyDescent="0.25">
      <c r="A129" s="7" t="s">
        <v>310</v>
      </c>
      <c r="B129" s="7" t="s">
        <v>313</v>
      </c>
      <c r="C129" s="469" t="s">
        <v>313</v>
      </c>
      <c r="D129" s="574" t="s">
        <v>562</v>
      </c>
      <c r="E129" s="575"/>
      <c r="F129" s="492">
        <v>0</v>
      </c>
      <c r="G129" s="588"/>
      <c r="H129" s="580"/>
      <c r="I129" s="579"/>
      <c r="J129" s="579"/>
      <c r="K129" s="584">
        <f>I129+((F129-G129)*E129)*H129-J129</f>
        <v>0</v>
      </c>
      <c r="L129" s="585"/>
      <c r="N129">
        <v>4</v>
      </c>
      <c r="O129">
        <f>N113*100+N129</f>
        <v>1504</v>
      </c>
    </row>
    <row r="130" spans="1:15" x14ac:dyDescent="0.25">
      <c r="A130" s="7"/>
      <c r="B130" s="7"/>
      <c r="C130" s="469"/>
      <c r="D130" s="581" t="s">
        <v>565</v>
      </c>
      <c r="E130" s="579"/>
      <c r="F130" s="579"/>
      <c r="G130" s="579"/>
      <c r="H130" s="579"/>
      <c r="I130" s="579"/>
      <c r="J130" s="579"/>
      <c r="K130" s="579"/>
      <c r="L130" s="497"/>
    </row>
    <row r="131" spans="1:15" ht="12" customHeight="1" x14ac:dyDescent="0.25">
      <c r="A131" s="894" t="s">
        <v>292</v>
      </c>
      <c r="B131" s="894"/>
      <c r="C131" s="894"/>
      <c r="D131" s="894"/>
      <c r="E131" s="587">
        <f>SUM(E129:E130)</f>
        <v>0</v>
      </c>
      <c r="F131" s="515"/>
      <c r="G131" s="515"/>
      <c r="H131" s="515"/>
      <c r="I131" s="515"/>
      <c r="J131" s="515"/>
      <c r="K131" s="587">
        <f>SUM(K129:K130)</f>
        <v>0</v>
      </c>
      <c r="L131" s="587">
        <f>SUM(L129:L130)</f>
        <v>0</v>
      </c>
    </row>
    <row r="132" spans="1:15" ht="12" customHeight="1" x14ac:dyDescent="0.25">
      <c r="A132" s="7" t="s">
        <v>314</v>
      </c>
      <c r="B132" s="7" t="s">
        <v>313</v>
      </c>
      <c r="C132" s="469" t="s">
        <v>313</v>
      </c>
      <c r="D132" s="574" t="s">
        <v>562</v>
      </c>
      <c r="E132" s="575"/>
      <c r="F132" s="492">
        <v>0</v>
      </c>
      <c r="G132" s="588"/>
      <c r="H132" s="580"/>
      <c r="I132" s="579"/>
      <c r="J132" s="579"/>
      <c r="K132" s="584">
        <f>I132+((F132-G132)*E132)*H132-J132</f>
        <v>0</v>
      </c>
      <c r="L132" s="585"/>
      <c r="N132">
        <v>5</v>
      </c>
      <c r="O132">
        <f>N113*100+N132</f>
        <v>1505</v>
      </c>
    </row>
    <row r="133" spans="1:15" x14ac:dyDescent="0.25">
      <c r="A133" s="7"/>
      <c r="B133" s="7"/>
      <c r="C133" s="469"/>
      <c r="D133" s="581" t="s">
        <v>565</v>
      </c>
      <c r="E133" s="579"/>
      <c r="F133" s="579"/>
      <c r="G133" s="579"/>
      <c r="H133" s="579"/>
      <c r="I133" s="579"/>
      <c r="J133" s="579"/>
      <c r="K133" s="579"/>
      <c r="L133" s="497"/>
    </row>
    <row r="134" spans="1:15" ht="12" customHeight="1" x14ac:dyDescent="0.25">
      <c r="A134" s="894" t="s">
        <v>292</v>
      </c>
      <c r="B134" s="894"/>
      <c r="C134" s="894"/>
      <c r="D134" s="894"/>
      <c r="E134" s="587">
        <f>SUM(E132:E133)</f>
        <v>0</v>
      </c>
      <c r="F134" s="515"/>
      <c r="G134" s="515"/>
      <c r="H134" s="515"/>
      <c r="I134" s="515"/>
      <c r="J134" s="515"/>
      <c r="K134" s="587">
        <f>SUM(K132:K133)</f>
        <v>0</v>
      </c>
      <c r="L134" s="587">
        <f>SUM(L132:L133)</f>
        <v>0</v>
      </c>
    </row>
    <row r="135" spans="1:15" ht="12" customHeight="1" x14ac:dyDescent="0.25">
      <c r="A135" s="7" t="s">
        <v>315</v>
      </c>
      <c r="B135" s="7" t="s">
        <v>313</v>
      </c>
      <c r="C135" s="469" t="s">
        <v>313</v>
      </c>
      <c r="D135" s="574" t="s">
        <v>562</v>
      </c>
      <c r="E135" s="575"/>
      <c r="F135" s="492">
        <v>0</v>
      </c>
      <c r="G135" s="588"/>
      <c r="H135" s="580"/>
      <c r="I135" s="579"/>
      <c r="J135" s="579"/>
      <c r="K135" s="584">
        <f>I135+((F135-G135)*E135)*H135-J135</f>
        <v>0</v>
      </c>
      <c r="L135" s="585"/>
      <c r="N135">
        <v>6</v>
      </c>
      <c r="O135">
        <f>N113*100+N135</f>
        <v>1506</v>
      </c>
    </row>
    <row r="136" spans="1:15" x14ac:dyDescent="0.25">
      <c r="A136" s="7"/>
      <c r="B136" s="7"/>
      <c r="C136" s="469"/>
      <c r="D136" s="581" t="s">
        <v>565</v>
      </c>
      <c r="E136" s="579"/>
      <c r="F136" s="579"/>
      <c r="G136" s="579"/>
      <c r="H136" s="579"/>
      <c r="I136" s="579"/>
      <c r="J136" s="579"/>
      <c r="K136" s="579"/>
      <c r="L136" s="497"/>
    </row>
    <row r="137" spans="1:15" ht="12" customHeight="1" x14ac:dyDescent="0.25">
      <c r="A137" s="894" t="s">
        <v>292</v>
      </c>
      <c r="B137" s="894"/>
      <c r="C137" s="894"/>
      <c r="D137" s="894"/>
      <c r="E137" s="587">
        <f>SUM(E135:E136)</f>
        <v>0</v>
      </c>
      <c r="F137" s="515"/>
      <c r="G137" s="515"/>
      <c r="H137" s="515"/>
      <c r="I137" s="515"/>
      <c r="J137" s="515"/>
      <c r="K137" s="587">
        <f>SUM(K135:K136)</f>
        <v>0</v>
      </c>
      <c r="L137" s="587">
        <f>SUM(L135:L136)</f>
        <v>0</v>
      </c>
    </row>
    <row r="138" spans="1:15" ht="12" customHeight="1" x14ac:dyDescent="0.25">
      <c r="A138" s="7" t="s">
        <v>316</v>
      </c>
      <c r="B138" s="7" t="s">
        <v>313</v>
      </c>
      <c r="C138" s="469" t="s">
        <v>313</v>
      </c>
      <c r="D138" s="574" t="s">
        <v>562</v>
      </c>
      <c r="E138" s="575"/>
      <c r="F138" s="492">
        <v>0</v>
      </c>
      <c r="G138" s="588"/>
      <c r="H138" s="580"/>
      <c r="I138" s="579"/>
      <c r="J138" s="579"/>
      <c r="K138" s="584">
        <f>I138+((F138-G138)*E138)*H138-J138</f>
        <v>0</v>
      </c>
      <c r="L138" s="585"/>
      <c r="N138">
        <v>7</v>
      </c>
      <c r="O138">
        <f>N113*100+N138</f>
        <v>1507</v>
      </c>
    </row>
    <row r="139" spans="1:15" x14ac:dyDescent="0.25">
      <c r="A139" s="7"/>
      <c r="B139" s="7"/>
      <c r="C139" s="469"/>
      <c r="D139" s="581" t="s">
        <v>565</v>
      </c>
      <c r="E139" s="579"/>
      <c r="F139" s="579"/>
      <c r="G139" s="579"/>
      <c r="H139" s="579"/>
      <c r="I139" s="579"/>
      <c r="J139" s="579"/>
      <c r="K139" s="579"/>
      <c r="L139" s="497"/>
    </row>
    <row r="140" spans="1:15" ht="12" customHeight="1" x14ac:dyDescent="0.25">
      <c r="A140" s="895" t="s">
        <v>292</v>
      </c>
      <c r="B140" s="895"/>
      <c r="C140" s="895"/>
      <c r="D140" s="895"/>
      <c r="E140" s="587">
        <f>SUM(E138:E139)</f>
        <v>0</v>
      </c>
      <c r="F140" s="515"/>
      <c r="G140" s="515"/>
      <c r="H140" s="515"/>
      <c r="I140" s="515"/>
      <c r="J140" s="515"/>
      <c r="K140" s="587">
        <f>SUM(K138:K139)</f>
        <v>0</v>
      </c>
      <c r="L140" s="587">
        <f>SUM(L138:L139)</f>
        <v>0</v>
      </c>
    </row>
    <row r="141" spans="1:15" x14ac:dyDescent="0.25">
      <c r="A141" s="865" t="s">
        <v>91</v>
      </c>
      <c r="B141" s="865"/>
      <c r="C141" s="865"/>
      <c r="D141" s="865"/>
      <c r="E141" s="587">
        <f>E128+E131+E134+E137+E140</f>
        <v>0</v>
      </c>
      <c r="F141" s="516"/>
      <c r="G141" s="516"/>
      <c r="H141" s="516"/>
      <c r="I141" s="516"/>
      <c r="J141" s="516"/>
      <c r="K141" s="587">
        <f>K128+K131+K134+K137+K140</f>
        <v>0</v>
      </c>
      <c r="L141" s="587">
        <f>L128+L131+L134+L137+L140</f>
        <v>0</v>
      </c>
    </row>
    <row r="142" spans="1:15" x14ac:dyDescent="0.25">
      <c r="A142" s="896" t="s">
        <v>566</v>
      </c>
      <c r="B142" s="896"/>
      <c r="C142" s="896"/>
      <c r="D142" s="896"/>
      <c r="E142" s="896"/>
      <c r="F142" s="896"/>
      <c r="G142" s="896"/>
      <c r="H142" s="896"/>
      <c r="I142" s="896"/>
      <c r="J142" s="896"/>
      <c r="K142" s="896"/>
      <c r="L142" s="896"/>
    </row>
    <row r="143" spans="1:15" x14ac:dyDescent="0.25">
      <c r="A143" s="896" t="s">
        <v>567</v>
      </c>
      <c r="B143" s="896"/>
      <c r="C143" s="896"/>
      <c r="D143" s="896"/>
      <c r="E143" s="896"/>
      <c r="F143" s="896"/>
      <c r="G143" s="896"/>
      <c r="H143" s="896"/>
      <c r="I143" s="896"/>
      <c r="J143" s="896"/>
      <c r="K143" s="896"/>
      <c r="L143" s="896"/>
    </row>
    <row r="144" spans="1:15" x14ac:dyDescent="0.25">
      <c r="A144" s="583" t="s">
        <v>568</v>
      </c>
      <c r="B144" s="583"/>
      <c r="C144" s="583"/>
      <c r="D144" s="583"/>
      <c r="E144" s="583"/>
      <c r="F144" s="583"/>
      <c r="G144" s="583"/>
      <c r="H144" s="583"/>
      <c r="I144" s="583"/>
      <c r="J144" s="583"/>
      <c r="K144" s="583"/>
      <c r="L144" s="583"/>
    </row>
    <row r="149" spans="1:14" ht="12" customHeight="1" x14ac:dyDescent="0.25">
      <c r="A149" s="702" t="s">
        <v>23</v>
      </c>
      <c r="B149" s="702"/>
      <c r="C149" s="890">
        <f>Presentación!$C$3</f>
        <v>1990</v>
      </c>
      <c r="D149" s="890"/>
      <c r="E149" s="890"/>
      <c r="F149" s="890"/>
      <c r="G149" s="890"/>
      <c r="H149" s="890"/>
      <c r="I149" s="890"/>
      <c r="J149" s="890"/>
      <c r="K149" s="890"/>
      <c r="L149" s="890"/>
    </row>
    <row r="150" spans="1:14" ht="12" customHeight="1" x14ac:dyDescent="0.25">
      <c r="A150" s="702" t="s">
        <v>24</v>
      </c>
      <c r="B150" s="702"/>
      <c r="C150" s="891" t="s">
        <v>376</v>
      </c>
      <c r="D150" s="891"/>
      <c r="E150" s="891"/>
      <c r="F150" s="891"/>
      <c r="G150" s="891"/>
      <c r="H150" s="891"/>
      <c r="I150" s="891"/>
      <c r="J150" s="891"/>
      <c r="K150" s="891"/>
      <c r="L150" s="891"/>
      <c r="N150">
        <v>1</v>
      </c>
    </row>
    <row r="151" spans="1:14" ht="12" customHeight="1" x14ac:dyDescent="0.25">
      <c r="A151" s="702" t="s">
        <v>5</v>
      </c>
      <c r="B151" s="702"/>
      <c r="C151" s="703" t="s">
        <v>26</v>
      </c>
      <c r="D151" s="703"/>
      <c r="E151" s="703"/>
      <c r="F151" s="703"/>
      <c r="G151" s="703"/>
      <c r="H151" s="703"/>
      <c r="I151" s="703"/>
      <c r="J151" s="703"/>
      <c r="K151" s="703"/>
      <c r="L151" s="703"/>
    </row>
    <row r="152" spans="1:14" ht="12" customHeight="1" x14ac:dyDescent="0.25">
      <c r="A152" s="702" t="s">
        <v>27</v>
      </c>
      <c r="B152" s="702"/>
      <c r="C152" s="703" t="s">
        <v>548</v>
      </c>
      <c r="D152" s="703"/>
      <c r="E152" s="703"/>
      <c r="F152" s="703"/>
      <c r="G152" s="703"/>
      <c r="H152" s="703"/>
      <c r="I152" s="703"/>
      <c r="J152" s="703"/>
      <c r="K152" s="703"/>
      <c r="L152" s="703"/>
    </row>
    <row r="153" spans="1:14" ht="12" customHeight="1" x14ac:dyDescent="0.25">
      <c r="A153" s="702" t="s">
        <v>29</v>
      </c>
      <c r="B153" s="702"/>
      <c r="C153" s="703" t="s">
        <v>549</v>
      </c>
      <c r="D153" s="703"/>
      <c r="E153" s="703"/>
      <c r="F153" s="703"/>
      <c r="G153" s="703"/>
      <c r="H153" s="703"/>
      <c r="I153" s="703"/>
      <c r="J153" s="703"/>
      <c r="K153" s="703"/>
      <c r="L153" s="703"/>
    </row>
    <row r="154" spans="1:14" ht="12" customHeight="1" x14ac:dyDescent="0.25">
      <c r="A154" s="702" t="s">
        <v>31</v>
      </c>
      <c r="B154" s="702"/>
      <c r="C154" s="703" t="s">
        <v>406</v>
      </c>
      <c r="D154" s="703"/>
      <c r="E154" s="703"/>
      <c r="F154" s="703"/>
      <c r="G154" s="703"/>
      <c r="H154" s="703"/>
      <c r="I154" s="703"/>
      <c r="J154" s="703"/>
      <c r="K154" s="703"/>
      <c r="L154" s="703"/>
    </row>
    <row r="155" spans="1:14" ht="12" customHeight="1" x14ac:dyDescent="0.25">
      <c r="A155" s="704" t="s">
        <v>33</v>
      </c>
      <c r="B155" s="704"/>
      <c r="C155" s="97" t="s">
        <v>34</v>
      </c>
      <c r="D155" s="97"/>
      <c r="E155" s="705" t="s">
        <v>219</v>
      </c>
      <c r="F155" s="705"/>
      <c r="G155" s="705"/>
      <c r="H155" s="705"/>
      <c r="I155" s="705" t="s">
        <v>455</v>
      </c>
      <c r="J155" s="705"/>
      <c r="K155" s="705"/>
      <c r="L155" s="705"/>
    </row>
    <row r="156" spans="1:14" ht="34.5" customHeight="1" x14ac:dyDescent="0.25">
      <c r="A156" s="7" t="s">
        <v>37</v>
      </c>
      <c r="B156" s="7"/>
      <c r="C156" s="6" t="s">
        <v>38</v>
      </c>
      <c r="D156" s="6" t="s">
        <v>550</v>
      </c>
      <c r="E156" s="98" t="s">
        <v>551</v>
      </c>
      <c r="F156" s="98" t="s">
        <v>221</v>
      </c>
      <c r="G156" s="98" t="s">
        <v>222</v>
      </c>
      <c r="H156" s="98" t="s">
        <v>43</v>
      </c>
      <c r="I156" s="98" t="s">
        <v>457</v>
      </c>
      <c r="J156" s="98" t="s">
        <v>458</v>
      </c>
      <c r="K156" s="98" t="s">
        <v>411</v>
      </c>
      <c r="L156" s="98" t="s">
        <v>411</v>
      </c>
    </row>
    <row r="157" spans="1:14" ht="12" customHeight="1" x14ac:dyDescent="0.25">
      <c r="A157" s="6" t="s">
        <v>197</v>
      </c>
      <c r="B157" s="6" t="s">
        <v>47</v>
      </c>
      <c r="C157" s="6"/>
      <c r="D157" s="6"/>
      <c r="E157" s="892" t="s">
        <v>48</v>
      </c>
      <c r="F157" s="571" t="s">
        <v>552</v>
      </c>
      <c r="G157" s="571" t="s">
        <v>552</v>
      </c>
      <c r="H157" s="571" t="s">
        <v>120</v>
      </c>
      <c r="I157" s="571" t="s">
        <v>460</v>
      </c>
      <c r="J157" s="571" t="s">
        <v>460</v>
      </c>
      <c r="K157" s="892" t="s">
        <v>52</v>
      </c>
      <c r="L157" s="892" t="s">
        <v>225</v>
      </c>
    </row>
    <row r="158" spans="1:14" ht="13.5" x14ac:dyDescent="0.25">
      <c r="A158" s="6"/>
      <c r="B158" s="6"/>
      <c r="C158" s="6"/>
      <c r="D158" s="6"/>
      <c r="E158" s="892"/>
      <c r="F158" s="571" t="s">
        <v>498</v>
      </c>
      <c r="G158" s="571" t="s">
        <v>498</v>
      </c>
      <c r="H158" s="571" t="s">
        <v>123</v>
      </c>
      <c r="I158" s="571" t="s">
        <v>553</v>
      </c>
      <c r="J158" s="571" t="s">
        <v>499</v>
      </c>
      <c r="K158" s="892"/>
      <c r="L158" s="892"/>
    </row>
    <row r="159" spans="1:14" ht="12" customHeight="1" x14ac:dyDescent="0.25">
      <c r="A159" s="6"/>
      <c r="B159" s="6"/>
      <c r="C159" s="6"/>
      <c r="D159" s="6"/>
      <c r="E159" s="892"/>
      <c r="F159" s="7" t="s">
        <v>554</v>
      </c>
      <c r="G159" s="7" t="s">
        <v>555</v>
      </c>
      <c r="H159" s="7" t="s">
        <v>556</v>
      </c>
      <c r="I159" s="7" t="s">
        <v>557</v>
      </c>
      <c r="J159" s="7" t="s">
        <v>557</v>
      </c>
      <c r="K159" s="893" t="s">
        <v>558</v>
      </c>
      <c r="L159" s="893" t="s">
        <v>559</v>
      </c>
    </row>
    <row r="160" spans="1:14" x14ac:dyDescent="0.25">
      <c r="A160" s="6"/>
      <c r="B160" s="6"/>
      <c r="C160" s="6"/>
      <c r="D160" s="6"/>
      <c r="E160" s="892"/>
      <c r="F160" s="7"/>
      <c r="G160" s="7"/>
      <c r="H160" s="7"/>
      <c r="I160" s="7"/>
      <c r="J160" s="7"/>
      <c r="K160" s="893"/>
      <c r="L160" s="893"/>
    </row>
    <row r="161" spans="1:15" ht="13.5" x14ac:dyDescent="0.35">
      <c r="A161" s="6"/>
      <c r="B161" s="6"/>
      <c r="C161" s="6"/>
      <c r="D161" s="6"/>
      <c r="E161" s="572" t="s">
        <v>467</v>
      </c>
      <c r="F161" s="572" t="s">
        <v>560</v>
      </c>
      <c r="G161" s="572" t="s">
        <v>468</v>
      </c>
      <c r="H161" s="572" t="s">
        <v>65</v>
      </c>
      <c r="I161" s="572" t="s">
        <v>66</v>
      </c>
      <c r="J161" s="572" t="s">
        <v>469</v>
      </c>
      <c r="K161" s="573" t="s">
        <v>470</v>
      </c>
      <c r="L161" s="573" t="s">
        <v>470</v>
      </c>
    </row>
    <row r="162" spans="1:15" ht="12.75" customHeight="1" x14ac:dyDescent="0.25">
      <c r="A162" s="687" t="s">
        <v>68</v>
      </c>
      <c r="B162" s="687" t="s">
        <v>313</v>
      </c>
      <c r="C162" s="135" t="s">
        <v>561</v>
      </c>
      <c r="D162" s="574" t="s">
        <v>562</v>
      </c>
      <c r="E162" s="575"/>
      <c r="F162" s="576">
        <v>0</v>
      </c>
      <c r="G162" s="577"/>
      <c r="H162" s="576"/>
      <c r="I162" s="576"/>
      <c r="J162" s="576"/>
      <c r="K162" s="584">
        <f>I162+((F162-G162)*E162)*H162-J162</f>
        <v>0</v>
      </c>
      <c r="L162" s="585"/>
      <c r="N162">
        <v>1</v>
      </c>
      <c r="O162">
        <f>N150*100+N162</f>
        <v>101</v>
      </c>
    </row>
    <row r="163" spans="1:15" x14ac:dyDescent="0.25">
      <c r="A163" s="687"/>
      <c r="B163" s="687"/>
      <c r="C163" s="486" t="s">
        <v>563</v>
      </c>
      <c r="D163" s="574" t="s">
        <v>562</v>
      </c>
      <c r="E163" s="575"/>
      <c r="F163" s="492">
        <v>0</v>
      </c>
      <c r="G163" s="577"/>
      <c r="H163" s="576"/>
      <c r="I163" s="492"/>
      <c r="J163" s="492"/>
      <c r="K163" s="584">
        <f>I163+((F163-G163)*E163)*H163-J163</f>
        <v>0</v>
      </c>
      <c r="L163" s="585"/>
      <c r="N163">
        <v>2</v>
      </c>
      <c r="O163">
        <f>N150*100+N163</f>
        <v>102</v>
      </c>
    </row>
    <row r="164" spans="1:15" x14ac:dyDescent="0.25">
      <c r="A164" s="687"/>
      <c r="B164" s="687"/>
      <c r="C164" s="135" t="s">
        <v>564</v>
      </c>
      <c r="D164" s="574" t="s">
        <v>562</v>
      </c>
      <c r="E164" s="575"/>
      <c r="F164" s="492">
        <v>0</v>
      </c>
      <c r="G164" s="492"/>
      <c r="H164" s="576"/>
      <c r="I164" s="586"/>
      <c r="J164" s="586"/>
      <c r="K164" s="584">
        <f>I164+((F164-G164)*E164)*H164-J164</f>
        <v>0</v>
      </c>
      <c r="L164" s="585"/>
      <c r="N164">
        <v>3</v>
      </c>
      <c r="O164">
        <f>N150*100+N164</f>
        <v>103</v>
      </c>
    </row>
    <row r="165" spans="1:15" ht="12" customHeight="1" x14ac:dyDescent="0.25">
      <c r="A165" s="894" t="s">
        <v>292</v>
      </c>
      <c r="B165" s="894"/>
      <c r="C165" s="894"/>
      <c r="D165" s="894"/>
      <c r="E165" s="587">
        <f>SUM(E162:E164)</f>
        <v>0</v>
      </c>
      <c r="F165" s="515"/>
      <c r="G165" s="515"/>
      <c r="H165" s="515"/>
      <c r="I165" s="515"/>
      <c r="J165" s="515"/>
      <c r="K165" s="587">
        <f>SUM(K162:K164)</f>
        <v>0</v>
      </c>
      <c r="L165" s="587">
        <f>SUM(L162:L164)</f>
        <v>0</v>
      </c>
    </row>
    <row r="166" spans="1:15" ht="12" customHeight="1" x14ac:dyDescent="0.25">
      <c r="A166" s="7" t="s">
        <v>310</v>
      </c>
      <c r="B166" s="7" t="s">
        <v>313</v>
      </c>
      <c r="C166" s="469" t="s">
        <v>313</v>
      </c>
      <c r="D166" s="574" t="s">
        <v>562</v>
      </c>
      <c r="E166" s="575"/>
      <c r="F166" s="579"/>
      <c r="G166" s="588"/>
      <c r="H166" s="580"/>
      <c r="I166" s="579"/>
      <c r="J166" s="579"/>
      <c r="K166" s="584">
        <f>I166+((F166-G166)*E166)*H166-J166</f>
        <v>0</v>
      </c>
      <c r="L166" s="585"/>
      <c r="N166">
        <v>4</v>
      </c>
      <c r="O166">
        <f>N150*100+N166</f>
        <v>104</v>
      </c>
    </row>
    <row r="167" spans="1:15" x14ac:dyDescent="0.25">
      <c r="A167" s="7"/>
      <c r="B167" s="7"/>
      <c r="C167" s="469"/>
      <c r="D167" s="581" t="s">
        <v>565</v>
      </c>
      <c r="E167" s="579"/>
      <c r="F167" s="579"/>
      <c r="G167" s="579"/>
      <c r="H167" s="579"/>
      <c r="I167" s="579"/>
      <c r="J167" s="579"/>
      <c r="K167" s="579"/>
      <c r="L167" s="497"/>
    </row>
    <row r="168" spans="1:15" ht="12" customHeight="1" x14ac:dyDescent="0.25">
      <c r="A168" s="894" t="s">
        <v>292</v>
      </c>
      <c r="B168" s="894"/>
      <c r="C168" s="894"/>
      <c r="D168" s="894"/>
      <c r="E168" s="587">
        <f>SUM(E166:E167)</f>
        <v>0</v>
      </c>
      <c r="F168" s="515"/>
      <c r="G168" s="515"/>
      <c r="H168" s="515"/>
      <c r="I168" s="515"/>
      <c r="J168" s="515"/>
      <c r="K168" s="587">
        <f>SUM(K166:K167)</f>
        <v>0</v>
      </c>
      <c r="L168" s="587">
        <f>SUM(L166:L167)</f>
        <v>0</v>
      </c>
    </row>
    <row r="169" spans="1:15" ht="12" customHeight="1" x14ac:dyDescent="0.25">
      <c r="A169" s="7" t="s">
        <v>314</v>
      </c>
      <c r="B169" s="7" t="s">
        <v>313</v>
      </c>
      <c r="C169" s="469" t="s">
        <v>313</v>
      </c>
      <c r="D169" s="574" t="s">
        <v>562</v>
      </c>
      <c r="E169" s="575"/>
      <c r="F169" s="579"/>
      <c r="G169" s="588"/>
      <c r="H169" s="580"/>
      <c r="I169" s="579"/>
      <c r="J169" s="579"/>
      <c r="K169" s="584">
        <f>I169+((F169-G169)*E169)*H169-J169</f>
        <v>0</v>
      </c>
      <c r="L169" s="585"/>
      <c r="N169">
        <v>5</v>
      </c>
      <c r="O169">
        <f>N150*100+N169</f>
        <v>105</v>
      </c>
    </row>
    <row r="170" spans="1:15" x14ac:dyDescent="0.25">
      <c r="A170" s="7"/>
      <c r="B170" s="7"/>
      <c r="C170" s="469"/>
      <c r="D170" s="581" t="s">
        <v>565</v>
      </c>
      <c r="E170" s="579"/>
      <c r="F170" s="579"/>
      <c r="G170" s="579"/>
      <c r="H170" s="579"/>
      <c r="I170" s="579"/>
      <c r="J170" s="579"/>
      <c r="K170" s="579"/>
      <c r="L170" s="497"/>
    </row>
    <row r="171" spans="1:15" ht="12" customHeight="1" x14ac:dyDescent="0.25">
      <c r="A171" s="894" t="s">
        <v>292</v>
      </c>
      <c r="B171" s="894"/>
      <c r="C171" s="894"/>
      <c r="D171" s="894"/>
      <c r="E171" s="587">
        <f>SUM(E169:E170)</f>
        <v>0</v>
      </c>
      <c r="F171" s="515"/>
      <c r="G171" s="515"/>
      <c r="H171" s="515"/>
      <c r="I171" s="515"/>
      <c r="J171" s="515"/>
      <c r="K171" s="587">
        <f>SUM(K169:K170)</f>
        <v>0</v>
      </c>
      <c r="L171" s="587">
        <f>SUM(L169:L170)</f>
        <v>0</v>
      </c>
    </row>
    <row r="172" spans="1:15" ht="12" customHeight="1" x14ac:dyDescent="0.25">
      <c r="A172" s="7" t="s">
        <v>315</v>
      </c>
      <c r="B172" s="7" t="s">
        <v>313</v>
      </c>
      <c r="C172" s="469" t="s">
        <v>313</v>
      </c>
      <c r="D172" s="574" t="s">
        <v>562</v>
      </c>
      <c r="E172" s="575"/>
      <c r="F172" s="579"/>
      <c r="G172" s="588"/>
      <c r="H172" s="580"/>
      <c r="I172" s="579"/>
      <c r="J172" s="579"/>
      <c r="K172" s="584">
        <f>I172+((F172-G172)*E172)*H172-J172</f>
        <v>0</v>
      </c>
      <c r="L172" s="585"/>
      <c r="N172">
        <v>6</v>
      </c>
      <c r="O172">
        <f>N150*100+N172</f>
        <v>106</v>
      </c>
    </row>
    <row r="173" spans="1:15" x14ac:dyDescent="0.25">
      <c r="A173" s="7"/>
      <c r="B173" s="7"/>
      <c r="C173" s="469"/>
      <c r="D173" s="581" t="s">
        <v>565</v>
      </c>
      <c r="E173" s="579"/>
      <c r="F173" s="579"/>
      <c r="G173" s="579"/>
      <c r="H173" s="579"/>
      <c r="I173" s="579"/>
      <c r="J173" s="579"/>
      <c r="K173" s="579"/>
      <c r="L173" s="497"/>
    </row>
    <row r="174" spans="1:15" ht="12" customHeight="1" x14ac:dyDescent="0.25">
      <c r="A174" s="894" t="s">
        <v>292</v>
      </c>
      <c r="B174" s="894"/>
      <c r="C174" s="894"/>
      <c r="D174" s="894"/>
      <c r="E174" s="587">
        <f>SUM(E172:E173)</f>
        <v>0</v>
      </c>
      <c r="F174" s="515"/>
      <c r="G174" s="515"/>
      <c r="H174" s="515"/>
      <c r="I174" s="515"/>
      <c r="J174" s="515"/>
      <c r="K174" s="587">
        <f>SUM(K172:K173)</f>
        <v>0</v>
      </c>
      <c r="L174" s="587">
        <f>SUM(L172:L173)</f>
        <v>0</v>
      </c>
    </row>
    <row r="175" spans="1:15" ht="12" customHeight="1" x14ac:dyDescent="0.25">
      <c r="A175" s="7" t="s">
        <v>316</v>
      </c>
      <c r="B175" s="7" t="s">
        <v>313</v>
      </c>
      <c r="C175" s="469" t="s">
        <v>313</v>
      </c>
      <c r="D175" s="574" t="s">
        <v>562</v>
      </c>
      <c r="E175" s="575">
        <f>VLOOKUP(O175,'[2]Superficie_ Tierras convert GL'!$A$2:$AJ$680,$C$1-1986,0)</f>
        <v>0</v>
      </c>
      <c r="F175" s="579"/>
      <c r="G175" s="588"/>
      <c r="H175" s="580"/>
      <c r="I175" s="579"/>
      <c r="J175" s="579"/>
      <c r="K175" s="584">
        <f>I175+((F175-G175)*E175)*H175-J175</f>
        <v>0</v>
      </c>
      <c r="L175" s="585"/>
      <c r="N175">
        <v>7</v>
      </c>
      <c r="O175">
        <f>N150*100+N175</f>
        <v>107</v>
      </c>
    </row>
    <row r="176" spans="1:15" x14ac:dyDescent="0.25">
      <c r="A176" s="7"/>
      <c r="B176" s="7"/>
      <c r="C176" s="469"/>
      <c r="D176" s="581" t="s">
        <v>565</v>
      </c>
      <c r="E176" s="579"/>
      <c r="F176" s="579"/>
      <c r="G176" s="579"/>
      <c r="H176" s="579"/>
      <c r="I176" s="579"/>
      <c r="J176" s="579"/>
      <c r="K176" s="579"/>
      <c r="L176" s="497"/>
    </row>
    <row r="177" spans="1:14" ht="12" customHeight="1" x14ac:dyDescent="0.25">
      <c r="A177" s="895" t="s">
        <v>292</v>
      </c>
      <c r="B177" s="895"/>
      <c r="C177" s="895"/>
      <c r="D177" s="895"/>
      <c r="E177" s="587">
        <f>SUM(E175:E176)</f>
        <v>0</v>
      </c>
      <c r="F177" s="515"/>
      <c r="G177" s="515"/>
      <c r="H177" s="515"/>
      <c r="I177" s="515"/>
      <c r="J177" s="515"/>
      <c r="K177" s="587">
        <f>SUM(K175:K176)</f>
        <v>0</v>
      </c>
      <c r="L177" s="587">
        <f>SUM(L175:L176)</f>
        <v>0</v>
      </c>
    </row>
    <row r="178" spans="1:14" x14ac:dyDescent="0.25">
      <c r="A178" s="865" t="s">
        <v>91</v>
      </c>
      <c r="B178" s="865"/>
      <c r="C178" s="865"/>
      <c r="D178" s="865"/>
      <c r="E178" s="587">
        <f>E165+E168+E171+E174+E177</f>
        <v>0</v>
      </c>
      <c r="F178" s="516"/>
      <c r="G178" s="516"/>
      <c r="H178" s="516"/>
      <c r="I178" s="516"/>
      <c r="J178" s="516"/>
      <c r="K178" s="587">
        <f>K165+K168+K171+K174+K177</f>
        <v>0</v>
      </c>
      <c r="L178" s="587">
        <f>L165+L168+L171+L174+L177</f>
        <v>0</v>
      </c>
    </row>
    <row r="179" spans="1:14" x14ac:dyDescent="0.25">
      <c r="A179" s="896" t="s">
        <v>566</v>
      </c>
      <c r="B179" s="896"/>
      <c r="C179" s="896"/>
      <c r="D179" s="896"/>
      <c r="E179" s="896"/>
      <c r="F179" s="896"/>
      <c r="G179" s="896"/>
      <c r="H179" s="896"/>
      <c r="I179" s="896"/>
      <c r="J179" s="896"/>
      <c r="K179" s="896"/>
      <c r="L179" s="896"/>
    </row>
    <row r="180" spans="1:14" x14ac:dyDescent="0.25">
      <c r="A180" s="896" t="s">
        <v>567</v>
      </c>
      <c r="B180" s="896"/>
      <c r="C180" s="896"/>
      <c r="D180" s="896"/>
      <c r="E180" s="896"/>
      <c r="F180" s="896"/>
      <c r="G180" s="896"/>
      <c r="H180" s="896"/>
      <c r="I180" s="896"/>
      <c r="J180" s="896"/>
      <c r="K180" s="896"/>
      <c r="L180" s="896"/>
    </row>
    <row r="181" spans="1:14" x14ac:dyDescent="0.25">
      <c r="A181" s="583" t="s">
        <v>568</v>
      </c>
      <c r="B181" s="583"/>
      <c r="C181" s="583"/>
      <c r="D181" s="583"/>
      <c r="E181" s="583"/>
      <c r="F181" s="583"/>
      <c r="G181" s="583"/>
      <c r="H181" s="583"/>
      <c r="I181" s="583"/>
      <c r="J181" s="583"/>
      <c r="K181" s="583"/>
      <c r="L181" s="583"/>
    </row>
    <row r="186" spans="1:14" ht="12" customHeight="1" x14ac:dyDescent="0.25">
      <c r="A186" s="702" t="s">
        <v>23</v>
      </c>
      <c r="B186" s="702"/>
      <c r="C186" s="890">
        <f>Presentación!$C$3</f>
        <v>1990</v>
      </c>
      <c r="D186" s="890"/>
      <c r="E186" s="890"/>
      <c r="F186" s="890"/>
      <c r="G186" s="890"/>
      <c r="H186" s="890"/>
      <c r="I186" s="890"/>
      <c r="J186" s="890"/>
      <c r="K186" s="890"/>
      <c r="L186" s="890"/>
    </row>
    <row r="187" spans="1:14" ht="12" customHeight="1" x14ac:dyDescent="0.25">
      <c r="A187" s="702" t="s">
        <v>24</v>
      </c>
      <c r="B187" s="702"/>
      <c r="C187" s="891" t="s">
        <v>377</v>
      </c>
      <c r="D187" s="891"/>
      <c r="E187" s="891"/>
      <c r="F187" s="891"/>
      <c r="G187" s="891"/>
      <c r="H187" s="891"/>
      <c r="I187" s="891"/>
      <c r="J187" s="891"/>
      <c r="K187" s="891"/>
      <c r="L187" s="891"/>
      <c r="N187">
        <v>2</v>
      </c>
    </row>
    <row r="188" spans="1:14" ht="12" customHeight="1" x14ac:dyDescent="0.25">
      <c r="A188" s="702" t="s">
        <v>5</v>
      </c>
      <c r="B188" s="702"/>
      <c r="C188" s="703" t="s">
        <v>26</v>
      </c>
      <c r="D188" s="703"/>
      <c r="E188" s="703"/>
      <c r="F188" s="703"/>
      <c r="G188" s="703"/>
      <c r="H188" s="703"/>
      <c r="I188" s="703"/>
      <c r="J188" s="703"/>
      <c r="K188" s="703"/>
      <c r="L188" s="703"/>
    </row>
    <row r="189" spans="1:14" ht="12" customHeight="1" x14ac:dyDescent="0.25">
      <c r="A189" s="702" t="s">
        <v>27</v>
      </c>
      <c r="B189" s="702"/>
      <c r="C189" s="703" t="s">
        <v>548</v>
      </c>
      <c r="D189" s="703"/>
      <c r="E189" s="703"/>
      <c r="F189" s="703"/>
      <c r="G189" s="703"/>
      <c r="H189" s="703"/>
      <c r="I189" s="703"/>
      <c r="J189" s="703"/>
      <c r="K189" s="703"/>
      <c r="L189" s="703"/>
    </row>
    <row r="190" spans="1:14" ht="12" customHeight="1" x14ac:dyDescent="0.25">
      <c r="A190" s="702" t="s">
        <v>29</v>
      </c>
      <c r="B190" s="702"/>
      <c r="C190" s="703" t="s">
        <v>549</v>
      </c>
      <c r="D190" s="703"/>
      <c r="E190" s="703"/>
      <c r="F190" s="703"/>
      <c r="G190" s="703"/>
      <c r="H190" s="703"/>
      <c r="I190" s="703"/>
      <c r="J190" s="703"/>
      <c r="K190" s="703"/>
      <c r="L190" s="703"/>
    </row>
    <row r="191" spans="1:14" ht="12" customHeight="1" x14ac:dyDescent="0.25">
      <c r="A191" s="702" t="s">
        <v>31</v>
      </c>
      <c r="B191" s="702"/>
      <c r="C191" s="703" t="s">
        <v>406</v>
      </c>
      <c r="D191" s="703"/>
      <c r="E191" s="703"/>
      <c r="F191" s="703"/>
      <c r="G191" s="703"/>
      <c r="H191" s="703"/>
      <c r="I191" s="703"/>
      <c r="J191" s="703"/>
      <c r="K191" s="703"/>
      <c r="L191" s="703"/>
    </row>
    <row r="192" spans="1:14" ht="12" customHeight="1" x14ac:dyDescent="0.25">
      <c r="A192" s="704" t="s">
        <v>33</v>
      </c>
      <c r="B192" s="704"/>
      <c r="C192" s="97" t="s">
        <v>34</v>
      </c>
      <c r="D192" s="97"/>
      <c r="E192" s="705" t="s">
        <v>219</v>
      </c>
      <c r="F192" s="705"/>
      <c r="G192" s="705"/>
      <c r="H192" s="705"/>
      <c r="I192" s="705" t="s">
        <v>455</v>
      </c>
      <c r="J192" s="705"/>
      <c r="K192" s="705"/>
      <c r="L192" s="705"/>
    </row>
    <row r="193" spans="1:15" ht="34.5" customHeight="1" x14ac:dyDescent="0.25">
      <c r="A193" s="7" t="s">
        <v>37</v>
      </c>
      <c r="B193" s="7"/>
      <c r="C193" s="6" t="s">
        <v>38</v>
      </c>
      <c r="D193" s="6" t="s">
        <v>550</v>
      </c>
      <c r="E193" s="98" t="s">
        <v>551</v>
      </c>
      <c r="F193" s="98" t="s">
        <v>221</v>
      </c>
      <c r="G193" s="98" t="s">
        <v>222</v>
      </c>
      <c r="H193" s="98" t="s">
        <v>43</v>
      </c>
      <c r="I193" s="98" t="s">
        <v>457</v>
      </c>
      <c r="J193" s="98" t="s">
        <v>458</v>
      </c>
      <c r="K193" s="98" t="s">
        <v>411</v>
      </c>
      <c r="L193" s="98" t="s">
        <v>411</v>
      </c>
    </row>
    <row r="194" spans="1:15" ht="12" customHeight="1" x14ac:dyDescent="0.25">
      <c r="A194" s="6" t="s">
        <v>197</v>
      </c>
      <c r="B194" s="6" t="s">
        <v>47</v>
      </c>
      <c r="C194" s="6"/>
      <c r="D194" s="6"/>
      <c r="E194" s="892" t="s">
        <v>48</v>
      </c>
      <c r="F194" s="571" t="s">
        <v>552</v>
      </c>
      <c r="G194" s="571" t="s">
        <v>552</v>
      </c>
      <c r="H194" s="571" t="s">
        <v>120</v>
      </c>
      <c r="I194" s="571" t="s">
        <v>460</v>
      </c>
      <c r="J194" s="571" t="s">
        <v>460</v>
      </c>
      <c r="K194" s="892" t="s">
        <v>52</v>
      </c>
      <c r="L194" s="892" t="s">
        <v>225</v>
      </c>
    </row>
    <row r="195" spans="1:15" ht="13.5" x14ac:dyDescent="0.25">
      <c r="A195" s="6"/>
      <c r="B195" s="6"/>
      <c r="C195" s="6"/>
      <c r="D195" s="6"/>
      <c r="E195" s="892"/>
      <c r="F195" s="571" t="s">
        <v>498</v>
      </c>
      <c r="G195" s="571" t="s">
        <v>498</v>
      </c>
      <c r="H195" s="571" t="s">
        <v>123</v>
      </c>
      <c r="I195" s="571" t="s">
        <v>553</v>
      </c>
      <c r="J195" s="571" t="s">
        <v>499</v>
      </c>
      <c r="K195" s="892"/>
      <c r="L195" s="892"/>
    </row>
    <row r="196" spans="1:15" ht="12" customHeight="1" x14ac:dyDescent="0.25">
      <c r="A196" s="6"/>
      <c r="B196" s="6"/>
      <c r="C196" s="6"/>
      <c r="D196" s="6"/>
      <c r="E196" s="892"/>
      <c r="F196" s="7" t="s">
        <v>554</v>
      </c>
      <c r="G196" s="7" t="s">
        <v>555</v>
      </c>
      <c r="H196" s="7" t="s">
        <v>556</v>
      </c>
      <c r="I196" s="7" t="s">
        <v>557</v>
      </c>
      <c r="J196" s="7" t="s">
        <v>557</v>
      </c>
      <c r="K196" s="893" t="s">
        <v>558</v>
      </c>
      <c r="L196" s="893" t="s">
        <v>559</v>
      </c>
    </row>
    <row r="197" spans="1:15" x14ac:dyDescent="0.25">
      <c r="A197" s="6"/>
      <c r="B197" s="6"/>
      <c r="C197" s="6"/>
      <c r="D197" s="6"/>
      <c r="E197" s="892"/>
      <c r="F197" s="7"/>
      <c r="G197" s="7"/>
      <c r="H197" s="7"/>
      <c r="I197" s="7"/>
      <c r="J197" s="7"/>
      <c r="K197" s="893"/>
      <c r="L197" s="893"/>
    </row>
    <row r="198" spans="1:15" ht="13.5" x14ac:dyDescent="0.35">
      <c r="A198" s="6"/>
      <c r="B198" s="6"/>
      <c r="C198" s="6"/>
      <c r="D198" s="6"/>
      <c r="E198" s="572" t="s">
        <v>467</v>
      </c>
      <c r="F198" s="572" t="s">
        <v>560</v>
      </c>
      <c r="G198" s="572" t="s">
        <v>468</v>
      </c>
      <c r="H198" s="572" t="s">
        <v>65</v>
      </c>
      <c r="I198" s="572" t="s">
        <v>66</v>
      </c>
      <c r="J198" s="572" t="s">
        <v>469</v>
      </c>
      <c r="K198" s="573" t="s">
        <v>470</v>
      </c>
      <c r="L198" s="573" t="s">
        <v>470</v>
      </c>
    </row>
    <row r="199" spans="1:15" ht="12.75" customHeight="1" x14ac:dyDescent="0.25">
      <c r="A199" s="687" t="s">
        <v>68</v>
      </c>
      <c r="B199" s="687" t="s">
        <v>313</v>
      </c>
      <c r="C199" s="135" t="s">
        <v>561</v>
      </c>
      <c r="D199" s="574" t="s">
        <v>562</v>
      </c>
      <c r="E199" s="575"/>
      <c r="F199" s="576">
        <v>0</v>
      </c>
      <c r="G199" s="577"/>
      <c r="H199" s="576"/>
      <c r="I199" s="576"/>
      <c r="J199" s="576"/>
      <c r="K199" s="584">
        <f>I199+((F199-G199)*E199)*H199-J199</f>
        <v>0</v>
      </c>
      <c r="L199" s="585"/>
      <c r="N199">
        <v>1</v>
      </c>
      <c r="O199">
        <f>N187*100+N199</f>
        <v>201</v>
      </c>
    </row>
    <row r="200" spans="1:15" x14ac:dyDescent="0.25">
      <c r="A200" s="687"/>
      <c r="B200" s="687"/>
      <c r="C200" s="486" t="s">
        <v>563</v>
      </c>
      <c r="D200" s="574" t="s">
        <v>562</v>
      </c>
      <c r="E200" s="575"/>
      <c r="F200" s="492">
        <v>0</v>
      </c>
      <c r="G200" s="577"/>
      <c r="H200" s="576"/>
      <c r="I200" s="492"/>
      <c r="J200" s="492"/>
      <c r="K200" s="584">
        <f>I200+((F200-G200)*E200)*H200-J200</f>
        <v>0</v>
      </c>
      <c r="L200" s="585"/>
      <c r="N200">
        <v>2</v>
      </c>
      <c r="O200">
        <f>N187*100+N200</f>
        <v>202</v>
      </c>
    </row>
    <row r="201" spans="1:15" x14ac:dyDescent="0.25">
      <c r="A201" s="687"/>
      <c r="B201" s="687"/>
      <c r="C201" s="135" t="s">
        <v>564</v>
      </c>
      <c r="D201" s="574" t="s">
        <v>562</v>
      </c>
      <c r="E201" s="575"/>
      <c r="F201" s="492">
        <v>0</v>
      </c>
      <c r="G201" s="492"/>
      <c r="H201" s="576"/>
      <c r="I201" s="586"/>
      <c r="J201" s="586"/>
      <c r="K201" s="584">
        <f>I201+((F201-G201)*E201)*H201-J201</f>
        <v>0</v>
      </c>
      <c r="L201" s="585"/>
      <c r="N201">
        <v>3</v>
      </c>
      <c r="O201">
        <f>N187*100+N201</f>
        <v>203</v>
      </c>
    </row>
    <row r="202" spans="1:15" ht="12" customHeight="1" x14ac:dyDescent="0.25">
      <c r="A202" s="894" t="s">
        <v>292</v>
      </c>
      <c r="B202" s="894"/>
      <c r="C202" s="894"/>
      <c r="D202" s="894"/>
      <c r="E202" s="587">
        <f>SUM(E199:E201)</f>
        <v>0</v>
      </c>
      <c r="F202" s="515"/>
      <c r="G202" s="515"/>
      <c r="H202" s="515"/>
      <c r="I202" s="515"/>
      <c r="J202" s="515"/>
      <c r="K202" s="587">
        <f>SUM(K199:K201)</f>
        <v>0</v>
      </c>
      <c r="L202" s="587">
        <f>SUM(L199:L201)</f>
        <v>0</v>
      </c>
    </row>
    <row r="203" spans="1:15" ht="12" customHeight="1" x14ac:dyDescent="0.25">
      <c r="A203" s="7" t="s">
        <v>310</v>
      </c>
      <c r="B203" s="7" t="s">
        <v>313</v>
      </c>
      <c r="C203" s="469" t="s">
        <v>313</v>
      </c>
      <c r="D203" s="574" t="s">
        <v>562</v>
      </c>
      <c r="E203" s="575"/>
      <c r="F203" s="579"/>
      <c r="G203" s="588"/>
      <c r="H203" s="580"/>
      <c r="I203" s="579"/>
      <c r="J203" s="579"/>
      <c r="K203" s="584">
        <f>I203+((F203-G203)*E203)*H203-J203</f>
        <v>0</v>
      </c>
      <c r="L203" s="585"/>
      <c r="N203">
        <v>4</v>
      </c>
      <c r="O203">
        <f>N187*100+N203</f>
        <v>204</v>
      </c>
    </row>
    <row r="204" spans="1:15" x14ac:dyDescent="0.25">
      <c r="A204" s="7"/>
      <c r="B204" s="7"/>
      <c r="C204" s="469"/>
      <c r="D204" s="581" t="s">
        <v>565</v>
      </c>
      <c r="E204" s="579"/>
      <c r="F204" s="579"/>
      <c r="G204" s="579"/>
      <c r="H204" s="579"/>
      <c r="I204" s="579"/>
      <c r="J204" s="579"/>
      <c r="K204" s="579"/>
      <c r="L204" s="497"/>
    </row>
    <row r="205" spans="1:15" ht="12" customHeight="1" x14ac:dyDescent="0.25">
      <c r="A205" s="894" t="s">
        <v>292</v>
      </c>
      <c r="B205" s="894"/>
      <c r="C205" s="894"/>
      <c r="D205" s="894"/>
      <c r="E205" s="587">
        <f>SUM(E203:E204)</f>
        <v>0</v>
      </c>
      <c r="F205" s="515"/>
      <c r="G205" s="515"/>
      <c r="H205" s="515"/>
      <c r="I205" s="515"/>
      <c r="J205" s="515"/>
      <c r="K205" s="587">
        <f>SUM(K203:K204)</f>
        <v>0</v>
      </c>
      <c r="L205" s="587">
        <f>SUM(L203:L204)</f>
        <v>0</v>
      </c>
    </row>
    <row r="206" spans="1:15" ht="12" customHeight="1" x14ac:dyDescent="0.25">
      <c r="A206" s="7" t="s">
        <v>314</v>
      </c>
      <c r="B206" s="7" t="s">
        <v>313</v>
      </c>
      <c r="C206" s="469" t="s">
        <v>313</v>
      </c>
      <c r="D206" s="574" t="s">
        <v>562</v>
      </c>
      <c r="E206" s="575"/>
      <c r="F206" s="579"/>
      <c r="G206" s="588"/>
      <c r="H206" s="580"/>
      <c r="I206" s="579"/>
      <c r="J206" s="579"/>
      <c r="K206" s="584">
        <f>I206+((F206-G206)*E206)*H206-J206</f>
        <v>0</v>
      </c>
      <c r="L206" s="585"/>
      <c r="N206">
        <v>5</v>
      </c>
      <c r="O206">
        <f>N187*100+N206</f>
        <v>205</v>
      </c>
    </row>
    <row r="207" spans="1:15" x14ac:dyDescent="0.25">
      <c r="A207" s="7"/>
      <c r="B207" s="7"/>
      <c r="C207" s="469"/>
      <c r="D207" s="581" t="s">
        <v>565</v>
      </c>
      <c r="E207" s="579"/>
      <c r="F207" s="579"/>
      <c r="G207" s="579"/>
      <c r="H207" s="579"/>
      <c r="I207" s="579"/>
      <c r="J207" s="579"/>
      <c r="K207" s="579"/>
      <c r="L207" s="497"/>
    </row>
    <row r="208" spans="1:15" ht="12" customHeight="1" x14ac:dyDescent="0.25">
      <c r="A208" s="894" t="s">
        <v>292</v>
      </c>
      <c r="B208" s="894"/>
      <c r="C208" s="894"/>
      <c r="D208" s="894"/>
      <c r="E208" s="587">
        <f>SUM(E206:E207)</f>
        <v>0</v>
      </c>
      <c r="F208" s="515"/>
      <c r="G208" s="515"/>
      <c r="H208" s="515"/>
      <c r="I208" s="515"/>
      <c r="J208" s="515"/>
      <c r="K208" s="587">
        <f>SUM(K206:K207)</f>
        <v>0</v>
      </c>
      <c r="L208" s="587">
        <f>SUM(L206:L207)</f>
        <v>0</v>
      </c>
    </row>
    <row r="209" spans="1:15" ht="12" customHeight="1" x14ac:dyDescent="0.25">
      <c r="A209" s="7" t="s">
        <v>315</v>
      </c>
      <c r="B209" s="7" t="s">
        <v>313</v>
      </c>
      <c r="C209" s="469" t="s">
        <v>313</v>
      </c>
      <c r="D209" s="574" t="s">
        <v>562</v>
      </c>
      <c r="E209" s="575"/>
      <c r="F209" s="579"/>
      <c r="G209" s="588"/>
      <c r="H209" s="580"/>
      <c r="I209" s="579"/>
      <c r="J209" s="579"/>
      <c r="K209" s="584">
        <f>I209+((F209-G209)*E209)*H209-J209</f>
        <v>0</v>
      </c>
      <c r="L209" s="585"/>
      <c r="N209">
        <v>6</v>
      </c>
      <c r="O209">
        <f>N187*100+N209</f>
        <v>206</v>
      </c>
    </row>
    <row r="210" spans="1:15" x14ac:dyDescent="0.25">
      <c r="A210" s="7"/>
      <c r="B210" s="7"/>
      <c r="C210" s="469"/>
      <c r="D210" s="581" t="s">
        <v>565</v>
      </c>
      <c r="E210" s="579"/>
      <c r="F210" s="579"/>
      <c r="G210" s="579"/>
      <c r="H210" s="579"/>
      <c r="I210" s="579"/>
      <c r="J210" s="579"/>
      <c r="K210" s="579"/>
      <c r="L210" s="497"/>
    </row>
    <row r="211" spans="1:15" ht="12" customHeight="1" x14ac:dyDescent="0.25">
      <c r="A211" s="894" t="s">
        <v>292</v>
      </c>
      <c r="B211" s="894"/>
      <c r="C211" s="894"/>
      <c r="D211" s="894"/>
      <c r="E211" s="587">
        <f>SUM(E209:E210)</f>
        <v>0</v>
      </c>
      <c r="F211" s="515"/>
      <c r="G211" s="515"/>
      <c r="H211" s="515"/>
      <c r="I211" s="515"/>
      <c r="J211" s="515"/>
      <c r="K211" s="587">
        <f>SUM(K209:K210)</f>
        <v>0</v>
      </c>
      <c r="L211" s="587">
        <f>SUM(L209:L210)</f>
        <v>0</v>
      </c>
    </row>
    <row r="212" spans="1:15" ht="12" customHeight="1" x14ac:dyDescent="0.25">
      <c r="A212" s="7" t="s">
        <v>316</v>
      </c>
      <c r="B212" s="7" t="s">
        <v>313</v>
      </c>
      <c r="C212" s="469" t="s">
        <v>313</v>
      </c>
      <c r="D212" s="574" t="s">
        <v>562</v>
      </c>
      <c r="E212" s="575"/>
      <c r="F212" s="579"/>
      <c r="G212" s="588"/>
      <c r="H212" s="580"/>
      <c r="I212" s="579"/>
      <c r="J212" s="579"/>
      <c r="K212" s="584">
        <f>I212+((F212-G212)*E212)*H212-J212</f>
        <v>0</v>
      </c>
      <c r="L212" s="585"/>
      <c r="N212">
        <v>7</v>
      </c>
      <c r="O212">
        <f>N187*100+N212</f>
        <v>207</v>
      </c>
    </row>
    <row r="213" spans="1:15" x14ac:dyDescent="0.25">
      <c r="A213" s="7"/>
      <c r="B213" s="7"/>
      <c r="C213" s="469"/>
      <c r="D213" s="581" t="s">
        <v>565</v>
      </c>
      <c r="E213" s="579"/>
      <c r="F213" s="579"/>
      <c r="G213" s="579"/>
      <c r="H213" s="579"/>
      <c r="I213" s="579"/>
      <c r="J213" s="579"/>
      <c r="K213" s="579"/>
      <c r="L213" s="497"/>
    </row>
    <row r="214" spans="1:15" ht="12" customHeight="1" x14ac:dyDescent="0.25">
      <c r="A214" s="895" t="s">
        <v>292</v>
      </c>
      <c r="B214" s="895"/>
      <c r="C214" s="895"/>
      <c r="D214" s="895"/>
      <c r="E214" s="587">
        <f>SUM(E212:E213)</f>
        <v>0</v>
      </c>
      <c r="F214" s="515"/>
      <c r="G214" s="515"/>
      <c r="H214" s="515"/>
      <c r="I214" s="515"/>
      <c r="J214" s="515"/>
      <c r="K214" s="587">
        <f>SUM(K212:K213)</f>
        <v>0</v>
      </c>
      <c r="L214" s="587">
        <f>SUM(L212:L213)</f>
        <v>0</v>
      </c>
    </row>
    <row r="215" spans="1:15" x14ac:dyDescent="0.25">
      <c r="A215" s="865" t="s">
        <v>91</v>
      </c>
      <c r="B215" s="865"/>
      <c r="C215" s="865"/>
      <c r="D215" s="865"/>
      <c r="E215" s="587">
        <f>E202+E205+E208+E211+E214</f>
        <v>0</v>
      </c>
      <c r="F215" s="516"/>
      <c r="G215" s="516"/>
      <c r="H215" s="516"/>
      <c r="I215" s="516"/>
      <c r="J215" s="516"/>
      <c r="K215" s="587">
        <f>K202+K205+K208+K211+K214</f>
        <v>0</v>
      </c>
      <c r="L215" s="587">
        <f>L202+L205+L208+L211+L214</f>
        <v>0</v>
      </c>
    </row>
    <row r="216" spans="1:15" x14ac:dyDescent="0.25">
      <c r="A216" s="896" t="s">
        <v>566</v>
      </c>
      <c r="B216" s="896"/>
      <c r="C216" s="896"/>
      <c r="D216" s="896"/>
      <c r="E216" s="896"/>
      <c r="F216" s="896"/>
      <c r="G216" s="896"/>
      <c r="H216" s="896"/>
      <c r="I216" s="896"/>
      <c r="J216" s="896"/>
      <c r="K216" s="896"/>
      <c r="L216" s="896"/>
    </row>
    <row r="217" spans="1:15" x14ac:dyDescent="0.25">
      <c r="A217" s="896" t="s">
        <v>567</v>
      </c>
      <c r="B217" s="896"/>
      <c r="C217" s="896"/>
      <c r="D217" s="896"/>
      <c r="E217" s="896"/>
      <c r="F217" s="896"/>
      <c r="G217" s="896"/>
      <c r="H217" s="896"/>
      <c r="I217" s="896"/>
      <c r="J217" s="896"/>
      <c r="K217" s="896"/>
      <c r="L217" s="896"/>
    </row>
    <row r="218" spans="1:15" x14ac:dyDescent="0.25">
      <c r="A218" s="583" t="s">
        <v>568</v>
      </c>
      <c r="B218" s="583"/>
      <c r="C218" s="583"/>
      <c r="D218" s="583"/>
      <c r="E218" s="583"/>
      <c r="F218" s="583"/>
      <c r="G218" s="583"/>
      <c r="H218" s="583"/>
      <c r="I218" s="583"/>
      <c r="J218" s="583"/>
      <c r="K218" s="583"/>
      <c r="L218" s="583"/>
    </row>
    <row r="223" spans="1:15" ht="12" customHeight="1" x14ac:dyDescent="0.25">
      <c r="A223" s="702" t="s">
        <v>23</v>
      </c>
      <c r="B223" s="702"/>
      <c r="C223" s="890">
        <f>Presentación!$C$3</f>
        <v>1990</v>
      </c>
      <c r="D223" s="890"/>
      <c r="E223" s="890"/>
      <c r="F223" s="890"/>
      <c r="G223" s="890"/>
      <c r="H223" s="890"/>
      <c r="I223" s="890"/>
      <c r="J223" s="890"/>
      <c r="K223" s="890"/>
      <c r="L223" s="890"/>
    </row>
    <row r="224" spans="1:15" ht="12" customHeight="1" x14ac:dyDescent="0.25">
      <c r="A224" s="702" t="s">
        <v>24</v>
      </c>
      <c r="B224" s="702"/>
      <c r="C224" s="891" t="s">
        <v>378</v>
      </c>
      <c r="D224" s="891"/>
      <c r="E224" s="891"/>
      <c r="F224" s="891"/>
      <c r="G224" s="891"/>
      <c r="H224" s="891"/>
      <c r="I224" s="891"/>
      <c r="J224" s="891"/>
      <c r="K224" s="891"/>
      <c r="L224" s="891"/>
      <c r="N224">
        <v>3</v>
      </c>
    </row>
    <row r="225" spans="1:15" ht="12" customHeight="1" x14ac:dyDescent="0.25">
      <c r="A225" s="702" t="s">
        <v>5</v>
      </c>
      <c r="B225" s="702"/>
      <c r="C225" s="703" t="s">
        <v>26</v>
      </c>
      <c r="D225" s="703"/>
      <c r="E225" s="703"/>
      <c r="F225" s="703"/>
      <c r="G225" s="703"/>
      <c r="H225" s="703"/>
      <c r="I225" s="703"/>
      <c r="J225" s="703"/>
      <c r="K225" s="703"/>
      <c r="L225" s="703"/>
    </row>
    <row r="226" spans="1:15" ht="12" customHeight="1" x14ac:dyDescent="0.25">
      <c r="A226" s="702" t="s">
        <v>27</v>
      </c>
      <c r="B226" s="702"/>
      <c r="C226" s="703" t="s">
        <v>548</v>
      </c>
      <c r="D226" s="703"/>
      <c r="E226" s="703"/>
      <c r="F226" s="703"/>
      <c r="G226" s="703"/>
      <c r="H226" s="703"/>
      <c r="I226" s="703"/>
      <c r="J226" s="703"/>
      <c r="K226" s="703"/>
      <c r="L226" s="703"/>
    </row>
    <row r="227" spans="1:15" ht="12" customHeight="1" x14ac:dyDescent="0.25">
      <c r="A227" s="702" t="s">
        <v>29</v>
      </c>
      <c r="B227" s="702"/>
      <c r="C227" s="703" t="s">
        <v>549</v>
      </c>
      <c r="D227" s="703"/>
      <c r="E227" s="703"/>
      <c r="F227" s="703"/>
      <c r="G227" s="703"/>
      <c r="H227" s="703"/>
      <c r="I227" s="703"/>
      <c r="J227" s="703"/>
      <c r="K227" s="703"/>
      <c r="L227" s="703"/>
    </row>
    <row r="228" spans="1:15" ht="12" customHeight="1" x14ac:dyDescent="0.25">
      <c r="A228" s="702" t="s">
        <v>31</v>
      </c>
      <c r="B228" s="702"/>
      <c r="C228" s="703" t="s">
        <v>406</v>
      </c>
      <c r="D228" s="703"/>
      <c r="E228" s="703"/>
      <c r="F228" s="703"/>
      <c r="G228" s="703"/>
      <c r="H228" s="703"/>
      <c r="I228" s="703"/>
      <c r="J228" s="703"/>
      <c r="K228" s="703"/>
      <c r="L228" s="703"/>
    </row>
    <row r="229" spans="1:15" ht="12" customHeight="1" x14ac:dyDescent="0.25">
      <c r="A229" s="704" t="s">
        <v>33</v>
      </c>
      <c r="B229" s="704"/>
      <c r="C229" s="97" t="s">
        <v>34</v>
      </c>
      <c r="D229" s="97"/>
      <c r="E229" s="705" t="s">
        <v>219</v>
      </c>
      <c r="F229" s="705"/>
      <c r="G229" s="705"/>
      <c r="H229" s="705"/>
      <c r="I229" s="705" t="s">
        <v>455</v>
      </c>
      <c r="J229" s="705"/>
      <c r="K229" s="705"/>
      <c r="L229" s="705"/>
    </row>
    <row r="230" spans="1:15" ht="34.5" customHeight="1" x14ac:dyDescent="0.25">
      <c r="A230" s="7" t="s">
        <v>37</v>
      </c>
      <c r="B230" s="7"/>
      <c r="C230" s="6" t="s">
        <v>38</v>
      </c>
      <c r="D230" s="6" t="s">
        <v>550</v>
      </c>
      <c r="E230" s="98" t="s">
        <v>551</v>
      </c>
      <c r="F230" s="98" t="s">
        <v>221</v>
      </c>
      <c r="G230" s="98" t="s">
        <v>222</v>
      </c>
      <c r="H230" s="98" t="s">
        <v>43</v>
      </c>
      <c r="I230" s="98" t="s">
        <v>457</v>
      </c>
      <c r="J230" s="98" t="s">
        <v>458</v>
      </c>
      <c r="K230" s="98" t="s">
        <v>411</v>
      </c>
      <c r="L230" s="98" t="s">
        <v>411</v>
      </c>
    </row>
    <row r="231" spans="1:15" ht="12" customHeight="1" x14ac:dyDescent="0.25">
      <c r="A231" s="6" t="s">
        <v>197</v>
      </c>
      <c r="B231" s="6" t="s">
        <v>47</v>
      </c>
      <c r="C231" s="6"/>
      <c r="D231" s="6"/>
      <c r="E231" s="892" t="s">
        <v>48</v>
      </c>
      <c r="F231" s="571" t="s">
        <v>552</v>
      </c>
      <c r="G231" s="571" t="s">
        <v>552</v>
      </c>
      <c r="H231" s="571" t="s">
        <v>120</v>
      </c>
      <c r="I231" s="571" t="s">
        <v>460</v>
      </c>
      <c r="J231" s="571" t="s">
        <v>460</v>
      </c>
      <c r="K231" s="892" t="s">
        <v>52</v>
      </c>
      <c r="L231" s="892" t="s">
        <v>225</v>
      </c>
    </row>
    <row r="232" spans="1:15" ht="13.5" x14ac:dyDescent="0.25">
      <c r="A232" s="6"/>
      <c r="B232" s="6"/>
      <c r="C232" s="6"/>
      <c r="D232" s="6"/>
      <c r="E232" s="892"/>
      <c r="F232" s="571" t="s">
        <v>498</v>
      </c>
      <c r="G232" s="571" t="s">
        <v>498</v>
      </c>
      <c r="H232" s="571" t="s">
        <v>123</v>
      </c>
      <c r="I232" s="571" t="s">
        <v>553</v>
      </c>
      <c r="J232" s="571" t="s">
        <v>499</v>
      </c>
      <c r="K232" s="892"/>
      <c r="L232" s="892"/>
    </row>
    <row r="233" spans="1:15" ht="12" customHeight="1" x14ac:dyDescent="0.25">
      <c r="A233" s="6"/>
      <c r="B233" s="6"/>
      <c r="C233" s="6"/>
      <c r="D233" s="6"/>
      <c r="E233" s="892"/>
      <c r="F233" s="7" t="s">
        <v>554</v>
      </c>
      <c r="G233" s="7" t="s">
        <v>555</v>
      </c>
      <c r="H233" s="7" t="s">
        <v>556</v>
      </c>
      <c r="I233" s="7" t="s">
        <v>557</v>
      </c>
      <c r="J233" s="7" t="s">
        <v>557</v>
      </c>
      <c r="K233" s="893" t="s">
        <v>558</v>
      </c>
      <c r="L233" s="893" t="s">
        <v>559</v>
      </c>
    </row>
    <row r="234" spans="1:15" x14ac:dyDescent="0.25">
      <c r="A234" s="6"/>
      <c r="B234" s="6"/>
      <c r="C234" s="6"/>
      <c r="D234" s="6"/>
      <c r="E234" s="892"/>
      <c r="F234" s="7"/>
      <c r="G234" s="7"/>
      <c r="H234" s="7"/>
      <c r="I234" s="7"/>
      <c r="J234" s="7"/>
      <c r="K234" s="893"/>
      <c r="L234" s="893"/>
    </row>
    <row r="235" spans="1:15" ht="13.5" x14ac:dyDescent="0.35">
      <c r="A235" s="6"/>
      <c r="B235" s="6"/>
      <c r="C235" s="6"/>
      <c r="D235" s="6"/>
      <c r="E235" s="572" t="s">
        <v>467</v>
      </c>
      <c r="F235" s="572" t="s">
        <v>560</v>
      </c>
      <c r="G235" s="572" t="s">
        <v>468</v>
      </c>
      <c r="H235" s="572" t="s">
        <v>65</v>
      </c>
      <c r="I235" s="572" t="s">
        <v>66</v>
      </c>
      <c r="J235" s="572" t="s">
        <v>469</v>
      </c>
      <c r="K235" s="573" t="s">
        <v>470</v>
      </c>
      <c r="L235" s="573" t="s">
        <v>470</v>
      </c>
    </row>
    <row r="236" spans="1:15" ht="12.75" customHeight="1" x14ac:dyDescent="0.25">
      <c r="A236" s="687" t="s">
        <v>68</v>
      </c>
      <c r="B236" s="687" t="s">
        <v>313</v>
      </c>
      <c r="C236" s="135" t="s">
        <v>561</v>
      </c>
      <c r="D236" s="574" t="s">
        <v>562</v>
      </c>
      <c r="E236" s="575"/>
      <c r="F236" s="576">
        <v>0</v>
      </c>
      <c r="G236" s="577"/>
      <c r="H236" s="576"/>
      <c r="I236" s="576"/>
      <c r="J236" s="576"/>
      <c r="K236" s="584">
        <f>I236+((F236-G236)*E236)*H236-J236</f>
        <v>0</v>
      </c>
      <c r="L236" s="585"/>
      <c r="N236">
        <v>1</v>
      </c>
      <c r="O236">
        <f>N224*100+N236</f>
        <v>301</v>
      </c>
    </row>
    <row r="237" spans="1:15" x14ac:dyDescent="0.25">
      <c r="A237" s="687"/>
      <c r="B237" s="687"/>
      <c r="C237" s="486" t="s">
        <v>563</v>
      </c>
      <c r="D237" s="574" t="s">
        <v>562</v>
      </c>
      <c r="E237" s="575"/>
      <c r="F237" s="492">
        <v>0</v>
      </c>
      <c r="G237" s="577"/>
      <c r="H237" s="576"/>
      <c r="I237" s="492"/>
      <c r="J237" s="492"/>
      <c r="K237" s="584">
        <f>I237+((F237-G237)*E237)*H237-J237</f>
        <v>0</v>
      </c>
      <c r="L237" s="585"/>
      <c r="N237">
        <v>2</v>
      </c>
      <c r="O237">
        <f>N224*100+N237</f>
        <v>302</v>
      </c>
    </row>
    <row r="238" spans="1:15" x14ac:dyDescent="0.25">
      <c r="A238" s="687"/>
      <c r="B238" s="687"/>
      <c r="C238" s="135" t="s">
        <v>564</v>
      </c>
      <c r="D238" s="574" t="s">
        <v>562</v>
      </c>
      <c r="E238" s="575"/>
      <c r="F238" s="492">
        <v>0</v>
      </c>
      <c r="G238" s="492"/>
      <c r="H238" s="576"/>
      <c r="I238" s="586"/>
      <c r="J238" s="586"/>
      <c r="K238" s="584">
        <f>I238+((F238-G238)*E238)*H238-J238</f>
        <v>0</v>
      </c>
      <c r="L238" s="585"/>
      <c r="N238">
        <v>3</v>
      </c>
      <c r="O238">
        <f>N224*100+N238</f>
        <v>303</v>
      </c>
    </row>
    <row r="239" spans="1:15" ht="12" customHeight="1" x14ac:dyDescent="0.25">
      <c r="A239" s="894" t="s">
        <v>292</v>
      </c>
      <c r="B239" s="894"/>
      <c r="C239" s="894"/>
      <c r="D239" s="894"/>
      <c r="E239" s="587">
        <f>SUM(E236:E238)</f>
        <v>0</v>
      </c>
      <c r="F239" s="515"/>
      <c r="G239" s="515"/>
      <c r="H239" s="515"/>
      <c r="I239" s="515"/>
      <c r="J239" s="515"/>
      <c r="K239" s="587">
        <f>SUM(K236:K238)</f>
        <v>0</v>
      </c>
      <c r="L239" s="587">
        <f>SUM(L236:L238)</f>
        <v>0</v>
      </c>
    </row>
    <row r="240" spans="1:15" ht="12" customHeight="1" x14ac:dyDescent="0.25">
      <c r="A240" s="7" t="s">
        <v>310</v>
      </c>
      <c r="B240" s="7" t="s">
        <v>313</v>
      </c>
      <c r="C240" s="469" t="s">
        <v>313</v>
      </c>
      <c r="D240" s="574" t="s">
        <v>562</v>
      </c>
      <c r="E240" s="575"/>
      <c r="F240" s="579"/>
      <c r="G240" s="588"/>
      <c r="H240" s="580"/>
      <c r="I240" s="579"/>
      <c r="J240" s="579"/>
      <c r="K240" s="584">
        <f>I240+((F240-G240)*E240)*H240-J240</f>
        <v>0</v>
      </c>
      <c r="L240" s="585"/>
      <c r="N240">
        <v>4</v>
      </c>
      <c r="O240">
        <f>N224*100+N240</f>
        <v>304</v>
      </c>
    </row>
    <row r="241" spans="1:15" x14ac:dyDescent="0.25">
      <c r="A241" s="7"/>
      <c r="B241" s="7"/>
      <c r="C241" s="469"/>
      <c r="D241" s="581" t="s">
        <v>565</v>
      </c>
      <c r="E241" s="579"/>
      <c r="F241" s="579"/>
      <c r="G241" s="579"/>
      <c r="H241" s="579"/>
      <c r="I241" s="579"/>
      <c r="J241" s="579"/>
      <c r="K241" s="579"/>
      <c r="L241" s="497"/>
    </row>
    <row r="242" spans="1:15" ht="12" customHeight="1" x14ac:dyDescent="0.25">
      <c r="A242" s="894" t="s">
        <v>292</v>
      </c>
      <c r="B242" s="894"/>
      <c r="C242" s="894"/>
      <c r="D242" s="894"/>
      <c r="E242" s="587">
        <f>SUM(E240:E241)</f>
        <v>0</v>
      </c>
      <c r="F242" s="515"/>
      <c r="G242" s="515"/>
      <c r="H242" s="515"/>
      <c r="I242" s="515"/>
      <c r="J242" s="515"/>
      <c r="K242" s="587">
        <f>SUM(K240:K241)</f>
        <v>0</v>
      </c>
      <c r="L242" s="587">
        <f>SUM(L240:L241)</f>
        <v>0</v>
      </c>
    </row>
    <row r="243" spans="1:15" ht="12" customHeight="1" x14ac:dyDescent="0.25">
      <c r="A243" s="7" t="s">
        <v>314</v>
      </c>
      <c r="B243" s="7" t="s">
        <v>313</v>
      </c>
      <c r="C243" s="469" t="s">
        <v>313</v>
      </c>
      <c r="D243" s="574" t="s">
        <v>562</v>
      </c>
      <c r="E243" s="575"/>
      <c r="F243" s="579"/>
      <c r="G243" s="588"/>
      <c r="H243" s="580"/>
      <c r="I243" s="579"/>
      <c r="J243" s="579"/>
      <c r="K243" s="584">
        <f>I243+((F243-G243)*E243)*H243-J243</f>
        <v>0</v>
      </c>
      <c r="L243" s="585"/>
      <c r="N243">
        <v>5</v>
      </c>
      <c r="O243">
        <f>N224*100+N243</f>
        <v>305</v>
      </c>
    </row>
    <row r="244" spans="1:15" x14ac:dyDescent="0.25">
      <c r="A244" s="7"/>
      <c r="B244" s="7"/>
      <c r="C244" s="469"/>
      <c r="D244" s="581" t="s">
        <v>565</v>
      </c>
      <c r="E244" s="579"/>
      <c r="F244" s="579"/>
      <c r="G244" s="579"/>
      <c r="H244" s="579"/>
      <c r="I244" s="579"/>
      <c r="J244" s="579"/>
      <c r="K244" s="579"/>
      <c r="L244" s="497"/>
    </row>
    <row r="245" spans="1:15" ht="12" customHeight="1" x14ac:dyDescent="0.25">
      <c r="A245" s="894" t="s">
        <v>292</v>
      </c>
      <c r="B245" s="894"/>
      <c r="C245" s="894"/>
      <c r="D245" s="894"/>
      <c r="E245" s="587">
        <f>SUM(E243:E244)</f>
        <v>0</v>
      </c>
      <c r="F245" s="515"/>
      <c r="G245" s="515"/>
      <c r="H245" s="515"/>
      <c r="I245" s="515"/>
      <c r="J245" s="515"/>
      <c r="K245" s="587">
        <f>SUM(K243:K244)</f>
        <v>0</v>
      </c>
      <c r="L245" s="587">
        <f>SUM(L243:L244)</f>
        <v>0</v>
      </c>
    </row>
    <row r="246" spans="1:15" ht="12" customHeight="1" x14ac:dyDescent="0.25">
      <c r="A246" s="7" t="s">
        <v>315</v>
      </c>
      <c r="B246" s="7" t="s">
        <v>313</v>
      </c>
      <c r="C246" s="469" t="s">
        <v>313</v>
      </c>
      <c r="D246" s="574" t="s">
        <v>562</v>
      </c>
      <c r="E246" s="575"/>
      <c r="F246" s="579"/>
      <c r="G246" s="588"/>
      <c r="H246" s="580"/>
      <c r="I246" s="579"/>
      <c r="J246" s="579"/>
      <c r="K246" s="584">
        <f>I246+((F246-G246)*E246)*H246-J246</f>
        <v>0</v>
      </c>
      <c r="L246" s="585"/>
      <c r="N246">
        <v>6</v>
      </c>
      <c r="O246">
        <f>N224*100+N246</f>
        <v>306</v>
      </c>
    </row>
    <row r="247" spans="1:15" x14ac:dyDescent="0.25">
      <c r="A247" s="7"/>
      <c r="B247" s="7"/>
      <c r="C247" s="469"/>
      <c r="D247" s="581" t="s">
        <v>565</v>
      </c>
      <c r="E247" s="579"/>
      <c r="F247" s="579"/>
      <c r="G247" s="579"/>
      <c r="H247" s="579"/>
      <c r="I247" s="579"/>
      <c r="J247" s="579"/>
      <c r="K247" s="579"/>
      <c r="L247" s="497"/>
    </row>
    <row r="248" spans="1:15" ht="12" customHeight="1" x14ac:dyDescent="0.25">
      <c r="A248" s="894" t="s">
        <v>292</v>
      </c>
      <c r="B248" s="894"/>
      <c r="C248" s="894"/>
      <c r="D248" s="894"/>
      <c r="E248" s="587">
        <f>SUM(E246:E247)</f>
        <v>0</v>
      </c>
      <c r="F248" s="515"/>
      <c r="G248" s="515"/>
      <c r="H248" s="515"/>
      <c r="I248" s="515"/>
      <c r="J248" s="515"/>
      <c r="K248" s="587">
        <f>SUM(K246:K247)</f>
        <v>0</v>
      </c>
      <c r="L248" s="587">
        <f>SUM(L246:L247)</f>
        <v>0</v>
      </c>
    </row>
    <row r="249" spans="1:15" ht="12" customHeight="1" x14ac:dyDescent="0.25">
      <c r="A249" s="7" t="s">
        <v>316</v>
      </c>
      <c r="B249" s="7" t="s">
        <v>313</v>
      </c>
      <c r="C249" s="469" t="s">
        <v>313</v>
      </c>
      <c r="D249" s="574" t="s">
        <v>562</v>
      </c>
      <c r="E249" s="575"/>
      <c r="F249" s="579"/>
      <c r="G249" s="588"/>
      <c r="H249" s="580"/>
      <c r="I249" s="579"/>
      <c r="J249" s="579"/>
      <c r="K249" s="584">
        <f>I249+((F249-G249)*E249)*H249-J249</f>
        <v>0</v>
      </c>
      <c r="L249" s="585"/>
      <c r="N249">
        <v>7</v>
      </c>
      <c r="O249">
        <f>N224*100+N249</f>
        <v>307</v>
      </c>
    </row>
    <row r="250" spans="1:15" x14ac:dyDescent="0.25">
      <c r="A250" s="7"/>
      <c r="B250" s="7"/>
      <c r="C250" s="469"/>
      <c r="D250" s="581" t="s">
        <v>565</v>
      </c>
      <c r="E250" s="579"/>
      <c r="F250" s="579"/>
      <c r="G250" s="579"/>
      <c r="H250" s="579"/>
      <c r="I250" s="579"/>
      <c r="J250" s="579"/>
      <c r="K250" s="579"/>
      <c r="L250" s="497"/>
    </row>
    <row r="251" spans="1:15" ht="12" customHeight="1" x14ac:dyDescent="0.25">
      <c r="A251" s="895" t="s">
        <v>292</v>
      </c>
      <c r="B251" s="895"/>
      <c r="C251" s="895"/>
      <c r="D251" s="895"/>
      <c r="E251" s="587">
        <f>SUM(E249:E250)</f>
        <v>0</v>
      </c>
      <c r="F251" s="515"/>
      <c r="G251" s="515"/>
      <c r="H251" s="515"/>
      <c r="I251" s="515"/>
      <c r="J251" s="515"/>
      <c r="K251" s="587">
        <f>SUM(K249:K250)</f>
        <v>0</v>
      </c>
      <c r="L251" s="587">
        <f>SUM(L249:L250)</f>
        <v>0</v>
      </c>
    </row>
    <row r="252" spans="1:15" x14ac:dyDescent="0.25">
      <c r="A252" s="865" t="s">
        <v>91</v>
      </c>
      <c r="B252" s="865"/>
      <c r="C252" s="865"/>
      <c r="D252" s="865"/>
      <c r="E252" s="587">
        <f>E239+E242+E245+E248+E251</f>
        <v>0</v>
      </c>
      <c r="F252" s="516"/>
      <c r="G252" s="516"/>
      <c r="H252" s="516"/>
      <c r="I252" s="516"/>
      <c r="J252" s="516"/>
      <c r="K252" s="587">
        <f>K239+K242+K245+K248+K251</f>
        <v>0</v>
      </c>
      <c r="L252" s="587">
        <f>L239+L242+L245+L248+L251</f>
        <v>0</v>
      </c>
    </row>
    <row r="253" spans="1:15" x14ac:dyDescent="0.25">
      <c r="A253" s="896" t="s">
        <v>566</v>
      </c>
      <c r="B253" s="896"/>
      <c r="C253" s="896"/>
      <c r="D253" s="896"/>
      <c r="E253" s="896"/>
      <c r="F253" s="896"/>
      <c r="G253" s="896"/>
      <c r="H253" s="896"/>
      <c r="I253" s="896"/>
      <c r="J253" s="896"/>
      <c r="K253" s="896"/>
      <c r="L253" s="896"/>
    </row>
    <row r="254" spans="1:15" x14ac:dyDescent="0.25">
      <c r="A254" s="896" t="s">
        <v>567</v>
      </c>
      <c r="B254" s="896"/>
      <c r="C254" s="896"/>
      <c r="D254" s="896"/>
      <c r="E254" s="896"/>
      <c r="F254" s="896"/>
      <c r="G254" s="896"/>
      <c r="H254" s="896"/>
      <c r="I254" s="896"/>
      <c r="J254" s="896"/>
      <c r="K254" s="896"/>
      <c r="L254" s="896"/>
    </row>
    <row r="255" spans="1:15" x14ac:dyDescent="0.25">
      <c r="A255" s="583" t="s">
        <v>568</v>
      </c>
      <c r="B255" s="583"/>
      <c r="C255" s="583"/>
      <c r="D255" s="583"/>
      <c r="E255" s="583"/>
      <c r="F255" s="583"/>
      <c r="G255" s="583"/>
      <c r="H255" s="583"/>
      <c r="I255" s="583"/>
      <c r="J255" s="583"/>
      <c r="K255" s="583"/>
      <c r="L255" s="583"/>
    </row>
    <row r="260" spans="1:14" ht="12" customHeight="1" x14ac:dyDescent="0.25">
      <c r="A260" s="702" t="s">
        <v>23</v>
      </c>
      <c r="B260" s="702"/>
      <c r="C260" s="890">
        <f>Presentación!$C$3</f>
        <v>1990</v>
      </c>
      <c r="D260" s="890"/>
      <c r="E260" s="890"/>
      <c r="F260" s="890"/>
      <c r="G260" s="890"/>
      <c r="H260" s="890"/>
      <c r="I260" s="890"/>
      <c r="J260" s="890"/>
      <c r="K260" s="890"/>
      <c r="L260" s="890"/>
    </row>
    <row r="261" spans="1:14" ht="12" customHeight="1" x14ac:dyDescent="0.25">
      <c r="A261" s="702" t="s">
        <v>24</v>
      </c>
      <c r="B261" s="702"/>
      <c r="C261" s="891" t="s">
        <v>379</v>
      </c>
      <c r="D261" s="891"/>
      <c r="E261" s="891"/>
      <c r="F261" s="891"/>
      <c r="G261" s="891"/>
      <c r="H261" s="891"/>
      <c r="I261" s="891"/>
      <c r="J261" s="891"/>
      <c r="K261" s="891"/>
      <c r="L261" s="891"/>
      <c r="N261">
        <v>4</v>
      </c>
    </row>
    <row r="262" spans="1:14" ht="12" customHeight="1" x14ac:dyDescent="0.25">
      <c r="A262" s="702" t="s">
        <v>5</v>
      </c>
      <c r="B262" s="702"/>
      <c r="C262" s="703" t="s">
        <v>26</v>
      </c>
      <c r="D262" s="703"/>
      <c r="E262" s="703"/>
      <c r="F262" s="703"/>
      <c r="G262" s="703"/>
      <c r="H262" s="703"/>
      <c r="I262" s="703"/>
      <c r="J262" s="703"/>
      <c r="K262" s="703"/>
      <c r="L262" s="703"/>
    </row>
    <row r="263" spans="1:14" ht="12" customHeight="1" x14ac:dyDescent="0.25">
      <c r="A263" s="702" t="s">
        <v>27</v>
      </c>
      <c r="B263" s="702"/>
      <c r="C263" s="703" t="s">
        <v>548</v>
      </c>
      <c r="D263" s="703"/>
      <c r="E263" s="703"/>
      <c r="F263" s="703"/>
      <c r="G263" s="703"/>
      <c r="H263" s="703"/>
      <c r="I263" s="703"/>
      <c r="J263" s="703"/>
      <c r="K263" s="703"/>
      <c r="L263" s="703"/>
    </row>
    <row r="264" spans="1:14" ht="12" customHeight="1" x14ac:dyDescent="0.25">
      <c r="A264" s="702" t="s">
        <v>29</v>
      </c>
      <c r="B264" s="702"/>
      <c r="C264" s="703" t="s">
        <v>549</v>
      </c>
      <c r="D264" s="703"/>
      <c r="E264" s="703"/>
      <c r="F264" s="703"/>
      <c r="G264" s="703"/>
      <c r="H264" s="703"/>
      <c r="I264" s="703"/>
      <c r="J264" s="703"/>
      <c r="K264" s="703"/>
      <c r="L264" s="703"/>
    </row>
    <row r="265" spans="1:14" ht="12" customHeight="1" x14ac:dyDescent="0.25">
      <c r="A265" s="702" t="s">
        <v>31</v>
      </c>
      <c r="B265" s="702"/>
      <c r="C265" s="703" t="s">
        <v>406</v>
      </c>
      <c r="D265" s="703"/>
      <c r="E265" s="703"/>
      <c r="F265" s="703"/>
      <c r="G265" s="703"/>
      <c r="H265" s="703"/>
      <c r="I265" s="703"/>
      <c r="J265" s="703"/>
      <c r="K265" s="703"/>
      <c r="L265" s="703"/>
    </row>
    <row r="266" spans="1:14" ht="12" customHeight="1" x14ac:dyDescent="0.25">
      <c r="A266" s="704" t="s">
        <v>33</v>
      </c>
      <c r="B266" s="704"/>
      <c r="C266" s="97" t="s">
        <v>34</v>
      </c>
      <c r="D266" s="97"/>
      <c r="E266" s="705" t="s">
        <v>219</v>
      </c>
      <c r="F266" s="705"/>
      <c r="G266" s="705"/>
      <c r="H266" s="705"/>
      <c r="I266" s="705" t="s">
        <v>455</v>
      </c>
      <c r="J266" s="705"/>
      <c r="K266" s="705"/>
      <c r="L266" s="705"/>
    </row>
    <row r="267" spans="1:14" ht="34.5" customHeight="1" x14ac:dyDescent="0.25">
      <c r="A267" s="7" t="s">
        <v>37</v>
      </c>
      <c r="B267" s="7"/>
      <c r="C267" s="6" t="s">
        <v>38</v>
      </c>
      <c r="D267" s="6" t="s">
        <v>550</v>
      </c>
      <c r="E267" s="98" t="s">
        <v>551</v>
      </c>
      <c r="F267" s="98" t="s">
        <v>221</v>
      </c>
      <c r="G267" s="98" t="s">
        <v>222</v>
      </c>
      <c r="H267" s="98" t="s">
        <v>43</v>
      </c>
      <c r="I267" s="98" t="s">
        <v>457</v>
      </c>
      <c r="J267" s="98" t="s">
        <v>458</v>
      </c>
      <c r="K267" s="98" t="s">
        <v>411</v>
      </c>
      <c r="L267" s="98" t="s">
        <v>411</v>
      </c>
    </row>
    <row r="268" spans="1:14" ht="12" customHeight="1" x14ac:dyDescent="0.25">
      <c r="A268" s="6" t="s">
        <v>197</v>
      </c>
      <c r="B268" s="6" t="s">
        <v>47</v>
      </c>
      <c r="C268" s="6"/>
      <c r="D268" s="6"/>
      <c r="E268" s="892" t="s">
        <v>48</v>
      </c>
      <c r="F268" s="571" t="s">
        <v>552</v>
      </c>
      <c r="G268" s="571" t="s">
        <v>552</v>
      </c>
      <c r="H268" s="571" t="s">
        <v>120</v>
      </c>
      <c r="I268" s="571" t="s">
        <v>460</v>
      </c>
      <c r="J268" s="571" t="s">
        <v>460</v>
      </c>
      <c r="K268" s="892" t="s">
        <v>52</v>
      </c>
      <c r="L268" s="892" t="s">
        <v>225</v>
      </c>
    </row>
    <row r="269" spans="1:14" ht="13.5" x14ac:dyDescent="0.25">
      <c r="A269" s="6"/>
      <c r="B269" s="6"/>
      <c r="C269" s="6"/>
      <c r="D269" s="6"/>
      <c r="E269" s="892"/>
      <c r="F269" s="571" t="s">
        <v>498</v>
      </c>
      <c r="G269" s="571" t="s">
        <v>498</v>
      </c>
      <c r="H269" s="571" t="s">
        <v>123</v>
      </c>
      <c r="I269" s="571" t="s">
        <v>553</v>
      </c>
      <c r="J269" s="571" t="s">
        <v>499</v>
      </c>
      <c r="K269" s="892"/>
      <c r="L269" s="892"/>
    </row>
    <row r="270" spans="1:14" ht="12" customHeight="1" x14ac:dyDescent="0.25">
      <c r="A270" s="6"/>
      <c r="B270" s="6"/>
      <c r="C270" s="6"/>
      <c r="D270" s="6"/>
      <c r="E270" s="892"/>
      <c r="F270" s="7" t="s">
        <v>554</v>
      </c>
      <c r="G270" s="7" t="s">
        <v>555</v>
      </c>
      <c r="H270" s="7" t="s">
        <v>556</v>
      </c>
      <c r="I270" s="7" t="s">
        <v>557</v>
      </c>
      <c r="J270" s="7" t="s">
        <v>557</v>
      </c>
      <c r="K270" s="893" t="s">
        <v>558</v>
      </c>
      <c r="L270" s="893" t="s">
        <v>559</v>
      </c>
    </row>
    <row r="271" spans="1:14" x14ac:dyDescent="0.25">
      <c r="A271" s="6"/>
      <c r="B271" s="6"/>
      <c r="C271" s="6"/>
      <c r="D271" s="6"/>
      <c r="E271" s="892"/>
      <c r="F271" s="7"/>
      <c r="G271" s="7"/>
      <c r="H271" s="7"/>
      <c r="I271" s="7"/>
      <c r="J271" s="7"/>
      <c r="K271" s="893"/>
      <c r="L271" s="893"/>
    </row>
    <row r="272" spans="1:14" ht="13.5" x14ac:dyDescent="0.35">
      <c r="A272" s="6"/>
      <c r="B272" s="6"/>
      <c r="C272" s="6"/>
      <c r="D272" s="6"/>
      <c r="E272" s="572" t="s">
        <v>467</v>
      </c>
      <c r="F272" s="572" t="s">
        <v>560</v>
      </c>
      <c r="G272" s="572" t="s">
        <v>468</v>
      </c>
      <c r="H272" s="572" t="s">
        <v>65</v>
      </c>
      <c r="I272" s="572" t="s">
        <v>66</v>
      </c>
      <c r="J272" s="572" t="s">
        <v>469</v>
      </c>
      <c r="K272" s="573" t="s">
        <v>470</v>
      </c>
      <c r="L272" s="573" t="s">
        <v>470</v>
      </c>
    </row>
    <row r="273" spans="1:15" ht="12.75" customHeight="1" x14ac:dyDescent="0.25">
      <c r="A273" s="687" t="s">
        <v>68</v>
      </c>
      <c r="B273" s="687" t="s">
        <v>313</v>
      </c>
      <c r="C273" s="135" t="s">
        <v>561</v>
      </c>
      <c r="D273" s="574" t="s">
        <v>562</v>
      </c>
      <c r="E273" s="575"/>
      <c r="F273" s="576">
        <v>0</v>
      </c>
      <c r="G273" s="577"/>
      <c r="H273" s="576"/>
      <c r="I273" s="576"/>
      <c r="J273" s="576"/>
      <c r="K273" s="584">
        <f>I273+((F273-G273)*E273)*H273-J273</f>
        <v>0</v>
      </c>
      <c r="L273" s="585"/>
      <c r="N273">
        <v>1</v>
      </c>
      <c r="O273">
        <f>N261*100+N273</f>
        <v>401</v>
      </c>
    </row>
    <row r="274" spans="1:15" x14ac:dyDescent="0.25">
      <c r="A274" s="687"/>
      <c r="B274" s="687"/>
      <c r="C274" s="486" t="s">
        <v>563</v>
      </c>
      <c r="D274" s="574" t="s">
        <v>562</v>
      </c>
      <c r="E274" s="575"/>
      <c r="F274" s="492">
        <v>0</v>
      </c>
      <c r="G274" s="577"/>
      <c r="H274" s="576"/>
      <c r="I274" s="492"/>
      <c r="J274" s="492"/>
      <c r="K274" s="584">
        <f>I274+((F274-G274)*E274)*H274-J274</f>
        <v>0</v>
      </c>
      <c r="L274" s="585"/>
      <c r="N274">
        <v>2</v>
      </c>
      <c r="O274">
        <f>N261*100+N274</f>
        <v>402</v>
      </c>
    </row>
    <row r="275" spans="1:15" x14ac:dyDescent="0.25">
      <c r="A275" s="687"/>
      <c r="B275" s="687"/>
      <c r="C275" s="135" t="s">
        <v>564</v>
      </c>
      <c r="D275" s="574" t="s">
        <v>562</v>
      </c>
      <c r="E275" s="575"/>
      <c r="F275" s="492">
        <v>0</v>
      </c>
      <c r="G275" s="492"/>
      <c r="H275" s="576"/>
      <c r="I275" s="586"/>
      <c r="J275" s="586"/>
      <c r="K275" s="584">
        <f>I275+((F275-G275)*E275)*H275-J275</f>
        <v>0</v>
      </c>
      <c r="L275" s="585"/>
      <c r="N275">
        <v>3</v>
      </c>
      <c r="O275">
        <f>N261*100+N275</f>
        <v>403</v>
      </c>
    </row>
    <row r="276" spans="1:15" ht="12" customHeight="1" x14ac:dyDescent="0.25">
      <c r="A276" s="894" t="s">
        <v>292</v>
      </c>
      <c r="B276" s="894"/>
      <c r="C276" s="894"/>
      <c r="D276" s="894"/>
      <c r="E276" s="587">
        <f>SUM(E273:E275)</f>
        <v>0</v>
      </c>
      <c r="F276" s="515"/>
      <c r="G276" s="515"/>
      <c r="H276" s="515"/>
      <c r="I276" s="515"/>
      <c r="J276" s="515"/>
      <c r="K276" s="587">
        <f>SUM(K273:K275)</f>
        <v>0</v>
      </c>
      <c r="L276" s="587">
        <f>SUM(L273:L275)</f>
        <v>0</v>
      </c>
    </row>
    <row r="277" spans="1:15" ht="12" customHeight="1" x14ac:dyDescent="0.25">
      <c r="A277" s="7" t="s">
        <v>310</v>
      </c>
      <c r="B277" s="7" t="s">
        <v>313</v>
      </c>
      <c r="C277" s="469" t="s">
        <v>313</v>
      </c>
      <c r="D277" s="574" t="s">
        <v>562</v>
      </c>
      <c r="E277" s="575"/>
      <c r="F277" s="579"/>
      <c r="G277" s="588"/>
      <c r="H277" s="580"/>
      <c r="I277" s="579"/>
      <c r="J277" s="579"/>
      <c r="K277" s="584">
        <f>I277+((F277-G277)*E277)*H277-J277</f>
        <v>0</v>
      </c>
      <c r="L277" s="585"/>
      <c r="N277">
        <v>4</v>
      </c>
      <c r="O277">
        <f>N261*100+N277</f>
        <v>404</v>
      </c>
    </row>
    <row r="278" spans="1:15" x14ac:dyDescent="0.25">
      <c r="A278" s="7"/>
      <c r="B278" s="7"/>
      <c r="C278" s="469"/>
      <c r="D278" s="581" t="s">
        <v>565</v>
      </c>
      <c r="E278" s="579"/>
      <c r="F278" s="579"/>
      <c r="G278" s="579"/>
      <c r="H278" s="579"/>
      <c r="I278" s="579"/>
      <c r="J278" s="579"/>
      <c r="K278" s="579"/>
      <c r="L278" s="497"/>
    </row>
    <row r="279" spans="1:15" ht="12" customHeight="1" x14ac:dyDescent="0.25">
      <c r="A279" s="894" t="s">
        <v>292</v>
      </c>
      <c r="B279" s="894"/>
      <c r="C279" s="894"/>
      <c r="D279" s="894"/>
      <c r="E279" s="587">
        <f>SUM(E277:E278)</f>
        <v>0</v>
      </c>
      <c r="F279" s="515"/>
      <c r="G279" s="515"/>
      <c r="H279" s="515"/>
      <c r="I279" s="515"/>
      <c r="J279" s="515"/>
      <c r="K279" s="587">
        <f>SUM(K277:K278)</f>
        <v>0</v>
      </c>
      <c r="L279" s="587">
        <f>SUM(L277:L278)</f>
        <v>0</v>
      </c>
    </row>
    <row r="280" spans="1:15" ht="12" customHeight="1" x14ac:dyDescent="0.25">
      <c r="A280" s="7" t="s">
        <v>314</v>
      </c>
      <c r="B280" s="7" t="s">
        <v>313</v>
      </c>
      <c r="C280" s="469" t="s">
        <v>313</v>
      </c>
      <c r="D280" s="574" t="s">
        <v>562</v>
      </c>
      <c r="E280" s="575"/>
      <c r="F280" s="579"/>
      <c r="G280" s="588"/>
      <c r="H280" s="580"/>
      <c r="I280" s="579"/>
      <c r="J280" s="579"/>
      <c r="K280" s="584">
        <f>I280+((F280-G280)*E280)*H280-J280</f>
        <v>0</v>
      </c>
      <c r="L280" s="585"/>
      <c r="N280">
        <v>5</v>
      </c>
      <c r="O280">
        <f>N261*100+N280</f>
        <v>405</v>
      </c>
    </row>
    <row r="281" spans="1:15" x14ac:dyDescent="0.25">
      <c r="A281" s="7"/>
      <c r="B281" s="7"/>
      <c r="C281" s="469"/>
      <c r="D281" s="581" t="s">
        <v>565</v>
      </c>
      <c r="E281" s="579"/>
      <c r="F281" s="579"/>
      <c r="G281" s="579"/>
      <c r="H281" s="579"/>
      <c r="I281" s="579"/>
      <c r="J281" s="579"/>
      <c r="K281" s="579"/>
      <c r="L281" s="497"/>
    </row>
    <row r="282" spans="1:15" ht="12" customHeight="1" x14ac:dyDescent="0.25">
      <c r="A282" s="894" t="s">
        <v>292</v>
      </c>
      <c r="B282" s="894"/>
      <c r="C282" s="894"/>
      <c r="D282" s="894"/>
      <c r="E282" s="587">
        <f>SUM(E280:E281)</f>
        <v>0</v>
      </c>
      <c r="F282" s="515"/>
      <c r="G282" s="515"/>
      <c r="H282" s="515"/>
      <c r="I282" s="515"/>
      <c r="J282" s="515"/>
      <c r="K282" s="587">
        <f>SUM(K280:K281)</f>
        <v>0</v>
      </c>
      <c r="L282" s="587">
        <f>SUM(L280:L281)</f>
        <v>0</v>
      </c>
    </row>
    <row r="283" spans="1:15" ht="12" customHeight="1" x14ac:dyDescent="0.25">
      <c r="A283" s="7" t="s">
        <v>315</v>
      </c>
      <c r="B283" s="7" t="s">
        <v>313</v>
      </c>
      <c r="C283" s="469" t="s">
        <v>313</v>
      </c>
      <c r="D283" s="574" t="s">
        <v>562</v>
      </c>
      <c r="E283" s="575"/>
      <c r="F283" s="579"/>
      <c r="G283" s="588"/>
      <c r="H283" s="580"/>
      <c r="I283" s="579"/>
      <c r="J283" s="579"/>
      <c r="K283" s="584">
        <f>I283+((F283-G283)*E283)*H283-J283</f>
        <v>0</v>
      </c>
      <c r="L283" s="585"/>
      <c r="N283">
        <v>6</v>
      </c>
      <c r="O283">
        <f>N261*100+N283</f>
        <v>406</v>
      </c>
    </row>
    <row r="284" spans="1:15" x14ac:dyDescent="0.25">
      <c r="A284" s="7"/>
      <c r="B284" s="7"/>
      <c r="C284" s="469"/>
      <c r="D284" s="581" t="s">
        <v>565</v>
      </c>
      <c r="E284" s="579"/>
      <c r="F284" s="579"/>
      <c r="G284" s="579"/>
      <c r="H284" s="579"/>
      <c r="I284" s="579"/>
      <c r="J284" s="579"/>
      <c r="K284" s="579"/>
      <c r="L284" s="497"/>
    </row>
    <row r="285" spans="1:15" ht="12" customHeight="1" x14ac:dyDescent="0.25">
      <c r="A285" s="894" t="s">
        <v>292</v>
      </c>
      <c r="B285" s="894"/>
      <c r="C285" s="894"/>
      <c r="D285" s="894"/>
      <c r="E285" s="587">
        <f>SUM(E283:E284)</f>
        <v>0</v>
      </c>
      <c r="F285" s="515"/>
      <c r="G285" s="515"/>
      <c r="H285" s="515"/>
      <c r="I285" s="515"/>
      <c r="J285" s="515"/>
      <c r="K285" s="587">
        <f>SUM(K283:K284)</f>
        <v>0</v>
      </c>
      <c r="L285" s="587">
        <f>SUM(L283:L284)</f>
        <v>0</v>
      </c>
    </row>
    <row r="286" spans="1:15" ht="12" customHeight="1" x14ac:dyDescent="0.25">
      <c r="A286" s="7" t="s">
        <v>316</v>
      </c>
      <c r="B286" s="7" t="s">
        <v>313</v>
      </c>
      <c r="C286" s="469" t="s">
        <v>313</v>
      </c>
      <c r="D286" s="574" t="s">
        <v>562</v>
      </c>
      <c r="E286" s="575"/>
      <c r="F286" s="579"/>
      <c r="G286" s="588"/>
      <c r="H286" s="580"/>
      <c r="I286" s="579"/>
      <c r="J286" s="579"/>
      <c r="K286" s="584">
        <f>I286+((F286-G286)*E286)*H286-J286</f>
        <v>0</v>
      </c>
      <c r="L286" s="585"/>
      <c r="N286">
        <v>7</v>
      </c>
      <c r="O286">
        <f>N261*100+N286</f>
        <v>407</v>
      </c>
    </row>
    <row r="287" spans="1:15" x14ac:dyDescent="0.25">
      <c r="A287" s="7"/>
      <c r="B287" s="7"/>
      <c r="C287" s="469"/>
      <c r="D287" s="581" t="s">
        <v>565</v>
      </c>
      <c r="E287" s="579"/>
      <c r="F287" s="579"/>
      <c r="G287" s="579"/>
      <c r="H287" s="579"/>
      <c r="I287" s="579"/>
      <c r="J287" s="579"/>
      <c r="K287" s="579"/>
      <c r="L287" s="497"/>
    </row>
    <row r="288" spans="1:15" ht="12" customHeight="1" x14ac:dyDescent="0.25">
      <c r="A288" s="895" t="s">
        <v>292</v>
      </c>
      <c r="B288" s="895"/>
      <c r="C288" s="895"/>
      <c r="D288" s="895"/>
      <c r="E288" s="587">
        <f>SUM(E286:E287)</f>
        <v>0</v>
      </c>
      <c r="F288" s="515"/>
      <c r="G288" s="515"/>
      <c r="H288" s="515"/>
      <c r="I288" s="515"/>
      <c r="J288" s="515"/>
      <c r="K288" s="587">
        <f>SUM(K286:K287)</f>
        <v>0</v>
      </c>
      <c r="L288" s="587">
        <f>SUM(L286:L287)</f>
        <v>0</v>
      </c>
    </row>
    <row r="289" spans="1:14" x14ac:dyDescent="0.25">
      <c r="A289" s="865" t="s">
        <v>91</v>
      </c>
      <c r="B289" s="865"/>
      <c r="C289" s="865"/>
      <c r="D289" s="865"/>
      <c r="E289" s="587">
        <f>E276+E279+E282+E285+E288</f>
        <v>0</v>
      </c>
      <c r="F289" s="516"/>
      <c r="G289" s="516"/>
      <c r="H289" s="516"/>
      <c r="I289" s="516"/>
      <c r="J289" s="516"/>
      <c r="K289" s="587">
        <f>K276+K279+K282+K285+K288</f>
        <v>0</v>
      </c>
      <c r="L289" s="587">
        <f>L276+L279+L282+L285+L288</f>
        <v>0</v>
      </c>
    </row>
    <row r="290" spans="1:14" x14ac:dyDescent="0.25">
      <c r="A290" s="896" t="s">
        <v>566</v>
      </c>
      <c r="B290" s="896"/>
      <c r="C290" s="896"/>
      <c r="D290" s="896"/>
      <c r="E290" s="896"/>
      <c r="F290" s="896"/>
      <c r="G290" s="896"/>
      <c r="H290" s="896"/>
      <c r="I290" s="896"/>
      <c r="J290" s="896"/>
      <c r="K290" s="896"/>
      <c r="L290" s="896"/>
    </row>
    <row r="291" spans="1:14" x14ac:dyDescent="0.25">
      <c r="A291" s="896" t="s">
        <v>567</v>
      </c>
      <c r="B291" s="896"/>
      <c r="C291" s="896"/>
      <c r="D291" s="896"/>
      <c r="E291" s="896"/>
      <c r="F291" s="896"/>
      <c r="G291" s="896"/>
      <c r="H291" s="896"/>
      <c r="I291" s="896"/>
      <c r="J291" s="896"/>
      <c r="K291" s="896"/>
      <c r="L291" s="896"/>
    </row>
    <row r="292" spans="1:14" x14ac:dyDescent="0.25">
      <c r="A292" s="583" t="s">
        <v>568</v>
      </c>
      <c r="B292" s="583"/>
      <c r="C292" s="583"/>
      <c r="D292" s="583"/>
      <c r="E292" s="583"/>
      <c r="F292" s="583"/>
      <c r="G292" s="583"/>
      <c r="H292" s="583"/>
      <c r="I292" s="583"/>
      <c r="J292" s="583"/>
      <c r="K292" s="583"/>
      <c r="L292" s="583"/>
    </row>
    <row r="297" spans="1:14" ht="12" customHeight="1" x14ac:dyDescent="0.25">
      <c r="A297" s="702" t="s">
        <v>23</v>
      </c>
      <c r="B297" s="702"/>
      <c r="C297" s="890">
        <f>Presentación!$C$3</f>
        <v>1990</v>
      </c>
      <c r="D297" s="890"/>
      <c r="E297" s="890"/>
      <c r="F297" s="890"/>
      <c r="G297" s="890"/>
      <c r="H297" s="890"/>
      <c r="I297" s="890"/>
      <c r="J297" s="890"/>
      <c r="K297" s="890"/>
      <c r="L297" s="890"/>
    </row>
    <row r="298" spans="1:14" ht="12" customHeight="1" x14ac:dyDescent="0.25">
      <c r="A298" s="702" t="s">
        <v>24</v>
      </c>
      <c r="B298" s="702"/>
      <c r="C298" s="891" t="s">
        <v>380</v>
      </c>
      <c r="D298" s="891"/>
      <c r="E298" s="891"/>
      <c r="F298" s="891"/>
      <c r="G298" s="891"/>
      <c r="H298" s="891"/>
      <c r="I298" s="891"/>
      <c r="J298" s="891"/>
      <c r="K298" s="891"/>
      <c r="L298" s="891"/>
      <c r="N298">
        <v>5</v>
      </c>
    </row>
    <row r="299" spans="1:14" ht="12" customHeight="1" x14ac:dyDescent="0.25">
      <c r="A299" s="702" t="s">
        <v>5</v>
      </c>
      <c r="B299" s="702"/>
      <c r="C299" s="703" t="s">
        <v>26</v>
      </c>
      <c r="D299" s="703"/>
      <c r="E299" s="703"/>
      <c r="F299" s="703"/>
      <c r="G299" s="703"/>
      <c r="H299" s="703"/>
      <c r="I299" s="703"/>
      <c r="J299" s="703"/>
      <c r="K299" s="703"/>
      <c r="L299" s="703"/>
    </row>
    <row r="300" spans="1:14" ht="12" customHeight="1" x14ac:dyDescent="0.25">
      <c r="A300" s="702" t="s">
        <v>27</v>
      </c>
      <c r="B300" s="702"/>
      <c r="C300" s="703" t="s">
        <v>548</v>
      </c>
      <c r="D300" s="703"/>
      <c r="E300" s="703"/>
      <c r="F300" s="703"/>
      <c r="G300" s="703"/>
      <c r="H300" s="703"/>
      <c r="I300" s="703"/>
      <c r="J300" s="703"/>
      <c r="K300" s="703"/>
      <c r="L300" s="703"/>
    </row>
    <row r="301" spans="1:14" ht="12" customHeight="1" x14ac:dyDescent="0.25">
      <c r="A301" s="702" t="s">
        <v>29</v>
      </c>
      <c r="B301" s="702"/>
      <c r="C301" s="703" t="s">
        <v>549</v>
      </c>
      <c r="D301" s="703"/>
      <c r="E301" s="703"/>
      <c r="F301" s="703"/>
      <c r="G301" s="703"/>
      <c r="H301" s="703"/>
      <c r="I301" s="703"/>
      <c r="J301" s="703"/>
      <c r="K301" s="703"/>
      <c r="L301" s="703"/>
    </row>
    <row r="302" spans="1:14" ht="12" customHeight="1" x14ac:dyDescent="0.25">
      <c r="A302" s="702" t="s">
        <v>31</v>
      </c>
      <c r="B302" s="702"/>
      <c r="C302" s="703" t="s">
        <v>406</v>
      </c>
      <c r="D302" s="703"/>
      <c r="E302" s="703"/>
      <c r="F302" s="703"/>
      <c r="G302" s="703"/>
      <c r="H302" s="703"/>
      <c r="I302" s="703"/>
      <c r="J302" s="703"/>
      <c r="K302" s="703"/>
      <c r="L302" s="703"/>
    </row>
    <row r="303" spans="1:14" ht="12" customHeight="1" x14ac:dyDescent="0.25">
      <c r="A303" s="704" t="s">
        <v>33</v>
      </c>
      <c r="B303" s="704"/>
      <c r="C303" s="97" t="s">
        <v>34</v>
      </c>
      <c r="D303" s="97"/>
      <c r="E303" s="705" t="s">
        <v>219</v>
      </c>
      <c r="F303" s="705"/>
      <c r="G303" s="705"/>
      <c r="H303" s="705"/>
      <c r="I303" s="705" t="s">
        <v>455</v>
      </c>
      <c r="J303" s="705"/>
      <c r="K303" s="705"/>
      <c r="L303" s="705"/>
    </row>
    <row r="304" spans="1:14" ht="34.5" customHeight="1" x14ac:dyDescent="0.25">
      <c r="A304" s="7" t="s">
        <v>37</v>
      </c>
      <c r="B304" s="7"/>
      <c r="C304" s="6" t="s">
        <v>38</v>
      </c>
      <c r="D304" s="6" t="s">
        <v>550</v>
      </c>
      <c r="E304" s="98" t="s">
        <v>551</v>
      </c>
      <c r="F304" s="98" t="s">
        <v>221</v>
      </c>
      <c r="G304" s="98" t="s">
        <v>222</v>
      </c>
      <c r="H304" s="98" t="s">
        <v>43</v>
      </c>
      <c r="I304" s="98" t="s">
        <v>457</v>
      </c>
      <c r="J304" s="98" t="s">
        <v>458</v>
      </c>
      <c r="K304" s="98" t="s">
        <v>411</v>
      </c>
      <c r="L304" s="98" t="s">
        <v>411</v>
      </c>
    </row>
    <row r="305" spans="1:15" ht="12" customHeight="1" x14ac:dyDescent="0.25">
      <c r="A305" s="6" t="s">
        <v>197</v>
      </c>
      <c r="B305" s="6" t="s">
        <v>47</v>
      </c>
      <c r="C305" s="6"/>
      <c r="D305" s="6"/>
      <c r="E305" s="892" t="s">
        <v>48</v>
      </c>
      <c r="F305" s="571" t="s">
        <v>552</v>
      </c>
      <c r="G305" s="571" t="s">
        <v>552</v>
      </c>
      <c r="H305" s="571" t="s">
        <v>120</v>
      </c>
      <c r="I305" s="571" t="s">
        <v>460</v>
      </c>
      <c r="J305" s="571" t="s">
        <v>460</v>
      </c>
      <c r="K305" s="892" t="s">
        <v>52</v>
      </c>
      <c r="L305" s="892" t="s">
        <v>225</v>
      </c>
    </row>
    <row r="306" spans="1:15" ht="13.5" x14ac:dyDescent="0.25">
      <c r="A306" s="6"/>
      <c r="B306" s="6"/>
      <c r="C306" s="6"/>
      <c r="D306" s="6"/>
      <c r="E306" s="892"/>
      <c r="F306" s="571" t="s">
        <v>498</v>
      </c>
      <c r="G306" s="571" t="s">
        <v>498</v>
      </c>
      <c r="H306" s="571" t="s">
        <v>123</v>
      </c>
      <c r="I306" s="571" t="s">
        <v>553</v>
      </c>
      <c r="J306" s="571" t="s">
        <v>499</v>
      </c>
      <c r="K306" s="892"/>
      <c r="L306" s="892"/>
    </row>
    <row r="307" spans="1:15" ht="12" customHeight="1" x14ac:dyDescent="0.25">
      <c r="A307" s="6"/>
      <c r="B307" s="6"/>
      <c r="C307" s="6"/>
      <c r="D307" s="6"/>
      <c r="E307" s="892"/>
      <c r="F307" s="7" t="s">
        <v>554</v>
      </c>
      <c r="G307" s="7" t="s">
        <v>555</v>
      </c>
      <c r="H307" s="7" t="s">
        <v>556</v>
      </c>
      <c r="I307" s="7" t="s">
        <v>557</v>
      </c>
      <c r="J307" s="7" t="s">
        <v>557</v>
      </c>
      <c r="K307" s="893" t="s">
        <v>558</v>
      </c>
      <c r="L307" s="893" t="s">
        <v>559</v>
      </c>
    </row>
    <row r="308" spans="1:15" x14ac:dyDescent="0.25">
      <c r="A308" s="6"/>
      <c r="B308" s="6"/>
      <c r="C308" s="6"/>
      <c r="D308" s="6"/>
      <c r="E308" s="892"/>
      <c r="F308" s="7"/>
      <c r="G308" s="7"/>
      <c r="H308" s="7"/>
      <c r="I308" s="7"/>
      <c r="J308" s="7"/>
      <c r="K308" s="893"/>
      <c r="L308" s="893"/>
    </row>
    <row r="309" spans="1:15" ht="13.5" x14ac:dyDescent="0.35">
      <c r="A309" s="6"/>
      <c r="B309" s="6"/>
      <c r="C309" s="6"/>
      <c r="D309" s="6"/>
      <c r="E309" s="572" t="s">
        <v>467</v>
      </c>
      <c r="F309" s="572" t="s">
        <v>560</v>
      </c>
      <c r="G309" s="572" t="s">
        <v>468</v>
      </c>
      <c r="H309" s="572" t="s">
        <v>65</v>
      </c>
      <c r="I309" s="572" t="s">
        <v>66</v>
      </c>
      <c r="J309" s="572" t="s">
        <v>469</v>
      </c>
      <c r="K309" s="573" t="s">
        <v>470</v>
      </c>
      <c r="L309" s="573" t="s">
        <v>470</v>
      </c>
    </row>
    <row r="310" spans="1:15" ht="12.75" customHeight="1" x14ac:dyDescent="0.25">
      <c r="A310" s="687" t="s">
        <v>68</v>
      </c>
      <c r="B310" s="687" t="s">
        <v>313</v>
      </c>
      <c r="C310" s="135" t="s">
        <v>561</v>
      </c>
      <c r="D310" s="574" t="s">
        <v>562</v>
      </c>
      <c r="E310" s="575"/>
      <c r="F310" s="576">
        <v>0</v>
      </c>
      <c r="G310" s="577"/>
      <c r="H310" s="576"/>
      <c r="I310" s="576"/>
      <c r="J310" s="576"/>
      <c r="K310" s="584">
        <f>I310+((F310-G310)*E310)*H310-J310</f>
        <v>0</v>
      </c>
      <c r="L310" s="585"/>
      <c r="N310">
        <v>1</v>
      </c>
      <c r="O310">
        <f>N298*100+N310</f>
        <v>501</v>
      </c>
    </row>
    <row r="311" spans="1:15" x14ac:dyDescent="0.25">
      <c r="A311" s="687"/>
      <c r="B311" s="687"/>
      <c r="C311" s="486" t="s">
        <v>563</v>
      </c>
      <c r="D311" s="574" t="s">
        <v>562</v>
      </c>
      <c r="E311" s="575"/>
      <c r="F311" s="492">
        <v>0</v>
      </c>
      <c r="G311" s="577"/>
      <c r="H311" s="576"/>
      <c r="I311" s="492"/>
      <c r="J311" s="492"/>
      <c r="K311" s="584">
        <f>I311+((F311-G311)*E311)*H311-J311</f>
        <v>0</v>
      </c>
      <c r="L311" s="585"/>
      <c r="N311">
        <v>2</v>
      </c>
      <c r="O311">
        <f>N298*100+N311</f>
        <v>502</v>
      </c>
    </row>
    <row r="312" spans="1:15" x14ac:dyDescent="0.25">
      <c r="A312" s="687"/>
      <c r="B312" s="687"/>
      <c r="C312" s="135" t="s">
        <v>564</v>
      </c>
      <c r="D312" s="574" t="s">
        <v>562</v>
      </c>
      <c r="E312" s="575"/>
      <c r="F312" s="492">
        <v>0</v>
      </c>
      <c r="G312" s="492"/>
      <c r="H312" s="576"/>
      <c r="I312" s="586"/>
      <c r="J312" s="586"/>
      <c r="K312" s="584">
        <f>I312+((F312-G312)*E312)*H312-J312</f>
        <v>0</v>
      </c>
      <c r="L312" s="585"/>
      <c r="N312">
        <v>3</v>
      </c>
      <c r="O312">
        <f>N298*100+N312</f>
        <v>503</v>
      </c>
    </row>
    <row r="313" spans="1:15" ht="12" customHeight="1" x14ac:dyDescent="0.25">
      <c r="A313" s="894" t="s">
        <v>292</v>
      </c>
      <c r="B313" s="894"/>
      <c r="C313" s="894"/>
      <c r="D313" s="894"/>
      <c r="E313" s="587">
        <f>SUM(E310:E312)</f>
        <v>0</v>
      </c>
      <c r="F313" s="515"/>
      <c r="G313" s="515"/>
      <c r="H313" s="515"/>
      <c r="I313" s="515"/>
      <c r="J313" s="515"/>
      <c r="K313" s="587">
        <f>SUM(K310:K312)</f>
        <v>0</v>
      </c>
      <c r="L313" s="587">
        <f>SUM(L310:L312)</f>
        <v>0</v>
      </c>
    </row>
    <row r="314" spans="1:15" ht="12" customHeight="1" x14ac:dyDescent="0.25">
      <c r="A314" s="7" t="s">
        <v>310</v>
      </c>
      <c r="B314" s="7" t="s">
        <v>313</v>
      </c>
      <c r="C314" s="469" t="s">
        <v>313</v>
      </c>
      <c r="D314" s="574" t="s">
        <v>562</v>
      </c>
      <c r="E314" s="575"/>
      <c r="F314" s="579"/>
      <c r="G314" s="588"/>
      <c r="H314" s="580"/>
      <c r="I314" s="579"/>
      <c r="J314" s="579"/>
      <c r="K314" s="584">
        <f>I314+((F314-G314)*E314)*H314-J314</f>
        <v>0</v>
      </c>
      <c r="L314" s="585"/>
      <c r="N314">
        <v>4</v>
      </c>
      <c r="O314">
        <f>N298*100+N314</f>
        <v>504</v>
      </c>
    </row>
    <row r="315" spans="1:15" x14ac:dyDescent="0.25">
      <c r="A315" s="7"/>
      <c r="B315" s="7"/>
      <c r="C315" s="469"/>
      <c r="D315" s="581" t="s">
        <v>565</v>
      </c>
      <c r="E315" s="579"/>
      <c r="F315" s="579"/>
      <c r="G315" s="579"/>
      <c r="H315" s="579"/>
      <c r="I315" s="579"/>
      <c r="J315" s="579"/>
      <c r="K315" s="579"/>
      <c r="L315" s="497"/>
    </row>
    <row r="316" spans="1:15" ht="12" customHeight="1" x14ac:dyDescent="0.25">
      <c r="A316" s="894" t="s">
        <v>292</v>
      </c>
      <c r="B316" s="894"/>
      <c r="C316" s="894"/>
      <c r="D316" s="894"/>
      <c r="E316" s="587">
        <f>SUM(E314:E315)</f>
        <v>0</v>
      </c>
      <c r="F316" s="515"/>
      <c r="G316" s="515"/>
      <c r="H316" s="515"/>
      <c r="I316" s="515"/>
      <c r="J316" s="515"/>
      <c r="K316" s="587">
        <f>SUM(K314:K315)</f>
        <v>0</v>
      </c>
      <c r="L316" s="587">
        <f>SUM(L314:L315)</f>
        <v>0</v>
      </c>
    </row>
    <row r="317" spans="1:15" ht="12" customHeight="1" x14ac:dyDescent="0.25">
      <c r="A317" s="7" t="s">
        <v>314</v>
      </c>
      <c r="B317" s="7" t="s">
        <v>313</v>
      </c>
      <c r="C317" s="469" t="s">
        <v>313</v>
      </c>
      <c r="D317" s="574" t="s">
        <v>562</v>
      </c>
      <c r="E317" s="575"/>
      <c r="F317" s="579"/>
      <c r="G317" s="588"/>
      <c r="H317" s="580"/>
      <c r="I317" s="579"/>
      <c r="J317" s="579"/>
      <c r="K317" s="584">
        <f>I317+((F317-G317)*E317)*H317-J317</f>
        <v>0</v>
      </c>
      <c r="L317" s="585"/>
      <c r="N317">
        <v>5</v>
      </c>
      <c r="O317">
        <f>N298*100+N317</f>
        <v>505</v>
      </c>
    </row>
    <row r="318" spans="1:15" x14ac:dyDescent="0.25">
      <c r="A318" s="7"/>
      <c r="B318" s="7"/>
      <c r="C318" s="469"/>
      <c r="D318" s="581" t="s">
        <v>565</v>
      </c>
      <c r="E318" s="579"/>
      <c r="F318" s="579"/>
      <c r="G318" s="579"/>
      <c r="H318" s="579"/>
      <c r="I318" s="579"/>
      <c r="J318" s="579"/>
      <c r="K318" s="579"/>
      <c r="L318" s="497"/>
    </row>
    <row r="319" spans="1:15" ht="12" customHeight="1" x14ac:dyDescent="0.25">
      <c r="A319" s="894" t="s">
        <v>292</v>
      </c>
      <c r="B319" s="894"/>
      <c r="C319" s="894"/>
      <c r="D319" s="894"/>
      <c r="E319" s="587">
        <f>SUM(E317:E318)</f>
        <v>0</v>
      </c>
      <c r="F319" s="515"/>
      <c r="G319" s="515"/>
      <c r="H319" s="515"/>
      <c r="I319" s="515"/>
      <c r="J319" s="515"/>
      <c r="K319" s="587">
        <f>SUM(K317:K318)</f>
        <v>0</v>
      </c>
      <c r="L319" s="587">
        <f>SUM(L317:L318)</f>
        <v>0</v>
      </c>
    </row>
    <row r="320" spans="1:15" ht="12" customHeight="1" x14ac:dyDescent="0.25">
      <c r="A320" s="7" t="s">
        <v>315</v>
      </c>
      <c r="B320" s="7" t="s">
        <v>313</v>
      </c>
      <c r="C320" s="469" t="s">
        <v>313</v>
      </c>
      <c r="D320" s="574" t="s">
        <v>562</v>
      </c>
      <c r="E320" s="575"/>
      <c r="F320" s="579"/>
      <c r="G320" s="588"/>
      <c r="H320" s="580"/>
      <c r="I320" s="579"/>
      <c r="J320" s="579"/>
      <c r="K320" s="584">
        <f>I320+((F320-G320)*E320)*H320-J320</f>
        <v>0</v>
      </c>
      <c r="L320" s="585"/>
      <c r="N320">
        <v>6</v>
      </c>
      <c r="O320">
        <f>N298*100+N320</f>
        <v>506</v>
      </c>
    </row>
    <row r="321" spans="1:15" x14ac:dyDescent="0.25">
      <c r="A321" s="7"/>
      <c r="B321" s="7"/>
      <c r="C321" s="469"/>
      <c r="D321" s="581" t="s">
        <v>565</v>
      </c>
      <c r="E321" s="579"/>
      <c r="F321" s="579"/>
      <c r="G321" s="579"/>
      <c r="H321" s="579"/>
      <c r="I321" s="579"/>
      <c r="J321" s="579"/>
      <c r="K321" s="579"/>
      <c r="L321" s="497"/>
    </row>
    <row r="322" spans="1:15" ht="12" customHeight="1" x14ac:dyDescent="0.25">
      <c r="A322" s="894" t="s">
        <v>292</v>
      </c>
      <c r="B322" s="894"/>
      <c r="C322" s="894"/>
      <c r="D322" s="894"/>
      <c r="E322" s="587">
        <f>SUM(E320:E321)</f>
        <v>0</v>
      </c>
      <c r="F322" s="515"/>
      <c r="G322" s="515"/>
      <c r="H322" s="515"/>
      <c r="I322" s="515"/>
      <c r="J322" s="515"/>
      <c r="K322" s="587">
        <f>SUM(K320:K321)</f>
        <v>0</v>
      </c>
      <c r="L322" s="587">
        <f>SUM(L320:L321)</f>
        <v>0</v>
      </c>
    </row>
    <row r="323" spans="1:15" ht="12" customHeight="1" x14ac:dyDescent="0.25">
      <c r="A323" s="7" t="s">
        <v>316</v>
      </c>
      <c r="B323" s="7" t="s">
        <v>313</v>
      </c>
      <c r="C323" s="469" t="s">
        <v>313</v>
      </c>
      <c r="D323" s="574" t="s">
        <v>562</v>
      </c>
      <c r="E323" s="575"/>
      <c r="F323" s="579"/>
      <c r="G323" s="588"/>
      <c r="H323" s="580"/>
      <c r="I323" s="579"/>
      <c r="J323" s="579"/>
      <c r="K323" s="584">
        <f>I323+((F323-G323)*E323)*H323-J323</f>
        <v>0</v>
      </c>
      <c r="L323" s="585"/>
      <c r="N323">
        <v>7</v>
      </c>
      <c r="O323">
        <f>N298*100+N323</f>
        <v>507</v>
      </c>
    </row>
    <row r="324" spans="1:15" x14ac:dyDescent="0.25">
      <c r="A324" s="7"/>
      <c r="B324" s="7"/>
      <c r="C324" s="469"/>
      <c r="D324" s="581" t="s">
        <v>565</v>
      </c>
      <c r="E324" s="579"/>
      <c r="F324" s="579"/>
      <c r="G324" s="579"/>
      <c r="H324" s="579"/>
      <c r="I324" s="579"/>
      <c r="J324" s="579"/>
      <c r="K324" s="579"/>
      <c r="L324" s="497"/>
    </row>
    <row r="325" spans="1:15" ht="12" customHeight="1" x14ac:dyDescent="0.25">
      <c r="A325" s="895" t="s">
        <v>292</v>
      </c>
      <c r="B325" s="895"/>
      <c r="C325" s="895"/>
      <c r="D325" s="895"/>
      <c r="E325" s="587">
        <f>SUM(E323:E324)</f>
        <v>0</v>
      </c>
      <c r="F325" s="515"/>
      <c r="G325" s="515"/>
      <c r="H325" s="515"/>
      <c r="I325" s="515"/>
      <c r="J325" s="515"/>
      <c r="K325" s="587">
        <f>SUM(K323:K324)</f>
        <v>0</v>
      </c>
      <c r="L325" s="587">
        <f>SUM(L323:L324)</f>
        <v>0</v>
      </c>
    </row>
    <row r="326" spans="1:15" x14ac:dyDescent="0.25">
      <c r="A326" s="865" t="s">
        <v>91</v>
      </c>
      <c r="B326" s="865"/>
      <c r="C326" s="865"/>
      <c r="D326" s="865"/>
      <c r="E326" s="587">
        <f>E313+E316+E319+E322+E325</f>
        <v>0</v>
      </c>
      <c r="F326" s="516"/>
      <c r="G326" s="516"/>
      <c r="H326" s="516"/>
      <c r="I326" s="516"/>
      <c r="J326" s="516"/>
      <c r="K326" s="587">
        <f>K313+K316+K319+K322+K325</f>
        <v>0</v>
      </c>
      <c r="L326" s="587">
        <f>L313+L316+L319+L322+L325</f>
        <v>0</v>
      </c>
    </row>
    <row r="327" spans="1:15" x14ac:dyDescent="0.25">
      <c r="A327" s="896" t="s">
        <v>566</v>
      </c>
      <c r="B327" s="896"/>
      <c r="C327" s="896"/>
      <c r="D327" s="896"/>
      <c r="E327" s="896"/>
      <c r="F327" s="896"/>
      <c r="G327" s="896"/>
      <c r="H327" s="896"/>
      <c r="I327" s="896"/>
      <c r="J327" s="896"/>
      <c r="K327" s="896"/>
      <c r="L327" s="896"/>
    </row>
    <row r="328" spans="1:15" x14ac:dyDescent="0.25">
      <c r="A328" s="896" t="s">
        <v>567</v>
      </c>
      <c r="B328" s="896"/>
      <c r="C328" s="896"/>
      <c r="D328" s="896"/>
      <c r="E328" s="896"/>
      <c r="F328" s="896"/>
      <c r="G328" s="896"/>
      <c r="H328" s="896"/>
      <c r="I328" s="896"/>
      <c r="J328" s="896"/>
      <c r="K328" s="896"/>
      <c r="L328" s="896"/>
    </row>
    <row r="329" spans="1:15" x14ac:dyDescent="0.25">
      <c r="A329" s="583" t="s">
        <v>568</v>
      </c>
      <c r="B329" s="583"/>
      <c r="C329" s="583"/>
      <c r="D329" s="583"/>
      <c r="E329" s="583"/>
      <c r="F329" s="583"/>
      <c r="G329" s="583"/>
      <c r="H329" s="583"/>
      <c r="I329" s="583"/>
      <c r="J329" s="583"/>
      <c r="K329" s="583"/>
      <c r="L329" s="583"/>
    </row>
    <row r="334" spans="1:15" ht="12" customHeight="1" x14ac:dyDescent="0.25">
      <c r="A334" s="702" t="s">
        <v>23</v>
      </c>
      <c r="B334" s="702"/>
      <c r="C334" s="890">
        <f>Presentación!$C$3</f>
        <v>1990</v>
      </c>
      <c r="D334" s="890"/>
      <c r="E334" s="890"/>
      <c r="F334" s="890"/>
      <c r="G334" s="890"/>
      <c r="H334" s="890"/>
      <c r="I334" s="890"/>
      <c r="J334" s="890"/>
      <c r="K334" s="890"/>
      <c r="L334" s="890"/>
    </row>
    <row r="335" spans="1:15" ht="12" customHeight="1" x14ac:dyDescent="0.25">
      <c r="A335" s="702" t="s">
        <v>24</v>
      </c>
      <c r="B335" s="702"/>
      <c r="C335" s="891" t="s">
        <v>381</v>
      </c>
      <c r="D335" s="891"/>
      <c r="E335" s="891"/>
      <c r="F335" s="891"/>
      <c r="G335" s="891"/>
      <c r="H335" s="891"/>
      <c r="I335" s="891"/>
      <c r="J335" s="891"/>
      <c r="K335" s="891"/>
      <c r="L335" s="891"/>
      <c r="N335">
        <v>13</v>
      </c>
    </row>
    <row r="336" spans="1:15" ht="12" customHeight="1" x14ac:dyDescent="0.25">
      <c r="A336" s="702" t="s">
        <v>5</v>
      </c>
      <c r="B336" s="702"/>
      <c r="C336" s="703" t="s">
        <v>26</v>
      </c>
      <c r="D336" s="703"/>
      <c r="E336" s="703"/>
      <c r="F336" s="703"/>
      <c r="G336" s="703"/>
      <c r="H336" s="703"/>
      <c r="I336" s="703"/>
      <c r="J336" s="703"/>
      <c r="K336" s="703"/>
      <c r="L336" s="703"/>
    </row>
    <row r="337" spans="1:15" ht="12" customHeight="1" x14ac:dyDescent="0.25">
      <c r="A337" s="702" t="s">
        <v>27</v>
      </c>
      <c r="B337" s="702"/>
      <c r="C337" s="703" t="s">
        <v>548</v>
      </c>
      <c r="D337" s="703"/>
      <c r="E337" s="703"/>
      <c r="F337" s="703"/>
      <c r="G337" s="703"/>
      <c r="H337" s="703"/>
      <c r="I337" s="703"/>
      <c r="J337" s="703"/>
      <c r="K337" s="703"/>
      <c r="L337" s="703"/>
    </row>
    <row r="338" spans="1:15" ht="12" customHeight="1" x14ac:dyDescent="0.25">
      <c r="A338" s="702" t="s">
        <v>29</v>
      </c>
      <c r="B338" s="702"/>
      <c r="C338" s="703" t="s">
        <v>549</v>
      </c>
      <c r="D338" s="703"/>
      <c r="E338" s="703"/>
      <c r="F338" s="703"/>
      <c r="G338" s="703"/>
      <c r="H338" s="703"/>
      <c r="I338" s="703"/>
      <c r="J338" s="703"/>
      <c r="K338" s="703"/>
      <c r="L338" s="703"/>
    </row>
    <row r="339" spans="1:15" ht="12" customHeight="1" x14ac:dyDescent="0.25">
      <c r="A339" s="702" t="s">
        <v>31</v>
      </c>
      <c r="B339" s="702"/>
      <c r="C339" s="703" t="s">
        <v>406</v>
      </c>
      <c r="D339" s="703"/>
      <c r="E339" s="703"/>
      <c r="F339" s="703"/>
      <c r="G339" s="703"/>
      <c r="H339" s="703"/>
      <c r="I339" s="703"/>
      <c r="J339" s="703"/>
      <c r="K339" s="703"/>
      <c r="L339" s="703"/>
    </row>
    <row r="340" spans="1:15" ht="12" customHeight="1" x14ac:dyDescent="0.25">
      <c r="A340" s="704" t="s">
        <v>33</v>
      </c>
      <c r="B340" s="704"/>
      <c r="C340" s="97" t="s">
        <v>34</v>
      </c>
      <c r="D340" s="97"/>
      <c r="E340" s="705" t="s">
        <v>219</v>
      </c>
      <c r="F340" s="705"/>
      <c r="G340" s="705"/>
      <c r="H340" s="705"/>
      <c r="I340" s="705" t="s">
        <v>455</v>
      </c>
      <c r="J340" s="705"/>
      <c r="K340" s="705"/>
      <c r="L340" s="705"/>
    </row>
    <row r="341" spans="1:15" ht="34.5" customHeight="1" x14ac:dyDescent="0.25">
      <c r="A341" s="7" t="s">
        <v>37</v>
      </c>
      <c r="B341" s="7"/>
      <c r="C341" s="6" t="s">
        <v>38</v>
      </c>
      <c r="D341" s="6" t="s">
        <v>550</v>
      </c>
      <c r="E341" s="98" t="s">
        <v>551</v>
      </c>
      <c r="F341" s="98" t="s">
        <v>221</v>
      </c>
      <c r="G341" s="98" t="s">
        <v>222</v>
      </c>
      <c r="H341" s="98" t="s">
        <v>43</v>
      </c>
      <c r="I341" s="98" t="s">
        <v>457</v>
      </c>
      <c r="J341" s="98" t="s">
        <v>458</v>
      </c>
      <c r="K341" s="98" t="s">
        <v>411</v>
      </c>
      <c r="L341" s="98" t="s">
        <v>411</v>
      </c>
    </row>
    <row r="342" spans="1:15" ht="12" customHeight="1" x14ac:dyDescent="0.25">
      <c r="A342" s="6" t="s">
        <v>197</v>
      </c>
      <c r="B342" s="6" t="s">
        <v>47</v>
      </c>
      <c r="C342" s="6"/>
      <c r="D342" s="6"/>
      <c r="E342" s="892" t="s">
        <v>48</v>
      </c>
      <c r="F342" s="571" t="s">
        <v>552</v>
      </c>
      <c r="G342" s="571" t="s">
        <v>552</v>
      </c>
      <c r="H342" s="571" t="s">
        <v>120</v>
      </c>
      <c r="I342" s="571" t="s">
        <v>460</v>
      </c>
      <c r="J342" s="571" t="s">
        <v>460</v>
      </c>
      <c r="K342" s="892" t="s">
        <v>52</v>
      </c>
      <c r="L342" s="892" t="s">
        <v>225</v>
      </c>
    </row>
    <row r="343" spans="1:15" ht="13.5" x14ac:dyDescent="0.25">
      <c r="A343" s="6"/>
      <c r="B343" s="6"/>
      <c r="C343" s="6"/>
      <c r="D343" s="6"/>
      <c r="E343" s="892"/>
      <c r="F343" s="571" t="s">
        <v>498</v>
      </c>
      <c r="G343" s="571" t="s">
        <v>498</v>
      </c>
      <c r="H343" s="571" t="s">
        <v>123</v>
      </c>
      <c r="I343" s="571" t="s">
        <v>553</v>
      </c>
      <c r="J343" s="571" t="s">
        <v>499</v>
      </c>
      <c r="K343" s="892"/>
      <c r="L343" s="892"/>
    </row>
    <row r="344" spans="1:15" ht="12" customHeight="1" x14ac:dyDescent="0.25">
      <c r="A344" s="6"/>
      <c r="B344" s="6"/>
      <c r="C344" s="6"/>
      <c r="D344" s="6"/>
      <c r="E344" s="892"/>
      <c r="F344" s="7" t="s">
        <v>554</v>
      </c>
      <c r="G344" s="7" t="s">
        <v>555</v>
      </c>
      <c r="H344" s="7" t="s">
        <v>556</v>
      </c>
      <c r="I344" s="7" t="s">
        <v>557</v>
      </c>
      <c r="J344" s="7" t="s">
        <v>557</v>
      </c>
      <c r="K344" s="893" t="s">
        <v>558</v>
      </c>
      <c r="L344" s="893" t="s">
        <v>559</v>
      </c>
    </row>
    <row r="345" spans="1:15" x14ac:dyDescent="0.25">
      <c r="A345" s="6"/>
      <c r="B345" s="6"/>
      <c r="C345" s="6"/>
      <c r="D345" s="6"/>
      <c r="E345" s="892"/>
      <c r="F345" s="7"/>
      <c r="G345" s="7"/>
      <c r="H345" s="7"/>
      <c r="I345" s="7"/>
      <c r="J345" s="7"/>
      <c r="K345" s="893"/>
      <c r="L345" s="893"/>
    </row>
    <row r="346" spans="1:15" ht="13.5" x14ac:dyDescent="0.35">
      <c r="A346" s="6"/>
      <c r="B346" s="6"/>
      <c r="C346" s="6"/>
      <c r="D346" s="6"/>
      <c r="E346" s="572" t="s">
        <v>467</v>
      </c>
      <c r="F346" s="572" t="s">
        <v>560</v>
      </c>
      <c r="G346" s="572" t="s">
        <v>468</v>
      </c>
      <c r="H346" s="572" t="s">
        <v>65</v>
      </c>
      <c r="I346" s="572" t="s">
        <v>66</v>
      </c>
      <c r="J346" s="572" t="s">
        <v>469</v>
      </c>
      <c r="K346" s="573" t="s">
        <v>470</v>
      </c>
      <c r="L346" s="573" t="s">
        <v>470</v>
      </c>
    </row>
    <row r="347" spans="1:15" ht="12.75" customHeight="1" x14ac:dyDescent="0.25">
      <c r="A347" s="687" t="s">
        <v>68</v>
      </c>
      <c r="B347" s="687" t="s">
        <v>313</v>
      </c>
      <c r="C347" s="135" t="s">
        <v>561</v>
      </c>
      <c r="D347" s="574" t="s">
        <v>562</v>
      </c>
      <c r="E347" s="575"/>
      <c r="F347" s="576">
        <v>0</v>
      </c>
      <c r="G347" s="577"/>
      <c r="H347" s="576"/>
      <c r="I347" s="576"/>
      <c r="J347" s="576"/>
      <c r="K347" s="584">
        <f>I347+((F347-G347)*E347)*H347-J347</f>
        <v>0</v>
      </c>
      <c r="L347" s="585"/>
      <c r="N347">
        <v>1</v>
      </c>
      <c r="O347">
        <f>N335*100+N347</f>
        <v>1301</v>
      </c>
    </row>
    <row r="348" spans="1:15" x14ac:dyDescent="0.25">
      <c r="A348" s="687"/>
      <c r="B348" s="687"/>
      <c r="C348" s="486" t="s">
        <v>563</v>
      </c>
      <c r="D348" s="574" t="s">
        <v>562</v>
      </c>
      <c r="E348" s="575"/>
      <c r="F348" s="492">
        <v>0</v>
      </c>
      <c r="G348" s="577"/>
      <c r="H348" s="576"/>
      <c r="I348" s="492"/>
      <c r="J348" s="492"/>
      <c r="K348" s="584">
        <f>I348+((F348-G348)*E348)*H348-J348</f>
        <v>0</v>
      </c>
      <c r="L348" s="585"/>
      <c r="N348">
        <v>2</v>
      </c>
      <c r="O348">
        <f>N335*100+N348</f>
        <v>1302</v>
      </c>
    </row>
    <row r="349" spans="1:15" x14ac:dyDescent="0.25">
      <c r="A349" s="687"/>
      <c r="B349" s="687"/>
      <c r="C349" s="135" t="s">
        <v>564</v>
      </c>
      <c r="D349" s="574" t="s">
        <v>562</v>
      </c>
      <c r="E349" s="575"/>
      <c r="F349" s="492">
        <v>0</v>
      </c>
      <c r="G349" s="492"/>
      <c r="H349" s="576"/>
      <c r="I349" s="586"/>
      <c r="J349" s="586"/>
      <c r="K349" s="584">
        <f>I349+((F349-G349)*E349)*H349-J349</f>
        <v>0</v>
      </c>
      <c r="L349" s="585"/>
      <c r="N349">
        <v>3</v>
      </c>
      <c r="O349">
        <f>N335*100+N349</f>
        <v>1303</v>
      </c>
    </row>
    <row r="350" spans="1:15" ht="12" customHeight="1" x14ac:dyDescent="0.25">
      <c r="A350" s="894" t="s">
        <v>292</v>
      </c>
      <c r="B350" s="894"/>
      <c r="C350" s="894"/>
      <c r="D350" s="894"/>
      <c r="E350" s="587">
        <f>SUM(E347:E349)</f>
        <v>0</v>
      </c>
      <c r="F350" s="515"/>
      <c r="G350" s="515"/>
      <c r="H350" s="515"/>
      <c r="I350" s="515"/>
      <c r="J350" s="515"/>
      <c r="K350" s="587">
        <f>SUM(K347:K349)</f>
        <v>0</v>
      </c>
      <c r="L350" s="587">
        <f>SUM(L347:L349)</f>
        <v>0</v>
      </c>
    </row>
    <row r="351" spans="1:15" ht="12" customHeight="1" x14ac:dyDescent="0.25">
      <c r="A351" s="7" t="s">
        <v>310</v>
      </c>
      <c r="B351" s="7" t="s">
        <v>313</v>
      </c>
      <c r="C351" s="469" t="s">
        <v>313</v>
      </c>
      <c r="D351" s="574" t="s">
        <v>562</v>
      </c>
      <c r="E351" s="575"/>
      <c r="F351" s="579"/>
      <c r="G351" s="588"/>
      <c r="H351" s="580"/>
      <c r="I351" s="579"/>
      <c r="J351" s="579"/>
      <c r="K351" s="584">
        <f>I351+((F351-G351)*E351)*H351-J351</f>
        <v>0</v>
      </c>
      <c r="L351" s="585"/>
      <c r="N351">
        <v>4</v>
      </c>
      <c r="O351">
        <f>N335*100+N351</f>
        <v>1304</v>
      </c>
    </row>
    <row r="352" spans="1:15" x14ac:dyDescent="0.25">
      <c r="A352" s="7"/>
      <c r="B352" s="7"/>
      <c r="C352" s="469"/>
      <c r="D352" s="581" t="s">
        <v>565</v>
      </c>
      <c r="E352" s="579"/>
      <c r="F352" s="579"/>
      <c r="G352" s="579"/>
      <c r="H352" s="579"/>
      <c r="I352" s="579"/>
      <c r="J352" s="579"/>
      <c r="K352" s="579"/>
      <c r="L352" s="497"/>
    </row>
    <row r="353" spans="1:15" ht="12" customHeight="1" x14ac:dyDescent="0.25">
      <c r="A353" s="894" t="s">
        <v>292</v>
      </c>
      <c r="B353" s="894"/>
      <c r="C353" s="894"/>
      <c r="D353" s="894"/>
      <c r="E353" s="587">
        <f>SUM(E351:E352)</f>
        <v>0</v>
      </c>
      <c r="F353" s="515"/>
      <c r="G353" s="515"/>
      <c r="H353" s="515"/>
      <c r="I353" s="515"/>
      <c r="J353" s="515"/>
      <c r="K353" s="587">
        <f>SUM(K351:K352)</f>
        <v>0</v>
      </c>
      <c r="L353" s="587">
        <f>SUM(L351:L352)</f>
        <v>0</v>
      </c>
    </row>
    <row r="354" spans="1:15" ht="12" customHeight="1" x14ac:dyDescent="0.25">
      <c r="A354" s="7" t="s">
        <v>314</v>
      </c>
      <c r="B354" s="7" t="s">
        <v>313</v>
      </c>
      <c r="C354" s="469" t="s">
        <v>313</v>
      </c>
      <c r="D354" s="574" t="s">
        <v>562</v>
      </c>
      <c r="E354" s="575"/>
      <c r="F354" s="579"/>
      <c r="G354" s="588"/>
      <c r="H354" s="580"/>
      <c r="I354" s="579"/>
      <c r="J354" s="579"/>
      <c r="K354" s="584">
        <f>I354+((F354-G354)*E354)*H354-J354</f>
        <v>0</v>
      </c>
      <c r="L354" s="585"/>
      <c r="N354">
        <v>5</v>
      </c>
      <c r="O354">
        <f>N335*100+N354</f>
        <v>1305</v>
      </c>
    </row>
    <row r="355" spans="1:15" x14ac:dyDescent="0.25">
      <c r="A355" s="7"/>
      <c r="B355" s="7"/>
      <c r="C355" s="469"/>
      <c r="D355" s="581" t="s">
        <v>565</v>
      </c>
      <c r="E355" s="579"/>
      <c r="F355" s="579"/>
      <c r="G355" s="579"/>
      <c r="H355" s="579"/>
      <c r="I355" s="579"/>
      <c r="J355" s="579"/>
      <c r="K355" s="579"/>
      <c r="L355" s="497"/>
    </row>
    <row r="356" spans="1:15" ht="12" customHeight="1" x14ac:dyDescent="0.25">
      <c r="A356" s="894" t="s">
        <v>292</v>
      </c>
      <c r="B356" s="894"/>
      <c r="C356" s="894"/>
      <c r="D356" s="894"/>
      <c r="E356" s="587">
        <f>SUM(E354:E355)</f>
        <v>0</v>
      </c>
      <c r="F356" s="515"/>
      <c r="G356" s="515"/>
      <c r="H356" s="515"/>
      <c r="I356" s="515"/>
      <c r="J356" s="515"/>
      <c r="K356" s="587">
        <f>SUM(K354:K355)</f>
        <v>0</v>
      </c>
      <c r="L356" s="587">
        <f>SUM(L354:L355)</f>
        <v>0</v>
      </c>
    </row>
    <row r="357" spans="1:15" ht="12" customHeight="1" x14ac:dyDescent="0.25">
      <c r="A357" s="7" t="s">
        <v>315</v>
      </c>
      <c r="B357" s="7" t="s">
        <v>313</v>
      </c>
      <c r="C357" s="469" t="s">
        <v>313</v>
      </c>
      <c r="D357" s="574" t="s">
        <v>562</v>
      </c>
      <c r="E357" s="575"/>
      <c r="F357" s="579"/>
      <c r="G357" s="588"/>
      <c r="H357" s="580"/>
      <c r="I357" s="579"/>
      <c r="J357" s="579"/>
      <c r="K357" s="584">
        <f>I357+((F357-G357)*E357)*H357-J357</f>
        <v>0</v>
      </c>
      <c r="L357" s="585"/>
      <c r="N357">
        <v>6</v>
      </c>
      <c r="O357">
        <f>N335*100+N357</f>
        <v>1306</v>
      </c>
    </row>
    <row r="358" spans="1:15" x14ac:dyDescent="0.25">
      <c r="A358" s="7"/>
      <c r="B358" s="7"/>
      <c r="C358" s="469"/>
      <c r="D358" s="581" t="s">
        <v>565</v>
      </c>
      <c r="E358" s="579"/>
      <c r="F358" s="579"/>
      <c r="G358" s="579"/>
      <c r="H358" s="579"/>
      <c r="I358" s="579"/>
      <c r="J358" s="579"/>
      <c r="K358" s="579"/>
      <c r="L358" s="497"/>
    </row>
    <row r="359" spans="1:15" ht="12" customHeight="1" x14ac:dyDescent="0.25">
      <c r="A359" s="894" t="s">
        <v>292</v>
      </c>
      <c r="B359" s="894"/>
      <c r="C359" s="894"/>
      <c r="D359" s="894"/>
      <c r="E359" s="587">
        <f>SUM(E357:E358)</f>
        <v>0</v>
      </c>
      <c r="F359" s="515"/>
      <c r="G359" s="515"/>
      <c r="H359" s="515"/>
      <c r="I359" s="515"/>
      <c r="J359" s="515"/>
      <c r="K359" s="587">
        <f>SUM(K357:K358)</f>
        <v>0</v>
      </c>
      <c r="L359" s="587">
        <f>SUM(L357:L358)</f>
        <v>0</v>
      </c>
    </row>
    <row r="360" spans="1:15" ht="12" customHeight="1" x14ac:dyDescent="0.25">
      <c r="A360" s="7" t="s">
        <v>316</v>
      </c>
      <c r="B360" s="7" t="s">
        <v>313</v>
      </c>
      <c r="C360" s="469" t="s">
        <v>313</v>
      </c>
      <c r="D360" s="574" t="s">
        <v>562</v>
      </c>
      <c r="E360" s="575"/>
      <c r="F360" s="579"/>
      <c r="G360" s="588"/>
      <c r="H360" s="580"/>
      <c r="I360" s="579"/>
      <c r="J360" s="579"/>
      <c r="K360" s="584">
        <f>I360+((F360-G360)*E360)*H360-J360</f>
        <v>0</v>
      </c>
      <c r="L360" s="585"/>
      <c r="N360">
        <v>7</v>
      </c>
      <c r="O360">
        <f>N335*100+N360</f>
        <v>1307</v>
      </c>
    </row>
    <row r="361" spans="1:15" x14ac:dyDescent="0.25">
      <c r="A361" s="7"/>
      <c r="B361" s="7"/>
      <c r="C361" s="469"/>
      <c r="D361" s="581" t="s">
        <v>565</v>
      </c>
      <c r="E361" s="579"/>
      <c r="F361" s="579"/>
      <c r="G361" s="579"/>
      <c r="H361" s="579"/>
      <c r="I361" s="579"/>
      <c r="J361" s="579"/>
      <c r="K361" s="579"/>
      <c r="L361" s="497"/>
    </row>
    <row r="362" spans="1:15" ht="12" customHeight="1" x14ac:dyDescent="0.25">
      <c r="A362" s="895" t="s">
        <v>292</v>
      </c>
      <c r="B362" s="895"/>
      <c r="C362" s="895"/>
      <c r="D362" s="895"/>
      <c r="E362" s="587">
        <f>SUM(E360:E361)</f>
        <v>0</v>
      </c>
      <c r="F362" s="515"/>
      <c r="G362" s="515"/>
      <c r="H362" s="515"/>
      <c r="I362" s="515"/>
      <c r="J362" s="515"/>
      <c r="K362" s="587">
        <f>SUM(K360:K361)</f>
        <v>0</v>
      </c>
      <c r="L362" s="587">
        <f>SUM(L360:L361)</f>
        <v>0</v>
      </c>
    </row>
    <row r="363" spans="1:15" x14ac:dyDescent="0.25">
      <c r="A363" s="865" t="s">
        <v>91</v>
      </c>
      <c r="B363" s="865"/>
      <c r="C363" s="865"/>
      <c r="D363" s="865"/>
      <c r="E363" s="587">
        <f>E350+E353+E356+E359+E362</f>
        <v>0</v>
      </c>
      <c r="F363" s="516"/>
      <c r="G363" s="516"/>
      <c r="H363" s="516"/>
      <c r="I363" s="516"/>
      <c r="J363" s="516"/>
      <c r="K363" s="587">
        <f>K350+K353+K356+K359+K362</f>
        <v>0</v>
      </c>
      <c r="L363" s="587">
        <f>L350+L353+L356+L359+L362</f>
        <v>0</v>
      </c>
    </row>
    <row r="364" spans="1:15" x14ac:dyDescent="0.25">
      <c r="A364" s="896" t="s">
        <v>566</v>
      </c>
      <c r="B364" s="896"/>
      <c r="C364" s="896"/>
      <c r="D364" s="896"/>
      <c r="E364" s="896"/>
      <c r="F364" s="896"/>
      <c r="G364" s="896"/>
      <c r="H364" s="896"/>
      <c r="I364" s="896"/>
      <c r="J364" s="896"/>
      <c r="K364" s="896"/>
      <c r="L364" s="896"/>
    </row>
    <row r="365" spans="1:15" x14ac:dyDescent="0.25">
      <c r="A365" s="896" t="s">
        <v>567</v>
      </c>
      <c r="B365" s="896"/>
      <c r="C365" s="896"/>
      <c r="D365" s="896"/>
      <c r="E365" s="896"/>
      <c r="F365" s="896"/>
      <c r="G365" s="896"/>
      <c r="H365" s="896"/>
      <c r="I365" s="896"/>
      <c r="J365" s="896"/>
      <c r="K365" s="896"/>
      <c r="L365" s="896"/>
    </row>
    <row r="366" spans="1:15" x14ac:dyDescent="0.25">
      <c r="A366" s="583" t="s">
        <v>568</v>
      </c>
      <c r="B366" s="583"/>
      <c r="C366" s="583"/>
      <c r="D366" s="583"/>
      <c r="E366" s="583"/>
      <c r="F366" s="583"/>
      <c r="G366" s="583"/>
      <c r="H366" s="583"/>
      <c r="I366" s="583"/>
      <c r="J366" s="583"/>
      <c r="K366" s="583"/>
      <c r="L366" s="583"/>
    </row>
    <row r="371" spans="1:15" ht="12" customHeight="1" x14ac:dyDescent="0.25">
      <c r="A371" s="702" t="s">
        <v>23</v>
      </c>
      <c r="B371" s="702"/>
      <c r="C371" s="890">
        <f>Presentación!$C$3</f>
        <v>1990</v>
      </c>
      <c r="D371" s="890"/>
      <c r="E371" s="890"/>
      <c r="F371" s="890"/>
      <c r="G371" s="890"/>
      <c r="H371" s="890"/>
      <c r="I371" s="890"/>
      <c r="J371" s="890"/>
      <c r="K371" s="890"/>
      <c r="L371" s="890"/>
    </row>
    <row r="372" spans="1:15" ht="12" customHeight="1" x14ac:dyDescent="0.25">
      <c r="A372" s="702" t="s">
        <v>24</v>
      </c>
      <c r="B372" s="702"/>
      <c r="C372" s="891" t="s">
        <v>382</v>
      </c>
      <c r="D372" s="891"/>
      <c r="E372" s="891"/>
      <c r="F372" s="891"/>
      <c r="G372" s="891"/>
      <c r="H372" s="891"/>
      <c r="I372" s="891"/>
      <c r="J372" s="891"/>
      <c r="K372" s="891"/>
      <c r="L372" s="891"/>
      <c r="N372">
        <v>6</v>
      </c>
    </row>
    <row r="373" spans="1:15" ht="12" customHeight="1" x14ac:dyDescent="0.25">
      <c r="A373" s="702" t="s">
        <v>5</v>
      </c>
      <c r="B373" s="702"/>
      <c r="C373" s="703" t="s">
        <v>26</v>
      </c>
      <c r="D373" s="703"/>
      <c r="E373" s="703"/>
      <c r="F373" s="703"/>
      <c r="G373" s="703"/>
      <c r="H373" s="703"/>
      <c r="I373" s="703"/>
      <c r="J373" s="703"/>
      <c r="K373" s="703"/>
      <c r="L373" s="703"/>
    </row>
    <row r="374" spans="1:15" ht="12" customHeight="1" x14ac:dyDescent="0.25">
      <c r="A374" s="702" t="s">
        <v>27</v>
      </c>
      <c r="B374" s="702"/>
      <c r="C374" s="703" t="s">
        <v>548</v>
      </c>
      <c r="D374" s="703"/>
      <c r="E374" s="703"/>
      <c r="F374" s="703"/>
      <c r="G374" s="703"/>
      <c r="H374" s="703"/>
      <c r="I374" s="703"/>
      <c r="J374" s="703"/>
      <c r="K374" s="703"/>
      <c r="L374" s="703"/>
    </row>
    <row r="375" spans="1:15" ht="12" customHeight="1" x14ac:dyDescent="0.25">
      <c r="A375" s="702" t="s">
        <v>29</v>
      </c>
      <c r="B375" s="702"/>
      <c r="C375" s="703" t="s">
        <v>549</v>
      </c>
      <c r="D375" s="703"/>
      <c r="E375" s="703"/>
      <c r="F375" s="703"/>
      <c r="G375" s="703"/>
      <c r="H375" s="703"/>
      <c r="I375" s="703"/>
      <c r="J375" s="703"/>
      <c r="K375" s="703"/>
      <c r="L375" s="703"/>
    </row>
    <row r="376" spans="1:15" ht="12" customHeight="1" x14ac:dyDescent="0.25">
      <c r="A376" s="702" t="s">
        <v>31</v>
      </c>
      <c r="B376" s="702"/>
      <c r="C376" s="703" t="s">
        <v>406</v>
      </c>
      <c r="D376" s="703"/>
      <c r="E376" s="703"/>
      <c r="F376" s="703"/>
      <c r="G376" s="703"/>
      <c r="H376" s="703"/>
      <c r="I376" s="703"/>
      <c r="J376" s="703"/>
      <c r="K376" s="703"/>
      <c r="L376" s="703"/>
    </row>
    <row r="377" spans="1:15" ht="12" customHeight="1" x14ac:dyDescent="0.25">
      <c r="A377" s="704" t="s">
        <v>33</v>
      </c>
      <c r="B377" s="704"/>
      <c r="C377" s="97" t="s">
        <v>34</v>
      </c>
      <c r="D377" s="97"/>
      <c r="E377" s="705" t="s">
        <v>219</v>
      </c>
      <c r="F377" s="705"/>
      <c r="G377" s="705"/>
      <c r="H377" s="705"/>
      <c r="I377" s="705" t="s">
        <v>455</v>
      </c>
      <c r="J377" s="705"/>
      <c r="K377" s="705"/>
      <c r="L377" s="705"/>
    </row>
    <row r="378" spans="1:15" ht="34.5" customHeight="1" x14ac:dyDescent="0.25">
      <c r="A378" s="7" t="s">
        <v>37</v>
      </c>
      <c r="B378" s="7"/>
      <c r="C378" s="6" t="s">
        <v>38</v>
      </c>
      <c r="D378" s="6" t="s">
        <v>550</v>
      </c>
      <c r="E378" s="98" t="s">
        <v>551</v>
      </c>
      <c r="F378" s="98" t="s">
        <v>221</v>
      </c>
      <c r="G378" s="98" t="s">
        <v>222</v>
      </c>
      <c r="H378" s="98" t="s">
        <v>43</v>
      </c>
      <c r="I378" s="98" t="s">
        <v>457</v>
      </c>
      <c r="J378" s="98" t="s">
        <v>458</v>
      </c>
      <c r="K378" s="98" t="s">
        <v>411</v>
      </c>
      <c r="L378" s="98" t="s">
        <v>411</v>
      </c>
    </row>
    <row r="379" spans="1:15" ht="12" customHeight="1" x14ac:dyDescent="0.25">
      <c r="A379" s="6" t="s">
        <v>197</v>
      </c>
      <c r="B379" s="6" t="s">
        <v>47</v>
      </c>
      <c r="C379" s="6"/>
      <c r="D379" s="6"/>
      <c r="E379" s="892" t="s">
        <v>48</v>
      </c>
      <c r="F379" s="571" t="s">
        <v>552</v>
      </c>
      <c r="G379" s="571" t="s">
        <v>552</v>
      </c>
      <c r="H379" s="571" t="s">
        <v>120</v>
      </c>
      <c r="I379" s="571" t="s">
        <v>460</v>
      </c>
      <c r="J379" s="571" t="s">
        <v>460</v>
      </c>
      <c r="K379" s="892" t="s">
        <v>52</v>
      </c>
      <c r="L379" s="892" t="s">
        <v>225</v>
      </c>
    </row>
    <row r="380" spans="1:15" ht="13.5" x14ac:dyDescent="0.25">
      <c r="A380" s="6"/>
      <c r="B380" s="6"/>
      <c r="C380" s="6"/>
      <c r="D380" s="6"/>
      <c r="E380" s="892"/>
      <c r="F380" s="571" t="s">
        <v>498</v>
      </c>
      <c r="G380" s="571" t="s">
        <v>498</v>
      </c>
      <c r="H380" s="571" t="s">
        <v>123</v>
      </c>
      <c r="I380" s="571" t="s">
        <v>553</v>
      </c>
      <c r="J380" s="571" t="s">
        <v>499</v>
      </c>
      <c r="K380" s="892"/>
      <c r="L380" s="892"/>
    </row>
    <row r="381" spans="1:15" ht="12" customHeight="1" x14ac:dyDescent="0.25">
      <c r="A381" s="6"/>
      <c r="B381" s="6"/>
      <c r="C381" s="6"/>
      <c r="D381" s="6"/>
      <c r="E381" s="892"/>
      <c r="F381" s="7" t="s">
        <v>554</v>
      </c>
      <c r="G381" s="7" t="s">
        <v>555</v>
      </c>
      <c r="H381" s="7" t="s">
        <v>556</v>
      </c>
      <c r="I381" s="7" t="s">
        <v>557</v>
      </c>
      <c r="J381" s="7" t="s">
        <v>557</v>
      </c>
      <c r="K381" s="893" t="s">
        <v>558</v>
      </c>
      <c r="L381" s="893" t="s">
        <v>559</v>
      </c>
    </row>
    <row r="382" spans="1:15" x14ac:dyDescent="0.25">
      <c r="A382" s="6"/>
      <c r="B382" s="6"/>
      <c r="C382" s="6"/>
      <c r="D382" s="6"/>
      <c r="E382" s="892"/>
      <c r="F382" s="7"/>
      <c r="G382" s="7"/>
      <c r="H382" s="7"/>
      <c r="I382" s="7"/>
      <c r="J382" s="7"/>
      <c r="K382" s="893"/>
      <c r="L382" s="893"/>
    </row>
    <row r="383" spans="1:15" ht="13.5" x14ac:dyDescent="0.35">
      <c r="A383" s="6"/>
      <c r="B383" s="6"/>
      <c r="C383" s="6"/>
      <c r="D383" s="6"/>
      <c r="E383" s="572" t="s">
        <v>467</v>
      </c>
      <c r="F383" s="572" t="s">
        <v>560</v>
      </c>
      <c r="G383" s="572" t="s">
        <v>468</v>
      </c>
      <c r="H383" s="572" t="s">
        <v>65</v>
      </c>
      <c r="I383" s="572" t="s">
        <v>66</v>
      </c>
      <c r="J383" s="572" t="s">
        <v>469</v>
      </c>
      <c r="K383" s="573" t="s">
        <v>470</v>
      </c>
      <c r="L383" s="573" t="s">
        <v>470</v>
      </c>
    </row>
    <row r="384" spans="1:15" ht="12" customHeight="1" x14ac:dyDescent="0.25">
      <c r="A384" s="687" t="s">
        <v>68</v>
      </c>
      <c r="B384" s="687" t="s">
        <v>313</v>
      </c>
      <c r="C384" s="135" t="s">
        <v>561</v>
      </c>
      <c r="D384" s="574" t="s">
        <v>562</v>
      </c>
      <c r="E384" s="575"/>
      <c r="F384" s="576">
        <v>0</v>
      </c>
      <c r="G384" s="577">
        <f>VLOOKUP(O384,'[1]Biomasa Stock_BN'!$A$143:$AJ$181,$C$1-1986,0)</f>
        <v>65.157495207563997</v>
      </c>
      <c r="H384" s="576">
        <f>'[1]Factores emisión'!$B$5</f>
        <v>0.47</v>
      </c>
      <c r="I384" s="576"/>
      <c r="J384" s="576"/>
      <c r="K384" s="584">
        <f>I384+((F384-G384)*E384)*H384-J384</f>
        <v>0</v>
      </c>
      <c r="L384" s="585"/>
      <c r="N384">
        <v>1</v>
      </c>
      <c r="O384">
        <f>N372*100+N384</f>
        <v>601</v>
      </c>
    </row>
    <row r="385" spans="1:15" x14ac:dyDescent="0.25">
      <c r="A385" s="687"/>
      <c r="B385" s="687"/>
      <c r="C385" s="486" t="s">
        <v>563</v>
      </c>
      <c r="D385" s="574" t="s">
        <v>562</v>
      </c>
      <c r="E385" s="575"/>
      <c r="F385" s="492">
        <v>0</v>
      </c>
      <c r="G385" s="577">
        <f>VLOOKUP(O385,'[1]Biomasa Stock_BN'!$A$143:$AJ$181,$C$1-1986,0)</f>
        <v>27.409899249818999</v>
      </c>
      <c r="H385" s="576">
        <f>'[1]Factores emisión'!$B$5</f>
        <v>0.47</v>
      </c>
      <c r="I385" s="492"/>
      <c r="J385" s="492"/>
      <c r="K385" s="584">
        <f>I385+((F385-G385)*E385)*H385-J385</f>
        <v>0</v>
      </c>
      <c r="L385" s="585"/>
      <c r="N385">
        <v>2</v>
      </c>
      <c r="O385">
        <f>N372*100+N385</f>
        <v>602</v>
      </c>
    </row>
    <row r="386" spans="1:15" x14ac:dyDescent="0.25">
      <c r="A386" s="687"/>
      <c r="B386" s="687"/>
      <c r="C386" s="135" t="s">
        <v>564</v>
      </c>
      <c r="D386" s="574" t="s">
        <v>562</v>
      </c>
      <c r="E386" s="575"/>
      <c r="F386" s="492">
        <v>0</v>
      </c>
      <c r="G386" s="492">
        <v>0</v>
      </c>
      <c r="H386" s="576">
        <f>'[1]Factores emisión'!$B$5</f>
        <v>0.47</v>
      </c>
      <c r="I386" s="586"/>
      <c r="J386" s="586"/>
      <c r="K386" s="584">
        <f>I386+((F386-G386)*E386)*H386-J386</f>
        <v>0</v>
      </c>
      <c r="L386" s="585"/>
      <c r="N386">
        <v>3</v>
      </c>
      <c r="O386">
        <f>N372*100+N386</f>
        <v>603</v>
      </c>
    </row>
    <row r="387" spans="1:15" ht="12" customHeight="1" x14ac:dyDescent="0.25">
      <c r="A387" s="894" t="s">
        <v>292</v>
      </c>
      <c r="B387" s="894"/>
      <c r="C387" s="894"/>
      <c r="D387" s="894"/>
      <c r="E387" s="587">
        <f>SUM(E384:E386)</f>
        <v>0</v>
      </c>
      <c r="F387" s="515"/>
      <c r="G387" s="515"/>
      <c r="H387" s="515"/>
      <c r="I387" s="515"/>
      <c r="J387" s="515"/>
      <c r="K387" s="587">
        <f>SUM(K384:K386)</f>
        <v>0</v>
      </c>
      <c r="L387" s="587">
        <f>SUM(L384:L386)</f>
        <v>0</v>
      </c>
    </row>
    <row r="388" spans="1:15" ht="12" customHeight="1" x14ac:dyDescent="0.25">
      <c r="A388" s="7" t="s">
        <v>310</v>
      </c>
      <c r="B388" s="7" t="s">
        <v>313</v>
      </c>
      <c r="C388" s="469" t="s">
        <v>313</v>
      </c>
      <c r="D388" s="574" t="s">
        <v>562</v>
      </c>
      <c r="E388" s="575"/>
      <c r="F388" s="579"/>
      <c r="G388" s="588">
        <f>'[1]Stock_Otras Tierras'!$D$23</f>
        <v>10</v>
      </c>
      <c r="H388" s="580">
        <f>'[1]Factores emisión'!$B$6</f>
        <v>0.5</v>
      </c>
      <c r="I388" s="579"/>
      <c r="J388" s="579"/>
      <c r="K388" s="584">
        <f>I388+((F388-G388)*E388)*H388-J388</f>
        <v>0</v>
      </c>
      <c r="L388" s="585"/>
      <c r="N388">
        <v>4</v>
      </c>
      <c r="O388">
        <f>N372*100+N388</f>
        <v>604</v>
      </c>
    </row>
    <row r="389" spans="1:15" x14ac:dyDescent="0.25">
      <c r="A389" s="7"/>
      <c r="B389" s="7"/>
      <c r="C389" s="469"/>
      <c r="D389" s="581" t="s">
        <v>565</v>
      </c>
      <c r="E389" s="579"/>
      <c r="F389" s="579"/>
      <c r="G389" s="579"/>
      <c r="H389" s="579"/>
      <c r="I389" s="579"/>
      <c r="J389" s="579"/>
      <c r="K389" s="579"/>
      <c r="L389" s="497"/>
    </row>
    <row r="390" spans="1:15" ht="12" customHeight="1" x14ac:dyDescent="0.25">
      <c r="A390" s="894" t="s">
        <v>292</v>
      </c>
      <c r="B390" s="894"/>
      <c r="C390" s="894"/>
      <c r="D390" s="894"/>
      <c r="E390" s="587">
        <f>SUM(E388:E389)</f>
        <v>0</v>
      </c>
      <c r="F390" s="515"/>
      <c r="G390" s="515"/>
      <c r="H390" s="515"/>
      <c r="I390" s="515"/>
      <c r="J390" s="515"/>
      <c r="K390" s="587">
        <f>SUM(K388:K389)</f>
        <v>0</v>
      </c>
      <c r="L390" s="587">
        <f>SUM(L388:L389)</f>
        <v>0</v>
      </c>
    </row>
    <row r="391" spans="1:15" ht="12" customHeight="1" x14ac:dyDescent="0.25">
      <c r="A391" s="7" t="s">
        <v>314</v>
      </c>
      <c r="B391" s="7" t="s">
        <v>313</v>
      </c>
      <c r="C391" s="469" t="s">
        <v>313</v>
      </c>
      <c r="D391" s="574" t="s">
        <v>562</v>
      </c>
      <c r="E391" s="575"/>
      <c r="F391" s="579"/>
      <c r="G391" s="588">
        <f>'[1]Stock_Otras Tierras'!$J$23</f>
        <v>0</v>
      </c>
      <c r="H391" s="580">
        <f>'[1]Factores emisión'!$B$6</f>
        <v>0.5</v>
      </c>
      <c r="I391" s="579"/>
      <c r="J391" s="579"/>
      <c r="K391" s="584">
        <f>I391+((F391-G391)*E391)*H391-J391</f>
        <v>0</v>
      </c>
      <c r="L391" s="585"/>
      <c r="N391">
        <v>5</v>
      </c>
      <c r="O391">
        <f>N372*100+N391</f>
        <v>605</v>
      </c>
    </row>
    <row r="392" spans="1:15" x14ac:dyDescent="0.25">
      <c r="A392" s="7"/>
      <c r="B392" s="7"/>
      <c r="C392" s="469"/>
      <c r="D392" s="581" t="s">
        <v>565</v>
      </c>
      <c r="E392" s="579"/>
      <c r="F392" s="579"/>
      <c r="G392" s="579"/>
      <c r="H392" s="579"/>
      <c r="I392" s="579"/>
      <c r="J392" s="579"/>
      <c r="K392" s="579"/>
      <c r="L392" s="497"/>
    </row>
    <row r="393" spans="1:15" ht="12" customHeight="1" x14ac:dyDescent="0.25">
      <c r="A393" s="894" t="s">
        <v>292</v>
      </c>
      <c r="B393" s="894"/>
      <c r="C393" s="894"/>
      <c r="D393" s="894"/>
      <c r="E393" s="587">
        <f>SUM(E391:E392)</f>
        <v>0</v>
      </c>
      <c r="F393" s="515"/>
      <c r="G393" s="515"/>
      <c r="H393" s="515"/>
      <c r="I393" s="515"/>
      <c r="J393" s="515"/>
      <c r="K393" s="587">
        <f>SUM(K391:K392)</f>
        <v>0</v>
      </c>
      <c r="L393" s="587">
        <f>SUM(L391:L392)</f>
        <v>0</v>
      </c>
    </row>
    <row r="394" spans="1:15" ht="12" customHeight="1" x14ac:dyDescent="0.25">
      <c r="A394" s="7" t="s">
        <v>315</v>
      </c>
      <c r="B394" s="7" t="s">
        <v>313</v>
      </c>
      <c r="C394" s="469" t="s">
        <v>313</v>
      </c>
      <c r="D394" s="574" t="s">
        <v>562</v>
      </c>
      <c r="E394" s="575"/>
      <c r="F394" s="579"/>
      <c r="G394" s="588">
        <f>'[1]Stock_Otras Tierras'!$M$23</f>
        <v>2</v>
      </c>
      <c r="H394" s="580">
        <f>'[1]Factores emisión'!$B$6</f>
        <v>0.5</v>
      </c>
      <c r="I394" s="579"/>
      <c r="J394" s="579"/>
      <c r="K394" s="584">
        <f>I394+((F394-G394)*E394)*H394-J394</f>
        <v>0</v>
      </c>
      <c r="L394" s="585"/>
      <c r="N394">
        <v>6</v>
      </c>
      <c r="O394">
        <f>N372*100+N394</f>
        <v>606</v>
      </c>
    </row>
    <row r="395" spans="1:15" x14ac:dyDescent="0.25">
      <c r="A395" s="7"/>
      <c r="B395" s="7"/>
      <c r="C395" s="469"/>
      <c r="D395" s="581" t="s">
        <v>565</v>
      </c>
      <c r="E395" s="579"/>
      <c r="F395" s="579"/>
      <c r="G395" s="579"/>
      <c r="H395" s="579"/>
      <c r="I395" s="579"/>
      <c r="J395" s="579"/>
      <c r="K395" s="579"/>
      <c r="L395" s="497"/>
    </row>
    <row r="396" spans="1:15" ht="12" customHeight="1" x14ac:dyDescent="0.25">
      <c r="A396" s="894" t="s">
        <v>292</v>
      </c>
      <c r="B396" s="894"/>
      <c r="C396" s="894"/>
      <c r="D396" s="894"/>
      <c r="E396" s="587">
        <f>SUM(E394:E395)</f>
        <v>0</v>
      </c>
      <c r="F396" s="515"/>
      <c r="G396" s="515"/>
      <c r="H396" s="515"/>
      <c r="I396" s="515"/>
      <c r="J396" s="515"/>
      <c r="K396" s="587">
        <f>SUM(K394:K395)</f>
        <v>0</v>
      </c>
      <c r="L396" s="587">
        <f>SUM(L394:L395)</f>
        <v>0</v>
      </c>
    </row>
    <row r="397" spans="1:15" ht="12" customHeight="1" x14ac:dyDescent="0.25">
      <c r="A397" s="7" t="s">
        <v>316</v>
      </c>
      <c r="B397" s="7" t="s">
        <v>313</v>
      </c>
      <c r="C397" s="469" t="s">
        <v>313</v>
      </c>
      <c r="D397" s="574" t="s">
        <v>562</v>
      </c>
      <c r="E397" s="575"/>
      <c r="F397" s="579"/>
      <c r="G397" s="588">
        <f>'[1]Stock_Otras Tierras'!$P$23</f>
        <v>0</v>
      </c>
      <c r="H397" s="580">
        <f>'[1]Factores emisión'!$B$6</f>
        <v>0.5</v>
      </c>
      <c r="I397" s="579"/>
      <c r="J397" s="579"/>
      <c r="K397" s="584">
        <f>I397+((F397-G397)*E397)*H397-J397</f>
        <v>0</v>
      </c>
      <c r="L397" s="585"/>
      <c r="N397">
        <v>7</v>
      </c>
      <c r="O397">
        <f>N372*100+N397</f>
        <v>607</v>
      </c>
    </row>
    <row r="398" spans="1:15" x14ac:dyDescent="0.25">
      <c r="A398" s="7"/>
      <c r="B398" s="7"/>
      <c r="C398" s="469"/>
      <c r="D398" s="581" t="s">
        <v>565</v>
      </c>
      <c r="E398" s="579"/>
      <c r="F398" s="579"/>
      <c r="G398" s="579"/>
      <c r="H398" s="579"/>
      <c r="I398" s="579"/>
      <c r="J398" s="579"/>
      <c r="K398" s="579"/>
      <c r="L398" s="497"/>
    </row>
    <row r="399" spans="1:15" ht="12" customHeight="1" x14ac:dyDescent="0.25">
      <c r="A399" s="895" t="s">
        <v>292</v>
      </c>
      <c r="B399" s="895"/>
      <c r="C399" s="895"/>
      <c r="D399" s="895"/>
      <c r="E399" s="587">
        <f>SUM(E397:E398)</f>
        <v>0</v>
      </c>
      <c r="F399" s="515"/>
      <c r="G399" s="515"/>
      <c r="H399" s="515"/>
      <c r="I399" s="515"/>
      <c r="J399" s="515"/>
      <c r="K399" s="587">
        <f>SUM(K397:K398)</f>
        <v>0</v>
      </c>
      <c r="L399" s="587">
        <f>SUM(L397:L398)</f>
        <v>0</v>
      </c>
    </row>
    <row r="400" spans="1:15" x14ac:dyDescent="0.25">
      <c r="A400" s="865" t="s">
        <v>91</v>
      </c>
      <c r="B400" s="865"/>
      <c r="C400" s="865"/>
      <c r="D400" s="865"/>
      <c r="E400" s="587">
        <f>E387+E390+E393+E396+E399</f>
        <v>0</v>
      </c>
      <c r="F400" s="516"/>
      <c r="G400" s="516"/>
      <c r="H400" s="516"/>
      <c r="I400" s="516"/>
      <c r="J400" s="516"/>
      <c r="K400" s="587">
        <f>K387+K390+K393+K396+K399</f>
        <v>0</v>
      </c>
      <c r="L400" s="587">
        <f>L387+L390+L393+L396+L399</f>
        <v>0</v>
      </c>
    </row>
    <row r="401" spans="1:14" x14ac:dyDescent="0.25">
      <c r="A401" s="896" t="s">
        <v>566</v>
      </c>
      <c r="B401" s="896"/>
      <c r="C401" s="896"/>
      <c r="D401" s="896"/>
      <c r="E401" s="896"/>
      <c r="F401" s="896"/>
      <c r="G401" s="896"/>
      <c r="H401" s="896"/>
      <c r="I401" s="896"/>
      <c r="J401" s="896"/>
      <c r="K401" s="896"/>
      <c r="L401" s="896"/>
    </row>
    <row r="402" spans="1:14" x14ac:dyDescent="0.25">
      <c r="A402" s="896" t="s">
        <v>567</v>
      </c>
      <c r="B402" s="896"/>
      <c r="C402" s="896"/>
      <c r="D402" s="896"/>
      <c r="E402" s="896"/>
      <c r="F402" s="896"/>
      <c r="G402" s="896"/>
      <c r="H402" s="896"/>
      <c r="I402" s="896"/>
      <c r="J402" s="896"/>
      <c r="K402" s="896"/>
      <c r="L402" s="896"/>
    </row>
    <row r="403" spans="1:14" x14ac:dyDescent="0.25">
      <c r="A403" s="583" t="s">
        <v>568</v>
      </c>
      <c r="B403" s="583"/>
      <c r="C403" s="583"/>
      <c r="D403" s="583"/>
      <c r="E403" s="583"/>
      <c r="F403" s="583"/>
      <c r="G403" s="583"/>
      <c r="H403" s="583"/>
      <c r="I403" s="583"/>
      <c r="J403" s="583"/>
      <c r="K403" s="583"/>
      <c r="L403" s="583"/>
    </row>
    <row r="408" spans="1:14" ht="12" customHeight="1" x14ac:dyDescent="0.25">
      <c r="A408" s="702" t="s">
        <v>23</v>
      </c>
      <c r="B408" s="702"/>
      <c r="C408" s="890">
        <f>Presentación!$C$3</f>
        <v>1990</v>
      </c>
      <c r="D408" s="890"/>
      <c r="E408" s="890"/>
      <c r="F408" s="890"/>
      <c r="G408" s="890"/>
      <c r="H408" s="890"/>
      <c r="I408" s="890"/>
      <c r="J408" s="890"/>
      <c r="K408" s="890"/>
      <c r="L408" s="890"/>
    </row>
    <row r="409" spans="1:14" ht="12" customHeight="1" x14ac:dyDescent="0.25">
      <c r="A409" s="702" t="s">
        <v>24</v>
      </c>
      <c r="B409" s="702"/>
      <c r="C409" s="891" t="s">
        <v>383</v>
      </c>
      <c r="D409" s="891"/>
      <c r="E409" s="891"/>
      <c r="F409" s="891"/>
      <c r="G409" s="891"/>
      <c r="H409" s="891"/>
      <c r="I409" s="891"/>
      <c r="J409" s="891"/>
      <c r="K409" s="891"/>
      <c r="L409" s="891"/>
      <c r="N409">
        <v>7</v>
      </c>
    </row>
    <row r="410" spans="1:14" ht="12" customHeight="1" x14ac:dyDescent="0.25">
      <c r="A410" s="702" t="s">
        <v>5</v>
      </c>
      <c r="B410" s="702"/>
      <c r="C410" s="703" t="s">
        <v>26</v>
      </c>
      <c r="D410" s="703"/>
      <c r="E410" s="703"/>
      <c r="F410" s="703"/>
      <c r="G410" s="703"/>
      <c r="H410" s="703"/>
      <c r="I410" s="703"/>
      <c r="J410" s="703"/>
      <c r="K410" s="703"/>
      <c r="L410" s="703"/>
    </row>
    <row r="411" spans="1:14" ht="12" customHeight="1" x14ac:dyDescent="0.25">
      <c r="A411" s="702" t="s">
        <v>27</v>
      </c>
      <c r="B411" s="702"/>
      <c r="C411" s="703" t="s">
        <v>548</v>
      </c>
      <c r="D411" s="703"/>
      <c r="E411" s="703"/>
      <c r="F411" s="703"/>
      <c r="G411" s="703"/>
      <c r="H411" s="703"/>
      <c r="I411" s="703"/>
      <c r="J411" s="703"/>
      <c r="K411" s="703"/>
      <c r="L411" s="703"/>
    </row>
    <row r="412" spans="1:14" ht="12" customHeight="1" x14ac:dyDescent="0.25">
      <c r="A412" s="702" t="s">
        <v>29</v>
      </c>
      <c r="B412" s="702"/>
      <c r="C412" s="703" t="s">
        <v>549</v>
      </c>
      <c r="D412" s="703"/>
      <c r="E412" s="703"/>
      <c r="F412" s="703"/>
      <c r="G412" s="703"/>
      <c r="H412" s="703"/>
      <c r="I412" s="703"/>
      <c r="J412" s="703"/>
      <c r="K412" s="703"/>
      <c r="L412" s="703"/>
    </row>
    <row r="413" spans="1:14" ht="12" customHeight="1" x14ac:dyDescent="0.25">
      <c r="A413" s="702" t="s">
        <v>31</v>
      </c>
      <c r="B413" s="702"/>
      <c r="C413" s="703" t="s">
        <v>406</v>
      </c>
      <c r="D413" s="703"/>
      <c r="E413" s="703"/>
      <c r="F413" s="703"/>
      <c r="G413" s="703"/>
      <c r="H413" s="703"/>
      <c r="I413" s="703"/>
      <c r="J413" s="703"/>
      <c r="K413" s="703"/>
      <c r="L413" s="703"/>
    </row>
    <row r="414" spans="1:14" ht="12" customHeight="1" x14ac:dyDescent="0.25">
      <c r="A414" s="704" t="s">
        <v>33</v>
      </c>
      <c r="B414" s="704"/>
      <c r="C414" s="97" t="s">
        <v>34</v>
      </c>
      <c r="D414" s="97"/>
      <c r="E414" s="705" t="s">
        <v>219</v>
      </c>
      <c r="F414" s="705"/>
      <c r="G414" s="705"/>
      <c r="H414" s="705"/>
      <c r="I414" s="705" t="s">
        <v>455</v>
      </c>
      <c r="J414" s="705"/>
      <c r="K414" s="705"/>
      <c r="L414" s="705"/>
    </row>
    <row r="415" spans="1:14" ht="34.5" customHeight="1" x14ac:dyDescent="0.25">
      <c r="A415" s="7" t="s">
        <v>37</v>
      </c>
      <c r="B415" s="7"/>
      <c r="C415" s="6" t="s">
        <v>38</v>
      </c>
      <c r="D415" s="6" t="s">
        <v>550</v>
      </c>
      <c r="E415" s="98" t="s">
        <v>551</v>
      </c>
      <c r="F415" s="98" t="s">
        <v>221</v>
      </c>
      <c r="G415" s="98" t="s">
        <v>222</v>
      </c>
      <c r="H415" s="98" t="s">
        <v>43</v>
      </c>
      <c r="I415" s="98" t="s">
        <v>457</v>
      </c>
      <c r="J415" s="98" t="s">
        <v>458</v>
      </c>
      <c r="K415" s="98" t="s">
        <v>411</v>
      </c>
      <c r="L415" s="98" t="s">
        <v>411</v>
      </c>
    </row>
    <row r="416" spans="1:14" ht="12" customHeight="1" x14ac:dyDescent="0.25">
      <c r="A416" s="6" t="s">
        <v>197</v>
      </c>
      <c r="B416" s="6" t="s">
        <v>47</v>
      </c>
      <c r="C416" s="6"/>
      <c r="D416" s="6"/>
      <c r="E416" s="892" t="s">
        <v>48</v>
      </c>
      <c r="F416" s="571" t="s">
        <v>552</v>
      </c>
      <c r="G416" s="571" t="s">
        <v>552</v>
      </c>
      <c r="H416" s="571" t="s">
        <v>120</v>
      </c>
      <c r="I416" s="571" t="s">
        <v>460</v>
      </c>
      <c r="J416" s="571" t="s">
        <v>460</v>
      </c>
      <c r="K416" s="892" t="s">
        <v>52</v>
      </c>
      <c r="L416" s="892" t="s">
        <v>225</v>
      </c>
    </row>
    <row r="417" spans="1:15" ht="13.5" x14ac:dyDescent="0.25">
      <c r="A417" s="6"/>
      <c r="B417" s="6"/>
      <c r="C417" s="6"/>
      <c r="D417" s="6"/>
      <c r="E417" s="892"/>
      <c r="F417" s="571" t="s">
        <v>498</v>
      </c>
      <c r="G417" s="571" t="s">
        <v>498</v>
      </c>
      <c r="H417" s="571" t="s">
        <v>123</v>
      </c>
      <c r="I417" s="571" t="s">
        <v>553</v>
      </c>
      <c r="J417" s="571" t="s">
        <v>499</v>
      </c>
      <c r="K417" s="892"/>
      <c r="L417" s="892"/>
    </row>
    <row r="418" spans="1:15" ht="12" customHeight="1" x14ac:dyDescent="0.25">
      <c r="A418" s="6"/>
      <c r="B418" s="6"/>
      <c r="C418" s="6"/>
      <c r="D418" s="6"/>
      <c r="E418" s="892"/>
      <c r="F418" s="7" t="s">
        <v>554</v>
      </c>
      <c r="G418" s="7" t="s">
        <v>555</v>
      </c>
      <c r="H418" s="7" t="s">
        <v>556</v>
      </c>
      <c r="I418" s="7" t="s">
        <v>557</v>
      </c>
      <c r="J418" s="7" t="s">
        <v>557</v>
      </c>
      <c r="K418" s="893" t="s">
        <v>558</v>
      </c>
      <c r="L418" s="893" t="s">
        <v>559</v>
      </c>
    </row>
    <row r="419" spans="1:15" x14ac:dyDescent="0.25">
      <c r="A419" s="6"/>
      <c r="B419" s="6"/>
      <c r="C419" s="6"/>
      <c r="D419" s="6"/>
      <c r="E419" s="892"/>
      <c r="F419" s="7"/>
      <c r="G419" s="7"/>
      <c r="H419" s="7"/>
      <c r="I419" s="7"/>
      <c r="J419" s="7"/>
      <c r="K419" s="893"/>
      <c r="L419" s="893"/>
    </row>
    <row r="420" spans="1:15" ht="13.5" x14ac:dyDescent="0.35">
      <c r="A420" s="6"/>
      <c r="B420" s="6"/>
      <c r="C420" s="6"/>
      <c r="D420" s="6"/>
      <c r="E420" s="572" t="s">
        <v>467</v>
      </c>
      <c r="F420" s="572" t="s">
        <v>560</v>
      </c>
      <c r="G420" s="572" t="s">
        <v>468</v>
      </c>
      <c r="H420" s="572" t="s">
        <v>65</v>
      </c>
      <c r="I420" s="572" t="s">
        <v>66</v>
      </c>
      <c r="J420" s="572" t="s">
        <v>469</v>
      </c>
      <c r="K420" s="573" t="s">
        <v>470</v>
      </c>
      <c r="L420" s="573" t="s">
        <v>470</v>
      </c>
    </row>
    <row r="421" spans="1:15" ht="12.75" customHeight="1" x14ac:dyDescent="0.25">
      <c r="A421" s="687" t="s">
        <v>68</v>
      </c>
      <c r="B421" s="687" t="s">
        <v>313</v>
      </c>
      <c r="C421" s="135" t="s">
        <v>561</v>
      </c>
      <c r="D421" s="574" t="s">
        <v>562</v>
      </c>
      <c r="E421" s="575"/>
      <c r="F421" s="576">
        <v>0</v>
      </c>
      <c r="G421" s="577"/>
      <c r="H421" s="576"/>
      <c r="I421" s="576"/>
      <c r="J421" s="576"/>
      <c r="K421" s="584">
        <f>I421+((F421-G421)*E421)*H421-J421</f>
        <v>0</v>
      </c>
      <c r="L421" s="585"/>
      <c r="N421">
        <v>1</v>
      </c>
      <c r="O421">
        <f>N409*100+N421</f>
        <v>701</v>
      </c>
    </row>
    <row r="422" spans="1:15" x14ac:dyDescent="0.25">
      <c r="A422" s="687"/>
      <c r="B422" s="687"/>
      <c r="C422" s="486" t="s">
        <v>563</v>
      </c>
      <c r="D422" s="574" t="s">
        <v>562</v>
      </c>
      <c r="E422" s="575"/>
      <c r="F422" s="492">
        <v>0</v>
      </c>
      <c r="G422" s="577"/>
      <c r="H422" s="576"/>
      <c r="I422" s="492"/>
      <c r="J422" s="492"/>
      <c r="K422" s="584">
        <f>I422+((F422-G422)*E422)*H422-J422</f>
        <v>0</v>
      </c>
      <c r="L422" s="585"/>
      <c r="N422">
        <v>2</v>
      </c>
      <c r="O422">
        <f>N409*100+N422</f>
        <v>702</v>
      </c>
    </row>
    <row r="423" spans="1:15" x14ac:dyDescent="0.25">
      <c r="A423" s="687"/>
      <c r="B423" s="687"/>
      <c r="C423" s="135" t="s">
        <v>564</v>
      </c>
      <c r="D423" s="574" t="s">
        <v>562</v>
      </c>
      <c r="E423" s="575"/>
      <c r="F423" s="492">
        <v>0</v>
      </c>
      <c r="G423" s="492"/>
      <c r="H423" s="576"/>
      <c r="I423" s="586"/>
      <c r="J423" s="586"/>
      <c r="K423" s="584">
        <f>I423+((F423-G423)*E423)*H423-J423</f>
        <v>0</v>
      </c>
      <c r="L423" s="585"/>
      <c r="N423">
        <v>3</v>
      </c>
      <c r="O423">
        <f>N409*100+N423</f>
        <v>703</v>
      </c>
    </row>
    <row r="424" spans="1:15" ht="12" customHeight="1" x14ac:dyDescent="0.25">
      <c r="A424" s="894" t="s">
        <v>292</v>
      </c>
      <c r="B424" s="894"/>
      <c r="C424" s="894"/>
      <c r="D424" s="894"/>
      <c r="E424" s="587">
        <f>SUM(E421:E423)</f>
        <v>0</v>
      </c>
      <c r="F424" s="515"/>
      <c r="G424" s="515"/>
      <c r="H424" s="515"/>
      <c r="I424" s="515"/>
      <c r="J424" s="515"/>
      <c r="K424" s="587">
        <f>SUM(K421:K423)</f>
        <v>0</v>
      </c>
      <c r="L424" s="587">
        <f>SUM(L421:L423)</f>
        <v>0</v>
      </c>
    </row>
    <row r="425" spans="1:15" ht="12" customHeight="1" x14ac:dyDescent="0.25">
      <c r="A425" s="7" t="s">
        <v>310</v>
      </c>
      <c r="B425" s="7" t="s">
        <v>313</v>
      </c>
      <c r="C425" s="469" t="s">
        <v>313</v>
      </c>
      <c r="D425" s="574" t="s">
        <v>562</v>
      </c>
      <c r="E425" s="575"/>
      <c r="F425" s="579"/>
      <c r="G425" s="588"/>
      <c r="H425" s="580"/>
      <c r="I425" s="579"/>
      <c r="J425" s="579"/>
      <c r="K425" s="584">
        <f>I425+((F425-G425)*E425)*H425-J425</f>
        <v>0</v>
      </c>
      <c r="L425" s="585"/>
      <c r="N425">
        <v>4</v>
      </c>
      <c r="O425">
        <f>N409*100+N425</f>
        <v>704</v>
      </c>
    </row>
    <row r="426" spans="1:15" x14ac:dyDescent="0.25">
      <c r="A426" s="7"/>
      <c r="B426" s="7"/>
      <c r="C426" s="469"/>
      <c r="D426" s="581" t="s">
        <v>565</v>
      </c>
      <c r="E426" s="579"/>
      <c r="F426" s="579"/>
      <c r="G426" s="579"/>
      <c r="H426" s="579"/>
      <c r="I426" s="579"/>
      <c r="J426" s="579"/>
      <c r="K426" s="579"/>
      <c r="L426" s="497"/>
    </row>
    <row r="427" spans="1:15" ht="12" customHeight="1" x14ac:dyDescent="0.25">
      <c r="A427" s="894" t="s">
        <v>292</v>
      </c>
      <c r="B427" s="894"/>
      <c r="C427" s="894"/>
      <c r="D427" s="894"/>
      <c r="E427" s="587">
        <f>SUM(E425:E426)</f>
        <v>0</v>
      </c>
      <c r="F427" s="515"/>
      <c r="G427" s="515"/>
      <c r="H427" s="515"/>
      <c r="I427" s="515"/>
      <c r="J427" s="515"/>
      <c r="K427" s="587">
        <f>SUM(K425:K426)</f>
        <v>0</v>
      </c>
      <c r="L427" s="587">
        <f>SUM(L425:L426)</f>
        <v>0</v>
      </c>
    </row>
    <row r="428" spans="1:15" ht="12" customHeight="1" x14ac:dyDescent="0.25">
      <c r="A428" s="7" t="s">
        <v>314</v>
      </c>
      <c r="B428" s="7" t="s">
        <v>313</v>
      </c>
      <c r="C428" s="469" t="s">
        <v>313</v>
      </c>
      <c r="D428" s="574" t="s">
        <v>562</v>
      </c>
      <c r="E428" s="575"/>
      <c r="F428" s="579"/>
      <c r="G428" s="588"/>
      <c r="H428" s="580"/>
      <c r="I428" s="579"/>
      <c r="J428" s="579"/>
      <c r="K428" s="584">
        <f>I428+((F428-G428)*E428)*H428-J428</f>
        <v>0</v>
      </c>
      <c r="L428" s="585"/>
      <c r="N428">
        <v>5</v>
      </c>
      <c r="O428">
        <f>N409*100+N428</f>
        <v>705</v>
      </c>
    </row>
    <row r="429" spans="1:15" x14ac:dyDescent="0.25">
      <c r="A429" s="7"/>
      <c r="B429" s="7"/>
      <c r="C429" s="469"/>
      <c r="D429" s="581" t="s">
        <v>565</v>
      </c>
      <c r="E429" s="579"/>
      <c r="F429" s="579"/>
      <c r="G429" s="579"/>
      <c r="H429" s="579"/>
      <c r="I429" s="579"/>
      <c r="J429" s="579"/>
      <c r="K429" s="579"/>
      <c r="L429" s="497"/>
    </row>
    <row r="430" spans="1:15" ht="12" customHeight="1" x14ac:dyDescent="0.25">
      <c r="A430" s="894" t="s">
        <v>292</v>
      </c>
      <c r="B430" s="894"/>
      <c r="C430" s="894"/>
      <c r="D430" s="894"/>
      <c r="E430" s="587">
        <f>SUM(E428:E429)</f>
        <v>0</v>
      </c>
      <c r="F430" s="515"/>
      <c r="G430" s="515"/>
      <c r="H430" s="515"/>
      <c r="I430" s="515"/>
      <c r="J430" s="515"/>
      <c r="K430" s="587">
        <f>SUM(K428:K429)</f>
        <v>0</v>
      </c>
      <c r="L430" s="587">
        <f>SUM(L428:L429)</f>
        <v>0</v>
      </c>
    </row>
    <row r="431" spans="1:15" ht="12" customHeight="1" x14ac:dyDescent="0.25">
      <c r="A431" s="7" t="s">
        <v>315</v>
      </c>
      <c r="B431" s="7" t="s">
        <v>313</v>
      </c>
      <c r="C431" s="469" t="s">
        <v>313</v>
      </c>
      <c r="D431" s="574" t="s">
        <v>562</v>
      </c>
      <c r="E431" s="575"/>
      <c r="F431" s="579"/>
      <c r="G431" s="588"/>
      <c r="H431" s="580"/>
      <c r="I431" s="579"/>
      <c r="J431" s="579"/>
      <c r="K431" s="584">
        <f>I431+((F431-G431)*E431)*H431-J431</f>
        <v>0</v>
      </c>
      <c r="L431" s="585"/>
      <c r="N431">
        <v>6</v>
      </c>
      <c r="O431">
        <f>N409*100+N431</f>
        <v>706</v>
      </c>
    </row>
    <row r="432" spans="1:15" x14ac:dyDescent="0.25">
      <c r="A432" s="7"/>
      <c r="B432" s="7"/>
      <c r="C432" s="469"/>
      <c r="D432" s="581" t="s">
        <v>565</v>
      </c>
      <c r="E432" s="579"/>
      <c r="F432" s="579"/>
      <c r="G432" s="579"/>
      <c r="H432" s="579"/>
      <c r="I432" s="579"/>
      <c r="J432" s="579"/>
      <c r="K432" s="579"/>
      <c r="L432" s="497"/>
    </row>
    <row r="433" spans="1:15" ht="12" customHeight="1" x14ac:dyDescent="0.25">
      <c r="A433" s="894" t="s">
        <v>292</v>
      </c>
      <c r="B433" s="894"/>
      <c r="C433" s="894"/>
      <c r="D433" s="894"/>
      <c r="E433" s="587">
        <f>SUM(E431:E432)</f>
        <v>0</v>
      </c>
      <c r="F433" s="515"/>
      <c r="G433" s="515"/>
      <c r="H433" s="515"/>
      <c r="I433" s="515"/>
      <c r="J433" s="515"/>
      <c r="K433" s="587">
        <f>SUM(K431:K432)</f>
        <v>0</v>
      </c>
      <c r="L433" s="587">
        <f>SUM(L431:L432)</f>
        <v>0</v>
      </c>
    </row>
    <row r="434" spans="1:15" ht="12" customHeight="1" x14ac:dyDescent="0.25">
      <c r="A434" s="7" t="s">
        <v>316</v>
      </c>
      <c r="B434" s="7" t="s">
        <v>313</v>
      </c>
      <c r="C434" s="469" t="s">
        <v>313</v>
      </c>
      <c r="D434" s="574" t="s">
        <v>562</v>
      </c>
      <c r="E434" s="575"/>
      <c r="F434" s="579"/>
      <c r="G434" s="588"/>
      <c r="H434" s="580"/>
      <c r="I434" s="579"/>
      <c r="J434" s="579"/>
      <c r="K434" s="584">
        <f>I434+((F434-G434)*E434)*H434-J434</f>
        <v>0</v>
      </c>
      <c r="L434" s="585"/>
      <c r="N434">
        <v>7</v>
      </c>
      <c r="O434">
        <f>N409*100+N434</f>
        <v>707</v>
      </c>
    </row>
    <row r="435" spans="1:15" x14ac:dyDescent="0.25">
      <c r="A435" s="7"/>
      <c r="B435" s="7"/>
      <c r="C435" s="469"/>
      <c r="D435" s="581" t="s">
        <v>565</v>
      </c>
      <c r="E435" s="579"/>
      <c r="F435" s="579"/>
      <c r="G435" s="579"/>
      <c r="H435" s="579"/>
      <c r="I435" s="579"/>
      <c r="J435" s="579"/>
      <c r="K435" s="579"/>
      <c r="L435" s="497"/>
    </row>
    <row r="436" spans="1:15" ht="12" customHeight="1" x14ac:dyDescent="0.25">
      <c r="A436" s="895" t="s">
        <v>292</v>
      </c>
      <c r="B436" s="895"/>
      <c r="C436" s="895"/>
      <c r="D436" s="895"/>
      <c r="E436" s="587">
        <f>SUM(E434:E435)</f>
        <v>0</v>
      </c>
      <c r="F436" s="515"/>
      <c r="G436" s="515"/>
      <c r="H436" s="515"/>
      <c r="I436" s="515"/>
      <c r="J436" s="515"/>
      <c r="K436" s="587">
        <f>SUM(K434:K435)</f>
        <v>0</v>
      </c>
      <c r="L436" s="587">
        <f>SUM(L434:L435)</f>
        <v>0</v>
      </c>
    </row>
    <row r="437" spans="1:15" x14ac:dyDescent="0.25">
      <c r="A437" s="865" t="s">
        <v>91</v>
      </c>
      <c r="B437" s="865"/>
      <c r="C437" s="865"/>
      <c r="D437" s="865"/>
      <c r="E437" s="587">
        <f>E424+E427+E430+E433+E436</f>
        <v>0</v>
      </c>
      <c r="F437" s="516"/>
      <c r="G437" s="516"/>
      <c r="H437" s="516"/>
      <c r="I437" s="516"/>
      <c r="J437" s="516"/>
      <c r="K437" s="587">
        <f>K424+K427+K430+K433+K436</f>
        <v>0</v>
      </c>
      <c r="L437" s="587">
        <f>L424+L427+L430+L433+L436</f>
        <v>0</v>
      </c>
    </row>
    <row r="438" spans="1:15" x14ac:dyDescent="0.25">
      <c r="A438" s="896" t="s">
        <v>566</v>
      </c>
      <c r="B438" s="896"/>
      <c r="C438" s="896"/>
      <c r="D438" s="896"/>
      <c r="E438" s="896"/>
      <c r="F438" s="896"/>
      <c r="G438" s="896"/>
      <c r="H438" s="896"/>
      <c r="I438" s="896"/>
      <c r="J438" s="896"/>
      <c r="K438" s="896"/>
      <c r="L438" s="896"/>
    </row>
    <row r="439" spans="1:15" x14ac:dyDescent="0.25">
      <c r="A439" s="896" t="s">
        <v>567</v>
      </c>
      <c r="B439" s="896"/>
      <c r="C439" s="896"/>
      <c r="D439" s="896"/>
      <c r="E439" s="896"/>
      <c r="F439" s="896"/>
      <c r="G439" s="896"/>
      <c r="H439" s="896"/>
      <c r="I439" s="896"/>
      <c r="J439" s="896"/>
      <c r="K439" s="896"/>
      <c r="L439" s="896"/>
    </row>
    <row r="440" spans="1:15" x14ac:dyDescent="0.25">
      <c r="A440" s="583" t="s">
        <v>568</v>
      </c>
      <c r="B440" s="583"/>
      <c r="C440" s="583"/>
      <c r="D440" s="583"/>
      <c r="E440" s="583"/>
      <c r="F440" s="583"/>
      <c r="G440" s="583"/>
      <c r="H440" s="583"/>
      <c r="I440" s="583"/>
      <c r="J440" s="583"/>
      <c r="K440" s="583"/>
      <c r="L440" s="583"/>
    </row>
    <row r="445" spans="1:15" ht="12" customHeight="1" x14ac:dyDescent="0.25">
      <c r="A445" s="702" t="s">
        <v>23</v>
      </c>
      <c r="B445" s="702"/>
      <c r="C445" s="890">
        <f>Presentación!$C$3</f>
        <v>1990</v>
      </c>
      <c r="D445" s="890"/>
      <c r="E445" s="890"/>
      <c r="F445" s="890"/>
      <c r="G445" s="890"/>
      <c r="H445" s="890"/>
      <c r="I445" s="890"/>
      <c r="J445" s="890"/>
      <c r="K445" s="890"/>
      <c r="L445" s="890"/>
    </row>
    <row r="446" spans="1:15" ht="12" customHeight="1" x14ac:dyDescent="0.25">
      <c r="A446" s="702" t="s">
        <v>24</v>
      </c>
      <c r="B446" s="702"/>
      <c r="C446" s="891" t="s">
        <v>384</v>
      </c>
      <c r="D446" s="891"/>
      <c r="E446" s="891"/>
      <c r="F446" s="891"/>
      <c r="G446" s="891"/>
      <c r="H446" s="891"/>
      <c r="I446" s="891"/>
      <c r="J446" s="891"/>
      <c r="K446" s="891"/>
      <c r="L446" s="891"/>
      <c r="N446">
        <v>16</v>
      </c>
    </row>
    <row r="447" spans="1:15" ht="12" customHeight="1" x14ac:dyDescent="0.25">
      <c r="A447" s="702" t="s">
        <v>5</v>
      </c>
      <c r="B447" s="702"/>
      <c r="C447" s="703" t="s">
        <v>26</v>
      </c>
      <c r="D447" s="703"/>
      <c r="E447" s="703"/>
      <c r="F447" s="703"/>
      <c r="G447" s="703"/>
      <c r="H447" s="703"/>
      <c r="I447" s="703"/>
      <c r="J447" s="703"/>
      <c r="K447" s="703"/>
      <c r="L447" s="703"/>
    </row>
    <row r="448" spans="1:15" ht="12" customHeight="1" x14ac:dyDescent="0.25">
      <c r="A448" s="702" t="s">
        <v>27</v>
      </c>
      <c r="B448" s="702"/>
      <c r="C448" s="703" t="s">
        <v>548</v>
      </c>
      <c r="D448" s="703"/>
      <c r="E448" s="703"/>
      <c r="F448" s="703"/>
      <c r="G448" s="703"/>
      <c r="H448" s="703"/>
      <c r="I448" s="703"/>
      <c r="J448" s="703"/>
      <c r="K448" s="703"/>
      <c r="L448" s="703"/>
    </row>
    <row r="449" spans="1:15" ht="12" customHeight="1" x14ac:dyDescent="0.25">
      <c r="A449" s="702" t="s">
        <v>29</v>
      </c>
      <c r="B449" s="702"/>
      <c r="C449" s="703" t="s">
        <v>549</v>
      </c>
      <c r="D449" s="703"/>
      <c r="E449" s="703"/>
      <c r="F449" s="703"/>
      <c r="G449" s="703"/>
      <c r="H449" s="703"/>
      <c r="I449" s="703"/>
      <c r="J449" s="703"/>
      <c r="K449" s="703"/>
      <c r="L449" s="703"/>
    </row>
    <row r="450" spans="1:15" ht="12" customHeight="1" x14ac:dyDescent="0.25">
      <c r="A450" s="702" t="s">
        <v>31</v>
      </c>
      <c r="B450" s="702"/>
      <c r="C450" s="703" t="s">
        <v>406</v>
      </c>
      <c r="D450" s="703"/>
      <c r="E450" s="703"/>
      <c r="F450" s="703"/>
      <c r="G450" s="703"/>
      <c r="H450" s="703"/>
      <c r="I450" s="703"/>
      <c r="J450" s="703"/>
      <c r="K450" s="703"/>
      <c r="L450" s="703"/>
    </row>
    <row r="451" spans="1:15" ht="12" customHeight="1" x14ac:dyDescent="0.25">
      <c r="A451" s="704" t="s">
        <v>33</v>
      </c>
      <c r="B451" s="704"/>
      <c r="C451" s="97" t="s">
        <v>34</v>
      </c>
      <c r="D451" s="97"/>
      <c r="E451" s="705" t="s">
        <v>219</v>
      </c>
      <c r="F451" s="705"/>
      <c r="G451" s="705"/>
      <c r="H451" s="705"/>
      <c r="I451" s="705" t="s">
        <v>455</v>
      </c>
      <c r="J451" s="705"/>
      <c r="K451" s="705"/>
      <c r="L451" s="705"/>
    </row>
    <row r="452" spans="1:15" ht="34.5" customHeight="1" x14ac:dyDescent="0.25">
      <c r="A452" s="7" t="s">
        <v>37</v>
      </c>
      <c r="B452" s="7"/>
      <c r="C452" s="6" t="s">
        <v>38</v>
      </c>
      <c r="D452" s="6" t="s">
        <v>550</v>
      </c>
      <c r="E452" s="98" t="s">
        <v>551</v>
      </c>
      <c r="F452" s="98" t="s">
        <v>221</v>
      </c>
      <c r="G452" s="98" t="s">
        <v>222</v>
      </c>
      <c r="H452" s="98" t="s">
        <v>43</v>
      </c>
      <c r="I452" s="98" t="s">
        <v>457</v>
      </c>
      <c r="J452" s="98" t="s">
        <v>458</v>
      </c>
      <c r="K452" s="98" t="s">
        <v>411</v>
      </c>
      <c r="L452" s="98" t="s">
        <v>411</v>
      </c>
    </row>
    <row r="453" spans="1:15" ht="12" customHeight="1" x14ac:dyDescent="0.25">
      <c r="A453" s="6" t="s">
        <v>197</v>
      </c>
      <c r="B453" s="6" t="s">
        <v>47</v>
      </c>
      <c r="C453" s="6"/>
      <c r="D453" s="6"/>
      <c r="E453" s="892" t="s">
        <v>48</v>
      </c>
      <c r="F453" s="571" t="s">
        <v>552</v>
      </c>
      <c r="G453" s="571" t="s">
        <v>552</v>
      </c>
      <c r="H453" s="571" t="s">
        <v>120</v>
      </c>
      <c r="I453" s="571" t="s">
        <v>460</v>
      </c>
      <c r="J453" s="571" t="s">
        <v>460</v>
      </c>
      <c r="K453" s="892" t="s">
        <v>52</v>
      </c>
      <c r="L453" s="892" t="s">
        <v>225</v>
      </c>
    </row>
    <row r="454" spans="1:15" ht="13.5" x14ac:dyDescent="0.25">
      <c r="A454" s="6"/>
      <c r="B454" s="6"/>
      <c r="C454" s="6"/>
      <c r="D454" s="6"/>
      <c r="E454" s="892"/>
      <c r="F454" s="571" t="s">
        <v>498</v>
      </c>
      <c r="G454" s="571" t="s">
        <v>498</v>
      </c>
      <c r="H454" s="571" t="s">
        <v>123</v>
      </c>
      <c r="I454" s="571" t="s">
        <v>553</v>
      </c>
      <c r="J454" s="571" t="s">
        <v>499</v>
      </c>
      <c r="K454" s="892"/>
      <c r="L454" s="892"/>
    </row>
    <row r="455" spans="1:15" ht="12" customHeight="1" x14ac:dyDescent="0.25">
      <c r="A455" s="6"/>
      <c r="B455" s="6"/>
      <c r="C455" s="6"/>
      <c r="D455" s="6"/>
      <c r="E455" s="892"/>
      <c r="F455" s="7" t="s">
        <v>554</v>
      </c>
      <c r="G455" s="7" t="s">
        <v>555</v>
      </c>
      <c r="H455" s="7" t="s">
        <v>556</v>
      </c>
      <c r="I455" s="7" t="s">
        <v>557</v>
      </c>
      <c r="J455" s="7" t="s">
        <v>557</v>
      </c>
      <c r="K455" s="893" t="s">
        <v>558</v>
      </c>
      <c r="L455" s="893" t="s">
        <v>559</v>
      </c>
    </row>
    <row r="456" spans="1:15" x14ac:dyDescent="0.25">
      <c r="A456" s="6"/>
      <c r="B456" s="6"/>
      <c r="C456" s="6"/>
      <c r="D456" s="6"/>
      <c r="E456" s="892"/>
      <c r="F456" s="7"/>
      <c r="G456" s="7"/>
      <c r="H456" s="7"/>
      <c r="I456" s="7"/>
      <c r="J456" s="7"/>
      <c r="K456" s="893"/>
      <c r="L456" s="893"/>
    </row>
    <row r="457" spans="1:15" ht="13.5" x14ac:dyDescent="0.35">
      <c r="A457" s="6"/>
      <c r="B457" s="6"/>
      <c r="C457" s="6"/>
      <c r="D457" s="6"/>
      <c r="E457" s="572" t="s">
        <v>467</v>
      </c>
      <c r="F457" s="572" t="s">
        <v>560</v>
      </c>
      <c r="G457" s="572" t="s">
        <v>468</v>
      </c>
      <c r="H457" s="572" t="s">
        <v>65</v>
      </c>
      <c r="I457" s="572" t="s">
        <v>66</v>
      </c>
      <c r="J457" s="572" t="s">
        <v>469</v>
      </c>
      <c r="K457" s="573" t="s">
        <v>470</v>
      </c>
      <c r="L457" s="573" t="s">
        <v>470</v>
      </c>
    </row>
    <row r="458" spans="1:15" ht="12.75" customHeight="1" x14ac:dyDescent="0.25">
      <c r="A458" s="687" t="s">
        <v>68</v>
      </c>
      <c r="B458" s="687" t="s">
        <v>313</v>
      </c>
      <c r="C458" s="135" t="s">
        <v>561</v>
      </c>
      <c r="D458" s="574" t="s">
        <v>562</v>
      </c>
      <c r="E458" s="575"/>
      <c r="F458" s="576">
        <v>0</v>
      </c>
      <c r="G458" s="577"/>
      <c r="H458" s="576"/>
      <c r="I458" s="576"/>
      <c r="J458" s="576"/>
      <c r="K458" s="584">
        <f>I458+((F458-G458)*E458)*H458-J458</f>
        <v>0</v>
      </c>
      <c r="L458" s="585"/>
      <c r="N458">
        <v>1</v>
      </c>
      <c r="O458">
        <f>N446*100+N458</f>
        <v>1601</v>
      </c>
    </row>
    <row r="459" spans="1:15" x14ac:dyDescent="0.25">
      <c r="A459" s="687"/>
      <c r="B459" s="687"/>
      <c r="C459" s="486" t="s">
        <v>563</v>
      </c>
      <c r="D459" s="574" t="s">
        <v>562</v>
      </c>
      <c r="E459" s="575"/>
      <c r="F459" s="492">
        <v>0</v>
      </c>
      <c r="G459" s="577"/>
      <c r="H459" s="576"/>
      <c r="I459" s="492"/>
      <c r="J459" s="492"/>
      <c r="K459" s="584">
        <f>I459+((F459-G459)*E459)*H459-J459</f>
        <v>0</v>
      </c>
      <c r="L459" s="585"/>
      <c r="N459">
        <v>2</v>
      </c>
      <c r="O459">
        <f>N446*100+N459</f>
        <v>1602</v>
      </c>
    </row>
    <row r="460" spans="1:15" x14ac:dyDescent="0.25">
      <c r="A460" s="687"/>
      <c r="B460" s="687"/>
      <c r="C460" s="135" t="s">
        <v>564</v>
      </c>
      <c r="D460" s="574" t="s">
        <v>562</v>
      </c>
      <c r="E460" s="575"/>
      <c r="F460" s="492">
        <v>0</v>
      </c>
      <c r="G460" s="492"/>
      <c r="H460" s="576"/>
      <c r="I460" s="586"/>
      <c r="J460" s="586"/>
      <c r="K460" s="584">
        <f>I460+((F460-G460)*E460)*H460-J460</f>
        <v>0</v>
      </c>
      <c r="L460" s="585"/>
      <c r="N460">
        <v>3</v>
      </c>
      <c r="O460">
        <f>N446*100+N460</f>
        <v>1603</v>
      </c>
    </row>
    <row r="461" spans="1:15" ht="12" customHeight="1" x14ac:dyDescent="0.25">
      <c r="A461" s="894" t="s">
        <v>292</v>
      </c>
      <c r="B461" s="894"/>
      <c r="C461" s="894"/>
      <c r="D461" s="894"/>
      <c r="E461" s="587">
        <f>SUM(E458:E460)</f>
        <v>0</v>
      </c>
      <c r="F461" s="515"/>
      <c r="G461" s="515"/>
      <c r="H461" s="515"/>
      <c r="I461" s="515"/>
      <c r="J461" s="515"/>
      <c r="K461" s="510">
        <f>SUM(K458:K460)</f>
        <v>0</v>
      </c>
      <c r="L461" s="510">
        <f>SUM(L458:L460)</f>
        <v>0</v>
      </c>
    </row>
    <row r="462" spans="1:15" ht="12" customHeight="1" x14ac:dyDescent="0.25">
      <c r="A462" s="7" t="s">
        <v>310</v>
      </c>
      <c r="B462" s="7" t="s">
        <v>313</v>
      </c>
      <c r="C462" s="469" t="s">
        <v>313</v>
      </c>
      <c r="D462" s="574" t="s">
        <v>562</v>
      </c>
      <c r="E462" s="575"/>
      <c r="F462" s="579"/>
      <c r="G462" s="588"/>
      <c r="H462" s="580"/>
      <c r="I462" s="579"/>
      <c r="J462" s="579"/>
      <c r="K462" s="575">
        <f>I462+((F462-G462)*E462)*H462-J462</f>
        <v>0</v>
      </c>
      <c r="L462" s="578"/>
      <c r="N462">
        <v>4</v>
      </c>
      <c r="O462">
        <f>N446*100+N462</f>
        <v>1604</v>
      </c>
    </row>
    <row r="463" spans="1:15" x14ac:dyDescent="0.25">
      <c r="A463" s="7"/>
      <c r="B463" s="7"/>
      <c r="C463" s="469"/>
      <c r="D463" s="581" t="s">
        <v>565</v>
      </c>
      <c r="E463" s="579"/>
      <c r="F463" s="579"/>
      <c r="G463" s="579"/>
      <c r="H463" s="579"/>
      <c r="I463" s="579"/>
      <c r="J463" s="579"/>
      <c r="K463" s="511"/>
      <c r="L463" s="504"/>
    </row>
    <row r="464" spans="1:15" ht="12" customHeight="1" x14ac:dyDescent="0.25">
      <c r="A464" s="894" t="s">
        <v>292</v>
      </c>
      <c r="B464" s="894"/>
      <c r="C464" s="894"/>
      <c r="D464" s="894"/>
      <c r="E464" s="587">
        <f>SUM(E462:E463)</f>
        <v>0</v>
      </c>
      <c r="F464" s="515"/>
      <c r="G464" s="515"/>
      <c r="H464" s="515"/>
      <c r="I464" s="515"/>
      <c r="J464" s="515"/>
      <c r="K464" s="510">
        <f>SUM(K462:K463)</f>
        <v>0</v>
      </c>
      <c r="L464" s="510">
        <f>SUM(L462:L463)</f>
        <v>0</v>
      </c>
    </row>
    <row r="465" spans="1:15" ht="12" customHeight="1" x14ac:dyDescent="0.25">
      <c r="A465" s="7" t="s">
        <v>314</v>
      </c>
      <c r="B465" s="7" t="s">
        <v>313</v>
      </c>
      <c r="C465" s="469" t="s">
        <v>313</v>
      </c>
      <c r="D465" s="574" t="s">
        <v>562</v>
      </c>
      <c r="E465" s="575"/>
      <c r="F465" s="579"/>
      <c r="G465" s="588"/>
      <c r="H465" s="580"/>
      <c r="I465" s="579"/>
      <c r="J465" s="579"/>
      <c r="K465" s="575">
        <f>I465+((F465-G465)*E465)*H465-J465</f>
        <v>0</v>
      </c>
      <c r="L465" s="578"/>
      <c r="N465">
        <v>5</v>
      </c>
      <c r="O465">
        <f>N446*100+N465</f>
        <v>1605</v>
      </c>
    </row>
    <row r="466" spans="1:15" x14ac:dyDescent="0.25">
      <c r="A466" s="7"/>
      <c r="B466" s="7"/>
      <c r="C466" s="469"/>
      <c r="D466" s="581" t="s">
        <v>565</v>
      </c>
      <c r="E466" s="579"/>
      <c r="F466" s="579"/>
      <c r="G466" s="579"/>
      <c r="H466" s="579"/>
      <c r="I466" s="579"/>
      <c r="J466" s="579"/>
      <c r="K466" s="511"/>
      <c r="L466" s="504"/>
    </row>
    <row r="467" spans="1:15" ht="12" customHeight="1" x14ac:dyDescent="0.25">
      <c r="A467" s="894" t="s">
        <v>292</v>
      </c>
      <c r="B467" s="894"/>
      <c r="C467" s="894"/>
      <c r="D467" s="894"/>
      <c r="E467" s="587">
        <f>SUM(E465:E466)</f>
        <v>0</v>
      </c>
      <c r="F467" s="515"/>
      <c r="G467" s="515"/>
      <c r="H467" s="515"/>
      <c r="I467" s="515"/>
      <c r="J467" s="515"/>
      <c r="K467" s="510">
        <f>SUM(K465:K466)</f>
        <v>0</v>
      </c>
      <c r="L467" s="510">
        <f>SUM(L465:L466)</f>
        <v>0</v>
      </c>
    </row>
    <row r="468" spans="1:15" ht="12" customHeight="1" x14ac:dyDescent="0.25">
      <c r="A468" s="7" t="s">
        <v>315</v>
      </c>
      <c r="B468" s="7" t="s">
        <v>313</v>
      </c>
      <c r="C468" s="469" t="s">
        <v>313</v>
      </c>
      <c r="D468" s="574" t="s">
        <v>562</v>
      </c>
      <c r="E468" s="575"/>
      <c r="F468" s="579"/>
      <c r="G468" s="588"/>
      <c r="H468" s="580"/>
      <c r="I468" s="579"/>
      <c r="J468" s="579"/>
      <c r="K468" s="575">
        <f>I468+((F468-G468)*E468)*H468-J468</f>
        <v>0</v>
      </c>
      <c r="L468" s="578"/>
      <c r="N468">
        <v>6</v>
      </c>
      <c r="O468">
        <f>N446*100+N468</f>
        <v>1606</v>
      </c>
    </row>
    <row r="469" spans="1:15" x14ac:dyDescent="0.25">
      <c r="A469" s="7"/>
      <c r="B469" s="7"/>
      <c r="C469" s="469"/>
      <c r="D469" s="581" t="s">
        <v>565</v>
      </c>
      <c r="E469" s="579"/>
      <c r="F469" s="579"/>
      <c r="G469" s="579"/>
      <c r="H469" s="579"/>
      <c r="I469" s="579"/>
      <c r="J469" s="579"/>
      <c r="K469" s="511"/>
      <c r="L469" s="504"/>
    </row>
    <row r="470" spans="1:15" ht="12" customHeight="1" x14ac:dyDescent="0.25">
      <c r="A470" s="894" t="s">
        <v>292</v>
      </c>
      <c r="B470" s="894"/>
      <c r="C470" s="894"/>
      <c r="D470" s="894"/>
      <c r="E470" s="587">
        <f>SUM(E468:E469)</f>
        <v>0</v>
      </c>
      <c r="F470" s="515"/>
      <c r="G470" s="515"/>
      <c r="H470" s="515"/>
      <c r="I470" s="515"/>
      <c r="J470" s="515"/>
      <c r="K470" s="510">
        <f>SUM(K468:K469)</f>
        <v>0</v>
      </c>
      <c r="L470" s="510">
        <f>SUM(L468:L469)</f>
        <v>0</v>
      </c>
    </row>
    <row r="471" spans="1:15" ht="12" customHeight="1" x14ac:dyDescent="0.25">
      <c r="A471" s="7" t="s">
        <v>316</v>
      </c>
      <c r="B471" s="7" t="s">
        <v>313</v>
      </c>
      <c r="C471" s="469" t="s">
        <v>313</v>
      </c>
      <c r="D471" s="574" t="s">
        <v>562</v>
      </c>
      <c r="E471" s="575">
        <f>VLOOKUP(O471,'[2]Superficie_ Tierras convert GL'!$A$2:$AJ$680,$C$1-1986,0)</f>
        <v>0</v>
      </c>
      <c r="F471" s="579"/>
      <c r="G471" s="588"/>
      <c r="H471" s="580"/>
      <c r="I471" s="579"/>
      <c r="J471" s="579"/>
      <c r="K471" s="575">
        <f>I471+((F471-G471)*E471)*H471-J471</f>
        <v>0</v>
      </c>
      <c r="L471" s="578"/>
      <c r="N471">
        <v>7</v>
      </c>
      <c r="O471">
        <f>N446*100+N471</f>
        <v>1607</v>
      </c>
    </row>
    <row r="472" spans="1:15" x14ac:dyDescent="0.25">
      <c r="A472" s="7"/>
      <c r="B472" s="7"/>
      <c r="C472" s="469"/>
      <c r="D472" s="581" t="s">
        <v>565</v>
      </c>
      <c r="E472" s="579"/>
      <c r="F472" s="579"/>
      <c r="G472" s="579"/>
      <c r="H472" s="579"/>
      <c r="I472" s="579"/>
      <c r="J472" s="579"/>
      <c r="K472" s="511"/>
      <c r="L472" s="504"/>
    </row>
    <row r="473" spans="1:15" ht="12" customHeight="1" x14ac:dyDescent="0.25">
      <c r="A473" s="895" t="s">
        <v>292</v>
      </c>
      <c r="B473" s="895"/>
      <c r="C473" s="895"/>
      <c r="D473" s="895"/>
      <c r="E473" s="510">
        <f>SUM(E471:E472)</f>
        <v>0</v>
      </c>
      <c r="F473" s="515"/>
      <c r="G473" s="515"/>
      <c r="H473" s="515"/>
      <c r="I473" s="515"/>
      <c r="J473" s="515"/>
      <c r="K473" s="510">
        <f>SUM(K471:K472)</f>
        <v>0</v>
      </c>
      <c r="L473" s="510">
        <f>SUM(L471:L472)</f>
        <v>0</v>
      </c>
    </row>
    <row r="474" spans="1:15" x14ac:dyDescent="0.25">
      <c r="A474" s="865" t="s">
        <v>91</v>
      </c>
      <c r="B474" s="865"/>
      <c r="C474" s="865"/>
      <c r="D474" s="865"/>
      <c r="E474" s="510">
        <f>E461+E464+E467+E470+E473</f>
        <v>0</v>
      </c>
      <c r="F474" s="516"/>
      <c r="G474" s="516"/>
      <c r="H474" s="516"/>
      <c r="I474" s="516"/>
      <c r="J474" s="516"/>
      <c r="K474" s="510">
        <f>K461+K464+K467+K470+K473</f>
        <v>0</v>
      </c>
      <c r="L474" s="510">
        <f>L461+L464+L467+L470+L473</f>
        <v>0</v>
      </c>
    </row>
    <row r="475" spans="1:15" x14ac:dyDescent="0.25">
      <c r="A475" s="896" t="s">
        <v>566</v>
      </c>
      <c r="B475" s="896"/>
      <c r="C475" s="896"/>
      <c r="D475" s="896"/>
      <c r="E475" s="896"/>
      <c r="F475" s="896"/>
      <c r="G475" s="896"/>
      <c r="H475" s="896"/>
      <c r="I475" s="896"/>
      <c r="J475" s="896"/>
      <c r="K475" s="896"/>
      <c r="L475" s="896"/>
    </row>
    <row r="476" spans="1:15" x14ac:dyDescent="0.25">
      <c r="A476" s="896" t="s">
        <v>567</v>
      </c>
      <c r="B476" s="896"/>
      <c r="C476" s="896"/>
      <c r="D476" s="896"/>
      <c r="E476" s="896"/>
      <c r="F476" s="896"/>
      <c r="G476" s="896"/>
      <c r="H476" s="896"/>
      <c r="I476" s="896"/>
      <c r="J476" s="896"/>
      <c r="K476" s="896"/>
      <c r="L476" s="896"/>
    </row>
    <row r="477" spans="1:15" x14ac:dyDescent="0.25">
      <c r="A477" s="583" t="s">
        <v>568</v>
      </c>
      <c r="B477" s="583"/>
      <c r="C477" s="583"/>
      <c r="D477" s="583"/>
      <c r="E477" s="583"/>
      <c r="F477" s="583"/>
      <c r="G477" s="583"/>
      <c r="H477" s="583"/>
      <c r="I477" s="583"/>
      <c r="J477" s="583"/>
      <c r="K477" s="583"/>
      <c r="L477" s="583"/>
    </row>
    <row r="482" spans="1:15" ht="12" customHeight="1" x14ac:dyDescent="0.25">
      <c r="A482" s="702" t="s">
        <v>23</v>
      </c>
      <c r="B482" s="702"/>
      <c r="C482" s="890">
        <f>Presentación!$C$3</f>
        <v>1990</v>
      </c>
      <c r="D482" s="890"/>
      <c r="E482" s="890"/>
      <c r="F482" s="890"/>
      <c r="G482" s="890"/>
      <c r="H482" s="890"/>
      <c r="I482" s="890"/>
      <c r="J482" s="890"/>
      <c r="K482" s="890"/>
      <c r="L482" s="890"/>
    </row>
    <row r="483" spans="1:15" ht="12" customHeight="1" x14ac:dyDescent="0.25">
      <c r="A483" s="702" t="s">
        <v>24</v>
      </c>
      <c r="B483" s="702"/>
      <c r="C483" s="891" t="s">
        <v>385</v>
      </c>
      <c r="D483" s="891"/>
      <c r="E483" s="891"/>
      <c r="F483" s="891"/>
      <c r="G483" s="891"/>
      <c r="H483" s="891"/>
      <c r="I483" s="891"/>
      <c r="J483" s="891"/>
      <c r="K483" s="891"/>
      <c r="L483" s="891"/>
      <c r="N483">
        <v>8</v>
      </c>
    </row>
    <row r="484" spans="1:15" ht="12" customHeight="1" x14ac:dyDescent="0.25">
      <c r="A484" s="702" t="s">
        <v>5</v>
      </c>
      <c r="B484" s="702"/>
      <c r="C484" s="703" t="s">
        <v>26</v>
      </c>
      <c r="D484" s="703"/>
      <c r="E484" s="703"/>
      <c r="F484" s="703"/>
      <c r="G484" s="703"/>
      <c r="H484" s="703"/>
      <c r="I484" s="703"/>
      <c r="J484" s="703"/>
      <c r="K484" s="703"/>
      <c r="L484" s="703"/>
    </row>
    <row r="485" spans="1:15" ht="12" customHeight="1" x14ac:dyDescent="0.25">
      <c r="A485" s="702" t="s">
        <v>27</v>
      </c>
      <c r="B485" s="702"/>
      <c r="C485" s="703" t="s">
        <v>548</v>
      </c>
      <c r="D485" s="703"/>
      <c r="E485" s="703"/>
      <c r="F485" s="703"/>
      <c r="G485" s="703"/>
      <c r="H485" s="703"/>
      <c r="I485" s="703"/>
      <c r="J485" s="703"/>
      <c r="K485" s="703"/>
      <c r="L485" s="703"/>
    </row>
    <row r="486" spans="1:15" ht="12" customHeight="1" x14ac:dyDescent="0.25">
      <c r="A486" s="702" t="s">
        <v>29</v>
      </c>
      <c r="B486" s="702"/>
      <c r="C486" s="703" t="s">
        <v>549</v>
      </c>
      <c r="D486" s="703"/>
      <c r="E486" s="703"/>
      <c r="F486" s="703"/>
      <c r="G486" s="703"/>
      <c r="H486" s="703"/>
      <c r="I486" s="703"/>
      <c r="J486" s="703"/>
      <c r="K486" s="703"/>
      <c r="L486" s="703"/>
    </row>
    <row r="487" spans="1:15" ht="12" customHeight="1" x14ac:dyDescent="0.25">
      <c r="A487" s="702" t="s">
        <v>31</v>
      </c>
      <c r="B487" s="702"/>
      <c r="C487" s="703" t="s">
        <v>406</v>
      </c>
      <c r="D487" s="703"/>
      <c r="E487" s="703"/>
      <c r="F487" s="703"/>
      <c r="G487" s="703"/>
      <c r="H487" s="703"/>
      <c r="I487" s="703"/>
      <c r="J487" s="703"/>
      <c r="K487" s="703"/>
      <c r="L487" s="703"/>
    </row>
    <row r="488" spans="1:15" ht="12" customHeight="1" x14ac:dyDescent="0.25">
      <c r="A488" s="704" t="s">
        <v>33</v>
      </c>
      <c r="B488" s="704"/>
      <c r="C488" s="97" t="s">
        <v>34</v>
      </c>
      <c r="D488" s="97"/>
      <c r="E488" s="705" t="s">
        <v>219</v>
      </c>
      <c r="F488" s="705"/>
      <c r="G488" s="705"/>
      <c r="H488" s="705"/>
      <c r="I488" s="705" t="s">
        <v>455</v>
      </c>
      <c r="J488" s="705"/>
      <c r="K488" s="705"/>
      <c r="L488" s="705"/>
    </row>
    <row r="489" spans="1:15" ht="34.5" customHeight="1" x14ac:dyDescent="0.25">
      <c r="A489" s="7" t="s">
        <v>37</v>
      </c>
      <c r="B489" s="7"/>
      <c r="C489" s="6" t="s">
        <v>38</v>
      </c>
      <c r="D489" s="6" t="s">
        <v>550</v>
      </c>
      <c r="E489" s="98" t="s">
        <v>551</v>
      </c>
      <c r="F489" s="98" t="s">
        <v>221</v>
      </c>
      <c r="G489" s="98" t="s">
        <v>222</v>
      </c>
      <c r="H489" s="98" t="s">
        <v>43</v>
      </c>
      <c r="I489" s="98" t="s">
        <v>457</v>
      </c>
      <c r="J489" s="98" t="s">
        <v>458</v>
      </c>
      <c r="K489" s="98" t="s">
        <v>411</v>
      </c>
      <c r="L489" s="98" t="s">
        <v>411</v>
      </c>
    </row>
    <row r="490" spans="1:15" ht="12" customHeight="1" x14ac:dyDescent="0.25">
      <c r="A490" s="6" t="s">
        <v>197</v>
      </c>
      <c r="B490" s="6" t="s">
        <v>47</v>
      </c>
      <c r="C490" s="6"/>
      <c r="D490" s="6"/>
      <c r="E490" s="892" t="s">
        <v>48</v>
      </c>
      <c r="F490" s="571" t="s">
        <v>552</v>
      </c>
      <c r="G490" s="571" t="s">
        <v>552</v>
      </c>
      <c r="H490" s="571" t="s">
        <v>120</v>
      </c>
      <c r="I490" s="571" t="s">
        <v>460</v>
      </c>
      <c r="J490" s="571" t="s">
        <v>460</v>
      </c>
      <c r="K490" s="892" t="s">
        <v>52</v>
      </c>
      <c r="L490" s="892" t="s">
        <v>225</v>
      </c>
    </row>
    <row r="491" spans="1:15" ht="13.5" x14ac:dyDescent="0.25">
      <c r="A491" s="6"/>
      <c r="B491" s="6"/>
      <c r="C491" s="6"/>
      <c r="D491" s="6"/>
      <c r="E491" s="892"/>
      <c r="F491" s="571" t="s">
        <v>498</v>
      </c>
      <c r="G491" s="571" t="s">
        <v>498</v>
      </c>
      <c r="H491" s="571" t="s">
        <v>123</v>
      </c>
      <c r="I491" s="571" t="s">
        <v>553</v>
      </c>
      <c r="J491" s="571" t="s">
        <v>499</v>
      </c>
      <c r="K491" s="892"/>
      <c r="L491" s="892"/>
    </row>
    <row r="492" spans="1:15" ht="12" customHeight="1" x14ac:dyDescent="0.25">
      <c r="A492" s="6"/>
      <c r="B492" s="6"/>
      <c r="C492" s="6"/>
      <c r="D492" s="6"/>
      <c r="E492" s="892"/>
      <c r="F492" s="7" t="s">
        <v>554</v>
      </c>
      <c r="G492" s="7" t="s">
        <v>555</v>
      </c>
      <c r="H492" s="7" t="s">
        <v>556</v>
      </c>
      <c r="I492" s="7" t="s">
        <v>557</v>
      </c>
      <c r="J492" s="7" t="s">
        <v>557</v>
      </c>
      <c r="K492" s="893" t="s">
        <v>558</v>
      </c>
      <c r="L492" s="893" t="s">
        <v>559</v>
      </c>
    </row>
    <row r="493" spans="1:15" x14ac:dyDescent="0.25">
      <c r="A493" s="6"/>
      <c r="B493" s="6"/>
      <c r="C493" s="6"/>
      <c r="D493" s="6"/>
      <c r="E493" s="892"/>
      <c r="F493" s="7"/>
      <c r="G493" s="7"/>
      <c r="H493" s="7"/>
      <c r="I493" s="7"/>
      <c r="J493" s="7"/>
      <c r="K493" s="893"/>
      <c r="L493" s="893"/>
    </row>
    <row r="494" spans="1:15" ht="13.5" x14ac:dyDescent="0.35">
      <c r="A494" s="6"/>
      <c r="B494" s="6"/>
      <c r="C494" s="6"/>
      <c r="D494" s="6"/>
      <c r="E494" s="572" t="s">
        <v>467</v>
      </c>
      <c r="F494" s="572" t="s">
        <v>560</v>
      </c>
      <c r="G494" s="572" t="s">
        <v>468</v>
      </c>
      <c r="H494" s="572" t="s">
        <v>65</v>
      </c>
      <c r="I494" s="572" t="s">
        <v>66</v>
      </c>
      <c r="J494" s="572" t="s">
        <v>469</v>
      </c>
      <c r="K494" s="573" t="s">
        <v>470</v>
      </c>
      <c r="L494" s="573" t="s">
        <v>470</v>
      </c>
    </row>
    <row r="495" spans="1:15" ht="12.75" customHeight="1" x14ac:dyDescent="0.25">
      <c r="A495" s="687" t="s">
        <v>68</v>
      </c>
      <c r="B495" s="687" t="s">
        <v>313</v>
      </c>
      <c r="C495" s="135" t="s">
        <v>561</v>
      </c>
      <c r="D495" s="574" t="s">
        <v>562</v>
      </c>
      <c r="E495" s="575"/>
      <c r="F495" s="576">
        <v>0</v>
      </c>
      <c r="G495" s="577"/>
      <c r="H495" s="576"/>
      <c r="I495" s="576"/>
      <c r="J495" s="576"/>
      <c r="K495" s="584">
        <f>I495+((F495-G495)*E495)*H495-J495</f>
        <v>0</v>
      </c>
      <c r="L495" s="585"/>
      <c r="N495">
        <v>1</v>
      </c>
      <c r="O495">
        <f>N483*100+N495</f>
        <v>801</v>
      </c>
    </row>
    <row r="496" spans="1:15" x14ac:dyDescent="0.25">
      <c r="A496" s="687"/>
      <c r="B496" s="687"/>
      <c r="C496" s="486" t="s">
        <v>563</v>
      </c>
      <c r="D496" s="574" t="s">
        <v>562</v>
      </c>
      <c r="E496" s="575"/>
      <c r="F496" s="492">
        <v>0</v>
      </c>
      <c r="G496" s="577"/>
      <c r="H496" s="576"/>
      <c r="I496" s="492"/>
      <c r="J496" s="492"/>
      <c r="K496" s="584">
        <f>I496+((F496-G496)*E496)*H496-J496</f>
        <v>0</v>
      </c>
      <c r="L496" s="585"/>
      <c r="N496">
        <v>2</v>
      </c>
      <c r="O496">
        <f>N483*100+N496</f>
        <v>802</v>
      </c>
    </row>
    <row r="497" spans="1:15" x14ac:dyDescent="0.25">
      <c r="A497" s="687"/>
      <c r="B497" s="687"/>
      <c r="C497" s="135" t="s">
        <v>564</v>
      </c>
      <c r="D497" s="574" t="s">
        <v>562</v>
      </c>
      <c r="E497" s="575"/>
      <c r="F497" s="492">
        <v>0</v>
      </c>
      <c r="G497" s="492"/>
      <c r="H497" s="576"/>
      <c r="I497" s="586"/>
      <c r="J497" s="586"/>
      <c r="K497" s="584">
        <f>I497+((F497-G497)*E497)*H497-J497</f>
        <v>0</v>
      </c>
      <c r="L497" s="585"/>
      <c r="N497">
        <v>3</v>
      </c>
      <c r="O497">
        <f>N483*100+N497</f>
        <v>803</v>
      </c>
    </row>
    <row r="498" spans="1:15" ht="12" customHeight="1" x14ac:dyDescent="0.25">
      <c r="A498" s="894" t="s">
        <v>292</v>
      </c>
      <c r="B498" s="894"/>
      <c r="C498" s="894"/>
      <c r="D498" s="894"/>
      <c r="E498" s="587">
        <f>SUM(E495:E497)</f>
        <v>0</v>
      </c>
      <c r="F498" s="515"/>
      <c r="G498" s="515"/>
      <c r="H498" s="515"/>
      <c r="I498" s="515"/>
      <c r="J498" s="515"/>
      <c r="K498" s="510">
        <f>SUM(K495:K497)</f>
        <v>0</v>
      </c>
      <c r="L498" s="510">
        <f>SUM(L495:L497)</f>
        <v>0</v>
      </c>
    </row>
    <row r="499" spans="1:15" ht="12" customHeight="1" x14ac:dyDescent="0.25">
      <c r="A499" s="7" t="s">
        <v>310</v>
      </c>
      <c r="B499" s="7" t="s">
        <v>313</v>
      </c>
      <c r="C499" s="469" t="s">
        <v>313</v>
      </c>
      <c r="D499" s="574" t="s">
        <v>562</v>
      </c>
      <c r="E499" s="575"/>
      <c r="F499" s="579"/>
      <c r="G499" s="588"/>
      <c r="H499" s="580"/>
      <c r="I499" s="579"/>
      <c r="J499" s="579"/>
      <c r="K499" s="575">
        <f>I499+((F499-G499)*E499)*H499-J499</f>
        <v>0</v>
      </c>
      <c r="L499" s="578"/>
      <c r="N499">
        <v>4</v>
      </c>
      <c r="O499">
        <f>N483*100+N499</f>
        <v>804</v>
      </c>
    </row>
    <row r="500" spans="1:15" x14ac:dyDescent="0.25">
      <c r="A500" s="7"/>
      <c r="B500" s="7"/>
      <c r="C500" s="469"/>
      <c r="D500" s="581" t="s">
        <v>565</v>
      </c>
      <c r="E500" s="579"/>
      <c r="F500" s="579"/>
      <c r="G500" s="579"/>
      <c r="H500" s="579"/>
      <c r="I500" s="579"/>
      <c r="J500" s="579"/>
      <c r="K500" s="511"/>
      <c r="L500" s="504"/>
    </row>
    <row r="501" spans="1:15" ht="12" customHeight="1" x14ac:dyDescent="0.25">
      <c r="A501" s="894" t="s">
        <v>292</v>
      </c>
      <c r="B501" s="894"/>
      <c r="C501" s="894"/>
      <c r="D501" s="894"/>
      <c r="E501" s="587">
        <f>SUM(E499:E500)</f>
        <v>0</v>
      </c>
      <c r="F501" s="515"/>
      <c r="G501" s="515"/>
      <c r="H501" s="515"/>
      <c r="I501" s="515"/>
      <c r="J501" s="515"/>
      <c r="K501" s="510">
        <f>SUM(K499:K500)</f>
        <v>0</v>
      </c>
      <c r="L501" s="510">
        <f>SUM(L499:L500)</f>
        <v>0</v>
      </c>
    </row>
    <row r="502" spans="1:15" ht="12" customHeight="1" x14ac:dyDescent="0.25">
      <c r="A502" s="7" t="s">
        <v>314</v>
      </c>
      <c r="B502" s="7" t="s">
        <v>313</v>
      </c>
      <c r="C502" s="469" t="s">
        <v>313</v>
      </c>
      <c r="D502" s="574" t="s">
        <v>562</v>
      </c>
      <c r="E502" s="575"/>
      <c r="F502" s="579"/>
      <c r="G502" s="588"/>
      <c r="H502" s="580"/>
      <c r="I502" s="579"/>
      <c r="J502" s="579"/>
      <c r="K502" s="575">
        <f>I502+((F502-G502)*E502)*H502-J502</f>
        <v>0</v>
      </c>
      <c r="L502" s="578"/>
      <c r="N502">
        <v>5</v>
      </c>
      <c r="O502">
        <f>N483*100+N502</f>
        <v>805</v>
      </c>
    </row>
    <row r="503" spans="1:15" x14ac:dyDescent="0.25">
      <c r="A503" s="7"/>
      <c r="B503" s="7"/>
      <c r="C503" s="469"/>
      <c r="D503" s="581" t="s">
        <v>565</v>
      </c>
      <c r="E503" s="579"/>
      <c r="F503" s="579"/>
      <c r="G503" s="579"/>
      <c r="H503" s="579"/>
      <c r="I503" s="579"/>
      <c r="J503" s="579"/>
      <c r="K503" s="511"/>
      <c r="L503" s="504"/>
    </row>
    <row r="504" spans="1:15" ht="12" customHeight="1" x14ac:dyDescent="0.25">
      <c r="A504" s="894" t="s">
        <v>292</v>
      </c>
      <c r="B504" s="894"/>
      <c r="C504" s="894"/>
      <c r="D504" s="894"/>
      <c r="E504" s="587">
        <f>SUM(E502:E503)</f>
        <v>0</v>
      </c>
      <c r="F504" s="515"/>
      <c r="G504" s="515"/>
      <c r="H504" s="515"/>
      <c r="I504" s="515"/>
      <c r="J504" s="515"/>
      <c r="K504" s="510">
        <f>SUM(K502:K503)</f>
        <v>0</v>
      </c>
      <c r="L504" s="510">
        <f>SUM(L502:L503)</f>
        <v>0</v>
      </c>
    </row>
    <row r="505" spans="1:15" ht="12" customHeight="1" x14ac:dyDescent="0.25">
      <c r="A505" s="7" t="s">
        <v>315</v>
      </c>
      <c r="B505" s="7" t="s">
        <v>313</v>
      </c>
      <c r="C505" s="469" t="s">
        <v>313</v>
      </c>
      <c r="D505" s="574" t="s">
        <v>562</v>
      </c>
      <c r="E505" s="575"/>
      <c r="F505" s="579"/>
      <c r="G505" s="588"/>
      <c r="H505" s="580"/>
      <c r="I505" s="579"/>
      <c r="J505" s="579"/>
      <c r="K505" s="575">
        <f>I505+((F505-G505)*E505)*H505-J505</f>
        <v>0</v>
      </c>
      <c r="L505" s="578"/>
      <c r="N505">
        <v>6</v>
      </c>
      <c r="O505">
        <f>N483*100+N505</f>
        <v>806</v>
      </c>
    </row>
    <row r="506" spans="1:15" x14ac:dyDescent="0.25">
      <c r="A506" s="7"/>
      <c r="B506" s="7"/>
      <c r="C506" s="469"/>
      <c r="D506" s="581" t="s">
        <v>565</v>
      </c>
      <c r="E506" s="579"/>
      <c r="F506" s="579"/>
      <c r="G506" s="579"/>
      <c r="H506" s="579"/>
      <c r="I506" s="579"/>
      <c r="J506" s="579"/>
      <c r="K506" s="511"/>
      <c r="L506" s="504"/>
    </row>
    <row r="507" spans="1:15" ht="12" customHeight="1" x14ac:dyDescent="0.25">
      <c r="A507" s="894" t="s">
        <v>292</v>
      </c>
      <c r="B507" s="894"/>
      <c r="C507" s="894"/>
      <c r="D507" s="894"/>
      <c r="E507" s="587">
        <f>SUM(E505:E506)</f>
        <v>0</v>
      </c>
      <c r="F507" s="515"/>
      <c r="G507" s="515"/>
      <c r="H507" s="515"/>
      <c r="I507" s="515"/>
      <c r="J507" s="515"/>
      <c r="K507" s="510">
        <f>SUM(K505:K506)</f>
        <v>0</v>
      </c>
      <c r="L507" s="510">
        <f>SUM(L505:L506)</f>
        <v>0</v>
      </c>
    </row>
    <row r="508" spans="1:15" ht="12" customHeight="1" x14ac:dyDescent="0.25">
      <c r="A508" s="7" t="s">
        <v>316</v>
      </c>
      <c r="B508" s="7" t="s">
        <v>313</v>
      </c>
      <c r="C508" s="469" t="s">
        <v>313</v>
      </c>
      <c r="D508" s="574" t="s">
        <v>562</v>
      </c>
      <c r="E508" s="575"/>
      <c r="F508" s="579"/>
      <c r="G508" s="588"/>
      <c r="H508" s="580"/>
      <c r="I508" s="579"/>
      <c r="J508" s="579"/>
      <c r="K508" s="575">
        <f>I508+((F508-G508)*E508)*H508-J508</f>
        <v>0</v>
      </c>
      <c r="L508" s="578"/>
      <c r="N508">
        <v>7</v>
      </c>
      <c r="O508">
        <f>N483*100+N508</f>
        <v>807</v>
      </c>
    </row>
    <row r="509" spans="1:15" x14ac:dyDescent="0.25">
      <c r="A509" s="7"/>
      <c r="B509" s="7"/>
      <c r="C509" s="469"/>
      <c r="D509" s="581" t="s">
        <v>565</v>
      </c>
      <c r="E509" s="579"/>
      <c r="F509" s="579"/>
      <c r="G509" s="579"/>
      <c r="H509" s="579"/>
      <c r="I509" s="579"/>
      <c r="J509" s="579"/>
      <c r="K509" s="511"/>
      <c r="L509" s="504"/>
    </row>
    <row r="510" spans="1:15" ht="12" customHeight="1" x14ac:dyDescent="0.25">
      <c r="A510" s="895" t="s">
        <v>292</v>
      </c>
      <c r="B510" s="895"/>
      <c r="C510" s="895"/>
      <c r="D510" s="895"/>
      <c r="E510" s="510">
        <f>SUM(E508:E509)</f>
        <v>0</v>
      </c>
      <c r="F510" s="515"/>
      <c r="G510" s="515"/>
      <c r="H510" s="515"/>
      <c r="I510" s="515"/>
      <c r="J510" s="515"/>
      <c r="K510" s="510">
        <f>SUM(K508:K509)</f>
        <v>0</v>
      </c>
      <c r="L510" s="510">
        <f>SUM(L508:L509)</f>
        <v>0</v>
      </c>
    </row>
    <row r="511" spans="1:15" x14ac:dyDescent="0.25">
      <c r="A511" s="865" t="s">
        <v>91</v>
      </c>
      <c r="B511" s="865"/>
      <c r="C511" s="865"/>
      <c r="D511" s="865"/>
      <c r="E511" s="510">
        <f>E498+E501+E504+E507+E510</f>
        <v>0</v>
      </c>
      <c r="F511" s="516"/>
      <c r="G511" s="516"/>
      <c r="H511" s="516"/>
      <c r="I511" s="516"/>
      <c r="J511" s="516"/>
      <c r="K511" s="510">
        <f>K498+K501+K504+K507+K510</f>
        <v>0</v>
      </c>
      <c r="L511" s="510">
        <f>L498+L501+L504+L507+L510</f>
        <v>0</v>
      </c>
    </row>
    <row r="512" spans="1:15" x14ac:dyDescent="0.25">
      <c r="A512" s="896" t="s">
        <v>566</v>
      </c>
      <c r="B512" s="896"/>
      <c r="C512" s="896"/>
      <c r="D512" s="896"/>
      <c r="E512" s="896"/>
      <c r="F512" s="896"/>
      <c r="G512" s="896"/>
      <c r="H512" s="896"/>
      <c r="I512" s="896"/>
      <c r="J512" s="896"/>
      <c r="K512" s="896"/>
      <c r="L512" s="896"/>
    </row>
    <row r="513" spans="1:14" x14ac:dyDescent="0.25">
      <c r="A513" s="896" t="s">
        <v>567</v>
      </c>
      <c r="B513" s="896"/>
      <c r="C513" s="896"/>
      <c r="D513" s="896"/>
      <c r="E513" s="896"/>
      <c r="F513" s="896"/>
      <c r="G513" s="896"/>
      <c r="H513" s="896"/>
      <c r="I513" s="896"/>
      <c r="J513" s="896"/>
      <c r="K513" s="896"/>
      <c r="L513" s="896"/>
    </row>
    <row r="514" spans="1:14" x14ac:dyDescent="0.25">
      <c r="A514" s="583" t="s">
        <v>568</v>
      </c>
      <c r="B514" s="583"/>
      <c r="C514" s="583"/>
      <c r="D514" s="583"/>
      <c r="E514" s="583"/>
      <c r="F514" s="583"/>
      <c r="G514" s="583"/>
      <c r="H514" s="583"/>
      <c r="I514" s="583"/>
      <c r="J514" s="583"/>
      <c r="K514" s="583"/>
      <c r="L514" s="583"/>
    </row>
    <row r="519" spans="1:14" ht="12" customHeight="1" x14ac:dyDescent="0.25">
      <c r="A519" s="702" t="s">
        <v>23</v>
      </c>
      <c r="B519" s="702"/>
      <c r="C519" s="890">
        <f>Presentación!$C$3</f>
        <v>1990</v>
      </c>
      <c r="D519" s="890"/>
      <c r="E519" s="890"/>
      <c r="F519" s="890"/>
      <c r="G519" s="890"/>
      <c r="H519" s="890"/>
      <c r="I519" s="890"/>
      <c r="J519" s="890"/>
      <c r="K519" s="890"/>
      <c r="L519" s="890"/>
    </row>
    <row r="520" spans="1:14" ht="12" customHeight="1" x14ac:dyDescent="0.25">
      <c r="A520" s="702" t="s">
        <v>24</v>
      </c>
      <c r="B520" s="702"/>
      <c r="C520" s="891" t="s">
        <v>386</v>
      </c>
      <c r="D520" s="891"/>
      <c r="E520" s="891"/>
      <c r="F520" s="891"/>
      <c r="G520" s="891"/>
      <c r="H520" s="891"/>
      <c r="I520" s="891"/>
      <c r="J520" s="891"/>
      <c r="K520" s="891"/>
      <c r="L520" s="891"/>
      <c r="N520">
        <v>9</v>
      </c>
    </row>
    <row r="521" spans="1:14" ht="12" customHeight="1" x14ac:dyDescent="0.25">
      <c r="A521" s="702" t="s">
        <v>5</v>
      </c>
      <c r="B521" s="702"/>
      <c r="C521" s="703" t="s">
        <v>26</v>
      </c>
      <c r="D521" s="703"/>
      <c r="E521" s="703"/>
      <c r="F521" s="703"/>
      <c r="G521" s="703"/>
      <c r="H521" s="703"/>
      <c r="I521" s="703"/>
      <c r="J521" s="703"/>
      <c r="K521" s="703"/>
      <c r="L521" s="703"/>
    </row>
    <row r="522" spans="1:14" ht="12" customHeight="1" x14ac:dyDescent="0.25">
      <c r="A522" s="702" t="s">
        <v>27</v>
      </c>
      <c r="B522" s="702"/>
      <c r="C522" s="703" t="s">
        <v>548</v>
      </c>
      <c r="D522" s="703"/>
      <c r="E522" s="703"/>
      <c r="F522" s="703"/>
      <c r="G522" s="703"/>
      <c r="H522" s="703"/>
      <c r="I522" s="703"/>
      <c r="J522" s="703"/>
      <c r="K522" s="703"/>
      <c r="L522" s="703"/>
    </row>
    <row r="523" spans="1:14" ht="12" customHeight="1" x14ac:dyDescent="0.25">
      <c r="A523" s="702" t="s">
        <v>29</v>
      </c>
      <c r="B523" s="702"/>
      <c r="C523" s="703" t="s">
        <v>549</v>
      </c>
      <c r="D523" s="703"/>
      <c r="E523" s="703"/>
      <c r="F523" s="703"/>
      <c r="G523" s="703"/>
      <c r="H523" s="703"/>
      <c r="I523" s="703"/>
      <c r="J523" s="703"/>
      <c r="K523" s="703"/>
      <c r="L523" s="703"/>
    </row>
    <row r="524" spans="1:14" ht="12" customHeight="1" x14ac:dyDescent="0.25">
      <c r="A524" s="702" t="s">
        <v>31</v>
      </c>
      <c r="B524" s="702"/>
      <c r="C524" s="703" t="s">
        <v>406</v>
      </c>
      <c r="D524" s="703"/>
      <c r="E524" s="703"/>
      <c r="F524" s="703"/>
      <c r="G524" s="703"/>
      <c r="H524" s="703"/>
      <c r="I524" s="703"/>
      <c r="J524" s="703"/>
      <c r="K524" s="703"/>
      <c r="L524" s="703"/>
    </row>
    <row r="525" spans="1:14" ht="12" customHeight="1" x14ac:dyDescent="0.25">
      <c r="A525" s="704" t="s">
        <v>33</v>
      </c>
      <c r="B525" s="704"/>
      <c r="C525" s="97" t="s">
        <v>34</v>
      </c>
      <c r="D525" s="97"/>
      <c r="E525" s="705" t="s">
        <v>219</v>
      </c>
      <c r="F525" s="705"/>
      <c r="G525" s="705"/>
      <c r="H525" s="705"/>
      <c r="I525" s="705" t="s">
        <v>455</v>
      </c>
      <c r="J525" s="705"/>
      <c r="K525" s="705"/>
      <c r="L525" s="705"/>
    </row>
    <row r="526" spans="1:14" ht="34.5" customHeight="1" x14ac:dyDescent="0.25">
      <c r="A526" s="7" t="s">
        <v>37</v>
      </c>
      <c r="B526" s="7"/>
      <c r="C526" s="6" t="s">
        <v>38</v>
      </c>
      <c r="D526" s="6" t="s">
        <v>550</v>
      </c>
      <c r="E526" s="98" t="s">
        <v>551</v>
      </c>
      <c r="F526" s="98" t="s">
        <v>221</v>
      </c>
      <c r="G526" s="98" t="s">
        <v>222</v>
      </c>
      <c r="H526" s="98" t="s">
        <v>43</v>
      </c>
      <c r="I526" s="98" t="s">
        <v>457</v>
      </c>
      <c r="J526" s="98" t="s">
        <v>458</v>
      </c>
      <c r="K526" s="98" t="s">
        <v>411</v>
      </c>
      <c r="L526" s="98" t="s">
        <v>411</v>
      </c>
    </row>
    <row r="527" spans="1:14" ht="12" customHeight="1" x14ac:dyDescent="0.25">
      <c r="A527" s="6" t="s">
        <v>197</v>
      </c>
      <c r="B527" s="6" t="s">
        <v>47</v>
      </c>
      <c r="C527" s="6"/>
      <c r="D527" s="6"/>
      <c r="E527" s="892" t="s">
        <v>48</v>
      </c>
      <c r="F527" s="571" t="s">
        <v>552</v>
      </c>
      <c r="G527" s="571" t="s">
        <v>552</v>
      </c>
      <c r="H527" s="571" t="s">
        <v>120</v>
      </c>
      <c r="I527" s="571" t="s">
        <v>460</v>
      </c>
      <c r="J527" s="571" t="s">
        <v>460</v>
      </c>
      <c r="K527" s="892" t="s">
        <v>52</v>
      </c>
      <c r="L527" s="892" t="s">
        <v>225</v>
      </c>
    </row>
    <row r="528" spans="1:14" ht="13.5" x14ac:dyDescent="0.25">
      <c r="A528" s="6"/>
      <c r="B528" s="6"/>
      <c r="C528" s="6"/>
      <c r="D528" s="6"/>
      <c r="E528" s="892"/>
      <c r="F528" s="571" t="s">
        <v>498</v>
      </c>
      <c r="G528" s="571" t="s">
        <v>498</v>
      </c>
      <c r="H528" s="571" t="s">
        <v>123</v>
      </c>
      <c r="I528" s="571" t="s">
        <v>553</v>
      </c>
      <c r="J528" s="571" t="s">
        <v>499</v>
      </c>
      <c r="K528" s="892"/>
      <c r="L528" s="892"/>
    </row>
    <row r="529" spans="1:15" ht="12" customHeight="1" x14ac:dyDescent="0.25">
      <c r="A529" s="6"/>
      <c r="B529" s="6"/>
      <c r="C529" s="6"/>
      <c r="D529" s="6"/>
      <c r="E529" s="892"/>
      <c r="F529" s="7" t="s">
        <v>554</v>
      </c>
      <c r="G529" s="7" t="s">
        <v>555</v>
      </c>
      <c r="H529" s="7" t="s">
        <v>556</v>
      </c>
      <c r="I529" s="7" t="s">
        <v>557</v>
      </c>
      <c r="J529" s="7" t="s">
        <v>557</v>
      </c>
      <c r="K529" s="893" t="s">
        <v>558</v>
      </c>
      <c r="L529" s="893" t="s">
        <v>559</v>
      </c>
    </row>
    <row r="530" spans="1:15" x14ac:dyDescent="0.25">
      <c r="A530" s="6"/>
      <c r="B530" s="6"/>
      <c r="C530" s="6"/>
      <c r="D530" s="6"/>
      <c r="E530" s="892"/>
      <c r="F530" s="7"/>
      <c r="G530" s="7"/>
      <c r="H530" s="7"/>
      <c r="I530" s="7"/>
      <c r="J530" s="7"/>
      <c r="K530" s="893"/>
      <c r="L530" s="893"/>
    </row>
    <row r="531" spans="1:15" ht="13.5" x14ac:dyDescent="0.35">
      <c r="A531" s="6"/>
      <c r="B531" s="6"/>
      <c r="C531" s="6"/>
      <c r="D531" s="6"/>
      <c r="E531" s="572" t="s">
        <v>467</v>
      </c>
      <c r="F531" s="572" t="s">
        <v>560</v>
      </c>
      <c r="G531" s="572" t="s">
        <v>468</v>
      </c>
      <c r="H531" s="572" t="s">
        <v>65</v>
      </c>
      <c r="I531" s="572" t="s">
        <v>66</v>
      </c>
      <c r="J531" s="572" t="s">
        <v>469</v>
      </c>
      <c r="K531" s="573" t="s">
        <v>470</v>
      </c>
      <c r="L531" s="573" t="s">
        <v>470</v>
      </c>
    </row>
    <row r="532" spans="1:15" ht="12.75" customHeight="1" x14ac:dyDescent="0.25">
      <c r="A532" s="687" t="s">
        <v>68</v>
      </c>
      <c r="B532" s="687" t="s">
        <v>313</v>
      </c>
      <c r="C532" s="135" t="s">
        <v>561</v>
      </c>
      <c r="D532" s="574" t="s">
        <v>562</v>
      </c>
      <c r="E532" s="575"/>
      <c r="F532" s="576">
        <v>0</v>
      </c>
      <c r="G532" s="577"/>
      <c r="H532" s="576"/>
      <c r="I532" s="576"/>
      <c r="J532" s="576"/>
      <c r="K532" s="584">
        <f>I532+((F532-G532)*E532)*H532-J532</f>
        <v>0</v>
      </c>
      <c r="L532" s="585"/>
      <c r="N532">
        <v>1</v>
      </c>
      <c r="O532">
        <f>N520*100+N532</f>
        <v>901</v>
      </c>
    </row>
    <row r="533" spans="1:15" x14ac:dyDescent="0.25">
      <c r="A533" s="687"/>
      <c r="B533" s="687"/>
      <c r="C533" s="486" t="s">
        <v>563</v>
      </c>
      <c r="D533" s="574" t="s">
        <v>562</v>
      </c>
      <c r="E533" s="575"/>
      <c r="F533" s="492">
        <v>0</v>
      </c>
      <c r="G533" s="577"/>
      <c r="H533" s="576"/>
      <c r="I533" s="492"/>
      <c r="J533" s="492"/>
      <c r="K533" s="584">
        <f>I533+((F533-G533)*E533)*H533-J533</f>
        <v>0</v>
      </c>
      <c r="L533" s="585"/>
      <c r="N533">
        <v>2</v>
      </c>
      <c r="O533">
        <f>N520*100+N533</f>
        <v>902</v>
      </c>
    </row>
    <row r="534" spans="1:15" x14ac:dyDescent="0.25">
      <c r="A534" s="687"/>
      <c r="B534" s="687"/>
      <c r="C534" s="135" t="s">
        <v>564</v>
      </c>
      <c r="D534" s="574" t="s">
        <v>562</v>
      </c>
      <c r="E534" s="575"/>
      <c r="F534" s="492">
        <v>0</v>
      </c>
      <c r="G534" s="492"/>
      <c r="H534" s="576"/>
      <c r="I534" s="586"/>
      <c r="J534" s="586"/>
      <c r="K534" s="584">
        <f>I534+((F534-G534)*E534)*H534-J534</f>
        <v>0</v>
      </c>
      <c r="L534" s="585"/>
      <c r="N534">
        <v>3</v>
      </c>
      <c r="O534">
        <f>N520*100+N534</f>
        <v>903</v>
      </c>
    </row>
    <row r="535" spans="1:15" ht="12" customHeight="1" x14ac:dyDescent="0.25">
      <c r="A535" s="894" t="s">
        <v>292</v>
      </c>
      <c r="B535" s="894"/>
      <c r="C535" s="894"/>
      <c r="D535" s="894"/>
      <c r="E535" s="587">
        <f>SUM(E532:E534)</f>
        <v>0</v>
      </c>
      <c r="F535" s="515"/>
      <c r="G535" s="515"/>
      <c r="H535" s="515"/>
      <c r="I535" s="515"/>
      <c r="J535" s="515"/>
      <c r="K535" s="510">
        <f>SUM(K532:K534)</f>
        <v>0</v>
      </c>
      <c r="L535" s="510">
        <f>SUM(L532:L534)</f>
        <v>0</v>
      </c>
    </row>
    <row r="536" spans="1:15" ht="12" customHeight="1" x14ac:dyDescent="0.25">
      <c r="A536" s="7" t="s">
        <v>310</v>
      </c>
      <c r="B536" s="7" t="s">
        <v>313</v>
      </c>
      <c r="C536" s="469" t="s">
        <v>313</v>
      </c>
      <c r="D536" s="574" t="s">
        <v>562</v>
      </c>
      <c r="E536" s="575"/>
      <c r="F536" s="579"/>
      <c r="G536" s="588"/>
      <c r="H536" s="580"/>
      <c r="I536" s="579"/>
      <c r="J536" s="579"/>
      <c r="K536" s="575">
        <f>I536+((F536-G536)*E536)*H536-J536</f>
        <v>0</v>
      </c>
      <c r="L536" s="578"/>
      <c r="N536">
        <v>4</v>
      </c>
      <c r="O536">
        <f>N520*100+N536</f>
        <v>904</v>
      </c>
    </row>
    <row r="537" spans="1:15" x14ac:dyDescent="0.25">
      <c r="A537" s="7"/>
      <c r="B537" s="7"/>
      <c r="C537" s="469"/>
      <c r="D537" s="581" t="s">
        <v>565</v>
      </c>
      <c r="E537" s="579"/>
      <c r="F537" s="579"/>
      <c r="G537" s="579"/>
      <c r="H537" s="579"/>
      <c r="I537" s="579"/>
      <c r="J537" s="579"/>
      <c r="K537" s="511"/>
      <c r="L537" s="504"/>
    </row>
    <row r="538" spans="1:15" ht="12" customHeight="1" x14ac:dyDescent="0.25">
      <c r="A538" s="894" t="s">
        <v>292</v>
      </c>
      <c r="B538" s="894"/>
      <c r="C538" s="894"/>
      <c r="D538" s="894"/>
      <c r="E538" s="587">
        <f>SUM(E536:E537)</f>
        <v>0</v>
      </c>
      <c r="F538" s="515"/>
      <c r="G538" s="515"/>
      <c r="H538" s="515"/>
      <c r="I538" s="515"/>
      <c r="J538" s="515"/>
      <c r="K538" s="510">
        <f>SUM(K536:K537)</f>
        <v>0</v>
      </c>
      <c r="L538" s="510">
        <f>SUM(L536:L537)</f>
        <v>0</v>
      </c>
    </row>
    <row r="539" spans="1:15" ht="12" customHeight="1" x14ac:dyDescent="0.25">
      <c r="A539" s="7" t="s">
        <v>314</v>
      </c>
      <c r="B539" s="7" t="s">
        <v>313</v>
      </c>
      <c r="C539" s="469" t="s">
        <v>313</v>
      </c>
      <c r="D539" s="574" t="s">
        <v>562</v>
      </c>
      <c r="E539" s="575"/>
      <c r="F539" s="579"/>
      <c r="G539" s="588"/>
      <c r="H539" s="580"/>
      <c r="I539" s="579"/>
      <c r="J539" s="579"/>
      <c r="K539" s="575">
        <f>I539+((F539-G539)*E539)*H539-J539</f>
        <v>0</v>
      </c>
      <c r="L539" s="578"/>
      <c r="N539">
        <v>5</v>
      </c>
      <c r="O539">
        <f>N520*100+N539</f>
        <v>905</v>
      </c>
    </row>
    <row r="540" spans="1:15" x14ac:dyDescent="0.25">
      <c r="A540" s="7"/>
      <c r="B540" s="7"/>
      <c r="C540" s="469"/>
      <c r="D540" s="581" t="s">
        <v>565</v>
      </c>
      <c r="E540" s="579"/>
      <c r="F540" s="579"/>
      <c r="G540" s="579"/>
      <c r="H540" s="579"/>
      <c r="I540" s="579"/>
      <c r="J540" s="579"/>
      <c r="K540" s="511"/>
      <c r="L540" s="504"/>
    </row>
    <row r="541" spans="1:15" ht="12" customHeight="1" x14ac:dyDescent="0.25">
      <c r="A541" s="894" t="s">
        <v>292</v>
      </c>
      <c r="B541" s="894"/>
      <c r="C541" s="894"/>
      <c r="D541" s="894"/>
      <c r="E541" s="587">
        <f>SUM(E539:E540)</f>
        <v>0</v>
      </c>
      <c r="F541" s="515"/>
      <c r="G541" s="515"/>
      <c r="H541" s="515"/>
      <c r="I541" s="515"/>
      <c r="J541" s="515"/>
      <c r="K541" s="510">
        <f>SUM(K539:K540)</f>
        <v>0</v>
      </c>
      <c r="L541" s="510">
        <f>SUM(L539:L540)</f>
        <v>0</v>
      </c>
    </row>
    <row r="542" spans="1:15" ht="12" customHeight="1" x14ac:dyDescent="0.25">
      <c r="A542" s="7" t="s">
        <v>315</v>
      </c>
      <c r="B542" s="7" t="s">
        <v>313</v>
      </c>
      <c r="C542" s="469" t="s">
        <v>313</v>
      </c>
      <c r="D542" s="574" t="s">
        <v>562</v>
      </c>
      <c r="E542" s="575"/>
      <c r="F542" s="579"/>
      <c r="G542" s="588"/>
      <c r="H542" s="580"/>
      <c r="I542" s="579"/>
      <c r="J542" s="579"/>
      <c r="K542" s="575">
        <f>I542+((F542-G542)*E542)*H542-J542</f>
        <v>0</v>
      </c>
      <c r="L542" s="578"/>
      <c r="N542">
        <v>6</v>
      </c>
      <c r="O542">
        <f>N520*100+N542</f>
        <v>906</v>
      </c>
    </row>
    <row r="543" spans="1:15" x14ac:dyDescent="0.25">
      <c r="A543" s="7"/>
      <c r="B543" s="7"/>
      <c r="C543" s="469"/>
      <c r="D543" s="581" t="s">
        <v>565</v>
      </c>
      <c r="E543" s="579"/>
      <c r="F543" s="579"/>
      <c r="G543" s="579"/>
      <c r="H543" s="579"/>
      <c r="I543" s="579"/>
      <c r="J543" s="579"/>
      <c r="K543" s="511"/>
      <c r="L543" s="504"/>
    </row>
    <row r="544" spans="1:15" ht="12" customHeight="1" x14ac:dyDescent="0.25">
      <c r="A544" s="894" t="s">
        <v>292</v>
      </c>
      <c r="B544" s="894"/>
      <c r="C544" s="894"/>
      <c r="D544" s="894"/>
      <c r="E544" s="587">
        <f>SUM(E542:E543)</f>
        <v>0</v>
      </c>
      <c r="F544" s="515"/>
      <c r="G544" s="515"/>
      <c r="H544" s="515"/>
      <c r="I544" s="515"/>
      <c r="J544" s="515"/>
      <c r="K544" s="510">
        <f>SUM(K542:K543)</f>
        <v>0</v>
      </c>
      <c r="L544" s="510">
        <f>SUM(L542:L543)</f>
        <v>0</v>
      </c>
    </row>
    <row r="545" spans="1:15" ht="12" customHeight="1" x14ac:dyDescent="0.25">
      <c r="A545" s="7" t="s">
        <v>316</v>
      </c>
      <c r="B545" s="7" t="s">
        <v>313</v>
      </c>
      <c r="C545" s="469" t="s">
        <v>313</v>
      </c>
      <c r="D545" s="574" t="s">
        <v>562</v>
      </c>
      <c r="E545" s="575"/>
      <c r="F545" s="579"/>
      <c r="G545" s="588"/>
      <c r="H545" s="580"/>
      <c r="I545" s="579"/>
      <c r="J545" s="579"/>
      <c r="K545" s="575">
        <f>I545+((F545-G545)*E545)*H545-J545</f>
        <v>0</v>
      </c>
      <c r="L545" s="578"/>
      <c r="N545">
        <v>7</v>
      </c>
      <c r="O545">
        <f>N520*100+N545</f>
        <v>907</v>
      </c>
    </row>
    <row r="546" spans="1:15" x14ac:dyDescent="0.25">
      <c r="A546" s="7"/>
      <c r="B546" s="7"/>
      <c r="C546" s="469"/>
      <c r="D546" s="581" t="s">
        <v>565</v>
      </c>
      <c r="E546" s="579"/>
      <c r="F546" s="579"/>
      <c r="G546" s="579"/>
      <c r="H546" s="579"/>
      <c r="I546" s="579"/>
      <c r="J546" s="579"/>
      <c r="K546" s="511"/>
      <c r="L546" s="504"/>
    </row>
    <row r="547" spans="1:15" ht="12" customHeight="1" x14ac:dyDescent="0.25">
      <c r="A547" s="895" t="s">
        <v>292</v>
      </c>
      <c r="B547" s="895"/>
      <c r="C547" s="895"/>
      <c r="D547" s="895"/>
      <c r="E547" s="510">
        <f>SUM(E545:E546)</f>
        <v>0</v>
      </c>
      <c r="F547" s="515"/>
      <c r="G547" s="515"/>
      <c r="H547" s="515"/>
      <c r="I547" s="515"/>
      <c r="J547" s="515"/>
      <c r="K547" s="510">
        <f>SUM(K545:K546)</f>
        <v>0</v>
      </c>
      <c r="L547" s="510">
        <f>SUM(L545:L546)</f>
        <v>0</v>
      </c>
    </row>
    <row r="548" spans="1:15" x14ac:dyDescent="0.25">
      <c r="A548" s="865" t="s">
        <v>91</v>
      </c>
      <c r="B548" s="865"/>
      <c r="C548" s="865"/>
      <c r="D548" s="865"/>
      <c r="E548" s="510">
        <f>E535+E538+E541+E544+E547</f>
        <v>0</v>
      </c>
      <c r="F548" s="516"/>
      <c r="G548" s="516"/>
      <c r="H548" s="516"/>
      <c r="I548" s="516"/>
      <c r="J548" s="516"/>
      <c r="K548" s="510">
        <f>K535+K538+K541+K544+K547</f>
        <v>0</v>
      </c>
      <c r="L548" s="510">
        <f>L535+L538+L541+L544+L547</f>
        <v>0</v>
      </c>
    </row>
    <row r="549" spans="1:15" x14ac:dyDescent="0.25">
      <c r="A549" s="896" t="s">
        <v>566</v>
      </c>
      <c r="B549" s="896"/>
      <c r="C549" s="896"/>
      <c r="D549" s="896"/>
      <c r="E549" s="896"/>
      <c r="F549" s="896"/>
      <c r="G549" s="896"/>
      <c r="H549" s="896"/>
      <c r="I549" s="896"/>
      <c r="J549" s="896"/>
      <c r="K549" s="896"/>
      <c r="L549" s="896"/>
    </row>
    <row r="550" spans="1:15" x14ac:dyDescent="0.25">
      <c r="A550" s="896" t="s">
        <v>567</v>
      </c>
      <c r="B550" s="896"/>
      <c r="C550" s="896"/>
      <c r="D550" s="896"/>
      <c r="E550" s="896"/>
      <c r="F550" s="896"/>
      <c r="G550" s="896"/>
      <c r="H550" s="896"/>
      <c r="I550" s="896"/>
      <c r="J550" s="896"/>
      <c r="K550" s="896"/>
      <c r="L550" s="896"/>
    </row>
    <row r="551" spans="1:15" x14ac:dyDescent="0.25">
      <c r="A551" s="583" t="s">
        <v>568</v>
      </c>
      <c r="B551" s="583"/>
      <c r="C551" s="583"/>
      <c r="D551" s="583"/>
      <c r="E551" s="583"/>
      <c r="F551" s="583"/>
      <c r="G551" s="583"/>
      <c r="H551" s="583"/>
      <c r="I551" s="583"/>
      <c r="J551" s="583"/>
      <c r="K551" s="583"/>
      <c r="L551" s="583"/>
    </row>
    <row r="556" spans="1:15" ht="12" customHeight="1" x14ac:dyDescent="0.25">
      <c r="A556" s="702" t="s">
        <v>23</v>
      </c>
      <c r="B556" s="702"/>
      <c r="C556" s="890">
        <f>Presentación!$C$3</f>
        <v>1990</v>
      </c>
      <c r="D556" s="890"/>
      <c r="E556" s="890"/>
      <c r="F556" s="890"/>
      <c r="G556" s="890"/>
      <c r="H556" s="890"/>
      <c r="I556" s="890"/>
      <c r="J556" s="890"/>
      <c r="K556" s="890"/>
      <c r="L556" s="890"/>
    </row>
    <row r="557" spans="1:15" ht="12" customHeight="1" x14ac:dyDescent="0.25">
      <c r="A557" s="702" t="s">
        <v>24</v>
      </c>
      <c r="B557" s="702"/>
      <c r="C557" s="891" t="s">
        <v>387</v>
      </c>
      <c r="D557" s="891"/>
      <c r="E557" s="891"/>
      <c r="F557" s="891"/>
      <c r="G557" s="891"/>
      <c r="H557" s="891"/>
      <c r="I557" s="891"/>
      <c r="J557" s="891"/>
      <c r="K557" s="891"/>
      <c r="L557" s="891"/>
      <c r="N557">
        <v>14</v>
      </c>
    </row>
    <row r="558" spans="1:15" ht="12" customHeight="1" x14ac:dyDescent="0.25">
      <c r="A558" s="702" t="s">
        <v>5</v>
      </c>
      <c r="B558" s="702"/>
      <c r="C558" s="703" t="s">
        <v>26</v>
      </c>
      <c r="D558" s="703"/>
      <c r="E558" s="703"/>
      <c r="F558" s="703"/>
      <c r="G558" s="703"/>
      <c r="H558" s="703"/>
      <c r="I558" s="703"/>
      <c r="J558" s="703"/>
      <c r="K558" s="703"/>
      <c r="L558" s="703"/>
    </row>
    <row r="559" spans="1:15" ht="12" customHeight="1" x14ac:dyDescent="0.25">
      <c r="A559" s="702" t="s">
        <v>27</v>
      </c>
      <c r="B559" s="702"/>
      <c r="C559" s="703" t="s">
        <v>548</v>
      </c>
      <c r="D559" s="703"/>
      <c r="E559" s="703"/>
      <c r="F559" s="703"/>
      <c r="G559" s="703"/>
      <c r="H559" s="703"/>
      <c r="I559" s="703"/>
      <c r="J559" s="703"/>
      <c r="K559" s="703"/>
      <c r="L559" s="703"/>
    </row>
    <row r="560" spans="1:15" ht="12" customHeight="1" x14ac:dyDescent="0.25">
      <c r="A560" s="702" t="s">
        <v>29</v>
      </c>
      <c r="B560" s="702"/>
      <c r="C560" s="703" t="s">
        <v>549</v>
      </c>
      <c r="D560" s="703"/>
      <c r="E560" s="703"/>
      <c r="F560" s="703"/>
      <c r="G560" s="703"/>
      <c r="H560" s="703"/>
      <c r="I560" s="703"/>
      <c r="J560" s="703"/>
      <c r="K560" s="703"/>
      <c r="L560" s="703"/>
    </row>
    <row r="561" spans="1:15" ht="12" customHeight="1" x14ac:dyDescent="0.25">
      <c r="A561" s="702" t="s">
        <v>31</v>
      </c>
      <c r="B561" s="702"/>
      <c r="C561" s="703" t="s">
        <v>406</v>
      </c>
      <c r="D561" s="703"/>
      <c r="E561" s="703"/>
      <c r="F561" s="703"/>
      <c r="G561" s="703"/>
      <c r="H561" s="703"/>
      <c r="I561" s="703"/>
      <c r="J561" s="703"/>
      <c r="K561" s="703"/>
      <c r="L561" s="703"/>
    </row>
    <row r="562" spans="1:15" ht="12" customHeight="1" x14ac:dyDescent="0.25">
      <c r="A562" s="704" t="s">
        <v>33</v>
      </c>
      <c r="B562" s="704"/>
      <c r="C562" s="97" t="s">
        <v>34</v>
      </c>
      <c r="D562" s="97"/>
      <c r="E562" s="705" t="s">
        <v>219</v>
      </c>
      <c r="F562" s="705"/>
      <c r="G562" s="705"/>
      <c r="H562" s="705"/>
      <c r="I562" s="705" t="s">
        <v>455</v>
      </c>
      <c r="J562" s="705"/>
      <c r="K562" s="705"/>
      <c r="L562" s="705"/>
    </row>
    <row r="563" spans="1:15" ht="34.5" customHeight="1" x14ac:dyDescent="0.25">
      <c r="A563" s="7" t="s">
        <v>37</v>
      </c>
      <c r="B563" s="7"/>
      <c r="C563" s="6" t="s">
        <v>38</v>
      </c>
      <c r="D563" s="6" t="s">
        <v>550</v>
      </c>
      <c r="E563" s="98" t="s">
        <v>551</v>
      </c>
      <c r="F563" s="98" t="s">
        <v>221</v>
      </c>
      <c r="G563" s="98" t="s">
        <v>222</v>
      </c>
      <c r="H563" s="98" t="s">
        <v>43</v>
      </c>
      <c r="I563" s="98" t="s">
        <v>457</v>
      </c>
      <c r="J563" s="98" t="s">
        <v>458</v>
      </c>
      <c r="K563" s="98" t="s">
        <v>411</v>
      </c>
      <c r="L563" s="98" t="s">
        <v>411</v>
      </c>
    </row>
    <row r="564" spans="1:15" ht="12" customHeight="1" x14ac:dyDescent="0.25">
      <c r="A564" s="6" t="s">
        <v>197</v>
      </c>
      <c r="B564" s="6" t="s">
        <v>47</v>
      </c>
      <c r="C564" s="6"/>
      <c r="D564" s="6"/>
      <c r="E564" s="892" t="s">
        <v>48</v>
      </c>
      <c r="F564" s="571" t="s">
        <v>552</v>
      </c>
      <c r="G564" s="571" t="s">
        <v>552</v>
      </c>
      <c r="H564" s="571" t="s">
        <v>120</v>
      </c>
      <c r="I564" s="571" t="s">
        <v>460</v>
      </c>
      <c r="J564" s="571" t="s">
        <v>460</v>
      </c>
      <c r="K564" s="892" t="s">
        <v>52</v>
      </c>
      <c r="L564" s="892" t="s">
        <v>225</v>
      </c>
    </row>
    <row r="565" spans="1:15" ht="13.5" x14ac:dyDescent="0.25">
      <c r="A565" s="6"/>
      <c r="B565" s="6"/>
      <c r="C565" s="6"/>
      <c r="D565" s="6"/>
      <c r="E565" s="892"/>
      <c r="F565" s="571" t="s">
        <v>498</v>
      </c>
      <c r="G565" s="571" t="s">
        <v>498</v>
      </c>
      <c r="H565" s="571" t="s">
        <v>123</v>
      </c>
      <c r="I565" s="571" t="s">
        <v>553</v>
      </c>
      <c r="J565" s="571" t="s">
        <v>499</v>
      </c>
      <c r="K565" s="892"/>
      <c r="L565" s="892"/>
    </row>
    <row r="566" spans="1:15" ht="12" customHeight="1" x14ac:dyDescent="0.25">
      <c r="A566" s="6"/>
      <c r="B566" s="6"/>
      <c r="C566" s="6"/>
      <c r="D566" s="6"/>
      <c r="E566" s="892"/>
      <c r="F566" s="7" t="s">
        <v>554</v>
      </c>
      <c r="G566" s="7" t="s">
        <v>555</v>
      </c>
      <c r="H566" s="7" t="s">
        <v>556</v>
      </c>
      <c r="I566" s="7" t="s">
        <v>557</v>
      </c>
      <c r="J566" s="7" t="s">
        <v>557</v>
      </c>
      <c r="K566" s="893" t="s">
        <v>558</v>
      </c>
      <c r="L566" s="893" t="s">
        <v>559</v>
      </c>
    </row>
    <row r="567" spans="1:15" x14ac:dyDescent="0.25">
      <c r="A567" s="6"/>
      <c r="B567" s="6"/>
      <c r="C567" s="6"/>
      <c r="D567" s="6"/>
      <c r="E567" s="892"/>
      <c r="F567" s="7"/>
      <c r="G567" s="7"/>
      <c r="H567" s="7"/>
      <c r="I567" s="7"/>
      <c r="J567" s="7"/>
      <c r="K567" s="893"/>
      <c r="L567" s="893"/>
    </row>
    <row r="568" spans="1:15" ht="13.5" x14ac:dyDescent="0.35">
      <c r="A568" s="6"/>
      <c r="B568" s="6"/>
      <c r="C568" s="6"/>
      <c r="D568" s="6"/>
      <c r="E568" s="572" t="s">
        <v>467</v>
      </c>
      <c r="F568" s="572" t="s">
        <v>560</v>
      </c>
      <c r="G568" s="572" t="s">
        <v>468</v>
      </c>
      <c r="H568" s="572" t="s">
        <v>65</v>
      </c>
      <c r="I568" s="572" t="s">
        <v>66</v>
      </c>
      <c r="J568" s="572" t="s">
        <v>469</v>
      </c>
      <c r="K568" s="573" t="s">
        <v>470</v>
      </c>
      <c r="L568" s="573" t="s">
        <v>470</v>
      </c>
    </row>
    <row r="569" spans="1:15" ht="12.75" customHeight="1" x14ac:dyDescent="0.25">
      <c r="A569" s="687" t="s">
        <v>68</v>
      </c>
      <c r="B569" s="687" t="s">
        <v>313</v>
      </c>
      <c r="C569" s="135" t="s">
        <v>561</v>
      </c>
      <c r="D569" s="574" t="s">
        <v>562</v>
      </c>
      <c r="E569" s="575"/>
      <c r="F569" s="576">
        <v>0</v>
      </c>
      <c r="G569" s="577"/>
      <c r="H569" s="576"/>
      <c r="I569" s="576"/>
      <c r="J569" s="576"/>
      <c r="K569" s="584">
        <f>I569+((F569-G569)*E569)*H569-J569</f>
        <v>0</v>
      </c>
      <c r="L569" s="585"/>
      <c r="N569">
        <v>1</v>
      </c>
      <c r="O569">
        <f>N557*100+N569</f>
        <v>1401</v>
      </c>
    </row>
    <row r="570" spans="1:15" x14ac:dyDescent="0.25">
      <c r="A570" s="687"/>
      <c r="B570" s="687"/>
      <c r="C570" s="486" t="s">
        <v>563</v>
      </c>
      <c r="D570" s="574" t="s">
        <v>562</v>
      </c>
      <c r="E570" s="575"/>
      <c r="F570" s="492">
        <v>0</v>
      </c>
      <c r="G570" s="577"/>
      <c r="H570" s="576"/>
      <c r="I570" s="492"/>
      <c r="J570" s="492"/>
      <c r="K570" s="584">
        <f>I570+((F570-G570)*E570)*H570-J570</f>
        <v>0</v>
      </c>
      <c r="L570" s="585"/>
      <c r="N570">
        <v>2</v>
      </c>
      <c r="O570">
        <f>N557*100+N570</f>
        <v>1402</v>
      </c>
    </row>
    <row r="571" spans="1:15" x14ac:dyDescent="0.25">
      <c r="A571" s="687"/>
      <c r="B571" s="687"/>
      <c r="C571" s="135" t="s">
        <v>564</v>
      </c>
      <c r="D571" s="574" t="s">
        <v>562</v>
      </c>
      <c r="E571" s="575"/>
      <c r="F571" s="492">
        <v>0</v>
      </c>
      <c r="G571" s="492"/>
      <c r="H571" s="576"/>
      <c r="I571" s="586"/>
      <c r="J571" s="586"/>
      <c r="K571" s="584">
        <f>I571+((F571-G571)*E571)*H571-J571</f>
        <v>0</v>
      </c>
      <c r="L571" s="585"/>
      <c r="N571">
        <v>3</v>
      </c>
      <c r="O571">
        <f>N557*100+N571</f>
        <v>1403</v>
      </c>
    </row>
    <row r="572" spans="1:15" ht="12" customHeight="1" x14ac:dyDescent="0.25">
      <c r="A572" s="894" t="s">
        <v>292</v>
      </c>
      <c r="B572" s="894"/>
      <c r="C572" s="894"/>
      <c r="D572" s="894"/>
      <c r="E572" s="587">
        <f>SUM(E569:E571)</f>
        <v>0</v>
      </c>
      <c r="F572" s="515"/>
      <c r="G572" s="515"/>
      <c r="H572" s="515"/>
      <c r="I572" s="515"/>
      <c r="J572" s="515"/>
      <c r="K572" s="510">
        <f>SUM(K569:K571)</f>
        <v>0</v>
      </c>
      <c r="L572" s="510">
        <f>SUM(L569:L571)</f>
        <v>0</v>
      </c>
    </row>
    <row r="573" spans="1:15" ht="12" customHeight="1" x14ac:dyDescent="0.25">
      <c r="A573" s="7" t="s">
        <v>310</v>
      </c>
      <c r="B573" s="7" t="s">
        <v>313</v>
      </c>
      <c r="C573" s="469" t="s">
        <v>313</v>
      </c>
      <c r="D573" s="574" t="s">
        <v>562</v>
      </c>
      <c r="E573" s="575"/>
      <c r="F573" s="579"/>
      <c r="G573" s="588"/>
      <c r="H573" s="580"/>
      <c r="I573" s="579"/>
      <c r="J573" s="579"/>
      <c r="K573" s="575">
        <f>I573+((F573-G573)*E573)*H573-J573</f>
        <v>0</v>
      </c>
      <c r="L573" s="578"/>
      <c r="N573">
        <v>4</v>
      </c>
      <c r="O573">
        <f>N557*100+N573</f>
        <v>1404</v>
      </c>
    </row>
    <row r="574" spans="1:15" x14ac:dyDescent="0.25">
      <c r="A574" s="7"/>
      <c r="B574" s="7"/>
      <c r="C574" s="469"/>
      <c r="D574" s="581" t="s">
        <v>565</v>
      </c>
      <c r="E574" s="579"/>
      <c r="F574" s="579"/>
      <c r="G574" s="579"/>
      <c r="H574" s="579"/>
      <c r="I574" s="579"/>
      <c r="J574" s="579"/>
      <c r="K574" s="511"/>
      <c r="L574" s="504"/>
    </row>
    <row r="575" spans="1:15" ht="12" customHeight="1" x14ac:dyDescent="0.25">
      <c r="A575" s="894" t="s">
        <v>292</v>
      </c>
      <c r="B575" s="894"/>
      <c r="C575" s="894"/>
      <c r="D575" s="894"/>
      <c r="E575" s="587">
        <f>SUM(E573:E574)</f>
        <v>0</v>
      </c>
      <c r="F575" s="515"/>
      <c r="G575" s="515"/>
      <c r="H575" s="515"/>
      <c r="I575" s="515"/>
      <c r="J575" s="515"/>
      <c r="K575" s="510">
        <f>SUM(K573:K574)</f>
        <v>0</v>
      </c>
      <c r="L575" s="510">
        <f>SUM(L573:L574)</f>
        <v>0</v>
      </c>
    </row>
    <row r="576" spans="1:15" ht="12" customHeight="1" x14ac:dyDescent="0.25">
      <c r="A576" s="7" t="s">
        <v>314</v>
      </c>
      <c r="B576" s="7" t="s">
        <v>313</v>
      </c>
      <c r="C576" s="469" t="s">
        <v>313</v>
      </c>
      <c r="D576" s="574" t="s">
        <v>562</v>
      </c>
      <c r="E576" s="575"/>
      <c r="F576" s="579"/>
      <c r="G576" s="588"/>
      <c r="H576" s="580"/>
      <c r="I576" s="579"/>
      <c r="J576" s="579"/>
      <c r="K576" s="575">
        <f>I576+((F576-G576)*E576)*H576-J576</f>
        <v>0</v>
      </c>
      <c r="L576" s="578"/>
      <c r="N576">
        <v>5</v>
      </c>
      <c r="O576">
        <f>N557*100+N576</f>
        <v>1405</v>
      </c>
    </row>
    <row r="577" spans="1:15" x14ac:dyDescent="0.25">
      <c r="A577" s="7"/>
      <c r="B577" s="7"/>
      <c r="C577" s="469"/>
      <c r="D577" s="581" t="s">
        <v>565</v>
      </c>
      <c r="E577" s="579"/>
      <c r="F577" s="579"/>
      <c r="G577" s="579"/>
      <c r="H577" s="579"/>
      <c r="I577" s="579"/>
      <c r="J577" s="579"/>
      <c r="K577" s="511"/>
      <c r="L577" s="504"/>
    </row>
    <row r="578" spans="1:15" ht="12" customHeight="1" x14ac:dyDescent="0.25">
      <c r="A578" s="894" t="s">
        <v>292</v>
      </c>
      <c r="B578" s="894"/>
      <c r="C578" s="894"/>
      <c r="D578" s="894"/>
      <c r="E578" s="587">
        <f>SUM(E576:E577)</f>
        <v>0</v>
      </c>
      <c r="F578" s="515"/>
      <c r="G578" s="515"/>
      <c r="H578" s="515"/>
      <c r="I578" s="515"/>
      <c r="J578" s="515"/>
      <c r="K578" s="510">
        <f>SUM(K576:K577)</f>
        <v>0</v>
      </c>
      <c r="L578" s="510">
        <f>SUM(L576:L577)</f>
        <v>0</v>
      </c>
    </row>
    <row r="579" spans="1:15" ht="12" customHeight="1" x14ac:dyDescent="0.25">
      <c r="A579" s="7" t="s">
        <v>315</v>
      </c>
      <c r="B579" s="7" t="s">
        <v>313</v>
      </c>
      <c r="C579" s="469" t="s">
        <v>313</v>
      </c>
      <c r="D579" s="574" t="s">
        <v>562</v>
      </c>
      <c r="E579" s="575"/>
      <c r="F579" s="579"/>
      <c r="G579" s="588"/>
      <c r="H579" s="580"/>
      <c r="I579" s="579"/>
      <c r="J579" s="579"/>
      <c r="K579" s="575">
        <f>I579+((F579-G579)*E579)*H579-J579</f>
        <v>0</v>
      </c>
      <c r="L579" s="578"/>
      <c r="N579">
        <v>6</v>
      </c>
      <c r="O579">
        <f>N557*100+N579</f>
        <v>1406</v>
      </c>
    </row>
    <row r="580" spans="1:15" x14ac:dyDescent="0.25">
      <c r="A580" s="7"/>
      <c r="B580" s="7"/>
      <c r="C580" s="469"/>
      <c r="D580" s="581" t="s">
        <v>565</v>
      </c>
      <c r="E580" s="579"/>
      <c r="F580" s="579"/>
      <c r="G580" s="579"/>
      <c r="H580" s="579"/>
      <c r="I580" s="579"/>
      <c r="J580" s="579"/>
      <c r="K580" s="511"/>
      <c r="L580" s="504"/>
    </row>
    <row r="581" spans="1:15" ht="12" customHeight="1" x14ac:dyDescent="0.25">
      <c r="A581" s="894" t="s">
        <v>292</v>
      </c>
      <c r="B581" s="894"/>
      <c r="C581" s="894"/>
      <c r="D581" s="894"/>
      <c r="E581" s="587">
        <f>SUM(E579:E580)</f>
        <v>0</v>
      </c>
      <c r="F581" s="515"/>
      <c r="G581" s="515"/>
      <c r="H581" s="515"/>
      <c r="I581" s="515"/>
      <c r="J581" s="515"/>
      <c r="K581" s="510">
        <f>SUM(K579:K580)</f>
        <v>0</v>
      </c>
      <c r="L581" s="510">
        <f>SUM(L579:L580)</f>
        <v>0</v>
      </c>
    </row>
    <row r="582" spans="1:15" ht="12" customHeight="1" x14ac:dyDescent="0.25">
      <c r="A582" s="7" t="s">
        <v>316</v>
      </c>
      <c r="B582" s="7" t="s">
        <v>313</v>
      </c>
      <c r="C582" s="469" t="s">
        <v>313</v>
      </c>
      <c r="D582" s="574" t="s">
        <v>562</v>
      </c>
      <c r="E582" s="575"/>
      <c r="F582" s="579"/>
      <c r="G582" s="588"/>
      <c r="H582" s="580"/>
      <c r="I582" s="579"/>
      <c r="J582" s="579"/>
      <c r="K582" s="575">
        <f>I582+((F582-G582)*E582)*H582-J582</f>
        <v>0</v>
      </c>
      <c r="L582" s="578"/>
      <c r="N582">
        <v>7</v>
      </c>
      <c r="O582">
        <f>N557*100+N582</f>
        <v>1407</v>
      </c>
    </row>
    <row r="583" spans="1:15" x14ac:dyDescent="0.25">
      <c r="A583" s="7"/>
      <c r="B583" s="7"/>
      <c r="C583" s="469"/>
      <c r="D583" s="581" t="s">
        <v>565</v>
      </c>
      <c r="E583" s="579"/>
      <c r="F583" s="579"/>
      <c r="G583" s="579"/>
      <c r="H583" s="579"/>
      <c r="I583" s="579"/>
      <c r="J583" s="579"/>
      <c r="K583" s="511"/>
      <c r="L583" s="504"/>
    </row>
    <row r="584" spans="1:15" ht="12" customHeight="1" x14ac:dyDescent="0.25">
      <c r="A584" s="895" t="s">
        <v>292</v>
      </c>
      <c r="B584" s="895"/>
      <c r="C584" s="895"/>
      <c r="D584" s="895"/>
      <c r="E584" s="510">
        <f>SUM(E582:E583)</f>
        <v>0</v>
      </c>
      <c r="F584" s="515"/>
      <c r="G584" s="515"/>
      <c r="H584" s="515"/>
      <c r="I584" s="515"/>
      <c r="J584" s="515"/>
      <c r="K584" s="510">
        <f>SUM(K582:K583)</f>
        <v>0</v>
      </c>
      <c r="L584" s="510">
        <f>SUM(L582:L583)</f>
        <v>0</v>
      </c>
    </row>
    <row r="585" spans="1:15" x14ac:dyDescent="0.25">
      <c r="A585" s="865" t="s">
        <v>91</v>
      </c>
      <c r="B585" s="865"/>
      <c r="C585" s="865"/>
      <c r="D585" s="865"/>
      <c r="E585" s="510">
        <f>E572+E575+E578+E581+E584</f>
        <v>0</v>
      </c>
      <c r="F585" s="516"/>
      <c r="G585" s="516"/>
      <c r="H585" s="516"/>
      <c r="I585" s="516"/>
      <c r="J585" s="516"/>
      <c r="K585" s="510">
        <f>K572+K575+K578+K581+K584</f>
        <v>0</v>
      </c>
      <c r="L585" s="510">
        <f>L572+L575+L578+L581+L584</f>
        <v>0</v>
      </c>
    </row>
    <row r="586" spans="1:15" x14ac:dyDescent="0.25">
      <c r="A586" s="896" t="s">
        <v>566</v>
      </c>
      <c r="B586" s="896"/>
      <c r="C586" s="896"/>
      <c r="D586" s="896"/>
      <c r="E586" s="896"/>
      <c r="F586" s="896"/>
      <c r="G586" s="896"/>
      <c r="H586" s="896"/>
      <c r="I586" s="896"/>
      <c r="J586" s="896"/>
      <c r="K586" s="896"/>
      <c r="L586" s="896"/>
    </row>
    <row r="587" spans="1:15" x14ac:dyDescent="0.25">
      <c r="A587" s="896" t="s">
        <v>567</v>
      </c>
      <c r="B587" s="896"/>
      <c r="C587" s="896"/>
      <c r="D587" s="896"/>
      <c r="E587" s="896"/>
      <c r="F587" s="896"/>
      <c r="G587" s="896"/>
      <c r="H587" s="896"/>
      <c r="I587" s="896"/>
      <c r="J587" s="896"/>
      <c r="K587" s="896"/>
      <c r="L587" s="896"/>
    </row>
    <row r="588" spans="1:15" x14ac:dyDescent="0.25">
      <c r="A588" s="583" t="s">
        <v>568</v>
      </c>
      <c r="B588" s="583"/>
      <c r="C588" s="583"/>
      <c r="D588" s="583"/>
      <c r="E588" s="583"/>
      <c r="F588" s="583"/>
      <c r="G588" s="583"/>
      <c r="H588" s="583"/>
      <c r="I588" s="583"/>
      <c r="J588" s="583"/>
      <c r="K588" s="583"/>
      <c r="L588" s="583"/>
    </row>
    <row r="593" spans="1:15" ht="12" customHeight="1" x14ac:dyDescent="0.25">
      <c r="A593" s="702" t="s">
        <v>23</v>
      </c>
      <c r="B593" s="702"/>
      <c r="C593" s="890">
        <f>Presentación!$C$3</f>
        <v>1990</v>
      </c>
      <c r="D593" s="890"/>
      <c r="E593" s="890"/>
      <c r="F593" s="890"/>
      <c r="G593" s="890"/>
      <c r="H593" s="890"/>
      <c r="I593" s="890"/>
      <c r="J593" s="890"/>
      <c r="K593" s="890"/>
      <c r="L593" s="890"/>
    </row>
    <row r="594" spans="1:15" ht="12" customHeight="1" x14ac:dyDescent="0.25">
      <c r="A594" s="702" t="s">
        <v>24</v>
      </c>
      <c r="B594" s="702"/>
      <c r="C594" s="891" t="s">
        <v>388</v>
      </c>
      <c r="D594" s="891"/>
      <c r="E594" s="891"/>
      <c r="F594" s="891"/>
      <c r="G594" s="891"/>
      <c r="H594" s="891"/>
      <c r="I594" s="891"/>
      <c r="J594" s="891"/>
      <c r="K594" s="891"/>
      <c r="L594" s="891"/>
      <c r="N594">
        <v>10</v>
      </c>
    </row>
    <row r="595" spans="1:15" ht="12" customHeight="1" x14ac:dyDescent="0.25">
      <c r="A595" s="702" t="s">
        <v>5</v>
      </c>
      <c r="B595" s="702"/>
      <c r="C595" s="703" t="s">
        <v>26</v>
      </c>
      <c r="D595" s="703"/>
      <c r="E595" s="703"/>
      <c r="F595" s="703"/>
      <c r="G595" s="703"/>
      <c r="H595" s="703"/>
      <c r="I595" s="703"/>
      <c r="J595" s="703"/>
      <c r="K595" s="703"/>
      <c r="L595" s="703"/>
    </row>
    <row r="596" spans="1:15" ht="12" customHeight="1" x14ac:dyDescent="0.25">
      <c r="A596" s="702" t="s">
        <v>27</v>
      </c>
      <c r="B596" s="702"/>
      <c r="C596" s="703" t="s">
        <v>548</v>
      </c>
      <c r="D596" s="703"/>
      <c r="E596" s="703"/>
      <c r="F596" s="703"/>
      <c r="G596" s="703"/>
      <c r="H596" s="703"/>
      <c r="I596" s="703"/>
      <c r="J596" s="703"/>
      <c r="K596" s="703"/>
      <c r="L596" s="703"/>
    </row>
    <row r="597" spans="1:15" ht="12" customHeight="1" x14ac:dyDescent="0.25">
      <c r="A597" s="702" t="s">
        <v>29</v>
      </c>
      <c r="B597" s="702"/>
      <c r="C597" s="703" t="s">
        <v>549</v>
      </c>
      <c r="D597" s="703"/>
      <c r="E597" s="703"/>
      <c r="F597" s="703"/>
      <c r="G597" s="703"/>
      <c r="H597" s="703"/>
      <c r="I597" s="703"/>
      <c r="J597" s="703"/>
      <c r="K597" s="703"/>
      <c r="L597" s="703"/>
    </row>
    <row r="598" spans="1:15" ht="12" customHeight="1" x14ac:dyDescent="0.25">
      <c r="A598" s="702" t="s">
        <v>31</v>
      </c>
      <c r="B598" s="702"/>
      <c r="C598" s="703" t="s">
        <v>406</v>
      </c>
      <c r="D598" s="703"/>
      <c r="E598" s="703"/>
      <c r="F598" s="703"/>
      <c r="G598" s="703"/>
      <c r="H598" s="703"/>
      <c r="I598" s="703"/>
      <c r="J598" s="703"/>
      <c r="K598" s="703"/>
      <c r="L598" s="703"/>
    </row>
    <row r="599" spans="1:15" ht="12" customHeight="1" x14ac:dyDescent="0.25">
      <c r="A599" s="704" t="s">
        <v>33</v>
      </c>
      <c r="B599" s="704"/>
      <c r="C599" s="97" t="s">
        <v>34</v>
      </c>
      <c r="D599" s="97"/>
      <c r="E599" s="705" t="s">
        <v>219</v>
      </c>
      <c r="F599" s="705"/>
      <c r="G599" s="705"/>
      <c r="H599" s="705"/>
      <c r="I599" s="705" t="s">
        <v>455</v>
      </c>
      <c r="J599" s="705"/>
      <c r="K599" s="705"/>
      <c r="L599" s="705"/>
    </row>
    <row r="600" spans="1:15" ht="34.5" customHeight="1" x14ac:dyDescent="0.25">
      <c r="A600" s="7" t="s">
        <v>37</v>
      </c>
      <c r="B600" s="7"/>
      <c r="C600" s="6" t="s">
        <v>38</v>
      </c>
      <c r="D600" s="6" t="s">
        <v>550</v>
      </c>
      <c r="E600" s="98" t="s">
        <v>551</v>
      </c>
      <c r="F600" s="98" t="s">
        <v>221</v>
      </c>
      <c r="G600" s="98" t="s">
        <v>222</v>
      </c>
      <c r="H600" s="98" t="s">
        <v>43</v>
      </c>
      <c r="I600" s="98" t="s">
        <v>457</v>
      </c>
      <c r="J600" s="98" t="s">
        <v>458</v>
      </c>
      <c r="K600" s="98" t="s">
        <v>411</v>
      </c>
      <c r="L600" s="98" t="s">
        <v>411</v>
      </c>
    </row>
    <row r="601" spans="1:15" ht="12" customHeight="1" x14ac:dyDescent="0.25">
      <c r="A601" s="6" t="s">
        <v>197</v>
      </c>
      <c r="B601" s="6" t="s">
        <v>47</v>
      </c>
      <c r="C601" s="6"/>
      <c r="D601" s="6"/>
      <c r="E601" s="892" t="s">
        <v>48</v>
      </c>
      <c r="F601" s="571" t="s">
        <v>552</v>
      </c>
      <c r="G601" s="571" t="s">
        <v>552</v>
      </c>
      <c r="H601" s="571" t="s">
        <v>120</v>
      </c>
      <c r="I601" s="571" t="s">
        <v>460</v>
      </c>
      <c r="J601" s="571" t="s">
        <v>460</v>
      </c>
      <c r="K601" s="892" t="s">
        <v>52</v>
      </c>
      <c r="L601" s="892" t="s">
        <v>225</v>
      </c>
    </row>
    <row r="602" spans="1:15" ht="13.5" x14ac:dyDescent="0.25">
      <c r="A602" s="6"/>
      <c r="B602" s="6"/>
      <c r="C602" s="6"/>
      <c r="D602" s="6"/>
      <c r="E602" s="892"/>
      <c r="F602" s="571" t="s">
        <v>498</v>
      </c>
      <c r="G602" s="571" t="s">
        <v>498</v>
      </c>
      <c r="H602" s="571" t="s">
        <v>123</v>
      </c>
      <c r="I602" s="571" t="s">
        <v>553</v>
      </c>
      <c r="J602" s="571" t="s">
        <v>499</v>
      </c>
      <c r="K602" s="892"/>
      <c r="L602" s="892"/>
    </row>
    <row r="603" spans="1:15" ht="12" customHeight="1" x14ac:dyDescent="0.25">
      <c r="A603" s="6"/>
      <c r="B603" s="6"/>
      <c r="C603" s="6"/>
      <c r="D603" s="6"/>
      <c r="E603" s="892"/>
      <c r="F603" s="7" t="s">
        <v>554</v>
      </c>
      <c r="G603" s="7" t="s">
        <v>555</v>
      </c>
      <c r="H603" s="7" t="s">
        <v>556</v>
      </c>
      <c r="I603" s="7" t="s">
        <v>557</v>
      </c>
      <c r="J603" s="7" t="s">
        <v>557</v>
      </c>
      <c r="K603" s="893" t="s">
        <v>558</v>
      </c>
      <c r="L603" s="893" t="s">
        <v>559</v>
      </c>
    </row>
    <row r="604" spans="1:15" x14ac:dyDescent="0.25">
      <c r="A604" s="6"/>
      <c r="B604" s="6"/>
      <c r="C604" s="6"/>
      <c r="D604" s="6"/>
      <c r="E604" s="892"/>
      <c r="F604" s="7"/>
      <c r="G604" s="7"/>
      <c r="H604" s="7"/>
      <c r="I604" s="7"/>
      <c r="J604" s="7"/>
      <c r="K604" s="893"/>
      <c r="L604" s="893"/>
    </row>
    <row r="605" spans="1:15" ht="13.5" x14ac:dyDescent="0.35">
      <c r="A605" s="6"/>
      <c r="B605" s="6"/>
      <c r="C605" s="6"/>
      <c r="D605" s="6"/>
      <c r="E605" s="572" t="s">
        <v>467</v>
      </c>
      <c r="F605" s="572" t="s">
        <v>560</v>
      </c>
      <c r="G605" s="572" t="s">
        <v>468</v>
      </c>
      <c r="H605" s="572" t="s">
        <v>65</v>
      </c>
      <c r="I605" s="572" t="s">
        <v>66</v>
      </c>
      <c r="J605" s="572" t="s">
        <v>469</v>
      </c>
      <c r="K605" s="573" t="s">
        <v>470</v>
      </c>
      <c r="L605" s="573" t="s">
        <v>470</v>
      </c>
    </row>
    <row r="606" spans="1:15" ht="12.75" customHeight="1" x14ac:dyDescent="0.25">
      <c r="A606" s="687" t="s">
        <v>68</v>
      </c>
      <c r="B606" s="687" t="s">
        <v>313</v>
      </c>
      <c r="C606" s="135" t="s">
        <v>561</v>
      </c>
      <c r="D606" s="574" t="s">
        <v>562</v>
      </c>
      <c r="E606" s="575"/>
      <c r="F606" s="576">
        <v>0</v>
      </c>
      <c r="G606" s="577"/>
      <c r="H606" s="576"/>
      <c r="I606" s="576"/>
      <c r="J606" s="576"/>
      <c r="K606" s="584">
        <f>I606+((F606-G606)*E606)*H606-J606</f>
        <v>0</v>
      </c>
      <c r="L606" s="585"/>
      <c r="N606">
        <v>1</v>
      </c>
      <c r="O606">
        <f>N594*100+N606</f>
        <v>1001</v>
      </c>
    </row>
    <row r="607" spans="1:15" x14ac:dyDescent="0.25">
      <c r="A607" s="687"/>
      <c r="B607" s="687"/>
      <c r="C607" s="486" t="s">
        <v>563</v>
      </c>
      <c r="D607" s="574" t="s">
        <v>562</v>
      </c>
      <c r="E607" s="575"/>
      <c r="F607" s="492">
        <v>0</v>
      </c>
      <c r="G607" s="577"/>
      <c r="H607" s="576"/>
      <c r="I607" s="492"/>
      <c r="J607" s="492"/>
      <c r="K607" s="584">
        <f>I607+((F607-G607)*E607)*H607-J607</f>
        <v>0</v>
      </c>
      <c r="L607" s="585"/>
      <c r="N607">
        <v>2</v>
      </c>
      <c r="O607">
        <f>N594*100+N607</f>
        <v>1002</v>
      </c>
    </row>
    <row r="608" spans="1:15" x14ac:dyDescent="0.25">
      <c r="A608" s="687"/>
      <c r="B608" s="687"/>
      <c r="C608" s="135" t="s">
        <v>564</v>
      </c>
      <c r="D608" s="574" t="s">
        <v>562</v>
      </c>
      <c r="E608" s="575"/>
      <c r="F608" s="492">
        <v>0</v>
      </c>
      <c r="G608" s="492"/>
      <c r="H608" s="576"/>
      <c r="I608" s="586"/>
      <c r="J608" s="586"/>
      <c r="K608" s="584">
        <f>I608+((F608-G608)*E608)*H608-J608</f>
        <v>0</v>
      </c>
      <c r="L608" s="585"/>
      <c r="N608">
        <v>3</v>
      </c>
      <c r="O608">
        <f>N594*100+N608</f>
        <v>1003</v>
      </c>
    </row>
    <row r="609" spans="1:15" ht="12" customHeight="1" x14ac:dyDescent="0.25">
      <c r="A609" s="894" t="s">
        <v>292</v>
      </c>
      <c r="B609" s="894"/>
      <c r="C609" s="894"/>
      <c r="D609" s="894"/>
      <c r="E609" s="587">
        <f>SUM(E606:E608)</f>
        <v>0</v>
      </c>
      <c r="F609" s="515"/>
      <c r="G609" s="515"/>
      <c r="H609" s="515"/>
      <c r="I609" s="515"/>
      <c r="J609" s="515"/>
      <c r="K609" s="589">
        <f>SUM(K606:K608)</f>
        <v>0</v>
      </c>
      <c r="L609" s="590">
        <f>SUM(L606:L608)</f>
        <v>0</v>
      </c>
    </row>
    <row r="610" spans="1:15" ht="12" customHeight="1" x14ac:dyDescent="0.25">
      <c r="A610" s="7" t="s">
        <v>310</v>
      </c>
      <c r="B610" s="7" t="s">
        <v>313</v>
      </c>
      <c r="C610" s="469" t="s">
        <v>313</v>
      </c>
      <c r="D610" s="574" t="s">
        <v>562</v>
      </c>
      <c r="E610" s="575"/>
      <c r="F610" s="579"/>
      <c r="G610" s="588"/>
      <c r="H610" s="580"/>
      <c r="I610" s="579"/>
      <c r="J610" s="579"/>
      <c r="K610" s="575">
        <f>I610+((F610-G610)*E610)*H610-J610</f>
        <v>0</v>
      </c>
      <c r="L610" s="578"/>
      <c r="N610">
        <v>4</v>
      </c>
      <c r="O610">
        <f>N594*100+N610</f>
        <v>1004</v>
      </c>
    </row>
    <row r="611" spans="1:15" x14ac:dyDescent="0.25">
      <c r="A611" s="7"/>
      <c r="B611" s="7"/>
      <c r="C611" s="469"/>
      <c r="D611" s="581" t="s">
        <v>565</v>
      </c>
      <c r="E611" s="579"/>
      <c r="F611" s="579"/>
      <c r="G611" s="579"/>
      <c r="H611" s="579"/>
      <c r="I611" s="579"/>
      <c r="J611" s="579"/>
      <c r="K611" s="511"/>
      <c r="L611" s="504"/>
    </row>
    <row r="612" spans="1:15" ht="12" customHeight="1" x14ac:dyDescent="0.25">
      <c r="A612" s="894" t="s">
        <v>292</v>
      </c>
      <c r="B612" s="894"/>
      <c r="C612" s="894"/>
      <c r="D612" s="894"/>
      <c r="E612" s="587">
        <f>SUM(E610:E611)</f>
        <v>0</v>
      </c>
      <c r="F612" s="515"/>
      <c r="G612" s="515"/>
      <c r="H612" s="515"/>
      <c r="I612" s="515"/>
      <c r="J612" s="515"/>
      <c r="K612" s="510">
        <f>SUM(K610:K611)</f>
        <v>0</v>
      </c>
      <c r="L612" s="510">
        <f>SUM(L610:L611)</f>
        <v>0</v>
      </c>
    </row>
    <row r="613" spans="1:15" ht="12" customHeight="1" x14ac:dyDescent="0.25">
      <c r="A613" s="7" t="s">
        <v>314</v>
      </c>
      <c r="B613" s="7" t="s">
        <v>313</v>
      </c>
      <c r="C613" s="469" t="s">
        <v>313</v>
      </c>
      <c r="D613" s="574" t="s">
        <v>562</v>
      </c>
      <c r="E613" s="575"/>
      <c r="F613" s="579"/>
      <c r="G613" s="588"/>
      <c r="H613" s="580"/>
      <c r="I613" s="579"/>
      <c r="J613" s="579"/>
      <c r="K613" s="575">
        <f>I613+((F613-G613)*E613)*H613-J613</f>
        <v>0</v>
      </c>
      <c r="L613" s="578"/>
      <c r="N613">
        <v>5</v>
      </c>
      <c r="O613">
        <f>N594*100+N613</f>
        <v>1005</v>
      </c>
    </row>
    <row r="614" spans="1:15" x14ac:dyDescent="0.25">
      <c r="A614" s="7"/>
      <c r="B614" s="7"/>
      <c r="C614" s="469"/>
      <c r="D614" s="581" t="s">
        <v>565</v>
      </c>
      <c r="E614" s="579"/>
      <c r="F614" s="579"/>
      <c r="G614" s="579"/>
      <c r="H614" s="579"/>
      <c r="I614" s="579"/>
      <c r="J614" s="579"/>
      <c r="K614" s="511"/>
      <c r="L614" s="504"/>
    </row>
    <row r="615" spans="1:15" ht="12" customHeight="1" x14ac:dyDescent="0.25">
      <c r="A615" s="894" t="s">
        <v>292</v>
      </c>
      <c r="B615" s="894"/>
      <c r="C615" s="894"/>
      <c r="D615" s="894"/>
      <c r="E615" s="587">
        <f>SUM(E613:E614)</f>
        <v>0</v>
      </c>
      <c r="F615" s="515"/>
      <c r="G615" s="515"/>
      <c r="H615" s="515"/>
      <c r="I615" s="515"/>
      <c r="J615" s="515"/>
      <c r="K615" s="510">
        <f>SUM(K613:K614)</f>
        <v>0</v>
      </c>
      <c r="L615" s="510">
        <f>SUM(L613:L614)</f>
        <v>0</v>
      </c>
    </row>
    <row r="616" spans="1:15" ht="12" customHeight="1" x14ac:dyDescent="0.25">
      <c r="A616" s="7" t="s">
        <v>315</v>
      </c>
      <c r="B616" s="7" t="s">
        <v>313</v>
      </c>
      <c r="C616" s="469" t="s">
        <v>313</v>
      </c>
      <c r="D616" s="574" t="s">
        <v>562</v>
      </c>
      <c r="E616" s="575"/>
      <c r="F616" s="579"/>
      <c r="G616" s="588"/>
      <c r="H616" s="580"/>
      <c r="I616" s="579"/>
      <c r="J616" s="579"/>
      <c r="K616" s="575">
        <f>I616+((F616-G616)*E616)*H616-J616</f>
        <v>0</v>
      </c>
      <c r="L616" s="578"/>
      <c r="N616">
        <v>6</v>
      </c>
      <c r="O616">
        <f>N594*100+N616</f>
        <v>1006</v>
      </c>
    </row>
    <row r="617" spans="1:15" x14ac:dyDescent="0.25">
      <c r="A617" s="7"/>
      <c r="B617" s="7"/>
      <c r="C617" s="469"/>
      <c r="D617" s="581" t="s">
        <v>565</v>
      </c>
      <c r="E617" s="579"/>
      <c r="F617" s="579"/>
      <c r="G617" s="579"/>
      <c r="H617" s="579"/>
      <c r="I617" s="579"/>
      <c r="J617" s="579"/>
      <c r="K617" s="511"/>
      <c r="L617" s="504"/>
    </row>
    <row r="618" spans="1:15" ht="12" customHeight="1" x14ac:dyDescent="0.25">
      <c r="A618" s="894" t="s">
        <v>292</v>
      </c>
      <c r="B618" s="894"/>
      <c r="C618" s="894"/>
      <c r="D618" s="894"/>
      <c r="E618" s="587">
        <f>SUM(E616:E617)</f>
        <v>0</v>
      </c>
      <c r="F618" s="515"/>
      <c r="G618" s="515"/>
      <c r="H618" s="515"/>
      <c r="I618" s="515"/>
      <c r="J618" s="515"/>
      <c r="K618" s="510">
        <f>SUM(K616:K617)</f>
        <v>0</v>
      </c>
      <c r="L618" s="510">
        <f>SUM(L616:L617)</f>
        <v>0</v>
      </c>
    </row>
    <row r="619" spans="1:15" ht="12" customHeight="1" x14ac:dyDescent="0.25">
      <c r="A619" s="7" t="s">
        <v>316</v>
      </c>
      <c r="B619" s="7" t="s">
        <v>313</v>
      </c>
      <c r="C619" s="469" t="s">
        <v>313</v>
      </c>
      <c r="D619" s="574" t="s">
        <v>562</v>
      </c>
      <c r="E619" s="575"/>
      <c r="F619" s="579"/>
      <c r="G619" s="588"/>
      <c r="H619" s="580"/>
      <c r="I619" s="579"/>
      <c r="J619" s="579"/>
      <c r="K619" s="575">
        <f>I619+((F619-G619)*E619)*H619-J619</f>
        <v>0</v>
      </c>
      <c r="L619" s="578"/>
      <c r="N619">
        <v>7</v>
      </c>
      <c r="O619">
        <f>N594*100+N619</f>
        <v>1007</v>
      </c>
    </row>
    <row r="620" spans="1:15" x14ac:dyDescent="0.25">
      <c r="A620" s="7"/>
      <c r="B620" s="7"/>
      <c r="C620" s="469"/>
      <c r="D620" s="581" t="s">
        <v>565</v>
      </c>
      <c r="E620" s="579"/>
      <c r="F620" s="579"/>
      <c r="G620" s="579"/>
      <c r="H620" s="579"/>
      <c r="I620" s="579"/>
      <c r="J620" s="579"/>
      <c r="K620" s="511"/>
      <c r="L620" s="504"/>
    </row>
    <row r="621" spans="1:15" ht="12" customHeight="1" x14ac:dyDescent="0.25">
      <c r="A621" s="895" t="s">
        <v>292</v>
      </c>
      <c r="B621" s="895"/>
      <c r="C621" s="895"/>
      <c r="D621" s="895"/>
      <c r="E621" s="510">
        <f>SUM(E619:E620)</f>
        <v>0</v>
      </c>
      <c r="F621" s="515"/>
      <c r="G621" s="515"/>
      <c r="H621" s="515"/>
      <c r="I621" s="515"/>
      <c r="J621" s="515"/>
      <c r="K621" s="510">
        <f>SUM(K619:K620)</f>
        <v>0</v>
      </c>
      <c r="L621" s="510">
        <f>SUM(L619:L620)</f>
        <v>0</v>
      </c>
    </row>
    <row r="622" spans="1:15" x14ac:dyDescent="0.25">
      <c r="A622" s="865" t="s">
        <v>91</v>
      </c>
      <c r="B622" s="865"/>
      <c r="C622" s="865"/>
      <c r="D622" s="865"/>
      <c r="E622" s="510">
        <f>E609+E612+E615+E618+E621</f>
        <v>0</v>
      </c>
      <c r="F622" s="516"/>
      <c r="G622" s="516"/>
      <c r="H622" s="516"/>
      <c r="I622" s="516"/>
      <c r="J622" s="516"/>
      <c r="K622" s="510">
        <f>K609+K612+K615+K618+K621</f>
        <v>0</v>
      </c>
      <c r="L622" s="510">
        <f>L609+L612+L615+L618+L621</f>
        <v>0</v>
      </c>
    </row>
    <row r="623" spans="1:15" x14ac:dyDescent="0.25">
      <c r="A623" s="896" t="s">
        <v>566</v>
      </c>
      <c r="B623" s="896"/>
      <c r="C623" s="896"/>
      <c r="D623" s="896"/>
      <c r="E623" s="896"/>
      <c r="F623" s="896"/>
      <c r="G623" s="896"/>
      <c r="H623" s="896"/>
      <c r="I623" s="896"/>
      <c r="J623" s="896"/>
      <c r="K623" s="896"/>
      <c r="L623" s="896"/>
    </row>
    <row r="624" spans="1:15" x14ac:dyDescent="0.25">
      <c r="A624" s="896" t="s">
        <v>567</v>
      </c>
      <c r="B624" s="896"/>
      <c r="C624" s="896"/>
      <c r="D624" s="896"/>
      <c r="E624" s="896"/>
      <c r="F624" s="896"/>
      <c r="G624" s="896"/>
      <c r="H624" s="896"/>
      <c r="I624" s="896"/>
      <c r="J624" s="896"/>
      <c r="K624" s="896"/>
      <c r="L624" s="896"/>
    </row>
    <row r="625" spans="1:14" x14ac:dyDescent="0.25">
      <c r="A625" s="583" t="s">
        <v>568</v>
      </c>
      <c r="B625" s="583"/>
      <c r="C625" s="583"/>
      <c r="D625" s="583"/>
      <c r="E625" s="583"/>
      <c r="F625" s="583"/>
      <c r="G625" s="583"/>
      <c r="H625" s="583"/>
      <c r="I625" s="583"/>
      <c r="J625" s="583"/>
      <c r="K625" s="583"/>
      <c r="L625" s="583"/>
    </row>
    <row r="630" spans="1:14" ht="12" customHeight="1" x14ac:dyDescent="0.25">
      <c r="A630" s="702" t="s">
        <v>23</v>
      </c>
      <c r="B630" s="702"/>
      <c r="C630" s="890">
        <f>Presentación!$C$3</f>
        <v>1990</v>
      </c>
      <c r="D630" s="890"/>
      <c r="E630" s="890"/>
      <c r="F630" s="890"/>
      <c r="G630" s="890"/>
      <c r="H630" s="890"/>
      <c r="I630" s="890"/>
      <c r="J630" s="890"/>
      <c r="K630" s="890"/>
      <c r="L630" s="890"/>
    </row>
    <row r="631" spans="1:14" ht="12" customHeight="1" x14ac:dyDescent="0.25">
      <c r="A631" s="702" t="s">
        <v>24</v>
      </c>
      <c r="B631" s="702"/>
      <c r="C631" s="891" t="s">
        <v>389</v>
      </c>
      <c r="D631" s="891"/>
      <c r="E631" s="891"/>
      <c r="F631" s="891"/>
      <c r="G631" s="891"/>
      <c r="H631" s="891"/>
      <c r="I631" s="891"/>
      <c r="J631" s="891"/>
      <c r="K631" s="891"/>
      <c r="L631" s="891"/>
      <c r="N631">
        <v>11</v>
      </c>
    </row>
    <row r="632" spans="1:14" ht="12" customHeight="1" x14ac:dyDescent="0.25">
      <c r="A632" s="702" t="s">
        <v>5</v>
      </c>
      <c r="B632" s="702"/>
      <c r="C632" s="703" t="s">
        <v>26</v>
      </c>
      <c r="D632" s="703"/>
      <c r="E632" s="703"/>
      <c r="F632" s="703"/>
      <c r="G632" s="703"/>
      <c r="H632" s="703"/>
      <c r="I632" s="703"/>
      <c r="J632" s="703"/>
      <c r="K632" s="703"/>
      <c r="L632" s="703"/>
    </row>
    <row r="633" spans="1:14" ht="12" customHeight="1" x14ac:dyDescent="0.25">
      <c r="A633" s="702" t="s">
        <v>27</v>
      </c>
      <c r="B633" s="702"/>
      <c r="C633" s="703" t="s">
        <v>548</v>
      </c>
      <c r="D633" s="703"/>
      <c r="E633" s="703"/>
      <c r="F633" s="703"/>
      <c r="G633" s="703"/>
      <c r="H633" s="703"/>
      <c r="I633" s="703"/>
      <c r="J633" s="703"/>
      <c r="K633" s="703"/>
      <c r="L633" s="703"/>
    </row>
    <row r="634" spans="1:14" ht="12" customHeight="1" x14ac:dyDescent="0.25">
      <c r="A634" s="702" t="s">
        <v>29</v>
      </c>
      <c r="B634" s="702"/>
      <c r="C634" s="703" t="s">
        <v>549</v>
      </c>
      <c r="D634" s="703"/>
      <c r="E634" s="703"/>
      <c r="F634" s="703"/>
      <c r="G634" s="703"/>
      <c r="H634" s="703"/>
      <c r="I634" s="703"/>
      <c r="J634" s="703"/>
      <c r="K634" s="703"/>
      <c r="L634" s="703"/>
    </row>
    <row r="635" spans="1:14" ht="12" customHeight="1" x14ac:dyDescent="0.25">
      <c r="A635" s="702" t="s">
        <v>31</v>
      </c>
      <c r="B635" s="702"/>
      <c r="C635" s="703" t="s">
        <v>406</v>
      </c>
      <c r="D635" s="703"/>
      <c r="E635" s="703"/>
      <c r="F635" s="703"/>
      <c r="G635" s="703"/>
      <c r="H635" s="703"/>
      <c r="I635" s="703"/>
      <c r="J635" s="703"/>
      <c r="K635" s="703"/>
      <c r="L635" s="703"/>
    </row>
    <row r="636" spans="1:14" ht="12" customHeight="1" x14ac:dyDescent="0.25">
      <c r="A636" s="704" t="s">
        <v>33</v>
      </c>
      <c r="B636" s="704"/>
      <c r="C636" s="97" t="s">
        <v>34</v>
      </c>
      <c r="D636" s="97"/>
      <c r="E636" s="705" t="s">
        <v>219</v>
      </c>
      <c r="F636" s="705"/>
      <c r="G636" s="705"/>
      <c r="H636" s="705"/>
      <c r="I636" s="705" t="s">
        <v>455</v>
      </c>
      <c r="J636" s="705"/>
      <c r="K636" s="705"/>
      <c r="L636" s="705"/>
    </row>
    <row r="637" spans="1:14" ht="34.5" customHeight="1" x14ac:dyDescent="0.25">
      <c r="A637" s="7" t="s">
        <v>37</v>
      </c>
      <c r="B637" s="7"/>
      <c r="C637" s="6" t="s">
        <v>38</v>
      </c>
      <c r="D637" s="6" t="s">
        <v>550</v>
      </c>
      <c r="E637" s="98" t="s">
        <v>551</v>
      </c>
      <c r="F637" s="98" t="s">
        <v>221</v>
      </c>
      <c r="G637" s="98" t="s">
        <v>222</v>
      </c>
      <c r="H637" s="98" t="s">
        <v>43</v>
      </c>
      <c r="I637" s="98" t="s">
        <v>457</v>
      </c>
      <c r="J637" s="98" t="s">
        <v>458</v>
      </c>
      <c r="K637" s="98" t="s">
        <v>411</v>
      </c>
      <c r="L637" s="98" t="s">
        <v>411</v>
      </c>
    </row>
    <row r="638" spans="1:14" ht="12" customHeight="1" x14ac:dyDescent="0.25">
      <c r="A638" s="6" t="s">
        <v>197</v>
      </c>
      <c r="B638" s="6" t="s">
        <v>47</v>
      </c>
      <c r="C638" s="6"/>
      <c r="D638" s="6"/>
      <c r="E638" s="892" t="s">
        <v>48</v>
      </c>
      <c r="F638" s="571" t="s">
        <v>552</v>
      </c>
      <c r="G638" s="571" t="s">
        <v>552</v>
      </c>
      <c r="H638" s="571" t="s">
        <v>120</v>
      </c>
      <c r="I638" s="571" t="s">
        <v>460</v>
      </c>
      <c r="J638" s="571" t="s">
        <v>460</v>
      </c>
      <c r="K638" s="892" t="s">
        <v>52</v>
      </c>
      <c r="L638" s="892" t="s">
        <v>225</v>
      </c>
    </row>
    <row r="639" spans="1:14" ht="13.5" x14ac:dyDescent="0.25">
      <c r="A639" s="6"/>
      <c r="B639" s="6"/>
      <c r="C639" s="6"/>
      <c r="D639" s="6"/>
      <c r="E639" s="892"/>
      <c r="F639" s="571" t="s">
        <v>498</v>
      </c>
      <c r="G639" s="571" t="s">
        <v>498</v>
      </c>
      <c r="H639" s="571" t="s">
        <v>123</v>
      </c>
      <c r="I639" s="571" t="s">
        <v>553</v>
      </c>
      <c r="J639" s="571" t="s">
        <v>499</v>
      </c>
      <c r="K639" s="892"/>
      <c r="L639" s="892"/>
    </row>
    <row r="640" spans="1:14" ht="12" customHeight="1" x14ac:dyDescent="0.25">
      <c r="A640" s="6"/>
      <c r="B640" s="6"/>
      <c r="C640" s="6"/>
      <c r="D640" s="6"/>
      <c r="E640" s="892"/>
      <c r="F640" s="7" t="s">
        <v>554</v>
      </c>
      <c r="G640" s="7" t="s">
        <v>555</v>
      </c>
      <c r="H640" s="7" t="s">
        <v>556</v>
      </c>
      <c r="I640" s="7" t="s">
        <v>557</v>
      </c>
      <c r="J640" s="7" t="s">
        <v>557</v>
      </c>
      <c r="K640" s="893" t="s">
        <v>558</v>
      </c>
      <c r="L640" s="893" t="s">
        <v>559</v>
      </c>
    </row>
    <row r="641" spans="1:15" x14ac:dyDescent="0.25">
      <c r="A641" s="6"/>
      <c r="B641" s="6"/>
      <c r="C641" s="6"/>
      <c r="D641" s="6"/>
      <c r="E641" s="892"/>
      <c r="F641" s="7"/>
      <c r="G641" s="7"/>
      <c r="H641" s="7"/>
      <c r="I641" s="7"/>
      <c r="J641" s="7"/>
      <c r="K641" s="893"/>
      <c r="L641" s="893"/>
    </row>
    <row r="642" spans="1:15" ht="13.5" x14ac:dyDescent="0.35">
      <c r="A642" s="6"/>
      <c r="B642" s="6"/>
      <c r="C642" s="6"/>
      <c r="D642" s="6"/>
      <c r="E642" s="572" t="s">
        <v>467</v>
      </c>
      <c r="F642" s="572" t="s">
        <v>560</v>
      </c>
      <c r="G642" s="572" t="s">
        <v>468</v>
      </c>
      <c r="H642" s="572" t="s">
        <v>65</v>
      </c>
      <c r="I642" s="572" t="s">
        <v>66</v>
      </c>
      <c r="J642" s="572" t="s">
        <v>469</v>
      </c>
      <c r="K642" s="573" t="s">
        <v>470</v>
      </c>
      <c r="L642" s="573" t="s">
        <v>470</v>
      </c>
    </row>
    <row r="643" spans="1:15" ht="12.75" customHeight="1" x14ac:dyDescent="0.25">
      <c r="A643" s="687" t="s">
        <v>68</v>
      </c>
      <c r="B643" s="687" t="s">
        <v>313</v>
      </c>
      <c r="C643" s="135" t="s">
        <v>561</v>
      </c>
      <c r="D643" s="574" t="s">
        <v>562</v>
      </c>
      <c r="E643" s="575"/>
      <c r="F643" s="576">
        <v>0</v>
      </c>
      <c r="G643" s="577"/>
      <c r="H643" s="576"/>
      <c r="I643" s="576"/>
      <c r="J643" s="576"/>
      <c r="K643" s="584">
        <f>I643+((F643-G643)*E643)*H643-J643</f>
        <v>0</v>
      </c>
      <c r="L643" s="585"/>
      <c r="N643">
        <v>1</v>
      </c>
      <c r="O643">
        <f>N631*100+N643</f>
        <v>1101</v>
      </c>
    </row>
    <row r="644" spans="1:15" x14ac:dyDescent="0.25">
      <c r="A644" s="687"/>
      <c r="B644" s="687"/>
      <c r="C644" s="486" t="s">
        <v>563</v>
      </c>
      <c r="D644" s="574" t="s">
        <v>562</v>
      </c>
      <c r="E644" s="575"/>
      <c r="F644" s="492">
        <v>0</v>
      </c>
      <c r="G644" s="577"/>
      <c r="H644" s="576"/>
      <c r="I644" s="492"/>
      <c r="J644" s="492"/>
      <c r="K644" s="584">
        <f>I644+((F644-G644)*E644)*H644-J644</f>
        <v>0</v>
      </c>
      <c r="L644" s="585"/>
      <c r="N644">
        <v>2</v>
      </c>
      <c r="O644">
        <f>N631*100+N644</f>
        <v>1102</v>
      </c>
    </row>
    <row r="645" spans="1:15" x14ac:dyDescent="0.25">
      <c r="A645" s="687"/>
      <c r="B645" s="687"/>
      <c r="C645" s="135" t="s">
        <v>564</v>
      </c>
      <c r="D645" s="574" t="s">
        <v>562</v>
      </c>
      <c r="E645" s="575"/>
      <c r="F645" s="492">
        <v>0</v>
      </c>
      <c r="G645" s="492"/>
      <c r="H645" s="576"/>
      <c r="I645" s="586"/>
      <c r="J645" s="586"/>
      <c r="K645" s="584">
        <f>I645+((F645-G645)*E645)*H645-J645</f>
        <v>0</v>
      </c>
      <c r="L645" s="585"/>
      <c r="N645">
        <v>3</v>
      </c>
      <c r="O645">
        <f>N631*100+N645</f>
        <v>1103</v>
      </c>
    </row>
    <row r="646" spans="1:15" ht="12" customHeight="1" x14ac:dyDescent="0.25">
      <c r="A646" s="894" t="s">
        <v>292</v>
      </c>
      <c r="B646" s="894"/>
      <c r="C646" s="894"/>
      <c r="D646" s="894"/>
      <c r="E646" s="587">
        <f>SUM(E643:E645)</f>
        <v>0</v>
      </c>
      <c r="F646" s="515"/>
      <c r="G646" s="515"/>
      <c r="H646" s="515"/>
      <c r="I646" s="515"/>
      <c r="J646" s="515"/>
      <c r="K646" s="510">
        <f>SUM(K643:K645)</f>
        <v>0</v>
      </c>
      <c r="L646" s="510">
        <f>SUM(L643:L645)</f>
        <v>0</v>
      </c>
    </row>
    <row r="647" spans="1:15" ht="12" customHeight="1" x14ac:dyDescent="0.25">
      <c r="A647" s="7" t="s">
        <v>310</v>
      </c>
      <c r="B647" s="7" t="s">
        <v>313</v>
      </c>
      <c r="C647" s="469" t="s">
        <v>313</v>
      </c>
      <c r="D647" s="574" t="s">
        <v>562</v>
      </c>
      <c r="E647" s="575"/>
      <c r="F647" s="579"/>
      <c r="G647" s="588"/>
      <c r="H647" s="580"/>
      <c r="I647" s="579"/>
      <c r="J647" s="579"/>
      <c r="K647" s="575">
        <f>I647+((F647-G647)*E647)*H647-J647</f>
        <v>0</v>
      </c>
      <c r="L647" s="578"/>
      <c r="N647">
        <v>4</v>
      </c>
      <c r="O647">
        <f>N631*100+N647</f>
        <v>1104</v>
      </c>
    </row>
    <row r="648" spans="1:15" x14ac:dyDescent="0.25">
      <c r="A648" s="7"/>
      <c r="B648" s="7"/>
      <c r="C648" s="469"/>
      <c r="D648" s="581" t="s">
        <v>565</v>
      </c>
      <c r="E648" s="579"/>
      <c r="F648" s="579"/>
      <c r="G648" s="579"/>
      <c r="H648" s="579"/>
      <c r="I648" s="579"/>
      <c r="J648" s="579"/>
      <c r="K648" s="511"/>
      <c r="L648" s="504"/>
    </row>
    <row r="649" spans="1:15" ht="12" customHeight="1" x14ac:dyDescent="0.25">
      <c r="A649" s="894" t="s">
        <v>292</v>
      </c>
      <c r="B649" s="894"/>
      <c r="C649" s="894"/>
      <c r="D649" s="894"/>
      <c r="E649" s="587">
        <f>SUM(E647:E648)</f>
        <v>0</v>
      </c>
      <c r="F649" s="515"/>
      <c r="G649" s="515"/>
      <c r="H649" s="515"/>
      <c r="I649" s="515"/>
      <c r="J649" s="515"/>
      <c r="K649" s="510">
        <f>SUM(K647:K648)</f>
        <v>0</v>
      </c>
      <c r="L649" s="510">
        <f>SUM(L647:L648)</f>
        <v>0</v>
      </c>
    </row>
    <row r="650" spans="1:15" ht="12" customHeight="1" x14ac:dyDescent="0.25">
      <c r="A650" s="7" t="s">
        <v>314</v>
      </c>
      <c r="B650" s="7" t="s">
        <v>313</v>
      </c>
      <c r="C650" s="469" t="s">
        <v>313</v>
      </c>
      <c r="D650" s="574" t="s">
        <v>562</v>
      </c>
      <c r="E650" s="575"/>
      <c r="F650" s="579"/>
      <c r="G650" s="588"/>
      <c r="H650" s="580"/>
      <c r="I650" s="579"/>
      <c r="J650" s="579"/>
      <c r="K650" s="575">
        <f>I650+((F650-G650)*E650)*H650-J650</f>
        <v>0</v>
      </c>
      <c r="L650" s="578"/>
      <c r="N650">
        <v>5</v>
      </c>
      <c r="O650">
        <f>N631*100+N650</f>
        <v>1105</v>
      </c>
    </row>
    <row r="651" spans="1:15" x14ac:dyDescent="0.25">
      <c r="A651" s="7"/>
      <c r="B651" s="7"/>
      <c r="C651" s="469"/>
      <c r="D651" s="581" t="s">
        <v>565</v>
      </c>
      <c r="E651" s="579"/>
      <c r="F651" s="579"/>
      <c r="G651" s="579"/>
      <c r="H651" s="579"/>
      <c r="I651" s="579"/>
      <c r="J651" s="579"/>
      <c r="K651" s="511"/>
      <c r="L651" s="504"/>
    </row>
    <row r="652" spans="1:15" ht="12" customHeight="1" x14ac:dyDescent="0.25">
      <c r="A652" s="894" t="s">
        <v>292</v>
      </c>
      <c r="B652" s="894"/>
      <c r="C652" s="894"/>
      <c r="D652" s="894"/>
      <c r="E652" s="587">
        <f>SUM(E650:E651)</f>
        <v>0</v>
      </c>
      <c r="F652" s="515"/>
      <c r="G652" s="515"/>
      <c r="H652" s="515"/>
      <c r="I652" s="515"/>
      <c r="J652" s="515"/>
      <c r="K652" s="510">
        <f>SUM(K650:K651)</f>
        <v>0</v>
      </c>
      <c r="L652" s="510">
        <f>SUM(L650:L651)</f>
        <v>0</v>
      </c>
    </row>
    <row r="653" spans="1:15" ht="12" customHeight="1" x14ac:dyDescent="0.25">
      <c r="A653" s="7" t="s">
        <v>315</v>
      </c>
      <c r="B653" s="7" t="s">
        <v>313</v>
      </c>
      <c r="C653" s="469" t="s">
        <v>313</v>
      </c>
      <c r="D653" s="574" t="s">
        <v>562</v>
      </c>
      <c r="E653" s="575"/>
      <c r="F653" s="579"/>
      <c r="G653" s="588"/>
      <c r="H653" s="580"/>
      <c r="I653" s="579"/>
      <c r="J653" s="579"/>
      <c r="K653" s="575">
        <f>I653+((F653-G653)*E653)*H653-J653</f>
        <v>0</v>
      </c>
      <c r="L653" s="578"/>
      <c r="N653">
        <v>6</v>
      </c>
      <c r="O653">
        <f>N631*100+N653</f>
        <v>1106</v>
      </c>
    </row>
    <row r="654" spans="1:15" x14ac:dyDescent="0.25">
      <c r="A654" s="7"/>
      <c r="B654" s="7"/>
      <c r="C654" s="469"/>
      <c r="D654" s="581" t="s">
        <v>565</v>
      </c>
      <c r="E654" s="579"/>
      <c r="F654" s="579"/>
      <c r="G654" s="579"/>
      <c r="H654" s="579"/>
      <c r="I654" s="579"/>
      <c r="J654" s="579"/>
      <c r="K654" s="511"/>
      <c r="L654" s="504"/>
    </row>
    <row r="655" spans="1:15" ht="12" customHeight="1" x14ac:dyDescent="0.25">
      <c r="A655" s="894" t="s">
        <v>292</v>
      </c>
      <c r="B655" s="894"/>
      <c r="C655" s="894"/>
      <c r="D655" s="894"/>
      <c r="E655" s="587">
        <f>SUM(E653:E654)</f>
        <v>0</v>
      </c>
      <c r="F655" s="515"/>
      <c r="G655" s="515"/>
      <c r="H655" s="515"/>
      <c r="I655" s="515"/>
      <c r="J655" s="515"/>
      <c r="K655" s="510">
        <f>SUM(K653:K654)</f>
        <v>0</v>
      </c>
      <c r="L655" s="510">
        <f>SUM(L653:L654)</f>
        <v>0</v>
      </c>
    </row>
    <row r="656" spans="1:15" ht="12" customHeight="1" x14ac:dyDescent="0.25">
      <c r="A656" s="7" t="s">
        <v>316</v>
      </c>
      <c r="B656" s="7" t="s">
        <v>313</v>
      </c>
      <c r="C656" s="469" t="s">
        <v>313</v>
      </c>
      <c r="D656" s="574" t="s">
        <v>562</v>
      </c>
      <c r="E656" s="575"/>
      <c r="F656" s="579"/>
      <c r="G656" s="588"/>
      <c r="H656" s="580"/>
      <c r="I656" s="579"/>
      <c r="J656" s="579"/>
      <c r="K656" s="575">
        <f>I656+((F656-G656)*E656)*H656-J656</f>
        <v>0</v>
      </c>
      <c r="L656" s="578"/>
      <c r="N656">
        <v>7</v>
      </c>
      <c r="O656">
        <f>N631*100+N656</f>
        <v>1107</v>
      </c>
    </row>
    <row r="657" spans="1:14" x14ac:dyDescent="0.25">
      <c r="A657" s="7"/>
      <c r="B657" s="7"/>
      <c r="C657" s="469"/>
      <c r="D657" s="581" t="s">
        <v>565</v>
      </c>
      <c r="E657" s="579"/>
      <c r="F657" s="579"/>
      <c r="G657" s="579"/>
      <c r="H657" s="579"/>
      <c r="I657" s="579"/>
      <c r="J657" s="579"/>
      <c r="K657" s="511"/>
      <c r="L657" s="504"/>
    </row>
    <row r="658" spans="1:14" ht="12" customHeight="1" x14ac:dyDescent="0.25">
      <c r="A658" s="895" t="s">
        <v>292</v>
      </c>
      <c r="B658" s="895"/>
      <c r="C658" s="895"/>
      <c r="D658" s="895"/>
      <c r="E658" s="510">
        <f>SUM(E656:E657)</f>
        <v>0</v>
      </c>
      <c r="F658" s="515"/>
      <c r="G658" s="515"/>
      <c r="H658" s="515"/>
      <c r="I658" s="515"/>
      <c r="J658" s="515"/>
      <c r="K658" s="510">
        <f>SUM(K656:K657)</f>
        <v>0</v>
      </c>
      <c r="L658" s="510">
        <f>SUM(L656:L657)</f>
        <v>0</v>
      </c>
    </row>
    <row r="659" spans="1:14" x14ac:dyDescent="0.25">
      <c r="A659" s="865" t="s">
        <v>91</v>
      </c>
      <c r="B659" s="865"/>
      <c r="C659" s="865"/>
      <c r="D659" s="865"/>
      <c r="E659" s="510">
        <f>E646+E649+E652+E655+E658</f>
        <v>0</v>
      </c>
      <c r="F659" s="516"/>
      <c r="G659" s="516"/>
      <c r="H659" s="516"/>
      <c r="I659" s="516"/>
      <c r="J659" s="516"/>
      <c r="K659" s="510">
        <f>K646+K649+K652+K655+K658</f>
        <v>0</v>
      </c>
      <c r="L659" s="510">
        <f>L646+L649+L652+L655+L658</f>
        <v>0</v>
      </c>
    </row>
    <row r="660" spans="1:14" x14ac:dyDescent="0.25">
      <c r="A660" s="896" t="s">
        <v>566</v>
      </c>
      <c r="B660" s="896"/>
      <c r="C660" s="896"/>
      <c r="D660" s="896"/>
      <c r="E660" s="896"/>
      <c r="F660" s="896"/>
      <c r="G660" s="896"/>
      <c r="H660" s="896"/>
      <c r="I660" s="896"/>
      <c r="J660" s="896"/>
      <c r="K660" s="896"/>
      <c r="L660" s="896"/>
    </row>
    <row r="661" spans="1:14" x14ac:dyDescent="0.25">
      <c r="A661" s="896" t="s">
        <v>567</v>
      </c>
      <c r="B661" s="896"/>
      <c r="C661" s="896"/>
      <c r="D661" s="896"/>
      <c r="E661" s="896"/>
      <c r="F661" s="896"/>
      <c r="G661" s="896"/>
      <c r="H661" s="896"/>
      <c r="I661" s="896"/>
      <c r="J661" s="896"/>
      <c r="K661" s="896"/>
      <c r="L661" s="896"/>
    </row>
    <row r="662" spans="1:14" x14ac:dyDescent="0.25">
      <c r="A662" s="583" t="s">
        <v>568</v>
      </c>
      <c r="B662" s="583"/>
      <c r="C662" s="583"/>
      <c r="D662" s="583"/>
      <c r="E662" s="583"/>
      <c r="F662" s="583"/>
      <c r="G662" s="583"/>
      <c r="H662" s="583"/>
      <c r="I662" s="583"/>
      <c r="J662" s="583"/>
      <c r="K662" s="583"/>
      <c r="L662" s="583"/>
    </row>
    <row r="667" spans="1:14" ht="12" customHeight="1" x14ac:dyDescent="0.25">
      <c r="A667" s="702" t="s">
        <v>23</v>
      </c>
      <c r="B667" s="702"/>
      <c r="C667" s="890">
        <f>Presentación!$C$3</f>
        <v>1990</v>
      </c>
      <c r="D667" s="890"/>
      <c r="E667" s="890"/>
      <c r="F667" s="890"/>
      <c r="G667" s="890"/>
      <c r="H667" s="890"/>
      <c r="I667" s="890"/>
      <c r="J667" s="890"/>
      <c r="K667" s="890"/>
      <c r="L667" s="890"/>
    </row>
    <row r="668" spans="1:14" ht="12" customHeight="1" x14ac:dyDescent="0.25">
      <c r="A668" s="702" t="s">
        <v>24</v>
      </c>
      <c r="B668" s="702"/>
      <c r="C668" s="891" t="s">
        <v>390</v>
      </c>
      <c r="D668" s="891"/>
      <c r="E668" s="891"/>
      <c r="F668" s="891"/>
      <c r="G668" s="891"/>
      <c r="H668" s="891"/>
      <c r="I668" s="891"/>
      <c r="J668" s="891"/>
      <c r="K668" s="891"/>
      <c r="L668" s="891"/>
      <c r="N668">
        <v>12</v>
      </c>
    </row>
    <row r="669" spans="1:14" ht="12" customHeight="1" x14ac:dyDescent="0.25">
      <c r="A669" s="702" t="s">
        <v>5</v>
      </c>
      <c r="B669" s="702"/>
      <c r="C669" s="703" t="s">
        <v>26</v>
      </c>
      <c r="D669" s="703"/>
      <c r="E669" s="703"/>
      <c r="F669" s="703"/>
      <c r="G669" s="703"/>
      <c r="H669" s="703"/>
      <c r="I669" s="703"/>
      <c r="J669" s="703"/>
      <c r="K669" s="703"/>
      <c r="L669" s="703"/>
    </row>
    <row r="670" spans="1:14" ht="12" customHeight="1" x14ac:dyDescent="0.25">
      <c r="A670" s="702" t="s">
        <v>27</v>
      </c>
      <c r="B670" s="702"/>
      <c r="C670" s="703" t="s">
        <v>548</v>
      </c>
      <c r="D670" s="703"/>
      <c r="E670" s="703"/>
      <c r="F670" s="703"/>
      <c r="G670" s="703"/>
      <c r="H670" s="703"/>
      <c r="I670" s="703"/>
      <c r="J670" s="703"/>
      <c r="K670" s="703"/>
      <c r="L670" s="703"/>
    </row>
    <row r="671" spans="1:14" ht="12" customHeight="1" x14ac:dyDescent="0.25">
      <c r="A671" s="702" t="s">
        <v>29</v>
      </c>
      <c r="B671" s="702"/>
      <c r="C671" s="703" t="s">
        <v>549</v>
      </c>
      <c r="D671" s="703"/>
      <c r="E671" s="703"/>
      <c r="F671" s="703"/>
      <c r="G671" s="703"/>
      <c r="H671" s="703"/>
      <c r="I671" s="703"/>
      <c r="J671" s="703"/>
      <c r="K671" s="703"/>
      <c r="L671" s="703"/>
    </row>
    <row r="672" spans="1:14" ht="12" customHeight="1" x14ac:dyDescent="0.25">
      <c r="A672" s="702" t="s">
        <v>31</v>
      </c>
      <c r="B672" s="702"/>
      <c r="C672" s="703" t="s">
        <v>406</v>
      </c>
      <c r="D672" s="703"/>
      <c r="E672" s="703"/>
      <c r="F672" s="703"/>
      <c r="G672" s="703"/>
      <c r="H672" s="703"/>
      <c r="I672" s="703"/>
      <c r="J672" s="703"/>
      <c r="K672" s="703"/>
      <c r="L672" s="703"/>
    </row>
    <row r="673" spans="1:15" ht="12" customHeight="1" x14ac:dyDescent="0.25">
      <c r="A673" s="704" t="s">
        <v>33</v>
      </c>
      <c r="B673" s="704"/>
      <c r="C673" s="97" t="s">
        <v>34</v>
      </c>
      <c r="D673" s="97"/>
      <c r="E673" s="705" t="s">
        <v>219</v>
      </c>
      <c r="F673" s="705"/>
      <c r="G673" s="705"/>
      <c r="H673" s="705"/>
      <c r="I673" s="705" t="s">
        <v>455</v>
      </c>
      <c r="J673" s="705"/>
      <c r="K673" s="705"/>
      <c r="L673" s="705"/>
    </row>
    <row r="674" spans="1:15" ht="34.5" customHeight="1" x14ac:dyDescent="0.25">
      <c r="A674" s="7" t="s">
        <v>37</v>
      </c>
      <c r="B674" s="7"/>
      <c r="C674" s="6" t="s">
        <v>38</v>
      </c>
      <c r="D674" s="6" t="s">
        <v>550</v>
      </c>
      <c r="E674" s="98" t="s">
        <v>551</v>
      </c>
      <c r="F674" s="98" t="s">
        <v>221</v>
      </c>
      <c r="G674" s="98" t="s">
        <v>222</v>
      </c>
      <c r="H674" s="98" t="s">
        <v>43</v>
      </c>
      <c r="I674" s="98" t="s">
        <v>457</v>
      </c>
      <c r="J674" s="98" t="s">
        <v>458</v>
      </c>
      <c r="K674" s="98" t="s">
        <v>411</v>
      </c>
      <c r="L674" s="98" t="s">
        <v>411</v>
      </c>
    </row>
    <row r="675" spans="1:15" ht="12" customHeight="1" x14ac:dyDescent="0.25">
      <c r="A675" s="6" t="s">
        <v>197</v>
      </c>
      <c r="B675" s="6" t="s">
        <v>47</v>
      </c>
      <c r="C675" s="6"/>
      <c r="D675" s="6"/>
      <c r="E675" s="892" t="s">
        <v>48</v>
      </c>
      <c r="F675" s="571" t="s">
        <v>552</v>
      </c>
      <c r="G675" s="571" t="s">
        <v>552</v>
      </c>
      <c r="H675" s="571" t="s">
        <v>120</v>
      </c>
      <c r="I675" s="571" t="s">
        <v>460</v>
      </c>
      <c r="J675" s="571" t="s">
        <v>460</v>
      </c>
      <c r="K675" s="892" t="s">
        <v>52</v>
      </c>
      <c r="L675" s="892" t="s">
        <v>225</v>
      </c>
    </row>
    <row r="676" spans="1:15" ht="13.5" x14ac:dyDescent="0.25">
      <c r="A676" s="6"/>
      <c r="B676" s="6"/>
      <c r="C676" s="6"/>
      <c r="D676" s="6"/>
      <c r="E676" s="892"/>
      <c r="F676" s="571" t="s">
        <v>498</v>
      </c>
      <c r="G676" s="571" t="s">
        <v>498</v>
      </c>
      <c r="H676" s="571" t="s">
        <v>123</v>
      </c>
      <c r="I676" s="571" t="s">
        <v>553</v>
      </c>
      <c r="J676" s="571" t="s">
        <v>499</v>
      </c>
      <c r="K676" s="892"/>
      <c r="L676" s="892"/>
    </row>
    <row r="677" spans="1:15" ht="12" customHeight="1" x14ac:dyDescent="0.25">
      <c r="A677" s="6"/>
      <c r="B677" s="6"/>
      <c r="C677" s="6"/>
      <c r="D677" s="6"/>
      <c r="E677" s="892"/>
      <c r="F677" s="7" t="s">
        <v>554</v>
      </c>
      <c r="G677" s="7" t="s">
        <v>555</v>
      </c>
      <c r="H677" s="7" t="s">
        <v>556</v>
      </c>
      <c r="I677" s="7" t="s">
        <v>557</v>
      </c>
      <c r="J677" s="7" t="s">
        <v>557</v>
      </c>
      <c r="K677" s="893" t="s">
        <v>558</v>
      </c>
      <c r="L677" s="893" t="s">
        <v>559</v>
      </c>
    </row>
    <row r="678" spans="1:15" x14ac:dyDescent="0.25">
      <c r="A678" s="6"/>
      <c r="B678" s="6"/>
      <c r="C678" s="6"/>
      <c r="D678" s="6"/>
      <c r="E678" s="892"/>
      <c r="F678" s="7"/>
      <c r="G678" s="7"/>
      <c r="H678" s="7"/>
      <c r="I678" s="7"/>
      <c r="J678" s="7"/>
      <c r="K678" s="893"/>
      <c r="L678" s="893"/>
    </row>
    <row r="679" spans="1:15" ht="13.5" x14ac:dyDescent="0.35">
      <c r="A679" s="6"/>
      <c r="B679" s="6"/>
      <c r="C679" s="6"/>
      <c r="D679" s="6"/>
      <c r="E679" s="572" t="s">
        <v>467</v>
      </c>
      <c r="F679" s="572" t="s">
        <v>560</v>
      </c>
      <c r="G679" s="572" t="s">
        <v>468</v>
      </c>
      <c r="H679" s="572" t="s">
        <v>65</v>
      </c>
      <c r="I679" s="572" t="s">
        <v>66</v>
      </c>
      <c r="J679" s="572" t="s">
        <v>469</v>
      </c>
      <c r="K679" s="573" t="s">
        <v>470</v>
      </c>
      <c r="L679" s="573" t="s">
        <v>470</v>
      </c>
    </row>
    <row r="680" spans="1:15" ht="12.75" customHeight="1" x14ac:dyDescent="0.25">
      <c r="A680" s="687" t="s">
        <v>68</v>
      </c>
      <c r="B680" s="687" t="s">
        <v>313</v>
      </c>
      <c r="C680" s="135" t="s">
        <v>561</v>
      </c>
      <c r="D680" s="574" t="s">
        <v>562</v>
      </c>
      <c r="E680" s="575"/>
      <c r="F680" s="576">
        <v>0</v>
      </c>
      <c r="G680" s="577"/>
      <c r="H680" s="576"/>
      <c r="I680" s="576"/>
      <c r="J680" s="576"/>
      <c r="K680" s="584">
        <f>I680+((F680-G680)*E680)*H680-J680</f>
        <v>0</v>
      </c>
      <c r="L680" s="585"/>
      <c r="N680">
        <v>1</v>
      </c>
      <c r="O680">
        <f>N668*100+N680</f>
        <v>1201</v>
      </c>
    </row>
    <row r="681" spans="1:15" x14ac:dyDescent="0.25">
      <c r="A681" s="687"/>
      <c r="B681" s="687"/>
      <c r="C681" s="486" t="s">
        <v>563</v>
      </c>
      <c r="D681" s="574" t="s">
        <v>562</v>
      </c>
      <c r="E681" s="575"/>
      <c r="F681" s="492">
        <v>0</v>
      </c>
      <c r="G681" s="577"/>
      <c r="H681" s="576"/>
      <c r="I681" s="492"/>
      <c r="J681" s="492"/>
      <c r="K681" s="584">
        <f>I681+((F681-G681)*E681)*H681-J681</f>
        <v>0</v>
      </c>
      <c r="L681" s="585"/>
      <c r="N681">
        <v>2</v>
      </c>
      <c r="O681">
        <f>N668*100+N681</f>
        <v>1202</v>
      </c>
    </row>
    <row r="682" spans="1:15" x14ac:dyDescent="0.25">
      <c r="A682" s="687"/>
      <c r="B682" s="687"/>
      <c r="C682" s="135" t="s">
        <v>564</v>
      </c>
      <c r="D682" s="574" t="s">
        <v>562</v>
      </c>
      <c r="E682" s="575"/>
      <c r="F682" s="492">
        <v>0</v>
      </c>
      <c r="G682" s="492"/>
      <c r="H682" s="576"/>
      <c r="I682" s="586"/>
      <c r="J682" s="586"/>
      <c r="K682" s="584">
        <f>I682+((F682-G682)*E682)*H682-J682</f>
        <v>0</v>
      </c>
      <c r="L682" s="585"/>
      <c r="N682">
        <v>3</v>
      </c>
      <c r="O682">
        <f>N668*100+N682</f>
        <v>1203</v>
      </c>
    </row>
    <row r="683" spans="1:15" ht="12" customHeight="1" x14ac:dyDescent="0.25">
      <c r="A683" s="894" t="s">
        <v>292</v>
      </c>
      <c r="B683" s="894"/>
      <c r="C683" s="894"/>
      <c r="D683" s="894"/>
      <c r="E683" s="587">
        <f>SUM(E680:E682)</f>
        <v>0</v>
      </c>
      <c r="F683" s="515"/>
      <c r="G683" s="515"/>
      <c r="H683" s="515"/>
      <c r="I683" s="515"/>
      <c r="J683" s="515"/>
      <c r="K683" s="510">
        <f>SUM(K680:K682)</f>
        <v>0</v>
      </c>
      <c r="L683" s="510">
        <f>SUM(L680:L682)</f>
        <v>0</v>
      </c>
    </row>
    <row r="684" spans="1:15" ht="12" customHeight="1" x14ac:dyDescent="0.25">
      <c r="A684" s="7" t="s">
        <v>310</v>
      </c>
      <c r="B684" s="7" t="s">
        <v>313</v>
      </c>
      <c r="C684" s="469" t="s">
        <v>313</v>
      </c>
      <c r="D684" s="574" t="s">
        <v>562</v>
      </c>
      <c r="E684" s="575"/>
      <c r="F684" s="579"/>
      <c r="G684" s="588"/>
      <c r="H684" s="580"/>
      <c r="I684" s="579"/>
      <c r="J684" s="579"/>
      <c r="K684" s="575">
        <f>I684+((F684-G684)*E684)*H684-J684</f>
        <v>0</v>
      </c>
      <c r="L684" s="578"/>
      <c r="N684">
        <v>4</v>
      </c>
      <c r="O684">
        <f>N668*100+N684</f>
        <v>1204</v>
      </c>
    </row>
    <row r="685" spans="1:15" x14ac:dyDescent="0.25">
      <c r="A685" s="7"/>
      <c r="B685" s="7"/>
      <c r="C685" s="469"/>
      <c r="D685" s="581" t="s">
        <v>565</v>
      </c>
      <c r="E685" s="579"/>
      <c r="F685" s="579"/>
      <c r="G685" s="579"/>
      <c r="H685" s="579"/>
      <c r="I685" s="579"/>
      <c r="J685" s="579"/>
      <c r="K685" s="511"/>
      <c r="L685" s="504"/>
    </row>
    <row r="686" spans="1:15" ht="12" customHeight="1" x14ac:dyDescent="0.25">
      <c r="A686" s="894" t="s">
        <v>292</v>
      </c>
      <c r="B686" s="894"/>
      <c r="C686" s="894"/>
      <c r="D686" s="894"/>
      <c r="E686" s="587">
        <f>SUM(E684:E685)</f>
        <v>0</v>
      </c>
      <c r="F686" s="515"/>
      <c r="G686" s="515"/>
      <c r="H686" s="515"/>
      <c r="I686" s="515"/>
      <c r="J686" s="515"/>
      <c r="K686" s="510">
        <f>SUM(K684:K685)</f>
        <v>0</v>
      </c>
      <c r="L686" s="510">
        <f>SUM(L684:L685)</f>
        <v>0</v>
      </c>
    </row>
    <row r="687" spans="1:15" ht="12" customHeight="1" x14ac:dyDescent="0.25">
      <c r="A687" s="7" t="s">
        <v>314</v>
      </c>
      <c r="B687" s="7" t="s">
        <v>313</v>
      </c>
      <c r="C687" s="469" t="s">
        <v>313</v>
      </c>
      <c r="D687" s="574" t="s">
        <v>562</v>
      </c>
      <c r="E687" s="575"/>
      <c r="F687" s="579"/>
      <c r="G687" s="588"/>
      <c r="H687" s="580"/>
      <c r="I687" s="579"/>
      <c r="J687" s="579"/>
      <c r="K687" s="575">
        <f>I687+((F687-G687)*E687)*H687-J687</f>
        <v>0</v>
      </c>
      <c r="L687" s="578"/>
      <c r="N687">
        <v>5</v>
      </c>
      <c r="O687">
        <f>N668*100+N687</f>
        <v>1205</v>
      </c>
    </row>
    <row r="688" spans="1:15" x14ac:dyDescent="0.25">
      <c r="A688" s="7"/>
      <c r="B688" s="7"/>
      <c r="C688" s="469"/>
      <c r="D688" s="581" t="s">
        <v>565</v>
      </c>
      <c r="E688" s="579"/>
      <c r="F688" s="579"/>
      <c r="G688" s="579"/>
      <c r="H688" s="579"/>
      <c r="I688" s="579"/>
      <c r="J688" s="579"/>
      <c r="K688" s="511"/>
      <c r="L688" s="504"/>
    </row>
    <row r="689" spans="1:15" ht="12" customHeight="1" x14ac:dyDescent="0.25">
      <c r="A689" s="894" t="s">
        <v>292</v>
      </c>
      <c r="B689" s="894"/>
      <c r="C689" s="894"/>
      <c r="D689" s="894"/>
      <c r="E689" s="587">
        <f>SUM(E687:E688)</f>
        <v>0</v>
      </c>
      <c r="F689" s="515"/>
      <c r="G689" s="515"/>
      <c r="H689" s="515"/>
      <c r="I689" s="515"/>
      <c r="J689" s="515"/>
      <c r="K689" s="510">
        <f>SUM(K687:K688)</f>
        <v>0</v>
      </c>
      <c r="L689" s="510">
        <f>SUM(L687:L688)</f>
        <v>0</v>
      </c>
    </row>
    <row r="690" spans="1:15" ht="12" customHeight="1" x14ac:dyDescent="0.25">
      <c r="A690" s="7" t="s">
        <v>315</v>
      </c>
      <c r="B690" s="7" t="s">
        <v>313</v>
      </c>
      <c r="C690" s="469" t="s">
        <v>313</v>
      </c>
      <c r="D690" s="574" t="s">
        <v>562</v>
      </c>
      <c r="E690" s="575"/>
      <c r="F690" s="579"/>
      <c r="G690" s="588"/>
      <c r="H690" s="580"/>
      <c r="I690" s="579"/>
      <c r="J690" s="579"/>
      <c r="K690" s="575">
        <f>I690+((F690-G690)*E690)*H690-J690</f>
        <v>0</v>
      </c>
      <c r="L690" s="578"/>
      <c r="N690">
        <v>6</v>
      </c>
      <c r="O690">
        <f>N668*100+N690</f>
        <v>1206</v>
      </c>
    </row>
    <row r="691" spans="1:15" x14ac:dyDescent="0.25">
      <c r="A691" s="7"/>
      <c r="B691" s="7"/>
      <c r="C691" s="469"/>
      <c r="D691" s="581" t="s">
        <v>565</v>
      </c>
      <c r="E691" s="579"/>
      <c r="F691" s="579"/>
      <c r="G691" s="579"/>
      <c r="H691" s="579"/>
      <c r="I691" s="579"/>
      <c r="J691" s="579"/>
      <c r="K691" s="511"/>
      <c r="L691" s="504"/>
    </row>
    <row r="692" spans="1:15" ht="12" customHeight="1" x14ac:dyDescent="0.25">
      <c r="A692" s="894" t="s">
        <v>292</v>
      </c>
      <c r="B692" s="894"/>
      <c r="C692" s="894"/>
      <c r="D692" s="894"/>
      <c r="E692" s="587">
        <f>SUM(E690:E691)</f>
        <v>0</v>
      </c>
      <c r="F692" s="515"/>
      <c r="G692" s="515"/>
      <c r="H692" s="515"/>
      <c r="I692" s="515"/>
      <c r="J692" s="515"/>
      <c r="K692" s="510">
        <f>SUM(K690:K691)</f>
        <v>0</v>
      </c>
      <c r="L692" s="510">
        <f>SUM(L690:L691)</f>
        <v>0</v>
      </c>
    </row>
    <row r="693" spans="1:15" ht="12" customHeight="1" x14ac:dyDescent="0.25">
      <c r="A693" s="7" t="s">
        <v>316</v>
      </c>
      <c r="B693" s="7" t="s">
        <v>313</v>
      </c>
      <c r="C693" s="469" t="s">
        <v>313</v>
      </c>
      <c r="D693" s="574" t="s">
        <v>562</v>
      </c>
      <c r="E693" s="575"/>
      <c r="F693" s="579"/>
      <c r="G693" s="588"/>
      <c r="H693" s="580"/>
      <c r="I693" s="579"/>
      <c r="J693" s="579"/>
      <c r="K693" s="575">
        <f>I693+((F693-G693)*E693)*H693-J693</f>
        <v>0</v>
      </c>
      <c r="L693" s="578"/>
      <c r="N693">
        <v>7</v>
      </c>
      <c r="O693">
        <f>N668*100+N693</f>
        <v>1207</v>
      </c>
    </row>
    <row r="694" spans="1:15" x14ac:dyDescent="0.25">
      <c r="A694" s="7"/>
      <c r="B694" s="7"/>
      <c r="C694" s="469"/>
      <c r="D694" s="581" t="s">
        <v>565</v>
      </c>
      <c r="E694" s="579"/>
      <c r="F694" s="579"/>
      <c r="G694" s="579"/>
      <c r="H694" s="579"/>
      <c r="I694" s="579"/>
      <c r="J694" s="579"/>
      <c r="K694" s="511"/>
      <c r="L694" s="504"/>
    </row>
    <row r="695" spans="1:15" ht="12" customHeight="1" x14ac:dyDescent="0.25">
      <c r="A695" s="895" t="s">
        <v>292</v>
      </c>
      <c r="B695" s="895"/>
      <c r="C695" s="895"/>
      <c r="D695" s="895"/>
      <c r="E695" s="510">
        <f>SUM(E693:E694)</f>
        <v>0</v>
      </c>
      <c r="F695" s="515"/>
      <c r="G695" s="515"/>
      <c r="H695" s="515"/>
      <c r="I695" s="515"/>
      <c r="J695" s="515"/>
      <c r="K695" s="510">
        <f>SUM(K693:K694)</f>
        <v>0</v>
      </c>
      <c r="L695" s="510">
        <f>SUM(L693:L694)</f>
        <v>0</v>
      </c>
    </row>
    <row r="696" spans="1:15" x14ac:dyDescent="0.25">
      <c r="A696" s="865" t="s">
        <v>91</v>
      </c>
      <c r="B696" s="865"/>
      <c r="C696" s="865"/>
      <c r="D696" s="865"/>
      <c r="E696" s="510">
        <f>E683+E686+E689+E692+E695</f>
        <v>0</v>
      </c>
      <c r="F696" s="516"/>
      <c r="G696" s="516"/>
      <c r="H696" s="516"/>
      <c r="I696" s="516"/>
      <c r="J696" s="516"/>
      <c r="K696" s="510">
        <f>K683+K686+K689+K692+K695</f>
        <v>0</v>
      </c>
      <c r="L696" s="510">
        <f>L683+L686+L689+L692+L695</f>
        <v>0</v>
      </c>
    </row>
    <row r="697" spans="1:15" x14ac:dyDescent="0.25">
      <c r="A697" s="896" t="s">
        <v>566</v>
      </c>
      <c r="B697" s="896"/>
      <c r="C697" s="896"/>
      <c r="D697" s="896"/>
      <c r="E697" s="896"/>
      <c r="F697" s="896"/>
      <c r="G697" s="896"/>
      <c r="H697" s="896"/>
      <c r="I697" s="896"/>
      <c r="J697" s="896"/>
      <c r="K697" s="896"/>
      <c r="L697" s="896"/>
    </row>
    <row r="698" spans="1:15" x14ac:dyDescent="0.25">
      <c r="A698" s="896" t="s">
        <v>567</v>
      </c>
      <c r="B698" s="896"/>
      <c r="C698" s="896"/>
      <c r="D698" s="896"/>
      <c r="E698" s="896"/>
      <c r="F698" s="896"/>
      <c r="G698" s="896"/>
      <c r="H698" s="896"/>
      <c r="I698" s="896"/>
      <c r="J698" s="896"/>
      <c r="K698" s="896"/>
      <c r="L698" s="896"/>
    </row>
    <row r="699" spans="1:15" x14ac:dyDescent="0.25">
      <c r="A699" s="583" t="s">
        <v>568</v>
      </c>
      <c r="B699" s="583"/>
      <c r="C699" s="583"/>
      <c r="D699" s="583"/>
      <c r="E699" s="583"/>
      <c r="F699" s="583"/>
      <c r="G699" s="583"/>
      <c r="H699" s="583"/>
      <c r="I699" s="583"/>
      <c r="J699" s="583"/>
      <c r="K699" s="583"/>
      <c r="L699" s="583"/>
    </row>
  </sheetData>
  <mergeCells count="931">
    <mergeCell ref="A690:A691"/>
    <mergeCell ref="B690:B691"/>
    <mergeCell ref="A692:D692"/>
    <mergeCell ref="A693:A694"/>
    <mergeCell ref="B693:B694"/>
    <mergeCell ref="A695:D695"/>
    <mergeCell ref="A696:D696"/>
    <mergeCell ref="A697:L697"/>
    <mergeCell ref="A698:L698"/>
    <mergeCell ref="A680:A682"/>
    <mergeCell ref="B680:B682"/>
    <mergeCell ref="A683:D683"/>
    <mergeCell ref="A684:A685"/>
    <mergeCell ref="B684:B685"/>
    <mergeCell ref="A686:D686"/>
    <mergeCell ref="A687:A688"/>
    <mergeCell ref="B687:B688"/>
    <mergeCell ref="A689:D689"/>
    <mergeCell ref="A672:B672"/>
    <mergeCell ref="C672:L672"/>
    <mergeCell ref="A673:B673"/>
    <mergeCell ref="E673:H673"/>
    <mergeCell ref="I673:L673"/>
    <mergeCell ref="A674:B674"/>
    <mergeCell ref="C674:C679"/>
    <mergeCell ref="D674:D679"/>
    <mergeCell ref="A675:A679"/>
    <mergeCell ref="B675:B679"/>
    <mergeCell ref="E675:E676"/>
    <mergeCell ref="K675:K676"/>
    <mergeCell ref="L675:L676"/>
    <mergeCell ref="E677:E678"/>
    <mergeCell ref="F677:F678"/>
    <mergeCell ref="G677:G678"/>
    <mergeCell ref="H677:H678"/>
    <mergeCell ref="I677:I678"/>
    <mergeCell ref="J677:J678"/>
    <mergeCell ref="K677:K678"/>
    <mergeCell ref="L677:L678"/>
    <mergeCell ref="A667:B667"/>
    <mergeCell ref="C667:L667"/>
    <mergeCell ref="A668:B668"/>
    <mergeCell ref="C668:L668"/>
    <mergeCell ref="A669:B669"/>
    <mergeCell ref="C669:L669"/>
    <mergeCell ref="A670:B670"/>
    <mergeCell ref="C670:L670"/>
    <mergeCell ref="A671:B671"/>
    <mergeCell ref="C671:L671"/>
    <mergeCell ref="A653:A654"/>
    <mergeCell ref="B653:B654"/>
    <mergeCell ref="A655:D655"/>
    <mergeCell ref="A656:A657"/>
    <mergeCell ref="B656:B657"/>
    <mergeCell ref="A658:D658"/>
    <mergeCell ref="A659:D659"/>
    <mergeCell ref="A660:L660"/>
    <mergeCell ref="A661:L661"/>
    <mergeCell ref="A643:A645"/>
    <mergeCell ref="B643:B645"/>
    <mergeCell ref="A646:D646"/>
    <mergeCell ref="A647:A648"/>
    <mergeCell ref="B647:B648"/>
    <mergeCell ref="A649:D649"/>
    <mergeCell ref="A650:A651"/>
    <mergeCell ref="B650:B651"/>
    <mergeCell ref="A652:D652"/>
    <mergeCell ref="A635:B635"/>
    <mergeCell ref="C635:L635"/>
    <mergeCell ref="A636:B636"/>
    <mergeCell ref="E636:H636"/>
    <mergeCell ref="I636:L636"/>
    <mergeCell ref="A637:B637"/>
    <mergeCell ref="C637:C642"/>
    <mergeCell ref="D637:D642"/>
    <mergeCell ref="A638:A642"/>
    <mergeCell ref="B638:B642"/>
    <mergeCell ref="E638:E639"/>
    <mergeCell ref="K638:K639"/>
    <mergeCell ref="L638:L639"/>
    <mergeCell ref="E640:E641"/>
    <mergeCell ref="F640:F641"/>
    <mergeCell ref="G640:G641"/>
    <mergeCell ref="H640:H641"/>
    <mergeCell ref="I640:I641"/>
    <mergeCell ref="J640:J641"/>
    <mergeCell ref="K640:K641"/>
    <mergeCell ref="L640:L641"/>
    <mergeCell ref="A630:B630"/>
    <mergeCell ref="C630:L630"/>
    <mergeCell ref="A631:B631"/>
    <mergeCell ref="C631:L631"/>
    <mergeCell ref="A632:B632"/>
    <mergeCell ref="C632:L632"/>
    <mergeCell ref="A633:B633"/>
    <mergeCell ref="C633:L633"/>
    <mergeCell ref="A634:B634"/>
    <mergeCell ref="C634:L634"/>
    <mergeCell ref="A616:A617"/>
    <mergeCell ref="B616:B617"/>
    <mergeCell ref="A618:D618"/>
    <mergeCell ref="A619:A620"/>
    <mergeCell ref="B619:B620"/>
    <mergeCell ref="A621:D621"/>
    <mergeCell ref="A622:D622"/>
    <mergeCell ref="A623:L623"/>
    <mergeCell ref="A624:L624"/>
    <mergeCell ref="A606:A608"/>
    <mergeCell ref="B606:B608"/>
    <mergeCell ref="A609:D609"/>
    <mergeCell ref="A610:A611"/>
    <mergeCell ref="B610:B611"/>
    <mergeCell ref="A612:D612"/>
    <mergeCell ref="A613:A614"/>
    <mergeCell ref="B613:B614"/>
    <mergeCell ref="A615:D615"/>
    <mergeCell ref="A598:B598"/>
    <mergeCell ref="C598:L598"/>
    <mergeCell ref="A599:B599"/>
    <mergeCell ref="E599:H599"/>
    <mergeCell ref="I599:L599"/>
    <mergeCell ref="A600:B600"/>
    <mergeCell ref="C600:C605"/>
    <mergeCell ref="D600:D605"/>
    <mergeCell ref="A601:A605"/>
    <mergeCell ref="B601:B605"/>
    <mergeCell ref="E601:E602"/>
    <mergeCell ref="K601:K602"/>
    <mergeCell ref="L601:L602"/>
    <mergeCell ref="E603:E604"/>
    <mergeCell ref="F603:F604"/>
    <mergeCell ref="G603:G604"/>
    <mergeCell ref="H603:H604"/>
    <mergeCell ref="I603:I604"/>
    <mergeCell ref="J603:J604"/>
    <mergeCell ref="K603:K604"/>
    <mergeCell ref="L603:L604"/>
    <mergeCell ref="A593:B593"/>
    <mergeCell ref="C593:L593"/>
    <mergeCell ref="A594:B594"/>
    <mergeCell ref="C594:L594"/>
    <mergeCell ref="A595:B595"/>
    <mergeCell ref="C595:L595"/>
    <mergeCell ref="A596:B596"/>
    <mergeCell ref="C596:L596"/>
    <mergeCell ref="A597:B597"/>
    <mergeCell ref="C597:L597"/>
    <mergeCell ref="A579:A580"/>
    <mergeCell ref="B579:B580"/>
    <mergeCell ref="A581:D581"/>
    <mergeCell ref="A582:A583"/>
    <mergeCell ref="B582:B583"/>
    <mergeCell ref="A584:D584"/>
    <mergeCell ref="A585:D585"/>
    <mergeCell ref="A586:L586"/>
    <mergeCell ref="A587:L587"/>
    <mergeCell ref="A569:A571"/>
    <mergeCell ref="B569:B571"/>
    <mergeCell ref="A572:D572"/>
    <mergeCell ref="A573:A574"/>
    <mergeCell ref="B573:B574"/>
    <mergeCell ref="A575:D575"/>
    <mergeCell ref="A576:A577"/>
    <mergeCell ref="B576:B577"/>
    <mergeCell ref="A578:D578"/>
    <mergeCell ref="A561:B561"/>
    <mergeCell ref="C561:L561"/>
    <mergeCell ref="A562:B562"/>
    <mergeCell ref="E562:H562"/>
    <mergeCell ref="I562:L562"/>
    <mergeCell ref="A563:B563"/>
    <mergeCell ref="C563:C568"/>
    <mergeCell ref="D563:D568"/>
    <mergeCell ref="A564:A568"/>
    <mergeCell ref="B564:B568"/>
    <mergeCell ref="E564:E565"/>
    <mergeCell ref="K564:K565"/>
    <mergeCell ref="L564:L565"/>
    <mergeCell ref="E566:E567"/>
    <mergeCell ref="F566:F567"/>
    <mergeCell ref="G566:G567"/>
    <mergeCell ref="H566:H567"/>
    <mergeCell ref="I566:I567"/>
    <mergeCell ref="J566:J567"/>
    <mergeCell ref="K566:K567"/>
    <mergeCell ref="L566:L567"/>
    <mergeCell ref="A556:B556"/>
    <mergeCell ref="C556:L556"/>
    <mergeCell ref="A557:B557"/>
    <mergeCell ref="C557:L557"/>
    <mergeCell ref="A558:B558"/>
    <mergeCell ref="C558:L558"/>
    <mergeCell ref="A559:B559"/>
    <mergeCell ref="C559:L559"/>
    <mergeCell ref="A560:B560"/>
    <mergeCell ref="C560:L560"/>
    <mergeCell ref="A542:A543"/>
    <mergeCell ref="B542:B543"/>
    <mergeCell ref="A544:D544"/>
    <mergeCell ref="A545:A546"/>
    <mergeCell ref="B545:B546"/>
    <mergeCell ref="A547:D547"/>
    <mergeCell ref="A548:D548"/>
    <mergeCell ref="A549:L549"/>
    <mergeCell ref="A550:L550"/>
    <mergeCell ref="A532:A534"/>
    <mergeCell ref="B532:B534"/>
    <mergeCell ref="A535:D535"/>
    <mergeCell ref="A536:A537"/>
    <mergeCell ref="B536:B537"/>
    <mergeCell ref="A538:D538"/>
    <mergeCell ref="A539:A540"/>
    <mergeCell ref="B539:B540"/>
    <mergeCell ref="A541:D541"/>
    <mergeCell ref="A524:B524"/>
    <mergeCell ref="C524:L524"/>
    <mergeCell ref="A525:B525"/>
    <mergeCell ref="E525:H525"/>
    <mergeCell ref="I525:L525"/>
    <mergeCell ref="A526:B526"/>
    <mergeCell ref="C526:C531"/>
    <mergeCell ref="D526:D531"/>
    <mergeCell ref="A527:A531"/>
    <mergeCell ref="B527:B531"/>
    <mergeCell ref="E527:E528"/>
    <mergeCell ref="K527:K528"/>
    <mergeCell ref="L527:L528"/>
    <mergeCell ref="E529:E530"/>
    <mergeCell ref="F529:F530"/>
    <mergeCell ref="G529:G530"/>
    <mergeCell ref="H529:H530"/>
    <mergeCell ref="I529:I530"/>
    <mergeCell ref="J529:J530"/>
    <mergeCell ref="K529:K530"/>
    <mergeCell ref="L529:L530"/>
    <mergeCell ref="A519:B519"/>
    <mergeCell ref="C519:L519"/>
    <mergeCell ref="A520:B520"/>
    <mergeCell ref="C520:L520"/>
    <mergeCell ref="A521:B521"/>
    <mergeCell ref="C521:L521"/>
    <mergeCell ref="A522:B522"/>
    <mergeCell ref="C522:L522"/>
    <mergeCell ref="A523:B523"/>
    <mergeCell ref="C523:L523"/>
    <mergeCell ref="A505:A506"/>
    <mergeCell ref="B505:B506"/>
    <mergeCell ref="A507:D507"/>
    <mergeCell ref="A508:A509"/>
    <mergeCell ref="B508:B509"/>
    <mergeCell ref="A510:D510"/>
    <mergeCell ref="A511:D511"/>
    <mergeCell ref="A512:L512"/>
    <mergeCell ref="A513:L513"/>
    <mergeCell ref="A495:A497"/>
    <mergeCell ref="B495:B497"/>
    <mergeCell ref="A498:D498"/>
    <mergeCell ref="A499:A500"/>
    <mergeCell ref="B499:B500"/>
    <mergeCell ref="A501:D501"/>
    <mergeCell ref="A502:A503"/>
    <mergeCell ref="B502:B503"/>
    <mergeCell ref="A504:D504"/>
    <mergeCell ref="A487:B487"/>
    <mergeCell ref="C487:L487"/>
    <mergeCell ref="A488:B488"/>
    <mergeCell ref="E488:H488"/>
    <mergeCell ref="I488:L488"/>
    <mergeCell ref="A489:B489"/>
    <mergeCell ref="C489:C494"/>
    <mergeCell ref="D489:D494"/>
    <mergeCell ref="A490:A494"/>
    <mergeCell ref="B490:B494"/>
    <mergeCell ref="E490:E491"/>
    <mergeCell ref="K490:K491"/>
    <mergeCell ref="L490:L491"/>
    <mergeCell ref="E492:E493"/>
    <mergeCell ref="F492:F493"/>
    <mergeCell ref="G492:G493"/>
    <mergeCell ref="H492:H493"/>
    <mergeCell ref="I492:I493"/>
    <mergeCell ref="J492:J493"/>
    <mergeCell ref="K492:K493"/>
    <mergeCell ref="L492:L493"/>
    <mergeCell ref="A482:B482"/>
    <mergeCell ref="C482:L482"/>
    <mergeCell ref="A483:B483"/>
    <mergeCell ref="C483:L483"/>
    <mergeCell ref="A484:B484"/>
    <mergeCell ref="C484:L484"/>
    <mergeCell ref="A485:B485"/>
    <mergeCell ref="C485:L485"/>
    <mergeCell ref="A486:B486"/>
    <mergeCell ref="C486:L486"/>
    <mergeCell ref="A468:A469"/>
    <mergeCell ref="B468:B469"/>
    <mergeCell ref="A470:D470"/>
    <mergeCell ref="A471:A472"/>
    <mergeCell ref="B471:B472"/>
    <mergeCell ref="A473:D473"/>
    <mergeCell ref="A474:D474"/>
    <mergeCell ref="A475:L475"/>
    <mergeCell ref="A476:L476"/>
    <mergeCell ref="A458:A460"/>
    <mergeCell ref="B458:B460"/>
    <mergeCell ref="A461:D461"/>
    <mergeCell ref="A462:A463"/>
    <mergeCell ref="B462:B463"/>
    <mergeCell ref="A464:D464"/>
    <mergeCell ref="A465:A466"/>
    <mergeCell ref="B465:B466"/>
    <mergeCell ref="A467:D467"/>
    <mergeCell ref="A450:B450"/>
    <mergeCell ref="C450:L450"/>
    <mergeCell ref="A451:B451"/>
    <mergeCell ref="E451:H451"/>
    <mergeCell ref="I451:L451"/>
    <mergeCell ref="A452:B452"/>
    <mergeCell ref="C452:C457"/>
    <mergeCell ref="D452:D457"/>
    <mergeCell ref="A453:A457"/>
    <mergeCell ref="B453:B457"/>
    <mergeCell ref="E453:E454"/>
    <mergeCell ref="K453:K454"/>
    <mergeCell ref="L453:L454"/>
    <mergeCell ref="E455:E456"/>
    <mergeCell ref="F455:F456"/>
    <mergeCell ref="G455:G456"/>
    <mergeCell ref="H455:H456"/>
    <mergeCell ref="I455:I456"/>
    <mergeCell ref="J455:J456"/>
    <mergeCell ref="K455:K456"/>
    <mergeCell ref="L455:L456"/>
    <mergeCell ref="A445:B445"/>
    <mergeCell ref="C445:L445"/>
    <mergeCell ref="A446:B446"/>
    <mergeCell ref="C446:L446"/>
    <mergeCell ref="A447:B447"/>
    <mergeCell ref="C447:L447"/>
    <mergeCell ref="A448:B448"/>
    <mergeCell ref="C448:L448"/>
    <mergeCell ref="A449:B449"/>
    <mergeCell ref="C449:L449"/>
    <mergeCell ref="A431:A432"/>
    <mergeCell ref="B431:B432"/>
    <mergeCell ref="A433:D433"/>
    <mergeCell ref="A434:A435"/>
    <mergeCell ref="B434:B435"/>
    <mergeCell ref="A436:D436"/>
    <mergeCell ref="A437:D437"/>
    <mergeCell ref="A438:L438"/>
    <mergeCell ref="A439:L439"/>
    <mergeCell ref="A421:A423"/>
    <mergeCell ref="B421:B423"/>
    <mergeCell ref="A424:D424"/>
    <mergeCell ref="A425:A426"/>
    <mergeCell ref="B425:B426"/>
    <mergeCell ref="A427:D427"/>
    <mergeCell ref="A428:A429"/>
    <mergeCell ref="B428:B429"/>
    <mergeCell ref="A430:D430"/>
    <mergeCell ref="A413:B413"/>
    <mergeCell ref="C413:L413"/>
    <mergeCell ref="A414:B414"/>
    <mergeCell ref="E414:H414"/>
    <mergeCell ref="I414:L414"/>
    <mergeCell ref="A415:B415"/>
    <mergeCell ref="C415:C420"/>
    <mergeCell ref="D415:D420"/>
    <mergeCell ref="A416:A420"/>
    <mergeCell ref="B416:B420"/>
    <mergeCell ref="E416:E417"/>
    <mergeCell ref="K416:K417"/>
    <mergeCell ref="L416:L417"/>
    <mergeCell ref="E418:E419"/>
    <mergeCell ref="F418:F419"/>
    <mergeCell ref="G418:G419"/>
    <mergeCell ref="H418:H419"/>
    <mergeCell ref="I418:I419"/>
    <mergeCell ref="J418:J419"/>
    <mergeCell ref="K418:K419"/>
    <mergeCell ref="L418:L419"/>
    <mergeCell ref="A408:B408"/>
    <mergeCell ref="C408:L408"/>
    <mergeCell ref="A409:B409"/>
    <mergeCell ref="C409:L409"/>
    <mergeCell ref="A410:B410"/>
    <mergeCell ref="C410:L410"/>
    <mergeCell ref="A411:B411"/>
    <mergeCell ref="C411:L411"/>
    <mergeCell ref="A412:B412"/>
    <mergeCell ref="C412:L412"/>
    <mergeCell ref="A394:A395"/>
    <mergeCell ref="B394:B395"/>
    <mergeCell ref="A396:D396"/>
    <mergeCell ref="A397:A398"/>
    <mergeCell ref="B397:B398"/>
    <mergeCell ref="A399:D399"/>
    <mergeCell ref="A400:D400"/>
    <mergeCell ref="A401:L401"/>
    <mergeCell ref="A402:L402"/>
    <mergeCell ref="A384:A386"/>
    <mergeCell ref="B384:B386"/>
    <mergeCell ref="A387:D387"/>
    <mergeCell ref="A388:A389"/>
    <mergeCell ref="B388:B389"/>
    <mergeCell ref="A390:D390"/>
    <mergeCell ref="A391:A392"/>
    <mergeCell ref="B391:B392"/>
    <mergeCell ref="A393:D393"/>
    <mergeCell ref="A376:B376"/>
    <mergeCell ref="C376:L376"/>
    <mergeCell ref="A377:B377"/>
    <mergeCell ref="E377:H377"/>
    <mergeCell ref="I377:L377"/>
    <mergeCell ref="A378:B378"/>
    <mergeCell ref="C378:C383"/>
    <mergeCell ref="D378:D383"/>
    <mergeCell ref="A379:A383"/>
    <mergeCell ref="B379:B383"/>
    <mergeCell ref="E379:E380"/>
    <mergeCell ref="K379:K380"/>
    <mergeCell ref="L379:L380"/>
    <mergeCell ref="E381:E382"/>
    <mergeCell ref="F381:F382"/>
    <mergeCell ref="G381:G382"/>
    <mergeCell ref="H381:H382"/>
    <mergeCell ref="I381:I382"/>
    <mergeCell ref="J381:J382"/>
    <mergeCell ref="K381:K382"/>
    <mergeCell ref="L381:L382"/>
    <mergeCell ref="A371:B371"/>
    <mergeCell ref="C371:L371"/>
    <mergeCell ref="A372:B372"/>
    <mergeCell ref="C372:L372"/>
    <mergeCell ref="A373:B373"/>
    <mergeCell ref="C373:L373"/>
    <mergeCell ref="A374:B374"/>
    <mergeCell ref="C374:L374"/>
    <mergeCell ref="A375:B375"/>
    <mergeCell ref="C375:L375"/>
    <mergeCell ref="A357:A358"/>
    <mergeCell ref="B357:B358"/>
    <mergeCell ref="A359:D359"/>
    <mergeCell ref="A360:A361"/>
    <mergeCell ref="B360:B361"/>
    <mergeCell ref="A362:D362"/>
    <mergeCell ref="A363:D363"/>
    <mergeCell ref="A364:L364"/>
    <mergeCell ref="A365:L365"/>
    <mergeCell ref="A347:A349"/>
    <mergeCell ref="B347:B349"/>
    <mergeCell ref="A350:D350"/>
    <mergeCell ref="A351:A352"/>
    <mergeCell ref="B351:B352"/>
    <mergeCell ref="A353:D353"/>
    <mergeCell ref="A354:A355"/>
    <mergeCell ref="B354:B355"/>
    <mergeCell ref="A356:D356"/>
    <mergeCell ref="A339:B339"/>
    <mergeCell ref="C339:L339"/>
    <mergeCell ref="A340:B340"/>
    <mergeCell ref="E340:H340"/>
    <mergeCell ref="I340:L340"/>
    <mergeCell ref="A341:B341"/>
    <mergeCell ref="C341:C346"/>
    <mergeCell ref="D341:D346"/>
    <mergeCell ref="A342:A346"/>
    <mergeCell ref="B342:B346"/>
    <mergeCell ref="E342:E343"/>
    <mergeCell ref="K342:K343"/>
    <mergeCell ref="L342:L343"/>
    <mergeCell ref="E344:E345"/>
    <mergeCell ref="F344:F345"/>
    <mergeCell ref="G344:G345"/>
    <mergeCell ref="H344:H345"/>
    <mergeCell ref="I344:I345"/>
    <mergeCell ref="J344:J345"/>
    <mergeCell ref="K344:K345"/>
    <mergeCell ref="L344:L345"/>
    <mergeCell ref="A334:B334"/>
    <mergeCell ref="C334:L334"/>
    <mergeCell ref="A335:B335"/>
    <mergeCell ref="C335:L335"/>
    <mergeCell ref="A336:B336"/>
    <mergeCell ref="C336:L336"/>
    <mergeCell ref="A337:B337"/>
    <mergeCell ref="C337:L337"/>
    <mergeCell ref="A338:B338"/>
    <mergeCell ref="C338:L338"/>
    <mergeCell ref="A320:A321"/>
    <mergeCell ref="B320:B321"/>
    <mergeCell ref="A322:D322"/>
    <mergeCell ref="A323:A324"/>
    <mergeCell ref="B323:B324"/>
    <mergeCell ref="A325:D325"/>
    <mergeCell ref="A326:D326"/>
    <mergeCell ref="A327:L327"/>
    <mergeCell ref="A328:L328"/>
    <mergeCell ref="A310:A312"/>
    <mergeCell ref="B310:B312"/>
    <mergeCell ref="A313:D313"/>
    <mergeCell ref="A314:A315"/>
    <mergeCell ref="B314:B315"/>
    <mergeCell ref="A316:D316"/>
    <mergeCell ref="A317:A318"/>
    <mergeCell ref="B317:B318"/>
    <mergeCell ref="A319:D319"/>
    <mergeCell ref="A302:B302"/>
    <mergeCell ref="C302:L302"/>
    <mergeCell ref="A303:B303"/>
    <mergeCell ref="E303:H303"/>
    <mergeCell ref="I303:L303"/>
    <mergeCell ref="A304:B304"/>
    <mergeCell ref="C304:C309"/>
    <mergeCell ref="D304:D309"/>
    <mergeCell ref="A305:A309"/>
    <mergeCell ref="B305:B309"/>
    <mergeCell ref="E305:E306"/>
    <mergeCell ref="K305:K306"/>
    <mergeCell ref="L305:L306"/>
    <mergeCell ref="E307:E308"/>
    <mergeCell ref="F307:F308"/>
    <mergeCell ref="G307:G308"/>
    <mergeCell ref="H307:H308"/>
    <mergeCell ref="I307:I308"/>
    <mergeCell ref="J307:J308"/>
    <mergeCell ref="K307:K308"/>
    <mergeCell ref="L307:L308"/>
    <mergeCell ref="A297:B297"/>
    <mergeCell ref="C297:L297"/>
    <mergeCell ref="A298:B298"/>
    <mergeCell ref="C298:L298"/>
    <mergeCell ref="A299:B299"/>
    <mergeCell ref="C299:L299"/>
    <mergeCell ref="A300:B300"/>
    <mergeCell ref="C300:L300"/>
    <mergeCell ref="A301:B301"/>
    <mergeCell ref="C301:L301"/>
    <mergeCell ref="A283:A284"/>
    <mergeCell ref="B283:B284"/>
    <mergeCell ref="A285:D285"/>
    <mergeCell ref="A286:A287"/>
    <mergeCell ref="B286:B287"/>
    <mergeCell ref="A288:D288"/>
    <mergeCell ref="A289:D289"/>
    <mergeCell ref="A290:L290"/>
    <mergeCell ref="A291:L291"/>
    <mergeCell ref="A273:A275"/>
    <mergeCell ref="B273:B275"/>
    <mergeCell ref="A276:D276"/>
    <mergeCell ref="A277:A278"/>
    <mergeCell ref="B277:B278"/>
    <mergeCell ref="A279:D279"/>
    <mergeCell ref="A280:A281"/>
    <mergeCell ref="B280:B281"/>
    <mergeCell ref="A282:D282"/>
    <mergeCell ref="A265:B265"/>
    <mergeCell ref="C265:L265"/>
    <mergeCell ref="A266:B266"/>
    <mergeCell ref="E266:H266"/>
    <mergeCell ref="I266:L266"/>
    <mergeCell ref="A267:B267"/>
    <mergeCell ref="C267:C272"/>
    <mergeCell ref="D267:D272"/>
    <mergeCell ref="A268:A272"/>
    <mergeCell ref="B268:B272"/>
    <mergeCell ref="E268:E269"/>
    <mergeCell ref="K268:K269"/>
    <mergeCell ref="L268:L269"/>
    <mergeCell ref="E270:E271"/>
    <mergeCell ref="F270:F271"/>
    <mergeCell ref="G270:G271"/>
    <mergeCell ref="H270:H271"/>
    <mergeCell ref="I270:I271"/>
    <mergeCell ref="J270:J271"/>
    <mergeCell ref="K270:K271"/>
    <mergeCell ref="L270:L271"/>
    <mergeCell ref="A260:B260"/>
    <mergeCell ref="C260:L260"/>
    <mergeCell ref="A261:B261"/>
    <mergeCell ref="C261:L261"/>
    <mergeCell ref="A262:B262"/>
    <mergeCell ref="C262:L262"/>
    <mergeCell ref="A263:B263"/>
    <mergeCell ref="C263:L263"/>
    <mergeCell ref="A264:B264"/>
    <mergeCell ref="C264:L264"/>
    <mergeCell ref="A246:A247"/>
    <mergeCell ref="B246:B247"/>
    <mergeCell ref="A248:D248"/>
    <mergeCell ref="A249:A250"/>
    <mergeCell ref="B249:B250"/>
    <mergeCell ref="A251:D251"/>
    <mergeCell ref="A252:D252"/>
    <mergeCell ref="A253:L253"/>
    <mergeCell ref="A254:L254"/>
    <mergeCell ref="A236:A238"/>
    <mergeCell ref="B236:B238"/>
    <mergeCell ref="A239:D239"/>
    <mergeCell ref="A240:A241"/>
    <mergeCell ref="B240:B241"/>
    <mergeCell ref="A242:D242"/>
    <mergeCell ref="A243:A244"/>
    <mergeCell ref="B243:B244"/>
    <mergeCell ref="A245:D245"/>
    <mergeCell ref="A228:B228"/>
    <mergeCell ref="C228:L228"/>
    <mergeCell ref="A229:B229"/>
    <mergeCell ref="E229:H229"/>
    <mergeCell ref="I229:L229"/>
    <mergeCell ref="A230:B230"/>
    <mergeCell ref="C230:C235"/>
    <mergeCell ref="D230:D235"/>
    <mergeCell ref="A231:A235"/>
    <mergeCell ref="B231:B235"/>
    <mergeCell ref="E231:E232"/>
    <mergeCell ref="K231:K232"/>
    <mergeCell ref="L231:L232"/>
    <mergeCell ref="E233:E234"/>
    <mergeCell ref="F233:F234"/>
    <mergeCell ref="G233:G234"/>
    <mergeCell ref="H233:H234"/>
    <mergeCell ref="I233:I234"/>
    <mergeCell ref="J233:J234"/>
    <mergeCell ref="K233:K234"/>
    <mergeCell ref="L233:L234"/>
    <mergeCell ref="A223:B223"/>
    <mergeCell ref="C223:L223"/>
    <mergeCell ref="A224:B224"/>
    <mergeCell ref="C224:L224"/>
    <mergeCell ref="A225:B225"/>
    <mergeCell ref="C225:L225"/>
    <mergeCell ref="A226:B226"/>
    <mergeCell ref="C226:L226"/>
    <mergeCell ref="A227:B227"/>
    <mergeCell ref="C227:L227"/>
    <mergeCell ref="A209:A210"/>
    <mergeCell ref="B209:B210"/>
    <mergeCell ref="A211:D211"/>
    <mergeCell ref="A212:A213"/>
    <mergeCell ref="B212:B213"/>
    <mergeCell ref="A214:D214"/>
    <mergeCell ref="A215:D215"/>
    <mergeCell ref="A216:L216"/>
    <mergeCell ref="A217:L217"/>
    <mergeCell ref="A199:A201"/>
    <mergeCell ref="B199:B201"/>
    <mergeCell ref="A202:D202"/>
    <mergeCell ref="A203:A204"/>
    <mergeCell ref="B203:B204"/>
    <mergeCell ref="A205:D205"/>
    <mergeCell ref="A206:A207"/>
    <mergeCell ref="B206:B207"/>
    <mergeCell ref="A208:D208"/>
    <mergeCell ref="A191:B191"/>
    <mergeCell ref="C191:L191"/>
    <mergeCell ref="A192:B192"/>
    <mergeCell ref="E192:H192"/>
    <mergeCell ref="I192:L192"/>
    <mergeCell ref="A193:B193"/>
    <mergeCell ref="C193:C198"/>
    <mergeCell ref="D193:D198"/>
    <mergeCell ref="A194:A198"/>
    <mergeCell ref="B194:B198"/>
    <mergeCell ref="E194:E195"/>
    <mergeCell ref="K194:K195"/>
    <mergeCell ref="L194:L195"/>
    <mergeCell ref="E196:E197"/>
    <mergeCell ref="F196:F197"/>
    <mergeCell ref="G196:G197"/>
    <mergeCell ref="H196:H197"/>
    <mergeCell ref="I196:I197"/>
    <mergeCell ref="J196:J197"/>
    <mergeCell ref="K196:K197"/>
    <mergeCell ref="L196:L197"/>
    <mergeCell ref="A186:B186"/>
    <mergeCell ref="C186:L186"/>
    <mergeCell ref="A187:B187"/>
    <mergeCell ref="C187:L187"/>
    <mergeCell ref="A188:B188"/>
    <mergeCell ref="C188:L188"/>
    <mergeCell ref="A189:B189"/>
    <mergeCell ref="C189:L189"/>
    <mergeCell ref="A190:B190"/>
    <mergeCell ref="C190:L190"/>
    <mergeCell ref="A172:A173"/>
    <mergeCell ref="B172:B173"/>
    <mergeCell ref="A174:D174"/>
    <mergeCell ref="A175:A176"/>
    <mergeCell ref="B175:B176"/>
    <mergeCell ref="A177:D177"/>
    <mergeCell ref="A178:D178"/>
    <mergeCell ref="A179:L179"/>
    <mergeCell ref="A180:L180"/>
    <mergeCell ref="A162:A164"/>
    <mergeCell ref="B162:B164"/>
    <mergeCell ref="A165:D165"/>
    <mergeCell ref="A166:A167"/>
    <mergeCell ref="B166:B167"/>
    <mergeCell ref="A168:D168"/>
    <mergeCell ref="A169:A170"/>
    <mergeCell ref="B169:B170"/>
    <mergeCell ref="A171:D171"/>
    <mergeCell ref="A154:B154"/>
    <mergeCell ref="C154:L154"/>
    <mergeCell ref="A155:B155"/>
    <mergeCell ref="E155:H155"/>
    <mergeCell ref="I155:L155"/>
    <mergeCell ref="A156:B156"/>
    <mergeCell ref="C156:C161"/>
    <mergeCell ref="D156:D161"/>
    <mergeCell ref="A157:A161"/>
    <mergeCell ref="B157:B161"/>
    <mergeCell ref="E157:E158"/>
    <mergeCell ref="K157:K158"/>
    <mergeCell ref="L157:L158"/>
    <mergeCell ref="E159:E160"/>
    <mergeCell ref="F159:F160"/>
    <mergeCell ref="G159:G160"/>
    <mergeCell ref="H159:H160"/>
    <mergeCell ref="I159:I160"/>
    <mergeCell ref="J159:J160"/>
    <mergeCell ref="K159:K160"/>
    <mergeCell ref="L159:L160"/>
    <mergeCell ref="A149:B149"/>
    <mergeCell ref="C149:L149"/>
    <mergeCell ref="A150:B150"/>
    <mergeCell ref="C150:L150"/>
    <mergeCell ref="A151:B151"/>
    <mergeCell ref="C151:L151"/>
    <mergeCell ref="A152:B152"/>
    <mergeCell ref="C152:L152"/>
    <mergeCell ref="A153:B153"/>
    <mergeCell ref="C153:L153"/>
    <mergeCell ref="A135:A136"/>
    <mergeCell ref="B135:B136"/>
    <mergeCell ref="A137:D137"/>
    <mergeCell ref="A138:A139"/>
    <mergeCell ref="B138:B139"/>
    <mergeCell ref="A140:D140"/>
    <mergeCell ref="A141:D141"/>
    <mergeCell ref="A142:L142"/>
    <mergeCell ref="A143:L143"/>
    <mergeCell ref="A125:A127"/>
    <mergeCell ref="B125:B127"/>
    <mergeCell ref="A128:D128"/>
    <mergeCell ref="A129:A130"/>
    <mergeCell ref="B129:B130"/>
    <mergeCell ref="A131:D131"/>
    <mergeCell ref="A132:A133"/>
    <mergeCell ref="B132:B133"/>
    <mergeCell ref="A134:D134"/>
    <mergeCell ref="A117:B117"/>
    <mergeCell ref="C117:L117"/>
    <mergeCell ref="A118:B118"/>
    <mergeCell ref="E118:H118"/>
    <mergeCell ref="I118:L118"/>
    <mergeCell ref="A119:B119"/>
    <mergeCell ref="C119:C124"/>
    <mergeCell ref="D119:D124"/>
    <mergeCell ref="A120:A124"/>
    <mergeCell ref="B120:B124"/>
    <mergeCell ref="E120:E121"/>
    <mergeCell ref="K120:K121"/>
    <mergeCell ref="L120:L121"/>
    <mergeCell ref="E122:E123"/>
    <mergeCell ref="F122:F123"/>
    <mergeCell ref="G122:G123"/>
    <mergeCell ref="H122:H123"/>
    <mergeCell ref="I122:I123"/>
    <mergeCell ref="J122:J123"/>
    <mergeCell ref="K122:K123"/>
    <mergeCell ref="L122:L123"/>
    <mergeCell ref="A112:B112"/>
    <mergeCell ref="C112:L112"/>
    <mergeCell ref="A113:B113"/>
    <mergeCell ref="C113:L113"/>
    <mergeCell ref="A114:B114"/>
    <mergeCell ref="C114:L114"/>
    <mergeCell ref="A115:B115"/>
    <mergeCell ref="C115:L115"/>
    <mergeCell ref="A116:B116"/>
    <mergeCell ref="C116:L116"/>
    <mergeCell ref="A98:A99"/>
    <mergeCell ref="B98:B99"/>
    <mergeCell ref="A100:D100"/>
    <mergeCell ref="A101:A102"/>
    <mergeCell ref="B101:B102"/>
    <mergeCell ref="A103:D103"/>
    <mergeCell ref="A104:D104"/>
    <mergeCell ref="A105:L105"/>
    <mergeCell ref="A106:L106"/>
    <mergeCell ref="A88:A90"/>
    <mergeCell ref="B88:B90"/>
    <mergeCell ref="A91:D91"/>
    <mergeCell ref="A92:A93"/>
    <mergeCell ref="B92:B93"/>
    <mergeCell ref="A94:D94"/>
    <mergeCell ref="A95:A96"/>
    <mergeCell ref="B95:B96"/>
    <mergeCell ref="A97:D97"/>
    <mergeCell ref="A80:B80"/>
    <mergeCell ref="C80:L80"/>
    <mergeCell ref="A81:B81"/>
    <mergeCell ref="E81:H81"/>
    <mergeCell ref="I81:L81"/>
    <mergeCell ref="A82:B82"/>
    <mergeCell ref="C82:C87"/>
    <mergeCell ref="D82:D87"/>
    <mergeCell ref="A83:A87"/>
    <mergeCell ref="B83:B87"/>
    <mergeCell ref="E83:E84"/>
    <mergeCell ref="K83:K84"/>
    <mergeCell ref="L83:L84"/>
    <mergeCell ref="E85:E86"/>
    <mergeCell ref="F85:F86"/>
    <mergeCell ref="G85:G86"/>
    <mergeCell ref="H85:H86"/>
    <mergeCell ref="I85:I86"/>
    <mergeCell ref="J85:J86"/>
    <mergeCell ref="K85:K86"/>
    <mergeCell ref="L85:L86"/>
    <mergeCell ref="A75:B75"/>
    <mergeCell ref="C75:L75"/>
    <mergeCell ref="A76:B76"/>
    <mergeCell ref="C76:L76"/>
    <mergeCell ref="A77:B77"/>
    <mergeCell ref="C77:L77"/>
    <mergeCell ref="A78:B78"/>
    <mergeCell ref="C78:L78"/>
    <mergeCell ref="A79:B79"/>
    <mergeCell ref="C79:L79"/>
    <mergeCell ref="A61:A62"/>
    <mergeCell ref="B61:B62"/>
    <mergeCell ref="A63:D63"/>
    <mergeCell ref="A64:A65"/>
    <mergeCell ref="B64:B65"/>
    <mergeCell ref="A66:D66"/>
    <mergeCell ref="A67:D67"/>
    <mergeCell ref="A68:L68"/>
    <mergeCell ref="A69:L69"/>
    <mergeCell ref="A51:A53"/>
    <mergeCell ref="B51:B53"/>
    <mergeCell ref="A54:D54"/>
    <mergeCell ref="A55:A56"/>
    <mergeCell ref="B55:B56"/>
    <mergeCell ref="A57:D57"/>
    <mergeCell ref="A58:A59"/>
    <mergeCell ref="B58:B59"/>
    <mergeCell ref="A60:D60"/>
    <mergeCell ref="A43:B43"/>
    <mergeCell ref="C43:L43"/>
    <mergeCell ref="A44:B44"/>
    <mergeCell ref="E44:H44"/>
    <mergeCell ref="I44:L44"/>
    <mergeCell ref="A45:B45"/>
    <mergeCell ref="C45:C50"/>
    <mergeCell ref="D45:D50"/>
    <mergeCell ref="A46:A50"/>
    <mergeCell ref="B46:B50"/>
    <mergeCell ref="E46:E47"/>
    <mergeCell ref="K46:K47"/>
    <mergeCell ref="L46:L47"/>
    <mergeCell ref="E48:E49"/>
    <mergeCell ref="F48:F49"/>
    <mergeCell ref="G48:G49"/>
    <mergeCell ref="H48:H49"/>
    <mergeCell ref="I48:I49"/>
    <mergeCell ref="J48:J49"/>
    <mergeCell ref="K48:K49"/>
    <mergeCell ref="L48:L49"/>
    <mergeCell ref="A38:B38"/>
    <mergeCell ref="C38:L38"/>
    <mergeCell ref="A39:B39"/>
    <mergeCell ref="C39:L39"/>
    <mergeCell ref="A40:B40"/>
    <mergeCell ref="C40:L40"/>
    <mergeCell ref="A41:B41"/>
    <mergeCell ref="C41:L41"/>
    <mergeCell ref="A42:B42"/>
    <mergeCell ref="C42:L42"/>
    <mergeCell ref="A24:A25"/>
    <mergeCell ref="B24:B25"/>
    <mergeCell ref="A26:D26"/>
    <mergeCell ref="A27:A28"/>
    <mergeCell ref="B27:B28"/>
    <mergeCell ref="A29:D29"/>
    <mergeCell ref="A30:D30"/>
    <mergeCell ref="A31:L31"/>
    <mergeCell ref="A32:L32"/>
    <mergeCell ref="A14:A16"/>
    <mergeCell ref="B14:B16"/>
    <mergeCell ref="A17:D17"/>
    <mergeCell ref="A18:A19"/>
    <mergeCell ref="B18:B19"/>
    <mergeCell ref="A20:D20"/>
    <mergeCell ref="A21:A22"/>
    <mergeCell ref="B21:B22"/>
    <mergeCell ref="A23:D23"/>
    <mergeCell ref="A6:B6"/>
    <mergeCell ref="C6:L6"/>
    <mergeCell ref="A7:B7"/>
    <mergeCell ref="E7:H7"/>
    <mergeCell ref="I7:L7"/>
    <mergeCell ref="A8:B8"/>
    <mergeCell ref="C8:C13"/>
    <mergeCell ref="D8:D13"/>
    <mergeCell ref="A9:A13"/>
    <mergeCell ref="B9:B13"/>
    <mergeCell ref="E9:E10"/>
    <mergeCell ref="K9:K10"/>
    <mergeCell ref="L9:L10"/>
    <mergeCell ref="E11:E12"/>
    <mergeCell ref="F11:F12"/>
    <mergeCell ref="G11:G12"/>
    <mergeCell ref="H11:H12"/>
    <mergeCell ref="I11:I12"/>
    <mergeCell ref="J11:J12"/>
    <mergeCell ref="K11:K12"/>
    <mergeCell ref="L11:L12"/>
    <mergeCell ref="A1:B1"/>
    <mergeCell ref="C1:L1"/>
    <mergeCell ref="A2:B2"/>
    <mergeCell ref="C2:L2"/>
    <mergeCell ref="A3:B3"/>
    <mergeCell ref="C3:L3"/>
    <mergeCell ref="A4:B4"/>
    <mergeCell ref="C4:L4"/>
    <mergeCell ref="A5:B5"/>
    <mergeCell ref="C5:L5"/>
  </mergeCells>
  <conditionalFormatting sqref="C14">
    <cfRule type="cellIs" dxfId="284" priority="2" operator="lessThan">
      <formula>0</formula>
    </cfRule>
  </conditionalFormatting>
  <conditionalFormatting sqref="C16">
    <cfRule type="cellIs" dxfId="283" priority="3" operator="lessThan">
      <formula>0</formula>
    </cfRule>
  </conditionalFormatting>
  <conditionalFormatting sqref="C51">
    <cfRule type="cellIs" dxfId="282" priority="4" operator="lessThan">
      <formula>0</formula>
    </cfRule>
  </conditionalFormatting>
  <conditionalFormatting sqref="C53">
    <cfRule type="cellIs" dxfId="281" priority="5" operator="lessThan">
      <formula>0</formula>
    </cfRule>
  </conditionalFormatting>
  <conditionalFormatting sqref="C88:C90">
    <cfRule type="cellIs" dxfId="280" priority="6" operator="lessThan">
      <formula>0</formula>
    </cfRule>
  </conditionalFormatting>
  <conditionalFormatting sqref="C125">
    <cfRule type="cellIs" dxfId="279" priority="7" operator="lessThan">
      <formula>0</formula>
    </cfRule>
  </conditionalFormatting>
  <conditionalFormatting sqref="C127">
    <cfRule type="cellIs" dxfId="278" priority="8" operator="lessThan">
      <formula>0</formula>
    </cfRule>
  </conditionalFormatting>
  <conditionalFormatting sqref="C162">
    <cfRule type="cellIs" dxfId="277" priority="9" operator="lessThan">
      <formula>0</formula>
    </cfRule>
  </conditionalFormatting>
  <conditionalFormatting sqref="C164">
    <cfRule type="cellIs" dxfId="276" priority="10" operator="lessThan">
      <formula>0</formula>
    </cfRule>
  </conditionalFormatting>
  <conditionalFormatting sqref="C199">
    <cfRule type="cellIs" dxfId="275" priority="11" operator="lessThan">
      <formula>0</formula>
    </cfRule>
  </conditionalFormatting>
  <conditionalFormatting sqref="C201">
    <cfRule type="cellIs" dxfId="274" priority="12" operator="lessThan">
      <formula>0</formula>
    </cfRule>
  </conditionalFormatting>
  <conditionalFormatting sqref="C236">
    <cfRule type="cellIs" dxfId="273" priority="13" operator="lessThan">
      <formula>0</formula>
    </cfRule>
  </conditionalFormatting>
  <conditionalFormatting sqref="C238">
    <cfRule type="cellIs" dxfId="272" priority="14" operator="lessThan">
      <formula>0</formula>
    </cfRule>
  </conditionalFormatting>
  <conditionalFormatting sqref="C273">
    <cfRule type="cellIs" dxfId="271" priority="15" operator="lessThan">
      <formula>0</formula>
    </cfRule>
  </conditionalFormatting>
  <conditionalFormatting sqref="C275">
    <cfRule type="cellIs" dxfId="270" priority="16" operator="lessThan">
      <formula>0</formula>
    </cfRule>
  </conditionalFormatting>
  <conditionalFormatting sqref="C310">
    <cfRule type="cellIs" dxfId="269" priority="17" operator="lessThan">
      <formula>0</formula>
    </cfRule>
  </conditionalFormatting>
  <conditionalFormatting sqref="C312">
    <cfRule type="cellIs" dxfId="268" priority="18" operator="lessThan">
      <formula>0</formula>
    </cfRule>
  </conditionalFormatting>
  <conditionalFormatting sqref="C347">
    <cfRule type="cellIs" dxfId="267" priority="19" operator="lessThan">
      <formula>0</formula>
    </cfRule>
  </conditionalFormatting>
  <conditionalFormatting sqref="C349">
    <cfRule type="cellIs" dxfId="266" priority="20" operator="lessThan">
      <formula>0</formula>
    </cfRule>
  </conditionalFormatting>
  <conditionalFormatting sqref="C384">
    <cfRule type="cellIs" dxfId="265" priority="21" operator="lessThan">
      <formula>0</formula>
    </cfRule>
  </conditionalFormatting>
  <conditionalFormatting sqref="C386">
    <cfRule type="cellIs" dxfId="264" priority="22" operator="lessThan">
      <formula>0</formula>
    </cfRule>
  </conditionalFormatting>
  <conditionalFormatting sqref="C421">
    <cfRule type="cellIs" dxfId="263" priority="23" operator="lessThan">
      <formula>0</formula>
    </cfRule>
  </conditionalFormatting>
  <conditionalFormatting sqref="C423">
    <cfRule type="cellIs" dxfId="262" priority="24" operator="lessThan">
      <formula>0</formula>
    </cfRule>
  </conditionalFormatting>
  <conditionalFormatting sqref="C458">
    <cfRule type="cellIs" dxfId="261" priority="25" operator="lessThan">
      <formula>0</formula>
    </cfRule>
  </conditionalFormatting>
  <conditionalFormatting sqref="C460">
    <cfRule type="cellIs" dxfId="260" priority="26" operator="lessThan">
      <formula>0</formula>
    </cfRule>
  </conditionalFormatting>
  <conditionalFormatting sqref="C495">
    <cfRule type="cellIs" dxfId="259" priority="27" operator="lessThan">
      <formula>0</formula>
    </cfRule>
  </conditionalFormatting>
  <conditionalFormatting sqref="C497">
    <cfRule type="cellIs" dxfId="258" priority="28" operator="lessThan">
      <formula>0</formula>
    </cfRule>
  </conditionalFormatting>
  <conditionalFormatting sqref="C532">
    <cfRule type="cellIs" dxfId="257" priority="29" operator="lessThan">
      <formula>0</formula>
    </cfRule>
  </conditionalFormatting>
  <conditionalFormatting sqref="C534">
    <cfRule type="cellIs" dxfId="256" priority="30" operator="lessThan">
      <formula>0</formula>
    </cfRule>
  </conditionalFormatting>
  <conditionalFormatting sqref="C569">
    <cfRule type="cellIs" dxfId="255" priority="31" operator="lessThan">
      <formula>0</formula>
    </cfRule>
  </conditionalFormatting>
  <conditionalFormatting sqref="C571">
    <cfRule type="cellIs" dxfId="254" priority="32" operator="lessThan">
      <formula>0</formula>
    </cfRule>
  </conditionalFormatting>
  <conditionalFormatting sqref="C606">
    <cfRule type="cellIs" dxfId="253" priority="33" operator="lessThan">
      <formula>0</formula>
    </cfRule>
  </conditionalFormatting>
  <conditionalFormatting sqref="C608">
    <cfRule type="cellIs" dxfId="252" priority="34" operator="lessThan">
      <formula>0</formula>
    </cfRule>
  </conditionalFormatting>
  <conditionalFormatting sqref="C643">
    <cfRule type="cellIs" dxfId="251" priority="35" operator="lessThan">
      <formula>0</formula>
    </cfRule>
  </conditionalFormatting>
  <conditionalFormatting sqref="C645">
    <cfRule type="cellIs" dxfId="250" priority="36" operator="lessThan">
      <formula>0</formula>
    </cfRule>
  </conditionalFormatting>
  <conditionalFormatting sqref="C680">
    <cfRule type="cellIs" dxfId="249" priority="37" operator="lessThan">
      <formula>0</formula>
    </cfRule>
  </conditionalFormatting>
  <conditionalFormatting sqref="C682">
    <cfRule type="cellIs" dxfId="248" priority="38" operator="lessThan">
      <formula>0</formula>
    </cfRule>
  </conditionalFormatting>
  <pageMargins left="0.75" right="0.75" top="1" bottom="1" header="0.511811023622047" footer="0.511811023622047"/>
  <pageSetup orientation="portrait" horizontalDpi="300" verticalDpi="300"/>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tabColor rgb="FFE6B9B8"/>
  </sheetPr>
  <dimension ref="A1:AMJ722"/>
  <sheetViews>
    <sheetView topLeftCell="A705" zoomScaleNormal="100" workbookViewId="0">
      <selection activeCell="I696" sqref="I696"/>
    </sheetView>
  </sheetViews>
  <sheetFormatPr baseColWidth="10" defaultColWidth="9.1796875" defaultRowHeight="12.5" x14ac:dyDescent="0.25"/>
  <cols>
    <col min="1" max="2" width="16.7265625" style="21" customWidth="1"/>
    <col min="3" max="3" width="39.26953125" style="21" customWidth="1"/>
    <col min="4" max="8" width="16.7265625" style="21" customWidth="1"/>
    <col min="9" max="9" width="20.26953125" style="21" customWidth="1"/>
    <col min="10" max="10" width="16.7265625" style="21" customWidth="1"/>
    <col min="11" max="1024" width="9.1796875" style="21"/>
  </cols>
  <sheetData>
    <row r="1" spans="1:22" x14ac:dyDescent="0.25">
      <c r="A1" s="13" t="s">
        <v>23</v>
      </c>
      <c r="B1" s="13"/>
      <c r="C1" s="791">
        <f>Presentación!$C$3</f>
        <v>1990</v>
      </c>
      <c r="D1" s="791"/>
      <c r="E1" s="791"/>
      <c r="F1" s="791"/>
      <c r="G1" s="791"/>
      <c r="H1" s="791"/>
      <c r="I1" s="791"/>
      <c r="J1" s="468"/>
      <c r="K1" s="468"/>
      <c r="L1" s="468"/>
      <c r="M1" s="468"/>
      <c r="N1" s="468"/>
      <c r="O1" s="468"/>
      <c r="P1" s="468"/>
      <c r="Q1" s="468"/>
      <c r="R1" s="468"/>
      <c r="S1" s="468"/>
      <c r="T1" s="468"/>
      <c r="U1" s="468"/>
      <c r="V1" s="468"/>
    </row>
    <row r="2" spans="1:22" ht="11.25" customHeight="1" x14ac:dyDescent="0.25">
      <c r="A2" s="11" t="s">
        <v>24</v>
      </c>
      <c r="B2" s="11"/>
      <c r="C2" s="792" t="s">
        <v>0</v>
      </c>
      <c r="D2" s="792"/>
      <c r="E2" s="792"/>
      <c r="F2" s="792"/>
      <c r="G2" s="792"/>
      <c r="H2" s="792"/>
      <c r="I2" s="792"/>
      <c r="J2" s="468"/>
      <c r="K2" s="468"/>
      <c r="L2" s="486">
        <v>100</v>
      </c>
      <c r="M2" s="486"/>
      <c r="N2" s="468"/>
      <c r="O2" s="468"/>
      <c r="P2" s="468"/>
      <c r="Q2" s="468"/>
      <c r="R2" s="468"/>
      <c r="S2" s="468"/>
      <c r="T2" s="468"/>
      <c r="U2" s="468"/>
      <c r="V2" s="468"/>
    </row>
    <row r="3" spans="1:22" ht="11.25" customHeight="1" x14ac:dyDescent="0.25">
      <c r="A3" s="702" t="s">
        <v>5</v>
      </c>
      <c r="B3" s="702"/>
      <c r="C3" s="703" t="s">
        <v>26</v>
      </c>
      <c r="D3" s="703"/>
      <c r="E3" s="703"/>
      <c r="F3" s="703"/>
      <c r="G3" s="703"/>
      <c r="H3" s="703"/>
      <c r="I3" s="703"/>
      <c r="J3" s="468"/>
      <c r="K3" s="468"/>
      <c r="L3" s="486"/>
      <c r="M3" s="486"/>
      <c r="N3" s="468"/>
      <c r="O3" s="468"/>
      <c r="P3" s="468"/>
      <c r="Q3" s="468"/>
      <c r="R3" s="468"/>
      <c r="S3" s="468"/>
      <c r="T3" s="468"/>
      <c r="U3" s="468"/>
      <c r="V3" s="468"/>
    </row>
    <row r="4" spans="1:22" ht="11.25" customHeight="1" x14ac:dyDescent="0.25">
      <c r="A4" s="702" t="s">
        <v>27</v>
      </c>
      <c r="B4" s="702"/>
      <c r="C4" s="703" t="s">
        <v>482</v>
      </c>
      <c r="D4" s="703"/>
      <c r="E4" s="703"/>
      <c r="F4" s="703"/>
      <c r="G4" s="703"/>
      <c r="H4" s="703"/>
      <c r="I4" s="703"/>
      <c r="J4" s="468"/>
      <c r="K4" s="468"/>
      <c r="L4" s="486"/>
      <c r="M4" s="486"/>
      <c r="N4" s="468"/>
      <c r="O4" s="468"/>
      <c r="P4" s="468"/>
      <c r="Q4" s="468"/>
      <c r="R4" s="468"/>
      <c r="S4" s="468"/>
      <c r="T4" s="468"/>
      <c r="U4" s="468"/>
      <c r="V4" s="468"/>
    </row>
    <row r="5" spans="1:22" ht="11.25" customHeight="1" x14ac:dyDescent="0.25">
      <c r="A5" s="702" t="s">
        <v>29</v>
      </c>
      <c r="B5" s="702"/>
      <c r="C5" s="703" t="s">
        <v>454</v>
      </c>
      <c r="D5" s="703"/>
      <c r="E5" s="703"/>
      <c r="F5" s="703"/>
      <c r="G5" s="703"/>
      <c r="H5" s="703"/>
      <c r="I5" s="703"/>
      <c r="J5" s="468"/>
      <c r="K5" s="468"/>
      <c r="L5" s="486"/>
      <c r="M5" s="486"/>
      <c r="N5" s="468"/>
      <c r="O5" s="468"/>
      <c r="P5" s="468"/>
      <c r="Q5" s="468"/>
      <c r="R5" s="468"/>
      <c r="S5" s="468"/>
      <c r="T5" s="468"/>
      <c r="U5" s="468"/>
      <c r="V5" s="468"/>
    </row>
    <row r="6" spans="1:22" ht="11.25" customHeight="1" x14ac:dyDescent="0.25">
      <c r="A6" s="702" t="s">
        <v>31</v>
      </c>
      <c r="B6" s="702"/>
      <c r="C6" s="703" t="s">
        <v>406</v>
      </c>
      <c r="D6" s="703"/>
      <c r="E6" s="703"/>
      <c r="F6" s="703"/>
      <c r="G6" s="703"/>
      <c r="H6" s="703"/>
      <c r="I6" s="703"/>
      <c r="J6" s="468"/>
      <c r="K6" s="468"/>
      <c r="L6" s="486"/>
      <c r="M6" s="486"/>
      <c r="N6" s="468"/>
      <c r="O6" s="468"/>
      <c r="P6" s="468"/>
      <c r="Q6" s="468"/>
      <c r="R6" s="468"/>
      <c r="S6" s="468"/>
      <c r="T6" s="468"/>
      <c r="U6" s="468"/>
      <c r="V6" s="468"/>
    </row>
    <row r="7" spans="1:22" ht="11.25" customHeight="1" x14ac:dyDescent="0.25">
      <c r="A7" s="704" t="s">
        <v>33</v>
      </c>
      <c r="B7" s="704"/>
      <c r="C7" s="97" t="s">
        <v>34</v>
      </c>
      <c r="D7" s="705" t="s">
        <v>237</v>
      </c>
      <c r="E7" s="705"/>
      <c r="F7" s="705"/>
      <c r="G7" s="705"/>
      <c r="H7" s="705"/>
      <c r="I7" s="705"/>
      <c r="J7" s="468"/>
      <c r="K7" s="468"/>
      <c r="L7" s="486"/>
      <c r="M7" s="486"/>
      <c r="N7" s="468"/>
      <c r="O7" s="468"/>
      <c r="P7" s="468"/>
      <c r="Q7" s="468"/>
      <c r="R7" s="468"/>
      <c r="S7" s="468"/>
      <c r="T7" s="468"/>
      <c r="U7" s="468"/>
      <c r="V7" s="468"/>
    </row>
    <row r="8" spans="1:22" ht="45.75" customHeight="1" x14ac:dyDescent="0.25">
      <c r="A8" s="7" t="s">
        <v>37</v>
      </c>
      <c r="B8" s="7"/>
      <c r="C8" s="7" t="s">
        <v>38</v>
      </c>
      <c r="D8" s="98" t="s">
        <v>238</v>
      </c>
      <c r="E8" s="98" t="s">
        <v>483</v>
      </c>
      <c r="F8" s="98" t="s">
        <v>484</v>
      </c>
      <c r="G8" s="98" t="s">
        <v>241</v>
      </c>
      <c r="H8" s="98" t="s">
        <v>242</v>
      </c>
      <c r="I8" s="98" t="s">
        <v>242</v>
      </c>
      <c r="J8" s="468"/>
      <c r="K8" s="468"/>
      <c r="L8" s="486"/>
      <c r="M8" s="486"/>
      <c r="N8" s="468"/>
      <c r="O8" s="468"/>
      <c r="P8" s="468"/>
      <c r="Q8" s="468"/>
      <c r="R8" s="468"/>
      <c r="S8" s="468"/>
      <c r="T8" s="468"/>
      <c r="U8" s="468"/>
      <c r="V8" s="468"/>
    </row>
    <row r="9" spans="1:22" ht="12.75" customHeight="1" x14ac:dyDescent="0.25">
      <c r="A9" s="7" t="s">
        <v>224</v>
      </c>
      <c r="B9" s="7" t="s">
        <v>47</v>
      </c>
      <c r="C9" s="7"/>
      <c r="D9" s="25" t="s">
        <v>48</v>
      </c>
      <c r="E9" s="25" t="s">
        <v>243</v>
      </c>
      <c r="F9" s="25" t="s">
        <v>243</v>
      </c>
      <c r="G9" s="25" t="s">
        <v>244</v>
      </c>
      <c r="H9" s="25" t="s">
        <v>52</v>
      </c>
      <c r="I9" s="25" t="s">
        <v>121</v>
      </c>
      <c r="J9" s="468"/>
      <c r="K9" s="468"/>
      <c r="L9" s="486"/>
      <c r="M9" s="486"/>
      <c r="N9" s="468"/>
      <c r="O9" s="468"/>
      <c r="P9" s="468"/>
      <c r="Q9" s="468"/>
      <c r="R9" s="468"/>
      <c r="S9" s="468"/>
      <c r="T9" s="468"/>
      <c r="U9" s="468"/>
      <c r="V9" s="468"/>
    </row>
    <row r="10" spans="1:22" ht="34.5" x14ac:dyDescent="0.25">
      <c r="A10" s="7"/>
      <c r="B10" s="7"/>
      <c r="C10" s="7"/>
      <c r="D10" s="25" t="s">
        <v>54</v>
      </c>
      <c r="E10" s="25" t="s">
        <v>246</v>
      </c>
      <c r="F10" s="25" t="s">
        <v>247</v>
      </c>
      <c r="G10" s="25" t="s">
        <v>485</v>
      </c>
      <c r="H10" s="25" t="s">
        <v>486</v>
      </c>
      <c r="I10" s="25" t="s">
        <v>487</v>
      </c>
      <c r="J10" s="468"/>
      <c r="K10" s="468"/>
      <c r="L10" s="486"/>
      <c r="M10" s="486"/>
      <c r="N10" s="468"/>
      <c r="O10" s="468"/>
      <c r="P10" s="468"/>
      <c r="Q10" s="468"/>
      <c r="R10" s="468"/>
      <c r="S10" s="468"/>
      <c r="T10" s="468"/>
      <c r="U10" s="468"/>
      <c r="V10" s="468"/>
    </row>
    <row r="11" spans="1:22" ht="13.5" x14ac:dyDescent="0.35">
      <c r="A11" s="7"/>
      <c r="B11" s="7"/>
      <c r="C11" s="7"/>
      <c r="D11" s="114" t="s">
        <v>488</v>
      </c>
      <c r="E11" s="114" t="s">
        <v>251</v>
      </c>
      <c r="F11" s="114" t="s">
        <v>250</v>
      </c>
      <c r="G11" s="114" t="s">
        <v>489</v>
      </c>
      <c r="H11" s="114" t="s">
        <v>253</v>
      </c>
      <c r="I11" s="114" t="s">
        <v>253</v>
      </c>
      <c r="J11" s="468"/>
      <c r="K11" s="468"/>
      <c r="L11" s="486"/>
      <c r="M11" s="486"/>
      <c r="N11" s="468"/>
      <c r="O11" s="468"/>
      <c r="P11" s="468"/>
      <c r="Q11" s="468"/>
      <c r="R11" s="468"/>
      <c r="S11" s="468"/>
      <c r="T11" s="468"/>
      <c r="U11" s="468"/>
      <c r="V11" s="468"/>
    </row>
    <row r="12" spans="1:22" ht="11.25" customHeight="1" x14ac:dyDescent="0.25">
      <c r="A12" s="7" t="s">
        <v>68</v>
      </c>
      <c r="B12" s="7" t="s">
        <v>313</v>
      </c>
      <c r="C12" s="135" t="s">
        <v>561</v>
      </c>
      <c r="D12" s="490"/>
      <c r="E12" s="511" t="e">
        <f>(E126*D126+E164*D164+E202*D202+E240*D240+E278*D278+E316*D316+E354*D354+E392*D392+E430*D430+E468*D468+E506*D506+E544*D544+E582*D582+E620*D620+E658*D658+E696*D696)/D12</f>
        <v>#DIV/0!</v>
      </c>
      <c r="F12" s="492">
        <v>0</v>
      </c>
      <c r="G12" s="492">
        <v>1</v>
      </c>
      <c r="H12" s="497" t="e">
        <f>D12*(F12-E12)/G12</f>
        <v>#DIV/0!</v>
      </c>
      <c r="I12" s="137" t="e">
        <f>H12*'[1]Factores emisión'!$B$12/1000</f>
        <v>#DIV/0!</v>
      </c>
      <c r="J12" s="468"/>
      <c r="K12" s="468"/>
      <c r="L12" s="486">
        <v>1</v>
      </c>
      <c r="M12" s="486">
        <f>L2*100+L12</f>
        <v>10001</v>
      </c>
      <c r="N12" s="468"/>
      <c r="O12" s="468"/>
      <c r="P12" s="468"/>
      <c r="Q12" s="468"/>
      <c r="R12" s="468"/>
      <c r="S12" s="468"/>
      <c r="T12" s="468"/>
      <c r="U12" s="468"/>
      <c r="V12" s="468"/>
    </row>
    <row r="13" spans="1:22" x14ac:dyDescent="0.25">
      <c r="A13" s="7"/>
      <c r="B13" s="7"/>
      <c r="C13" s="486" t="s">
        <v>563</v>
      </c>
      <c r="D13" s="490"/>
      <c r="E13" s="511"/>
      <c r="F13" s="492">
        <v>0</v>
      </c>
      <c r="G13" s="492">
        <v>1</v>
      </c>
      <c r="H13" s="497">
        <f>D13*(F13-E13)/G13</f>
        <v>0</v>
      </c>
      <c r="I13" s="137"/>
      <c r="J13" s="468"/>
      <c r="K13" s="468"/>
      <c r="L13" s="486">
        <v>2</v>
      </c>
      <c r="M13" s="486">
        <f>L2*100+L13</f>
        <v>10002</v>
      </c>
      <c r="N13" s="468"/>
      <c r="O13" s="468"/>
      <c r="P13" s="468"/>
      <c r="Q13" s="468"/>
      <c r="R13" s="468"/>
      <c r="S13" s="468"/>
      <c r="T13" s="468"/>
      <c r="U13" s="468"/>
      <c r="V13" s="468"/>
    </row>
    <row r="14" spans="1:22" x14ac:dyDescent="0.25">
      <c r="A14" s="7"/>
      <c r="B14" s="7"/>
      <c r="C14" s="135" t="s">
        <v>564</v>
      </c>
      <c r="D14" s="490"/>
      <c r="E14" s="511"/>
      <c r="F14" s="492"/>
      <c r="G14" s="492"/>
      <c r="H14" s="497"/>
      <c r="I14" s="137"/>
      <c r="J14" s="468"/>
      <c r="K14" s="468"/>
      <c r="L14" s="486">
        <v>3</v>
      </c>
      <c r="M14" s="486">
        <f>L2*100+L14</f>
        <v>10003</v>
      </c>
      <c r="O14" s="512"/>
      <c r="P14" s="468"/>
      <c r="Q14" s="468"/>
      <c r="R14" s="468"/>
      <c r="S14" s="468"/>
      <c r="T14" s="468"/>
      <c r="U14" s="468"/>
      <c r="V14" s="468"/>
    </row>
    <row r="15" spans="1:22" x14ac:dyDescent="0.25">
      <c r="A15" s="864" t="s">
        <v>292</v>
      </c>
      <c r="B15" s="864"/>
      <c r="C15" s="864"/>
      <c r="D15" s="370">
        <f>SUM(D11:D14)</f>
        <v>0</v>
      </c>
      <c r="E15" s="513"/>
      <c r="F15" s="495"/>
      <c r="G15" s="495"/>
      <c r="H15" s="496" t="e">
        <f>SUM(H12:H14)</f>
        <v>#DIV/0!</v>
      </c>
      <c r="I15" s="496" t="e">
        <f>SUM(I12:I14)</f>
        <v>#DIV/0!</v>
      </c>
      <c r="J15" s="468"/>
      <c r="K15" s="468"/>
      <c r="L15" s="486"/>
      <c r="M15" s="486"/>
      <c r="N15" s="468"/>
      <c r="O15" s="468"/>
      <c r="P15" s="468"/>
      <c r="Q15" s="468"/>
      <c r="R15" s="468"/>
      <c r="S15" s="468"/>
      <c r="T15" s="468"/>
      <c r="U15" s="468"/>
      <c r="V15" s="468"/>
    </row>
    <row r="16" spans="1:22" ht="11.25" customHeight="1" x14ac:dyDescent="0.25">
      <c r="A16" s="7" t="s">
        <v>310</v>
      </c>
      <c r="B16" s="7" t="s">
        <v>313</v>
      </c>
      <c r="C16" s="469" t="s">
        <v>313</v>
      </c>
      <c r="D16" s="490"/>
      <c r="E16" s="492">
        <v>0</v>
      </c>
      <c r="F16" s="492">
        <v>0</v>
      </c>
      <c r="G16" s="492">
        <v>1</v>
      </c>
      <c r="H16" s="492"/>
      <c r="I16" s="137">
        <f>D16*(F16-E16)/G16</f>
        <v>0</v>
      </c>
      <c r="J16" s="468"/>
      <c r="K16" s="468"/>
      <c r="L16" s="486">
        <v>4</v>
      </c>
      <c r="M16" s="486">
        <f>L2*100+L16</f>
        <v>10004</v>
      </c>
      <c r="N16" s="468"/>
      <c r="O16" s="468"/>
      <c r="P16" s="468"/>
      <c r="Q16" s="468"/>
      <c r="R16" s="468"/>
      <c r="S16" s="468"/>
      <c r="T16" s="468"/>
      <c r="U16" s="468"/>
      <c r="V16" s="468"/>
    </row>
    <row r="17" spans="1:22" x14ac:dyDescent="0.25">
      <c r="A17" s="7"/>
      <c r="B17" s="7"/>
      <c r="C17" s="469" t="s">
        <v>312</v>
      </c>
      <c r="D17" s="498"/>
      <c r="E17" s="492"/>
      <c r="F17" s="492"/>
      <c r="G17" s="492"/>
      <c r="H17" s="492"/>
      <c r="I17" s="137"/>
      <c r="J17" s="468"/>
      <c r="K17" s="468"/>
      <c r="L17" s="486"/>
      <c r="M17" s="486"/>
      <c r="N17" s="468"/>
      <c r="O17" s="468"/>
      <c r="P17" s="468"/>
      <c r="Q17" s="468"/>
      <c r="R17" s="468"/>
      <c r="S17" s="468"/>
      <c r="T17" s="468"/>
      <c r="U17" s="468"/>
      <c r="V17" s="468"/>
    </row>
    <row r="18" spans="1:22" x14ac:dyDescent="0.25">
      <c r="A18" s="864" t="s">
        <v>292</v>
      </c>
      <c r="B18" s="864"/>
      <c r="C18" s="864"/>
      <c r="D18" s="499">
        <f>SUM(D16:D17)</f>
        <v>0</v>
      </c>
      <c r="E18" s="495"/>
      <c r="F18" s="495"/>
      <c r="G18" s="495"/>
      <c r="H18" s="496">
        <f>SUM(H16:H17)</f>
        <v>0</v>
      </c>
      <c r="I18" s="496">
        <f>SUM(I16:I17)</f>
        <v>0</v>
      </c>
      <c r="J18" s="468"/>
      <c r="K18" s="468"/>
      <c r="L18" s="486"/>
      <c r="M18" s="486"/>
      <c r="N18" s="468"/>
      <c r="O18" s="468"/>
      <c r="P18" s="468"/>
      <c r="Q18" s="468"/>
      <c r="R18" s="468"/>
      <c r="S18" s="468"/>
      <c r="T18" s="468"/>
      <c r="U18" s="468"/>
      <c r="V18" s="468"/>
    </row>
    <row r="19" spans="1:22" ht="11.25" customHeight="1" x14ac:dyDescent="0.25">
      <c r="A19" s="7" t="s">
        <v>314</v>
      </c>
      <c r="B19" s="7" t="s">
        <v>313</v>
      </c>
      <c r="C19" s="469" t="s">
        <v>313</v>
      </c>
      <c r="D19" s="490"/>
      <c r="E19" s="492">
        <v>0</v>
      </c>
      <c r="F19" s="492">
        <v>0</v>
      </c>
      <c r="G19" s="492">
        <v>1</v>
      </c>
      <c r="H19" s="492"/>
      <c r="I19" s="137">
        <f>D19*(F19-E19)/G19</f>
        <v>0</v>
      </c>
      <c r="J19" s="468"/>
      <c r="K19" s="468"/>
      <c r="L19" s="486">
        <v>5</v>
      </c>
      <c r="M19" s="486">
        <f>L2*100+L19</f>
        <v>10005</v>
      </c>
      <c r="N19" s="468"/>
      <c r="O19" s="468"/>
      <c r="P19" s="468"/>
      <c r="Q19" s="468"/>
      <c r="R19" s="468"/>
      <c r="S19" s="468"/>
      <c r="T19" s="468"/>
      <c r="U19" s="468"/>
      <c r="V19" s="468"/>
    </row>
    <row r="20" spans="1:22" x14ac:dyDescent="0.25">
      <c r="A20" s="7"/>
      <c r="B20" s="7"/>
      <c r="C20" s="469" t="s">
        <v>312</v>
      </c>
      <c r="D20" s="498"/>
      <c r="E20" s="492"/>
      <c r="F20" s="492"/>
      <c r="G20" s="492"/>
      <c r="H20" s="492"/>
      <c r="I20" s="137"/>
      <c r="J20" s="468"/>
      <c r="K20" s="468"/>
      <c r="L20" s="486"/>
      <c r="M20" s="486"/>
      <c r="N20" s="468"/>
      <c r="O20" s="468"/>
      <c r="P20" s="468"/>
      <c r="Q20" s="468"/>
      <c r="R20" s="468"/>
      <c r="S20" s="468"/>
      <c r="T20" s="468"/>
      <c r="U20" s="468"/>
      <c r="V20" s="468"/>
    </row>
    <row r="21" spans="1:22" x14ac:dyDescent="0.25">
      <c r="A21" s="864" t="s">
        <v>292</v>
      </c>
      <c r="B21" s="864"/>
      <c r="C21" s="864"/>
      <c r="D21" s="499">
        <f>SUM(D19:D20)</f>
        <v>0</v>
      </c>
      <c r="E21" s="495"/>
      <c r="F21" s="495"/>
      <c r="G21" s="495"/>
      <c r="H21" s="496">
        <f>SUM(H19:H20)</f>
        <v>0</v>
      </c>
      <c r="I21" s="496">
        <f>SUM(I19:I20)</f>
        <v>0</v>
      </c>
      <c r="J21" s="468"/>
      <c r="K21" s="468"/>
      <c r="L21" s="486"/>
      <c r="M21" s="486"/>
      <c r="N21" s="468"/>
      <c r="O21" s="468"/>
      <c r="P21" s="468"/>
      <c r="Q21" s="468"/>
      <c r="R21" s="468"/>
      <c r="S21" s="468"/>
      <c r="T21" s="468"/>
      <c r="U21" s="468"/>
      <c r="V21" s="468"/>
    </row>
    <row r="22" spans="1:22" ht="11.25" customHeight="1" x14ac:dyDescent="0.25">
      <c r="A22" s="7" t="s">
        <v>315</v>
      </c>
      <c r="B22" s="7" t="s">
        <v>313</v>
      </c>
      <c r="C22" s="469" t="s">
        <v>313</v>
      </c>
      <c r="D22" s="490"/>
      <c r="E22" s="492">
        <v>0</v>
      </c>
      <c r="F22" s="492">
        <v>0</v>
      </c>
      <c r="G22" s="492">
        <v>1</v>
      </c>
      <c r="H22" s="492"/>
      <c r="I22" s="137">
        <f>D22*(F22-E22)/G22</f>
        <v>0</v>
      </c>
      <c r="J22" s="468"/>
      <c r="K22" s="468"/>
      <c r="L22" s="486">
        <v>6</v>
      </c>
      <c r="M22" s="486">
        <f>L2*100+L22</f>
        <v>10006</v>
      </c>
      <c r="N22" s="468"/>
      <c r="O22" s="468"/>
      <c r="P22" s="468"/>
      <c r="Q22" s="468"/>
      <c r="R22" s="468"/>
      <c r="S22" s="468"/>
      <c r="T22" s="468"/>
      <c r="U22" s="468"/>
      <c r="V22" s="468"/>
    </row>
    <row r="23" spans="1:22" x14ac:dyDescent="0.25">
      <c r="A23" s="7"/>
      <c r="B23" s="7"/>
      <c r="C23" s="469" t="s">
        <v>312</v>
      </c>
      <c r="D23" s="498"/>
      <c r="E23" s="492"/>
      <c r="F23" s="492"/>
      <c r="G23" s="492"/>
      <c r="H23" s="492"/>
      <c r="I23" s="137"/>
      <c r="J23" s="468"/>
      <c r="K23" s="468"/>
      <c r="L23" s="486"/>
      <c r="M23" s="486"/>
      <c r="N23" s="468"/>
      <c r="O23" s="468"/>
      <c r="P23" s="468"/>
      <c r="Q23" s="468"/>
      <c r="R23" s="468"/>
      <c r="S23" s="468"/>
      <c r="T23" s="468"/>
      <c r="U23" s="468"/>
      <c r="V23" s="468"/>
    </row>
    <row r="24" spans="1:22" x14ac:dyDescent="0.25">
      <c r="A24" s="864" t="s">
        <v>292</v>
      </c>
      <c r="B24" s="864"/>
      <c r="C24" s="864"/>
      <c r="D24" s="499">
        <f>SUM(D22:D23)</f>
        <v>0</v>
      </c>
      <c r="E24" s="495"/>
      <c r="F24" s="495"/>
      <c r="G24" s="495"/>
      <c r="H24" s="496">
        <f>SUM(H22:H23)</f>
        <v>0</v>
      </c>
      <c r="I24" s="496">
        <f>SUM(I22:I23)</f>
        <v>0</v>
      </c>
      <c r="J24" s="468"/>
      <c r="K24" s="468"/>
      <c r="L24" s="486"/>
      <c r="M24" s="486"/>
      <c r="N24" s="468"/>
      <c r="O24" s="468"/>
      <c r="P24" s="468"/>
      <c r="Q24" s="468"/>
      <c r="R24" s="468"/>
      <c r="S24" s="468"/>
      <c r="T24" s="468"/>
      <c r="U24" s="468"/>
      <c r="V24" s="468"/>
    </row>
    <row r="25" spans="1:22" ht="11.25" customHeight="1" x14ac:dyDescent="0.25">
      <c r="A25" s="7" t="s">
        <v>316</v>
      </c>
      <c r="B25" s="7" t="s">
        <v>313</v>
      </c>
      <c r="C25" s="469" t="s">
        <v>313</v>
      </c>
      <c r="D25" s="490"/>
      <c r="E25" s="492">
        <v>0</v>
      </c>
      <c r="F25" s="492">
        <v>0</v>
      </c>
      <c r="G25" s="492">
        <v>1</v>
      </c>
      <c r="H25" s="492"/>
      <c r="I25" s="137">
        <f>D25*(F25-E25)/G25</f>
        <v>0</v>
      </c>
      <c r="J25" s="468"/>
      <c r="K25" s="468"/>
      <c r="L25" s="486">
        <v>7</v>
      </c>
      <c r="M25" s="486">
        <f>L2*100+L25</f>
        <v>10007</v>
      </c>
      <c r="N25" s="468"/>
      <c r="O25" s="468"/>
      <c r="P25" s="468"/>
      <c r="Q25" s="468"/>
      <c r="R25" s="468"/>
      <c r="S25" s="468"/>
      <c r="T25" s="468"/>
      <c r="U25" s="468"/>
      <c r="V25" s="468"/>
    </row>
    <row r="26" spans="1:22" x14ac:dyDescent="0.25">
      <c r="A26" s="7"/>
      <c r="B26" s="7"/>
      <c r="C26" s="469" t="s">
        <v>312</v>
      </c>
      <c r="D26" s="498"/>
      <c r="E26" s="514"/>
      <c r="F26" s="492"/>
      <c r="G26" s="492"/>
      <c r="H26" s="492"/>
      <c r="I26" s="137"/>
      <c r="J26" s="468"/>
      <c r="K26" s="468"/>
      <c r="L26" s="468"/>
      <c r="M26" s="468"/>
      <c r="N26" s="468"/>
      <c r="O26" s="468"/>
      <c r="P26" s="468"/>
      <c r="Q26" s="468"/>
      <c r="R26" s="468"/>
      <c r="S26" s="468"/>
      <c r="T26" s="468"/>
      <c r="U26" s="468"/>
      <c r="V26" s="468"/>
    </row>
    <row r="27" spans="1:22" x14ac:dyDescent="0.25">
      <c r="A27" s="864" t="s">
        <v>292</v>
      </c>
      <c r="B27" s="864"/>
      <c r="C27" s="864"/>
      <c r="D27" s="499">
        <f>SUM(D25:D26)</f>
        <v>0</v>
      </c>
      <c r="E27" s="515"/>
      <c r="F27" s="495"/>
      <c r="G27" s="495"/>
      <c r="H27" s="496">
        <f>SUM(H25:H26)</f>
        <v>0</v>
      </c>
      <c r="I27" s="496">
        <f>SUM(I25:I26)</f>
        <v>0</v>
      </c>
      <c r="J27" s="468"/>
      <c r="K27" s="468"/>
      <c r="L27" s="468"/>
      <c r="M27" s="468"/>
      <c r="N27" s="468"/>
      <c r="O27" s="468"/>
      <c r="P27" s="468"/>
      <c r="Q27" s="468"/>
      <c r="R27" s="468"/>
      <c r="S27" s="468"/>
      <c r="T27" s="468"/>
      <c r="U27" s="468"/>
      <c r="V27" s="468"/>
    </row>
    <row r="28" spans="1:22" x14ac:dyDescent="0.25">
      <c r="A28" s="865" t="s">
        <v>91</v>
      </c>
      <c r="B28" s="865"/>
      <c r="C28" s="865"/>
      <c r="D28" s="92">
        <f>D27+D24+D21+D18+D15</f>
        <v>0</v>
      </c>
      <c r="E28" s="516"/>
      <c r="F28" s="500"/>
      <c r="G28" s="500"/>
      <c r="H28" s="496" t="e">
        <f>H27+H24+H21+H18+H15</f>
        <v>#DIV/0!</v>
      </c>
      <c r="I28" s="496" t="e">
        <f>I27+I24+I21+I18+I15</f>
        <v>#DIV/0!</v>
      </c>
      <c r="J28" s="468"/>
      <c r="K28" s="468"/>
      <c r="L28" s="468"/>
      <c r="M28" s="468"/>
      <c r="N28" s="468"/>
      <c r="O28" s="468"/>
      <c r="P28" s="468"/>
      <c r="Q28" s="468"/>
      <c r="R28" s="468"/>
      <c r="S28" s="468"/>
      <c r="T28" s="468"/>
      <c r="U28" s="468"/>
      <c r="V28" s="468"/>
    </row>
    <row r="29" spans="1:22" ht="14" x14ac:dyDescent="0.25">
      <c r="A29" s="867" t="s">
        <v>491</v>
      </c>
      <c r="B29" s="867"/>
      <c r="C29" s="867"/>
      <c r="D29" s="867"/>
      <c r="E29" s="867"/>
      <c r="F29" s="867"/>
      <c r="G29" s="867"/>
      <c r="H29" s="867"/>
      <c r="I29" s="867"/>
      <c r="J29" s="468"/>
      <c r="K29" s="468"/>
      <c r="L29" s="468"/>
      <c r="M29" s="468"/>
      <c r="N29" s="468"/>
      <c r="O29" s="468"/>
      <c r="P29" s="468"/>
      <c r="Q29" s="468"/>
      <c r="R29" s="468"/>
      <c r="S29" s="468"/>
      <c r="T29" s="468"/>
      <c r="U29" s="468"/>
      <c r="V29" s="468"/>
    </row>
    <row r="30" spans="1:22" ht="14" x14ac:dyDescent="0.25">
      <c r="A30" s="867" t="s">
        <v>492</v>
      </c>
      <c r="B30" s="867"/>
      <c r="C30" s="867"/>
      <c r="D30" s="867"/>
      <c r="E30" s="867"/>
      <c r="F30" s="867"/>
      <c r="G30" s="867"/>
      <c r="H30" s="867"/>
      <c r="I30" s="867"/>
      <c r="J30" s="468"/>
      <c r="K30" s="468"/>
      <c r="L30" s="468"/>
      <c r="M30" s="468"/>
      <c r="N30" s="468"/>
      <c r="O30" s="468"/>
      <c r="P30" s="468"/>
      <c r="Q30" s="468"/>
      <c r="R30" s="468"/>
      <c r="S30" s="468"/>
      <c r="T30" s="468"/>
      <c r="U30" s="468"/>
      <c r="V30" s="468"/>
    </row>
    <row r="31" spans="1:22" ht="12" customHeight="1" x14ac:dyDescent="0.25">
      <c r="A31" s="868" t="s">
        <v>493</v>
      </c>
      <c r="B31" s="868"/>
      <c r="C31" s="868"/>
      <c r="D31" s="868"/>
      <c r="E31" s="868"/>
      <c r="F31" s="868"/>
      <c r="G31" s="868"/>
      <c r="H31" s="868"/>
      <c r="I31" s="868"/>
      <c r="J31" s="468"/>
      <c r="K31" s="468"/>
      <c r="L31" s="468"/>
      <c r="M31" s="468"/>
      <c r="N31" s="468"/>
      <c r="O31" s="468"/>
      <c r="P31" s="468"/>
      <c r="Q31" s="468"/>
      <c r="R31" s="468"/>
      <c r="S31" s="468"/>
      <c r="T31" s="468"/>
      <c r="U31" s="468"/>
      <c r="V31" s="468"/>
    </row>
    <row r="32" spans="1:22" ht="13.5" x14ac:dyDescent="0.25">
      <c r="A32" s="517" t="s">
        <v>494</v>
      </c>
      <c r="B32" s="468"/>
      <c r="C32" s="468"/>
      <c r="D32" s="468"/>
      <c r="E32" s="468"/>
      <c r="F32" s="468"/>
      <c r="G32" s="468"/>
      <c r="H32" s="468"/>
      <c r="I32" s="468"/>
      <c r="J32" s="468"/>
      <c r="K32" s="468"/>
      <c r="L32" s="468"/>
      <c r="M32" s="468"/>
      <c r="N32" s="468"/>
      <c r="O32" s="468"/>
      <c r="P32" s="468"/>
      <c r="Q32" s="468"/>
      <c r="R32" s="468"/>
      <c r="S32" s="468"/>
      <c r="T32" s="468"/>
      <c r="U32" s="468"/>
      <c r="V32" s="468"/>
    </row>
    <row r="33" spans="1:22" x14ac:dyDescent="0.25">
      <c r="A33" s="468"/>
      <c r="B33" s="468"/>
      <c r="C33" s="468"/>
      <c r="D33" s="468"/>
      <c r="E33" s="468"/>
      <c r="F33" s="468"/>
      <c r="G33" s="468"/>
      <c r="H33" s="468"/>
      <c r="I33" s="468"/>
      <c r="J33" s="468"/>
      <c r="K33" s="468"/>
      <c r="L33" s="468"/>
      <c r="M33" s="468"/>
      <c r="N33" s="468"/>
      <c r="O33" s="468"/>
      <c r="P33" s="468"/>
      <c r="Q33" s="468"/>
      <c r="R33" s="468"/>
      <c r="S33" s="468"/>
      <c r="T33" s="468"/>
      <c r="U33" s="468"/>
      <c r="V33" s="468"/>
    </row>
    <row r="34" spans="1:22" x14ac:dyDescent="0.25">
      <c r="A34" s="468"/>
      <c r="B34" s="468"/>
      <c r="C34" s="468"/>
      <c r="D34" s="468"/>
      <c r="E34" s="468"/>
      <c r="F34" s="468"/>
      <c r="G34" s="468"/>
      <c r="H34" s="468"/>
      <c r="I34" s="468"/>
      <c r="J34" s="468"/>
      <c r="K34" s="468"/>
      <c r="L34" s="468"/>
      <c r="M34" s="468"/>
      <c r="N34" s="468"/>
      <c r="O34" s="468"/>
      <c r="P34" s="468"/>
      <c r="Q34" s="468"/>
      <c r="R34" s="468"/>
      <c r="S34" s="468"/>
      <c r="T34" s="468"/>
      <c r="U34" s="468"/>
      <c r="V34" s="468"/>
    </row>
    <row r="35" spans="1:22" x14ac:dyDescent="0.25">
      <c r="A35" s="468"/>
      <c r="B35" s="468"/>
      <c r="C35" s="468"/>
      <c r="D35" s="468"/>
      <c r="E35" s="468"/>
      <c r="F35" s="468"/>
      <c r="G35" s="468"/>
      <c r="H35" s="468"/>
      <c r="I35" s="468"/>
      <c r="J35" s="468"/>
      <c r="K35" s="468"/>
      <c r="L35" s="468"/>
      <c r="M35" s="468"/>
      <c r="N35" s="468"/>
      <c r="O35" s="468"/>
      <c r="P35" s="468"/>
      <c r="Q35" s="468"/>
      <c r="R35" s="468"/>
      <c r="S35" s="468"/>
      <c r="T35" s="468"/>
      <c r="U35" s="468"/>
      <c r="V35" s="468"/>
    </row>
    <row r="36" spans="1:22" x14ac:dyDescent="0.25">
      <c r="A36" s="468"/>
      <c r="B36" s="468"/>
      <c r="C36" s="468"/>
      <c r="D36" s="468"/>
      <c r="E36" s="468"/>
      <c r="F36" s="468"/>
      <c r="G36" s="468"/>
      <c r="H36" s="468"/>
      <c r="I36" s="468"/>
      <c r="J36" s="468"/>
      <c r="K36" s="468"/>
      <c r="L36" s="468"/>
      <c r="M36" s="468"/>
      <c r="N36" s="468"/>
      <c r="O36" s="468"/>
      <c r="P36" s="468"/>
      <c r="Q36" s="468"/>
      <c r="R36" s="468"/>
      <c r="S36" s="468"/>
      <c r="T36" s="468"/>
      <c r="U36" s="468"/>
      <c r="V36" s="468"/>
    </row>
    <row r="37" spans="1:22" x14ac:dyDescent="0.25">
      <c r="A37" s="468"/>
      <c r="B37" s="468"/>
      <c r="C37" s="468"/>
      <c r="D37" s="468"/>
      <c r="E37" s="468"/>
      <c r="F37" s="468"/>
      <c r="G37" s="468"/>
      <c r="H37" s="468"/>
      <c r="I37" s="468"/>
      <c r="J37" s="468"/>
      <c r="K37" s="468"/>
      <c r="L37" s="468"/>
      <c r="M37" s="468"/>
      <c r="N37" s="468"/>
      <c r="O37" s="468"/>
      <c r="P37" s="468"/>
      <c r="Q37" s="468"/>
      <c r="R37" s="468"/>
      <c r="S37" s="468"/>
      <c r="T37" s="468"/>
      <c r="U37" s="468"/>
      <c r="V37" s="468"/>
    </row>
    <row r="38" spans="1:22" x14ac:dyDescent="0.25">
      <c r="A38" s="468"/>
      <c r="B38" s="468"/>
      <c r="C38" s="468"/>
      <c r="D38" s="468"/>
      <c r="E38" s="468"/>
      <c r="F38" s="468"/>
      <c r="G38" s="468"/>
      <c r="H38" s="468"/>
      <c r="I38" s="468"/>
      <c r="J38" s="468"/>
      <c r="K38" s="468"/>
      <c r="L38" s="468"/>
      <c r="M38" s="468"/>
      <c r="N38" s="468"/>
      <c r="O38" s="468"/>
      <c r="P38" s="468"/>
      <c r="Q38" s="468"/>
      <c r="R38" s="468"/>
      <c r="S38" s="468"/>
      <c r="T38" s="468"/>
      <c r="U38" s="468"/>
      <c r="V38" s="468"/>
    </row>
    <row r="39" spans="1:22" x14ac:dyDescent="0.25">
      <c r="A39" s="13" t="s">
        <v>23</v>
      </c>
      <c r="B39" s="13"/>
      <c r="C39" s="791">
        <f>Presentación!$C$3</f>
        <v>1990</v>
      </c>
      <c r="D39" s="791"/>
      <c r="E39" s="791"/>
      <c r="F39" s="791"/>
      <c r="G39" s="791"/>
      <c r="H39" s="791"/>
      <c r="I39" s="791"/>
      <c r="J39" s="468"/>
      <c r="K39" s="468"/>
      <c r="L39" s="468"/>
      <c r="M39" s="468"/>
      <c r="N39" s="468"/>
      <c r="O39" s="468"/>
      <c r="P39" s="468"/>
      <c r="Q39" s="468"/>
      <c r="R39" s="468"/>
      <c r="S39" s="468"/>
      <c r="T39" s="468"/>
      <c r="U39" s="468"/>
      <c r="V39" s="468"/>
    </row>
    <row r="40" spans="1:22" ht="11.25" customHeight="1" x14ac:dyDescent="0.25">
      <c r="A40" s="11" t="s">
        <v>24</v>
      </c>
      <c r="B40" s="11"/>
      <c r="C40" s="792" t="s">
        <v>92</v>
      </c>
      <c r="D40" s="792"/>
      <c r="E40" s="792"/>
      <c r="F40" s="792"/>
      <c r="G40" s="792"/>
      <c r="H40" s="792"/>
      <c r="I40" s="792"/>
      <c r="J40" s="468"/>
      <c r="K40" s="468"/>
      <c r="L40" s="468"/>
      <c r="M40" s="468"/>
      <c r="N40" s="468"/>
      <c r="O40" s="468"/>
      <c r="P40" s="468"/>
      <c r="Q40" s="468"/>
      <c r="R40" s="468"/>
      <c r="S40" s="468"/>
      <c r="T40" s="468"/>
      <c r="U40" s="468"/>
      <c r="V40" s="468"/>
    </row>
    <row r="41" spans="1:22" ht="11.25" customHeight="1" x14ac:dyDescent="0.25">
      <c r="A41" s="702" t="s">
        <v>5</v>
      </c>
      <c r="B41" s="702"/>
      <c r="C41" s="703" t="s">
        <v>26</v>
      </c>
      <c r="D41" s="703"/>
      <c r="E41" s="703"/>
      <c r="F41" s="703"/>
      <c r="G41" s="703"/>
      <c r="H41" s="703"/>
      <c r="I41" s="703"/>
      <c r="J41" s="468"/>
      <c r="K41" s="468"/>
      <c r="L41" s="468"/>
      <c r="M41" s="468"/>
      <c r="N41" s="468"/>
      <c r="O41" s="468"/>
      <c r="P41" s="468"/>
      <c r="Q41" s="468"/>
      <c r="R41" s="468"/>
      <c r="S41" s="468"/>
      <c r="T41" s="468"/>
      <c r="U41" s="468"/>
      <c r="V41" s="468"/>
    </row>
    <row r="42" spans="1:22" ht="11.25" customHeight="1" x14ac:dyDescent="0.25">
      <c r="A42" s="702" t="s">
        <v>27</v>
      </c>
      <c r="B42" s="702"/>
      <c r="C42" s="703" t="s">
        <v>482</v>
      </c>
      <c r="D42" s="703"/>
      <c r="E42" s="703"/>
      <c r="F42" s="703"/>
      <c r="G42" s="703"/>
      <c r="H42" s="703"/>
      <c r="I42" s="703"/>
      <c r="J42" s="468"/>
      <c r="K42" s="468"/>
      <c r="L42" s="468"/>
      <c r="M42" s="468"/>
      <c r="N42" s="468"/>
      <c r="O42" s="468"/>
      <c r="P42" s="468"/>
      <c r="Q42" s="468"/>
      <c r="R42" s="468"/>
      <c r="S42" s="468"/>
      <c r="T42" s="468"/>
      <c r="U42" s="468"/>
      <c r="V42" s="468"/>
    </row>
    <row r="43" spans="1:22" ht="11.25" customHeight="1" x14ac:dyDescent="0.25">
      <c r="A43" s="702" t="s">
        <v>29</v>
      </c>
      <c r="B43" s="702"/>
      <c r="C43" s="703" t="s">
        <v>454</v>
      </c>
      <c r="D43" s="703"/>
      <c r="E43" s="703"/>
      <c r="F43" s="703"/>
      <c r="G43" s="703"/>
      <c r="H43" s="703"/>
      <c r="I43" s="703"/>
      <c r="J43" s="468"/>
      <c r="K43" s="468"/>
      <c r="L43" s="468"/>
      <c r="M43" s="468"/>
      <c r="N43" s="468"/>
      <c r="O43" s="468"/>
      <c r="P43" s="468"/>
      <c r="Q43" s="468"/>
      <c r="R43" s="468"/>
      <c r="S43" s="468"/>
      <c r="T43" s="468"/>
      <c r="U43" s="468"/>
      <c r="V43" s="468"/>
    </row>
    <row r="44" spans="1:22" ht="11.25" customHeight="1" x14ac:dyDescent="0.25">
      <c r="A44" s="702" t="s">
        <v>31</v>
      </c>
      <c r="B44" s="702"/>
      <c r="C44" s="703" t="s">
        <v>406</v>
      </c>
      <c r="D44" s="703"/>
      <c r="E44" s="703"/>
      <c r="F44" s="703"/>
      <c r="G44" s="703"/>
      <c r="H44" s="703"/>
      <c r="I44" s="703"/>
      <c r="J44" s="468"/>
      <c r="K44" s="468"/>
      <c r="L44" s="468"/>
      <c r="M44" s="468"/>
      <c r="N44" s="468"/>
      <c r="O44" s="468"/>
      <c r="P44" s="468"/>
      <c r="Q44" s="468"/>
      <c r="R44" s="468"/>
      <c r="S44" s="468"/>
      <c r="T44" s="468"/>
      <c r="U44" s="468"/>
      <c r="V44" s="468"/>
    </row>
    <row r="45" spans="1:22" ht="11.25" customHeight="1" x14ac:dyDescent="0.25">
      <c r="A45" s="704" t="s">
        <v>33</v>
      </c>
      <c r="B45" s="704"/>
      <c r="C45" s="97" t="s">
        <v>34</v>
      </c>
      <c r="D45" s="705" t="s">
        <v>237</v>
      </c>
      <c r="E45" s="705"/>
      <c r="F45" s="705"/>
      <c r="G45" s="705"/>
      <c r="H45" s="705"/>
      <c r="I45" s="705"/>
      <c r="J45" s="468"/>
      <c r="K45" s="468"/>
      <c r="L45" s="468"/>
      <c r="M45" s="468"/>
      <c r="N45" s="468"/>
      <c r="O45" s="468"/>
      <c r="P45" s="468"/>
      <c r="Q45" s="468"/>
      <c r="R45" s="468"/>
      <c r="S45" s="468"/>
      <c r="T45" s="468"/>
      <c r="U45" s="468"/>
      <c r="V45" s="468"/>
    </row>
    <row r="46" spans="1:22" ht="45.75" customHeight="1" x14ac:dyDescent="0.25">
      <c r="A46" s="7" t="s">
        <v>37</v>
      </c>
      <c r="B46" s="7"/>
      <c r="C46" s="7" t="s">
        <v>38</v>
      </c>
      <c r="D46" s="98" t="s">
        <v>238</v>
      </c>
      <c r="E46" s="98" t="s">
        <v>483</v>
      </c>
      <c r="F46" s="98" t="s">
        <v>484</v>
      </c>
      <c r="G46" s="98" t="s">
        <v>241</v>
      </c>
      <c r="H46" s="98" t="s">
        <v>242</v>
      </c>
      <c r="I46" s="98" t="s">
        <v>242</v>
      </c>
      <c r="J46" s="468"/>
      <c r="K46" s="468"/>
      <c r="L46" s="468"/>
      <c r="M46" s="468"/>
      <c r="N46" s="468"/>
      <c r="O46" s="468"/>
      <c r="P46" s="468"/>
      <c r="Q46" s="468"/>
      <c r="R46" s="468"/>
      <c r="S46" s="468"/>
      <c r="T46" s="468"/>
      <c r="U46" s="468"/>
      <c r="V46" s="468"/>
    </row>
    <row r="47" spans="1:22" ht="12.75" customHeight="1" x14ac:dyDescent="0.25">
      <c r="A47" s="7" t="s">
        <v>224</v>
      </c>
      <c r="B47" s="7" t="s">
        <v>47</v>
      </c>
      <c r="C47" s="7"/>
      <c r="D47" s="25" t="s">
        <v>48</v>
      </c>
      <c r="E47" s="25" t="s">
        <v>243</v>
      </c>
      <c r="F47" s="25" t="s">
        <v>243</v>
      </c>
      <c r="G47" s="25" t="s">
        <v>244</v>
      </c>
      <c r="H47" s="25" t="s">
        <v>52</v>
      </c>
      <c r="I47" s="25" t="s">
        <v>121</v>
      </c>
      <c r="J47" s="468"/>
      <c r="K47" s="468"/>
      <c r="L47" s="468"/>
      <c r="M47" s="468"/>
      <c r="N47" s="468"/>
      <c r="O47" s="468"/>
      <c r="P47" s="468"/>
      <c r="Q47" s="468"/>
      <c r="R47" s="468"/>
      <c r="S47" s="468"/>
      <c r="T47" s="468"/>
      <c r="U47" s="468"/>
      <c r="V47" s="468"/>
    </row>
    <row r="48" spans="1:22" ht="34.5" x14ac:dyDescent="0.25">
      <c r="A48" s="7"/>
      <c r="B48" s="7"/>
      <c r="C48" s="7"/>
      <c r="D48" s="25" t="s">
        <v>54</v>
      </c>
      <c r="E48" s="25" t="s">
        <v>246</v>
      </c>
      <c r="F48" s="25" t="s">
        <v>247</v>
      </c>
      <c r="G48" s="25" t="s">
        <v>485</v>
      </c>
      <c r="H48" s="25" t="s">
        <v>486</v>
      </c>
      <c r="I48" s="25" t="s">
        <v>487</v>
      </c>
      <c r="J48" s="468"/>
      <c r="K48" s="468"/>
      <c r="L48" s="468"/>
      <c r="M48" s="468"/>
      <c r="N48" s="468"/>
      <c r="O48" s="468"/>
      <c r="P48" s="468"/>
      <c r="Q48" s="468"/>
      <c r="R48" s="468"/>
      <c r="S48" s="468"/>
      <c r="T48" s="468"/>
      <c r="U48" s="468"/>
      <c r="V48" s="468"/>
    </row>
    <row r="49" spans="1:22" ht="13.5" x14ac:dyDescent="0.35">
      <c r="A49" s="7"/>
      <c r="B49" s="7"/>
      <c r="C49" s="7"/>
      <c r="D49" s="114" t="s">
        <v>488</v>
      </c>
      <c r="E49" s="114" t="s">
        <v>251</v>
      </c>
      <c r="F49" s="114" t="s">
        <v>250</v>
      </c>
      <c r="G49" s="114" t="s">
        <v>489</v>
      </c>
      <c r="H49" s="114" t="s">
        <v>253</v>
      </c>
      <c r="I49" s="114" t="s">
        <v>253</v>
      </c>
      <c r="J49" s="468"/>
      <c r="K49" s="468"/>
      <c r="L49" s="468"/>
      <c r="M49" s="468"/>
      <c r="N49" s="468"/>
      <c r="O49" s="468"/>
      <c r="P49" s="468"/>
      <c r="Q49" s="468"/>
      <c r="R49" s="468"/>
      <c r="S49" s="468"/>
      <c r="T49" s="468"/>
      <c r="U49" s="468"/>
      <c r="V49" s="468"/>
    </row>
    <row r="50" spans="1:22" ht="11.25" customHeight="1" x14ac:dyDescent="0.25">
      <c r="A50" s="7" t="s">
        <v>68</v>
      </c>
      <c r="B50" s="7" t="s">
        <v>313</v>
      </c>
      <c r="C50" s="135" t="s">
        <v>561</v>
      </c>
      <c r="D50" s="511">
        <f>D126+D164+D202+D240+D278+D316+D354+D392+D430+D468+D506+D544+D582+D620+D658+D696</f>
        <v>0</v>
      </c>
      <c r="E50" s="511" t="e">
        <f>(E$126*D$126+E$164*D$164+E$202*D$202+E$240*D$240+E$278*D$278+E$316*D$316+E$354*D$354+E$392*D$392+E$430*D$430+E$468*D$468+E$506*D$506+E$544*D$544+E$582*D$582+E$620*D$620+E$658*D$658+E$696*+D$696)/D$50</f>
        <v>#DIV/0!</v>
      </c>
      <c r="F50" s="492">
        <v>0</v>
      </c>
      <c r="G50" s="492">
        <v>1</v>
      </c>
      <c r="H50" s="511">
        <f t="shared" ref="H50:I52" si="0">H126+H164+H202+H240+H278+H316+H354+H392+H430+H468+H506+H544+H582+H620+H658+H696</f>
        <v>0</v>
      </c>
      <c r="I50" s="511">
        <f t="shared" si="0"/>
        <v>0</v>
      </c>
      <c r="J50" s="468"/>
      <c r="K50" s="468"/>
      <c r="L50" s="468"/>
      <c r="M50" s="468"/>
      <c r="N50" s="468"/>
      <c r="O50" s="468"/>
      <c r="P50" s="468"/>
      <c r="Q50" s="468"/>
      <c r="R50" s="468"/>
      <c r="S50" s="468"/>
      <c r="T50" s="468"/>
      <c r="U50" s="468"/>
      <c r="V50" s="468"/>
    </row>
    <row r="51" spans="1:22" x14ac:dyDescent="0.25">
      <c r="A51" s="7"/>
      <c r="B51" s="7"/>
      <c r="C51" s="486" t="s">
        <v>563</v>
      </c>
      <c r="D51" s="511">
        <f>D127+D165+D203+D241+D279+D317+D355+D393+D431+D469+D507+D545+D583+D621+D659+D697</f>
        <v>0</v>
      </c>
      <c r="E51" s="511"/>
      <c r="F51" s="492">
        <v>0</v>
      </c>
      <c r="G51" s="492">
        <v>1</v>
      </c>
      <c r="H51" s="511">
        <f t="shared" si="0"/>
        <v>0</v>
      </c>
      <c r="I51" s="511">
        <f t="shared" si="0"/>
        <v>0</v>
      </c>
      <c r="J51" s="468"/>
      <c r="K51" s="468"/>
      <c r="L51" s="468"/>
      <c r="M51" s="468"/>
      <c r="N51" s="468"/>
      <c r="O51" s="468"/>
      <c r="P51" s="468"/>
      <c r="Q51" s="468"/>
      <c r="R51" s="468"/>
      <c r="S51" s="468"/>
      <c r="T51" s="468"/>
      <c r="U51" s="468"/>
      <c r="V51" s="468"/>
    </row>
    <row r="52" spans="1:22" x14ac:dyDescent="0.25">
      <c r="A52" s="7"/>
      <c r="B52" s="7"/>
      <c r="C52" s="135" t="s">
        <v>564</v>
      </c>
      <c r="D52" s="511">
        <f>D128+D166+D204+D242+D280+D318+D356+D394+D432+D470+D508+D546+D584+D622+D660+D698</f>
        <v>0</v>
      </c>
      <c r="E52" s="514"/>
      <c r="F52" s="492"/>
      <c r="G52" s="492"/>
      <c r="H52" s="511">
        <f t="shared" si="0"/>
        <v>0</v>
      </c>
      <c r="I52" s="511">
        <f t="shared" si="0"/>
        <v>0</v>
      </c>
      <c r="J52" s="468"/>
      <c r="K52" s="468"/>
      <c r="L52" s="468"/>
      <c r="M52" s="468"/>
      <c r="N52" s="468"/>
      <c r="O52" s="468"/>
      <c r="P52" s="468"/>
      <c r="Q52" s="468"/>
      <c r="R52" s="468"/>
      <c r="S52" s="468"/>
      <c r="T52" s="468"/>
      <c r="U52" s="468"/>
      <c r="V52" s="468"/>
    </row>
    <row r="53" spans="1:22" x14ac:dyDescent="0.25">
      <c r="A53" s="864" t="s">
        <v>292</v>
      </c>
      <c r="B53" s="864"/>
      <c r="C53" s="864"/>
      <c r="D53" s="505">
        <f>SUM(D49:D52)</f>
        <v>0</v>
      </c>
      <c r="E53" s="513"/>
      <c r="F53" s="495"/>
      <c r="G53" s="495"/>
      <c r="H53" s="496">
        <f>SUM(H50:H52)</f>
        <v>0</v>
      </c>
      <c r="I53" s="496">
        <f>SUM(I50:I52)</f>
        <v>0</v>
      </c>
      <c r="J53" s="468"/>
      <c r="K53" s="468"/>
      <c r="L53" s="468"/>
      <c r="M53" s="468"/>
      <c r="N53" s="468"/>
      <c r="O53" s="468"/>
      <c r="P53" s="468"/>
      <c r="Q53" s="468"/>
      <c r="R53" s="468"/>
      <c r="S53" s="468"/>
      <c r="T53" s="468"/>
      <c r="U53" s="468"/>
      <c r="V53" s="468"/>
    </row>
    <row r="54" spans="1:22" ht="11.25" customHeight="1" x14ac:dyDescent="0.25">
      <c r="A54" s="7" t="s">
        <v>310</v>
      </c>
      <c r="B54" s="7" t="s">
        <v>313</v>
      </c>
      <c r="C54" s="469" t="s">
        <v>313</v>
      </c>
      <c r="D54" s="511">
        <f>D130+D168+D206+D244+D282+D320+D358+D396+D434+D472+D510+D548+D586+D624+D662+D700</f>
        <v>961.21983958333306</v>
      </c>
      <c r="E54" s="511" t="e">
        <f>(E$130*D$130+E$168*D$168+E$206*D$206+E$244*D$244+E$282*D$282+E$320*D$320+E$358*D$358+E$396*D$396+E$434*D$434+E$510*D$510+E$548*D$548+E$586*D$586+E$624*D$624+E$662*D$662+E$700*+D$700)/D$16</f>
        <v>#DIV/0!</v>
      </c>
      <c r="F54" s="492">
        <v>0</v>
      </c>
      <c r="G54" s="492">
        <v>1</v>
      </c>
      <c r="H54" s="511">
        <f>H130+H168+H206+H244+H282+H320+H358+H396+H434+H472+H510+H548+H586+H624+H662+H700</f>
        <v>0</v>
      </c>
      <c r="I54" s="511">
        <f>I130+I168+I206+I244+I282+I320+I358+I396+I434+I472+I510+I548+I586+I624+I662+I700</f>
        <v>0</v>
      </c>
      <c r="J54" s="468"/>
      <c r="K54" s="468"/>
      <c r="L54" s="468"/>
      <c r="M54" s="468"/>
      <c r="N54" s="468"/>
      <c r="O54" s="468"/>
      <c r="P54" s="468"/>
      <c r="Q54" s="468"/>
      <c r="R54" s="468"/>
      <c r="S54" s="468"/>
      <c r="T54" s="468"/>
      <c r="U54" s="468"/>
      <c r="V54" s="468"/>
    </row>
    <row r="55" spans="1:22" x14ac:dyDescent="0.25">
      <c r="A55" s="7"/>
      <c r="B55" s="7"/>
      <c r="C55" s="469" t="s">
        <v>312</v>
      </c>
      <c r="D55" s="506"/>
      <c r="E55" s="492"/>
      <c r="F55" s="492"/>
      <c r="G55" s="492"/>
      <c r="H55" s="492"/>
      <c r="I55" s="137"/>
      <c r="J55" s="468"/>
      <c r="K55" s="468"/>
      <c r="L55" s="468"/>
      <c r="M55" s="468"/>
      <c r="N55" s="468"/>
      <c r="O55" s="468"/>
      <c r="P55" s="468"/>
      <c r="Q55" s="468"/>
      <c r="R55" s="468"/>
      <c r="S55" s="468"/>
      <c r="T55" s="468"/>
      <c r="U55" s="468"/>
      <c r="V55" s="468"/>
    </row>
    <row r="56" spans="1:22" x14ac:dyDescent="0.25">
      <c r="A56" s="864" t="s">
        <v>292</v>
      </c>
      <c r="B56" s="864"/>
      <c r="C56" s="864"/>
      <c r="D56" s="507">
        <f>SUM(D54:D55)</f>
        <v>961.21983958333306</v>
      </c>
      <c r="E56" s="495"/>
      <c r="F56" s="495"/>
      <c r="G56" s="495"/>
      <c r="H56" s="496">
        <f>SUM(H54:H55)</f>
        <v>0</v>
      </c>
      <c r="I56" s="496">
        <f>SUM(I54:I55)</f>
        <v>0</v>
      </c>
      <c r="J56" s="468"/>
      <c r="K56" s="468"/>
      <c r="L56" s="468"/>
      <c r="M56" s="468"/>
      <c r="N56" s="468"/>
      <c r="O56" s="468"/>
      <c r="P56" s="468"/>
      <c r="Q56" s="468"/>
      <c r="R56" s="468"/>
      <c r="S56" s="468"/>
      <c r="T56" s="468"/>
      <c r="U56" s="468"/>
      <c r="V56" s="468"/>
    </row>
    <row r="57" spans="1:22" ht="11.25" customHeight="1" x14ac:dyDescent="0.25">
      <c r="A57" s="7" t="s">
        <v>314</v>
      </c>
      <c r="B57" s="7" t="s">
        <v>313</v>
      </c>
      <c r="C57" s="469" t="s">
        <v>313</v>
      </c>
      <c r="D57" s="511">
        <f>D133+D171+D209+D247+D285+D323+D361+D399+D437+D475+D513+D551+D589+D627+D665+D703</f>
        <v>19.1135175</v>
      </c>
      <c r="E57" s="511" t="e">
        <f>(E$133*D$133+E$171*D$171+E$209*D$209+E$247*D$247+E$285*D$285+E$323*D$323+E$361*D$361+E$399*D$399+E$437*D$437+E$513*D$513+E$551*D$551+E$589*D$589+E$627*D$627+E$665*D$665+E$703*+D$703)/D$19</f>
        <v>#DIV/0!</v>
      </c>
      <c r="F57" s="492">
        <v>0</v>
      </c>
      <c r="G57" s="492">
        <v>1</v>
      </c>
      <c r="H57" s="511">
        <f>H133+H171+H209+H247+H285+H323+H361+H399+H437+H475+H513+H551+H589+H627+H665+H703</f>
        <v>0</v>
      </c>
      <c r="I57" s="511">
        <f>I133+I171+I209+I247+I285+I323+I361+I399+I437+I475+I513+I551+I589+I627+I665+I703</f>
        <v>0</v>
      </c>
      <c r="J57" s="468"/>
      <c r="K57" s="468"/>
      <c r="L57" s="468"/>
      <c r="M57" s="468"/>
      <c r="N57" s="468"/>
      <c r="O57" s="468"/>
      <c r="P57" s="468"/>
      <c r="Q57" s="468"/>
      <c r="R57" s="468"/>
      <c r="S57" s="468"/>
      <c r="T57" s="468"/>
      <c r="U57" s="468"/>
      <c r="V57" s="468"/>
    </row>
    <row r="58" spans="1:22" x14ac:dyDescent="0.25">
      <c r="A58" s="7"/>
      <c r="B58" s="7"/>
      <c r="C58" s="469" t="s">
        <v>312</v>
      </c>
      <c r="D58" s="506"/>
      <c r="E58" s="492"/>
      <c r="F58" s="492"/>
      <c r="G58" s="492"/>
      <c r="H58" s="492"/>
      <c r="I58" s="137"/>
      <c r="J58" s="468"/>
      <c r="K58" s="468"/>
      <c r="L58" s="468"/>
      <c r="M58" s="468"/>
      <c r="N58" s="468"/>
      <c r="O58" s="468"/>
      <c r="P58" s="468"/>
      <c r="Q58" s="468"/>
      <c r="R58" s="468"/>
      <c r="S58" s="468"/>
      <c r="T58" s="468"/>
      <c r="U58" s="468"/>
      <c r="V58" s="468"/>
    </row>
    <row r="59" spans="1:22" x14ac:dyDescent="0.25">
      <c r="A59" s="864" t="s">
        <v>292</v>
      </c>
      <c r="B59" s="864"/>
      <c r="C59" s="864"/>
      <c r="D59" s="507">
        <f>SUM(D57:D58)</f>
        <v>19.1135175</v>
      </c>
      <c r="E59" s="495"/>
      <c r="F59" s="495"/>
      <c r="G59" s="495"/>
      <c r="H59" s="496">
        <f>SUM(H57:H58)</f>
        <v>0</v>
      </c>
      <c r="I59" s="496">
        <f>SUM(I57:I58)</f>
        <v>0</v>
      </c>
      <c r="J59" s="468"/>
      <c r="K59" s="468"/>
      <c r="L59" s="468"/>
      <c r="M59" s="468"/>
      <c r="N59" s="468"/>
      <c r="O59" s="468"/>
      <c r="P59" s="468"/>
      <c r="Q59" s="468"/>
      <c r="R59" s="468"/>
      <c r="S59" s="468"/>
      <c r="T59" s="468"/>
      <c r="U59" s="468"/>
      <c r="V59" s="468"/>
    </row>
    <row r="60" spans="1:22" ht="11.25" customHeight="1" x14ac:dyDescent="0.25">
      <c r="A60" s="7" t="s">
        <v>315</v>
      </c>
      <c r="B60" s="7" t="s">
        <v>313</v>
      </c>
      <c r="C60" s="469" t="s">
        <v>313</v>
      </c>
      <c r="D60" s="511">
        <f>D136+D174+D212+D250+D288+D326+D364+D402+D440+D478+D516+D554+D592+D630+D668+D706</f>
        <v>0</v>
      </c>
      <c r="E60" s="511">
        <v>0</v>
      </c>
      <c r="F60" s="492">
        <v>0</v>
      </c>
      <c r="G60" s="492">
        <v>1</v>
      </c>
      <c r="H60" s="511">
        <f>H136+H174+H212+H250+H288+H326+H364+H402+H440+H478+H516+H554+H592+H630+H668+H706</f>
        <v>0</v>
      </c>
      <c r="I60" s="511">
        <f>I136+I174+I212+I250+I288+I326+I364+I402+I440+I478+I516+I554+I592+I630+I668+I706</f>
        <v>0</v>
      </c>
      <c r="J60" s="468"/>
      <c r="K60" s="468"/>
      <c r="L60" s="468"/>
      <c r="M60" s="468"/>
      <c r="N60" s="468"/>
      <c r="O60" s="468"/>
      <c r="P60" s="468"/>
      <c r="Q60" s="468"/>
      <c r="R60" s="468"/>
      <c r="S60" s="468"/>
      <c r="T60" s="468"/>
      <c r="U60" s="468"/>
      <c r="V60" s="468"/>
    </row>
    <row r="61" spans="1:22" x14ac:dyDescent="0.25">
      <c r="A61" s="7"/>
      <c r="B61" s="7"/>
      <c r="C61" s="469" t="s">
        <v>312</v>
      </c>
      <c r="D61" s="506"/>
      <c r="E61" s="492"/>
      <c r="F61" s="492"/>
      <c r="G61" s="492"/>
      <c r="H61" s="492"/>
      <c r="I61" s="137"/>
      <c r="J61" s="468"/>
      <c r="K61" s="468"/>
      <c r="L61" s="468"/>
      <c r="M61" s="468"/>
      <c r="N61" s="468"/>
      <c r="O61" s="468"/>
      <c r="P61" s="468"/>
      <c r="Q61" s="468"/>
      <c r="R61" s="468"/>
      <c r="S61" s="468"/>
      <c r="T61" s="468"/>
      <c r="U61" s="468"/>
      <c r="V61" s="468"/>
    </row>
    <row r="62" spans="1:22" x14ac:dyDescent="0.25">
      <c r="A62" s="864" t="s">
        <v>292</v>
      </c>
      <c r="B62" s="864"/>
      <c r="C62" s="864"/>
      <c r="D62" s="507">
        <f>SUM(D60:D61)</f>
        <v>0</v>
      </c>
      <c r="E62" s="495"/>
      <c r="F62" s="495"/>
      <c r="G62" s="495"/>
      <c r="H62" s="496">
        <f>SUM(H60:H61)</f>
        <v>0</v>
      </c>
      <c r="I62" s="496">
        <f>SUM(I60:I61)</f>
        <v>0</v>
      </c>
      <c r="J62" s="468"/>
      <c r="K62" s="468"/>
      <c r="L62" s="468"/>
      <c r="M62" s="468"/>
      <c r="N62" s="468"/>
      <c r="O62" s="468"/>
      <c r="P62" s="468"/>
      <c r="Q62" s="468"/>
      <c r="R62" s="468"/>
      <c r="S62" s="468"/>
      <c r="T62" s="468"/>
      <c r="U62" s="468"/>
      <c r="V62" s="468"/>
    </row>
    <row r="63" spans="1:22" ht="11.25" customHeight="1" x14ac:dyDescent="0.25">
      <c r="A63" s="7" t="s">
        <v>316</v>
      </c>
      <c r="B63" s="7" t="s">
        <v>313</v>
      </c>
      <c r="C63" s="469" t="s">
        <v>313</v>
      </c>
      <c r="D63" s="511">
        <f>D139+D177+D215+D253+D291+D329+D367+D405+D443+D481+D519+D557+D595+D633+D671+D709</f>
        <v>0</v>
      </c>
      <c r="E63" s="511">
        <v>0</v>
      </c>
      <c r="F63" s="492">
        <v>0</v>
      </c>
      <c r="G63" s="492">
        <v>1</v>
      </c>
      <c r="H63" s="511">
        <f>H139+H177+H215+H253+H291+H329+H367+H405+H443+H481+H519+H557+H595+H633+H671+H709</f>
        <v>0</v>
      </c>
      <c r="I63" s="511">
        <f>I139+I177+I215+I253+I291+I329+I367+I405+I443+I481+I519+I557+I595+I633+I671+I709</f>
        <v>0</v>
      </c>
      <c r="J63" s="468"/>
      <c r="K63" s="468"/>
      <c r="L63" s="468"/>
      <c r="M63" s="468"/>
      <c r="N63" s="468"/>
      <c r="O63" s="468"/>
      <c r="P63" s="468"/>
      <c r="Q63" s="468"/>
      <c r="R63" s="468"/>
      <c r="S63" s="468"/>
      <c r="T63" s="468"/>
      <c r="U63" s="468"/>
      <c r="V63" s="468"/>
    </row>
    <row r="64" spans="1:22" x14ac:dyDescent="0.25">
      <c r="A64" s="7"/>
      <c r="B64" s="7"/>
      <c r="C64" s="469" t="s">
        <v>312</v>
      </c>
      <c r="D64" s="506"/>
      <c r="E64" s="514"/>
      <c r="F64" s="492"/>
      <c r="G64" s="492"/>
      <c r="H64" s="492"/>
      <c r="I64" s="137"/>
      <c r="J64" s="468"/>
      <c r="K64" s="468"/>
      <c r="L64" s="468"/>
      <c r="M64" s="468"/>
      <c r="N64" s="468"/>
      <c r="O64" s="468"/>
      <c r="P64" s="468"/>
      <c r="Q64" s="468"/>
      <c r="R64" s="468"/>
      <c r="S64" s="468"/>
      <c r="T64" s="468"/>
      <c r="U64" s="468"/>
      <c r="V64" s="468"/>
    </row>
    <row r="65" spans="1:22" x14ac:dyDescent="0.25">
      <c r="A65" s="864" t="s">
        <v>292</v>
      </c>
      <c r="B65" s="864"/>
      <c r="C65" s="864"/>
      <c r="D65" s="507">
        <f>SUM(D63:D64)</f>
        <v>0</v>
      </c>
      <c r="E65" s="515"/>
      <c r="F65" s="495"/>
      <c r="G65" s="495"/>
      <c r="H65" s="496">
        <f>SUM(H63:H64)</f>
        <v>0</v>
      </c>
      <c r="I65" s="496">
        <f>SUM(I63:I64)</f>
        <v>0</v>
      </c>
      <c r="J65" s="468"/>
      <c r="K65" s="468"/>
      <c r="L65" s="468"/>
      <c r="M65" s="468"/>
      <c r="N65" s="468"/>
      <c r="O65" s="468"/>
      <c r="P65" s="468"/>
      <c r="Q65" s="468"/>
      <c r="R65" s="468"/>
      <c r="S65" s="468"/>
      <c r="T65" s="468"/>
      <c r="U65" s="468"/>
      <c r="V65" s="468"/>
    </row>
    <row r="66" spans="1:22" x14ac:dyDescent="0.25">
      <c r="A66" s="865" t="s">
        <v>91</v>
      </c>
      <c r="B66" s="865"/>
      <c r="C66" s="865"/>
      <c r="D66" s="92">
        <f>D65+D62+D59+D56+D53</f>
        <v>980.33335708333311</v>
      </c>
      <c r="E66" s="516"/>
      <c r="F66" s="500"/>
      <c r="G66" s="500"/>
      <c r="H66" s="496">
        <f>H65+H62+H59+H56+H53</f>
        <v>0</v>
      </c>
      <c r="I66" s="496">
        <f>I65+I62+I59+I56+I53</f>
        <v>0</v>
      </c>
      <c r="J66" s="468"/>
      <c r="K66" s="468"/>
      <c r="L66" s="468"/>
      <c r="M66" s="468"/>
      <c r="N66" s="468"/>
      <c r="O66" s="468"/>
      <c r="P66" s="468"/>
      <c r="Q66" s="468"/>
      <c r="R66" s="468"/>
      <c r="S66" s="468"/>
      <c r="T66" s="468"/>
      <c r="U66" s="468"/>
      <c r="V66" s="468"/>
    </row>
    <row r="67" spans="1:22" ht="14" x14ac:dyDescent="0.25">
      <c r="A67" s="867" t="s">
        <v>491</v>
      </c>
      <c r="B67" s="867"/>
      <c r="C67" s="867"/>
      <c r="D67" s="867"/>
      <c r="E67" s="867"/>
      <c r="F67" s="867"/>
      <c r="G67" s="867"/>
      <c r="H67" s="867"/>
      <c r="I67" s="867"/>
      <c r="J67" s="468"/>
      <c r="K67" s="468"/>
      <c r="L67" s="468"/>
      <c r="M67" s="468"/>
      <c r="N67" s="468"/>
      <c r="O67" s="468"/>
      <c r="P67" s="468"/>
      <c r="Q67" s="468"/>
      <c r="R67" s="468"/>
      <c r="S67" s="468"/>
      <c r="T67" s="468"/>
      <c r="U67" s="468"/>
      <c r="V67" s="468"/>
    </row>
    <row r="68" spans="1:22" ht="14" x14ac:dyDescent="0.25">
      <c r="A68" s="867" t="s">
        <v>492</v>
      </c>
      <c r="B68" s="867"/>
      <c r="C68" s="867"/>
      <c r="D68" s="867"/>
      <c r="E68" s="867"/>
      <c r="F68" s="867"/>
      <c r="G68" s="867"/>
      <c r="H68" s="867"/>
      <c r="I68" s="867"/>
    </row>
    <row r="69" spans="1:22" ht="12" customHeight="1" x14ac:dyDescent="0.25">
      <c r="A69" s="868" t="s">
        <v>493</v>
      </c>
      <c r="B69" s="868"/>
      <c r="C69" s="868"/>
      <c r="D69" s="868"/>
      <c r="E69" s="868"/>
      <c r="F69" s="868"/>
      <c r="G69" s="868"/>
      <c r="H69" s="868"/>
      <c r="I69" s="868"/>
    </row>
    <row r="70" spans="1:22" ht="13.5" x14ac:dyDescent="0.25">
      <c r="A70" s="517" t="s">
        <v>494</v>
      </c>
      <c r="B70" s="468"/>
      <c r="C70" s="468"/>
      <c r="D70" s="468"/>
      <c r="E70" s="468"/>
      <c r="F70" s="468"/>
      <c r="G70" s="468"/>
      <c r="H70" s="468"/>
      <c r="I70" s="468"/>
    </row>
    <row r="77" spans="1:22" x14ac:dyDescent="0.25">
      <c r="A77" s="13" t="s">
        <v>23</v>
      </c>
      <c r="B77" s="13"/>
      <c r="C77" s="791">
        <f>Presentación!$C$3</f>
        <v>1990</v>
      </c>
      <c r="D77" s="791"/>
      <c r="E77" s="791"/>
      <c r="F77" s="791"/>
      <c r="G77" s="791"/>
      <c r="H77" s="791"/>
      <c r="I77" s="791"/>
    </row>
    <row r="78" spans="1:22" ht="11.25" customHeight="1" x14ac:dyDescent="0.25">
      <c r="A78" s="11" t="s">
        <v>24</v>
      </c>
      <c r="B78" s="11"/>
      <c r="C78" s="792" t="s">
        <v>93</v>
      </c>
      <c r="D78" s="792"/>
      <c r="E78" s="792"/>
      <c r="F78" s="792"/>
      <c r="G78" s="792"/>
      <c r="H78" s="792"/>
      <c r="I78" s="792"/>
    </row>
    <row r="79" spans="1:22" ht="11.25" customHeight="1" x14ac:dyDescent="0.25">
      <c r="A79" s="702" t="s">
        <v>5</v>
      </c>
      <c r="B79" s="702"/>
      <c r="C79" s="703" t="s">
        <v>26</v>
      </c>
      <c r="D79" s="703"/>
      <c r="E79" s="703"/>
      <c r="F79" s="703"/>
      <c r="G79" s="703"/>
      <c r="H79" s="703"/>
      <c r="I79" s="703"/>
    </row>
    <row r="80" spans="1:22" ht="11.25" customHeight="1" x14ac:dyDescent="0.25">
      <c r="A80" s="702" t="s">
        <v>27</v>
      </c>
      <c r="B80" s="702"/>
      <c r="C80" s="703" t="s">
        <v>482</v>
      </c>
      <c r="D80" s="703"/>
      <c r="E80" s="703"/>
      <c r="F80" s="703"/>
      <c r="G80" s="703"/>
      <c r="H80" s="703"/>
      <c r="I80" s="703"/>
    </row>
    <row r="81" spans="1:9" ht="11.25" customHeight="1" x14ac:dyDescent="0.25">
      <c r="A81" s="702" t="s">
        <v>29</v>
      </c>
      <c r="B81" s="702"/>
      <c r="C81" s="703" t="s">
        <v>454</v>
      </c>
      <c r="D81" s="703"/>
      <c r="E81" s="703"/>
      <c r="F81" s="703"/>
      <c r="G81" s="703"/>
      <c r="H81" s="703"/>
      <c r="I81" s="703"/>
    </row>
    <row r="82" spans="1:9" ht="11.25" customHeight="1" x14ac:dyDescent="0.25">
      <c r="A82" s="702" t="s">
        <v>31</v>
      </c>
      <c r="B82" s="702"/>
      <c r="C82" s="703" t="s">
        <v>406</v>
      </c>
      <c r="D82" s="703"/>
      <c r="E82" s="703"/>
      <c r="F82" s="703"/>
      <c r="G82" s="703"/>
      <c r="H82" s="703"/>
      <c r="I82" s="703"/>
    </row>
    <row r="83" spans="1:9" ht="11.25" customHeight="1" x14ac:dyDescent="0.25">
      <c r="A83" s="704" t="s">
        <v>33</v>
      </c>
      <c r="B83" s="704"/>
      <c r="C83" s="97" t="s">
        <v>34</v>
      </c>
      <c r="D83" s="705" t="s">
        <v>237</v>
      </c>
      <c r="E83" s="705"/>
      <c r="F83" s="705"/>
      <c r="G83" s="705"/>
      <c r="H83" s="705"/>
      <c r="I83" s="705"/>
    </row>
    <row r="84" spans="1:9" ht="45.75" customHeight="1" x14ac:dyDescent="0.25">
      <c r="A84" s="7" t="s">
        <v>37</v>
      </c>
      <c r="B84" s="7"/>
      <c r="C84" s="7" t="s">
        <v>38</v>
      </c>
      <c r="D84" s="98" t="s">
        <v>238</v>
      </c>
      <c r="E84" s="98" t="s">
        <v>483</v>
      </c>
      <c r="F84" s="98" t="s">
        <v>484</v>
      </c>
      <c r="G84" s="98" t="s">
        <v>241</v>
      </c>
      <c r="H84" s="98" t="s">
        <v>242</v>
      </c>
      <c r="I84" s="98" t="s">
        <v>242</v>
      </c>
    </row>
    <row r="85" spans="1:9" ht="12.75" customHeight="1" x14ac:dyDescent="0.25">
      <c r="A85" s="7" t="s">
        <v>224</v>
      </c>
      <c r="B85" s="7" t="s">
        <v>47</v>
      </c>
      <c r="C85" s="7"/>
      <c r="D85" s="25" t="s">
        <v>48</v>
      </c>
      <c r="E85" s="25" t="s">
        <v>243</v>
      </c>
      <c r="F85" s="25" t="s">
        <v>243</v>
      </c>
      <c r="G85" s="25" t="s">
        <v>244</v>
      </c>
      <c r="H85" s="25" t="s">
        <v>52</v>
      </c>
      <c r="I85" s="25" t="s">
        <v>121</v>
      </c>
    </row>
    <row r="86" spans="1:9" ht="34.5" x14ac:dyDescent="0.25">
      <c r="A86" s="7"/>
      <c r="B86" s="7"/>
      <c r="C86" s="7"/>
      <c r="D86" s="25" t="s">
        <v>54</v>
      </c>
      <c r="E86" s="25" t="s">
        <v>246</v>
      </c>
      <c r="F86" s="25" t="s">
        <v>247</v>
      </c>
      <c r="G86" s="25" t="s">
        <v>485</v>
      </c>
      <c r="H86" s="25" t="s">
        <v>486</v>
      </c>
      <c r="I86" s="25" t="s">
        <v>487</v>
      </c>
    </row>
    <row r="87" spans="1:9" ht="13.5" x14ac:dyDescent="0.35">
      <c r="A87" s="7"/>
      <c r="B87" s="7"/>
      <c r="C87" s="7"/>
      <c r="D87" s="114" t="s">
        <v>488</v>
      </c>
      <c r="E87" s="114" t="s">
        <v>251</v>
      </c>
      <c r="F87" s="114" t="s">
        <v>250</v>
      </c>
      <c r="G87" s="114" t="s">
        <v>489</v>
      </c>
      <c r="H87" s="114" t="s">
        <v>253</v>
      </c>
      <c r="I87" s="114" t="s">
        <v>253</v>
      </c>
    </row>
    <row r="88" spans="1:9" ht="11.25" customHeight="1" x14ac:dyDescent="0.25">
      <c r="A88" s="7" t="s">
        <v>68</v>
      </c>
      <c r="B88" s="7" t="s">
        <v>313</v>
      </c>
      <c r="C88" s="135" t="s">
        <v>561</v>
      </c>
      <c r="D88" s="511">
        <f>D12-D50</f>
        <v>0</v>
      </c>
      <c r="E88" s="511" t="e">
        <f>(E$126*D$126+E$164*D$164+E$202*D$202+E$240*D$240+E$278*D$278+E$316*D$316+E$354*D$354+E$392*D$392+E$430*D$430+E$506*D$506+E$544*D$544+E$582*D$582+E$620*D$620+E$658*D$658+E$696*+D$696)/D$12</f>
        <v>#DIV/0!</v>
      </c>
      <c r="F88" s="492">
        <v>0</v>
      </c>
      <c r="G88" s="492">
        <v>1</v>
      </c>
      <c r="H88" s="511" t="e">
        <f t="shared" ref="H88:I90" si="1">H12-H50</f>
        <v>#DIV/0!</v>
      </c>
      <c r="I88" s="511" t="e">
        <f t="shared" si="1"/>
        <v>#DIV/0!</v>
      </c>
    </row>
    <row r="89" spans="1:9" x14ac:dyDescent="0.25">
      <c r="A89" s="7"/>
      <c r="B89" s="7"/>
      <c r="C89" s="486" t="s">
        <v>563</v>
      </c>
      <c r="D89" s="511">
        <f>D13-D51</f>
        <v>0</v>
      </c>
      <c r="E89" s="511"/>
      <c r="F89" s="492">
        <v>0</v>
      </c>
      <c r="G89" s="492">
        <v>1</v>
      </c>
      <c r="H89" s="511">
        <f t="shared" si="1"/>
        <v>0</v>
      </c>
      <c r="I89" s="511">
        <f t="shared" si="1"/>
        <v>0</v>
      </c>
    </row>
    <row r="90" spans="1:9" x14ac:dyDescent="0.25">
      <c r="A90" s="7"/>
      <c r="B90" s="7"/>
      <c r="C90" s="135" t="s">
        <v>564</v>
      </c>
      <c r="D90" s="511">
        <f>D14-D52</f>
        <v>0</v>
      </c>
      <c r="E90" s="514"/>
      <c r="F90" s="492"/>
      <c r="G90" s="492"/>
      <c r="H90" s="511">
        <f t="shared" si="1"/>
        <v>0</v>
      </c>
      <c r="I90" s="511">
        <f t="shared" si="1"/>
        <v>0</v>
      </c>
    </row>
    <row r="91" spans="1:9" x14ac:dyDescent="0.25">
      <c r="A91" s="864" t="s">
        <v>292</v>
      </c>
      <c r="B91" s="864"/>
      <c r="C91" s="864"/>
      <c r="D91" s="505">
        <f>SUM(D87:D90)</f>
        <v>0</v>
      </c>
      <c r="E91" s="513"/>
      <c r="F91" s="495"/>
      <c r="G91" s="495"/>
      <c r="H91" s="496" t="e">
        <f>SUM(H88:H90)</f>
        <v>#DIV/0!</v>
      </c>
      <c r="I91" s="496" t="e">
        <f>SUM(I88:I90)</f>
        <v>#DIV/0!</v>
      </c>
    </row>
    <row r="92" spans="1:9" ht="11.25" customHeight="1" x14ac:dyDescent="0.25">
      <c r="A92" s="7" t="s">
        <v>310</v>
      </c>
      <c r="B92" s="7" t="s">
        <v>313</v>
      </c>
      <c r="C92" s="469" t="s">
        <v>313</v>
      </c>
      <c r="D92" s="511">
        <f>D16-D54</f>
        <v>-961.21983958333306</v>
      </c>
      <c r="E92" s="511" t="e">
        <f>(E$130*D$130+E$168*D$168+E$206*D$206+E$244*D$244+E$282*D$282+E$320*D$320+E$358*D$358+E$396*D$396+E$434*D$434+E$510*D$510+E$548*D$548+E$586*D$586+E$624*D$624+E$662*D$662+E$700*+D$700)/D$16</f>
        <v>#DIV/0!</v>
      </c>
      <c r="F92" s="492">
        <v>0</v>
      </c>
      <c r="G92" s="492">
        <v>1</v>
      </c>
      <c r="H92" s="511">
        <f>H16-H54</f>
        <v>0</v>
      </c>
      <c r="I92" s="511">
        <f>I16-I54</f>
        <v>0</v>
      </c>
    </row>
    <row r="93" spans="1:9" x14ac:dyDescent="0.25">
      <c r="A93" s="7"/>
      <c r="B93" s="7"/>
      <c r="C93" s="469" t="s">
        <v>312</v>
      </c>
      <c r="D93" s="506"/>
      <c r="E93" s="492"/>
      <c r="F93" s="492"/>
      <c r="G93" s="492"/>
      <c r="H93" s="492"/>
      <c r="I93" s="137"/>
    </row>
    <row r="94" spans="1:9" x14ac:dyDescent="0.25">
      <c r="A94" s="864" t="s">
        <v>292</v>
      </c>
      <c r="B94" s="864"/>
      <c r="C94" s="864"/>
      <c r="D94" s="507">
        <f>SUM(D92:D93)</f>
        <v>-961.21983958333306</v>
      </c>
      <c r="E94" s="495"/>
      <c r="F94" s="495"/>
      <c r="G94" s="495"/>
      <c r="H94" s="496">
        <f>SUM(H92:H93)</f>
        <v>0</v>
      </c>
      <c r="I94" s="496">
        <f>SUM(I92:I93)</f>
        <v>0</v>
      </c>
    </row>
    <row r="95" spans="1:9" ht="11.25" customHeight="1" x14ac:dyDescent="0.25">
      <c r="A95" s="7" t="s">
        <v>314</v>
      </c>
      <c r="B95" s="7" t="s">
        <v>313</v>
      </c>
      <c r="C95" s="469" t="s">
        <v>313</v>
      </c>
      <c r="D95" s="511">
        <f>D19-D57</f>
        <v>-19.1135175</v>
      </c>
      <c r="E95" s="511" t="e">
        <f>(E$133*D$133+E$171*D$171+E$209*D$209+E$247*D$247+E$285*D$285+E$323*D$323+E$361*D$361+E$399*D$399+E$437*D$437+E$513*D$513+E$551*D$551+E$589*D$589+E$627*D$627+E$665*D$665+E$703*+D$703)/D$19</f>
        <v>#DIV/0!</v>
      </c>
      <c r="F95" s="492">
        <v>0</v>
      </c>
      <c r="G95" s="492">
        <v>1</v>
      </c>
      <c r="H95" s="511">
        <f>H19-H57</f>
        <v>0</v>
      </c>
      <c r="I95" s="511">
        <f>I19-I57</f>
        <v>0</v>
      </c>
    </row>
    <row r="96" spans="1:9" x14ac:dyDescent="0.25">
      <c r="A96" s="7"/>
      <c r="B96" s="7"/>
      <c r="C96" s="469" t="s">
        <v>312</v>
      </c>
      <c r="D96" s="506"/>
      <c r="E96" s="492"/>
      <c r="F96" s="492"/>
      <c r="G96" s="492"/>
      <c r="H96" s="492"/>
      <c r="I96" s="137"/>
    </row>
    <row r="97" spans="1:9" x14ac:dyDescent="0.25">
      <c r="A97" s="864" t="s">
        <v>292</v>
      </c>
      <c r="B97" s="864"/>
      <c r="C97" s="864"/>
      <c r="D97" s="507">
        <f>SUM(D95:D96)</f>
        <v>-19.1135175</v>
      </c>
      <c r="E97" s="495"/>
      <c r="F97" s="495"/>
      <c r="G97" s="495"/>
      <c r="H97" s="496">
        <f>SUM(H95:H96)</f>
        <v>0</v>
      </c>
      <c r="I97" s="496">
        <f>SUM(I95:I96)</f>
        <v>0</v>
      </c>
    </row>
    <row r="98" spans="1:9" ht="11.25" customHeight="1" x14ac:dyDescent="0.25">
      <c r="A98" s="7" t="s">
        <v>315</v>
      </c>
      <c r="B98" s="7" t="s">
        <v>313</v>
      </c>
      <c r="C98" s="469" t="s">
        <v>313</v>
      </c>
      <c r="D98" s="511">
        <f>D22-D60</f>
        <v>0</v>
      </c>
      <c r="E98" s="511">
        <v>0</v>
      </c>
      <c r="F98" s="492">
        <v>0</v>
      </c>
      <c r="G98" s="492">
        <v>1</v>
      </c>
      <c r="H98" s="511">
        <f>H22-H60</f>
        <v>0</v>
      </c>
      <c r="I98" s="511">
        <f>I22-I60</f>
        <v>0</v>
      </c>
    </row>
    <row r="99" spans="1:9" x14ac:dyDescent="0.25">
      <c r="A99" s="7"/>
      <c r="B99" s="7"/>
      <c r="C99" s="469" t="s">
        <v>312</v>
      </c>
      <c r="D99" s="506"/>
      <c r="E99" s="492"/>
      <c r="F99" s="492"/>
      <c r="G99" s="492"/>
      <c r="H99" s="492"/>
      <c r="I99" s="137"/>
    </row>
    <row r="100" spans="1:9" x14ac:dyDescent="0.25">
      <c r="A100" s="864" t="s">
        <v>292</v>
      </c>
      <c r="B100" s="864"/>
      <c r="C100" s="864"/>
      <c r="D100" s="507">
        <f>SUM(D98:D99)</f>
        <v>0</v>
      </c>
      <c r="E100" s="495"/>
      <c r="F100" s="495"/>
      <c r="G100" s="495"/>
      <c r="H100" s="496">
        <f>SUM(H98:H99)</f>
        <v>0</v>
      </c>
      <c r="I100" s="496">
        <f>SUM(I98:I99)</f>
        <v>0</v>
      </c>
    </row>
    <row r="101" spans="1:9" ht="11.25" customHeight="1" x14ac:dyDescent="0.25">
      <c r="A101" s="7" t="s">
        <v>316</v>
      </c>
      <c r="B101" s="7" t="s">
        <v>313</v>
      </c>
      <c r="C101" s="469" t="s">
        <v>313</v>
      </c>
      <c r="D101" s="511">
        <f>D25-D63</f>
        <v>0</v>
      </c>
      <c r="E101" s="511">
        <v>0</v>
      </c>
      <c r="F101" s="492">
        <v>0</v>
      </c>
      <c r="G101" s="492">
        <v>1</v>
      </c>
      <c r="H101" s="511">
        <f>H25-H63</f>
        <v>0</v>
      </c>
      <c r="I101" s="511">
        <f>I25-I63</f>
        <v>0</v>
      </c>
    </row>
    <row r="102" spans="1:9" x14ac:dyDescent="0.25">
      <c r="A102" s="7"/>
      <c r="B102" s="7"/>
      <c r="C102" s="469" t="s">
        <v>312</v>
      </c>
      <c r="D102" s="506"/>
      <c r="E102" s="514"/>
      <c r="F102" s="492"/>
      <c r="G102" s="492"/>
      <c r="H102" s="492"/>
      <c r="I102" s="137"/>
    </row>
    <row r="103" spans="1:9" x14ac:dyDescent="0.25">
      <c r="A103" s="864" t="s">
        <v>292</v>
      </c>
      <c r="B103" s="864"/>
      <c r="C103" s="864"/>
      <c r="D103" s="507">
        <f>SUM(D101:D102)</f>
        <v>0</v>
      </c>
      <c r="E103" s="515"/>
      <c r="F103" s="495"/>
      <c r="G103" s="495"/>
      <c r="H103" s="496">
        <f>SUM(H101:H102)</f>
        <v>0</v>
      </c>
      <c r="I103" s="496">
        <f>SUM(I101:I102)</f>
        <v>0</v>
      </c>
    </row>
    <row r="104" spans="1:9" x14ac:dyDescent="0.25">
      <c r="A104" s="865" t="s">
        <v>91</v>
      </c>
      <c r="B104" s="865"/>
      <c r="C104" s="865"/>
      <c r="D104" s="92">
        <f>D103+D100+D97+D94+D91</f>
        <v>-980.33335708333311</v>
      </c>
      <c r="E104" s="516"/>
      <c r="F104" s="500"/>
      <c r="G104" s="500"/>
      <c r="H104" s="496" t="e">
        <f>H103+H100+H97+H94+H91</f>
        <v>#DIV/0!</v>
      </c>
      <c r="I104" s="496" t="e">
        <f>I103+I100+I97+I94+I91</f>
        <v>#DIV/0!</v>
      </c>
    </row>
    <row r="105" spans="1:9" ht="14" x14ac:dyDescent="0.25">
      <c r="A105" s="867" t="s">
        <v>491</v>
      </c>
      <c r="B105" s="867"/>
      <c r="C105" s="867"/>
      <c r="D105" s="867"/>
      <c r="E105" s="867"/>
      <c r="F105" s="867"/>
      <c r="G105" s="867"/>
      <c r="H105" s="867"/>
      <c r="I105" s="867"/>
    </row>
    <row r="106" spans="1:9" ht="14" x14ac:dyDescent="0.25">
      <c r="A106" s="867" t="s">
        <v>492</v>
      </c>
      <c r="B106" s="867"/>
      <c r="C106" s="867"/>
      <c r="D106" s="867"/>
      <c r="E106" s="867"/>
      <c r="F106" s="867"/>
      <c r="G106" s="867"/>
      <c r="H106" s="867"/>
      <c r="I106" s="867"/>
    </row>
    <row r="107" spans="1:9" ht="12" customHeight="1" x14ac:dyDescent="0.25">
      <c r="A107" s="868" t="s">
        <v>493</v>
      </c>
      <c r="B107" s="868"/>
      <c r="C107" s="868"/>
      <c r="D107" s="868"/>
      <c r="E107" s="868"/>
      <c r="F107" s="868"/>
      <c r="G107" s="868"/>
      <c r="H107" s="868"/>
      <c r="I107" s="868"/>
    </row>
    <row r="108" spans="1:9" ht="13.5" x14ac:dyDescent="0.25">
      <c r="A108" s="517" t="s">
        <v>494</v>
      </c>
      <c r="B108" s="468"/>
      <c r="C108" s="468"/>
      <c r="D108" s="468"/>
      <c r="E108" s="468"/>
      <c r="F108" s="468"/>
      <c r="G108" s="468"/>
      <c r="H108" s="468"/>
      <c r="I108" s="468"/>
    </row>
    <row r="115" spans="1:22" s="486" customFormat="1" ht="11.5" x14ac:dyDescent="0.25">
      <c r="A115" s="13" t="s">
        <v>23</v>
      </c>
      <c r="B115" s="13"/>
      <c r="C115" s="791">
        <f>Presentación!$C$3</f>
        <v>1990</v>
      </c>
      <c r="D115" s="791"/>
      <c r="E115" s="791"/>
      <c r="F115" s="791"/>
      <c r="G115" s="791"/>
      <c r="H115" s="791"/>
      <c r="I115" s="791"/>
      <c r="J115" s="518"/>
    </row>
    <row r="116" spans="1:22" s="486" customFormat="1" ht="12.75" customHeight="1" x14ac:dyDescent="0.25">
      <c r="A116" s="11" t="s">
        <v>24</v>
      </c>
      <c r="B116" s="11"/>
      <c r="C116" s="792" t="s">
        <v>375</v>
      </c>
      <c r="D116" s="792"/>
      <c r="E116" s="792"/>
      <c r="F116" s="792"/>
      <c r="G116" s="792"/>
      <c r="H116" s="792"/>
      <c r="I116" s="792"/>
      <c r="J116" s="464"/>
      <c r="L116" s="486">
        <v>15</v>
      </c>
      <c r="M116" s="486">
        <v>2</v>
      </c>
    </row>
    <row r="117" spans="1:22" ht="12.75" customHeight="1" x14ac:dyDescent="0.25">
      <c r="A117" s="702" t="s">
        <v>5</v>
      </c>
      <c r="B117" s="702"/>
      <c r="C117" s="703" t="s">
        <v>26</v>
      </c>
      <c r="D117" s="703"/>
      <c r="E117" s="703"/>
      <c r="F117" s="703"/>
      <c r="G117" s="703"/>
      <c r="H117" s="703"/>
      <c r="I117" s="703"/>
      <c r="J117" s="468"/>
      <c r="K117" s="468"/>
      <c r="L117" s="486"/>
      <c r="M117" s="486"/>
      <c r="N117" s="468"/>
      <c r="O117" s="468"/>
      <c r="P117" s="468"/>
      <c r="Q117" s="468"/>
      <c r="R117" s="468"/>
      <c r="S117" s="468"/>
      <c r="T117" s="468"/>
      <c r="U117" s="468"/>
      <c r="V117" s="468"/>
    </row>
    <row r="118" spans="1:22" s="519" customFormat="1" ht="13.5" customHeight="1" x14ac:dyDescent="0.25">
      <c r="A118" s="702" t="s">
        <v>27</v>
      </c>
      <c r="B118" s="702"/>
      <c r="C118" s="703" t="s">
        <v>482</v>
      </c>
      <c r="D118" s="703"/>
      <c r="E118" s="703"/>
      <c r="F118" s="703"/>
      <c r="G118" s="703"/>
      <c r="H118" s="703"/>
      <c r="I118" s="703"/>
      <c r="J118" s="468"/>
      <c r="K118" s="468"/>
      <c r="L118" s="486"/>
      <c r="M118" s="486"/>
      <c r="N118" s="468"/>
      <c r="O118" s="468"/>
      <c r="P118" s="468"/>
      <c r="Q118" s="468"/>
      <c r="R118" s="468"/>
      <c r="S118" s="468"/>
      <c r="T118" s="468"/>
      <c r="U118" s="468"/>
      <c r="V118" s="468"/>
    </row>
    <row r="119" spans="1:22" ht="11.25" customHeight="1" x14ac:dyDescent="0.25">
      <c r="A119" s="702" t="s">
        <v>29</v>
      </c>
      <c r="B119" s="702"/>
      <c r="C119" s="703" t="s">
        <v>454</v>
      </c>
      <c r="D119" s="703"/>
      <c r="E119" s="703"/>
      <c r="F119" s="703"/>
      <c r="G119" s="703"/>
      <c r="H119" s="703"/>
      <c r="I119" s="703"/>
      <c r="J119" s="468"/>
      <c r="K119" s="468"/>
      <c r="L119" s="486"/>
      <c r="M119" s="486"/>
      <c r="N119" s="468"/>
      <c r="O119" s="468"/>
      <c r="P119" s="468"/>
      <c r="Q119" s="468"/>
      <c r="R119" s="468"/>
      <c r="S119" s="468"/>
      <c r="T119" s="468"/>
      <c r="U119" s="468"/>
      <c r="V119" s="468"/>
    </row>
    <row r="120" spans="1:22" ht="12.75" customHeight="1" x14ac:dyDescent="0.25">
      <c r="A120" s="702" t="s">
        <v>31</v>
      </c>
      <c r="B120" s="702"/>
      <c r="C120" s="703" t="s">
        <v>406</v>
      </c>
      <c r="D120" s="703"/>
      <c r="E120" s="703"/>
      <c r="F120" s="703"/>
      <c r="G120" s="703"/>
      <c r="H120" s="703"/>
      <c r="I120" s="703"/>
      <c r="J120" s="468"/>
      <c r="K120" s="468"/>
      <c r="L120" s="486"/>
      <c r="M120" s="486"/>
      <c r="N120" s="468"/>
      <c r="O120" s="468"/>
      <c r="P120" s="468"/>
      <c r="Q120" s="468"/>
      <c r="R120" s="468"/>
      <c r="S120" s="468"/>
      <c r="T120" s="468"/>
      <c r="U120" s="468"/>
      <c r="V120" s="468"/>
    </row>
    <row r="121" spans="1:22" ht="11.25" customHeight="1" x14ac:dyDescent="0.25">
      <c r="A121" s="704" t="s">
        <v>33</v>
      </c>
      <c r="B121" s="704"/>
      <c r="C121" s="97" t="s">
        <v>34</v>
      </c>
      <c r="D121" s="705" t="s">
        <v>237</v>
      </c>
      <c r="E121" s="705"/>
      <c r="F121" s="705"/>
      <c r="G121" s="705"/>
      <c r="H121" s="705"/>
      <c r="I121" s="705"/>
      <c r="J121" s="468"/>
      <c r="K121" s="468"/>
      <c r="L121" s="486"/>
      <c r="M121" s="486"/>
      <c r="N121" s="468"/>
      <c r="O121" s="468"/>
      <c r="P121" s="468"/>
      <c r="Q121" s="468"/>
      <c r="R121" s="468"/>
      <c r="S121" s="468"/>
      <c r="T121" s="468"/>
      <c r="U121" s="468"/>
      <c r="V121" s="468"/>
    </row>
    <row r="122" spans="1:22" ht="45.75" customHeight="1" x14ac:dyDescent="0.25">
      <c r="A122" s="7" t="s">
        <v>37</v>
      </c>
      <c r="B122" s="7"/>
      <c r="C122" s="7" t="s">
        <v>38</v>
      </c>
      <c r="D122" s="98" t="s">
        <v>238</v>
      </c>
      <c r="E122" s="98" t="s">
        <v>483</v>
      </c>
      <c r="F122" s="98" t="s">
        <v>484</v>
      </c>
      <c r="G122" s="98" t="s">
        <v>241</v>
      </c>
      <c r="H122" s="98" t="s">
        <v>242</v>
      </c>
      <c r="I122" s="98" t="s">
        <v>242</v>
      </c>
      <c r="J122" s="468"/>
      <c r="K122" s="468"/>
      <c r="L122" s="486"/>
      <c r="M122" s="486"/>
      <c r="N122" s="468"/>
      <c r="O122" s="468"/>
      <c r="P122" s="468"/>
      <c r="Q122" s="468"/>
      <c r="R122" s="468"/>
      <c r="S122" s="468"/>
      <c r="T122" s="468"/>
      <c r="U122" s="468"/>
      <c r="V122" s="468"/>
    </row>
    <row r="123" spans="1:22" ht="12.75" customHeight="1" x14ac:dyDescent="0.25">
      <c r="A123" s="7" t="s">
        <v>224</v>
      </c>
      <c r="B123" s="7" t="s">
        <v>47</v>
      </c>
      <c r="C123" s="7"/>
      <c r="D123" s="25" t="s">
        <v>48</v>
      </c>
      <c r="E123" s="25" t="s">
        <v>243</v>
      </c>
      <c r="F123" s="25" t="s">
        <v>243</v>
      </c>
      <c r="G123" s="25" t="s">
        <v>244</v>
      </c>
      <c r="H123" s="25" t="s">
        <v>52</v>
      </c>
      <c r="I123" s="25" t="s">
        <v>121</v>
      </c>
      <c r="J123" s="468"/>
      <c r="K123" s="468"/>
      <c r="L123" s="486"/>
      <c r="M123" s="486"/>
      <c r="N123" s="468"/>
      <c r="O123" s="468"/>
      <c r="P123" s="468"/>
      <c r="Q123" s="468"/>
      <c r="R123" s="468"/>
      <c r="S123" s="468"/>
      <c r="T123" s="468"/>
      <c r="U123" s="468"/>
      <c r="V123" s="468"/>
    </row>
    <row r="124" spans="1:22" ht="34.5" x14ac:dyDescent="0.25">
      <c r="A124" s="7"/>
      <c r="B124" s="7"/>
      <c r="C124" s="7"/>
      <c r="D124" s="25" t="s">
        <v>54</v>
      </c>
      <c r="E124" s="25" t="s">
        <v>246</v>
      </c>
      <c r="F124" s="25" t="s">
        <v>247</v>
      </c>
      <c r="G124" s="25" t="s">
        <v>485</v>
      </c>
      <c r="H124" s="25" t="s">
        <v>486</v>
      </c>
      <c r="I124" s="25" t="s">
        <v>487</v>
      </c>
      <c r="J124" s="468"/>
      <c r="K124" s="468"/>
      <c r="L124" s="486"/>
      <c r="M124" s="486"/>
      <c r="N124" s="468"/>
      <c r="O124" s="468"/>
      <c r="P124" s="468"/>
      <c r="Q124" s="468"/>
      <c r="R124" s="468"/>
      <c r="S124" s="468"/>
      <c r="T124" s="468"/>
      <c r="U124" s="468"/>
      <c r="V124" s="468"/>
    </row>
    <row r="125" spans="1:22" ht="13.5" x14ac:dyDescent="0.35">
      <c r="A125" s="7"/>
      <c r="B125" s="7"/>
      <c r="C125" s="7"/>
      <c r="D125" s="114" t="s">
        <v>488</v>
      </c>
      <c r="E125" s="114" t="s">
        <v>251</v>
      </c>
      <c r="F125" s="114" t="s">
        <v>250</v>
      </c>
      <c r="G125" s="114" t="s">
        <v>489</v>
      </c>
      <c r="H125" s="114" t="s">
        <v>253</v>
      </c>
      <c r="I125" s="114" t="s">
        <v>253</v>
      </c>
      <c r="J125" s="468"/>
      <c r="K125" s="468"/>
      <c r="L125" s="486"/>
      <c r="M125" s="486"/>
      <c r="N125" s="468"/>
      <c r="O125" s="468"/>
      <c r="P125" s="468"/>
      <c r="Q125" s="468"/>
      <c r="R125" s="468"/>
      <c r="S125" s="468"/>
      <c r="T125" s="468"/>
      <c r="U125" s="468"/>
      <c r="V125" s="468"/>
    </row>
    <row r="126" spans="1:22" ht="11.25" customHeight="1" x14ac:dyDescent="0.25">
      <c r="A126" s="7" t="s">
        <v>68</v>
      </c>
      <c r="B126" s="7" t="s">
        <v>313</v>
      </c>
      <c r="C126" s="135" t="s">
        <v>561</v>
      </c>
      <c r="D126" s="490"/>
      <c r="E126" s="511"/>
      <c r="F126" s="492">
        <v>0</v>
      </c>
      <c r="G126" s="492">
        <v>1</v>
      </c>
      <c r="H126" s="497">
        <f>D126*(F126-E126)/G126</f>
        <v>0</v>
      </c>
      <c r="I126" s="137"/>
      <c r="J126" s="468"/>
      <c r="K126" s="468"/>
      <c r="L126" s="486">
        <v>1</v>
      </c>
      <c r="M126" s="486">
        <f>L116*100+L126</f>
        <v>1501</v>
      </c>
      <c r="N126" s="468"/>
      <c r="O126" s="468"/>
      <c r="P126" s="468"/>
      <c r="Q126" s="468"/>
      <c r="R126" s="468"/>
      <c r="S126" s="468"/>
      <c r="T126" s="468"/>
      <c r="U126" s="468"/>
      <c r="V126" s="468"/>
    </row>
    <row r="127" spans="1:22" ht="13.5" customHeight="1" x14ac:dyDescent="0.25">
      <c r="A127" s="7"/>
      <c r="B127" s="7"/>
      <c r="C127" s="486" t="s">
        <v>563</v>
      </c>
      <c r="D127" s="490"/>
      <c r="E127" s="511"/>
      <c r="F127" s="492">
        <v>0</v>
      </c>
      <c r="G127" s="492">
        <v>1</v>
      </c>
      <c r="H127" s="497">
        <f>D127*(F127-E127)/G127</f>
        <v>0</v>
      </c>
      <c r="I127" s="137"/>
      <c r="J127" s="468"/>
      <c r="K127" s="468"/>
      <c r="L127" s="486">
        <v>2</v>
      </c>
      <c r="M127" s="486">
        <f>L116*100+L127</f>
        <v>1502</v>
      </c>
      <c r="N127" s="468"/>
      <c r="O127" s="468"/>
      <c r="P127" s="468"/>
      <c r="Q127" s="468"/>
      <c r="R127" s="468"/>
      <c r="S127" s="468"/>
      <c r="T127" s="468"/>
      <c r="U127" s="468"/>
      <c r="V127" s="468"/>
    </row>
    <row r="128" spans="1:22" x14ac:dyDescent="0.25">
      <c r="A128" s="7"/>
      <c r="B128" s="7"/>
      <c r="C128" s="135" t="s">
        <v>564</v>
      </c>
      <c r="D128" s="490"/>
      <c r="E128" s="504"/>
      <c r="F128" s="492">
        <v>0</v>
      </c>
      <c r="G128" s="492">
        <v>1</v>
      </c>
      <c r="H128" s="497">
        <f>D128*(F128-E128)/G128</f>
        <v>0</v>
      </c>
      <c r="I128" s="137"/>
      <c r="J128" s="468"/>
      <c r="K128" s="468"/>
      <c r="L128" s="486">
        <v>3</v>
      </c>
      <c r="M128" s="486">
        <f>L116*100+L128</f>
        <v>1503</v>
      </c>
      <c r="O128" s="512"/>
      <c r="P128" s="468"/>
      <c r="Q128" s="468"/>
      <c r="R128" s="468"/>
      <c r="S128" s="468"/>
      <c r="T128" s="468"/>
      <c r="U128" s="468"/>
      <c r="V128" s="468"/>
    </row>
    <row r="129" spans="1:22" x14ac:dyDescent="0.25">
      <c r="A129" s="864" t="s">
        <v>292</v>
      </c>
      <c r="B129" s="864"/>
      <c r="C129" s="864"/>
      <c r="D129" s="370">
        <f>SUM(D125:D128)</f>
        <v>0</v>
      </c>
      <c r="E129" s="513"/>
      <c r="F129" s="495"/>
      <c r="G129" s="495"/>
      <c r="H129" s="496">
        <f>SUM(H126:H128)</f>
        <v>0</v>
      </c>
      <c r="I129" s="496">
        <f>SUM(I126:I128)</f>
        <v>0</v>
      </c>
      <c r="J129" s="468"/>
      <c r="K129" s="468"/>
      <c r="L129" s="486"/>
      <c r="M129" s="486"/>
      <c r="N129" s="468"/>
      <c r="O129" s="468"/>
      <c r="P129" s="468"/>
      <c r="Q129" s="468"/>
      <c r="R129" s="468"/>
      <c r="S129" s="468"/>
      <c r="T129" s="468"/>
      <c r="U129" s="468"/>
      <c r="V129" s="468"/>
    </row>
    <row r="130" spans="1:22" ht="11.25" customHeight="1" x14ac:dyDescent="0.25">
      <c r="A130" s="7" t="s">
        <v>310</v>
      </c>
      <c r="B130" s="7" t="s">
        <v>313</v>
      </c>
      <c r="C130" s="469" t="s">
        <v>313</v>
      </c>
      <c r="D130" s="490"/>
      <c r="E130" s="492">
        <v>0</v>
      </c>
      <c r="F130" s="492">
        <v>0</v>
      </c>
      <c r="G130" s="492">
        <v>1</v>
      </c>
      <c r="H130" s="492"/>
      <c r="I130" s="137">
        <f>D130*(F130-E130)/G130</f>
        <v>0</v>
      </c>
      <c r="J130" s="468"/>
      <c r="K130" s="468"/>
      <c r="L130" s="486">
        <v>4</v>
      </c>
      <c r="M130" s="486">
        <f>L116*100+L130</f>
        <v>1504</v>
      </c>
      <c r="N130" s="468"/>
      <c r="O130" s="468"/>
      <c r="P130" s="468"/>
      <c r="Q130" s="468"/>
      <c r="R130" s="468"/>
      <c r="S130" s="468"/>
      <c r="T130" s="468"/>
      <c r="U130" s="468"/>
      <c r="V130" s="468"/>
    </row>
    <row r="131" spans="1:22" x14ac:dyDescent="0.25">
      <c r="A131" s="7"/>
      <c r="B131" s="7"/>
      <c r="C131" s="469" t="s">
        <v>312</v>
      </c>
      <c r="D131" s="498"/>
      <c r="E131" s="492"/>
      <c r="F131" s="492"/>
      <c r="G131" s="492"/>
      <c r="H131" s="492"/>
      <c r="I131" s="137"/>
      <c r="J131" s="468"/>
      <c r="K131" s="468"/>
      <c r="L131" s="486"/>
      <c r="M131" s="486"/>
      <c r="N131" s="468"/>
      <c r="O131" s="468"/>
      <c r="P131" s="468"/>
      <c r="Q131" s="468"/>
      <c r="R131" s="468"/>
      <c r="S131" s="468"/>
      <c r="T131" s="468"/>
      <c r="U131" s="468"/>
      <c r="V131" s="468"/>
    </row>
    <row r="132" spans="1:22" x14ac:dyDescent="0.25">
      <c r="A132" s="864" t="s">
        <v>292</v>
      </c>
      <c r="B132" s="864"/>
      <c r="C132" s="864"/>
      <c r="D132" s="499">
        <f>SUM(D130:D131)</f>
        <v>0</v>
      </c>
      <c r="E132" s="495"/>
      <c r="F132" s="495"/>
      <c r="G132" s="495"/>
      <c r="H132" s="496">
        <f>SUM(H130:H131)</f>
        <v>0</v>
      </c>
      <c r="I132" s="496">
        <f>SUM(I130:I131)</f>
        <v>0</v>
      </c>
      <c r="J132" s="468"/>
      <c r="K132" s="468"/>
      <c r="L132" s="486"/>
      <c r="M132" s="486"/>
      <c r="N132" s="468"/>
      <c r="O132" s="468"/>
      <c r="P132" s="468"/>
      <c r="Q132" s="468"/>
      <c r="R132" s="468"/>
      <c r="S132" s="468"/>
      <c r="T132" s="468"/>
      <c r="U132" s="468"/>
      <c r="V132" s="468"/>
    </row>
    <row r="133" spans="1:22" ht="11.25" customHeight="1" x14ac:dyDescent="0.25">
      <c r="A133" s="7" t="s">
        <v>314</v>
      </c>
      <c r="B133" s="7" t="s">
        <v>313</v>
      </c>
      <c r="C133" s="469" t="s">
        <v>313</v>
      </c>
      <c r="D133" s="490"/>
      <c r="E133" s="492">
        <v>0</v>
      </c>
      <c r="F133" s="492">
        <v>0</v>
      </c>
      <c r="G133" s="492">
        <v>1</v>
      </c>
      <c r="H133" s="492"/>
      <c r="I133" s="137">
        <f>D133*(F133-E133)/G133</f>
        <v>0</v>
      </c>
      <c r="J133" s="468"/>
      <c r="K133" s="468"/>
      <c r="L133" s="486">
        <v>5</v>
      </c>
      <c r="M133" s="486">
        <f>L116*100+L133</f>
        <v>1505</v>
      </c>
      <c r="N133" s="468"/>
      <c r="O133" s="468"/>
      <c r="P133" s="468"/>
      <c r="Q133" s="468"/>
      <c r="R133" s="468"/>
      <c r="S133" s="468"/>
      <c r="T133" s="468"/>
      <c r="U133" s="468"/>
      <c r="V133" s="468"/>
    </row>
    <row r="134" spans="1:22" x14ac:dyDescent="0.25">
      <c r="A134" s="7"/>
      <c r="B134" s="7"/>
      <c r="C134" s="469" t="s">
        <v>312</v>
      </c>
      <c r="D134" s="498"/>
      <c r="E134" s="492"/>
      <c r="F134" s="492"/>
      <c r="G134" s="492"/>
      <c r="H134" s="492"/>
      <c r="I134" s="137"/>
      <c r="J134" s="468"/>
      <c r="K134" s="468"/>
      <c r="L134" s="486"/>
      <c r="M134" s="486"/>
      <c r="N134" s="468"/>
      <c r="O134" s="468"/>
      <c r="P134" s="468"/>
      <c r="Q134" s="468"/>
      <c r="R134" s="468"/>
      <c r="S134" s="468"/>
      <c r="T134" s="468"/>
      <c r="U134" s="468"/>
      <c r="V134" s="468"/>
    </row>
    <row r="135" spans="1:22" x14ac:dyDescent="0.25">
      <c r="A135" s="864" t="s">
        <v>292</v>
      </c>
      <c r="B135" s="864"/>
      <c r="C135" s="864"/>
      <c r="D135" s="499">
        <f>SUM(D133:D134)</f>
        <v>0</v>
      </c>
      <c r="E135" s="495"/>
      <c r="F135" s="495"/>
      <c r="G135" s="495"/>
      <c r="H135" s="496">
        <f>SUM(H133:H134)</f>
        <v>0</v>
      </c>
      <c r="I135" s="496">
        <f>SUM(I133:I134)</f>
        <v>0</v>
      </c>
      <c r="J135" s="468"/>
      <c r="K135" s="468"/>
      <c r="L135" s="486"/>
      <c r="M135" s="486"/>
      <c r="N135" s="468"/>
      <c r="O135" s="468"/>
      <c r="P135" s="468"/>
      <c r="Q135" s="468"/>
      <c r="R135" s="468"/>
      <c r="S135" s="468"/>
      <c r="T135" s="468"/>
      <c r="U135" s="468"/>
      <c r="V135" s="468"/>
    </row>
    <row r="136" spans="1:22" ht="11.25" customHeight="1" x14ac:dyDescent="0.25">
      <c r="A136" s="7" t="s">
        <v>315</v>
      </c>
      <c r="B136" s="7" t="s">
        <v>313</v>
      </c>
      <c r="C136" s="469" t="s">
        <v>313</v>
      </c>
      <c r="D136" s="490"/>
      <c r="E136" s="492">
        <v>0</v>
      </c>
      <c r="F136" s="492">
        <v>0</v>
      </c>
      <c r="G136" s="492">
        <v>1</v>
      </c>
      <c r="H136" s="492"/>
      <c r="I136" s="137">
        <f>D136*(F136-E136)/G136</f>
        <v>0</v>
      </c>
      <c r="J136" s="468"/>
      <c r="K136" s="468"/>
      <c r="L136" s="486">
        <v>6</v>
      </c>
      <c r="M136" s="486">
        <f>L116*100+L136</f>
        <v>1506</v>
      </c>
      <c r="N136" s="468"/>
      <c r="O136" s="468"/>
      <c r="P136" s="468"/>
      <c r="Q136" s="468"/>
      <c r="R136" s="468"/>
      <c r="S136" s="468"/>
      <c r="T136" s="468"/>
      <c r="U136" s="468"/>
      <c r="V136" s="468"/>
    </row>
    <row r="137" spans="1:22" x14ac:dyDescent="0.25">
      <c r="A137" s="7"/>
      <c r="B137" s="7"/>
      <c r="C137" s="469" t="s">
        <v>312</v>
      </c>
      <c r="D137" s="498"/>
      <c r="E137" s="492"/>
      <c r="F137" s="492"/>
      <c r="G137" s="492"/>
      <c r="H137" s="492"/>
      <c r="I137" s="137"/>
      <c r="J137" s="468"/>
      <c r="K137" s="468"/>
      <c r="L137" s="486"/>
      <c r="M137" s="486"/>
      <c r="N137" s="468"/>
      <c r="O137" s="468"/>
      <c r="P137" s="468"/>
      <c r="Q137" s="468"/>
      <c r="R137" s="468"/>
      <c r="S137" s="468"/>
      <c r="T137" s="468"/>
      <c r="U137" s="468"/>
      <c r="V137" s="468"/>
    </row>
    <row r="138" spans="1:22" x14ac:dyDescent="0.25">
      <c r="A138" s="864" t="s">
        <v>292</v>
      </c>
      <c r="B138" s="864"/>
      <c r="C138" s="864"/>
      <c r="D138" s="499">
        <f>SUM(D136:D137)</f>
        <v>0</v>
      </c>
      <c r="E138" s="495"/>
      <c r="F138" s="495"/>
      <c r="G138" s="495"/>
      <c r="H138" s="496">
        <f>SUM(H136:H137)</f>
        <v>0</v>
      </c>
      <c r="I138" s="496">
        <f>SUM(I136:I137)</f>
        <v>0</v>
      </c>
      <c r="J138" s="468"/>
      <c r="K138" s="468"/>
      <c r="L138" s="486"/>
      <c r="M138" s="486"/>
      <c r="N138" s="468"/>
      <c r="O138" s="468"/>
      <c r="P138" s="468"/>
      <c r="Q138" s="468"/>
      <c r="R138" s="468"/>
      <c r="S138" s="468"/>
      <c r="T138" s="468"/>
      <c r="U138" s="468"/>
      <c r="V138" s="468"/>
    </row>
    <row r="139" spans="1:22" ht="11.25" customHeight="1" x14ac:dyDescent="0.25">
      <c r="A139" s="7" t="s">
        <v>316</v>
      </c>
      <c r="B139" s="7" t="s">
        <v>313</v>
      </c>
      <c r="C139" s="469" t="s">
        <v>313</v>
      </c>
      <c r="D139" s="490"/>
      <c r="E139" s="492">
        <v>0</v>
      </c>
      <c r="F139" s="492">
        <v>0</v>
      </c>
      <c r="G139" s="492">
        <v>1</v>
      </c>
      <c r="H139" s="492"/>
      <c r="I139" s="137">
        <f>D139*(F139-E139)/G139</f>
        <v>0</v>
      </c>
      <c r="J139" s="468"/>
      <c r="K139" s="468"/>
      <c r="L139" s="486">
        <v>7</v>
      </c>
      <c r="M139" s="486">
        <f>L116*100+L139</f>
        <v>1507</v>
      </c>
      <c r="N139" s="468"/>
      <c r="O139" s="468"/>
      <c r="P139" s="468"/>
      <c r="Q139" s="468"/>
      <c r="R139" s="468"/>
      <c r="S139" s="468"/>
      <c r="T139" s="468"/>
      <c r="U139" s="468"/>
      <c r="V139" s="468"/>
    </row>
    <row r="140" spans="1:22" x14ac:dyDescent="0.25">
      <c r="A140" s="7"/>
      <c r="B140" s="7"/>
      <c r="C140" s="469" t="s">
        <v>312</v>
      </c>
      <c r="D140" s="498"/>
      <c r="E140" s="514"/>
      <c r="F140" s="492"/>
      <c r="G140" s="492"/>
      <c r="H140" s="492"/>
      <c r="I140" s="137"/>
      <c r="J140" s="468"/>
      <c r="K140" s="468"/>
      <c r="N140" s="468"/>
      <c r="O140" s="468"/>
      <c r="P140" s="468"/>
      <c r="Q140" s="468"/>
      <c r="R140" s="468"/>
      <c r="S140" s="468"/>
      <c r="T140" s="468"/>
      <c r="U140" s="468"/>
      <c r="V140" s="468"/>
    </row>
    <row r="141" spans="1:22" x14ac:dyDescent="0.25">
      <c r="A141" s="864" t="s">
        <v>292</v>
      </c>
      <c r="B141" s="864"/>
      <c r="C141" s="864"/>
      <c r="D141" s="499">
        <f>SUM(D139:D140)</f>
        <v>0</v>
      </c>
      <c r="E141" s="515"/>
      <c r="F141" s="495"/>
      <c r="G141" s="495"/>
      <c r="H141" s="496">
        <f>SUM(H139:H140)</f>
        <v>0</v>
      </c>
      <c r="I141" s="496">
        <f>SUM(I139:I140)</f>
        <v>0</v>
      </c>
      <c r="J141" s="468"/>
      <c r="K141" s="468"/>
      <c r="L141" s="468"/>
      <c r="M141" s="468"/>
      <c r="N141" s="468"/>
      <c r="O141" s="468"/>
      <c r="P141" s="468"/>
      <c r="Q141" s="468"/>
      <c r="R141" s="468"/>
      <c r="S141" s="468"/>
      <c r="T141" s="468"/>
      <c r="U141" s="468"/>
      <c r="V141" s="468"/>
    </row>
    <row r="142" spans="1:22" x14ac:dyDescent="0.25">
      <c r="A142" s="865" t="s">
        <v>91</v>
      </c>
      <c r="B142" s="865"/>
      <c r="C142" s="865"/>
      <c r="D142" s="62">
        <f>D141+D138+D135+D132+D129</f>
        <v>0</v>
      </c>
      <c r="E142" s="516"/>
      <c r="F142" s="500"/>
      <c r="G142" s="500"/>
      <c r="H142" s="496">
        <f>H141+H138+H135+H132+H129</f>
        <v>0</v>
      </c>
      <c r="I142" s="496">
        <f>I141+I138+I135+I132+I129</f>
        <v>0</v>
      </c>
      <c r="J142" s="468"/>
      <c r="K142" s="468"/>
      <c r="L142" s="468"/>
      <c r="M142" s="468"/>
      <c r="N142" s="468"/>
      <c r="O142" s="468"/>
      <c r="P142" s="468"/>
      <c r="Q142" s="468"/>
      <c r="R142" s="468"/>
      <c r="S142" s="468"/>
      <c r="T142" s="468"/>
      <c r="U142" s="468"/>
      <c r="V142" s="468"/>
    </row>
    <row r="143" spans="1:22" ht="14" x14ac:dyDescent="0.25">
      <c r="A143" s="867" t="s">
        <v>491</v>
      </c>
      <c r="B143" s="867"/>
      <c r="C143" s="867"/>
      <c r="D143" s="867"/>
      <c r="E143" s="867"/>
      <c r="F143" s="867"/>
      <c r="G143" s="867"/>
      <c r="H143" s="867"/>
      <c r="I143" s="867"/>
      <c r="J143" s="468"/>
      <c r="K143" s="468"/>
      <c r="L143" s="468"/>
      <c r="M143" s="468"/>
      <c r="N143" s="468"/>
      <c r="O143" s="468"/>
      <c r="P143" s="468"/>
      <c r="Q143" s="468"/>
      <c r="R143" s="468"/>
      <c r="S143" s="468"/>
      <c r="T143" s="468"/>
      <c r="U143" s="468"/>
      <c r="V143" s="468"/>
    </row>
    <row r="144" spans="1:22" ht="14" x14ac:dyDescent="0.25">
      <c r="A144" s="867" t="s">
        <v>492</v>
      </c>
      <c r="B144" s="867"/>
      <c r="C144" s="867"/>
      <c r="D144" s="867"/>
      <c r="E144" s="867"/>
      <c r="F144" s="867"/>
      <c r="G144" s="867"/>
      <c r="H144" s="867"/>
      <c r="I144" s="867"/>
      <c r="J144" s="468"/>
      <c r="K144" s="468"/>
      <c r="L144" s="468"/>
      <c r="M144" s="468"/>
      <c r="N144" s="468"/>
      <c r="O144" s="468"/>
      <c r="P144" s="468"/>
      <c r="Q144" s="468"/>
      <c r="R144" s="468"/>
      <c r="S144" s="468"/>
      <c r="T144" s="468"/>
      <c r="U144" s="468"/>
      <c r="V144" s="468"/>
    </row>
    <row r="145" spans="1:22" ht="14.25" customHeight="1" x14ac:dyDescent="0.25">
      <c r="A145" s="868" t="s">
        <v>493</v>
      </c>
      <c r="B145" s="868"/>
      <c r="C145" s="868"/>
      <c r="D145" s="868"/>
      <c r="E145" s="868"/>
      <c r="F145" s="868"/>
      <c r="G145" s="868"/>
      <c r="H145" s="868"/>
      <c r="I145" s="868"/>
      <c r="J145" s="468"/>
      <c r="K145" s="468"/>
      <c r="L145" s="468"/>
      <c r="M145" s="468"/>
      <c r="N145" s="468"/>
      <c r="O145" s="468"/>
      <c r="P145" s="468"/>
      <c r="Q145" s="468"/>
      <c r="R145" s="468"/>
      <c r="S145" s="468"/>
      <c r="T145" s="468"/>
      <c r="U145" s="468"/>
      <c r="V145" s="468"/>
    </row>
    <row r="146" spans="1:22" ht="13.5" x14ac:dyDescent="0.25">
      <c r="A146" s="517" t="s">
        <v>494</v>
      </c>
      <c r="B146" s="468"/>
      <c r="C146" s="468"/>
      <c r="D146" s="468"/>
      <c r="E146" s="468"/>
      <c r="F146" s="468"/>
      <c r="G146" s="468"/>
      <c r="H146" s="468"/>
      <c r="I146" s="468"/>
      <c r="J146" s="468"/>
      <c r="K146" s="468"/>
      <c r="L146" s="468"/>
      <c r="M146" s="468"/>
      <c r="N146" s="468"/>
      <c r="O146" s="468"/>
      <c r="P146" s="468"/>
      <c r="Q146" s="468"/>
      <c r="R146" s="468"/>
      <c r="S146" s="468"/>
      <c r="T146" s="468"/>
      <c r="U146" s="468"/>
      <c r="V146" s="468"/>
    </row>
    <row r="147" spans="1:22" x14ac:dyDescent="0.25">
      <c r="A147" s="223"/>
      <c r="B147" s="468"/>
      <c r="C147" s="468"/>
      <c r="D147" s="468"/>
      <c r="E147" s="468"/>
      <c r="F147" s="468"/>
      <c r="G147" s="468"/>
      <c r="H147" s="468"/>
      <c r="I147" s="468"/>
      <c r="J147" s="468"/>
      <c r="K147" s="468"/>
      <c r="L147" s="468"/>
      <c r="M147" s="468"/>
      <c r="N147" s="468"/>
      <c r="O147" s="468"/>
      <c r="P147" s="468"/>
      <c r="Q147" s="468"/>
      <c r="R147" s="468"/>
      <c r="S147" s="468"/>
      <c r="T147" s="468"/>
      <c r="U147" s="468"/>
      <c r="V147" s="468"/>
    </row>
    <row r="148" spans="1:22" x14ac:dyDescent="0.25">
      <c r="A148" s="468"/>
      <c r="B148" s="468"/>
      <c r="C148" s="468"/>
      <c r="D148" s="468"/>
      <c r="E148" s="468"/>
      <c r="F148" s="468"/>
      <c r="G148" s="468"/>
      <c r="H148" s="468"/>
      <c r="I148" s="468"/>
      <c r="J148" s="468"/>
      <c r="K148" s="468"/>
      <c r="L148" s="468"/>
      <c r="M148" s="468"/>
      <c r="N148" s="468"/>
      <c r="O148" s="468"/>
      <c r="P148" s="468"/>
      <c r="Q148" s="468"/>
      <c r="R148" s="468"/>
      <c r="S148" s="468"/>
      <c r="T148" s="468"/>
      <c r="U148" s="468"/>
      <c r="V148" s="468"/>
    </row>
    <row r="149" spans="1:22" ht="13.5" customHeight="1" x14ac:dyDescent="0.25">
      <c r="A149" s="468"/>
      <c r="B149" s="468"/>
      <c r="C149" s="468"/>
      <c r="D149" s="468"/>
      <c r="E149" s="468"/>
      <c r="F149" s="468"/>
      <c r="G149" s="468"/>
      <c r="H149" s="468"/>
      <c r="I149" s="468"/>
      <c r="J149" s="468"/>
      <c r="K149" s="468"/>
      <c r="L149" s="468"/>
      <c r="M149" s="468"/>
      <c r="N149" s="468"/>
      <c r="O149" s="468"/>
      <c r="P149" s="468"/>
      <c r="Q149" s="468"/>
      <c r="R149" s="468"/>
      <c r="S149" s="468"/>
      <c r="T149" s="468"/>
      <c r="U149" s="468"/>
      <c r="V149" s="468"/>
    </row>
    <row r="150" spans="1:22" ht="13.5" customHeight="1" x14ac:dyDescent="0.25">
      <c r="A150" s="468"/>
      <c r="B150" s="468"/>
      <c r="C150" s="468"/>
      <c r="D150" s="468"/>
      <c r="E150" s="468"/>
      <c r="F150" s="468"/>
      <c r="G150" s="468"/>
      <c r="H150" s="468"/>
      <c r="I150" s="468"/>
      <c r="J150" s="468"/>
      <c r="K150" s="468"/>
      <c r="L150" s="468"/>
      <c r="M150" s="468"/>
      <c r="N150" s="468"/>
      <c r="O150" s="468"/>
      <c r="P150" s="468"/>
      <c r="Q150" s="468"/>
      <c r="R150" s="468"/>
      <c r="S150" s="468"/>
      <c r="T150" s="468"/>
      <c r="U150" s="468"/>
      <c r="V150" s="468"/>
    </row>
    <row r="151" spans="1:22" ht="13.5" customHeight="1" x14ac:dyDescent="0.25">
      <c r="A151" s="468"/>
      <c r="B151" s="468"/>
      <c r="C151" s="468"/>
      <c r="D151" s="468"/>
      <c r="E151" s="468"/>
      <c r="F151" s="468"/>
      <c r="G151" s="468"/>
      <c r="H151" s="468"/>
      <c r="I151" s="468"/>
      <c r="J151" s="468"/>
      <c r="K151" s="468"/>
      <c r="L151" s="468"/>
      <c r="M151" s="468"/>
      <c r="N151" s="468"/>
      <c r="O151" s="468"/>
      <c r="P151" s="468"/>
      <c r="Q151" s="468"/>
      <c r="R151" s="468"/>
      <c r="S151" s="468"/>
      <c r="T151" s="468"/>
      <c r="U151" s="468"/>
      <c r="V151" s="468"/>
    </row>
    <row r="152" spans="1:22" ht="13.5" customHeight="1" x14ac:dyDescent="0.25">
      <c r="A152" s="468"/>
      <c r="B152" s="468"/>
      <c r="C152" s="468"/>
      <c r="D152" s="468"/>
      <c r="E152" s="468"/>
      <c r="F152" s="468"/>
      <c r="G152" s="468"/>
      <c r="H152" s="468"/>
      <c r="I152" s="468"/>
      <c r="J152" s="468"/>
      <c r="K152" s="468"/>
      <c r="L152" s="468"/>
      <c r="M152" s="468"/>
      <c r="N152" s="468"/>
      <c r="O152" s="468"/>
      <c r="P152" s="468"/>
      <c r="Q152" s="468"/>
      <c r="R152" s="468"/>
      <c r="S152" s="468"/>
      <c r="T152" s="468"/>
      <c r="U152" s="468"/>
      <c r="V152" s="468"/>
    </row>
    <row r="153" spans="1:22" x14ac:dyDescent="0.25">
      <c r="A153" s="13" t="s">
        <v>23</v>
      </c>
      <c r="B153" s="13"/>
      <c r="C153" s="791">
        <f>Presentación!$C$3</f>
        <v>1990</v>
      </c>
      <c r="D153" s="791"/>
      <c r="E153" s="791"/>
      <c r="F153" s="791"/>
      <c r="G153" s="791"/>
      <c r="H153" s="791"/>
      <c r="I153" s="791"/>
      <c r="J153" s="468"/>
      <c r="K153" s="468"/>
      <c r="L153" s="468"/>
      <c r="M153" s="468"/>
      <c r="N153" s="468"/>
      <c r="O153" s="468"/>
      <c r="P153" s="468"/>
      <c r="Q153" s="468"/>
      <c r="R153" s="468"/>
      <c r="S153" s="468"/>
      <c r="T153" s="468"/>
      <c r="U153" s="468"/>
      <c r="V153" s="468"/>
    </row>
    <row r="154" spans="1:22" ht="11.25" customHeight="1" x14ac:dyDescent="0.25">
      <c r="A154" s="11" t="s">
        <v>24</v>
      </c>
      <c r="B154" s="11"/>
      <c r="C154" s="792" t="s">
        <v>376</v>
      </c>
      <c r="D154" s="792"/>
      <c r="E154" s="792"/>
      <c r="F154" s="792"/>
      <c r="G154" s="792"/>
      <c r="H154" s="792"/>
      <c r="I154" s="792"/>
      <c r="J154" s="468"/>
      <c r="K154" s="468"/>
      <c r="L154" s="486">
        <v>1</v>
      </c>
      <c r="M154" s="486">
        <v>2</v>
      </c>
      <c r="N154" s="468"/>
      <c r="O154" s="468"/>
      <c r="P154" s="468"/>
      <c r="Q154" s="468"/>
      <c r="R154" s="468"/>
      <c r="S154" s="468"/>
      <c r="T154" s="468"/>
      <c r="U154" s="468"/>
      <c r="V154" s="468"/>
    </row>
    <row r="155" spans="1:22" ht="13.5" customHeight="1" x14ac:dyDescent="0.25">
      <c r="A155" s="702" t="s">
        <v>5</v>
      </c>
      <c r="B155" s="702"/>
      <c r="C155" s="703" t="s">
        <v>26</v>
      </c>
      <c r="D155" s="703"/>
      <c r="E155" s="703"/>
      <c r="F155" s="703"/>
      <c r="G155" s="703"/>
      <c r="H155" s="703"/>
      <c r="I155" s="703"/>
      <c r="J155" s="468"/>
      <c r="K155" s="468"/>
      <c r="L155" s="486"/>
      <c r="M155" s="486"/>
      <c r="N155" s="468"/>
      <c r="O155" s="468"/>
      <c r="P155" s="468"/>
      <c r="Q155" s="468"/>
      <c r="R155" s="468"/>
      <c r="S155" s="468"/>
      <c r="T155" s="468"/>
      <c r="U155" s="468"/>
      <c r="V155" s="468"/>
    </row>
    <row r="156" spans="1:22" ht="11.25" customHeight="1" x14ac:dyDescent="0.25">
      <c r="A156" s="702" t="s">
        <v>27</v>
      </c>
      <c r="B156" s="702"/>
      <c r="C156" s="703" t="s">
        <v>482</v>
      </c>
      <c r="D156" s="703"/>
      <c r="E156" s="703"/>
      <c r="F156" s="703"/>
      <c r="G156" s="703"/>
      <c r="H156" s="703"/>
      <c r="I156" s="703"/>
      <c r="J156" s="468"/>
      <c r="K156" s="468"/>
      <c r="L156" s="486"/>
      <c r="M156" s="486"/>
      <c r="N156" s="468"/>
      <c r="O156" s="468"/>
      <c r="P156" s="468"/>
      <c r="Q156" s="468"/>
      <c r="R156" s="468"/>
      <c r="S156" s="468"/>
      <c r="T156" s="468"/>
      <c r="U156" s="468"/>
      <c r="V156" s="468"/>
    </row>
    <row r="157" spans="1:22" ht="11.25" customHeight="1" x14ac:dyDescent="0.25">
      <c r="A157" s="702" t="s">
        <v>29</v>
      </c>
      <c r="B157" s="702"/>
      <c r="C157" s="703" t="s">
        <v>454</v>
      </c>
      <c r="D157" s="703"/>
      <c r="E157" s="703"/>
      <c r="F157" s="703"/>
      <c r="G157" s="703"/>
      <c r="H157" s="703"/>
      <c r="I157" s="703"/>
      <c r="J157" s="468"/>
      <c r="K157" s="468"/>
      <c r="L157" s="486"/>
      <c r="M157" s="486"/>
      <c r="N157" s="468"/>
      <c r="O157" s="468"/>
      <c r="P157" s="468"/>
      <c r="Q157" s="468"/>
      <c r="R157" s="468"/>
      <c r="S157" s="468"/>
      <c r="T157" s="468"/>
      <c r="U157" s="468"/>
      <c r="V157" s="468"/>
    </row>
    <row r="158" spans="1:22" ht="11.25" customHeight="1" x14ac:dyDescent="0.25">
      <c r="A158" s="702" t="s">
        <v>31</v>
      </c>
      <c r="B158" s="702"/>
      <c r="C158" s="703" t="s">
        <v>406</v>
      </c>
      <c r="D158" s="703"/>
      <c r="E158" s="703"/>
      <c r="F158" s="703"/>
      <c r="G158" s="703"/>
      <c r="H158" s="703"/>
      <c r="I158" s="703"/>
      <c r="J158" s="468"/>
      <c r="K158" s="468"/>
      <c r="L158" s="486"/>
      <c r="M158" s="486"/>
      <c r="N158" s="468"/>
      <c r="O158" s="468"/>
      <c r="P158" s="468"/>
      <c r="Q158" s="468"/>
      <c r="R158" s="468"/>
      <c r="S158" s="468"/>
      <c r="T158" s="468"/>
      <c r="U158" s="468"/>
      <c r="V158" s="468"/>
    </row>
    <row r="159" spans="1:22" ht="11.25" customHeight="1" x14ac:dyDescent="0.25">
      <c r="A159" s="704" t="s">
        <v>33</v>
      </c>
      <c r="B159" s="704"/>
      <c r="C159" s="97" t="s">
        <v>34</v>
      </c>
      <c r="D159" s="705" t="s">
        <v>237</v>
      </c>
      <c r="E159" s="705"/>
      <c r="F159" s="705"/>
      <c r="G159" s="705"/>
      <c r="H159" s="705"/>
      <c r="I159" s="705"/>
      <c r="J159" s="468"/>
      <c r="K159" s="468"/>
      <c r="L159" s="486"/>
      <c r="M159" s="486"/>
      <c r="N159" s="468"/>
      <c r="O159" s="468"/>
      <c r="P159" s="468"/>
      <c r="Q159" s="468"/>
      <c r="R159" s="468"/>
      <c r="S159" s="468"/>
      <c r="T159" s="468"/>
      <c r="U159" s="468"/>
      <c r="V159" s="468"/>
    </row>
    <row r="160" spans="1:22" ht="45.75" customHeight="1" x14ac:dyDescent="0.25">
      <c r="A160" s="7" t="s">
        <v>37</v>
      </c>
      <c r="B160" s="7"/>
      <c r="C160" s="7" t="s">
        <v>38</v>
      </c>
      <c r="D160" s="98" t="s">
        <v>238</v>
      </c>
      <c r="E160" s="98" t="s">
        <v>483</v>
      </c>
      <c r="F160" s="98" t="s">
        <v>484</v>
      </c>
      <c r="G160" s="98" t="s">
        <v>241</v>
      </c>
      <c r="H160" s="98" t="s">
        <v>242</v>
      </c>
      <c r="I160" s="98" t="s">
        <v>242</v>
      </c>
      <c r="J160" s="468"/>
      <c r="K160" s="468"/>
      <c r="L160" s="486"/>
      <c r="M160" s="486"/>
      <c r="N160" s="468"/>
      <c r="O160" s="468"/>
      <c r="P160" s="468"/>
      <c r="Q160" s="468"/>
      <c r="R160" s="468"/>
      <c r="S160" s="468"/>
      <c r="T160" s="468"/>
      <c r="U160" s="468"/>
      <c r="V160" s="468"/>
    </row>
    <row r="161" spans="1:22" ht="12.75" customHeight="1" x14ac:dyDescent="0.25">
      <c r="A161" s="7" t="s">
        <v>224</v>
      </c>
      <c r="B161" s="7" t="s">
        <v>47</v>
      </c>
      <c r="C161" s="7"/>
      <c r="D161" s="25" t="s">
        <v>48</v>
      </c>
      <c r="E161" s="25" t="s">
        <v>243</v>
      </c>
      <c r="F161" s="25" t="s">
        <v>243</v>
      </c>
      <c r="G161" s="25" t="s">
        <v>244</v>
      </c>
      <c r="H161" s="25" t="s">
        <v>52</v>
      </c>
      <c r="I161" s="25" t="s">
        <v>121</v>
      </c>
      <c r="J161" s="468"/>
      <c r="K161" s="468"/>
      <c r="L161" s="486"/>
      <c r="M161" s="486"/>
      <c r="N161" s="468"/>
      <c r="O161" s="468"/>
      <c r="P161" s="468"/>
      <c r="Q161" s="468"/>
      <c r="R161" s="468"/>
      <c r="S161" s="468"/>
      <c r="T161" s="468"/>
      <c r="U161" s="468"/>
      <c r="V161" s="468"/>
    </row>
    <row r="162" spans="1:22" ht="34.5" x14ac:dyDescent="0.25">
      <c r="A162" s="7"/>
      <c r="B162" s="7"/>
      <c r="C162" s="7"/>
      <c r="D162" s="25" t="s">
        <v>54</v>
      </c>
      <c r="E162" s="25" t="s">
        <v>246</v>
      </c>
      <c r="F162" s="25" t="s">
        <v>247</v>
      </c>
      <c r="G162" s="25" t="s">
        <v>485</v>
      </c>
      <c r="H162" s="25" t="s">
        <v>486</v>
      </c>
      <c r="I162" s="25" t="s">
        <v>487</v>
      </c>
      <c r="J162" s="468"/>
      <c r="K162" s="468"/>
      <c r="L162" s="486"/>
      <c r="M162" s="486"/>
      <c r="N162" s="468"/>
      <c r="O162" s="468"/>
      <c r="P162" s="468"/>
      <c r="Q162" s="468"/>
      <c r="R162" s="468"/>
      <c r="S162" s="468"/>
      <c r="T162" s="468"/>
      <c r="U162" s="468"/>
      <c r="V162" s="468"/>
    </row>
    <row r="163" spans="1:22" ht="13.5" x14ac:dyDescent="0.35">
      <c r="A163" s="7"/>
      <c r="B163" s="7"/>
      <c r="C163" s="7"/>
      <c r="D163" s="114" t="s">
        <v>488</v>
      </c>
      <c r="E163" s="114" t="s">
        <v>251</v>
      </c>
      <c r="F163" s="114" t="s">
        <v>250</v>
      </c>
      <c r="G163" s="114" t="s">
        <v>489</v>
      </c>
      <c r="H163" s="114" t="s">
        <v>253</v>
      </c>
      <c r="I163" s="114" t="s">
        <v>253</v>
      </c>
      <c r="J163" s="468"/>
      <c r="K163" s="468"/>
      <c r="L163" s="486"/>
      <c r="M163" s="486"/>
      <c r="N163" s="468"/>
      <c r="O163" s="468"/>
      <c r="P163" s="468"/>
      <c r="Q163" s="468"/>
      <c r="R163" s="468"/>
      <c r="S163" s="468"/>
      <c r="T163" s="468"/>
      <c r="U163" s="468"/>
      <c r="V163" s="468"/>
    </row>
    <row r="164" spans="1:22" ht="11.25" customHeight="1" x14ac:dyDescent="0.25">
      <c r="A164" s="7" t="s">
        <v>68</v>
      </c>
      <c r="B164" s="7" t="s">
        <v>313</v>
      </c>
      <c r="C164" s="135" t="s">
        <v>561</v>
      </c>
      <c r="D164" s="490"/>
      <c r="E164" s="511"/>
      <c r="F164" s="492">
        <v>0</v>
      </c>
      <c r="G164" s="492">
        <v>1</v>
      </c>
      <c r="H164" s="497">
        <f>D164*(F164-E164)/G164</f>
        <v>0</v>
      </c>
      <c r="I164" s="137"/>
      <c r="J164" s="468"/>
      <c r="K164" s="468"/>
      <c r="L164" s="486">
        <v>1</v>
      </c>
      <c r="M164" s="486">
        <f>L154*100+L164</f>
        <v>101</v>
      </c>
      <c r="N164" s="468"/>
      <c r="O164" s="468"/>
      <c r="P164" s="468"/>
      <c r="Q164" s="468"/>
      <c r="R164" s="468"/>
      <c r="S164" s="468"/>
      <c r="T164" s="468"/>
      <c r="U164" s="468"/>
      <c r="V164" s="468"/>
    </row>
    <row r="165" spans="1:22" x14ac:dyDescent="0.25">
      <c r="A165" s="7"/>
      <c r="B165" s="7"/>
      <c r="C165" s="486" t="s">
        <v>563</v>
      </c>
      <c r="D165" s="490"/>
      <c r="E165" s="511"/>
      <c r="F165" s="492">
        <v>0</v>
      </c>
      <c r="G165" s="492">
        <v>1</v>
      </c>
      <c r="H165" s="497">
        <f>D165*(F165-E165)/G165</f>
        <v>0</v>
      </c>
      <c r="I165" s="137"/>
      <c r="J165" s="468"/>
      <c r="K165" s="468"/>
      <c r="L165" s="486">
        <v>2</v>
      </c>
      <c r="M165" s="486">
        <f>L154*100+L165</f>
        <v>102</v>
      </c>
      <c r="N165" s="468"/>
      <c r="O165" s="468"/>
      <c r="P165" s="468"/>
      <c r="Q165" s="468"/>
      <c r="R165" s="468"/>
      <c r="S165" s="468"/>
      <c r="T165" s="468"/>
      <c r="U165" s="468"/>
      <c r="V165" s="468"/>
    </row>
    <row r="166" spans="1:22" x14ac:dyDescent="0.25">
      <c r="A166" s="7"/>
      <c r="B166" s="7"/>
      <c r="C166" s="135" t="s">
        <v>564</v>
      </c>
      <c r="D166" s="490"/>
      <c r="E166" s="504"/>
      <c r="F166" s="492">
        <v>0</v>
      </c>
      <c r="G166" s="492">
        <v>1</v>
      </c>
      <c r="H166" s="497">
        <f>D166*(F166-E166)/G166</f>
        <v>0</v>
      </c>
      <c r="I166" s="137"/>
      <c r="J166" s="468"/>
      <c r="K166" s="468"/>
      <c r="L166" s="486">
        <v>3</v>
      </c>
      <c r="M166" s="486">
        <f>L154*100+L166</f>
        <v>103</v>
      </c>
      <c r="O166" s="512"/>
      <c r="P166" s="468"/>
      <c r="Q166" s="468"/>
      <c r="R166" s="468"/>
      <c r="S166" s="468"/>
      <c r="T166" s="468"/>
      <c r="U166" s="468"/>
      <c r="V166" s="468"/>
    </row>
    <row r="167" spans="1:22" x14ac:dyDescent="0.25">
      <c r="A167" s="864" t="s">
        <v>292</v>
      </c>
      <c r="B167" s="864"/>
      <c r="C167" s="864"/>
      <c r="D167" s="370">
        <f>SUM(D163:D166)</f>
        <v>0</v>
      </c>
      <c r="E167" s="513"/>
      <c r="F167" s="495"/>
      <c r="G167" s="495"/>
      <c r="H167" s="496">
        <f>SUM(H164:H166)</f>
        <v>0</v>
      </c>
      <c r="I167" s="496">
        <f>SUM(I164:I166)</f>
        <v>0</v>
      </c>
      <c r="J167" s="468"/>
      <c r="K167" s="468"/>
      <c r="L167" s="486"/>
      <c r="M167" s="486"/>
      <c r="N167" s="468"/>
      <c r="O167" s="468"/>
      <c r="P167" s="468"/>
      <c r="Q167" s="468"/>
      <c r="R167" s="468"/>
      <c r="S167" s="468"/>
      <c r="T167" s="468"/>
      <c r="U167" s="468"/>
      <c r="V167" s="468"/>
    </row>
    <row r="168" spans="1:22" ht="11.25" customHeight="1" x14ac:dyDescent="0.25">
      <c r="A168" s="7" t="s">
        <v>310</v>
      </c>
      <c r="B168" s="7" t="s">
        <v>313</v>
      </c>
      <c r="C168" s="469" t="s">
        <v>313</v>
      </c>
      <c r="D168" s="490"/>
      <c r="E168" s="492">
        <v>0</v>
      </c>
      <c r="F168" s="492">
        <v>0</v>
      </c>
      <c r="G168" s="492">
        <v>1</v>
      </c>
      <c r="H168" s="492"/>
      <c r="I168" s="137">
        <f>D168*(F168-E168)/G168</f>
        <v>0</v>
      </c>
      <c r="J168" s="468"/>
      <c r="K168" s="468"/>
      <c r="L168" s="486">
        <v>4</v>
      </c>
      <c r="M168" s="486">
        <f>L154*100+L168</f>
        <v>104</v>
      </c>
      <c r="N168" s="468"/>
      <c r="O168" s="468"/>
      <c r="P168" s="468"/>
      <c r="Q168" s="468"/>
      <c r="R168" s="468"/>
      <c r="S168" s="468"/>
      <c r="T168" s="468"/>
      <c r="U168" s="468"/>
      <c r="V168" s="468"/>
    </row>
    <row r="169" spans="1:22" x14ac:dyDescent="0.25">
      <c r="A169" s="7"/>
      <c r="B169" s="7"/>
      <c r="C169" s="469" t="s">
        <v>312</v>
      </c>
      <c r="D169" s="498"/>
      <c r="E169" s="492"/>
      <c r="F169" s="492"/>
      <c r="G169" s="492"/>
      <c r="H169" s="492"/>
      <c r="I169" s="137"/>
      <c r="J169" s="468"/>
      <c r="K169" s="468"/>
      <c r="L169" s="486"/>
      <c r="M169" s="486"/>
      <c r="N169" s="468"/>
      <c r="O169" s="468"/>
      <c r="P169" s="468"/>
      <c r="Q169" s="468"/>
      <c r="R169" s="468"/>
      <c r="S169" s="468"/>
      <c r="T169" s="468"/>
      <c r="U169" s="468"/>
      <c r="V169" s="468"/>
    </row>
    <row r="170" spans="1:22" x14ac:dyDescent="0.25">
      <c r="A170" s="864" t="s">
        <v>292</v>
      </c>
      <c r="B170" s="864"/>
      <c r="C170" s="864"/>
      <c r="D170" s="499">
        <f>SUM(D168:D169)</f>
        <v>0</v>
      </c>
      <c r="E170" s="495"/>
      <c r="F170" s="495"/>
      <c r="G170" s="495"/>
      <c r="H170" s="496">
        <f>SUM(H168:H169)</f>
        <v>0</v>
      </c>
      <c r="I170" s="496">
        <f>SUM(I168:I169)</f>
        <v>0</v>
      </c>
      <c r="J170" s="468"/>
      <c r="K170" s="468"/>
      <c r="L170" s="486"/>
      <c r="M170" s="486"/>
      <c r="N170" s="468"/>
      <c r="O170" s="468"/>
      <c r="P170" s="468"/>
      <c r="Q170" s="468"/>
      <c r="R170" s="468"/>
      <c r="S170" s="468"/>
      <c r="T170" s="468"/>
      <c r="U170" s="468"/>
      <c r="V170" s="468"/>
    </row>
    <row r="171" spans="1:22" ht="11.25" customHeight="1" x14ac:dyDescent="0.25">
      <c r="A171" s="7" t="s">
        <v>314</v>
      </c>
      <c r="B171" s="7" t="s">
        <v>313</v>
      </c>
      <c r="C171" s="469" t="s">
        <v>313</v>
      </c>
      <c r="D171" s="490"/>
      <c r="E171" s="492">
        <v>0</v>
      </c>
      <c r="F171" s="492">
        <v>0</v>
      </c>
      <c r="G171" s="492">
        <v>1</v>
      </c>
      <c r="H171" s="492"/>
      <c r="I171" s="137">
        <f>D171*(F171-E171)/G171</f>
        <v>0</v>
      </c>
      <c r="J171" s="468"/>
      <c r="K171" s="468"/>
      <c r="L171" s="486">
        <v>5</v>
      </c>
      <c r="M171" s="486">
        <f>L154*100+L171</f>
        <v>105</v>
      </c>
      <c r="N171" s="468"/>
      <c r="O171" s="468"/>
      <c r="P171" s="468"/>
      <c r="Q171" s="468"/>
      <c r="R171" s="468"/>
      <c r="S171" s="468"/>
      <c r="T171" s="468"/>
      <c r="U171" s="468"/>
      <c r="V171" s="468"/>
    </row>
    <row r="172" spans="1:22" ht="12.75" customHeight="1" x14ac:dyDescent="0.25">
      <c r="A172" s="7"/>
      <c r="B172" s="7"/>
      <c r="C172" s="469" t="s">
        <v>312</v>
      </c>
      <c r="D172" s="498"/>
      <c r="E172" s="492"/>
      <c r="F172" s="492"/>
      <c r="G172" s="492"/>
      <c r="H172" s="492"/>
      <c r="I172" s="137"/>
      <c r="J172" s="468"/>
      <c r="K172" s="468"/>
      <c r="L172" s="486"/>
      <c r="M172" s="486"/>
      <c r="N172" s="468"/>
      <c r="O172" s="468"/>
      <c r="P172" s="468"/>
      <c r="Q172" s="468"/>
      <c r="R172" s="468"/>
      <c r="S172" s="468"/>
      <c r="T172" s="468"/>
      <c r="U172" s="468"/>
      <c r="V172" s="468"/>
    </row>
    <row r="173" spans="1:22" x14ac:dyDescent="0.25">
      <c r="A173" s="864" t="s">
        <v>292</v>
      </c>
      <c r="B173" s="864"/>
      <c r="C173" s="864"/>
      <c r="D173" s="499">
        <f>SUM(D171:D172)</f>
        <v>0</v>
      </c>
      <c r="E173" s="495"/>
      <c r="F173" s="495"/>
      <c r="G173" s="495"/>
      <c r="H173" s="496">
        <f>SUM(H171:H172)</f>
        <v>0</v>
      </c>
      <c r="I173" s="496">
        <f>SUM(I171:I172)</f>
        <v>0</v>
      </c>
      <c r="J173" s="468"/>
      <c r="K173" s="468"/>
      <c r="L173" s="486"/>
      <c r="M173" s="486"/>
      <c r="N173" s="468"/>
      <c r="O173" s="468"/>
      <c r="P173" s="468"/>
      <c r="Q173" s="468"/>
      <c r="R173" s="468"/>
      <c r="S173" s="468"/>
      <c r="T173" s="468"/>
      <c r="U173" s="468"/>
      <c r="V173" s="468"/>
    </row>
    <row r="174" spans="1:22" ht="11.25" customHeight="1" x14ac:dyDescent="0.25">
      <c r="A174" s="7" t="s">
        <v>315</v>
      </c>
      <c r="B174" s="7" t="s">
        <v>313</v>
      </c>
      <c r="C174" s="469" t="s">
        <v>313</v>
      </c>
      <c r="D174" s="490"/>
      <c r="E174" s="492">
        <v>0</v>
      </c>
      <c r="F174" s="492">
        <v>0</v>
      </c>
      <c r="G174" s="492">
        <v>1</v>
      </c>
      <c r="H174" s="492"/>
      <c r="I174" s="137">
        <f>D174*(F174-E174)/G174</f>
        <v>0</v>
      </c>
      <c r="J174" s="468"/>
      <c r="K174" s="468"/>
      <c r="L174" s="486">
        <v>6</v>
      </c>
      <c r="M174" s="486">
        <f>L154*100+L174</f>
        <v>106</v>
      </c>
      <c r="N174" s="468"/>
      <c r="O174" s="468"/>
      <c r="P174" s="468"/>
      <c r="Q174" s="468"/>
      <c r="R174" s="468"/>
      <c r="S174" s="468"/>
      <c r="T174" s="468"/>
      <c r="U174" s="468"/>
      <c r="V174" s="468"/>
    </row>
    <row r="175" spans="1:22" x14ac:dyDescent="0.25">
      <c r="A175" s="7"/>
      <c r="B175" s="7"/>
      <c r="C175" s="469" t="s">
        <v>312</v>
      </c>
      <c r="D175" s="498"/>
      <c r="E175" s="492"/>
      <c r="F175" s="492"/>
      <c r="G175" s="492"/>
      <c r="H175" s="492"/>
      <c r="I175" s="137"/>
      <c r="J175" s="468"/>
      <c r="K175" s="468"/>
      <c r="L175" s="486"/>
      <c r="M175" s="486"/>
      <c r="N175" s="468"/>
      <c r="O175" s="468"/>
      <c r="P175" s="468"/>
      <c r="Q175" s="468"/>
      <c r="R175" s="468"/>
      <c r="S175" s="468"/>
      <c r="T175" s="468"/>
      <c r="U175" s="468"/>
      <c r="V175" s="468"/>
    </row>
    <row r="176" spans="1:22" x14ac:dyDescent="0.25">
      <c r="A176" s="864" t="s">
        <v>292</v>
      </c>
      <c r="B176" s="864"/>
      <c r="C176" s="864"/>
      <c r="D176" s="499">
        <f>SUM(D174:D175)</f>
        <v>0</v>
      </c>
      <c r="E176" s="495"/>
      <c r="F176" s="495"/>
      <c r="G176" s="495"/>
      <c r="H176" s="496">
        <f>SUM(H174:H175)</f>
        <v>0</v>
      </c>
      <c r="I176" s="496">
        <f>SUM(I174:I175)</f>
        <v>0</v>
      </c>
      <c r="J176" s="468"/>
      <c r="K176" s="468"/>
      <c r="L176" s="486"/>
      <c r="M176" s="486"/>
      <c r="N176" s="468"/>
      <c r="O176" s="468"/>
      <c r="P176" s="468"/>
      <c r="Q176" s="468"/>
      <c r="R176" s="468"/>
      <c r="S176" s="468"/>
      <c r="T176" s="468"/>
      <c r="U176" s="468"/>
      <c r="V176" s="468"/>
    </row>
    <row r="177" spans="1:22" ht="13.5" customHeight="1" x14ac:dyDescent="0.25">
      <c r="A177" s="7" t="s">
        <v>316</v>
      </c>
      <c r="B177" s="7" t="s">
        <v>313</v>
      </c>
      <c r="C177" s="469" t="s">
        <v>313</v>
      </c>
      <c r="D177" s="490"/>
      <c r="E177" s="492">
        <v>0</v>
      </c>
      <c r="F177" s="492">
        <v>0</v>
      </c>
      <c r="G177" s="492">
        <v>1</v>
      </c>
      <c r="H177" s="492"/>
      <c r="I177" s="137">
        <f>D177*(F177-E177)/G177</f>
        <v>0</v>
      </c>
      <c r="J177" s="468"/>
      <c r="K177" s="468"/>
      <c r="L177" s="486">
        <v>7</v>
      </c>
      <c r="M177" s="486">
        <f>L154*100+L177</f>
        <v>107</v>
      </c>
      <c r="N177" s="468"/>
      <c r="O177" s="468"/>
      <c r="P177" s="468"/>
      <c r="Q177" s="468"/>
      <c r="R177" s="468"/>
      <c r="S177" s="468"/>
      <c r="T177" s="468"/>
      <c r="U177" s="468"/>
      <c r="V177" s="468"/>
    </row>
    <row r="178" spans="1:22" ht="13.5" customHeight="1" x14ac:dyDescent="0.25">
      <c r="A178" s="7"/>
      <c r="B178" s="7"/>
      <c r="C178" s="469" t="s">
        <v>312</v>
      </c>
      <c r="D178" s="498"/>
      <c r="E178" s="514"/>
      <c r="F178" s="492"/>
      <c r="G178" s="492"/>
      <c r="H178" s="492"/>
      <c r="I178" s="137"/>
      <c r="J178" s="468"/>
      <c r="K178" s="468"/>
      <c r="L178" s="468"/>
      <c r="M178" s="468"/>
      <c r="N178" s="468"/>
      <c r="O178" s="468"/>
      <c r="P178" s="468"/>
      <c r="Q178" s="468"/>
      <c r="R178" s="468"/>
      <c r="S178" s="468"/>
      <c r="T178" s="468"/>
      <c r="U178" s="468"/>
      <c r="V178" s="468"/>
    </row>
    <row r="179" spans="1:22" ht="13.5" customHeight="1" x14ac:dyDescent="0.25">
      <c r="A179" s="864" t="s">
        <v>292</v>
      </c>
      <c r="B179" s="864"/>
      <c r="C179" s="864"/>
      <c r="D179" s="507">
        <f>SUM(D177:D178)</f>
        <v>0</v>
      </c>
      <c r="E179" s="515"/>
      <c r="F179" s="495"/>
      <c r="G179" s="495"/>
      <c r="H179" s="496">
        <f>SUM(H177:H178)</f>
        <v>0</v>
      </c>
      <c r="I179" s="496">
        <f>SUM(I177:I178)</f>
        <v>0</v>
      </c>
      <c r="J179" s="468"/>
      <c r="K179" s="468"/>
      <c r="L179" s="468"/>
      <c r="M179" s="468"/>
      <c r="N179" s="468"/>
      <c r="O179" s="468"/>
      <c r="P179" s="468"/>
      <c r="Q179" s="468"/>
      <c r="R179" s="468"/>
      <c r="S179" s="468"/>
      <c r="T179" s="468"/>
      <c r="U179" s="468"/>
      <c r="V179" s="468"/>
    </row>
    <row r="180" spans="1:22" ht="13.5" customHeight="1" x14ac:dyDescent="0.25">
      <c r="A180" s="865" t="s">
        <v>91</v>
      </c>
      <c r="B180" s="865"/>
      <c r="C180" s="865"/>
      <c r="D180" s="92">
        <f>D179+D176+D173+D170+D167</f>
        <v>0</v>
      </c>
      <c r="E180" s="516"/>
      <c r="F180" s="500"/>
      <c r="G180" s="500"/>
      <c r="H180" s="496">
        <f>H179+H176+H173+H170+H167</f>
        <v>0</v>
      </c>
      <c r="I180" s="496">
        <f>I179+I176+I173+I170+I167</f>
        <v>0</v>
      </c>
      <c r="J180" s="468"/>
      <c r="K180" s="468"/>
      <c r="L180" s="468"/>
      <c r="M180" s="468"/>
      <c r="N180" s="468"/>
      <c r="O180" s="468"/>
      <c r="P180" s="468"/>
      <c r="Q180" s="468"/>
      <c r="R180" s="468"/>
      <c r="S180" s="468"/>
      <c r="T180" s="468"/>
      <c r="U180" s="468"/>
      <c r="V180" s="468"/>
    </row>
    <row r="181" spans="1:22" ht="14" x14ac:dyDescent="0.25">
      <c r="A181" s="867" t="s">
        <v>491</v>
      </c>
      <c r="B181" s="867"/>
      <c r="C181" s="867"/>
      <c r="D181" s="867"/>
      <c r="E181" s="867"/>
      <c r="F181" s="867"/>
      <c r="G181" s="867"/>
      <c r="H181" s="867"/>
      <c r="I181" s="867"/>
      <c r="J181" s="468"/>
      <c r="K181" s="468"/>
      <c r="L181" s="468"/>
      <c r="M181" s="468"/>
      <c r="N181" s="468"/>
      <c r="O181" s="468"/>
      <c r="P181" s="468"/>
      <c r="Q181" s="468"/>
      <c r="R181" s="468"/>
      <c r="S181" s="468"/>
      <c r="T181" s="468"/>
      <c r="U181" s="468"/>
      <c r="V181" s="468"/>
    </row>
    <row r="182" spans="1:22" ht="14" x14ac:dyDescent="0.25">
      <c r="A182" s="867" t="s">
        <v>492</v>
      </c>
      <c r="B182" s="867"/>
      <c r="C182" s="867"/>
      <c r="D182" s="867"/>
      <c r="E182" s="867"/>
      <c r="F182" s="867"/>
      <c r="G182" s="867"/>
      <c r="H182" s="867"/>
      <c r="I182" s="867"/>
      <c r="J182" s="468"/>
      <c r="K182" s="468"/>
      <c r="L182" s="468"/>
      <c r="M182" s="468"/>
      <c r="N182" s="468"/>
      <c r="O182" s="468"/>
      <c r="P182" s="468"/>
      <c r="Q182" s="468"/>
      <c r="R182" s="468"/>
      <c r="S182" s="468"/>
      <c r="T182" s="468"/>
      <c r="U182" s="468"/>
      <c r="V182" s="468"/>
    </row>
    <row r="183" spans="1:22" ht="13.5" customHeight="1" x14ac:dyDescent="0.25">
      <c r="A183" s="868" t="s">
        <v>493</v>
      </c>
      <c r="B183" s="868"/>
      <c r="C183" s="868"/>
      <c r="D183" s="868"/>
      <c r="E183" s="868"/>
      <c r="F183" s="868"/>
      <c r="G183" s="868"/>
      <c r="H183" s="868"/>
      <c r="I183" s="868"/>
      <c r="J183" s="468"/>
      <c r="K183" s="468"/>
      <c r="L183" s="468"/>
      <c r="M183" s="468"/>
      <c r="N183" s="468"/>
      <c r="O183" s="468"/>
      <c r="P183" s="468"/>
      <c r="Q183" s="468"/>
      <c r="R183" s="468"/>
      <c r="S183" s="468"/>
      <c r="T183" s="468"/>
      <c r="U183" s="468"/>
      <c r="V183" s="468"/>
    </row>
    <row r="184" spans="1:22" ht="13.5" x14ac:dyDescent="0.25">
      <c r="A184" s="517" t="s">
        <v>494</v>
      </c>
      <c r="B184" s="468"/>
      <c r="C184" s="468"/>
      <c r="D184" s="468"/>
      <c r="E184" s="468"/>
      <c r="F184" s="468"/>
      <c r="G184" s="468"/>
      <c r="H184" s="468"/>
      <c r="I184" s="468"/>
      <c r="J184" s="468"/>
      <c r="K184" s="468"/>
      <c r="L184" s="468"/>
      <c r="M184" s="468"/>
      <c r="N184" s="468"/>
      <c r="O184" s="468"/>
      <c r="P184" s="468"/>
      <c r="Q184" s="468"/>
      <c r="R184" s="468"/>
      <c r="S184" s="468"/>
      <c r="T184" s="468"/>
      <c r="U184" s="468"/>
      <c r="V184" s="468"/>
    </row>
    <row r="185" spans="1:22" x14ac:dyDescent="0.25">
      <c r="A185" s="468"/>
      <c r="B185" s="468"/>
      <c r="C185" s="468"/>
      <c r="D185" s="468"/>
      <c r="E185" s="468"/>
      <c r="F185" s="468"/>
      <c r="G185" s="468"/>
      <c r="H185" s="468"/>
      <c r="I185" s="468"/>
      <c r="J185" s="468"/>
      <c r="K185" s="468"/>
      <c r="L185" s="468"/>
      <c r="M185" s="468"/>
      <c r="N185" s="468"/>
      <c r="O185" s="468"/>
      <c r="P185" s="468"/>
      <c r="Q185" s="468"/>
      <c r="R185" s="468"/>
      <c r="S185" s="468"/>
      <c r="T185" s="468"/>
      <c r="U185" s="468"/>
      <c r="V185" s="468"/>
    </row>
    <row r="186" spans="1:22" x14ac:dyDescent="0.25">
      <c r="A186" s="468"/>
      <c r="B186" s="468"/>
      <c r="C186" s="468"/>
      <c r="D186" s="468"/>
      <c r="E186" s="468"/>
      <c r="F186" s="468"/>
      <c r="G186" s="468"/>
      <c r="H186" s="468"/>
      <c r="I186" s="468"/>
      <c r="J186" s="468"/>
      <c r="K186" s="468"/>
      <c r="L186" s="468"/>
      <c r="M186" s="468"/>
      <c r="N186" s="468"/>
      <c r="O186" s="468"/>
      <c r="P186" s="468"/>
      <c r="Q186" s="468"/>
      <c r="R186" s="468"/>
      <c r="S186" s="468"/>
      <c r="T186" s="468"/>
      <c r="U186" s="468"/>
      <c r="V186" s="468"/>
    </row>
    <row r="187" spans="1:22" x14ac:dyDescent="0.25">
      <c r="A187" s="468"/>
      <c r="B187" s="468"/>
      <c r="C187" s="468"/>
      <c r="D187" s="468"/>
      <c r="E187" s="468"/>
      <c r="F187" s="468"/>
      <c r="G187" s="468"/>
      <c r="H187" s="468"/>
      <c r="I187" s="468"/>
      <c r="J187" s="468"/>
      <c r="K187" s="468"/>
      <c r="L187" s="468"/>
      <c r="M187" s="468"/>
      <c r="N187" s="468"/>
      <c r="O187" s="468"/>
      <c r="P187" s="468"/>
      <c r="Q187" s="468"/>
      <c r="R187" s="468"/>
      <c r="S187" s="468"/>
      <c r="T187" s="468"/>
      <c r="U187" s="468"/>
      <c r="V187" s="468"/>
    </row>
    <row r="188" spans="1:22" x14ac:dyDescent="0.25">
      <c r="A188" s="468"/>
      <c r="B188" s="468"/>
      <c r="C188" s="468"/>
      <c r="D188" s="468"/>
      <c r="E188" s="468"/>
      <c r="F188" s="468"/>
      <c r="G188" s="468"/>
      <c r="H188" s="468"/>
      <c r="I188" s="468"/>
      <c r="J188" s="468"/>
      <c r="K188" s="468"/>
      <c r="L188" s="468"/>
      <c r="M188" s="468"/>
      <c r="N188" s="468"/>
      <c r="O188" s="468"/>
      <c r="P188" s="468"/>
      <c r="Q188" s="468"/>
      <c r="R188" s="468"/>
      <c r="S188" s="468"/>
      <c r="T188" s="468"/>
      <c r="U188" s="468"/>
      <c r="V188" s="468"/>
    </row>
    <row r="189" spans="1:22" x14ac:dyDescent="0.25">
      <c r="A189" s="468"/>
      <c r="B189" s="468"/>
      <c r="C189" s="468"/>
      <c r="D189" s="468"/>
      <c r="E189" s="468"/>
      <c r="F189" s="468"/>
      <c r="G189" s="468"/>
      <c r="H189" s="468"/>
      <c r="I189" s="468"/>
      <c r="J189" s="468"/>
      <c r="K189" s="468"/>
      <c r="L189" s="468"/>
      <c r="M189" s="468"/>
      <c r="N189" s="468"/>
      <c r="O189" s="468"/>
      <c r="P189" s="468"/>
      <c r="Q189" s="468"/>
      <c r="R189" s="468"/>
      <c r="S189" s="468"/>
      <c r="T189" s="468"/>
      <c r="U189" s="468"/>
      <c r="V189" s="468"/>
    </row>
    <row r="190" spans="1:22" x14ac:dyDescent="0.25">
      <c r="A190" s="468"/>
      <c r="B190" s="468"/>
      <c r="C190" s="468"/>
      <c r="D190" s="468"/>
      <c r="E190" s="468"/>
      <c r="F190" s="468"/>
      <c r="G190" s="468"/>
      <c r="H190" s="468"/>
      <c r="I190" s="468"/>
      <c r="J190" s="468"/>
      <c r="K190" s="468"/>
      <c r="L190" s="468"/>
      <c r="M190" s="468"/>
      <c r="N190" s="468"/>
      <c r="O190" s="468"/>
      <c r="P190" s="468"/>
      <c r="Q190" s="468"/>
      <c r="R190" s="468"/>
      <c r="S190" s="468"/>
      <c r="T190" s="468"/>
      <c r="U190" s="468"/>
      <c r="V190" s="468"/>
    </row>
    <row r="191" spans="1:22" x14ac:dyDescent="0.25">
      <c r="A191" s="13" t="s">
        <v>23</v>
      </c>
      <c r="B191" s="13"/>
      <c r="C191" s="791">
        <f>Presentación!$C$3</f>
        <v>1990</v>
      </c>
      <c r="D191" s="791"/>
      <c r="E191" s="791"/>
      <c r="F191" s="791"/>
      <c r="G191" s="791"/>
      <c r="H191" s="791"/>
      <c r="I191" s="791"/>
      <c r="J191" s="468"/>
      <c r="K191" s="468"/>
      <c r="L191" s="468"/>
      <c r="M191" s="468"/>
      <c r="N191" s="468"/>
      <c r="O191" s="468"/>
      <c r="P191" s="468"/>
      <c r="Q191" s="468"/>
      <c r="R191" s="468"/>
      <c r="S191" s="468"/>
      <c r="T191" s="468"/>
      <c r="U191" s="468"/>
      <c r="V191" s="468"/>
    </row>
    <row r="192" spans="1:22" ht="11.25" customHeight="1" x14ac:dyDescent="0.25">
      <c r="A192" s="11" t="s">
        <v>24</v>
      </c>
      <c r="B192" s="11"/>
      <c r="C192" s="792" t="s">
        <v>377</v>
      </c>
      <c r="D192" s="792"/>
      <c r="E192" s="792"/>
      <c r="F192" s="792"/>
      <c r="G192" s="792"/>
      <c r="H192" s="792"/>
      <c r="I192" s="792"/>
      <c r="J192" s="468"/>
      <c r="K192" s="468"/>
      <c r="L192" s="486">
        <v>2</v>
      </c>
      <c r="M192" s="486">
        <v>2</v>
      </c>
      <c r="N192" s="468"/>
      <c r="O192" s="468"/>
      <c r="P192" s="468"/>
      <c r="Q192" s="468"/>
      <c r="R192" s="468"/>
      <c r="S192" s="468"/>
      <c r="T192" s="468"/>
      <c r="U192" s="468"/>
      <c r="V192" s="468"/>
    </row>
    <row r="193" spans="1:22" ht="11.25" customHeight="1" x14ac:dyDescent="0.25">
      <c r="A193" s="702" t="s">
        <v>5</v>
      </c>
      <c r="B193" s="702"/>
      <c r="C193" s="703" t="s">
        <v>26</v>
      </c>
      <c r="D193" s="703"/>
      <c r="E193" s="703"/>
      <c r="F193" s="703"/>
      <c r="G193" s="703"/>
      <c r="H193" s="703"/>
      <c r="I193" s="703"/>
      <c r="J193" s="468"/>
      <c r="K193" s="468"/>
      <c r="L193" s="486"/>
      <c r="M193" s="486"/>
      <c r="N193" s="468"/>
      <c r="O193" s="468"/>
      <c r="P193" s="468"/>
      <c r="Q193" s="468"/>
      <c r="R193" s="468"/>
      <c r="S193" s="468"/>
      <c r="T193" s="468"/>
      <c r="U193" s="468"/>
      <c r="V193" s="468"/>
    </row>
    <row r="194" spans="1:22" ht="11.25" customHeight="1" x14ac:dyDescent="0.25">
      <c r="A194" s="702" t="s">
        <v>27</v>
      </c>
      <c r="B194" s="702"/>
      <c r="C194" s="703" t="s">
        <v>482</v>
      </c>
      <c r="D194" s="703"/>
      <c r="E194" s="703"/>
      <c r="F194" s="703"/>
      <c r="G194" s="703"/>
      <c r="H194" s="703"/>
      <c r="I194" s="703"/>
      <c r="J194" s="468"/>
      <c r="K194" s="468"/>
      <c r="L194" s="486"/>
      <c r="M194" s="486"/>
      <c r="N194" s="468"/>
      <c r="O194" s="468"/>
      <c r="P194" s="468"/>
      <c r="Q194" s="468"/>
      <c r="R194" s="468"/>
      <c r="S194" s="468"/>
      <c r="T194" s="468"/>
      <c r="U194" s="468"/>
      <c r="V194" s="468"/>
    </row>
    <row r="195" spans="1:22" ht="11.25" customHeight="1" x14ac:dyDescent="0.25">
      <c r="A195" s="702" t="s">
        <v>29</v>
      </c>
      <c r="B195" s="702"/>
      <c r="C195" s="703" t="s">
        <v>454</v>
      </c>
      <c r="D195" s="703"/>
      <c r="E195" s="703"/>
      <c r="F195" s="703"/>
      <c r="G195" s="703"/>
      <c r="H195" s="703"/>
      <c r="I195" s="703"/>
      <c r="J195" s="468"/>
      <c r="K195" s="468"/>
      <c r="L195" s="486"/>
      <c r="M195" s="486"/>
      <c r="N195" s="468"/>
      <c r="O195" s="468"/>
      <c r="P195" s="468"/>
      <c r="Q195" s="468"/>
      <c r="R195" s="468"/>
      <c r="S195" s="468"/>
      <c r="T195" s="468"/>
      <c r="U195" s="468"/>
      <c r="V195" s="468"/>
    </row>
    <row r="196" spans="1:22" ht="11.25" customHeight="1" x14ac:dyDescent="0.25">
      <c r="A196" s="702" t="s">
        <v>31</v>
      </c>
      <c r="B196" s="702"/>
      <c r="C196" s="703" t="s">
        <v>406</v>
      </c>
      <c r="D196" s="703"/>
      <c r="E196" s="703"/>
      <c r="F196" s="703"/>
      <c r="G196" s="703"/>
      <c r="H196" s="703"/>
      <c r="I196" s="703"/>
      <c r="J196" s="468"/>
      <c r="K196" s="468"/>
      <c r="L196" s="486"/>
      <c r="M196" s="486"/>
      <c r="N196" s="468"/>
      <c r="O196" s="468"/>
      <c r="P196" s="468"/>
      <c r="Q196" s="468"/>
      <c r="R196" s="468"/>
      <c r="S196" s="468"/>
      <c r="T196" s="468"/>
      <c r="U196" s="468"/>
      <c r="V196" s="468"/>
    </row>
    <row r="197" spans="1:22" ht="11.25" customHeight="1" x14ac:dyDescent="0.25">
      <c r="A197" s="704" t="s">
        <v>33</v>
      </c>
      <c r="B197" s="704"/>
      <c r="C197" s="97" t="s">
        <v>34</v>
      </c>
      <c r="D197" s="705" t="s">
        <v>237</v>
      </c>
      <c r="E197" s="705"/>
      <c r="F197" s="705"/>
      <c r="G197" s="705"/>
      <c r="H197" s="705"/>
      <c r="I197" s="705"/>
      <c r="J197" s="468"/>
      <c r="K197" s="468"/>
      <c r="L197" s="486"/>
      <c r="M197" s="486"/>
      <c r="N197" s="468"/>
      <c r="O197" s="468"/>
      <c r="P197" s="468"/>
      <c r="Q197" s="468"/>
      <c r="R197" s="468"/>
      <c r="S197" s="468"/>
      <c r="T197" s="468"/>
      <c r="U197" s="468"/>
      <c r="V197" s="468"/>
    </row>
    <row r="198" spans="1:22" ht="45.75" customHeight="1" x14ac:dyDescent="0.25">
      <c r="A198" s="7" t="s">
        <v>37</v>
      </c>
      <c r="B198" s="7"/>
      <c r="C198" s="7" t="s">
        <v>38</v>
      </c>
      <c r="D198" s="98" t="s">
        <v>238</v>
      </c>
      <c r="E198" s="98" t="s">
        <v>483</v>
      </c>
      <c r="F198" s="98" t="s">
        <v>484</v>
      </c>
      <c r="G198" s="98" t="s">
        <v>241</v>
      </c>
      <c r="H198" s="98" t="s">
        <v>242</v>
      </c>
      <c r="I198" s="98" t="s">
        <v>242</v>
      </c>
      <c r="J198" s="468"/>
      <c r="K198" s="468"/>
      <c r="L198" s="486"/>
      <c r="M198" s="486"/>
      <c r="N198" s="468"/>
      <c r="O198" s="468"/>
      <c r="P198" s="468"/>
      <c r="Q198" s="468"/>
      <c r="R198" s="468"/>
      <c r="S198" s="468"/>
      <c r="T198" s="468"/>
      <c r="U198" s="468"/>
      <c r="V198" s="468"/>
    </row>
    <row r="199" spans="1:22" ht="12.75" customHeight="1" x14ac:dyDescent="0.25">
      <c r="A199" s="7" t="s">
        <v>224</v>
      </c>
      <c r="B199" s="7" t="s">
        <v>47</v>
      </c>
      <c r="C199" s="7"/>
      <c r="D199" s="25" t="s">
        <v>48</v>
      </c>
      <c r="E199" s="25" t="s">
        <v>243</v>
      </c>
      <c r="F199" s="25" t="s">
        <v>243</v>
      </c>
      <c r="G199" s="25" t="s">
        <v>244</v>
      </c>
      <c r="H199" s="25" t="s">
        <v>52</v>
      </c>
      <c r="I199" s="25" t="s">
        <v>121</v>
      </c>
      <c r="J199" s="468"/>
      <c r="K199" s="468"/>
      <c r="L199" s="486"/>
      <c r="M199" s="486"/>
      <c r="N199" s="468"/>
      <c r="O199" s="468"/>
      <c r="P199" s="468"/>
      <c r="Q199" s="468"/>
      <c r="R199" s="468"/>
      <c r="S199" s="468"/>
      <c r="T199" s="468"/>
      <c r="U199" s="468"/>
      <c r="V199" s="468"/>
    </row>
    <row r="200" spans="1:22" ht="34.5" x14ac:dyDescent="0.25">
      <c r="A200" s="7"/>
      <c r="B200" s="7"/>
      <c r="C200" s="7"/>
      <c r="D200" s="25" t="s">
        <v>54</v>
      </c>
      <c r="E200" s="25" t="s">
        <v>246</v>
      </c>
      <c r="F200" s="25" t="s">
        <v>247</v>
      </c>
      <c r="G200" s="25" t="s">
        <v>485</v>
      </c>
      <c r="H200" s="25" t="s">
        <v>486</v>
      </c>
      <c r="I200" s="25" t="s">
        <v>487</v>
      </c>
      <c r="J200" s="468"/>
      <c r="K200" s="468"/>
      <c r="L200" s="486"/>
      <c r="M200" s="486"/>
      <c r="N200" s="468"/>
      <c r="O200" s="468"/>
      <c r="P200" s="468"/>
      <c r="Q200" s="468"/>
      <c r="R200" s="468"/>
      <c r="S200" s="468"/>
      <c r="T200" s="468"/>
      <c r="U200" s="468"/>
      <c r="V200" s="468"/>
    </row>
    <row r="201" spans="1:22" ht="13.5" x14ac:dyDescent="0.35">
      <c r="A201" s="7"/>
      <c r="B201" s="7"/>
      <c r="C201" s="7"/>
      <c r="D201" s="114" t="s">
        <v>488</v>
      </c>
      <c r="E201" s="114" t="s">
        <v>251</v>
      </c>
      <c r="F201" s="114" t="s">
        <v>250</v>
      </c>
      <c r="G201" s="114" t="s">
        <v>489</v>
      </c>
      <c r="H201" s="114" t="s">
        <v>253</v>
      </c>
      <c r="I201" s="114" t="s">
        <v>253</v>
      </c>
      <c r="J201" s="468"/>
      <c r="K201" s="468"/>
      <c r="L201" s="486"/>
      <c r="M201" s="486"/>
      <c r="N201" s="468"/>
      <c r="O201" s="468"/>
      <c r="P201" s="468"/>
      <c r="Q201" s="468"/>
      <c r="R201" s="468"/>
      <c r="S201" s="468"/>
      <c r="T201" s="468"/>
      <c r="U201" s="468"/>
      <c r="V201" s="468"/>
    </row>
    <row r="202" spans="1:22" ht="12.75" customHeight="1" x14ac:dyDescent="0.25">
      <c r="A202" s="7" t="s">
        <v>68</v>
      </c>
      <c r="B202" s="7" t="s">
        <v>313</v>
      </c>
      <c r="C202" s="135" t="s">
        <v>561</v>
      </c>
      <c r="D202" s="490"/>
      <c r="E202" s="511"/>
      <c r="F202" s="492">
        <v>0</v>
      </c>
      <c r="G202" s="492">
        <v>1</v>
      </c>
      <c r="H202" s="497">
        <f>D202*(F202-E202)/G202</f>
        <v>0</v>
      </c>
      <c r="I202" s="137"/>
      <c r="J202" s="468"/>
      <c r="K202" s="468"/>
      <c r="L202" s="486">
        <v>1</v>
      </c>
      <c r="M202" s="486">
        <f>L192*100+L202</f>
        <v>201</v>
      </c>
      <c r="N202" s="468"/>
      <c r="O202" s="468"/>
      <c r="P202" s="468"/>
      <c r="Q202" s="468"/>
      <c r="R202" s="468"/>
      <c r="S202" s="468"/>
      <c r="T202" s="468"/>
      <c r="U202" s="468"/>
      <c r="V202" s="468"/>
    </row>
    <row r="203" spans="1:22" x14ac:dyDescent="0.25">
      <c r="A203" s="7"/>
      <c r="B203" s="7"/>
      <c r="C203" s="486" t="s">
        <v>563</v>
      </c>
      <c r="D203" s="490"/>
      <c r="E203" s="511"/>
      <c r="F203" s="492">
        <v>0</v>
      </c>
      <c r="G203" s="492">
        <v>1</v>
      </c>
      <c r="H203" s="497">
        <f>D203*(F203-E203)/G203</f>
        <v>0</v>
      </c>
      <c r="I203" s="137"/>
      <c r="J203" s="468"/>
      <c r="K203" s="468"/>
      <c r="L203" s="486">
        <v>2</v>
      </c>
      <c r="M203" s="486">
        <f>L192*100+L203</f>
        <v>202</v>
      </c>
      <c r="N203" s="468"/>
      <c r="O203" s="468"/>
      <c r="P203" s="468"/>
      <c r="Q203" s="468"/>
      <c r="R203" s="468"/>
      <c r="S203" s="468"/>
      <c r="T203" s="468"/>
      <c r="U203" s="468"/>
      <c r="V203" s="468"/>
    </row>
    <row r="204" spans="1:22" x14ac:dyDescent="0.25">
      <c r="A204" s="7"/>
      <c r="B204" s="7"/>
      <c r="C204" s="135" t="s">
        <v>564</v>
      </c>
      <c r="D204" s="490"/>
      <c r="E204" s="504"/>
      <c r="F204" s="492">
        <v>0</v>
      </c>
      <c r="G204" s="492">
        <v>1</v>
      </c>
      <c r="H204" s="497">
        <f>D204*(F204-E204)/G204</f>
        <v>0</v>
      </c>
      <c r="I204" s="137"/>
      <c r="J204" s="468"/>
      <c r="K204" s="468"/>
      <c r="L204" s="486">
        <v>3</v>
      </c>
      <c r="M204" s="486">
        <f>L192*100+L204</f>
        <v>203</v>
      </c>
      <c r="O204" s="512"/>
      <c r="P204" s="468"/>
      <c r="Q204" s="468"/>
      <c r="R204" s="468"/>
      <c r="S204" s="468"/>
      <c r="T204" s="468"/>
      <c r="U204" s="468"/>
      <c r="V204" s="468"/>
    </row>
    <row r="205" spans="1:22" ht="13.5" customHeight="1" x14ac:dyDescent="0.25">
      <c r="A205" s="864" t="s">
        <v>292</v>
      </c>
      <c r="B205" s="864"/>
      <c r="C205" s="864"/>
      <c r="D205" s="370">
        <f>SUM(D201:D204)</f>
        <v>0</v>
      </c>
      <c r="E205" s="513"/>
      <c r="F205" s="495"/>
      <c r="G205" s="495"/>
      <c r="H205" s="496">
        <f>SUM(H202:H204)</f>
        <v>0</v>
      </c>
      <c r="I205" s="496">
        <f>SUM(I202:I204)</f>
        <v>0</v>
      </c>
      <c r="J205" s="468"/>
      <c r="K205" s="468"/>
      <c r="L205" s="486"/>
      <c r="M205" s="486"/>
      <c r="N205" s="468"/>
      <c r="O205" s="468"/>
      <c r="P205" s="468"/>
      <c r="Q205" s="468"/>
      <c r="R205" s="468"/>
      <c r="S205" s="468"/>
      <c r="T205" s="468"/>
      <c r="U205" s="468"/>
      <c r="V205" s="468"/>
    </row>
    <row r="206" spans="1:22" ht="13.5" customHeight="1" x14ac:dyDescent="0.25">
      <c r="A206" s="7" t="s">
        <v>310</v>
      </c>
      <c r="B206" s="7" t="s">
        <v>313</v>
      </c>
      <c r="C206" s="469" t="s">
        <v>313</v>
      </c>
      <c r="D206" s="490"/>
      <c r="E206" s="492">
        <v>0</v>
      </c>
      <c r="F206" s="492">
        <v>0</v>
      </c>
      <c r="G206" s="492">
        <v>1</v>
      </c>
      <c r="H206" s="492"/>
      <c r="I206" s="137">
        <f>D206*(F206-E206)/G206</f>
        <v>0</v>
      </c>
      <c r="J206" s="468"/>
      <c r="K206" s="468"/>
      <c r="L206" s="486">
        <v>4</v>
      </c>
      <c r="M206" s="486">
        <f>L192*100+L206</f>
        <v>204</v>
      </c>
      <c r="N206" s="468"/>
      <c r="O206" s="468"/>
      <c r="P206" s="468"/>
      <c r="Q206" s="468"/>
      <c r="R206" s="468"/>
      <c r="S206" s="468"/>
      <c r="T206" s="468"/>
      <c r="U206" s="468"/>
      <c r="V206" s="468"/>
    </row>
    <row r="207" spans="1:22" ht="13.5" customHeight="1" x14ac:dyDescent="0.25">
      <c r="A207" s="7"/>
      <c r="B207" s="7"/>
      <c r="C207" s="469" t="s">
        <v>312</v>
      </c>
      <c r="D207" s="498"/>
      <c r="E207" s="492"/>
      <c r="F207" s="492"/>
      <c r="G207" s="492"/>
      <c r="H207" s="492"/>
      <c r="I207" s="137"/>
      <c r="J207" s="468"/>
      <c r="K207" s="468"/>
      <c r="L207" s="486"/>
      <c r="M207" s="486"/>
      <c r="N207" s="468"/>
      <c r="O207" s="468"/>
      <c r="P207" s="468"/>
      <c r="Q207" s="468"/>
      <c r="R207" s="468"/>
      <c r="S207" s="468"/>
      <c r="T207" s="468"/>
      <c r="U207" s="468"/>
      <c r="V207" s="468"/>
    </row>
    <row r="208" spans="1:22" ht="13.5" customHeight="1" x14ac:dyDescent="0.25">
      <c r="A208" s="864" t="s">
        <v>292</v>
      </c>
      <c r="B208" s="864"/>
      <c r="C208" s="864"/>
      <c r="D208" s="499">
        <f>SUM(D206:D207)</f>
        <v>0</v>
      </c>
      <c r="E208" s="495"/>
      <c r="F208" s="495"/>
      <c r="G208" s="495"/>
      <c r="H208" s="496">
        <f>SUM(H206:H207)</f>
        <v>0</v>
      </c>
      <c r="I208" s="496">
        <f>SUM(I206:I207)</f>
        <v>0</v>
      </c>
      <c r="J208" s="468"/>
      <c r="K208" s="468"/>
      <c r="L208" s="486"/>
      <c r="M208" s="486"/>
      <c r="N208" s="468"/>
      <c r="O208" s="468"/>
      <c r="P208" s="468"/>
      <c r="Q208" s="468"/>
      <c r="R208" s="468"/>
      <c r="S208" s="468"/>
      <c r="T208" s="468"/>
      <c r="U208" s="468"/>
      <c r="V208" s="468"/>
    </row>
    <row r="209" spans="1:22" ht="11.25" customHeight="1" x14ac:dyDescent="0.25">
      <c r="A209" s="7" t="s">
        <v>314</v>
      </c>
      <c r="B209" s="7" t="s">
        <v>313</v>
      </c>
      <c r="C209" s="469" t="s">
        <v>313</v>
      </c>
      <c r="D209" s="490"/>
      <c r="E209" s="492">
        <v>0</v>
      </c>
      <c r="F209" s="492">
        <v>0</v>
      </c>
      <c r="G209" s="492">
        <v>1</v>
      </c>
      <c r="H209" s="492"/>
      <c r="I209" s="137">
        <f>D209*(F209-E209)/G209</f>
        <v>0</v>
      </c>
      <c r="J209" s="468"/>
      <c r="K209" s="468"/>
      <c r="L209" s="486">
        <v>5</v>
      </c>
      <c r="M209" s="486">
        <f>L192*100+L209</f>
        <v>205</v>
      </c>
      <c r="N209" s="468"/>
      <c r="O209" s="468"/>
      <c r="P209" s="468"/>
      <c r="Q209" s="468"/>
      <c r="R209" s="468"/>
      <c r="S209" s="468"/>
      <c r="T209" s="468"/>
      <c r="U209" s="468"/>
      <c r="V209" s="468"/>
    </row>
    <row r="210" spans="1:22" x14ac:dyDescent="0.25">
      <c r="A210" s="7"/>
      <c r="B210" s="7"/>
      <c r="C210" s="469" t="s">
        <v>312</v>
      </c>
      <c r="D210" s="498"/>
      <c r="E210" s="492"/>
      <c r="F210" s="492"/>
      <c r="G210" s="492"/>
      <c r="H210" s="492"/>
      <c r="I210" s="137"/>
      <c r="J210" s="468"/>
      <c r="K210" s="468"/>
      <c r="L210" s="486"/>
      <c r="M210" s="486"/>
      <c r="N210" s="468"/>
      <c r="O210" s="468"/>
      <c r="P210" s="468"/>
      <c r="Q210" s="468"/>
      <c r="R210" s="468"/>
      <c r="S210" s="468"/>
      <c r="T210" s="468"/>
      <c r="U210" s="468"/>
      <c r="V210" s="468"/>
    </row>
    <row r="211" spans="1:22" ht="13.5" customHeight="1" x14ac:dyDescent="0.25">
      <c r="A211" s="864" t="s">
        <v>292</v>
      </c>
      <c r="B211" s="864"/>
      <c r="C211" s="864"/>
      <c r="D211" s="499">
        <f>SUM(D209:D210)</f>
        <v>0</v>
      </c>
      <c r="E211" s="495"/>
      <c r="F211" s="495"/>
      <c r="G211" s="495"/>
      <c r="H211" s="496">
        <f>SUM(H209:H210)</f>
        <v>0</v>
      </c>
      <c r="I211" s="496">
        <f>SUM(I209:I210)</f>
        <v>0</v>
      </c>
      <c r="J211" s="468"/>
      <c r="K211" s="468"/>
      <c r="L211" s="486"/>
      <c r="M211" s="486"/>
      <c r="N211" s="468"/>
      <c r="O211" s="468"/>
      <c r="P211" s="468"/>
      <c r="Q211" s="468"/>
      <c r="R211" s="468"/>
      <c r="S211" s="468"/>
      <c r="T211" s="468"/>
      <c r="U211" s="468"/>
      <c r="V211" s="468"/>
    </row>
    <row r="212" spans="1:22" ht="11.25" customHeight="1" x14ac:dyDescent="0.25">
      <c r="A212" s="7" t="s">
        <v>315</v>
      </c>
      <c r="B212" s="7" t="s">
        <v>313</v>
      </c>
      <c r="C212" s="469" t="s">
        <v>313</v>
      </c>
      <c r="D212" s="490"/>
      <c r="E212" s="492">
        <v>0</v>
      </c>
      <c r="F212" s="492">
        <v>0</v>
      </c>
      <c r="G212" s="492">
        <v>1</v>
      </c>
      <c r="H212" s="492"/>
      <c r="I212" s="137">
        <f>D212*(F212-E212)/G212</f>
        <v>0</v>
      </c>
      <c r="J212" s="468"/>
      <c r="K212" s="468"/>
      <c r="L212" s="486">
        <v>6</v>
      </c>
      <c r="M212" s="486">
        <f>L192*100+L212</f>
        <v>206</v>
      </c>
      <c r="N212" s="468"/>
      <c r="O212" s="468"/>
      <c r="P212" s="468"/>
      <c r="Q212" s="468"/>
      <c r="R212" s="468"/>
      <c r="S212" s="468"/>
      <c r="T212" s="468"/>
      <c r="U212" s="468"/>
      <c r="V212" s="468"/>
    </row>
    <row r="213" spans="1:22" x14ac:dyDescent="0.25">
      <c r="A213" s="7"/>
      <c r="B213" s="7"/>
      <c r="C213" s="469" t="s">
        <v>312</v>
      </c>
      <c r="D213" s="498"/>
      <c r="E213" s="492"/>
      <c r="F213" s="492"/>
      <c r="G213" s="492"/>
      <c r="H213" s="492"/>
      <c r="I213" s="137"/>
      <c r="J213" s="468"/>
      <c r="K213" s="468"/>
      <c r="L213" s="486"/>
      <c r="M213" s="486"/>
      <c r="N213" s="468"/>
      <c r="O213" s="468"/>
      <c r="P213" s="468"/>
      <c r="Q213" s="468"/>
      <c r="R213" s="468"/>
      <c r="S213" s="468"/>
      <c r="T213" s="468"/>
      <c r="U213" s="468"/>
      <c r="V213" s="468"/>
    </row>
    <row r="214" spans="1:22" x14ac:dyDescent="0.25">
      <c r="A214" s="864" t="s">
        <v>292</v>
      </c>
      <c r="B214" s="864"/>
      <c r="C214" s="864"/>
      <c r="D214" s="499">
        <f>SUM(D212:D213)</f>
        <v>0</v>
      </c>
      <c r="E214" s="495"/>
      <c r="F214" s="495"/>
      <c r="G214" s="495"/>
      <c r="H214" s="496">
        <f>SUM(H212:H213)</f>
        <v>0</v>
      </c>
      <c r="I214" s="496">
        <f>SUM(I212:I213)</f>
        <v>0</v>
      </c>
      <c r="J214" s="468"/>
      <c r="K214" s="468"/>
      <c r="L214" s="486"/>
      <c r="M214" s="486"/>
      <c r="N214" s="468"/>
      <c r="O214" s="468"/>
      <c r="P214" s="468"/>
      <c r="Q214" s="468"/>
      <c r="R214" s="468"/>
      <c r="S214" s="468"/>
      <c r="T214" s="468"/>
      <c r="U214" s="468"/>
      <c r="V214" s="468"/>
    </row>
    <row r="215" spans="1:22" ht="11.25" customHeight="1" x14ac:dyDescent="0.25">
      <c r="A215" s="7" t="s">
        <v>316</v>
      </c>
      <c r="B215" s="7" t="s">
        <v>313</v>
      </c>
      <c r="C215" s="469" t="s">
        <v>313</v>
      </c>
      <c r="D215" s="490"/>
      <c r="E215" s="492">
        <v>0</v>
      </c>
      <c r="F215" s="492">
        <v>0</v>
      </c>
      <c r="G215" s="492">
        <v>1</v>
      </c>
      <c r="H215" s="492"/>
      <c r="I215" s="137">
        <f>D215*(F215-E215)/G215</f>
        <v>0</v>
      </c>
      <c r="J215" s="468"/>
      <c r="K215" s="468"/>
      <c r="L215" s="486">
        <v>7</v>
      </c>
      <c r="M215" s="486">
        <f>L192*100+L215</f>
        <v>207</v>
      </c>
      <c r="N215" s="468"/>
      <c r="O215" s="468"/>
      <c r="P215" s="468"/>
      <c r="Q215" s="468"/>
      <c r="R215" s="468"/>
      <c r="S215" s="468"/>
      <c r="T215" s="468"/>
      <c r="U215" s="468"/>
      <c r="V215" s="468"/>
    </row>
    <row r="216" spans="1:22" x14ac:dyDescent="0.25">
      <c r="A216" s="7"/>
      <c r="B216" s="7"/>
      <c r="C216" s="469" t="s">
        <v>312</v>
      </c>
      <c r="D216" s="498"/>
      <c r="E216" s="514"/>
      <c r="F216" s="492"/>
      <c r="G216" s="492"/>
      <c r="H216" s="492"/>
      <c r="I216" s="137"/>
      <c r="J216" s="468"/>
      <c r="K216" s="468"/>
      <c r="L216" s="468"/>
      <c r="M216" s="468"/>
      <c r="N216" s="468"/>
      <c r="O216" s="468"/>
      <c r="P216" s="468"/>
      <c r="Q216" s="468"/>
      <c r="R216" s="468"/>
      <c r="S216" s="468"/>
      <c r="T216" s="468"/>
      <c r="U216" s="468"/>
      <c r="V216" s="468"/>
    </row>
    <row r="217" spans="1:22" x14ac:dyDescent="0.25">
      <c r="A217" s="864" t="s">
        <v>292</v>
      </c>
      <c r="B217" s="864"/>
      <c r="C217" s="864"/>
      <c r="D217" s="507">
        <f>SUM(D215:D216)</f>
        <v>0</v>
      </c>
      <c r="E217" s="515"/>
      <c r="F217" s="495"/>
      <c r="G217" s="495"/>
      <c r="H217" s="496">
        <f>SUM(H215:H216)</f>
        <v>0</v>
      </c>
      <c r="I217" s="496">
        <f>SUM(I215:I216)</f>
        <v>0</v>
      </c>
      <c r="J217" s="468"/>
      <c r="K217" s="468"/>
      <c r="L217" s="468"/>
      <c r="M217" s="468"/>
      <c r="N217" s="468"/>
      <c r="O217" s="468"/>
      <c r="P217" s="468"/>
      <c r="Q217" s="468"/>
      <c r="R217" s="468"/>
      <c r="S217" s="468"/>
      <c r="T217" s="468"/>
      <c r="U217" s="468"/>
      <c r="V217" s="468"/>
    </row>
    <row r="218" spans="1:22" x14ac:dyDescent="0.25">
      <c r="A218" s="865" t="s">
        <v>91</v>
      </c>
      <c r="B218" s="865"/>
      <c r="C218" s="865"/>
      <c r="D218" s="92">
        <f>D217+D214+D211+D208+D205</f>
        <v>0</v>
      </c>
      <c r="E218" s="516"/>
      <c r="F218" s="500"/>
      <c r="G218" s="500"/>
      <c r="H218" s="496">
        <f>H217+H214+H211+H208+H205</f>
        <v>0</v>
      </c>
      <c r="I218" s="496">
        <f>I217+I214+I211+I208+I205</f>
        <v>0</v>
      </c>
      <c r="J218" s="468"/>
      <c r="K218" s="468"/>
      <c r="L218" s="468"/>
      <c r="M218" s="468"/>
      <c r="N218" s="468"/>
      <c r="O218" s="468"/>
      <c r="P218" s="468"/>
      <c r="Q218" s="468"/>
      <c r="R218" s="468"/>
      <c r="S218" s="468"/>
      <c r="T218" s="468"/>
      <c r="U218" s="468"/>
      <c r="V218" s="468"/>
    </row>
    <row r="219" spans="1:22" ht="14" x14ac:dyDescent="0.25">
      <c r="A219" s="867" t="s">
        <v>491</v>
      </c>
      <c r="B219" s="867"/>
      <c r="C219" s="867"/>
      <c r="D219" s="867"/>
      <c r="E219" s="867"/>
      <c r="F219" s="867"/>
      <c r="G219" s="867"/>
      <c r="H219" s="867"/>
      <c r="I219" s="867"/>
      <c r="J219" s="468"/>
      <c r="K219" s="468"/>
      <c r="L219" s="468"/>
      <c r="M219" s="468"/>
      <c r="N219" s="468"/>
      <c r="O219" s="468"/>
      <c r="P219" s="468"/>
      <c r="Q219" s="468"/>
      <c r="R219" s="468"/>
      <c r="S219" s="468"/>
      <c r="T219" s="468"/>
      <c r="U219" s="468"/>
      <c r="V219" s="468"/>
    </row>
    <row r="220" spans="1:22" ht="14" x14ac:dyDescent="0.25">
      <c r="A220" s="867" t="s">
        <v>492</v>
      </c>
      <c r="B220" s="867"/>
      <c r="C220" s="867"/>
      <c r="D220" s="867"/>
      <c r="E220" s="867"/>
      <c r="F220" s="867"/>
      <c r="G220" s="867"/>
      <c r="H220" s="867"/>
      <c r="I220" s="867"/>
      <c r="J220" s="468"/>
      <c r="K220" s="468"/>
      <c r="L220" s="468"/>
      <c r="M220" s="468"/>
      <c r="N220" s="468"/>
      <c r="O220" s="468"/>
      <c r="P220" s="468"/>
      <c r="Q220" s="468"/>
      <c r="R220" s="468"/>
      <c r="S220" s="468"/>
      <c r="T220" s="468"/>
      <c r="U220" s="468"/>
      <c r="V220" s="468"/>
    </row>
    <row r="221" spans="1:22" ht="12" customHeight="1" x14ac:dyDescent="0.25">
      <c r="A221" s="868" t="s">
        <v>493</v>
      </c>
      <c r="B221" s="868"/>
      <c r="C221" s="868"/>
      <c r="D221" s="868"/>
      <c r="E221" s="868"/>
      <c r="F221" s="868"/>
      <c r="G221" s="868"/>
      <c r="H221" s="868"/>
      <c r="I221" s="868"/>
      <c r="J221" s="468"/>
      <c r="K221" s="468"/>
      <c r="L221" s="468"/>
      <c r="M221" s="468"/>
      <c r="N221" s="468"/>
      <c r="O221" s="468"/>
      <c r="P221" s="468"/>
      <c r="Q221" s="468"/>
      <c r="R221" s="468"/>
      <c r="S221" s="468"/>
      <c r="T221" s="468"/>
      <c r="U221" s="468"/>
      <c r="V221" s="468"/>
    </row>
    <row r="222" spans="1:22" ht="13.5" x14ac:dyDescent="0.25">
      <c r="A222" s="517" t="s">
        <v>494</v>
      </c>
      <c r="B222" s="468"/>
      <c r="C222" s="468"/>
      <c r="D222" s="468"/>
      <c r="E222" s="468"/>
      <c r="F222" s="468"/>
      <c r="G222" s="468"/>
      <c r="H222" s="468"/>
      <c r="I222" s="468"/>
      <c r="J222" s="468"/>
      <c r="K222" s="468"/>
      <c r="L222" s="468"/>
      <c r="M222" s="468"/>
      <c r="N222" s="468"/>
      <c r="O222" s="468"/>
      <c r="P222" s="468"/>
      <c r="Q222" s="468"/>
      <c r="R222" s="468"/>
      <c r="S222" s="468"/>
      <c r="T222" s="468"/>
      <c r="U222" s="468"/>
      <c r="V222" s="468"/>
    </row>
    <row r="223" spans="1:22" x14ac:dyDescent="0.25">
      <c r="A223" s="468"/>
      <c r="B223" s="468"/>
      <c r="C223" s="468"/>
      <c r="D223" s="468"/>
      <c r="E223" s="468"/>
      <c r="F223" s="468"/>
      <c r="G223" s="468"/>
      <c r="H223" s="468"/>
      <c r="I223" s="468"/>
      <c r="J223" s="468"/>
      <c r="K223" s="468"/>
      <c r="L223" s="468"/>
      <c r="M223" s="468"/>
      <c r="N223" s="468"/>
      <c r="O223" s="468"/>
      <c r="P223" s="468"/>
      <c r="Q223" s="468"/>
      <c r="R223" s="468"/>
      <c r="S223" s="468"/>
      <c r="T223" s="468"/>
      <c r="U223" s="468"/>
      <c r="V223" s="468"/>
    </row>
    <row r="224" spans="1:22" x14ac:dyDescent="0.25">
      <c r="A224" s="468"/>
      <c r="B224" s="468"/>
      <c r="C224" s="468"/>
      <c r="D224" s="468"/>
      <c r="E224" s="468"/>
      <c r="F224" s="468"/>
      <c r="G224" s="468"/>
      <c r="H224" s="468"/>
      <c r="I224" s="468"/>
      <c r="J224" s="468"/>
      <c r="K224" s="468"/>
      <c r="L224" s="468"/>
      <c r="M224" s="468"/>
      <c r="N224" s="468"/>
      <c r="O224" s="468"/>
      <c r="P224" s="468"/>
      <c r="Q224" s="468"/>
      <c r="R224" s="468"/>
      <c r="S224" s="468"/>
      <c r="T224" s="468"/>
      <c r="U224" s="468"/>
      <c r="V224" s="468"/>
    </row>
    <row r="225" spans="1:22" x14ac:dyDescent="0.25">
      <c r="A225" s="468"/>
      <c r="B225" s="468"/>
      <c r="C225" s="468"/>
      <c r="D225" s="468"/>
      <c r="E225" s="468"/>
      <c r="F225" s="468"/>
      <c r="G225" s="468"/>
      <c r="H225" s="468"/>
      <c r="I225" s="468"/>
      <c r="J225" s="468"/>
      <c r="K225" s="468"/>
      <c r="L225" s="468"/>
      <c r="M225" s="468"/>
      <c r="N225" s="468"/>
      <c r="O225" s="468"/>
      <c r="P225" s="468"/>
      <c r="Q225" s="468"/>
      <c r="R225" s="468"/>
      <c r="S225" s="468"/>
      <c r="T225" s="468"/>
      <c r="U225" s="468"/>
      <c r="V225" s="468"/>
    </row>
    <row r="226" spans="1:22" x14ac:dyDescent="0.25">
      <c r="A226" s="468"/>
      <c r="B226" s="468"/>
      <c r="C226" s="468"/>
      <c r="D226" s="468"/>
      <c r="E226" s="468"/>
      <c r="F226" s="468"/>
      <c r="G226" s="468"/>
      <c r="H226" s="468"/>
      <c r="I226" s="468"/>
      <c r="J226" s="468"/>
      <c r="K226" s="468"/>
      <c r="L226" s="468"/>
      <c r="M226" s="468"/>
      <c r="N226" s="468"/>
      <c r="O226" s="468"/>
      <c r="P226" s="468"/>
      <c r="Q226" s="468"/>
      <c r="R226" s="468"/>
      <c r="S226" s="468"/>
      <c r="T226" s="468"/>
      <c r="U226" s="468"/>
      <c r="V226" s="468"/>
    </row>
    <row r="227" spans="1:22" x14ac:dyDescent="0.25">
      <c r="A227" s="468"/>
      <c r="B227" s="468"/>
      <c r="C227" s="468"/>
      <c r="D227" s="468"/>
      <c r="E227" s="468"/>
      <c r="F227" s="468"/>
      <c r="G227" s="468"/>
      <c r="H227" s="468"/>
      <c r="I227" s="468"/>
      <c r="J227" s="468"/>
      <c r="K227" s="468"/>
      <c r="L227" s="468"/>
      <c r="M227" s="468"/>
      <c r="N227" s="468"/>
      <c r="O227" s="468"/>
      <c r="P227" s="468"/>
      <c r="Q227" s="468"/>
      <c r="R227" s="468"/>
      <c r="S227" s="468"/>
      <c r="T227" s="468"/>
      <c r="U227" s="468"/>
      <c r="V227" s="468"/>
    </row>
    <row r="228" spans="1:22" x14ac:dyDescent="0.25">
      <c r="A228" s="468"/>
      <c r="B228" s="468"/>
      <c r="C228" s="468"/>
      <c r="D228" s="468"/>
      <c r="E228" s="468"/>
      <c r="F228" s="468"/>
      <c r="G228" s="468"/>
      <c r="H228" s="468"/>
      <c r="I228" s="468"/>
      <c r="J228" s="468"/>
      <c r="K228" s="468"/>
      <c r="L228" s="468"/>
      <c r="M228" s="468"/>
      <c r="N228" s="468"/>
      <c r="O228" s="468"/>
      <c r="P228" s="468"/>
      <c r="Q228" s="468"/>
      <c r="R228" s="468"/>
      <c r="S228" s="468"/>
      <c r="T228" s="468"/>
      <c r="U228" s="468"/>
      <c r="V228" s="468"/>
    </row>
    <row r="229" spans="1:22" x14ac:dyDescent="0.25">
      <c r="A229" s="13" t="s">
        <v>23</v>
      </c>
      <c r="B229" s="13"/>
      <c r="C229" s="791">
        <f>Presentación!$C$3</f>
        <v>1990</v>
      </c>
      <c r="D229" s="791"/>
      <c r="E229" s="791"/>
      <c r="F229" s="791"/>
      <c r="G229" s="791"/>
      <c r="H229" s="791"/>
      <c r="I229" s="791"/>
      <c r="J229" s="468"/>
      <c r="K229" s="468"/>
      <c r="L229" s="468"/>
      <c r="M229" s="468"/>
      <c r="N229" s="468"/>
      <c r="O229" s="468"/>
      <c r="P229" s="468"/>
      <c r="Q229" s="468"/>
      <c r="R229" s="468"/>
      <c r="S229" s="468"/>
      <c r="T229" s="468"/>
      <c r="U229" s="468"/>
      <c r="V229" s="468"/>
    </row>
    <row r="230" spans="1:22" ht="12.75" customHeight="1" x14ac:dyDescent="0.25">
      <c r="A230" s="11" t="s">
        <v>24</v>
      </c>
      <c r="B230" s="11"/>
      <c r="C230" s="792" t="s">
        <v>378</v>
      </c>
      <c r="D230" s="792"/>
      <c r="E230" s="792"/>
      <c r="F230" s="792"/>
      <c r="G230" s="792"/>
      <c r="H230" s="792"/>
      <c r="I230" s="792"/>
      <c r="J230" s="468"/>
      <c r="K230" s="468"/>
      <c r="L230" s="486">
        <v>3</v>
      </c>
      <c r="M230" s="486">
        <v>2</v>
      </c>
      <c r="N230" s="468"/>
      <c r="O230" s="468"/>
      <c r="P230" s="468"/>
      <c r="Q230" s="468"/>
      <c r="R230" s="468"/>
      <c r="S230" s="468"/>
      <c r="T230" s="468"/>
      <c r="U230" s="468"/>
      <c r="V230" s="468"/>
    </row>
    <row r="231" spans="1:22" ht="11.25" customHeight="1" x14ac:dyDescent="0.25">
      <c r="A231" s="702" t="s">
        <v>5</v>
      </c>
      <c r="B231" s="702"/>
      <c r="C231" s="703" t="s">
        <v>26</v>
      </c>
      <c r="D231" s="703"/>
      <c r="E231" s="703"/>
      <c r="F231" s="703"/>
      <c r="G231" s="703"/>
      <c r="H231" s="703"/>
      <c r="I231" s="703"/>
      <c r="J231" s="468"/>
      <c r="K231" s="468"/>
      <c r="L231" s="486"/>
      <c r="M231" s="486"/>
      <c r="N231" s="468"/>
      <c r="O231" s="468"/>
      <c r="P231" s="468"/>
      <c r="Q231" s="468"/>
      <c r="R231" s="468"/>
      <c r="S231" s="468"/>
      <c r="T231" s="468"/>
      <c r="U231" s="468"/>
      <c r="V231" s="468"/>
    </row>
    <row r="232" spans="1:22" ht="11.25" customHeight="1" x14ac:dyDescent="0.25">
      <c r="A232" s="702" t="s">
        <v>27</v>
      </c>
      <c r="B232" s="702"/>
      <c r="C232" s="703" t="s">
        <v>482</v>
      </c>
      <c r="D232" s="703"/>
      <c r="E232" s="703"/>
      <c r="F232" s="703"/>
      <c r="G232" s="703"/>
      <c r="H232" s="703"/>
      <c r="I232" s="703"/>
      <c r="J232" s="468"/>
      <c r="K232" s="468"/>
      <c r="L232" s="486"/>
      <c r="M232" s="486"/>
      <c r="N232" s="468"/>
      <c r="O232" s="468"/>
      <c r="P232" s="468"/>
      <c r="Q232" s="468"/>
      <c r="R232" s="468"/>
      <c r="S232" s="468"/>
      <c r="T232" s="468"/>
      <c r="U232" s="468"/>
      <c r="V232" s="468"/>
    </row>
    <row r="233" spans="1:22" ht="11.25" customHeight="1" x14ac:dyDescent="0.25">
      <c r="A233" s="702" t="s">
        <v>29</v>
      </c>
      <c r="B233" s="702"/>
      <c r="C233" s="703" t="s">
        <v>454</v>
      </c>
      <c r="D233" s="703"/>
      <c r="E233" s="703"/>
      <c r="F233" s="703"/>
      <c r="G233" s="703"/>
      <c r="H233" s="703"/>
      <c r="I233" s="703"/>
      <c r="J233" s="468"/>
      <c r="K233" s="468"/>
      <c r="L233" s="486"/>
      <c r="M233" s="486"/>
      <c r="N233" s="468"/>
      <c r="O233" s="468"/>
      <c r="P233" s="468"/>
      <c r="Q233" s="468"/>
      <c r="R233" s="468"/>
      <c r="S233" s="468"/>
      <c r="T233" s="468"/>
      <c r="U233" s="468"/>
      <c r="V233" s="468"/>
    </row>
    <row r="234" spans="1:22" ht="11.25" customHeight="1" x14ac:dyDescent="0.25">
      <c r="A234" s="702" t="s">
        <v>31</v>
      </c>
      <c r="B234" s="702"/>
      <c r="C234" s="703" t="s">
        <v>406</v>
      </c>
      <c r="D234" s="703"/>
      <c r="E234" s="703"/>
      <c r="F234" s="703"/>
      <c r="G234" s="703"/>
      <c r="H234" s="703"/>
      <c r="I234" s="703"/>
      <c r="J234" s="468"/>
      <c r="K234" s="468"/>
      <c r="L234" s="486"/>
      <c r="M234" s="486"/>
      <c r="N234" s="468"/>
      <c r="O234" s="468"/>
      <c r="P234" s="468"/>
      <c r="Q234" s="468"/>
      <c r="R234" s="468"/>
      <c r="S234" s="468"/>
      <c r="T234" s="468"/>
      <c r="U234" s="468"/>
      <c r="V234" s="468"/>
    </row>
    <row r="235" spans="1:22" ht="13.5" customHeight="1" x14ac:dyDescent="0.25">
      <c r="A235" s="704" t="s">
        <v>33</v>
      </c>
      <c r="B235" s="704"/>
      <c r="C235" s="97" t="s">
        <v>34</v>
      </c>
      <c r="D235" s="705" t="s">
        <v>237</v>
      </c>
      <c r="E235" s="705"/>
      <c r="F235" s="705"/>
      <c r="G235" s="705"/>
      <c r="H235" s="705"/>
      <c r="I235" s="705"/>
      <c r="J235" s="468"/>
      <c r="K235" s="468"/>
      <c r="L235" s="486"/>
      <c r="M235" s="486"/>
      <c r="N235" s="468"/>
      <c r="O235" s="468"/>
      <c r="P235" s="468"/>
      <c r="Q235" s="468"/>
      <c r="R235" s="468"/>
      <c r="S235" s="468"/>
      <c r="T235" s="468"/>
      <c r="U235" s="468"/>
      <c r="V235" s="468"/>
    </row>
    <row r="236" spans="1:22" ht="45.75" customHeight="1" x14ac:dyDescent="0.25">
      <c r="A236" s="7" t="s">
        <v>37</v>
      </c>
      <c r="B236" s="7"/>
      <c r="C236" s="7" t="s">
        <v>38</v>
      </c>
      <c r="D236" s="98" t="s">
        <v>238</v>
      </c>
      <c r="E236" s="98" t="s">
        <v>483</v>
      </c>
      <c r="F236" s="98" t="s">
        <v>484</v>
      </c>
      <c r="G236" s="98" t="s">
        <v>241</v>
      </c>
      <c r="H236" s="98" t="s">
        <v>242</v>
      </c>
      <c r="I236" s="98" t="s">
        <v>242</v>
      </c>
      <c r="J236" s="468"/>
      <c r="K236" s="468"/>
      <c r="L236" s="486"/>
      <c r="M236" s="486"/>
      <c r="N236" s="468"/>
      <c r="O236" s="468"/>
      <c r="P236" s="468"/>
      <c r="Q236" s="468"/>
      <c r="R236" s="468"/>
      <c r="S236" s="468"/>
      <c r="T236" s="468"/>
      <c r="U236" s="468"/>
      <c r="V236" s="468"/>
    </row>
    <row r="237" spans="1:22" ht="13.5" customHeight="1" x14ac:dyDescent="0.25">
      <c r="A237" s="7" t="s">
        <v>224</v>
      </c>
      <c r="B237" s="7" t="s">
        <v>47</v>
      </c>
      <c r="C237" s="7"/>
      <c r="D237" s="25" t="s">
        <v>48</v>
      </c>
      <c r="E237" s="25" t="s">
        <v>243</v>
      </c>
      <c r="F237" s="25" t="s">
        <v>243</v>
      </c>
      <c r="G237" s="25" t="s">
        <v>244</v>
      </c>
      <c r="H237" s="25" t="s">
        <v>52</v>
      </c>
      <c r="I237" s="25" t="s">
        <v>121</v>
      </c>
      <c r="J237" s="468"/>
      <c r="K237" s="468"/>
      <c r="L237" s="486"/>
      <c r="M237" s="486"/>
      <c r="N237" s="468"/>
      <c r="O237" s="468"/>
      <c r="P237" s="468"/>
      <c r="Q237" s="468"/>
      <c r="R237" s="468"/>
      <c r="S237" s="468"/>
      <c r="T237" s="468"/>
      <c r="U237" s="468"/>
      <c r="V237" s="468"/>
    </row>
    <row r="238" spans="1:22" ht="34.5" x14ac:dyDescent="0.25">
      <c r="A238" s="7"/>
      <c r="B238" s="7"/>
      <c r="C238" s="7"/>
      <c r="D238" s="25" t="s">
        <v>54</v>
      </c>
      <c r="E238" s="25" t="s">
        <v>246</v>
      </c>
      <c r="F238" s="25" t="s">
        <v>247</v>
      </c>
      <c r="G238" s="25" t="s">
        <v>485</v>
      </c>
      <c r="H238" s="25" t="s">
        <v>486</v>
      </c>
      <c r="I238" s="25" t="s">
        <v>487</v>
      </c>
      <c r="J238" s="468"/>
      <c r="K238" s="468"/>
      <c r="L238" s="486"/>
      <c r="M238" s="486"/>
      <c r="N238" s="468"/>
      <c r="O238" s="468"/>
      <c r="P238" s="468"/>
      <c r="Q238" s="468"/>
      <c r="R238" s="468"/>
      <c r="S238" s="468"/>
      <c r="T238" s="468"/>
      <c r="U238" s="468"/>
      <c r="V238" s="468"/>
    </row>
    <row r="239" spans="1:22" ht="13.5" x14ac:dyDescent="0.35">
      <c r="A239" s="7"/>
      <c r="B239" s="7"/>
      <c r="C239" s="7"/>
      <c r="D239" s="114" t="s">
        <v>488</v>
      </c>
      <c r="E239" s="114" t="s">
        <v>251</v>
      </c>
      <c r="F239" s="114" t="s">
        <v>250</v>
      </c>
      <c r="G239" s="114" t="s">
        <v>489</v>
      </c>
      <c r="H239" s="114" t="s">
        <v>253</v>
      </c>
      <c r="I239" s="114" t="s">
        <v>253</v>
      </c>
      <c r="J239" s="468"/>
      <c r="K239" s="468"/>
      <c r="L239" s="486"/>
      <c r="M239" s="486"/>
      <c r="N239" s="468"/>
      <c r="O239" s="468"/>
      <c r="P239" s="468"/>
      <c r="Q239" s="468"/>
      <c r="R239" s="468"/>
      <c r="S239" s="468"/>
      <c r="T239" s="468"/>
      <c r="U239" s="468"/>
      <c r="V239" s="468"/>
    </row>
    <row r="240" spans="1:22" ht="11.25" customHeight="1" x14ac:dyDescent="0.25">
      <c r="A240" s="7" t="s">
        <v>68</v>
      </c>
      <c r="B240" s="7" t="s">
        <v>313</v>
      </c>
      <c r="C240" s="135" t="s">
        <v>561</v>
      </c>
      <c r="D240" s="490"/>
      <c r="E240" s="511"/>
      <c r="F240" s="492">
        <v>0</v>
      </c>
      <c r="G240" s="492">
        <v>1</v>
      </c>
      <c r="H240" s="497">
        <f>D240*(F240-E240)/G240</f>
        <v>0</v>
      </c>
      <c r="I240" s="137"/>
      <c r="J240" s="468"/>
      <c r="K240" s="468"/>
      <c r="L240" s="486">
        <v>1</v>
      </c>
      <c r="M240" s="486">
        <f>L230*100+L240</f>
        <v>301</v>
      </c>
      <c r="N240" s="468"/>
      <c r="O240" s="468"/>
      <c r="P240" s="468"/>
      <c r="Q240" s="468"/>
      <c r="R240" s="468"/>
      <c r="S240" s="468"/>
      <c r="T240" s="468"/>
      <c r="U240" s="468"/>
      <c r="V240" s="468"/>
    </row>
    <row r="241" spans="1:22" ht="13.5" customHeight="1" x14ac:dyDescent="0.25">
      <c r="A241" s="7"/>
      <c r="B241" s="7"/>
      <c r="C241" s="486" t="s">
        <v>563</v>
      </c>
      <c r="D241" s="490"/>
      <c r="E241" s="511"/>
      <c r="F241" s="492">
        <v>0</v>
      </c>
      <c r="G241" s="492">
        <v>1</v>
      </c>
      <c r="H241" s="497">
        <f>D241*(F241-E241)/G241</f>
        <v>0</v>
      </c>
      <c r="I241" s="137"/>
      <c r="J241" s="468"/>
      <c r="K241" s="468"/>
      <c r="L241" s="486">
        <v>2</v>
      </c>
      <c r="M241" s="486">
        <f>L230*100+L241</f>
        <v>302</v>
      </c>
      <c r="N241" s="468"/>
      <c r="O241" s="468"/>
      <c r="P241" s="468"/>
      <c r="Q241" s="468"/>
      <c r="R241" s="468"/>
      <c r="S241" s="468"/>
      <c r="T241" s="468"/>
      <c r="U241" s="468"/>
      <c r="V241" s="468"/>
    </row>
    <row r="242" spans="1:22" x14ac:dyDescent="0.25">
      <c r="A242" s="7"/>
      <c r="B242" s="7"/>
      <c r="C242" s="135" t="s">
        <v>564</v>
      </c>
      <c r="D242" s="490"/>
      <c r="E242" s="504"/>
      <c r="F242" s="492">
        <v>0</v>
      </c>
      <c r="G242" s="492">
        <v>1</v>
      </c>
      <c r="H242" s="497">
        <f>D242*(F242-E242)/G242</f>
        <v>0</v>
      </c>
      <c r="I242" s="137"/>
      <c r="J242" s="468"/>
      <c r="K242" s="468"/>
      <c r="L242" s="486">
        <v>3</v>
      </c>
      <c r="M242" s="486">
        <f>L230*100+L242</f>
        <v>303</v>
      </c>
      <c r="O242" s="512"/>
      <c r="P242" s="468"/>
      <c r="Q242" s="468"/>
      <c r="R242" s="468"/>
      <c r="S242" s="468"/>
      <c r="T242" s="468"/>
      <c r="U242" s="468"/>
      <c r="V242" s="468"/>
    </row>
    <row r="243" spans="1:22" x14ac:dyDescent="0.25">
      <c r="A243" s="864" t="s">
        <v>292</v>
      </c>
      <c r="B243" s="864"/>
      <c r="C243" s="864"/>
      <c r="D243" s="370">
        <f>SUM(D239:D242)</f>
        <v>0</v>
      </c>
      <c r="E243" s="513"/>
      <c r="F243" s="495"/>
      <c r="G243" s="495"/>
      <c r="H243" s="496">
        <f>SUM(H240:H242)</f>
        <v>0</v>
      </c>
      <c r="I243" s="496">
        <f>SUM(I240:I242)</f>
        <v>0</v>
      </c>
      <c r="J243" s="468"/>
      <c r="K243" s="468"/>
      <c r="L243" s="486"/>
      <c r="M243" s="486"/>
      <c r="N243" s="468"/>
      <c r="O243" s="468"/>
      <c r="P243" s="468"/>
      <c r="Q243" s="468"/>
      <c r="R243" s="468"/>
      <c r="S243" s="468"/>
      <c r="T243" s="468"/>
      <c r="U243" s="468"/>
      <c r="V243" s="468"/>
    </row>
    <row r="244" spans="1:22" ht="11.25" customHeight="1" x14ac:dyDescent="0.25">
      <c r="A244" s="7" t="s">
        <v>310</v>
      </c>
      <c r="B244" s="7" t="s">
        <v>313</v>
      </c>
      <c r="C244" s="469" t="s">
        <v>313</v>
      </c>
      <c r="D244" s="490"/>
      <c r="E244" s="492">
        <v>0</v>
      </c>
      <c r="F244" s="492">
        <v>0</v>
      </c>
      <c r="G244" s="492">
        <v>1</v>
      </c>
      <c r="H244" s="492"/>
      <c r="I244" s="137">
        <f>D244*(F244-E244)/G244</f>
        <v>0</v>
      </c>
      <c r="J244" s="468"/>
      <c r="K244" s="468"/>
      <c r="L244" s="486">
        <v>4</v>
      </c>
      <c r="M244" s="486">
        <f>L230*100+L244</f>
        <v>304</v>
      </c>
      <c r="N244" s="468"/>
      <c r="O244" s="468"/>
      <c r="P244" s="468"/>
      <c r="Q244" s="468"/>
      <c r="R244" s="468"/>
      <c r="S244" s="468"/>
      <c r="T244" s="468"/>
      <c r="U244" s="468"/>
      <c r="V244" s="468"/>
    </row>
    <row r="245" spans="1:22" x14ac:dyDescent="0.25">
      <c r="A245" s="7"/>
      <c r="B245" s="7"/>
      <c r="C245" s="469" t="s">
        <v>312</v>
      </c>
      <c r="D245" s="498"/>
      <c r="E245" s="492"/>
      <c r="F245" s="492"/>
      <c r="G245" s="492"/>
      <c r="H245" s="492"/>
      <c r="I245" s="137"/>
      <c r="J245" s="468"/>
      <c r="K245" s="468"/>
      <c r="L245" s="486"/>
      <c r="M245" s="486"/>
      <c r="N245" s="468"/>
      <c r="O245" s="468"/>
      <c r="P245" s="468"/>
      <c r="Q245" s="468"/>
      <c r="R245" s="468"/>
      <c r="S245" s="468"/>
      <c r="T245" s="468"/>
      <c r="U245" s="468"/>
      <c r="V245" s="468"/>
    </row>
    <row r="246" spans="1:22" x14ac:dyDescent="0.25">
      <c r="A246" s="864" t="s">
        <v>292</v>
      </c>
      <c r="B246" s="864"/>
      <c r="C246" s="864"/>
      <c r="D246" s="499">
        <f>SUM(D244:D245)</f>
        <v>0</v>
      </c>
      <c r="E246" s="495"/>
      <c r="F246" s="495"/>
      <c r="G246" s="495"/>
      <c r="H246" s="496">
        <f>SUM(H244:H245)</f>
        <v>0</v>
      </c>
      <c r="I246" s="496">
        <f>SUM(I244:I245)</f>
        <v>0</v>
      </c>
      <c r="J246" s="468"/>
      <c r="K246" s="468"/>
      <c r="L246" s="486"/>
      <c r="M246" s="486"/>
      <c r="N246" s="468"/>
      <c r="O246" s="468"/>
      <c r="P246" s="468"/>
      <c r="Q246" s="468"/>
      <c r="R246" s="468"/>
      <c r="S246" s="468"/>
      <c r="T246" s="468"/>
      <c r="U246" s="468"/>
      <c r="V246" s="468"/>
    </row>
    <row r="247" spans="1:22" ht="11.25" customHeight="1" x14ac:dyDescent="0.25">
      <c r="A247" s="7" t="s">
        <v>314</v>
      </c>
      <c r="B247" s="7" t="s">
        <v>313</v>
      </c>
      <c r="C247" s="469" t="s">
        <v>313</v>
      </c>
      <c r="D247" s="490"/>
      <c r="E247" s="492">
        <v>0</v>
      </c>
      <c r="F247" s="492">
        <v>0</v>
      </c>
      <c r="G247" s="492">
        <v>1</v>
      </c>
      <c r="H247" s="492"/>
      <c r="I247" s="137">
        <f>D247*(F247-E247)/G247</f>
        <v>0</v>
      </c>
      <c r="J247" s="468"/>
      <c r="K247" s="468"/>
      <c r="L247" s="486">
        <v>5</v>
      </c>
      <c r="M247" s="486">
        <f>L230*100+L247</f>
        <v>305</v>
      </c>
      <c r="N247" s="468"/>
      <c r="O247" s="468"/>
      <c r="P247" s="468"/>
      <c r="Q247" s="468"/>
      <c r="R247" s="468"/>
      <c r="S247" s="468"/>
      <c r="T247" s="468"/>
      <c r="U247" s="468"/>
      <c r="V247" s="468"/>
    </row>
    <row r="248" spans="1:22" x14ac:dyDescent="0.25">
      <c r="A248" s="7"/>
      <c r="B248" s="7"/>
      <c r="C248" s="469" t="s">
        <v>312</v>
      </c>
      <c r="D248" s="498"/>
      <c r="E248" s="492"/>
      <c r="F248" s="492"/>
      <c r="G248" s="492"/>
      <c r="H248" s="492"/>
      <c r="I248" s="137"/>
      <c r="J248" s="468"/>
      <c r="K248" s="468"/>
      <c r="L248" s="486"/>
      <c r="M248" s="486"/>
      <c r="N248" s="468"/>
      <c r="O248" s="468"/>
      <c r="P248" s="468"/>
      <c r="Q248" s="468"/>
      <c r="R248" s="468"/>
      <c r="S248" s="468"/>
      <c r="T248" s="468"/>
      <c r="U248" s="468"/>
      <c r="V248" s="468"/>
    </row>
    <row r="249" spans="1:22" x14ac:dyDescent="0.25">
      <c r="A249" s="864" t="s">
        <v>292</v>
      </c>
      <c r="B249" s="864"/>
      <c r="C249" s="864"/>
      <c r="D249" s="499">
        <f>SUM(D247:D248)</f>
        <v>0</v>
      </c>
      <c r="E249" s="495"/>
      <c r="F249" s="495"/>
      <c r="G249" s="495"/>
      <c r="H249" s="496">
        <f>SUM(H247:H248)</f>
        <v>0</v>
      </c>
      <c r="I249" s="496">
        <f>SUM(I247:I248)</f>
        <v>0</v>
      </c>
      <c r="J249" s="468"/>
      <c r="K249" s="468"/>
      <c r="L249" s="486"/>
      <c r="M249" s="486"/>
      <c r="N249" s="468"/>
      <c r="O249" s="468"/>
      <c r="P249" s="468"/>
      <c r="Q249" s="468"/>
      <c r="R249" s="468"/>
      <c r="S249" s="468"/>
      <c r="T249" s="468"/>
      <c r="U249" s="468"/>
      <c r="V249" s="468"/>
    </row>
    <row r="250" spans="1:22" ht="11.25" customHeight="1" x14ac:dyDescent="0.25">
      <c r="A250" s="7" t="s">
        <v>315</v>
      </c>
      <c r="B250" s="7" t="s">
        <v>313</v>
      </c>
      <c r="C250" s="469" t="s">
        <v>313</v>
      </c>
      <c r="D250" s="490"/>
      <c r="E250" s="492">
        <v>0</v>
      </c>
      <c r="F250" s="492">
        <v>0</v>
      </c>
      <c r="G250" s="492">
        <v>1</v>
      </c>
      <c r="H250" s="492"/>
      <c r="I250" s="137">
        <f>D250*(F250-E250)/G250</f>
        <v>0</v>
      </c>
      <c r="J250" s="468"/>
      <c r="K250" s="468"/>
      <c r="L250" s="486">
        <v>6</v>
      </c>
      <c r="M250" s="486">
        <f>L230*100+L250</f>
        <v>306</v>
      </c>
      <c r="N250" s="468"/>
      <c r="O250" s="468"/>
      <c r="P250" s="468"/>
      <c r="Q250" s="468"/>
      <c r="R250" s="468"/>
      <c r="S250" s="468"/>
      <c r="T250" s="468"/>
      <c r="U250" s="468"/>
      <c r="V250" s="468"/>
    </row>
    <row r="251" spans="1:22" x14ac:dyDescent="0.25">
      <c r="A251" s="7"/>
      <c r="B251" s="7"/>
      <c r="C251" s="469" t="s">
        <v>312</v>
      </c>
      <c r="D251" s="498"/>
      <c r="E251" s="492"/>
      <c r="F251" s="492"/>
      <c r="G251" s="492"/>
      <c r="H251" s="492"/>
      <c r="I251" s="137"/>
      <c r="J251" s="468"/>
      <c r="K251" s="468"/>
      <c r="L251" s="486"/>
      <c r="M251" s="486"/>
      <c r="N251" s="468"/>
      <c r="O251" s="468"/>
      <c r="P251" s="468"/>
      <c r="Q251" s="468"/>
      <c r="R251" s="468"/>
      <c r="S251" s="468"/>
      <c r="T251" s="468"/>
      <c r="U251" s="468"/>
      <c r="V251" s="468"/>
    </row>
    <row r="252" spans="1:22" x14ac:dyDescent="0.25">
      <c r="A252" s="864" t="s">
        <v>292</v>
      </c>
      <c r="B252" s="864"/>
      <c r="C252" s="864"/>
      <c r="D252" s="499">
        <f>SUM(D250:D251)</f>
        <v>0</v>
      </c>
      <c r="E252" s="495"/>
      <c r="F252" s="495"/>
      <c r="G252" s="495"/>
      <c r="H252" s="496">
        <f>SUM(H250:H251)</f>
        <v>0</v>
      </c>
      <c r="I252" s="496">
        <f>SUM(I250:I251)</f>
        <v>0</v>
      </c>
      <c r="J252" s="468"/>
      <c r="K252" s="468"/>
      <c r="L252" s="486"/>
      <c r="M252" s="486"/>
      <c r="N252" s="468"/>
      <c r="O252" s="468"/>
      <c r="P252" s="468"/>
      <c r="Q252" s="468"/>
      <c r="R252" s="468"/>
      <c r="S252" s="468"/>
      <c r="T252" s="468"/>
      <c r="U252" s="468"/>
      <c r="V252" s="468"/>
    </row>
    <row r="253" spans="1:22" ht="11.25" customHeight="1" x14ac:dyDescent="0.25">
      <c r="A253" s="7" t="s">
        <v>316</v>
      </c>
      <c r="B253" s="7" t="s">
        <v>313</v>
      </c>
      <c r="C253" s="469" t="s">
        <v>313</v>
      </c>
      <c r="D253" s="490"/>
      <c r="E253" s="492">
        <v>0</v>
      </c>
      <c r="F253" s="492">
        <v>0</v>
      </c>
      <c r="G253" s="492">
        <v>1</v>
      </c>
      <c r="H253" s="492"/>
      <c r="I253" s="137">
        <f>D253*(F253-E253)/G253</f>
        <v>0</v>
      </c>
      <c r="J253" s="468"/>
      <c r="K253" s="468"/>
      <c r="L253" s="486">
        <v>7</v>
      </c>
      <c r="M253" s="486">
        <f>L230*100+L253</f>
        <v>307</v>
      </c>
      <c r="N253" s="468"/>
      <c r="O253" s="468"/>
      <c r="P253" s="468"/>
      <c r="Q253" s="468"/>
      <c r="R253" s="468"/>
      <c r="S253" s="468"/>
      <c r="T253" s="468"/>
      <c r="U253" s="468"/>
      <c r="V253" s="468"/>
    </row>
    <row r="254" spans="1:22" x14ac:dyDescent="0.25">
      <c r="A254" s="7"/>
      <c r="B254" s="7"/>
      <c r="C254" s="469" t="s">
        <v>312</v>
      </c>
      <c r="D254" s="498"/>
      <c r="E254" s="514"/>
      <c r="F254" s="492"/>
      <c r="G254" s="492"/>
      <c r="H254" s="492"/>
      <c r="I254" s="137"/>
      <c r="J254" s="468"/>
      <c r="K254" s="468"/>
      <c r="L254" s="468"/>
      <c r="M254" s="468"/>
      <c r="N254" s="468"/>
      <c r="O254" s="468"/>
      <c r="P254" s="468"/>
      <c r="Q254" s="468"/>
      <c r="R254" s="468"/>
      <c r="S254" s="468"/>
      <c r="T254" s="468"/>
      <c r="U254" s="468"/>
      <c r="V254" s="468"/>
    </row>
    <row r="255" spans="1:22" x14ac:dyDescent="0.25">
      <c r="A255" s="864" t="s">
        <v>292</v>
      </c>
      <c r="B255" s="864"/>
      <c r="C255" s="864"/>
      <c r="D255" s="507">
        <f>SUM(D253:D254)</f>
        <v>0</v>
      </c>
      <c r="E255" s="515"/>
      <c r="F255" s="495"/>
      <c r="G255" s="495"/>
      <c r="H255" s="496">
        <f>SUM(H253:H254)</f>
        <v>0</v>
      </c>
      <c r="I255" s="496">
        <f>SUM(I253:I254)</f>
        <v>0</v>
      </c>
      <c r="J255" s="468"/>
      <c r="K255" s="468"/>
      <c r="L255" s="468"/>
      <c r="M255" s="468"/>
      <c r="N255" s="468"/>
      <c r="O255" s="468"/>
      <c r="P255" s="468"/>
      <c r="Q255" s="468"/>
      <c r="R255" s="468"/>
      <c r="S255" s="468"/>
      <c r="T255" s="468"/>
      <c r="U255" s="468"/>
      <c r="V255" s="468"/>
    </row>
    <row r="256" spans="1:22" x14ac:dyDescent="0.25">
      <c r="A256" s="865" t="s">
        <v>91</v>
      </c>
      <c r="B256" s="865"/>
      <c r="C256" s="865"/>
      <c r="D256" s="92">
        <f>D255+D252+D249+D246+D243</f>
        <v>0</v>
      </c>
      <c r="E256" s="516"/>
      <c r="F256" s="500"/>
      <c r="G256" s="500"/>
      <c r="H256" s="496">
        <f>H255+H252+H249+H246+H243</f>
        <v>0</v>
      </c>
      <c r="I256" s="496">
        <f>I255+I252+I249+I246+I243</f>
        <v>0</v>
      </c>
      <c r="J256" s="468"/>
      <c r="K256" s="468"/>
      <c r="L256" s="468"/>
      <c r="M256" s="468"/>
      <c r="N256" s="468"/>
      <c r="O256" s="468"/>
      <c r="P256" s="468"/>
      <c r="Q256" s="468"/>
      <c r="R256" s="468"/>
      <c r="S256" s="468"/>
      <c r="T256" s="468"/>
      <c r="U256" s="468"/>
      <c r="V256" s="468"/>
    </row>
    <row r="257" spans="1:22" ht="14" x14ac:dyDescent="0.25">
      <c r="A257" s="867" t="s">
        <v>491</v>
      </c>
      <c r="B257" s="867"/>
      <c r="C257" s="867"/>
      <c r="D257" s="867"/>
      <c r="E257" s="867"/>
      <c r="F257" s="867"/>
      <c r="G257" s="867"/>
      <c r="H257" s="867"/>
      <c r="I257" s="867"/>
      <c r="J257" s="468"/>
      <c r="K257" s="468"/>
      <c r="L257" s="468"/>
      <c r="M257" s="468"/>
      <c r="N257" s="468"/>
      <c r="O257" s="468"/>
      <c r="P257" s="468"/>
      <c r="Q257" s="468"/>
      <c r="R257" s="468"/>
      <c r="S257" s="468"/>
      <c r="T257" s="468"/>
      <c r="U257" s="468"/>
      <c r="V257" s="468"/>
    </row>
    <row r="258" spans="1:22" ht="12.75" customHeight="1" x14ac:dyDescent="0.25">
      <c r="A258" s="867" t="s">
        <v>492</v>
      </c>
      <c r="B258" s="867"/>
      <c r="C258" s="867"/>
      <c r="D258" s="867"/>
      <c r="E258" s="867"/>
      <c r="F258" s="867"/>
      <c r="G258" s="867"/>
      <c r="H258" s="867"/>
      <c r="I258" s="867"/>
      <c r="J258" s="468"/>
      <c r="K258" s="468"/>
      <c r="L258" s="468"/>
      <c r="M258" s="468"/>
      <c r="N258" s="468"/>
      <c r="O258" s="468"/>
      <c r="P258" s="468"/>
      <c r="Q258" s="468"/>
      <c r="R258" s="468"/>
      <c r="S258" s="468"/>
      <c r="T258" s="468"/>
      <c r="U258" s="468"/>
      <c r="V258" s="468"/>
    </row>
    <row r="259" spans="1:22" ht="12" customHeight="1" x14ac:dyDescent="0.25">
      <c r="A259" s="868" t="s">
        <v>493</v>
      </c>
      <c r="B259" s="868"/>
      <c r="C259" s="868"/>
      <c r="D259" s="868"/>
      <c r="E259" s="868"/>
      <c r="F259" s="868"/>
      <c r="G259" s="868"/>
      <c r="H259" s="868"/>
      <c r="I259" s="868"/>
      <c r="J259" s="468"/>
      <c r="K259" s="468"/>
      <c r="L259" s="468"/>
      <c r="M259" s="468"/>
      <c r="N259" s="468"/>
      <c r="O259" s="468"/>
      <c r="P259" s="468"/>
      <c r="Q259" s="468"/>
      <c r="R259" s="468"/>
      <c r="S259" s="468"/>
      <c r="T259" s="468"/>
      <c r="U259" s="468"/>
      <c r="V259" s="468"/>
    </row>
    <row r="260" spans="1:22" ht="13.5" x14ac:dyDescent="0.25">
      <c r="A260" s="517" t="s">
        <v>494</v>
      </c>
      <c r="B260" s="468"/>
      <c r="C260" s="468"/>
      <c r="D260" s="468"/>
      <c r="E260" s="468"/>
      <c r="F260" s="468"/>
      <c r="G260" s="468"/>
      <c r="H260" s="468"/>
      <c r="I260" s="468"/>
      <c r="J260" s="468"/>
      <c r="K260" s="468"/>
      <c r="L260" s="468"/>
      <c r="M260" s="468"/>
      <c r="N260" s="468"/>
      <c r="O260" s="468"/>
      <c r="P260" s="468"/>
      <c r="Q260" s="468"/>
      <c r="R260" s="468"/>
      <c r="S260" s="468"/>
      <c r="T260" s="468"/>
      <c r="U260" s="468"/>
      <c r="V260" s="468"/>
    </row>
    <row r="261" spans="1:22" x14ac:dyDescent="0.25">
      <c r="A261" s="468"/>
      <c r="B261" s="468"/>
      <c r="C261" s="468"/>
      <c r="D261" s="468"/>
      <c r="E261" s="468"/>
      <c r="F261" s="468"/>
      <c r="G261" s="468"/>
      <c r="H261" s="468"/>
      <c r="I261" s="468"/>
      <c r="J261" s="468"/>
      <c r="K261" s="468"/>
      <c r="L261" s="468"/>
      <c r="M261" s="468"/>
      <c r="N261" s="468"/>
      <c r="O261" s="468"/>
      <c r="P261" s="468"/>
      <c r="Q261" s="468"/>
      <c r="R261" s="468"/>
      <c r="S261" s="468"/>
      <c r="T261" s="468"/>
      <c r="U261" s="468"/>
      <c r="V261" s="468"/>
    </row>
    <row r="262" spans="1:22" x14ac:dyDescent="0.25">
      <c r="A262" s="468"/>
      <c r="B262" s="468"/>
      <c r="C262" s="468"/>
      <c r="D262" s="468"/>
      <c r="E262" s="468"/>
      <c r="F262" s="468"/>
      <c r="G262" s="468"/>
      <c r="H262" s="468"/>
      <c r="I262" s="468"/>
      <c r="J262" s="468"/>
      <c r="K262" s="468"/>
      <c r="L262" s="468"/>
      <c r="M262" s="468"/>
      <c r="N262" s="468"/>
      <c r="O262" s="468"/>
      <c r="P262" s="468"/>
      <c r="Q262" s="468"/>
      <c r="R262" s="468"/>
      <c r="S262" s="468"/>
      <c r="T262" s="468"/>
      <c r="U262" s="468"/>
      <c r="V262" s="468"/>
    </row>
    <row r="263" spans="1:22" ht="13.5" customHeight="1" x14ac:dyDescent="0.25">
      <c r="A263" s="468"/>
      <c r="B263" s="468"/>
      <c r="C263" s="468"/>
      <c r="D263" s="468"/>
      <c r="E263" s="468"/>
      <c r="F263" s="468"/>
      <c r="G263" s="468"/>
      <c r="H263" s="468"/>
      <c r="I263" s="468"/>
      <c r="J263" s="468"/>
      <c r="K263" s="468"/>
      <c r="L263" s="468"/>
      <c r="M263" s="468"/>
      <c r="N263" s="468"/>
      <c r="O263" s="468"/>
      <c r="P263" s="468"/>
      <c r="Q263" s="468"/>
      <c r="R263" s="468"/>
      <c r="S263" s="468"/>
      <c r="T263" s="468"/>
      <c r="U263" s="468"/>
      <c r="V263" s="468"/>
    </row>
    <row r="264" spans="1:22" ht="13.5" customHeight="1" x14ac:dyDescent="0.25">
      <c r="A264" s="468"/>
      <c r="B264" s="468"/>
      <c r="C264" s="468"/>
      <c r="D264" s="468"/>
      <c r="E264" s="468"/>
      <c r="F264" s="468"/>
      <c r="G264" s="468"/>
      <c r="H264" s="468"/>
      <c r="I264" s="468"/>
      <c r="J264" s="468"/>
      <c r="K264" s="468"/>
      <c r="L264" s="468"/>
      <c r="M264" s="468"/>
      <c r="N264" s="468"/>
      <c r="O264" s="468"/>
      <c r="P264" s="468"/>
      <c r="Q264" s="468"/>
      <c r="R264" s="468"/>
      <c r="S264" s="468"/>
      <c r="T264" s="468"/>
      <c r="U264" s="468"/>
      <c r="V264" s="468"/>
    </row>
    <row r="265" spans="1:22" ht="13.5" customHeight="1" x14ac:dyDescent="0.25">
      <c r="A265" s="468"/>
      <c r="B265" s="468"/>
      <c r="C265" s="468"/>
      <c r="D265" s="468"/>
      <c r="E265" s="468"/>
      <c r="F265" s="468"/>
      <c r="G265" s="468"/>
      <c r="H265" s="468"/>
      <c r="I265" s="468"/>
      <c r="J265" s="468"/>
      <c r="K265" s="468"/>
      <c r="L265" s="468"/>
      <c r="M265" s="468"/>
      <c r="N265" s="468"/>
      <c r="O265" s="468"/>
      <c r="P265" s="468"/>
      <c r="Q265" s="468"/>
      <c r="R265" s="468"/>
      <c r="S265" s="468"/>
      <c r="T265" s="468"/>
      <c r="U265" s="468"/>
      <c r="V265" s="468"/>
    </row>
    <row r="266" spans="1:22" ht="13.5" customHeight="1" x14ac:dyDescent="0.25">
      <c r="A266" s="468"/>
      <c r="B266" s="468"/>
      <c r="C266" s="468"/>
      <c r="D266" s="468"/>
      <c r="E266" s="468"/>
      <c r="F266" s="468"/>
      <c r="G266" s="468"/>
      <c r="H266" s="468"/>
      <c r="I266" s="468"/>
      <c r="J266" s="468"/>
      <c r="K266" s="468"/>
      <c r="L266" s="468"/>
      <c r="M266" s="468"/>
      <c r="N266" s="468"/>
      <c r="O266" s="468"/>
      <c r="P266" s="468"/>
      <c r="Q266" s="468"/>
      <c r="R266" s="468"/>
      <c r="S266" s="468"/>
      <c r="T266" s="468"/>
      <c r="U266" s="468"/>
      <c r="V266" s="468"/>
    </row>
    <row r="267" spans="1:22" x14ac:dyDescent="0.25">
      <c r="A267" s="13" t="s">
        <v>23</v>
      </c>
      <c r="B267" s="13"/>
      <c r="C267" s="791">
        <f>Presentación!$C$3</f>
        <v>1990</v>
      </c>
      <c r="D267" s="791"/>
      <c r="E267" s="791"/>
      <c r="F267" s="791"/>
      <c r="G267" s="791"/>
      <c r="H267" s="791"/>
      <c r="I267" s="791"/>
      <c r="J267" s="468"/>
      <c r="K267" s="468"/>
      <c r="L267" s="468"/>
      <c r="M267" s="468"/>
      <c r="N267" s="468"/>
      <c r="O267" s="468"/>
      <c r="P267" s="468"/>
      <c r="Q267" s="468"/>
      <c r="R267" s="468"/>
      <c r="S267" s="468"/>
      <c r="T267" s="468"/>
      <c r="U267" s="468"/>
      <c r="V267" s="468"/>
    </row>
    <row r="268" spans="1:22" ht="11.25" customHeight="1" x14ac:dyDescent="0.25">
      <c r="A268" s="11" t="s">
        <v>24</v>
      </c>
      <c r="B268" s="11"/>
      <c r="C268" s="792" t="s">
        <v>379</v>
      </c>
      <c r="D268" s="792"/>
      <c r="E268" s="792"/>
      <c r="F268" s="792"/>
      <c r="G268" s="792"/>
      <c r="H268" s="792"/>
      <c r="I268" s="792"/>
      <c r="J268" s="468"/>
      <c r="K268" s="468"/>
      <c r="L268" s="486">
        <v>4</v>
      </c>
      <c r="M268" s="486">
        <v>2</v>
      </c>
      <c r="N268" s="468"/>
      <c r="O268" s="468"/>
      <c r="P268" s="468"/>
      <c r="Q268" s="468"/>
      <c r="R268" s="468"/>
      <c r="S268" s="468"/>
      <c r="T268" s="468"/>
      <c r="U268" s="468"/>
      <c r="V268" s="468"/>
    </row>
    <row r="269" spans="1:22" ht="13.5" customHeight="1" x14ac:dyDescent="0.25">
      <c r="A269" s="702" t="s">
        <v>5</v>
      </c>
      <c r="B269" s="702"/>
      <c r="C269" s="703" t="s">
        <v>26</v>
      </c>
      <c r="D269" s="703"/>
      <c r="E269" s="703"/>
      <c r="F269" s="703"/>
      <c r="G269" s="703"/>
      <c r="H269" s="703"/>
      <c r="I269" s="703"/>
      <c r="J269" s="468"/>
      <c r="K269" s="468"/>
      <c r="L269" s="486"/>
      <c r="M269" s="486"/>
      <c r="N269" s="468"/>
      <c r="O269" s="468"/>
      <c r="P269" s="468"/>
      <c r="Q269" s="468"/>
      <c r="R269" s="468"/>
      <c r="S269" s="468"/>
      <c r="T269" s="468"/>
      <c r="U269" s="468"/>
      <c r="V269" s="468"/>
    </row>
    <row r="270" spans="1:22" ht="11.25" customHeight="1" x14ac:dyDescent="0.25">
      <c r="A270" s="702" t="s">
        <v>27</v>
      </c>
      <c r="B270" s="702"/>
      <c r="C270" s="703" t="s">
        <v>482</v>
      </c>
      <c r="D270" s="703"/>
      <c r="E270" s="703"/>
      <c r="F270" s="703"/>
      <c r="G270" s="703"/>
      <c r="H270" s="703"/>
      <c r="I270" s="703"/>
      <c r="J270" s="468"/>
      <c r="K270" s="468"/>
      <c r="L270" s="486"/>
      <c r="M270" s="486"/>
      <c r="N270" s="468"/>
      <c r="O270" s="468"/>
      <c r="P270" s="468"/>
      <c r="Q270" s="468"/>
      <c r="R270" s="468"/>
      <c r="S270" s="468"/>
      <c r="T270" s="468"/>
      <c r="U270" s="468"/>
      <c r="V270" s="468"/>
    </row>
    <row r="271" spans="1:22" ht="11.25" customHeight="1" x14ac:dyDescent="0.25">
      <c r="A271" s="702" t="s">
        <v>29</v>
      </c>
      <c r="B271" s="702"/>
      <c r="C271" s="703" t="s">
        <v>454</v>
      </c>
      <c r="D271" s="703"/>
      <c r="E271" s="703"/>
      <c r="F271" s="703"/>
      <c r="G271" s="703"/>
      <c r="H271" s="703"/>
      <c r="I271" s="703"/>
      <c r="J271" s="468"/>
      <c r="K271" s="468"/>
      <c r="L271" s="486"/>
      <c r="M271" s="486"/>
      <c r="N271" s="468"/>
      <c r="O271" s="468"/>
      <c r="P271" s="468"/>
      <c r="Q271" s="468"/>
      <c r="R271" s="468"/>
      <c r="S271" s="468"/>
      <c r="T271" s="468"/>
      <c r="U271" s="468"/>
      <c r="V271" s="468"/>
    </row>
    <row r="272" spans="1:22" ht="11.25" customHeight="1" x14ac:dyDescent="0.25">
      <c r="A272" s="702" t="s">
        <v>31</v>
      </c>
      <c r="B272" s="702"/>
      <c r="C272" s="703" t="s">
        <v>406</v>
      </c>
      <c r="D272" s="703"/>
      <c r="E272" s="703"/>
      <c r="F272" s="703"/>
      <c r="G272" s="703"/>
      <c r="H272" s="703"/>
      <c r="I272" s="703"/>
      <c r="J272" s="468"/>
      <c r="K272" s="468"/>
      <c r="L272" s="486"/>
      <c r="M272" s="486"/>
      <c r="N272" s="468"/>
      <c r="O272" s="468"/>
      <c r="P272" s="468"/>
      <c r="Q272" s="468"/>
      <c r="R272" s="468"/>
      <c r="S272" s="468"/>
      <c r="T272" s="468"/>
      <c r="U272" s="468"/>
      <c r="V272" s="468"/>
    </row>
    <row r="273" spans="1:22" ht="11.25" customHeight="1" x14ac:dyDescent="0.25">
      <c r="A273" s="704" t="s">
        <v>33</v>
      </c>
      <c r="B273" s="704"/>
      <c r="C273" s="97" t="s">
        <v>34</v>
      </c>
      <c r="D273" s="705" t="s">
        <v>237</v>
      </c>
      <c r="E273" s="705"/>
      <c r="F273" s="705"/>
      <c r="G273" s="705"/>
      <c r="H273" s="705"/>
      <c r="I273" s="705"/>
      <c r="J273" s="468"/>
      <c r="K273" s="468"/>
      <c r="L273" s="486"/>
      <c r="M273" s="486"/>
      <c r="N273" s="468"/>
      <c r="O273" s="468"/>
      <c r="P273" s="468"/>
      <c r="Q273" s="468"/>
      <c r="R273" s="468"/>
      <c r="S273" s="468"/>
      <c r="T273" s="468"/>
      <c r="U273" s="468"/>
      <c r="V273" s="468"/>
    </row>
    <row r="274" spans="1:22" ht="45.75" customHeight="1" x14ac:dyDescent="0.25">
      <c r="A274" s="7" t="s">
        <v>37</v>
      </c>
      <c r="B274" s="7"/>
      <c r="C274" s="7" t="s">
        <v>38</v>
      </c>
      <c r="D274" s="98" t="s">
        <v>238</v>
      </c>
      <c r="E274" s="98" t="s">
        <v>483</v>
      </c>
      <c r="F274" s="98" t="s">
        <v>484</v>
      </c>
      <c r="G274" s="98" t="s">
        <v>241</v>
      </c>
      <c r="H274" s="98" t="s">
        <v>242</v>
      </c>
      <c r="I274" s="98" t="s">
        <v>242</v>
      </c>
      <c r="J274" s="468"/>
      <c r="K274" s="468"/>
      <c r="L274" s="486"/>
      <c r="M274" s="486"/>
      <c r="N274" s="468"/>
      <c r="O274" s="468"/>
      <c r="P274" s="468"/>
      <c r="Q274" s="468"/>
      <c r="R274" s="468"/>
      <c r="S274" s="468"/>
      <c r="T274" s="468"/>
      <c r="U274" s="468"/>
      <c r="V274" s="468"/>
    </row>
    <row r="275" spans="1:22" ht="12.75" customHeight="1" x14ac:dyDescent="0.25">
      <c r="A275" s="7" t="s">
        <v>224</v>
      </c>
      <c r="B275" s="7" t="s">
        <v>47</v>
      </c>
      <c r="C275" s="7"/>
      <c r="D275" s="25" t="s">
        <v>48</v>
      </c>
      <c r="E275" s="25" t="s">
        <v>243</v>
      </c>
      <c r="F275" s="25" t="s">
        <v>243</v>
      </c>
      <c r="G275" s="25" t="s">
        <v>244</v>
      </c>
      <c r="H275" s="25" t="s">
        <v>52</v>
      </c>
      <c r="I275" s="25" t="s">
        <v>121</v>
      </c>
      <c r="J275" s="468"/>
      <c r="K275" s="468"/>
      <c r="L275" s="486"/>
      <c r="M275" s="486"/>
      <c r="N275" s="468"/>
      <c r="O275" s="468"/>
      <c r="P275" s="468"/>
      <c r="Q275" s="468"/>
      <c r="R275" s="468"/>
      <c r="S275" s="468"/>
      <c r="T275" s="468"/>
      <c r="U275" s="468"/>
      <c r="V275" s="468"/>
    </row>
    <row r="276" spans="1:22" ht="34.5" x14ac:dyDescent="0.25">
      <c r="A276" s="7"/>
      <c r="B276" s="7"/>
      <c r="C276" s="7"/>
      <c r="D276" s="25" t="s">
        <v>54</v>
      </c>
      <c r="E276" s="25" t="s">
        <v>246</v>
      </c>
      <c r="F276" s="25" t="s">
        <v>247</v>
      </c>
      <c r="G276" s="25" t="s">
        <v>485</v>
      </c>
      <c r="H276" s="25" t="s">
        <v>486</v>
      </c>
      <c r="I276" s="25" t="s">
        <v>487</v>
      </c>
      <c r="J276" s="468"/>
      <c r="K276" s="468"/>
      <c r="L276" s="486"/>
      <c r="M276" s="486"/>
      <c r="N276" s="468"/>
      <c r="O276" s="468"/>
      <c r="P276" s="468"/>
      <c r="Q276" s="468"/>
      <c r="R276" s="468"/>
      <c r="S276" s="468"/>
      <c r="T276" s="468"/>
      <c r="U276" s="468"/>
      <c r="V276" s="468"/>
    </row>
    <row r="277" spans="1:22" ht="13.5" x14ac:dyDescent="0.35">
      <c r="A277" s="7"/>
      <c r="B277" s="7"/>
      <c r="C277" s="7"/>
      <c r="D277" s="114" t="s">
        <v>488</v>
      </c>
      <c r="E277" s="114" t="s">
        <v>251</v>
      </c>
      <c r="F277" s="114" t="s">
        <v>250</v>
      </c>
      <c r="G277" s="114" t="s">
        <v>489</v>
      </c>
      <c r="H277" s="114" t="s">
        <v>253</v>
      </c>
      <c r="I277" s="114" t="s">
        <v>253</v>
      </c>
      <c r="J277" s="468"/>
      <c r="K277" s="468"/>
      <c r="L277" s="486"/>
      <c r="M277" s="486"/>
      <c r="N277" s="468"/>
      <c r="O277" s="468"/>
      <c r="P277" s="468"/>
      <c r="Q277" s="468"/>
      <c r="R277" s="468"/>
      <c r="S277" s="468"/>
      <c r="T277" s="468"/>
      <c r="U277" s="468"/>
      <c r="V277" s="468"/>
    </row>
    <row r="278" spans="1:22" ht="11.25" customHeight="1" x14ac:dyDescent="0.25">
      <c r="A278" s="7" t="s">
        <v>68</v>
      </c>
      <c r="B278" s="7" t="s">
        <v>313</v>
      </c>
      <c r="C278" s="135" t="s">
        <v>561</v>
      </c>
      <c r="D278" s="490"/>
      <c r="E278" s="511"/>
      <c r="F278" s="492">
        <v>0</v>
      </c>
      <c r="G278" s="492">
        <v>1</v>
      </c>
      <c r="H278" s="497">
        <f>D278*(F278-E278)/G278</f>
        <v>0</v>
      </c>
      <c r="I278" s="137"/>
      <c r="J278" s="468"/>
      <c r="K278" s="468"/>
      <c r="L278" s="486">
        <v>1</v>
      </c>
      <c r="M278" s="486">
        <f>L268*100+L278</f>
        <v>401</v>
      </c>
      <c r="N278" s="468"/>
      <c r="O278" s="468"/>
      <c r="P278" s="468"/>
      <c r="Q278" s="468"/>
      <c r="R278" s="468"/>
      <c r="S278" s="468"/>
      <c r="T278" s="468"/>
      <c r="U278" s="468"/>
      <c r="V278" s="468"/>
    </row>
    <row r="279" spans="1:22" x14ac:dyDescent="0.25">
      <c r="A279" s="7"/>
      <c r="B279" s="7"/>
      <c r="C279" s="486" t="s">
        <v>563</v>
      </c>
      <c r="D279" s="490"/>
      <c r="E279" s="511"/>
      <c r="F279" s="492">
        <v>0</v>
      </c>
      <c r="G279" s="492">
        <v>1</v>
      </c>
      <c r="H279" s="497">
        <f>D279*(F279-E279)/G279</f>
        <v>0</v>
      </c>
      <c r="I279" s="137"/>
      <c r="J279" s="468"/>
      <c r="K279" s="468"/>
      <c r="L279" s="486">
        <v>2</v>
      </c>
      <c r="M279" s="486">
        <f>L268*100+L279</f>
        <v>402</v>
      </c>
      <c r="N279" s="468"/>
      <c r="O279" s="468"/>
      <c r="P279" s="468"/>
      <c r="Q279" s="468"/>
      <c r="R279" s="468"/>
      <c r="S279" s="468"/>
      <c r="T279" s="468"/>
      <c r="U279" s="468"/>
      <c r="V279" s="468"/>
    </row>
    <row r="280" spans="1:22" x14ac:dyDescent="0.25">
      <c r="A280" s="7"/>
      <c r="B280" s="7"/>
      <c r="C280" s="135" t="s">
        <v>564</v>
      </c>
      <c r="D280" s="490"/>
      <c r="E280" s="504"/>
      <c r="F280" s="492">
        <v>0</v>
      </c>
      <c r="G280" s="492">
        <v>1</v>
      </c>
      <c r="H280" s="497">
        <f>D280*(F280-E280)/G280</f>
        <v>0</v>
      </c>
      <c r="I280" s="137"/>
      <c r="J280" s="468"/>
      <c r="K280" s="468"/>
      <c r="L280" s="486">
        <v>3</v>
      </c>
      <c r="M280" s="486">
        <f>L268*100+L280</f>
        <v>403</v>
      </c>
      <c r="O280" s="512"/>
      <c r="P280" s="468"/>
      <c r="Q280" s="468"/>
      <c r="R280" s="468"/>
      <c r="S280" s="468"/>
      <c r="T280" s="468"/>
      <c r="U280" s="468"/>
      <c r="V280" s="468"/>
    </row>
    <row r="281" spans="1:22" x14ac:dyDescent="0.25">
      <c r="A281" s="864" t="s">
        <v>292</v>
      </c>
      <c r="B281" s="864"/>
      <c r="C281" s="864"/>
      <c r="D281" s="370">
        <f>SUM(D277:D280)</f>
        <v>0</v>
      </c>
      <c r="E281" s="513"/>
      <c r="F281" s="495"/>
      <c r="G281" s="495"/>
      <c r="H281" s="496">
        <f>SUM(H278:H280)</f>
        <v>0</v>
      </c>
      <c r="I281" s="496">
        <f>SUM(I278:I280)</f>
        <v>0</v>
      </c>
      <c r="J281" s="468"/>
      <c r="K281" s="468"/>
      <c r="L281" s="486"/>
      <c r="M281" s="486"/>
      <c r="N281" s="468"/>
      <c r="O281" s="468"/>
      <c r="P281" s="468"/>
      <c r="Q281" s="468"/>
      <c r="R281" s="468"/>
      <c r="S281" s="468"/>
      <c r="T281" s="468"/>
      <c r="U281" s="468"/>
      <c r="V281" s="468"/>
    </row>
    <row r="282" spans="1:22" ht="11.25" customHeight="1" x14ac:dyDescent="0.25">
      <c r="A282" s="7" t="s">
        <v>310</v>
      </c>
      <c r="B282" s="7" t="s">
        <v>313</v>
      </c>
      <c r="C282" s="469" t="s">
        <v>313</v>
      </c>
      <c r="D282" s="490"/>
      <c r="E282" s="492">
        <v>0</v>
      </c>
      <c r="F282" s="492">
        <v>0</v>
      </c>
      <c r="G282" s="492">
        <v>1</v>
      </c>
      <c r="H282" s="492"/>
      <c r="I282" s="137">
        <f>D282*(F282-E282)/G282</f>
        <v>0</v>
      </c>
      <c r="J282" s="468"/>
      <c r="K282" s="468"/>
      <c r="L282" s="486">
        <v>4</v>
      </c>
      <c r="M282" s="486">
        <f>L268*100+L282</f>
        <v>404</v>
      </c>
      <c r="N282" s="468"/>
      <c r="O282" s="468"/>
      <c r="P282" s="468"/>
      <c r="Q282" s="468"/>
      <c r="R282" s="468"/>
      <c r="S282" s="468"/>
      <c r="T282" s="468"/>
      <c r="U282" s="468"/>
      <c r="V282" s="468"/>
    </row>
    <row r="283" spans="1:22" x14ac:dyDescent="0.25">
      <c r="A283" s="7"/>
      <c r="B283" s="7"/>
      <c r="C283" s="469" t="s">
        <v>312</v>
      </c>
      <c r="D283" s="498"/>
      <c r="E283" s="492"/>
      <c r="F283" s="492"/>
      <c r="G283" s="492"/>
      <c r="H283" s="492"/>
      <c r="I283" s="137"/>
      <c r="J283" s="468"/>
      <c r="K283" s="468"/>
      <c r="L283" s="486"/>
      <c r="M283" s="486"/>
      <c r="N283" s="468"/>
      <c r="O283" s="468"/>
      <c r="P283" s="468"/>
      <c r="Q283" s="468"/>
      <c r="R283" s="468"/>
      <c r="S283" s="468"/>
      <c r="T283" s="468"/>
      <c r="U283" s="468"/>
      <c r="V283" s="468"/>
    </row>
    <row r="284" spans="1:22" x14ac:dyDescent="0.25">
      <c r="A284" s="864" t="s">
        <v>292</v>
      </c>
      <c r="B284" s="864"/>
      <c r="C284" s="864"/>
      <c r="D284" s="499">
        <f>SUM(D282:D283)</f>
        <v>0</v>
      </c>
      <c r="E284" s="495"/>
      <c r="F284" s="495"/>
      <c r="G284" s="495"/>
      <c r="H284" s="496">
        <f>SUM(H282:H283)</f>
        <v>0</v>
      </c>
      <c r="I284" s="496">
        <f>SUM(I282:I283)</f>
        <v>0</v>
      </c>
      <c r="J284" s="468"/>
      <c r="K284" s="468"/>
      <c r="L284" s="486"/>
      <c r="M284" s="486"/>
      <c r="N284" s="468"/>
      <c r="O284" s="468"/>
      <c r="P284" s="468"/>
      <c r="Q284" s="468"/>
      <c r="R284" s="468"/>
      <c r="S284" s="468"/>
      <c r="T284" s="468"/>
      <c r="U284" s="468"/>
      <c r="V284" s="468"/>
    </row>
    <row r="285" spans="1:22" ht="11.25" customHeight="1" x14ac:dyDescent="0.25">
      <c r="A285" s="7" t="s">
        <v>314</v>
      </c>
      <c r="B285" s="7" t="s">
        <v>313</v>
      </c>
      <c r="C285" s="469" t="s">
        <v>313</v>
      </c>
      <c r="D285" s="490"/>
      <c r="E285" s="492">
        <v>0</v>
      </c>
      <c r="F285" s="492">
        <v>0</v>
      </c>
      <c r="G285" s="492">
        <v>1</v>
      </c>
      <c r="H285" s="492"/>
      <c r="I285" s="137">
        <f>D285*(F285-E285)/G285</f>
        <v>0</v>
      </c>
      <c r="J285" s="468"/>
      <c r="K285" s="468"/>
      <c r="L285" s="486">
        <v>5</v>
      </c>
      <c r="M285" s="486">
        <f>L268*100+L285</f>
        <v>405</v>
      </c>
      <c r="N285" s="468"/>
      <c r="O285" s="468"/>
      <c r="P285" s="468"/>
      <c r="Q285" s="468"/>
      <c r="R285" s="468"/>
      <c r="S285" s="468"/>
      <c r="T285" s="468"/>
      <c r="U285" s="468"/>
      <c r="V285" s="468"/>
    </row>
    <row r="286" spans="1:22" ht="12.75" customHeight="1" x14ac:dyDescent="0.25">
      <c r="A286" s="7"/>
      <c r="B286" s="7"/>
      <c r="C286" s="469" t="s">
        <v>312</v>
      </c>
      <c r="D286" s="498"/>
      <c r="E286" s="492"/>
      <c r="F286" s="492"/>
      <c r="G286" s="492"/>
      <c r="H286" s="492"/>
      <c r="I286" s="137"/>
      <c r="J286" s="468"/>
      <c r="K286" s="468"/>
      <c r="L286" s="486"/>
      <c r="M286" s="486"/>
      <c r="N286" s="468"/>
      <c r="O286" s="468"/>
      <c r="P286" s="468"/>
      <c r="Q286" s="468"/>
      <c r="R286" s="468"/>
      <c r="S286" s="468"/>
      <c r="T286" s="468"/>
      <c r="U286" s="468"/>
      <c r="V286" s="468"/>
    </row>
    <row r="287" spans="1:22" x14ac:dyDescent="0.25">
      <c r="A287" s="864" t="s">
        <v>292</v>
      </c>
      <c r="B287" s="864"/>
      <c r="C287" s="864"/>
      <c r="D287" s="499">
        <f>SUM(D285:D286)</f>
        <v>0</v>
      </c>
      <c r="E287" s="495"/>
      <c r="F287" s="495"/>
      <c r="G287" s="495"/>
      <c r="H287" s="496">
        <f>SUM(H285:H286)</f>
        <v>0</v>
      </c>
      <c r="I287" s="496">
        <f>SUM(I285:I286)</f>
        <v>0</v>
      </c>
      <c r="J287" s="468"/>
      <c r="K287" s="468"/>
      <c r="L287" s="486"/>
      <c r="M287" s="486"/>
      <c r="N287" s="468"/>
      <c r="O287" s="468"/>
      <c r="P287" s="468"/>
      <c r="Q287" s="468"/>
      <c r="R287" s="468"/>
      <c r="S287" s="468"/>
      <c r="T287" s="468"/>
      <c r="U287" s="468"/>
      <c r="V287" s="468"/>
    </row>
    <row r="288" spans="1:22" ht="11.25" customHeight="1" x14ac:dyDescent="0.25">
      <c r="A288" s="7" t="s">
        <v>315</v>
      </c>
      <c r="B288" s="7" t="s">
        <v>313</v>
      </c>
      <c r="C288" s="469" t="s">
        <v>313</v>
      </c>
      <c r="D288" s="490"/>
      <c r="E288" s="492">
        <v>0</v>
      </c>
      <c r="F288" s="492">
        <v>0</v>
      </c>
      <c r="G288" s="492">
        <v>1</v>
      </c>
      <c r="H288" s="492"/>
      <c r="I288" s="137">
        <f>D288*(F288-E288)/G288</f>
        <v>0</v>
      </c>
      <c r="J288" s="468"/>
      <c r="K288" s="468"/>
      <c r="L288" s="486">
        <v>6</v>
      </c>
      <c r="M288" s="486">
        <f>L268*100+L288</f>
        <v>406</v>
      </c>
      <c r="N288" s="468"/>
      <c r="O288" s="468"/>
      <c r="P288" s="468"/>
      <c r="Q288" s="468"/>
      <c r="R288" s="468"/>
      <c r="S288" s="468"/>
      <c r="T288" s="468"/>
      <c r="U288" s="468"/>
      <c r="V288" s="468"/>
    </row>
    <row r="289" spans="1:22" x14ac:dyDescent="0.25">
      <c r="A289" s="7"/>
      <c r="B289" s="7"/>
      <c r="C289" s="469" t="s">
        <v>312</v>
      </c>
      <c r="D289" s="498"/>
      <c r="E289" s="492"/>
      <c r="F289" s="492"/>
      <c r="G289" s="492"/>
      <c r="H289" s="492"/>
      <c r="I289" s="137"/>
      <c r="J289" s="468"/>
      <c r="K289" s="468"/>
      <c r="L289" s="486"/>
      <c r="M289" s="486"/>
      <c r="N289" s="468"/>
      <c r="O289" s="468"/>
      <c r="P289" s="468"/>
      <c r="Q289" s="468"/>
      <c r="R289" s="468"/>
      <c r="S289" s="468"/>
      <c r="T289" s="468"/>
      <c r="U289" s="468"/>
      <c r="V289" s="468"/>
    </row>
    <row r="290" spans="1:22" x14ac:dyDescent="0.25">
      <c r="A290" s="864" t="s">
        <v>292</v>
      </c>
      <c r="B290" s="864"/>
      <c r="C290" s="864"/>
      <c r="D290" s="499">
        <f>SUM(D288:D289)</f>
        <v>0</v>
      </c>
      <c r="E290" s="495"/>
      <c r="F290" s="495"/>
      <c r="G290" s="495"/>
      <c r="H290" s="496">
        <f>SUM(H288:H289)</f>
        <v>0</v>
      </c>
      <c r="I290" s="496">
        <f>SUM(I288:I289)</f>
        <v>0</v>
      </c>
      <c r="J290" s="468"/>
      <c r="K290" s="468"/>
      <c r="L290" s="486"/>
      <c r="M290" s="486"/>
      <c r="N290" s="468"/>
      <c r="O290" s="468"/>
      <c r="P290" s="468"/>
      <c r="Q290" s="468"/>
      <c r="R290" s="468"/>
      <c r="S290" s="468"/>
      <c r="T290" s="468"/>
      <c r="U290" s="468"/>
      <c r="V290" s="468"/>
    </row>
    <row r="291" spans="1:22" ht="13.5" customHeight="1" x14ac:dyDescent="0.25">
      <c r="A291" s="7" t="s">
        <v>316</v>
      </c>
      <c r="B291" s="7" t="s">
        <v>313</v>
      </c>
      <c r="C291" s="469" t="s">
        <v>313</v>
      </c>
      <c r="D291" s="490"/>
      <c r="E291" s="492">
        <v>0</v>
      </c>
      <c r="F291" s="492">
        <v>0</v>
      </c>
      <c r="G291" s="492">
        <v>1</v>
      </c>
      <c r="H291" s="492"/>
      <c r="I291" s="137">
        <f>D291*(F291-E291)/G291</f>
        <v>0</v>
      </c>
      <c r="J291" s="468"/>
      <c r="K291" s="468"/>
      <c r="L291" s="486">
        <v>7</v>
      </c>
      <c r="M291" s="486">
        <f>L268*100+L291</f>
        <v>407</v>
      </c>
      <c r="N291" s="468"/>
      <c r="O291" s="468"/>
      <c r="P291" s="468"/>
      <c r="Q291" s="468"/>
      <c r="R291" s="468"/>
      <c r="S291" s="468"/>
      <c r="T291" s="468"/>
      <c r="U291" s="468"/>
      <c r="V291" s="468"/>
    </row>
    <row r="292" spans="1:22" ht="13.5" customHeight="1" x14ac:dyDescent="0.25">
      <c r="A292" s="7"/>
      <c r="B292" s="7"/>
      <c r="C292" s="469" t="s">
        <v>312</v>
      </c>
      <c r="D292" s="498"/>
      <c r="E292" s="514"/>
      <c r="F292" s="492"/>
      <c r="G292" s="492"/>
      <c r="H292" s="492"/>
      <c r="I292" s="137"/>
      <c r="J292" s="468"/>
      <c r="K292" s="468"/>
      <c r="L292" s="468"/>
      <c r="M292" s="468"/>
      <c r="N292" s="468"/>
      <c r="O292" s="468"/>
      <c r="P292" s="468"/>
      <c r="Q292" s="468"/>
      <c r="R292" s="468"/>
      <c r="S292" s="468"/>
      <c r="T292" s="468"/>
      <c r="U292" s="468"/>
      <c r="V292" s="468"/>
    </row>
    <row r="293" spans="1:22" ht="13.5" customHeight="1" x14ac:dyDescent="0.25">
      <c r="A293" s="864" t="s">
        <v>292</v>
      </c>
      <c r="B293" s="864"/>
      <c r="C293" s="864"/>
      <c r="D293" s="507">
        <f>SUM(D291:D292)</f>
        <v>0</v>
      </c>
      <c r="E293" s="515"/>
      <c r="F293" s="495"/>
      <c r="G293" s="495"/>
      <c r="H293" s="496">
        <f>SUM(H291:H292)</f>
        <v>0</v>
      </c>
      <c r="I293" s="496">
        <f>SUM(I291:I292)</f>
        <v>0</v>
      </c>
      <c r="J293" s="468"/>
      <c r="K293" s="468"/>
      <c r="L293" s="468"/>
      <c r="M293" s="468"/>
      <c r="N293" s="468"/>
      <c r="O293" s="468"/>
      <c r="P293" s="468"/>
      <c r="Q293" s="468"/>
      <c r="R293" s="468"/>
      <c r="S293" s="468"/>
      <c r="T293" s="468"/>
      <c r="U293" s="468"/>
      <c r="V293" s="468"/>
    </row>
    <row r="294" spans="1:22" ht="13.5" customHeight="1" x14ac:dyDescent="0.25">
      <c r="A294" s="865" t="s">
        <v>91</v>
      </c>
      <c r="B294" s="865"/>
      <c r="C294" s="865"/>
      <c r="D294" s="92">
        <f>D293+D290+D287+D284+D281</f>
        <v>0</v>
      </c>
      <c r="E294" s="516"/>
      <c r="F294" s="500"/>
      <c r="G294" s="500"/>
      <c r="H294" s="496">
        <f>H293+H290+H287+H284+H281</f>
        <v>0</v>
      </c>
      <c r="I294" s="496">
        <f>I293+I290+I287+I284+I281</f>
        <v>0</v>
      </c>
      <c r="J294" s="468"/>
      <c r="K294" s="468"/>
      <c r="L294" s="468"/>
      <c r="M294" s="468"/>
      <c r="N294" s="468"/>
      <c r="O294" s="468"/>
      <c r="P294" s="468"/>
      <c r="Q294" s="468"/>
      <c r="R294" s="468"/>
      <c r="S294" s="468"/>
      <c r="T294" s="468"/>
      <c r="U294" s="468"/>
      <c r="V294" s="468"/>
    </row>
    <row r="295" spans="1:22" ht="14" x14ac:dyDescent="0.25">
      <c r="A295" s="867" t="s">
        <v>491</v>
      </c>
      <c r="B295" s="867"/>
      <c r="C295" s="867"/>
      <c r="D295" s="867"/>
      <c r="E295" s="867"/>
      <c r="F295" s="867"/>
      <c r="G295" s="867"/>
      <c r="H295" s="867"/>
      <c r="I295" s="867"/>
      <c r="J295" s="468"/>
      <c r="K295" s="468"/>
      <c r="L295" s="468"/>
      <c r="M295" s="468"/>
      <c r="N295" s="468"/>
      <c r="O295" s="468"/>
      <c r="P295" s="468"/>
      <c r="Q295" s="468"/>
      <c r="R295" s="468"/>
      <c r="S295" s="468"/>
      <c r="T295" s="468"/>
      <c r="U295" s="468"/>
      <c r="V295" s="468"/>
    </row>
    <row r="296" spans="1:22" ht="14" x14ac:dyDescent="0.25">
      <c r="A296" s="867" t="s">
        <v>492</v>
      </c>
      <c r="B296" s="867"/>
      <c r="C296" s="867"/>
      <c r="D296" s="867"/>
      <c r="E296" s="867"/>
      <c r="F296" s="867"/>
      <c r="G296" s="867"/>
      <c r="H296" s="867"/>
      <c r="I296" s="867"/>
      <c r="J296" s="468"/>
      <c r="K296" s="468"/>
      <c r="L296" s="468"/>
      <c r="M296" s="468"/>
      <c r="N296" s="468"/>
      <c r="O296" s="468"/>
      <c r="P296" s="468"/>
      <c r="Q296" s="468"/>
      <c r="R296" s="468"/>
      <c r="S296" s="468"/>
      <c r="T296" s="468"/>
      <c r="U296" s="468"/>
      <c r="V296" s="468"/>
    </row>
    <row r="297" spans="1:22" ht="13.5" customHeight="1" x14ac:dyDescent="0.25">
      <c r="A297" s="868" t="s">
        <v>493</v>
      </c>
      <c r="B297" s="868"/>
      <c r="C297" s="868"/>
      <c r="D297" s="868"/>
      <c r="E297" s="868"/>
      <c r="F297" s="868"/>
      <c r="G297" s="868"/>
      <c r="H297" s="868"/>
      <c r="I297" s="868"/>
      <c r="J297" s="468"/>
      <c r="K297" s="468"/>
      <c r="L297" s="468"/>
      <c r="M297" s="468"/>
      <c r="N297" s="468"/>
      <c r="O297" s="468"/>
      <c r="P297" s="468"/>
      <c r="Q297" s="468"/>
      <c r="R297" s="468"/>
      <c r="S297" s="468"/>
      <c r="T297" s="468"/>
      <c r="U297" s="468"/>
      <c r="V297" s="468"/>
    </row>
    <row r="298" spans="1:22" ht="13.5" x14ac:dyDescent="0.25">
      <c r="A298" s="517" t="s">
        <v>494</v>
      </c>
      <c r="B298" s="468"/>
      <c r="C298" s="468"/>
      <c r="D298" s="468"/>
      <c r="E298" s="468"/>
      <c r="F298" s="468"/>
      <c r="G298" s="468"/>
      <c r="H298" s="468"/>
      <c r="I298" s="468"/>
      <c r="J298" s="468"/>
      <c r="K298" s="468"/>
      <c r="L298" s="468"/>
      <c r="M298" s="468"/>
      <c r="N298" s="468"/>
      <c r="O298" s="468"/>
      <c r="P298" s="468"/>
      <c r="Q298" s="468"/>
      <c r="R298" s="468"/>
      <c r="S298" s="468"/>
      <c r="T298" s="468"/>
      <c r="U298" s="468"/>
      <c r="V298" s="468"/>
    </row>
    <row r="299" spans="1:22" x14ac:dyDescent="0.25">
      <c r="A299" s="468"/>
      <c r="B299" s="468"/>
      <c r="C299" s="468"/>
      <c r="D299" s="468"/>
      <c r="E299" s="468"/>
      <c r="F299" s="468"/>
      <c r="G299" s="468"/>
      <c r="H299" s="468"/>
      <c r="I299" s="468"/>
      <c r="J299" s="468"/>
      <c r="K299" s="468"/>
      <c r="L299" s="468"/>
      <c r="M299" s="468"/>
      <c r="N299" s="468"/>
      <c r="O299" s="468"/>
      <c r="P299" s="468"/>
      <c r="Q299" s="468"/>
      <c r="R299" s="468"/>
      <c r="S299" s="468"/>
      <c r="T299" s="468"/>
      <c r="U299" s="468"/>
      <c r="V299" s="468"/>
    </row>
    <row r="300" spans="1:22" x14ac:dyDescent="0.25">
      <c r="A300" s="468"/>
      <c r="B300" s="468"/>
      <c r="C300" s="468"/>
      <c r="D300" s="468"/>
      <c r="E300" s="468"/>
      <c r="F300" s="468"/>
      <c r="G300" s="468"/>
      <c r="H300" s="468"/>
      <c r="I300" s="468"/>
      <c r="J300" s="468"/>
      <c r="K300" s="468"/>
      <c r="L300" s="468"/>
      <c r="M300" s="468"/>
      <c r="N300" s="468"/>
      <c r="O300" s="468"/>
      <c r="P300" s="468"/>
      <c r="Q300" s="468"/>
      <c r="R300" s="468"/>
      <c r="S300" s="468"/>
      <c r="T300" s="468"/>
      <c r="U300" s="468"/>
      <c r="V300" s="468"/>
    </row>
    <row r="301" spans="1:22" x14ac:dyDescent="0.25">
      <c r="A301" s="468"/>
      <c r="B301" s="468"/>
      <c r="C301" s="468"/>
      <c r="D301" s="468"/>
      <c r="E301" s="468"/>
      <c r="F301" s="468"/>
      <c r="G301" s="468"/>
      <c r="H301" s="468"/>
      <c r="I301" s="468"/>
      <c r="J301" s="468"/>
      <c r="K301" s="468"/>
      <c r="L301" s="468"/>
      <c r="M301" s="468"/>
      <c r="N301" s="468"/>
      <c r="O301" s="468"/>
      <c r="P301" s="468"/>
      <c r="Q301" s="468"/>
      <c r="R301" s="468"/>
      <c r="S301" s="468"/>
      <c r="T301" s="468"/>
      <c r="U301" s="468"/>
      <c r="V301" s="468"/>
    </row>
    <row r="302" spans="1:22" x14ac:dyDescent="0.25">
      <c r="A302" s="468"/>
      <c r="B302" s="468"/>
      <c r="C302" s="468"/>
      <c r="D302" s="468"/>
      <c r="E302" s="468"/>
      <c r="F302" s="468"/>
      <c r="G302" s="468"/>
      <c r="H302" s="468"/>
      <c r="I302" s="468"/>
      <c r="J302" s="468"/>
      <c r="K302" s="468"/>
      <c r="L302" s="468"/>
      <c r="M302" s="468"/>
      <c r="N302" s="468"/>
      <c r="O302" s="468"/>
      <c r="P302" s="468"/>
      <c r="Q302" s="468"/>
      <c r="R302" s="468"/>
      <c r="S302" s="468"/>
      <c r="T302" s="468"/>
      <c r="U302" s="468"/>
      <c r="V302" s="468"/>
    </row>
    <row r="303" spans="1:22" x14ac:dyDescent="0.25">
      <c r="A303" s="468"/>
      <c r="B303" s="468"/>
      <c r="C303" s="468"/>
      <c r="D303" s="468"/>
      <c r="E303" s="468"/>
      <c r="F303" s="468"/>
      <c r="G303" s="468"/>
      <c r="H303" s="468"/>
      <c r="I303" s="468"/>
      <c r="J303" s="468"/>
      <c r="K303" s="468"/>
      <c r="L303" s="468"/>
      <c r="M303" s="468"/>
      <c r="N303" s="468"/>
      <c r="O303" s="468"/>
      <c r="P303" s="468"/>
      <c r="Q303" s="468"/>
      <c r="R303" s="468"/>
      <c r="S303" s="468"/>
      <c r="T303" s="468"/>
      <c r="U303" s="468"/>
      <c r="V303" s="468"/>
    </row>
    <row r="304" spans="1:22" x14ac:dyDescent="0.25">
      <c r="A304" s="468"/>
      <c r="B304" s="468"/>
      <c r="C304" s="468"/>
      <c r="D304" s="468"/>
      <c r="E304" s="468"/>
      <c r="F304" s="468"/>
      <c r="G304" s="468"/>
      <c r="H304" s="468"/>
      <c r="I304" s="468"/>
      <c r="J304" s="468"/>
      <c r="K304" s="468"/>
      <c r="L304" s="468"/>
      <c r="M304" s="468"/>
      <c r="N304" s="468"/>
      <c r="O304" s="468"/>
      <c r="P304" s="468"/>
      <c r="Q304" s="468"/>
      <c r="R304" s="468"/>
      <c r="S304" s="468"/>
      <c r="T304" s="468"/>
      <c r="U304" s="468"/>
      <c r="V304" s="468"/>
    </row>
    <row r="305" spans="1:22" x14ac:dyDescent="0.25">
      <c r="A305" s="13" t="s">
        <v>23</v>
      </c>
      <c r="B305" s="13"/>
      <c r="C305" s="791">
        <f>Presentación!$C$3</f>
        <v>1990</v>
      </c>
      <c r="D305" s="791"/>
      <c r="E305" s="791"/>
      <c r="F305" s="791"/>
      <c r="G305" s="791"/>
      <c r="H305" s="791"/>
      <c r="I305" s="791"/>
      <c r="J305" s="468"/>
      <c r="K305" s="468"/>
      <c r="L305" s="468"/>
      <c r="M305" s="468"/>
      <c r="N305" s="468"/>
      <c r="O305" s="468"/>
      <c r="P305" s="468"/>
      <c r="Q305" s="468"/>
      <c r="R305" s="468"/>
      <c r="S305" s="468"/>
      <c r="T305" s="468"/>
      <c r="U305" s="468"/>
      <c r="V305" s="468"/>
    </row>
    <row r="306" spans="1:22" ht="11.25" customHeight="1" x14ac:dyDescent="0.25">
      <c r="A306" s="11" t="s">
        <v>24</v>
      </c>
      <c r="B306" s="11"/>
      <c r="C306" s="792" t="s">
        <v>380</v>
      </c>
      <c r="D306" s="792"/>
      <c r="E306" s="792"/>
      <c r="F306" s="792"/>
      <c r="G306" s="792"/>
      <c r="H306" s="792"/>
      <c r="I306" s="792"/>
      <c r="J306" s="468"/>
      <c r="K306" s="468"/>
      <c r="L306" s="486">
        <v>5</v>
      </c>
      <c r="M306" s="486">
        <v>2</v>
      </c>
      <c r="N306" s="468"/>
      <c r="O306" s="468"/>
      <c r="P306" s="468"/>
      <c r="Q306" s="468"/>
      <c r="R306" s="468"/>
      <c r="S306" s="468"/>
      <c r="T306" s="468"/>
      <c r="U306" s="468"/>
      <c r="V306" s="468"/>
    </row>
    <row r="307" spans="1:22" ht="11.25" customHeight="1" x14ac:dyDescent="0.25">
      <c r="A307" s="702" t="s">
        <v>5</v>
      </c>
      <c r="B307" s="702"/>
      <c r="C307" s="703" t="s">
        <v>26</v>
      </c>
      <c r="D307" s="703"/>
      <c r="E307" s="703"/>
      <c r="F307" s="703"/>
      <c r="G307" s="703"/>
      <c r="H307" s="703"/>
      <c r="I307" s="703"/>
      <c r="J307" s="468"/>
      <c r="K307" s="468"/>
      <c r="L307" s="486"/>
      <c r="M307" s="486"/>
      <c r="N307" s="468"/>
      <c r="O307" s="468"/>
      <c r="P307" s="468"/>
      <c r="Q307" s="468"/>
      <c r="R307" s="468"/>
      <c r="S307" s="468"/>
      <c r="T307" s="468"/>
      <c r="U307" s="468"/>
      <c r="V307" s="468"/>
    </row>
    <row r="308" spans="1:22" ht="11.25" customHeight="1" x14ac:dyDescent="0.25">
      <c r="A308" s="702" t="s">
        <v>27</v>
      </c>
      <c r="B308" s="702"/>
      <c r="C308" s="703" t="s">
        <v>482</v>
      </c>
      <c r="D308" s="703"/>
      <c r="E308" s="703"/>
      <c r="F308" s="703"/>
      <c r="G308" s="703"/>
      <c r="H308" s="703"/>
      <c r="I308" s="703"/>
      <c r="J308" s="468"/>
      <c r="K308" s="468"/>
      <c r="L308" s="486"/>
      <c r="M308" s="486"/>
      <c r="N308" s="468"/>
      <c r="O308" s="468"/>
      <c r="P308" s="468"/>
      <c r="Q308" s="468"/>
      <c r="R308" s="468"/>
      <c r="S308" s="468"/>
      <c r="T308" s="468"/>
      <c r="U308" s="468"/>
      <c r="V308" s="468"/>
    </row>
    <row r="309" spans="1:22" ht="11.25" customHeight="1" x14ac:dyDescent="0.25">
      <c r="A309" s="702" t="s">
        <v>29</v>
      </c>
      <c r="B309" s="702"/>
      <c r="C309" s="703" t="s">
        <v>454</v>
      </c>
      <c r="D309" s="703"/>
      <c r="E309" s="703"/>
      <c r="F309" s="703"/>
      <c r="G309" s="703"/>
      <c r="H309" s="703"/>
      <c r="I309" s="703"/>
      <c r="J309" s="468"/>
      <c r="K309" s="468"/>
      <c r="L309" s="486"/>
      <c r="M309" s="486"/>
      <c r="N309" s="468"/>
      <c r="O309" s="468"/>
      <c r="P309" s="468"/>
      <c r="Q309" s="468"/>
      <c r="R309" s="468"/>
      <c r="S309" s="468"/>
      <c r="T309" s="468"/>
      <c r="U309" s="468"/>
      <c r="V309" s="468"/>
    </row>
    <row r="310" spans="1:22" ht="11.25" customHeight="1" x14ac:dyDescent="0.25">
      <c r="A310" s="702" t="s">
        <v>31</v>
      </c>
      <c r="B310" s="702"/>
      <c r="C310" s="703" t="s">
        <v>406</v>
      </c>
      <c r="D310" s="703"/>
      <c r="E310" s="703"/>
      <c r="F310" s="703"/>
      <c r="G310" s="703"/>
      <c r="H310" s="703"/>
      <c r="I310" s="703"/>
      <c r="J310" s="468"/>
      <c r="K310" s="468"/>
      <c r="L310" s="486"/>
      <c r="M310" s="486"/>
      <c r="N310" s="468"/>
      <c r="O310" s="468"/>
      <c r="P310" s="468"/>
      <c r="Q310" s="468"/>
      <c r="R310" s="468"/>
      <c r="S310" s="468"/>
      <c r="T310" s="468"/>
      <c r="U310" s="468"/>
      <c r="V310" s="468"/>
    </row>
    <row r="311" spans="1:22" ht="11.25" customHeight="1" x14ac:dyDescent="0.25">
      <c r="A311" s="704" t="s">
        <v>33</v>
      </c>
      <c r="B311" s="704"/>
      <c r="C311" s="97" t="s">
        <v>34</v>
      </c>
      <c r="D311" s="705" t="s">
        <v>237</v>
      </c>
      <c r="E311" s="705"/>
      <c r="F311" s="705"/>
      <c r="G311" s="705"/>
      <c r="H311" s="705"/>
      <c r="I311" s="705"/>
      <c r="J311" s="468"/>
      <c r="K311" s="468"/>
      <c r="L311" s="486"/>
      <c r="M311" s="486"/>
      <c r="N311" s="468"/>
      <c r="O311" s="468"/>
      <c r="P311" s="468"/>
      <c r="Q311" s="468"/>
      <c r="R311" s="468"/>
      <c r="S311" s="468"/>
      <c r="T311" s="468"/>
      <c r="U311" s="468"/>
      <c r="V311" s="468"/>
    </row>
    <row r="312" spans="1:22" ht="45.75" customHeight="1" x14ac:dyDescent="0.25">
      <c r="A312" s="7" t="s">
        <v>37</v>
      </c>
      <c r="B312" s="7"/>
      <c r="C312" s="7" t="s">
        <v>38</v>
      </c>
      <c r="D312" s="98" t="s">
        <v>238</v>
      </c>
      <c r="E312" s="98" t="s">
        <v>483</v>
      </c>
      <c r="F312" s="98" t="s">
        <v>484</v>
      </c>
      <c r="G312" s="98" t="s">
        <v>241</v>
      </c>
      <c r="H312" s="98" t="s">
        <v>242</v>
      </c>
      <c r="I312" s="98" t="s">
        <v>242</v>
      </c>
      <c r="J312" s="468"/>
      <c r="K312" s="468"/>
      <c r="L312" s="486"/>
      <c r="M312" s="486"/>
      <c r="N312" s="468"/>
      <c r="O312" s="468"/>
      <c r="P312" s="468"/>
      <c r="Q312" s="468"/>
      <c r="R312" s="468"/>
      <c r="S312" s="468"/>
      <c r="T312" s="468"/>
      <c r="U312" s="468"/>
      <c r="V312" s="468"/>
    </row>
    <row r="313" spans="1:22" ht="12.75" customHeight="1" x14ac:dyDescent="0.25">
      <c r="A313" s="7" t="s">
        <v>224</v>
      </c>
      <c r="B313" s="7" t="s">
        <v>47</v>
      </c>
      <c r="C313" s="7"/>
      <c r="D313" s="25" t="s">
        <v>48</v>
      </c>
      <c r="E313" s="25" t="s">
        <v>243</v>
      </c>
      <c r="F313" s="25" t="s">
        <v>243</v>
      </c>
      <c r="G313" s="25" t="s">
        <v>244</v>
      </c>
      <c r="H313" s="25" t="s">
        <v>52</v>
      </c>
      <c r="I313" s="25" t="s">
        <v>121</v>
      </c>
      <c r="J313" s="468"/>
      <c r="K313" s="468"/>
      <c r="L313" s="486"/>
      <c r="M313" s="486"/>
      <c r="N313" s="468"/>
      <c r="O313" s="468"/>
      <c r="P313" s="468"/>
      <c r="Q313" s="468"/>
      <c r="R313" s="468"/>
      <c r="S313" s="468"/>
      <c r="T313" s="468"/>
      <c r="U313" s="468"/>
      <c r="V313" s="468"/>
    </row>
    <row r="314" spans="1:22" ht="34.5" x14ac:dyDescent="0.25">
      <c r="A314" s="7"/>
      <c r="B314" s="7"/>
      <c r="C314" s="7"/>
      <c r="D314" s="25" t="s">
        <v>54</v>
      </c>
      <c r="E314" s="25" t="s">
        <v>246</v>
      </c>
      <c r="F314" s="25" t="s">
        <v>247</v>
      </c>
      <c r="G314" s="25" t="s">
        <v>485</v>
      </c>
      <c r="H314" s="25" t="s">
        <v>486</v>
      </c>
      <c r="I314" s="25" t="s">
        <v>487</v>
      </c>
      <c r="J314" s="468"/>
      <c r="K314" s="468"/>
      <c r="L314" s="486"/>
      <c r="M314" s="486"/>
      <c r="N314" s="468"/>
      <c r="O314" s="468"/>
      <c r="P314" s="468"/>
      <c r="Q314" s="468"/>
      <c r="R314" s="468"/>
      <c r="S314" s="468"/>
      <c r="T314" s="468"/>
      <c r="U314" s="468"/>
      <c r="V314" s="468"/>
    </row>
    <row r="315" spans="1:22" ht="13.5" x14ac:dyDescent="0.35">
      <c r="A315" s="7"/>
      <c r="B315" s="7"/>
      <c r="C315" s="7"/>
      <c r="D315" s="114" t="s">
        <v>488</v>
      </c>
      <c r="E315" s="114" t="s">
        <v>251</v>
      </c>
      <c r="F315" s="114" t="s">
        <v>250</v>
      </c>
      <c r="G315" s="114" t="s">
        <v>489</v>
      </c>
      <c r="H315" s="114" t="s">
        <v>253</v>
      </c>
      <c r="I315" s="114" t="s">
        <v>253</v>
      </c>
      <c r="J315" s="468"/>
      <c r="K315" s="468"/>
      <c r="L315" s="486"/>
      <c r="M315" s="486"/>
      <c r="N315" s="468"/>
      <c r="O315" s="468"/>
      <c r="P315" s="468"/>
      <c r="Q315" s="468"/>
      <c r="R315" s="468"/>
      <c r="S315" s="468"/>
      <c r="T315" s="468"/>
      <c r="U315" s="468"/>
      <c r="V315" s="468"/>
    </row>
    <row r="316" spans="1:22" ht="12.75" customHeight="1" x14ac:dyDescent="0.25">
      <c r="A316" s="7" t="s">
        <v>68</v>
      </c>
      <c r="B316" s="7" t="s">
        <v>313</v>
      </c>
      <c r="C316" s="135" t="s">
        <v>561</v>
      </c>
      <c r="D316" s="490"/>
      <c r="E316" s="511"/>
      <c r="F316" s="492">
        <v>0</v>
      </c>
      <c r="G316" s="492">
        <v>1</v>
      </c>
      <c r="H316" s="497">
        <f>D316*(F316-E316)/G316</f>
        <v>0</v>
      </c>
      <c r="I316" s="137"/>
      <c r="J316" s="468"/>
      <c r="K316" s="468"/>
      <c r="L316" s="486">
        <v>1</v>
      </c>
      <c r="M316" s="486">
        <f>L306*100+L316</f>
        <v>501</v>
      </c>
      <c r="N316" s="468"/>
      <c r="O316" s="468"/>
      <c r="P316" s="468"/>
      <c r="Q316" s="468"/>
      <c r="R316" s="468"/>
      <c r="S316" s="468"/>
      <c r="T316" s="468"/>
      <c r="U316" s="468"/>
      <c r="V316" s="468"/>
    </row>
    <row r="317" spans="1:22" ht="11.25" customHeight="1" x14ac:dyDescent="0.25">
      <c r="A317" s="7"/>
      <c r="B317" s="7"/>
      <c r="C317" s="486" t="s">
        <v>563</v>
      </c>
      <c r="D317" s="490"/>
      <c r="E317" s="511"/>
      <c r="F317" s="492">
        <v>0</v>
      </c>
      <c r="G317" s="492">
        <v>1</v>
      </c>
      <c r="H317" s="497">
        <f>D317*(F317-E317)/G317</f>
        <v>0</v>
      </c>
      <c r="I317" s="137"/>
      <c r="J317" s="468"/>
      <c r="K317" s="468"/>
      <c r="L317" s="486">
        <v>2</v>
      </c>
      <c r="M317" s="486">
        <f>L306*100+L317</f>
        <v>502</v>
      </c>
      <c r="N317" s="468"/>
      <c r="O317" s="468"/>
      <c r="P317" s="468"/>
      <c r="Q317" s="468"/>
      <c r="R317" s="468"/>
      <c r="S317" s="468"/>
      <c r="T317" s="468"/>
      <c r="U317" s="468"/>
      <c r="V317" s="468"/>
    </row>
    <row r="318" spans="1:22" x14ac:dyDescent="0.25">
      <c r="A318" s="7"/>
      <c r="B318" s="7"/>
      <c r="C318" s="135" t="s">
        <v>564</v>
      </c>
      <c r="D318" s="490"/>
      <c r="E318" s="504"/>
      <c r="F318" s="492">
        <v>0</v>
      </c>
      <c r="G318" s="492">
        <v>1</v>
      </c>
      <c r="H318" s="497">
        <f>D318*(F318-E318)/G318</f>
        <v>0</v>
      </c>
      <c r="I318" s="137"/>
      <c r="J318" s="468"/>
      <c r="K318" s="468"/>
      <c r="L318" s="486">
        <v>3</v>
      </c>
      <c r="M318" s="486">
        <f>L306*100+L318</f>
        <v>503</v>
      </c>
      <c r="O318" s="512"/>
      <c r="P318" s="468"/>
      <c r="Q318" s="468"/>
      <c r="R318" s="468"/>
      <c r="S318" s="468"/>
      <c r="T318" s="468"/>
      <c r="U318" s="468"/>
      <c r="V318" s="468"/>
    </row>
    <row r="319" spans="1:22" ht="13.5" customHeight="1" x14ac:dyDescent="0.25">
      <c r="A319" s="864" t="s">
        <v>292</v>
      </c>
      <c r="B319" s="864"/>
      <c r="C319" s="864"/>
      <c r="D319" s="370">
        <f>SUM(D315:D318)</f>
        <v>0</v>
      </c>
      <c r="E319" s="513"/>
      <c r="F319" s="495"/>
      <c r="G319" s="495"/>
      <c r="H319" s="496">
        <f>SUM(H316:H318)</f>
        <v>0</v>
      </c>
      <c r="I319" s="496">
        <f>SUM(I316:I318)</f>
        <v>0</v>
      </c>
      <c r="J319" s="468"/>
      <c r="K319" s="468"/>
      <c r="L319" s="486"/>
      <c r="M319" s="486"/>
      <c r="N319" s="468"/>
      <c r="O319" s="468"/>
      <c r="P319" s="468"/>
      <c r="Q319" s="468"/>
      <c r="R319" s="468"/>
      <c r="S319" s="468"/>
      <c r="T319" s="468"/>
      <c r="U319" s="468"/>
      <c r="V319" s="468"/>
    </row>
    <row r="320" spans="1:22" ht="13.5" customHeight="1" x14ac:dyDescent="0.25">
      <c r="A320" s="7" t="s">
        <v>310</v>
      </c>
      <c r="B320" s="7" t="s">
        <v>313</v>
      </c>
      <c r="C320" s="469" t="s">
        <v>313</v>
      </c>
      <c r="D320" s="490"/>
      <c r="E320" s="492">
        <v>0</v>
      </c>
      <c r="F320" s="492">
        <v>0</v>
      </c>
      <c r="G320" s="492">
        <v>1</v>
      </c>
      <c r="H320" s="492"/>
      <c r="I320" s="137">
        <f>D320*(F320-E320)/G320</f>
        <v>0</v>
      </c>
      <c r="J320" s="468"/>
      <c r="K320" s="468"/>
      <c r="L320" s="486">
        <v>4</v>
      </c>
      <c r="M320" s="486">
        <f>L306*100+L320</f>
        <v>504</v>
      </c>
      <c r="N320" s="468"/>
      <c r="O320" s="468"/>
      <c r="P320" s="468"/>
      <c r="Q320" s="468"/>
      <c r="R320" s="468"/>
      <c r="S320" s="468"/>
      <c r="T320" s="468"/>
      <c r="U320" s="468"/>
      <c r="V320" s="468"/>
    </row>
    <row r="321" spans="1:22" ht="13.5" customHeight="1" x14ac:dyDescent="0.25">
      <c r="A321" s="7"/>
      <c r="B321" s="7"/>
      <c r="C321" s="469" t="s">
        <v>312</v>
      </c>
      <c r="D321" s="498"/>
      <c r="E321" s="492"/>
      <c r="F321" s="492"/>
      <c r="G321" s="492"/>
      <c r="H321" s="492"/>
      <c r="I321" s="137"/>
      <c r="J321" s="468"/>
      <c r="K321" s="468"/>
      <c r="L321" s="486"/>
      <c r="M321" s="486"/>
      <c r="N321" s="468"/>
      <c r="O321" s="468"/>
      <c r="P321" s="468"/>
      <c r="Q321" s="468"/>
      <c r="R321" s="468"/>
      <c r="S321" s="468"/>
      <c r="T321" s="468"/>
      <c r="U321" s="468"/>
      <c r="V321" s="468"/>
    </row>
    <row r="322" spans="1:22" ht="13.5" customHeight="1" x14ac:dyDescent="0.25">
      <c r="A322" s="864" t="s">
        <v>292</v>
      </c>
      <c r="B322" s="864"/>
      <c r="C322" s="864"/>
      <c r="D322" s="499">
        <f>SUM(D320:D321)</f>
        <v>0</v>
      </c>
      <c r="E322" s="495"/>
      <c r="F322" s="495"/>
      <c r="G322" s="495"/>
      <c r="H322" s="496">
        <f>SUM(H320:H321)</f>
        <v>0</v>
      </c>
      <c r="I322" s="496">
        <f>SUM(I320:I321)</f>
        <v>0</v>
      </c>
      <c r="J322" s="468"/>
      <c r="K322" s="468"/>
      <c r="L322" s="486"/>
      <c r="M322" s="486"/>
      <c r="N322" s="468"/>
      <c r="O322" s="468"/>
      <c r="P322" s="468"/>
      <c r="Q322" s="468"/>
      <c r="R322" s="468"/>
      <c r="S322" s="468"/>
      <c r="T322" s="468"/>
      <c r="U322" s="468"/>
      <c r="V322" s="468"/>
    </row>
    <row r="323" spans="1:22" ht="11.25" customHeight="1" x14ac:dyDescent="0.25">
      <c r="A323" s="7" t="s">
        <v>314</v>
      </c>
      <c r="B323" s="7" t="s">
        <v>313</v>
      </c>
      <c r="C323" s="469" t="s">
        <v>313</v>
      </c>
      <c r="D323" s="490"/>
      <c r="E323" s="492">
        <v>0</v>
      </c>
      <c r="F323" s="492">
        <v>0</v>
      </c>
      <c r="G323" s="492">
        <v>1</v>
      </c>
      <c r="H323" s="492"/>
      <c r="I323" s="137">
        <f>D323*(F323-E323)/G323</f>
        <v>0</v>
      </c>
      <c r="J323" s="468"/>
      <c r="K323" s="468"/>
      <c r="L323" s="486">
        <v>5</v>
      </c>
      <c r="M323" s="486">
        <f>L306*100+L323</f>
        <v>505</v>
      </c>
      <c r="N323" s="468"/>
      <c r="O323" s="468"/>
      <c r="P323" s="468"/>
      <c r="Q323" s="468"/>
      <c r="R323" s="468"/>
      <c r="S323" s="468"/>
      <c r="T323" s="468"/>
      <c r="U323" s="468"/>
      <c r="V323" s="468"/>
    </row>
    <row r="324" spans="1:22" x14ac:dyDescent="0.25">
      <c r="A324" s="7"/>
      <c r="B324" s="7"/>
      <c r="C324" s="469" t="s">
        <v>312</v>
      </c>
      <c r="D324" s="498"/>
      <c r="E324" s="492"/>
      <c r="F324" s="492"/>
      <c r="G324" s="492"/>
      <c r="H324" s="492"/>
      <c r="I324" s="137"/>
      <c r="J324" s="468"/>
      <c r="K324" s="468"/>
      <c r="L324" s="486"/>
      <c r="M324" s="486"/>
      <c r="N324" s="468"/>
      <c r="O324" s="468"/>
      <c r="P324" s="468"/>
      <c r="Q324" s="468"/>
      <c r="R324" s="468"/>
      <c r="S324" s="468"/>
      <c r="T324" s="468"/>
      <c r="U324" s="468"/>
      <c r="V324" s="468"/>
    </row>
    <row r="325" spans="1:22" ht="13.5" customHeight="1" x14ac:dyDescent="0.25">
      <c r="A325" s="864" t="s">
        <v>292</v>
      </c>
      <c r="B325" s="864"/>
      <c r="C325" s="864"/>
      <c r="D325" s="499">
        <f>SUM(D323:D324)</f>
        <v>0</v>
      </c>
      <c r="E325" s="495"/>
      <c r="F325" s="495"/>
      <c r="G325" s="495"/>
      <c r="H325" s="496">
        <f>SUM(H323:H324)</f>
        <v>0</v>
      </c>
      <c r="I325" s="496">
        <f>SUM(I323:I324)</f>
        <v>0</v>
      </c>
      <c r="J325" s="468"/>
      <c r="K325" s="468"/>
      <c r="L325" s="486"/>
      <c r="M325" s="486"/>
      <c r="N325" s="468"/>
      <c r="O325" s="468"/>
      <c r="P325" s="468"/>
      <c r="Q325" s="468"/>
      <c r="R325" s="468"/>
      <c r="S325" s="468"/>
      <c r="T325" s="468"/>
      <c r="U325" s="468"/>
      <c r="V325" s="468"/>
    </row>
    <row r="326" spans="1:22" ht="11.25" customHeight="1" x14ac:dyDescent="0.25">
      <c r="A326" s="7" t="s">
        <v>315</v>
      </c>
      <c r="B326" s="7" t="s">
        <v>313</v>
      </c>
      <c r="C326" s="469" t="s">
        <v>313</v>
      </c>
      <c r="D326" s="490"/>
      <c r="E326" s="492">
        <v>0</v>
      </c>
      <c r="F326" s="492">
        <v>0</v>
      </c>
      <c r="G326" s="492">
        <v>1</v>
      </c>
      <c r="H326" s="492"/>
      <c r="I326" s="137">
        <f>D326*(F326-E326)/G326</f>
        <v>0</v>
      </c>
      <c r="J326" s="468"/>
      <c r="K326" s="468"/>
      <c r="L326" s="486">
        <v>6</v>
      </c>
      <c r="M326" s="486">
        <f>L306*100+L326</f>
        <v>506</v>
      </c>
      <c r="N326" s="468"/>
      <c r="O326" s="468"/>
      <c r="P326" s="468"/>
      <c r="Q326" s="468"/>
      <c r="R326" s="468"/>
      <c r="S326" s="468"/>
      <c r="T326" s="468"/>
      <c r="U326" s="468"/>
      <c r="V326" s="468"/>
    </row>
    <row r="327" spans="1:22" x14ac:dyDescent="0.25">
      <c r="A327" s="7"/>
      <c r="B327" s="7"/>
      <c r="C327" s="469" t="s">
        <v>312</v>
      </c>
      <c r="D327" s="498"/>
      <c r="E327" s="492"/>
      <c r="F327" s="492"/>
      <c r="G327" s="492"/>
      <c r="H327" s="492"/>
      <c r="I327" s="137"/>
      <c r="J327" s="468"/>
      <c r="K327" s="468"/>
      <c r="L327" s="486"/>
      <c r="M327" s="486"/>
      <c r="N327" s="468"/>
      <c r="O327" s="468"/>
      <c r="P327" s="468"/>
      <c r="Q327" s="468"/>
      <c r="R327" s="468"/>
      <c r="S327" s="468"/>
      <c r="T327" s="468"/>
      <c r="U327" s="468"/>
      <c r="V327" s="468"/>
    </row>
    <row r="328" spans="1:22" x14ac:dyDescent="0.25">
      <c r="A328" s="864" t="s">
        <v>292</v>
      </c>
      <c r="B328" s="864"/>
      <c r="C328" s="864"/>
      <c r="D328" s="499">
        <f>SUM(D326:D327)</f>
        <v>0</v>
      </c>
      <c r="E328" s="495"/>
      <c r="F328" s="495"/>
      <c r="G328" s="495"/>
      <c r="H328" s="496">
        <f>SUM(H326:H327)</f>
        <v>0</v>
      </c>
      <c r="I328" s="496">
        <f>SUM(I326:I327)</f>
        <v>0</v>
      </c>
      <c r="J328" s="468"/>
      <c r="K328" s="468"/>
      <c r="L328" s="486"/>
      <c r="M328" s="486"/>
      <c r="N328" s="468"/>
      <c r="O328" s="468"/>
      <c r="P328" s="468"/>
      <c r="Q328" s="468"/>
      <c r="R328" s="468"/>
      <c r="S328" s="468"/>
      <c r="T328" s="468"/>
      <c r="U328" s="468"/>
      <c r="V328" s="468"/>
    </row>
    <row r="329" spans="1:22" ht="11.25" customHeight="1" x14ac:dyDescent="0.25">
      <c r="A329" s="7" t="s">
        <v>316</v>
      </c>
      <c r="B329" s="7" t="s">
        <v>313</v>
      </c>
      <c r="C329" s="469" t="s">
        <v>313</v>
      </c>
      <c r="D329" s="490"/>
      <c r="E329" s="492">
        <v>0</v>
      </c>
      <c r="F329" s="492">
        <v>0</v>
      </c>
      <c r="G329" s="492">
        <v>1</v>
      </c>
      <c r="H329" s="492"/>
      <c r="I329" s="137">
        <f>D329*(F329-E329)/G329</f>
        <v>0</v>
      </c>
      <c r="J329" s="468"/>
      <c r="K329" s="468"/>
      <c r="L329" s="486">
        <v>7</v>
      </c>
      <c r="M329" s="486">
        <f>L306*100+L329</f>
        <v>507</v>
      </c>
      <c r="N329" s="468"/>
      <c r="O329" s="468"/>
      <c r="P329" s="468"/>
      <c r="Q329" s="468"/>
      <c r="R329" s="468"/>
      <c r="S329" s="468"/>
      <c r="T329" s="468"/>
      <c r="U329" s="468"/>
      <c r="V329" s="468"/>
    </row>
    <row r="330" spans="1:22" x14ac:dyDescent="0.25">
      <c r="A330" s="7"/>
      <c r="B330" s="7"/>
      <c r="C330" s="469" t="s">
        <v>312</v>
      </c>
      <c r="D330" s="498"/>
      <c r="E330" s="514"/>
      <c r="F330" s="492"/>
      <c r="G330" s="492"/>
      <c r="H330" s="492"/>
      <c r="I330" s="137"/>
      <c r="J330" s="468"/>
      <c r="K330" s="468"/>
      <c r="L330" s="468"/>
      <c r="M330" s="468"/>
      <c r="N330" s="468"/>
      <c r="O330" s="468"/>
      <c r="P330" s="468"/>
      <c r="Q330" s="468"/>
      <c r="R330" s="468"/>
      <c r="S330" s="468"/>
      <c r="T330" s="468"/>
      <c r="U330" s="468"/>
      <c r="V330" s="468"/>
    </row>
    <row r="331" spans="1:22" x14ac:dyDescent="0.25">
      <c r="A331" s="864" t="s">
        <v>292</v>
      </c>
      <c r="B331" s="864"/>
      <c r="C331" s="864"/>
      <c r="D331" s="507">
        <f>SUM(D329:D330)</f>
        <v>0</v>
      </c>
      <c r="E331" s="515"/>
      <c r="F331" s="495"/>
      <c r="G331" s="495"/>
      <c r="H331" s="496">
        <f>SUM(H329:H330)</f>
        <v>0</v>
      </c>
      <c r="I331" s="496">
        <f>SUM(I329:I330)</f>
        <v>0</v>
      </c>
      <c r="J331" s="468"/>
      <c r="K331" s="468"/>
      <c r="L331" s="468"/>
      <c r="M331" s="468"/>
      <c r="N331" s="468"/>
      <c r="O331" s="468"/>
      <c r="P331" s="468"/>
      <c r="Q331" s="468"/>
      <c r="R331" s="468"/>
      <c r="S331" s="468"/>
      <c r="T331" s="468"/>
      <c r="U331" s="468"/>
      <c r="V331" s="468"/>
    </row>
    <row r="332" spans="1:22" x14ac:dyDescent="0.25">
      <c r="A332" s="865" t="s">
        <v>91</v>
      </c>
      <c r="B332" s="865"/>
      <c r="C332" s="865"/>
      <c r="D332" s="92">
        <f>D331+D328+D325+D322+D319</f>
        <v>0</v>
      </c>
      <c r="E332" s="516"/>
      <c r="F332" s="500"/>
      <c r="G332" s="500"/>
      <c r="H332" s="496">
        <f>H331+H328+H325+H322+H319</f>
        <v>0</v>
      </c>
      <c r="I332" s="496">
        <f>I331+I328+I325+I322+I319</f>
        <v>0</v>
      </c>
      <c r="J332" s="468"/>
      <c r="K332" s="468"/>
      <c r="L332" s="468"/>
      <c r="M332" s="468"/>
      <c r="N332" s="468"/>
      <c r="O332" s="468"/>
      <c r="P332" s="468"/>
      <c r="Q332" s="468"/>
      <c r="R332" s="468"/>
      <c r="S332" s="468"/>
      <c r="T332" s="468"/>
      <c r="U332" s="468"/>
      <c r="V332" s="468"/>
    </row>
    <row r="333" spans="1:22" ht="14" x14ac:dyDescent="0.25">
      <c r="A333" s="867" t="s">
        <v>491</v>
      </c>
      <c r="B333" s="867"/>
      <c r="C333" s="867"/>
      <c r="D333" s="867"/>
      <c r="E333" s="867"/>
      <c r="F333" s="867"/>
      <c r="G333" s="867"/>
      <c r="H333" s="867"/>
      <c r="I333" s="867"/>
      <c r="J333" s="468"/>
      <c r="K333" s="468"/>
      <c r="L333" s="468"/>
      <c r="M333" s="468"/>
      <c r="N333" s="468"/>
      <c r="O333" s="468"/>
      <c r="P333" s="468"/>
      <c r="Q333" s="468"/>
      <c r="R333" s="468"/>
      <c r="S333" s="468"/>
      <c r="T333" s="468"/>
      <c r="U333" s="468"/>
      <c r="V333" s="468"/>
    </row>
    <row r="334" spans="1:22" ht="14" x14ac:dyDescent="0.25">
      <c r="A334" s="867" t="s">
        <v>492</v>
      </c>
      <c r="B334" s="867"/>
      <c r="C334" s="867"/>
      <c r="D334" s="867"/>
      <c r="E334" s="867"/>
      <c r="F334" s="867"/>
      <c r="G334" s="867"/>
      <c r="H334" s="867"/>
      <c r="I334" s="867"/>
      <c r="J334" s="468"/>
      <c r="K334" s="468"/>
      <c r="L334" s="468"/>
      <c r="M334" s="468"/>
      <c r="N334" s="468"/>
      <c r="O334" s="468"/>
      <c r="P334" s="468"/>
      <c r="Q334" s="468"/>
      <c r="R334" s="468"/>
      <c r="S334" s="468"/>
      <c r="T334" s="468"/>
      <c r="U334" s="468"/>
      <c r="V334" s="468"/>
    </row>
    <row r="335" spans="1:22" ht="12" customHeight="1" x14ac:dyDescent="0.25">
      <c r="A335" s="868" t="s">
        <v>493</v>
      </c>
      <c r="B335" s="868"/>
      <c r="C335" s="868"/>
      <c r="D335" s="868"/>
      <c r="E335" s="868"/>
      <c r="F335" s="868"/>
      <c r="G335" s="868"/>
      <c r="H335" s="868"/>
      <c r="I335" s="868"/>
      <c r="J335" s="468"/>
      <c r="K335" s="468"/>
      <c r="L335" s="468"/>
      <c r="M335" s="468"/>
      <c r="N335" s="468"/>
      <c r="O335" s="468"/>
      <c r="P335" s="468"/>
      <c r="Q335" s="468"/>
      <c r="R335" s="468"/>
      <c r="S335" s="468"/>
      <c r="T335" s="468"/>
      <c r="U335" s="468"/>
      <c r="V335" s="468"/>
    </row>
    <row r="336" spans="1:22" ht="13.5" x14ac:dyDescent="0.25">
      <c r="A336" s="517" t="s">
        <v>494</v>
      </c>
      <c r="B336" s="468"/>
      <c r="C336" s="468"/>
      <c r="D336" s="468"/>
      <c r="E336" s="468"/>
      <c r="F336" s="468"/>
      <c r="G336" s="468"/>
      <c r="H336" s="468"/>
      <c r="I336" s="468"/>
      <c r="J336" s="468"/>
      <c r="K336" s="468"/>
      <c r="L336" s="468"/>
      <c r="M336" s="468"/>
      <c r="N336" s="468"/>
      <c r="O336" s="468"/>
      <c r="P336" s="468"/>
      <c r="Q336" s="468"/>
      <c r="R336" s="468"/>
      <c r="S336" s="468"/>
      <c r="T336" s="468"/>
      <c r="U336" s="468"/>
      <c r="V336" s="468"/>
    </row>
    <row r="337" spans="1:22" x14ac:dyDescent="0.25">
      <c r="A337" s="468"/>
      <c r="B337" s="468"/>
      <c r="C337" s="468"/>
      <c r="D337" s="468"/>
      <c r="E337" s="468"/>
      <c r="F337" s="468"/>
      <c r="G337" s="468"/>
      <c r="H337" s="468"/>
      <c r="I337" s="468"/>
      <c r="J337" s="468"/>
      <c r="K337" s="468"/>
      <c r="L337" s="468"/>
      <c r="M337" s="468"/>
      <c r="N337" s="468"/>
      <c r="O337" s="468"/>
      <c r="P337" s="468"/>
      <c r="Q337" s="468"/>
      <c r="R337" s="468"/>
      <c r="S337" s="468"/>
      <c r="T337" s="468"/>
      <c r="U337" s="468"/>
      <c r="V337" s="468"/>
    </row>
    <row r="338" spans="1:22" x14ac:dyDescent="0.25">
      <c r="A338" s="468"/>
      <c r="B338" s="468"/>
      <c r="C338" s="468"/>
      <c r="D338" s="468"/>
      <c r="E338" s="468"/>
      <c r="F338" s="468"/>
      <c r="G338" s="468"/>
      <c r="H338" s="468"/>
      <c r="I338" s="468"/>
      <c r="J338" s="468"/>
      <c r="K338" s="468"/>
      <c r="L338" s="468"/>
      <c r="M338" s="468"/>
      <c r="N338" s="468"/>
      <c r="O338" s="468"/>
      <c r="P338" s="468"/>
      <c r="Q338" s="468"/>
      <c r="R338" s="468"/>
      <c r="S338" s="468"/>
      <c r="T338" s="468"/>
      <c r="U338" s="468"/>
      <c r="V338" s="468"/>
    </row>
    <row r="339" spans="1:22" x14ac:dyDescent="0.25">
      <c r="A339" s="468"/>
      <c r="B339" s="468"/>
      <c r="C339" s="468"/>
      <c r="D339" s="468"/>
      <c r="E339" s="468"/>
      <c r="F339" s="468"/>
      <c r="G339" s="468"/>
      <c r="H339" s="468"/>
      <c r="I339" s="468"/>
      <c r="J339" s="468"/>
      <c r="K339" s="468"/>
      <c r="L339" s="468"/>
      <c r="M339" s="468"/>
      <c r="N339" s="468"/>
      <c r="O339" s="468"/>
      <c r="P339" s="468"/>
      <c r="Q339" s="468"/>
      <c r="R339" s="468"/>
      <c r="S339" s="468"/>
      <c r="T339" s="468"/>
      <c r="U339" s="468"/>
      <c r="V339" s="468"/>
    </row>
    <row r="340" spans="1:22" x14ac:dyDescent="0.25">
      <c r="A340" s="468"/>
      <c r="B340" s="468"/>
      <c r="C340" s="468"/>
      <c r="D340" s="468"/>
      <c r="E340" s="468"/>
      <c r="F340" s="468"/>
      <c r="G340" s="468"/>
      <c r="H340" s="468"/>
      <c r="I340" s="468"/>
      <c r="J340" s="468"/>
      <c r="K340" s="468"/>
      <c r="L340" s="468"/>
      <c r="M340" s="468"/>
      <c r="N340" s="468"/>
      <c r="O340" s="468"/>
      <c r="P340" s="468"/>
      <c r="Q340" s="468"/>
      <c r="R340" s="468"/>
      <c r="S340" s="468"/>
      <c r="T340" s="468"/>
      <c r="U340" s="468"/>
      <c r="V340" s="468"/>
    </row>
    <row r="341" spans="1:22" x14ac:dyDescent="0.25">
      <c r="A341" s="468"/>
      <c r="B341" s="468"/>
      <c r="C341" s="468"/>
      <c r="D341" s="468"/>
      <c r="E341" s="468"/>
      <c r="F341" s="468"/>
      <c r="G341" s="468"/>
      <c r="H341" s="468"/>
      <c r="I341" s="468"/>
      <c r="J341" s="468"/>
      <c r="K341" s="468"/>
      <c r="L341" s="468"/>
      <c r="M341" s="468"/>
      <c r="N341" s="468"/>
      <c r="O341" s="468"/>
      <c r="P341" s="468"/>
      <c r="Q341" s="468"/>
      <c r="R341" s="468"/>
      <c r="S341" s="468"/>
      <c r="T341" s="468"/>
      <c r="U341" s="468"/>
      <c r="V341" s="468"/>
    </row>
    <row r="342" spans="1:22" x14ac:dyDescent="0.25">
      <c r="A342" s="468"/>
      <c r="B342" s="468"/>
      <c r="C342" s="468"/>
      <c r="D342" s="468"/>
      <c r="E342" s="468"/>
      <c r="F342" s="468"/>
      <c r="G342" s="468"/>
      <c r="H342" s="468"/>
      <c r="I342" s="468"/>
      <c r="J342" s="468"/>
      <c r="K342" s="468"/>
      <c r="L342" s="468"/>
      <c r="M342" s="468"/>
      <c r="N342" s="468"/>
      <c r="O342" s="468"/>
      <c r="P342" s="468"/>
      <c r="Q342" s="468"/>
      <c r="R342" s="468"/>
      <c r="S342" s="468"/>
      <c r="T342" s="468"/>
      <c r="U342" s="468"/>
      <c r="V342" s="468"/>
    </row>
    <row r="343" spans="1:22" x14ac:dyDescent="0.25">
      <c r="A343" s="13" t="s">
        <v>23</v>
      </c>
      <c r="B343" s="13"/>
      <c r="C343" s="791">
        <f>Presentación!$C$3</f>
        <v>1990</v>
      </c>
      <c r="D343" s="791"/>
      <c r="E343" s="791"/>
      <c r="F343" s="791"/>
      <c r="G343" s="791"/>
      <c r="H343" s="791"/>
      <c r="I343" s="791"/>
      <c r="J343" s="468"/>
      <c r="K343" s="468"/>
      <c r="L343" s="468"/>
      <c r="M343" s="468"/>
      <c r="N343" s="468"/>
      <c r="O343" s="468"/>
      <c r="P343" s="468"/>
      <c r="Q343" s="468"/>
      <c r="R343" s="468"/>
      <c r="S343" s="468"/>
      <c r="T343" s="468"/>
      <c r="U343" s="468"/>
      <c r="V343" s="468"/>
    </row>
    <row r="344" spans="1:22" ht="12.75" customHeight="1" x14ac:dyDescent="0.25">
      <c r="A344" s="11" t="s">
        <v>24</v>
      </c>
      <c r="B344" s="11"/>
      <c r="C344" s="792" t="s">
        <v>381</v>
      </c>
      <c r="D344" s="792"/>
      <c r="E344" s="792"/>
      <c r="F344" s="792"/>
      <c r="G344" s="792"/>
      <c r="H344" s="792"/>
      <c r="I344" s="792"/>
      <c r="J344" s="468"/>
      <c r="K344" s="468"/>
      <c r="L344" s="486">
        <v>13</v>
      </c>
      <c r="M344" s="486">
        <v>2</v>
      </c>
      <c r="N344" s="468"/>
      <c r="O344" s="468"/>
      <c r="P344" s="468"/>
      <c r="Q344" s="468"/>
      <c r="R344" s="468"/>
      <c r="S344" s="468"/>
      <c r="T344" s="468"/>
      <c r="U344" s="468"/>
      <c r="V344" s="468"/>
    </row>
    <row r="345" spans="1:22" ht="11.25" customHeight="1" x14ac:dyDescent="0.25">
      <c r="A345" s="702" t="s">
        <v>5</v>
      </c>
      <c r="B345" s="702"/>
      <c r="C345" s="703" t="s">
        <v>26</v>
      </c>
      <c r="D345" s="703"/>
      <c r="E345" s="703"/>
      <c r="F345" s="703"/>
      <c r="G345" s="703"/>
      <c r="H345" s="703"/>
      <c r="I345" s="703"/>
      <c r="J345" s="468"/>
      <c r="K345" s="468"/>
      <c r="L345" s="486"/>
      <c r="M345" s="486"/>
      <c r="N345" s="468"/>
      <c r="O345" s="468"/>
      <c r="P345" s="468"/>
      <c r="Q345" s="468"/>
      <c r="R345" s="468"/>
      <c r="S345" s="468"/>
      <c r="T345" s="468"/>
      <c r="U345" s="468"/>
      <c r="V345" s="468"/>
    </row>
    <row r="346" spans="1:22" ht="11.25" customHeight="1" x14ac:dyDescent="0.25">
      <c r="A346" s="702" t="s">
        <v>27</v>
      </c>
      <c r="B346" s="702"/>
      <c r="C346" s="703" t="s">
        <v>482</v>
      </c>
      <c r="D346" s="703"/>
      <c r="E346" s="703"/>
      <c r="F346" s="703"/>
      <c r="G346" s="703"/>
      <c r="H346" s="703"/>
      <c r="I346" s="703"/>
      <c r="J346" s="468"/>
      <c r="K346" s="468"/>
      <c r="L346" s="486"/>
      <c r="M346" s="486"/>
      <c r="N346" s="468"/>
      <c r="O346" s="468"/>
      <c r="P346" s="468"/>
      <c r="Q346" s="468"/>
      <c r="R346" s="468"/>
      <c r="S346" s="468"/>
      <c r="T346" s="468"/>
      <c r="U346" s="468"/>
      <c r="V346" s="468"/>
    </row>
    <row r="347" spans="1:22" ht="11.25" customHeight="1" x14ac:dyDescent="0.25">
      <c r="A347" s="702" t="s">
        <v>29</v>
      </c>
      <c r="B347" s="702"/>
      <c r="C347" s="703" t="s">
        <v>454</v>
      </c>
      <c r="D347" s="703"/>
      <c r="E347" s="703"/>
      <c r="F347" s="703"/>
      <c r="G347" s="703"/>
      <c r="H347" s="703"/>
      <c r="I347" s="703"/>
      <c r="J347" s="468"/>
      <c r="K347" s="468"/>
      <c r="L347" s="486"/>
      <c r="M347" s="486"/>
      <c r="N347" s="468"/>
      <c r="O347" s="468"/>
      <c r="P347" s="468"/>
      <c r="Q347" s="468"/>
      <c r="R347" s="468"/>
      <c r="S347" s="468"/>
      <c r="T347" s="468"/>
      <c r="U347" s="468"/>
      <c r="V347" s="468"/>
    </row>
    <row r="348" spans="1:22" ht="11.25" customHeight="1" x14ac:dyDescent="0.25">
      <c r="A348" s="702" t="s">
        <v>31</v>
      </c>
      <c r="B348" s="702"/>
      <c r="C348" s="703" t="s">
        <v>406</v>
      </c>
      <c r="D348" s="703"/>
      <c r="E348" s="703"/>
      <c r="F348" s="703"/>
      <c r="G348" s="703"/>
      <c r="H348" s="703"/>
      <c r="I348" s="703"/>
      <c r="J348" s="468"/>
      <c r="K348" s="468"/>
      <c r="L348" s="486"/>
      <c r="M348" s="486"/>
      <c r="N348" s="468"/>
      <c r="O348" s="468"/>
      <c r="P348" s="468"/>
      <c r="Q348" s="468"/>
      <c r="R348" s="468"/>
      <c r="S348" s="468"/>
      <c r="T348" s="468"/>
      <c r="U348" s="468"/>
      <c r="V348" s="468"/>
    </row>
    <row r="349" spans="1:22" ht="13.5" customHeight="1" x14ac:dyDescent="0.25">
      <c r="A349" s="704" t="s">
        <v>33</v>
      </c>
      <c r="B349" s="704"/>
      <c r="C349" s="97" t="s">
        <v>34</v>
      </c>
      <c r="D349" s="705" t="s">
        <v>237</v>
      </c>
      <c r="E349" s="705"/>
      <c r="F349" s="705"/>
      <c r="G349" s="705"/>
      <c r="H349" s="705"/>
      <c r="I349" s="705"/>
      <c r="J349" s="468"/>
      <c r="K349" s="468"/>
      <c r="L349" s="486"/>
      <c r="M349" s="486"/>
      <c r="N349" s="468"/>
      <c r="O349" s="468"/>
      <c r="P349" s="468"/>
      <c r="Q349" s="468"/>
      <c r="R349" s="468"/>
      <c r="S349" s="468"/>
      <c r="T349" s="468"/>
      <c r="U349" s="468"/>
      <c r="V349" s="468"/>
    </row>
    <row r="350" spans="1:22" ht="45.75" customHeight="1" x14ac:dyDescent="0.25">
      <c r="A350" s="7" t="s">
        <v>37</v>
      </c>
      <c r="B350" s="7"/>
      <c r="C350" s="7" t="s">
        <v>38</v>
      </c>
      <c r="D350" s="98" t="s">
        <v>238</v>
      </c>
      <c r="E350" s="98" t="s">
        <v>483</v>
      </c>
      <c r="F350" s="98" t="s">
        <v>484</v>
      </c>
      <c r="G350" s="98" t="s">
        <v>241</v>
      </c>
      <c r="H350" s="98" t="s">
        <v>242</v>
      </c>
      <c r="I350" s="98" t="s">
        <v>242</v>
      </c>
      <c r="J350" s="468"/>
      <c r="K350" s="468"/>
      <c r="L350" s="486"/>
      <c r="M350" s="486"/>
      <c r="N350" s="468"/>
      <c r="O350" s="468"/>
      <c r="P350" s="468"/>
      <c r="Q350" s="468"/>
      <c r="R350" s="468"/>
      <c r="S350" s="468"/>
      <c r="T350" s="468"/>
      <c r="U350" s="468"/>
      <c r="V350" s="468"/>
    </row>
    <row r="351" spans="1:22" ht="13.5" customHeight="1" x14ac:dyDescent="0.25">
      <c r="A351" s="7" t="s">
        <v>224</v>
      </c>
      <c r="B351" s="7" t="s">
        <v>47</v>
      </c>
      <c r="C351" s="7"/>
      <c r="D351" s="25" t="s">
        <v>48</v>
      </c>
      <c r="E351" s="25" t="s">
        <v>243</v>
      </c>
      <c r="F351" s="25" t="s">
        <v>243</v>
      </c>
      <c r="G351" s="25" t="s">
        <v>244</v>
      </c>
      <c r="H351" s="25" t="s">
        <v>52</v>
      </c>
      <c r="I351" s="25" t="s">
        <v>121</v>
      </c>
      <c r="J351" s="468"/>
      <c r="K351" s="468"/>
      <c r="L351" s="486"/>
      <c r="M351" s="486"/>
      <c r="N351" s="468"/>
      <c r="O351" s="468"/>
      <c r="P351" s="468"/>
      <c r="Q351" s="468"/>
      <c r="R351" s="468"/>
      <c r="S351" s="468"/>
      <c r="T351" s="468"/>
      <c r="U351" s="468"/>
      <c r="V351" s="468"/>
    </row>
    <row r="352" spans="1:22" s="520" customFormat="1" ht="34.5" x14ac:dyDescent="0.25">
      <c r="A352" s="7"/>
      <c r="B352" s="7"/>
      <c r="C352" s="7"/>
      <c r="D352" s="25" t="s">
        <v>54</v>
      </c>
      <c r="E352" s="25" t="s">
        <v>246</v>
      </c>
      <c r="F352" s="25" t="s">
        <v>247</v>
      </c>
      <c r="G352" s="25" t="s">
        <v>485</v>
      </c>
      <c r="H352" s="25" t="s">
        <v>486</v>
      </c>
      <c r="I352" s="25" t="s">
        <v>487</v>
      </c>
      <c r="J352" s="468"/>
      <c r="K352" s="468"/>
      <c r="L352" s="486"/>
      <c r="M352" s="486"/>
      <c r="N352" s="468"/>
      <c r="O352" s="468"/>
      <c r="P352" s="468"/>
      <c r="Q352" s="468"/>
      <c r="R352" s="468"/>
      <c r="S352" s="468"/>
      <c r="T352" s="468"/>
      <c r="U352" s="468"/>
      <c r="V352" s="468"/>
    </row>
    <row r="353" spans="1:22" ht="13.5" x14ac:dyDescent="0.35">
      <c r="A353" s="7"/>
      <c r="B353" s="7"/>
      <c r="C353" s="7"/>
      <c r="D353" s="114" t="s">
        <v>488</v>
      </c>
      <c r="E353" s="114" t="s">
        <v>251</v>
      </c>
      <c r="F353" s="114" t="s">
        <v>250</v>
      </c>
      <c r="G353" s="114" t="s">
        <v>489</v>
      </c>
      <c r="H353" s="114" t="s">
        <v>253</v>
      </c>
      <c r="I353" s="114" t="s">
        <v>253</v>
      </c>
      <c r="J353" s="468"/>
      <c r="K353" s="468"/>
      <c r="L353" s="486"/>
      <c r="M353" s="486"/>
      <c r="N353" s="468"/>
      <c r="O353" s="468"/>
      <c r="P353" s="468"/>
      <c r="Q353" s="468"/>
      <c r="R353" s="468"/>
      <c r="S353" s="468"/>
      <c r="T353" s="468"/>
      <c r="U353" s="468"/>
      <c r="V353" s="468"/>
    </row>
    <row r="354" spans="1:22" ht="11.25" customHeight="1" x14ac:dyDescent="0.25">
      <c r="A354" s="7" t="s">
        <v>68</v>
      </c>
      <c r="B354" s="7" t="s">
        <v>313</v>
      </c>
      <c r="C354" s="135" t="s">
        <v>561</v>
      </c>
      <c r="D354" s="490"/>
      <c r="E354" s="511"/>
      <c r="F354" s="492">
        <v>0</v>
      </c>
      <c r="G354" s="492">
        <v>1</v>
      </c>
      <c r="H354" s="497">
        <f>D354*(F354-E354)/G354</f>
        <v>0</v>
      </c>
      <c r="I354" s="137"/>
      <c r="J354" s="468"/>
      <c r="K354" s="468"/>
      <c r="L354" s="486">
        <v>1</v>
      </c>
      <c r="M354" s="486">
        <f>L344*100+L354</f>
        <v>1301</v>
      </c>
      <c r="N354" s="468"/>
      <c r="O354" s="468"/>
      <c r="P354" s="468"/>
      <c r="Q354" s="468"/>
      <c r="R354" s="468"/>
      <c r="S354" s="468"/>
      <c r="T354" s="468"/>
      <c r="U354" s="468"/>
      <c r="V354" s="468"/>
    </row>
    <row r="355" spans="1:22" ht="13.5" customHeight="1" x14ac:dyDescent="0.25">
      <c r="A355" s="7"/>
      <c r="B355" s="7"/>
      <c r="C355" s="486" t="s">
        <v>563</v>
      </c>
      <c r="D355" s="490"/>
      <c r="E355" s="511"/>
      <c r="F355" s="492">
        <v>0</v>
      </c>
      <c r="G355" s="492">
        <v>1</v>
      </c>
      <c r="H355" s="497">
        <f>D355*(F355-E355)/G355</f>
        <v>0</v>
      </c>
      <c r="I355" s="137"/>
      <c r="J355" s="468"/>
      <c r="K355" s="468"/>
      <c r="L355" s="486">
        <v>2</v>
      </c>
      <c r="M355" s="486">
        <f>L344*100+L355</f>
        <v>1302</v>
      </c>
      <c r="N355" s="468"/>
      <c r="O355" s="468"/>
      <c r="P355" s="468"/>
      <c r="Q355" s="468"/>
      <c r="R355" s="468"/>
      <c r="S355" s="468"/>
      <c r="T355" s="468"/>
      <c r="U355" s="468"/>
      <c r="V355" s="468"/>
    </row>
    <row r="356" spans="1:22" x14ac:dyDescent="0.25">
      <c r="A356" s="7"/>
      <c r="B356" s="7"/>
      <c r="C356" s="135" t="s">
        <v>564</v>
      </c>
      <c r="D356" s="490"/>
      <c r="E356" s="504"/>
      <c r="F356" s="492">
        <v>0</v>
      </c>
      <c r="G356" s="492">
        <v>1</v>
      </c>
      <c r="H356" s="497">
        <f>D356*(F356-E356)/G356</f>
        <v>0</v>
      </c>
      <c r="I356" s="137"/>
      <c r="J356" s="468"/>
      <c r="K356" s="468"/>
      <c r="L356" s="486">
        <v>3</v>
      </c>
      <c r="M356" s="486">
        <f>L344*100+L356</f>
        <v>1303</v>
      </c>
      <c r="O356" s="512"/>
      <c r="P356" s="468"/>
      <c r="Q356" s="468"/>
      <c r="R356" s="468"/>
      <c r="S356" s="468"/>
      <c r="T356" s="468"/>
      <c r="U356" s="468"/>
      <c r="V356" s="468"/>
    </row>
    <row r="357" spans="1:22" x14ac:dyDescent="0.25">
      <c r="A357" s="864" t="s">
        <v>292</v>
      </c>
      <c r="B357" s="864"/>
      <c r="C357" s="864"/>
      <c r="D357" s="370">
        <f>SUM(D353:D356)</f>
        <v>0</v>
      </c>
      <c r="E357" s="513"/>
      <c r="F357" s="495"/>
      <c r="G357" s="495"/>
      <c r="H357" s="496">
        <f>SUM(H354:H356)</f>
        <v>0</v>
      </c>
      <c r="I357" s="496">
        <f>SUM(I354:I356)</f>
        <v>0</v>
      </c>
      <c r="J357" s="468"/>
      <c r="K357" s="468"/>
      <c r="L357" s="486"/>
      <c r="M357" s="486"/>
      <c r="N357" s="468"/>
      <c r="O357" s="468"/>
      <c r="P357" s="468"/>
      <c r="Q357" s="468"/>
      <c r="R357" s="468"/>
      <c r="S357" s="468"/>
      <c r="T357" s="468"/>
      <c r="U357" s="468"/>
      <c r="V357" s="468"/>
    </row>
    <row r="358" spans="1:22" ht="11.25" customHeight="1" x14ac:dyDescent="0.25">
      <c r="A358" s="7" t="s">
        <v>310</v>
      </c>
      <c r="B358" s="7" t="s">
        <v>313</v>
      </c>
      <c r="C358" s="469" t="s">
        <v>313</v>
      </c>
      <c r="D358" s="490"/>
      <c r="E358" s="492">
        <v>0</v>
      </c>
      <c r="F358" s="492">
        <v>0</v>
      </c>
      <c r="G358" s="492">
        <v>1</v>
      </c>
      <c r="H358" s="492"/>
      <c r="I358" s="137">
        <f>D358*(F358-E358)/G358</f>
        <v>0</v>
      </c>
      <c r="J358" s="468"/>
      <c r="K358" s="468"/>
      <c r="L358" s="486">
        <v>4</v>
      </c>
      <c r="M358" s="486">
        <f>L344*100+L358</f>
        <v>1304</v>
      </c>
      <c r="N358" s="468"/>
      <c r="O358" s="468"/>
      <c r="P358" s="468"/>
      <c r="Q358" s="468"/>
      <c r="R358" s="468"/>
      <c r="S358" s="468"/>
      <c r="T358" s="468"/>
      <c r="U358" s="468"/>
      <c r="V358" s="468"/>
    </row>
    <row r="359" spans="1:22" x14ac:dyDescent="0.25">
      <c r="A359" s="7"/>
      <c r="B359" s="7"/>
      <c r="C359" s="469" t="s">
        <v>312</v>
      </c>
      <c r="D359" s="498"/>
      <c r="E359" s="492"/>
      <c r="F359" s="492"/>
      <c r="G359" s="492"/>
      <c r="H359" s="492"/>
      <c r="I359" s="137"/>
      <c r="J359" s="468"/>
      <c r="K359" s="468"/>
      <c r="L359" s="486"/>
      <c r="M359" s="486"/>
      <c r="N359" s="468"/>
      <c r="O359" s="468"/>
      <c r="P359" s="468"/>
      <c r="Q359" s="468"/>
      <c r="R359" s="468"/>
      <c r="S359" s="468"/>
      <c r="T359" s="468"/>
      <c r="U359" s="468"/>
      <c r="V359" s="468"/>
    </row>
    <row r="360" spans="1:22" x14ac:dyDescent="0.25">
      <c r="A360" s="864" t="s">
        <v>292</v>
      </c>
      <c r="B360" s="864"/>
      <c r="C360" s="864"/>
      <c r="D360" s="499">
        <f>SUM(D358:D359)</f>
        <v>0</v>
      </c>
      <c r="E360" s="495"/>
      <c r="F360" s="495"/>
      <c r="G360" s="495"/>
      <c r="H360" s="496">
        <f>SUM(H358:H359)</f>
        <v>0</v>
      </c>
      <c r="I360" s="496">
        <f>SUM(I358:I359)</f>
        <v>0</v>
      </c>
      <c r="J360" s="468"/>
      <c r="K360" s="468"/>
      <c r="L360" s="486"/>
      <c r="M360" s="486"/>
      <c r="N360" s="468"/>
      <c r="O360" s="468"/>
      <c r="P360" s="468"/>
      <c r="Q360" s="468"/>
      <c r="R360" s="468"/>
      <c r="S360" s="468"/>
      <c r="T360" s="468"/>
      <c r="U360" s="468"/>
      <c r="V360" s="468"/>
    </row>
    <row r="361" spans="1:22" ht="11.25" customHeight="1" x14ac:dyDescent="0.25">
      <c r="A361" s="7" t="s">
        <v>314</v>
      </c>
      <c r="B361" s="7" t="s">
        <v>313</v>
      </c>
      <c r="C361" s="469" t="s">
        <v>313</v>
      </c>
      <c r="D361" s="490"/>
      <c r="E361" s="492">
        <v>0</v>
      </c>
      <c r="F361" s="492">
        <v>0</v>
      </c>
      <c r="G361" s="492">
        <v>1</v>
      </c>
      <c r="H361" s="492"/>
      <c r="I361" s="137">
        <f>D361*(F361-E361)/G361</f>
        <v>0</v>
      </c>
      <c r="J361" s="468"/>
      <c r="K361" s="468"/>
      <c r="L361" s="486">
        <v>5</v>
      </c>
      <c r="M361" s="486">
        <f>L344*100+L361</f>
        <v>1305</v>
      </c>
      <c r="N361" s="468"/>
      <c r="O361" s="468"/>
      <c r="P361" s="468"/>
      <c r="Q361" s="468"/>
      <c r="R361" s="468"/>
      <c r="S361" s="468"/>
      <c r="T361" s="468"/>
      <c r="U361" s="468"/>
      <c r="V361" s="468"/>
    </row>
    <row r="362" spans="1:22" x14ac:dyDescent="0.25">
      <c r="A362" s="7"/>
      <c r="B362" s="7"/>
      <c r="C362" s="469" t="s">
        <v>312</v>
      </c>
      <c r="D362" s="498"/>
      <c r="E362" s="492"/>
      <c r="F362" s="492"/>
      <c r="G362" s="492"/>
      <c r="H362" s="492"/>
      <c r="I362" s="137"/>
      <c r="J362" s="468"/>
      <c r="K362" s="468"/>
      <c r="L362" s="486"/>
      <c r="M362" s="486"/>
      <c r="N362" s="468"/>
      <c r="O362" s="468"/>
      <c r="P362" s="468"/>
      <c r="Q362" s="468"/>
      <c r="R362" s="468"/>
      <c r="S362" s="468"/>
      <c r="T362" s="468"/>
      <c r="U362" s="468"/>
      <c r="V362" s="468"/>
    </row>
    <row r="363" spans="1:22" x14ac:dyDescent="0.25">
      <c r="A363" s="864" t="s">
        <v>292</v>
      </c>
      <c r="B363" s="864"/>
      <c r="C363" s="864"/>
      <c r="D363" s="499">
        <f>SUM(D361:D362)</f>
        <v>0</v>
      </c>
      <c r="E363" s="495"/>
      <c r="F363" s="495"/>
      <c r="G363" s="495"/>
      <c r="H363" s="496">
        <f>SUM(H361:H362)</f>
        <v>0</v>
      </c>
      <c r="I363" s="496">
        <f>SUM(I361:I362)</f>
        <v>0</v>
      </c>
      <c r="J363" s="468"/>
      <c r="K363" s="468"/>
      <c r="L363" s="486"/>
      <c r="M363" s="486"/>
      <c r="N363" s="468"/>
      <c r="O363" s="468"/>
      <c r="P363" s="468"/>
      <c r="Q363" s="468"/>
      <c r="R363" s="468"/>
      <c r="S363" s="468"/>
      <c r="T363" s="468"/>
      <c r="U363" s="468"/>
      <c r="V363" s="468"/>
    </row>
    <row r="364" spans="1:22" ht="11.25" customHeight="1" x14ac:dyDescent="0.25">
      <c r="A364" s="7" t="s">
        <v>315</v>
      </c>
      <c r="B364" s="7" t="s">
        <v>313</v>
      </c>
      <c r="C364" s="469" t="s">
        <v>313</v>
      </c>
      <c r="D364" s="490"/>
      <c r="E364" s="492">
        <v>0</v>
      </c>
      <c r="F364" s="492">
        <v>0</v>
      </c>
      <c r="G364" s="492">
        <v>1</v>
      </c>
      <c r="H364" s="492"/>
      <c r="I364" s="137">
        <f>D364*(F364-E364)/G364</f>
        <v>0</v>
      </c>
      <c r="J364" s="468"/>
      <c r="K364" s="468"/>
      <c r="L364" s="486">
        <v>6</v>
      </c>
      <c r="M364" s="486">
        <f>L344*100+L364</f>
        <v>1306</v>
      </c>
      <c r="N364" s="468"/>
      <c r="O364" s="468"/>
      <c r="P364" s="468"/>
      <c r="Q364" s="468"/>
      <c r="R364" s="468"/>
      <c r="S364" s="468"/>
      <c r="T364" s="468"/>
      <c r="U364" s="468"/>
      <c r="V364" s="468"/>
    </row>
    <row r="365" spans="1:22" x14ac:dyDescent="0.25">
      <c r="A365" s="7"/>
      <c r="B365" s="7"/>
      <c r="C365" s="469" t="s">
        <v>312</v>
      </c>
      <c r="D365" s="498"/>
      <c r="E365" s="492"/>
      <c r="F365" s="492"/>
      <c r="G365" s="492"/>
      <c r="H365" s="492"/>
      <c r="I365" s="137"/>
      <c r="J365" s="468"/>
      <c r="K365" s="468"/>
      <c r="L365" s="486"/>
      <c r="M365" s="486"/>
      <c r="N365" s="468"/>
      <c r="O365" s="468"/>
      <c r="P365" s="468"/>
      <c r="Q365" s="468"/>
      <c r="R365" s="468"/>
      <c r="S365" s="468"/>
      <c r="T365" s="468"/>
      <c r="U365" s="468"/>
      <c r="V365" s="468"/>
    </row>
    <row r="366" spans="1:22" x14ac:dyDescent="0.25">
      <c r="A366" s="864" t="s">
        <v>292</v>
      </c>
      <c r="B366" s="864"/>
      <c r="C366" s="864"/>
      <c r="D366" s="499">
        <f>SUM(D364:D365)</f>
        <v>0</v>
      </c>
      <c r="E366" s="495"/>
      <c r="F366" s="495"/>
      <c r="G366" s="495"/>
      <c r="H366" s="496">
        <f>SUM(H364:H365)</f>
        <v>0</v>
      </c>
      <c r="I366" s="496">
        <f>SUM(I364:I365)</f>
        <v>0</v>
      </c>
      <c r="J366" s="468"/>
      <c r="K366" s="468"/>
      <c r="L366" s="486"/>
      <c r="M366" s="486"/>
      <c r="N366" s="468"/>
      <c r="O366" s="468"/>
      <c r="P366" s="468"/>
      <c r="Q366" s="468"/>
      <c r="R366" s="468"/>
      <c r="S366" s="468"/>
      <c r="T366" s="468"/>
      <c r="U366" s="468"/>
      <c r="V366" s="468"/>
    </row>
    <row r="367" spans="1:22" ht="11.25" customHeight="1" x14ac:dyDescent="0.25">
      <c r="A367" s="7" t="s">
        <v>316</v>
      </c>
      <c r="B367" s="7" t="s">
        <v>313</v>
      </c>
      <c r="C367" s="469" t="s">
        <v>313</v>
      </c>
      <c r="D367" s="490"/>
      <c r="E367" s="492">
        <v>0</v>
      </c>
      <c r="F367" s="492">
        <v>0</v>
      </c>
      <c r="G367" s="492">
        <v>1</v>
      </c>
      <c r="H367" s="492"/>
      <c r="I367" s="137">
        <f>D367*(F367-E367)/G367</f>
        <v>0</v>
      </c>
      <c r="J367" s="468"/>
      <c r="K367" s="468"/>
      <c r="L367" s="486">
        <v>7</v>
      </c>
      <c r="M367" s="486">
        <f>L344*100+L367</f>
        <v>1307</v>
      </c>
      <c r="N367" s="468"/>
      <c r="O367" s="468"/>
      <c r="P367" s="468"/>
      <c r="Q367" s="468"/>
      <c r="R367" s="468"/>
      <c r="S367" s="468"/>
      <c r="T367" s="468"/>
      <c r="U367" s="468"/>
      <c r="V367" s="468"/>
    </row>
    <row r="368" spans="1:22" x14ac:dyDescent="0.25">
      <c r="A368" s="7"/>
      <c r="B368" s="7"/>
      <c r="C368" s="469" t="s">
        <v>312</v>
      </c>
      <c r="D368" s="498"/>
      <c r="E368" s="514"/>
      <c r="F368" s="492"/>
      <c r="G368" s="492"/>
      <c r="H368" s="492"/>
      <c r="I368" s="137"/>
      <c r="J368" s="468"/>
      <c r="K368" s="468"/>
      <c r="L368" s="468"/>
      <c r="M368" s="468"/>
      <c r="N368" s="468"/>
      <c r="O368" s="468"/>
      <c r="P368" s="468"/>
      <c r="Q368" s="468"/>
      <c r="R368" s="468"/>
      <c r="S368" s="468"/>
      <c r="T368" s="468"/>
      <c r="U368" s="468"/>
      <c r="V368" s="468"/>
    </row>
    <row r="369" spans="1:22" x14ac:dyDescent="0.25">
      <c r="A369" s="864" t="s">
        <v>292</v>
      </c>
      <c r="B369" s="864"/>
      <c r="C369" s="864"/>
      <c r="D369" s="507">
        <f>SUM(D367:D368)</f>
        <v>0</v>
      </c>
      <c r="E369" s="515"/>
      <c r="F369" s="495"/>
      <c r="G369" s="495"/>
      <c r="H369" s="496">
        <f>SUM(H367:H368)</f>
        <v>0</v>
      </c>
      <c r="I369" s="496">
        <f>SUM(I367:I368)</f>
        <v>0</v>
      </c>
      <c r="J369" s="468"/>
      <c r="K369" s="468"/>
      <c r="L369" s="468"/>
      <c r="M369" s="468"/>
      <c r="N369" s="468"/>
      <c r="O369" s="468"/>
      <c r="P369" s="468"/>
      <c r="Q369" s="468"/>
      <c r="R369" s="468"/>
      <c r="S369" s="468"/>
      <c r="T369" s="468"/>
      <c r="U369" s="468"/>
      <c r="V369" s="468"/>
    </row>
    <row r="370" spans="1:22" x14ac:dyDescent="0.25">
      <c r="A370" s="865" t="s">
        <v>91</v>
      </c>
      <c r="B370" s="865"/>
      <c r="C370" s="865"/>
      <c r="D370" s="92">
        <f>D369+D366+D363+D360+D357</f>
        <v>0</v>
      </c>
      <c r="E370" s="516"/>
      <c r="F370" s="500"/>
      <c r="G370" s="500"/>
      <c r="H370" s="496">
        <f>H369+H366+H363+H360+H357</f>
        <v>0</v>
      </c>
      <c r="I370" s="496">
        <f>I369+I366+I363+I360+I357</f>
        <v>0</v>
      </c>
      <c r="J370" s="468"/>
      <c r="K370" s="468"/>
      <c r="L370" s="468"/>
      <c r="M370" s="468"/>
      <c r="N370" s="468"/>
      <c r="O370" s="468"/>
      <c r="P370" s="468"/>
      <c r="Q370" s="468"/>
      <c r="R370" s="468"/>
      <c r="S370" s="468"/>
      <c r="T370" s="468"/>
      <c r="U370" s="468"/>
      <c r="V370" s="468"/>
    </row>
    <row r="371" spans="1:22" ht="14" x14ac:dyDescent="0.25">
      <c r="A371" s="867" t="s">
        <v>491</v>
      </c>
      <c r="B371" s="867"/>
      <c r="C371" s="867"/>
      <c r="D371" s="867"/>
      <c r="E371" s="867"/>
      <c r="F371" s="867"/>
      <c r="G371" s="867"/>
      <c r="H371" s="867"/>
      <c r="I371" s="867"/>
      <c r="J371" s="468"/>
      <c r="K371" s="468"/>
      <c r="L371" s="468"/>
      <c r="M371" s="468"/>
      <c r="N371" s="468"/>
      <c r="O371" s="468"/>
      <c r="P371" s="468"/>
      <c r="Q371" s="468"/>
      <c r="R371" s="468"/>
      <c r="S371" s="468"/>
      <c r="T371" s="468"/>
      <c r="U371" s="468"/>
      <c r="V371" s="468"/>
    </row>
    <row r="372" spans="1:22" ht="12.75" customHeight="1" x14ac:dyDescent="0.25">
      <c r="A372" s="867" t="s">
        <v>492</v>
      </c>
      <c r="B372" s="867"/>
      <c r="C372" s="867"/>
      <c r="D372" s="867"/>
      <c r="E372" s="867"/>
      <c r="F372" s="867"/>
      <c r="G372" s="867"/>
      <c r="H372" s="867"/>
      <c r="I372" s="867"/>
      <c r="J372" s="468"/>
      <c r="K372" s="468"/>
      <c r="L372" s="468"/>
      <c r="M372" s="468"/>
      <c r="N372" s="468"/>
      <c r="O372" s="468"/>
      <c r="P372" s="468"/>
      <c r="Q372" s="468"/>
      <c r="R372" s="468"/>
      <c r="S372" s="468"/>
      <c r="T372" s="468"/>
      <c r="U372" s="468"/>
      <c r="V372" s="468"/>
    </row>
    <row r="373" spans="1:22" ht="12" customHeight="1" x14ac:dyDescent="0.25">
      <c r="A373" s="868" t="s">
        <v>493</v>
      </c>
      <c r="B373" s="868"/>
      <c r="C373" s="868"/>
      <c r="D373" s="868"/>
      <c r="E373" s="868"/>
      <c r="F373" s="868"/>
      <c r="G373" s="868"/>
      <c r="H373" s="868"/>
      <c r="I373" s="868"/>
      <c r="J373" s="468"/>
      <c r="K373" s="468"/>
      <c r="L373" s="468"/>
      <c r="M373" s="468"/>
      <c r="N373" s="468"/>
      <c r="O373" s="468"/>
      <c r="P373" s="468"/>
      <c r="Q373" s="468"/>
      <c r="R373" s="468"/>
      <c r="S373" s="468"/>
      <c r="T373" s="468"/>
      <c r="U373" s="468"/>
      <c r="V373" s="468"/>
    </row>
    <row r="374" spans="1:22" ht="13.5" x14ac:dyDescent="0.25">
      <c r="A374" s="517" t="s">
        <v>494</v>
      </c>
      <c r="B374" s="468"/>
      <c r="C374" s="468"/>
      <c r="D374" s="468"/>
      <c r="E374" s="468"/>
      <c r="F374" s="468"/>
      <c r="G374" s="468"/>
      <c r="H374" s="468"/>
      <c r="I374" s="468"/>
      <c r="J374" s="468"/>
      <c r="K374" s="468"/>
      <c r="L374" s="468"/>
      <c r="M374" s="468"/>
      <c r="N374" s="468"/>
      <c r="O374" s="468"/>
      <c r="P374" s="468"/>
      <c r="Q374" s="468"/>
      <c r="R374" s="468"/>
      <c r="S374" s="468"/>
      <c r="T374" s="468"/>
      <c r="U374" s="468"/>
      <c r="V374" s="468"/>
    </row>
    <row r="375" spans="1:22" x14ac:dyDescent="0.25">
      <c r="A375" s="468"/>
      <c r="B375" s="468"/>
      <c r="C375" s="468"/>
      <c r="D375" s="468"/>
      <c r="E375" s="468"/>
      <c r="F375" s="468"/>
      <c r="G375" s="468"/>
      <c r="H375" s="468"/>
      <c r="I375" s="468"/>
      <c r="J375" s="468"/>
      <c r="K375" s="468"/>
      <c r="L375" s="468"/>
      <c r="M375" s="468"/>
      <c r="N375" s="468"/>
      <c r="O375" s="468"/>
      <c r="P375" s="468"/>
      <c r="Q375" s="468"/>
      <c r="R375" s="468"/>
      <c r="S375" s="468"/>
      <c r="T375" s="468"/>
      <c r="U375" s="468"/>
      <c r="V375" s="468"/>
    </row>
    <row r="376" spans="1:22" x14ac:dyDescent="0.25">
      <c r="A376" s="468"/>
      <c r="B376" s="468"/>
      <c r="C376" s="468"/>
      <c r="D376" s="468"/>
      <c r="E376" s="468"/>
      <c r="F376" s="468"/>
      <c r="G376" s="468"/>
      <c r="H376" s="468"/>
      <c r="I376" s="468"/>
      <c r="J376" s="468"/>
      <c r="K376" s="468"/>
      <c r="L376" s="468"/>
      <c r="M376" s="468"/>
      <c r="N376" s="468"/>
      <c r="O376" s="468"/>
      <c r="P376" s="468"/>
      <c r="Q376" s="468"/>
      <c r="R376" s="468"/>
      <c r="S376" s="468"/>
      <c r="T376" s="468"/>
      <c r="U376" s="468"/>
      <c r="V376" s="468"/>
    </row>
    <row r="377" spans="1:22" ht="13.5" customHeight="1" x14ac:dyDescent="0.25">
      <c r="A377" s="468"/>
      <c r="B377" s="468"/>
      <c r="C377" s="468"/>
      <c r="D377" s="468"/>
      <c r="E377" s="468"/>
      <c r="F377" s="468"/>
      <c r="G377" s="468"/>
      <c r="H377" s="468"/>
      <c r="I377" s="468"/>
      <c r="J377" s="468"/>
      <c r="K377" s="468"/>
      <c r="L377" s="468"/>
      <c r="M377" s="468"/>
      <c r="N377" s="468"/>
      <c r="O377" s="468"/>
      <c r="P377" s="468"/>
      <c r="Q377" s="468"/>
      <c r="R377" s="468"/>
      <c r="S377" s="468"/>
      <c r="T377" s="468"/>
      <c r="U377" s="468"/>
      <c r="V377" s="468"/>
    </row>
    <row r="378" spans="1:22" ht="13.5" customHeight="1" x14ac:dyDescent="0.25">
      <c r="A378" s="468"/>
      <c r="B378" s="468"/>
      <c r="C378" s="468"/>
      <c r="D378" s="468"/>
      <c r="E378" s="468"/>
      <c r="F378" s="468"/>
      <c r="G378" s="468"/>
      <c r="H378" s="468"/>
      <c r="I378" s="468"/>
      <c r="J378" s="468"/>
      <c r="K378" s="468"/>
      <c r="L378" s="468"/>
      <c r="M378" s="468"/>
      <c r="N378" s="468"/>
      <c r="O378" s="468"/>
      <c r="P378" s="468"/>
      <c r="Q378" s="468"/>
      <c r="R378" s="468"/>
      <c r="S378" s="468"/>
      <c r="T378" s="468"/>
      <c r="U378" s="468"/>
      <c r="V378" s="468"/>
    </row>
    <row r="379" spans="1:22" ht="16.5" customHeight="1" x14ac:dyDescent="0.25">
      <c r="A379" s="468"/>
      <c r="B379" s="468"/>
      <c r="C379" s="468"/>
      <c r="D379" s="468"/>
      <c r="E379" s="468"/>
      <c r="F379" s="468"/>
      <c r="G379" s="468"/>
      <c r="H379" s="468"/>
      <c r="I379" s="468"/>
      <c r="J379" s="468"/>
      <c r="K379" s="468"/>
      <c r="L379" s="468"/>
      <c r="M379" s="468"/>
      <c r="N379" s="468"/>
      <c r="O379" s="468"/>
      <c r="P379" s="468"/>
      <c r="Q379" s="468"/>
      <c r="R379" s="468"/>
      <c r="S379" s="468"/>
      <c r="T379" s="468"/>
      <c r="U379" s="468"/>
      <c r="V379" s="468"/>
    </row>
    <row r="380" spans="1:22" s="520" customFormat="1" ht="13.5" customHeight="1" x14ac:dyDescent="0.25">
      <c r="A380" s="468"/>
      <c r="B380" s="468"/>
      <c r="C380" s="468"/>
      <c r="D380" s="468"/>
      <c r="E380" s="468"/>
      <c r="F380" s="468"/>
      <c r="G380" s="468"/>
      <c r="H380" s="468"/>
      <c r="I380" s="468"/>
      <c r="J380" s="468"/>
      <c r="K380" s="468"/>
      <c r="L380" s="468"/>
      <c r="M380" s="468"/>
      <c r="N380" s="468"/>
      <c r="O380" s="468"/>
      <c r="P380" s="468"/>
      <c r="Q380" s="468"/>
      <c r="R380" s="468"/>
      <c r="S380" s="468"/>
      <c r="T380" s="468"/>
      <c r="U380" s="468"/>
      <c r="V380" s="468"/>
    </row>
    <row r="381" spans="1:22" x14ac:dyDescent="0.25">
      <c r="A381" s="13" t="s">
        <v>23</v>
      </c>
      <c r="B381" s="13"/>
      <c r="C381" s="791">
        <f>Presentación!$C$3</f>
        <v>1990</v>
      </c>
      <c r="D381" s="791"/>
      <c r="E381" s="791"/>
      <c r="F381" s="791"/>
      <c r="G381" s="791"/>
      <c r="H381" s="791"/>
      <c r="I381" s="791"/>
      <c r="J381" s="468"/>
      <c r="K381" s="468"/>
      <c r="L381" s="468"/>
      <c r="M381" s="468"/>
      <c r="N381" s="468"/>
      <c r="O381" s="468"/>
      <c r="P381" s="468"/>
      <c r="Q381" s="468"/>
      <c r="R381" s="468"/>
      <c r="S381" s="468"/>
      <c r="T381" s="468"/>
      <c r="U381" s="468"/>
      <c r="V381" s="468"/>
    </row>
    <row r="382" spans="1:22" ht="11.25" customHeight="1" x14ac:dyDescent="0.25">
      <c r="A382" s="11" t="s">
        <v>24</v>
      </c>
      <c r="B382" s="11"/>
      <c r="C382" s="792" t="s">
        <v>382</v>
      </c>
      <c r="D382" s="792"/>
      <c r="E382" s="792"/>
      <c r="F382" s="792"/>
      <c r="G382" s="792"/>
      <c r="H382" s="792"/>
      <c r="I382" s="792"/>
      <c r="J382" s="468"/>
      <c r="K382" s="468"/>
      <c r="L382" s="486">
        <v>6</v>
      </c>
      <c r="M382" s="486">
        <v>2</v>
      </c>
      <c r="N382" s="468"/>
      <c r="O382" s="468"/>
      <c r="P382" s="468"/>
      <c r="Q382" s="468"/>
      <c r="R382" s="468"/>
      <c r="S382" s="468"/>
      <c r="T382" s="468"/>
      <c r="U382" s="468"/>
      <c r="V382" s="468"/>
    </row>
    <row r="383" spans="1:22" ht="13.5" customHeight="1" x14ac:dyDescent="0.25">
      <c r="A383" s="702" t="s">
        <v>5</v>
      </c>
      <c r="B383" s="702"/>
      <c r="C383" s="703" t="s">
        <v>26</v>
      </c>
      <c r="D383" s="703"/>
      <c r="E383" s="703"/>
      <c r="F383" s="703"/>
      <c r="G383" s="703"/>
      <c r="H383" s="703"/>
      <c r="I383" s="703"/>
      <c r="J383" s="468"/>
      <c r="K383" s="468"/>
      <c r="L383" s="486"/>
      <c r="M383" s="486"/>
      <c r="N383" s="468"/>
      <c r="O383" s="468"/>
      <c r="P383" s="468"/>
      <c r="Q383" s="468"/>
      <c r="R383" s="468"/>
      <c r="S383" s="468"/>
      <c r="T383" s="468"/>
      <c r="U383" s="468"/>
      <c r="V383" s="468"/>
    </row>
    <row r="384" spans="1:22" ht="11.25" customHeight="1" x14ac:dyDescent="0.25">
      <c r="A384" s="702" t="s">
        <v>27</v>
      </c>
      <c r="B384" s="702"/>
      <c r="C384" s="703" t="s">
        <v>482</v>
      </c>
      <c r="D384" s="703"/>
      <c r="E384" s="703"/>
      <c r="F384" s="703"/>
      <c r="G384" s="703"/>
      <c r="H384" s="703"/>
      <c r="I384" s="703"/>
      <c r="J384" s="468"/>
      <c r="K384" s="468"/>
      <c r="L384" s="486"/>
      <c r="M384" s="486"/>
      <c r="N384" s="468"/>
      <c r="O384" s="468"/>
      <c r="P384" s="468"/>
      <c r="Q384" s="468"/>
      <c r="R384" s="468"/>
      <c r="S384" s="468"/>
      <c r="T384" s="468"/>
      <c r="U384" s="468"/>
      <c r="V384" s="468"/>
    </row>
    <row r="385" spans="1:22" ht="11.25" customHeight="1" x14ac:dyDescent="0.25">
      <c r="A385" s="702" t="s">
        <v>29</v>
      </c>
      <c r="B385" s="702"/>
      <c r="C385" s="703" t="s">
        <v>454</v>
      </c>
      <c r="D385" s="703"/>
      <c r="E385" s="703"/>
      <c r="F385" s="703"/>
      <c r="G385" s="703"/>
      <c r="H385" s="703"/>
      <c r="I385" s="703"/>
      <c r="J385" s="468"/>
      <c r="K385" s="468"/>
      <c r="L385" s="486"/>
      <c r="M385" s="486"/>
      <c r="N385" s="468"/>
      <c r="O385" s="468"/>
      <c r="P385" s="468"/>
      <c r="Q385" s="468"/>
      <c r="R385" s="468"/>
      <c r="S385" s="468"/>
      <c r="T385" s="468"/>
      <c r="U385" s="468"/>
      <c r="V385" s="468"/>
    </row>
    <row r="386" spans="1:22" ht="11.25" customHeight="1" x14ac:dyDescent="0.25">
      <c r="A386" s="702" t="s">
        <v>31</v>
      </c>
      <c r="B386" s="702"/>
      <c r="C386" s="703" t="s">
        <v>406</v>
      </c>
      <c r="D386" s="703"/>
      <c r="E386" s="703"/>
      <c r="F386" s="703"/>
      <c r="G386" s="703"/>
      <c r="H386" s="703"/>
      <c r="I386" s="703"/>
      <c r="J386" s="468"/>
      <c r="K386" s="468"/>
      <c r="L386" s="486"/>
      <c r="M386" s="486"/>
      <c r="N386" s="468"/>
      <c r="O386" s="468"/>
      <c r="P386" s="468"/>
      <c r="Q386" s="468"/>
      <c r="R386" s="468"/>
      <c r="S386" s="468"/>
      <c r="T386" s="468"/>
      <c r="U386" s="468"/>
      <c r="V386" s="468"/>
    </row>
    <row r="387" spans="1:22" ht="11.25" customHeight="1" x14ac:dyDescent="0.25">
      <c r="A387" s="704" t="s">
        <v>33</v>
      </c>
      <c r="B387" s="704"/>
      <c r="C387" s="97" t="s">
        <v>34</v>
      </c>
      <c r="D387" s="705" t="s">
        <v>237</v>
      </c>
      <c r="E387" s="705"/>
      <c r="F387" s="705"/>
      <c r="G387" s="705"/>
      <c r="H387" s="705"/>
      <c r="I387" s="705"/>
      <c r="J387" s="468"/>
      <c r="K387" s="468"/>
      <c r="L387" s="486"/>
      <c r="M387" s="486"/>
      <c r="N387" s="468"/>
      <c r="O387" s="468"/>
      <c r="P387" s="468"/>
      <c r="Q387" s="468"/>
      <c r="R387" s="468"/>
      <c r="S387" s="468"/>
      <c r="T387" s="468"/>
      <c r="U387" s="468"/>
      <c r="V387" s="468"/>
    </row>
    <row r="388" spans="1:22" ht="45.75" customHeight="1" x14ac:dyDescent="0.25">
      <c r="A388" s="7" t="s">
        <v>37</v>
      </c>
      <c r="B388" s="7"/>
      <c r="C388" s="7" t="s">
        <v>38</v>
      </c>
      <c r="D388" s="98" t="s">
        <v>238</v>
      </c>
      <c r="E388" s="98" t="s">
        <v>483</v>
      </c>
      <c r="F388" s="98" t="s">
        <v>484</v>
      </c>
      <c r="G388" s="98" t="s">
        <v>241</v>
      </c>
      <c r="H388" s="98" t="s">
        <v>242</v>
      </c>
      <c r="I388" s="98" t="s">
        <v>242</v>
      </c>
      <c r="J388" s="468"/>
      <c r="K388" s="468"/>
      <c r="L388" s="486"/>
      <c r="M388" s="486"/>
      <c r="N388" s="468"/>
      <c r="O388" s="468"/>
      <c r="P388" s="468"/>
      <c r="Q388" s="468"/>
      <c r="R388" s="468"/>
      <c r="S388" s="468"/>
      <c r="T388" s="468"/>
      <c r="U388" s="468"/>
      <c r="V388" s="468"/>
    </row>
    <row r="389" spans="1:22" ht="12.75" customHeight="1" x14ac:dyDescent="0.25">
      <c r="A389" s="7" t="s">
        <v>224</v>
      </c>
      <c r="B389" s="7" t="s">
        <v>47</v>
      </c>
      <c r="C389" s="7"/>
      <c r="D389" s="25" t="s">
        <v>48</v>
      </c>
      <c r="E389" s="25" t="s">
        <v>243</v>
      </c>
      <c r="F389" s="25" t="s">
        <v>243</v>
      </c>
      <c r="G389" s="25" t="s">
        <v>244</v>
      </c>
      <c r="H389" s="25" t="s">
        <v>52</v>
      </c>
      <c r="I389" s="25" t="s">
        <v>121</v>
      </c>
      <c r="J389" s="468"/>
      <c r="K389" s="468"/>
      <c r="L389" s="486"/>
      <c r="M389" s="486"/>
      <c r="N389" s="468"/>
      <c r="O389" s="468"/>
      <c r="P389" s="468"/>
      <c r="Q389" s="468"/>
      <c r="R389" s="468"/>
      <c r="S389" s="468"/>
      <c r="T389" s="468"/>
      <c r="U389" s="468"/>
      <c r="V389" s="468"/>
    </row>
    <row r="390" spans="1:22" ht="34.5" x14ac:dyDescent="0.25">
      <c r="A390" s="7"/>
      <c r="B390" s="7"/>
      <c r="C390" s="7"/>
      <c r="D390" s="25" t="s">
        <v>54</v>
      </c>
      <c r="E390" s="25" t="s">
        <v>246</v>
      </c>
      <c r="F390" s="25" t="s">
        <v>247</v>
      </c>
      <c r="G390" s="25" t="s">
        <v>485</v>
      </c>
      <c r="H390" s="25" t="s">
        <v>486</v>
      </c>
      <c r="I390" s="25" t="s">
        <v>487</v>
      </c>
      <c r="J390" s="468"/>
      <c r="K390" s="468"/>
      <c r="L390" s="486"/>
      <c r="M390" s="486"/>
      <c r="N390" s="468"/>
      <c r="O390" s="468"/>
      <c r="P390" s="468"/>
      <c r="Q390" s="468"/>
      <c r="R390" s="468"/>
      <c r="S390" s="468"/>
      <c r="T390" s="468"/>
      <c r="U390" s="468"/>
      <c r="V390" s="468"/>
    </row>
    <row r="391" spans="1:22" ht="13.5" x14ac:dyDescent="0.35">
      <c r="A391" s="7"/>
      <c r="B391" s="7"/>
      <c r="C391" s="7"/>
      <c r="D391" s="114" t="s">
        <v>488</v>
      </c>
      <c r="E391" s="114" t="s">
        <v>251</v>
      </c>
      <c r="F391" s="114" t="s">
        <v>250</v>
      </c>
      <c r="G391" s="114" t="s">
        <v>489</v>
      </c>
      <c r="H391" s="114" t="s">
        <v>253</v>
      </c>
      <c r="I391" s="114" t="s">
        <v>253</v>
      </c>
      <c r="J391" s="468"/>
      <c r="K391" s="468"/>
      <c r="L391" s="486"/>
      <c r="M391" s="486"/>
      <c r="N391" s="468"/>
      <c r="O391" s="468"/>
      <c r="P391" s="468"/>
      <c r="Q391" s="468"/>
      <c r="R391" s="468"/>
      <c r="S391" s="468"/>
      <c r="T391" s="468"/>
      <c r="U391" s="468"/>
      <c r="V391" s="468"/>
    </row>
    <row r="392" spans="1:22" ht="11.25" customHeight="1" x14ac:dyDescent="0.25">
      <c r="A392" s="7" t="s">
        <v>68</v>
      </c>
      <c r="B392" s="7" t="s">
        <v>313</v>
      </c>
      <c r="C392" s="135" t="s">
        <v>561</v>
      </c>
      <c r="D392" s="490"/>
      <c r="E392" s="511"/>
      <c r="F392" s="492">
        <v>0</v>
      </c>
      <c r="G392" s="492">
        <v>1</v>
      </c>
      <c r="H392" s="497">
        <f>D392*(F392-E392)/G392</f>
        <v>0</v>
      </c>
      <c r="I392" s="137"/>
      <c r="J392" s="468"/>
      <c r="K392" s="468"/>
      <c r="L392" s="486">
        <v>1</v>
      </c>
      <c r="M392" s="486">
        <f>L382*100+L392</f>
        <v>601</v>
      </c>
      <c r="N392" s="468"/>
      <c r="O392" s="468"/>
      <c r="P392" s="468"/>
      <c r="Q392" s="468"/>
      <c r="R392" s="468"/>
      <c r="S392" s="468"/>
      <c r="T392" s="468"/>
      <c r="U392" s="468"/>
      <c r="V392" s="468"/>
    </row>
    <row r="393" spans="1:22" x14ac:dyDescent="0.25">
      <c r="A393" s="7"/>
      <c r="B393" s="7"/>
      <c r="C393" s="486" t="s">
        <v>563</v>
      </c>
      <c r="D393" s="490"/>
      <c r="E393" s="511"/>
      <c r="F393" s="492">
        <v>0</v>
      </c>
      <c r="G393" s="492">
        <v>1</v>
      </c>
      <c r="H393" s="497">
        <f>D393*(F393-E393)/G393</f>
        <v>0</v>
      </c>
      <c r="I393" s="137"/>
      <c r="J393" s="468"/>
      <c r="K393" s="468"/>
      <c r="L393" s="486">
        <v>2</v>
      </c>
      <c r="M393" s="486">
        <f>L382*100+L393</f>
        <v>602</v>
      </c>
      <c r="N393" s="468"/>
      <c r="O393" s="468"/>
      <c r="P393" s="468"/>
      <c r="Q393" s="468"/>
      <c r="R393" s="468"/>
      <c r="S393" s="468"/>
      <c r="T393" s="468"/>
      <c r="U393" s="468"/>
      <c r="V393" s="468"/>
    </row>
    <row r="394" spans="1:22" x14ac:dyDescent="0.25">
      <c r="A394" s="7"/>
      <c r="B394" s="7"/>
      <c r="C394" s="135" t="s">
        <v>564</v>
      </c>
      <c r="D394" s="490"/>
      <c r="E394" s="504"/>
      <c r="F394" s="492">
        <v>0</v>
      </c>
      <c r="G394" s="492">
        <v>1</v>
      </c>
      <c r="H394" s="497">
        <f>D394*(F394-E394)/G394</f>
        <v>0</v>
      </c>
      <c r="I394" s="137"/>
      <c r="J394" s="468"/>
      <c r="K394" s="468"/>
      <c r="L394" s="486">
        <v>3</v>
      </c>
      <c r="M394" s="486">
        <f>L382*100+L394</f>
        <v>603</v>
      </c>
      <c r="O394" s="512"/>
      <c r="P394" s="468"/>
      <c r="Q394" s="468"/>
      <c r="R394" s="468"/>
      <c r="S394" s="468"/>
      <c r="T394" s="468"/>
      <c r="U394" s="468"/>
      <c r="V394" s="468"/>
    </row>
    <row r="395" spans="1:22" x14ac:dyDescent="0.25">
      <c r="A395" s="864" t="s">
        <v>292</v>
      </c>
      <c r="B395" s="864"/>
      <c r="C395" s="864"/>
      <c r="D395" s="370">
        <f>SUM(D391:D394)</f>
        <v>0</v>
      </c>
      <c r="E395" s="513"/>
      <c r="F395" s="495"/>
      <c r="G395" s="495"/>
      <c r="H395" s="496">
        <f>SUM(H392:H394)</f>
        <v>0</v>
      </c>
      <c r="I395" s="496">
        <f>SUM(I392:I394)</f>
        <v>0</v>
      </c>
      <c r="J395" s="468"/>
      <c r="K395" s="468"/>
      <c r="L395" s="486"/>
      <c r="M395" s="486"/>
      <c r="N395" s="468"/>
      <c r="O395" s="468"/>
      <c r="P395" s="468"/>
      <c r="Q395" s="468"/>
      <c r="R395" s="468"/>
      <c r="S395" s="468"/>
      <c r="T395" s="468"/>
      <c r="U395" s="468"/>
      <c r="V395" s="468"/>
    </row>
    <row r="396" spans="1:22" ht="11.25" customHeight="1" x14ac:dyDescent="0.25">
      <c r="A396" s="7" t="s">
        <v>310</v>
      </c>
      <c r="B396" s="7" t="s">
        <v>313</v>
      </c>
      <c r="C396" s="469" t="s">
        <v>313</v>
      </c>
      <c r="D396" s="490"/>
      <c r="E396" s="492">
        <v>0</v>
      </c>
      <c r="F396" s="492">
        <v>0</v>
      </c>
      <c r="G396" s="492">
        <v>1</v>
      </c>
      <c r="H396" s="492"/>
      <c r="I396" s="137">
        <f>D396*(F396-E396)/G396</f>
        <v>0</v>
      </c>
      <c r="J396" s="468"/>
      <c r="K396" s="468"/>
      <c r="L396" s="486">
        <v>4</v>
      </c>
      <c r="M396" s="486">
        <f>L382*100+L396</f>
        <v>604</v>
      </c>
      <c r="N396" s="468"/>
      <c r="O396" s="468"/>
      <c r="P396" s="468"/>
      <c r="Q396" s="468"/>
      <c r="R396" s="468"/>
      <c r="S396" s="468"/>
      <c r="T396" s="468"/>
      <c r="U396" s="468"/>
      <c r="V396" s="468"/>
    </row>
    <row r="397" spans="1:22" x14ac:dyDescent="0.25">
      <c r="A397" s="7"/>
      <c r="B397" s="7"/>
      <c r="C397" s="469" t="s">
        <v>312</v>
      </c>
      <c r="D397" s="498"/>
      <c r="E397" s="492"/>
      <c r="F397" s="492"/>
      <c r="G397" s="492"/>
      <c r="H397" s="492"/>
      <c r="I397" s="137"/>
      <c r="J397" s="468"/>
      <c r="K397" s="468"/>
      <c r="L397" s="486"/>
      <c r="M397" s="486"/>
      <c r="N397" s="468"/>
      <c r="O397" s="468"/>
      <c r="P397" s="468"/>
      <c r="Q397" s="468"/>
      <c r="R397" s="468"/>
      <c r="S397" s="468"/>
      <c r="T397" s="468"/>
      <c r="U397" s="468"/>
      <c r="V397" s="468"/>
    </row>
    <row r="398" spans="1:22" x14ac:dyDescent="0.25">
      <c r="A398" s="864" t="s">
        <v>292</v>
      </c>
      <c r="B398" s="864"/>
      <c r="C398" s="864"/>
      <c r="D398" s="499">
        <f>SUM(D396:D397)</f>
        <v>0</v>
      </c>
      <c r="E398" s="495"/>
      <c r="F398" s="495"/>
      <c r="G398" s="495"/>
      <c r="H398" s="496">
        <f>SUM(H396:H397)</f>
        <v>0</v>
      </c>
      <c r="I398" s="496">
        <f>SUM(I396:I397)</f>
        <v>0</v>
      </c>
      <c r="J398" s="468"/>
      <c r="K398" s="468"/>
      <c r="L398" s="486"/>
      <c r="M398" s="486"/>
      <c r="N398" s="468"/>
      <c r="O398" s="468"/>
      <c r="P398" s="468"/>
      <c r="Q398" s="468"/>
      <c r="R398" s="468"/>
      <c r="S398" s="468"/>
      <c r="T398" s="468"/>
      <c r="U398" s="468"/>
      <c r="V398" s="468"/>
    </row>
    <row r="399" spans="1:22" ht="11.25" customHeight="1" x14ac:dyDescent="0.25">
      <c r="A399" s="7" t="s">
        <v>314</v>
      </c>
      <c r="B399" s="7" t="s">
        <v>313</v>
      </c>
      <c r="C399" s="469" t="s">
        <v>313</v>
      </c>
      <c r="D399" s="490"/>
      <c r="E399" s="492">
        <v>0</v>
      </c>
      <c r="F399" s="492">
        <v>0</v>
      </c>
      <c r="G399" s="492">
        <v>1</v>
      </c>
      <c r="H399" s="492"/>
      <c r="I399" s="137">
        <f>D399*(F399-E399)/G399</f>
        <v>0</v>
      </c>
      <c r="J399" s="468"/>
      <c r="K399" s="468"/>
      <c r="L399" s="486">
        <v>5</v>
      </c>
      <c r="M399" s="486">
        <f>L382*100+L399</f>
        <v>605</v>
      </c>
      <c r="N399" s="468"/>
      <c r="O399" s="468"/>
      <c r="P399" s="468"/>
      <c r="Q399" s="468"/>
      <c r="R399" s="468"/>
      <c r="S399" s="468"/>
      <c r="T399" s="468"/>
      <c r="U399" s="468"/>
      <c r="V399" s="468"/>
    </row>
    <row r="400" spans="1:22" ht="12.75" customHeight="1" x14ac:dyDescent="0.25">
      <c r="A400" s="7"/>
      <c r="B400" s="7"/>
      <c r="C400" s="469" t="s">
        <v>312</v>
      </c>
      <c r="D400" s="498"/>
      <c r="E400" s="492"/>
      <c r="F400" s="492"/>
      <c r="G400" s="492"/>
      <c r="H400" s="492"/>
      <c r="I400" s="137"/>
      <c r="J400" s="468"/>
      <c r="K400" s="468"/>
      <c r="L400" s="486"/>
      <c r="M400" s="486"/>
      <c r="N400" s="468"/>
      <c r="O400" s="468"/>
      <c r="P400" s="468"/>
      <c r="Q400" s="468"/>
      <c r="R400" s="468"/>
      <c r="S400" s="468"/>
      <c r="T400" s="468"/>
      <c r="U400" s="468"/>
      <c r="V400" s="468"/>
    </row>
    <row r="401" spans="1:22" x14ac:dyDescent="0.25">
      <c r="A401" s="864" t="s">
        <v>292</v>
      </c>
      <c r="B401" s="864"/>
      <c r="C401" s="864"/>
      <c r="D401" s="499">
        <f>SUM(D399:D400)</f>
        <v>0</v>
      </c>
      <c r="E401" s="495"/>
      <c r="F401" s="495"/>
      <c r="G401" s="495"/>
      <c r="H401" s="496">
        <f>SUM(H399:H400)</f>
        <v>0</v>
      </c>
      <c r="I401" s="496">
        <f>SUM(I399:I400)</f>
        <v>0</v>
      </c>
      <c r="J401" s="468"/>
      <c r="K401" s="468"/>
      <c r="L401" s="486"/>
      <c r="M401" s="486"/>
      <c r="N401" s="468"/>
      <c r="O401" s="468"/>
      <c r="P401" s="468"/>
      <c r="Q401" s="468"/>
      <c r="R401" s="468"/>
      <c r="S401" s="468"/>
      <c r="T401" s="468"/>
      <c r="U401" s="468"/>
      <c r="V401" s="468"/>
    </row>
    <row r="402" spans="1:22" ht="11.25" customHeight="1" x14ac:dyDescent="0.25">
      <c r="A402" s="7" t="s">
        <v>315</v>
      </c>
      <c r="B402" s="7" t="s">
        <v>313</v>
      </c>
      <c r="C402" s="469" t="s">
        <v>313</v>
      </c>
      <c r="D402" s="490"/>
      <c r="E402" s="492">
        <v>0</v>
      </c>
      <c r="F402" s="492">
        <v>0</v>
      </c>
      <c r="G402" s="492">
        <v>1</v>
      </c>
      <c r="H402" s="492"/>
      <c r="I402" s="137">
        <f>D402*(F402-E402)/G402</f>
        <v>0</v>
      </c>
      <c r="J402" s="468"/>
      <c r="K402" s="468"/>
      <c r="L402" s="486">
        <v>6</v>
      </c>
      <c r="M402" s="486">
        <f>L382*100+L402</f>
        <v>606</v>
      </c>
      <c r="N402" s="468"/>
      <c r="O402" s="468"/>
      <c r="P402" s="468"/>
      <c r="Q402" s="468"/>
      <c r="R402" s="468"/>
      <c r="S402" s="468"/>
      <c r="T402" s="468"/>
      <c r="U402" s="468"/>
      <c r="V402" s="468"/>
    </row>
    <row r="403" spans="1:22" x14ac:dyDescent="0.25">
      <c r="A403" s="7"/>
      <c r="B403" s="7"/>
      <c r="C403" s="469" t="s">
        <v>312</v>
      </c>
      <c r="D403" s="498"/>
      <c r="E403" s="492"/>
      <c r="F403" s="492"/>
      <c r="G403" s="492"/>
      <c r="H403" s="492"/>
      <c r="I403" s="137"/>
      <c r="J403" s="468"/>
      <c r="K403" s="468"/>
      <c r="L403" s="486"/>
      <c r="M403" s="486"/>
      <c r="N403" s="468"/>
      <c r="O403" s="468"/>
      <c r="P403" s="468"/>
      <c r="Q403" s="468"/>
      <c r="R403" s="468"/>
      <c r="S403" s="468"/>
      <c r="T403" s="468"/>
      <c r="U403" s="468"/>
      <c r="V403" s="468"/>
    </row>
    <row r="404" spans="1:22" x14ac:dyDescent="0.25">
      <c r="A404" s="864" t="s">
        <v>292</v>
      </c>
      <c r="B404" s="864"/>
      <c r="C404" s="864"/>
      <c r="D404" s="499">
        <f>SUM(D402:D403)</f>
        <v>0</v>
      </c>
      <c r="E404" s="495"/>
      <c r="F404" s="495"/>
      <c r="G404" s="495"/>
      <c r="H404" s="496">
        <f>SUM(H402:H403)</f>
        <v>0</v>
      </c>
      <c r="I404" s="496">
        <f>SUM(I402:I403)</f>
        <v>0</v>
      </c>
      <c r="J404" s="468"/>
      <c r="K404" s="468"/>
      <c r="L404" s="486"/>
      <c r="M404" s="486"/>
      <c r="N404" s="468"/>
      <c r="O404" s="468"/>
      <c r="P404" s="468"/>
      <c r="Q404" s="468"/>
      <c r="R404" s="468"/>
      <c r="S404" s="468"/>
      <c r="T404" s="468"/>
      <c r="U404" s="468"/>
      <c r="V404" s="468"/>
    </row>
    <row r="405" spans="1:22" ht="13.5" customHeight="1" x14ac:dyDescent="0.25">
      <c r="A405" s="7" t="s">
        <v>316</v>
      </c>
      <c r="B405" s="7" t="s">
        <v>313</v>
      </c>
      <c r="C405" s="469" t="s">
        <v>313</v>
      </c>
      <c r="D405" s="490"/>
      <c r="E405" s="492">
        <v>0</v>
      </c>
      <c r="F405" s="492">
        <v>0</v>
      </c>
      <c r="G405" s="492">
        <v>1</v>
      </c>
      <c r="H405" s="492"/>
      <c r="I405" s="137">
        <f>D405*(F405-E405)/G405</f>
        <v>0</v>
      </c>
      <c r="J405" s="468"/>
      <c r="K405" s="468"/>
      <c r="L405" s="486">
        <v>7</v>
      </c>
      <c r="M405" s="486">
        <f>L382*100+L405</f>
        <v>607</v>
      </c>
      <c r="N405" s="468"/>
      <c r="O405" s="468"/>
      <c r="P405" s="468"/>
      <c r="Q405" s="468"/>
      <c r="R405" s="468"/>
      <c r="S405" s="468"/>
      <c r="T405" s="468"/>
      <c r="U405" s="468"/>
      <c r="V405" s="468"/>
    </row>
    <row r="406" spans="1:22" ht="13.5" customHeight="1" x14ac:dyDescent="0.25">
      <c r="A406" s="7"/>
      <c r="B406" s="7"/>
      <c r="C406" s="469" t="s">
        <v>312</v>
      </c>
      <c r="D406" s="498"/>
      <c r="E406" s="514"/>
      <c r="F406" s="492"/>
      <c r="G406" s="492"/>
      <c r="H406" s="492"/>
      <c r="I406" s="137"/>
      <c r="J406" s="468"/>
      <c r="K406" s="468"/>
      <c r="L406" s="468"/>
      <c r="M406" s="468"/>
      <c r="N406" s="468"/>
      <c r="O406" s="468"/>
      <c r="P406" s="468"/>
      <c r="Q406" s="468"/>
      <c r="R406" s="468"/>
      <c r="S406" s="468"/>
      <c r="T406" s="468"/>
      <c r="U406" s="468"/>
      <c r="V406" s="468"/>
    </row>
    <row r="407" spans="1:22" ht="13.5" customHeight="1" x14ac:dyDescent="0.25">
      <c r="A407" s="864" t="s">
        <v>292</v>
      </c>
      <c r="B407" s="864"/>
      <c r="C407" s="864"/>
      <c r="D407" s="507">
        <f>SUM(D405:D406)</f>
        <v>0</v>
      </c>
      <c r="E407" s="515"/>
      <c r="F407" s="495"/>
      <c r="G407" s="495"/>
      <c r="H407" s="496">
        <f>SUM(H405:H406)</f>
        <v>0</v>
      </c>
      <c r="I407" s="496">
        <f>SUM(I405:I406)</f>
        <v>0</v>
      </c>
      <c r="J407" s="468"/>
      <c r="K407" s="468"/>
      <c r="L407" s="468"/>
      <c r="M407" s="468"/>
      <c r="N407" s="468"/>
      <c r="O407" s="468"/>
      <c r="P407" s="468"/>
      <c r="Q407" s="468"/>
      <c r="R407" s="468"/>
      <c r="S407" s="468"/>
      <c r="T407" s="468"/>
      <c r="U407" s="468"/>
      <c r="V407" s="468"/>
    </row>
    <row r="408" spans="1:22" ht="13.5" customHeight="1" x14ac:dyDescent="0.25">
      <c r="A408" s="865" t="s">
        <v>91</v>
      </c>
      <c r="B408" s="865"/>
      <c r="C408" s="865"/>
      <c r="D408" s="92">
        <f>D407+D404+D401+D398+D395</f>
        <v>0</v>
      </c>
      <c r="E408" s="516"/>
      <c r="F408" s="500"/>
      <c r="G408" s="500"/>
      <c r="H408" s="496">
        <f>H407+H404+H401+H398+H395</f>
        <v>0</v>
      </c>
      <c r="I408" s="496">
        <f>I407+I404+I401+I398+I395</f>
        <v>0</v>
      </c>
      <c r="J408" s="468"/>
      <c r="K408" s="468"/>
      <c r="L408" s="468"/>
      <c r="M408" s="468"/>
      <c r="N408" s="468"/>
      <c r="O408" s="468"/>
      <c r="P408" s="468"/>
      <c r="Q408" s="468"/>
      <c r="R408" s="468"/>
      <c r="S408" s="468"/>
      <c r="T408" s="468"/>
      <c r="U408" s="468"/>
      <c r="V408" s="468"/>
    </row>
    <row r="409" spans="1:22" ht="14" x14ac:dyDescent="0.25">
      <c r="A409" s="867" t="s">
        <v>491</v>
      </c>
      <c r="B409" s="867"/>
      <c r="C409" s="867"/>
      <c r="D409" s="867"/>
      <c r="E409" s="867"/>
      <c r="F409" s="867"/>
      <c r="G409" s="867"/>
      <c r="H409" s="867"/>
      <c r="I409" s="867"/>
      <c r="J409" s="468"/>
      <c r="K409" s="468"/>
      <c r="L409" s="468"/>
      <c r="M409" s="468"/>
      <c r="N409" s="468"/>
      <c r="O409" s="468"/>
      <c r="P409" s="468"/>
      <c r="Q409" s="468"/>
      <c r="R409" s="468"/>
      <c r="S409" s="468"/>
      <c r="T409" s="468"/>
      <c r="U409" s="468"/>
      <c r="V409" s="468"/>
    </row>
    <row r="410" spans="1:22" ht="14" x14ac:dyDescent="0.25">
      <c r="A410" s="867" t="s">
        <v>492</v>
      </c>
      <c r="B410" s="867"/>
      <c r="C410" s="867"/>
      <c r="D410" s="867"/>
      <c r="E410" s="867"/>
      <c r="F410" s="867"/>
      <c r="G410" s="867"/>
      <c r="H410" s="867"/>
      <c r="I410" s="867"/>
      <c r="J410" s="468"/>
      <c r="K410" s="468"/>
      <c r="L410" s="468"/>
      <c r="M410" s="468"/>
      <c r="N410" s="468"/>
      <c r="O410" s="468"/>
      <c r="P410" s="468"/>
      <c r="Q410" s="468"/>
      <c r="R410" s="468"/>
      <c r="S410" s="468"/>
      <c r="T410" s="468"/>
      <c r="U410" s="468"/>
      <c r="V410" s="468"/>
    </row>
    <row r="411" spans="1:22" ht="13.5" customHeight="1" x14ac:dyDescent="0.25">
      <c r="A411" s="868" t="s">
        <v>493</v>
      </c>
      <c r="B411" s="868"/>
      <c r="C411" s="868"/>
      <c r="D411" s="868"/>
      <c r="E411" s="868"/>
      <c r="F411" s="868"/>
      <c r="G411" s="868"/>
      <c r="H411" s="868"/>
      <c r="I411" s="868"/>
      <c r="J411" s="468"/>
      <c r="K411" s="468"/>
      <c r="L411" s="468"/>
      <c r="M411" s="468"/>
      <c r="N411" s="468"/>
      <c r="O411" s="468"/>
      <c r="P411" s="468"/>
      <c r="Q411" s="468"/>
      <c r="R411" s="468"/>
      <c r="S411" s="468"/>
      <c r="T411" s="468"/>
      <c r="U411" s="468"/>
      <c r="V411" s="468"/>
    </row>
    <row r="412" spans="1:22" ht="13.5" x14ac:dyDescent="0.25">
      <c r="A412" s="517" t="s">
        <v>494</v>
      </c>
      <c r="B412" s="468"/>
      <c r="C412" s="468"/>
      <c r="D412" s="468"/>
      <c r="E412" s="468"/>
      <c r="F412" s="468"/>
      <c r="G412" s="468"/>
      <c r="H412" s="468"/>
      <c r="I412" s="468"/>
      <c r="J412" s="468"/>
      <c r="K412" s="468"/>
      <c r="L412" s="468"/>
      <c r="M412" s="468"/>
      <c r="N412" s="468"/>
      <c r="O412" s="468"/>
      <c r="P412" s="468"/>
      <c r="Q412" s="468"/>
      <c r="R412" s="468"/>
      <c r="S412" s="468"/>
      <c r="T412" s="468"/>
      <c r="U412" s="468"/>
      <c r="V412" s="468"/>
    </row>
    <row r="413" spans="1:22" x14ac:dyDescent="0.25">
      <c r="A413" s="468"/>
      <c r="B413" s="468"/>
      <c r="C413" s="468"/>
      <c r="D413" s="468"/>
      <c r="E413" s="468"/>
      <c r="F413" s="468"/>
      <c r="G413" s="468"/>
      <c r="H413" s="468"/>
      <c r="I413" s="468"/>
      <c r="J413" s="468"/>
      <c r="K413" s="468"/>
      <c r="L413" s="468"/>
      <c r="M413" s="468"/>
      <c r="N413" s="468"/>
      <c r="O413" s="468"/>
      <c r="P413" s="468"/>
      <c r="Q413" s="468"/>
      <c r="R413" s="468"/>
      <c r="S413" s="468"/>
      <c r="T413" s="468"/>
      <c r="U413" s="468"/>
      <c r="V413" s="468"/>
    </row>
    <row r="414" spans="1:22" x14ac:dyDescent="0.25">
      <c r="A414" s="468"/>
      <c r="B414" s="468"/>
      <c r="C414" s="468"/>
      <c r="D414" s="468"/>
      <c r="E414" s="468"/>
      <c r="F414" s="468"/>
      <c r="G414" s="468"/>
      <c r="H414" s="468"/>
      <c r="I414" s="468"/>
      <c r="J414" s="468"/>
      <c r="K414" s="468"/>
      <c r="L414" s="468"/>
      <c r="M414" s="468"/>
      <c r="N414" s="468"/>
      <c r="O414" s="468"/>
      <c r="P414" s="468"/>
      <c r="Q414" s="468"/>
      <c r="R414" s="468"/>
      <c r="S414" s="468"/>
      <c r="T414" s="468"/>
      <c r="U414" s="468"/>
      <c r="V414" s="468"/>
    </row>
    <row r="415" spans="1:22" x14ac:dyDescent="0.25">
      <c r="A415" s="468"/>
      <c r="B415" s="468"/>
      <c r="C415" s="468"/>
      <c r="D415" s="468"/>
      <c r="E415" s="468"/>
      <c r="F415" s="468"/>
      <c r="G415" s="468"/>
      <c r="H415" s="468"/>
      <c r="I415" s="468"/>
      <c r="J415" s="468"/>
      <c r="K415" s="468"/>
      <c r="L415" s="468"/>
      <c r="M415" s="468"/>
      <c r="N415" s="468"/>
      <c r="O415" s="468"/>
      <c r="P415" s="468"/>
      <c r="Q415" s="468"/>
      <c r="R415" s="468"/>
      <c r="S415" s="468"/>
      <c r="T415" s="468"/>
      <c r="U415" s="468"/>
      <c r="V415" s="468"/>
    </row>
    <row r="416" spans="1:22" x14ac:dyDescent="0.25">
      <c r="A416" s="468"/>
      <c r="B416" s="468"/>
      <c r="C416" s="468"/>
      <c r="D416" s="468"/>
      <c r="E416" s="468"/>
      <c r="F416" s="468"/>
      <c r="G416" s="468"/>
      <c r="H416" s="468"/>
      <c r="I416" s="468"/>
      <c r="J416" s="468"/>
      <c r="K416" s="468"/>
      <c r="L416" s="468"/>
      <c r="M416" s="468"/>
      <c r="N416" s="468"/>
      <c r="O416" s="468"/>
      <c r="P416" s="468"/>
      <c r="Q416" s="468"/>
      <c r="R416" s="468"/>
      <c r="S416" s="468"/>
      <c r="T416" s="468"/>
      <c r="U416" s="468"/>
      <c r="V416" s="468"/>
    </row>
    <row r="417" spans="1:22" x14ac:dyDescent="0.25">
      <c r="A417" s="468"/>
      <c r="B417" s="468"/>
      <c r="C417" s="468"/>
      <c r="D417" s="468"/>
      <c r="E417" s="468"/>
      <c r="F417" s="468"/>
      <c r="G417" s="468"/>
      <c r="H417" s="468"/>
      <c r="I417" s="468"/>
      <c r="J417" s="468"/>
      <c r="K417" s="468"/>
      <c r="L417" s="468"/>
      <c r="M417" s="468"/>
      <c r="N417" s="468"/>
      <c r="O417" s="468"/>
      <c r="P417" s="468"/>
      <c r="Q417" s="468"/>
      <c r="R417" s="468"/>
      <c r="S417" s="468"/>
      <c r="T417" s="468"/>
      <c r="U417" s="468"/>
      <c r="V417" s="468"/>
    </row>
    <row r="418" spans="1:22" x14ac:dyDescent="0.25">
      <c r="A418" s="468"/>
      <c r="B418" s="468"/>
      <c r="C418" s="468"/>
      <c r="D418" s="468"/>
      <c r="E418" s="468"/>
      <c r="F418" s="468"/>
      <c r="G418" s="468"/>
      <c r="H418" s="468"/>
      <c r="I418" s="468"/>
      <c r="J418" s="468"/>
      <c r="K418" s="468"/>
      <c r="L418" s="468"/>
      <c r="M418" s="468"/>
      <c r="N418" s="468"/>
      <c r="O418" s="468"/>
      <c r="P418" s="468"/>
      <c r="Q418" s="468"/>
      <c r="R418" s="468"/>
      <c r="S418" s="468"/>
      <c r="T418" s="468"/>
      <c r="U418" s="468"/>
      <c r="V418" s="468"/>
    </row>
    <row r="419" spans="1:22" x14ac:dyDescent="0.25">
      <c r="A419" s="13" t="s">
        <v>23</v>
      </c>
      <c r="B419" s="13"/>
      <c r="C419" s="791">
        <f>Presentación!$C$3</f>
        <v>1990</v>
      </c>
      <c r="D419" s="791"/>
      <c r="E419" s="791"/>
      <c r="F419" s="791"/>
      <c r="G419" s="791"/>
      <c r="H419" s="791"/>
      <c r="I419" s="791"/>
      <c r="J419" s="468"/>
      <c r="K419" s="468"/>
      <c r="L419" s="468"/>
      <c r="M419" s="468"/>
      <c r="N419" s="468"/>
      <c r="O419" s="468"/>
      <c r="P419" s="468"/>
      <c r="Q419" s="468"/>
      <c r="R419" s="468"/>
      <c r="S419" s="468"/>
      <c r="T419" s="468"/>
      <c r="U419" s="468"/>
      <c r="V419" s="468"/>
    </row>
    <row r="420" spans="1:22" ht="11.25" customHeight="1" x14ac:dyDescent="0.25">
      <c r="A420" s="11" t="s">
        <v>24</v>
      </c>
      <c r="B420" s="11"/>
      <c r="C420" s="792" t="s">
        <v>383</v>
      </c>
      <c r="D420" s="792"/>
      <c r="E420" s="792"/>
      <c r="F420" s="792"/>
      <c r="G420" s="792"/>
      <c r="H420" s="792"/>
      <c r="I420" s="792"/>
      <c r="J420" s="468"/>
      <c r="K420" s="468"/>
      <c r="L420" s="486">
        <v>7</v>
      </c>
      <c r="M420" s="486">
        <v>2</v>
      </c>
      <c r="N420" s="468"/>
      <c r="O420" s="468"/>
      <c r="P420" s="468"/>
      <c r="Q420" s="468"/>
      <c r="R420" s="468"/>
      <c r="S420" s="468"/>
      <c r="T420" s="468"/>
      <c r="U420" s="468"/>
      <c r="V420" s="468"/>
    </row>
    <row r="421" spans="1:22" ht="11.25" customHeight="1" x14ac:dyDescent="0.25">
      <c r="A421" s="702" t="s">
        <v>5</v>
      </c>
      <c r="B421" s="702"/>
      <c r="C421" s="703" t="s">
        <v>26</v>
      </c>
      <c r="D421" s="703"/>
      <c r="E421" s="703"/>
      <c r="F421" s="703"/>
      <c r="G421" s="703"/>
      <c r="H421" s="703"/>
      <c r="I421" s="703"/>
      <c r="J421" s="468"/>
      <c r="K421" s="468"/>
      <c r="L421" s="486"/>
      <c r="M421" s="486"/>
      <c r="N421" s="468"/>
      <c r="O421" s="468"/>
      <c r="P421" s="468"/>
      <c r="Q421" s="468"/>
      <c r="R421" s="468"/>
      <c r="S421" s="468"/>
      <c r="T421" s="468"/>
      <c r="U421" s="468"/>
      <c r="V421" s="468"/>
    </row>
    <row r="422" spans="1:22" ht="11.25" customHeight="1" x14ac:dyDescent="0.25">
      <c r="A422" s="702" t="s">
        <v>27</v>
      </c>
      <c r="B422" s="702"/>
      <c r="C422" s="703" t="s">
        <v>482</v>
      </c>
      <c r="D422" s="703"/>
      <c r="E422" s="703"/>
      <c r="F422" s="703"/>
      <c r="G422" s="703"/>
      <c r="H422" s="703"/>
      <c r="I422" s="703"/>
      <c r="J422" s="468"/>
      <c r="K422" s="468"/>
      <c r="L422" s="486"/>
      <c r="M422" s="486"/>
      <c r="N422" s="468"/>
      <c r="O422" s="468"/>
      <c r="P422" s="468"/>
      <c r="Q422" s="468"/>
      <c r="R422" s="468"/>
      <c r="S422" s="468"/>
      <c r="T422" s="468"/>
      <c r="U422" s="468"/>
      <c r="V422" s="468"/>
    </row>
    <row r="423" spans="1:22" ht="11.25" customHeight="1" x14ac:dyDescent="0.25">
      <c r="A423" s="702" t="s">
        <v>29</v>
      </c>
      <c r="B423" s="702"/>
      <c r="C423" s="703" t="s">
        <v>454</v>
      </c>
      <c r="D423" s="703"/>
      <c r="E423" s="703"/>
      <c r="F423" s="703"/>
      <c r="G423" s="703"/>
      <c r="H423" s="703"/>
      <c r="I423" s="703"/>
      <c r="J423" s="468"/>
      <c r="K423" s="468"/>
      <c r="L423" s="486"/>
      <c r="M423" s="486"/>
      <c r="N423" s="468"/>
      <c r="O423" s="468"/>
      <c r="P423" s="468"/>
      <c r="Q423" s="468"/>
      <c r="R423" s="468"/>
      <c r="S423" s="468"/>
      <c r="T423" s="468"/>
      <c r="U423" s="468"/>
      <c r="V423" s="468"/>
    </row>
    <row r="424" spans="1:22" ht="11.25" customHeight="1" x14ac:dyDescent="0.25">
      <c r="A424" s="702" t="s">
        <v>31</v>
      </c>
      <c r="B424" s="702"/>
      <c r="C424" s="703" t="s">
        <v>406</v>
      </c>
      <c r="D424" s="703"/>
      <c r="E424" s="703"/>
      <c r="F424" s="703"/>
      <c r="G424" s="703"/>
      <c r="H424" s="703"/>
      <c r="I424" s="703"/>
      <c r="J424" s="468"/>
      <c r="K424" s="468"/>
      <c r="L424" s="486"/>
      <c r="M424" s="486"/>
      <c r="N424" s="468"/>
      <c r="O424" s="468"/>
      <c r="P424" s="468"/>
      <c r="Q424" s="468"/>
      <c r="R424" s="468"/>
      <c r="S424" s="468"/>
      <c r="T424" s="468"/>
      <c r="U424" s="468"/>
      <c r="V424" s="468"/>
    </row>
    <row r="425" spans="1:22" ht="11.25" customHeight="1" x14ac:dyDescent="0.25">
      <c r="A425" s="704" t="s">
        <v>33</v>
      </c>
      <c r="B425" s="704"/>
      <c r="C425" s="97" t="s">
        <v>34</v>
      </c>
      <c r="D425" s="705" t="s">
        <v>237</v>
      </c>
      <c r="E425" s="705"/>
      <c r="F425" s="705"/>
      <c r="G425" s="705"/>
      <c r="H425" s="705"/>
      <c r="I425" s="705"/>
      <c r="J425" s="468"/>
      <c r="K425" s="468"/>
      <c r="L425" s="486"/>
      <c r="M425" s="486"/>
      <c r="N425" s="468"/>
      <c r="O425" s="468"/>
      <c r="P425" s="468"/>
      <c r="Q425" s="468"/>
      <c r="R425" s="468"/>
      <c r="S425" s="468"/>
      <c r="T425" s="468"/>
      <c r="U425" s="468"/>
      <c r="V425" s="468"/>
    </row>
    <row r="426" spans="1:22" ht="45.75" customHeight="1" x14ac:dyDescent="0.25">
      <c r="A426" s="7" t="s">
        <v>37</v>
      </c>
      <c r="B426" s="7"/>
      <c r="C426" s="7" t="s">
        <v>38</v>
      </c>
      <c r="D426" s="98" t="s">
        <v>238</v>
      </c>
      <c r="E426" s="98" t="s">
        <v>483</v>
      </c>
      <c r="F426" s="98" t="s">
        <v>484</v>
      </c>
      <c r="G426" s="98" t="s">
        <v>241</v>
      </c>
      <c r="H426" s="98" t="s">
        <v>242</v>
      </c>
      <c r="I426" s="98" t="s">
        <v>242</v>
      </c>
      <c r="J426" s="468"/>
      <c r="K426" s="468"/>
      <c r="L426" s="486"/>
      <c r="M426" s="486"/>
      <c r="N426" s="468"/>
      <c r="O426" s="468"/>
      <c r="P426" s="468"/>
      <c r="Q426" s="468"/>
      <c r="R426" s="468"/>
      <c r="S426" s="468"/>
      <c r="T426" s="468"/>
      <c r="U426" s="468"/>
      <c r="V426" s="468"/>
    </row>
    <row r="427" spans="1:22" ht="12.75" customHeight="1" x14ac:dyDescent="0.25">
      <c r="A427" s="7" t="s">
        <v>224</v>
      </c>
      <c r="B427" s="7" t="s">
        <v>47</v>
      </c>
      <c r="C427" s="7"/>
      <c r="D427" s="25" t="s">
        <v>48</v>
      </c>
      <c r="E427" s="25" t="s">
        <v>243</v>
      </c>
      <c r="F427" s="25" t="s">
        <v>243</v>
      </c>
      <c r="G427" s="25" t="s">
        <v>244</v>
      </c>
      <c r="H427" s="25" t="s">
        <v>52</v>
      </c>
      <c r="I427" s="25" t="s">
        <v>121</v>
      </c>
      <c r="J427" s="468"/>
      <c r="K427" s="468"/>
      <c r="L427" s="486"/>
      <c r="M427" s="486"/>
      <c r="N427" s="468"/>
      <c r="O427" s="468"/>
      <c r="P427" s="468"/>
      <c r="Q427" s="468"/>
      <c r="R427" s="468"/>
      <c r="S427" s="468"/>
      <c r="T427" s="468"/>
      <c r="U427" s="468"/>
      <c r="V427" s="468"/>
    </row>
    <row r="428" spans="1:22" ht="34.5" x14ac:dyDescent="0.25">
      <c r="A428" s="7"/>
      <c r="B428" s="7"/>
      <c r="C428" s="7"/>
      <c r="D428" s="25" t="s">
        <v>54</v>
      </c>
      <c r="E428" s="25" t="s">
        <v>246</v>
      </c>
      <c r="F428" s="25" t="s">
        <v>247</v>
      </c>
      <c r="G428" s="25" t="s">
        <v>485</v>
      </c>
      <c r="H428" s="25" t="s">
        <v>486</v>
      </c>
      <c r="I428" s="25" t="s">
        <v>487</v>
      </c>
      <c r="J428" s="468"/>
      <c r="K428" s="468"/>
      <c r="L428" s="486"/>
      <c r="M428" s="486"/>
      <c r="N428" s="468"/>
      <c r="O428" s="468"/>
      <c r="P428" s="468"/>
      <c r="Q428" s="468"/>
      <c r="R428" s="468"/>
      <c r="S428" s="468"/>
      <c r="T428" s="468"/>
      <c r="U428" s="468"/>
      <c r="V428" s="468"/>
    </row>
    <row r="429" spans="1:22" ht="13.5" x14ac:dyDescent="0.35">
      <c r="A429" s="7"/>
      <c r="B429" s="7"/>
      <c r="C429" s="7"/>
      <c r="D429" s="114" t="s">
        <v>488</v>
      </c>
      <c r="E429" s="114" t="s">
        <v>251</v>
      </c>
      <c r="F429" s="114" t="s">
        <v>250</v>
      </c>
      <c r="G429" s="114" t="s">
        <v>489</v>
      </c>
      <c r="H429" s="114" t="s">
        <v>253</v>
      </c>
      <c r="I429" s="114" t="s">
        <v>253</v>
      </c>
      <c r="J429" s="468"/>
      <c r="K429" s="468"/>
      <c r="L429" s="486"/>
      <c r="M429" s="486"/>
      <c r="N429" s="468"/>
      <c r="O429" s="468"/>
      <c r="P429" s="468"/>
      <c r="Q429" s="468"/>
      <c r="R429" s="468"/>
      <c r="S429" s="468"/>
      <c r="T429" s="468"/>
      <c r="U429" s="468"/>
      <c r="V429" s="468"/>
    </row>
    <row r="430" spans="1:22" ht="12.75" customHeight="1" x14ac:dyDescent="0.25">
      <c r="A430" s="7" t="s">
        <v>68</v>
      </c>
      <c r="B430" s="7" t="s">
        <v>313</v>
      </c>
      <c r="C430" s="135" t="s">
        <v>561</v>
      </c>
      <c r="D430" s="490"/>
      <c r="E430" s="511"/>
      <c r="F430" s="492">
        <v>0</v>
      </c>
      <c r="G430" s="492">
        <v>1</v>
      </c>
      <c r="H430" s="497">
        <f>D430*(F430-E430)/G430</f>
        <v>0</v>
      </c>
      <c r="I430" s="137"/>
      <c r="J430" s="468"/>
      <c r="K430" s="468"/>
      <c r="L430" s="486">
        <v>1</v>
      </c>
      <c r="M430" s="486">
        <f>L420*100+L430</f>
        <v>701</v>
      </c>
      <c r="N430" s="468"/>
      <c r="O430" s="468"/>
      <c r="P430" s="468"/>
      <c r="Q430" s="468"/>
      <c r="R430" s="468"/>
      <c r="S430" s="468"/>
      <c r="T430" s="468"/>
      <c r="U430" s="468"/>
      <c r="V430" s="468"/>
    </row>
    <row r="431" spans="1:22" x14ac:dyDescent="0.25">
      <c r="A431" s="7"/>
      <c r="B431" s="7"/>
      <c r="C431" s="486" t="s">
        <v>563</v>
      </c>
      <c r="D431" s="490"/>
      <c r="E431" s="511"/>
      <c r="F431" s="492">
        <v>0</v>
      </c>
      <c r="G431" s="492">
        <v>1</v>
      </c>
      <c r="H431" s="497">
        <f>D431*(F431-E431)/G431</f>
        <v>0</v>
      </c>
      <c r="I431" s="137"/>
      <c r="J431" s="468"/>
      <c r="K431" s="468"/>
      <c r="L431" s="486">
        <v>2</v>
      </c>
      <c r="M431" s="486">
        <f>L420*100+L431</f>
        <v>702</v>
      </c>
      <c r="N431" s="468"/>
      <c r="O431" s="468"/>
      <c r="P431" s="468"/>
      <c r="Q431" s="468"/>
      <c r="R431" s="468"/>
      <c r="S431" s="468"/>
      <c r="T431" s="468"/>
      <c r="U431" s="468"/>
      <c r="V431" s="468"/>
    </row>
    <row r="432" spans="1:22" x14ac:dyDescent="0.25">
      <c r="A432" s="7"/>
      <c r="B432" s="7"/>
      <c r="C432" s="135" t="s">
        <v>564</v>
      </c>
      <c r="D432" s="490"/>
      <c r="E432" s="504"/>
      <c r="F432" s="492">
        <v>0</v>
      </c>
      <c r="G432" s="492">
        <v>1</v>
      </c>
      <c r="H432" s="497">
        <f>D432*(F432-E432)/G432</f>
        <v>0</v>
      </c>
      <c r="I432" s="137"/>
      <c r="J432" s="468"/>
      <c r="K432" s="468"/>
      <c r="L432" s="486">
        <v>3</v>
      </c>
      <c r="M432" s="486">
        <f>L420*100+L432</f>
        <v>703</v>
      </c>
      <c r="O432" s="512"/>
      <c r="P432" s="468"/>
      <c r="Q432" s="468"/>
      <c r="R432" s="468"/>
      <c r="S432" s="468"/>
      <c r="T432" s="468"/>
      <c r="U432" s="468"/>
      <c r="V432" s="468"/>
    </row>
    <row r="433" spans="1:22" ht="13.5" customHeight="1" x14ac:dyDescent="0.25">
      <c r="A433" s="864" t="s">
        <v>292</v>
      </c>
      <c r="B433" s="864"/>
      <c r="C433" s="864"/>
      <c r="D433" s="370">
        <f>SUM(D429:D432)</f>
        <v>0</v>
      </c>
      <c r="E433" s="513"/>
      <c r="F433" s="495"/>
      <c r="G433" s="495"/>
      <c r="H433" s="496">
        <f>SUM(H430:H432)</f>
        <v>0</v>
      </c>
      <c r="I433" s="496">
        <f>SUM(I430:I432)</f>
        <v>0</v>
      </c>
      <c r="J433" s="468"/>
      <c r="K433" s="468"/>
      <c r="L433" s="486"/>
      <c r="M433" s="486"/>
      <c r="N433" s="468"/>
      <c r="O433" s="468"/>
      <c r="P433" s="468"/>
      <c r="Q433" s="468"/>
      <c r="R433" s="468"/>
      <c r="S433" s="468"/>
      <c r="T433" s="468"/>
      <c r="U433" s="468"/>
      <c r="V433" s="468"/>
    </row>
    <row r="434" spans="1:22" ht="13.5" customHeight="1" x14ac:dyDescent="0.25">
      <c r="A434" s="7" t="s">
        <v>310</v>
      </c>
      <c r="B434" s="7" t="s">
        <v>313</v>
      </c>
      <c r="C434" s="469" t="s">
        <v>313</v>
      </c>
      <c r="D434" s="490">
        <f>VLOOKUP(M434,'[2]Superficie_ Tierras convert GL'!$A$2:$AJ$680,$C$1-1986,0)</f>
        <v>961.21983958333306</v>
      </c>
      <c r="E434" s="492">
        <v>0</v>
      </c>
      <c r="F434" s="492">
        <v>0</v>
      </c>
      <c r="G434" s="492">
        <v>1</v>
      </c>
      <c r="H434" s="492"/>
      <c r="I434" s="137">
        <f>D434*(F434-E434)/G434</f>
        <v>0</v>
      </c>
      <c r="J434" s="468"/>
      <c r="K434" s="468"/>
      <c r="L434" s="486">
        <v>4</v>
      </c>
      <c r="M434" s="486">
        <f>L420*100+L434</f>
        <v>704</v>
      </c>
      <c r="N434" s="468"/>
      <c r="O434" s="468"/>
      <c r="P434" s="468"/>
      <c r="Q434" s="468"/>
      <c r="R434" s="468"/>
      <c r="S434" s="468"/>
      <c r="T434" s="468"/>
      <c r="U434" s="468"/>
      <c r="V434" s="468"/>
    </row>
    <row r="435" spans="1:22" ht="13.5" customHeight="1" x14ac:dyDescent="0.25">
      <c r="A435" s="7"/>
      <c r="B435" s="7"/>
      <c r="C435" s="469" t="s">
        <v>312</v>
      </c>
      <c r="D435" s="498"/>
      <c r="E435" s="492"/>
      <c r="F435" s="492"/>
      <c r="G435" s="492"/>
      <c r="H435" s="492"/>
      <c r="I435" s="137"/>
      <c r="J435" s="468"/>
      <c r="K435" s="468"/>
      <c r="L435" s="486"/>
      <c r="M435" s="486"/>
      <c r="N435" s="468"/>
      <c r="O435" s="468"/>
      <c r="P435" s="468"/>
      <c r="Q435" s="468"/>
      <c r="R435" s="468"/>
      <c r="S435" s="468"/>
      <c r="T435" s="468"/>
      <c r="U435" s="468"/>
      <c r="V435" s="468"/>
    </row>
    <row r="436" spans="1:22" ht="13.5" customHeight="1" x14ac:dyDescent="0.25">
      <c r="A436" s="864" t="s">
        <v>292</v>
      </c>
      <c r="B436" s="864"/>
      <c r="C436" s="864"/>
      <c r="D436" s="499">
        <f>SUM(D434:D435)</f>
        <v>961.21983958333306</v>
      </c>
      <c r="E436" s="495"/>
      <c r="F436" s="495"/>
      <c r="G436" s="495"/>
      <c r="H436" s="496">
        <f>SUM(H434:H435)</f>
        <v>0</v>
      </c>
      <c r="I436" s="496">
        <f>SUM(I434:I435)</f>
        <v>0</v>
      </c>
      <c r="J436" s="468"/>
      <c r="K436" s="468"/>
      <c r="L436" s="486"/>
      <c r="M436" s="486"/>
      <c r="N436" s="468"/>
      <c r="O436" s="468"/>
      <c r="P436" s="468"/>
      <c r="Q436" s="468"/>
      <c r="R436" s="468"/>
      <c r="S436" s="468"/>
      <c r="T436" s="468"/>
      <c r="U436" s="468"/>
      <c r="V436" s="468"/>
    </row>
    <row r="437" spans="1:22" ht="11.25" customHeight="1" x14ac:dyDescent="0.25">
      <c r="A437" s="7" t="s">
        <v>314</v>
      </c>
      <c r="B437" s="7" t="s">
        <v>313</v>
      </c>
      <c r="C437" s="469" t="s">
        <v>313</v>
      </c>
      <c r="D437" s="490">
        <f>VLOOKUP(M437,'[2]Superficie_ Tierras convert GL'!$A$2:$AJ$680,$C$1-1986,0)</f>
        <v>19.1135175</v>
      </c>
      <c r="E437" s="492">
        <v>0</v>
      </c>
      <c r="F437" s="492">
        <v>0</v>
      </c>
      <c r="G437" s="492">
        <v>1</v>
      </c>
      <c r="H437" s="492"/>
      <c r="I437" s="137">
        <f>D437*(F437-E437)/G437</f>
        <v>0</v>
      </c>
      <c r="J437" s="468"/>
      <c r="K437" s="468"/>
      <c r="L437" s="486">
        <v>5</v>
      </c>
      <c r="M437" s="486">
        <f>L420*100+L437</f>
        <v>705</v>
      </c>
      <c r="N437" s="468"/>
      <c r="O437" s="468"/>
      <c r="P437" s="468"/>
      <c r="Q437" s="468"/>
      <c r="R437" s="468"/>
      <c r="S437" s="468"/>
      <c r="T437" s="468"/>
      <c r="U437" s="468"/>
      <c r="V437" s="468"/>
    </row>
    <row r="438" spans="1:22" x14ac:dyDescent="0.25">
      <c r="A438" s="7"/>
      <c r="B438" s="7"/>
      <c r="C438" s="469" t="s">
        <v>312</v>
      </c>
      <c r="D438" s="498"/>
      <c r="E438" s="492"/>
      <c r="F438" s="492"/>
      <c r="G438" s="492"/>
      <c r="H438" s="492"/>
      <c r="I438" s="137"/>
      <c r="J438" s="468"/>
      <c r="K438" s="468"/>
      <c r="L438" s="486"/>
      <c r="M438" s="486"/>
      <c r="N438" s="468"/>
      <c r="O438" s="468"/>
      <c r="P438" s="468"/>
      <c r="Q438" s="468"/>
      <c r="R438" s="468"/>
      <c r="S438" s="468"/>
      <c r="T438" s="468"/>
      <c r="U438" s="468"/>
      <c r="V438" s="468"/>
    </row>
    <row r="439" spans="1:22" ht="13.5" customHeight="1" x14ac:dyDescent="0.25">
      <c r="A439" s="864" t="s">
        <v>292</v>
      </c>
      <c r="B439" s="864"/>
      <c r="C439" s="864"/>
      <c r="D439" s="499">
        <f>SUM(D437:D438)</f>
        <v>19.1135175</v>
      </c>
      <c r="E439" s="495"/>
      <c r="F439" s="495"/>
      <c r="G439" s="495"/>
      <c r="H439" s="496">
        <f>SUM(H437:H438)</f>
        <v>0</v>
      </c>
      <c r="I439" s="496">
        <f>SUM(I437:I438)</f>
        <v>0</v>
      </c>
      <c r="J439" s="468"/>
      <c r="K439" s="468"/>
      <c r="L439" s="486"/>
      <c r="M439" s="486"/>
      <c r="N439" s="468"/>
      <c r="O439" s="468"/>
      <c r="P439" s="468"/>
      <c r="Q439" s="468"/>
      <c r="R439" s="468"/>
      <c r="S439" s="468"/>
      <c r="T439" s="468"/>
      <c r="U439" s="468"/>
      <c r="V439" s="468"/>
    </row>
    <row r="440" spans="1:22" ht="11.25" customHeight="1" x14ac:dyDescent="0.25">
      <c r="A440" s="7" t="s">
        <v>315</v>
      </c>
      <c r="B440" s="7" t="s">
        <v>313</v>
      </c>
      <c r="C440" s="469" t="s">
        <v>313</v>
      </c>
      <c r="D440" s="490">
        <f>VLOOKUP(M440,'[2]Superficie_ Tierras convert GL'!$A$2:$AJ$680,$C$1-1986,0)</f>
        <v>0</v>
      </c>
      <c r="E440" s="492">
        <v>0</v>
      </c>
      <c r="F440" s="492">
        <v>0</v>
      </c>
      <c r="G440" s="492">
        <v>1</v>
      </c>
      <c r="H440" s="492"/>
      <c r="I440" s="137">
        <f>D440*(F440-E440)/G440</f>
        <v>0</v>
      </c>
      <c r="J440" s="468"/>
      <c r="K440" s="468"/>
      <c r="L440" s="486">
        <v>6</v>
      </c>
      <c r="M440" s="486">
        <f>L420*100+L440</f>
        <v>706</v>
      </c>
      <c r="N440" s="468"/>
      <c r="O440" s="468"/>
      <c r="P440" s="468"/>
      <c r="Q440" s="468"/>
      <c r="R440" s="468"/>
      <c r="S440" s="468"/>
      <c r="T440" s="468"/>
      <c r="U440" s="468"/>
      <c r="V440" s="468"/>
    </row>
    <row r="441" spans="1:22" x14ac:dyDescent="0.25">
      <c r="A441" s="7"/>
      <c r="B441" s="7"/>
      <c r="C441" s="469" t="s">
        <v>312</v>
      </c>
      <c r="D441" s="498"/>
      <c r="E441" s="492"/>
      <c r="F441" s="492"/>
      <c r="G441" s="492"/>
      <c r="H441" s="492"/>
      <c r="I441" s="137"/>
      <c r="J441" s="468"/>
      <c r="K441" s="468"/>
      <c r="L441" s="486"/>
      <c r="M441" s="486"/>
      <c r="N441" s="468"/>
      <c r="O441" s="468"/>
      <c r="P441" s="468"/>
      <c r="Q441" s="468"/>
      <c r="R441" s="468"/>
      <c r="S441" s="468"/>
      <c r="T441" s="468"/>
      <c r="U441" s="468"/>
      <c r="V441" s="468"/>
    </row>
    <row r="442" spans="1:22" x14ac:dyDescent="0.25">
      <c r="A442" s="864" t="s">
        <v>292</v>
      </c>
      <c r="B442" s="864"/>
      <c r="C442" s="864"/>
      <c r="D442" s="499">
        <f>SUM(D440:D441)</f>
        <v>0</v>
      </c>
      <c r="E442" s="495"/>
      <c r="F442" s="495"/>
      <c r="G442" s="495"/>
      <c r="H442" s="496">
        <f>SUM(H440:H441)</f>
        <v>0</v>
      </c>
      <c r="I442" s="496">
        <f>SUM(I440:I441)</f>
        <v>0</v>
      </c>
      <c r="J442" s="468"/>
      <c r="K442" s="468"/>
      <c r="L442" s="486"/>
      <c r="M442" s="486"/>
      <c r="N442" s="468"/>
      <c r="O442" s="468"/>
      <c r="P442" s="468"/>
      <c r="Q442" s="468"/>
      <c r="R442" s="468"/>
      <c r="S442" s="468"/>
      <c r="T442" s="468"/>
      <c r="U442" s="468"/>
      <c r="V442" s="468"/>
    </row>
    <row r="443" spans="1:22" ht="11.25" customHeight="1" x14ac:dyDescent="0.25">
      <c r="A443" s="7" t="s">
        <v>316</v>
      </c>
      <c r="B443" s="7" t="s">
        <v>313</v>
      </c>
      <c r="C443" s="469" t="s">
        <v>313</v>
      </c>
      <c r="D443" s="490">
        <f>VLOOKUP(M443,'[2]Superficie_ Tierras convert GL'!$A$2:$AJ$680,$C$1-1986,0)</f>
        <v>0</v>
      </c>
      <c r="E443" s="492">
        <v>0</v>
      </c>
      <c r="F443" s="492">
        <v>0</v>
      </c>
      <c r="G443" s="492">
        <v>1</v>
      </c>
      <c r="H443" s="492"/>
      <c r="I443" s="137">
        <f>D443*(F443-E443)/G443</f>
        <v>0</v>
      </c>
      <c r="J443" s="468"/>
      <c r="K443" s="468"/>
      <c r="L443" s="486">
        <v>7</v>
      </c>
      <c r="M443" s="486">
        <f>L420*100+L443</f>
        <v>707</v>
      </c>
      <c r="N443" s="468"/>
      <c r="O443" s="468"/>
      <c r="P443" s="468"/>
      <c r="Q443" s="468"/>
      <c r="R443" s="468"/>
      <c r="S443" s="468"/>
      <c r="T443" s="468"/>
      <c r="U443" s="468"/>
      <c r="V443" s="468"/>
    </row>
    <row r="444" spans="1:22" x14ac:dyDescent="0.25">
      <c r="A444" s="7"/>
      <c r="B444" s="7"/>
      <c r="C444" s="469" t="s">
        <v>312</v>
      </c>
      <c r="D444" s="498"/>
      <c r="E444" s="514"/>
      <c r="F444" s="492"/>
      <c r="G444" s="492"/>
      <c r="H444" s="492"/>
      <c r="I444" s="137"/>
      <c r="J444" s="468"/>
      <c r="K444" s="468"/>
      <c r="L444" s="468"/>
      <c r="M444" s="468"/>
      <c r="N444" s="468"/>
      <c r="O444" s="468"/>
      <c r="P444" s="468"/>
      <c r="Q444" s="468"/>
      <c r="R444" s="468"/>
      <c r="S444" s="468"/>
      <c r="T444" s="468"/>
      <c r="U444" s="468"/>
      <c r="V444" s="468"/>
    </row>
    <row r="445" spans="1:22" x14ac:dyDescent="0.25">
      <c r="A445" s="864" t="s">
        <v>292</v>
      </c>
      <c r="B445" s="864"/>
      <c r="C445" s="864"/>
      <c r="D445" s="507">
        <f>SUM(D443:D444)</f>
        <v>0</v>
      </c>
      <c r="E445" s="515"/>
      <c r="F445" s="495"/>
      <c r="G445" s="495"/>
      <c r="H445" s="496">
        <f>SUM(H443:H444)</f>
        <v>0</v>
      </c>
      <c r="I445" s="496">
        <f>SUM(I443:I444)</f>
        <v>0</v>
      </c>
      <c r="J445" s="468"/>
      <c r="K445" s="468"/>
      <c r="L445" s="468"/>
      <c r="M445" s="468"/>
      <c r="N445" s="468"/>
      <c r="O445" s="468"/>
      <c r="P445" s="468"/>
      <c r="Q445" s="468"/>
      <c r="R445" s="468"/>
      <c r="S445" s="468"/>
      <c r="T445" s="468"/>
      <c r="U445" s="468"/>
      <c r="V445" s="468"/>
    </row>
    <row r="446" spans="1:22" x14ac:dyDescent="0.25">
      <c r="A446" s="865" t="s">
        <v>91</v>
      </c>
      <c r="B446" s="865"/>
      <c r="C446" s="865"/>
      <c r="D446" s="92">
        <f>D445+D442+D439+D436+D433</f>
        <v>980.33335708333311</v>
      </c>
      <c r="E446" s="516"/>
      <c r="F446" s="500"/>
      <c r="G446" s="500"/>
      <c r="H446" s="496">
        <f>H445+H442+H439+H436+H433</f>
        <v>0</v>
      </c>
      <c r="I446" s="496">
        <f>I445+I442+I439+I436+I433</f>
        <v>0</v>
      </c>
      <c r="J446" s="468"/>
      <c r="K446" s="468"/>
      <c r="L446" s="468"/>
      <c r="M446" s="468"/>
      <c r="N446" s="468"/>
      <c r="O446" s="468"/>
      <c r="P446" s="468"/>
      <c r="Q446" s="468"/>
      <c r="R446" s="468"/>
      <c r="S446" s="468"/>
      <c r="T446" s="468"/>
      <c r="U446" s="468"/>
      <c r="V446" s="468"/>
    </row>
    <row r="447" spans="1:22" ht="14" x14ac:dyDescent="0.25">
      <c r="A447" s="867" t="s">
        <v>491</v>
      </c>
      <c r="B447" s="867"/>
      <c r="C447" s="867"/>
      <c r="D447" s="867"/>
      <c r="E447" s="867"/>
      <c r="F447" s="867"/>
      <c r="G447" s="867"/>
      <c r="H447" s="867"/>
      <c r="I447" s="867"/>
      <c r="J447" s="468"/>
      <c r="K447" s="468"/>
      <c r="L447" s="468"/>
      <c r="M447" s="468"/>
      <c r="N447" s="468"/>
      <c r="O447" s="468"/>
      <c r="P447" s="468"/>
      <c r="Q447" s="468"/>
      <c r="R447" s="468"/>
      <c r="S447" s="468"/>
      <c r="T447" s="468"/>
      <c r="U447" s="468"/>
      <c r="V447" s="468"/>
    </row>
    <row r="448" spans="1:22" ht="14" x14ac:dyDescent="0.25">
      <c r="A448" s="867" t="s">
        <v>492</v>
      </c>
      <c r="B448" s="867"/>
      <c r="C448" s="867"/>
      <c r="D448" s="867"/>
      <c r="E448" s="867"/>
      <c r="F448" s="867"/>
      <c r="G448" s="867"/>
      <c r="H448" s="867"/>
      <c r="I448" s="867"/>
      <c r="J448" s="468"/>
      <c r="K448" s="468"/>
      <c r="L448" s="468"/>
      <c r="M448" s="468"/>
      <c r="N448" s="468"/>
      <c r="O448" s="468"/>
      <c r="P448" s="468"/>
      <c r="Q448" s="468"/>
      <c r="R448" s="468"/>
      <c r="S448" s="468"/>
      <c r="T448" s="468"/>
      <c r="U448" s="468"/>
      <c r="V448" s="468"/>
    </row>
    <row r="449" spans="1:22" ht="12" customHeight="1" x14ac:dyDescent="0.25">
      <c r="A449" s="868" t="s">
        <v>493</v>
      </c>
      <c r="B449" s="868"/>
      <c r="C449" s="868"/>
      <c r="D449" s="868"/>
      <c r="E449" s="868"/>
      <c r="F449" s="868"/>
      <c r="G449" s="868"/>
      <c r="H449" s="868"/>
      <c r="I449" s="868"/>
      <c r="J449" s="468"/>
      <c r="K449" s="468"/>
      <c r="L449" s="468"/>
      <c r="M449" s="468"/>
      <c r="N449" s="468"/>
      <c r="O449" s="468"/>
      <c r="P449" s="468"/>
      <c r="Q449" s="468"/>
      <c r="R449" s="468"/>
      <c r="S449" s="468"/>
      <c r="T449" s="468"/>
      <c r="U449" s="468"/>
      <c r="V449" s="468"/>
    </row>
    <row r="450" spans="1:22" ht="13.5" x14ac:dyDescent="0.25">
      <c r="A450" s="517" t="s">
        <v>494</v>
      </c>
      <c r="B450" s="468"/>
      <c r="C450" s="468"/>
      <c r="D450" s="468"/>
      <c r="E450" s="468"/>
      <c r="F450" s="468"/>
      <c r="G450" s="468"/>
      <c r="H450" s="468"/>
      <c r="I450" s="468"/>
      <c r="J450" s="468"/>
      <c r="K450" s="468"/>
      <c r="L450" s="468"/>
      <c r="M450" s="468"/>
      <c r="N450" s="468"/>
      <c r="O450" s="468"/>
      <c r="P450" s="468"/>
      <c r="Q450" s="468"/>
      <c r="R450" s="468"/>
      <c r="S450" s="468"/>
      <c r="T450" s="468"/>
      <c r="U450" s="468"/>
      <c r="V450" s="468"/>
    </row>
    <row r="451" spans="1:22" x14ac:dyDescent="0.25">
      <c r="A451" s="468"/>
      <c r="B451" s="468"/>
      <c r="C451" s="468"/>
      <c r="D451" s="468"/>
      <c r="E451" s="468"/>
      <c r="F451" s="468"/>
      <c r="G451" s="468"/>
      <c r="H451" s="468"/>
      <c r="I451" s="468"/>
      <c r="J451" s="468"/>
      <c r="K451" s="468"/>
      <c r="L451" s="468"/>
      <c r="M451" s="468"/>
      <c r="N451" s="468"/>
      <c r="O451" s="468"/>
      <c r="P451" s="468"/>
      <c r="Q451" s="468"/>
      <c r="R451" s="468"/>
      <c r="S451" s="468"/>
      <c r="T451" s="468"/>
      <c r="U451" s="468"/>
      <c r="V451" s="468"/>
    </row>
    <row r="452" spans="1:22" x14ac:dyDescent="0.25">
      <c r="A452" s="468"/>
      <c r="B452" s="468"/>
      <c r="C452" s="468"/>
      <c r="D452" s="468"/>
      <c r="E452" s="468"/>
      <c r="F452" s="468"/>
      <c r="G452" s="468"/>
      <c r="H452" s="468"/>
      <c r="I452" s="468"/>
      <c r="J452" s="468"/>
      <c r="K452" s="468"/>
      <c r="L452" s="468"/>
      <c r="M452" s="468"/>
      <c r="N452" s="468"/>
      <c r="O452" s="468"/>
      <c r="P452" s="468"/>
      <c r="Q452" s="468"/>
      <c r="R452" s="468"/>
      <c r="S452" s="468"/>
      <c r="T452" s="468"/>
      <c r="U452" s="468"/>
      <c r="V452" s="468"/>
    </row>
    <row r="453" spans="1:22" x14ac:dyDescent="0.25">
      <c r="A453" s="468"/>
      <c r="B453" s="468"/>
      <c r="C453" s="468"/>
      <c r="D453" s="468"/>
      <c r="E453" s="468"/>
      <c r="F453" s="468"/>
      <c r="G453" s="468"/>
      <c r="H453" s="468"/>
      <c r="I453" s="468"/>
      <c r="J453" s="468"/>
      <c r="K453" s="468"/>
      <c r="L453" s="468"/>
      <c r="M453" s="468"/>
      <c r="N453" s="468"/>
      <c r="O453" s="468"/>
      <c r="P453" s="468"/>
      <c r="Q453" s="468"/>
      <c r="R453" s="468"/>
      <c r="S453" s="468"/>
      <c r="T453" s="468"/>
      <c r="U453" s="468"/>
      <c r="V453" s="468"/>
    </row>
    <row r="454" spans="1:22" x14ac:dyDescent="0.25">
      <c r="A454" s="468"/>
      <c r="B454" s="468"/>
      <c r="C454" s="468"/>
      <c r="D454" s="468"/>
      <c r="E454" s="468"/>
      <c r="F454" s="468"/>
      <c r="G454" s="468"/>
      <c r="H454" s="468"/>
      <c r="I454" s="468"/>
      <c r="J454" s="468"/>
      <c r="K454" s="468"/>
      <c r="L454" s="468"/>
      <c r="M454" s="468"/>
      <c r="N454" s="468"/>
      <c r="O454" s="468"/>
      <c r="P454" s="468"/>
      <c r="Q454" s="468"/>
      <c r="R454" s="468"/>
      <c r="S454" s="468"/>
      <c r="T454" s="468"/>
      <c r="U454" s="468"/>
      <c r="V454" s="468"/>
    </row>
    <row r="455" spans="1:22" x14ac:dyDescent="0.25">
      <c r="A455" s="468"/>
      <c r="B455" s="468"/>
      <c r="C455" s="468"/>
      <c r="D455" s="468"/>
      <c r="E455" s="468"/>
      <c r="F455" s="468"/>
      <c r="G455" s="468"/>
      <c r="H455" s="468"/>
      <c r="I455" s="468"/>
      <c r="J455" s="468"/>
      <c r="K455" s="468"/>
      <c r="L455" s="468"/>
      <c r="M455" s="468"/>
      <c r="N455" s="468"/>
      <c r="O455" s="468"/>
      <c r="P455" s="468"/>
      <c r="Q455" s="468"/>
      <c r="R455" s="468"/>
      <c r="S455" s="468"/>
      <c r="T455" s="468"/>
      <c r="U455" s="468"/>
      <c r="V455" s="468"/>
    </row>
    <row r="456" spans="1:22" x14ac:dyDescent="0.25">
      <c r="A456" s="468"/>
      <c r="B456" s="468"/>
      <c r="C456" s="468"/>
      <c r="D456" s="468"/>
      <c r="E456" s="468"/>
      <c r="F456" s="468"/>
      <c r="G456" s="468"/>
      <c r="H456" s="468"/>
      <c r="I456" s="468"/>
      <c r="J456" s="468"/>
      <c r="K456" s="468"/>
      <c r="L456" s="468"/>
      <c r="M456" s="468"/>
      <c r="N456" s="468"/>
      <c r="O456" s="468"/>
      <c r="P456" s="468"/>
      <c r="Q456" s="468"/>
      <c r="R456" s="468"/>
      <c r="S456" s="468"/>
      <c r="T456" s="468"/>
      <c r="U456" s="468"/>
      <c r="V456" s="468"/>
    </row>
    <row r="457" spans="1:22" x14ac:dyDescent="0.25">
      <c r="A457" s="13" t="s">
        <v>23</v>
      </c>
      <c r="B457" s="13"/>
      <c r="C457" s="791">
        <f>Presentación!$C$3</f>
        <v>1990</v>
      </c>
      <c r="D457" s="791"/>
      <c r="E457" s="791"/>
      <c r="F457" s="791"/>
      <c r="G457" s="791"/>
      <c r="H457" s="791"/>
      <c r="I457" s="791"/>
      <c r="J457" s="468"/>
      <c r="K457" s="468"/>
      <c r="L457" s="468"/>
      <c r="M457" s="468"/>
      <c r="N457" s="468"/>
      <c r="O457" s="468"/>
      <c r="P457" s="468"/>
      <c r="Q457" s="468"/>
      <c r="R457" s="468"/>
      <c r="S457" s="468"/>
      <c r="T457" s="468"/>
      <c r="U457" s="468"/>
      <c r="V457" s="468"/>
    </row>
    <row r="458" spans="1:22" ht="12.75" customHeight="1" x14ac:dyDescent="0.25">
      <c r="A458" s="11" t="s">
        <v>24</v>
      </c>
      <c r="B458" s="11"/>
      <c r="C458" s="792" t="s">
        <v>384</v>
      </c>
      <c r="D458" s="792"/>
      <c r="E458" s="792"/>
      <c r="F458" s="792"/>
      <c r="G458" s="792"/>
      <c r="H458" s="792"/>
      <c r="I458" s="792"/>
      <c r="J458" s="468"/>
      <c r="K458" s="468"/>
      <c r="L458" s="486">
        <v>16</v>
      </c>
      <c r="M458" s="486">
        <v>2</v>
      </c>
      <c r="N458" s="468"/>
      <c r="O458" s="468"/>
      <c r="P458" s="468"/>
      <c r="Q458" s="468"/>
      <c r="R458" s="468"/>
      <c r="S458" s="468"/>
      <c r="T458" s="468"/>
      <c r="U458" s="468"/>
      <c r="V458" s="468"/>
    </row>
    <row r="459" spans="1:22" ht="11.25" customHeight="1" x14ac:dyDescent="0.25">
      <c r="A459" s="702" t="s">
        <v>5</v>
      </c>
      <c r="B459" s="702"/>
      <c r="C459" s="703" t="s">
        <v>26</v>
      </c>
      <c r="D459" s="703"/>
      <c r="E459" s="703"/>
      <c r="F459" s="703"/>
      <c r="G459" s="703"/>
      <c r="H459" s="703"/>
      <c r="I459" s="703"/>
      <c r="J459" s="468"/>
      <c r="K459" s="468"/>
      <c r="L459" s="486"/>
      <c r="M459" s="486"/>
      <c r="N459" s="468"/>
      <c r="O459" s="468"/>
      <c r="P459" s="468"/>
      <c r="Q459" s="468"/>
      <c r="R459" s="468"/>
      <c r="S459" s="468"/>
      <c r="T459" s="468"/>
      <c r="U459" s="468"/>
      <c r="V459" s="468"/>
    </row>
    <row r="460" spans="1:22" ht="11.25" customHeight="1" x14ac:dyDescent="0.25">
      <c r="A460" s="702" t="s">
        <v>27</v>
      </c>
      <c r="B460" s="702"/>
      <c r="C460" s="703" t="s">
        <v>482</v>
      </c>
      <c r="D460" s="703"/>
      <c r="E460" s="703"/>
      <c r="F460" s="703"/>
      <c r="G460" s="703"/>
      <c r="H460" s="703"/>
      <c r="I460" s="703"/>
      <c r="J460" s="468"/>
      <c r="K460" s="468"/>
      <c r="L460" s="486"/>
      <c r="M460" s="486"/>
      <c r="N460" s="468"/>
      <c r="O460" s="468"/>
      <c r="P460" s="468"/>
      <c r="Q460" s="468"/>
      <c r="R460" s="468"/>
      <c r="S460" s="468"/>
      <c r="T460" s="468"/>
      <c r="U460" s="468"/>
      <c r="V460" s="468"/>
    </row>
    <row r="461" spans="1:22" ht="11.25" customHeight="1" x14ac:dyDescent="0.25">
      <c r="A461" s="702" t="s">
        <v>29</v>
      </c>
      <c r="B461" s="702"/>
      <c r="C461" s="703" t="s">
        <v>454</v>
      </c>
      <c r="D461" s="703"/>
      <c r="E461" s="703"/>
      <c r="F461" s="703"/>
      <c r="G461" s="703"/>
      <c r="H461" s="703"/>
      <c r="I461" s="703"/>
      <c r="J461" s="468"/>
      <c r="K461" s="468"/>
      <c r="L461" s="486"/>
      <c r="M461" s="486"/>
      <c r="N461" s="468"/>
      <c r="O461" s="468"/>
      <c r="P461" s="468"/>
      <c r="Q461" s="468"/>
      <c r="R461" s="468"/>
      <c r="S461" s="468"/>
      <c r="T461" s="468"/>
      <c r="U461" s="468"/>
      <c r="V461" s="468"/>
    </row>
    <row r="462" spans="1:22" ht="11.25" customHeight="1" x14ac:dyDescent="0.25">
      <c r="A462" s="702" t="s">
        <v>31</v>
      </c>
      <c r="B462" s="702"/>
      <c r="C462" s="703" t="s">
        <v>406</v>
      </c>
      <c r="D462" s="703"/>
      <c r="E462" s="703"/>
      <c r="F462" s="703"/>
      <c r="G462" s="703"/>
      <c r="H462" s="703"/>
      <c r="I462" s="703"/>
      <c r="J462" s="468"/>
      <c r="K462" s="468"/>
      <c r="L462" s="486"/>
      <c r="M462" s="486"/>
      <c r="N462" s="468"/>
      <c r="O462" s="468"/>
      <c r="P462" s="468"/>
      <c r="Q462" s="468"/>
      <c r="R462" s="468"/>
      <c r="S462" s="468"/>
      <c r="T462" s="468"/>
      <c r="U462" s="468"/>
      <c r="V462" s="468"/>
    </row>
    <row r="463" spans="1:22" ht="13.5" customHeight="1" x14ac:dyDescent="0.25">
      <c r="A463" s="704" t="s">
        <v>33</v>
      </c>
      <c r="B463" s="704"/>
      <c r="C463" s="97" t="s">
        <v>34</v>
      </c>
      <c r="D463" s="705" t="s">
        <v>237</v>
      </c>
      <c r="E463" s="705"/>
      <c r="F463" s="705"/>
      <c r="G463" s="705"/>
      <c r="H463" s="705"/>
      <c r="I463" s="705"/>
      <c r="J463" s="468"/>
      <c r="K463" s="468"/>
      <c r="L463" s="486"/>
      <c r="M463" s="486"/>
      <c r="N463" s="468"/>
      <c r="O463" s="468"/>
      <c r="P463" s="468"/>
      <c r="Q463" s="468"/>
      <c r="R463" s="468"/>
      <c r="S463" s="468"/>
      <c r="T463" s="468"/>
      <c r="U463" s="468"/>
      <c r="V463" s="468"/>
    </row>
    <row r="464" spans="1:22" ht="45.75" customHeight="1" x14ac:dyDescent="0.25">
      <c r="A464" s="7" t="s">
        <v>37</v>
      </c>
      <c r="B464" s="7"/>
      <c r="C464" s="7" t="s">
        <v>38</v>
      </c>
      <c r="D464" s="98" t="s">
        <v>238</v>
      </c>
      <c r="E464" s="98" t="s">
        <v>483</v>
      </c>
      <c r="F464" s="98" t="s">
        <v>484</v>
      </c>
      <c r="G464" s="98" t="s">
        <v>241</v>
      </c>
      <c r="H464" s="98" t="s">
        <v>242</v>
      </c>
      <c r="I464" s="98" t="s">
        <v>242</v>
      </c>
      <c r="J464" s="468"/>
      <c r="K464" s="468"/>
      <c r="L464" s="486"/>
      <c r="M464" s="486"/>
      <c r="N464" s="468"/>
      <c r="O464" s="468"/>
      <c r="P464" s="468"/>
      <c r="Q464" s="468"/>
      <c r="R464" s="468"/>
      <c r="S464" s="468"/>
      <c r="T464" s="468"/>
      <c r="U464" s="468"/>
      <c r="V464" s="468"/>
    </row>
    <row r="465" spans="1:22" ht="13.5" customHeight="1" x14ac:dyDescent="0.25">
      <c r="A465" s="7" t="s">
        <v>224</v>
      </c>
      <c r="B465" s="7" t="s">
        <v>47</v>
      </c>
      <c r="C465" s="7"/>
      <c r="D465" s="25" t="s">
        <v>48</v>
      </c>
      <c r="E465" s="25" t="s">
        <v>243</v>
      </c>
      <c r="F465" s="25" t="s">
        <v>243</v>
      </c>
      <c r="G465" s="25" t="s">
        <v>244</v>
      </c>
      <c r="H465" s="25" t="s">
        <v>52</v>
      </c>
      <c r="I465" s="25" t="s">
        <v>121</v>
      </c>
      <c r="J465" s="468"/>
      <c r="K465" s="468"/>
      <c r="L465" s="486"/>
      <c r="M465" s="486"/>
      <c r="N465" s="468"/>
      <c r="O465" s="468"/>
      <c r="P465" s="468"/>
      <c r="Q465" s="468"/>
      <c r="R465" s="468"/>
      <c r="S465" s="468"/>
      <c r="T465" s="468"/>
      <c r="U465" s="468"/>
      <c r="V465" s="468"/>
    </row>
    <row r="466" spans="1:22" ht="34.5" x14ac:dyDescent="0.25">
      <c r="A466" s="7"/>
      <c r="B466" s="7"/>
      <c r="C466" s="7"/>
      <c r="D466" s="25" t="s">
        <v>54</v>
      </c>
      <c r="E466" s="25" t="s">
        <v>246</v>
      </c>
      <c r="F466" s="25" t="s">
        <v>247</v>
      </c>
      <c r="G466" s="25" t="s">
        <v>485</v>
      </c>
      <c r="H466" s="25" t="s">
        <v>486</v>
      </c>
      <c r="I466" s="25" t="s">
        <v>487</v>
      </c>
      <c r="J466" s="468"/>
      <c r="K466" s="468"/>
      <c r="L466" s="486"/>
      <c r="M466" s="486"/>
      <c r="N466" s="468"/>
      <c r="O466" s="468"/>
      <c r="P466" s="468"/>
      <c r="Q466" s="468"/>
      <c r="R466" s="468"/>
      <c r="S466" s="468"/>
      <c r="T466" s="468"/>
      <c r="U466" s="468"/>
      <c r="V466" s="468"/>
    </row>
    <row r="467" spans="1:22" ht="13.5" x14ac:dyDescent="0.35">
      <c r="A467" s="7"/>
      <c r="B467" s="7"/>
      <c r="C467" s="7"/>
      <c r="D467" s="114" t="s">
        <v>488</v>
      </c>
      <c r="E467" s="114" t="s">
        <v>251</v>
      </c>
      <c r="F467" s="114" t="s">
        <v>250</v>
      </c>
      <c r="G467" s="114" t="s">
        <v>489</v>
      </c>
      <c r="H467" s="114" t="s">
        <v>253</v>
      </c>
      <c r="I467" s="114" t="s">
        <v>253</v>
      </c>
      <c r="J467" s="468"/>
      <c r="K467" s="468"/>
      <c r="L467" s="486"/>
      <c r="M467" s="486"/>
      <c r="N467" s="468"/>
      <c r="O467" s="468"/>
      <c r="P467" s="468"/>
      <c r="Q467" s="468"/>
      <c r="R467" s="468"/>
      <c r="S467" s="468"/>
      <c r="T467" s="468"/>
      <c r="U467" s="468"/>
      <c r="V467" s="468"/>
    </row>
    <row r="468" spans="1:22" ht="11.25" customHeight="1" x14ac:dyDescent="0.25">
      <c r="A468" s="7" t="s">
        <v>68</v>
      </c>
      <c r="B468" s="7" t="s">
        <v>313</v>
      </c>
      <c r="C468" s="135" t="s">
        <v>561</v>
      </c>
      <c r="D468" s="490"/>
      <c r="E468" s="511"/>
      <c r="F468" s="492">
        <v>0</v>
      </c>
      <c r="G468" s="492">
        <v>1</v>
      </c>
      <c r="H468" s="497">
        <f>D468*(F468-E468)/G468</f>
        <v>0</v>
      </c>
      <c r="I468" s="137"/>
      <c r="J468" s="468"/>
      <c r="K468" s="468"/>
      <c r="L468" s="486">
        <v>1</v>
      </c>
      <c r="M468" s="486">
        <f>L458*100+L468</f>
        <v>1601</v>
      </c>
      <c r="N468" s="468"/>
      <c r="O468" s="468"/>
      <c r="P468" s="468"/>
      <c r="Q468" s="468"/>
      <c r="R468" s="468"/>
      <c r="S468" s="468"/>
      <c r="T468" s="468"/>
      <c r="U468" s="468"/>
      <c r="V468" s="468"/>
    </row>
    <row r="469" spans="1:22" ht="13.5" customHeight="1" x14ac:dyDescent="0.25">
      <c r="A469" s="7"/>
      <c r="B469" s="7"/>
      <c r="C469" s="486" t="s">
        <v>563</v>
      </c>
      <c r="D469" s="490"/>
      <c r="E469" s="511"/>
      <c r="F469" s="492">
        <v>0</v>
      </c>
      <c r="G469" s="492">
        <v>1</v>
      </c>
      <c r="H469" s="497">
        <f>D469*(F469-E469)/G469</f>
        <v>0</v>
      </c>
      <c r="I469" s="137"/>
      <c r="J469" s="468"/>
      <c r="K469" s="468"/>
      <c r="L469" s="486">
        <v>2</v>
      </c>
      <c r="M469" s="486">
        <f>L458*100+L469</f>
        <v>1602</v>
      </c>
      <c r="N469" s="468"/>
      <c r="O469" s="468"/>
      <c r="P469" s="468"/>
      <c r="Q469" s="468"/>
      <c r="R469" s="468"/>
      <c r="S469" s="468"/>
      <c r="T469" s="468"/>
      <c r="U469" s="468"/>
      <c r="V469" s="468"/>
    </row>
    <row r="470" spans="1:22" x14ac:dyDescent="0.25">
      <c r="A470" s="7"/>
      <c r="B470" s="7"/>
      <c r="C470" s="135" t="s">
        <v>564</v>
      </c>
      <c r="D470" s="490"/>
      <c r="E470" s="504"/>
      <c r="F470" s="492">
        <v>0</v>
      </c>
      <c r="G470" s="492">
        <v>1</v>
      </c>
      <c r="H470" s="497">
        <f>D470*(F470-E470)/G470</f>
        <v>0</v>
      </c>
      <c r="I470" s="137"/>
      <c r="J470" s="468"/>
      <c r="K470" s="468"/>
      <c r="L470" s="486">
        <v>3</v>
      </c>
      <c r="M470" s="486">
        <f>L458*100+L470</f>
        <v>1603</v>
      </c>
      <c r="O470" s="512"/>
      <c r="P470" s="468"/>
      <c r="Q470" s="468"/>
      <c r="R470" s="468"/>
      <c r="S470" s="468"/>
      <c r="T470" s="468"/>
      <c r="U470" s="468"/>
      <c r="V470" s="468"/>
    </row>
    <row r="471" spans="1:22" x14ac:dyDescent="0.25">
      <c r="A471" s="864" t="s">
        <v>292</v>
      </c>
      <c r="B471" s="864"/>
      <c r="C471" s="864"/>
      <c r="D471" s="370">
        <f>SUM(D467:D470)</f>
        <v>0</v>
      </c>
      <c r="E471" s="513"/>
      <c r="F471" s="495"/>
      <c r="G471" s="495"/>
      <c r="H471" s="496">
        <f>SUM(H468:H470)</f>
        <v>0</v>
      </c>
      <c r="I471" s="496">
        <f>SUM(I468:I470)</f>
        <v>0</v>
      </c>
      <c r="J471" s="468"/>
      <c r="K471" s="468"/>
      <c r="L471" s="486"/>
      <c r="M471" s="486"/>
      <c r="N471" s="468"/>
      <c r="O471" s="468"/>
      <c r="P471" s="468"/>
      <c r="Q471" s="468"/>
      <c r="R471" s="468"/>
      <c r="S471" s="468"/>
      <c r="T471" s="468"/>
      <c r="U471" s="468"/>
      <c r="V471" s="468"/>
    </row>
    <row r="472" spans="1:22" ht="11.25" customHeight="1" x14ac:dyDescent="0.25">
      <c r="A472" s="7" t="s">
        <v>310</v>
      </c>
      <c r="B472" s="7" t="s">
        <v>313</v>
      </c>
      <c r="C472" s="469" t="s">
        <v>313</v>
      </c>
      <c r="D472" s="490"/>
      <c r="E472" s="492">
        <v>0</v>
      </c>
      <c r="F472" s="492">
        <v>0</v>
      </c>
      <c r="G472" s="492">
        <v>1</v>
      </c>
      <c r="H472" s="492"/>
      <c r="I472" s="137">
        <f>D472*(F472-E472)/G472</f>
        <v>0</v>
      </c>
      <c r="J472" s="468"/>
      <c r="K472" s="468"/>
      <c r="L472" s="486">
        <v>4</v>
      </c>
      <c r="M472" s="486">
        <f>L458*100+L472</f>
        <v>1604</v>
      </c>
      <c r="N472" s="468"/>
      <c r="O472" s="468"/>
      <c r="P472" s="468"/>
      <c r="Q472" s="468"/>
      <c r="R472" s="468"/>
      <c r="S472" s="468"/>
      <c r="T472" s="468"/>
      <c r="U472" s="468"/>
      <c r="V472" s="468"/>
    </row>
    <row r="473" spans="1:22" x14ac:dyDescent="0.25">
      <c r="A473" s="7"/>
      <c r="B473" s="7"/>
      <c r="C473" s="469" t="s">
        <v>312</v>
      </c>
      <c r="D473" s="498"/>
      <c r="E473" s="492"/>
      <c r="F473" s="492"/>
      <c r="G473" s="492"/>
      <c r="H473" s="492"/>
      <c r="I473" s="137"/>
      <c r="J473" s="468"/>
      <c r="K473" s="468"/>
      <c r="L473" s="486"/>
      <c r="M473" s="486"/>
      <c r="N473" s="468"/>
      <c r="O473" s="468"/>
      <c r="P473" s="468"/>
      <c r="Q473" s="468"/>
      <c r="R473" s="468"/>
      <c r="S473" s="468"/>
      <c r="T473" s="468"/>
      <c r="U473" s="468"/>
      <c r="V473" s="468"/>
    </row>
    <row r="474" spans="1:22" x14ac:dyDescent="0.25">
      <c r="A474" s="864" t="s">
        <v>292</v>
      </c>
      <c r="B474" s="864"/>
      <c r="C474" s="864"/>
      <c r="D474" s="499">
        <f>SUM(D472:D473)</f>
        <v>0</v>
      </c>
      <c r="E474" s="495"/>
      <c r="F474" s="495"/>
      <c r="G474" s="495"/>
      <c r="H474" s="496">
        <f>SUM(H472:H473)</f>
        <v>0</v>
      </c>
      <c r="I474" s="496">
        <f>SUM(I472:I473)</f>
        <v>0</v>
      </c>
      <c r="J474" s="468"/>
      <c r="K474" s="468"/>
      <c r="L474" s="486"/>
      <c r="M474" s="486"/>
      <c r="N474" s="468"/>
      <c r="O474" s="468"/>
      <c r="P474" s="468"/>
      <c r="Q474" s="468"/>
      <c r="R474" s="468"/>
      <c r="S474" s="468"/>
      <c r="T474" s="468"/>
      <c r="U474" s="468"/>
      <c r="V474" s="468"/>
    </row>
    <row r="475" spans="1:22" ht="11.25" customHeight="1" x14ac:dyDescent="0.25">
      <c r="A475" s="7" t="s">
        <v>314</v>
      </c>
      <c r="B475" s="7" t="s">
        <v>313</v>
      </c>
      <c r="C475" s="469" t="s">
        <v>313</v>
      </c>
      <c r="D475" s="490"/>
      <c r="E475" s="492">
        <v>0</v>
      </c>
      <c r="F475" s="492">
        <v>0</v>
      </c>
      <c r="G475" s="492">
        <v>1</v>
      </c>
      <c r="H475" s="492"/>
      <c r="I475" s="137">
        <f>D475*(F475-E475)/G475</f>
        <v>0</v>
      </c>
      <c r="J475" s="468"/>
      <c r="K475" s="468"/>
      <c r="L475" s="486">
        <v>5</v>
      </c>
      <c r="M475" s="486">
        <f>L458*100+L475</f>
        <v>1605</v>
      </c>
      <c r="N475" s="468"/>
      <c r="O475" s="468"/>
      <c r="P475" s="468"/>
      <c r="Q475" s="468"/>
      <c r="R475" s="468"/>
      <c r="S475" s="468"/>
      <c r="T475" s="468"/>
      <c r="U475" s="468"/>
      <c r="V475" s="468"/>
    </row>
    <row r="476" spans="1:22" x14ac:dyDescent="0.25">
      <c r="A476" s="7"/>
      <c r="B476" s="7"/>
      <c r="C476" s="469" t="s">
        <v>312</v>
      </c>
      <c r="D476" s="498"/>
      <c r="E476" s="492"/>
      <c r="F476" s="492"/>
      <c r="G476" s="492"/>
      <c r="H476" s="492"/>
      <c r="I476" s="137"/>
      <c r="J476" s="468"/>
      <c r="K476" s="468"/>
      <c r="L476" s="486"/>
      <c r="M476" s="486"/>
      <c r="N476" s="468"/>
      <c r="O476" s="468"/>
      <c r="P476" s="468"/>
      <c r="Q476" s="468"/>
      <c r="R476" s="468"/>
      <c r="S476" s="468"/>
      <c r="T476" s="468"/>
      <c r="U476" s="468"/>
      <c r="V476" s="468"/>
    </row>
    <row r="477" spans="1:22" x14ac:dyDescent="0.25">
      <c r="A477" s="864" t="s">
        <v>292</v>
      </c>
      <c r="B477" s="864"/>
      <c r="C477" s="864"/>
      <c r="D477" s="499">
        <f>SUM(D475:D476)</f>
        <v>0</v>
      </c>
      <c r="E477" s="495"/>
      <c r="F477" s="495"/>
      <c r="G477" s="495"/>
      <c r="H477" s="496">
        <f>SUM(H475:H476)</f>
        <v>0</v>
      </c>
      <c r="I477" s="496">
        <f>SUM(I475:I476)</f>
        <v>0</v>
      </c>
      <c r="J477" s="468"/>
      <c r="K477" s="468"/>
      <c r="L477" s="486"/>
      <c r="M477" s="486"/>
      <c r="N477" s="468"/>
      <c r="O477" s="468"/>
      <c r="P477" s="468"/>
      <c r="Q477" s="468"/>
      <c r="R477" s="468"/>
      <c r="S477" s="468"/>
      <c r="T477" s="468"/>
      <c r="U477" s="468"/>
      <c r="V477" s="468"/>
    </row>
    <row r="478" spans="1:22" ht="11.25" customHeight="1" x14ac:dyDescent="0.25">
      <c r="A478" s="7" t="s">
        <v>315</v>
      </c>
      <c r="B478" s="7" t="s">
        <v>313</v>
      </c>
      <c r="C478" s="469" t="s">
        <v>313</v>
      </c>
      <c r="D478" s="490"/>
      <c r="E478" s="492">
        <v>0</v>
      </c>
      <c r="F478" s="492">
        <v>0</v>
      </c>
      <c r="G478" s="492">
        <v>1</v>
      </c>
      <c r="H478" s="492"/>
      <c r="I478" s="137">
        <f>D478*(F478-E478)/G478</f>
        <v>0</v>
      </c>
      <c r="J478" s="468"/>
      <c r="K478" s="468"/>
      <c r="L478" s="486">
        <v>6</v>
      </c>
      <c r="M478" s="486">
        <f>L458*100+L478</f>
        <v>1606</v>
      </c>
      <c r="N478" s="468"/>
      <c r="O478" s="468"/>
      <c r="P478" s="468"/>
      <c r="Q478" s="468"/>
      <c r="R478" s="468"/>
      <c r="S478" s="468"/>
      <c r="T478" s="468"/>
      <c r="U478" s="468"/>
      <c r="V478" s="468"/>
    </row>
    <row r="479" spans="1:22" x14ac:dyDescent="0.25">
      <c r="A479" s="7"/>
      <c r="B479" s="7"/>
      <c r="C479" s="469" t="s">
        <v>312</v>
      </c>
      <c r="D479" s="498"/>
      <c r="E479" s="492"/>
      <c r="F479" s="492"/>
      <c r="G479" s="492"/>
      <c r="H479" s="492"/>
      <c r="I479" s="137"/>
      <c r="J479" s="468"/>
      <c r="K479" s="468"/>
      <c r="L479" s="486"/>
      <c r="M479" s="486"/>
      <c r="N479" s="468"/>
      <c r="O479" s="468"/>
      <c r="P479" s="468"/>
      <c r="Q479" s="468"/>
      <c r="R479" s="468"/>
      <c r="S479" s="468"/>
      <c r="T479" s="468"/>
      <c r="U479" s="468"/>
      <c r="V479" s="468"/>
    </row>
    <row r="480" spans="1:22" x14ac:dyDescent="0.25">
      <c r="A480" s="864" t="s">
        <v>292</v>
      </c>
      <c r="B480" s="864"/>
      <c r="C480" s="864"/>
      <c r="D480" s="499">
        <f>SUM(D478:D479)</f>
        <v>0</v>
      </c>
      <c r="E480" s="495"/>
      <c r="F480" s="495"/>
      <c r="G480" s="495"/>
      <c r="H480" s="496">
        <f>SUM(H478:H479)</f>
        <v>0</v>
      </c>
      <c r="I480" s="496">
        <f>SUM(I478:I479)</f>
        <v>0</v>
      </c>
      <c r="J480" s="468"/>
      <c r="K480" s="468"/>
      <c r="L480" s="486"/>
      <c r="M480" s="486"/>
      <c r="N480" s="468"/>
      <c r="O480" s="468"/>
      <c r="P480" s="468"/>
      <c r="Q480" s="468"/>
      <c r="R480" s="468"/>
      <c r="S480" s="468"/>
      <c r="T480" s="468"/>
      <c r="U480" s="468"/>
      <c r="V480" s="468"/>
    </row>
    <row r="481" spans="1:22" ht="11.25" customHeight="1" x14ac:dyDescent="0.25">
      <c r="A481" s="7" t="s">
        <v>316</v>
      </c>
      <c r="B481" s="7" t="s">
        <v>313</v>
      </c>
      <c r="C481" s="469" t="s">
        <v>313</v>
      </c>
      <c r="D481" s="490"/>
      <c r="E481" s="492">
        <v>0</v>
      </c>
      <c r="F481" s="492">
        <v>0</v>
      </c>
      <c r="G481" s="492">
        <v>1</v>
      </c>
      <c r="H481" s="492"/>
      <c r="I481" s="137">
        <f>D481*(F481-E481)/G481</f>
        <v>0</v>
      </c>
      <c r="J481" s="468"/>
      <c r="K481" s="468"/>
      <c r="L481" s="486">
        <v>7</v>
      </c>
      <c r="M481" s="486">
        <f>L458*100+L481</f>
        <v>1607</v>
      </c>
      <c r="N481" s="468"/>
      <c r="O481" s="468"/>
      <c r="P481" s="468"/>
      <c r="Q481" s="468"/>
      <c r="R481" s="468"/>
      <c r="S481" s="468"/>
      <c r="T481" s="468"/>
      <c r="U481" s="468"/>
      <c r="V481" s="468"/>
    </row>
    <row r="482" spans="1:22" x14ac:dyDescent="0.25">
      <c r="A482" s="7"/>
      <c r="B482" s="7"/>
      <c r="C482" s="469" t="s">
        <v>312</v>
      </c>
      <c r="D482" s="498"/>
      <c r="E482" s="514"/>
      <c r="F482" s="492"/>
      <c r="G482" s="492"/>
      <c r="H482" s="492"/>
      <c r="I482" s="137"/>
      <c r="J482" s="468"/>
      <c r="K482" s="468"/>
      <c r="L482" s="468"/>
      <c r="M482" s="468"/>
      <c r="N482" s="468"/>
      <c r="O482" s="468"/>
      <c r="P482" s="468"/>
      <c r="Q482" s="468"/>
      <c r="R482" s="468"/>
      <c r="S482" s="468"/>
      <c r="T482" s="468"/>
      <c r="U482" s="468"/>
      <c r="V482" s="468"/>
    </row>
    <row r="483" spans="1:22" x14ac:dyDescent="0.25">
      <c r="A483" s="864" t="s">
        <v>292</v>
      </c>
      <c r="B483" s="864"/>
      <c r="C483" s="864"/>
      <c r="D483" s="507">
        <f>SUM(D481:D482)</f>
        <v>0</v>
      </c>
      <c r="E483" s="515"/>
      <c r="F483" s="495"/>
      <c r="G483" s="495"/>
      <c r="H483" s="496">
        <f>SUM(H481:H482)</f>
        <v>0</v>
      </c>
      <c r="I483" s="496">
        <f>SUM(I481:I482)</f>
        <v>0</v>
      </c>
      <c r="J483" s="468"/>
      <c r="K483" s="468"/>
      <c r="L483" s="468"/>
      <c r="M483" s="468"/>
      <c r="N483" s="468"/>
      <c r="O483" s="468"/>
      <c r="P483" s="468"/>
      <c r="Q483" s="468"/>
      <c r="R483" s="468"/>
      <c r="S483" s="468"/>
      <c r="T483" s="468"/>
      <c r="U483" s="468"/>
      <c r="V483" s="468"/>
    </row>
    <row r="484" spans="1:22" x14ac:dyDescent="0.25">
      <c r="A484" s="865" t="s">
        <v>91</v>
      </c>
      <c r="B484" s="865"/>
      <c r="C484" s="865"/>
      <c r="D484" s="92">
        <f>D483+D480+D477+D474+D471</f>
        <v>0</v>
      </c>
      <c r="E484" s="516"/>
      <c r="F484" s="500"/>
      <c r="G484" s="500"/>
      <c r="H484" s="496">
        <f>H483+H480+H477+H474+H471</f>
        <v>0</v>
      </c>
      <c r="I484" s="496">
        <f>I483+I480+I477+I474+I471</f>
        <v>0</v>
      </c>
      <c r="J484" s="468"/>
      <c r="K484" s="468"/>
      <c r="L484" s="468"/>
      <c r="M484" s="468"/>
      <c r="N484" s="468"/>
      <c r="O484" s="468"/>
      <c r="P484" s="468"/>
      <c r="Q484" s="468"/>
      <c r="R484" s="468"/>
      <c r="S484" s="468"/>
      <c r="T484" s="468"/>
      <c r="U484" s="468"/>
      <c r="V484" s="468"/>
    </row>
    <row r="485" spans="1:22" ht="14" x14ac:dyDescent="0.25">
      <c r="A485" s="867" t="s">
        <v>491</v>
      </c>
      <c r="B485" s="867"/>
      <c r="C485" s="867"/>
      <c r="D485" s="867"/>
      <c r="E485" s="867"/>
      <c r="F485" s="867"/>
      <c r="G485" s="867"/>
      <c r="H485" s="867"/>
      <c r="I485" s="867"/>
      <c r="J485" s="468"/>
      <c r="K485" s="468"/>
      <c r="L485" s="468"/>
      <c r="M485" s="468"/>
      <c r="N485" s="468"/>
      <c r="O485" s="468"/>
      <c r="P485" s="468"/>
      <c r="Q485" s="468"/>
      <c r="R485" s="468"/>
      <c r="S485" s="468"/>
      <c r="T485" s="468"/>
      <c r="U485" s="468"/>
      <c r="V485" s="468"/>
    </row>
    <row r="486" spans="1:22" ht="12.75" customHeight="1" x14ac:dyDescent="0.25">
      <c r="A486" s="867" t="s">
        <v>492</v>
      </c>
      <c r="B486" s="867"/>
      <c r="C486" s="867"/>
      <c r="D486" s="867"/>
      <c r="E486" s="867"/>
      <c r="F486" s="867"/>
      <c r="G486" s="867"/>
      <c r="H486" s="867"/>
      <c r="I486" s="867"/>
      <c r="J486" s="468"/>
      <c r="K486" s="468"/>
      <c r="L486" s="468"/>
      <c r="M486" s="468"/>
      <c r="N486" s="468"/>
      <c r="O486" s="468"/>
      <c r="P486" s="468"/>
      <c r="Q486" s="468"/>
      <c r="R486" s="468"/>
      <c r="S486" s="468"/>
      <c r="T486" s="468"/>
      <c r="U486" s="468"/>
      <c r="V486" s="468"/>
    </row>
    <row r="487" spans="1:22" ht="12" customHeight="1" x14ac:dyDescent="0.25">
      <c r="A487" s="868" t="s">
        <v>493</v>
      </c>
      <c r="B487" s="868"/>
      <c r="C487" s="868"/>
      <c r="D487" s="868"/>
      <c r="E487" s="868"/>
      <c r="F487" s="868"/>
      <c r="G487" s="868"/>
      <c r="H487" s="868"/>
      <c r="I487" s="868"/>
      <c r="J487" s="468"/>
      <c r="K487" s="468"/>
      <c r="L487" s="468"/>
      <c r="M487" s="468"/>
      <c r="N487" s="468"/>
      <c r="O487" s="468"/>
      <c r="P487" s="468"/>
      <c r="Q487" s="468"/>
      <c r="R487" s="468"/>
      <c r="S487" s="468"/>
      <c r="T487" s="468"/>
      <c r="U487" s="468"/>
      <c r="V487" s="468"/>
    </row>
    <row r="488" spans="1:22" ht="13.5" x14ac:dyDescent="0.25">
      <c r="A488" s="517" t="s">
        <v>494</v>
      </c>
      <c r="B488" s="468"/>
      <c r="C488" s="468"/>
      <c r="D488" s="468"/>
      <c r="E488" s="468"/>
      <c r="F488" s="468"/>
      <c r="G488" s="468"/>
      <c r="H488" s="468"/>
      <c r="I488" s="468"/>
      <c r="J488" s="468"/>
      <c r="K488" s="468"/>
      <c r="L488" s="468"/>
      <c r="M488" s="468"/>
      <c r="N488" s="468"/>
      <c r="O488" s="468"/>
      <c r="P488" s="468"/>
      <c r="Q488" s="468"/>
      <c r="R488" s="468"/>
      <c r="S488" s="468"/>
      <c r="T488" s="468"/>
      <c r="U488" s="468"/>
      <c r="V488" s="468"/>
    </row>
    <row r="489" spans="1:22" x14ac:dyDescent="0.25">
      <c r="A489" s="468"/>
      <c r="B489" s="468"/>
      <c r="C489" s="468"/>
      <c r="D489" s="468"/>
      <c r="E489" s="468"/>
      <c r="F489" s="468"/>
      <c r="G489" s="468"/>
      <c r="H489" s="468"/>
      <c r="I489" s="468"/>
      <c r="J489" s="468"/>
      <c r="K489" s="468"/>
      <c r="L489" s="468"/>
      <c r="M489" s="468"/>
      <c r="N489" s="468"/>
      <c r="O489" s="468"/>
      <c r="P489" s="468"/>
      <c r="Q489" s="468"/>
      <c r="R489" s="468"/>
      <c r="S489" s="468"/>
      <c r="T489" s="468"/>
      <c r="U489" s="468"/>
      <c r="V489" s="468"/>
    </row>
    <row r="490" spans="1:22" x14ac:dyDescent="0.25">
      <c r="A490" s="468"/>
      <c r="B490" s="468"/>
      <c r="C490" s="468"/>
      <c r="D490" s="468"/>
      <c r="E490" s="468"/>
      <c r="F490" s="468"/>
      <c r="G490" s="468"/>
      <c r="H490" s="468"/>
      <c r="I490" s="468"/>
      <c r="J490" s="468"/>
      <c r="K490" s="468"/>
      <c r="L490" s="468"/>
      <c r="M490" s="468"/>
      <c r="N490" s="468"/>
      <c r="O490" s="468"/>
      <c r="P490" s="468"/>
      <c r="Q490" s="468"/>
      <c r="R490" s="468"/>
      <c r="S490" s="468"/>
      <c r="T490" s="468"/>
      <c r="U490" s="468"/>
      <c r="V490" s="468"/>
    </row>
    <row r="491" spans="1:22" x14ac:dyDescent="0.25">
      <c r="A491" s="468"/>
      <c r="B491" s="468"/>
      <c r="C491" s="468"/>
      <c r="D491" s="468"/>
      <c r="E491" s="468"/>
      <c r="F491" s="468"/>
      <c r="G491" s="468"/>
      <c r="H491" s="468"/>
      <c r="I491" s="468"/>
      <c r="J491" s="468"/>
      <c r="K491" s="468"/>
      <c r="L491" s="468"/>
      <c r="M491" s="468"/>
      <c r="N491" s="468"/>
      <c r="O491" s="468"/>
      <c r="P491" s="468"/>
      <c r="Q491" s="468"/>
      <c r="R491" s="468"/>
      <c r="S491" s="468"/>
      <c r="T491" s="468"/>
      <c r="U491" s="468"/>
      <c r="V491" s="468"/>
    </row>
    <row r="492" spans="1:22" ht="13.5" customHeight="1" x14ac:dyDescent="0.25">
      <c r="A492" s="468"/>
      <c r="B492" s="468"/>
      <c r="C492" s="468"/>
      <c r="D492" s="468"/>
      <c r="E492" s="468"/>
      <c r="F492" s="468"/>
      <c r="G492" s="468"/>
      <c r="H492" s="468"/>
      <c r="I492" s="468"/>
      <c r="J492" s="468"/>
      <c r="K492" s="468"/>
      <c r="L492" s="468"/>
      <c r="M492" s="468"/>
      <c r="N492" s="468"/>
      <c r="O492" s="468"/>
      <c r="P492" s="468"/>
      <c r="Q492" s="468"/>
      <c r="R492" s="468"/>
      <c r="S492" s="468"/>
      <c r="T492" s="468"/>
      <c r="U492" s="468"/>
      <c r="V492" s="468"/>
    </row>
    <row r="493" spans="1:22" ht="13.5" customHeight="1" x14ac:dyDescent="0.25">
      <c r="A493" s="468"/>
      <c r="B493" s="468"/>
      <c r="C493" s="468"/>
      <c r="D493" s="468"/>
      <c r="E493" s="468"/>
      <c r="F493" s="468"/>
      <c r="G493" s="468"/>
      <c r="H493" s="468"/>
      <c r="I493" s="468"/>
      <c r="J493" s="468"/>
      <c r="K493" s="468"/>
      <c r="L493" s="468"/>
      <c r="M493" s="468"/>
      <c r="N493" s="468"/>
      <c r="O493" s="468"/>
      <c r="P493" s="468"/>
      <c r="Q493" s="468"/>
      <c r="R493" s="468"/>
      <c r="S493" s="468"/>
      <c r="T493" s="468"/>
      <c r="U493" s="468"/>
      <c r="V493" s="468"/>
    </row>
    <row r="494" spans="1:22" x14ac:dyDescent="0.25">
      <c r="A494" s="468"/>
      <c r="B494" s="468"/>
      <c r="C494" s="468"/>
      <c r="D494" s="468"/>
      <c r="E494" s="468"/>
      <c r="F494" s="468"/>
      <c r="G494" s="468"/>
      <c r="H494" s="468"/>
      <c r="I494" s="468"/>
      <c r="J494" s="468"/>
      <c r="K494" s="468"/>
      <c r="L494" s="468"/>
      <c r="M494" s="468"/>
      <c r="N494" s="468"/>
      <c r="O494" s="468"/>
      <c r="P494" s="468"/>
      <c r="Q494" s="468"/>
      <c r="R494" s="468"/>
      <c r="S494" s="468"/>
      <c r="T494" s="468"/>
      <c r="U494" s="468"/>
      <c r="V494" s="468"/>
    </row>
    <row r="495" spans="1:22" x14ac:dyDescent="0.25">
      <c r="A495" s="13" t="s">
        <v>23</v>
      </c>
      <c r="B495" s="13"/>
      <c r="C495" s="791">
        <f>Presentación!$C$3</f>
        <v>1990</v>
      </c>
      <c r="D495" s="791"/>
      <c r="E495" s="791"/>
      <c r="F495" s="791"/>
      <c r="G495" s="791"/>
      <c r="H495" s="791"/>
      <c r="I495" s="791"/>
      <c r="J495" s="468"/>
      <c r="K495" s="468"/>
      <c r="L495" s="468"/>
      <c r="M495" s="468"/>
      <c r="N495" s="468"/>
      <c r="O495" s="468"/>
      <c r="P495" s="468"/>
      <c r="Q495" s="468"/>
      <c r="R495" s="468"/>
      <c r="S495" s="468"/>
      <c r="T495" s="468"/>
      <c r="U495" s="468"/>
      <c r="V495" s="468"/>
    </row>
    <row r="496" spans="1:22" ht="12.75" customHeight="1" x14ac:dyDescent="0.25">
      <c r="A496" s="11" t="s">
        <v>24</v>
      </c>
      <c r="B496" s="11"/>
      <c r="C496" s="792" t="s">
        <v>385</v>
      </c>
      <c r="D496" s="792"/>
      <c r="E496" s="792"/>
      <c r="F496" s="792"/>
      <c r="G496" s="792"/>
      <c r="H496" s="792"/>
      <c r="I496" s="792"/>
      <c r="J496" s="468"/>
      <c r="K496" s="468"/>
      <c r="L496" s="486">
        <v>8</v>
      </c>
      <c r="M496" s="486">
        <v>2</v>
      </c>
      <c r="N496" s="468"/>
      <c r="O496" s="468"/>
      <c r="P496" s="468"/>
      <c r="Q496" s="468"/>
      <c r="R496" s="468"/>
      <c r="S496" s="468"/>
      <c r="T496" s="468"/>
      <c r="U496" s="468"/>
      <c r="V496" s="468"/>
    </row>
    <row r="497" spans="1:22" ht="11.25" customHeight="1" x14ac:dyDescent="0.25">
      <c r="A497" s="702" t="s">
        <v>5</v>
      </c>
      <c r="B497" s="702"/>
      <c r="C497" s="703" t="s">
        <v>26</v>
      </c>
      <c r="D497" s="703"/>
      <c r="E497" s="703"/>
      <c r="F497" s="703"/>
      <c r="G497" s="703"/>
      <c r="H497" s="703"/>
      <c r="I497" s="703"/>
      <c r="J497" s="468"/>
      <c r="K497" s="468"/>
      <c r="L497" s="486"/>
      <c r="M497" s="486"/>
      <c r="N497" s="468"/>
      <c r="O497" s="468"/>
      <c r="P497" s="468"/>
      <c r="Q497" s="468"/>
      <c r="R497" s="468"/>
      <c r="S497" s="468"/>
      <c r="T497" s="468"/>
      <c r="U497" s="468"/>
      <c r="V497" s="468"/>
    </row>
    <row r="498" spans="1:22" ht="11.25" customHeight="1" x14ac:dyDescent="0.25">
      <c r="A498" s="702" t="s">
        <v>27</v>
      </c>
      <c r="B498" s="702"/>
      <c r="C498" s="703" t="s">
        <v>482</v>
      </c>
      <c r="D498" s="703"/>
      <c r="E498" s="703"/>
      <c r="F498" s="703"/>
      <c r="G498" s="703"/>
      <c r="H498" s="703"/>
      <c r="I498" s="703"/>
      <c r="J498" s="468"/>
      <c r="K498" s="468"/>
      <c r="L498" s="486"/>
      <c r="M498" s="486"/>
      <c r="N498" s="468"/>
      <c r="O498" s="468"/>
      <c r="P498" s="468"/>
      <c r="Q498" s="468"/>
      <c r="R498" s="468"/>
      <c r="S498" s="468"/>
      <c r="T498" s="468"/>
      <c r="U498" s="468"/>
      <c r="V498" s="468"/>
    </row>
    <row r="499" spans="1:22" ht="11.25" customHeight="1" x14ac:dyDescent="0.25">
      <c r="A499" s="702" t="s">
        <v>29</v>
      </c>
      <c r="B499" s="702"/>
      <c r="C499" s="703" t="s">
        <v>454</v>
      </c>
      <c r="D499" s="703"/>
      <c r="E499" s="703"/>
      <c r="F499" s="703"/>
      <c r="G499" s="703"/>
      <c r="H499" s="703"/>
      <c r="I499" s="703"/>
      <c r="J499" s="468"/>
      <c r="K499" s="468"/>
      <c r="L499" s="486"/>
      <c r="M499" s="486"/>
      <c r="N499" s="468"/>
      <c r="O499" s="468"/>
      <c r="P499" s="468"/>
      <c r="Q499" s="468"/>
      <c r="R499" s="468"/>
      <c r="S499" s="468"/>
      <c r="T499" s="468"/>
      <c r="U499" s="468"/>
      <c r="V499" s="468"/>
    </row>
    <row r="500" spans="1:22" ht="11.25" customHeight="1" x14ac:dyDescent="0.25">
      <c r="A500" s="702" t="s">
        <v>31</v>
      </c>
      <c r="B500" s="702"/>
      <c r="C500" s="703" t="s">
        <v>406</v>
      </c>
      <c r="D500" s="703"/>
      <c r="E500" s="703"/>
      <c r="F500" s="703"/>
      <c r="G500" s="703"/>
      <c r="H500" s="703"/>
      <c r="I500" s="703"/>
      <c r="J500" s="468"/>
      <c r="K500" s="468"/>
      <c r="L500" s="486"/>
      <c r="M500" s="486"/>
      <c r="N500" s="468"/>
      <c r="O500" s="468"/>
      <c r="P500" s="468"/>
      <c r="Q500" s="468"/>
      <c r="R500" s="468"/>
      <c r="S500" s="468"/>
      <c r="T500" s="468"/>
      <c r="U500" s="468"/>
      <c r="V500" s="468"/>
    </row>
    <row r="501" spans="1:22" ht="13.5" customHeight="1" x14ac:dyDescent="0.25">
      <c r="A501" s="704" t="s">
        <v>33</v>
      </c>
      <c r="B501" s="704"/>
      <c r="C501" s="97" t="s">
        <v>34</v>
      </c>
      <c r="D501" s="705" t="s">
        <v>237</v>
      </c>
      <c r="E501" s="705"/>
      <c r="F501" s="705"/>
      <c r="G501" s="705"/>
      <c r="H501" s="705"/>
      <c r="I501" s="705"/>
      <c r="J501" s="468"/>
      <c r="K501" s="468"/>
      <c r="L501" s="486"/>
      <c r="M501" s="486"/>
      <c r="N501" s="468"/>
      <c r="O501" s="468"/>
      <c r="P501" s="468"/>
      <c r="Q501" s="468"/>
      <c r="R501" s="468"/>
      <c r="S501" s="468"/>
      <c r="T501" s="468"/>
      <c r="U501" s="468"/>
      <c r="V501" s="468"/>
    </row>
    <row r="502" spans="1:22" ht="45.75" customHeight="1" x14ac:dyDescent="0.25">
      <c r="A502" s="7" t="s">
        <v>37</v>
      </c>
      <c r="B502" s="7"/>
      <c r="C502" s="7" t="s">
        <v>38</v>
      </c>
      <c r="D502" s="98" t="s">
        <v>238</v>
      </c>
      <c r="E502" s="98" t="s">
        <v>483</v>
      </c>
      <c r="F502" s="98" t="s">
        <v>484</v>
      </c>
      <c r="G502" s="98" t="s">
        <v>241</v>
      </c>
      <c r="H502" s="98" t="s">
        <v>242</v>
      </c>
      <c r="I502" s="98" t="s">
        <v>242</v>
      </c>
      <c r="J502" s="468"/>
      <c r="K502" s="468"/>
      <c r="L502" s="486"/>
      <c r="M502" s="486"/>
      <c r="N502" s="468"/>
      <c r="O502" s="468"/>
      <c r="P502" s="468"/>
      <c r="Q502" s="468"/>
      <c r="R502" s="468"/>
      <c r="S502" s="468"/>
      <c r="T502" s="468"/>
      <c r="U502" s="468"/>
      <c r="V502" s="468"/>
    </row>
    <row r="503" spans="1:22" ht="13.5" customHeight="1" x14ac:dyDescent="0.25">
      <c r="A503" s="7" t="s">
        <v>224</v>
      </c>
      <c r="B503" s="7" t="s">
        <v>47</v>
      </c>
      <c r="C503" s="7"/>
      <c r="D503" s="25" t="s">
        <v>48</v>
      </c>
      <c r="E503" s="25" t="s">
        <v>243</v>
      </c>
      <c r="F503" s="25" t="s">
        <v>243</v>
      </c>
      <c r="G503" s="25" t="s">
        <v>244</v>
      </c>
      <c r="H503" s="25" t="s">
        <v>52</v>
      </c>
      <c r="I503" s="25" t="s">
        <v>121</v>
      </c>
      <c r="J503" s="468"/>
      <c r="K503" s="468"/>
      <c r="L503" s="486"/>
      <c r="M503" s="486"/>
      <c r="N503" s="468"/>
      <c r="O503" s="468"/>
      <c r="P503" s="468"/>
      <c r="Q503" s="468"/>
      <c r="R503" s="468"/>
      <c r="S503" s="468"/>
      <c r="T503" s="468"/>
      <c r="U503" s="468"/>
      <c r="V503" s="468"/>
    </row>
    <row r="504" spans="1:22" ht="34.5" x14ac:dyDescent="0.25">
      <c r="A504" s="7"/>
      <c r="B504" s="7"/>
      <c r="C504" s="7"/>
      <c r="D504" s="25" t="s">
        <v>54</v>
      </c>
      <c r="E504" s="25" t="s">
        <v>246</v>
      </c>
      <c r="F504" s="25" t="s">
        <v>247</v>
      </c>
      <c r="G504" s="25" t="s">
        <v>485</v>
      </c>
      <c r="H504" s="25" t="s">
        <v>486</v>
      </c>
      <c r="I504" s="25" t="s">
        <v>487</v>
      </c>
      <c r="J504" s="468"/>
      <c r="K504" s="468"/>
      <c r="L504" s="486"/>
      <c r="M504" s="486"/>
      <c r="N504" s="468"/>
      <c r="O504" s="468"/>
      <c r="P504" s="468"/>
      <c r="Q504" s="468"/>
      <c r="R504" s="468"/>
      <c r="S504" s="468"/>
      <c r="T504" s="468"/>
      <c r="U504" s="468"/>
      <c r="V504" s="468"/>
    </row>
    <row r="505" spans="1:22" ht="13.5" x14ac:dyDescent="0.35">
      <c r="A505" s="7"/>
      <c r="B505" s="7"/>
      <c r="C505" s="7"/>
      <c r="D505" s="114" t="s">
        <v>488</v>
      </c>
      <c r="E505" s="114" t="s">
        <v>251</v>
      </c>
      <c r="F505" s="114" t="s">
        <v>250</v>
      </c>
      <c r="G505" s="114" t="s">
        <v>489</v>
      </c>
      <c r="H505" s="114" t="s">
        <v>253</v>
      </c>
      <c r="I505" s="114" t="s">
        <v>253</v>
      </c>
      <c r="J505" s="468"/>
      <c r="K505" s="468"/>
      <c r="L505" s="486"/>
      <c r="M505" s="486"/>
      <c r="N505" s="468"/>
      <c r="O505" s="468"/>
      <c r="P505" s="468"/>
      <c r="Q505" s="468"/>
      <c r="R505" s="468"/>
      <c r="S505" s="468"/>
      <c r="T505" s="468"/>
      <c r="U505" s="468"/>
      <c r="V505" s="468"/>
    </row>
    <row r="506" spans="1:22" ht="11.25" customHeight="1" x14ac:dyDescent="0.25">
      <c r="A506" s="7" t="s">
        <v>68</v>
      </c>
      <c r="B506" s="7" t="s">
        <v>313</v>
      </c>
      <c r="C506" s="135" t="s">
        <v>561</v>
      </c>
      <c r="D506" s="490"/>
      <c r="E506" s="511"/>
      <c r="F506" s="492">
        <v>0</v>
      </c>
      <c r="G506" s="492">
        <v>1</v>
      </c>
      <c r="H506" s="497">
        <f>D506*(F506-E506)/G506</f>
        <v>0</v>
      </c>
      <c r="I506" s="137"/>
      <c r="J506" s="468"/>
      <c r="K506" s="468"/>
      <c r="L506" s="486">
        <v>1</v>
      </c>
      <c r="M506" s="486">
        <f>L496*100+L506</f>
        <v>801</v>
      </c>
      <c r="N506" s="468"/>
      <c r="O506" s="468"/>
      <c r="P506" s="468"/>
      <c r="Q506" s="468"/>
      <c r="R506" s="468"/>
      <c r="S506" s="468"/>
      <c r="T506" s="468"/>
      <c r="U506" s="468"/>
      <c r="V506" s="468"/>
    </row>
    <row r="507" spans="1:22" ht="13.5" customHeight="1" x14ac:dyDescent="0.25">
      <c r="A507" s="7"/>
      <c r="B507" s="7"/>
      <c r="C507" s="486" t="s">
        <v>563</v>
      </c>
      <c r="D507" s="490"/>
      <c r="E507" s="511"/>
      <c r="F507" s="492">
        <v>0</v>
      </c>
      <c r="G507" s="492">
        <v>1</v>
      </c>
      <c r="H507" s="497">
        <f>D507*(F507-E507)/G507</f>
        <v>0</v>
      </c>
      <c r="I507" s="137"/>
      <c r="J507" s="468"/>
      <c r="K507" s="468"/>
      <c r="L507" s="486">
        <v>2</v>
      </c>
      <c r="M507" s="486">
        <f>L496*100+L507</f>
        <v>802</v>
      </c>
      <c r="N507" s="468"/>
      <c r="O507" s="468"/>
      <c r="P507" s="468"/>
      <c r="Q507" s="468"/>
      <c r="R507" s="468"/>
      <c r="S507" s="468"/>
      <c r="T507" s="468"/>
      <c r="U507" s="468"/>
      <c r="V507" s="468"/>
    </row>
    <row r="508" spans="1:22" x14ac:dyDescent="0.25">
      <c r="A508" s="7"/>
      <c r="B508" s="7"/>
      <c r="C508" s="135" t="s">
        <v>564</v>
      </c>
      <c r="D508" s="490"/>
      <c r="E508" s="504"/>
      <c r="F508" s="492">
        <v>0</v>
      </c>
      <c r="G508" s="492">
        <v>1</v>
      </c>
      <c r="H508" s="497">
        <f>D508*(F508-E508)/G508</f>
        <v>0</v>
      </c>
      <c r="I508" s="137"/>
      <c r="J508" s="468"/>
      <c r="K508" s="468"/>
      <c r="L508" s="486">
        <v>3</v>
      </c>
      <c r="M508" s="486">
        <f>L496*100+L508</f>
        <v>803</v>
      </c>
      <c r="O508" s="512"/>
      <c r="P508" s="468"/>
      <c r="Q508" s="468"/>
      <c r="R508" s="468"/>
      <c r="S508" s="468"/>
      <c r="T508" s="468"/>
      <c r="U508" s="468"/>
      <c r="V508" s="468"/>
    </row>
    <row r="509" spans="1:22" x14ac:dyDescent="0.25">
      <c r="A509" s="864" t="s">
        <v>292</v>
      </c>
      <c r="B509" s="864"/>
      <c r="C509" s="864"/>
      <c r="D509" s="370">
        <f>SUM(D505:D508)</f>
        <v>0</v>
      </c>
      <c r="E509" s="513"/>
      <c r="F509" s="495"/>
      <c r="G509" s="495"/>
      <c r="H509" s="496">
        <f>SUM(H506:H508)</f>
        <v>0</v>
      </c>
      <c r="I509" s="496">
        <f>SUM(I506:I508)</f>
        <v>0</v>
      </c>
      <c r="J509" s="468"/>
      <c r="K509" s="468"/>
      <c r="L509" s="486"/>
      <c r="M509" s="486"/>
      <c r="N509" s="468"/>
      <c r="O509" s="468"/>
      <c r="P509" s="468"/>
      <c r="Q509" s="468"/>
      <c r="R509" s="468"/>
      <c r="S509" s="468"/>
      <c r="T509" s="468"/>
      <c r="U509" s="468"/>
      <c r="V509" s="468"/>
    </row>
    <row r="510" spans="1:22" ht="11.25" customHeight="1" x14ac:dyDescent="0.25">
      <c r="A510" s="7" t="s">
        <v>310</v>
      </c>
      <c r="B510" s="7" t="s">
        <v>313</v>
      </c>
      <c r="C510" s="469" t="s">
        <v>313</v>
      </c>
      <c r="D510" s="490"/>
      <c r="E510" s="492">
        <v>0</v>
      </c>
      <c r="F510" s="492">
        <v>0</v>
      </c>
      <c r="G510" s="492">
        <v>1</v>
      </c>
      <c r="H510" s="492"/>
      <c r="I510" s="137">
        <f>D510*(F510-E510)/G510</f>
        <v>0</v>
      </c>
      <c r="J510" s="468"/>
      <c r="K510" s="468"/>
      <c r="L510" s="486">
        <v>4</v>
      </c>
      <c r="M510" s="486">
        <f>L496*100+L510</f>
        <v>804</v>
      </c>
      <c r="N510" s="468"/>
      <c r="O510" s="468"/>
      <c r="P510" s="468"/>
      <c r="Q510" s="468"/>
      <c r="R510" s="468"/>
      <c r="S510" s="468"/>
      <c r="T510" s="468"/>
      <c r="U510" s="468"/>
      <c r="V510" s="468"/>
    </row>
    <row r="511" spans="1:22" x14ac:dyDescent="0.25">
      <c r="A511" s="7"/>
      <c r="B511" s="7"/>
      <c r="C511" s="469" t="s">
        <v>312</v>
      </c>
      <c r="D511" s="498"/>
      <c r="E511" s="492"/>
      <c r="F511" s="492"/>
      <c r="G511" s="492"/>
      <c r="H511" s="492"/>
      <c r="I511" s="137"/>
      <c r="J511" s="468"/>
      <c r="K511" s="468"/>
      <c r="L511" s="486"/>
      <c r="M511" s="486"/>
      <c r="N511" s="468"/>
      <c r="O511" s="468"/>
      <c r="P511" s="468"/>
      <c r="Q511" s="468"/>
      <c r="R511" s="468"/>
      <c r="S511" s="468"/>
      <c r="T511" s="468"/>
      <c r="U511" s="468"/>
      <c r="V511" s="468"/>
    </row>
    <row r="512" spans="1:22" x14ac:dyDescent="0.25">
      <c r="A512" s="864" t="s">
        <v>292</v>
      </c>
      <c r="B512" s="864"/>
      <c r="C512" s="864"/>
      <c r="D512" s="499">
        <f>SUM(D510:D511)</f>
        <v>0</v>
      </c>
      <c r="E512" s="495"/>
      <c r="F512" s="495"/>
      <c r="G512" s="495"/>
      <c r="H512" s="496">
        <f>SUM(H510:H511)</f>
        <v>0</v>
      </c>
      <c r="I512" s="496">
        <f>SUM(I510:I511)</f>
        <v>0</v>
      </c>
      <c r="J512" s="468"/>
      <c r="K512" s="468"/>
      <c r="L512" s="486"/>
      <c r="M512" s="486"/>
      <c r="N512" s="468"/>
      <c r="O512" s="468"/>
      <c r="P512" s="468"/>
      <c r="Q512" s="468"/>
      <c r="R512" s="468"/>
      <c r="S512" s="468"/>
      <c r="T512" s="468"/>
      <c r="U512" s="468"/>
      <c r="V512" s="468"/>
    </row>
    <row r="513" spans="1:22" ht="11.25" customHeight="1" x14ac:dyDescent="0.25">
      <c r="A513" s="7" t="s">
        <v>314</v>
      </c>
      <c r="B513" s="7" t="s">
        <v>313</v>
      </c>
      <c r="C513" s="469" t="s">
        <v>313</v>
      </c>
      <c r="D513" s="490"/>
      <c r="E513" s="492">
        <v>0</v>
      </c>
      <c r="F513" s="492">
        <v>0</v>
      </c>
      <c r="G513" s="492">
        <v>1</v>
      </c>
      <c r="H513" s="492"/>
      <c r="I513" s="137">
        <f>D513*(F513-E513)/G513</f>
        <v>0</v>
      </c>
      <c r="J513" s="468"/>
      <c r="K513" s="468"/>
      <c r="L513" s="486">
        <v>5</v>
      </c>
      <c r="M513" s="486">
        <f>L496*100+L513</f>
        <v>805</v>
      </c>
      <c r="N513" s="468"/>
      <c r="O513" s="468"/>
      <c r="P513" s="468"/>
      <c r="Q513" s="468"/>
      <c r="R513" s="468"/>
      <c r="S513" s="468"/>
      <c r="T513" s="468"/>
      <c r="U513" s="468"/>
      <c r="V513" s="468"/>
    </row>
    <row r="514" spans="1:22" x14ac:dyDescent="0.25">
      <c r="A514" s="7"/>
      <c r="B514" s="7"/>
      <c r="C514" s="469" t="s">
        <v>312</v>
      </c>
      <c r="D514" s="498"/>
      <c r="E514" s="492"/>
      <c r="F514" s="492"/>
      <c r="G514" s="492"/>
      <c r="H514" s="492"/>
      <c r="I514" s="137"/>
      <c r="J514" s="468"/>
      <c r="K514" s="468"/>
      <c r="L514" s="486"/>
      <c r="M514" s="486"/>
      <c r="N514" s="468"/>
      <c r="O514" s="468"/>
      <c r="P514" s="468"/>
      <c r="Q514" s="468"/>
      <c r="R514" s="468"/>
      <c r="S514" s="468"/>
      <c r="T514" s="468"/>
      <c r="U514" s="468"/>
      <c r="V514" s="468"/>
    </row>
    <row r="515" spans="1:22" x14ac:dyDescent="0.25">
      <c r="A515" s="864" t="s">
        <v>292</v>
      </c>
      <c r="B515" s="864"/>
      <c r="C515" s="864"/>
      <c r="D515" s="499">
        <f>SUM(D513:D514)</f>
        <v>0</v>
      </c>
      <c r="E515" s="495"/>
      <c r="F515" s="495"/>
      <c r="G515" s="495"/>
      <c r="H515" s="496">
        <f>SUM(H513:H514)</f>
        <v>0</v>
      </c>
      <c r="I515" s="496">
        <f>SUM(I513:I514)</f>
        <v>0</v>
      </c>
      <c r="J515" s="468"/>
      <c r="K515" s="468"/>
      <c r="L515" s="486"/>
      <c r="M515" s="486"/>
      <c r="N515" s="468"/>
      <c r="O515" s="468"/>
      <c r="P515" s="468"/>
      <c r="Q515" s="468"/>
      <c r="R515" s="468"/>
      <c r="S515" s="468"/>
      <c r="T515" s="468"/>
      <c r="U515" s="468"/>
      <c r="V515" s="468"/>
    </row>
    <row r="516" spans="1:22" ht="11.25" customHeight="1" x14ac:dyDescent="0.25">
      <c r="A516" s="7" t="s">
        <v>315</v>
      </c>
      <c r="B516" s="7" t="s">
        <v>313</v>
      </c>
      <c r="C516" s="469" t="s">
        <v>313</v>
      </c>
      <c r="D516" s="490"/>
      <c r="E516" s="492">
        <v>0</v>
      </c>
      <c r="F516" s="492">
        <v>0</v>
      </c>
      <c r="G516" s="492">
        <v>1</v>
      </c>
      <c r="H516" s="492"/>
      <c r="I516" s="137">
        <f>D516*(F516-E516)/G516</f>
        <v>0</v>
      </c>
      <c r="J516" s="468"/>
      <c r="K516" s="468"/>
      <c r="L516" s="486">
        <v>6</v>
      </c>
      <c r="M516" s="486">
        <f>L496*100+L516</f>
        <v>806</v>
      </c>
      <c r="N516" s="468"/>
      <c r="O516" s="468"/>
      <c r="P516" s="468"/>
      <c r="Q516" s="468"/>
      <c r="R516" s="468"/>
      <c r="S516" s="468"/>
      <c r="T516" s="468"/>
      <c r="U516" s="468"/>
      <c r="V516" s="468"/>
    </row>
    <row r="517" spans="1:22" x14ac:dyDescent="0.25">
      <c r="A517" s="7"/>
      <c r="B517" s="7"/>
      <c r="C517" s="469" t="s">
        <v>312</v>
      </c>
      <c r="D517" s="498"/>
      <c r="E517" s="492"/>
      <c r="F517" s="492"/>
      <c r="G517" s="492"/>
      <c r="H517" s="492"/>
      <c r="I517" s="137"/>
      <c r="J517" s="468"/>
      <c r="K517" s="468"/>
      <c r="L517" s="486"/>
      <c r="M517" s="486"/>
      <c r="N517" s="468"/>
      <c r="O517" s="468"/>
      <c r="P517" s="468"/>
      <c r="Q517" s="468"/>
      <c r="R517" s="468"/>
      <c r="S517" s="468"/>
      <c r="T517" s="468"/>
      <c r="U517" s="468"/>
      <c r="V517" s="468"/>
    </row>
    <row r="518" spans="1:22" x14ac:dyDescent="0.25">
      <c r="A518" s="864" t="s">
        <v>292</v>
      </c>
      <c r="B518" s="864"/>
      <c r="C518" s="864"/>
      <c r="D518" s="499">
        <f>SUM(D516:D517)</f>
        <v>0</v>
      </c>
      <c r="E518" s="495"/>
      <c r="F518" s="495"/>
      <c r="G518" s="495"/>
      <c r="H518" s="496">
        <f>SUM(H516:H517)</f>
        <v>0</v>
      </c>
      <c r="I518" s="496">
        <f>SUM(I516:I517)</f>
        <v>0</v>
      </c>
      <c r="J518" s="468"/>
      <c r="K518" s="468"/>
      <c r="L518" s="486"/>
      <c r="M518" s="486"/>
      <c r="N518" s="468"/>
      <c r="O518" s="468"/>
      <c r="P518" s="468"/>
      <c r="Q518" s="468"/>
      <c r="R518" s="468"/>
      <c r="S518" s="468"/>
      <c r="T518" s="468"/>
      <c r="U518" s="468"/>
      <c r="V518" s="468"/>
    </row>
    <row r="519" spans="1:22" ht="11.25" customHeight="1" x14ac:dyDescent="0.25">
      <c r="A519" s="7" t="s">
        <v>316</v>
      </c>
      <c r="B519" s="7" t="s">
        <v>313</v>
      </c>
      <c r="C519" s="469" t="s">
        <v>313</v>
      </c>
      <c r="D519" s="490"/>
      <c r="E519" s="492">
        <v>0</v>
      </c>
      <c r="F519" s="492">
        <v>0</v>
      </c>
      <c r="G519" s="492">
        <v>1</v>
      </c>
      <c r="H519" s="492"/>
      <c r="I519" s="137">
        <f>D519*(F519-E519)/G519</f>
        <v>0</v>
      </c>
      <c r="J519" s="468"/>
      <c r="K519" s="468"/>
      <c r="L519" s="486">
        <v>7</v>
      </c>
      <c r="M519" s="486">
        <f>L496*100+L519</f>
        <v>807</v>
      </c>
      <c r="N519" s="468"/>
      <c r="O519" s="468"/>
      <c r="P519" s="468"/>
      <c r="Q519" s="468"/>
      <c r="R519" s="468"/>
      <c r="S519" s="468"/>
      <c r="T519" s="468"/>
      <c r="U519" s="468"/>
      <c r="V519" s="468"/>
    </row>
    <row r="520" spans="1:22" x14ac:dyDescent="0.25">
      <c r="A520" s="7"/>
      <c r="B520" s="7"/>
      <c r="C520" s="469" t="s">
        <v>312</v>
      </c>
      <c r="D520" s="498"/>
      <c r="E520" s="514"/>
      <c r="F520" s="492"/>
      <c r="G520" s="492"/>
      <c r="H520" s="492"/>
      <c r="I520" s="137"/>
      <c r="J520" s="468"/>
      <c r="K520" s="468"/>
      <c r="L520" s="468"/>
      <c r="M520" s="468"/>
      <c r="N520" s="468"/>
      <c r="O520" s="468"/>
      <c r="P520" s="468"/>
      <c r="Q520" s="468"/>
      <c r="R520" s="468"/>
      <c r="S520" s="468"/>
      <c r="T520" s="468"/>
      <c r="U520" s="468"/>
      <c r="V520" s="468"/>
    </row>
    <row r="521" spans="1:22" x14ac:dyDescent="0.25">
      <c r="A521" s="864" t="s">
        <v>292</v>
      </c>
      <c r="B521" s="864"/>
      <c r="C521" s="864"/>
      <c r="D521" s="507">
        <f>SUM(D519:D520)</f>
        <v>0</v>
      </c>
      <c r="E521" s="515"/>
      <c r="F521" s="495"/>
      <c r="G521" s="495"/>
      <c r="H521" s="496">
        <f>SUM(H519:H520)</f>
        <v>0</v>
      </c>
      <c r="I521" s="496">
        <f>SUM(I519:I520)</f>
        <v>0</v>
      </c>
      <c r="J521" s="468"/>
      <c r="K521" s="468"/>
      <c r="L521" s="468"/>
      <c r="M521" s="468"/>
      <c r="N521" s="468"/>
      <c r="O521" s="468"/>
      <c r="P521" s="468"/>
      <c r="Q521" s="468"/>
      <c r="R521" s="468"/>
      <c r="S521" s="468"/>
      <c r="T521" s="468"/>
      <c r="U521" s="468"/>
      <c r="V521" s="468"/>
    </row>
    <row r="522" spans="1:22" x14ac:dyDescent="0.25">
      <c r="A522" s="865" t="s">
        <v>91</v>
      </c>
      <c r="B522" s="865"/>
      <c r="C522" s="865"/>
      <c r="D522" s="92">
        <f>D521+D518+D515+D512+D509</f>
        <v>0</v>
      </c>
      <c r="E522" s="516"/>
      <c r="F522" s="500"/>
      <c r="G522" s="500"/>
      <c r="H522" s="496">
        <f>H521+H518+H515+H512+H509</f>
        <v>0</v>
      </c>
      <c r="I522" s="496">
        <f>I521+I518+I515+I512+I509</f>
        <v>0</v>
      </c>
      <c r="J522" s="468"/>
      <c r="K522" s="468"/>
      <c r="L522" s="468"/>
      <c r="M522" s="468"/>
      <c r="N522" s="468"/>
      <c r="O522" s="468"/>
      <c r="P522" s="468"/>
      <c r="Q522" s="468"/>
      <c r="R522" s="468"/>
      <c r="S522" s="468"/>
      <c r="T522" s="468"/>
      <c r="U522" s="468"/>
      <c r="V522" s="468"/>
    </row>
    <row r="523" spans="1:22" ht="14" x14ac:dyDescent="0.25">
      <c r="A523" s="867" t="s">
        <v>491</v>
      </c>
      <c r="B523" s="867"/>
      <c r="C523" s="867"/>
      <c r="D523" s="867"/>
      <c r="E523" s="867"/>
      <c r="F523" s="867"/>
      <c r="G523" s="867"/>
      <c r="H523" s="867"/>
      <c r="I523" s="867"/>
      <c r="J523" s="468"/>
      <c r="K523" s="468"/>
      <c r="L523" s="468"/>
      <c r="M523" s="468"/>
      <c r="N523" s="468"/>
      <c r="O523" s="468"/>
      <c r="P523" s="468"/>
      <c r="Q523" s="468"/>
      <c r="R523" s="468"/>
      <c r="S523" s="468"/>
      <c r="T523" s="468"/>
      <c r="U523" s="468"/>
      <c r="V523" s="468"/>
    </row>
    <row r="524" spans="1:22" ht="12.75" customHeight="1" x14ac:dyDescent="0.25">
      <c r="A524" s="867" t="s">
        <v>492</v>
      </c>
      <c r="B524" s="867"/>
      <c r="C524" s="867"/>
      <c r="D524" s="867"/>
      <c r="E524" s="867"/>
      <c r="F524" s="867"/>
      <c r="G524" s="867"/>
      <c r="H524" s="867"/>
      <c r="I524" s="867"/>
      <c r="J524" s="468"/>
      <c r="K524" s="468"/>
      <c r="L524" s="468"/>
      <c r="M524" s="468"/>
      <c r="N524" s="468"/>
      <c r="O524" s="468"/>
      <c r="P524" s="468"/>
      <c r="Q524" s="468"/>
      <c r="R524" s="468"/>
      <c r="S524" s="468"/>
      <c r="T524" s="468"/>
      <c r="U524" s="468"/>
      <c r="V524" s="468"/>
    </row>
    <row r="525" spans="1:22" ht="12" customHeight="1" x14ac:dyDescent="0.25">
      <c r="A525" s="868" t="s">
        <v>493</v>
      </c>
      <c r="B525" s="868"/>
      <c r="C525" s="868"/>
      <c r="D525" s="868"/>
      <c r="E525" s="868"/>
      <c r="F525" s="868"/>
      <c r="G525" s="868"/>
      <c r="H525" s="868"/>
      <c r="I525" s="868"/>
      <c r="J525" s="468"/>
      <c r="K525" s="468"/>
      <c r="L525" s="468"/>
      <c r="M525" s="468"/>
      <c r="N525" s="468"/>
      <c r="O525" s="468"/>
      <c r="P525" s="468"/>
      <c r="Q525" s="468"/>
      <c r="R525" s="468"/>
      <c r="S525" s="468"/>
      <c r="T525" s="468"/>
      <c r="U525" s="468"/>
      <c r="V525" s="468"/>
    </row>
    <row r="526" spans="1:22" ht="13.5" x14ac:dyDescent="0.25">
      <c r="A526" s="517" t="s">
        <v>494</v>
      </c>
      <c r="B526" s="468"/>
      <c r="C526" s="468"/>
      <c r="D526" s="468"/>
      <c r="E526" s="468"/>
      <c r="F526" s="468"/>
      <c r="G526" s="468"/>
      <c r="H526" s="468"/>
      <c r="I526" s="468"/>
      <c r="J526" s="468"/>
      <c r="K526" s="468"/>
      <c r="L526" s="468"/>
      <c r="M526" s="468"/>
      <c r="N526" s="468"/>
      <c r="O526" s="468"/>
      <c r="P526" s="468"/>
      <c r="Q526" s="468"/>
      <c r="R526" s="468"/>
      <c r="S526" s="468"/>
      <c r="T526" s="468"/>
      <c r="U526" s="468"/>
      <c r="V526" s="468"/>
    </row>
    <row r="527" spans="1:22" x14ac:dyDescent="0.25">
      <c r="A527" s="468"/>
      <c r="B527" s="468"/>
      <c r="C527" s="468"/>
      <c r="D527" s="468"/>
      <c r="E527" s="468"/>
      <c r="F527" s="468"/>
      <c r="G527" s="468"/>
      <c r="H527" s="468"/>
      <c r="I527" s="468"/>
      <c r="J527" s="468"/>
      <c r="K527" s="468"/>
      <c r="L527" s="468"/>
      <c r="M527" s="468"/>
      <c r="N527" s="468"/>
      <c r="O527" s="468"/>
      <c r="P527" s="468"/>
      <c r="Q527" s="468"/>
      <c r="R527" s="468"/>
      <c r="S527" s="468"/>
      <c r="T527" s="468"/>
      <c r="U527" s="468"/>
      <c r="V527" s="468"/>
    </row>
    <row r="528" spans="1:22" x14ac:dyDescent="0.25">
      <c r="A528" s="468"/>
      <c r="B528" s="468"/>
      <c r="C528" s="468"/>
      <c r="D528" s="468"/>
      <c r="E528" s="468"/>
      <c r="F528" s="468"/>
      <c r="G528" s="468"/>
      <c r="H528" s="468"/>
      <c r="I528" s="468"/>
      <c r="J528" s="468"/>
      <c r="K528" s="468"/>
      <c r="L528" s="468"/>
      <c r="M528" s="468"/>
      <c r="N528" s="468"/>
      <c r="O528" s="468"/>
      <c r="P528" s="468"/>
      <c r="Q528" s="468"/>
      <c r="R528" s="468"/>
      <c r="S528" s="468"/>
      <c r="T528" s="468"/>
      <c r="U528" s="468"/>
      <c r="V528" s="468"/>
    </row>
    <row r="529" spans="1:22" x14ac:dyDescent="0.25">
      <c r="A529" s="468"/>
      <c r="B529" s="468"/>
      <c r="C529" s="468"/>
      <c r="D529" s="468"/>
      <c r="E529" s="468"/>
      <c r="F529" s="468"/>
      <c r="G529" s="468"/>
      <c r="H529" s="468"/>
      <c r="I529" s="468"/>
      <c r="J529" s="468"/>
      <c r="K529" s="468"/>
      <c r="L529" s="468"/>
      <c r="M529" s="468"/>
      <c r="N529" s="468"/>
      <c r="O529" s="468"/>
      <c r="P529" s="468"/>
      <c r="Q529" s="468"/>
      <c r="R529" s="468"/>
      <c r="S529" s="468"/>
      <c r="T529" s="468"/>
      <c r="U529" s="468"/>
      <c r="V529" s="468"/>
    </row>
    <row r="530" spans="1:22" ht="13.5" customHeight="1" x14ac:dyDescent="0.25">
      <c r="A530" s="468"/>
      <c r="B530" s="468"/>
      <c r="C530" s="468"/>
      <c r="D530" s="468"/>
      <c r="E530" s="468"/>
      <c r="F530" s="468"/>
      <c r="G530" s="468"/>
      <c r="H530" s="468"/>
      <c r="I530" s="468"/>
      <c r="J530" s="468"/>
      <c r="K530" s="468"/>
      <c r="L530" s="468"/>
      <c r="M530" s="468"/>
      <c r="N530" s="468"/>
      <c r="O530" s="468"/>
      <c r="P530" s="468"/>
      <c r="Q530" s="468"/>
      <c r="R530" s="468"/>
      <c r="S530" s="468"/>
      <c r="T530" s="468"/>
      <c r="U530" s="468"/>
      <c r="V530" s="468"/>
    </row>
    <row r="531" spans="1:22" ht="13.5" customHeight="1" x14ac:dyDescent="0.25">
      <c r="A531" s="468"/>
      <c r="B531" s="468"/>
      <c r="C531" s="468"/>
      <c r="D531" s="468"/>
      <c r="E531" s="468"/>
      <c r="F531" s="468"/>
      <c r="G531" s="468"/>
      <c r="H531" s="468"/>
      <c r="I531" s="468"/>
      <c r="J531" s="468"/>
      <c r="K531" s="468"/>
      <c r="L531" s="468"/>
      <c r="M531" s="468"/>
      <c r="N531" s="468"/>
      <c r="O531" s="468"/>
      <c r="P531" s="468"/>
      <c r="Q531" s="468"/>
      <c r="R531" s="468"/>
      <c r="S531" s="468"/>
      <c r="T531" s="468"/>
      <c r="U531" s="468"/>
      <c r="V531" s="468"/>
    </row>
    <row r="532" spans="1:22" x14ac:dyDescent="0.25">
      <c r="A532" s="468"/>
      <c r="B532" s="468"/>
      <c r="C532" s="468"/>
      <c r="D532" s="468"/>
      <c r="E532" s="468"/>
      <c r="F532" s="468"/>
      <c r="G532" s="468"/>
      <c r="H532" s="468"/>
      <c r="I532" s="468"/>
      <c r="J532" s="468"/>
      <c r="K532" s="468"/>
      <c r="L532" s="468"/>
      <c r="M532" s="468"/>
      <c r="N532" s="468"/>
      <c r="O532" s="468"/>
      <c r="P532" s="468"/>
      <c r="Q532" s="468"/>
      <c r="R532" s="468"/>
      <c r="S532" s="468"/>
      <c r="T532" s="468"/>
      <c r="U532" s="468"/>
      <c r="V532" s="468"/>
    </row>
    <row r="533" spans="1:22" x14ac:dyDescent="0.25">
      <c r="A533" s="13" t="s">
        <v>23</v>
      </c>
      <c r="B533" s="13"/>
      <c r="C533" s="791">
        <f>Presentación!$C$3</f>
        <v>1990</v>
      </c>
      <c r="D533" s="791"/>
      <c r="E533" s="791"/>
      <c r="F533" s="791"/>
      <c r="G533" s="791"/>
      <c r="H533" s="791"/>
      <c r="I533" s="791"/>
      <c r="J533" s="468"/>
      <c r="K533" s="468"/>
      <c r="L533" s="468"/>
      <c r="M533" s="468"/>
      <c r="N533" s="468"/>
      <c r="O533" s="468"/>
      <c r="P533" s="468"/>
      <c r="Q533" s="468"/>
      <c r="R533" s="468"/>
      <c r="S533" s="468"/>
      <c r="T533" s="468"/>
      <c r="U533" s="468"/>
      <c r="V533" s="468"/>
    </row>
    <row r="534" spans="1:22" ht="11.25" customHeight="1" x14ac:dyDescent="0.25">
      <c r="A534" s="11" t="s">
        <v>24</v>
      </c>
      <c r="B534" s="11"/>
      <c r="C534" s="792" t="s">
        <v>386</v>
      </c>
      <c r="D534" s="792"/>
      <c r="E534" s="792"/>
      <c r="F534" s="792"/>
      <c r="G534" s="792"/>
      <c r="H534" s="792"/>
      <c r="I534" s="792"/>
      <c r="J534" s="468"/>
      <c r="K534" s="468"/>
      <c r="L534" s="486">
        <v>9</v>
      </c>
      <c r="M534" s="486">
        <v>2</v>
      </c>
      <c r="N534" s="468"/>
      <c r="O534" s="468"/>
      <c r="P534" s="468"/>
      <c r="Q534" s="468"/>
      <c r="R534" s="468"/>
      <c r="S534" s="468"/>
      <c r="T534" s="468"/>
      <c r="U534" s="468"/>
      <c r="V534" s="468"/>
    </row>
    <row r="535" spans="1:22" ht="13.5" customHeight="1" x14ac:dyDescent="0.25">
      <c r="A535" s="702" t="s">
        <v>5</v>
      </c>
      <c r="B535" s="702"/>
      <c r="C535" s="703" t="s">
        <v>26</v>
      </c>
      <c r="D535" s="703"/>
      <c r="E535" s="703"/>
      <c r="F535" s="703"/>
      <c r="G535" s="703"/>
      <c r="H535" s="703"/>
      <c r="I535" s="703"/>
      <c r="J535" s="468"/>
      <c r="K535" s="468"/>
      <c r="L535" s="486"/>
      <c r="M535" s="486"/>
      <c r="N535" s="468"/>
      <c r="O535" s="468"/>
      <c r="P535" s="468"/>
      <c r="Q535" s="468"/>
      <c r="R535" s="468"/>
      <c r="S535" s="468"/>
      <c r="T535" s="468"/>
      <c r="U535" s="468"/>
      <c r="V535" s="468"/>
    </row>
    <row r="536" spans="1:22" ht="11.25" customHeight="1" x14ac:dyDescent="0.25">
      <c r="A536" s="702" t="s">
        <v>27</v>
      </c>
      <c r="B536" s="702"/>
      <c r="C536" s="703" t="s">
        <v>482</v>
      </c>
      <c r="D536" s="703"/>
      <c r="E536" s="703"/>
      <c r="F536" s="703"/>
      <c r="G536" s="703"/>
      <c r="H536" s="703"/>
      <c r="I536" s="703"/>
      <c r="J536" s="468"/>
      <c r="K536" s="468"/>
      <c r="L536" s="486"/>
      <c r="M536" s="486"/>
      <c r="N536" s="468"/>
      <c r="O536" s="468"/>
      <c r="P536" s="468"/>
      <c r="Q536" s="468"/>
      <c r="R536" s="468"/>
      <c r="S536" s="468"/>
      <c r="T536" s="468"/>
      <c r="U536" s="468"/>
      <c r="V536" s="468"/>
    </row>
    <row r="537" spans="1:22" ht="11.25" customHeight="1" x14ac:dyDescent="0.25">
      <c r="A537" s="702" t="s">
        <v>29</v>
      </c>
      <c r="B537" s="702"/>
      <c r="C537" s="703" t="s">
        <v>454</v>
      </c>
      <c r="D537" s="703"/>
      <c r="E537" s="703"/>
      <c r="F537" s="703"/>
      <c r="G537" s="703"/>
      <c r="H537" s="703"/>
      <c r="I537" s="703"/>
      <c r="J537" s="468"/>
      <c r="K537" s="468"/>
      <c r="L537" s="486"/>
      <c r="M537" s="486"/>
      <c r="N537" s="468"/>
      <c r="O537" s="468"/>
      <c r="P537" s="468"/>
      <c r="Q537" s="468"/>
      <c r="R537" s="468"/>
      <c r="S537" s="468"/>
      <c r="T537" s="468"/>
      <c r="U537" s="468"/>
      <c r="V537" s="468"/>
    </row>
    <row r="538" spans="1:22" ht="11.25" customHeight="1" x14ac:dyDescent="0.25">
      <c r="A538" s="702" t="s">
        <v>31</v>
      </c>
      <c r="B538" s="702"/>
      <c r="C538" s="703" t="s">
        <v>406</v>
      </c>
      <c r="D538" s="703"/>
      <c r="E538" s="703"/>
      <c r="F538" s="703"/>
      <c r="G538" s="703"/>
      <c r="H538" s="703"/>
      <c r="I538" s="703"/>
      <c r="J538" s="468"/>
      <c r="K538" s="468"/>
      <c r="L538" s="486"/>
      <c r="M538" s="486"/>
      <c r="N538" s="468"/>
      <c r="O538" s="468"/>
      <c r="P538" s="468"/>
      <c r="Q538" s="468"/>
      <c r="R538" s="468"/>
      <c r="S538" s="468"/>
      <c r="T538" s="468"/>
      <c r="U538" s="468"/>
      <c r="V538" s="468"/>
    </row>
    <row r="539" spans="1:22" ht="11.25" customHeight="1" x14ac:dyDescent="0.25">
      <c r="A539" s="704" t="s">
        <v>33</v>
      </c>
      <c r="B539" s="704"/>
      <c r="C539" s="97" t="s">
        <v>34</v>
      </c>
      <c r="D539" s="705" t="s">
        <v>237</v>
      </c>
      <c r="E539" s="705"/>
      <c r="F539" s="705"/>
      <c r="G539" s="705"/>
      <c r="H539" s="705"/>
      <c r="I539" s="705"/>
      <c r="J539" s="468"/>
      <c r="K539" s="468"/>
      <c r="L539" s="486"/>
      <c r="M539" s="486"/>
      <c r="N539" s="468"/>
      <c r="O539" s="468"/>
      <c r="P539" s="468"/>
      <c r="Q539" s="468"/>
      <c r="R539" s="468"/>
      <c r="S539" s="468"/>
      <c r="T539" s="468"/>
      <c r="U539" s="468"/>
      <c r="V539" s="468"/>
    </row>
    <row r="540" spans="1:22" ht="45.75" customHeight="1" x14ac:dyDescent="0.25">
      <c r="A540" s="7" t="s">
        <v>37</v>
      </c>
      <c r="B540" s="7"/>
      <c r="C540" s="7" t="s">
        <v>38</v>
      </c>
      <c r="D540" s="98" t="s">
        <v>238</v>
      </c>
      <c r="E540" s="98" t="s">
        <v>483</v>
      </c>
      <c r="F540" s="98" t="s">
        <v>484</v>
      </c>
      <c r="G540" s="98" t="s">
        <v>241</v>
      </c>
      <c r="H540" s="98" t="s">
        <v>242</v>
      </c>
      <c r="I540" s="98" t="s">
        <v>242</v>
      </c>
      <c r="J540" s="468"/>
      <c r="K540" s="468"/>
      <c r="L540" s="486"/>
      <c r="M540" s="486"/>
      <c r="N540" s="468"/>
      <c r="O540" s="468"/>
      <c r="P540" s="468"/>
      <c r="Q540" s="468"/>
      <c r="R540" s="468"/>
      <c r="S540" s="468"/>
      <c r="T540" s="468"/>
      <c r="U540" s="468"/>
      <c r="V540" s="468"/>
    </row>
    <row r="541" spans="1:22" ht="12.75" customHeight="1" x14ac:dyDescent="0.25">
      <c r="A541" s="7" t="s">
        <v>224</v>
      </c>
      <c r="B541" s="7" t="s">
        <v>47</v>
      </c>
      <c r="C541" s="7"/>
      <c r="D541" s="25" t="s">
        <v>48</v>
      </c>
      <c r="E541" s="25" t="s">
        <v>243</v>
      </c>
      <c r="F541" s="25" t="s">
        <v>243</v>
      </c>
      <c r="G541" s="25" t="s">
        <v>244</v>
      </c>
      <c r="H541" s="25" t="s">
        <v>52</v>
      </c>
      <c r="I541" s="25" t="s">
        <v>121</v>
      </c>
      <c r="J541" s="468"/>
      <c r="K541" s="468"/>
      <c r="L541" s="486"/>
      <c r="M541" s="486"/>
      <c r="N541" s="468"/>
      <c r="O541" s="468"/>
      <c r="P541" s="468"/>
      <c r="Q541" s="468"/>
      <c r="R541" s="468"/>
      <c r="S541" s="468"/>
      <c r="T541" s="468"/>
      <c r="U541" s="468"/>
      <c r="V541" s="468"/>
    </row>
    <row r="542" spans="1:22" ht="34.5" x14ac:dyDescent="0.25">
      <c r="A542" s="7"/>
      <c r="B542" s="7"/>
      <c r="C542" s="7"/>
      <c r="D542" s="25" t="s">
        <v>54</v>
      </c>
      <c r="E542" s="25" t="s">
        <v>246</v>
      </c>
      <c r="F542" s="25" t="s">
        <v>247</v>
      </c>
      <c r="G542" s="25" t="s">
        <v>485</v>
      </c>
      <c r="H542" s="25" t="s">
        <v>486</v>
      </c>
      <c r="I542" s="25" t="s">
        <v>487</v>
      </c>
      <c r="J542" s="468"/>
      <c r="K542" s="468"/>
      <c r="L542" s="486"/>
      <c r="M542" s="486"/>
      <c r="N542" s="468"/>
      <c r="O542" s="468"/>
      <c r="P542" s="468"/>
      <c r="Q542" s="468"/>
      <c r="R542" s="468"/>
      <c r="S542" s="468"/>
      <c r="T542" s="468"/>
      <c r="U542" s="468"/>
      <c r="V542" s="468"/>
    </row>
    <row r="543" spans="1:22" ht="13.5" x14ac:dyDescent="0.35">
      <c r="A543" s="7"/>
      <c r="B543" s="7"/>
      <c r="C543" s="7"/>
      <c r="D543" s="114" t="s">
        <v>488</v>
      </c>
      <c r="E543" s="114" t="s">
        <v>251</v>
      </c>
      <c r="F543" s="114" t="s">
        <v>250</v>
      </c>
      <c r="G543" s="114" t="s">
        <v>489</v>
      </c>
      <c r="H543" s="114" t="s">
        <v>253</v>
      </c>
      <c r="I543" s="114" t="s">
        <v>253</v>
      </c>
      <c r="J543" s="468"/>
      <c r="K543" s="468"/>
      <c r="L543" s="486"/>
      <c r="M543" s="486"/>
      <c r="N543" s="468"/>
      <c r="O543" s="468"/>
      <c r="P543" s="468"/>
      <c r="Q543" s="468"/>
      <c r="R543" s="468"/>
      <c r="S543" s="468"/>
      <c r="T543" s="468"/>
      <c r="U543" s="468"/>
      <c r="V543" s="468"/>
    </row>
    <row r="544" spans="1:22" ht="11.25" customHeight="1" x14ac:dyDescent="0.25">
      <c r="A544" s="7" t="s">
        <v>68</v>
      </c>
      <c r="B544" s="7" t="s">
        <v>313</v>
      </c>
      <c r="C544" s="135" t="s">
        <v>561</v>
      </c>
      <c r="D544" s="490"/>
      <c r="E544" s="511"/>
      <c r="F544" s="492">
        <v>0</v>
      </c>
      <c r="G544" s="492">
        <v>1</v>
      </c>
      <c r="H544" s="497">
        <f>D544*(F544-E544)/G544</f>
        <v>0</v>
      </c>
      <c r="I544" s="137"/>
      <c r="J544" s="468"/>
      <c r="K544" s="468"/>
      <c r="L544" s="486">
        <v>1</v>
      </c>
      <c r="M544" s="486">
        <f>L534*100+L544</f>
        <v>901</v>
      </c>
      <c r="N544" s="468"/>
      <c r="O544" s="468"/>
      <c r="P544" s="468"/>
      <c r="Q544" s="468"/>
      <c r="R544" s="468"/>
      <c r="S544" s="468"/>
      <c r="T544" s="468"/>
      <c r="U544" s="468"/>
      <c r="V544" s="468"/>
    </row>
    <row r="545" spans="1:22" x14ac:dyDescent="0.25">
      <c r="A545" s="7"/>
      <c r="B545" s="7"/>
      <c r="C545" s="486" t="s">
        <v>563</v>
      </c>
      <c r="D545" s="490"/>
      <c r="E545" s="511"/>
      <c r="F545" s="492">
        <v>0</v>
      </c>
      <c r="G545" s="492">
        <v>1</v>
      </c>
      <c r="H545" s="497">
        <f>D545*(F545-E545)/G545</f>
        <v>0</v>
      </c>
      <c r="I545" s="137"/>
      <c r="J545" s="468"/>
      <c r="K545" s="468"/>
      <c r="L545" s="486">
        <v>2</v>
      </c>
      <c r="M545" s="486">
        <f>L534*100+L545</f>
        <v>902</v>
      </c>
      <c r="N545" s="468"/>
      <c r="O545" s="468"/>
      <c r="P545" s="468"/>
      <c r="Q545" s="468"/>
      <c r="R545" s="468"/>
      <c r="S545" s="468"/>
      <c r="T545" s="468"/>
      <c r="U545" s="468"/>
      <c r="V545" s="468"/>
    </row>
    <row r="546" spans="1:22" x14ac:dyDescent="0.25">
      <c r="A546" s="7"/>
      <c r="B546" s="7"/>
      <c r="C546" s="135" t="s">
        <v>564</v>
      </c>
      <c r="D546" s="490"/>
      <c r="E546" s="504"/>
      <c r="F546" s="492">
        <v>0</v>
      </c>
      <c r="G546" s="492">
        <v>1</v>
      </c>
      <c r="H546" s="497">
        <f>D546*(F546-E546)/G546</f>
        <v>0</v>
      </c>
      <c r="I546" s="137"/>
      <c r="J546" s="468"/>
      <c r="K546" s="468"/>
      <c r="L546" s="486">
        <v>3</v>
      </c>
      <c r="M546" s="486">
        <f>L534*100+L546</f>
        <v>903</v>
      </c>
      <c r="O546" s="512"/>
      <c r="P546" s="468"/>
      <c r="Q546" s="468"/>
      <c r="R546" s="468"/>
      <c r="S546" s="468"/>
      <c r="T546" s="468"/>
      <c r="U546" s="468"/>
      <c r="V546" s="468"/>
    </row>
    <row r="547" spans="1:22" x14ac:dyDescent="0.25">
      <c r="A547" s="864" t="s">
        <v>292</v>
      </c>
      <c r="B547" s="864"/>
      <c r="C547" s="864"/>
      <c r="D547" s="370">
        <f>SUM(D543:D546)</f>
        <v>0</v>
      </c>
      <c r="E547" s="513"/>
      <c r="F547" s="495"/>
      <c r="G547" s="495"/>
      <c r="H547" s="496">
        <f>SUM(H544:H546)</f>
        <v>0</v>
      </c>
      <c r="I547" s="496">
        <f>SUM(I544:I546)</f>
        <v>0</v>
      </c>
      <c r="J547" s="468"/>
      <c r="K547" s="468"/>
      <c r="L547" s="486"/>
      <c r="M547" s="486"/>
      <c r="N547" s="468"/>
      <c r="O547" s="468"/>
      <c r="P547" s="468"/>
      <c r="Q547" s="468"/>
      <c r="R547" s="468"/>
      <c r="S547" s="468"/>
      <c r="T547" s="468"/>
      <c r="U547" s="468"/>
      <c r="V547" s="468"/>
    </row>
    <row r="548" spans="1:22" ht="11.25" customHeight="1" x14ac:dyDescent="0.25">
      <c r="A548" s="7" t="s">
        <v>310</v>
      </c>
      <c r="B548" s="7" t="s">
        <v>313</v>
      </c>
      <c r="C548" s="469" t="s">
        <v>313</v>
      </c>
      <c r="D548" s="490"/>
      <c r="E548" s="492">
        <v>0</v>
      </c>
      <c r="F548" s="492">
        <v>0</v>
      </c>
      <c r="G548" s="492">
        <v>1</v>
      </c>
      <c r="H548" s="492"/>
      <c r="I548" s="137">
        <f>D548*(F548-E548)/G548</f>
        <v>0</v>
      </c>
      <c r="J548" s="468"/>
      <c r="K548" s="468"/>
      <c r="L548" s="486">
        <v>4</v>
      </c>
      <c r="M548" s="486">
        <f>L534*100+L548</f>
        <v>904</v>
      </c>
      <c r="N548" s="468"/>
      <c r="O548" s="468"/>
      <c r="P548" s="468"/>
      <c r="Q548" s="468"/>
      <c r="R548" s="468"/>
      <c r="S548" s="468"/>
      <c r="T548" s="468"/>
      <c r="U548" s="468"/>
      <c r="V548" s="468"/>
    </row>
    <row r="549" spans="1:22" x14ac:dyDescent="0.25">
      <c r="A549" s="7"/>
      <c r="B549" s="7"/>
      <c r="C549" s="469" t="s">
        <v>312</v>
      </c>
      <c r="D549" s="498"/>
      <c r="E549" s="492"/>
      <c r="F549" s="492"/>
      <c r="G549" s="492"/>
      <c r="H549" s="492"/>
      <c r="I549" s="137"/>
      <c r="J549" s="468"/>
      <c r="K549" s="468"/>
      <c r="L549" s="486"/>
      <c r="M549" s="486"/>
      <c r="N549" s="468"/>
      <c r="O549" s="468"/>
      <c r="P549" s="468"/>
      <c r="Q549" s="468"/>
      <c r="R549" s="468"/>
      <c r="S549" s="468"/>
      <c r="T549" s="468"/>
      <c r="U549" s="468"/>
      <c r="V549" s="468"/>
    </row>
    <row r="550" spans="1:22" x14ac:dyDescent="0.25">
      <c r="A550" s="864" t="s">
        <v>292</v>
      </c>
      <c r="B550" s="864"/>
      <c r="C550" s="864"/>
      <c r="D550" s="499">
        <f>SUM(D548:D549)</f>
        <v>0</v>
      </c>
      <c r="E550" s="495"/>
      <c r="F550" s="495"/>
      <c r="G550" s="495"/>
      <c r="H550" s="496">
        <f>SUM(H548:H549)</f>
        <v>0</v>
      </c>
      <c r="I550" s="496">
        <f>SUM(I548:I549)</f>
        <v>0</v>
      </c>
      <c r="J550" s="468"/>
      <c r="K550" s="468"/>
      <c r="L550" s="486"/>
      <c r="M550" s="486"/>
      <c r="N550" s="468"/>
      <c r="O550" s="468"/>
      <c r="P550" s="468"/>
      <c r="Q550" s="468"/>
      <c r="R550" s="468"/>
      <c r="S550" s="468"/>
      <c r="T550" s="468"/>
      <c r="U550" s="468"/>
      <c r="V550" s="468"/>
    </row>
    <row r="551" spans="1:22" ht="11.25" customHeight="1" x14ac:dyDescent="0.25">
      <c r="A551" s="7" t="s">
        <v>314</v>
      </c>
      <c r="B551" s="7" t="s">
        <v>313</v>
      </c>
      <c r="C551" s="469" t="s">
        <v>313</v>
      </c>
      <c r="D551" s="490"/>
      <c r="E551" s="492">
        <v>0</v>
      </c>
      <c r="F551" s="492">
        <v>0</v>
      </c>
      <c r="G551" s="492">
        <v>1</v>
      </c>
      <c r="H551" s="492"/>
      <c r="I551" s="137">
        <f>D551*(F551-E551)/G551</f>
        <v>0</v>
      </c>
      <c r="J551" s="468"/>
      <c r="K551" s="468"/>
      <c r="L551" s="486">
        <v>5</v>
      </c>
      <c r="M551" s="486">
        <f>L534*100+L551</f>
        <v>905</v>
      </c>
      <c r="N551" s="468"/>
      <c r="O551" s="468"/>
      <c r="P551" s="468"/>
      <c r="Q551" s="468"/>
      <c r="R551" s="468"/>
      <c r="S551" s="468"/>
      <c r="T551" s="468"/>
      <c r="U551" s="468"/>
      <c r="V551" s="468"/>
    </row>
    <row r="552" spans="1:22" ht="12.75" customHeight="1" x14ac:dyDescent="0.25">
      <c r="A552" s="7"/>
      <c r="B552" s="7"/>
      <c r="C552" s="469" t="s">
        <v>312</v>
      </c>
      <c r="D552" s="498"/>
      <c r="E552" s="492"/>
      <c r="F552" s="492"/>
      <c r="G552" s="492"/>
      <c r="H552" s="492"/>
      <c r="I552" s="137"/>
      <c r="J552" s="468"/>
      <c r="K552" s="468"/>
      <c r="L552" s="486"/>
      <c r="M552" s="486"/>
      <c r="N552" s="468"/>
      <c r="O552" s="468"/>
      <c r="P552" s="468"/>
      <c r="Q552" s="468"/>
      <c r="R552" s="468"/>
      <c r="S552" s="468"/>
      <c r="T552" s="468"/>
      <c r="U552" s="468"/>
      <c r="V552" s="468"/>
    </row>
    <row r="553" spans="1:22" x14ac:dyDescent="0.25">
      <c r="A553" s="864" t="s">
        <v>292</v>
      </c>
      <c r="B553" s="864"/>
      <c r="C553" s="864"/>
      <c r="D553" s="499">
        <f>SUM(D551:D552)</f>
        <v>0</v>
      </c>
      <c r="E553" s="495"/>
      <c r="F553" s="495"/>
      <c r="G553" s="495"/>
      <c r="H553" s="496">
        <f>SUM(H551:H552)</f>
        <v>0</v>
      </c>
      <c r="I553" s="496">
        <f>SUM(I551:I552)</f>
        <v>0</v>
      </c>
      <c r="J553" s="468"/>
      <c r="K553" s="468"/>
      <c r="L553" s="486"/>
      <c r="M553" s="486"/>
      <c r="N553" s="468"/>
      <c r="O553" s="468"/>
      <c r="P553" s="468"/>
      <c r="Q553" s="468"/>
      <c r="R553" s="468"/>
      <c r="S553" s="468"/>
      <c r="T553" s="468"/>
      <c r="U553" s="468"/>
      <c r="V553" s="468"/>
    </row>
    <row r="554" spans="1:22" ht="11.25" customHeight="1" x14ac:dyDescent="0.25">
      <c r="A554" s="7" t="s">
        <v>315</v>
      </c>
      <c r="B554" s="7" t="s">
        <v>313</v>
      </c>
      <c r="C554" s="469" t="s">
        <v>313</v>
      </c>
      <c r="D554" s="490"/>
      <c r="E554" s="492">
        <v>0</v>
      </c>
      <c r="F554" s="492">
        <v>0</v>
      </c>
      <c r="G554" s="492">
        <v>1</v>
      </c>
      <c r="H554" s="492"/>
      <c r="I554" s="137">
        <f>D554*(F554-E554)/G554</f>
        <v>0</v>
      </c>
      <c r="J554" s="468"/>
      <c r="K554" s="468"/>
      <c r="L554" s="486">
        <v>6</v>
      </c>
      <c r="M554" s="486">
        <f>L534*100+L554</f>
        <v>906</v>
      </c>
      <c r="N554" s="468"/>
      <c r="O554" s="468"/>
      <c r="P554" s="468"/>
      <c r="Q554" s="468"/>
      <c r="R554" s="468"/>
      <c r="S554" s="468"/>
      <c r="T554" s="468"/>
      <c r="U554" s="468"/>
      <c r="V554" s="468"/>
    </row>
    <row r="555" spans="1:22" x14ac:dyDescent="0.25">
      <c r="A555" s="7"/>
      <c r="B555" s="7"/>
      <c r="C555" s="469" t="s">
        <v>312</v>
      </c>
      <c r="D555" s="498"/>
      <c r="E555" s="492"/>
      <c r="F555" s="492"/>
      <c r="G555" s="492"/>
      <c r="H555" s="492"/>
      <c r="I555" s="137"/>
      <c r="J555" s="468"/>
      <c r="K555" s="468"/>
      <c r="L555" s="486"/>
      <c r="M555" s="486"/>
      <c r="N555" s="468"/>
      <c r="O555" s="468"/>
      <c r="P555" s="468"/>
      <c r="Q555" s="468"/>
      <c r="R555" s="468"/>
      <c r="S555" s="468"/>
      <c r="T555" s="468"/>
      <c r="U555" s="468"/>
      <c r="V555" s="468"/>
    </row>
    <row r="556" spans="1:22" x14ac:dyDescent="0.25">
      <c r="A556" s="864" t="s">
        <v>292</v>
      </c>
      <c r="B556" s="864"/>
      <c r="C556" s="864"/>
      <c r="D556" s="499">
        <f>SUM(D554:D555)</f>
        <v>0</v>
      </c>
      <c r="E556" s="495"/>
      <c r="F556" s="495"/>
      <c r="G556" s="495"/>
      <c r="H556" s="496">
        <f>SUM(H554:H555)</f>
        <v>0</v>
      </c>
      <c r="I556" s="496">
        <f>SUM(I554:I555)</f>
        <v>0</v>
      </c>
      <c r="J556" s="468"/>
      <c r="K556" s="468"/>
      <c r="L556" s="486"/>
      <c r="M556" s="486"/>
      <c r="N556" s="468"/>
      <c r="O556" s="468"/>
      <c r="P556" s="468"/>
      <c r="Q556" s="468"/>
      <c r="R556" s="468"/>
      <c r="S556" s="468"/>
      <c r="T556" s="468"/>
      <c r="U556" s="468"/>
      <c r="V556" s="468"/>
    </row>
    <row r="557" spans="1:22" ht="13.5" customHeight="1" x14ac:dyDescent="0.25">
      <c r="A557" s="7" t="s">
        <v>316</v>
      </c>
      <c r="B557" s="7" t="s">
        <v>313</v>
      </c>
      <c r="C557" s="469" t="s">
        <v>313</v>
      </c>
      <c r="D557" s="490"/>
      <c r="E557" s="492">
        <v>0</v>
      </c>
      <c r="F557" s="492">
        <v>0</v>
      </c>
      <c r="G557" s="492">
        <v>1</v>
      </c>
      <c r="H557" s="492"/>
      <c r="I557" s="137">
        <f>D557*(F557-E557)/G557</f>
        <v>0</v>
      </c>
      <c r="J557" s="468"/>
      <c r="K557" s="468"/>
      <c r="L557" s="486">
        <v>7</v>
      </c>
      <c r="M557" s="486">
        <f>L534*100+L557</f>
        <v>907</v>
      </c>
      <c r="N557" s="468"/>
      <c r="O557" s="468"/>
      <c r="P557" s="468"/>
      <c r="Q557" s="468"/>
      <c r="R557" s="468"/>
      <c r="S557" s="468"/>
      <c r="T557" s="468"/>
      <c r="U557" s="468"/>
      <c r="V557" s="468"/>
    </row>
    <row r="558" spans="1:22" ht="13.5" customHeight="1" x14ac:dyDescent="0.25">
      <c r="A558" s="7"/>
      <c r="B558" s="7"/>
      <c r="C558" s="469" t="s">
        <v>312</v>
      </c>
      <c r="D558" s="498"/>
      <c r="E558" s="514"/>
      <c r="F558" s="492"/>
      <c r="G558" s="492"/>
      <c r="H558" s="492"/>
      <c r="I558" s="137"/>
      <c r="J558" s="468"/>
      <c r="K558" s="468"/>
      <c r="L558" s="468"/>
      <c r="M558" s="468"/>
      <c r="N558" s="468"/>
      <c r="O558" s="468"/>
      <c r="P558" s="468"/>
      <c r="Q558" s="468"/>
      <c r="R558" s="468"/>
      <c r="S558" s="468"/>
      <c r="T558" s="468"/>
      <c r="U558" s="468"/>
      <c r="V558" s="468"/>
    </row>
    <row r="559" spans="1:22" ht="13.5" customHeight="1" x14ac:dyDescent="0.25">
      <c r="A559" s="864" t="s">
        <v>292</v>
      </c>
      <c r="B559" s="864"/>
      <c r="C559" s="864"/>
      <c r="D559" s="507">
        <f>SUM(D557:D558)</f>
        <v>0</v>
      </c>
      <c r="E559" s="515"/>
      <c r="F559" s="495"/>
      <c r="G559" s="495"/>
      <c r="H559" s="496">
        <f>SUM(H557:H558)</f>
        <v>0</v>
      </c>
      <c r="I559" s="496">
        <f>SUM(I557:I558)</f>
        <v>0</v>
      </c>
      <c r="J559" s="468"/>
      <c r="K559" s="468"/>
      <c r="L559" s="468"/>
      <c r="M559" s="468"/>
      <c r="N559" s="468"/>
      <c r="O559" s="468"/>
      <c r="P559" s="468"/>
      <c r="Q559" s="468"/>
      <c r="R559" s="468"/>
      <c r="S559" s="468"/>
      <c r="T559" s="468"/>
      <c r="U559" s="468"/>
      <c r="V559" s="468"/>
    </row>
    <row r="560" spans="1:22" ht="13.5" customHeight="1" x14ac:dyDescent="0.25">
      <c r="A560" s="865" t="s">
        <v>91</v>
      </c>
      <c r="B560" s="865"/>
      <c r="C560" s="865"/>
      <c r="D560" s="92">
        <f>D559+D556+D553+D550+D547</f>
        <v>0</v>
      </c>
      <c r="E560" s="516"/>
      <c r="F560" s="500"/>
      <c r="G560" s="500"/>
      <c r="H560" s="496">
        <f>H559+H556+H553+H550+H547</f>
        <v>0</v>
      </c>
      <c r="I560" s="496">
        <f>I559+I556+I553+I550+I547</f>
        <v>0</v>
      </c>
      <c r="J560" s="468"/>
      <c r="K560" s="468"/>
      <c r="L560" s="468"/>
      <c r="M560" s="468"/>
      <c r="N560" s="468"/>
      <c r="O560" s="468"/>
      <c r="P560" s="468"/>
      <c r="Q560" s="468"/>
      <c r="R560" s="468"/>
      <c r="S560" s="468"/>
      <c r="T560" s="468"/>
      <c r="U560" s="468"/>
      <c r="V560" s="468"/>
    </row>
    <row r="561" spans="1:22" ht="14" x14ac:dyDescent="0.25">
      <c r="A561" s="867" t="s">
        <v>491</v>
      </c>
      <c r="B561" s="867"/>
      <c r="C561" s="867"/>
      <c r="D561" s="867"/>
      <c r="E561" s="867"/>
      <c r="F561" s="867"/>
      <c r="G561" s="867"/>
      <c r="H561" s="867"/>
      <c r="I561" s="867"/>
      <c r="J561" s="468"/>
      <c r="K561" s="468"/>
      <c r="L561" s="468"/>
      <c r="M561" s="468"/>
      <c r="N561" s="468"/>
      <c r="O561" s="468"/>
      <c r="P561" s="468"/>
      <c r="Q561" s="468"/>
      <c r="R561" s="468"/>
      <c r="S561" s="468"/>
      <c r="T561" s="468"/>
      <c r="U561" s="468"/>
      <c r="V561" s="468"/>
    </row>
    <row r="562" spans="1:22" ht="14" x14ac:dyDescent="0.25">
      <c r="A562" s="867" t="s">
        <v>492</v>
      </c>
      <c r="B562" s="867"/>
      <c r="C562" s="867"/>
      <c r="D562" s="867"/>
      <c r="E562" s="867"/>
      <c r="F562" s="867"/>
      <c r="G562" s="867"/>
      <c r="H562" s="867"/>
      <c r="I562" s="867"/>
      <c r="J562" s="468"/>
      <c r="K562" s="468"/>
      <c r="L562" s="468"/>
      <c r="M562" s="468"/>
      <c r="N562" s="468"/>
      <c r="O562" s="468"/>
      <c r="P562" s="468"/>
      <c r="Q562" s="468"/>
      <c r="R562" s="468"/>
      <c r="S562" s="468"/>
      <c r="T562" s="468"/>
      <c r="U562" s="468"/>
      <c r="V562" s="468"/>
    </row>
    <row r="563" spans="1:22" ht="13.5" customHeight="1" x14ac:dyDescent="0.25">
      <c r="A563" s="868" t="s">
        <v>493</v>
      </c>
      <c r="B563" s="868"/>
      <c r="C563" s="868"/>
      <c r="D563" s="868"/>
      <c r="E563" s="868"/>
      <c r="F563" s="868"/>
      <c r="G563" s="868"/>
      <c r="H563" s="868"/>
      <c r="I563" s="868"/>
      <c r="J563" s="468"/>
      <c r="K563" s="468"/>
      <c r="L563" s="468"/>
      <c r="M563" s="468"/>
      <c r="N563" s="468"/>
      <c r="O563" s="468"/>
      <c r="P563" s="468"/>
      <c r="Q563" s="468"/>
      <c r="R563" s="468"/>
      <c r="S563" s="468"/>
      <c r="T563" s="468"/>
      <c r="U563" s="468"/>
      <c r="V563" s="468"/>
    </row>
    <row r="564" spans="1:22" ht="13.5" x14ac:dyDescent="0.25">
      <c r="A564" s="517" t="s">
        <v>494</v>
      </c>
      <c r="B564" s="468"/>
      <c r="C564" s="468"/>
      <c r="D564" s="468"/>
      <c r="E564" s="468"/>
      <c r="F564" s="468"/>
      <c r="G564" s="468"/>
      <c r="H564" s="468"/>
      <c r="I564" s="468"/>
      <c r="J564" s="468"/>
      <c r="K564" s="468"/>
      <c r="L564" s="468"/>
      <c r="M564" s="468"/>
      <c r="N564" s="468"/>
      <c r="O564" s="468"/>
      <c r="P564" s="468"/>
      <c r="Q564" s="468"/>
      <c r="R564" s="468"/>
      <c r="S564" s="468"/>
      <c r="T564" s="468"/>
      <c r="U564" s="468"/>
      <c r="V564" s="468"/>
    </row>
    <row r="565" spans="1:22" x14ac:dyDescent="0.25">
      <c r="A565" s="468"/>
      <c r="B565" s="468"/>
      <c r="C565" s="468"/>
      <c r="D565" s="468"/>
      <c r="E565" s="468"/>
      <c r="F565" s="468"/>
      <c r="G565" s="468"/>
      <c r="H565" s="468"/>
      <c r="I565" s="468"/>
      <c r="J565" s="468"/>
      <c r="K565" s="468"/>
      <c r="L565" s="468"/>
      <c r="M565" s="468"/>
      <c r="N565" s="468"/>
      <c r="O565" s="468"/>
      <c r="P565" s="468"/>
      <c r="Q565" s="468"/>
      <c r="R565" s="468"/>
      <c r="S565" s="468"/>
      <c r="T565" s="468"/>
      <c r="U565" s="468"/>
      <c r="V565" s="468"/>
    </row>
    <row r="566" spans="1:22" x14ac:dyDescent="0.25">
      <c r="A566" s="468"/>
      <c r="B566" s="468"/>
      <c r="C566" s="468"/>
      <c r="D566" s="468"/>
      <c r="E566" s="468"/>
      <c r="F566" s="468"/>
      <c r="G566" s="468"/>
      <c r="H566" s="468"/>
      <c r="I566" s="468"/>
      <c r="J566" s="468"/>
      <c r="K566" s="468"/>
      <c r="L566" s="468"/>
      <c r="M566" s="468"/>
      <c r="N566" s="468"/>
      <c r="O566" s="468"/>
      <c r="P566" s="468"/>
      <c r="Q566" s="468"/>
      <c r="R566" s="468"/>
      <c r="S566" s="468"/>
      <c r="T566" s="468"/>
      <c r="U566" s="468"/>
      <c r="V566" s="468"/>
    </row>
    <row r="567" spans="1:22" x14ac:dyDescent="0.25">
      <c r="A567" s="468"/>
      <c r="B567" s="468"/>
      <c r="C567" s="468"/>
      <c r="D567" s="468"/>
      <c r="E567" s="468"/>
      <c r="F567" s="468"/>
      <c r="G567" s="468"/>
      <c r="H567" s="468"/>
      <c r="I567" s="468"/>
      <c r="J567" s="468"/>
      <c r="K567" s="468"/>
      <c r="L567" s="468"/>
      <c r="M567" s="468"/>
      <c r="N567" s="468"/>
      <c r="O567" s="468"/>
      <c r="P567" s="468"/>
      <c r="Q567" s="468"/>
      <c r="R567" s="468"/>
      <c r="S567" s="468"/>
      <c r="T567" s="468"/>
      <c r="U567" s="468"/>
      <c r="V567" s="468"/>
    </row>
    <row r="568" spans="1:22" x14ac:dyDescent="0.25">
      <c r="A568" s="468"/>
      <c r="B568" s="468"/>
      <c r="C568" s="468"/>
      <c r="D568" s="468"/>
      <c r="E568" s="468"/>
      <c r="F568" s="468"/>
      <c r="G568" s="468"/>
      <c r="H568" s="468"/>
      <c r="I568" s="468"/>
      <c r="J568" s="468"/>
      <c r="K568" s="468"/>
      <c r="L568" s="468"/>
      <c r="M568" s="468"/>
      <c r="N568" s="468"/>
      <c r="O568" s="468"/>
      <c r="P568" s="468"/>
      <c r="Q568" s="468"/>
      <c r="R568" s="468"/>
      <c r="S568" s="468"/>
      <c r="T568" s="468"/>
      <c r="U568" s="468"/>
      <c r="V568" s="468"/>
    </row>
    <row r="569" spans="1:22" x14ac:dyDescent="0.25">
      <c r="A569" s="468"/>
      <c r="B569" s="468"/>
      <c r="C569" s="468"/>
      <c r="D569" s="468"/>
      <c r="E569" s="468"/>
      <c r="F569" s="468"/>
      <c r="G569" s="468"/>
      <c r="H569" s="468"/>
      <c r="I569" s="468"/>
      <c r="J569" s="468"/>
      <c r="K569" s="468"/>
      <c r="L569" s="468"/>
      <c r="M569" s="468"/>
      <c r="N569" s="468"/>
      <c r="O569" s="468"/>
      <c r="P569" s="468"/>
      <c r="Q569" s="468"/>
      <c r="R569" s="468"/>
      <c r="S569" s="468"/>
      <c r="T569" s="468"/>
      <c r="U569" s="468"/>
      <c r="V569" s="468"/>
    </row>
    <row r="570" spans="1:22" x14ac:dyDescent="0.25">
      <c r="A570" s="468"/>
      <c r="B570" s="468"/>
      <c r="C570" s="468"/>
      <c r="D570" s="468"/>
      <c r="E570" s="468"/>
      <c r="F570" s="468"/>
      <c r="G570" s="468"/>
      <c r="H570" s="468"/>
      <c r="I570" s="468"/>
      <c r="J570" s="468"/>
      <c r="K570" s="468"/>
      <c r="L570" s="468"/>
      <c r="M570" s="468"/>
      <c r="N570" s="468"/>
      <c r="O570" s="468"/>
      <c r="P570" s="468"/>
      <c r="Q570" s="468"/>
      <c r="R570" s="468"/>
      <c r="S570" s="468"/>
      <c r="T570" s="468"/>
      <c r="U570" s="468"/>
      <c r="V570" s="468"/>
    </row>
    <row r="571" spans="1:22" x14ac:dyDescent="0.25">
      <c r="A571" s="13" t="s">
        <v>23</v>
      </c>
      <c r="B571" s="13"/>
      <c r="C571" s="791">
        <f>Presentación!$C$3</f>
        <v>1990</v>
      </c>
      <c r="D571" s="791"/>
      <c r="E571" s="791"/>
      <c r="F571" s="791"/>
      <c r="G571" s="791"/>
      <c r="H571" s="791"/>
      <c r="I571" s="791"/>
      <c r="J571" s="468"/>
      <c r="K571" s="468"/>
      <c r="L571" s="468"/>
      <c r="M571" s="468"/>
      <c r="N571" s="468"/>
      <c r="O571" s="468"/>
      <c r="P571" s="468"/>
      <c r="Q571" s="468"/>
      <c r="R571" s="468"/>
      <c r="S571" s="468"/>
      <c r="T571" s="468"/>
      <c r="U571" s="468"/>
      <c r="V571" s="468"/>
    </row>
    <row r="572" spans="1:22" ht="11.25" customHeight="1" x14ac:dyDescent="0.25">
      <c r="A572" s="11" t="s">
        <v>24</v>
      </c>
      <c r="B572" s="11"/>
      <c r="C572" s="792" t="s">
        <v>387</v>
      </c>
      <c r="D572" s="792"/>
      <c r="E572" s="792"/>
      <c r="F572" s="792"/>
      <c r="G572" s="792"/>
      <c r="H572" s="792"/>
      <c r="I572" s="792"/>
      <c r="J572" s="468"/>
      <c r="K572" s="468"/>
      <c r="L572" s="486">
        <v>14</v>
      </c>
      <c r="M572" s="486">
        <v>2</v>
      </c>
      <c r="N572" s="468"/>
      <c r="O572" s="468"/>
      <c r="P572" s="468"/>
      <c r="Q572" s="468"/>
      <c r="R572" s="468"/>
      <c r="S572" s="468"/>
      <c r="T572" s="468"/>
      <c r="U572" s="468"/>
      <c r="V572" s="468"/>
    </row>
    <row r="573" spans="1:22" ht="11.25" customHeight="1" x14ac:dyDescent="0.25">
      <c r="A573" s="702" t="s">
        <v>5</v>
      </c>
      <c r="B573" s="702"/>
      <c r="C573" s="703" t="s">
        <v>26</v>
      </c>
      <c r="D573" s="703"/>
      <c r="E573" s="703"/>
      <c r="F573" s="703"/>
      <c r="G573" s="703"/>
      <c r="H573" s="703"/>
      <c r="I573" s="703"/>
      <c r="J573" s="468"/>
      <c r="K573" s="468"/>
      <c r="L573" s="486"/>
      <c r="M573" s="486"/>
      <c r="N573" s="468"/>
      <c r="O573" s="468"/>
      <c r="P573" s="468"/>
      <c r="Q573" s="468"/>
      <c r="R573" s="468"/>
      <c r="S573" s="468"/>
      <c r="T573" s="468"/>
      <c r="U573" s="468"/>
      <c r="V573" s="468"/>
    </row>
    <row r="574" spans="1:22" ht="11.25" customHeight="1" x14ac:dyDescent="0.25">
      <c r="A574" s="702" t="s">
        <v>27</v>
      </c>
      <c r="B574" s="702"/>
      <c r="C574" s="703" t="s">
        <v>482</v>
      </c>
      <c r="D574" s="703"/>
      <c r="E574" s="703"/>
      <c r="F574" s="703"/>
      <c r="G574" s="703"/>
      <c r="H574" s="703"/>
      <c r="I574" s="703"/>
      <c r="J574" s="468"/>
      <c r="K574" s="468"/>
      <c r="L574" s="486"/>
      <c r="M574" s="486"/>
      <c r="N574" s="468"/>
      <c r="O574" s="468"/>
      <c r="P574" s="468"/>
      <c r="Q574" s="468"/>
      <c r="R574" s="468"/>
      <c r="S574" s="468"/>
      <c r="T574" s="468"/>
      <c r="U574" s="468"/>
      <c r="V574" s="468"/>
    </row>
    <row r="575" spans="1:22" ht="11.25" customHeight="1" x14ac:dyDescent="0.25">
      <c r="A575" s="702" t="s">
        <v>29</v>
      </c>
      <c r="B575" s="702"/>
      <c r="C575" s="703" t="s">
        <v>454</v>
      </c>
      <c r="D575" s="703"/>
      <c r="E575" s="703"/>
      <c r="F575" s="703"/>
      <c r="G575" s="703"/>
      <c r="H575" s="703"/>
      <c r="I575" s="703"/>
      <c r="J575" s="468"/>
      <c r="K575" s="468"/>
      <c r="L575" s="486"/>
      <c r="M575" s="486"/>
      <c r="N575" s="468"/>
      <c r="O575" s="468"/>
      <c r="P575" s="468"/>
      <c r="Q575" s="468"/>
      <c r="R575" s="468"/>
      <c r="S575" s="468"/>
      <c r="T575" s="468"/>
      <c r="U575" s="468"/>
      <c r="V575" s="468"/>
    </row>
    <row r="576" spans="1:22" ht="11.25" customHeight="1" x14ac:dyDescent="0.25">
      <c r="A576" s="702" t="s">
        <v>31</v>
      </c>
      <c r="B576" s="702"/>
      <c r="C576" s="703" t="s">
        <v>406</v>
      </c>
      <c r="D576" s="703"/>
      <c r="E576" s="703"/>
      <c r="F576" s="703"/>
      <c r="G576" s="703"/>
      <c r="H576" s="703"/>
      <c r="I576" s="703"/>
      <c r="J576" s="468"/>
      <c r="K576" s="468"/>
      <c r="L576" s="486"/>
      <c r="M576" s="486"/>
      <c r="N576" s="468"/>
      <c r="O576" s="468"/>
      <c r="P576" s="468"/>
      <c r="Q576" s="468"/>
      <c r="R576" s="468"/>
      <c r="S576" s="468"/>
      <c r="T576" s="468"/>
      <c r="U576" s="468"/>
      <c r="V576" s="468"/>
    </row>
    <row r="577" spans="1:22" ht="11.25" customHeight="1" x14ac:dyDescent="0.25">
      <c r="A577" s="704" t="s">
        <v>33</v>
      </c>
      <c r="B577" s="704"/>
      <c r="C577" s="97" t="s">
        <v>34</v>
      </c>
      <c r="D577" s="705" t="s">
        <v>237</v>
      </c>
      <c r="E577" s="705"/>
      <c r="F577" s="705"/>
      <c r="G577" s="705"/>
      <c r="H577" s="705"/>
      <c r="I577" s="705"/>
      <c r="J577" s="468"/>
      <c r="K577" s="468"/>
      <c r="L577" s="486"/>
      <c r="M577" s="486"/>
      <c r="N577" s="468"/>
      <c r="O577" s="468"/>
      <c r="P577" s="468"/>
      <c r="Q577" s="468"/>
      <c r="R577" s="468"/>
      <c r="S577" s="468"/>
      <c r="T577" s="468"/>
      <c r="U577" s="468"/>
      <c r="V577" s="468"/>
    </row>
    <row r="578" spans="1:22" ht="45.75" customHeight="1" x14ac:dyDescent="0.25">
      <c r="A578" s="7" t="s">
        <v>37</v>
      </c>
      <c r="B578" s="7"/>
      <c r="C578" s="7" t="s">
        <v>38</v>
      </c>
      <c r="D578" s="98" t="s">
        <v>238</v>
      </c>
      <c r="E578" s="98" t="s">
        <v>483</v>
      </c>
      <c r="F578" s="98" t="s">
        <v>484</v>
      </c>
      <c r="G578" s="98" t="s">
        <v>241</v>
      </c>
      <c r="H578" s="98" t="s">
        <v>242</v>
      </c>
      <c r="I578" s="98" t="s">
        <v>242</v>
      </c>
      <c r="J578" s="468"/>
      <c r="K578" s="468"/>
      <c r="L578" s="486"/>
      <c r="M578" s="486"/>
      <c r="N578" s="468"/>
      <c r="O578" s="468"/>
      <c r="P578" s="468"/>
      <c r="Q578" s="468"/>
      <c r="R578" s="468"/>
      <c r="S578" s="468"/>
      <c r="T578" s="468"/>
      <c r="U578" s="468"/>
      <c r="V578" s="468"/>
    </row>
    <row r="579" spans="1:22" ht="12.75" customHeight="1" x14ac:dyDescent="0.25">
      <c r="A579" s="7" t="s">
        <v>224</v>
      </c>
      <c r="B579" s="7" t="s">
        <v>47</v>
      </c>
      <c r="C579" s="7"/>
      <c r="D579" s="25" t="s">
        <v>48</v>
      </c>
      <c r="E579" s="25" t="s">
        <v>243</v>
      </c>
      <c r="F579" s="25" t="s">
        <v>243</v>
      </c>
      <c r="G579" s="25" t="s">
        <v>244</v>
      </c>
      <c r="H579" s="25" t="s">
        <v>52</v>
      </c>
      <c r="I579" s="25" t="s">
        <v>121</v>
      </c>
      <c r="J579" s="468"/>
      <c r="K579" s="468"/>
      <c r="L579" s="486"/>
      <c r="M579" s="486"/>
      <c r="N579" s="468"/>
      <c r="O579" s="468"/>
      <c r="P579" s="468"/>
      <c r="Q579" s="468"/>
      <c r="R579" s="468"/>
      <c r="S579" s="468"/>
      <c r="T579" s="468"/>
      <c r="U579" s="468"/>
      <c r="V579" s="468"/>
    </row>
    <row r="580" spans="1:22" ht="34.5" x14ac:dyDescent="0.25">
      <c r="A580" s="7"/>
      <c r="B580" s="7"/>
      <c r="C580" s="7"/>
      <c r="D580" s="25" t="s">
        <v>54</v>
      </c>
      <c r="E580" s="25" t="s">
        <v>246</v>
      </c>
      <c r="F580" s="25" t="s">
        <v>247</v>
      </c>
      <c r="G580" s="25" t="s">
        <v>485</v>
      </c>
      <c r="H580" s="25" t="s">
        <v>486</v>
      </c>
      <c r="I580" s="25" t="s">
        <v>487</v>
      </c>
      <c r="J580" s="468"/>
      <c r="K580" s="468"/>
      <c r="L580" s="486"/>
      <c r="M580" s="486"/>
      <c r="N580" s="468"/>
      <c r="O580" s="468"/>
      <c r="P580" s="468"/>
      <c r="Q580" s="468"/>
      <c r="R580" s="468"/>
      <c r="S580" s="468"/>
      <c r="T580" s="468"/>
      <c r="U580" s="468"/>
      <c r="V580" s="468"/>
    </row>
    <row r="581" spans="1:22" ht="13.5" x14ac:dyDescent="0.35">
      <c r="A581" s="7"/>
      <c r="B581" s="7"/>
      <c r="C581" s="7"/>
      <c r="D581" s="114" t="s">
        <v>488</v>
      </c>
      <c r="E581" s="114" t="s">
        <v>251</v>
      </c>
      <c r="F581" s="114" t="s">
        <v>250</v>
      </c>
      <c r="G581" s="114" t="s">
        <v>489</v>
      </c>
      <c r="H581" s="114" t="s">
        <v>253</v>
      </c>
      <c r="I581" s="114" t="s">
        <v>253</v>
      </c>
      <c r="J581" s="468"/>
      <c r="K581" s="468"/>
      <c r="L581" s="486"/>
      <c r="M581" s="486"/>
      <c r="N581" s="468"/>
      <c r="O581" s="468"/>
      <c r="P581" s="468"/>
      <c r="Q581" s="468"/>
      <c r="R581" s="468"/>
      <c r="S581" s="468"/>
      <c r="T581" s="468"/>
      <c r="U581" s="468"/>
      <c r="V581" s="468"/>
    </row>
    <row r="582" spans="1:22" ht="12.75" customHeight="1" x14ac:dyDescent="0.25">
      <c r="A582" s="7" t="s">
        <v>68</v>
      </c>
      <c r="B582" s="7" t="s">
        <v>313</v>
      </c>
      <c r="C582" s="135" t="s">
        <v>561</v>
      </c>
      <c r="D582" s="490"/>
      <c r="E582" s="511"/>
      <c r="F582" s="492">
        <v>0</v>
      </c>
      <c r="G582" s="492">
        <v>1</v>
      </c>
      <c r="H582" s="497">
        <f>D582*(F582-E582)/G582</f>
        <v>0</v>
      </c>
      <c r="I582" s="137"/>
      <c r="J582" s="468"/>
      <c r="K582" s="468"/>
      <c r="L582" s="486">
        <v>1</v>
      </c>
      <c r="M582" s="486">
        <f>L572*100+L582</f>
        <v>1401</v>
      </c>
      <c r="N582" s="468"/>
      <c r="O582" s="468"/>
      <c r="P582" s="468"/>
      <c r="Q582" s="468"/>
      <c r="R582" s="468"/>
      <c r="S582" s="468"/>
      <c r="T582" s="468"/>
      <c r="U582" s="468"/>
      <c r="V582" s="468"/>
    </row>
    <row r="583" spans="1:22" x14ac:dyDescent="0.25">
      <c r="A583" s="7"/>
      <c r="B583" s="7"/>
      <c r="C583" s="486" t="s">
        <v>563</v>
      </c>
      <c r="D583" s="490"/>
      <c r="E583" s="511"/>
      <c r="F583" s="492">
        <v>0</v>
      </c>
      <c r="G583" s="492">
        <v>1</v>
      </c>
      <c r="H583" s="497">
        <f>D583*(F583-E583)/G583</f>
        <v>0</v>
      </c>
      <c r="I583" s="137"/>
      <c r="J583" s="468"/>
      <c r="K583" s="468"/>
      <c r="L583" s="486">
        <v>2</v>
      </c>
      <c r="M583" s="486">
        <f>L572*100+L583</f>
        <v>1402</v>
      </c>
      <c r="N583" s="468"/>
      <c r="O583" s="468"/>
      <c r="P583" s="468"/>
      <c r="Q583" s="468"/>
      <c r="R583" s="468"/>
      <c r="S583" s="468"/>
      <c r="T583" s="468"/>
      <c r="U583" s="468"/>
      <c r="V583" s="468"/>
    </row>
    <row r="584" spans="1:22" x14ac:dyDescent="0.25">
      <c r="A584" s="7"/>
      <c r="B584" s="7"/>
      <c r="C584" s="135" t="s">
        <v>564</v>
      </c>
      <c r="D584" s="490"/>
      <c r="E584" s="504"/>
      <c r="F584" s="492">
        <v>0</v>
      </c>
      <c r="G584" s="492">
        <v>1</v>
      </c>
      <c r="H584" s="497">
        <f>D584*(F584-E584)/G584</f>
        <v>0</v>
      </c>
      <c r="I584" s="137"/>
      <c r="J584" s="468"/>
      <c r="K584" s="468"/>
      <c r="L584" s="486">
        <v>3</v>
      </c>
      <c r="M584" s="486">
        <f>L572*100+L584</f>
        <v>1403</v>
      </c>
      <c r="O584" s="512"/>
      <c r="P584" s="468"/>
      <c r="Q584" s="468"/>
      <c r="R584" s="468"/>
      <c r="S584" s="468"/>
      <c r="T584" s="468"/>
      <c r="U584" s="468"/>
      <c r="V584" s="468"/>
    </row>
    <row r="585" spans="1:22" x14ac:dyDescent="0.25">
      <c r="A585" s="864" t="s">
        <v>292</v>
      </c>
      <c r="B585" s="864"/>
      <c r="C585" s="864"/>
      <c r="D585" s="370">
        <f>SUM(D581:D584)</f>
        <v>0</v>
      </c>
      <c r="E585" s="513"/>
      <c r="F585" s="495"/>
      <c r="G585" s="495"/>
      <c r="H585" s="496">
        <f>SUM(H582:H584)</f>
        <v>0</v>
      </c>
      <c r="I585" s="496">
        <f>SUM(I582:I584)</f>
        <v>0</v>
      </c>
      <c r="J585" s="468"/>
      <c r="K585" s="468"/>
      <c r="L585" s="486"/>
      <c r="M585" s="486"/>
      <c r="N585" s="468"/>
      <c r="O585" s="468"/>
      <c r="P585" s="468"/>
      <c r="Q585" s="468"/>
      <c r="R585" s="468"/>
      <c r="S585" s="468"/>
      <c r="T585" s="468"/>
      <c r="U585" s="468"/>
      <c r="V585" s="468"/>
    </row>
    <row r="586" spans="1:22" ht="13.5" customHeight="1" x14ac:dyDescent="0.25">
      <c r="A586" s="7" t="s">
        <v>310</v>
      </c>
      <c r="B586" s="7" t="s">
        <v>313</v>
      </c>
      <c r="C586" s="469" t="s">
        <v>313</v>
      </c>
      <c r="D586" s="490"/>
      <c r="E586" s="492">
        <v>0</v>
      </c>
      <c r="F586" s="492">
        <v>0</v>
      </c>
      <c r="G586" s="492">
        <v>1</v>
      </c>
      <c r="H586" s="492"/>
      <c r="I586" s="137">
        <f>D586*(F586-E586)/G586</f>
        <v>0</v>
      </c>
      <c r="J586" s="468"/>
      <c r="K586" s="468"/>
      <c r="L586" s="486">
        <v>4</v>
      </c>
      <c r="M586" s="486">
        <f>L572*100+L586</f>
        <v>1404</v>
      </c>
      <c r="N586" s="468"/>
      <c r="O586" s="468"/>
      <c r="P586" s="468"/>
      <c r="Q586" s="468"/>
      <c r="R586" s="468"/>
      <c r="S586" s="468"/>
      <c r="T586" s="468"/>
      <c r="U586" s="468"/>
      <c r="V586" s="468"/>
    </row>
    <row r="587" spans="1:22" ht="13.5" customHeight="1" x14ac:dyDescent="0.25">
      <c r="A587" s="7"/>
      <c r="B587" s="7"/>
      <c r="C587" s="469" t="s">
        <v>312</v>
      </c>
      <c r="D587" s="498"/>
      <c r="E587" s="492"/>
      <c r="F587" s="492"/>
      <c r="G587" s="492"/>
      <c r="H587" s="492"/>
      <c r="I587" s="137"/>
      <c r="J587" s="468"/>
      <c r="K587" s="468"/>
      <c r="L587" s="486"/>
      <c r="M587" s="486"/>
      <c r="N587" s="468"/>
      <c r="O587" s="468"/>
      <c r="P587" s="468"/>
      <c r="Q587" s="468"/>
      <c r="R587" s="468"/>
      <c r="S587" s="468"/>
      <c r="T587" s="468"/>
      <c r="U587" s="468"/>
      <c r="V587" s="468"/>
    </row>
    <row r="588" spans="1:22" x14ac:dyDescent="0.25">
      <c r="A588" s="864" t="s">
        <v>292</v>
      </c>
      <c r="B588" s="864"/>
      <c r="C588" s="864"/>
      <c r="D588" s="499">
        <f>SUM(D586:D587)</f>
        <v>0</v>
      </c>
      <c r="E588" s="495"/>
      <c r="F588" s="495"/>
      <c r="G588" s="495"/>
      <c r="H588" s="496">
        <f>SUM(H586:H587)</f>
        <v>0</v>
      </c>
      <c r="I588" s="496">
        <f>SUM(I586:I587)</f>
        <v>0</v>
      </c>
      <c r="J588" s="468"/>
      <c r="K588" s="468"/>
      <c r="L588" s="486"/>
      <c r="M588" s="486"/>
      <c r="N588" s="468"/>
      <c r="O588" s="468"/>
      <c r="P588" s="468"/>
      <c r="Q588" s="468"/>
      <c r="R588" s="468"/>
      <c r="S588" s="468"/>
      <c r="T588" s="468"/>
      <c r="U588" s="468"/>
      <c r="V588" s="468"/>
    </row>
    <row r="589" spans="1:22" ht="11.25" customHeight="1" x14ac:dyDescent="0.25">
      <c r="A589" s="7" t="s">
        <v>314</v>
      </c>
      <c r="B589" s="7" t="s">
        <v>313</v>
      </c>
      <c r="C589" s="469" t="s">
        <v>313</v>
      </c>
      <c r="D589" s="490"/>
      <c r="E589" s="492">
        <v>0</v>
      </c>
      <c r="F589" s="492">
        <v>0</v>
      </c>
      <c r="G589" s="492">
        <v>1</v>
      </c>
      <c r="H589" s="492"/>
      <c r="I589" s="137">
        <f>D589*(F589-E589)/G589</f>
        <v>0</v>
      </c>
      <c r="J589" s="468"/>
      <c r="K589" s="468"/>
      <c r="L589" s="486">
        <v>5</v>
      </c>
      <c r="M589" s="486">
        <f>L572*100+L589</f>
        <v>1405</v>
      </c>
      <c r="N589" s="468"/>
      <c r="O589" s="468"/>
      <c r="P589" s="468"/>
      <c r="Q589" s="468"/>
      <c r="R589" s="468"/>
      <c r="S589" s="468"/>
      <c r="T589" s="468"/>
      <c r="U589" s="468"/>
      <c r="V589" s="468"/>
    </row>
    <row r="590" spans="1:22" x14ac:dyDescent="0.25">
      <c r="A590" s="7"/>
      <c r="B590" s="7"/>
      <c r="C590" s="469" t="s">
        <v>312</v>
      </c>
      <c r="D590" s="498"/>
      <c r="E590" s="492"/>
      <c r="F590" s="492"/>
      <c r="G590" s="492"/>
      <c r="H590" s="492"/>
      <c r="I590" s="137"/>
      <c r="J590" s="468"/>
      <c r="K590" s="468"/>
      <c r="L590" s="486"/>
      <c r="M590" s="486"/>
      <c r="N590" s="468"/>
      <c r="O590" s="468"/>
      <c r="P590" s="468"/>
      <c r="Q590" s="468"/>
      <c r="R590" s="468"/>
      <c r="S590" s="468"/>
      <c r="T590" s="468"/>
      <c r="U590" s="468"/>
      <c r="V590" s="468"/>
    </row>
    <row r="591" spans="1:22" ht="13.5" customHeight="1" x14ac:dyDescent="0.25">
      <c r="A591" s="864" t="s">
        <v>292</v>
      </c>
      <c r="B591" s="864"/>
      <c r="C591" s="864"/>
      <c r="D591" s="499">
        <f>SUM(D589:D590)</f>
        <v>0</v>
      </c>
      <c r="E591" s="495"/>
      <c r="F591" s="495"/>
      <c r="G591" s="495"/>
      <c r="H591" s="496">
        <f>SUM(H589:H590)</f>
        <v>0</v>
      </c>
      <c r="I591" s="496">
        <f>SUM(I589:I590)</f>
        <v>0</v>
      </c>
      <c r="J591" s="468"/>
      <c r="K591" s="468"/>
      <c r="L591" s="486"/>
      <c r="M591" s="486"/>
      <c r="N591" s="468"/>
      <c r="O591" s="468"/>
      <c r="P591" s="468"/>
      <c r="Q591" s="468"/>
      <c r="R591" s="468"/>
      <c r="S591" s="468"/>
      <c r="T591" s="468"/>
      <c r="U591" s="468"/>
      <c r="V591" s="468"/>
    </row>
    <row r="592" spans="1:22" ht="11.25" customHeight="1" x14ac:dyDescent="0.25">
      <c r="A592" s="7" t="s">
        <v>315</v>
      </c>
      <c r="B592" s="7" t="s">
        <v>313</v>
      </c>
      <c r="C592" s="469" t="s">
        <v>313</v>
      </c>
      <c r="D592" s="490"/>
      <c r="E592" s="492">
        <v>0</v>
      </c>
      <c r="F592" s="492">
        <v>0</v>
      </c>
      <c r="G592" s="492">
        <v>1</v>
      </c>
      <c r="H592" s="492"/>
      <c r="I592" s="137">
        <f>D592*(F592-E592)/G592</f>
        <v>0</v>
      </c>
      <c r="J592" s="468"/>
      <c r="K592" s="468"/>
      <c r="L592" s="486">
        <v>6</v>
      </c>
      <c r="M592" s="486">
        <f>L572*100+L592</f>
        <v>1406</v>
      </c>
      <c r="N592" s="468"/>
      <c r="O592" s="468"/>
      <c r="P592" s="468"/>
      <c r="Q592" s="468"/>
      <c r="R592" s="468"/>
      <c r="S592" s="468"/>
      <c r="T592" s="468"/>
      <c r="U592" s="468"/>
      <c r="V592" s="468"/>
    </row>
    <row r="593" spans="1:22" x14ac:dyDescent="0.25">
      <c r="A593" s="7"/>
      <c r="B593" s="7"/>
      <c r="C593" s="469" t="s">
        <v>312</v>
      </c>
      <c r="D593" s="498"/>
      <c r="E593" s="492"/>
      <c r="F593" s="492"/>
      <c r="G593" s="492"/>
      <c r="H593" s="492"/>
      <c r="I593" s="137"/>
      <c r="J593" s="468"/>
      <c r="K593" s="468"/>
      <c r="L593" s="486"/>
      <c r="M593" s="486"/>
      <c r="N593" s="468"/>
      <c r="O593" s="468"/>
      <c r="P593" s="468"/>
      <c r="Q593" s="468"/>
      <c r="R593" s="468"/>
      <c r="S593" s="468"/>
      <c r="T593" s="468"/>
      <c r="U593" s="468"/>
      <c r="V593" s="468"/>
    </row>
    <row r="594" spans="1:22" x14ac:dyDescent="0.25">
      <c r="A594" s="864" t="s">
        <v>292</v>
      </c>
      <c r="B594" s="864"/>
      <c r="C594" s="864"/>
      <c r="D594" s="499">
        <f>SUM(D592:D593)</f>
        <v>0</v>
      </c>
      <c r="E594" s="495"/>
      <c r="F594" s="495"/>
      <c r="G594" s="495"/>
      <c r="H594" s="496">
        <f>SUM(H592:H593)</f>
        <v>0</v>
      </c>
      <c r="I594" s="496">
        <f>SUM(I592:I593)</f>
        <v>0</v>
      </c>
      <c r="J594" s="468"/>
      <c r="K594" s="468"/>
      <c r="L594" s="486"/>
      <c r="M594" s="486"/>
      <c r="N594" s="468"/>
      <c r="O594" s="468"/>
      <c r="P594" s="468"/>
      <c r="Q594" s="468"/>
      <c r="R594" s="468"/>
      <c r="S594" s="468"/>
      <c r="T594" s="468"/>
      <c r="U594" s="468"/>
      <c r="V594" s="468"/>
    </row>
    <row r="595" spans="1:22" ht="11.25" customHeight="1" x14ac:dyDescent="0.25">
      <c r="A595" s="7" t="s">
        <v>316</v>
      </c>
      <c r="B595" s="7" t="s">
        <v>313</v>
      </c>
      <c r="C595" s="469" t="s">
        <v>313</v>
      </c>
      <c r="D595" s="490"/>
      <c r="E595" s="492">
        <v>0</v>
      </c>
      <c r="F595" s="492">
        <v>0</v>
      </c>
      <c r="G595" s="492">
        <v>1</v>
      </c>
      <c r="H595" s="492"/>
      <c r="I595" s="137">
        <f>D595*(F595-E595)/G595</f>
        <v>0</v>
      </c>
      <c r="J595" s="468"/>
      <c r="K595" s="468"/>
      <c r="L595" s="486">
        <v>7</v>
      </c>
      <c r="M595" s="486">
        <f>L572*100+L595</f>
        <v>1407</v>
      </c>
      <c r="N595" s="468"/>
      <c r="O595" s="468"/>
      <c r="P595" s="468"/>
      <c r="Q595" s="468"/>
      <c r="R595" s="468"/>
      <c r="S595" s="468"/>
      <c r="T595" s="468"/>
      <c r="U595" s="468"/>
      <c r="V595" s="468"/>
    </row>
    <row r="596" spans="1:22" x14ac:dyDescent="0.25">
      <c r="A596" s="7"/>
      <c r="B596" s="7"/>
      <c r="C596" s="469" t="s">
        <v>312</v>
      </c>
      <c r="D596" s="498"/>
      <c r="E596" s="514"/>
      <c r="F596" s="492"/>
      <c r="G596" s="492"/>
      <c r="H596" s="492"/>
      <c r="I596" s="137"/>
      <c r="J596" s="468"/>
      <c r="K596" s="468"/>
      <c r="L596" s="468"/>
      <c r="M596" s="468"/>
      <c r="N596" s="468"/>
      <c r="O596" s="468"/>
      <c r="P596" s="468"/>
      <c r="Q596" s="468"/>
      <c r="R596" s="468"/>
      <c r="S596" s="468"/>
      <c r="T596" s="468"/>
      <c r="U596" s="468"/>
      <c r="V596" s="468"/>
    </row>
    <row r="597" spans="1:22" x14ac:dyDescent="0.25">
      <c r="A597" s="864" t="s">
        <v>292</v>
      </c>
      <c r="B597" s="864"/>
      <c r="C597" s="864"/>
      <c r="D597" s="507">
        <f>SUM(D595:D596)</f>
        <v>0</v>
      </c>
      <c r="E597" s="515"/>
      <c r="F597" s="495"/>
      <c r="G597" s="495"/>
      <c r="H597" s="496">
        <f>SUM(H595:H596)</f>
        <v>0</v>
      </c>
      <c r="I597" s="496">
        <f>SUM(I595:I596)</f>
        <v>0</v>
      </c>
      <c r="J597" s="468"/>
      <c r="K597" s="468"/>
      <c r="L597" s="468"/>
      <c r="M597" s="468"/>
      <c r="N597" s="468"/>
      <c r="O597" s="468"/>
      <c r="P597" s="468"/>
      <c r="Q597" s="468"/>
      <c r="R597" s="468"/>
      <c r="S597" s="468"/>
      <c r="T597" s="468"/>
      <c r="U597" s="468"/>
      <c r="V597" s="468"/>
    </row>
    <row r="598" spans="1:22" x14ac:dyDescent="0.25">
      <c r="A598" s="865" t="s">
        <v>91</v>
      </c>
      <c r="B598" s="865"/>
      <c r="C598" s="865"/>
      <c r="D598" s="92">
        <f>D597+D594+D591+D588+D585</f>
        <v>0</v>
      </c>
      <c r="E598" s="516"/>
      <c r="F598" s="500"/>
      <c r="G598" s="500"/>
      <c r="H598" s="496">
        <f>H597+H594+H591+H588+H585</f>
        <v>0</v>
      </c>
      <c r="I598" s="496">
        <f>I597+I594+I591+I588+I585</f>
        <v>0</v>
      </c>
      <c r="J598" s="468"/>
      <c r="K598" s="468"/>
      <c r="L598" s="468"/>
      <c r="M598" s="468"/>
      <c r="N598" s="468"/>
      <c r="O598" s="468"/>
      <c r="P598" s="468"/>
      <c r="Q598" s="468"/>
      <c r="R598" s="468"/>
      <c r="S598" s="468"/>
      <c r="T598" s="468"/>
      <c r="U598" s="468"/>
      <c r="V598" s="468"/>
    </row>
    <row r="599" spans="1:22" ht="14" x14ac:dyDescent="0.25">
      <c r="A599" s="867" t="s">
        <v>491</v>
      </c>
      <c r="B599" s="867"/>
      <c r="C599" s="867"/>
      <c r="D599" s="867"/>
      <c r="E599" s="867"/>
      <c r="F599" s="867"/>
      <c r="G599" s="867"/>
      <c r="H599" s="867"/>
      <c r="I599" s="867"/>
      <c r="J599" s="468"/>
      <c r="K599" s="468"/>
      <c r="L599" s="468"/>
      <c r="M599" s="468"/>
      <c r="N599" s="468"/>
      <c r="O599" s="468"/>
      <c r="P599" s="468"/>
      <c r="Q599" s="468"/>
      <c r="R599" s="468"/>
      <c r="S599" s="468"/>
      <c r="T599" s="468"/>
      <c r="U599" s="468"/>
      <c r="V599" s="468"/>
    </row>
    <row r="600" spans="1:22" ht="14" x14ac:dyDescent="0.25">
      <c r="A600" s="867" t="s">
        <v>492</v>
      </c>
      <c r="B600" s="867"/>
      <c r="C600" s="867"/>
      <c r="D600" s="867"/>
      <c r="E600" s="867"/>
      <c r="F600" s="867"/>
      <c r="G600" s="867"/>
      <c r="H600" s="867"/>
      <c r="I600" s="867"/>
      <c r="J600" s="468"/>
      <c r="K600" s="468"/>
      <c r="L600" s="468"/>
      <c r="M600" s="468"/>
      <c r="N600" s="468"/>
      <c r="O600" s="468"/>
      <c r="P600" s="468"/>
      <c r="Q600" s="468"/>
      <c r="R600" s="468"/>
      <c r="S600" s="468"/>
      <c r="T600" s="468"/>
      <c r="U600" s="468"/>
      <c r="V600" s="468"/>
    </row>
    <row r="601" spans="1:22" ht="12" customHeight="1" x14ac:dyDescent="0.25">
      <c r="A601" s="868" t="s">
        <v>493</v>
      </c>
      <c r="B601" s="868"/>
      <c r="C601" s="868"/>
      <c r="D601" s="868"/>
      <c r="E601" s="868"/>
      <c r="F601" s="868"/>
      <c r="G601" s="868"/>
      <c r="H601" s="868"/>
      <c r="I601" s="868"/>
      <c r="J601" s="468"/>
      <c r="K601" s="468"/>
      <c r="L601" s="468"/>
      <c r="M601" s="468"/>
      <c r="N601" s="468"/>
      <c r="O601" s="468"/>
      <c r="P601" s="468"/>
      <c r="Q601" s="468"/>
      <c r="R601" s="468"/>
      <c r="S601" s="468"/>
      <c r="T601" s="468"/>
      <c r="U601" s="468"/>
      <c r="V601" s="468"/>
    </row>
    <row r="602" spans="1:22" ht="13.5" x14ac:dyDescent="0.25">
      <c r="A602" s="517" t="s">
        <v>494</v>
      </c>
      <c r="B602" s="468"/>
      <c r="C602" s="468"/>
      <c r="D602" s="468"/>
      <c r="E602" s="468"/>
      <c r="F602" s="468"/>
      <c r="G602" s="468"/>
      <c r="H602" s="468"/>
      <c r="I602" s="468"/>
      <c r="J602" s="468"/>
      <c r="K602" s="468"/>
      <c r="L602" s="468"/>
      <c r="M602" s="468"/>
      <c r="N602" s="468"/>
      <c r="O602" s="468"/>
      <c r="P602" s="468"/>
      <c r="Q602" s="468"/>
      <c r="R602" s="468"/>
      <c r="S602" s="468"/>
      <c r="T602" s="468"/>
      <c r="U602" s="468"/>
      <c r="V602" s="468"/>
    </row>
    <row r="603" spans="1:22" x14ac:dyDescent="0.25">
      <c r="A603" s="468"/>
      <c r="B603" s="468"/>
      <c r="C603" s="468"/>
      <c r="D603" s="468"/>
      <c r="E603" s="468"/>
      <c r="F603" s="468"/>
      <c r="G603" s="468"/>
      <c r="H603" s="468"/>
      <c r="I603" s="468"/>
      <c r="J603" s="468"/>
      <c r="K603" s="468"/>
      <c r="L603" s="468"/>
      <c r="M603" s="468"/>
      <c r="N603" s="468"/>
      <c r="O603" s="468"/>
      <c r="P603" s="468"/>
      <c r="Q603" s="468"/>
      <c r="R603" s="468"/>
      <c r="S603" s="468"/>
      <c r="T603" s="468"/>
      <c r="U603" s="468"/>
      <c r="V603" s="468"/>
    </row>
    <row r="604" spans="1:22" x14ac:dyDescent="0.25">
      <c r="A604" s="468"/>
      <c r="B604" s="468"/>
      <c r="C604" s="468"/>
      <c r="D604" s="468"/>
      <c r="E604" s="468"/>
      <c r="F604" s="468"/>
      <c r="G604" s="468"/>
      <c r="H604" s="468"/>
      <c r="I604" s="468"/>
      <c r="J604" s="468"/>
      <c r="K604" s="468"/>
      <c r="L604" s="468"/>
      <c r="M604" s="468"/>
      <c r="N604" s="468"/>
      <c r="O604" s="468"/>
      <c r="P604" s="468"/>
      <c r="Q604" s="468"/>
      <c r="R604" s="468"/>
      <c r="S604" s="468"/>
      <c r="T604" s="468"/>
      <c r="U604" s="468"/>
      <c r="V604" s="468"/>
    </row>
    <row r="605" spans="1:22" x14ac:dyDescent="0.25">
      <c r="A605" s="468"/>
      <c r="B605" s="468"/>
      <c r="C605" s="468"/>
      <c r="D605" s="468"/>
      <c r="E605" s="468"/>
      <c r="F605" s="468"/>
      <c r="G605" s="468"/>
      <c r="H605" s="468"/>
      <c r="I605" s="468"/>
      <c r="J605" s="468"/>
      <c r="K605" s="468"/>
      <c r="L605" s="468"/>
      <c r="M605" s="468"/>
      <c r="N605" s="468"/>
      <c r="O605" s="468"/>
      <c r="P605" s="468"/>
      <c r="Q605" s="468"/>
      <c r="R605" s="468"/>
      <c r="S605" s="468"/>
      <c r="T605" s="468"/>
      <c r="U605" s="468"/>
      <c r="V605" s="468"/>
    </row>
    <row r="606" spans="1:22" x14ac:dyDescent="0.25">
      <c r="A606" s="468"/>
      <c r="B606" s="468"/>
      <c r="C606" s="468"/>
      <c r="D606" s="468"/>
      <c r="E606" s="468"/>
      <c r="F606" s="468"/>
      <c r="G606" s="468"/>
      <c r="H606" s="468"/>
      <c r="I606" s="468"/>
      <c r="J606" s="468"/>
      <c r="K606" s="468"/>
      <c r="L606" s="468"/>
      <c r="M606" s="468"/>
      <c r="N606" s="468"/>
      <c r="O606" s="468"/>
      <c r="P606" s="468"/>
      <c r="Q606" s="468"/>
      <c r="R606" s="468"/>
      <c r="S606" s="468"/>
      <c r="T606" s="468"/>
      <c r="U606" s="468"/>
      <c r="V606" s="468"/>
    </row>
    <row r="607" spans="1:22" x14ac:dyDescent="0.25">
      <c r="A607" s="468"/>
      <c r="B607" s="468"/>
      <c r="C607" s="468"/>
      <c r="D607" s="468"/>
      <c r="E607" s="468"/>
      <c r="F607" s="468"/>
      <c r="G607" s="468"/>
      <c r="H607" s="468"/>
      <c r="I607" s="468"/>
      <c r="J607" s="468"/>
      <c r="K607" s="468"/>
      <c r="L607" s="468"/>
      <c r="M607" s="468"/>
      <c r="N607" s="468"/>
      <c r="O607" s="468"/>
      <c r="P607" s="468"/>
      <c r="Q607" s="468"/>
      <c r="R607" s="468"/>
      <c r="S607" s="468"/>
      <c r="T607" s="468"/>
      <c r="U607" s="468"/>
      <c r="V607" s="468"/>
    </row>
    <row r="608" spans="1:22" x14ac:dyDescent="0.25">
      <c r="A608" s="468"/>
      <c r="B608" s="468"/>
      <c r="C608" s="468"/>
      <c r="D608" s="468"/>
      <c r="E608" s="468"/>
      <c r="F608" s="468"/>
      <c r="G608" s="468"/>
      <c r="H608" s="468"/>
      <c r="I608" s="468"/>
      <c r="J608" s="468"/>
      <c r="K608" s="468"/>
      <c r="L608" s="468"/>
      <c r="M608" s="468"/>
      <c r="N608" s="468"/>
      <c r="O608" s="468"/>
      <c r="P608" s="468"/>
      <c r="Q608" s="468"/>
      <c r="R608" s="468"/>
      <c r="S608" s="468"/>
      <c r="T608" s="468"/>
      <c r="U608" s="468"/>
      <c r="V608" s="468"/>
    </row>
    <row r="609" spans="1:22" x14ac:dyDescent="0.25">
      <c r="A609" s="13" t="s">
        <v>23</v>
      </c>
      <c r="B609" s="13"/>
      <c r="C609" s="791">
        <f>Presentación!$C$3</f>
        <v>1990</v>
      </c>
      <c r="D609" s="791"/>
      <c r="E609" s="791"/>
      <c r="F609" s="791"/>
      <c r="G609" s="791"/>
      <c r="H609" s="791"/>
      <c r="I609" s="791"/>
      <c r="J609" s="468"/>
      <c r="K609" s="468"/>
      <c r="L609" s="468"/>
      <c r="M609" s="468"/>
      <c r="N609" s="468"/>
      <c r="O609" s="468"/>
      <c r="P609" s="468"/>
      <c r="Q609" s="468"/>
      <c r="R609" s="468"/>
      <c r="S609" s="468"/>
      <c r="T609" s="468"/>
      <c r="U609" s="468"/>
      <c r="V609" s="468"/>
    </row>
    <row r="610" spans="1:22" ht="12.75" customHeight="1" x14ac:dyDescent="0.25">
      <c r="A610" s="11" t="s">
        <v>24</v>
      </c>
      <c r="B610" s="11"/>
      <c r="C610" s="792" t="s">
        <v>388</v>
      </c>
      <c r="D610" s="792"/>
      <c r="E610" s="792"/>
      <c r="F610" s="792"/>
      <c r="G610" s="792"/>
      <c r="H610" s="792"/>
      <c r="I610" s="792"/>
      <c r="J610" s="468"/>
      <c r="K610" s="468"/>
      <c r="L610" s="486">
        <v>10</v>
      </c>
      <c r="M610" s="486">
        <v>2</v>
      </c>
      <c r="N610" s="468"/>
      <c r="O610" s="468"/>
      <c r="P610" s="468"/>
      <c r="Q610" s="468"/>
      <c r="R610" s="468"/>
      <c r="S610" s="468"/>
      <c r="T610" s="468"/>
      <c r="U610" s="468"/>
      <c r="V610" s="468"/>
    </row>
    <row r="611" spans="1:22" ht="11.25" customHeight="1" x14ac:dyDescent="0.25">
      <c r="A611" s="702" t="s">
        <v>5</v>
      </c>
      <c r="B611" s="702"/>
      <c r="C611" s="703" t="s">
        <v>26</v>
      </c>
      <c r="D611" s="703"/>
      <c r="E611" s="703"/>
      <c r="F611" s="703"/>
      <c r="G611" s="703"/>
      <c r="H611" s="703"/>
      <c r="I611" s="703"/>
      <c r="J611" s="468"/>
      <c r="K611" s="468"/>
      <c r="L611" s="486"/>
      <c r="M611" s="486"/>
      <c r="N611" s="468"/>
      <c r="O611" s="468"/>
      <c r="P611" s="468"/>
      <c r="Q611" s="468"/>
      <c r="R611" s="468"/>
      <c r="S611" s="468"/>
      <c r="T611" s="468"/>
      <c r="U611" s="468"/>
      <c r="V611" s="468"/>
    </row>
    <row r="612" spans="1:22" ht="11.25" customHeight="1" x14ac:dyDescent="0.25">
      <c r="A612" s="702" t="s">
        <v>27</v>
      </c>
      <c r="B612" s="702"/>
      <c r="C612" s="703" t="s">
        <v>482</v>
      </c>
      <c r="D612" s="703"/>
      <c r="E612" s="703"/>
      <c r="F612" s="703"/>
      <c r="G612" s="703"/>
      <c r="H612" s="703"/>
      <c r="I612" s="703"/>
      <c r="J612" s="468"/>
      <c r="K612" s="468"/>
      <c r="L612" s="486"/>
      <c r="M612" s="486"/>
      <c r="N612" s="468"/>
      <c r="O612" s="468"/>
      <c r="P612" s="468"/>
      <c r="Q612" s="468"/>
      <c r="R612" s="468"/>
      <c r="S612" s="468"/>
      <c r="T612" s="468"/>
      <c r="U612" s="468"/>
      <c r="V612" s="468"/>
    </row>
    <row r="613" spans="1:22" ht="11.25" customHeight="1" x14ac:dyDescent="0.25">
      <c r="A613" s="702" t="s">
        <v>29</v>
      </c>
      <c r="B613" s="702"/>
      <c r="C613" s="703" t="s">
        <v>454</v>
      </c>
      <c r="D613" s="703"/>
      <c r="E613" s="703"/>
      <c r="F613" s="703"/>
      <c r="G613" s="703"/>
      <c r="H613" s="703"/>
      <c r="I613" s="703"/>
      <c r="J613" s="468"/>
      <c r="K613" s="468"/>
      <c r="L613" s="486"/>
      <c r="M613" s="486"/>
      <c r="N613" s="468"/>
      <c r="O613" s="468"/>
      <c r="P613" s="468"/>
      <c r="Q613" s="468"/>
      <c r="R613" s="468"/>
      <c r="S613" s="468"/>
      <c r="T613" s="468"/>
      <c r="U613" s="468"/>
      <c r="V613" s="468"/>
    </row>
    <row r="614" spans="1:22" ht="11.25" customHeight="1" x14ac:dyDescent="0.25">
      <c r="A614" s="702" t="s">
        <v>31</v>
      </c>
      <c r="B614" s="702"/>
      <c r="C614" s="703" t="s">
        <v>406</v>
      </c>
      <c r="D614" s="703"/>
      <c r="E614" s="703"/>
      <c r="F614" s="703"/>
      <c r="G614" s="703"/>
      <c r="H614" s="703"/>
      <c r="I614" s="703"/>
      <c r="J614" s="468"/>
      <c r="K614" s="468"/>
      <c r="L614" s="486"/>
      <c r="M614" s="486"/>
      <c r="N614" s="468"/>
      <c r="O614" s="468"/>
      <c r="P614" s="468"/>
      <c r="Q614" s="468"/>
      <c r="R614" s="468"/>
      <c r="S614" s="468"/>
      <c r="T614" s="468"/>
      <c r="U614" s="468"/>
      <c r="V614" s="468"/>
    </row>
    <row r="615" spans="1:22" ht="11.25" customHeight="1" x14ac:dyDescent="0.25">
      <c r="A615" s="704" t="s">
        <v>33</v>
      </c>
      <c r="B615" s="704"/>
      <c r="C615" s="97" t="s">
        <v>34</v>
      </c>
      <c r="D615" s="705" t="s">
        <v>237</v>
      </c>
      <c r="E615" s="705"/>
      <c r="F615" s="705"/>
      <c r="G615" s="705"/>
      <c r="H615" s="705"/>
      <c r="I615" s="705"/>
      <c r="J615" s="468"/>
      <c r="K615" s="468"/>
      <c r="L615" s="486"/>
      <c r="M615" s="486"/>
      <c r="N615" s="468"/>
      <c r="O615" s="468"/>
      <c r="P615" s="468"/>
      <c r="Q615" s="468"/>
      <c r="R615" s="468"/>
      <c r="S615" s="468"/>
      <c r="T615" s="468"/>
      <c r="U615" s="468"/>
      <c r="V615" s="468"/>
    </row>
    <row r="616" spans="1:22" ht="45.75" customHeight="1" x14ac:dyDescent="0.25">
      <c r="A616" s="7" t="s">
        <v>37</v>
      </c>
      <c r="B616" s="7"/>
      <c r="C616" s="7" t="s">
        <v>38</v>
      </c>
      <c r="D616" s="98" t="s">
        <v>238</v>
      </c>
      <c r="E616" s="98" t="s">
        <v>483</v>
      </c>
      <c r="F616" s="98" t="s">
        <v>484</v>
      </c>
      <c r="G616" s="98" t="s">
        <v>241</v>
      </c>
      <c r="H616" s="98" t="s">
        <v>242</v>
      </c>
      <c r="I616" s="98" t="s">
        <v>242</v>
      </c>
      <c r="J616" s="468"/>
      <c r="K616" s="468"/>
      <c r="L616" s="486"/>
      <c r="M616" s="486"/>
      <c r="N616" s="468"/>
      <c r="O616" s="468"/>
      <c r="P616" s="468"/>
      <c r="Q616" s="468"/>
      <c r="R616" s="468"/>
      <c r="S616" s="468"/>
      <c r="T616" s="468"/>
      <c r="U616" s="468"/>
      <c r="V616" s="468"/>
    </row>
    <row r="617" spans="1:22" ht="13.5" customHeight="1" x14ac:dyDescent="0.25">
      <c r="A617" s="7" t="s">
        <v>224</v>
      </c>
      <c r="B617" s="7" t="s">
        <v>47</v>
      </c>
      <c r="C617" s="7"/>
      <c r="D617" s="25" t="s">
        <v>48</v>
      </c>
      <c r="E617" s="25" t="s">
        <v>243</v>
      </c>
      <c r="F617" s="25" t="s">
        <v>243</v>
      </c>
      <c r="G617" s="25" t="s">
        <v>244</v>
      </c>
      <c r="H617" s="25" t="s">
        <v>52</v>
      </c>
      <c r="I617" s="25" t="s">
        <v>121</v>
      </c>
      <c r="J617" s="468"/>
      <c r="K617" s="468"/>
      <c r="L617" s="486"/>
      <c r="M617" s="486"/>
      <c r="N617" s="468"/>
      <c r="O617" s="468"/>
      <c r="P617" s="468"/>
      <c r="Q617" s="468"/>
      <c r="R617" s="468"/>
      <c r="S617" s="468"/>
      <c r="T617" s="468"/>
      <c r="U617" s="468"/>
      <c r="V617" s="468"/>
    </row>
    <row r="618" spans="1:22" ht="34.5" x14ac:dyDescent="0.25">
      <c r="A618" s="7"/>
      <c r="B618" s="7"/>
      <c r="C618" s="7"/>
      <c r="D618" s="25" t="s">
        <v>54</v>
      </c>
      <c r="E618" s="25" t="s">
        <v>246</v>
      </c>
      <c r="F618" s="25" t="s">
        <v>247</v>
      </c>
      <c r="G618" s="25" t="s">
        <v>485</v>
      </c>
      <c r="H618" s="25" t="s">
        <v>486</v>
      </c>
      <c r="I618" s="25" t="s">
        <v>487</v>
      </c>
      <c r="J618" s="468"/>
      <c r="K618" s="468"/>
      <c r="L618" s="486"/>
      <c r="M618" s="486"/>
      <c r="N618" s="468"/>
      <c r="O618" s="468"/>
      <c r="P618" s="468"/>
      <c r="Q618" s="468"/>
      <c r="R618" s="468"/>
      <c r="S618" s="468"/>
      <c r="T618" s="468"/>
      <c r="U618" s="468"/>
      <c r="V618" s="468"/>
    </row>
    <row r="619" spans="1:22" ht="13.5" x14ac:dyDescent="0.35">
      <c r="A619" s="7"/>
      <c r="B619" s="7"/>
      <c r="C619" s="7"/>
      <c r="D619" s="114" t="s">
        <v>488</v>
      </c>
      <c r="E619" s="114" t="s">
        <v>251</v>
      </c>
      <c r="F619" s="114" t="s">
        <v>250</v>
      </c>
      <c r="G619" s="114" t="s">
        <v>489</v>
      </c>
      <c r="H619" s="114" t="s">
        <v>253</v>
      </c>
      <c r="I619" s="114" t="s">
        <v>253</v>
      </c>
      <c r="J619" s="468"/>
      <c r="K619" s="468"/>
      <c r="L619" s="486"/>
      <c r="M619" s="486"/>
      <c r="N619" s="468"/>
      <c r="O619" s="468"/>
      <c r="P619" s="468"/>
      <c r="Q619" s="468"/>
      <c r="R619" s="468"/>
      <c r="S619" s="468"/>
      <c r="T619" s="468"/>
      <c r="U619" s="468"/>
      <c r="V619" s="468"/>
    </row>
    <row r="620" spans="1:22" ht="11.25" customHeight="1" x14ac:dyDescent="0.25">
      <c r="A620" s="7" t="s">
        <v>68</v>
      </c>
      <c r="B620" s="7" t="s">
        <v>313</v>
      </c>
      <c r="C620" s="135" t="s">
        <v>561</v>
      </c>
      <c r="D620" s="490"/>
      <c r="E620" s="511"/>
      <c r="F620" s="492">
        <v>0</v>
      </c>
      <c r="G620" s="492">
        <v>1</v>
      </c>
      <c r="H620" s="497">
        <f>D620*(F620-E620)/G620</f>
        <v>0</v>
      </c>
      <c r="I620" s="137"/>
      <c r="J620" s="468"/>
      <c r="K620" s="468"/>
      <c r="L620" s="486">
        <v>1</v>
      </c>
      <c r="M620" s="486">
        <f>L610*100+L620</f>
        <v>1001</v>
      </c>
      <c r="N620" s="468"/>
      <c r="O620" s="468"/>
      <c r="P620" s="468"/>
      <c r="Q620" s="468"/>
      <c r="R620" s="468"/>
      <c r="S620" s="468"/>
      <c r="T620" s="468"/>
      <c r="U620" s="468"/>
      <c r="V620" s="468"/>
    </row>
    <row r="621" spans="1:22" ht="13.5" customHeight="1" x14ac:dyDescent="0.25">
      <c r="A621" s="7"/>
      <c r="B621" s="7"/>
      <c r="C621" s="486" t="s">
        <v>563</v>
      </c>
      <c r="D621" s="490"/>
      <c r="E621" s="511"/>
      <c r="F621" s="492">
        <v>0</v>
      </c>
      <c r="G621" s="492">
        <v>1</v>
      </c>
      <c r="H621" s="497">
        <f>D621*(F621-E621)/G621</f>
        <v>0</v>
      </c>
      <c r="I621" s="137"/>
      <c r="J621" s="468"/>
      <c r="K621" s="468"/>
      <c r="L621" s="486">
        <v>2</v>
      </c>
      <c r="M621" s="486">
        <f>L610*100+L621</f>
        <v>1002</v>
      </c>
      <c r="N621" s="468"/>
      <c r="O621" s="468"/>
      <c r="P621" s="468"/>
      <c r="Q621" s="468"/>
      <c r="R621" s="468"/>
      <c r="S621" s="468"/>
      <c r="T621" s="468"/>
      <c r="U621" s="468"/>
      <c r="V621" s="468"/>
    </row>
    <row r="622" spans="1:22" x14ac:dyDescent="0.25">
      <c r="A622" s="7"/>
      <c r="B622" s="7"/>
      <c r="C622" s="135" t="s">
        <v>564</v>
      </c>
      <c r="D622" s="490"/>
      <c r="E622" s="504"/>
      <c r="F622" s="492">
        <v>0</v>
      </c>
      <c r="G622" s="492">
        <v>1</v>
      </c>
      <c r="H622" s="497">
        <f>D622*(F622-E622)/G622</f>
        <v>0</v>
      </c>
      <c r="I622" s="137"/>
      <c r="J622" s="468"/>
      <c r="K622" s="468"/>
      <c r="L622" s="486">
        <v>3</v>
      </c>
      <c r="M622" s="486">
        <f>L610*100+L622</f>
        <v>1003</v>
      </c>
      <c r="O622" s="512"/>
      <c r="P622" s="468"/>
      <c r="Q622" s="468"/>
      <c r="R622" s="468"/>
      <c r="S622" s="468"/>
      <c r="T622" s="468"/>
      <c r="U622" s="468"/>
      <c r="V622" s="468"/>
    </row>
    <row r="623" spans="1:22" x14ac:dyDescent="0.25">
      <c r="A623" s="864" t="s">
        <v>292</v>
      </c>
      <c r="B623" s="864"/>
      <c r="C623" s="864"/>
      <c r="D623" s="370">
        <f>SUM(D619:D622)</f>
        <v>0</v>
      </c>
      <c r="E623" s="513"/>
      <c r="F623" s="495"/>
      <c r="G623" s="495"/>
      <c r="H623" s="496">
        <f>SUM(H620:H622)</f>
        <v>0</v>
      </c>
      <c r="I623" s="496">
        <f>SUM(I620:I622)</f>
        <v>0</v>
      </c>
      <c r="J623" s="468"/>
      <c r="K623" s="468"/>
      <c r="L623" s="486"/>
      <c r="M623" s="486"/>
      <c r="N623" s="468"/>
      <c r="O623" s="468"/>
      <c r="P623" s="468"/>
      <c r="Q623" s="468"/>
      <c r="R623" s="468"/>
      <c r="S623" s="468"/>
      <c r="T623" s="468"/>
      <c r="U623" s="468"/>
      <c r="V623" s="468"/>
    </row>
    <row r="624" spans="1:22" ht="11.25" customHeight="1" x14ac:dyDescent="0.25">
      <c r="A624" s="7" t="s">
        <v>310</v>
      </c>
      <c r="B624" s="7" t="s">
        <v>313</v>
      </c>
      <c r="C624" s="469" t="s">
        <v>313</v>
      </c>
      <c r="D624" s="490"/>
      <c r="E624" s="492">
        <v>0</v>
      </c>
      <c r="F624" s="492">
        <v>0</v>
      </c>
      <c r="G624" s="492">
        <v>1</v>
      </c>
      <c r="H624" s="492"/>
      <c r="I624" s="137">
        <f>D624*(F624-E624)/G624</f>
        <v>0</v>
      </c>
      <c r="J624" s="468"/>
      <c r="K624" s="468"/>
      <c r="L624" s="486">
        <v>4</v>
      </c>
      <c r="M624" s="486">
        <f>L610*100+L624</f>
        <v>1004</v>
      </c>
      <c r="N624" s="468"/>
      <c r="O624" s="468"/>
      <c r="P624" s="468"/>
      <c r="Q624" s="468"/>
      <c r="R624" s="468"/>
      <c r="S624" s="468"/>
      <c r="T624" s="468"/>
      <c r="U624" s="468"/>
      <c r="V624" s="468"/>
    </row>
    <row r="625" spans="1:22" x14ac:dyDescent="0.25">
      <c r="A625" s="7"/>
      <c r="B625" s="7"/>
      <c r="C625" s="469" t="s">
        <v>312</v>
      </c>
      <c r="D625" s="498"/>
      <c r="E625" s="492"/>
      <c r="F625" s="492"/>
      <c r="G625" s="492"/>
      <c r="H625" s="492"/>
      <c r="I625" s="137"/>
      <c r="J625" s="468"/>
      <c r="K625" s="468"/>
      <c r="L625" s="486"/>
      <c r="M625" s="486"/>
      <c r="N625" s="468"/>
      <c r="O625" s="468"/>
      <c r="P625" s="468"/>
      <c r="Q625" s="468"/>
      <c r="R625" s="468"/>
      <c r="S625" s="468"/>
      <c r="T625" s="468"/>
      <c r="U625" s="468"/>
      <c r="V625" s="468"/>
    </row>
    <row r="626" spans="1:22" x14ac:dyDescent="0.25">
      <c r="A626" s="864" t="s">
        <v>292</v>
      </c>
      <c r="B626" s="864"/>
      <c r="C626" s="864"/>
      <c r="D626" s="499">
        <f>SUM(D624:D625)</f>
        <v>0</v>
      </c>
      <c r="E626" s="495"/>
      <c r="F626" s="495"/>
      <c r="G626" s="495"/>
      <c r="H626" s="496">
        <f>SUM(H624:H625)</f>
        <v>0</v>
      </c>
      <c r="I626" s="496">
        <f>SUM(I624:I625)</f>
        <v>0</v>
      </c>
      <c r="J626" s="468"/>
      <c r="K626" s="468"/>
      <c r="L626" s="486"/>
      <c r="M626" s="486"/>
      <c r="N626" s="468"/>
      <c r="O626" s="468"/>
      <c r="P626" s="468"/>
      <c r="Q626" s="468"/>
      <c r="R626" s="468"/>
      <c r="S626" s="468"/>
      <c r="T626" s="468"/>
      <c r="U626" s="468"/>
      <c r="V626" s="468"/>
    </row>
    <row r="627" spans="1:22" ht="11.25" customHeight="1" x14ac:dyDescent="0.25">
      <c r="A627" s="7" t="s">
        <v>314</v>
      </c>
      <c r="B627" s="7" t="s">
        <v>313</v>
      </c>
      <c r="C627" s="469" t="s">
        <v>313</v>
      </c>
      <c r="D627" s="490"/>
      <c r="E627" s="492">
        <v>0</v>
      </c>
      <c r="F627" s="492">
        <v>0</v>
      </c>
      <c r="G627" s="492">
        <v>1</v>
      </c>
      <c r="H627" s="492"/>
      <c r="I627" s="137">
        <f>D627*(F627-E627)/G627</f>
        <v>0</v>
      </c>
      <c r="J627" s="468"/>
      <c r="K627" s="468"/>
      <c r="L627" s="486">
        <v>5</v>
      </c>
      <c r="M627" s="486">
        <f>L610*100+L627</f>
        <v>1005</v>
      </c>
      <c r="N627" s="468"/>
      <c r="O627" s="468"/>
      <c r="P627" s="468"/>
      <c r="Q627" s="468"/>
      <c r="R627" s="468"/>
      <c r="S627" s="468"/>
      <c r="T627" s="468"/>
      <c r="U627" s="468"/>
      <c r="V627" s="468"/>
    </row>
    <row r="628" spans="1:22" x14ac:dyDescent="0.25">
      <c r="A628" s="7"/>
      <c r="B628" s="7"/>
      <c r="C628" s="469" t="s">
        <v>312</v>
      </c>
      <c r="D628" s="498"/>
      <c r="E628" s="492"/>
      <c r="F628" s="492"/>
      <c r="G628" s="492"/>
      <c r="H628" s="492"/>
      <c r="I628" s="137"/>
      <c r="J628" s="468"/>
      <c r="K628" s="468"/>
      <c r="L628" s="486"/>
      <c r="M628" s="486"/>
      <c r="N628" s="468"/>
      <c r="O628" s="468"/>
      <c r="P628" s="468"/>
      <c r="Q628" s="468"/>
      <c r="R628" s="468"/>
      <c r="S628" s="468"/>
      <c r="T628" s="468"/>
      <c r="U628" s="468"/>
      <c r="V628" s="468"/>
    </row>
    <row r="629" spans="1:22" x14ac:dyDescent="0.25">
      <c r="A629" s="864" t="s">
        <v>292</v>
      </c>
      <c r="B629" s="864"/>
      <c r="C629" s="864"/>
      <c r="D629" s="499">
        <f>SUM(D627:D628)</f>
        <v>0</v>
      </c>
      <c r="E629" s="495"/>
      <c r="F629" s="495"/>
      <c r="G629" s="495"/>
      <c r="H629" s="496">
        <f>SUM(H627:H628)</f>
        <v>0</v>
      </c>
      <c r="I629" s="496">
        <f>SUM(I627:I628)</f>
        <v>0</v>
      </c>
      <c r="J629" s="468"/>
      <c r="K629" s="468"/>
      <c r="L629" s="486"/>
      <c r="M629" s="486"/>
      <c r="N629" s="468"/>
      <c r="O629" s="468"/>
      <c r="P629" s="468"/>
      <c r="Q629" s="468"/>
      <c r="R629" s="468"/>
      <c r="S629" s="468"/>
      <c r="T629" s="468"/>
      <c r="U629" s="468"/>
      <c r="V629" s="468"/>
    </row>
    <row r="630" spans="1:22" ht="11.25" customHeight="1" x14ac:dyDescent="0.25">
      <c r="A630" s="7" t="s">
        <v>315</v>
      </c>
      <c r="B630" s="7" t="s">
        <v>313</v>
      </c>
      <c r="C630" s="469" t="s">
        <v>313</v>
      </c>
      <c r="D630" s="490"/>
      <c r="E630" s="492">
        <v>0</v>
      </c>
      <c r="F630" s="492">
        <v>0</v>
      </c>
      <c r="G630" s="492">
        <v>1</v>
      </c>
      <c r="H630" s="492"/>
      <c r="I630" s="137">
        <f>D630*(F630-E630)/G630</f>
        <v>0</v>
      </c>
      <c r="J630" s="468"/>
      <c r="K630" s="468"/>
      <c r="L630" s="486">
        <v>6</v>
      </c>
      <c r="M630" s="486">
        <f>L610*100+L630</f>
        <v>1006</v>
      </c>
      <c r="N630" s="468"/>
      <c r="O630" s="468"/>
      <c r="P630" s="468"/>
      <c r="Q630" s="468"/>
      <c r="R630" s="468"/>
      <c r="S630" s="468"/>
      <c r="T630" s="468"/>
      <c r="U630" s="468"/>
      <c r="V630" s="468"/>
    </row>
    <row r="631" spans="1:22" x14ac:dyDescent="0.25">
      <c r="A631" s="7"/>
      <c r="B631" s="7"/>
      <c r="C631" s="469" t="s">
        <v>312</v>
      </c>
      <c r="D631" s="498"/>
      <c r="E631" s="492"/>
      <c r="F631" s="492"/>
      <c r="G631" s="492"/>
      <c r="H631" s="492"/>
      <c r="I631" s="137"/>
      <c r="J631" s="468"/>
      <c r="K631" s="468"/>
      <c r="L631" s="486"/>
      <c r="M631" s="486"/>
      <c r="N631" s="468"/>
      <c r="O631" s="468"/>
      <c r="P631" s="468"/>
      <c r="Q631" s="468"/>
      <c r="R631" s="468"/>
      <c r="S631" s="468"/>
      <c r="T631" s="468"/>
      <c r="U631" s="468"/>
      <c r="V631" s="468"/>
    </row>
    <row r="632" spans="1:22" x14ac:dyDescent="0.25">
      <c r="A632" s="864" t="s">
        <v>292</v>
      </c>
      <c r="B632" s="864"/>
      <c r="C632" s="864"/>
      <c r="D632" s="499">
        <f>SUM(D630:D631)</f>
        <v>0</v>
      </c>
      <c r="E632" s="495"/>
      <c r="F632" s="495"/>
      <c r="G632" s="495"/>
      <c r="H632" s="496">
        <f>SUM(H630:H631)</f>
        <v>0</v>
      </c>
      <c r="I632" s="496">
        <f>SUM(I630:I631)</f>
        <v>0</v>
      </c>
      <c r="J632" s="468"/>
      <c r="K632" s="468"/>
      <c r="L632" s="486"/>
      <c r="M632" s="486"/>
      <c r="N632" s="468"/>
      <c r="O632" s="468"/>
      <c r="P632" s="468"/>
      <c r="Q632" s="468"/>
      <c r="R632" s="468"/>
      <c r="S632" s="468"/>
      <c r="T632" s="468"/>
      <c r="U632" s="468"/>
      <c r="V632" s="468"/>
    </row>
    <row r="633" spans="1:22" ht="11.25" customHeight="1" x14ac:dyDescent="0.25">
      <c r="A633" s="7" t="s">
        <v>316</v>
      </c>
      <c r="B633" s="7" t="s">
        <v>313</v>
      </c>
      <c r="C633" s="469" t="s">
        <v>313</v>
      </c>
      <c r="D633" s="490"/>
      <c r="E633" s="492">
        <v>0</v>
      </c>
      <c r="F633" s="492">
        <v>0</v>
      </c>
      <c r="G633" s="492">
        <v>1</v>
      </c>
      <c r="H633" s="492"/>
      <c r="I633" s="137">
        <f>D633*(F633-E633)/G633</f>
        <v>0</v>
      </c>
      <c r="J633" s="468"/>
      <c r="K633" s="468"/>
      <c r="L633" s="486">
        <v>7</v>
      </c>
      <c r="M633" s="486">
        <f>L610*100+L633</f>
        <v>1007</v>
      </c>
      <c r="N633" s="468"/>
      <c r="O633" s="468"/>
      <c r="P633" s="468"/>
      <c r="Q633" s="468"/>
      <c r="R633" s="468"/>
      <c r="S633" s="468"/>
      <c r="T633" s="468"/>
      <c r="U633" s="468"/>
      <c r="V633" s="468"/>
    </row>
    <row r="634" spans="1:22" x14ac:dyDescent="0.25">
      <c r="A634" s="7"/>
      <c r="B634" s="7"/>
      <c r="C634" s="469" t="s">
        <v>312</v>
      </c>
      <c r="D634" s="498"/>
      <c r="E634" s="514"/>
      <c r="F634" s="492"/>
      <c r="G634" s="492"/>
      <c r="H634" s="492"/>
      <c r="I634" s="137"/>
      <c r="J634" s="468"/>
      <c r="K634" s="468"/>
      <c r="L634" s="468"/>
      <c r="M634" s="468"/>
      <c r="N634" s="468"/>
      <c r="O634" s="468"/>
      <c r="P634" s="468"/>
      <c r="Q634" s="468"/>
      <c r="R634" s="468"/>
      <c r="S634" s="468"/>
      <c r="T634" s="468"/>
      <c r="U634" s="468"/>
      <c r="V634" s="468"/>
    </row>
    <row r="635" spans="1:22" x14ac:dyDescent="0.25">
      <c r="A635" s="864" t="s">
        <v>292</v>
      </c>
      <c r="B635" s="864"/>
      <c r="C635" s="864"/>
      <c r="D635" s="507">
        <f>SUM(D633:D634)</f>
        <v>0</v>
      </c>
      <c r="E635" s="515"/>
      <c r="F635" s="495"/>
      <c r="G635" s="495"/>
      <c r="H635" s="496">
        <f>SUM(H633:H634)</f>
        <v>0</v>
      </c>
      <c r="I635" s="496">
        <f>SUM(I633:I634)</f>
        <v>0</v>
      </c>
      <c r="J635" s="468"/>
      <c r="K635" s="468"/>
      <c r="L635" s="468"/>
      <c r="M635" s="468"/>
      <c r="N635" s="468"/>
      <c r="O635" s="468"/>
      <c r="P635" s="468"/>
      <c r="Q635" s="468"/>
      <c r="R635" s="468"/>
      <c r="S635" s="468"/>
      <c r="T635" s="468"/>
      <c r="U635" s="468"/>
      <c r="V635" s="468"/>
    </row>
    <row r="636" spans="1:22" x14ac:dyDescent="0.25">
      <c r="A636" s="865" t="s">
        <v>91</v>
      </c>
      <c r="B636" s="865"/>
      <c r="C636" s="865"/>
      <c r="D636" s="92">
        <f>D635+D632+D629+D626+D623</f>
        <v>0</v>
      </c>
      <c r="E636" s="516"/>
      <c r="F636" s="500"/>
      <c r="G636" s="500"/>
      <c r="H636" s="496">
        <f>H635+H632+H629+H626+H623</f>
        <v>0</v>
      </c>
      <c r="I636" s="496">
        <f>I635+I632+I629+I626+I623</f>
        <v>0</v>
      </c>
      <c r="J636" s="468"/>
      <c r="K636" s="468"/>
      <c r="L636" s="468"/>
      <c r="M636" s="468"/>
      <c r="N636" s="468"/>
      <c r="O636" s="468"/>
      <c r="P636" s="468"/>
      <c r="Q636" s="468"/>
      <c r="R636" s="468"/>
      <c r="S636" s="468"/>
      <c r="T636" s="468"/>
      <c r="U636" s="468"/>
      <c r="V636" s="468"/>
    </row>
    <row r="637" spans="1:22" ht="14" x14ac:dyDescent="0.25">
      <c r="A637" s="867" t="s">
        <v>491</v>
      </c>
      <c r="B637" s="867"/>
      <c r="C637" s="867"/>
      <c r="D637" s="867"/>
      <c r="E637" s="867"/>
      <c r="F637" s="867"/>
      <c r="G637" s="867"/>
      <c r="H637" s="867"/>
      <c r="I637" s="867"/>
      <c r="J637" s="468"/>
      <c r="K637" s="468"/>
      <c r="L637" s="468"/>
      <c r="M637" s="468"/>
      <c r="N637" s="468"/>
      <c r="O637" s="468"/>
      <c r="P637" s="468"/>
      <c r="Q637" s="468"/>
      <c r="R637" s="468"/>
      <c r="S637" s="468"/>
      <c r="T637" s="468"/>
      <c r="U637" s="468"/>
      <c r="V637" s="468"/>
    </row>
    <row r="638" spans="1:22" ht="12.75" customHeight="1" x14ac:dyDescent="0.25">
      <c r="A638" s="867" t="s">
        <v>492</v>
      </c>
      <c r="B638" s="867"/>
      <c r="C638" s="867"/>
      <c r="D638" s="867"/>
      <c r="E638" s="867"/>
      <c r="F638" s="867"/>
      <c r="G638" s="867"/>
      <c r="H638" s="867"/>
      <c r="I638" s="867"/>
      <c r="J638" s="468"/>
      <c r="K638" s="468"/>
      <c r="L638" s="468"/>
      <c r="M638" s="468"/>
      <c r="N638" s="468"/>
      <c r="O638" s="468"/>
      <c r="P638" s="468"/>
      <c r="Q638" s="468"/>
      <c r="R638" s="468"/>
      <c r="S638" s="468"/>
      <c r="T638" s="468"/>
      <c r="U638" s="468"/>
      <c r="V638" s="468"/>
    </row>
    <row r="639" spans="1:22" ht="12" customHeight="1" x14ac:dyDescent="0.25">
      <c r="A639" s="868" t="s">
        <v>493</v>
      </c>
      <c r="B639" s="868"/>
      <c r="C639" s="868"/>
      <c r="D639" s="868"/>
      <c r="E639" s="868"/>
      <c r="F639" s="868"/>
      <c r="G639" s="868"/>
      <c r="H639" s="868"/>
      <c r="I639" s="868"/>
      <c r="J639" s="468"/>
      <c r="K639" s="468"/>
      <c r="L639" s="468"/>
      <c r="M639" s="468"/>
      <c r="N639" s="468"/>
      <c r="O639" s="468"/>
      <c r="P639" s="468"/>
      <c r="Q639" s="468"/>
      <c r="R639" s="468"/>
      <c r="S639" s="468"/>
      <c r="T639" s="468"/>
      <c r="U639" s="468"/>
      <c r="V639" s="468"/>
    </row>
    <row r="640" spans="1:22" ht="13.5" x14ac:dyDescent="0.25">
      <c r="A640" s="517" t="s">
        <v>494</v>
      </c>
      <c r="B640" s="468"/>
      <c r="C640" s="468"/>
      <c r="D640" s="468"/>
      <c r="E640" s="468"/>
      <c r="F640" s="468"/>
      <c r="G640" s="468"/>
      <c r="H640" s="468"/>
      <c r="I640" s="468"/>
      <c r="J640" s="468"/>
      <c r="K640" s="468"/>
      <c r="L640" s="468"/>
      <c r="M640" s="468"/>
      <c r="N640" s="468"/>
      <c r="O640" s="468"/>
      <c r="P640" s="468"/>
      <c r="Q640" s="468"/>
      <c r="R640" s="468"/>
      <c r="S640" s="468"/>
      <c r="T640" s="468"/>
      <c r="U640" s="468"/>
      <c r="V640" s="468"/>
    </row>
    <row r="641" spans="1:22" x14ac:dyDescent="0.25">
      <c r="A641" s="468"/>
      <c r="B641" s="468"/>
      <c r="C641" s="468"/>
      <c r="D641" s="468"/>
      <c r="E641" s="468"/>
      <c r="F641" s="468"/>
      <c r="G641" s="468"/>
      <c r="H641" s="468"/>
      <c r="I641" s="468"/>
      <c r="J641" s="468"/>
      <c r="K641" s="468"/>
      <c r="L641" s="468"/>
      <c r="M641" s="468"/>
      <c r="N641" s="468"/>
      <c r="O641" s="468"/>
      <c r="P641" s="468"/>
      <c r="Q641" s="468"/>
      <c r="R641" s="468"/>
      <c r="S641" s="468"/>
      <c r="T641" s="468"/>
      <c r="U641" s="468"/>
      <c r="V641" s="468"/>
    </row>
    <row r="642" spans="1:22" x14ac:dyDescent="0.25">
      <c r="A642" s="468"/>
      <c r="B642" s="468"/>
      <c r="C642" s="468"/>
      <c r="D642" s="468"/>
      <c r="E642" s="468"/>
      <c r="F642" s="468"/>
      <c r="G642" s="468"/>
      <c r="H642" s="468"/>
      <c r="I642" s="468"/>
      <c r="J642" s="468"/>
      <c r="K642" s="468"/>
      <c r="L642" s="468"/>
      <c r="M642" s="468"/>
      <c r="N642" s="468"/>
      <c r="O642" s="468"/>
      <c r="P642" s="468"/>
      <c r="Q642" s="468"/>
      <c r="R642" s="468"/>
      <c r="S642" s="468"/>
      <c r="T642" s="468"/>
      <c r="U642" s="468"/>
      <c r="V642" s="468"/>
    </row>
    <row r="643" spans="1:22" x14ac:dyDescent="0.25">
      <c r="A643" s="468"/>
      <c r="B643" s="468"/>
      <c r="C643" s="468"/>
      <c r="D643" s="468"/>
      <c r="E643" s="468"/>
      <c r="F643" s="468"/>
      <c r="G643" s="468"/>
      <c r="H643" s="468"/>
      <c r="I643" s="468"/>
      <c r="J643" s="468"/>
      <c r="K643" s="468"/>
      <c r="L643" s="468"/>
      <c r="M643" s="468"/>
      <c r="N643" s="468"/>
      <c r="O643" s="468"/>
      <c r="P643" s="468"/>
      <c r="Q643" s="468"/>
      <c r="R643" s="468"/>
      <c r="S643" s="468"/>
      <c r="T643" s="468"/>
      <c r="U643" s="468"/>
      <c r="V643" s="468"/>
    </row>
    <row r="644" spans="1:22" ht="13.5" customHeight="1" x14ac:dyDescent="0.25">
      <c r="A644" s="468"/>
      <c r="B644" s="468"/>
      <c r="C644" s="468"/>
      <c r="D644" s="468"/>
      <c r="E644" s="468"/>
      <c r="F644" s="468"/>
      <c r="G644" s="468"/>
      <c r="H644" s="468"/>
      <c r="I644" s="468"/>
      <c r="J644" s="468"/>
      <c r="K644" s="468"/>
      <c r="L644" s="468"/>
      <c r="M644" s="468"/>
      <c r="N644" s="468"/>
      <c r="O644" s="468"/>
      <c r="P644" s="468"/>
      <c r="Q644" s="468"/>
      <c r="R644" s="468"/>
      <c r="S644" s="468"/>
      <c r="T644" s="468"/>
      <c r="U644" s="468"/>
      <c r="V644" s="468"/>
    </row>
    <row r="645" spans="1:22" ht="13.5" customHeight="1" x14ac:dyDescent="0.25">
      <c r="A645" s="468"/>
      <c r="B645" s="468"/>
      <c r="C645" s="468"/>
      <c r="D645" s="468"/>
      <c r="E645" s="468"/>
      <c r="F645" s="468"/>
      <c r="G645" s="468"/>
      <c r="H645" s="468"/>
      <c r="I645" s="468"/>
      <c r="J645" s="468"/>
      <c r="K645" s="468"/>
      <c r="L645" s="468"/>
      <c r="M645" s="468"/>
      <c r="N645" s="468"/>
      <c r="O645" s="468"/>
      <c r="P645" s="468"/>
      <c r="Q645" s="468"/>
      <c r="R645" s="468"/>
      <c r="S645" s="468"/>
      <c r="T645" s="468"/>
      <c r="U645" s="468"/>
      <c r="V645" s="468"/>
    </row>
    <row r="646" spans="1:22" x14ac:dyDescent="0.25">
      <c r="A646" s="468"/>
      <c r="B646" s="468"/>
      <c r="C646" s="468"/>
      <c r="D646" s="468"/>
      <c r="E646" s="468"/>
      <c r="F646" s="468"/>
      <c r="G646" s="468"/>
      <c r="H646" s="468"/>
      <c r="I646" s="468"/>
      <c r="J646" s="468"/>
      <c r="K646" s="468"/>
      <c r="L646" s="468"/>
      <c r="M646" s="468"/>
      <c r="N646" s="468"/>
      <c r="O646" s="468"/>
      <c r="P646" s="468"/>
      <c r="Q646" s="468"/>
      <c r="R646" s="468"/>
      <c r="S646" s="468"/>
      <c r="T646" s="468"/>
      <c r="U646" s="468"/>
      <c r="V646" s="468"/>
    </row>
    <row r="647" spans="1:22" x14ac:dyDescent="0.25">
      <c r="A647" s="13" t="s">
        <v>23</v>
      </c>
      <c r="B647" s="13"/>
      <c r="C647" s="791">
        <f>Presentación!$C$3</f>
        <v>1990</v>
      </c>
      <c r="D647" s="791"/>
      <c r="E647" s="791"/>
      <c r="F647" s="791"/>
      <c r="G647" s="791"/>
      <c r="H647" s="791"/>
      <c r="I647" s="791"/>
      <c r="J647" s="468"/>
      <c r="K647" s="468"/>
      <c r="L647" s="468"/>
      <c r="M647" s="468"/>
      <c r="N647" s="468"/>
      <c r="O647" s="468"/>
      <c r="P647" s="468"/>
      <c r="Q647" s="468"/>
      <c r="R647" s="468"/>
      <c r="S647" s="468"/>
      <c r="T647" s="468"/>
      <c r="U647" s="468"/>
      <c r="V647" s="468"/>
    </row>
    <row r="648" spans="1:22" ht="11.25" customHeight="1" x14ac:dyDescent="0.25">
      <c r="A648" s="11" t="s">
        <v>24</v>
      </c>
      <c r="B648" s="11"/>
      <c r="C648" s="792" t="s">
        <v>389</v>
      </c>
      <c r="D648" s="792"/>
      <c r="E648" s="792"/>
      <c r="F648" s="792"/>
      <c r="G648" s="792"/>
      <c r="H648" s="792"/>
      <c r="I648" s="792"/>
      <c r="J648" s="468"/>
      <c r="K648" s="468"/>
      <c r="L648" s="486">
        <v>11</v>
      </c>
      <c r="M648" s="486">
        <v>2</v>
      </c>
      <c r="N648" s="468"/>
      <c r="O648" s="468"/>
      <c r="P648" s="468"/>
      <c r="Q648" s="468"/>
      <c r="R648" s="468"/>
      <c r="S648" s="468"/>
      <c r="T648" s="468"/>
      <c r="U648" s="468"/>
      <c r="V648" s="468"/>
    </row>
    <row r="649" spans="1:22" ht="13.5" customHeight="1" x14ac:dyDescent="0.25">
      <c r="A649" s="702" t="s">
        <v>5</v>
      </c>
      <c r="B649" s="702"/>
      <c r="C649" s="703" t="s">
        <v>26</v>
      </c>
      <c r="D649" s="703"/>
      <c r="E649" s="703"/>
      <c r="F649" s="703"/>
      <c r="G649" s="703"/>
      <c r="H649" s="703"/>
      <c r="I649" s="703"/>
      <c r="J649" s="468"/>
      <c r="K649" s="468"/>
      <c r="L649" s="486"/>
      <c r="M649" s="486"/>
      <c r="N649" s="468"/>
      <c r="O649" s="468"/>
      <c r="P649" s="468"/>
      <c r="Q649" s="468"/>
      <c r="R649" s="468"/>
      <c r="S649" s="468"/>
      <c r="T649" s="468"/>
      <c r="U649" s="468"/>
      <c r="V649" s="468"/>
    </row>
    <row r="650" spans="1:22" ht="11.25" customHeight="1" x14ac:dyDescent="0.25">
      <c r="A650" s="702" t="s">
        <v>27</v>
      </c>
      <c r="B650" s="702"/>
      <c r="C650" s="703" t="s">
        <v>482</v>
      </c>
      <c r="D650" s="703"/>
      <c r="E650" s="703"/>
      <c r="F650" s="703"/>
      <c r="G650" s="703"/>
      <c r="H650" s="703"/>
      <c r="I650" s="703"/>
      <c r="J650" s="468"/>
      <c r="K650" s="468"/>
      <c r="L650" s="486"/>
      <c r="M650" s="486"/>
      <c r="N650" s="468"/>
      <c r="O650" s="468"/>
      <c r="P650" s="468"/>
      <c r="Q650" s="468"/>
      <c r="R650" s="468"/>
      <c r="S650" s="468"/>
      <c r="T650" s="468"/>
      <c r="U650" s="468"/>
      <c r="V650" s="468"/>
    </row>
    <row r="651" spans="1:22" ht="11.25" customHeight="1" x14ac:dyDescent="0.25">
      <c r="A651" s="702" t="s">
        <v>29</v>
      </c>
      <c r="B651" s="702"/>
      <c r="C651" s="703" t="s">
        <v>454</v>
      </c>
      <c r="D651" s="703"/>
      <c r="E651" s="703"/>
      <c r="F651" s="703"/>
      <c r="G651" s="703"/>
      <c r="H651" s="703"/>
      <c r="I651" s="703"/>
      <c r="J651" s="468"/>
      <c r="K651" s="468"/>
      <c r="L651" s="486"/>
      <c r="M651" s="486"/>
      <c r="N651" s="468"/>
      <c r="O651" s="468"/>
      <c r="P651" s="468"/>
      <c r="Q651" s="468"/>
      <c r="R651" s="468"/>
      <c r="S651" s="468"/>
      <c r="T651" s="468"/>
      <c r="U651" s="468"/>
      <c r="V651" s="468"/>
    </row>
    <row r="652" spans="1:22" ht="11.25" customHeight="1" x14ac:dyDescent="0.25">
      <c r="A652" s="702" t="s">
        <v>31</v>
      </c>
      <c r="B652" s="702"/>
      <c r="C652" s="703" t="s">
        <v>406</v>
      </c>
      <c r="D652" s="703"/>
      <c r="E652" s="703"/>
      <c r="F652" s="703"/>
      <c r="G652" s="703"/>
      <c r="H652" s="703"/>
      <c r="I652" s="703"/>
      <c r="J652" s="468"/>
      <c r="K652" s="468"/>
      <c r="L652" s="486"/>
      <c r="M652" s="486"/>
      <c r="N652" s="468"/>
      <c r="O652" s="468"/>
      <c r="P652" s="468"/>
      <c r="Q652" s="468"/>
      <c r="R652" s="468"/>
      <c r="S652" s="468"/>
      <c r="T652" s="468"/>
      <c r="U652" s="468"/>
      <c r="V652" s="468"/>
    </row>
    <row r="653" spans="1:22" ht="11.25" customHeight="1" x14ac:dyDescent="0.25">
      <c r="A653" s="704" t="s">
        <v>33</v>
      </c>
      <c r="B653" s="704"/>
      <c r="C653" s="97" t="s">
        <v>34</v>
      </c>
      <c r="D653" s="705" t="s">
        <v>237</v>
      </c>
      <c r="E653" s="705"/>
      <c r="F653" s="705"/>
      <c r="G653" s="705"/>
      <c r="H653" s="705"/>
      <c r="I653" s="705"/>
      <c r="J653" s="468"/>
      <c r="K653" s="468"/>
      <c r="L653" s="486"/>
      <c r="M653" s="486"/>
      <c r="N653" s="468"/>
      <c r="O653" s="468"/>
      <c r="P653" s="468"/>
      <c r="Q653" s="468"/>
      <c r="R653" s="468"/>
      <c r="S653" s="468"/>
      <c r="T653" s="468"/>
      <c r="U653" s="468"/>
      <c r="V653" s="468"/>
    </row>
    <row r="654" spans="1:22" ht="45.75" customHeight="1" x14ac:dyDescent="0.25">
      <c r="A654" s="7" t="s">
        <v>37</v>
      </c>
      <c r="B654" s="7"/>
      <c r="C654" s="7" t="s">
        <v>38</v>
      </c>
      <c r="D654" s="98" t="s">
        <v>238</v>
      </c>
      <c r="E654" s="98" t="s">
        <v>483</v>
      </c>
      <c r="F654" s="98" t="s">
        <v>484</v>
      </c>
      <c r="G654" s="98" t="s">
        <v>241</v>
      </c>
      <c r="H654" s="98" t="s">
        <v>242</v>
      </c>
      <c r="I654" s="98" t="s">
        <v>242</v>
      </c>
      <c r="J654" s="468"/>
      <c r="K654" s="468"/>
      <c r="L654" s="486"/>
      <c r="M654" s="486"/>
      <c r="N654" s="468"/>
      <c r="O654" s="468"/>
      <c r="P654" s="468"/>
      <c r="Q654" s="468"/>
      <c r="R654" s="468"/>
      <c r="S654" s="468"/>
      <c r="T654" s="468"/>
      <c r="U654" s="468"/>
      <c r="V654" s="468"/>
    </row>
    <row r="655" spans="1:22" ht="12.75" customHeight="1" x14ac:dyDescent="0.25">
      <c r="A655" s="7" t="s">
        <v>224</v>
      </c>
      <c r="B655" s="7" t="s">
        <v>47</v>
      </c>
      <c r="C655" s="7"/>
      <c r="D655" s="25" t="s">
        <v>48</v>
      </c>
      <c r="E655" s="25" t="s">
        <v>243</v>
      </c>
      <c r="F655" s="25" t="s">
        <v>243</v>
      </c>
      <c r="G655" s="25" t="s">
        <v>244</v>
      </c>
      <c r="H655" s="25" t="s">
        <v>52</v>
      </c>
      <c r="I655" s="25" t="s">
        <v>121</v>
      </c>
      <c r="J655" s="468"/>
      <c r="K655" s="468"/>
      <c r="L655" s="486"/>
      <c r="M655" s="486"/>
      <c r="N655" s="468"/>
      <c r="O655" s="468"/>
      <c r="P655" s="468"/>
      <c r="Q655" s="468"/>
      <c r="R655" s="468"/>
      <c r="S655" s="468"/>
      <c r="T655" s="468"/>
      <c r="U655" s="468"/>
      <c r="V655" s="468"/>
    </row>
    <row r="656" spans="1:22" ht="34.5" x14ac:dyDescent="0.25">
      <c r="A656" s="7"/>
      <c r="B656" s="7"/>
      <c r="C656" s="7"/>
      <c r="D656" s="25" t="s">
        <v>54</v>
      </c>
      <c r="E656" s="25" t="s">
        <v>246</v>
      </c>
      <c r="F656" s="25" t="s">
        <v>247</v>
      </c>
      <c r="G656" s="25" t="s">
        <v>485</v>
      </c>
      <c r="H656" s="25" t="s">
        <v>486</v>
      </c>
      <c r="I656" s="25" t="s">
        <v>487</v>
      </c>
      <c r="J656" s="468"/>
      <c r="K656" s="468"/>
      <c r="L656" s="486"/>
      <c r="M656" s="486"/>
      <c r="N656" s="468"/>
      <c r="O656" s="468"/>
      <c r="P656" s="468"/>
      <c r="Q656" s="468"/>
      <c r="R656" s="468"/>
      <c r="S656" s="468"/>
      <c r="T656" s="468"/>
      <c r="U656" s="468"/>
      <c r="V656" s="468"/>
    </row>
    <row r="657" spans="1:22" ht="13.5" x14ac:dyDescent="0.35">
      <c r="A657" s="7"/>
      <c r="B657" s="7"/>
      <c r="C657" s="7"/>
      <c r="D657" s="114" t="s">
        <v>488</v>
      </c>
      <c r="E657" s="114" t="s">
        <v>251</v>
      </c>
      <c r="F657" s="114" t="s">
        <v>250</v>
      </c>
      <c r="G657" s="114" t="s">
        <v>489</v>
      </c>
      <c r="H657" s="114" t="s">
        <v>253</v>
      </c>
      <c r="I657" s="114" t="s">
        <v>253</v>
      </c>
      <c r="J657" s="468"/>
      <c r="K657" s="468"/>
      <c r="L657" s="486"/>
      <c r="M657" s="486"/>
      <c r="N657" s="468"/>
      <c r="O657" s="468"/>
      <c r="P657" s="468"/>
      <c r="Q657" s="468"/>
      <c r="R657" s="468"/>
      <c r="S657" s="468"/>
      <c r="T657" s="468"/>
      <c r="U657" s="468"/>
      <c r="V657" s="468"/>
    </row>
    <row r="658" spans="1:22" ht="11.25" customHeight="1" x14ac:dyDescent="0.25">
      <c r="A658" s="7" t="s">
        <v>68</v>
      </c>
      <c r="B658" s="7" t="s">
        <v>313</v>
      </c>
      <c r="C658" s="135" t="s">
        <v>561</v>
      </c>
      <c r="D658" s="490"/>
      <c r="E658" s="511"/>
      <c r="F658" s="492">
        <v>0</v>
      </c>
      <c r="G658" s="492">
        <v>1</v>
      </c>
      <c r="H658" s="497">
        <f>D658*(F658-E658)/G658</f>
        <v>0</v>
      </c>
      <c r="I658" s="137"/>
      <c r="J658" s="468"/>
      <c r="K658" s="468"/>
      <c r="L658" s="486">
        <v>1</v>
      </c>
      <c r="M658" s="486">
        <f>L648*100+L658</f>
        <v>1101</v>
      </c>
      <c r="N658" s="468"/>
      <c r="O658" s="468"/>
      <c r="P658" s="468"/>
      <c r="Q658" s="468"/>
      <c r="R658" s="468"/>
      <c r="S658" s="468"/>
      <c r="T658" s="468"/>
      <c r="U658" s="468"/>
      <c r="V658" s="468"/>
    </row>
    <row r="659" spans="1:22" x14ac:dyDescent="0.25">
      <c r="A659" s="7"/>
      <c r="B659" s="7"/>
      <c r="C659" s="486" t="s">
        <v>563</v>
      </c>
      <c r="D659" s="490"/>
      <c r="E659" s="511"/>
      <c r="F659" s="492">
        <v>0</v>
      </c>
      <c r="G659" s="492">
        <v>1</v>
      </c>
      <c r="H659" s="497">
        <f>D659*(F659-E659)/G659</f>
        <v>0</v>
      </c>
      <c r="I659" s="137"/>
      <c r="J659" s="468"/>
      <c r="K659" s="468"/>
      <c r="L659" s="486">
        <v>2</v>
      </c>
      <c r="M659" s="486">
        <f>L648*100+L659</f>
        <v>1102</v>
      </c>
      <c r="N659" s="468"/>
      <c r="O659" s="468"/>
      <c r="P659" s="468"/>
      <c r="Q659" s="468"/>
      <c r="R659" s="468"/>
      <c r="S659" s="468"/>
      <c r="T659" s="468"/>
      <c r="U659" s="468"/>
      <c r="V659" s="468"/>
    </row>
    <row r="660" spans="1:22" x14ac:dyDescent="0.25">
      <c r="A660" s="7"/>
      <c r="B660" s="7"/>
      <c r="C660" s="135" t="s">
        <v>564</v>
      </c>
      <c r="D660" s="490"/>
      <c r="E660" s="504"/>
      <c r="F660" s="492">
        <v>0</v>
      </c>
      <c r="G660" s="492">
        <v>1</v>
      </c>
      <c r="H660" s="497">
        <f>D660*(F660-E660)/G660</f>
        <v>0</v>
      </c>
      <c r="I660" s="137"/>
      <c r="J660" s="468"/>
      <c r="K660" s="468"/>
      <c r="L660" s="486">
        <v>3</v>
      </c>
      <c r="M660" s="486">
        <f>L648*100+L660</f>
        <v>1103</v>
      </c>
      <c r="O660" s="512"/>
      <c r="P660" s="468"/>
      <c r="Q660" s="468"/>
      <c r="R660" s="468"/>
      <c r="S660" s="468"/>
      <c r="T660" s="468"/>
      <c r="U660" s="468"/>
      <c r="V660" s="468"/>
    </row>
    <row r="661" spans="1:22" x14ac:dyDescent="0.25">
      <c r="A661" s="864" t="s">
        <v>292</v>
      </c>
      <c r="B661" s="864"/>
      <c r="C661" s="864"/>
      <c r="D661" s="370">
        <f>SUM(D657:D660)</f>
        <v>0</v>
      </c>
      <c r="E661" s="513"/>
      <c r="F661" s="495"/>
      <c r="G661" s="495"/>
      <c r="H661" s="496">
        <f>SUM(H658:H660)</f>
        <v>0</v>
      </c>
      <c r="I661" s="496">
        <f>SUM(I658:I660)</f>
        <v>0</v>
      </c>
      <c r="J661" s="468"/>
      <c r="K661" s="468"/>
      <c r="L661" s="486"/>
      <c r="M661" s="486"/>
      <c r="N661" s="468"/>
      <c r="O661" s="468"/>
      <c r="P661" s="468"/>
      <c r="Q661" s="468"/>
      <c r="R661" s="468"/>
      <c r="S661" s="468"/>
      <c r="T661" s="468"/>
      <c r="U661" s="468"/>
      <c r="V661" s="468"/>
    </row>
    <row r="662" spans="1:22" ht="11.25" customHeight="1" x14ac:dyDescent="0.25">
      <c r="A662" s="7" t="s">
        <v>310</v>
      </c>
      <c r="B662" s="7" t="s">
        <v>313</v>
      </c>
      <c r="C662" s="469" t="s">
        <v>313</v>
      </c>
      <c r="D662" s="490"/>
      <c r="E662" s="492">
        <v>0</v>
      </c>
      <c r="F662" s="492">
        <v>0</v>
      </c>
      <c r="G662" s="492">
        <v>1</v>
      </c>
      <c r="H662" s="492"/>
      <c r="I662" s="137">
        <f>D662*(F662-E662)/G662</f>
        <v>0</v>
      </c>
      <c r="J662" s="468"/>
      <c r="K662" s="468"/>
      <c r="L662" s="486">
        <v>4</v>
      </c>
      <c r="M662" s="486">
        <f>L648*100+L662</f>
        <v>1104</v>
      </c>
      <c r="N662" s="468"/>
      <c r="O662" s="468"/>
      <c r="P662" s="468"/>
      <c r="Q662" s="468"/>
      <c r="R662" s="468"/>
      <c r="S662" s="468"/>
      <c r="T662" s="468"/>
      <c r="U662" s="468"/>
      <c r="V662" s="468"/>
    </row>
    <row r="663" spans="1:22" x14ac:dyDescent="0.25">
      <c r="A663" s="7"/>
      <c r="B663" s="7"/>
      <c r="C663" s="469" t="s">
        <v>312</v>
      </c>
      <c r="D663" s="498"/>
      <c r="E663" s="492"/>
      <c r="F663" s="492"/>
      <c r="G663" s="492"/>
      <c r="H663" s="492"/>
      <c r="I663" s="137"/>
      <c r="J663" s="468"/>
      <c r="K663" s="468"/>
      <c r="L663" s="486"/>
      <c r="M663" s="486"/>
      <c r="N663" s="468"/>
      <c r="O663" s="468"/>
      <c r="P663" s="468"/>
      <c r="Q663" s="468"/>
      <c r="R663" s="468"/>
      <c r="S663" s="468"/>
      <c r="T663" s="468"/>
      <c r="U663" s="468"/>
      <c r="V663" s="468"/>
    </row>
    <row r="664" spans="1:22" x14ac:dyDescent="0.25">
      <c r="A664" s="864" t="s">
        <v>292</v>
      </c>
      <c r="B664" s="864"/>
      <c r="C664" s="864"/>
      <c r="D664" s="499">
        <f>SUM(D662:D663)</f>
        <v>0</v>
      </c>
      <c r="E664" s="495"/>
      <c r="F664" s="495"/>
      <c r="G664" s="495"/>
      <c r="H664" s="496">
        <f>SUM(H662:H663)</f>
        <v>0</v>
      </c>
      <c r="I664" s="496">
        <f>SUM(I662:I663)</f>
        <v>0</v>
      </c>
      <c r="J664" s="468"/>
      <c r="K664" s="468"/>
      <c r="L664" s="486"/>
      <c r="M664" s="486"/>
      <c r="N664" s="468"/>
      <c r="O664" s="468"/>
      <c r="P664" s="468"/>
      <c r="Q664" s="468"/>
      <c r="R664" s="468"/>
      <c r="S664" s="468"/>
      <c r="T664" s="468"/>
      <c r="U664" s="468"/>
      <c r="V664" s="468"/>
    </row>
    <row r="665" spans="1:22" ht="11.25" customHeight="1" x14ac:dyDescent="0.25">
      <c r="A665" s="7" t="s">
        <v>314</v>
      </c>
      <c r="B665" s="7" t="s">
        <v>313</v>
      </c>
      <c r="C665" s="469" t="s">
        <v>313</v>
      </c>
      <c r="D665" s="490"/>
      <c r="E665" s="492">
        <v>0</v>
      </c>
      <c r="F665" s="492">
        <v>0</v>
      </c>
      <c r="G665" s="492">
        <v>1</v>
      </c>
      <c r="H665" s="492"/>
      <c r="I665" s="137">
        <f>D665*(F665-E665)/G665</f>
        <v>0</v>
      </c>
      <c r="J665" s="468"/>
      <c r="K665" s="468"/>
      <c r="L665" s="486">
        <v>5</v>
      </c>
      <c r="M665" s="486">
        <f>L648*100+L665</f>
        <v>1105</v>
      </c>
      <c r="N665" s="468"/>
      <c r="O665" s="468"/>
      <c r="P665" s="468"/>
      <c r="Q665" s="468"/>
      <c r="R665" s="468"/>
      <c r="S665" s="468"/>
      <c r="T665" s="468"/>
      <c r="U665" s="468"/>
      <c r="V665" s="468"/>
    </row>
    <row r="666" spans="1:22" ht="12.75" customHeight="1" x14ac:dyDescent="0.25">
      <c r="A666" s="7"/>
      <c r="B666" s="7"/>
      <c r="C666" s="469" t="s">
        <v>312</v>
      </c>
      <c r="D666" s="498"/>
      <c r="E666" s="492"/>
      <c r="F666" s="492"/>
      <c r="G666" s="492"/>
      <c r="H666" s="492"/>
      <c r="I666" s="137"/>
      <c r="J666" s="468"/>
      <c r="K666" s="468"/>
      <c r="L666" s="486"/>
      <c r="M666" s="486"/>
      <c r="N666" s="468"/>
      <c r="O666" s="468"/>
      <c r="P666" s="468"/>
      <c r="Q666" s="468"/>
      <c r="R666" s="468"/>
      <c r="S666" s="468"/>
      <c r="T666" s="468"/>
      <c r="U666" s="468"/>
      <c r="V666" s="468"/>
    </row>
    <row r="667" spans="1:22" x14ac:dyDescent="0.25">
      <c r="A667" s="864" t="s">
        <v>292</v>
      </c>
      <c r="B667" s="864"/>
      <c r="C667" s="864"/>
      <c r="D667" s="499">
        <f>SUM(D665:D666)</f>
        <v>0</v>
      </c>
      <c r="E667" s="495"/>
      <c r="F667" s="495"/>
      <c r="G667" s="495"/>
      <c r="H667" s="496">
        <f>SUM(H665:H666)</f>
        <v>0</v>
      </c>
      <c r="I667" s="496">
        <f>SUM(I665:I666)</f>
        <v>0</v>
      </c>
      <c r="J667" s="468"/>
      <c r="K667" s="468"/>
      <c r="L667" s="486"/>
      <c r="M667" s="486"/>
      <c r="N667" s="468"/>
      <c r="O667" s="468"/>
      <c r="P667" s="468"/>
      <c r="Q667" s="468"/>
      <c r="R667" s="468"/>
      <c r="S667" s="468"/>
      <c r="T667" s="468"/>
      <c r="U667" s="468"/>
      <c r="V667" s="468"/>
    </row>
    <row r="668" spans="1:22" ht="11.25" customHeight="1" x14ac:dyDescent="0.25">
      <c r="A668" s="7" t="s">
        <v>315</v>
      </c>
      <c r="B668" s="7" t="s">
        <v>313</v>
      </c>
      <c r="C668" s="469" t="s">
        <v>313</v>
      </c>
      <c r="D668" s="490"/>
      <c r="E668" s="492">
        <v>0</v>
      </c>
      <c r="F668" s="492">
        <v>0</v>
      </c>
      <c r="G668" s="492">
        <v>1</v>
      </c>
      <c r="H668" s="492"/>
      <c r="I668" s="137">
        <f>D668*(F668-E668)/G668</f>
        <v>0</v>
      </c>
      <c r="J668" s="468"/>
      <c r="K668" s="468"/>
      <c r="L668" s="486">
        <v>6</v>
      </c>
      <c r="M668" s="486">
        <f>L648*100+L668</f>
        <v>1106</v>
      </c>
      <c r="N668" s="468"/>
      <c r="O668" s="468"/>
      <c r="P668" s="468"/>
      <c r="Q668" s="468"/>
      <c r="R668" s="468"/>
      <c r="S668" s="468"/>
      <c r="T668" s="468"/>
      <c r="U668" s="468"/>
      <c r="V668" s="468"/>
    </row>
    <row r="669" spans="1:22" x14ac:dyDescent="0.25">
      <c r="A669" s="7"/>
      <c r="B669" s="7"/>
      <c r="C669" s="469" t="s">
        <v>312</v>
      </c>
      <c r="D669" s="498"/>
      <c r="E669" s="492"/>
      <c r="F669" s="492"/>
      <c r="G669" s="492"/>
      <c r="H669" s="492"/>
      <c r="I669" s="137"/>
      <c r="J669" s="468"/>
      <c r="K669" s="468"/>
      <c r="L669" s="486"/>
      <c r="M669" s="486"/>
      <c r="N669" s="468"/>
      <c r="O669" s="468"/>
      <c r="P669" s="468"/>
      <c r="Q669" s="468"/>
      <c r="R669" s="468"/>
      <c r="S669" s="468"/>
      <c r="T669" s="468"/>
      <c r="U669" s="468"/>
      <c r="V669" s="468"/>
    </row>
    <row r="670" spans="1:22" x14ac:dyDescent="0.25">
      <c r="A670" s="864" t="s">
        <v>292</v>
      </c>
      <c r="B670" s="864"/>
      <c r="C670" s="864"/>
      <c r="D670" s="499">
        <f>SUM(D668:D669)</f>
        <v>0</v>
      </c>
      <c r="E670" s="495"/>
      <c r="F670" s="495"/>
      <c r="G670" s="495"/>
      <c r="H670" s="496">
        <f>SUM(H668:H669)</f>
        <v>0</v>
      </c>
      <c r="I670" s="496">
        <f>SUM(I668:I669)</f>
        <v>0</v>
      </c>
      <c r="J670" s="468"/>
      <c r="K670" s="468"/>
      <c r="L670" s="486"/>
      <c r="M670" s="486"/>
      <c r="N670" s="468"/>
      <c r="O670" s="468"/>
      <c r="P670" s="468"/>
      <c r="Q670" s="468"/>
      <c r="R670" s="468"/>
      <c r="S670" s="468"/>
      <c r="T670" s="468"/>
      <c r="U670" s="468"/>
      <c r="V670" s="468"/>
    </row>
    <row r="671" spans="1:22" ht="11.25" customHeight="1" x14ac:dyDescent="0.25">
      <c r="A671" s="7" t="s">
        <v>316</v>
      </c>
      <c r="B671" s="7" t="s">
        <v>313</v>
      </c>
      <c r="C671" s="469" t="s">
        <v>313</v>
      </c>
      <c r="D671" s="490"/>
      <c r="E671" s="492">
        <v>0</v>
      </c>
      <c r="F671" s="492">
        <v>0</v>
      </c>
      <c r="G671" s="492">
        <v>1</v>
      </c>
      <c r="H671" s="492"/>
      <c r="I671" s="137">
        <f>D671*(F671-E671)/G671</f>
        <v>0</v>
      </c>
      <c r="J671" s="468"/>
      <c r="K671" s="468"/>
      <c r="L671" s="486">
        <v>7</v>
      </c>
      <c r="M671" s="486">
        <f>L648*100+L671</f>
        <v>1107</v>
      </c>
      <c r="N671" s="468"/>
      <c r="O671" s="468"/>
      <c r="P671" s="468"/>
      <c r="Q671" s="468"/>
      <c r="R671" s="468"/>
      <c r="S671" s="468"/>
      <c r="T671" s="468"/>
      <c r="U671" s="468"/>
      <c r="V671" s="468"/>
    </row>
    <row r="672" spans="1:22" x14ac:dyDescent="0.25">
      <c r="A672" s="7"/>
      <c r="B672" s="7"/>
      <c r="C672" s="469" t="s">
        <v>312</v>
      </c>
      <c r="D672" s="498"/>
      <c r="E672" s="514"/>
      <c r="F672" s="492"/>
      <c r="G672" s="492"/>
      <c r="H672" s="492"/>
      <c r="I672" s="137"/>
      <c r="J672" s="468"/>
      <c r="K672" s="468"/>
      <c r="L672" s="468"/>
      <c r="M672" s="468"/>
      <c r="N672" s="468"/>
      <c r="O672" s="468"/>
      <c r="P672" s="468"/>
      <c r="Q672" s="468"/>
      <c r="R672" s="468"/>
      <c r="S672" s="468"/>
      <c r="T672" s="468"/>
      <c r="U672" s="468"/>
      <c r="V672" s="468"/>
    </row>
    <row r="673" spans="1:22" x14ac:dyDescent="0.25">
      <c r="A673" s="864" t="s">
        <v>292</v>
      </c>
      <c r="B673" s="864"/>
      <c r="C673" s="864"/>
      <c r="D673" s="507">
        <f>SUM(D671:D672)</f>
        <v>0</v>
      </c>
      <c r="E673" s="515"/>
      <c r="F673" s="495"/>
      <c r="G673" s="495"/>
      <c r="H673" s="496">
        <f>SUM(H671:H672)</f>
        <v>0</v>
      </c>
      <c r="I673" s="496">
        <f>SUM(I671:I672)</f>
        <v>0</v>
      </c>
      <c r="J673" s="468"/>
      <c r="K673" s="468"/>
      <c r="L673" s="468"/>
      <c r="M673" s="468"/>
      <c r="N673" s="468"/>
      <c r="O673" s="468"/>
      <c r="P673" s="468"/>
      <c r="Q673" s="468"/>
      <c r="R673" s="468"/>
      <c r="S673" s="468"/>
      <c r="T673" s="468"/>
      <c r="U673" s="468"/>
      <c r="V673" s="468"/>
    </row>
    <row r="674" spans="1:22" x14ac:dyDescent="0.25">
      <c r="A674" s="865" t="s">
        <v>91</v>
      </c>
      <c r="B674" s="865"/>
      <c r="C674" s="865"/>
      <c r="D674" s="92">
        <f>D673+D670+D667+D664+D661</f>
        <v>0</v>
      </c>
      <c r="E674" s="516"/>
      <c r="F674" s="500"/>
      <c r="G674" s="500"/>
      <c r="H674" s="496">
        <f>H673+H670+H667+H664+H661</f>
        <v>0</v>
      </c>
      <c r="I674" s="496">
        <f>I673+I670+I667+I664+I661</f>
        <v>0</v>
      </c>
      <c r="J674" s="468"/>
      <c r="K674" s="468"/>
      <c r="L674" s="468"/>
      <c r="M674" s="468"/>
      <c r="N674" s="468"/>
      <c r="O674" s="468"/>
      <c r="P674" s="468"/>
      <c r="Q674" s="468"/>
      <c r="R674" s="468"/>
      <c r="S674" s="468"/>
      <c r="T674" s="468"/>
      <c r="U674" s="468"/>
      <c r="V674" s="468"/>
    </row>
    <row r="675" spans="1:22" ht="14" x14ac:dyDescent="0.25">
      <c r="A675" s="867" t="s">
        <v>491</v>
      </c>
      <c r="B675" s="867"/>
      <c r="C675" s="867"/>
      <c r="D675" s="867"/>
      <c r="E675" s="867"/>
      <c r="F675" s="867"/>
      <c r="G675" s="867"/>
      <c r="H675" s="867"/>
      <c r="I675" s="867"/>
      <c r="J675" s="468"/>
      <c r="K675" s="468"/>
      <c r="L675" s="468"/>
      <c r="M675" s="468"/>
      <c r="N675" s="468"/>
      <c r="O675" s="468"/>
      <c r="P675" s="468"/>
      <c r="Q675" s="468"/>
      <c r="R675" s="468"/>
      <c r="S675" s="468"/>
      <c r="T675" s="468"/>
      <c r="U675" s="468"/>
      <c r="V675" s="468"/>
    </row>
    <row r="676" spans="1:22" ht="14" x14ac:dyDescent="0.25">
      <c r="A676" s="867" t="s">
        <v>492</v>
      </c>
      <c r="B676" s="867"/>
      <c r="C676" s="867"/>
      <c r="D676" s="867"/>
      <c r="E676" s="867"/>
      <c r="F676" s="867"/>
      <c r="G676" s="867"/>
      <c r="H676" s="867"/>
      <c r="I676" s="867"/>
      <c r="J676" s="468"/>
      <c r="K676" s="468"/>
      <c r="L676" s="468"/>
      <c r="M676" s="468"/>
      <c r="N676" s="468"/>
      <c r="O676" s="468"/>
      <c r="P676" s="468"/>
      <c r="Q676" s="468"/>
      <c r="R676" s="468"/>
      <c r="S676" s="468"/>
      <c r="T676" s="468"/>
      <c r="U676" s="468"/>
      <c r="V676" s="468"/>
    </row>
    <row r="677" spans="1:22" ht="12" customHeight="1" x14ac:dyDescent="0.25">
      <c r="A677" s="868" t="s">
        <v>493</v>
      </c>
      <c r="B677" s="868"/>
      <c r="C677" s="868"/>
      <c r="D677" s="868"/>
      <c r="E677" s="868"/>
      <c r="F677" s="868"/>
      <c r="G677" s="868"/>
      <c r="H677" s="868"/>
      <c r="I677" s="868"/>
      <c r="J677" s="468"/>
      <c r="K677" s="468"/>
      <c r="L677" s="468"/>
      <c r="M677" s="468"/>
      <c r="N677" s="468"/>
      <c r="O677" s="468"/>
      <c r="P677" s="468"/>
      <c r="Q677" s="468"/>
      <c r="R677" s="468"/>
      <c r="S677" s="468"/>
      <c r="T677" s="468"/>
      <c r="U677" s="468"/>
      <c r="V677" s="468"/>
    </row>
    <row r="678" spans="1:22" ht="13.5" x14ac:dyDescent="0.25">
      <c r="A678" s="517" t="s">
        <v>494</v>
      </c>
      <c r="B678" s="468"/>
      <c r="C678" s="468"/>
      <c r="D678" s="468"/>
      <c r="E678" s="468"/>
      <c r="F678" s="468"/>
      <c r="G678" s="468"/>
      <c r="H678" s="468"/>
      <c r="I678" s="468"/>
      <c r="J678" s="468"/>
      <c r="K678" s="468"/>
      <c r="L678" s="468"/>
      <c r="M678" s="468"/>
      <c r="N678" s="468"/>
      <c r="O678" s="468"/>
      <c r="P678" s="468"/>
      <c r="Q678" s="468"/>
      <c r="R678" s="468"/>
      <c r="S678" s="468"/>
      <c r="T678" s="468"/>
      <c r="U678" s="468"/>
      <c r="V678" s="468"/>
    </row>
    <row r="679" spans="1:22" x14ac:dyDescent="0.25">
      <c r="A679" s="468"/>
      <c r="B679" s="468"/>
      <c r="C679" s="468"/>
      <c r="D679" s="468"/>
      <c r="E679" s="468"/>
      <c r="F679" s="468"/>
      <c r="G679" s="468"/>
      <c r="H679" s="468"/>
      <c r="I679" s="468"/>
      <c r="J679" s="468"/>
      <c r="K679" s="468"/>
      <c r="L679" s="468"/>
      <c r="M679" s="468"/>
      <c r="N679" s="468"/>
      <c r="O679" s="468"/>
      <c r="P679" s="468"/>
      <c r="Q679" s="468"/>
      <c r="R679" s="468"/>
      <c r="S679" s="468"/>
      <c r="T679" s="468"/>
      <c r="U679" s="468"/>
      <c r="V679" s="468"/>
    </row>
    <row r="680" spans="1:22" x14ac:dyDescent="0.25">
      <c r="A680" s="468"/>
      <c r="B680" s="468"/>
      <c r="C680" s="468"/>
      <c r="D680" s="468"/>
      <c r="E680" s="468"/>
      <c r="F680" s="468"/>
      <c r="G680" s="468"/>
      <c r="H680" s="468"/>
      <c r="I680" s="468"/>
      <c r="J680" s="468"/>
      <c r="K680" s="468"/>
      <c r="L680" s="468"/>
      <c r="M680" s="468"/>
      <c r="N680" s="468"/>
      <c r="O680" s="468"/>
      <c r="P680" s="468"/>
      <c r="Q680" s="468"/>
      <c r="R680" s="468"/>
      <c r="S680" s="468"/>
      <c r="T680" s="468"/>
      <c r="U680" s="468"/>
      <c r="V680" s="468"/>
    </row>
    <row r="681" spans="1:22" x14ac:dyDescent="0.25">
      <c r="A681" s="468"/>
      <c r="B681" s="468"/>
      <c r="C681" s="468"/>
      <c r="D681" s="468"/>
      <c r="E681" s="468"/>
      <c r="F681" s="468"/>
      <c r="G681" s="468"/>
      <c r="H681" s="468"/>
      <c r="I681" s="468"/>
      <c r="J681" s="468"/>
      <c r="K681" s="468"/>
      <c r="L681" s="468"/>
      <c r="M681" s="468"/>
      <c r="N681" s="468"/>
      <c r="O681" s="468"/>
      <c r="P681" s="468"/>
      <c r="Q681" s="468"/>
      <c r="R681" s="468"/>
      <c r="S681" s="468"/>
      <c r="T681" s="468"/>
      <c r="U681" s="468"/>
      <c r="V681" s="468"/>
    </row>
    <row r="682" spans="1:22" x14ac:dyDescent="0.25">
      <c r="A682" s="468"/>
      <c r="B682" s="468"/>
      <c r="C682" s="468"/>
      <c r="D682" s="468"/>
      <c r="E682" s="468"/>
      <c r="F682" s="468"/>
      <c r="G682" s="468"/>
      <c r="H682" s="468"/>
      <c r="I682" s="468"/>
      <c r="J682" s="468"/>
      <c r="K682" s="468"/>
      <c r="L682" s="468"/>
      <c r="M682" s="468"/>
      <c r="N682" s="468"/>
      <c r="O682" s="468"/>
      <c r="P682" s="468"/>
      <c r="Q682" s="468"/>
      <c r="R682" s="468"/>
      <c r="S682" s="468"/>
      <c r="T682" s="468"/>
      <c r="U682" s="468"/>
      <c r="V682" s="468"/>
    </row>
    <row r="683" spans="1:22" x14ac:dyDescent="0.25">
      <c r="A683" s="468"/>
      <c r="B683" s="468"/>
      <c r="C683" s="468"/>
      <c r="D683" s="468"/>
      <c r="E683" s="468"/>
      <c r="F683" s="468"/>
      <c r="G683" s="468"/>
      <c r="H683" s="468"/>
      <c r="I683" s="468"/>
      <c r="J683" s="468"/>
      <c r="K683" s="468"/>
      <c r="L683" s="468"/>
      <c r="M683" s="468"/>
      <c r="N683" s="468"/>
      <c r="O683" s="468"/>
      <c r="P683" s="468"/>
      <c r="Q683" s="468"/>
      <c r="R683" s="468"/>
      <c r="S683" s="468"/>
      <c r="T683" s="468"/>
      <c r="U683" s="468"/>
      <c r="V683" s="468"/>
    </row>
    <row r="684" spans="1:22" x14ac:dyDescent="0.25">
      <c r="A684" s="468"/>
      <c r="B684" s="468"/>
      <c r="C684" s="468"/>
      <c r="D684" s="468"/>
      <c r="E684" s="468"/>
      <c r="F684" s="468"/>
      <c r="G684" s="468"/>
      <c r="H684" s="468"/>
      <c r="I684" s="468"/>
      <c r="J684" s="468"/>
      <c r="K684" s="468"/>
      <c r="L684" s="468"/>
      <c r="M684" s="468"/>
      <c r="N684" s="468"/>
      <c r="O684" s="468"/>
      <c r="P684" s="468"/>
      <c r="Q684" s="468"/>
      <c r="R684" s="468"/>
      <c r="S684" s="468"/>
      <c r="T684" s="468"/>
      <c r="U684" s="468"/>
      <c r="V684" s="468"/>
    </row>
    <row r="685" spans="1:22" x14ac:dyDescent="0.25">
      <c r="A685" s="13" t="s">
        <v>23</v>
      </c>
      <c r="B685" s="13"/>
      <c r="C685" s="791">
        <f>Presentación!$C$3</f>
        <v>1990</v>
      </c>
      <c r="D685" s="791"/>
      <c r="E685" s="791"/>
      <c r="F685" s="791"/>
      <c r="G685" s="791"/>
      <c r="H685" s="791"/>
      <c r="I685" s="791"/>
      <c r="J685" s="468"/>
      <c r="K685" s="468"/>
      <c r="L685" s="468"/>
      <c r="M685" s="468"/>
      <c r="N685" s="468"/>
      <c r="O685" s="468"/>
      <c r="P685" s="468"/>
      <c r="Q685" s="468"/>
      <c r="R685" s="468"/>
      <c r="S685" s="468"/>
      <c r="T685" s="468"/>
      <c r="U685" s="468"/>
      <c r="V685" s="468"/>
    </row>
    <row r="686" spans="1:22" ht="11.25" customHeight="1" x14ac:dyDescent="0.25">
      <c r="A686" s="11" t="s">
        <v>24</v>
      </c>
      <c r="B686" s="11"/>
      <c r="C686" s="792" t="s">
        <v>390</v>
      </c>
      <c r="D686" s="792"/>
      <c r="E686" s="792"/>
      <c r="F686" s="792"/>
      <c r="G686" s="792"/>
      <c r="H686" s="792"/>
      <c r="I686" s="792"/>
      <c r="J686" s="468"/>
      <c r="K686" s="468"/>
      <c r="L686" s="486">
        <v>12</v>
      </c>
      <c r="M686" s="486">
        <v>2</v>
      </c>
      <c r="N686" s="468"/>
      <c r="O686" s="468"/>
      <c r="P686" s="468"/>
      <c r="Q686" s="468"/>
      <c r="R686" s="468"/>
      <c r="S686" s="468"/>
      <c r="T686" s="468"/>
      <c r="U686" s="468"/>
      <c r="V686" s="468"/>
    </row>
    <row r="687" spans="1:22" ht="11.25" customHeight="1" x14ac:dyDescent="0.25">
      <c r="A687" s="702" t="s">
        <v>5</v>
      </c>
      <c r="B687" s="702"/>
      <c r="C687" s="703" t="s">
        <v>26</v>
      </c>
      <c r="D687" s="703"/>
      <c r="E687" s="703"/>
      <c r="F687" s="703"/>
      <c r="G687" s="703"/>
      <c r="H687" s="703"/>
      <c r="I687" s="703"/>
      <c r="J687" s="468"/>
      <c r="K687" s="468"/>
      <c r="L687" s="486"/>
      <c r="M687" s="486"/>
      <c r="N687" s="468"/>
      <c r="O687" s="468"/>
      <c r="P687" s="468"/>
      <c r="Q687" s="468"/>
      <c r="R687" s="468"/>
      <c r="S687" s="468"/>
      <c r="T687" s="468"/>
      <c r="U687" s="468"/>
      <c r="V687" s="468"/>
    </row>
    <row r="688" spans="1:22" ht="11.25" customHeight="1" x14ac:dyDescent="0.25">
      <c r="A688" s="702" t="s">
        <v>27</v>
      </c>
      <c r="B688" s="702"/>
      <c r="C688" s="703" t="s">
        <v>482</v>
      </c>
      <c r="D688" s="703"/>
      <c r="E688" s="703"/>
      <c r="F688" s="703"/>
      <c r="G688" s="703"/>
      <c r="H688" s="703"/>
      <c r="I688" s="703"/>
      <c r="J688" s="468"/>
      <c r="K688" s="468"/>
      <c r="L688" s="486"/>
      <c r="M688" s="486"/>
      <c r="N688" s="468"/>
      <c r="O688" s="468"/>
      <c r="P688" s="468"/>
      <c r="Q688" s="468"/>
      <c r="R688" s="468"/>
      <c r="S688" s="468"/>
      <c r="T688" s="468"/>
      <c r="U688" s="468"/>
      <c r="V688" s="468"/>
    </row>
    <row r="689" spans="1:22" ht="11.25" customHeight="1" x14ac:dyDescent="0.25">
      <c r="A689" s="702" t="s">
        <v>29</v>
      </c>
      <c r="B689" s="702"/>
      <c r="C689" s="703" t="s">
        <v>454</v>
      </c>
      <c r="D689" s="703"/>
      <c r="E689" s="703"/>
      <c r="F689" s="703"/>
      <c r="G689" s="703"/>
      <c r="H689" s="703"/>
      <c r="I689" s="703"/>
      <c r="J689" s="468"/>
      <c r="K689" s="468"/>
      <c r="L689" s="486"/>
      <c r="M689" s="486"/>
      <c r="N689" s="468"/>
      <c r="O689" s="468"/>
      <c r="P689" s="468"/>
      <c r="Q689" s="468"/>
      <c r="R689" s="468"/>
      <c r="S689" s="468"/>
      <c r="T689" s="468"/>
      <c r="U689" s="468"/>
      <c r="V689" s="468"/>
    </row>
    <row r="690" spans="1:22" ht="11.25" customHeight="1" x14ac:dyDescent="0.25">
      <c r="A690" s="702" t="s">
        <v>31</v>
      </c>
      <c r="B690" s="702"/>
      <c r="C690" s="703" t="s">
        <v>406</v>
      </c>
      <c r="D690" s="703"/>
      <c r="E690" s="703"/>
      <c r="F690" s="703"/>
      <c r="G690" s="703"/>
      <c r="H690" s="703"/>
      <c r="I690" s="703"/>
      <c r="J690" s="468"/>
      <c r="K690" s="468"/>
      <c r="L690" s="486"/>
      <c r="M690" s="486"/>
      <c r="N690" s="468"/>
      <c r="O690" s="468"/>
      <c r="P690" s="468"/>
      <c r="Q690" s="468"/>
      <c r="R690" s="468"/>
      <c r="S690" s="468"/>
      <c r="T690" s="468"/>
      <c r="U690" s="468"/>
      <c r="V690" s="468"/>
    </row>
    <row r="691" spans="1:22" ht="11.25" customHeight="1" x14ac:dyDescent="0.25">
      <c r="A691" s="704" t="s">
        <v>33</v>
      </c>
      <c r="B691" s="704"/>
      <c r="C691" s="97" t="s">
        <v>34</v>
      </c>
      <c r="D691" s="705" t="s">
        <v>237</v>
      </c>
      <c r="E691" s="705"/>
      <c r="F691" s="705"/>
      <c r="G691" s="705"/>
      <c r="H691" s="705"/>
      <c r="I691" s="705"/>
      <c r="J691" s="468"/>
      <c r="K691" s="468"/>
      <c r="L691" s="486"/>
      <c r="M691" s="486"/>
      <c r="N691" s="468"/>
      <c r="O691" s="468"/>
      <c r="P691" s="468"/>
      <c r="Q691" s="468"/>
      <c r="R691" s="468"/>
      <c r="S691" s="468"/>
      <c r="T691" s="468"/>
      <c r="U691" s="468"/>
      <c r="V691" s="468"/>
    </row>
    <row r="692" spans="1:22" ht="45.75" customHeight="1" x14ac:dyDescent="0.25">
      <c r="A692" s="7" t="s">
        <v>37</v>
      </c>
      <c r="B692" s="7"/>
      <c r="C692" s="7" t="s">
        <v>38</v>
      </c>
      <c r="D692" s="98" t="s">
        <v>238</v>
      </c>
      <c r="E692" s="98" t="s">
        <v>483</v>
      </c>
      <c r="F692" s="98" t="s">
        <v>484</v>
      </c>
      <c r="G692" s="98" t="s">
        <v>241</v>
      </c>
      <c r="H692" s="98" t="s">
        <v>242</v>
      </c>
      <c r="I692" s="98" t="s">
        <v>242</v>
      </c>
      <c r="J692" s="468"/>
      <c r="K692" s="468"/>
      <c r="L692" s="486"/>
      <c r="M692" s="486"/>
      <c r="N692" s="468"/>
      <c r="O692" s="468"/>
      <c r="P692" s="468"/>
      <c r="Q692" s="468"/>
      <c r="R692" s="468"/>
      <c r="S692" s="468"/>
      <c r="T692" s="468"/>
      <c r="U692" s="468"/>
      <c r="V692" s="468"/>
    </row>
    <row r="693" spans="1:22" ht="12.75" customHeight="1" x14ac:dyDescent="0.25">
      <c r="A693" s="7" t="s">
        <v>224</v>
      </c>
      <c r="B693" s="7" t="s">
        <v>47</v>
      </c>
      <c r="C693" s="7"/>
      <c r="D693" s="25" t="s">
        <v>48</v>
      </c>
      <c r="E693" s="25" t="s">
        <v>243</v>
      </c>
      <c r="F693" s="25" t="s">
        <v>243</v>
      </c>
      <c r="G693" s="25" t="s">
        <v>244</v>
      </c>
      <c r="H693" s="25" t="s">
        <v>52</v>
      </c>
      <c r="I693" s="25" t="s">
        <v>121</v>
      </c>
      <c r="J693" s="468"/>
      <c r="K693" s="468"/>
      <c r="L693" s="486"/>
      <c r="M693" s="486"/>
      <c r="N693" s="468"/>
      <c r="O693" s="468"/>
      <c r="P693" s="468"/>
      <c r="Q693" s="468"/>
      <c r="R693" s="468"/>
      <c r="S693" s="468"/>
      <c r="T693" s="468"/>
      <c r="U693" s="468"/>
      <c r="V693" s="468"/>
    </row>
    <row r="694" spans="1:22" ht="34.5" x14ac:dyDescent="0.25">
      <c r="A694" s="7"/>
      <c r="B694" s="7"/>
      <c r="C694" s="7"/>
      <c r="D694" s="25" t="s">
        <v>54</v>
      </c>
      <c r="E694" s="25" t="s">
        <v>246</v>
      </c>
      <c r="F694" s="25" t="s">
        <v>247</v>
      </c>
      <c r="G694" s="25" t="s">
        <v>485</v>
      </c>
      <c r="H694" s="25" t="s">
        <v>486</v>
      </c>
      <c r="I694" s="25" t="s">
        <v>487</v>
      </c>
      <c r="J694" s="468"/>
      <c r="K694" s="468"/>
      <c r="L694" s="486"/>
      <c r="M694" s="486"/>
      <c r="N694" s="468"/>
      <c r="O694" s="468"/>
      <c r="P694" s="468"/>
      <c r="Q694" s="468"/>
      <c r="R694" s="468"/>
      <c r="S694" s="468"/>
      <c r="T694" s="468"/>
      <c r="U694" s="468"/>
      <c r="V694" s="468"/>
    </row>
    <row r="695" spans="1:22" ht="13.5" x14ac:dyDescent="0.35">
      <c r="A695" s="7"/>
      <c r="B695" s="7"/>
      <c r="C695" s="7"/>
      <c r="D695" s="114" t="s">
        <v>488</v>
      </c>
      <c r="E695" s="114" t="s">
        <v>251</v>
      </c>
      <c r="F695" s="114" t="s">
        <v>250</v>
      </c>
      <c r="G695" s="114" t="s">
        <v>489</v>
      </c>
      <c r="H695" s="114" t="s">
        <v>253</v>
      </c>
      <c r="I695" s="114" t="s">
        <v>253</v>
      </c>
      <c r="J695" s="468"/>
      <c r="K695" s="468"/>
      <c r="L695" s="486"/>
      <c r="M695" s="486"/>
      <c r="N695" s="468"/>
      <c r="O695" s="468"/>
      <c r="P695" s="468"/>
      <c r="Q695" s="468"/>
      <c r="R695" s="468"/>
      <c r="S695" s="468"/>
      <c r="T695" s="468"/>
      <c r="U695" s="468"/>
      <c r="V695" s="468"/>
    </row>
    <row r="696" spans="1:22" ht="11.25" customHeight="1" x14ac:dyDescent="0.25">
      <c r="A696" s="7" t="s">
        <v>68</v>
      </c>
      <c r="B696" s="7" t="s">
        <v>313</v>
      </c>
      <c r="C696" s="135" t="s">
        <v>561</v>
      </c>
      <c r="D696" s="490"/>
      <c r="E696" s="511"/>
      <c r="F696" s="492">
        <v>0</v>
      </c>
      <c r="G696" s="492">
        <v>1</v>
      </c>
      <c r="H696" s="497">
        <f>D696*(F696-E696)/G696</f>
        <v>0</v>
      </c>
      <c r="I696" s="137"/>
      <c r="J696" s="468"/>
      <c r="K696" s="468"/>
      <c r="L696" s="486">
        <v>1</v>
      </c>
      <c r="M696" s="486">
        <f>L686*100+L696</f>
        <v>1201</v>
      </c>
      <c r="N696" s="468"/>
      <c r="O696" s="468"/>
      <c r="P696" s="468"/>
      <c r="Q696" s="468"/>
      <c r="R696" s="468"/>
      <c r="S696" s="468"/>
      <c r="T696" s="468"/>
      <c r="U696" s="468"/>
      <c r="V696" s="468"/>
    </row>
    <row r="697" spans="1:22" x14ac:dyDescent="0.25">
      <c r="A697" s="7"/>
      <c r="B697" s="7"/>
      <c r="C697" s="486" t="s">
        <v>563</v>
      </c>
      <c r="D697" s="490"/>
      <c r="E697" s="511"/>
      <c r="F697" s="492">
        <v>0</v>
      </c>
      <c r="G697" s="492">
        <v>1</v>
      </c>
      <c r="H697" s="497">
        <f>D697*(F697-E697)/G697</f>
        <v>0</v>
      </c>
      <c r="I697" s="137"/>
      <c r="J697" s="468"/>
      <c r="K697" s="468"/>
      <c r="L697" s="486">
        <v>2</v>
      </c>
      <c r="M697" s="486">
        <f>L686*100+L697</f>
        <v>1202</v>
      </c>
      <c r="N697" s="468"/>
      <c r="O697" s="468"/>
      <c r="P697" s="468"/>
      <c r="Q697" s="468"/>
      <c r="R697" s="468"/>
      <c r="S697" s="468"/>
      <c r="T697" s="468"/>
      <c r="U697" s="468"/>
      <c r="V697" s="468"/>
    </row>
    <row r="698" spans="1:22" x14ac:dyDescent="0.25">
      <c r="A698" s="7"/>
      <c r="B698" s="7"/>
      <c r="C698" s="135" t="s">
        <v>564</v>
      </c>
      <c r="D698" s="490"/>
      <c r="E698" s="504"/>
      <c r="F698" s="492">
        <v>0</v>
      </c>
      <c r="G698" s="492">
        <v>1</v>
      </c>
      <c r="H698" s="497">
        <f>D698*(F698-E698)/G698</f>
        <v>0</v>
      </c>
      <c r="I698" s="137"/>
      <c r="J698" s="468"/>
      <c r="K698" s="468"/>
      <c r="L698" s="486">
        <v>3</v>
      </c>
      <c r="M698" s="486">
        <f>L686*100+L698</f>
        <v>1203</v>
      </c>
      <c r="O698" s="512"/>
      <c r="P698" s="468"/>
      <c r="Q698" s="468"/>
      <c r="R698" s="468"/>
      <c r="S698" s="468"/>
      <c r="T698" s="468"/>
      <c r="U698" s="468"/>
      <c r="V698" s="468"/>
    </row>
    <row r="699" spans="1:22" x14ac:dyDescent="0.25">
      <c r="A699" s="864" t="s">
        <v>292</v>
      </c>
      <c r="B699" s="864"/>
      <c r="C699" s="864"/>
      <c r="D699" s="370">
        <f>SUM(D695:D698)</f>
        <v>0</v>
      </c>
      <c r="E699" s="513"/>
      <c r="F699" s="495"/>
      <c r="G699" s="495"/>
      <c r="H699" s="496">
        <f>SUM(H696:H698)</f>
        <v>0</v>
      </c>
      <c r="I699" s="496">
        <f>SUM(I696:I698)</f>
        <v>0</v>
      </c>
      <c r="J699" s="468"/>
      <c r="K699" s="468"/>
      <c r="L699" s="486"/>
      <c r="M699" s="486"/>
      <c r="N699" s="468"/>
      <c r="O699" s="468"/>
      <c r="P699" s="468"/>
      <c r="Q699" s="468"/>
      <c r="R699" s="468"/>
      <c r="S699" s="468"/>
      <c r="T699" s="468"/>
      <c r="U699" s="468"/>
      <c r="V699" s="468"/>
    </row>
    <row r="700" spans="1:22" ht="11.25" customHeight="1" x14ac:dyDescent="0.25">
      <c r="A700" s="7" t="s">
        <v>310</v>
      </c>
      <c r="B700" s="7" t="s">
        <v>313</v>
      </c>
      <c r="C700" s="469" t="s">
        <v>313</v>
      </c>
      <c r="D700" s="490"/>
      <c r="E700" s="492">
        <v>0</v>
      </c>
      <c r="F700" s="492">
        <v>0</v>
      </c>
      <c r="G700" s="492">
        <v>1</v>
      </c>
      <c r="H700" s="492"/>
      <c r="I700" s="137">
        <f>D700*(F700-E700)/G700</f>
        <v>0</v>
      </c>
      <c r="J700" s="468"/>
      <c r="K700" s="468"/>
      <c r="L700" s="486">
        <v>4</v>
      </c>
      <c r="M700" s="486">
        <f>L686*100+L700</f>
        <v>1204</v>
      </c>
      <c r="N700" s="468"/>
      <c r="O700" s="468"/>
      <c r="P700" s="468"/>
      <c r="Q700" s="468"/>
      <c r="R700" s="468"/>
      <c r="S700" s="468"/>
      <c r="T700" s="468"/>
      <c r="U700" s="468"/>
      <c r="V700" s="468"/>
    </row>
    <row r="701" spans="1:22" x14ac:dyDescent="0.25">
      <c r="A701" s="7"/>
      <c r="B701" s="7"/>
      <c r="C701" s="469" t="s">
        <v>312</v>
      </c>
      <c r="D701" s="498"/>
      <c r="E701" s="492"/>
      <c r="F701" s="492"/>
      <c r="G701" s="492"/>
      <c r="H701" s="492"/>
      <c r="I701" s="137"/>
      <c r="J701" s="468"/>
      <c r="K701" s="468"/>
      <c r="L701" s="486"/>
      <c r="M701" s="486"/>
      <c r="N701" s="468"/>
      <c r="O701" s="468"/>
      <c r="P701" s="468"/>
      <c r="Q701" s="468"/>
      <c r="R701" s="468"/>
      <c r="S701" s="468"/>
      <c r="T701" s="468"/>
      <c r="U701" s="468"/>
      <c r="V701" s="468"/>
    </row>
    <row r="702" spans="1:22" x14ac:dyDescent="0.25">
      <c r="A702" s="864" t="s">
        <v>292</v>
      </c>
      <c r="B702" s="864"/>
      <c r="C702" s="864"/>
      <c r="D702" s="499">
        <f>SUM(D700:D701)</f>
        <v>0</v>
      </c>
      <c r="E702" s="495"/>
      <c r="F702" s="495"/>
      <c r="G702" s="495"/>
      <c r="H702" s="496">
        <f>SUM(H700:H701)</f>
        <v>0</v>
      </c>
      <c r="I702" s="496">
        <f>SUM(I700:I701)</f>
        <v>0</v>
      </c>
      <c r="J702" s="468"/>
      <c r="K702" s="468"/>
      <c r="L702" s="486"/>
      <c r="M702" s="486"/>
      <c r="N702" s="468"/>
      <c r="O702" s="468"/>
      <c r="P702" s="468"/>
      <c r="Q702" s="468"/>
      <c r="R702" s="468"/>
      <c r="S702" s="468"/>
      <c r="T702" s="468"/>
      <c r="U702" s="468"/>
      <c r="V702" s="468"/>
    </row>
    <row r="703" spans="1:22" ht="11.25" customHeight="1" x14ac:dyDescent="0.25">
      <c r="A703" s="7" t="s">
        <v>314</v>
      </c>
      <c r="B703" s="7" t="s">
        <v>313</v>
      </c>
      <c r="C703" s="469" t="s">
        <v>313</v>
      </c>
      <c r="D703" s="490"/>
      <c r="E703" s="492">
        <v>0</v>
      </c>
      <c r="F703" s="492">
        <v>0</v>
      </c>
      <c r="G703" s="492">
        <v>1</v>
      </c>
      <c r="H703" s="492"/>
      <c r="I703" s="137">
        <f>D703*(F703-E703)/G703</f>
        <v>0</v>
      </c>
      <c r="J703" s="468"/>
      <c r="K703" s="468"/>
      <c r="L703" s="486">
        <v>5</v>
      </c>
      <c r="M703" s="486">
        <f>L686*100+L703</f>
        <v>1205</v>
      </c>
      <c r="N703" s="468"/>
      <c r="O703" s="468"/>
      <c r="P703" s="468"/>
      <c r="Q703" s="468"/>
      <c r="R703" s="468"/>
      <c r="S703" s="468"/>
      <c r="T703" s="468"/>
      <c r="U703" s="468"/>
      <c r="V703" s="468"/>
    </row>
    <row r="704" spans="1:22" x14ac:dyDescent="0.25">
      <c r="A704" s="7"/>
      <c r="B704" s="7"/>
      <c r="C704" s="469" t="s">
        <v>312</v>
      </c>
      <c r="D704" s="498"/>
      <c r="E704" s="492"/>
      <c r="F704" s="492"/>
      <c r="G704" s="492"/>
      <c r="H704" s="492"/>
      <c r="I704" s="137"/>
      <c r="J704" s="468"/>
      <c r="K704" s="468"/>
      <c r="L704" s="486"/>
      <c r="M704" s="486"/>
      <c r="N704" s="468"/>
      <c r="O704" s="468"/>
      <c r="P704" s="468"/>
      <c r="Q704" s="468"/>
      <c r="R704" s="468"/>
      <c r="S704" s="468"/>
      <c r="T704" s="468"/>
      <c r="U704" s="468"/>
      <c r="V704" s="468"/>
    </row>
    <row r="705" spans="1:22" x14ac:dyDescent="0.25">
      <c r="A705" s="864" t="s">
        <v>292</v>
      </c>
      <c r="B705" s="864"/>
      <c r="C705" s="864"/>
      <c r="D705" s="499">
        <f>SUM(D703:D704)</f>
        <v>0</v>
      </c>
      <c r="E705" s="495"/>
      <c r="F705" s="495"/>
      <c r="G705" s="495"/>
      <c r="H705" s="496">
        <f>SUM(H703:H704)</f>
        <v>0</v>
      </c>
      <c r="I705" s="496">
        <f>SUM(I703:I704)</f>
        <v>0</v>
      </c>
      <c r="J705" s="468"/>
      <c r="K705" s="468"/>
      <c r="L705" s="486"/>
      <c r="M705" s="486"/>
      <c r="N705" s="468"/>
      <c r="O705" s="468"/>
      <c r="P705" s="468"/>
      <c r="Q705" s="468"/>
      <c r="R705" s="468"/>
      <c r="S705" s="468"/>
      <c r="T705" s="468"/>
      <c r="U705" s="468"/>
      <c r="V705" s="468"/>
    </row>
    <row r="706" spans="1:22" ht="11.25" customHeight="1" x14ac:dyDescent="0.25">
      <c r="A706" s="7" t="s">
        <v>315</v>
      </c>
      <c r="B706" s="7" t="s">
        <v>313</v>
      </c>
      <c r="C706" s="469" t="s">
        <v>313</v>
      </c>
      <c r="D706" s="490"/>
      <c r="E706" s="492">
        <v>0</v>
      </c>
      <c r="F706" s="492">
        <v>0</v>
      </c>
      <c r="G706" s="492">
        <v>1</v>
      </c>
      <c r="H706" s="492"/>
      <c r="I706" s="137">
        <f>D706*(F706-E706)/G706</f>
        <v>0</v>
      </c>
      <c r="J706" s="468"/>
      <c r="K706" s="468"/>
      <c r="L706" s="486">
        <v>6</v>
      </c>
      <c r="M706" s="486">
        <f>L686*100+L706</f>
        <v>1206</v>
      </c>
      <c r="N706" s="468"/>
      <c r="O706" s="468"/>
      <c r="P706" s="468"/>
      <c r="Q706" s="468"/>
      <c r="R706" s="468"/>
      <c r="S706" s="468"/>
      <c r="T706" s="468"/>
      <c r="U706" s="468"/>
      <c r="V706" s="468"/>
    </row>
    <row r="707" spans="1:22" x14ac:dyDescent="0.25">
      <c r="A707" s="7"/>
      <c r="B707" s="7"/>
      <c r="C707" s="469" t="s">
        <v>312</v>
      </c>
      <c r="D707" s="498"/>
      <c r="E707" s="492"/>
      <c r="F707" s="492"/>
      <c r="G707" s="492"/>
      <c r="H707" s="492"/>
      <c r="I707" s="137"/>
      <c r="J707" s="468"/>
      <c r="K707" s="468"/>
      <c r="L707" s="486"/>
      <c r="M707" s="486"/>
      <c r="N707" s="468"/>
      <c r="O707" s="468"/>
      <c r="P707" s="468"/>
      <c r="Q707" s="468"/>
      <c r="R707" s="468"/>
      <c r="S707" s="468"/>
      <c r="T707" s="468"/>
      <c r="U707" s="468"/>
      <c r="V707" s="468"/>
    </row>
    <row r="708" spans="1:22" x14ac:dyDescent="0.25">
      <c r="A708" s="864" t="s">
        <v>292</v>
      </c>
      <c r="B708" s="864"/>
      <c r="C708" s="864"/>
      <c r="D708" s="499">
        <f>SUM(D706:D707)</f>
        <v>0</v>
      </c>
      <c r="E708" s="495"/>
      <c r="F708" s="495"/>
      <c r="G708" s="495"/>
      <c r="H708" s="496">
        <f>SUM(H706:H707)</f>
        <v>0</v>
      </c>
      <c r="I708" s="496">
        <f>SUM(I706:I707)</f>
        <v>0</v>
      </c>
      <c r="J708" s="468"/>
      <c r="K708" s="468"/>
      <c r="L708" s="486"/>
      <c r="M708" s="486"/>
      <c r="N708" s="468"/>
      <c r="O708" s="468"/>
      <c r="P708" s="468"/>
      <c r="Q708" s="468"/>
      <c r="R708" s="468"/>
      <c r="S708" s="468"/>
      <c r="T708" s="468"/>
      <c r="U708" s="468"/>
      <c r="V708" s="468"/>
    </row>
    <row r="709" spans="1:22" ht="11.25" customHeight="1" x14ac:dyDescent="0.25">
      <c r="A709" s="7" t="s">
        <v>316</v>
      </c>
      <c r="B709" s="7" t="s">
        <v>313</v>
      </c>
      <c r="C709" s="469" t="s">
        <v>313</v>
      </c>
      <c r="D709" s="490"/>
      <c r="E709" s="492">
        <v>0</v>
      </c>
      <c r="F709" s="492">
        <v>0</v>
      </c>
      <c r="G709" s="492">
        <v>1</v>
      </c>
      <c r="H709" s="492"/>
      <c r="I709" s="137">
        <f>D709*(F709-E709)/G709</f>
        <v>0</v>
      </c>
      <c r="J709" s="468"/>
      <c r="K709" s="468"/>
      <c r="L709" s="486">
        <v>7</v>
      </c>
      <c r="M709" s="486">
        <f>L686*100+L709</f>
        <v>1207</v>
      </c>
      <c r="N709" s="468"/>
      <c r="O709" s="468"/>
      <c r="P709" s="468"/>
      <c r="Q709" s="468"/>
      <c r="R709" s="468"/>
      <c r="S709" s="468"/>
      <c r="T709" s="468"/>
      <c r="U709" s="468"/>
      <c r="V709" s="468"/>
    </row>
    <row r="710" spans="1:22" x14ac:dyDescent="0.25">
      <c r="A710" s="7"/>
      <c r="B710" s="7"/>
      <c r="C710" s="469" t="s">
        <v>312</v>
      </c>
      <c r="D710" s="498"/>
      <c r="E710" s="514"/>
      <c r="F710" s="492"/>
      <c r="G710" s="492"/>
      <c r="H710" s="492"/>
      <c r="I710" s="137"/>
      <c r="J710" s="468"/>
      <c r="K710" s="468"/>
      <c r="L710" s="468"/>
      <c r="M710" s="468"/>
      <c r="N710" s="468"/>
      <c r="O710" s="468"/>
      <c r="P710" s="468"/>
      <c r="Q710" s="468"/>
      <c r="R710" s="468"/>
      <c r="S710" s="468"/>
      <c r="T710" s="468"/>
      <c r="U710" s="468"/>
      <c r="V710" s="468"/>
    </row>
    <row r="711" spans="1:22" x14ac:dyDescent="0.25">
      <c r="A711" s="864" t="s">
        <v>292</v>
      </c>
      <c r="B711" s="864"/>
      <c r="C711" s="864"/>
      <c r="D711" s="507">
        <f>SUM(D709:D710)</f>
        <v>0</v>
      </c>
      <c r="E711" s="515"/>
      <c r="F711" s="495"/>
      <c r="G711" s="495"/>
      <c r="H711" s="496">
        <f>SUM(H709:H710)</f>
        <v>0</v>
      </c>
      <c r="I711" s="496">
        <f>SUM(I709:I710)</f>
        <v>0</v>
      </c>
      <c r="J711" s="468"/>
      <c r="K711" s="468"/>
      <c r="L711" s="468"/>
      <c r="M711" s="468"/>
      <c r="N711" s="468"/>
      <c r="O711" s="468"/>
      <c r="P711" s="468"/>
      <c r="Q711" s="468"/>
      <c r="R711" s="468"/>
      <c r="S711" s="468"/>
      <c r="T711" s="468"/>
      <c r="U711" s="468"/>
      <c r="V711" s="468"/>
    </row>
    <row r="712" spans="1:22" x14ac:dyDescent="0.25">
      <c r="A712" s="865" t="s">
        <v>91</v>
      </c>
      <c r="B712" s="865"/>
      <c r="C712" s="865"/>
      <c r="D712" s="92">
        <f>D711+D708+D705+D702+D699</f>
        <v>0</v>
      </c>
      <c r="E712" s="516"/>
      <c r="F712" s="500"/>
      <c r="G712" s="500"/>
      <c r="H712" s="496">
        <f>H711+H708+H705+H702+H699</f>
        <v>0</v>
      </c>
      <c r="I712" s="496">
        <f>I711+I708+I705+I702+I699</f>
        <v>0</v>
      </c>
      <c r="J712" s="468"/>
      <c r="K712" s="468"/>
      <c r="L712" s="468"/>
      <c r="M712" s="468"/>
      <c r="N712" s="468"/>
      <c r="O712" s="468"/>
      <c r="P712" s="468"/>
      <c r="Q712" s="468"/>
      <c r="R712" s="468"/>
      <c r="S712" s="468"/>
      <c r="T712" s="468"/>
      <c r="U712" s="468"/>
      <c r="V712" s="468"/>
    </row>
    <row r="713" spans="1:22" ht="14" x14ac:dyDescent="0.25">
      <c r="A713" s="867" t="s">
        <v>491</v>
      </c>
      <c r="B713" s="867"/>
      <c r="C713" s="867"/>
      <c r="D713" s="867"/>
      <c r="E713" s="867"/>
      <c r="F713" s="867"/>
      <c r="G713" s="867"/>
      <c r="H713" s="867"/>
      <c r="I713" s="867"/>
      <c r="J713" s="468"/>
      <c r="K713" s="468"/>
      <c r="L713" s="468"/>
      <c r="M713" s="468"/>
      <c r="N713" s="468"/>
      <c r="O713" s="468"/>
      <c r="P713" s="468"/>
      <c r="Q713" s="468"/>
      <c r="R713" s="468"/>
      <c r="S713" s="468"/>
      <c r="T713" s="468"/>
      <c r="U713" s="468"/>
      <c r="V713" s="468"/>
    </row>
    <row r="714" spans="1:22" ht="14" x14ac:dyDescent="0.25">
      <c r="A714" s="867" t="s">
        <v>492</v>
      </c>
      <c r="B714" s="867"/>
      <c r="C714" s="867"/>
      <c r="D714" s="867"/>
      <c r="E714" s="867"/>
      <c r="F714" s="867"/>
      <c r="G714" s="867"/>
      <c r="H714" s="867"/>
      <c r="I714" s="867"/>
      <c r="J714" s="468"/>
      <c r="K714" s="468"/>
      <c r="L714" s="468"/>
      <c r="M714" s="468"/>
      <c r="N714" s="468"/>
      <c r="O714" s="468"/>
      <c r="P714" s="468"/>
      <c r="Q714" s="468"/>
      <c r="R714" s="468"/>
      <c r="S714" s="468"/>
      <c r="T714" s="468"/>
      <c r="U714" s="468"/>
      <c r="V714" s="468"/>
    </row>
    <row r="715" spans="1:22" ht="12" customHeight="1" x14ac:dyDescent="0.25">
      <c r="A715" s="868" t="s">
        <v>493</v>
      </c>
      <c r="B715" s="868"/>
      <c r="C715" s="868"/>
      <c r="D715" s="868"/>
      <c r="E715" s="868"/>
      <c r="F715" s="868"/>
      <c r="G715" s="868"/>
      <c r="H715" s="868"/>
      <c r="I715" s="868"/>
      <c r="J715" s="468"/>
      <c r="K715" s="468"/>
      <c r="L715" s="468"/>
      <c r="M715" s="468"/>
      <c r="N715" s="468"/>
      <c r="O715" s="468"/>
      <c r="P715" s="468"/>
      <c r="Q715" s="468"/>
      <c r="R715" s="468"/>
      <c r="S715" s="468"/>
      <c r="T715" s="468"/>
      <c r="U715" s="468"/>
      <c r="V715" s="468"/>
    </row>
    <row r="716" spans="1:22" ht="13.5" x14ac:dyDescent="0.25">
      <c r="A716" s="517" t="s">
        <v>494</v>
      </c>
      <c r="B716" s="468"/>
      <c r="C716" s="468"/>
      <c r="D716" s="468"/>
      <c r="E716" s="468"/>
      <c r="F716" s="468"/>
      <c r="G716" s="468"/>
      <c r="H716" s="468"/>
      <c r="I716" s="468"/>
      <c r="J716" s="468"/>
      <c r="K716" s="468"/>
      <c r="L716" s="468"/>
      <c r="M716" s="468"/>
      <c r="N716" s="468"/>
      <c r="O716" s="468"/>
      <c r="P716" s="468"/>
      <c r="Q716" s="468"/>
      <c r="R716" s="468"/>
      <c r="S716" s="468"/>
      <c r="T716" s="468"/>
      <c r="U716" s="468"/>
      <c r="V716" s="468"/>
    </row>
    <row r="717" spans="1:22" x14ac:dyDescent="0.25">
      <c r="A717" s="468"/>
      <c r="B717" s="468"/>
      <c r="C717" s="468"/>
      <c r="D717" s="468"/>
      <c r="E717" s="468"/>
      <c r="F717" s="468"/>
      <c r="G717" s="468"/>
      <c r="H717" s="468"/>
      <c r="I717" s="468"/>
      <c r="J717" s="468"/>
      <c r="K717" s="468"/>
      <c r="L717" s="468"/>
      <c r="M717" s="468"/>
      <c r="N717" s="468"/>
      <c r="O717" s="468"/>
      <c r="P717" s="468"/>
      <c r="Q717" s="468"/>
      <c r="R717" s="468"/>
      <c r="S717" s="468"/>
      <c r="T717" s="468"/>
      <c r="U717" s="468"/>
      <c r="V717" s="468"/>
    </row>
    <row r="718" spans="1:22" x14ac:dyDescent="0.25">
      <c r="A718" s="468"/>
      <c r="B718" s="468"/>
      <c r="C718" s="468"/>
      <c r="D718" s="468"/>
      <c r="E718" s="468"/>
      <c r="F718" s="468"/>
      <c r="G718" s="468"/>
      <c r="H718" s="468"/>
      <c r="I718" s="468"/>
      <c r="J718" s="468"/>
      <c r="K718" s="468"/>
      <c r="L718" s="468"/>
      <c r="M718" s="468"/>
      <c r="N718" s="468"/>
      <c r="O718" s="468"/>
      <c r="P718" s="468"/>
      <c r="Q718" s="468"/>
      <c r="R718" s="468"/>
      <c r="S718" s="468"/>
      <c r="T718" s="468"/>
      <c r="U718" s="468"/>
      <c r="V718" s="468"/>
    </row>
    <row r="719" spans="1:22" x14ac:dyDescent="0.25">
      <c r="A719" s="468"/>
      <c r="B719" s="468"/>
      <c r="C719" s="468"/>
      <c r="D719" s="468"/>
      <c r="E719" s="468"/>
      <c r="F719" s="468"/>
      <c r="G719" s="468"/>
      <c r="H719" s="468"/>
      <c r="I719" s="468"/>
      <c r="J719" s="468"/>
      <c r="K719" s="468"/>
      <c r="L719" s="468"/>
      <c r="M719" s="468"/>
      <c r="N719" s="468"/>
      <c r="O719" s="468"/>
      <c r="P719" s="468"/>
      <c r="Q719" s="468"/>
      <c r="R719" s="468"/>
      <c r="S719" s="468"/>
      <c r="T719" s="468"/>
      <c r="U719" s="468"/>
      <c r="V719" s="468"/>
    </row>
    <row r="720" spans="1:22" x14ac:dyDescent="0.25">
      <c r="A720" s="468"/>
      <c r="B720" s="468"/>
      <c r="C720" s="468"/>
      <c r="D720" s="468"/>
      <c r="E720" s="468"/>
      <c r="F720" s="468"/>
      <c r="G720" s="468"/>
      <c r="H720" s="468"/>
      <c r="I720" s="468"/>
      <c r="J720" s="468"/>
      <c r="K720" s="468"/>
      <c r="L720" s="468"/>
      <c r="M720" s="468"/>
      <c r="N720" s="468"/>
      <c r="O720" s="468"/>
      <c r="P720" s="468"/>
      <c r="Q720" s="468"/>
      <c r="R720" s="468"/>
      <c r="S720" s="468"/>
      <c r="T720" s="468"/>
      <c r="U720" s="468"/>
      <c r="V720" s="468"/>
    </row>
    <row r="721" spans="1:22" x14ac:dyDescent="0.25">
      <c r="A721" s="468"/>
      <c r="B721" s="468"/>
      <c r="C721" s="468"/>
      <c r="D721" s="468"/>
      <c r="E721" s="468"/>
      <c r="F721" s="468"/>
      <c r="G721" s="468"/>
      <c r="H721" s="468"/>
      <c r="I721" s="468"/>
      <c r="J721" s="468"/>
      <c r="K721" s="468"/>
      <c r="L721" s="468"/>
      <c r="M721" s="468"/>
      <c r="N721" s="468"/>
      <c r="O721" s="468"/>
      <c r="P721" s="468"/>
      <c r="Q721" s="468"/>
      <c r="R721" s="468"/>
      <c r="S721" s="468"/>
      <c r="T721" s="468"/>
      <c r="U721" s="468"/>
      <c r="V721" s="468"/>
    </row>
    <row r="722" spans="1:22" x14ac:dyDescent="0.25">
      <c r="A722" s="468"/>
      <c r="B722" s="468"/>
      <c r="C722" s="468"/>
      <c r="D722" s="468"/>
      <c r="E722" s="468"/>
      <c r="F722" s="468"/>
      <c r="G722" s="468"/>
      <c r="H722" s="468"/>
      <c r="I722" s="468"/>
      <c r="J722" s="468"/>
      <c r="K722" s="468"/>
      <c r="L722" s="468"/>
      <c r="M722" s="468"/>
      <c r="N722" s="468"/>
      <c r="O722" s="468"/>
      <c r="P722" s="468"/>
      <c r="Q722" s="468"/>
      <c r="R722" s="468"/>
      <c r="S722" s="468"/>
      <c r="T722" s="468"/>
      <c r="U722" s="468"/>
      <c r="V722" s="468"/>
    </row>
  </sheetData>
  <mergeCells count="703">
    <mergeCell ref="A709:A710"/>
    <mergeCell ref="B709:B710"/>
    <mergeCell ref="A711:C711"/>
    <mergeCell ref="A712:C712"/>
    <mergeCell ref="A713:I713"/>
    <mergeCell ref="A714:I714"/>
    <mergeCell ref="A715:I715"/>
    <mergeCell ref="A700:A701"/>
    <mergeCell ref="B700:B701"/>
    <mergeCell ref="A702:C702"/>
    <mergeCell ref="A703:A704"/>
    <mergeCell ref="B703:B704"/>
    <mergeCell ref="A705:C705"/>
    <mergeCell ref="A706:A707"/>
    <mergeCell ref="B706:B707"/>
    <mergeCell ref="A708:C708"/>
    <mergeCell ref="A691:B691"/>
    <mergeCell ref="D691:I691"/>
    <mergeCell ref="A692:B692"/>
    <mergeCell ref="C692:C695"/>
    <mergeCell ref="A693:A695"/>
    <mergeCell ref="B693:B695"/>
    <mergeCell ref="A696:A698"/>
    <mergeCell ref="B696:B698"/>
    <mergeCell ref="A699:C699"/>
    <mergeCell ref="A686:B686"/>
    <mergeCell ref="C686:I686"/>
    <mergeCell ref="A687:B687"/>
    <mergeCell ref="C687:I687"/>
    <mergeCell ref="A688:B688"/>
    <mergeCell ref="C688:I688"/>
    <mergeCell ref="A689:B689"/>
    <mergeCell ref="C689:I689"/>
    <mergeCell ref="A690:B690"/>
    <mergeCell ref="C690:I690"/>
    <mergeCell ref="A671:A672"/>
    <mergeCell ref="B671:B672"/>
    <mergeCell ref="A673:C673"/>
    <mergeCell ref="A674:C674"/>
    <mergeCell ref="A675:I675"/>
    <mergeCell ref="A676:I676"/>
    <mergeCell ref="A677:I677"/>
    <mergeCell ref="A685:B685"/>
    <mergeCell ref="C685:I685"/>
    <mergeCell ref="A662:A663"/>
    <mergeCell ref="B662:B663"/>
    <mergeCell ref="A664:C664"/>
    <mergeCell ref="A665:A666"/>
    <mergeCell ref="B665:B666"/>
    <mergeCell ref="A667:C667"/>
    <mergeCell ref="A668:A669"/>
    <mergeCell ref="B668:B669"/>
    <mergeCell ref="A670:C670"/>
    <mergeCell ref="A653:B653"/>
    <mergeCell ref="D653:I653"/>
    <mergeCell ref="A654:B654"/>
    <mergeCell ref="C654:C657"/>
    <mergeCell ref="A655:A657"/>
    <mergeCell ref="B655:B657"/>
    <mergeCell ref="A658:A660"/>
    <mergeCell ref="B658:B660"/>
    <mergeCell ref="A661:C661"/>
    <mergeCell ref="A648:B648"/>
    <mergeCell ref="C648:I648"/>
    <mergeCell ref="A649:B649"/>
    <mergeCell ref="C649:I649"/>
    <mergeCell ref="A650:B650"/>
    <mergeCell ref="C650:I650"/>
    <mergeCell ref="A651:B651"/>
    <mergeCell ref="C651:I651"/>
    <mergeCell ref="A652:B652"/>
    <mergeCell ref="C652:I652"/>
    <mergeCell ref="A633:A634"/>
    <mergeCell ref="B633:B634"/>
    <mergeCell ref="A635:C635"/>
    <mergeCell ref="A636:C636"/>
    <mergeCell ref="A637:I637"/>
    <mergeCell ref="A638:I638"/>
    <mergeCell ref="A639:I639"/>
    <mergeCell ref="A647:B647"/>
    <mergeCell ref="C647:I647"/>
    <mergeCell ref="A624:A625"/>
    <mergeCell ref="B624:B625"/>
    <mergeCell ref="A626:C626"/>
    <mergeCell ref="A627:A628"/>
    <mergeCell ref="B627:B628"/>
    <mergeCell ref="A629:C629"/>
    <mergeCell ref="A630:A631"/>
    <mergeCell ref="B630:B631"/>
    <mergeCell ref="A632:C632"/>
    <mergeCell ref="A615:B615"/>
    <mergeCell ref="D615:I615"/>
    <mergeCell ref="A616:B616"/>
    <mergeCell ref="C616:C619"/>
    <mergeCell ref="A617:A619"/>
    <mergeCell ref="B617:B619"/>
    <mergeCell ref="A620:A622"/>
    <mergeCell ref="B620:B622"/>
    <mergeCell ref="A623:C623"/>
    <mergeCell ref="A610:B610"/>
    <mergeCell ref="C610:I610"/>
    <mergeCell ref="A611:B611"/>
    <mergeCell ref="C611:I611"/>
    <mergeCell ref="A612:B612"/>
    <mergeCell ref="C612:I612"/>
    <mergeCell ref="A613:B613"/>
    <mergeCell ref="C613:I613"/>
    <mergeCell ref="A614:B614"/>
    <mergeCell ref="C614:I614"/>
    <mergeCell ref="A595:A596"/>
    <mergeCell ref="B595:B596"/>
    <mergeCell ref="A597:C597"/>
    <mergeCell ref="A598:C598"/>
    <mergeCell ref="A599:I599"/>
    <mergeCell ref="A600:I600"/>
    <mergeCell ref="A601:I601"/>
    <mergeCell ref="A609:B609"/>
    <mergeCell ref="C609:I609"/>
    <mergeCell ref="A586:A587"/>
    <mergeCell ref="B586:B587"/>
    <mergeCell ref="A588:C588"/>
    <mergeCell ref="A589:A590"/>
    <mergeCell ref="B589:B590"/>
    <mergeCell ref="A591:C591"/>
    <mergeCell ref="A592:A593"/>
    <mergeCell ref="B592:B593"/>
    <mergeCell ref="A594:C594"/>
    <mergeCell ref="A577:B577"/>
    <mergeCell ref="D577:I577"/>
    <mergeCell ref="A578:B578"/>
    <mergeCell ref="C578:C581"/>
    <mergeCell ref="A579:A581"/>
    <mergeCell ref="B579:B581"/>
    <mergeCell ref="A582:A584"/>
    <mergeCell ref="B582:B584"/>
    <mergeCell ref="A585:C585"/>
    <mergeCell ref="A572:B572"/>
    <mergeCell ref="C572:I572"/>
    <mergeCell ref="A573:B573"/>
    <mergeCell ref="C573:I573"/>
    <mergeCell ref="A574:B574"/>
    <mergeCell ref="C574:I574"/>
    <mergeCell ref="A575:B575"/>
    <mergeCell ref="C575:I575"/>
    <mergeCell ref="A576:B576"/>
    <mergeCell ref="C576:I576"/>
    <mergeCell ref="A557:A558"/>
    <mergeCell ref="B557:B558"/>
    <mergeCell ref="A559:C559"/>
    <mergeCell ref="A560:C560"/>
    <mergeCell ref="A561:I561"/>
    <mergeCell ref="A562:I562"/>
    <mergeCell ref="A563:I563"/>
    <mergeCell ref="A571:B571"/>
    <mergeCell ref="C571:I571"/>
    <mergeCell ref="A548:A549"/>
    <mergeCell ref="B548:B549"/>
    <mergeCell ref="A550:C550"/>
    <mergeCell ref="A551:A552"/>
    <mergeCell ref="B551:B552"/>
    <mergeCell ref="A553:C553"/>
    <mergeCell ref="A554:A555"/>
    <mergeCell ref="B554:B555"/>
    <mergeCell ref="A556:C556"/>
    <mergeCell ref="A539:B539"/>
    <mergeCell ref="D539:I539"/>
    <mergeCell ref="A540:B540"/>
    <mergeCell ref="C540:C543"/>
    <mergeCell ref="A541:A543"/>
    <mergeCell ref="B541:B543"/>
    <mergeCell ref="A544:A546"/>
    <mergeCell ref="B544:B546"/>
    <mergeCell ref="A547:C547"/>
    <mergeCell ref="A534:B534"/>
    <mergeCell ref="C534:I534"/>
    <mergeCell ref="A535:B535"/>
    <mergeCell ref="C535:I535"/>
    <mergeCell ref="A536:B536"/>
    <mergeCell ref="C536:I536"/>
    <mergeCell ref="A537:B537"/>
    <mergeCell ref="C537:I537"/>
    <mergeCell ref="A538:B538"/>
    <mergeCell ref="C538:I538"/>
    <mergeCell ref="A519:A520"/>
    <mergeCell ref="B519:B520"/>
    <mergeCell ref="A521:C521"/>
    <mergeCell ref="A522:C522"/>
    <mergeCell ref="A523:I523"/>
    <mergeCell ref="A524:I524"/>
    <mergeCell ref="A525:I525"/>
    <mergeCell ref="A533:B533"/>
    <mergeCell ref="C533:I533"/>
    <mergeCell ref="A510:A511"/>
    <mergeCell ref="B510:B511"/>
    <mergeCell ref="A512:C512"/>
    <mergeCell ref="A513:A514"/>
    <mergeCell ref="B513:B514"/>
    <mergeCell ref="A515:C515"/>
    <mergeCell ref="A516:A517"/>
    <mergeCell ref="B516:B517"/>
    <mergeCell ref="A518:C518"/>
    <mergeCell ref="A501:B501"/>
    <mergeCell ref="D501:I501"/>
    <mergeCell ref="A502:B502"/>
    <mergeCell ref="C502:C505"/>
    <mergeCell ref="A503:A505"/>
    <mergeCell ref="B503:B505"/>
    <mergeCell ref="A506:A508"/>
    <mergeCell ref="B506:B508"/>
    <mergeCell ref="A509:C509"/>
    <mergeCell ref="A496:B496"/>
    <mergeCell ref="C496:I496"/>
    <mergeCell ref="A497:B497"/>
    <mergeCell ref="C497:I497"/>
    <mergeCell ref="A498:B498"/>
    <mergeCell ref="C498:I498"/>
    <mergeCell ref="A499:B499"/>
    <mergeCell ref="C499:I499"/>
    <mergeCell ref="A500:B500"/>
    <mergeCell ref="C500:I500"/>
    <mergeCell ref="A481:A482"/>
    <mergeCell ref="B481:B482"/>
    <mergeCell ref="A483:C483"/>
    <mergeCell ref="A484:C484"/>
    <mergeCell ref="A485:I485"/>
    <mergeCell ref="A486:I486"/>
    <mergeCell ref="A487:I487"/>
    <mergeCell ref="A495:B495"/>
    <mergeCell ref="C495:I495"/>
    <mergeCell ref="A472:A473"/>
    <mergeCell ref="B472:B473"/>
    <mergeCell ref="A474:C474"/>
    <mergeCell ref="A475:A476"/>
    <mergeCell ref="B475:B476"/>
    <mergeCell ref="A477:C477"/>
    <mergeCell ref="A478:A479"/>
    <mergeCell ref="B478:B479"/>
    <mergeCell ref="A480:C480"/>
    <mergeCell ref="A463:B463"/>
    <mergeCell ref="D463:I463"/>
    <mergeCell ref="A464:B464"/>
    <mergeCell ref="C464:C467"/>
    <mergeCell ref="A465:A467"/>
    <mergeCell ref="B465:B467"/>
    <mergeCell ref="A468:A470"/>
    <mergeCell ref="B468:B470"/>
    <mergeCell ref="A471:C471"/>
    <mergeCell ref="A458:B458"/>
    <mergeCell ref="C458:I458"/>
    <mergeCell ref="A459:B459"/>
    <mergeCell ref="C459:I459"/>
    <mergeCell ref="A460:B460"/>
    <mergeCell ref="C460:I460"/>
    <mergeCell ref="A461:B461"/>
    <mergeCell ref="C461:I461"/>
    <mergeCell ref="A462:B462"/>
    <mergeCell ref="C462:I462"/>
    <mergeCell ref="A443:A444"/>
    <mergeCell ref="B443:B444"/>
    <mergeCell ref="A445:C445"/>
    <mergeCell ref="A446:C446"/>
    <mergeCell ref="A447:I447"/>
    <mergeCell ref="A448:I448"/>
    <mergeCell ref="A449:I449"/>
    <mergeCell ref="A457:B457"/>
    <mergeCell ref="C457:I457"/>
    <mergeCell ref="A434:A435"/>
    <mergeCell ref="B434:B435"/>
    <mergeCell ref="A436:C436"/>
    <mergeCell ref="A437:A438"/>
    <mergeCell ref="B437:B438"/>
    <mergeCell ref="A439:C439"/>
    <mergeCell ref="A440:A441"/>
    <mergeCell ref="B440:B441"/>
    <mergeCell ref="A442:C442"/>
    <mergeCell ref="A425:B425"/>
    <mergeCell ref="D425:I425"/>
    <mergeCell ref="A426:B426"/>
    <mergeCell ref="C426:C429"/>
    <mergeCell ref="A427:A429"/>
    <mergeCell ref="B427:B429"/>
    <mergeCell ref="A430:A432"/>
    <mergeCell ref="B430:B432"/>
    <mergeCell ref="A433:C433"/>
    <mergeCell ref="A420:B420"/>
    <mergeCell ref="C420:I420"/>
    <mergeCell ref="A421:B421"/>
    <mergeCell ref="C421:I421"/>
    <mergeCell ref="A422:B422"/>
    <mergeCell ref="C422:I422"/>
    <mergeCell ref="A423:B423"/>
    <mergeCell ref="C423:I423"/>
    <mergeCell ref="A424:B424"/>
    <mergeCell ref="C424:I424"/>
    <mergeCell ref="A405:A406"/>
    <mergeCell ref="B405:B406"/>
    <mergeCell ref="A407:C407"/>
    <mergeCell ref="A408:C408"/>
    <mergeCell ref="A409:I409"/>
    <mergeCell ref="A410:I410"/>
    <mergeCell ref="A411:I411"/>
    <mergeCell ref="A419:B419"/>
    <mergeCell ref="C419:I419"/>
    <mergeCell ref="A396:A397"/>
    <mergeCell ref="B396:B397"/>
    <mergeCell ref="A398:C398"/>
    <mergeCell ref="A399:A400"/>
    <mergeCell ref="B399:B400"/>
    <mergeCell ref="A401:C401"/>
    <mergeCell ref="A402:A403"/>
    <mergeCell ref="B402:B403"/>
    <mergeCell ref="A404:C404"/>
    <mergeCell ref="A387:B387"/>
    <mergeCell ref="D387:I387"/>
    <mergeCell ref="A388:B388"/>
    <mergeCell ref="C388:C391"/>
    <mergeCell ref="A389:A391"/>
    <mergeCell ref="B389:B391"/>
    <mergeCell ref="A392:A394"/>
    <mergeCell ref="B392:B394"/>
    <mergeCell ref="A395:C395"/>
    <mergeCell ref="A382:B382"/>
    <mergeCell ref="C382:I382"/>
    <mergeCell ref="A383:B383"/>
    <mergeCell ref="C383:I383"/>
    <mergeCell ref="A384:B384"/>
    <mergeCell ref="C384:I384"/>
    <mergeCell ref="A385:B385"/>
    <mergeCell ref="C385:I385"/>
    <mergeCell ref="A386:B386"/>
    <mergeCell ref="C386:I386"/>
    <mergeCell ref="A367:A368"/>
    <mergeCell ref="B367:B368"/>
    <mergeCell ref="A369:C369"/>
    <mergeCell ref="A370:C370"/>
    <mergeCell ref="A371:I371"/>
    <mergeCell ref="A372:I372"/>
    <mergeCell ref="A373:I373"/>
    <mergeCell ref="A381:B381"/>
    <mergeCell ref="C381:I381"/>
    <mergeCell ref="A358:A359"/>
    <mergeCell ref="B358:B359"/>
    <mergeCell ref="A360:C360"/>
    <mergeCell ref="A361:A362"/>
    <mergeCell ref="B361:B362"/>
    <mergeCell ref="A363:C363"/>
    <mergeCell ref="A364:A365"/>
    <mergeCell ref="B364:B365"/>
    <mergeCell ref="A366:C366"/>
    <mergeCell ref="A349:B349"/>
    <mergeCell ref="D349:I349"/>
    <mergeCell ref="A350:B350"/>
    <mergeCell ref="C350:C353"/>
    <mergeCell ref="A351:A353"/>
    <mergeCell ref="B351:B353"/>
    <mergeCell ref="A354:A356"/>
    <mergeCell ref="B354:B356"/>
    <mergeCell ref="A357:C357"/>
    <mergeCell ref="A344:B344"/>
    <mergeCell ref="C344:I344"/>
    <mergeCell ref="A345:B345"/>
    <mergeCell ref="C345:I345"/>
    <mergeCell ref="A346:B346"/>
    <mergeCell ref="C346:I346"/>
    <mergeCell ref="A347:B347"/>
    <mergeCell ref="C347:I347"/>
    <mergeCell ref="A348:B348"/>
    <mergeCell ref="C348:I348"/>
    <mergeCell ref="A329:A330"/>
    <mergeCell ref="B329:B330"/>
    <mergeCell ref="A331:C331"/>
    <mergeCell ref="A332:C332"/>
    <mergeCell ref="A333:I333"/>
    <mergeCell ref="A334:I334"/>
    <mergeCell ref="A335:I335"/>
    <mergeCell ref="A343:B343"/>
    <mergeCell ref="C343:I343"/>
    <mergeCell ref="A320:A321"/>
    <mergeCell ref="B320:B321"/>
    <mergeCell ref="A322:C322"/>
    <mergeCell ref="A323:A324"/>
    <mergeCell ref="B323:B324"/>
    <mergeCell ref="A325:C325"/>
    <mergeCell ref="A326:A327"/>
    <mergeCell ref="B326:B327"/>
    <mergeCell ref="A328:C328"/>
    <mergeCell ref="A311:B311"/>
    <mergeCell ref="D311:I311"/>
    <mergeCell ref="A312:B312"/>
    <mergeCell ref="C312:C315"/>
    <mergeCell ref="A313:A315"/>
    <mergeCell ref="B313:B315"/>
    <mergeCell ref="A316:A318"/>
    <mergeCell ref="B316:B318"/>
    <mergeCell ref="A319:C319"/>
    <mergeCell ref="A306:B306"/>
    <mergeCell ref="C306:I306"/>
    <mergeCell ref="A307:B307"/>
    <mergeCell ref="C307:I307"/>
    <mergeCell ref="A308:B308"/>
    <mergeCell ref="C308:I308"/>
    <mergeCell ref="A309:B309"/>
    <mergeCell ref="C309:I309"/>
    <mergeCell ref="A310:B310"/>
    <mergeCell ref="C310:I310"/>
    <mergeCell ref="A291:A292"/>
    <mergeCell ref="B291:B292"/>
    <mergeCell ref="A293:C293"/>
    <mergeCell ref="A294:C294"/>
    <mergeCell ref="A295:I295"/>
    <mergeCell ref="A296:I296"/>
    <mergeCell ref="A297:I297"/>
    <mergeCell ref="A305:B305"/>
    <mergeCell ref="C305:I305"/>
    <mergeCell ref="A282:A283"/>
    <mergeCell ref="B282:B283"/>
    <mergeCell ref="A284:C284"/>
    <mergeCell ref="A285:A286"/>
    <mergeCell ref="B285:B286"/>
    <mergeCell ref="A287:C287"/>
    <mergeCell ref="A288:A289"/>
    <mergeCell ref="B288:B289"/>
    <mergeCell ref="A290:C290"/>
    <mergeCell ref="A273:B273"/>
    <mergeCell ref="D273:I273"/>
    <mergeCell ref="A274:B274"/>
    <mergeCell ref="C274:C277"/>
    <mergeCell ref="A275:A277"/>
    <mergeCell ref="B275:B277"/>
    <mergeCell ref="A278:A280"/>
    <mergeCell ref="B278:B280"/>
    <mergeCell ref="A281:C281"/>
    <mergeCell ref="A268:B268"/>
    <mergeCell ref="C268:I268"/>
    <mergeCell ref="A269:B269"/>
    <mergeCell ref="C269:I269"/>
    <mergeCell ref="A270:B270"/>
    <mergeCell ref="C270:I270"/>
    <mergeCell ref="A271:B271"/>
    <mergeCell ref="C271:I271"/>
    <mergeCell ref="A272:B272"/>
    <mergeCell ref="C272:I272"/>
    <mergeCell ref="A253:A254"/>
    <mergeCell ref="B253:B254"/>
    <mergeCell ref="A255:C255"/>
    <mergeCell ref="A256:C256"/>
    <mergeCell ref="A257:I257"/>
    <mergeCell ref="A258:I258"/>
    <mergeCell ref="A259:I259"/>
    <mergeCell ref="A267:B267"/>
    <mergeCell ref="C267:I267"/>
    <mergeCell ref="A244:A245"/>
    <mergeCell ref="B244:B245"/>
    <mergeCell ref="A246:C246"/>
    <mergeCell ref="A247:A248"/>
    <mergeCell ref="B247:B248"/>
    <mergeCell ref="A249:C249"/>
    <mergeCell ref="A250:A251"/>
    <mergeCell ref="B250:B251"/>
    <mergeCell ref="A252:C252"/>
    <mergeCell ref="A235:B235"/>
    <mergeCell ref="D235:I235"/>
    <mergeCell ref="A236:B236"/>
    <mergeCell ref="C236:C239"/>
    <mergeCell ref="A237:A239"/>
    <mergeCell ref="B237:B239"/>
    <mergeCell ref="A240:A242"/>
    <mergeCell ref="B240:B242"/>
    <mergeCell ref="A243:C243"/>
    <mergeCell ref="A230:B230"/>
    <mergeCell ref="C230:I230"/>
    <mergeCell ref="A231:B231"/>
    <mergeCell ref="C231:I231"/>
    <mergeCell ref="A232:B232"/>
    <mergeCell ref="C232:I232"/>
    <mergeCell ref="A233:B233"/>
    <mergeCell ref="C233:I233"/>
    <mergeCell ref="A234:B234"/>
    <mergeCell ref="C234:I234"/>
    <mergeCell ref="A215:A216"/>
    <mergeCell ref="B215:B216"/>
    <mergeCell ref="A217:C217"/>
    <mergeCell ref="A218:C218"/>
    <mergeCell ref="A219:I219"/>
    <mergeCell ref="A220:I220"/>
    <mergeCell ref="A221:I221"/>
    <mergeCell ref="A229:B229"/>
    <mergeCell ref="C229:I229"/>
    <mergeCell ref="A206:A207"/>
    <mergeCell ref="B206:B207"/>
    <mergeCell ref="A208:C208"/>
    <mergeCell ref="A209:A210"/>
    <mergeCell ref="B209:B210"/>
    <mergeCell ref="A211:C211"/>
    <mergeCell ref="A212:A213"/>
    <mergeCell ref="B212:B213"/>
    <mergeCell ref="A214:C214"/>
    <mergeCell ref="A197:B197"/>
    <mergeCell ref="D197:I197"/>
    <mergeCell ref="A198:B198"/>
    <mergeCell ref="C198:C201"/>
    <mergeCell ref="A199:A201"/>
    <mergeCell ref="B199:B201"/>
    <mergeCell ref="A202:A204"/>
    <mergeCell ref="B202:B204"/>
    <mergeCell ref="A205:C205"/>
    <mergeCell ref="A192:B192"/>
    <mergeCell ref="C192:I192"/>
    <mergeCell ref="A193:B193"/>
    <mergeCell ref="C193:I193"/>
    <mergeCell ref="A194:B194"/>
    <mergeCell ref="C194:I194"/>
    <mergeCell ref="A195:B195"/>
    <mergeCell ref="C195:I195"/>
    <mergeCell ref="A196:B196"/>
    <mergeCell ref="C196:I196"/>
    <mergeCell ref="A177:A178"/>
    <mergeCell ref="B177:B178"/>
    <mergeCell ref="A179:C179"/>
    <mergeCell ref="A180:C180"/>
    <mergeCell ref="A181:I181"/>
    <mergeCell ref="A182:I182"/>
    <mergeCell ref="A183:I183"/>
    <mergeCell ref="A191:B191"/>
    <mergeCell ref="C191:I191"/>
    <mergeCell ref="A168:A169"/>
    <mergeCell ref="B168:B169"/>
    <mergeCell ref="A170:C170"/>
    <mergeCell ref="A171:A172"/>
    <mergeCell ref="B171:B172"/>
    <mergeCell ref="A173:C173"/>
    <mergeCell ref="A174:A175"/>
    <mergeCell ref="B174:B175"/>
    <mergeCell ref="A176:C176"/>
    <mergeCell ref="A159:B159"/>
    <mergeCell ref="D159:I159"/>
    <mergeCell ref="A160:B160"/>
    <mergeCell ref="C160:C163"/>
    <mergeCell ref="A161:A163"/>
    <mergeCell ref="B161:B163"/>
    <mergeCell ref="A164:A166"/>
    <mergeCell ref="B164:B166"/>
    <mergeCell ref="A167:C167"/>
    <mergeCell ref="A154:B154"/>
    <mergeCell ref="C154:I154"/>
    <mergeCell ref="A155:B155"/>
    <mergeCell ref="C155:I155"/>
    <mergeCell ref="A156:B156"/>
    <mergeCell ref="C156:I156"/>
    <mergeCell ref="A157:B157"/>
    <mergeCell ref="C157:I157"/>
    <mergeCell ref="A158:B158"/>
    <mergeCell ref="C158:I158"/>
    <mergeCell ref="A139:A140"/>
    <mergeCell ref="B139:B140"/>
    <mergeCell ref="A141:C141"/>
    <mergeCell ref="A142:C142"/>
    <mergeCell ref="A143:I143"/>
    <mergeCell ref="A144:I144"/>
    <mergeCell ref="A145:I145"/>
    <mergeCell ref="A153:B153"/>
    <mergeCell ref="C153:I153"/>
    <mergeCell ref="A130:A131"/>
    <mergeCell ref="B130:B131"/>
    <mergeCell ref="A132:C132"/>
    <mergeCell ref="A133:A134"/>
    <mergeCell ref="B133:B134"/>
    <mergeCell ref="A135:C135"/>
    <mergeCell ref="A136:A137"/>
    <mergeCell ref="B136:B137"/>
    <mergeCell ref="A138:C138"/>
    <mergeCell ref="A121:B121"/>
    <mergeCell ref="D121:I121"/>
    <mergeCell ref="A122:B122"/>
    <mergeCell ref="C122:C125"/>
    <mergeCell ref="A123:A125"/>
    <mergeCell ref="B123:B125"/>
    <mergeCell ref="A126:A128"/>
    <mergeCell ref="B126:B128"/>
    <mergeCell ref="A129:C129"/>
    <mergeCell ref="A116:B116"/>
    <mergeCell ref="C116:I116"/>
    <mergeCell ref="A117:B117"/>
    <mergeCell ref="C117:I117"/>
    <mergeCell ref="A118:B118"/>
    <mergeCell ref="C118:I118"/>
    <mergeCell ref="A119:B119"/>
    <mergeCell ref="C119:I119"/>
    <mergeCell ref="A120:B120"/>
    <mergeCell ref="C120:I120"/>
    <mergeCell ref="A101:A102"/>
    <mergeCell ref="B101:B102"/>
    <mergeCell ref="A103:C103"/>
    <mergeCell ref="A104:C104"/>
    <mergeCell ref="A105:I105"/>
    <mergeCell ref="A106:I106"/>
    <mergeCell ref="A107:I107"/>
    <mergeCell ref="A115:B115"/>
    <mergeCell ref="C115:I115"/>
    <mergeCell ref="A92:A93"/>
    <mergeCell ref="B92:B93"/>
    <mergeCell ref="A94:C94"/>
    <mergeCell ref="A95:A96"/>
    <mergeCell ref="B95:B96"/>
    <mergeCell ref="A97:C97"/>
    <mergeCell ref="A98:A99"/>
    <mergeCell ref="B98:B99"/>
    <mergeCell ref="A100:C100"/>
    <mergeCell ref="A83:B83"/>
    <mergeCell ref="D83:I83"/>
    <mergeCell ref="A84:B84"/>
    <mergeCell ref="C84:C87"/>
    <mergeCell ref="A85:A87"/>
    <mergeCell ref="B85:B87"/>
    <mergeCell ref="A88:A90"/>
    <mergeCell ref="B88:B90"/>
    <mergeCell ref="A91:C91"/>
    <mergeCell ref="A78:B78"/>
    <mergeCell ref="C78:I78"/>
    <mergeCell ref="A79:B79"/>
    <mergeCell ref="C79:I79"/>
    <mergeCell ref="A80:B80"/>
    <mergeCell ref="C80:I80"/>
    <mergeCell ref="A81:B81"/>
    <mergeCell ref="C81:I81"/>
    <mergeCell ref="A82:B82"/>
    <mergeCell ref="C82:I82"/>
    <mergeCell ref="A63:A64"/>
    <mergeCell ref="B63:B64"/>
    <mergeCell ref="A65:C65"/>
    <mergeCell ref="A66:C66"/>
    <mergeCell ref="A67:I67"/>
    <mergeCell ref="A68:I68"/>
    <mergeCell ref="A69:I69"/>
    <mergeCell ref="A77:B77"/>
    <mergeCell ref="C77:I77"/>
    <mergeCell ref="A54:A55"/>
    <mergeCell ref="B54:B55"/>
    <mergeCell ref="A56:C56"/>
    <mergeCell ref="A57:A58"/>
    <mergeCell ref="B57:B58"/>
    <mergeCell ref="A59:C59"/>
    <mergeCell ref="A60:A61"/>
    <mergeCell ref="B60:B61"/>
    <mergeCell ref="A62:C62"/>
    <mergeCell ref="A45:B45"/>
    <mergeCell ref="D45:I45"/>
    <mergeCell ref="A46:B46"/>
    <mergeCell ref="C46:C49"/>
    <mergeCell ref="A47:A49"/>
    <mergeCell ref="B47:B49"/>
    <mergeCell ref="A50:A52"/>
    <mergeCell ref="B50:B52"/>
    <mergeCell ref="A53:C53"/>
    <mergeCell ref="A40:B40"/>
    <mergeCell ref="C40:I40"/>
    <mergeCell ref="A41:B41"/>
    <mergeCell ref="C41:I41"/>
    <mergeCell ref="A42:B42"/>
    <mergeCell ref="C42:I42"/>
    <mergeCell ref="A43:B43"/>
    <mergeCell ref="C43:I43"/>
    <mergeCell ref="A44:B44"/>
    <mergeCell ref="C44:I44"/>
    <mergeCell ref="A24:C24"/>
    <mergeCell ref="A25:A26"/>
    <mergeCell ref="B25:B26"/>
    <mergeCell ref="A27:C27"/>
    <mergeCell ref="A28:C28"/>
    <mergeCell ref="A29:I29"/>
    <mergeCell ref="A30:I30"/>
    <mergeCell ref="A31:I31"/>
    <mergeCell ref="A39:B39"/>
    <mergeCell ref="C39:I39"/>
    <mergeCell ref="A15:C15"/>
    <mergeCell ref="A16:A17"/>
    <mergeCell ref="B16:B17"/>
    <mergeCell ref="A18:C18"/>
    <mergeCell ref="A19:A20"/>
    <mergeCell ref="B19:B20"/>
    <mergeCell ref="A21:C21"/>
    <mergeCell ref="A22:A23"/>
    <mergeCell ref="B22:B23"/>
    <mergeCell ref="A6:B6"/>
    <mergeCell ref="C6:I6"/>
    <mergeCell ref="A7:B7"/>
    <mergeCell ref="D7:I7"/>
    <mergeCell ref="A8:B8"/>
    <mergeCell ref="C8:C11"/>
    <mergeCell ref="A9:A11"/>
    <mergeCell ref="B9:B11"/>
    <mergeCell ref="A12:A14"/>
    <mergeCell ref="B12:B14"/>
    <mergeCell ref="A1:B1"/>
    <mergeCell ref="C1:I1"/>
    <mergeCell ref="A2:B2"/>
    <mergeCell ref="C2:I2"/>
    <mergeCell ref="A3:B3"/>
    <mergeCell ref="C3:I3"/>
    <mergeCell ref="A4:B4"/>
    <mergeCell ref="C4:I4"/>
    <mergeCell ref="A5:B5"/>
    <mergeCell ref="C5:I5"/>
  </mergeCells>
  <conditionalFormatting sqref="C12">
    <cfRule type="cellIs" dxfId="247" priority="2" operator="lessThan">
      <formula>0</formula>
    </cfRule>
  </conditionalFormatting>
  <conditionalFormatting sqref="C14">
    <cfRule type="cellIs" dxfId="246" priority="3" operator="lessThan">
      <formula>0</formula>
    </cfRule>
  </conditionalFormatting>
  <conditionalFormatting sqref="C50">
    <cfRule type="cellIs" dxfId="245" priority="4" operator="lessThan">
      <formula>0</formula>
    </cfRule>
  </conditionalFormatting>
  <conditionalFormatting sqref="C52">
    <cfRule type="cellIs" dxfId="244" priority="5" operator="lessThan">
      <formula>0</formula>
    </cfRule>
  </conditionalFormatting>
  <conditionalFormatting sqref="C88">
    <cfRule type="cellIs" dxfId="243" priority="6" operator="lessThan">
      <formula>0</formula>
    </cfRule>
  </conditionalFormatting>
  <conditionalFormatting sqref="C90">
    <cfRule type="cellIs" dxfId="242" priority="7" operator="lessThan">
      <formula>0</formula>
    </cfRule>
  </conditionalFormatting>
  <conditionalFormatting sqref="C126">
    <cfRule type="cellIs" dxfId="241" priority="8" operator="lessThan">
      <formula>0</formula>
    </cfRule>
  </conditionalFormatting>
  <conditionalFormatting sqref="C128">
    <cfRule type="cellIs" dxfId="240" priority="9" operator="lessThan">
      <formula>0</formula>
    </cfRule>
  </conditionalFormatting>
  <conditionalFormatting sqref="C164">
    <cfRule type="cellIs" dxfId="239" priority="10" operator="lessThan">
      <formula>0</formula>
    </cfRule>
  </conditionalFormatting>
  <conditionalFormatting sqref="C166">
    <cfRule type="cellIs" dxfId="238" priority="11" operator="lessThan">
      <formula>0</formula>
    </cfRule>
  </conditionalFormatting>
  <conditionalFormatting sqref="C202">
    <cfRule type="cellIs" dxfId="237" priority="12" operator="lessThan">
      <formula>0</formula>
    </cfRule>
  </conditionalFormatting>
  <conditionalFormatting sqref="C204">
    <cfRule type="cellIs" dxfId="236" priority="13" operator="lessThan">
      <formula>0</formula>
    </cfRule>
  </conditionalFormatting>
  <conditionalFormatting sqref="C240">
    <cfRule type="cellIs" dxfId="235" priority="14" operator="lessThan">
      <formula>0</formula>
    </cfRule>
  </conditionalFormatting>
  <conditionalFormatting sqref="C242">
    <cfRule type="cellIs" dxfId="234" priority="15" operator="lessThan">
      <formula>0</formula>
    </cfRule>
  </conditionalFormatting>
  <conditionalFormatting sqref="C278">
    <cfRule type="cellIs" dxfId="233" priority="16" operator="lessThan">
      <formula>0</formula>
    </cfRule>
  </conditionalFormatting>
  <conditionalFormatting sqref="C280">
    <cfRule type="cellIs" dxfId="232" priority="17" operator="lessThan">
      <formula>0</formula>
    </cfRule>
  </conditionalFormatting>
  <conditionalFormatting sqref="C316">
    <cfRule type="cellIs" dxfId="231" priority="18" operator="lessThan">
      <formula>0</formula>
    </cfRule>
  </conditionalFormatting>
  <conditionalFormatting sqref="C318">
    <cfRule type="cellIs" dxfId="230" priority="19" operator="lessThan">
      <formula>0</formula>
    </cfRule>
  </conditionalFormatting>
  <conditionalFormatting sqref="C354">
    <cfRule type="cellIs" dxfId="229" priority="20" operator="lessThan">
      <formula>0</formula>
    </cfRule>
  </conditionalFormatting>
  <conditionalFormatting sqref="C356">
    <cfRule type="cellIs" dxfId="228" priority="21" operator="lessThan">
      <formula>0</formula>
    </cfRule>
  </conditionalFormatting>
  <conditionalFormatting sqref="C392">
    <cfRule type="cellIs" dxfId="227" priority="22" operator="lessThan">
      <formula>0</formula>
    </cfRule>
  </conditionalFormatting>
  <conditionalFormatting sqref="C394">
    <cfRule type="cellIs" dxfId="226" priority="23" operator="lessThan">
      <formula>0</formula>
    </cfRule>
  </conditionalFormatting>
  <conditionalFormatting sqref="C430">
    <cfRule type="cellIs" dxfId="225" priority="24" operator="lessThan">
      <formula>0</formula>
    </cfRule>
  </conditionalFormatting>
  <conditionalFormatting sqref="C432">
    <cfRule type="cellIs" dxfId="224" priority="25" operator="lessThan">
      <formula>0</formula>
    </cfRule>
  </conditionalFormatting>
  <conditionalFormatting sqref="C468">
    <cfRule type="cellIs" dxfId="223" priority="26" operator="lessThan">
      <formula>0</formula>
    </cfRule>
  </conditionalFormatting>
  <conditionalFormatting sqref="C470">
    <cfRule type="cellIs" dxfId="222" priority="27" operator="lessThan">
      <formula>0</formula>
    </cfRule>
  </conditionalFormatting>
  <conditionalFormatting sqref="C506">
    <cfRule type="cellIs" dxfId="221" priority="28" operator="lessThan">
      <formula>0</formula>
    </cfRule>
  </conditionalFormatting>
  <conditionalFormatting sqref="C508">
    <cfRule type="cellIs" dxfId="220" priority="29" operator="lessThan">
      <formula>0</formula>
    </cfRule>
  </conditionalFormatting>
  <conditionalFormatting sqref="C544">
    <cfRule type="cellIs" dxfId="219" priority="30" operator="lessThan">
      <formula>0</formula>
    </cfRule>
  </conditionalFormatting>
  <conditionalFormatting sqref="C546">
    <cfRule type="cellIs" dxfId="218" priority="31" operator="lessThan">
      <formula>0</formula>
    </cfRule>
  </conditionalFormatting>
  <conditionalFormatting sqref="C582">
    <cfRule type="cellIs" dxfId="217" priority="32" operator="lessThan">
      <formula>0</formula>
    </cfRule>
  </conditionalFormatting>
  <conditionalFormatting sqref="C584">
    <cfRule type="cellIs" dxfId="216" priority="33" operator="lessThan">
      <formula>0</formula>
    </cfRule>
  </conditionalFormatting>
  <conditionalFormatting sqref="C620">
    <cfRule type="cellIs" dxfId="215" priority="34" operator="lessThan">
      <formula>0</formula>
    </cfRule>
  </conditionalFormatting>
  <conditionalFormatting sqref="C622">
    <cfRule type="cellIs" dxfId="214" priority="35" operator="lessThan">
      <formula>0</formula>
    </cfRule>
  </conditionalFormatting>
  <conditionalFormatting sqref="C658">
    <cfRule type="cellIs" dxfId="213" priority="36" operator="lessThan">
      <formula>0</formula>
    </cfRule>
  </conditionalFormatting>
  <conditionalFormatting sqref="C660">
    <cfRule type="cellIs" dxfId="212" priority="37" operator="lessThan">
      <formula>0</formula>
    </cfRule>
  </conditionalFormatting>
  <conditionalFormatting sqref="C696">
    <cfRule type="cellIs" dxfId="211" priority="38" operator="lessThan">
      <formula>0</formula>
    </cfRule>
  </conditionalFormatting>
  <conditionalFormatting sqref="C698">
    <cfRule type="cellIs" dxfId="210" priority="39" operator="lessThan">
      <formula>0</formula>
    </cfRule>
  </conditionalFormatting>
  <pageMargins left="0.75" right="0.75" top="1" bottom="1" header="0.511811023622047" footer="0.511811023622047"/>
  <pageSetup orientation="portrait" horizontalDpi="300" verticalDpi="300"/>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tabColor rgb="FFE6B9B8"/>
  </sheetPr>
  <dimension ref="A1:AMJ759"/>
  <sheetViews>
    <sheetView topLeftCell="A750" zoomScaleNormal="100" workbookViewId="0">
      <selection activeCell="N754" sqref="N754"/>
    </sheetView>
  </sheetViews>
  <sheetFormatPr baseColWidth="10" defaultColWidth="11.453125" defaultRowHeight="12.5" x14ac:dyDescent="0.25"/>
  <cols>
    <col min="1" max="1" width="7" style="395" customWidth="1"/>
    <col min="2" max="2" width="10.26953125" style="395" customWidth="1"/>
    <col min="3" max="3" width="26.7265625" style="395" customWidth="1"/>
    <col min="4" max="4" width="11.453125" style="395"/>
    <col min="5" max="5" width="12.1796875" style="395" customWidth="1"/>
    <col min="6" max="6" width="13.453125" style="395" customWidth="1"/>
    <col min="7" max="12" width="11.453125" style="395"/>
    <col min="13" max="13" width="14.7265625" style="395" customWidth="1"/>
    <col min="14" max="1024" width="11.453125" style="395"/>
  </cols>
  <sheetData>
    <row r="1" spans="1:17" x14ac:dyDescent="0.25">
      <c r="A1" s="802" t="s">
        <v>23</v>
      </c>
      <c r="B1" s="802"/>
      <c r="C1" s="803">
        <f>Presentación!$C$3</f>
        <v>1990</v>
      </c>
      <c r="D1" s="803"/>
      <c r="E1" s="803"/>
      <c r="F1" s="803"/>
      <c r="G1" s="803"/>
      <c r="H1" s="803"/>
      <c r="I1" s="803"/>
      <c r="J1" s="803"/>
      <c r="K1" s="803"/>
      <c r="L1" s="803"/>
      <c r="M1" s="803"/>
      <c r="N1" s="803"/>
    </row>
    <row r="2" spans="1:17" ht="11.25" customHeight="1" x14ac:dyDescent="0.25">
      <c r="A2" s="805" t="s">
        <v>24</v>
      </c>
      <c r="B2" s="805"/>
      <c r="C2" s="869" t="s">
        <v>0</v>
      </c>
      <c r="D2" s="869"/>
      <c r="E2" s="869"/>
      <c r="F2" s="869"/>
      <c r="G2" s="869"/>
      <c r="H2" s="869"/>
      <c r="I2" s="869"/>
      <c r="J2" s="869"/>
      <c r="K2" s="869"/>
      <c r="L2" s="869"/>
      <c r="M2" s="869"/>
      <c r="N2" s="869"/>
      <c r="P2" s="486"/>
      <c r="Q2" s="486"/>
    </row>
    <row r="3" spans="1:17" ht="11.25" customHeight="1" x14ac:dyDescent="0.25">
      <c r="A3" s="805" t="s">
        <v>27</v>
      </c>
      <c r="B3" s="805"/>
      <c r="C3" s="870" t="s">
        <v>572</v>
      </c>
      <c r="D3" s="870"/>
      <c r="E3" s="870"/>
      <c r="F3" s="870"/>
      <c r="G3" s="870"/>
      <c r="H3" s="870"/>
      <c r="I3" s="870"/>
      <c r="J3" s="870"/>
      <c r="K3" s="870"/>
      <c r="L3" s="870"/>
      <c r="M3" s="870"/>
      <c r="N3" s="870"/>
      <c r="P3" s="486"/>
      <c r="Q3" s="486"/>
    </row>
    <row r="4" spans="1:17" ht="11.25" customHeight="1" x14ac:dyDescent="0.25">
      <c r="A4" s="805" t="s">
        <v>29</v>
      </c>
      <c r="B4" s="805"/>
      <c r="C4" s="870" t="s">
        <v>549</v>
      </c>
      <c r="D4" s="870"/>
      <c r="E4" s="870"/>
      <c r="F4" s="870"/>
      <c r="G4" s="870"/>
      <c r="H4" s="870"/>
      <c r="I4" s="870"/>
      <c r="J4" s="870"/>
      <c r="K4" s="870"/>
      <c r="L4" s="870"/>
      <c r="M4" s="870"/>
      <c r="N4" s="870"/>
      <c r="P4" s="486"/>
      <c r="Q4" s="486"/>
    </row>
    <row r="5" spans="1:17" ht="11.25" customHeight="1" x14ac:dyDescent="0.25">
      <c r="A5" s="805" t="s">
        <v>31</v>
      </c>
      <c r="B5" s="805"/>
      <c r="C5" s="870" t="s">
        <v>262</v>
      </c>
      <c r="D5" s="870"/>
      <c r="E5" s="870"/>
      <c r="F5" s="870"/>
      <c r="G5" s="870"/>
      <c r="H5" s="870"/>
      <c r="I5" s="870"/>
      <c r="J5" s="870"/>
      <c r="K5" s="870"/>
      <c r="L5" s="870"/>
      <c r="M5" s="870"/>
      <c r="N5" s="870"/>
      <c r="P5" s="486"/>
      <c r="Q5" s="486"/>
    </row>
    <row r="6" spans="1:17" ht="11.25" customHeight="1" x14ac:dyDescent="0.25">
      <c r="A6" s="807" t="s">
        <v>33</v>
      </c>
      <c r="B6" s="807"/>
      <c r="C6" s="278" t="s">
        <v>496</v>
      </c>
      <c r="D6" s="766" t="s">
        <v>263</v>
      </c>
      <c r="E6" s="766"/>
      <c r="F6" s="766"/>
      <c r="G6" s="766"/>
      <c r="H6" s="766"/>
      <c r="I6" s="766"/>
      <c r="J6" s="766"/>
      <c r="K6" s="766"/>
      <c r="L6" s="766"/>
      <c r="M6" s="766"/>
      <c r="N6" s="766"/>
      <c r="P6" s="486"/>
      <c r="Q6" s="486"/>
    </row>
    <row r="7" spans="1:17" ht="11.25" customHeight="1" x14ac:dyDescent="0.25">
      <c r="A7" s="761" t="s">
        <v>37</v>
      </c>
      <c r="B7" s="761"/>
      <c r="C7" s="761" t="s">
        <v>573</v>
      </c>
      <c r="D7" s="761" t="s">
        <v>265</v>
      </c>
      <c r="E7" s="871" t="s">
        <v>266</v>
      </c>
      <c r="F7" s="761" t="s">
        <v>267</v>
      </c>
      <c r="G7" s="761" t="s">
        <v>268</v>
      </c>
      <c r="H7" s="761" t="s">
        <v>269</v>
      </c>
      <c r="I7" s="761" t="s">
        <v>270</v>
      </c>
      <c r="J7" s="761" t="s">
        <v>271</v>
      </c>
      <c r="K7" s="761" t="s">
        <v>272</v>
      </c>
      <c r="L7" s="761" t="s">
        <v>273</v>
      </c>
      <c r="M7" s="761" t="s">
        <v>274</v>
      </c>
      <c r="N7" s="871" t="s">
        <v>274</v>
      </c>
      <c r="P7" s="486"/>
      <c r="Q7" s="486"/>
    </row>
    <row r="8" spans="1:17" x14ac:dyDescent="0.25">
      <c r="A8" s="761"/>
      <c r="B8" s="761"/>
      <c r="C8" s="761"/>
      <c r="D8" s="761"/>
      <c r="E8" s="761"/>
      <c r="F8" s="761"/>
      <c r="G8" s="761"/>
      <c r="H8" s="761"/>
      <c r="I8" s="761"/>
      <c r="J8" s="761"/>
      <c r="K8" s="761"/>
      <c r="L8" s="761"/>
      <c r="M8" s="761"/>
      <c r="N8" s="871"/>
      <c r="P8" s="486"/>
      <c r="Q8" s="486"/>
    </row>
    <row r="9" spans="1:17" x14ac:dyDescent="0.25">
      <c r="A9" s="761"/>
      <c r="B9" s="761"/>
      <c r="C9" s="761"/>
      <c r="D9" s="761"/>
      <c r="E9" s="871"/>
      <c r="F9" s="761"/>
      <c r="G9" s="761"/>
      <c r="H9" s="761"/>
      <c r="I9" s="761"/>
      <c r="J9" s="761"/>
      <c r="K9" s="761"/>
      <c r="L9" s="761"/>
      <c r="M9" s="761"/>
      <c r="N9" s="871"/>
      <c r="P9" s="486"/>
      <c r="Q9" s="486"/>
    </row>
    <row r="10" spans="1:17" ht="11.25" customHeight="1" x14ac:dyDescent="0.25">
      <c r="A10" s="761" t="s">
        <v>197</v>
      </c>
      <c r="B10" s="761" t="s">
        <v>47</v>
      </c>
      <c r="C10" s="761"/>
      <c r="D10" s="872" t="s">
        <v>48</v>
      </c>
      <c r="E10" s="418" t="s">
        <v>460</v>
      </c>
      <c r="F10" s="811" t="s">
        <v>244</v>
      </c>
      <c r="G10" s="761" t="s">
        <v>276</v>
      </c>
      <c r="H10" s="761" t="s">
        <v>276</v>
      </c>
      <c r="I10" s="761" t="s">
        <v>276</v>
      </c>
      <c r="J10" s="761" t="s">
        <v>276</v>
      </c>
      <c r="K10" s="761" t="s">
        <v>276</v>
      </c>
      <c r="L10" s="872" t="s">
        <v>276</v>
      </c>
      <c r="M10" s="418" t="s">
        <v>460</v>
      </c>
      <c r="N10" s="418" t="s">
        <v>497</v>
      </c>
      <c r="P10" s="486"/>
      <c r="Q10" s="486"/>
    </row>
    <row r="11" spans="1:17" ht="13.5" x14ac:dyDescent="0.25">
      <c r="A11" s="761"/>
      <c r="B11" s="761"/>
      <c r="C11" s="761"/>
      <c r="D11" s="872"/>
      <c r="E11" s="521" t="s">
        <v>498</v>
      </c>
      <c r="F11" s="811"/>
      <c r="G11" s="761"/>
      <c r="H11" s="761"/>
      <c r="I11" s="761"/>
      <c r="J11" s="761"/>
      <c r="K11" s="761"/>
      <c r="L11" s="872"/>
      <c r="M11" s="522" t="s">
        <v>499</v>
      </c>
      <c r="N11" s="522" t="s">
        <v>499</v>
      </c>
      <c r="P11" s="486"/>
      <c r="Q11" s="486"/>
    </row>
    <row r="12" spans="1:17" ht="15" customHeight="1" x14ac:dyDescent="0.25">
      <c r="A12" s="761"/>
      <c r="B12" s="761"/>
      <c r="C12" s="761"/>
      <c r="D12" s="761"/>
      <c r="E12" s="873" t="s">
        <v>500</v>
      </c>
      <c r="F12" s="761" t="s">
        <v>279</v>
      </c>
      <c r="G12" s="761" t="s">
        <v>435</v>
      </c>
      <c r="H12" s="761" t="s">
        <v>435</v>
      </c>
      <c r="I12" s="761" t="s">
        <v>435</v>
      </c>
      <c r="J12" s="761" t="s">
        <v>501</v>
      </c>
      <c r="K12" s="761" t="s">
        <v>501</v>
      </c>
      <c r="L12" s="872" t="s">
        <v>501</v>
      </c>
      <c r="M12" s="418" t="s">
        <v>502</v>
      </c>
      <c r="N12" s="418" t="s">
        <v>502</v>
      </c>
    </row>
    <row r="13" spans="1:17" ht="34.5" x14ac:dyDescent="0.25">
      <c r="A13" s="761"/>
      <c r="B13" s="761"/>
      <c r="C13" s="761"/>
      <c r="D13" s="761"/>
      <c r="E13" s="761"/>
      <c r="F13" s="761"/>
      <c r="G13" s="761"/>
      <c r="H13" s="761"/>
      <c r="I13" s="761"/>
      <c r="J13" s="761"/>
      <c r="K13" s="761"/>
      <c r="L13" s="872"/>
      <c r="M13" s="521" t="s">
        <v>503</v>
      </c>
      <c r="N13" s="521" t="s">
        <v>504</v>
      </c>
    </row>
    <row r="14" spans="1:17" ht="13.5" x14ac:dyDescent="0.25">
      <c r="A14" s="761"/>
      <c r="B14" s="761"/>
      <c r="C14" s="761"/>
      <c r="D14" s="380" t="s">
        <v>282</v>
      </c>
      <c r="E14" s="380" t="s">
        <v>283</v>
      </c>
      <c r="F14" s="380" t="s">
        <v>158</v>
      </c>
      <c r="G14" s="380" t="s">
        <v>284</v>
      </c>
      <c r="H14" s="380" t="s">
        <v>285</v>
      </c>
      <c r="I14" s="380" t="s">
        <v>286</v>
      </c>
      <c r="J14" s="380" t="s">
        <v>287</v>
      </c>
      <c r="K14" s="380" t="s">
        <v>288</v>
      </c>
      <c r="L14" s="380" t="s">
        <v>289</v>
      </c>
      <c r="M14" s="523" t="s">
        <v>290</v>
      </c>
      <c r="N14" s="523" t="s">
        <v>290</v>
      </c>
    </row>
    <row r="15" spans="1:17" ht="11.25" customHeight="1" x14ac:dyDescent="0.25">
      <c r="A15" s="898" t="s">
        <v>68</v>
      </c>
      <c r="B15" s="898" t="s">
        <v>313</v>
      </c>
      <c r="C15" s="419" t="s">
        <v>574</v>
      </c>
      <c r="D15" s="524">
        <f>D141+D181+D221+D261+D301+D341+D381+D421+D461</f>
        <v>0</v>
      </c>
      <c r="E15" s="525" t="e">
        <f>(E$141*$D$141+E$181*$D$181+E$221*$D$221+E$261*$D$261+E$301*$D$301+E$341*$D$341+E$381*$D$381+E$421*$D$421+E$461*$D$461)/$D$15</f>
        <v>#DIV/0!</v>
      </c>
      <c r="F15" s="265">
        <v>20</v>
      </c>
      <c r="G15" s="526" t="e">
        <f t="shared" ref="G15:L15" si="0">(G$141*$D$141+G$181*$D$181+G$221*$D$221+G$261*$D$261+G$301*$D$301+G$341*$D$341+G$381*$D$381+G$421*$D$421+G$461*$D$461)/$D$15</f>
        <v>#DIV/0!</v>
      </c>
      <c r="H15" s="526" t="e">
        <f t="shared" si="0"/>
        <v>#DIV/0!</v>
      </c>
      <c r="I15" s="526" t="e">
        <f t="shared" si="0"/>
        <v>#DIV/0!</v>
      </c>
      <c r="J15" s="526" t="e">
        <f t="shared" si="0"/>
        <v>#DIV/0!</v>
      </c>
      <c r="K15" s="526" t="e">
        <f t="shared" si="0"/>
        <v>#DIV/0!</v>
      </c>
      <c r="L15" s="526" t="e">
        <f t="shared" si="0"/>
        <v>#DIV/0!</v>
      </c>
      <c r="M15" s="524" t="e">
        <f t="shared" ref="M15:M20" si="1">((D15*E15*G15*H15*I15)-(D15*E15*J15*K15*L15))/F15</f>
        <v>#DIV/0!</v>
      </c>
      <c r="N15" s="524"/>
      <c r="P15" s="486"/>
      <c r="Q15" s="486"/>
    </row>
    <row r="16" spans="1:17" x14ac:dyDescent="0.25">
      <c r="A16" s="898"/>
      <c r="B16" s="898"/>
      <c r="C16" s="419" t="s">
        <v>575</v>
      </c>
      <c r="D16" s="524">
        <f>D501+D541+D581+D621+D661+D701+D741</f>
        <v>0</v>
      </c>
      <c r="E16" s="525" t="e">
        <f>(E$501*$D$501+E$541*$D$541+E$581*$D$581+E$621*$D$621+E$661*$D$661+E$701*$D$701+E$741*$D$741)/$D$16</f>
        <v>#DIV/0!</v>
      </c>
      <c r="F16" s="265">
        <v>20</v>
      </c>
      <c r="G16" s="526" t="e">
        <f t="shared" ref="G16:L16" si="2">(G$501*$D$501+G$541*$D$541+G$581*$D$581+G$621*$D$621+G$661*$D$661+G$701*$D$701+G$741*$D$741)/$D$16</f>
        <v>#DIV/0!</v>
      </c>
      <c r="H16" s="526" t="e">
        <f t="shared" si="2"/>
        <v>#DIV/0!</v>
      </c>
      <c r="I16" s="526" t="e">
        <f t="shared" si="2"/>
        <v>#DIV/0!</v>
      </c>
      <c r="J16" s="526" t="e">
        <f t="shared" si="2"/>
        <v>#DIV/0!</v>
      </c>
      <c r="K16" s="526" t="e">
        <f t="shared" si="2"/>
        <v>#DIV/0!</v>
      </c>
      <c r="L16" s="526" t="e">
        <f t="shared" si="2"/>
        <v>#DIV/0!</v>
      </c>
      <c r="M16" s="524" t="e">
        <f t="shared" si="1"/>
        <v>#DIV/0!</v>
      </c>
      <c r="N16" s="524"/>
      <c r="P16" s="486"/>
      <c r="Q16" s="486"/>
    </row>
    <row r="17" spans="1:17" x14ac:dyDescent="0.25">
      <c r="A17" s="898"/>
      <c r="B17" s="898"/>
      <c r="C17" s="419" t="s">
        <v>576</v>
      </c>
      <c r="D17" s="524">
        <f>D142+D182+D222+D262+D302+D342+D382+D422+D462</f>
        <v>0</v>
      </c>
      <c r="E17" s="525" t="e">
        <f>(E$142*$D$142+E$182*$D$182+E$222*$D$222+E$262*$D$262+E$302*$D$302+E$342*$D$342+E$382*$D$382+E$422*$D$422+E$462*$D$462)/$D$17</f>
        <v>#DIV/0!</v>
      </c>
      <c r="F17" s="265">
        <v>20</v>
      </c>
      <c r="G17" s="526" t="e">
        <f t="shared" ref="G17:L17" si="3">(G$142*$D$142+G$182*$D$182+G$222*$D$222+G$262*$D$262+G$302*$D$302+G$342*$D$342+G$382*$D$382+G$422*$D$422+G$462*$D$462)/$D$17</f>
        <v>#DIV/0!</v>
      </c>
      <c r="H17" s="526" t="e">
        <f t="shared" si="3"/>
        <v>#DIV/0!</v>
      </c>
      <c r="I17" s="526" t="e">
        <f t="shared" si="3"/>
        <v>#DIV/0!</v>
      </c>
      <c r="J17" s="526" t="e">
        <f t="shared" si="3"/>
        <v>#DIV/0!</v>
      </c>
      <c r="K17" s="526" t="e">
        <f t="shared" si="3"/>
        <v>#DIV/0!</v>
      </c>
      <c r="L17" s="526" t="e">
        <f t="shared" si="3"/>
        <v>#DIV/0!</v>
      </c>
      <c r="M17" s="524" t="e">
        <f t="shared" si="1"/>
        <v>#DIV/0!</v>
      </c>
      <c r="N17" s="524"/>
      <c r="P17" s="486"/>
      <c r="Q17" s="486"/>
    </row>
    <row r="18" spans="1:17" x14ac:dyDescent="0.25">
      <c r="A18" s="898"/>
      <c r="B18" s="898"/>
      <c r="C18" s="419" t="s">
        <v>577</v>
      </c>
      <c r="D18" s="524">
        <f>D502+D542+D582+D622+D662+D702+D742</f>
        <v>0</v>
      </c>
      <c r="E18" s="525" t="e">
        <f>(E$502*$D$502+E$542*$D$542+E$582*$D$582+E$622*$D$622+E$662*$D$662+E$702*$D$702+E$742*$D$742)/$D$18</f>
        <v>#DIV/0!</v>
      </c>
      <c r="F18" s="265">
        <v>20</v>
      </c>
      <c r="G18" s="526" t="e">
        <f t="shared" ref="G18:L18" si="4">(G$502*$D$502+G$542*$D$542+G$582*$D$582+G$622*$D$622+G$662*$D$662+G$702*$D$702+G$742*$D$742)/$D$18</f>
        <v>#DIV/0!</v>
      </c>
      <c r="H18" s="526" t="e">
        <f t="shared" si="4"/>
        <v>#DIV/0!</v>
      </c>
      <c r="I18" s="526" t="e">
        <f t="shared" si="4"/>
        <v>#DIV/0!</v>
      </c>
      <c r="J18" s="526" t="e">
        <f t="shared" si="4"/>
        <v>#DIV/0!</v>
      </c>
      <c r="K18" s="526" t="e">
        <f t="shared" si="4"/>
        <v>#DIV/0!</v>
      </c>
      <c r="L18" s="526" t="e">
        <f t="shared" si="4"/>
        <v>#DIV/0!</v>
      </c>
      <c r="M18" s="524" t="e">
        <f t="shared" si="1"/>
        <v>#DIV/0!</v>
      </c>
      <c r="N18" s="524"/>
      <c r="P18" s="486"/>
      <c r="Q18" s="486"/>
    </row>
    <row r="19" spans="1:17" x14ac:dyDescent="0.25">
      <c r="A19" s="898"/>
      <c r="B19" s="898"/>
      <c r="C19" s="419" t="s">
        <v>578</v>
      </c>
      <c r="D19" s="524">
        <f>D143+D183+D223+D263+D303+D343+D383+D423+D463</f>
        <v>0</v>
      </c>
      <c r="E19" s="525" t="e">
        <f>(E$143*$D$143+E$183*$D$183+E$223*$D$223+E$263*$D$263+E$303*$D$303+E$343*$D$343+E$383*$D$383+E$423*$D$423+E$463*$D$463)/$D$19</f>
        <v>#DIV/0!</v>
      </c>
      <c r="F19" s="265">
        <v>20</v>
      </c>
      <c r="G19" s="526" t="e">
        <f t="shared" ref="G19:L19" si="5">(G$143*$D$143+G$183*$D$183+G$223*$D$223+G$263*$D$263+G$303*$D$303+G$343*$D$343+G$383*$D$383+G$423*$D$423+G$463*$D$463)/$D$19</f>
        <v>#DIV/0!</v>
      </c>
      <c r="H19" s="526" t="e">
        <f t="shared" si="5"/>
        <v>#DIV/0!</v>
      </c>
      <c r="I19" s="526" t="e">
        <f t="shared" si="5"/>
        <v>#DIV/0!</v>
      </c>
      <c r="J19" s="526" t="e">
        <f t="shared" si="5"/>
        <v>#DIV/0!</v>
      </c>
      <c r="K19" s="526" t="e">
        <f t="shared" si="5"/>
        <v>#DIV/0!</v>
      </c>
      <c r="L19" s="526" t="e">
        <f t="shared" si="5"/>
        <v>#DIV/0!</v>
      </c>
      <c r="M19" s="524" t="e">
        <f t="shared" si="1"/>
        <v>#DIV/0!</v>
      </c>
      <c r="N19" s="524"/>
      <c r="P19" s="486"/>
      <c r="Q19" s="486"/>
    </row>
    <row r="20" spans="1:17" x14ac:dyDescent="0.25">
      <c r="A20" s="898"/>
      <c r="B20" s="898"/>
      <c r="C20" s="419" t="s">
        <v>579</v>
      </c>
      <c r="D20" s="524">
        <f>D503+D543+D583+D623+D663+D703+D743</f>
        <v>0</v>
      </c>
      <c r="E20" s="191" t="e">
        <f>(E$503*$D$503+E$543*$D$543+E$583*$D$583+E$623*$D$623+E$663*$D$663+E$703*$D$703+E$743*$D$743)/$D$20</f>
        <v>#DIV/0!</v>
      </c>
      <c r="F20" s="265">
        <v>20</v>
      </c>
      <c r="G20" s="286" t="e">
        <f t="shared" ref="G20:L20" si="6">(G$503*$D$503+G$543*$D$543+G$583*$D$583+G$623*$D$623+G$663*$D$663+G$703*$D$703+G$743*$D$743)/$D$20</f>
        <v>#DIV/0!</v>
      </c>
      <c r="H20" s="286" t="e">
        <f t="shared" si="6"/>
        <v>#DIV/0!</v>
      </c>
      <c r="I20" s="286" t="e">
        <f t="shared" si="6"/>
        <v>#DIV/0!</v>
      </c>
      <c r="J20" s="286" t="e">
        <f t="shared" si="6"/>
        <v>#DIV/0!</v>
      </c>
      <c r="K20" s="286" t="e">
        <f t="shared" si="6"/>
        <v>#DIV/0!</v>
      </c>
      <c r="L20" s="286" t="e">
        <f t="shared" si="6"/>
        <v>#DIV/0!</v>
      </c>
      <c r="M20" s="524" t="e">
        <f t="shared" si="1"/>
        <v>#DIV/0!</v>
      </c>
      <c r="N20" s="524"/>
      <c r="P20" s="486"/>
      <c r="Q20" s="486"/>
    </row>
    <row r="21" spans="1:17" x14ac:dyDescent="0.25">
      <c r="A21" s="899" t="s">
        <v>292</v>
      </c>
      <c r="B21" s="899"/>
      <c r="C21" s="899"/>
      <c r="D21" s="529">
        <f>SUM(D15:D20)</f>
        <v>0</v>
      </c>
      <c r="E21" s="530"/>
      <c r="F21" s="531"/>
      <c r="G21" s="426"/>
      <c r="H21" s="426"/>
      <c r="I21" s="426"/>
      <c r="J21" s="426"/>
      <c r="K21" s="426"/>
      <c r="L21" s="426"/>
      <c r="M21" s="532" t="e">
        <f>SUM(M15:M20)</f>
        <v>#DIV/0!</v>
      </c>
      <c r="N21" s="532">
        <f>SUM(N15:N20)</f>
        <v>0</v>
      </c>
      <c r="P21" s="486"/>
      <c r="Q21" s="486"/>
    </row>
    <row r="22" spans="1:17" ht="11.25" customHeight="1" x14ac:dyDescent="0.25">
      <c r="A22" s="898" t="s">
        <v>310</v>
      </c>
      <c r="B22" s="898" t="s">
        <v>313</v>
      </c>
      <c r="C22" s="545" t="s">
        <v>580</v>
      </c>
      <c r="D22" s="268">
        <f>D145+D185+D225+D265+D305+D345+D385+D425+D465</f>
        <v>0</v>
      </c>
      <c r="E22" s="525" t="e">
        <f>(E$145*$D$145+E$185*$D$185+E$225*$D$225+E$265*$D$265+E$305*$D$305+E$345*$D$345+E$385*$D$385+E$425*$D$425+E$465*$D$465)/$D$22</f>
        <v>#DIV/0!</v>
      </c>
      <c r="F22" s="265" t="s">
        <v>291</v>
      </c>
      <c r="G22" s="526" t="e">
        <f t="shared" ref="G22:L22" si="7">(G$145*$D$145+G$185*$D$185+G$225*$D$225+G$265*$D$265+G$305*$D$305+G$345*$D$345+G$385*$D$385+G$425*$D$425+G$465*$D$465)/$D$22</f>
        <v>#DIV/0!</v>
      </c>
      <c r="H22" s="526" t="e">
        <f t="shared" si="7"/>
        <v>#DIV/0!</v>
      </c>
      <c r="I22" s="526" t="e">
        <f t="shared" si="7"/>
        <v>#DIV/0!</v>
      </c>
      <c r="J22" s="526" t="e">
        <f t="shared" si="7"/>
        <v>#DIV/0!</v>
      </c>
      <c r="K22" s="526" t="e">
        <f t="shared" si="7"/>
        <v>#DIV/0!</v>
      </c>
      <c r="L22" s="526" t="e">
        <f t="shared" si="7"/>
        <v>#DIV/0!</v>
      </c>
      <c r="M22" s="524" t="e">
        <f>((D22*E22*G22*H22*I22)-(D22*E22*J22*K22*L22))/F22</f>
        <v>#DIV/0!</v>
      </c>
      <c r="N22" s="524"/>
      <c r="P22" s="486"/>
      <c r="Q22" s="486"/>
    </row>
    <row r="23" spans="1:17" x14ac:dyDescent="0.25">
      <c r="A23" s="898"/>
      <c r="B23" s="898"/>
      <c r="C23" s="545" t="s">
        <v>581</v>
      </c>
      <c r="D23" s="268">
        <f>D505+D545+D585+D625+D665+D705+D745</f>
        <v>0</v>
      </c>
      <c r="E23" s="191" t="e">
        <f>(E$505*$D$505+E$545*$D$545+E$585*$D$585+E$625*$D$625+E$665*$D$665+E$705*$D$705+E$745*$D$745)/$D$23</f>
        <v>#DIV/0!</v>
      </c>
      <c r="F23" s="265">
        <v>20</v>
      </c>
      <c r="G23" s="286" t="e">
        <f t="shared" ref="G23:L23" si="8">(G$505*$D$505+G$545*$D$545+G$585*$D$585+G$625*$D$625+G$665*$D$665+G$705*$D$705+G$745*$D$745)/$D$23</f>
        <v>#DIV/0!</v>
      </c>
      <c r="H23" s="286" t="e">
        <f t="shared" si="8"/>
        <v>#DIV/0!</v>
      </c>
      <c r="I23" s="286" t="e">
        <f t="shared" si="8"/>
        <v>#DIV/0!</v>
      </c>
      <c r="J23" s="286" t="e">
        <f t="shared" si="8"/>
        <v>#DIV/0!</v>
      </c>
      <c r="K23" s="286" t="e">
        <f t="shared" si="8"/>
        <v>#DIV/0!</v>
      </c>
      <c r="L23" s="286" t="e">
        <f t="shared" si="8"/>
        <v>#DIV/0!</v>
      </c>
      <c r="M23" s="524" t="e">
        <f>((D23*E23*G23*H23*I23)-(D23*E23*J23*K23*L23))/F23</f>
        <v>#DIV/0!</v>
      </c>
      <c r="N23" s="524"/>
      <c r="P23" s="486"/>
      <c r="Q23" s="486"/>
    </row>
    <row r="24" spans="1:17" x14ac:dyDescent="0.25">
      <c r="A24" s="899" t="s">
        <v>292</v>
      </c>
      <c r="B24" s="899"/>
      <c r="C24" s="899"/>
      <c r="D24" s="529">
        <f>SUM(D22:D23)</f>
        <v>0</v>
      </c>
      <c r="E24" s="530"/>
      <c r="F24" s="531"/>
      <c r="G24" s="426"/>
      <c r="H24" s="426"/>
      <c r="I24" s="426"/>
      <c r="J24" s="426"/>
      <c r="K24" s="426"/>
      <c r="L24" s="426"/>
      <c r="M24" s="532" t="e">
        <f>SUM(M22:M23)</f>
        <v>#DIV/0!</v>
      </c>
      <c r="N24" s="532">
        <f>SUM(N22:N23)</f>
        <v>0</v>
      </c>
      <c r="P24" s="486"/>
      <c r="Q24" s="486"/>
    </row>
    <row r="25" spans="1:17" ht="11.25" customHeight="1" x14ac:dyDescent="0.25">
      <c r="A25" s="898" t="s">
        <v>314</v>
      </c>
      <c r="B25" s="898" t="s">
        <v>313</v>
      </c>
      <c r="C25" s="545" t="s">
        <v>580</v>
      </c>
      <c r="D25" s="268">
        <f>D148+D188+D228+D268+D308+D348+D388+D428+D468</f>
        <v>0</v>
      </c>
      <c r="E25" s="525" t="e">
        <f>(E$148*$D$148+E$188*$D$188+E$228*$D$228+E$268*$D$268+E$308*$D$308+E$348*$D$348+E$388*$D$388+E$428*$D$428+E$468*$D$468)/$D$25</f>
        <v>#DIV/0!</v>
      </c>
      <c r="F25" s="265" t="s">
        <v>291</v>
      </c>
      <c r="G25" s="526" t="e">
        <f t="shared" ref="G25:L25" si="9">(G$148*$D$148+G$188*$D$188+G$228*$D$228+G$268*$D$268+G$308*$D$308+G$348*$D$348+G$388*$D$388+G$428*$D$428+G$468*$D$468)/$D$25</f>
        <v>#DIV/0!</v>
      </c>
      <c r="H25" s="526" t="e">
        <f t="shared" si="9"/>
        <v>#DIV/0!</v>
      </c>
      <c r="I25" s="526" t="e">
        <f t="shared" si="9"/>
        <v>#DIV/0!</v>
      </c>
      <c r="J25" s="526" t="e">
        <f t="shared" si="9"/>
        <v>#DIV/0!</v>
      </c>
      <c r="K25" s="526" t="e">
        <f t="shared" si="9"/>
        <v>#DIV/0!</v>
      </c>
      <c r="L25" s="526" t="e">
        <f t="shared" si="9"/>
        <v>#DIV/0!</v>
      </c>
      <c r="M25" s="524" t="e">
        <f>((D25*E25*G25*H25*I25)-(D25*E25*J25*K25*L25))/F25</f>
        <v>#DIV/0!</v>
      </c>
      <c r="N25" s="524"/>
      <c r="P25" s="486"/>
      <c r="Q25" s="486"/>
    </row>
    <row r="26" spans="1:17" x14ac:dyDescent="0.25">
      <c r="A26" s="898"/>
      <c r="B26" s="898"/>
      <c r="C26" s="545" t="s">
        <v>581</v>
      </c>
      <c r="D26" s="268">
        <f>D508+D548+D588+D628+D668+D708+D748</f>
        <v>0</v>
      </c>
      <c r="E26" s="191" t="e">
        <f>(E$508*$D$508+E$548*$D$548+E$588*$D$588+E$628*$D$628+E$668*$D$668+E$708*$D$708+E$748*$D$748)/$D$26</f>
        <v>#DIV/0!</v>
      </c>
      <c r="F26" s="265">
        <v>20</v>
      </c>
      <c r="G26" s="286" t="e">
        <f t="shared" ref="G26:L26" si="10">(G$508*$D$508+G$548*$D$548+G$588*$D$588+G$628*$D$628+G$668*$D$668+G$708*$D$708+G$748*$D$748)/$D$26</f>
        <v>#DIV/0!</v>
      </c>
      <c r="H26" s="286" t="e">
        <f t="shared" si="10"/>
        <v>#DIV/0!</v>
      </c>
      <c r="I26" s="286" t="e">
        <f t="shared" si="10"/>
        <v>#DIV/0!</v>
      </c>
      <c r="J26" s="286" t="e">
        <f t="shared" si="10"/>
        <v>#DIV/0!</v>
      </c>
      <c r="K26" s="286" t="e">
        <f t="shared" si="10"/>
        <v>#DIV/0!</v>
      </c>
      <c r="L26" s="286" t="e">
        <f t="shared" si="10"/>
        <v>#DIV/0!</v>
      </c>
      <c r="M26" s="524" t="e">
        <f>((D26*E26*G26*H26*I26)-(D26*E26*J26*K26*L26))/F26</f>
        <v>#DIV/0!</v>
      </c>
      <c r="N26" s="524"/>
      <c r="P26" s="486"/>
      <c r="Q26" s="486"/>
    </row>
    <row r="27" spans="1:17" x14ac:dyDescent="0.25">
      <c r="A27" s="899" t="s">
        <v>292</v>
      </c>
      <c r="B27" s="899"/>
      <c r="C27" s="899"/>
      <c r="D27" s="529">
        <f>SUM(D25:D26)</f>
        <v>0</v>
      </c>
      <c r="E27" s="530"/>
      <c r="F27" s="531"/>
      <c r="G27" s="426"/>
      <c r="H27" s="426"/>
      <c r="I27" s="426"/>
      <c r="J27" s="426"/>
      <c r="K27" s="426"/>
      <c r="L27" s="426"/>
      <c r="M27" s="532" t="e">
        <f>SUM(M25:M26)</f>
        <v>#DIV/0!</v>
      </c>
      <c r="N27" s="532">
        <f>SUM(N25:N26)</f>
        <v>0</v>
      </c>
      <c r="P27" s="486"/>
      <c r="Q27" s="486"/>
    </row>
    <row r="28" spans="1:17" ht="11.25" customHeight="1" x14ac:dyDescent="0.25">
      <c r="A28" s="898" t="s">
        <v>315</v>
      </c>
      <c r="B28" s="898" t="s">
        <v>313</v>
      </c>
      <c r="C28" s="545" t="s">
        <v>580</v>
      </c>
      <c r="D28" s="268">
        <f>D151+D191+D231+D271+D311+D351+D391+D431+D471</f>
        <v>0</v>
      </c>
      <c r="E28" s="525"/>
      <c r="F28" s="265" t="s">
        <v>291</v>
      </c>
      <c r="G28" s="268">
        <v>1</v>
      </c>
      <c r="H28" s="268">
        <v>1</v>
      </c>
      <c r="I28" s="268">
        <v>1</v>
      </c>
      <c r="J28" s="268">
        <f>'[1]Carbono del suelo'!B$85</f>
        <v>1</v>
      </c>
      <c r="K28" s="268">
        <f>'[1]Carbono del suelo'!C$85</f>
        <v>1</v>
      </c>
      <c r="L28" s="268">
        <f>'[1]Carbono del suelo'!D$85</f>
        <v>1</v>
      </c>
      <c r="M28" s="524">
        <f>((D28*E28*G28*H28*I28)-(D28*E28*J28*K28*L28))/F28</f>
        <v>0</v>
      </c>
      <c r="N28" s="524"/>
      <c r="P28" s="486"/>
      <c r="Q28" s="486"/>
    </row>
    <row r="29" spans="1:17" x14ac:dyDescent="0.25">
      <c r="A29" s="898"/>
      <c r="B29" s="898"/>
      <c r="C29" s="545" t="s">
        <v>581</v>
      </c>
      <c r="D29" s="268">
        <f>D511+D551+D591+D631+D671+D711+D751</f>
        <v>0</v>
      </c>
      <c r="E29" s="191"/>
      <c r="F29" s="265">
        <v>20</v>
      </c>
      <c r="G29" s="268">
        <v>1</v>
      </c>
      <c r="H29" s="268">
        <v>1</v>
      </c>
      <c r="I29" s="268">
        <v>1</v>
      </c>
      <c r="J29" s="268">
        <f>'[1]Carbono del suelo'!B$85</f>
        <v>1</v>
      </c>
      <c r="K29" s="268">
        <f>'[1]Carbono del suelo'!C$85</f>
        <v>1</v>
      </c>
      <c r="L29" s="268">
        <f>'[1]Carbono del suelo'!D$85</f>
        <v>1</v>
      </c>
      <c r="M29" s="524">
        <f>((D29*E29*G29*H29*I29)-(D29*E29*J29*K29*L29))/F29</f>
        <v>0</v>
      </c>
      <c r="N29" s="524"/>
    </row>
    <row r="30" spans="1:17" x14ac:dyDescent="0.25">
      <c r="A30" s="899" t="s">
        <v>292</v>
      </c>
      <c r="B30" s="899"/>
      <c r="C30" s="899"/>
      <c r="D30" s="529">
        <f>SUM(D28:D29)</f>
        <v>0</v>
      </c>
      <c r="E30" s="530"/>
      <c r="F30" s="531"/>
      <c r="G30" s="426"/>
      <c r="H30" s="426"/>
      <c r="I30" s="426"/>
      <c r="J30" s="426"/>
      <c r="K30" s="426"/>
      <c r="L30" s="426"/>
      <c r="M30" s="532">
        <f>SUM(M28:M29)</f>
        <v>0</v>
      </c>
      <c r="N30" s="532">
        <f>SUM(N28:N29)</f>
        <v>0</v>
      </c>
    </row>
    <row r="31" spans="1:17" ht="11.25" customHeight="1" x14ac:dyDescent="0.25">
      <c r="A31" s="898" t="s">
        <v>316</v>
      </c>
      <c r="B31" s="898" t="s">
        <v>313</v>
      </c>
      <c r="C31" s="545" t="s">
        <v>580</v>
      </c>
      <c r="D31" s="268">
        <f>D154+D194+D234+D274+D314+D354+D394+D434+D474</f>
        <v>0</v>
      </c>
      <c r="E31" s="525"/>
      <c r="F31" s="265" t="s">
        <v>291</v>
      </c>
      <c r="G31" s="268">
        <v>1</v>
      </c>
      <c r="H31" s="268">
        <v>1</v>
      </c>
      <c r="I31" s="268">
        <v>1</v>
      </c>
      <c r="J31" s="268">
        <v>0</v>
      </c>
      <c r="K31" s="268">
        <v>0</v>
      </c>
      <c r="L31" s="268">
        <v>0</v>
      </c>
      <c r="M31" s="524">
        <f>((D31*E31*G31*H31*I31)-(D31*E31*J31*K31*L31))/F31</f>
        <v>0</v>
      </c>
      <c r="N31" s="524"/>
    </row>
    <row r="32" spans="1:17" x14ac:dyDescent="0.25">
      <c r="A32" s="898"/>
      <c r="B32" s="898"/>
      <c r="C32" s="545" t="s">
        <v>581</v>
      </c>
      <c r="D32" s="268">
        <f>D514+D554+D594+D634+D674+D714+D754</f>
        <v>0</v>
      </c>
      <c r="E32" s="420" t="e">
        <f>(E514*D514+E554*D554+E594*D594+E634*D634+E674*D674+E714*D714+E754*D754)/D32</f>
        <v>#DIV/0!</v>
      </c>
      <c r="F32" s="265">
        <v>20</v>
      </c>
      <c r="G32" s="268">
        <v>1</v>
      </c>
      <c r="H32" s="268">
        <v>1</v>
      </c>
      <c r="I32" s="268">
        <v>1</v>
      </c>
      <c r="J32" s="268">
        <v>0</v>
      </c>
      <c r="K32" s="268">
        <v>0</v>
      </c>
      <c r="L32" s="268">
        <v>0</v>
      </c>
      <c r="M32" s="524" t="e">
        <f>((D32*E32*G32*H32*I32)-(D32*E32*J32*K32*L32))/F32</f>
        <v>#DIV/0!</v>
      </c>
      <c r="N32" s="524"/>
    </row>
    <row r="33" spans="1:14" x14ac:dyDescent="0.25">
      <c r="A33" s="818" t="s">
        <v>292</v>
      </c>
      <c r="B33" s="818"/>
      <c r="C33" s="818"/>
      <c r="D33" s="529">
        <f>SUM(D31:D32)</f>
        <v>0</v>
      </c>
      <c r="E33" s="531"/>
      <c r="F33" s="531"/>
      <c r="G33" s="535"/>
      <c r="H33" s="535"/>
      <c r="I33" s="535"/>
      <c r="J33" s="535"/>
      <c r="K33" s="535"/>
      <c r="L33" s="535"/>
      <c r="M33" s="532" t="e">
        <f>SUM(M31:M32)</f>
        <v>#DIV/0!</v>
      </c>
      <c r="N33" s="532">
        <f>SUM(N31:N32)</f>
        <v>0</v>
      </c>
    </row>
    <row r="34" spans="1:14" x14ac:dyDescent="0.25">
      <c r="A34" s="819" t="s">
        <v>91</v>
      </c>
      <c r="B34" s="819"/>
      <c r="C34" s="819"/>
      <c r="D34" s="536">
        <f>D33+D30+D27+D24+D21</f>
        <v>0</v>
      </c>
      <c r="E34" s="537"/>
      <c r="F34" s="537"/>
      <c r="G34" s="538"/>
      <c r="H34" s="538"/>
      <c r="I34" s="538"/>
      <c r="J34" s="538"/>
      <c r="K34" s="538"/>
      <c r="L34" s="538"/>
      <c r="M34" s="532" t="e">
        <f>M33+M30+M27+M24+M21</f>
        <v>#DIV/0!</v>
      </c>
      <c r="N34" s="532">
        <f>N33+N30+N27+N24+N21</f>
        <v>0</v>
      </c>
    </row>
    <row r="35" spans="1:14" ht="13.5" x14ac:dyDescent="0.25">
      <c r="A35" s="874" t="s">
        <v>294</v>
      </c>
      <c r="B35" s="874"/>
      <c r="C35" s="874"/>
      <c r="D35" s="874"/>
      <c r="E35" s="874"/>
      <c r="F35" s="874"/>
      <c r="G35" s="874"/>
      <c r="H35" s="874"/>
      <c r="I35" s="874"/>
      <c r="J35" s="874"/>
      <c r="K35" s="874"/>
      <c r="L35" s="874"/>
      <c r="M35" s="874"/>
      <c r="N35" s="874"/>
    </row>
    <row r="36" spans="1:14" ht="12" customHeight="1" x14ac:dyDescent="0.25">
      <c r="A36" s="875" t="s">
        <v>513</v>
      </c>
      <c r="B36" s="875"/>
      <c r="C36" s="875"/>
      <c r="D36" s="875"/>
      <c r="E36" s="875"/>
      <c r="F36" s="875"/>
      <c r="G36" s="875"/>
      <c r="H36" s="875"/>
    </row>
    <row r="43" spans="1:14" x14ac:dyDescent="0.25">
      <c r="A43" s="802" t="s">
        <v>23</v>
      </c>
      <c r="B43" s="802"/>
      <c r="C43" s="803">
        <f>Presentación!$C$3</f>
        <v>1990</v>
      </c>
      <c r="D43" s="803"/>
      <c r="E43" s="803"/>
      <c r="F43" s="803"/>
      <c r="G43" s="803"/>
      <c r="H43" s="803"/>
      <c r="I43" s="803"/>
      <c r="J43" s="803"/>
      <c r="K43" s="803"/>
      <c r="L43" s="803"/>
      <c r="M43" s="803"/>
      <c r="N43" s="803"/>
    </row>
    <row r="44" spans="1:14" ht="11.25" customHeight="1" x14ac:dyDescent="0.25">
      <c r="A44" s="805" t="s">
        <v>24</v>
      </c>
      <c r="B44" s="805"/>
      <c r="C44" s="869" t="s">
        <v>92</v>
      </c>
      <c r="D44" s="869"/>
      <c r="E44" s="869"/>
      <c r="F44" s="869"/>
      <c r="G44" s="869"/>
      <c r="H44" s="869"/>
      <c r="I44" s="869"/>
      <c r="J44" s="869"/>
      <c r="K44" s="869"/>
      <c r="L44" s="869"/>
      <c r="M44" s="869"/>
      <c r="N44" s="869"/>
    </row>
    <row r="45" spans="1:14" ht="11.25" customHeight="1" x14ac:dyDescent="0.25">
      <c r="A45" s="805" t="s">
        <v>27</v>
      </c>
      <c r="B45" s="805"/>
      <c r="C45" s="870" t="s">
        <v>572</v>
      </c>
      <c r="D45" s="870"/>
      <c r="E45" s="870"/>
      <c r="F45" s="870"/>
      <c r="G45" s="870"/>
      <c r="H45" s="870"/>
      <c r="I45" s="870"/>
      <c r="J45" s="870"/>
      <c r="K45" s="870"/>
      <c r="L45" s="870"/>
      <c r="M45" s="870"/>
      <c r="N45" s="870"/>
    </row>
    <row r="46" spans="1:14" ht="11.25" customHeight="1" x14ac:dyDescent="0.25">
      <c r="A46" s="805" t="s">
        <v>29</v>
      </c>
      <c r="B46" s="805"/>
      <c r="C46" s="870" t="s">
        <v>549</v>
      </c>
      <c r="D46" s="870"/>
      <c r="E46" s="870"/>
      <c r="F46" s="870"/>
      <c r="G46" s="870"/>
      <c r="H46" s="870"/>
      <c r="I46" s="870"/>
      <c r="J46" s="870"/>
      <c r="K46" s="870"/>
      <c r="L46" s="870"/>
      <c r="M46" s="870"/>
      <c r="N46" s="870"/>
    </row>
    <row r="47" spans="1:14" ht="11.25" customHeight="1" x14ac:dyDescent="0.25">
      <c r="A47" s="805" t="s">
        <v>31</v>
      </c>
      <c r="B47" s="805"/>
      <c r="C47" s="870" t="s">
        <v>262</v>
      </c>
      <c r="D47" s="870"/>
      <c r="E47" s="870"/>
      <c r="F47" s="870"/>
      <c r="G47" s="870"/>
      <c r="H47" s="870"/>
      <c r="I47" s="870"/>
      <c r="J47" s="870"/>
      <c r="K47" s="870"/>
      <c r="L47" s="870"/>
      <c r="M47" s="870"/>
      <c r="N47" s="870"/>
    </row>
    <row r="48" spans="1:14" ht="11.25" customHeight="1" x14ac:dyDescent="0.25">
      <c r="A48" s="807" t="s">
        <v>33</v>
      </c>
      <c r="B48" s="807"/>
      <c r="C48" s="278" t="s">
        <v>496</v>
      </c>
      <c r="D48" s="766" t="s">
        <v>263</v>
      </c>
      <c r="E48" s="766"/>
      <c r="F48" s="766"/>
      <c r="G48" s="766"/>
      <c r="H48" s="766"/>
      <c r="I48" s="766"/>
      <c r="J48" s="766"/>
      <c r="K48" s="766"/>
      <c r="L48" s="766"/>
      <c r="M48" s="766"/>
      <c r="N48" s="766"/>
    </row>
    <row r="49" spans="1:14" ht="11.25" customHeight="1" x14ac:dyDescent="0.25">
      <c r="A49" s="761" t="s">
        <v>37</v>
      </c>
      <c r="B49" s="761"/>
      <c r="C49" s="761" t="s">
        <v>573</v>
      </c>
      <c r="D49" s="761" t="s">
        <v>265</v>
      </c>
      <c r="E49" s="871" t="s">
        <v>266</v>
      </c>
      <c r="F49" s="761" t="s">
        <v>267</v>
      </c>
      <c r="G49" s="761" t="s">
        <v>268</v>
      </c>
      <c r="H49" s="761" t="s">
        <v>269</v>
      </c>
      <c r="I49" s="761" t="s">
        <v>270</v>
      </c>
      <c r="J49" s="761" t="s">
        <v>271</v>
      </c>
      <c r="K49" s="761" t="s">
        <v>272</v>
      </c>
      <c r="L49" s="761" t="s">
        <v>273</v>
      </c>
      <c r="M49" s="761" t="s">
        <v>274</v>
      </c>
      <c r="N49" s="871" t="s">
        <v>274</v>
      </c>
    </row>
    <row r="50" spans="1:14" x14ac:dyDescent="0.25">
      <c r="A50" s="761"/>
      <c r="B50" s="761"/>
      <c r="C50" s="761"/>
      <c r="D50" s="761"/>
      <c r="E50" s="761"/>
      <c r="F50" s="761"/>
      <c r="G50" s="761"/>
      <c r="H50" s="761"/>
      <c r="I50" s="761"/>
      <c r="J50" s="761"/>
      <c r="K50" s="761"/>
      <c r="L50" s="761"/>
      <c r="M50" s="761"/>
      <c r="N50" s="871"/>
    </row>
    <row r="51" spans="1:14" x14ac:dyDescent="0.25">
      <c r="A51" s="761"/>
      <c r="B51" s="761"/>
      <c r="C51" s="761"/>
      <c r="D51" s="761"/>
      <c r="E51" s="871"/>
      <c r="F51" s="761"/>
      <c r="G51" s="761"/>
      <c r="H51" s="761"/>
      <c r="I51" s="761"/>
      <c r="J51" s="761"/>
      <c r="K51" s="761"/>
      <c r="L51" s="761"/>
      <c r="M51" s="761"/>
      <c r="N51" s="871"/>
    </row>
    <row r="52" spans="1:14" ht="11.25" customHeight="1" x14ac:dyDescent="0.25">
      <c r="A52" s="761" t="s">
        <v>197</v>
      </c>
      <c r="B52" s="761" t="s">
        <v>47</v>
      </c>
      <c r="C52" s="761"/>
      <c r="D52" s="872" t="s">
        <v>48</v>
      </c>
      <c r="E52" s="418" t="s">
        <v>460</v>
      </c>
      <c r="F52" s="811" t="s">
        <v>244</v>
      </c>
      <c r="G52" s="761" t="s">
        <v>276</v>
      </c>
      <c r="H52" s="761" t="s">
        <v>276</v>
      </c>
      <c r="I52" s="761" t="s">
        <v>276</v>
      </c>
      <c r="J52" s="761" t="s">
        <v>276</v>
      </c>
      <c r="K52" s="761" t="s">
        <v>276</v>
      </c>
      <c r="L52" s="872" t="s">
        <v>276</v>
      </c>
      <c r="M52" s="418" t="s">
        <v>460</v>
      </c>
      <c r="N52" s="418" t="s">
        <v>497</v>
      </c>
    </row>
    <row r="53" spans="1:14" ht="13.5" x14ac:dyDescent="0.25">
      <c r="A53" s="761"/>
      <c r="B53" s="761"/>
      <c r="C53" s="761"/>
      <c r="D53" s="872"/>
      <c r="E53" s="521" t="s">
        <v>498</v>
      </c>
      <c r="F53" s="811"/>
      <c r="G53" s="761"/>
      <c r="H53" s="761"/>
      <c r="I53" s="761"/>
      <c r="J53" s="761"/>
      <c r="K53" s="761"/>
      <c r="L53" s="872"/>
      <c r="M53" s="522" t="s">
        <v>499</v>
      </c>
      <c r="N53" s="522" t="s">
        <v>499</v>
      </c>
    </row>
    <row r="54" spans="1:14" ht="15" customHeight="1" x14ac:dyDescent="0.25">
      <c r="A54" s="761"/>
      <c r="B54" s="761"/>
      <c r="C54" s="761"/>
      <c r="D54" s="761"/>
      <c r="E54" s="873" t="s">
        <v>500</v>
      </c>
      <c r="F54" s="761" t="s">
        <v>279</v>
      </c>
      <c r="G54" s="761" t="s">
        <v>435</v>
      </c>
      <c r="H54" s="761" t="s">
        <v>435</v>
      </c>
      <c r="I54" s="761" t="s">
        <v>435</v>
      </c>
      <c r="J54" s="761" t="s">
        <v>501</v>
      </c>
      <c r="K54" s="761" t="s">
        <v>501</v>
      </c>
      <c r="L54" s="872" t="s">
        <v>501</v>
      </c>
      <c r="M54" s="418" t="s">
        <v>502</v>
      </c>
      <c r="N54" s="418" t="s">
        <v>502</v>
      </c>
    </row>
    <row r="55" spans="1:14" ht="34.5" x14ac:dyDescent="0.25">
      <c r="A55" s="761"/>
      <c r="B55" s="761"/>
      <c r="C55" s="761"/>
      <c r="D55" s="761"/>
      <c r="E55" s="761"/>
      <c r="F55" s="761"/>
      <c r="G55" s="761"/>
      <c r="H55" s="761"/>
      <c r="I55" s="761"/>
      <c r="J55" s="761"/>
      <c r="K55" s="761"/>
      <c r="L55" s="872"/>
      <c r="M55" s="521" t="s">
        <v>503</v>
      </c>
      <c r="N55" s="521" t="s">
        <v>504</v>
      </c>
    </row>
    <row r="56" spans="1:14" ht="13.5" x14ac:dyDescent="0.25">
      <c r="A56" s="761"/>
      <c r="B56" s="761"/>
      <c r="C56" s="761"/>
      <c r="D56" s="380" t="s">
        <v>282</v>
      </c>
      <c r="E56" s="380" t="s">
        <v>283</v>
      </c>
      <c r="F56" s="380" t="s">
        <v>158</v>
      </c>
      <c r="G56" s="380" t="s">
        <v>284</v>
      </c>
      <c r="H56" s="380" t="s">
        <v>285</v>
      </c>
      <c r="I56" s="380" t="s">
        <v>286</v>
      </c>
      <c r="J56" s="380" t="s">
        <v>287</v>
      </c>
      <c r="K56" s="380" t="s">
        <v>288</v>
      </c>
      <c r="L56" s="380" t="s">
        <v>289</v>
      </c>
      <c r="M56" s="523" t="s">
        <v>290</v>
      </c>
      <c r="N56" s="523" t="s">
        <v>290</v>
      </c>
    </row>
    <row r="57" spans="1:14" ht="11.25" customHeight="1" x14ac:dyDescent="0.25">
      <c r="A57" s="898" t="s">
        <v>68</v>
      </c>
      <c r="B57" s="898" t="s">
        <v>313</v>
      </c>
      <c r="C57" s="419" t="s">
        <v>574</v>
      </c>
      <c r="D57" s="268">
        <f>D141+D181+D221+D261+D301+D341+D381+D421+D461</f>
        <v>0</v>
      </c>
      <c r="E57" s="526" t="e">
        <f>(E$141*$D$141+E$181*$D$181+E$221*$D$221+E$261*$D$261+E$301*$D$301+E$341*$D$341+E$381*$D$381+E$421*$D$421+E$461*$D$461)/$D$57</f>
        <v>#DIV/0!</v>
      </c>
      <c r="F57" s="265">
        <v>20</v>
      </c>
      <c r="G57" s="526"/>
      <c r="H57" s="526"/>
      <c r="I57" s="526"/>
      <c r="J57" s="526"/>
      <c r="K57" s="526"/>
      <c r="L57" s="526"/>
      <c r="M57" s="268">
        <f>M141+M181+M221+M261+M301+M341+M381+M421+M461</f>
        <v>0</v>
      </c>
      <c r="N57" s="268">
        <f>N141+N181+N221+N261+N301+N341+N381+N421+N461</f>
        <v>0</v>
      </c>
    </row>
    <row r="58" spans="1:14" x14ac:dyDescent="0.25">
      <c r="A58" s="898"/>
      <c r="B58" s="898"/>
      <c r="C58" s="419" t="s">
        <v>575</v>
      </c>
      <c r="D58" s="268">
        <f>D501+D541+D581+D621+D661+D701+D741</f>
        <v>0</v>
      </c>
      <c r="E58" s="526" t="e">
        <f>(E$501*$D$501+E$541*$D$541+E$581*$D$581+E$621*$D$621+E$661*$D$661+E$701*$D$701+E$741*$D$741)/$D$58</f>
        <v>#DIV/0!</v>
      </c>
      <c r="F58" s="265">
        <v>20</v>
      </c>
      <c r="G58" s="526"/>
      <c r="H58" s="526"/>
      <c r="I58" s="526"/>
      <c r="J58" s="526"/>
      <c r="K58" s="526"/>
      <c r="L58" s="526"/>
      <c r="M58" s="268">
        <f>M501+M541+M581+M621+M661+M701+M741</f>
        <v>0</v>
      </c>
      <c r="N58" s="268">
        <f>N501+N541+N581+N621+N661+N701+N741</f>
        <v>0</v>
      </c>
    </row>
    <row r="59" spans="1:14" x14ac:dyDescent="0.25">
      <c r="A59" s="898"/>
      <c r="B59" s="898"/>
      <c r="C59" s="419" t="s">
        <v>576</v>
      </c>
      <c r="D59" s="268">
        <f>D142+D182+D222+D262+D302+D342+D382+D422+D462</f>
        <v>0</v>
      </c>
      <c r="E59" s="526"/>
      <c r="F59" s="265"/>
      <c r="G59" s="526"/>
      <c r="H59" s="526"/>
      <c r="I59" s="526"/>
      <c r="J59" s="526"/>
      <c r="K59" s="526"/>
      <c r="L59" s="526"/>
      <c r="M59" s="268">
        <f>M142+M182+M222+M262+M302+M342+M382+M422+M462</f>
        <v>0</v>
      </c>
      <c r="N59" s="268">
        <f>N142+N182+N222+N262+N302+N342+N382+N422+N462</f>
        <v>0</v>
      </c>
    </row>
    <row r="60" spans="1:14" x14ac:dyDescent="0.25">
      <c r="A60" s="898"/>
      <c r="B60" s="898"/>
      <c r="C60" s="419" t="s">
        <v>577</v>
      </c>
      <c r="D60" s="268">
        <f>D502+D542+D582+D622+D662+D702+D742</f>
        <v>0</v>
      </c>
      <c r="E60" s="526"/>
      <c r="F60" s="265"/>
      <c r="G60" s="526"/>
      <c r="H60" s="526"/>
      <c r="I60" s="526"/>
      <c r="J60" s="526"/>
      <c r="K60" s="526"/>
      <c r="L60" s="526"/>
      <c r="M60" s="268">
        <f>M502+M542+M582+M622+M662+M702+M742</f>
        <v>0</v>
      </c>
      <c r="N60" s="268">
        <f>N502+N542+N582+N622+N662+N702+N742</f>
        <v>0</v>
      </c>
    </row>
    <row r="61" spans="1:14" x14ac:dyDescent="0.25">
      <c r="A61" s="898"/>
      <c r="B61" s="898"/>
      <c r="C61" s="419" t="s">
        <v>578</v>
      </c>
      <c r="D61" s="268">
        <f>D143+D183+D223+D263+D303+D343+D383+D423+D463</f>
        <v>0</v>
      </c>
      <c r="E61" s="526" t="e">
        <f>(E$142*$D$142+E$182*$D$182+E$222*$D$222+E$262*$D$262+E$302*$D$302+E$342*$D$342+E$382*$D$382+E$422*$D$422+E$462*$D$462)/$D$61</f>
        <v>#DIV/0!</v>
      </c>
      <c r="F61" s="265" t="s">
        <v>291</v>
      </c>
      <c r="G61" s="526"/>
      <c r="H61" s="526"/>
      <c r="I61" s="526"/>
      <c r="J61" s="526"/>
      <c r="K61" s="526"/>
      <c r="L61" s="526"/>
      <c r="M61" s="268">
        <f>M143+M183+M223+M263+M303+M343+M383+M423+M463</f>
        <v>0</v>
      </c>
      <c r="N61" s="268">
        <f>N143+N183+N223+N263+N303+N343+N383+N423+N463</f>
        <v>0</v>
      </c>
    </row>
    <row r="62" spans="1:14" x14ac:dyDescent="0.25">
      <c r="A62" s="898"/>
      <c r="B62" s="898"/>
      <c r="C62" s="419" t="s">
        <v>579</v>
      </c>
      <c r="D62" s="268">
        <f>D503+D543+D583+D623+D663+D703+D743</f>
        <v>0</v>
      </c>
      <c r="E62" s="286" t="e">
        <f>(E$502*$D$502+E$542*$D$542+E$582*$D$582+E$622*$D$622+E$662*$D$662+E$702*$D$702+E$742*$D$742)/$D$62</f>
        <v>#DIV/0!</v>
      </c>
      <c r="F62" s="265">
        <v>20</v>
      </c>
      <c r="G62" s="286"/>
      <c r="H62" s="286"/>
      <c r="I62" s="286"/>
      <c r="J62" s="286"/>
      <c r="K62" s="286"/>
      <c r="L62" s="286"/>
      <c r="M62" s="268">
        <f>M503+M543+M583+M623+M663+M703+M743</f>
        <v>0</v>
      </c>
      <c r="N62" s="268">
        <f>N503+N543+N583+N623+N663+N703+N743</f>
        <v>0</v>
      </c>
    </row>
    <row r="63" spans="1:14" x14ac:dyDescent="0.25">
      <c r="A63" s="899" t="s">
        <v>292</v>
      </c>
      <c r="B63" s="899"/>
      <c r="C63" s="899"/>
      <c r="D63" s="427">
        <f>SUM(D57:D62)</f>
        <v>0</v>
      </c>
      <c r="E63" s="531"/>
      <c r="F63" s="531"/>
      <c r="G63" s="426"/>
      <c r="H63" s="426"/>
      <c r="I63" s="426"/>
      <c r="J63" s="426"/>
      <c r="K63" s="426"/>
      <c r="L63" s="426"/>
      <c r="M63" s="427">
        <f>SUM(M57:M62)</f>
        <v>0</v>
      </c>
      <c r="N63" s="427">
        <f>SUM(N57:N62)</f>
        <v>0</v>
      </c>
    </row>
    <row r="64" spans="1:14" ht="11.25" customHeight="1" x14ac:dyDescent="0.25">
      <c r="A64" s="898" t="s">
        <v>310</v>
      </c>
      <c r="B64" s="898" t="s">
        <v>313</v>
      </c>
      <c r="C64" s="545" t="s">
        <v>580</v>
      </c>
      <c r="D64" s="268">
        <f>D145+D185+D225+D265+D305+D345+D385+D425+D465</f>
        <v>0</v>
      </c>
      <c r="E64" s="526" t="e">
        <f>(E$145*$D$145+E$185*$D$185+E$225*$D$225+E$265*$D$265+E$305*$D$305+E$345*$D$345+E$385*$D$385+E$425*$D$425+E$465*$D$465)/$D$64</f>
        <v>#DIV/0!</v>
      </c>
      <c r="F64" s="265" t="s">
        <v>291</v>
      </c>
      <c r="G64" s="526"/>
      <c r="H64" s="526"/>
      <c r="I64" s="526"/>
      <c r="J64" s="526"/>
      <c r="K64" s="526"/>
      <c r="L64" s="526"/>
      <c r="M64" s="268">
        <f>M145+M185+M225+M265+M305+M345+M385+M425+M465</f>
        <v>0</v>
      </c>
      <c r="N64" s="268">
        <f>N145+N185+N225+N265+N305+N345+N385+N425+N465</f>
        <v>0</v>
      </c>
    </row>
    <row r="65" spans="1:14" x14ac:dyDescent="0.25">
      <c r="A65" s="898"/>
      <c r="B65" s="898"/>
      <c r="C65" s="545" t="s">
        <v>581</v>
      </c>
      <c r="D65" s="268">
        <f>D505+D545+D585+D625+D665+D705+D745</f>
        <v>0</v>
      </c>
      <c r="E65" s="286" t="e">
        <f>(E$505*$D$505+E$545*$D$545+E$585*$D$585+E$625*$D$625+E$665*$D$665+E$705*$D$705+E$745*$D$745)/$D$65</f>
        <v>#DIV/0!</v>
      </c>
      <c r="F65" s="265">
        <v>20</v>
      </c>
      <c r="G65" s="286"/>
      <c r="H65" s="286"/>
      <c r="I65" s="286"/>
      <c r="J65" s="286"/>
      <c r="K65" s="286"/>
      <c r="L65" s="286"/>
      <c r="M65" s="268">
        <f>M505+M545+M585+M625+M665+M705+M745</f>
        <v>0</v>
      </c>
      <c r="N65" s="268">
        <f>N505+N545+N585+N625+N665+N705+N745</f>
        <v>0</v>
      </c>
    </row>
    <row r="66" spans="1:14" x14ac:dyDescent="0.25">
      <c r="A66" s="899" t="s">
        <v>292</v>
      </c>
      <c r="B66" s="899"/>
      <c r="C66" s="899"/>
      <c r="D66" s="427">
        <f>SUM(D64:D65)</f>
        <v>0</v>
      </c>
      <c r="E66" s="531"/>
      <c r="F66" s="531"/>
      <c r="G66" s="426"/>
      <c r="H66" s="426"/>
      <c r="I66" s="426"/>
      <c r="J66" s="426"/>
      <c r="K66" s="426"/>
      <c r="L66" s="426"/>
      <c r="M66" s="427">
        <f>SUM(M64:M65)</f>
        <v>0</v>
      </c>
      <c r="N66" s="427">
        <f>SUM(N64:N65)</f>
        <v>0</v>
      </c>
    </row>
    <row r="67" spans="1:14" ht="11.25" customHeight="1" x14ac:dyDescent="0.25">
      <c r="A67" s="898" t="s">
        <v>314</v>
      </c>
      <c r="B67" s="898" t="s">
        <v>313</v>
      </c>
      <c r="C67" s="545" t="s">
        <v>580</v>
      </c>
      <c r="D67" s="268">
        <f>D148+D188+D228+D268+D308+D348+D388+D428+D468</f>
        <v>0</v>
      </c>
      <c r="E67" s="526" t="e">
        <f>(E$148*$D$148+E$188*$D$188+E$228*$D$228+E$268*$D$268+E$308*$D$308+E$348*$D$348+E$388*$D$388+E$428*$D$428+E$468*$D$468)/$D$67</f>
        <v>#DIV/0!</v>
      </c>
      <c r="F67" s="265" t="s">
        <v>291</v>
      </c>
      <c r="G67" s="526"/>
      <c r="H67" s="526"/>
      <c r="I67" s="526"/>
      <c r="J67" s="526"/>
      <c r="K67" s="526"/>
      <c r="L67" s="526"/>
      <c r="M67" s="268">
        <f>M148+M188+M228+M268+M308+M348+M388+M428+M468</f>
        <v>0</v>
      </c>
      <c r="N67" s="268">
        <f>N148+N188+N228+N268+N308+N348+N388+N428+N468</f>
        <v>0</v>
      </c>
    </row>
    <row r="68" spans="1:14" x14ac:dyDescent="0.25">
      <c r="A68" s="898"/>
      <c r="B68" s="898"/>
      <c r="C68" s="545" t="s">
        <v>581</v>
      </c>
      <c r="D68" s="268">
        <f>D508+D548+D588+D628+D668+D708+D748</f>
        <v>0</v>
      </c>
      <c r="E68" s="286" t="e">
        <f>(E$508*$D$508+E$548*$D$548+E$588*$D$588+E$628*$D$628+E$668*$D$668+E$708*$D$708+E$748*$D$748)/$D$68</f>
        <v>#DIV/0!</v>
      </c>
      <c r="F68" s="265">
        <v>20</v>
      </c>
      <c r="G68" s="286"/>
      <c r="H68" s="286"/>
      <c r="I68" s="286"/>
      <c r="J68" s="286"/>
      <c r="K68" s="286"/>
      <c r="L68" s="286"/>
      <c r="M68" s="268">
        <f>M508+M548+M588+M628+M668+M708+M748</f>
        <v>0</v>
      </c>
      <c r="N68" s="268">
        <f>N508+N548+N588+N628+N668+N708+N748</f>
        <v>0</v>
      </c>
    </row>
    <row r="69" spans="1:14" x14ac:dyDescent="0.25">
      <c r="A69" s="899" t="s">
        <v>292</v>
      </c>
      <c r="B69" s="899"/>
      <c r="C69" s="899"/>
      <c r="D69" s="427">
        <f>SUM(D67:D68)</f>
        <v>0</v>
      </c>
      <c r="E69" s="531"/>
      <c r="F69" s="531"/>
      <c r="G69" s="426"/>
      <c r="H69" s="426"/>
      <c r="I69" s="426"/>
      <c r="J69" s="426"/>
      <c r="K69" s="426"/>
      <c r="L69" s="426"/>
      <c r="M69" s="427">
        <f>SUM(M67:M68)</f>
        <v>0</v>
      </c>
      <c r="N69" s="427">
        <f>SUM(N67:N68)</f>
        <v>0</v>
      </c>
    </row>
    <row r="70" spans="1:14" ht="11.25" customHeight="1" x14ac:dyDescent="0.25">
      <c r="A70" s="898" t="s">
        <v>315</v>
      </c>
      <c r="B70" s="898" t="s">
        <v>313</v>
      </c>
      <c r="C70" s="545" t="s">
        <v>580</v>
      </c>
      <c r="D70" s="268">
        <f>D151+D191+D231+D271+D311+D351+D391+D431+D471</f>
        <v>0</v>
      </c>
      <c r="E70" s="526"/>
      <c r="F70" s="265" t="s">
        <v>291</v>
      </c>
      <c r="G70" s="268"/>
      <c r="H70" s="268"/>
      <c r="I70" s="268"/>
      <c r="J70" s="268"/>
      <c r="K70" s="268"/>
      <c r="L70" s="268"/>
      <c r="M70" s="268">
        <f>M151+M191+M231+M271+M311+M351+M391+M431+M471</f>
        <v>0</v>
      </c>
      <c r="N70" s="268">
        <f>N151+N191+N231+N271+N311+N351+N391+N431+N471</f>
        <v>0</v>
      </c>
    </row>
    <row r="71" spans="1:14" x14ac:dyDescent="0.25">
      <c r="A71" s="898"/>
      <c r="B71" s="898"/>
      <c r="C71" s="545" t="s">
        <v>581</v>
      </c>
      <c r="D71" s="268">
        <f>D511+D551+D591+D631+D671+D711+D751</f>
        <v>0</v>
      </c>
      <c r="E71" s="286"/>
      <c r="F71" s="265"/>
      <c r="G71" s="268"/>
      <c r="H71" s="268"/>
      <c r="I71" s="268"/>
      <c r="J71" s="268"/>
      <c r="K71" s="268"/>
      <c r="L71" s="268"/>
      <c r="M71" s="268">
        <f>M511+M551+M591+M631+M671+M711+M751</f>
        <v>0</v>
      </c>
      <c r="N71" s="268">
        <f>N511+N551+N591+N631+N671+N711+N751</f>
        <v>0</v>
      </c>
    </row>
    <row r="72" spans="1:14" x14ac:dyDescent="0.25">
      <c r="A72" s="899" t="s">
        <v>292</v>
      </c>
      <c r="B72" s="899"/>
      <c r="C72" s="899"/>
      <c r="D72" s="427">
        <f>SUM(D70:D71)</f>
        <v>0</v>
      </c>
      <c r="E72" s="531"/>
      <c r="F72" s="531"/>
      <c r="G72" s="426"/>
      <c r="H72" s="426"/>
      <c r="I72" s="426"/>
      <c r="J72" s="426"/>
      <c r="K72" s="426"/>
      <c r="L72" s="426"/>
      <c r="M72" s="427">
        <f>SUM(M70:M71)</f>
        <v>0</v>
      </c>
      <c r="N72" s="427">
        <f>SUM(N70:N71)</f>
        <v>0</v>
      </c>
    </row>
    <row r="73" spans="1:14" ht="11.25" customHeight="1" x14ac:dyDescent="0.25">
      <c r="A73" s="898" t="s">
        <v>316</v>
      </c>
      <c r="B73" s="898" t="s">
        <v>313</v>
      </c>
      <c r="C73" s="545" t="s">
        <v>580</v>
      </c>
      <c r="D73" s="268">
        <f>D154+D194+D234+D274+D314+D354+D394+D434+D474</f>
        <v>0</v>
      </c>
      <c r="E73" s="526"/>
      <c r="F73" s="265" t="s">
        <v>291</v>
      </c>
      <c r="G73" s="268"/>
      <c r="H73" s="268"/>
      <c r="I73" s="268"/>
      <c r="J73" s="268"/>
      <c r="K73" s="268"/>
      <c r="L73" s="268"/>
      <c r="M73" s="268">
        <f>M154+M194+M234+M274+M314+M354+M394+M434+M474</f>
        <v>0</v>
      </c>
      <c r="N73" s="268">
        <f>N154+N194+N234+N274+N314+N354+N394+N434+N474</f>
        <v>0</v>
      </c>
    </row>
    <row r="74" spans="1:14" x14ac:dyDescent="0.25">
      <c r="A74" s="898"/>
      <c r="B74" s="898"/>
      <c r="C74" s="545" t="s">
        <v>581</v>
      </c>
      <c r="D74" s="268">
        <f>D514+D554+D594+D634+D674+D714+D754</f>
        <v>0</v>
      </c>
      <c r="E74" s="265"/>
      <c r="F74" s="265"/>
      <c r="G74" s="268"/>
      <c r="H74" s="268"/>
      <c r="I74" s="268"/>
      <c r="J74" s="268"/>
      <c r="K74" s="268"/>
      <c r="L74" s="268"/>
      <c r="M74" s="268">
        <f>M514+M554+M594+M634+M674+M714+M754</f>
        <v>0</v>
      </c>
      <c r="N74" s="268">
        <f>N514+N554+N594+N634+N674+N714+N754</f>
        <v>0</v>
      </c>
    </row>
    <row r="75" spans="1:14" x14ac:dyDescent="0.25">
      <c r="A75" s="818" t="s">
        <v>292</v>
      </c>
      <c r="B75" s="818"/>
      <c r="C75" s="818"/>
      <c r="D75" s="427">
        <f>SUM(D73:D74)</f>
        <v>0</v>
      </c>
      <c r="E75" s="425"/>
      <c r="F75" s="531"/>
      <c r="G75" s="426"/>
      <c r="H75" s="426"/>
      <c r="I75" s="426"/>
      <c r="J75" s="426"/>
      <c r="K75" s="426"/>
      <c r="L75" s="426"/>
      <c r="M75" s="427">
        <f>SUM(M73:M74)</f>
        <v>0</v>
      </c>
      <c r="N75" s="427">
        <f>SUM(N73:N74)</f>
        <v>0</v>
      </c>
    </row>
    <row r="76" spans="1:14" x14ac:dyDescent="0.25">
      <c r="A76" s="819" t="s">
        <v>91</v>
      </c>
      <c r="B76" s="819"/>
      <c r="C76" s="819"/>
      <c r="D76" s="539">
        <f>D63+D66+D69+D72+D75</f>
        <v>0</v>
      </c>
      <c r="E76" s="537"/>
      <c r="F76" s="537"/>
      <c r="G76" s="429"/>
      <c r="H76" s="429"/>
      <c r="I76" s="429"/>
      <c r="J76" s="429"/>
      <c r="K76" s="429"/>
      <c r="L76" s="429"/>
      <c r="M76" s="539">
        <f>M63+M66+M69+M72+M75</f>
        <v>0</v>
      </c>
      <c r="N76" s="539">
        <f>N63+N66+N69+N72+N75</f>
        <v>0</v>
      </c>
    </row>
    <row r="77" spans="1:14" ht="13.5" x14ac:dyDescent="0.25">
      <c r="A77" s="874" t="s">
        <v>294</v>
      </c>
      <c r="B77" s="874"/>
      <c r="C77" s="874"/>
      <c r="D77" s="874"/>
      <c r="E77" s="874"/>
      <c r="F77" s="874"/>
      <c r="G77" s="874"/>
      <c r="H77" s="874"/>
      <c r="I77" s="874"/>
      <c r="J77" s="874"/>
      <c r="K77" s="874"/>
      <c r="L77" s="874"/>
      <c r="M77" s="874"/>
      <c r="N77" s="874"/>
    </row>
    <row r="78" spans="1:14" ht="12" customHeight="1" x14ac:dyDescent="0.25">
      <c r="A78" s="875" t="s">
        <v>513</v>
      </c>
      <c r="B78" s="875"/>
      <c r="C78" s="875"/>
      <c r="D78" s="875"/>
      <c r="E78" s="875"/>
      <c r="F78" s="875"/>
      <c r="G78" s="875"/>
      <c r="H78" s="875"/>
    </row>
    <row r="85" spans="1:14" x14ac:dyDescent="0.25">
      <c r="A85" s="802" t="s">
        <v>23</v>
      </c>
      <c r="B85" s="802"/>
      <c r="C85" s="803">
        <f>Presentación!$C$3</f>
        <v>1990</v>
      </c>
      <c r="D85" s="803"/>
      <c r="E85" s="803"/>
      <c r="F85" s="803"/>
      <c r="G85" s="803"/>
      <c r="H85" s="803"/>
      <c r="I85" s="803"/>
      <c r="J85" s="803"/>
      <c r="K85" s="803"/>
      <c r="L85" s="803"/>
      <c r="M85" s="803"/>
      <c r="N85" s="803"/>
    </row>
    <row r="86" spans="1:14" ht="11.25" customHeight="1" x14ac:dyDescent="0.25">
      <c r="A86" s="805" t="s">
        <v>24</v>
      </c>
      <c r="B86" s="805"/>
      <c r="C86" s="869" t="s">
        <v>93</v>
      </c>
      <c r="D86" s="869"/>
      <c r="E86" s="869"/>
      <c r="F86" s="869"/>
      <c r="G86" s="869"/>
      <c r="H86" s="869"/>
      <c r="I86" s="869"/>
      <c r="J86" s="869"/>
      <c r="K86" s="869"/>
      <c r="L86" s="869"/>
      <c r="M86" s="869"/>
      <c r="N86" s="869"/>
    </row>
    <row r="87" spans="1:14" ht="11.25" customHeight="1" x14ac:dyDescent="0.25">
      <c r="A87" s="805" t="s">
        <v>27</v>
      </c>
      <c r="B87" s="805"/>
      <c r="C87" s="870" t="s">
        <v>572</v>
      </c>
      <c r="D87" s="870"/>
      <c r="E87" s="870"/>
      <c r="F87" s="870"/>
      <c r="G87" s="870"/>
      <c r="H87" s="870"/>
      <c r="I87" s="870"/>
      <c r="J87" s="870"/>
      <c r="K87" s="870"/>
      <c r="L87" s="870"/>
      <c r="M87" s="870"/>
      <c r="N87" s="870"/>
    </row>
    <row r="88" spans="1:14" ht="11.25" customHeight="1" x14ac:dyDescent="0.25">
      <c r="A88" s="805" t="s">
        <v>29</v>
      </c>
      <c r="B88" s="805"/>
      <c r="C88" s="870" t="s">
        <v>549</v>
      </c>
      <c r="D88" s="870"/>
      <c r="E88" s="870"/>
      <c r="F88" s="870"/>
      <c r="G88" s="870"/>
      <c r="H88" s="870"/>
      <c r="I88" s="870"/>
      <c r="J88" s="870"/>
      <c r="K88" s="870"/>
      <c r="L88" s="870"/>
      <c r="M88" s="870"/>
      <c r="N88" s="870"/>
    </row>
    <row r="89" spans="1:14" ht="11.25" customHeight="1" x14ac:dyDescent="0.25">
      <c r="A89" s="805" t="s">
        <v>31</v>
      </c>
      <c r="B89" s="805"/>
      <c r="C89" s="870" t="s">
        <v>262</v>
      </c>
      <c r="D89" s="870"/>
      <c r="E89" s="870"/>
      <c r="F89" s="870"/>
      <c r="G89" s="870"/>
      <c r="H89" s="870"/>
      <c r="I89" s="870"/>
      <c r="J89" s="870"/>
      <c r="K89" s="870"/>
      <c r="L89" s="870"/>
      <c r="M89" s="870"/>
      <c r="N89" s="870"/>
    </row>
    <row r="90" spans="1:14" ht="11.25" customHeight="1" x14ac:dyDescent="0.25">
      <c r="A90" s="807" t="s">
        <v>33</v>
      </c>
      <c r="B90" s="807"/>
      <c r="C90" s="278" t="s">
        <v>496</v>
      </c>
      <c r="D90" s="766" t="s">
        <v>263</v>
      </c>
      <c r="E90" s="766"/>
      <c r="F90" s="766"/>
      <c r="G90" s="766"/>
      <c r="H90" s="766"/>
      <c r="I90" s="766"/>
      <c r="J90" s="766"/>
      <c r="K90" s="766"/>
      <c r="L90" s="766"/>
      <c r="M90" s="766"/>
      <c r="N90" s="766"/>
    </row>
    <row r="91" spans="1:14" ht="11.25" customHeight="1" x14ac:dyDescent="0.25">
      <c r="A91" s="761" t="s">
        <v>37</v>
      </c>
      <c r="B91" s="761"/>
      <c r="C91" s="761" t="s">
        <v>573</v>
      </c>
      <c r="D91" s="761" t="s">
        <v>265</v>
      </c>
      <c r="E91" s="871" t="s">
        <v>266</v>
      </c>
      <c r="F91" s="761" t="s">
        <v>267</v>
      </c>
      <c r="G91" s="761" t="s">
        <v>268</v>
      </c>
      <c r="H91" s="761" t="s">
        <v>269</v>
      </c>
      <c r="I91" s="761" t="s">
        <v>270</v>
      </c>
      <c r="J91" s="761" t="s">
        <v>271</v>
      </c>
      <c r="K91" s="761" t="s">
        <v>272</v>
      </c>
      <c r="L91" s="761" t="s">
        <v>273</v>
      </c>
      <c r="M91" s="761" t="s">
        <v>274</v>
      </c>
      <c r="N91" s="871" t="s">
        <v>274</v>
      </c>
    </row>
    <row r="92" spans="1:14" x14ac:dyDescent="0.25">
      <c r="A92" s="761"/>
      <c r="B92" s="761"/>
      <c r="C92" s="761"/>
      <c r="D92" s="761"/>
      <c r="E92" s="761"/>
      <c r="F92" s="761"/>
      <c r="G92" s="761"/>
      <c r="H92" s="761"/>
      <c r="I92" s="761"/>
      <c r="J92" s="761"/>
      <c r="K92" s="761"/>
      <c r="L92" s="761"/>
      <c r="M92" s="761"/>
      <c r="N92" s="871"/>
    </row>
    <row r="93" spans="1:14" x14ac:dyDescent="0.25">
      <c r="A93" s="761"/>
      <c r="B93" s="761"/>
      <c r="C93" s="761"/>
      <c r="D93" s="761"/>
      <c r="E93" s="871"/>
      <c r="F93" s="761"/>
      <c r="G93" s="761"/>
      <c r="H93" s="761"/>
      <c r="I93" s="761"/>
      <c r="J93" s="761"/>
      <c r="K93" s="761"/>
      <c r="L93" s="761"/>
      <c r="M93" s="761"/>
      <c r="N93" s="871"/>
    </row>
    <row r="94" spans="1:14" ht="11.25" customHeight="1" x14ac:dyDescent="0.25">
      <c r="A94" s="761" t="s">
        <v>197</v>
      </c>
      <c r="B94" s="761" t="s">
        <v>47</v>
      </c>
      <c r="C94" s="761"/>
      <c r="D94" s="872" t="s">
        <v>48</v>
      </c>
      <c r="E94" s="418" t="s">
        <v>460</v>
      </c>
      <c r="F94" s="811" t="s">
        <v>244</v>
      </c>
      <c r="G94" s="761" t="s">
        <v>276</v>
      </c>
      <c r="H94" s="761" t="s">
        <v>276</v>
      </c>
      <c r="I94" s="761" t="s">
        <v>276</v>
      </c>
      <c r="J94" s="761" t="s">
        <v>276</v>
      </c>
      <c r="K94" s="761" t="s">
        <v>276</v>
      </c>
      <c r="L94" s="872" t="s">
        <v>276</v>
      </c>
      <c r="M94" s="418" t="s">
        <v>460</v>
      </c>
      <c r="N94" s="418" t="s">
        <v>497</v>
      </c>
    </row>
    <row r="95" spans="1:14" ht="13.5" x14ac:dyDescent="0.25">
      <c r="A95" s="761"/>
      <c r="B95" s="761"/>
      <c r="C95" s="761"/>
      <c r="D95" s="872"/>
      <c r="E95" s="521" t="s">
        <v>498</v>
      </c>
      <c r="F95" s="811"/>
      <c r="G95" s="761"/>
      <c r="H95" s="761"/>
      <c r="I95" s="761"/>
      <c r="J95" s="761"/>
      <c r="K95" s="761"/>
      <c r="L95" s="872"/>
      <c r="M95" s="522" t="s">
        <v>499</v>
      </c>
      <c r="N95" s="522" t="s">
        <v>499</v>
      </c>
    </row>
    <row r="96" spans="1:14" ht="15" customHeight="1" x14ac:dyDescent="0.25">
      <c r="A96" s="761"/>
      <c r="B96" s="761"/>
      <c r="C96" s="761"/>
      <c r="D96" s="761"/>
      <c r="E96" s="873" t="s">
        <v>500</v>
      </c>
      <c r="F96" s="761" t="s">
        <v>279</v>
      </c>
      <c r="G96" s="761" t="s">
        <v>435</v>
      </c>
      <c r="H96" s="761" t="s">
        <v>435</v>
      </c>
      <c r="I96" s="761" t="s">
        <v>435</v>
      </c>
      <c r="J96" s="761" t="s">
        <v>501</v>
      </c>
      <c r="K96" s="761" t="s">
        <v>501</v>
      </c>
      <c r="L96" s="872" t="s">
        <v>501</v>
      </c>
      <c r="M96" s="418" t="s">
        <v>502</v>
      </c>
      <c r="N96" s="418" t="s">
        <v>502</v>
      </c>
    </row>
    <row r="97" spans="1:14" ht="34.5" x14ac:dyDescent="0.25">
      <c r="A97" s="761"/>
      <c r="B97" s="761"/>
      <c r="C97" s="761"/>
      <c r="D97" s="761"/>
      <c r="E97" s="761"/>
      <c r="F97" s="761"/>
      <c r="G97" s="761"/>
      <c r="H97" s="761"/>
      <c r="I97" s="761"/>
      <c r="J97" s="761"/>
      <c r="K97" s="761"/>
      <c r="L97" s="872"/>
      <c r="M97" s="521" t="s">
        <v>503</v>
      </c>
      <c r="N97" s="521" t="s">
        <v>504</v>
      </c>
    </row>
    <row r="98" spans="1:14" ht="13.5" x14ac:dyDescent="0.25">
      <c r="A98" s="761"/>
      <c r="B98" s="761"/>
      <c r="C98" s="761"/>
      <c r="D98" s="380" t="s">
        <v>282</v>
      </c>
      <c r="E98" s="380" t="s">
        <v>283</v>
      </c>
      <c r="F98" s="380" t="s">
        <v>158</v>
      </c>
      <c r="G98" s="380" t="s">
        <v>284</v>
      </c>
      <c r="H98" s="380" t="s">
        <v>285</v>
      </c>
      <c r="I98" s="380" t="s">
        <v>286</v>
      </c>
      <c r="J98" s="380" t="s">
        <v>287</v>
      </c>
      <c r="K98" s="380" t="s">
        <v>288</v>
      </c>
      <c r="L98" s="380" t="s">
        <v>289</v>
      </c>
      <c r="M98" s="523" t="s">
        <v>290</v>
      </c>
      <c r="N98" s="523" t="s">
        <v>290</v>
      </c>
    </row>
    <row r="99" spans="1:14" ht="11.25" customHeight="1" x14ac:dyDescent="0.25">
      <c r="A99" s="898" t="s">
        <v>68</v>
      </c>
      <c r="B99" s="898" t="s">
        <v>313</v>
      </c>
      <c r="C99" s="419" t="s">
        <v>574</v>
      </c>
      <c r="D99" s="524">
        <f t="shared" ref="D99:D117" si="11">D15-D57</f>
        <v>0</v>
      </c>
      <c r="E99" s="540"/>
      <c r="F99" s="265">
        <v>20</v>
      </c>
      <c r="G99" s="541"/>
      <c r="H99" s="541"/>
      <c r="I99" s="541"/>
      <c r="J99" s="541"/>
      <c r="K99" s="541"/>
      <c r="L99" s="541"/>
      <c r="M99" s="524" t="e">
        <f t="shared" ref="M99:N104" si="12">M15-M57</f>
        <v>#DIV/0!</v>
      </c>
      <c r="N99" s="524">
        <f t="shared" si="12"/>
        <v>0</v>
      </c>
    </row>
    <row r="100" spans="1:14" x14ac:dyDescent="0.25">
      <c r="A100" s="898"/>
      <c r="B100" s="898"/>
      <c r="C100" s="419" t="s">
        <v>575</v>
      </c>
      <c r="D100" s="524">
        <f t="shared" si="11"/>
        <v>0</v>
      </c>
      <c r="E100" s="540"/>
      <c r="F100" s="265" t="s">
        <v>291</v>
      </c>
      <c r="G100" s="541"/>
      <c r="H100" s="541"/>
      <c r="I100" s="541"/>
      <c r="J100" s="541"/>
      <c r="K100" s="541"/>
      <c r="L100" s="541"/>
      <c r="M100" s="524" t="e">
        <f t="shared" si="12"/>
        <v>#DIV/0!</v>
      </c>
      <c r="N100" s="524">
        <f t="shared" si="12"/>
        <v>0</v>
      </c>
    </row>
    <row r="101" spans="1:14" x14ac:dyDescent="0.25">
      <c r="A101" s="898"/>
      <c r="B101" s="898"/>
      <c r="C101" s="419" t="s">
        <v>576</v>
      </c>
      <c r="D101" s="524">
        <f t="shared" si="11"/>
        <v>0</v>
      </c>
      <c r="E101" s="540"/>
      <c r="F101" s="265"/>
      <c r="G101" s="541"/>
      <c r="H101" s="541"/>
      <c r="I101" s="541"/>
      <c r="J101" s="541"/>
      <c r="K101" s="541"/>
      <c r="L101" s="541"/>
      <c r="M101" s="524" t="e">
        <f t="shared" si="12"/>
        <v>#DIV/0!</v>
      </c>
      <c r="N101" s="524">
        <f t="shared" si="12"/>
        <v>0</v>
      </c>
    </row>
    <row r="102" spans="1:14" x14ac:dyDescent="0.25">
      <c r="A102" s="898"/>
      <c r="B102" s="898"/>
      <c r="C102" s="419" t="s">
        <v>577</v>
      </c>
      <c r="D102" s="524">
        <f t="shared" si="11"/>
        <v>0</v>
      </c>
      <c r="E102" s="540"/>
      <c r="F102" s="265"/>
      <c r="G102" s="541"/>
      <c r="H102" s="541"/>
      <c r="I102" s="541"/>
      <c r="J102" s="541"/>
      <c r="K102" s="541"/>
      <c r="L102" s="541"/>
      <c r="M102" s="524" t="e">
        <f t="shared" si="12"/>
        <v>#DIV/0!</v>
      </c>
      <c r="N102" s="524">
        <f t="shared" si="12"/>
        <v>0</v>
      </c>
    </row>
    <row r="103" spans="1:14" x14ac:dyDescent="0.25">
      <c r="A103" s="898"/>
      <c r="B103" s="898"/>
      <c r="C103" s="419" t="s">
        <v>578</v>
      </c>
      <c r="D103" s="524">
        <f t="shared" si="11"/>
        <v>0</v>
      </c>
      <c r="E103" s="540"/>
      <c r="F103" s="265"/>
      <c r="G103" s="541"/>
      <c r="H103" s="541"/>
      <c r="I103" s="541"/>
      <c r="J103" s="541"/>
      <c r="K103" s="541"/>
      <c r="L103" s="541"/>
      <c r="M103" s="524" t="e">
        <f t="shared" si="12"/>
        <v>#DIV/0!</v>
      </c>
      <c r="N103" s="524">
        <f t="shared" si="12"/>
        <v>0</v>
      </c>
    </row>
    <row r="104" spans="1:14" x14ac:dyDescent="0.25">
      <c r="A104" s="898"/>
      <c r="B104" s="898"/>
      <c r="C104" s="419" t="s">
        <v>579</v>
      </c>
      <c r="D104" s="524">
        <f t="shared" si="11"/>
        <v>0</v>
      </c>
      <c r="E104" s="265"/>
      <c r="F104" s="265" t="s">
        <v>291</v>
      </c>
      <c r="G104" s="541"/>
      <c r="H104" s="541"/>
      <c r="I104" s="541"/>
      <c r="J104" s="541"/>
      <c r="K104" s="541"/>
      <c r="L104" s="541"/>
      <c r="M104" s="524" t="e">
        <f t="shared" si="12"/>
        <v>#DIV/0!</v>
      </c>
      <c r="N104" s="524">
        <f t="shared" si="12"/>
        <v>0</v>
      </c>
    </row>
    <row r="105" spans="1:14" x14ac:dyDescent="0.25">
      <c r="A105" s="818" t="s">
        <v>292</v>
      </c>
      <c r="B105" s="818"/>
      <c r="C105" s="818"/>
      <c r="D105" s="542">
        <f t="shared" si="11"/>
        <v>0</v>
      </c>
      <c r="E105" s="531"/>
      <c r="F105" s="531"/>
      <c r="G105" s="535"/>
      <c r="H105" s="535"/>
      <c r="I105" s="535"/>
      <c r="J105" s="535"/>
      <c r="K105" s="535"/>
      <c r="L105" s="535"/>
      <c r="M105" s="543" t="e">
        <f>SUM(M99:M104)</f>
        <v>#DIV/0!</v>
      </c>
      <c r="N105" s="543">
        <f>SUM(N99:N104)</f>
        <v>0</v>
      </c>
    </row>
    <row r="106" spans="1:14" ht="11.25" customHeight="1" x14ac:dyDescent="0.25">
      <c r="A106" s="898" t="s">
        <v>310</v>
      </c>
      <c r="B106" s="898" t="s">
        <v>313</v>
      </c>
      <c r="C106" s="545" t="s">
        <v>313</v>
      </c>
      <c r="D106" s="524">
        <f t="shared" si="11"/>
        <v>0</v>
      </c>
      <c r="E106" s="540"/>
      <c r="F106" s="265" t="s">
        <v>291</v>
      </c>
      <c r="G106" s="541"/>
      <c r="H106" s="541"/>
      <c r="I106" s="541"/>
      <c r="J106" s="541"/>
      <c r="K106" s="541"/>
      <c r="L106" s="541"/>
      <c r="M106" s="524" t="e">
        <f>M22-M64</f>
        <v>#DIV/0!</v>
      </c>
      <c r="N106" s="524">
        <f>N22-N64</f>
        <v>0</v>
      </c>
    </row>
    <row r="107" spans="1:14" x14ac:dyDescent="0.25">
      <c r="A107" s="898"/>
      <c r="B107" s="898"/>
      <c r="C107" s="419" t="s">
        <v>312</v>
      </c>
      <c r="D107" s="524">
        <f t="shared" si="11"/>
        <v>0</v>
      </c>
      <c r="E107" s="265"/>
      <c r="F107" s="265" t="s">
        <v>291</v>
      </c>
      <c r="G107" s="541"/>
      <c r="H107" s="541"/>
      <c r="I107" s="541"/>
      <c r="J107" s="541"/>
      <c r="K107" s="541"/>
      <c r="L107" s="541"/>
      <c r="M107" s="524" t="e">
        <f>M23-M65</f>
        <v>#DIV/0!</v>
      </c>
      <c r="N107" s="524">
        <f>N23-N65</f>
        <v>0</v>
      </c>
    </row>
    <row r="108" spans="1:14" x14ac:dyDescent="0.25">
      <c r="A108" s="899" t="s">
        <v>292</v>
      </c>
      <c r="B108" s="899"/>
      <c r="C108" s="899"/>
      <c r="D108" s="542">
        <f t="shared" si="11"/>
        <v>0</v>
      </c>
      <c r="E108" s="531"/>
      <c r="F108" s="531"/>
      <c r="G108" s="535"/>
      <c r="H108" s="535"/>
      <c r="I108" s="535"/>
      <c r="J108" s="535"/>
      <c r="K108" s="535"/>
      <c r="L108" s="535"/>
      <c r="M108" s="543" t="e">
        <f>SUM(M106:M107)</f>
        <v>#DIV/0!</v>
      </c>
      <c r="N108" s="543">
        <f>SUM(N106:N107)</f>
        <v>0</v>
      </c>
    </row>
    <row r="109" spans="1:14" ht="11.25" customHeight="1" x14ac:dyDescent="0.25">
      <c r="A109" s="898" t="s">
        <v>314</v>
      </c>
      <c r="B109" s="898" t="s">
        <v>313</v>
      </c>
      <c r="C109" s="545" t="s">
        <v>313</v>
      </c>
      <c r="D109" s="524">
        <f t="shared" si="11"/>
        <v>0</v>
      </c>
      <c r="E109" s="540"/>
      <c r="F109" s="265" t="s">
        <v>291</v>
      </c>
      <c r="G109" s="541"/>
      <c r="H109" s="541"/>
      <c r="I109" s="541"/>
      <c r="J109" s="541"/>
      <c r="K109" s="541"/>
      <c r="L109" s="541"/>
      <c r="M109" s="524" t="e">
        <f>M25-M67</f>
        <v>#DIV/0!</v>
      </c>
      <c r="N109" s="524">
        <f>N25-N67</f>
        <v>0</v>
      </c>
    </row>
    <row r="110" spans="1:14" x14ac:dyDescent="0.25">
      <c r="A110" s="898"/>
      <c r="B110" s="898"/>
      <c r="C110" s="419" t="s">
        <v>312</v>
      </c>
      <c r="D110" s="524">
        <f t="shared" si="11"/>
        <v>0</v>
      </c>
      <c r="E110" s="265"/>
      <c r="F110" s="265" t="s">
        <v>291</v>
      </c>
      <c r="G110" s="541"/>
      <c r="H110" s="541"/>
      <c r="I110" s="541"/>
      <c r="J110" s="541"/>
      <c r="K110" s="541"/>
      <c r="L110" s="541"/>
      <c r="M110" s="524" t="e">
        <f>M26-M68</f>
        <v>#DIV/0!</v>
      </c>
      <c r="N110" s="524">
        <f>N26-N68</f>
        <v>0</v>
      </c>
    </row>
    <row r="111" spans="1:14" x14ac:dyDescent="0.25">
      <c r="A111" s="899" t="s">
        <v>292</v>
      </c>
      <c r="B111" s="899"/>
      <c r="C111" s="899"/>
      <c r="D111" s="542">
        <f t="shared" si="11"/>
        <v>0</v>
      </c>
      <c r="E111" s="531"/>
      <c r="F111" s="531"/>
      <c r="G111" s="535"/>
      <c r="H111" s="535"/>
      <c r="I111" s="535"/>
      <c r="J111" s="535"/>
      <c r="K111" s="535"/>
      <c r="L111" s="535"/>
      <c r="M111" s="543" t="e">
        <f>SUM(M109:M110)</f>
        <v>#DIV/0!</v>
      </c>
      <c r="N111" s="543">
        <f>SUM(N109:N110)</f>
        <v>0</v>
      </c>
    </row>
    <row r="112" spans="1:14" ht="11.25" customHeight="1" x14ac:dyDescent="0.25">
      <c r="A112" s="898" t="s">
        <v>315</v>
      </c>
      <c r="B112" s="898" t="s">
        <v>313</v>
      </c>
      <c r="C112" s="545" t="s">
        <v>313</v>
      </c>
      <c r="D112" s="524">
        <f t="shared" si="11"/>
        <v>0</v>
      </c>
      <c r="E112" s="540"/>
      <c r="F112" s="265" t="s">
        <v>291</v>
      </c>
      <c r="G112" s="541"/>
      <c r="H112" s="541"/>
      <c r="I112" s="541"/>
      <c r="J112" s="541"/>
      <c r="K112" s="541"/>
      <c r="L112" s="541"/>
      <c r="M112" s="524">
        <f>M28-M70</f>
        <v>0</v>
      </c>
      <c r="N112" s="524">
        <f>N28-N70</f>
        <v>0</v>
      </c>
    </row>
    <row r="113" spans="1:17" x14ac:dyDescent="0.25">
      <c r="A113" s="898"/>
      <c r="B113" s="898"/>
      <c r="C113" s="419" t="s">
        <v>312</v>
      </c>
      <c r="D113" s="524">
        <f t="shared" si="11"/>
        <v>0</v>
      </c>
      <c r="E113" s="265"/>
      <c r="F113" s="265" t="s">
        <v>291</v>
      </c>
      <c r="G113" s="541"/>
      <c r="H113" s="541"/>
      <c r="I113" s="541"/>
      <c r="J113" s="541"/>
      <c r="K113" s="541"/>
      <c r="L113" s="541"/>
      <c r="M113" s="524">
        <f>M29-M71</f>
        <v>0</v>
      </c>
      <c r="N113" s="524">
        <f>N29-N71</f>
        <v>0</v>
      </c>
    </row>
    <row r="114" spans="1:17" x14ac:dyDescent="0.25">
      <c r="A114" s="899" t="s">
        <v>292</v>
      </c>
      <c r="B114" s="899"/>
      <c r="C114" s="899"/>
      <c r="D114" s="542">
        <f t="shared" si="11"/>
        <v>0</v>
      </c>
      <c r="E114" s="531"/>
      <c r="F114" s="531"/>
      <c r="G114" s="535"/>
      <c r="H114" s="535"/>
      <c r="I114" s="535"/>
      <c r="J114" s="535"/>
      <c r="K114" s="535"/>
      <c r="L114" s="535"/>
      <c r="M114" s="543">
        <f>SUM(M112:M113)</f>
        <v>0</v>
      </c>
      <c r="N114" s="543">
        <f>SUM(N112:N113)</f>
        <v>0</v>
      </c>
    </row>
    <row r="115" spans="1:17" ht="11.25" customHeight="1" x14ac:dyDescent="0.25">
      <c r="A115" s="898" t="s">
        <v>316</v>
      </c>
      <c r="B115" s="898" t="s">
        <v>313</v>
      </c>
      <c r="C115" s="545" t="s">
        <v>313</v>
      </c>
      <c r="D115" s="524">
        <f t="shared" si="11"/>
        <v>0</v>
      </c>
      <c r="E115" s="540"/>
      <c r="F115" s="265" t="s">
        <v>291</v>
      </c>
      <c r="G115" s="541"/>
      <c r="H115" s="541"/>
      <c r="I115" s="541"/>
      <c r="J115" s="541"/>
      <c r="K115" s="541"/>
      <c r="L115" s="541"/>
      <c r="M115" s="524">
        <f>M31-M73</f>
        <v>0</v>
      </c>
      <c r="N115" s="524">
        <f>N31-N73</f>
        <v>0</v>
      </c>
    </row>
    <row r="116" spans="1:17" x14ac:dyDescent="0.25">
      <c r="A116" s="898"/>
      <c r="B116" s="898"/>
      <c r="C116" s="419" t="s">
        <v>312</v>
      </c>
      <c r="D116" s="524">
        <f t="shared" si="11"/>
        <v>0</v>
      </c>
      <c r="E116" s="265"/>
      <c r="F116" s="265" t="s">
        <v>291</v>
      </c>
      <c r="G116" s="541"/>
      <c r="H116" s="541"/>
      <c r="I116" s="541"/>
      <c r="J116" s="541"/>
      <c r="K116" s="541"/>
      <c r="L116" s="541"/>
      <c r="M116" s="524" t="e">
        <f>M32-M74</f>
        <v>#DIV/0!</v>
      </c>
      <c r="N116" s="524">
        <f>N32-N74</f>
        <v>0</v>
      </c>
    </row>
    <row r="117" spans="1:17" x14ac:dyDescent="0.25">
      <c r="A117" s="818" t="s">
        <v>292</v>
      </c>
      <c r="B117" s="818"/>
      <c r="C117" s="818"/>
      <c r="D117" s="542">
        <f t="shared" si="11"/>
        <v>0</v>
      </c>
      <c r="E117" s="531"/>
      <c r="F117" s="531"/>
      <c r="G117" s="535"/>
      <c r="H117" s="535"/>
      <c r="I117" s="535"/>
      <c r="J117" s="535"/>
      <c r="K117" s="535"/>
      <c r="L117" s="535"/>
      <c r="M117" s="543" t="e">
        <f>SUM(M115:M116)</f>
        <v>#DIV/0!</v>
      </c>
      <c r="N117" s="543">
        <f>SUM(N115:N116)</f>
        <v>0</v>
      </c>
    </row>
    <row r="118" spans="1:17" x14ac:dyDescent="0.25">
      <c r="A118" s="819" t="s">
        <v>91</v>
      </c>
      <c r="B118" s="819"/>
      <c r="C118" s="819"/>
      <c r="D118" s="537"/>
      <c r="E118" s="537"/>
      <c r="F118" s="537"/>
      <c r="G118" s="538"/>
      <c r="H118" s="538"/>
      <c r="I118" s="538"/>
      <c r="J118" s="538"/>
      <c r="K118" s="538"/>
      <c r="L118" s="538"/>
      <c r="M118" s="538"/>
      <c r="N118" s="544">
        <f>N117+N114+N111+N108+N105</f>
        <v>0</v>
      </c>
    </row>
    <row r="119" spans="1:17" ht="13.5" x14ac:dyDescent="0.25">
      <c r="A119" s="874" t="s">
        <v>294</v>
      </c>
      <c r="B119" s="874"/>
      <c r="C119" s="874"/>
      <c r="D119" s="874"/>
      <c r="E119" s="874"/>
      <c r="F119" s="874"/>
      <c r="G119" s="874"/>
      <c r="H119" s="874"/>
      <c r="I119" s="874"/>
      <c r="J119" s="874"/>
      <c r="K119" s="874"/>
      <c r="L119" s="874"/>
      <c r="M119" s="874"/>
      <c r="N119" s="874"/>
    </row>
    <row r="120" spans="1:17" ht="12" customHeight="1" x14ac:dyDescent="0.25">
      <c r="A120" s="875" t="s">
        <v>513</v>
      </c>
      <c r="B120" s="875"/>
      <c r="C120" s="875"/>
      <c r="D120" s="875"/>
      <c r="E120" s="875"/>
      <c r="F120" s="875"/>
      <c r="G120" s="875"/>
      <c r="H120" s="875"/>
    </row>
    <row r="127" spans="1:17" x14ac:dyDescent="0.25">
      <c r="A127" s="802" t="s">
        <v>23</v>
      </c>
      <c r="B127" s="802"/>
      <c r="C127" s="803">
        <f>Presentación!$C$3</f>
        <v>1990</v>
      </c>
      <c r="D127" s="803"/>
      <c r="E127" s="803"/>
      <c r="F127" s="803"/>
      <c r="G127" s="803"/>
      <c r="H127" s="803"/>
      <c r="I127" s="803"/>
      <c r="J127" s="803"/>
      <c r="K127" s="803"/>
      <c r="L127" s="803"/>
      <c r="M127" s="803"/>
      <c r="N127" s="803"/>
    </row>
    <row r="128" spans="1:17" ht="11.25" customHeight="1" x14ac:dyDescent="0.25">
      <c r="A128" s="805" t="s">
        <v>24</v>
      </c>
      <c r="B128" s="805"/>
      <c r="C128" s="869" t="s">
        <v>375</v>
      </c>
      <c r="D128" s="869"/>
      <c r="E128" s="869"/>
      <c r="F128" s="869"/>
      <c r="G128" s="869"/>
      <c r="H128" s="869"/>
      <c r="I128" s="869"/>
      <c r="J128" s="869"/>
      <c r="K128" s="869"/>
      <c r="L128" s="869"/>
      <c r="M128" s="869"/>
      <c r="N128" s="869"/>
      <c r="P128" s="486">
        <v>15</v>
      </c>
      <c r="Q128" s="486"/>
    </row>
    <row r="129" spans="1:17" ht="11.25" customHeight="1" x14ac:dyDescent="0.25">
      <c r="A129" s="805" t="s">
        <v>27</v>
      </c>
      <c r="B129" s="805"/>
      <c r="C129" s="870" t="s">
        <v>572</v>
      </c>
      <c r="D129" s="870"/>
      <c r="E129" s="870"/>
      <c r="F129" s="870"/>
      <c r="G129" s="870"/>
      <c r="H129" s="870"/>
      <c r="I129" s="870"/>
      <c r="J129" s="870"/>
      <c r="K129" s="870"/>
      <c r="L129" s="870"/>
      <c r="M129" s="870"/>
      <c r="N129" s="870"/>
      <c r="P129" s="486"/>
      <c r="Q129" s="486"/>
    </row>
    <row r="130" spans="1:17" ht="11.25" customHeight="1" x14ac:dyDescent="0.25">
      <c r="A130" s="805" t="s">
        <v>29</v>
      </c>
      <c r="B130" s="805"/>
      <c r="C130" s="870" t="s">
        <v>549</v>
      </c>
      <c r="D130" s="870"/>
      <c r="E130" s="870"/>
      <c r="F130" s="870"/>
      <c r="G130" s="870"/>
      <c r="H130" s="870"/>
      <c r="I130" s="870"/>
      <c r="J130" s="870"/>
      <c r="K130" s="870"/>
      <c r="L130" s="870"/>
      <c r="M130" s="870"/>
      <c r="N130" s="870"/>
      <c r="P130" s="486"/>
      <c r="Q130" s="486"/>
    </row>
    <row r="131" spans="1:17" ht="11.25" customHeight="1" x14ac:dyDescent="0.25">
      <c r="A131" s="805" t="s">
        <v>31</v>
      </c>
      <c r="B131" s="805"/>
      <c r="C131" s="870" t="s">
        <v>262</v>
      </c>
      <c r="D131" s="870"/>
      <c r="E131" s="870"/>
      <c r="F131" s="870"/>
      <c r="G131" s="870"/>
      <c r="H131" s="870"/>
      <c r="I131" s="870"/>
      <c r="J131" s="870"/>
      <c r="K131" s="870"/>
      <c r="L131" s="870"/>
      <c r="M131" s="870"/>
      <c r="N131" s="870"/>
      <c r="P131" s="486"/>
      <c r="Q131" s="486"/>
    </row>
    <row r="132" spans="1:17" ht="11.25" customHeight="1" x14ac:dyDescent="0.25">
      <c r="A132" s="807" t="s">
        <v>33</v>
      </c>
      <c r="B132" s="807"/>
      <c r="C132" s="278" t="s">
        <v>496</v>
      </c>
      <c r="D132" s="766" t="s">
        <v>263</v>
      </c>
      <c r="E132" s="766"/>
      <c r="F132" s="766"/>
      <c r="G132" s="766"/>
      <c r="H132" s="766"/>
      <c r="I132" s="766"/>
      <c r="J132" s="766"/>
      <c r="K132" s="766"/>
      <c r="L132" s="766"/>
      <c r="M132" s="766"/>
      <c r="N132" s="766"/>
      <c r="P132" s="486"/>
      <c r="Q132" s="486"/>
    </row>
    <row r="133" spans="1:17" ht="11.25" customHeight="1" x14ac:dyDescent="0.25">
      <c r="A133" s="761" t="s">
        <v>37</v>
      </c>
      <c r="B133" s="761"/>
      <c r="C133" s="761" t="s">
        <v>573</v>
      </c>
      <c r="D133" s="761" t="s">
        <v>265</v>
      </c>
      <c r="E133" s="871" t="s">
        <v>266</v>
      </c>
      <c r="F133" s="761" t="s">
        <v>267</v>
      </c>
      <c r="G133" s="761" t="s">
        <v>268</v>
      </c>
      <c r="H133" s="761" t="s">
        <v>269</v>
      </c>
      <c r="I133" s="761" t="s">
        <v>270</v>
      </c>
      <c r="J133" s="761" t="s">
        <v>271</v>
      </c>
      <c r="K133" s="761" t="s">
        <v>272</v>
      </c>
      <c r="L133" s="761" t="s">
        <v>273</v>
      </c>
      <c r="M133" s="761" t="s">
        <v>274</v>
      </c>
      <c r="N133" s="871" t="s">
        <v>274</v>
      </c>
      <c r="P133" s="486"/>
      <c r="Q133" s="486"/>
    </row>
    <row r="134" spans="1:17" x14ac:dyDescent="0.25">
      <c r="A134" s="761"/>
      <c r="B134" s="761"/>
      <c r="C134" s="761"/>
      <c r="D134" s="761"/>
      <c r="E134" s="761"/>
      <c r="F134" s="761"/>
      <c r="G134" s="761"/>
      <c r="H134" s="761"/>
      <c r="I134" s="761"/>
      <c r="J134" s="761"/>
      <c r="K134" s="761"/>
      <c r="L134" s="761"/>
      <c r="M134" s="761"/>
      <c r="N134" s="871"/>
      <c r="P134" s="486"/>
      <c r="Q134" s="486"/>
    </row>
    <row r="135" spans="1:17" ht="98.25" customHeight="1" x14ac:dyDescent="0.25">
      <c r="A135" s="761"/>
      <c r="B135" s="761"/>
      <c r="C135" s="761"/>
      <c r="D135" s="761"/>
      <c r="E135" s="871"/>
      <c r="F135" s="761"/>
      <c r="G135" s="761"/>
      <c r="H135" s="761"/>
      <c r="I135" s="761"/>
      <c r="J135" s="761"/>
      <c r="K135" s="761"/>
      <c r="L135" s="761"/>
      <c r="M135" s="761"/>
      <c r="N135" s="871"/>
      <c r="P135" s="486"/>
      <c r="Q135" s="486"/>
    </row>
    <row r="136" spans="1:17" ht="11.25" customHeight="1" x14ac:dyDescent="0.25">
      <c r="A136" s="761" t="s">
        <v>197</v>
      </c>
      <c r="B136" s="761" t="s">
        <v>47</v>
      </c>
      <c r="C136" s="761"/>
      <c r="D136" s="872" t="s">
        <v>48</v>
      </c>
      <c r="E136" s="418" t="s">
        <v>460</v>
      </c>
      <c r="F136" s="811" t="s">
        <v>244</v>
      </c>
      <c r="G136" s="761" t="s">
        <v>276</v>
      </c>
      <c r="H136" s="761" t="s">
        <v>276</v>
      </c>
      <c r="I136" s="761" t="s">
        <v>276</v>
      </c>
      <c r="J136" s="761" t="s">
        <v>276</v>
      </c>
      <c r="K136" s="761" t="s">
        <v>276</v>
      </c>
      <c r="L136" s="872" t="s">
        <v>276</v>
      </c>
      <c r="M136" s="418" t="s">
        <v>460</v>
      </c>
      <c r="N136" s="418" t="s">
        <v>497</v>
      </c>
      <c r="P136" s="486"/>
      <c r="Q136" s="486"/>
    </row>
    <row r="137" spans="1:17" ht="13.5" x14ac:dyDescent="0.25">
      <c r="A137" s="761"/>
      <c r="B137" s="761"/>
      <c r="C137" s="761"/>
      <c r="D137" s="872"/>
      <c r="E137" s="521" t="s">
        <v>498</v>
      </c>
      <c r="F137" s="811"/>
      <c r="G137" s="761"/>
      <c r="H137" s="761"/>
      <c r="I137" s="761"/>
      <c r="J137" s="761"/>
      <c r="K137" s="761"/>
      <c r="L137" s="872"/>
      <c r="M137" s="522" t="s">
        <v>499</v>
      </c>
      <c r="N137" s="522" t="s">
        <v>499</v>
      </c>
      <c r="P137" s="486"/>
      <c r="Q137" s="486"/>
    </row>
    <row r="138" spans="1:17" ht="13.5" customHeight="1" x14ac:dyDescent="0.25">
      <c r="A138" s="761"/>
      <c r="B138" s="761"/>
      <c r="C138" s="761"/>
      <c r="D138" s="761"/>
      <c r="E138" s="873" t="s">
        <v>500</v>
      </c>
      <c r="F138" s="761" t="s">
        <v>279</v>
      </c>
      <c r="G138" s="761" t="s">
        <v>435</v>
      </c>
      <c r="H138" s="761" t="s">
        <v>435</v>
      </c>
      <c r="I138" s="761" t="s">
        <v>435</v>
      </c>
      <c r="J138" s="761" t="s">
        <v>501</v>
      </c>
      <c r="K138" s="761" t="s">
        <v>501</v>
      </c>
      <c r="L138" s="872" t="s">
        <v>501</v>
      </c>
      <c r="M138" s="418" t="s">
        <v>502</v>
      </c>
      <c r="N138" s="418" t="s">
        <v>502</v>
      </c>
    </row>
    <row r="139" spans="1:17" ht="43.5" customHeight="1" x14ac:dyDescent="0.25">
      <c r="A139" s="761"/>
      <c r="B139" s="761"/>
      <c r="C139" s="761"/>
      <c r="D139" s="761"/>
      <c r="E139" s="761"/>
      <c r="F139" s="761"/>
      <c r="G139" s="761"/>
      <c r="H139" s="761"/>
      <c r="I139" s="761"/>
      <c r="J139" s="761"/>
      <c r="K139" s="761"/>
      <c r="L139" s="872"/>
      <c r="M139" s="521" t="s">
        <v>503</v>
      </c>
      <c r="N139" s="521" t="s">
        <v>504</v>
      </c>
    </row>
    <row r="140" spans="1:17" ht="13.5" x14ac:dyDescent="0.25">
      <c r="A140" s="761"/>
      <c r="B140" s="761"/>
      <c r="C140" s="761"/>
      <c r="D140" s="380" t="s">
        <v>282</v>
      </c>
      <c r="E140" s="380" t="s">
        <v>283</v>
      </c>
      <c r="F140" s="380" t="s">
        <v>158</v>
      </c>
      <c r="G140" s="380" t="s">
        <v>284</v>
      </c>
      <c r="H140" s="380" t="s">
        <v>285</v>
      </c>
      <c r="I140" s="380" t="s">
        <v>286</v>
      </c>
      <c r="J140" s="380" t="s">
        <v>287</v>
      </c>
      <c r="K140" s="380" t="s">
        <v>288</v>
      </c>
      <c r="L140" s="380" t="s">
        <v>289</v>
      </c>
      <c r="M140" s="523" t="s">
        <v>290</v>
      </c>
      <c r="N140" s="523" t="s">
        <v>290</v>
      </c>
    </row>
    <row r="141" spans="1:17" ht="13.5" customHeight="1" x14ac:dyDescent="0.25">
      <c r="A141" s="761" t="s">
        <v>68</v>
      </c>
      <c r="B141" s="761" t="s">
        <v>313</v>
      </c>
      <c r="C141" s="135" t="s">
        <v>561</v>
      </c>
      <c r="D141" s="524"/>
      <c r="E141" s="526"/>
      <c r="F141" s="265">
        <v>20</v>
      </c>
      <c r="G141" s="268">
        <f>'[1]Carbono del suelo'!K$45</f>
        <v>1</v>
      </c>
      <c r="H141" s="268">
        <f>'[1]Carbono del suelo'!L$45</f>
        <v>1</v>
      </c>
      <c r="I141" s="268">
        <f>'[1]Carbono del suelo'!M$45</f>
        <v>1</v>
      </c>
      <c r="J141" s="268">
        <f>'[1]Carbono del suelo'!B$92</f>
        <v>1</v>
      </c>
      <c r="K141" s="268">
        <f>'[1]Carbono del suelo'!C$92</f>
        <v>1</v>
      </c>
      <c r="L141" s="268">
        <f>'[1]Carbono del suelo'!D$92</f>
        <v>1</v>
      </c>
      <c r="M141" s="524">
        <f>((D141*E141*G141*H141*I141)-(D141*E141*J141*K141*L141))/F141</f>
        <v>0</v>
      </c>
      <c r="N141" s="524"/>
      <c r="P141" s="486">
        <v>1</v>
      </c>
      <c r="Q141" s="486">
        <f>P128*100+P141</f>
        <v>1501</v>
      </c>
    </row>
    <row r="142" spans="1:17" x14ac:dyDescent="0.25">
      <c r="A142" s="761"/>
      <c r="B142" s="761"/>
      <c r="C142" s="486" t="s">
        <v>563</v>
      </c>
      <c r="D142" s="524"/>
      <c r="E142" s="526"/>
      <c r="F142" s="265" t="s">
        <v>291</v>
      </c>
      <c r="G142" s="268"/>
      <c r="H142" s="268"/>
      <c r="I142" s="268"/>
      <c r="J142" s="268"/>
      <c r="K142" s="268"/>
      <c r="L142" s="268"/>
      <c r="M142" s="524">
        <f>((D142*E142*G142*H142*I142)-(D142*E142*J142*K142*L142))/F142</f>
        <v>0</v>
      </c>
      <c r="N142" s="524"/>
      <c r="P142" s="486">
        <v>2</v>
      </c>
      <c r="Q142" s="486">
        <f>P128*100+P142</f>
        <v>1502</v>
      </c>
    </row>
    <row r="143" spans="1:17" x14ac:dyDescent="0.25">
      <c r="A143" s="761"/>
      <c r="B143" s="761"/>
      <c r="C143" s="135" t="s">
        <v>564</v>
      </c>
      <c r="D143" s="524"/>
      <c r="E143" s="526"/>
      <c r="F143" s="265">
        <v>20</v>
      </c>
      <c r="G143" s="268"/>
      <c r="H143" s="268"/>
      <c r="I143" s="268"/>
      <c r="J143" s="268"/>
      <c r="K143" s="268"/>
      <c r="L143" s="268"/>
      <c r="M143" s="524">
        <f>((D143*E143*G143*H143*I143)-(D143*E143*J143*K143*L143))/F143</f>
        <v>0</v>
      </c>
      <c r="N143" s="524"/>
      <c r="P143" s="486">
        <v>3</v>
      </c>
      <c r="Q143" s="486">
        <f>P128*100+P143</f>
        <v>1503</v>
      </c>
    </row>
    <row r="144" spans="1:17" x14ac:dyDescent="0.25">
      <c r="A144" s="818" t="s">
        <v>292</v>
      </c>
      <c r="B144" s="818"/>
      <c r="C144" s="818"/>
      <c r="D144" s="529">
        <f>SUM(D141:D143)</f>
        <v>0</v>
      </c>
      <c r="E144" s="531"/>
      <c r="F144" s="531"/>
      <c r="G144" s="426"/>
      <c r="H144" s="426"/>
      <c r="I144" s="426"/>
      <c r="J144" s="426"/>
      <c r="K144" s="426"/>
      <c r="L144" s="426"/>
      <c r="M144" s="532">
        <f>SUM(M141:M143)</f>
        <v>0</v>
      </c>
      <c r="N144" s="532">
        <f>SUM(N141:N143)</f>
        <v>0</v>
      </c>
      <c r="P144" s="486"/>
      <c r="Q144" s="486"/>
    </row>
    <row r="145" spans="1:17" ht="11.25" customHeight="1" x14ac:dyDescent="0.25">
      <c r="A145" s="761" t="s">
        <v>310</v>
      </c>
      <c r="B145" s="761" t="s">
        <v>313</v>
      </c>
      <c r="C145" s="545" t="s">
        <v>313</v>
      </c>
      <c r="D145" s="524"/>
      <c r="E145" s="526"/>
      <c r="F145" s="265" t="s">
        <v>291</v>
      </c>
      <c r="G145" s="268"/>
      <c r="H145" s="268"/>
      <c r="I145" s="268"/>
      <c r="J145" s="268"/>
      <c r="K145" s="268"/>
      <c r="L145" s="268"/>
      <c r="M145" s="524">
        <f>((D145*E145*G145*H145*I145)-(D145*E145*J145*K145*L145))/F145</f>
        <v>0</v>
      </c>
      <c r="N145" s="524"/>
      <c r="P145" s="486">
        <v>4</v>
      </c>
      <c r="Q145" s="486">
        <f>P128*100+P145</f>
        <v>1504</v>
      </c>
    </row>
    <row r="146" spans="1:17" x14ac:dyDescent="0.25">
      <c r="A146" s="761"/>
      <c r="B146" s="761"/>
      <c r="C146" s="265" t="s">
        <v>312</v>
      </c>
      <c r="D146" s="265"/>
      <c r="E146" s="265"/>
      <c r="F146" s="265"/>
      <c r="G146" s="268"/>
      <c r="H146" s="268"/>
      <c r="I146" s="268"/>
      <c r="J146" s="268"/>
      <c r="K146" s="268"/>
      <c r="L146" s="268"/>
      <c r="M146" s="524"/>
      <c r="N146" s="524"/>
      <c r="P146" s="486"/>
      <c r="Q146" s="486"/>
    </row>
    <row r="147" spans="1:17" x14ac:dyDescent="0.25">
      <c r="A147" s="818" t="s">
        <v>292</v>
      </c>
      <c r="B147" s="818"/>
      <c r="C147" s="818"/>
      <c r="D147" s="529">
        <f>SUM(D145:D146)</f>
        <v>0</v>
      </c>
      <c r="E147" s="531"/>
      <c r="F147" s="531"/>
      <c r="G147" s="426"/>
      <c r="H147" s="426"/>
      <c r="I147" s="426"/>
      <c r="J147" s="426"/>
      <c r="K147" s="426"/>
      <c r="L147" s="426"/>
      <c r="M147" s="532">
        <f>SUM(M145:M146)</f>
        <v>0</v>
      </c>
      <c r="N147" s="532">
        <f>SUM(N145:N146)</f>
        <v>0</v>
      </c>
      <c r="P147" s="486"/>
      <c r="Q147" s="486"/>
    </row>
    <row r="148" spans="1:17" ht="11.25" customHeight="1" x14ac:dyDescent="0.25">
      <c r="A148" s="761" t="s">
        <v>314</v>
      </c>
      <c r="B148" s="761" t="s">
        <v>313</v>
      </c>
      <c r="C148" s="545" t="s">
        <v>313</v>
      </c>
      <c r="D148" s="524"/>
      <c r="E148" s="526"/>
      <c r="F148" s="265" t="s">
        <v>291</v>
      </c>
      <c r="G148" s="268"/>
      <c r="H148" s="268"/>
      <c r="I148" s="268"/>
      <c r="J148" s="268"/>
      <c r="K148" s="268"/>
      <c r="L148" s="268"/>
      <c r="M148" s="524">
        <f>((D148*E148*G148*H148*I148)-(D148*E148*J148*K148*L148))/F148</f>
        <v>0</v>
      </c>
      <c r="N148" s="524"/>
      <c r="P148" s="486">
        <v>5</v>
      </c>
      <c r="Q148" s="486">
        <f>P128*100+P148</f>
        <v>1505</v>
      </c>
    </row>
    <row r="149" spans="1:17" x14ac:dyDescent="0.25">
      <c r="A149" s="761"/>
      <c r="B149" s="761"/>
      <c r="C149" s="265" t="s">
        <v>312</v>
      </c>
      <c r="D149" s="265"/>
      <c r="E149" s="265"/>
      <c r="F149" s="265"/>
      <c r="G149" s="268"/>
      <c r="H149" s="268"/>
      <c r="I149" s="268"/>
      <c r="J149" s="268"/>
      <c r="K149" s="268"/>
      <c r="L149" s="268"/>
      <c r="M149" s="524"/>
      <c r="N149" s="524"/>
      <c r="P149" s="486"/>
      <c r="Q149" s="486"/>
    </row>
    <row r="150" spans="1:17" x14ac:dyDescent="0.25">
      <c r="A150" s="818" t="s">
        <v>292</v>
      </c>
      <c r="B150" s="818"/>
      <c r="C150" s="818"/>
      <c r="D150" s="529">
        <f>SUM(D148:D149)</f>
        <v>0</v>
      </c>
      <c r="E150" s="531"/>
      <c r="F150" s="531"/>
      <c r="G150" s="426"/>
      <c r="H150" s="426"/>
      <c r="I150" s="426"/>
      <c r="J150" s="426"/>
      <c r="K150" s="426"/>
      <c r="L150" s="426"/>
      <c r="M150" s="532">
        <f>SUM(M148:M149)</f>
        <v>0</v>
      </c>
      <c r="N150" s="532">
        <f>SUM(N148:N149)</f>
        <v>0</v>
      </c>
      <c r="P150" s="486"/>
      <c r="Q150" s="486"/>
    </row>
    <row r="151" spans="1:17" ht="11.25" customHeight="1" x14ac:dyDescent="0.25">
      <c r="A151" s="761" t="s">
        <v>315</v>
      </c>
      <c r="B151" s="761" t="s">
        <v>313</v>
      </c>
      <c r="C151" s="545" t="s">
        <v>313</v>
      </c>
      <c r="D151" s="524"/>
      <c r="E151" s="526"/>
      <c r="F151" s="265" t="s">
        <v>291</v>
      </c>
      <c r="G151" s="268"/>
      <c r="H151" s="268"/>
      <c r="I151" s="268"/>
      <c r="J151" s="268"/>
      <c r="K151" s="268"/>
      <c r="L151" s="268"/>
      <c r="M151" s="524">
        <f>((D151*E151*G151*H151*I151)-(D151*E151*J151*K151*L151))/F151</f>
        <v>0</v>
      </c>
      <c r="N151" s="524"/>
      <c r="P151" s="486">
        <v>6</v>
      </c>
      <c r="Q151" s="486">
        <f>P128*100+P151</f>
        <v>1506</v>
      </c>
    </row>
    <row r="152" spans="1:17" x14ac:dyDescent="0.25">
      <c r="A152" s="761"/>
      <c r="B152" s="761"/>
      <c r="C152" s="265" t="s">
        <v>312</v>
      </c>
      <c r="D152" s="265"/>
      <c r="E152" s="265"/>
      <c r="F152" s="265"/>
      <c r="G152" s="268"/>
      <c r="H152" s="268"/>
      <c r="I152" s="268"/>
      <c r="J152" s="268"/>
      <c r="K152" s="268"/>
      <c r="L152" s="268"/>
      <c r="M152" s="524"/>
      <c r="N152" s="524"/>
      <c r="P152" s="486"/>
      <c r="Q152" s="486"/>
    </row>
    <row r="153" spans="1:17" x14ac:dyDescent="0.25">
      <c r="A153" s="818" t="s">
        <v>292</v>
      </c>
      <c r="B153" s="818"/>
      <c r="C153" s="818"/>
      <c r="D153" s="529">
        <f>SUM(D151:D152)</f>
        <v>0</v>
      </c>
      <c r="E153" s="531"/>
      <c r="F153" s="531"/>
      <c r="G153" s="426"/>
      <c r="H153" s="426"/>
      <c r="I153" s="426"/>
      <c r="J153" s="426"/>
      <c r="K153" s="426"/>
      <c r="L153" s="426"/>
      <c r="M153" s="532">
        <f>SUM(M151:M152)</f>
        <v>0</v>
      </c>
      <c r="N153" s="532">
        <f>SUM(N151:N152)</f>
        <v>0</v>
      </c>
      <c r="P153" s="486"/>
      <c r="Q153" s="486"/>
    </row>
    <row r="154" spans="1:17" ht="11.25" customHeight="1" x14ac:dyDescent="0.25">
      <c r="A154" s="761" t="s">
        <v>316</v>
      </c>
      <c r="B154" s="761" t="s">
        <v>313</v>
      </c>
      <c r="C154" s="545" t="s">
        <v>313</v>
      </c>
      <c r="D154" s="524"/>
      <c r="E154" s="526"/>
      <c r="F154" s="265" t="s">
        <v>291</v>
      </c>
      <c r="G154" s="268"/>
      <c r="H154" s="268"/>
      <c r="I154" s="268"/>
      <c r="J154" s="268"/>
      <c r="K154" s="268"/>
      <c r="L154" s="268"/>
      <c r="M154" s="524">
        <f>((D154*E154*G154*H154*I154)-(D154*E154*J154*K154*L154))/F154</f>
        <v>0</v>
      </c>
      <c r="N154" s="524"/>
      <c r="P154" s="486">
        <v>7</v>
      </c>
      <c r="Q154" s="486">
        <f>P128*100+P154</f>
        <v>1507</v>
      </c>
    </row>
    <row r="155" spans="1:17" x14ac:dyDescent="0.25">
      <c r="A155" s="761"/>
      <c r="B155" s="761"/>
      <c r="C155" s="265" t="s">
        <v>312</v>
      </c>
      <c r="D155" s="265"/>
      <c r="E155" s="265"/>
      <c r="F155" s="265"/>
      <c r="G155" s="268"/>
      <c r="H155" s="268"/>
      <c r="I155" s="268"/>
      <c r="J155" s="268"/>
      <c r="K155" s="268"/>
      <c r="L155" s="268"/>
      <c r="M155" s="524"/>
      <c r="N155" s="524"/>
    </row>
    <row r="156" spans="1:17" x14ac:dyDescent="0.25">
      <c r="A156" s="818" t="s">
        <v>292</v>
      </c>
      <c r="B156" s="818"/>
      <c r="C156" s="818"/>
      <c r="D156" s="529">
        <f>SUM(D154:D155)</f>
        <v>0</v>
      </c>
      <c r="E156" s="531"/>
      <c r="F156" s="531"/>
      <c r="G156" s="535"/>
      <c r="H156" s="535"/>
      <c r="I156" s="535"/>
      <c r="J156" s="535"/>
      <c r="K156" s="535"/>
      <c r="L156" s="535"/>
      <c r="M156" s="532">
        <f>SUM(M154:M155)</f>
        <v>0</v>
      </c>
      <c r="N156" s="532">
        <f>SUM(N154:N155)</f>
        <v>0</v>
      </c>
    </row>
    <row r="157" spans="1:17" x14ac:dyDescent="0.25">
      <c r="A157" s="819" t="s">
        <v>91</v>
      </c>
      <c r="B157" s="819"/>
      <c r="C157" s="819"/>
      <c r="D157" s="536">
        <f>D156+D153+D150+D147+D144</f>
        <v>0</v>
      </c>
      <c r="E157" s="537"/>
      <c r="F157" s="537"/>
      <c r="G157" s="538"/>
      <c r="H157" s="538"/>
      <c r="I157" s="538"/>
      <c r="J157" s="538"/>
      <c r="K157" s="538"/>
      <c r="L157" s="538"/>
      <c r="M157" s="532">
        <f>M156+M153+M150+M147+M144</f>
        <v>0</v>
      </c>
      <c r="N157" s="532">
        <f>N156+N153+N150+N147+N144</f>
        <v>0</v>
      </c>
    </row>
    <row r="158" spans="1:17" ht="13.5" x14ac:dyDescent="0.25">
      <c r="A158" s="874" t="s">
        <v>294</v>
      </c>
      <c r="B158" s="874"/>
      <c r="C158" s="874"/>
      <c r="D158" s="874"/>
      <c r="E158" s="874"/>
      <c r="F158" s="874"/>
      <c r="G158" s="874"/>
      <c r="H158" s="874"/>
      <c r="I158" s="874"/>
      <c r="J158" s="874"/>
      <c r="K158" s="874"/>
      <c r="L158" s="874"/>
      <c r="M158" s="874"/>
      <c r="N158" s="874"/>
    </row>
    <row r="159" spans="1:17" ht="11.25" customHeight="1" x14ac:dyDescent="0.25">
      <c r="A159" s="875" t="s">
        <v>513</v>
      </c>
      <c r="B159" s="875"/>
      <c r="C159" s="875"/>
      <c r="D159" s="875"/>
      <c r="E159" s="875"/>
      <c r="F159" s="875"/>
      <c r="G159" s="875"/>
      <c r="H159" s="875"/>
    </row>
    <row r="167" spans="1:17" x14ac:dyDescent="0.25">
      <c r="A167" s="802" t="s">
        <v>23</v>
      </c>
      <c r="B167" s="802"/>
      <c r="C167" s="803">
        <f>Presentación!$C$3</f>
        <v>1990</v>
      </c>
      <c r="D167" s="803"/>
      <c r="E167" s="803"/>
      <c r="F167" s="803"/>
      <c r="G167" s="803"/>
      <c r="H167" s="803"/>
      <c r="I167" s="803"/>
      <c r="J167" s="803"/>
      <c r="K167" s="803"/>
      <c r="L167" s="803"/>
      <c r="M167" s="803"/>
      <c r="N167" s="803"/>
    </row>
    <row r="168" spans="1:17" ht="11.25" customHeight="1" x14ac:dyDescent="0.25">
      <c r="A168" s="805" t="s">
        <v>24</v>
      </c>
      <c r="B168" s="805"/>
      <c r="C168" s="869" t="s">
        <v>376</v>
      </c>
      <c r="D168" s="869"/>
      <c r="E168" s="869"/>
      <c r="F168" s="869"/>
      <c r="G168" s="869"/>
      <c r="H168" s="869"/>
      <c r="I168" s="869"/>
      <c r="J168" s="869"/>
      <c r="K168" s="869"/>
      <c r="L168" s="869"/>
      <c r="M168" s="869"/>
      <c r="N168" s="869"/>
      <c r="P168" s="486">
        <v>1</v>
      </c>
      <c r="Q168" s="486"/>
    </row>
    <row r="169" spans="1:17" ht="11.25" customHeight="1" x14ac:dyDescent="0.25">
      <c r="A169" s="805" t="s">
        <v>27</v>
      </c>
      <c r="B169" s="805"/>
      <c r="C169" s="870" t="s">
        <v>572</v>
      </c>
      <c r="D169" s="870"/>
      <c r="E169" s="870"/>
      <c r="F169" s="870"/>
      <c r="G169" s="870"/>
      <c r="H169" s="870"/>
      <c r="I169" s="870"/>
      <c r="J169" s="870"/>
      <c r="K169" s="870"/>
      <c r="L169" s="870"/>
      <c r="M169" s="870"/>
      <c r="N169" s="870"/>
      <c r="P169" s="486"/>
      <c r="Q169" s="486"/>
    </row>
    <row r="170" spans="1:17" ht="11.25" customHeight="1" x14ac:dyDescent="0.25">
      <c r="A170" s="805" t="s">
        <v>29</v>
      </c>
      <c r="B170" s="805"/>
      <c r="C170" s="870" t="s">
        <v>549</v>
      </c>
      <c r="D170" s="870"/>
      <c r="E170" s="870"/>
      <c r="F170" s="870"/>
      <c r="G170" s="870"/>
      <c r="H170" s="870"/>
      <c r="I170" s="870"/>
      <c r="J170" s="870"/>
      <c r="K170" s="870"/>
      <c r="L170" s="870"/>
      <c r="M170" s="870"/>
      <c r="N170" s="870"/>
      <c r="P170" s="486"/>
      <c r="Q170" s="486"/>
    </row>
    <row r="171" spans="1:17" ht="11.25" customHeight="1" x14ac:dyDescent="0.25">
      <c r="A171" s="805" t="s">
        <v>31</v>
      </c>
      <c r="B171" s="805"/>
      <c r="C171" s="870" t="s">
        <v>262</v>
      </c>
      <c r="D171" s="870"/>
      <c r="E171" s="870"/>
      <c r="F171" s="870"/>
      <c r="G171" s="870"/>
      <c r="H171" s="870"/>
      <c r="I171" s="870"/>
      <c r="J171" s="870"/>
      <c r="K171" s="870"/>
      <c r="L171" s="870"/>
      <c r="M171" s="870"/>
      <c r="N171" s="870"/>
      <c r="P171" s="486"/>
      <c r="Q171" s="486"/>
    </row>
    <row r="172" spans="1:17" ht="11.25" customHeight="1" x14ac:dyDescent="0.25">
      <c r="A172" s="807" t="s">
        <v>33</v>
      </c>
      <c r="B172" s="807"/>
      <c r="C172" s="278" t="s">
        <v>496</v>
      </c>
      <c r="D172" s="766" t="s">
        <v>263</v>
      </c>
      <c r="E172" s="766"/>
      <c r="F172" s="766"/>
      <c r="G172" s="766"/>
      <c r="H172" s="766"/>
      <c r="I172" s="766"/>
      <c r="J172" s="766"/>
      <c r="K172" s="766"/>
      <c r="L172" s="766"/>
      <c r="M172" s="766"/>
      <c r="N172" s="766"/>
      <c r="P172" s="486"/>
      <c r="Q172" s="486"/>
    </row>
    <row r="173" spans="1:17" ht="11.25" customHeight="1" x14ac:dyDescent="0.25">
      <c r="A173" s="761" t="s">
        <v>37</v>
      </c>
      <c r="B173" s="761"/>
      <c r="C173" s="761" t="s">
        <v>573</v>
      </c>
      <c r="D173" s="761" t="s">
        <v>265</v>
      </c>
      <c r="E173" s="871" t="s">
        <v>266</v>
      </c>
      <c r="F173" s="761" t="s">
        <v>267</v>
      </c>
      <c r="G173" s="761" t="s">
        <v>268</v>
      </c>
      <c r="H173" s="761" t="s">
        <v>269</v>
      </c>
      <c r="I173" s="761" t="s">
        <v>270</v>
      </c>
      <c r="J173" s="761" t="s">
        <v>271</v>
      </c>
      <c r="K173" s="761" t="s">
        <v>272</v>
      </c>
      <c r="L173" s="761" t="s">
        <v>273</v>
      </c>
      <c r="M173" s="761" t="s">
        <v>274</v>
      </c>
      <c r="N173" s="871" t="s">
        <v>274</v>
      </c>
      <c r="P173" s="486"/>
      <c r="Q173" s="486"/>
    </row>
    <row r="174" spans="1:17" x14ac:dyDescent="0.25">
      <c r="A174" s="761"/>
      <c r="B174" s="761"/>
      <c r="C174" s="761"/>
      <c r="D174" s="761"/>
      <c r="E174" s="761"/>
      <c r="F174" s="761"/>
      <c r="G174" s="761"/>
      <c r="H174" s="761"/>
      <c r="I174" s="761"/>
      <c r="J174" s="761"/>
      <c r="K174" s="761"/>
      <c r="L174" s="761"/>
      <c r="M174" s="761"/>
      <c r="N174" s="871"/>
      <c r="P174" s="486"/>
      <c r="Q174" s="486"/>
    </row>
    <row r="175" spans="1:17" x14ac:dyDescent="0.25">
      <c r="A175" s="761"/>
      <c r="B175" s="761"/>
      <c r="C175" s="761"/>
      <c r="D175" s="761"/>
      <c r="E175" s="871"/>
      <c r="F175" s="761"/>
      <c r="G175" s="761"/>
      <c r="H175" s="761"/>
      <c r="I175" s="761"/>
      <c r="J175" s="761"/>
      <c r="K175" s="761"/>
      <c r="L175" s="761"/>
      <c r="M175" s="761"/>
      <c r="N175" s="871"/>
      <c r="P175" s="486"/>
      <c r="Q175" s="486"/>
    </row>
    <row r="176" spans="1:17" ht="11.25" customHeight="1" x14ac:dyDescent="0.25">
      <c r="A176" s="761" t="s">
        <v>197</v>
      </c>
      <c r="B176" s="761" t="s">
        <v>47</v>
      </c>
      <c r="C176" s="761"/>
      <c r="D176" s="872" t="s">
        <v>48</v>
      </c>
      <c r="E176" s="418" t="s">
        <v>460</v>
      </c>
      <c r="F176" s="811" t="s">
        <v>244</v>
      </c>
      <c r="G176" s="761" t="s">
        <v>276</v>
      </c>
      <c r="H176" s="761" t="s">
        <v>276</v>
      </c>
      <c r="I176" s="761" t="s">
        <v>276</v>
      </c>
      <c r="J176" s="761" t="s">
        <v>276</v>
      </c>
      <c r="K176" s="761" t="s">
        <v>276</v>
      </c>
      <c r="L176" s="872" t="s">
        <v>276</v>
      </c>
      <c r="M176" s="418" t="s">
        <v>460</v>
      </c>
      <c r="N176" s="418" t="s">
        <v>497</v>
      </c>
      <c r="P176" s="486"/>
      <c r="Q176" s="486"/>
    </row>
    <row r="177" spans="1:17" ht="13.5" x14ac:dyDescent="0.25">
      <c r="A177" s="761"/>
      <c r="B177" s="761"/>
      <c r="C177" s="761"/>
      <c r="D177" s="872"/>
      <c r="E177" s="521" t="s">
        <v>498</v>
      </c>
      <c r="F177" s="811"/>
      <c r="G177" s="761"/>
      <c r="H177" s="761"/>
      <c r="I177" s="761"/>
      <c r="J177" s="761"/>
      <c r="K177" s="761"/>
      <c r="L177" s="872"/>
      <c r="M177" s="522" t="s">
        <v>499</v>
      </c>
      <c r="N177" s="522" t="s">
        <v>499</v>
      </c>
      <c r="P177" s="486"/>
      <c r="Q177" s="486"/>
    </row>
    <row r="178" spans="1:17" ht="15" customHeight="1" x14ac:dyDescent="0.25">
      <c r="A178" s="761"/>
      <c r="B178" s="761"/>
      <c r="C178" s="761"/>
      <c r="D178" s="761"/>
      <c r="E178" s="873" t="s">
        <v>500</v>
      </c>
      <c r="F178" s="761" t="s">
        <v>279</v>
      </c>
      <c r="G178" s="761" t="s">
        <v>435</v>
      </c>
      <c r="H178" s="761" t="s">
        <v>435</v>
      </c>
      <c r="I178" s="761" t="s">
        <v>435</v>
      </c>
      <c r="J178" s="761" t="s">
        <v>501</v>
      </c>
      <c r="K178" s="761" t="s">
        <v>501</v>
      </c>
      <c r="L178" s="872" t="s">
        <v>501</v>
      </c>
      <c r="M178" s="418" t="s">
        <v>502</v>
      </c>
      <c r="N178" s="418" t="s">
        <v>502</v>
      </c>
    </row>
    <row r="179" spans="1:17" ht="34.5" x14ac:dyDescent="0.25">
      <c r="A179" s="761"/>
      <c r="B179" s="761"/>
      <c r="C179" s="761"/>
      <c r="D179" s="761"/>
      <c r="E179" s="761"/>
      <c r="F179" s="761"/>
      <c r="G179" s="761"/>
      <c r="H179" s="761"/>
      <c r="I179" s="761"/>
      <c r="J179" s="761"/>
      <c r="K179" s="761"/>
      <c r="L179" s="872"/>
      <c r="M179" s="521" t="s">
        <v>503</v>
      </c>
      <c r="N179" s="521" t="s">
        <v>504</v>
      </c>
    </row>
    <row r="180" spans="1:17" ht="13.5" x14ac:dyDescent="0.25">
      <c r="A180" s="761"/>
      <c r="B180" s="761"/>
      <c r="C180" s="761"/>
      <c r="D180" s="380" t="s">
        <v>282</v>
      </c>
      <c r="E180" s="380" t="s">
        <v>283</v>
      </c>
      <c r="F180" s="380" t="s">
        <v>158</v>
      </c>
      <c r="G180" s="380" t="s">
        <v>284</v>
      </c>
      <c r="H180" s="380" t="s">
        <v>285</v>
      </c>
      <c r="I180" s="380" t="s">
        <v>286</v>
      </c>
      <c r="J180" s="380" t="s">
        <v>287</v>
      </c>
      <c r="K180" s="380" t="s">
        <v>288</v>
      </c>
      <c r="L180" s="380" t="s">
        <v>289</v>
      </c>
      <c r="M180" s="523" t="s">
        <v>290</v>
      </c>
      <c r="N180" s="523" t="s">
        <v>290</v>
      </c>
    </row>
    <row r="181" spans="1:17" ht="11.25" customHeight="1" x14ac:dyDescent="0.25">
      <c r="A181" s="761" t="s">
        <v>68</v>
      </c>
      <c r="B181" s="761" t="s">
        <v>313</v>
      </c>
      <c r="C181" s="135" t="s">
        <v>561</v>
      </c>
      <c r="D181" s="524"/>
      <c r="E181" s="526"/>
      <c r="F181" s="265">
        <v>20</v>
      </c>
      <c r="G181" s="268"/>
      <c r="H181" s="268"/>
      <c r="I181" s="268"/>
      <c r="J181" s="268"/>
      <c r="K181" s="268"/>
      <c r="L181" s="268"/>
      <c r="M181" s="524">
        <f>((D181*E181*G181*H181*I181)-(D181*E181*J181*K181*L181))/F181</f>
        <v>0</v>
      </c>
      <c r="N181" s="524"/>
      <c r="P181" s="486">
        <v>1</v>
      </c>
      <c r="Q181" s="486">
        <f>P168*100+P181</f>
        <v>101</v>
      </c>
    </row>
    <row r="182" spans="1:17" x14ac:dyDescent="0.25">
      <c r="A182" s="761"/>
      <c r="B182" s="761"/>
      <c r="C182" s="486" t="s">
        <v>563</v>
      </c>
      <c r="D182" s="524"/>
      <c r="E182" s="526"/>
      <c r="F182" s="265" t="s">
        <v>291</v>
      </c>
      <c r="G182" s="268"/>
      <c r="H182" s="268"/>
      <c r="I182" s="268"/>
      <c r="J182" s="268"/>
      <c r="K182" s="268"/>
      <c r="L182" s="268"/>
      <c r="M182" s="524">
        <f>((D182*E182*G182*H182*I182)-(D182*E182*J182*K182*L182))/F182</f>
        <v>0</v>
      </c>
      <c r="N182" s="524"/>
      <c r="P182" s="486">
        <v>2</v>
      </c>
      <c r="Q182" s="486">
        <f>P168*100+P182</f>
        <v>102</v>
      </c>
    </row>
    <row r="183" spans="1:17" x14ac:dyDescent="0.25">
      <c r="A183" s="761"/>
      <c r="B183" s="761"/>
      <c r="C183" s="135" t="s">
        <v>564</v>
      </c>
      <c r="D183" s="524"/>
      <c r="E183" s="526"/>
      <c r="F183" s="265" t="s">
        <v>291</v>
      </c>
      <c r="G183" s="268"/>
      <c r="H183" s="268"/>
      <c r="I183" s="268"/>
      <c r="J183" s="268"/>
      <c r="K183" s="268"/>
      <c r="L183" s="268"/>
      <c r="M183" s="524">
        <f>((D183*E183*G183*H183*I183)-(D183*E183*J183*K183*L183))/F183</f>
        <v>0</v>
      </c>
      <c r="N183" s="524"/>
      <c r="P183" s="486">
        <v>3</v>
      </c>
      <c r="Q183" s="486">
        <f>P168*100+P183</f>
        <v>103</v>
      </c>
    </row>
    <row r="184" spans="1:17" x14ac:dyDescent="0.25">
      <c r="A184" s="818" t="s">
        <v>292</v>
      </c>
      <c r="B184" s="818"/>
      <c r="C184" s="818"/>
      <c r="D184" s="529">
        <f>SUM(D181:D183)</f>
        <v>0</v>
      </c>
      <c r="E184" s="531"/>
      <c r="F184" s="531"/>
      <c r="G184" s="426"/>
      <c r="H184" s="426"/>
      <c r="I184" s="426"/>
      <c r="J184" s="426"/>
      <c r="K184" s="426"/>
      <c r="L184" s="426"/>
      <c r="M184" s="532">
        <f>SUM(M181:M183)</f>
        <v>0</v>
      </c>
      <c r="N184" s="532">
        <f>SUM(N181:N183)</f>
        <v>0</v>
      </c>
      <c r="P184" s="486"/>
      <c r="Q184" s="486"/>
    </row>
    <row r="185" spans="1:17" ht="11.25" customHeight="1" x14ac:dyDescent="0.25">
      <c r="A185" s="761" t="s">
        <v>310</v>
      </c>
      <c r="B185" s="761" t="s">
        <v>313</v>
      </c>
      <c r="C185" s="545" t="s">
        <v>313</v>
      </c>
      <c r="D185" s="524"/>
      <c r="E185" s="526"/>
      <c r="F185" s="265" t="s">
        <v>291</v>
      </c>
      <c r="G185" s="268"/>
      <c r="H185" s="268"/>
      <c r="I185" s="268"/>
      <c r="J185" s="268"/>
      <c r="K185" s="268"/>
      <c r="L185" s="268"/>
      <c r="M185" s="524">
        <f>((D185*E185*G185*H185*I185)-(D185*E185*J185*K185*L185))/F185</f>
        <v>0</v>
      </c>
      <c r="N185" s="524"/>
      <c r="P185" s="486">
        <v>4</v>
      </c>
      <c r="Q185" s="486">
        <f>P168*100+P185</f>
        <v>104</v>
      </c>
    </row>
    <row r="186" spans="1:17" x14ac:dyDescent="0.25">
      <c r="A186" s="761"/>
      <c r="B186" s="761"/>
      <c r="C186" s="265" t="s">
        <v>312</v>
      </c>
      <c r="D186" s="265"/>
      <c r="E186" s="265"/>
      <c r="F186" s="265"/>
      <c r="G186" s="268"/>
      <c r="H186" s="268"/>
      <c r="I186" s="268"/>
      <c r="J186" s="268"/>
      <c r="K186" s="268"/>
      <c r="L186" s="268"/>
      <c r="M186" s="524"/>
      <c r="N186" s="524"/>
      <c r="P186" s="486"/>
      <c r="Q186" s="486"/>
    </row>
    <row r="187" spans="1:17" x14ac:dyDescent="0.25">
      <c r="A187" s="818" t="s">
        <v>292</v>
      </c>
      <c r="B187" s="818"/>
      <c r="C187" s="818"/>
      <c r="D187" s="529">
        <f>SUM(D185:D186)</f>
        <v>0</v>
      </c>
      <c r="E187" s="531"/>
      <c r="F187" s="531"/>
      <c r="G187" s="426"/>
      <c r="H187" s="426"/>
      <c r="I187" s="426"/>
      <c r="J187" s="426"/>
      <c r="K187" s="426"/>
      <c r="L187" s="426"/>
      <c r="M187" s="532">
        <f>SUM(M185:M186)</f>
        <v>0</v>
      </c>
      <c r="N187" s="532">
        <f>SUM(N185:N186)</f>
        <v>0</v>
      </c>
      <c r="P187" s="486"/>
      <c r="Q187" s="486"/>
    </row>
    <row r="188" spans="1:17" ht="11.25" customHeight="1" x14ac:dyDescent="0.25">
      <c r="A188" s="761" t="s">
        <v>314</v>
      </c>
      <c r="B188" s="761" t="s">
        <v>313</v>
      </c>
      <c r="C188" s="545" t="s">
        <v>313</v>
      </c>
      <c r="D188" s="524"/>
      <c r="E188" s="526"/>
      <c r="F188" s="265" t="s">
        <v>291</v>
      </c>
      <c r="G188" s="268"/>
      <c r="H188" s="268"/>
      <c r="I188" s="268"/>
      <c r="J188" s="268"/>
      <c r="K188" s="268"/>
      <c r="L188" s="268"/>
      <c r="M188" s="524">
        <f>((D188*E188*G188*H188*I188)-(D188*E188*J188*K188*L188))/F188</f>
        <v>0</v>
      </c>
      <c r="N188" s="524"/>
      <c r="P188" s="486">
        <v>5</v>
      </c>
      <c r="Q188" s="486">
        <f>P168*100+P188</f>
        <v>105</v>
      </c>
    </row>
    <row r="189" spans="1:17" x14ac:dyDescent="0.25">
      <c r="A189" s="761"/>
      <c r="B189" s="761"/>
      <c r="C189" s="265" t="s">
        <v>312</v>
      </c>
      <c r="D189" s="265"/>
      <c r="E189" s="265"/>
      <c r="F189" s="265"/>
      <c r="G189" s="268"/>
      <c r="H189" s="268"/>
      <c r="I189" s="268"/>
      <c r="J189" s="268"/>
      <c r="K189" s="268"/>
      <c r="L189" s="268"/>
      <c r="M189" s="524"/>
      <c r="N189" s="524"/>
      <c r="P189" s="486"/>
      <c r="Q189" s="486"/>
    </row>
    <row r="190" spans="1:17" x14ac:dyDescent="0.25">
      <c r="A190" s="818" t="s">
        <v>292</v>
      </c>
      <c r="B190" s="818"/>
      <c r="C190" s="818"/>
      <c r="D190" s="529">
        <f>SUM(D188:D189)</f>
        <v>0</v>
      </c>
      <c r="E190" s="531"/>
      <c r="F190" s="531"/>
      <c r="G190" s="426"/>
      <c r="H190" s="426"/>
      <c r="I190" s="426"/>
      <c r="J190" s="426"/>
      <c r="K190" s="426"/>
      <c r="L190" s="426"/>
      <c r="M190" s="532">
        <f>SUM(M188:M189)</f>
        <v>0</v>
      </c>
      <c r="N190" s="532">
        <f>SUM(N188:N189)</f>
        <v>0</v>
      </c>
      <c r="P190" s="486"/>
      <c r="Q190" s="486"/>
    </row>
    <row r="191" spans="1:17" ht="11.25" customHeight="1" x14ac:dyDescent="0.25">
      <c r="A191" s="761" t="s">
        <v>315</v>
      </c>
      <c r="B191" s="761" t="s">
        <v>313</v>
      </c>
      <c r="C191" s="545" t="s">
        <v>313</v>
      </c>
      <c r="D191" s="524"/>
      <c r="E191" s="526"/>
      <c r="F191" s="265" t="s">
        <v>291</v>
      </c>
      <c r="G191" s="268"/>
      <c r="H191" s="268"/>
      <c r="I191" s="268"/>
      <c r="J191" s="268"/>
      <c r="K191" s="268"/>
      <c r="L191" s="268"/>
      <c r="M191" s="524">
        <f>((D191*E191*G191*H191*I191)-(D191*E191*J191*K191*L191))/F191</f>
        <v>0</v>
      </c>
      <c r="N191" s="524"/>
      <c r="P191" s="486">
        <v>6</v>
      </c>
      <c r="Q191" s="486">
        <f>P168*100+P191</f>
        <v>106</v>
      </c>
    </row>
    <row r="192" spans="1:17" x14ac:dyDescent="0.25">
      <c r="A192" s="761"/>
      <c r="B192" s="761"/>
      <c r="C192" s="265" t="s">
        <v>312</v>
      </c>
      <c r="D192" s="265"/>
      <c r="E192" s="265"/>
      <c r="F192" s="265"/>
      <c r="G192" s="268"/>
      <c r="H192" s="268"/>
      <c r="I192" s="268"/>
      <c r="J192" s="268"/>
      <c r="K192" s="268"/>
      <c r="L192" s="268"/>
      <c r="M192" s="524"/>
      <c r="N192" s="524"/>
      <c r="P192" s="486"/>
      <c r="Q192" s="486"/>
    </row>
    <row r="193" spans="1:17" x14ac:dyDescent="0.25">
      <c r="A193" s="818" t="s">
        <v>292</v>
      </c>
      <c r="B193" s="818"/>
      <c r="C193" s="818"/>
      <c r="D193" s="529">
        <f>SUM(D191:D192)</f>
        <v>0</v>
      </c>
      <c r="E193" s="531"/>
      <c r="F193" s="531"/>
      <c r="G193" s="426"/>
      <c r="H193" s="426"/>
      <c r="I193" s="426"/>
      <c r="J193" s="426"/>
      <c r="K193" s="426"/>
      <c r="L193" s="426"/>
      <c r="M193" s="532">
        <f>SUM(M191:M192)</f>
        <v>0</v>
      </c>
      <c r="N193" s="532">
        <f>SUM(N191:N192)</f>
        <v>0</v>
      </c>
      <c r="P193" s="486"/>
      <c r="Q193" s="486"/>
    </row>
    <row r="194" spans="1:17" ht="11.25" customHeight="1" x14ac:dyDescent="0.25">
      <c r="A194" s="761" t="s">
        <v>316</v>
      </c>
      <c r="B194" s="761" t="s">
        <v>313</v>
      </c>
      <c r="C194" s="545" t="s">
        <v>313</v>
      </c>
      <c r="D194" s="524"/>
      <c r="E194" s="526"/>
      <c r="F194" s="265" t="s">
        <v>291</v>
      </c>
      <c r="G194" s="268"/>
      <c r="H194" s="268"/>
      <c r="I194" s="268"/>
      <c r="J194" s="268"/>
      <c r="K194" s="268"/>
      <c r="L194" s="268"/>
      <c r="M194" s="524">
        <f>((D194*E194*G194*H194*I194)-(D194*E194*J194*K194*L194))/F194</f>
        <v>0</v>
      </c>
      <c r="N194" s="524"/>
      <c r="P194" s="486">
        <v>7</v>
      </c>
      <c r="Q194" s="486">
        <f>P168*100+P194</f>
        <v>107</v>
      </c>
    </row>
    <row r="195" spans="1:17" x14ac:dyDescent="0.25">
      <c r="A195" s="761"/>
      <c r="B195" s="761"/>
      <c r="C195" s="265" t="s">
        <v>312</v>
      </c>
      <c r="D195" s="265"/>
      <c r="E195" s="265"/>
      <c r="F195" s="265"/>
      <c r="G195" s="268"/>
      <c r="H195" s="268"/>
      <c r="I195" s="268"/>
      <c r="J195" s="268"/>
      <c r="K195" s="268"/>
      <c r="L195" s="268"/>
      <c r="M195" s="524"/>
      <c r="N195" s="524"/>
    </row>
    <row r="196" spans="1:17" x14ac:dyDescent="0.25">
      <c r="A196" s="818" t="s">
        <v>292</v>
      </c>
      <c r="B196" s="818"/>
      <c r="C196" s="818"/>
      <c r="D196" s="529">
        <f>SUM(D194:D195)</f>
        <v>0</v>
      </c>
      <c r="E196" s="531"/>
      <c r="F196" s="531"/>
      <c r="G196" s="535"/>
      <c r="H196" s="535"/>
      <c r="I196" s="535"/>
      <c r="J196" s="535"/>
      <c r="K196" s="535"/>
      <c r="L196" s="535"/>
      <c r="M196" s="532">
        <f>SUM(M194:M195)</f>
        <v>0</v>
      </c>
      <c r="N196" s="532">
        <f>SUM(N194:N195)</f>
        <v>0</v>
      </c>
    </row>
    <row r="197" spans="1:17" x14ac:dyDescent="0.25">
      <c r="A197" s="819" t="s">
        <v>91</v>
      </c>
      <c r="B197" s="819"/>
      <c r="C197" s="819"/>
      <c r="D197" s="536">
        <f>D196+D193+D190+D187+D184</f>
        <v>0</v>
      </c>
      <c r="E197" s="537"/>
      <c r="F197" s="537"/>
      <c r="G197" s="538"/>
      <c r="H197" s="538"/>
      <c r="I197" s="538"/>
      <c r="J197" s="538"/>
      <c r="K197" s="538"/>
      <c r="L197" s="538"/>
      <c r="M197" s="532">
        <f>M196+M193+M190+M187+M184</f>
        <v>0</v>
      </c>
      <c r="N197" s="532">
        <f>N196+N193+N190+N187+N184</f>
        <v>0</v>
      </c>
    </row>
    <row r="198" spans="1:17" ht="13.5" x14ac:dyDescent="0.25">
      <c r="A198" s="874" t="s">
        <v>294</v>
      </c>
      <c r="B198" s="874"/>
      <c r="C198" s="874"/>
      <c r="D198" s="874"/>
      <c r="E198" s="874"/>
      <c r="F198" s="874"/>
      <c r="G198" s="874"/>
      <c r="H198" s="874"/>
      <c r="I198" s="874"/>
      <c r="J198" s="874"/>
      <c r="K198" s="874"/>
      <c r="L198" s="874"/>
      <c r="M198" s="874"/>
      <c r="N198" s="874"/>
    </row>
    <row r="199" spans="1:17" ht="12" customHeight="1" x14ac:dyDescent="0.25">
      <c r="A199" s="875" t="s">
        <v>513</v>
      </c>
      <c r="B199" s="875"/>
      <c r="C199" s="875"/>
      <c r="D199" s="875"/>
      <c r="E199" s="875"/>
      <c r="F199" s="875"/>
      <c r="G199" s="875"/>
      <c r="H199" s="875"/>
    </row>
    <row r="207" spans="1:17" x14ac:dyDescent="0.25">
      <c r="A207" s="802" t="s">
        <v>23</v>
      </c>
      <c r="B207" s="802"/>
      <c r="C207" s="803">
        <f>Presentación!$C$3</f>
        <v>1990</v>
      </c>
      <c r="D207" s="803"/>
      <c r="E207" s="803"/>
      <c r="F207" s="803"/>
      <c r="G207" s="803"/>
      <c r="H207" s="803"/>
      <c r="I207" s="803"/>
      <c r="J207" s="803"/>
      <c r="K207" s="803"/>
      <c r="L207" s="803"/>
      <c r="M207" s="803"/>
      <c r="N207" s="803"/>
    </row>
    <row r="208" spans="1:17" ht="11.25" customHeight="1" x14ac:dyDescent="0.25">
      <c r="A208" s="805" t="s">
        <v>24</v>
      </c>
      <c r="B208" s="805"/>
      <c r="C208" s="869" t="s">
        <v>377</v>
      </c>
      <c r="D208" s="869"/>
      <c r="E208" s="869"/>
      <c r="F208" s="869"/>
      <c r="G208" s="869"/>
      <c r="H208" s="869"/>
      <c r="I208" s="869"/>
      <c r="J208" s="869"/>
      <c r="K208" s="869"/>
      <c r="L208" s="869"/>
      <c r="M208" s="869"/>
      <c r="N208" s="869"/>
      <c r="P208" s="486">
        <v>2</v>
      </c>
      <c r="Q208" s="486"/>
    </row>
    <row r="209" spans="1:17" ht="11.25" customHeight="1" x14ac:dyDescent="0.25">
      <c r="A209" s="805" t="s">
        <v>27</v>
      </c>
      <c r="B209" s="805"/>
      <c r="C209" s="870" t="s">
        <v>572</v>
      </c>
      <c r="D209" s="870"/>
      <c r="E209" s="870"/>
      <c r="F209" s="870"/>
      <c r="G209" s="870"/>
      <c r="H209" s="870"/>
      <c r="I209" s="870"/>
      <c r="J209" s="870"/>
      <c r="K209" s="870"/>
      <c r="L209" s="870"/>
      <c r="M209" s="870"/>
      <c r="N209" s="870"/>
      <c r="P209" s="486"/>
      <c r="Q209" s="486"/>
    </row>
    <row r="210" spans="1:17" ht="11.25" customHeight="1" x14ac:dyDescent="0.25">
      <c r="A210" s="805" t="s">
        <v>29</v>
      </c>
      <c r="B210" s="805"/>
      <c r="C210" s="870" t="s">
        <v>549</v>
      </c>
      <c r="D210" s="870"/>
      <c r="E210" s="870"/>
      <c r="F210" s="870"/>
      <c r="G210" s="870"/>
      <c r="H210" s="870"/>
      <c r="I210" s="870"/>
      <c r="J210" s="870"/>
      <c r="K210" s="870"/>
      <c r="L210" s="870"/>
      <c r="M210" s="870"/>
      <c r="N210" s="870"/>
      <c r="P210" s="486"/>
      <c r="Q210" s="486"/>
    </row>
    <row r="211" spans="1:17" ht="11.25" customHeight="1" x14ac:dyDescent="0.25">
      <c r="A211" s="805" t="s">
        <v>31</v>
      </c>
      <c r="B211" s="805"/>
      <c r="C211" s="870" t="s">
        <v>262</v>
      </c>
      <c r="D211" s="870"/>
      <c r="E211" s="870"/>
      <c r="F211" s="870"/>
      <c r="G211" s="870"/>
      <c r="H211" s="870"/>
      <c r="I211" s="870"/>
      <c r="J211" s="870"/>
      <c r="K211" s="870"/>
      <c r="L211" s="870"/>
      <c r="M211" s="870"/>
      <c r="N211" s="870"/>
      <c r="P211" s="486"/>
      <c r="Q211" s="486"/>
    </row>
    <row r="212" spans="1:17" ht="11.25" customHeight="1" x14ac:dyDescent="0.25">
      <c r="A212" s="807" t="s">
        <v>33</v>
      </c>
      <c r="B212" s="807"/>
      <c r="C212" s="278" t="s">
        <v>496</v>
      </c>
      <c r="D212" s="766" t="s">
        <v>263</v>
      </c>
      <c r="E212" s="766"/>
      <c r="F212" s="766"/>
      <c r="G212" s="766"/>
      <c r="H212" s="766"/>
      <c r="I212" s="766"/>
      <c r="J212" s="766"/>
      <c r="K212" s="766"/>
      <c r="L212" s="766"/>
      <c r="M212" s="766"/>
      <c r="N212" s="766"/>
      <c r="P212" s="486"/>
      <c r="Q212" s="486"/>
    </row>
    <row r="213" spans="1:17" ht="11.25" customHeight="1" x14ac:dyDescent="0.25">
      <c r="A213" s="761" t="s">
        <v>37</v>
      </c>
      <c r="B213" s="761"/>
      <c r="C213" s="761" t="s">
        <v>573</v>
      </c>
      <c r="D213" s="761" t="s">
        <v>265</v>
      </c>
      <c r="E213" s="871" t="s">
        <v>266</v>
      </c>
      <c r="F213" s="761" t="s">
        <v>267</v>
      </c>
      <c r="G213" s="761" t="s">
        <v>268</v>
      </c>
      <c r="H213" s="761" t="s">
        <v>269</v>
      </c>
      <c r="I213" s="761" t="s">
        <v>270</v>
      </c>
      <c r="J213" s="761" t="s">
        <v>271</v>
      </c>
      <c r="K213" s="761" t="s">
        <v>272</v>
      </c>
      <c r="L213" s="761" t="s">
        <v>273</v>
      </c>
      <c r="M213" s="761" t="s">
        <v>274</v>
      </c>
      <c r="N213" s="871" t="s">
        <v>274</v>
      </c>
      <c r="P213" s="486"/>
      <c r="Q213" s="486"/>
    </row>
    <row r="214" spans="1:17" x14ac:dyDescent="0.25">
      <c r="A214" s="761"/>
      <c r="B214" s="761"/>
      <c r="C214" s="761"/>
      <c r="D214" s="761"/>
      <c r="E214" s="761"/>
      <c r="F214" s="761"/>
      <c r="G214" s="761"/>
      <c r="H214" s="761"/>
      <c r="I214" s="761"/>
      <c r="J214" s="761"/>
      <c r="K214" s="761"/>
      <c r="L214" s="761"/>
      <c r="M214" s="761"/>
      <c r="N214" s="871"/>
      <c r="P214" s="486"/>
      <c r="Q214" s="486"/>
    </row>
    <row r="215" spans="1:17" x14ac:dyDescent="0.25">
      <c r="A215" s="761"/>
      <c r="B215" s="761"/>
      <c r="C215" s="761"/>
      <c r="D215" s="761"/>
      <c r="E215" s="871"/>
      <c r="F215" s="761"/>
      <c r="G215" s="761"/>
      <c r="H215" s="761"/>
      <c r="I215" s="761"/>
      <c r="J215" s="761"/>
      <c r="K215" s="761"/>
      <c r="L215" s="761"/>
      <c r="M215" s="761"/>
      <c r="N215" s="871"/>
      <c r="P215" s="486"/>
      <c r="Q215" s="486"/>
    </row>
    <row r="216" spans="1:17" ht="11.25" customHeight="1" x14ac:dyDescent="0.25">
      <c r="A216" s="761" t="s">
        <v>197</v>
      </c>
      <c r="B216" s="761" t="s">
        <v>47</v>
      </c>
      <c r="C216" s="761"/>
      <c r="D216" s="872" t="s">
        <v>48</v>
      </c>
      <c r="E216" s="418" t="s">
        <v>460</v>
      </c>
      <c r="F216" s="811" t="s">
        <v>244</v>
      </c>
      <c r="G216" s="761" t="s">
        <v>276</v>
      </c>
      <c r="H216" s="761" t="s">
        <v>276</v>
      </c>
      <c r="I216" s="761" t="s">
        <v>276</v>
      </c>
      <c r="J216" s="761" t="s">
        <v>276</v>
      </c>
      <c r="K216" s="761" t="s">
        <v>276</v>
      </c>
      <c r="L216" s="872" t="s">
        <v>276</v>
      </c>
      <c r="M216" s="418" t="s">
        <v>460</v>
      </c>
      <c r="N216" s="418" t="s">
        <v>497</v>
      </c>
      <c r="P216" s="486"/>
      <c r="Q216" s="486"/>
    </row>
    <row r="217" spans="1:17" ht="13.5" x14ac:dyDescent="0.25">
      <c r="A217" s="761"/>
      <c r="B217" s="761"/>
      <c r="C217" s="761"/>
      <c r="D217" s="872"/>
      <c r="E217" s="521" t="s">
        <v>498</v>
      </c>
      <c r="F217" s="811"/>
      <c r="G217" s="761"/>
      <c r="H217" s="761"/>
      <c r="I217" s="761"/>
      <c r="J217" s="761"/>
      <c r="K217" s="761"/>
      <c r="L217" s="872"/>
      <c r="M217" s="522" t="s">
        <v>499</v>
      </c>
      <c r="N217" s="522" t="s">
        <v>499</v>
      </c>
      <c r="P217" s="486"/>
      <c r="Q217" s="486"/>
    </row>
    <row r="218" spans="1:17" ht="15" customHeight="1" x14ac:dyDescent="0.25">
      <c r="A218" s="761"/>
      <c r="B218" s="761"/>
      <c r="C218" s="761"/>
      <c r="D218" s="761"/>
      <c r="E218" s="873" t="s">
        <v>500</v>
      </c>
      <c r="F218" s="761" t="s">
        <v>279</v>
      </c>
      <c r="G218" s="761" t="s">
        <v>435</v>
      </c>
      <c r="H218" s="761" t="s">
        <v>435</v>
      </c>
      <c r="I218" s="761" t="s">
        <v>435</v>
      </c>
      <c r="J218" s="761" t="s">
        <v>501</v>
      </c>
      <c r="K218" s="761" t="s">
        <v>501</v>
      </c>
      <c r="L218" s="872" t="s">
        <v>501</v>
      </c>
      <c r="M218" s="418" t="s">
        <v>502</v>
      </c>
      <c r="N218" s="418" t="s">
        <v>502</v>
      </c>
    </row>
    <row r="219" spans="1:17" ht="34.5" x14ac:dyDescent="0.25">
      <c r="A219" s="761"/>
      <c r="B219" s="761"/>
      <c r="C219" s="761"/>
      <c r="D219" s="761"/>
      <c r="E219" s="761"/>
      <c r="F219" s="761"/>
      <c r="G219" s="761"/>
      <c r="H219" s="761"/>
      <c r="I219" s="761"/>
      <c r="J219" s="761"/>
      <c r="K219" s="761"/>
      <c r="L219" s="872"/>
      <c r="M219" s="521" t="s">
        <v>503</v>
      </c>
      <c r="N219" s="521" t="s">
        <v>504</v>
      </c>
    </row>
    <row r="220" spans="1:17" ht="13.5" x14ac:dyDescent="0.25">
      <c r="A220" s="761"/>
      <c r="B220" s="761"/>
      <c r="C220" s="761"/>
      <c r="D220" s="380" t="s">
        <v>282</v>
      </c>
      <c r="E220" s="380" t="s">
        <v>283</v>
      </c>
      <c r="F220" s="380" t="s">
        <v>158</v>
      </c>
      <c r="G220" s="380" t="s">
        <v>284</v>
      </c>
      <c r="H220" s="380" t="s">
        <v>285</v>
      </c>
      <c r="I220" s="380" t="s">
        <v>286</v>
      </c>
      <c r="J220" s="380" t="s">
        <v>287</v>
      </c>
      <c r="K220" s="380" t="s">
        <v>288</v>
      </c>
      <c r="L220" s="380" t="s">
        <v>289</v>
      </c>
      <c r="M220" s="523" t="s">
        <v>290</v>
      </c>
      <c r="N220" s="523" t="s">
        <v>290</v>
      </c>
    </row>
    <row r="221" spans="1:17" ht="11.25" customHeight="1" x14ac:dyDescent="0.25">
      <c r="A221" s="761" t="s">
        <v>68</v>
      </c>
      <c r="B221" s="761" t="s">
        <v>313</v>
      </c>
      <c r="C221" s="135" t="s">
        <v>561</v>
      </c>
      <c r="D221" s="524"/>
      <c r="E221" s="526"/>
      <c r="F221" s="265">
        <v>20</v>
      </c>
      <c r="G221" s="268"/>
      <c r="H221" s="268"/>
      <c r="I221" s="268"/>
      <c r="J221" s="268"/>
      <c r="K221" s="268"/>
      <c r="L221" s="268"/>
      <c r="M221" s="524">
        <f>((D221*E221*G221*H221*I221)-(D221*E221*J221*K221*L221))/F221</f>
        <v>0</v>
      </c>
      <c r="N221" s="524"/>
      <c r="P221" s="486">
        <v>1</v>
      </c>
      <c r="Q221" s="486">
        <f>P208*100+P221</f>
        <v>201</v>
      </c>
    </row>
    <row r="222" spans="1:17" x14ac:dyDescent="0.25">
      <c r="A222" s="761"/>
      <c r="B222" s="761"/>
      <c r="C222" s="486" t="s">
        <v>563</v>
      </c>
      <c r="D222" s="524"/>
      <c r="E222" s="526"/>
      <c r="F222" s="265" t="s">
        <v>291</v>
      </c>
      <c r="G222" s="268"/>
      <c r="H222" s="268"/>
      <c r="I222" s="268"/>
      <c r="J222" s="268"/>
      <c r="K222" s="268"/>
      <c r="L222" s="268"/>
      <c r="M222" s="524">
        <f>((D222*E222*G222*H222*I222)-(D222*E222*J222*K222*L222))/F222</f>
        <v>0</v>
      </c>
      <c r="N222" s="524"/>
      <c r="P222" s="486">
        <v>2</v>
      </c>
      <c r="Q222" s="486">
        <f>P208*100+P222</f>
        <v>202</v>
      </c>
    </row>
    <row r="223" spans="1:17" x14ac:dyDescent="0.25">
      <c r="A223" s="761"/>
      <c r="B223" s="761"/>
      <c r="C223" s="135" t="s">
        <v>564</v>
      </c>
      <c r="D223" s="524"/>
      <c r="E223" s="526"/>
      <c r="F223" s="265" t="s">
        <v>291</v>
      </c>
      <c r="G223" s="268"/>
      <c r="H223" s="268"/>
      <c r="I223" s="268"/>
      <c r="J223" s="268"/>
      <c r="K223" s="268"/>
      <c r="L223" s="268"/>
      <c r="M223" s="524">
        <f>((D223*E223*G223*H223*I223)-(D223*E223*J223*K223*L223))/F223</f>
        <v>0</v>
      </c>
      <c r="N223" s="524"/>
      <c r="P223" s="486">
        <v>3</v>
      </c>
      <c r="Q223" s="486">
        <f>P208*100+P223</f>
        <v>203</v>
      </c>
    </row>
    <row r="224" spans="1:17" x14ac:dyDescent="0.25">
      <c r="A224" s="818" t="s">
        <v>292</v>
      </c>
      <c r="B224" s="818"/>
      <c r="C224" s="818"/>
      <c r="D224" s="529">
        <f>SUM(D221:D223)</f>
        <v>0</v>
      </c>
      <c r="E224" s="531"/>
      <c r="F224" s="531"/>
      <c r="G224" s="426"/>
      <c r="H224" s="426"/>
      <c r="I224" s="426"/>
      <c r="J224" s="426"/>
      <c r="K224" s="426"/>
      <c r="L224" s="426"/>
      <c r="M224" s="532">
        <f>SUM(M221:M223)</f>
        <v>0</v>
      </c>
      <c r="N224" s="532">
        <f>SUM(N221:N223)</f>
        <v>0</v>
      </c>
      <c r="P224" s="486"/>
      <c r="Q224" s="486"/>
    </row>
    <row r="225" spans="1:17" ht="11.25" customHeight="1" x14ac:dyDescent="0.25">
      <c r="A225" s="761" t="s">
        <v>310</v>
      </c>
      <c r="B225" s="761" t="s">
        <v>313</v>
      </c>
      <c r="C225" s="545" t="s">
        <v>313</v>
      </c>
      <c r="D225" s="524"/>
      <c r="E225" s="526"/>
      <c r="F225" s="265" t="s">
        <v>291</v>
      </c>
      <c r="G225" s="268"/>
      <c r="H225" s="268"/>
      <c r="I225" s="268"/>
      <c r="J225" s="268"/>
      <c r="K225" s="268"/>
      <c r="L225" s="268"/>
      <c r="M225" s="524">
        <f>((D225*E225*G225*H225*I225)-(D225*E225*J225*K225*L225))/F225</f>
        <v>0</v>
      </c>
      <c r="N225" s="524"/>
      <c r="P225" s="486">
        <v>4</v>
      </c>
      <c r="Q225" s="486">
        <f>P208*100+P225</f>
        <v>204</v>
      </c>
    </row>
    <row r="226" spans="1:17" x14ac:dyDescent="0.25">
      <c r="A226" s="761"/>
      <c r="B226" s="761"/>
      <c r="C226" s="265" t="s">
        <v>312</v>
      </c>
      <c r="D226" s="265"/>
      <c r="E226" s="265"/>
      <c r="F226" s="265"/>
      <c r="G226" s="268"/>
      <c r="H226" s="268"/>
      <c r="I226" s="268"/>
      <c r="J226" s="268"/>
      <c r="K226" s="268"/>
      <c r="L226" s="268"/>
      <c r="M226" s="524"/>
      <c r="N226" s="524"/>
      <c r="P226" s="486"/>
      <c r="Q226" s="486"/>
    </row>
    <row r="227" spans="1:17" x14ac:dyDescent="0.25">
      <c r="A227" s="818" t="s">
        <v>292</v>
      </c>
      <c r="B227" s="818"/>
      <c r="C227" s="818"/>
      <c r="D227" s="529">
        <f>SUM(D225:D226)</f>
        <v>0</v>
      </c>
      <c r="E227" s="531"/>
      <c r="F227" s="531"/>
      <c r="G227" s="426"/>
      <c r="H227" s="426"/>
      <c r="I227" s="426"/>
      <c r="J227" s="426"/>
      <c r="K227" s="426"/>
      <c r="L227" s="426"/>
      <c r="M227" s="532">
        <f>SUM(M225:M226)</f>
        <v>0</v>
      </c>
      <c r="N227" s="532">
        <f>SUM(N225:N226)</f>
        <v>0</v>
      </c>
      <c r="P227" s="486"/>
      <c r="Q227" s="486"/>
    </row>
    <row r="228" spans="1:17" ht="11.25" customHeight="1" x14ac:dyDescent="0.25">
      <c r="A228" s="761" t="s">
        <v>314</v>
      </c>
      <c r="B228" s="761" t="s">
        <v>313</v>
      </c>
      <c r="C228" s="545" t="s">
        <v>313</v>
      </c>
      <c r="D228" s="524"/>
      <c r="E228" s="526"/>
      <c r="F228" s="265" t="s">
        <v>291</v>
      </c>
      <c r="G228" s="268"/>
      <c r="H228" s="268"/>
      <c r="I228" s="268"/>
      <c r="J228" s="268"/>
      <c r="K228" s="268"/>
      <c r="L228" s="268"/>
      <c r="M228" s="524">
        <f>((D228*E228*G228*H228*I228)-(D228*E228*J228*K228*L228))/F228</f>
        <v>0</v>
      </c>
      <c r="N228" s="524"/>
      <c r="P228" s="486">
        <v>5</v>
      </c>
      <c r="Q228" s="486">
        <f>P208*100+P228</f>
        <v>205</v>
      </c>
    </row>
    <row r="229" spans="1:17" x14ac:dyDescent="0.25">
      <c r="A229" s="761"/>
      <c r="B229" s="761"/>
      <c r="C229" s="265" t="s">
        <v>312</v>
      </c>
      <c r="D229" s="265"/>
      <c r="E229" s="265"/>
      <c r="F229" s="265"/>
      <c r="G229" s="268"/>
      <c r="H229" s="268"/>
      <c r="I229" s="268"/>
      <c r="J229" s="268"/>
      <c r="K229" s="268"/>
      <c r="L229" s="268"/>
      <c r="M229" s="524"/>
      <c r="N229" s="524"/>
      <c r="P229" s="486"/>
      <c r="Q229" s="486"/>
    </row>
    <row r="230" spans="1:17" x14ac:dyDescent="0.25">
      <c r="A230" s="818" t="s">
        <v>292</v>
      </c>
      <c r="B230" s="818"/>
      <c r="C230" s="818"/>
      <c r="D230" s="529">
        <f>SUM(D228:D229)</f>
        <v>0</v>
      </c>
      <c r="E230" s="531"/>
      <c r="F230" s="531"/>
      <c r="G230" s="426"/>
      <c r="H230" s="426"/>
      <c r="I230" s="426"/>
      <c r="J230" s="426"/>
      <c r="K230" s="426"/>
      <c r="L230" s="426"/>
      <c r="M230" s="532">
        <f>SUM(M228:M229)</f>
        <v>0</v>
      </c>
      <c r="N230" s="532">
        <f>SUM(N228:N229)</f>
        <v>0</v>
      </c>
      <c r="P230" s="486"/>
      <c r="Q230" s="486"/>
    </row>
    <row r="231" spans="1:17" ht="11.25" customHeight="1" x14ac:dyDescent="0.25">
      <c r="A231" s="761" t="s">
        <v>315</v>
      </c>
      <c r="B231" s="761" t="s">
        <v>313</v>
      </c>
      <c r="C231" s="545" t="s">
        <v>313</v>
      </c>
      <c r="D231" s="524"/>
      <c r="E231" s="526"/>
      <c r="F231" s="265" t="s">
        <v>291</v>
      </c>
      <c r="G231" s="268"/>
      <c r="H231" s="268"/>
      <c r="I231" s="268"/>
      <c r="J231" s="268"/>
      <c r="K231" s="268"/>
      <c r="L231" s="268"/>
      <c r="M231" s="524">
        <f>((D231*E231*G231*H231*I231)-(D231*E231*J231*K231*L231))/F231</f>
        <v>0</v>
      </c>
      <c r="N231" s="524"/>
      <c r="P231" s="486">
        <v>6</v>
      </c>
      <c r="Q231" s="486">
        <f>P208*100+P231</f>
        <v>206</v>
      </c>
    </row>
    <row r="232" spans="1:17" x14ac:dyDescent="0.25">
      <c r="A232" s="761"/>
      <c r="B232" s="761"/>
      <c r="C232" s="265" t="s">
        <v>312</v>
      </c>
      <c r="D232" s="265"/>
      <c r="E232" s="265"/>
      <c r="F232" s="265"/>
      <c r="G232" s="268"/>
      <c r="H232" s="268"/>
      <c r="I232" s="268"/>
      <c r="J232" s="268"/>
      <c r="K232" s="268"/>
      <c r="L232" s="268"/>
      <c r="M232" s="524"/>
      <c r="N232" s="524"/>
      <c r="P232" s="486"/>
      <c r="Q232" s="486"/>
    </row>
    <row r="233" spans="1:17" x14ac:dyDescent="0.25">
      <c r="A233" s="818" t="s">
        <v>292</v>
      </c>
      <c r="B233" s="818"/>
      <c r="C233" s="818"/>
      <c r="D233" s="529">
        <f>SUM(D231:D232)</f>
        <v>0</v>
      </c>
      <c r="E233" s="531"/>
      <c r="F233" s="531"/>
      <c r="G233" s="426"/>
      <c r="H233" s="426"/>
      <c r="I233" s="426"/>
      <c r="J233" s="426"/>
      <c r="K233" s="426"/>
      <c r="L233" s="426"/>
      <c r="M233" s="532">
        <f>SUM(M231:M232)</f>
        <v>0</v>
      </c>
      <c r="N233" s="532">
        <f>SUM(N231:N232)</f>
        <v>0</v>
      </c>
      <c r="P233" s="486"/>
      <c r="Q233" s="486"/>
    </row>
    <row r="234" spans="1:17" ht="11.25" customHeight="1" x14ac:dyDescent="0.25">
      <c r="A234" s="761" t="s">
        <v>316</v>
      </c>
      <c r="B234" s="761" t="s">
        <v>313</v>
      </c>
      <c r="C234" s="545" t="s">
        <v>313</v>
      </c>
      <c r="D234" s="524"/>
      <c r="E234" s="526"/>
      <c r="F234" s="265" t="s">
        <v>291</v>
      </c>
      <c r="G234" s="268"/>
      <c r="H234" s="268"/>
      <c r="I234" s="268"/>
      <c r="J234" s="268"/>
      <c r="K234" s="268"/>
      <c r="L234" s="268"/>
      <c r="M234" s="524">
        <f>((D234*E234*G234*H234*I234)-(D234*E234*J234*K234*L234))/F234</f>
        <v>0</v>
      </c>
      <c r="N234" s="524"/>
      <c r="P234" s="486">
        <v>7</v>
      </c>
      <c r="Q234" s="486">
        <f>P208*100+P234</f>
        <v>207</v>
      </c>
    </row>
    <row r="235" spans="1:17" x14ac:dyDescent="0.25">
      <c r="A235" s="761"/>
      <c r="B235" s="761"/>
      <c r="C235" s="265" t="s">
        <v>312</v>
      </c>
      <c r="D235" s="265"/>
      <c r="E235" s="265"/>
      <c r="F235" s="265"/>
      <c r="G235" s="268"/>
      <c r="H235" s="268"/>
      <c r="I235" s="268"/>
      <c r="J235" s="268"/>
      <c r="K235" s="268"/>
      <c r="L235" s="268"/>
      <c r="M235" s="524"/>
      <c r="N235" s="524"/>
    </row>
    <row r="236" spans="1:17" x14ac:dyDescent="0.25">
      <c r="A236" s="818" t="s">
        <v>292</v>
      </c>
      <c r="B236" s="818"/>
      <c r="C236" s="818"/>
      <c r="D236" s="529">
        <f>SUM(D234:D235)</f>
        <v>0</v>
      </c>
      <c r="E236" s="531"/>
      <c r="F236" s="531"/>
      <c r="G236" s="535"/>
      <c r="H236" s="535"/>
      <c r="I236" s="535"/>
      <c r="J236" s="535"/>
      <c r="K236" s="535"/>
      <c r="L236" s="535"/>
      <c r="M236" s="532">
        <f>SUM(M234:M235)</f>
        <v>0</v>
      </c>
      <c r="N236" s="532">
        <f>SUM(N234:N235)</f>
        <v>0</v>
      </c>
    </row>
    <row r="237" spans="1:17" x14ac:dyDescent="0.25">
      <c r="A237" s="819" t="s">
        <v>91</v>
      </c>
      <c r="B237" s="819"/>
      <c r="C237" s="819"/>
      <c r="D237" s="536">
        <f>D236+D233+D230+D227+D224</f>
        <v>0</v>
      </c>
      <c r="E237" s="537"/>
      <c r="F237" s="537"/>
      <c r="G237" s="538"/>
      <c r="H237" s="538"/>
      <c r="I237" s="538"/>
      <c r="J237" s="538"/>
      <c r="K237" s="538"/>
      <c r="L237" s="538"/>
      <c r="M237" s="532">
        <f>M236+M233+M230+M227+M224</f>
        <v>0</v>
      </c>
      <c r="N237" s="532">
        <f>N236+N233+N230+N227+N224</f>
        <v>0</v>
      </c>
    </row>
    <row r="238" spans="1:17" ht="13.5" x14ac:dyDescent="0.25">
      <c r="A238" s="874" t="s">
        <v>294</v>
      </c>
      <c r="B238" s="874"/>
      <c r="C238" s="874"/>
      <c r="D238" s="874"/>
      <c r="E238" s="874"/>
      <c r="F238" s="874"/>
      <c r="G238" s="874"/>
      <c r="H238" s="874"/>
      <c r="I238" s="874"/>
      <c r="J238" s="874"/>
      <c r="K238" s="874"/>
      <c r="L238" s="874"/>
      <c r="M238" s="874"/>
      <c r="N238" s="874"/>
    </row>
    <row r="239" spans="1:17" ht="12" customHeight="1" x14ac:dyDescent="0.25">
      <c r="A239" s="875" t="s">
        <v>513</v>
      </c>
      <c r="B239" s="875"/>
      <c r="C239" s="875"/>
      <c r="D239" s="875"/>
      <c r="E239" s="875"/>
      <c r="F239" s="875"/>
      <c r="G239" s="875"/>
      <c r="H239" s="875"/>
    </row>
    <row r="247" spans="1:17" x14ac:dyDescent="0.25">
      <c r="A247" s="802" t="s">
        <v>23</v>
      </c>
      <c r="B247" s="802"/>
      <c r="C247" s="803">
        <f>Presentación!$C$3</f>
        <v>1990</v>
      </c>
      <c r="D247" s="803"/>
      <c r="E247" s="803"/>
      <c r="F247" s="803"/>
      <c r="G247" s="803"/>
      <c r="H247" s="803"/>
      <c r="I247" s="803"/>
      <c r="J247" s="803"/>
      <c r="K247" s="803"/>
      <c r="L247" s="803"/>
      <c r="M247" s="803"/>
      <c r="N247" s="803"/>
    </row>
    <row r="248" spans="1:17" ht="11.25" customHeight="1" x14ac:dyDescent="0.25">
      <c r="A248" s="805" t="s">
        <v>24</v>
      </c>
      <c r="B248" s="805"/>
      <c r="C248" s="869" t="s">
        <v>378</v>
      </c>
      <c r="D248" s="869"/>
      <c r="E248" s="869"/>
      <c r="F248" s="869"/>
      <c r="G248" s="869"/>
      <c r="H248" s="869"/>
      <c r="I248" s="869"/>
      <c r="J248" s="869"/>
      <c r="K248" s="869"/>
      <c r="L248" s="869"/>
      <c r="M248" s="869"/>
      <c r="N248" s="869"/>
      <c r="P248" s="486">
        <v>3</v>
      </c>
      <c r="Q248" s="486"/>
    </row>
    <row r="249" spans="1:17" ht="11.25" customHeight="1" x14ac:dyDescent="0.25">
      <c r="A249" s="805" t="s">
        <v>27</v>
      </c>
      <c r="B249" s="805"/>
      <c r="C249" s="870" t="s">
        <v>572</v>
      </c>
      <c r="D249" s="870"/>
      <c r="E249" s="870"/>
      <c r="F249" s="870"/>
      <c r="G249" s="870"/>
      <c r="H249" s="870"/>
      <c r="I249" s="870"/>
      <c r="J249" s="870"/>
      <c r="K249" s="870"/>
      <c r="L249" s="870"/>
      <c r="M249" s="870"/>
      <c r="N249" s="870"/>
      <c r="P249" s="486"/>
      <c r="Q249" s="486"/>
    </row>
    <row r="250" spans="1:17" ht="11.25" customHeight="1" x14ac:dyDescent="0.25">
      <c r="A250" s="805" t="s">
        <v>29</v>
      </c>
      <c r="B250" s="805"/>
      <c r="C250" s="870" t="s">
        <v>549</v>
      </c>
      <c r="D250" s="870"/>
      <c r="E250" s="870"/>
      <c r="F250" s="870"/>
      <c r="G250" s="870"/>
      <c r="H250" s="870"/>
      <c r="I250" s="870"/>
      <c r="J250" s="870"/>
      <c r="K250" s="870"/>
      <c r="L250" s="870"/>
      <c r="M250" s="870"/>
      <c r="N250" s="870"/>
      <c r="P250" s="486"/>
      <c r="Q250" s="486"/>
    </row>
    <row r="251" spans="1:17" ht="11.25" customHeight="1" x14ac:dyDescent="0.25">
      <c r="A251" s="805" t="s">
        <v>31</v>
      </c>
      <c r="B251" s="805"/>
      <c r="C251" s="870" t="s">
        <v>262</v>
      </c>
      <c r="D251" s="870"/>
      <c r="E251" s="870"/>
      <c r="F251" s="870"/>
      <c r="G251" s="870"/>
      <c r="H251" s="870"/>
      <c r="I251" s="870"/>
      <c r="J251" s="870"/>
      <c r="K251" s="870"/>
      <c r="L251" s="870"/>
      <c r="M251" s="870"/>
      <c r="N251" s="870"/>
      <c r="P251" s="486"/>
      <c r="Q251" s="486"/>
    </row>
    <row r="252" spans="1:17" ht="11.25" customHeight="1" x14ac:dyDescent="0.25">
      <c r="A252" s="807" t="s">
        <v>33</v>
      </c>
      <c r="B252" s="807"/>
      <c r="C252" s="278" t="s">
        <v>496</v>
      </c>
      <c r="D252" s="766" t="s">
        <v>263</v>
      </c>
      <c r="E252" s="766"/>
      <c r="F252" s="766"/>
      <c r="G252" s="766"/>
      <c r="H252" s="766"/>
      <c r="I252" s="766"/>
      <c r="J252" s="766"/>
      <c r="K252" s="766"/>
      <c r="L252" s="766"/>
      <c r="M252" s="766"/>
      <c r="N252" s="766"/>
      <c r="P252" s="486"/>
      <c r="Q252" s="486"/>
    </row>
    <row r="253" spans="1:17" ht="11.25" customHeight="1" x14ac:dyDescent="0.25">
      <c r="A253" s="761" t="s">
        <v>37</v>
      </c>
      <c r="B253" s="761"/>
      <c r="C253" s="761" t="s">
        <v>573</v>
      </c>
      <c r="D253" s="761" t="s">
        <v>265</v>
      </c>
      <c r="E253" s="871" t="s">
        <v>266</v>
      </c>
      <c r="F253" s="761" t="s">
        <v>267</v>
      </c>
      <c r="G253" s="761" t="s">
        <v>268</v>
      </c>
      <c r="H253" s="761" t="s">
        <v>269</v>
      </c>
      <c r="I253" s="761" t="s">
        <v>270</v>
      </c>
      <c r="J253" s="761" t="s">
        <v>271</v>
      </c>
      <c r="K253" s="761" t="s">
        <v>272</v>
      </c>
      <c r="L253" s="761" t="s">
        <v>273</v>
      </c>
      <c r="M253" s="761" t="s">
        <v>274</v>
      </c>
      <c r="N253" s="871" t="s">
        <v>274</v>
      </c>
      <c r="P253" s="486"/>
      <c r="Q253" s="486"/>
    </row>
    <row r="254" spans="1:17" x14ac:dyDescent="0.25">
      <c r="A254" s="761"/>
      <c r="B254" s="761"/>
      <c r="C254" s="761"/>
      <c r="D254" s="761"/>
      <c r="E254" s="761"/>
      <c r="F254" s="761"/>
      <c r="G254" s="761"/>
      <c r="H254" s="761"/>
      <c r="I254" s="761"/>
      <c r="J254" s="761"/>
      <c r="K254" s="761"/>
      <c r="L254" s="761"/>
      <c r="M254" s="761"/>
      <c r="N254" s="871"/>
      <c r="P254" s="486"/>
      <c r="Q254" s="486"/>
    </row>
    <row r="255" spans="1:17" x14ac:dyDescent="0.25">
      <c r="A255" s="761"/>
      <c r="B255" s="761"/>
      <c r="C255" s="761"/>
      <c r="D255" s="761"/>
      <c r="E255" s="871"/>
      <c r="F255" s="761"/>
      <c r="G255" s="761"/>
      <c r="H255" s="761"/>
      <c r="I255" s="761"/>
      <c r="J255" s="761"/>
      <c r="K255" s="761"/>
      <c r="L255" s="761"/>
      <c r="M255" s="761"/>
      <c r="N255" s="871"/>
      <c r="P255" s="486"/>
      <c r="Q255" s="486"/>
    </row>
    <row r="256" spans="1:17" ht="11.25" customHeight="1" x14ac:dyDescent="0.25">
      <c r="A256" s="761" t="s">
        <v>197</v>
      </c>
      <c r="B256" s="761" t="s">
        <v>47</v>
      </c>
      <c r="C256" s="761"/>
      <c r="D256" s="872" t="s">
        <v>48</v>
      </c>
      <c r="E256" s="418" t="s">
        <v>460</v>
      </c>
      <c r="F256" s="811" t="s">
        <v>244</v>
      </c>
      <c r="G256" s="761" t="s">
        <v>276</v>
      </c>
      <c r="H256" s="761" t="s">
        <v>276</v>
      </c>
      <c r="I256" s="761" t="s">
        <v>276</v>
      </c>
      <c r="J256" s="761" t="s">
        <v>276</v>
      </c>
      <c r="K256" s="761" t="s">
        <v>276</v>
      </c>
      <c r="L256" s="872" t="s">
        <v>276</v>
      </c>
      <c r="M256" s="418" t="s">
        <v>460</v>
      </c>
      <c r="N256" s="418" t="s">
        <v>497</v>
      </c>
      <c r="P256" s="486"/>
      <c r="Q256" s="486"/>
    </row>
    <row r="257" spans="1:17" ht="13.5" x14ac:dyDescent="0.25">
      <c r="A257" s="761"/>
      <c r="B257" s="761"/>
      <c r="C257" s="761"/>
      <c r="D257" s="872"/>
      <c r="E257" s="521" t="s">
        <v>498</v>
      </c>
      <c r="F257" s="811"/>
      <c r="G257" s="761"/>
      <c r="H257" s="761"/>
      <c r="I257" s="761"/>
      <c r="J257" s="761"/>
      <c r="K257" s="761"/>
      <c r="L257" s="872"/>
      <c r="M257" s="522" t="s">
        <v>499</v>
      </c>
      <c r="N257" s="522" t="s">
        <v>499</v>
      </c>
      <c r="P257" s="486"/>
      <c r="Q257" s="486"/>
    </row>
    <row r="258" spans="1:17" ht="15" customHeight="1" x14ac:dyDescent="0.25">
      <c r="A258" s="761"/>
      <c r="B258" s="761"/>
      <c r="C258" s="761"/>
      <c r="D258" s="761"/>
      <c r="E258" s="873" t="s">
        <v>500</v>
      </c>
      <c r="F258" s="761" t="s">
        <v>279</v>
      </c>
      <c r="G258" s="761" t="s">
        <v>435</v>
      </c>
      <c r="H258" s="761" t="s">
        <v>435</v>
      </c>
      <c r="I258" s="761" t="s">
        <v>435</v>
      </c>
      <c r="J258" s="761" t="s">
        <v>501</v>
      </c>
      <c r="K258" s="761" t="s">
        <v>501</v>
      </c>
      <c r="L258" s="872" t="s">
        <v>501</v>
      </c>
      <c r="M258" s="418" t="s">
        <v>502</v>
      </c>
      <c r="N258" s="418" t="s">
        <v>502</v>
      </c>
    </row>
    <row r="259" spans="1:17" ht="34.5" x14ac:dyDescent="0.25">
      <c r="A259" s="761"/>
      <c r="B259" s="761"/>
      <c r="C259" s="761"/>
      <c r="D259" s="761"/>
      <c r="E259" s="761"/>
      <c r="F259" s="761"/>
      <c r="G259" s="761"/>
      <c r="H259" s="761"/>
      <c r="I259" s="761"/>
      <c r="J259" s="761"/>
      <c r="K259" s="761"/>
      <c r="L259" s="872"/>
      <c r="M259" s="521" t="s">
        <v>503</v>
      </c>
      <c r="N259" s="521" t="s">
        <v>504</v>
      </c>
    </row>
    <row r="260" spans="1:17" ht="13.5" x14ac:dyDescent="0.25">
      <c r="A260" s="761"/>
      <c r="B260" s="761"/>
      <c r="C260" s="761"/>
      <c r="D260" s="380" t="s">
        <v>282</v>
      </c>
      <c r="E260" s="380" t="s">
        <v>283</v>
      </c>
      <c r="F260" s="380" t="s">
        <v>158</v>
      </c>
      <c r="G260" s="380" t="s">
        <v>284</v>
      </c>
      <c r="H260" s="380" t="s">
        <v>285</v>
      </c>
      <c r="I260" s="380" t="s">
        <v>286</v>
      </c>
      <c r="J260" s="380" t="s">
        <v>287</v>
      </c>
      <c r="K260" s="380" t="s">
        <v>288</v>
      </c>
      <c r="L260" s="380" t="s">
        <v>289</v>
      </c>
      <c r="M260" s="523" t="s">
        <v>290</v>
      </c>
      <c r="N260" s="523" t="s">
        <v>290</v>
      </c>
    </row>
    <row r="261" spans="1:17" ht="11.25" customHeight="1" x14ac:dyDescent="0.25">
      <c r="A261" s="761" t="s">
        <v>68</v>
      </c>
      <c r="B261" s="761" t="s">
        <v>313</v>
      </c>
      <c r="C261" s="135" t="s">
        <v>561</v>
      </c>
      <c r="D261" s="524"/>
      <c r="E261" s="526"/>
      <c r="F261" s="265">
        <v>20</v>
      </c>
      <c r="G261" s="268"/>
      <c r="H261" s="268"/>
      <c r="I261" s="268"/>
      <c r="J261" s="268"/>
      <c r="K261" s="268"/>
      <c r="L261" s="268"/>
      <c r="M261" s="524">
        <f>((D261*E261*G261*H261*I261)-(D261*E261*J261*K261*L261))/F261</f>
        <v>0</v>
      </c>
      <c r="N261" s="524"/>
      <c r="P261" s="486">
        <v>1</v>
      </c>
      <c r="Q261" s="486">
        <f>P248*100+P261</f>
        <v>301</v>
      </c>
    </row>
    <row r="262" spans="1:17" x14ac:dyDescent="0.25">
      <c r="A262" s="761"/>
      <c r="B262" s="761"/>
      <c r="C262" s="486" t="s">
        <v>563</v>
      </c>
      <c r="D262" s="524"/>
      <c r="E262" s="526"/>
      <c r="F262" s="265" t="s">
        <v>291</v>
      </c>
      <c r="G262" s="268"/>
      <c r="H262" s="268"/>
      <c r="I262" s="268"/>
      <c r="J262" s="268"/>
      <c r="K262" s="268"/>
      <c r="L262" s="268"/>
      <c r="M262" s="524">
        <f>((D262*E262*G262*H262*I262)-(D262*E262*J262*K262*L262))/F262</f>
        <v>0</v>
      </c>
      <c r="N262" s="524"/>
      <c r="P262" s="486">
        <v>2</v>
      </c>
      <c r="Q262" s="486">
        <f>P248*100+P262</f>
        <v>302</v>
      </c>
    </row>
    <row r="263" spans="1:17" x14ac:dyDescent="0.25">
      <c r="A263" s="761"/>
      <c r="B263" s="761"/>
      <c r="C263" s="135" t="s">
        <v>564</v>
      </c>
      <c r="D263" s="524"/>
      <c r="E263" s="526"/>
      <c r="F263" s="265" t="s">
        <v>291</v>
      </c>
      <c r="G263" s="268"/>
      <c r="H263" s="268"/>
      <c r="I263" s="268"/>
      <c r="J263" s="268"/>
      <c r="K263" s="268"/>
      <c r="L263" s="268"/>
      <c r="M263" s="524">
        <f>((D263*E263*G263*H263*I263)-(D263*E263*J263*K263*L263))/F263</f>
        <v>0</v>
      </c>
      <c r="N263" s="524"/>
      <c r="P263" s="486">
        <v>3</v>
      </c>
      <c r="Q263" s="486">
        <f>P248*100+P263</f>
        <v>303</v>
      </c>
    </row>
    <row r="264" spans="1:17" x14ac:dyDescent="0.25">
      <c r="A264" s="818" t="s">
        <v>292</v>
      </c>
      <c r="B264" s="818"/>
      <c r="C264" s="818"/>
      <c r="D264" s="529">
        <f>SUM(D261:D263)</f>
        <v>0</v>
      </c>
      <c r="E264" s="531"/>
      <c r="F264" s="531"/>
      <c r="G264" s="426"/>
      <c r="H264" s="426"/>
      <c r="I264" s="426"/>
      <c r="J264" s="426"/>
      <c r="K264" s="426"/>
      <c r="L264" s="426"/>
      <c r="M264" s="532">
        <f>SUM(M261:M263)</f>
        <v>0</v>
      </c>
      <c r="N264" s="532">
        <f>SUM(N261:N263)</f>
        <v>0</v>
      </c>
      <c r="P264" s="486"/>
      <c r="Q264" s="486"/>
    </row>
    <row r="265" spans="1:17" ht="11.25" customHeight="1" x14ac:dyDescent="0.25">
      <c r="A265" s="761" t="s">
        <v>310</v>
      </c>
      <c r="B265" s="761" t="s">
        <v>313</v>
      </c>
      <c r="C265" s="545" t="s">
        <v>313</v>
      </c>
      <c r="D265" s="524"/>
      <c r="E265" s="526"/>
      <c r="F265" s="265" t="s">
        <v>291</v>
      </c>
      <c r="G265" s="268"/>
      <c r="H265" s="268"/>
      <c r="I265" s="268"/>
      <c r="J265" s="268"/>
      <c r="K265" s="268"/>
      <c r="L265" s="268"/>
      <c r="M265" s="524">
        <f>((D265*E265*G265*H265*I265)-(D265*E265*J265*K265*L265))/F265</f>
        <v>0</v>
      </c>
      <c r="N265" s="524"/>
      <c r="P265" s="486">
        <v>4</v>
      </c>
      <c r="Q265" s="486">
        <f>P248*100+P265</f>
        <v>304</v>
      </c>
    </row>
    <row r="266" spans="1:17" x14ac:dyDescent="0.25">
      <c r="A266" s="761"/>
      <c r="B266" s="761"/>
      <c r="C266" s="265" t="s">
        <v>312</v>
      </c>
      <c r="D266" s="265"/>
      <c r="E266" s="265"/>
      <c r="F266" s="265"/>
      <c r="G266" s="268"/>
      <c r="H266" s="268"/>
      <c r="I266" s="268"/>
      <c r="J266" s="268"/>
      <c r="K266" s="268"/>
      <c r="L266" s="268"/>
      <c r="M266" s="524"/>
      <c r="N266" s="524"/>
      <c r="P266" s="486"/>
      <c r="Q266" s="486"/>
    </row>
    <row r="267" spans="1:17" x14ac:dyDescent="0.25">
      <c r="A267" s="818" t="s">
        <v>292</v>
      </c>
      <c r="B267" s="818"/>
      <c r="C267" s="818"/>
      <c r="D267" s="529">
        <f>SUM(D265:D266)</f>
        <v>0</v>
      </c>
      <c r="E267" s="531"/>
      <c r="F267" s="531"/>
      <c r="G267" s="426"/>
      <c r="H267" s="426"/>
      <c r="I267" s="426"/>
      <c r="J267" s="426"/>
      <c r="K267" s="426"/>
      <c r="L267" s="426"/>
      <c r="M267" s="532">
        <f>SUM(M265:M266)</f>
        <v>0</v>
      </c>
      <c r="N267" s="532">
        <f>SUM(N265:N266)</f>
        <v>0</v>
      </c>
      <c r="P267" s="486"/>
      <c r="Q267" s="486"/>
    </row>
    <row r="268" spans="1:17" ht="11.25" customHeight="1" x14ac:dyDescent="0.25">
      <c r="A268" s="761" t="s">
        <v>314</v>
      </c>
      <c r="B268" s="761" t="s">
        <v>313</v>
      </c>
      <c r="C268" s="545" t="s">
        <v>313</v>
      </c>
      <c r="D268" s="524"/>
      <c r="E268" s="526"/>
      <c r="F268" s="265" t="s">
        <v>291</v>
      </c>
      <c r="G268" s="268"/>
      <c r="H268" s="268"/>
      <c r="I268" s="268"/>
      <c r="J268" s="268"/>
      <c r="K268" s="268"/>
      <c r="L268" s="268"/>
      <c r="M268" s="524">
        <f>((D268*E268*G268*H268*I268)-(D268*E268*J268*K268*L268))/F268</f>
        <v>0</v>
      </c>
      <c r="N268" s="524"/>
      <c r="P268" s="486">
        <v>5</v>
      </c>
      <c r="Q268" s="486">
        <f>P248*100+P268</f>
        <v>305</v>
      </c>
    </row>
    <row r="269" spans="1:17" x14ac:dyDescent="0.25">
      <c r="A269" s="761"/>
      <c r="B269" s="761"/>
      <c r="C269" s="265" t="s">
        <v>312</v>
      </c>
      <c r="D269" s="265"/>
      <c r="E269" s="265"/>
      <c r="F269" s="265"/>
      <c r="G269" s="268"/>
      <c r="H269" s="268"/>
      <c r="I269" s="268"/>
      <c r="J269" s="268"/>
      <c r="K269" s="268"/>
      <c r="L269" s="268"/>
      <c r="M269" s="524"/>
      <c r="N269" s="524"/>
      <c r="P269" s="486"/>
      <c r="Q269" s="486"/>
    </row>
    <row r="270" spans="1:17" x14ac:dyDescent="0.25">
      <c r="A270" s="818" t="s">
        <v>292</v>
      </c>
      <c r="B270" s="818"/>
      <c r="C270" s="818"/>
      <c r="D270" s="529">
        <f>SUM(D268:D269)</f>
        <v>0</v>
      </c>
      <c r="E270" s="531"/>
      <c r="F270" s="531"/>
      <c r="G270" s="426"/>
      <c r="H270" s="426"/>
      <c r="I270" s="426"/>
      <c r="J270" s="426"/>
      <c r="K270" s="426"/>
      <c r="L270" s="426"/>
      <c r="M270" s="532">
        <f>SUM(M268:M269)</f>
        <v>0</v>
      </c>
      <c r="N270" s="532">
        <f>SUM(N268:N269)</f>
        <v>0</v>
      </c>
      <c r="P270" s="486"/>
      <c r="Q270" s="486"/>
    </row>
    <row r="271" spans="1:17" ht="11.25" customHeight="1" x14ac:dyDescent="0.25">
      <c r="A271" s="761" t="s">
        <v>315</v>
      </c>
      <c r="B271" s="761" t="s">
        <v>313</v>
      </c>
      <c r="C271" s="545" t="s">
        <v>313</v>
      </c>
      <c r="D271" s="524"/>
      <c r="E271" s="526"/>
      <c r="F271" s="265" t="s">
        <v>291</v>
      </c>
      <c r="G271" s="268"/>
      <c r="H271" s="268"/>
      <c r="I271" s="268"/>
      <c r="J271" s="268"/>
      <c r="K271" s="268"/>
      <c r="L271" s="268"/>
      <c r="M271" s="524">
        <f>((D271*E271*G271*H271*I271)-(D271*E271*J271*K271*L271))/F271</f>
        <v>0</v>
      </c>
      <c r="N271" s="524"/>
      <c r="P271" s="486">
        <v>6</v>
      </c>
      <c r="Q271" s="486">
        <f>P248*100+P271</f>
        <v>306</v>
      </c>
    </row>
    <row r="272" spans="1:17" x14ac:dyDescent="0.25">
      <c r="A272" s="761"/>
      <c r="B272" s="761"/>
      <c r="C272" s="265" t="s">
        <v>312</v>
      </c>
      <c r="D272" s="265"/>
      <c r="E272" s="265"/>
      <c r="F272" s="265"/>
      <c r="G272" s="268"/>
      <c r="H272" s="268"/>
      <c r="I272" s="268"/>
      <c r="J272" s="268"/>
      <c r="K272" s="268"/>
      <c r="L272" s="268"/>
      <c r="M272" s="524"/>
      <c r="N272" s="524"/>
      <c r="P272" s="486"/>
      <c r="Q272" s="486"/>
    </row>
    <row r="273" spans="1:17" x14ac:dyDescent="0.25">
      <c r="A273" s="818" t="s">
        <v>292</v>
      </c>
      <c r="B273" s="818"/>
      <c r="C273" s="818"/>
      <c r="D273" s="529">
        <f>SUM(D271:D272)</f>
        <v>0</v>
      </c>
      <c r="E273" s="531"/>
      <c r="F273" s="531"/>
      <c r="G273" s="426"/>
      <c r="H273" s="426"/>
      <c r="I273" s="426"/>
      <c r="J273" s="426"/>
      <c r="K273" s="426"/>
      <c r="L273" s="426"/>
      <c r="M273" s="532">
        <f>SUM(M271:M272)</f>
        <v>0</v>
      </c>
      <c r="N273" s="532">
        <f>SUM(N271:N272)</f>
        <v>0</v>
      </c>
      <c r="P273" s="486"/>
      <c r="Q273" s="486"/>
    </row>
    <row r="274" spans="1:17" ht="11.25" customHeight="1" x14ac:dyDescent="0.25">
      <c r="A274" s="761" t="s">
        <v>316</v>
      </c>
      <c r="B274" s="761" t="s">
        <v>313</v>
      </c>
      <c r="C274" s="545" t="s">
        <v>313</v>
      </c>
      <c r="D274" s="524"/>
      <c r="E274" s="526"/>
      <c r="F274" s="265" t="s">
        <v>291</v>
      </c>
      <c r="G274" s="268"/>
      <c r="H274" s="268"/>
      <c r="I274" s="268"/>
      <c r="J274" s="268"/>
      <c r="K274" s="268"/>
      <c r="L274" s="268"/>
      <c r="M274" s="524">
        <f>((D274*E274*G274*H274*I274)-(D274*E274*J274*K274*L274))/F274</f>
        <v>0</v>
      </c>
      <c r="N274" s="524"/>
      <c r="P274" s="486">
        <v>7</v>
      </c>
      <c r="Q274" s="486">
        <f>P248*100+P274</f>
        <v>307</v>
      </c>
    </row>
    <row r="275" spans="1:17" x14ac:dyDescent="0.25">
      <c r="A275" s="761"/>
      <c r="B275" s="761"/>
      <c r="C275" s="265" t="s">
        <v>312</v>
      </c>
      <c r="D275" s="265"/>
      <c r="E275" s="265"/>
      <c r="F275" s="265"/>
      <c r="G275" s="268"/>
      <c r="H275" s="268"/>
      <c r="I275" s="268"/>
      <c r="J275" s="268"/>
      <c r="K275" s="268"/>
      <c r="L275" s="268"/>
      <c r="M275" s="524"/>
      <c r="N275" s="524"/>
    </row>
    <row r="276" spans="1:17" x14ac:dyDescent="0.25">
      <c r="A276" s="818" t="s">
        <v>292</v>
      </c>
      <c r="B276" s="818"/>
      <c r="C276" s="818"/>
      <c r="D276" s="529">
        <f>SUM(D274:D275)</f>
        <v>0</v>
      </c>
      <c r="E276" s="531"/>
      <c r="F276" s="531"/>
      <c r="G276" s="535"/>
      <c r="H276" s="535"/>
      <c r="I276" s="535"/>
      <c r="J276" s="535"/>
      <c r="K276" s="535"/>
      <c r="L276" s="535"/>
      <c r="M276" s="532">
        <f>SUM(M274:M275)</f>
        <v>0</v>
      </c>
      <c r="N276" s="532">
        <f>SUM(N274:N275)</f>
        <v>0</v>
      </c>
    </row>
    <row r="277" spans="1:17" x14ac:dyDescent="0.25">
      <c r="A277" s="819" t="s">
        <v>91</v>
      </c>
      <c r="B277" s="819"/>
      <c r="C277" s="819"/>
      <c r="D277" s="536">
        <f>D276+D273+D270+D267+D264</f>
        <v>0</v>
      </c>
      <c r="E277" s="537"/>
      <c r="F277" s="537"/>
      <c r="G277" s="538"/>
      <c r="H277" s="538"/>
      <c r="I277" s="538"/>
      <c r="J277" s="538"/>
      <c r="K277" s="538"/>
      <c r="L277" s="538"/>
      <c r="M277" s="532">
        <f>M276+M273+M270+M267+M264</f>
        <v>0</v>
      </c>
      <c r="N277" s="532">
        <f>N276+N273+N270+N267+N264</f>
        <v>0</v>
      </c>
    </row>
    <row r="278" spans="1:17" ht="13.5" x14ac:dyDescent="0.25">
      <c r="A278" s="874" t="s">
        <v>294</v>
      </c>
      <c r="B278" s="874"/>
      <c r="C278" s="874"/>
      <c r="D278" s="874"/>
      <c r="E278" s="874"/>
      <c r="F278" s="874"/>
      <c r="G278" s="874"/>
      <c r="H278" s="874"/>
      <c r="I278" s="874"/>
      <c r="J278" s="874"/>
      <c r="K278" s="874"/>
      <c r="L278" s="874"/>
      <c r="M278" s="874"/>
      <c r="N278" s="874"/>
    </row>
    <row r="279" spans="1:17" ht="12" customHeight="1" x14ac:dyDescent="0.25">
      <c r="A279" s="875" t="s">
        <v>513</v>
      </c>
      <c r="B279" s="875"/>
      <c r="C279" s="875"/>
      <c r="D279" s="875"/>
      <c r="E279" s="875"/>
      <c r="F279" s="875"/>
      <c r="G279" s="875"/>
      <c r="H279" s="875"/>
    </row>
    <row r="287" spans="1:17" x14ac:dyDescent="0.25">
      <c r="A287" s="802" t="s">
        <v>23</v>
      </c>
      <c r="B287" s="802"/>
      <c r="C287" s="803">
        <f>Presentación!$C$3</f>
        <v>1990</v>
      </c>
      <c r="D287" s="803"/>
      <c r="E287" s="803"/>
      <c r="F287" s="803"/>
      <c r="G287" s="803"/>
      <c r="H287" s="803"/>
      <c r="I287" s="803"/>
      <c r="J287" s="803"/>
      <c r="K287" s="803"/>
      <c r="L287" s="803"/>
      <c r="M287" s="803"/>
      <c r="N287" s="803"/>
    </row>
    <row r="288" spans="1:17" ht="11.25" customHeight="1" x14ac:dyDescent="0.25">
      <c r="A288" s="805" t="s">
        <v>24</v>
      </c>
      <c r="B288" s="805"/>
      <c r="C288" s="869" t="s">
        <v>379</v>
      </c>
      <c r="D288" s="869"/>
      <c r="E288" s="869"/>
      <c r="F288" s="869"/>
      <c r="G288" s="869"/>
      <c r="H288" s="869"/>
      <c r="I288" s="869"/>
      <c r="J288" s="869"/>
      <c r="K288" s="869"/>
      <c r="L288" s="869"/>
      <c r="M288" s="869"/>
      <c r="N288" s="869"/>
      <c r="P288" s="486">
        <v>4</v>
      </c>
      <c r="Q288" s="486"/>
    </row>
    <row r="289" spans="1:17" ht="11.25" customHeight="1" x14ac:dyDescent="0.25">
      <c r="A289" s="805" t="s">
        <v>27</v>
      </c>
      <c r="B289" s="805"/>
      <c r="C289" s="870" t="s">
        <v>572</v>
      </c>
      <c r="D289" s="870"/>
      <c r="E289" s="870"/>
      <c r="F289" s="870"/>
      <c r="G289" s="870"/>
      <c r="H289" s="870"/>
      <c r="I289" s="870"/>
      <c r="J289" s="870"/>
      <c r="K289" s="870"/>
      <c r="L289" s="870"/>
      <c r="M289" s="870"/>
      <c r="N289" s="870"/>
      <c r="P289" s="486"/>
      <c r="Q289" s="486"/>
    </row>
    <row r="290" spans="1:17" ht="11.25" customHeight="1" x14ac:dyDescent="0.25">
      <c r="A290" s="805" t="s">
        <v>29</v>
      </c>
      <c r="B290" s="805"/>
      <c r="C290" s="870" t="s">
        <v>549</v>
      </c>
      <c r="D290" s="870"/>
      <c r="E290" s="870"/>
      <c r="F290" s="870"/>
      <c r="G290" s="870"/>
      <c r="H290" s="870"/>
      <c r="I290" s="870"/>
      <c r="J290" s="870"/>
      <c r="K290" s="870"/>
      <c r="L290" s="870"/>
      <c r="M290" s="870"/>
      <c r="N290" s="870"/>
      <c r="P290" s="486"/>
      <c r="Q290" s="486"/>
    </row>
    <row r="291" spans="1:17" ht="11.25" customHeight="1" x14ac:dyDescent="0.25">
      <c r="A291" s="805" t="s">
        <v>31</v>
      </c>
      <c r="B291" s="805"/>
      <c r="C291" s="870" t="s">
        <v>262</v>
      </c>
      <c r="D291" s="870"/>
      <c r="E291" s="870"/>
      <c r="F291" s="870"/>
      <c r="G291" s="870"/>
      <c r="H291" s="870"/>
      <c r="I291" s="870"/>
      <c r="J291" s="870"/>
      <c r="K291" s="870"/>
      <c r="L291" s="870"/>
      <c r="M291" s="870"/>
      <c r="N291" s="870"/>
      <c r="P291" s="486"/>
      <c r="Q291" s="486"/>
    </row>
    <row r="292" spans="1:17" ht="11.25" customHeight="1" x14ac:dyDescent="0.25">
      <c r="A292" s="807" t="s">
        <v>33</v>
      </c>
      <c r="B292" s="807"/>
      <c r="C292" s="278" t="s">
        <v>496</v>
      </c>
      <c r="D292" s="766" t="s">
        <v>263</v>
      </c>
      <c r="E292" s="766"/>
      <c r="F292" s="766"/>
      <c r="G292" s="766"/>
      <c r="H292" s="766"/>
      <c r="I292" s="766"/>
      <c r="J292" s="766"/>
      <c r="K292" s="766"/>
      <c r="L292" s="766"/>
      <c r="M292" s="766"/>
      <c r="N292" s="766"/>
      <c r="P292" s="486"/>
      <c r="Q292" s="486"/>
    </row>
    <row r="293" spans="1:17" ht="11.25" customHeight="1" x14ac:dyDescent="0.25">
      <c r="A293" s="761" t="s">
        <v>37</v>
      </c>
      <c r="B293" s="761"/>
      <c r="C293" s="761" t="s">
        <v>573</v>
      </c>
      <c r="D293" s="761" t="s">
        <v>265</v>
      </c>
      <c r="E293" s="871" t="s">
        <v>266</v>
      </c>
      <c r="F293" s="761" t="s">
        <v>267</v>
      </c>
      <c r="G293" s="761" t="s">
        <v>268</v>
      </c>
      <c r="H293" s="761" t="s">
        <v>269</v>
      </c>
      <c r="I293" s="761" t="s">
        <v>270</v>
      </c>
      <c r="J293" s="761" t="s">
        <v>271</v>
      </c>
      <c r="K293" s="761" t="s">
        <v>272</v>
      </c>
      <c r="L293" s="761" t="s">
        <v>273</v>
      </c>
      <c r="M293" s="761" t="s">
        <v>274</v>
      </c>
      <c r="N293" s="871" t="s">
        <v>274</v>
      </c>
      <c r="P293" s="486"/>
      <c r="Q293" s="486"/>
    </row>
    <row r="294" spans="1:17" x14ac:dyDescent="0.25">
      <c r="A294" s="761"/>
      <c r="B294" s="761"/>
      <c r="C294" s="761"/>
      <c r="D294" s="761"/>
      <c r="E294" s="761"/>
      <c r="F294" s="761"/>
      <c r="G294" s="761"/>
      <c r="H294" s="761"/>
      <c r="I294" s="761"/>
      <c r="J294" s="761"/>
      <c r="K294" s="761"/>
      <c r="L294" s="761"/>
      <c r="M294" s="761"/>
      <c r="N294" s="871"/>
      <c r="P294" s="486"/>
      <c r="Q294" s="486"/>
    </row>
    <row r="295" spans="1:17" x14ac:dyDescent="0.25">
      <c r="A295" s="761"/>
      <c r="B295" s="761"/>
      <c r="C295" s="761"/>
      <c r="D295" s="761"/>
      <c r="E295" s="871"/>
      <c r="F295" s="761"/>
      <c r="G295" s="761"/>
      <c r="H295" s="761"/>
      <c r="I295" s="761"/>
      <c r="J295" s="761"/>
      <c r="K295" s="761"/>
      <c r="L295" s="761"/>
      <c r="M295" s="761"/>
      <c r="N295" s="871"/>
      <c r="P295" s="486"/>
      <c r="Q295" s="486"/>
    </row>
    <row r="296" spans="1:17" ht="11.25" customHeight="1" x14ac:dyDescent="0.25">
      <c r="A296" s="761" t="s">
        <v>197</v>
      </c>
      <c r="B296" s="761" t="s">
        <v>47</v>
      </c>
      <c r="C296" s="761"/>
      <c r="D296" s="872" t="s">
        <v>48</v>
      </c>
      <c r="E296" s="418" t="s">
        <v>460</v>
      </c>
      <c r="F296" s="811" t="s">
        <v>244</v>
      </c>
      <c r="G296" s="761" t="s">
        <v>276</v>
      </c>
      <c r="H296" s="761" t="s">
        <v>276</v>
      </c>
      <c r="I296" s="761" t="s">
        <v>276</v>
      </c>
      <c r="J296" s="761" t="s">
        <v>276</v>
      </c>
      <c r="K296" s="761" t="s">
        <v>276</v>
      </c>
      <c r="L296" s="872" t="s">
        <v>276</v>
      </c>
      <c r="M296" s="418" t="s">
        <v>460</v>
      </c>
      <c r="N296" s="418" t="s">
        <v>497</v>
      </c>
      <c r="P296" s="486"/>
      <c r="Q296" s="486"/>
    </row>
    <row r="297" spans="1:17" ht="13.5" x14ac:dyDescent="0.25">
      <c r="A297" s="761"/>
      <c r="B297" s="761"/>
      <c r="C297" s="761"/>
      <c r="D297" s="872"/>
      <c r="E297" s="521" t="s">
        <v>498</v>
      </c>
      <c r="F297" s="811"/>
      <c r="G297" s="761"/>
      <c r="H297" s="761"/>
      <c r="I297" s="761"/>
      <c r="J297" s="761"/>
      <c r="K297" s="761"/>
      <c r="L297" s="872"/>
      <c r="M297" s="522" t="s">
        <v>499</v>
      </c>
      <c r="N297" s="522" t="s">
        <v>499</v>
      </c>
      <c r="P297" s="486"/>
      <c r="Q297" s="486"/>
    </row>
    <row r="298" spans="1:17" ht="15" customHeight="1" x14ac:dyDescent="0.25">
      <c r="A298" s="761"/>
      <c r="B298" s="761"/>
      <c r="C298" s="761"/>
      <c r="D298" s="761"/>
      <c r="E298" s="873" t="s">
        <v>500</v>
      </c>
      <c r="F298" s="761" t="s">
        <v>279</v>
      </c>
      <c r="G298" s="761" t="s">
        <v>435</v>
      </c>
      <c r="H298" s="761" t="s">
        <v>435</v>
      </c>
      <c r="I298" s="761" t="s">
        <v>435</v>
      </c>
      <c r="J298" s="761" t="s">
        <v>501</v>
      </c>
      <c r="K298" s="761" t="s">
        <v>501</v>
      </c>
      <c r="L298" s="872" t="s">
        <v>501</v>
      </c>
      <c r="M298" s="418" t="s">
        <v>502</v>
      </c>
      <c r="N298" s="418" t="s">
        <v>502</v>
      </c>
    </row>
    <row r="299" spans="1:17" ht="34.5" x14ac:dyDescent="0.25">
      <c r="A299" s="761"/>
      <c r="B299" s="761"/>
      <c r="C299" s="761"/>
      <c r="D299" s="761"/>
      <c r="E299" s="761"/>
      <c r="F299" s="761"/>
      <c r="G299" s="761"/>
      <c r="H299" s="761"/>
      <c r="I299" s="761"/>
      <c r="J299" s="761"/>
      <c r="K299" s="761"/>
      <c r="L299" s="872"/>
      <c r="M299" s="521" t="s">
        <v>503</v>
      </c>
      <c r="N299" s="521" t="s">
        <v>504</v>
      </c>
    </row>
    <row r="300" spans="1:17" ht="13.5" x14ac:dyDescent="0.25">
      <c r="A300" s="761"/>
      <c r="B300" s="761"/>
      <c r="C300" s="761"/>
      <c r="D300" s="380" t="s">
        <v>282</v>
      </c>
      <c r="E300" s="380" t="s">
        <v>283</v>
      </c>
      <c r="F300" s="380" t="s">
        <v>158</v>
      </c>
      <c r="G300" s="380" t="s">
        <v>284</v>
      </c>
      <c r="H300" s="380" t="s">
        <v>285</v>
      </c>
      <c r="I300" s="380" t="s">
        <v>286</v>
      </c>
      <c r="J300" s="380" t="s">
        <v>287</v>
      </c>
      <c r="K300" s="380" t="s">
        <v>288</v>
      </c>
      <c r="L300" s="380" t="s">
        <v>289</v>
      </c>
      <c r="M300" s="523" t="s">
        <v>290</v>
      </c>
      <c r="N300" s="523" t="s">
        <v>290</v>
      </c>
    </row>
    <row r="301" spans="1:17" ht="11.25" customHeight="1" x14ac:dyDescent="0.25">
      <c r="A301" s="761" t="s">
        <v>68</v>
      </c>
      <c r="B301" s="761" t="s">
        <v>313</v>
      </c>
      <c r="C301" s="135" t="s">
        <v>561</v>
      </c>
      <c r="D301" s="524"/>
      <c r="E301" s="526"/>
      <c r="F301" s="265">
        <v>20</v>
      </c>
      <c r="G301" s="268"/>
      <c r="H301" s="268"/>
      <c r="I301" s="268"/>
      <c r="J301" s="268"/>
      <c r="K301" s="268"/>
      <c r="L301" s="268"/>
      <c r="M301" s="524">
        <f>((D301*E301*G301*H301*I301)-(D301*E301*J301*K301*L301))/F301</f>
        <v>0</v>
      </c>
      <c r="N301" s="524"/>
      <c r="P301" s="486">
        <v>1</v>
      </c>
      <c r="Q301" s="486">
        <f>P288*100+P301</f>
        <v>401</v>
      </c>
    </row>
    <row r="302" spans="1:17" x14ac:dyDescent="0.25">
      <c r="A302" s="761"/>
      <c r="B302" s="761"/>
      <c r="C302" s="486" t="s">
        <v>563</v>
      </c>
      <c r="D302" s="524"/>
      <c r="E302" s="526"/>
      <c r="F302" s="265" t="s">
        <v>291</v>
      </c>
      <c r="G302" s="268"/>
      <c r="H302" s="268"/>
      <c r="I302" s="268"/>
      <c r="J302" s="268"/>
      <c r="K302" s="268"/>
      <c r="L302" s="268"/>
      <c r="M302" s="524">
        <f>((D302*E302*G302*H302*I302)-(D302*E302*J302*K302*L302))/F302</f>
        <v>0</v>
      </c>
      <c r="N302" s="524"/>
      <c r="P302" s="486">
        <v>2</v>
      </c>
      <c r="Q302" s="486">
        <f>P288*100+P302</f>
        <v>402</v>
      </c>
    </row>
    <row r="303" spans="1:17" x14ac:dyDescent="0.25">
      <c r="A303" s="761"/>
      <c r="B303" s="761"/>
      <c r="C303" s="135" t="s">
        <v>564</v>
      </c>
      <c r="D303" s="524"/>
      <c r="E303" s="526"/>
      <c r="F303" s="265" t="s">
        <v>291</v>
      </c>
      <c r="G303" s="268"/>
      <c r="H303" s="268"/>
      <c r="I303" s="268"/>
      <c r="J303" s="268"/>
      <c r="K303" s="268"/>
      <c r="L303" s="268"/>
      <c r="M303" s="524">
        <f>((D303*E303*G303*H303*I303)-(D303*E303*J303*K303*L303))/F303</f>
        <v>0</v>
      </c>
      <c r="N303" s="524"/>
      <c r="P303" s="486">
        <v>3</v>
      </c>
      <c r="Q303" s="486">
        <f>P288*100+P303</f>
        <v>403</v>
      </c>
    </row>
    <row r="304" spans="1:17" x14ac:dyDescent="0.25">
      <c r="A304" s="818" t="s">
        <v>292</v>
      </c>
      <c r="B304" s="818"/>
      <c r="C304" s="818"/>
      <c r="D304" s="529">
        <f>SUM(D301:D303)</f>
        <v>0</v>
      </c>
      <c r="E304" s="531"/>
      <c r="F304" s="531"/>
      <c r="G304" s="426"/>
      <c r="H304" s="426"/>
      <c r="I304" s="426"/>
      <c r="J304" s="426"/>
      <c r="K304" s="426"/>
      <c r="L304" s="426"/>
      <c r="M304" s="532">
        <f>SUM(M301:M303)</f>
        <v>0</v>
      </c>
      <c r="N304" s="532">
        <f>SUM(N301:N303)</f>
        <v>0</v>
      </c>
      <c r="P304" s="486"/>
      <c r="Q304" s="486"/>
    </row>
    <row r="305" spans="1:17" ht="11.25" customHeight="1" x14ac:dyDescent="0.25">
      <c r="A305" s="761" t="s">
        <v>310</v>
      </c>
      <c r="B305" s="761" t="s">
        <v>313</v>
      </c>
      <c r="C305" s="545" t="s">
        <v>313</v>
      </c>
      <c r="D305" s="524"/>
      <c r="E305" s="526"/>
      <c r="F305" s="265" t="s">
        <v>291</v>
      </c>
      <c r="G305" s="268"/>
      <c r="H305" s="268"/>
      <c r="I305" s="268"/>
      <c r="J305" s="268"/>
      <c r="K305" s="268"/>
      <c r="L305" s="268"/>
      <c r="M305" s="524">
        <f>((D305*E305*G305*H305*I305)-(D305*E305*J305*K305*L305))/F305</f>
        <v>0</v>
      </c>
      <c r="N305" s="524"/>
      <c r="P305" s="486">
        <v>4</v>
      </c>
      <c r="Q305" s="486">
        <f>P288*100+P305</f>
        <v>404</v>
      </c>
    </row>
    <row r="306" spans="1:17" x14ac:dyDescent="0.25">
      <c r="A306" s="761"/>
      <c r="B306" s="761"/>
      <c r="C306" s="265" t="s">
        <v>312</v>
      </c>
      <c r="D306" s="265"/>
      <c r="E306" s="265"/>
      <c r="F306" s="265"/>
      <c r="G306" s="268"/>
      <c r="H306" s="268"/>
      <c r="I306" s="268"/>
      <c r="J306" s="268"/>
      <c r="K306" s="268"/>
      <c r="L306" s="268"/>
      <c r="M306" s="524"/>
      <c r="N306" s="524"/>
      <c r="P306" s="486"/>
      <c r="Q306" s="486"/>
    </row>
    <row r="307" spans="1:17" x14ac:dyDescent="0.25">
      <c r="A307" s="818" t="s">
        <v>292</v>
      </c>
      <c r="B307" s="818"/>
      <c r="C307" s="818"/>
      <c r="D307" s="529">
        <f>SUM(D305:D306)</f>
        <v>0</v>
      </c>
      <c r="E307" s="531"/>
      <c r="F307" s="531"/>
      <c r="G307" s="426"/>
      <c r="H307" s="426"/>
      <c r="I307" s="426"/>
      <c r="J307" s="426"/>
      <c r="K307" s="426"/>
      <c r="L307" s="426"/>
      <c r="M307" s="532">
        <f>SUM(M305:M306)</f>
        <v>0</v>
      </c>
      <c r="N307" s="532">
        <f>SUM(N305:N306)</f>
        <v>0</v>
      </c>
      <c r="P307" s="486"/>
      <c r="Q307" s="486"/>
    </row>
    <row r="308" spans="1:17" ht="11.25" customHeight="1" x14ac:dyDescent="0.25">
      <c r="A308" s="761" t="s">
        <v>314</v>
      </c>
      <c r="B308" s="761" t="s">
        <v>313</v>
      </c>
      <c r="C308" s="545" t="s">
        <v>313</v>
      </c>
      <c r="D308" s="524"/>
      <c r="E308" s="526"/>
      <c r="F308" s="265" t="s">
        <v>291</v>
      </c>
      <c r="G308" s="268"/>
      <c r="H308" s="268"/>
      <c r="I308" s="268"/>
      <c r="J308" s="268"/>
      <c r="K308" s="268"/>
      <c r="L308" s="268"/>
      <c r="M308" s="524">
        <f>((D308*E308*G308*H308*I308)-(D308*E308*J308*K308*L308))/F308</f>
        <v>0</v>
      </c>
      <c r="N308" s="524"/>
      <c r="P308" s="486">
        <v>5</v>
      </c>
      <c r="Q308" s="486">
        <f>P288*100+P308</f>
        <v>405</v>
      </c>
    </row>
    <row r="309" spans="1:17" x14ac:dyDescent="0.25">
      <c r="A309" s="761"/>
      <c r="B309" s="761"/>
      <c r="C309" s="265" t="s">
        <v>312</v>
      </c>
      <c r="D309" s="265"/>
      <c r="E309" s="265"/>
      <c r="F309" s="265"/>
      <c r="G309" s="268"/>
      <c r="H309" s="268"/>
      <c r="I309" s="268"/>
      <c r="J309" s="268"/>
      <c r="K309" s="268"/>
      <c r="L309" s="268"/>
      <c r="M309" s="524"/>
      <c r="N309" s="524"/>
      <c r="P309" s="486"/>
      <c r="Q309" s="486"/>
    </row>
    <row r="310" spans="1:17" x14ac:dyDescent="0.25">
      <c r="A310" s="818" t="s">
        <v>292</v>
      </c>
      <c r="B310" s="818"/>
      <c r="C310" s="818"/>
      <c r="D310" s="529">
        <f>SUM(D308:D309)</f>
        <v>0</v>
      </c>
      <c r="E310" s="531"/>
      <c r="F310" s="531"/>
      <c r="G310" s="426"/>
      <c r="H310" s="426"/>
      <c r="I310" s="426"/>
      <c r="J310" s="426"/>
      <c r="K310" s="426"/>
      <c r="L310" s="426"/>
      <c r="M310" s="532">
        <f>SUM(M308:M309)</f>
        <v>0</v>
      </c>
      <c r="N310" s="532">
        <f>SUM(N308:N309)</f>
        <v>0</v>
      </c>
      <c r="P310" s="486"/>
      <c r="Q310" s="486"/>
    </row>
    <row r="311" spans="1:17" ht="11.25" customHeight="1" x14ac:dyDescent="0.25">
      <c r="A311" s="761" t="s">
        <v>315</v>
      </c>
      <c r="B311" s="761" t="s">
        <v>313</v>
      </c>
      <c r="C311" s="545" t="s">
        <v>313</v>
      </c>
      <c r="D311" s="524"/>
      <c r="E311" s="526"/>
      <c r="F311" s="265" t="s">
        <v>291</v>
      </c>
      <c r="G311" s="268"/>
      <c r="H311" s="268"/>
      <c r="I311" s="268"/>
      <c r="J311" s="268"/>
      <c r="K311" s="268"/>
      <c r="L311" s="268"/>
      <c r="M311" s="524">
        <f>((D311*E311*G311*H311*I311)-(D311*E311*J311*K311*L311))/F311</f>
        <v>0</v>
      </c>
      <c r="N311" s="524"/>
      <c r="P311" s="486">
        <v>6</v>
      </c>
      <c r="Q311" s="486">
        <f>P288*100+P311</f>
        <v>406</v>
      </c>
    </row>
    <row r="312" spans="1:17" x14ac:dyDescent="0.25">
      <c r="A312" s="761"/>
      <c r="B312" s="761"/>
      <c r="C312" s="265" t="s">
        <v>312</v>
      </c>
      <c r="D312" s="265"/>
      <c r="E312" s="265"/>
      <c r="F312" s="265"/>
      <c r="G312" s="268"/>
      <c r="H312" s="268"/>
      <c r="I312" s="268"/>
      <c r="J312" s="268"/>
      <c r="K312" s="268"/>
      <c r="L312" s="268"/>
      <c r="M312" s="524"/>
      <c r="N312" s="524"/>
      <c r="P312" s="486"/>
      <c r="Q312" s="486"/>
    </row>
    <row r="313" spans="1:17" x14ac:dyDescent="0.25">
      <c r="A313" s="818" t="s">
        <v>292</v>
      </c>
      <c r="B313" s="818"/>
      <c r="C313" s="818"/>
      <c r="D313" s="529">
        <f>SUM(D311:D312)</f>
        <v>0</v>
      </c>
      <c r="E313" s="531"/>
      <c r="F313" s="531"/>
      <c r="G313" s="426"/>
      <c r="H313" s="426"/>
      <c r="I313" s="426"/>
      <c r="J313" s="426"/>
      <c r="K313" s="426"/>
      <c r="L313" s="426"/>
      <c r="M313" s="532">
        <f>SUM(M311:M312)</f>
        <v>0</v>
      </c>
      <c r="N313" s="532">
        <f>SUM(N311:N312)</f>
        <v>0</v>
      </c>
      <c r="P313" s="486"/>
      <c r="Q313" s="486"/>
    </row>
    <row r="314" spans="1:17" ht="11.25" customHeight="1" x14ac:dyDescent="0.25">
      <c r="A314" s="761" t="s">
        <v>316</v>
      </c>
      <c r="B314" s="761" t="s">
        <v>313</v>
      </c>
      <c r="C314" s="545" t="s">
        <v>313</v>
      </c>
      <c r="D314" s="524"/>
      <c r="E314" s="526"/>
      <c r="F314" s="265" t="s">
        <v>291</v>
      </c>
      <c r="G314" s="268"/>
      <c r="H314" s="268"/>
      <c r="I314" s="268"/>
      <c r="J314" s="268"/>
      <c r="K314" s="268"/>
      <c r="L314" s="268"/>
      <c r="M314" s="524">
        <f>((D314*E314*G314*H314*I314)-(D314*E314*J314*K314*L314))/F314</f>
        <v>0</v>
      </c>
      <c r="N314" s="524"/>
      <c r="P314" s="486">
        <v>7</v>
      </c>
      <c r="Q314" s="486">
        <f>P288*100+P314</f>
        <v>407</v>
      </c>
    </row>
    <row r="315" spans="1:17" x14ac:dyDescent="0.25">
      <c r="A315" s="761"/>
      <c r="B315" s="761"/>
      <c r="C315" s="265" t="s">
        <v>312</v>
      </c>
      <c r="D315" s="265"/>
      <c r="E315" s="265"/>
      <c r="F315" s="265"/>
      <c r="G315" s="268"/>
      <c r="H315" s="268"/>
      <c r="I315" s="268"/>
      <c r="J315" s="268"/>
      <c r="K315" s="268"/>
      <c r="L315" s="268"/>
      <c r="M315" s="524"/>
      <c r="N315" s="524"/>
    </row>
    <row r="316" spans="1:17" x14ac:dyDescent="0.25">
      <c r="A316" s="818" t="s">
        <v>292</v>
      </c>
      <c r="B316" s="818"/>
      <c r="C316" s="818"/>
      <c r="D316" s="529">
        <f>SUM(D314:D315)</f>
        <v>0</v>
      </c>
      <c r="E316" s="531"/>
      <c r="F316" s="531"/>
      <c r="G316" s="535"/>
      <c r="H316" s="535"/>
      <c r="I316" s="535"/>
      <c r="J316" s="535"/>
      <c r="K316" s="535"/>
      <c r="L316" s="535"/>
      <c r="M316" s="532">
        <f>SUM(M314:M315)</f>
        <v>0</v>
      </c>
      <c r="N316" s="532">
        <f>SUM(N314:N315)</f>
        <v>0</v>
      </c>
    </row>
    <row r="317" spans="1:17" x14ac:dyDescent="0.25">
      <c r="A317" s="819" t="s">
        <v>91</v>
      </c>
      <c r="B317" s="819"/>
      <c r="C317" s="819"/>
      <c r="D317" s="536">
        <f>D316+D313+D310+D307+D304</f>
        <v>0</v>
      </c>
      <c r="E317" s="537"/>
      <c r="F317" s="537"/>
      <c r="G317" s="538"/>
      <c r="H317" s="538"/>
      <c r="I317" s="538"/>
      <c r="J317" s="538"/>
      <c r="K317" s="538"/>
      <c r="L317" s="538"/>
      <c r="M317" s="532">
        <f>M316+M313+M310+M307+M304</f>
        <v>0</v>
      </c>
      <c r="N317" s="532">
        <f>N316+N313+N310+N307+N304</f>
        <v>0</v>
      </c>
    </row>
    <row r="318" spans="1:17" ht="13.5" x14ac:dyDescent="0.25">
      <c r="A318" s="874" t="s">
        <v>294</v>
      </c>
      <c r="B318" s="874"/>
      <c r="C318" s="874"/>
      <c r="D318" s="874"/>
      <c r="E318" s="874"/>
      <c r="F318" s="874"/>
      <c r="G318" s="874"/>
      <c r="H318" s="874"/>
      <c r="I318" s="874"/>
      <c r="J318" s="874"/>
      <c r="K318" s="874"/>
      <c r="L318" s="874"/>
      <c r="M318" s="874"/>
      <c r="N318" s="874"/>
    </row>
    <row r="319" spans="1:17" ht="12" customHeight="1" x14ac:dyDescent="0.25">
      <c r="A319" s="875" t="s">
        <v>513</v>
      </c>
      <c r="B319" s="875"/>
      <c r="C319" s="875"/>
      <c r="D319" s="875"/>
      <c r="E319" s="875"/>
      <c r="F319" s="875"/>
      <c r="G319" s="875"/>
      <c r="H319" s="875"/>
    </row>
    <row r="327" spans="1:17" x14ac:dyDescent="0.25">
      <c r="A327" s="802" t="s">
        <v>23</v>
      </c>
      <c r="B327" s="802"/>
      <c r="C327" s="803">
        <f>Presentación!$C$3</f>
        <v>1990</v>
      </c>
      <c r="D327" s="803"/>
      <c r="E327" s="803"/>
      <c r="F327" s="803"/>
      <c r="G327" s="803"/>
      <c r="H327" s="803"/>
      <c r="I327" s="803"/>
      <c r="J327" s="803"/>
      <c r="K327" s="803"/>
      <c r="L327" s="803"/>
      <c r="M327" s="803"/>
      <c r="N327" s="803"/>
    </row>
    <row r="328" spans="1:17" ht="11.25" customHeight="1" x14ac:dyDescent="0.25">
      <c r="A328" s="805" t="s">
        <v>24</v>
      </c>
      <c r="B328" s="805"/>
      <c r="C328" s="869" t="s">
        <v>380</v>
      </c>
      <c r="D328" s="869"/>
      <c r="E328" s="869"/>
      <c r="F328" s="869"/>
      <c r="G328" s="869"/>
      <c r="H328" s="869"/>
      <c r="I328" s="869"/>
      <c r="J328" s="869"/>
      <c r="K328" s="869"/>
      <c r="L328" s="869"/>
      <c r="M328" s="869"/>
      <c r="N328" s="869"/>
      <c r="P328" s="486">
        <v>5</v>
      </c>
      <c r="Q328" s="486"/>
    </row>
    <row r="329" spans="1:17" ht="11.25" customHeight="1" x14ac:dyDescent="0.25">
      <c r="A329" s="805" t="s">
        <v>27</v>
      </c>
      <c r="B329" s="805"/>
      <c r="C329" s="870" t="s">
        <v>572</v>
      </c>
      <c r="D329" s="870"/>
      <c r="E329" s="870"/>
      <c r="F329" s="870"/>
      <c r="G329" s="870"/>
      <c r="H329" s="870"/>
      <c r="I329" s="870"/>
      <c r="J329" s="870"/>
      <c r="K329" s="870"/>
      <c r="L329" s="870"/>
      <c r="M329" s="870"/>
      <c r="N329" s="870"/>
      <c r="P329" s="486"/>
      <c r="Q329" s="486"/>
    </row>
    <row r="330" spans="1:17" ht="11.25" customHeight="1" x14ac:dyDescent="0.25">
      <c r="A330" s="805" t="s">
        <v>29</v>
      </c>
      <c r="B330" s="805"/>
      <c r="C330" s="870" t="s">
        <v>549</v>
      </c>
      <c r="D330" s="870"/>
      <c r="E330" s="870"/>
      <c r="F330" s="870"/>
      <c r="G330" s="870"/>
      <c r="H330" s="870"/>
      <c r="I330" s="870"/>
      <c r="J330" s="870"/>
      <c r="K330" s="870"/>
      <c r="L330" s="870"/>
      <c r="M330" s="870"/>
      <c r="N330" s="870"/>
      <c r="P330" s="486"/>
      <c r="Q330" s="486"/>
    </row>
    <row r="331" spans="1:17" ht="11.25" customHeight="1" x14ac:dyDescent="0.25">
      <c r="A331" s="805" t="s">
        <v>31</v>
      </c>
      <c r="B331" s="805"/>
      <c r="C331" s="870" t="s">
        <v>262</v>
      </c>
      <c r="D331" s="870"/>
      <c r="E331" s="870"/>
      <c r="F331" s="870"/>
      <c r="G331" s="870"/>
      <c r="H331" s="870"/>
      <c r="I331" s="870"/>
      <c r="J331" s="870"/>
      <c r="K331" s="870"/>
      <c r="L331" s="870"/>
      <c r="M331" s="870"/>
      <c r="N331" s="870"/>
      <c r="P331" s="486"/>
      <c r="Q331" s="486"/>
    </row>
    <row r="332" spans="1:17" ht="11.25" customHeight="1" x14ac:dyDescent="0.25">
      <c r="A332" s="807" t="s">
        <v>33</v>
      </c>
      <c r="B332" s="807"/>
      <c r="C332" s="278" t="s">
        <v>496</v>
      </c>
      <c r="D332" s="766" t="s">
        <v>263</v>
      </c>
      <c r="E332" s="766"/>
      <c r="F332" s="766"/>
      <c r="G332" s="766"/>
      <c r="H332" s="766"/>
      <c r="I332" s="766"/>
      <c r="J332" s="766"/>
      <c r="K332" s="766"/>
      <c r="L332" s="766"/>
      <c r="M332" s="766"/>
      <c r="N332" s="766"/>
      <c r="P332" s="486"/>
      <c r="Q332" s="486"/>
    </row>
    <row r="333" spans="1:17" ht="11.25" customHeight="1" x14ac:dyDescent="0.25">
      <c r="A333" s="761" t="s">
        <v>37</v>
      </c>
      <c r="B333" s="761"/>
      <c r="C333" s="761" t="s">
        <v>573</v>
      </c>
      <c r="D333" s="761" t="s">
        <v>265</v>
      </c>
      <c r="E333" s="871" t="s">
        <v>266</v>
      </c>
      <c r="F333" s="761" t="s">
        <v>267</v>
      </c>
      <c r="G333" s="761" t="s">
        <v>268</v>
      </c>
      <c r="H333" s="761" t="s">
        <v>269</v>
      </c>
      <c r="I333" s="761" t="s">
        <v>270</v>
      </c>
      <c r="J333" s="761" t="s">
        <v>271</v>
      </c>
      <c r="K333" s="761" t="s">
        <v>272</v>
      </c>
      <c r="L333" s="761" t="s">
        <v>273</v>
      </c>
      <c r="M333" s="761" t="s">
        <v>274</v>
      </c>
      <c r="N333" s="871" t="s">
        <v>274</v>
      </c>
      <c r="P333" s="486"/>
      <c r="Q333" s="486"/>
    </row>
    <row r="334" spans="1:17" x14ac:dyDescent="0.25">
      <c r="A334" s="761"/>
      <c r="B334" s="761"/>
      <c r="C334" s="761"/>
      <c r="D334" s="761"/>
      <c r="E334" s="761"/>
      <c r="F334" s="761"/>
      <c r="G334" s="761"/>
      <c r="H334" s="761"/>
      <c r="I334" s="761"/>
      <c r="J334" s="761"/>
      <c r="K334" s="761"/>
      <c r="L334" s="761"/>
      <c r="M334" s="761"/>
      <c r="N334" s="871"/>
      <c r="P334" s="486"/>
      <c r="Q334" s="486"/>
    </row>
    <row r="335" spans="1:17" x14ac:dyDescent="0.25">
      <c r="A335" s="761"/>
      <c r="B335" s="761"/>
      <c r="C335" s="761"/>
      <c r="D335" s="761"/>
      <c r="E335" s="871"/>
      <c r="F335" s="761"/>
      <c r="G335" s="761"/>
      <c r="H335" s="761"/>
      <c r="I335" s="761"/>
      <c r="J335" s="761"/>
      <c r="K335" s="761"/>
      <c r="L335" s="761"/>
      <c r="M335" s="761"/>
      <c r="N335" s="871"/>
      <c r="P335" s="486"/>
      <c r="Q335" s="486"/>
    </row>
    <row r="336" spans="1:17" ht="11.25" customHeight="1" x14ac:dyDescent="0.25">
      <c r="A336" s="761" t="s">
        <v>197</v>
      </c>
      <c r="B336" s="761" t="s">
        <v>47</v>
      </c>
      <c r="C336" s="761"/>
      <c r="D336" s="872" t="s">
        <v>48</v>
      </c>
      <c r="E336" s="418" t="s">
        <v>460</v>
      </c>
      <c r="F336" s="811" t="s">
        <v>244</v>
      </c>
      <c r="G336" s="761" t="s">
        <v>276</v>
      </c>
      <c r="H336" s="761" t="s">
        <v>276</v>
      </c>
      <c r="I336" s="761" t="s">
        <v>276</v>
      </c>
      <c r="J336" s="761" t="s">
        <v>276</v>
      </c>
      <c r="K336" s="761" t="s">
        <v>276</v>
      </c>
      <c r="L336" s="872" t="s">
        <v>276</v>
      </c>
      <c r="M336" s="418" t="s">
        <v>460</v>
      </c>
      <c r="N336" s="418" t="s">
        <v>497</v>
      </c>
      <c r="P336" s="486"/>
      <c r="Q336" s="486"/>
    </row>
    <row r="337" spans="1:17" ht="13.5" x14ac:dyDescent="0.25">
      <c r="A337" s="761"/>
      <c r="B337" s="761"/>
      <c r="C337" s="761"/>
      <c r="D337" s="872"/>
      <c r="E337" s="521" t="s">
        <v>498</v>
      </c>
      <c r="F337" s="811"/>
      <c r="G337" s="761"/>
      <c r="H337" s="761"/>
      <c r="I337" s="761"/>
      <c r="J337" s="761"/>
      <c r="K337" s="761"/>
      <c r="L337" s="872"/>
      <c r="M337" s="522" t="s">
        <v>499</v>
      </c>
      <c r="N337" s="522" t="s">
        <v>499</v>
      </c>
      <c r="P337" s="486"/>
      <c r="Q337" s="486"/>
    </row>
    <row r="338" spans="1:17" ht="15" customHeight="1" x14ac:dyDescent="0.25">
      <c r="A338" s="761"/>
      <c r="B338" s="761"/>
      <c r="C338" s="761"/>
      <c r="D338" s="761"/>
      <c r="E338" s="873" t="s">
        <v>500</v>
      </c>
      <c r="F338" s="761" t="s">
        <v>279</v>
      </c>
      <c r="G338" s="761" t="s">
        <v>435</v>
      </c>
      <c r="H338" s="761" t="s">
        <v>435</v>
      </c>
      <c r="I338" s="761" t="s">
        <v>435</v>
      </c>
      <c r="J338" s="761" t="s">
        <v>501</v>
      </c>
      <c r="K338" s="761" t="s">
        <v>501</v>
      </c>
      <c r="L338" s="872" t="s">
        <v>501</v>
      </c>
      <c r="M338" s="418" t="s">
        <v>502</v>
      </c>
      <c r="N338" s="418" t="s">
        <v>502</v>
      </c>
    </row>
    <row r="339" spans="1:17" ht="34.5" x14ac:dyDescent="0.25">
      <c r="A339" s="761"/>
      <c r="B339" s="761"/>
      <c r="C339" s="761"/>
      <c r="D339" s="761"/>
      <c r="E339" s="761"/>
      <c r="F339" s="761"/>
      <c r="G339" s="761"/>
      <c r="H339" s="761"/>
      <c r="I339" s="761"/>
      <c r="J339" s="761"/>
      <c r="K339" s="761"/>
      <c r="L339" s="872"/>
      <c r="M339" s="521" t="s">
        <v>503</v>
      </c>
      <c r="N339" s="521" t="s">
        <v>504</v>
      </c>
    </row>
    <row r="340" spans="1:17" ht="13.5" x14ac:dyDescent="0.25">
      <c r="A340" s="761"/>
      <c r="B340" s="761"/>
      <c r="C340" s="761"/>
      <c r="D340" s="380" t="s">
        <v>282</v>
      </c>
      <c r="E340" s="380" t="s">
        <v>283</v>
      </c>
      <c r="F340" s="380" t="s">
        <v>158</v>
      </c>
      <c r="G340" s="380" t="s">
        <v>284</v>
      </c>
      <c r="H340" s="380" t="s">
        <v>285</v>
      </c>
      <c r="I340" s="380" t="s">
        <v>286</v>
      </c>
      <c r="J340" s="380" t="s">
        <v>287</v>
      </c>
      <c r="K340" s="380" t="s">
        <v>288</v>
      </c>
      <c r="L340" s="380" t="s">
        <v>289</v>
      </c>
      <c r="M340" s="523" t="s">
        <v>290</v>
      </c>
      <c r="N340" s="523" t="s">
        <v>290</v>
      </c>
    </row>
    <row r="341" spans="1:17" ht="11.25" customHeight="1" x14ac:dyDescent="0.25">
      <c r="A341" s="761" t="s">
        <v>68</v>
      </c>
      <c r="B341" s="761" t="s">
        <v>313</v>
      </c>
      <c r="C341" s="135" t="s">
        <v>561</v>
      </c>
      <c r="D341" s="524"/>
      <c r="E341" s="526"/>
      <c r="F341" s="265">
        <v>20</v>
      </c>
      <c r="G341" s="268"/>
      <c r="H341" s="268"/>
      <c r="I341" s="268"/>
      <c r="J341" s="268"/>
      <c r="K341" s="268"/>
      <c r="L341" s="268"/>
      <c r="M341" s="524">
        <f>((D341*E341*G341*H341*I341)-(D341*E341*J341*K341*L341))/F341</f>
        <v>0</v>
      </c>
      <c r="N341" s="524"/>
      <c r="P341" s="486">
        <v>1</v>
      </c>
      <c r="Q341" s="486">
        <f>P328*100+P341</f>
        <v>501</v>
      </c>
    </row>
    <row r="342" spans="1:17" x14ac:dyDescent="0.25">
      <c r="A342" s="761"/>
      <c r="B342" s="761"/>
      <c r="C342" s="486" t="s">
        <v>563</v>
      </c>
      <c r="D342" s="524"/>
      <c r="E342" s="526"/>
      <c r="F342" s="265" t="s">
        <v>291</v>
      </c>
      <c r="G342" s="268"/>
      <c r="H342" s="268"/>
      <c r="I342" s="268"/>
      <c r="J342" s="268"/>
      <c r="K342" s="268"/>
      <c r="L342" s="268"/>
      <c r="M342" s="524">
        <f>((D342*E342*G342*H342*I342)-(D342*E342*J342*K342*L342))/F342</f>
        <v>0</v>
      </c>
      <c r="N342" s="524"/>
      <c r="P342" s="486">
        <v>2</v>
      </c>
      <c r="Q342" s="486">
        <f>P328*100+P342</f>
        <v>502</v>
      </c>
    </row>
    <row r="343" spans="1:17" x14ac:dyDescent="0.25">
      <c r="A343" s="761"/>
      <c r="B343" s="761"/>
      <c r="C343" s="135" t="s">
        <v>564</v>
      </c>
      <c r="D343" s="524"/>
      <c r="E343" s="526"/>
      <c r="F343" s="265" t="s">
        <v>291</v>
      </c>
      <c r="G343" s="268"/>
      <c r="H343" s="268"/>
      <c r="I343" s="268"/>
      <c r="J343" s="268"/>
      <c r="K343" s="268"/>
      <c r="L343" s="268"/>
      <c r="M343" s="524">
        <f>((D343*E343*G343*H343*I343)-(D343*E343*J343*K343*L343))/F343</f>
        <v>0</v>
      </c>
      <c r="N343" s="524"/>
      <c r="P343" s="486">
        <v>3</v>
      </c>
      <c r="Q343" s="486">
        <f>P328*100+P343</f>
        <v>503</v>
      </c>
    </row>
    <row r="344" spans="1:17" x14ac:dyDescent="0.25">
      <c r="A344" s="818" t="s">
        <v>292</v>
      </c>
      <c r="B344" s="818"/>
      <c r="C344" s="818"/>
      <c r="D344" s="529">
        <f>SUM(D341:D343)</f>
        <v>0</v>
      </c>
      <c r="E344" s="531"/>
      <c r="F344" s="531"/>
      <c r="G344" s="426"/>
      <c r="H344" s="426"/>
      <c r="I344" s="426"/>
      <c r="J344" s="426"/>
      <c r="K344" s="426"/>
      <c r="L344" s="426"/>
      <c r="M344" s="532">
        <f>SUM(M341:M343)</f>
        <v>0</v>
      </c>
      <c r="N344" s="532">
        <f>SUM(N341:N343)</f>
        <v>0</v>
      </c>
      <c r="P344" s="486"/>
      <c r="Q344" s="486"/>
    </row>
    <row r="345" spans="1:17" ht="11.25" customHeight="1" x14ac:dyDescent="0.25">
      <c r="A345" s="761" t="s">
        <v>310</v>
      </c>
      <c r="B345" s="761" t="s">
        <v>313</v>
      </c>
      <c r="C345" s="545" t="s">
        <v>313</v>
      </c>
      <c r="D345" s="524"/>
      <c r="E345" s="526"/>
      <c r="F345" s="265" t="s">
        <v>291</v>
      </c>
      <c r="G345" s="268"/>
      <c r="H345" s="268"/>
      <c r="I345" s="268"/>
      <c r="J345" s="268"/>
      <c r="K345" s="268"/>
      <c r="L345" s="268"/>
      <c r="M345" s="524">
        <f>((D345*E345*G345*H345*I345)-(D345*E345*J345*K345*L345))/F345</f>
        <v>0</v>
      </c>
      <c r="N345" s="524"/>
      <c r="P345" s="486">
        <v>4</v>
      </c>
      <c r="Q345" s="486">
        <f>P328*100+P345</f>
        <v>504</v>
      </c>
    </row>
    <row r="346" spans="1:17" x14ac:dyDescent="0.25">
      <c r="A346" s="761"/>
      <c r="B346" s="761"/>
      <c r="C346" s="265" t="s">
        <v>312</v>
      </c>
      <c r="D346" s="265"/>
      <c r="E346" s="265"/>
      <c r="F346" s="265"/>
      <c r="G346" s="268"/>
      <c r="H346" s="268"/>
      <c r="I346" s="268"/>
      <c r="J346" s="268"/>
      <c r="K346" s="268"/>
      <c r="L346" s="268"/>
      <c r="M346" s="524"/>
      <c r="N346" s="524"/>
      <c r="P346" s="486"/>
      <c r="Q346" s="486"/>
    </row>
    <row r="347" spans="1:17" x14ac:dyDescent="0.25">
      <c r="A347" s="818" t="s">
        <v>292</v>
      </c>
      <c r="B347" s="818"/>
      <c r="C347" s="818"/>
      <c r="D347" s="529">
        <f>SUM(D345:D346)</f>
        <v>0</v>
      </c>
      <c r="E347" s="531"/>
      <c r="F347" s="531"/>
      <c r="G347" s="426"/>
      <c r="H347" s="426"/>
      <c r="I347" s="426"/>
      <c r="J347" s="426"/>
      <c r="K347" s="426"/>
      <c r="L347" s="426"/>
      <c r="M347" s="532">
        <f>SUM(M345:M346)</f>
        <v>0</v>
      </c>
      <c r="N347" s="532">
        <f>SUM(N345:N346)</f>
        <v>0</v>
      </c>
      <c r="P347" s="486"/>
      <c r="Q347" s="486"/>
    </row>
    <row r="348" spans="1:17" ht="11.25" customHeight="1" x14ac:dyDescent="0.25">
      <c r="A348" s="761" t="s">
        <v>314</v>
      </c>
      <c r="B348" s="761" t="s">
        <v>313</v>
      </c>
      <c r="C348" s="545" t="s">
        <v>313</v>
      </c>
      <c r="D348" s="524"/>
      <c r="E348" s="526"/>
      <c r="F348" s="265" t="s">
        <v>291</v>
      </c>
      <c r="G348" s="268"/>
      <c r="H348" s="268"/>
      <c r="I348" s="268"/>
      <c r="J348" s="268"/>
      <c r="K348" s="268"/>
      <c r="L348" s="268"/>
      <c r="M348" s="524">
        <f>((D348*E348*G348*H348*I348)-(D348*E348*J348*K348*L348))/F348</f>
        <v>0</v>
      </c>
      <c r="N348" s="524"/>
      <c r="P348" s="486">
        <v>5</v>
      </c>
      <c r="Q348" s="486">
        <f>P328*100+P348</f>
        <v>505</v>
      </c>
    </row>
    <row r="349" spans="1:17" x14ac:dyDescent="0.25">
      <c r="A349" s="761"/>
      <c r="B349" s="761"/>
      <c r="C349" s="265" t="s">
        <v>312</v>
      </c>
      <c r="D349" s="265"/>
      <c r="E349" s="265"/>
      <c r="F349" s="265"/>
      <c r="G349" s="268"/>
      <c r="H349" s="268"/>
      <c r="I349" s="268"/>
      <c r="J349" s="268"/>
      <c r="K349" s="268"/>
      <c r="L349" s="268"/>
      <c r="M349" s="524"/>
      <c r="N349" s="524"/>
      <c r="P349" s="486"/>
      <c r="Q349" s="486"/>
    </row>
    <row r="350" spans="1:17" x14ac:dyDescent="0.25">
      <c r="A350" s="818" t="s">
        <v>292</v>
      </c>
      <c r="B350" s="818"/>
      <c r="C350" s="818"/>
      <c r="D350" s="529">
        <f>SUM(D348:D349)</f>
        <v>0</v>
      </c>
      <c r="E350" s="531"/>
      <c r="F350" s="531"/>
      <c r="G350" s="426"/>
      <c r="H350" s="426"/>
      <c r="I350" s="426"/>
      <c r="J350" s="426"/>
      <c r="K350" s="426"/>
      <c r="L350" s="426"/>
      <c r="M350" s="532">
        <f>SUM(M348:M349)</f>
        <v>0</v>
      </c>
      <c r="N350" s="532">
        <f>SUM(N348:N349)</f>
        <v>0</v>
      </c>
      <c r="P350" s="486"/>
      <c r="Q350" s="486"/>
    </row>
    <row r="351" spans="1:17" ht="11.25" customHeight="1" x14ac:dyDescent="0.25">
      <c r="A351" s="761" t="s">
        <v>315</v>
      </c>
      <c r="B351" s="761" t="s">
        <v>313</v>
      </c>
      <c r="C351" s="545" t="s">
        <v>313</v>
      </c>
      <c r="D351" s="524"/>
      <c r="E351" s="526"/>
      <c r="F351" s="265" t="s">
        <v>291</v>
      </c>
      <c r="G351" s="268"/>
      <c r="H351" s="268"/>
      <c r="I351" s="268"/>
      <c r="J351" s="268"/>
      <c r="K351" s="268"/>
      <c r="L351" s="268"/>
      <c r="M351" s="524">
        <f>((D351*E351*G351*H351*I351)-(D351*E351*J351*K351*L351))/F351</f>
        <v>0</v>
      </c>
      <c r="N351" s="524"/>
      <c r="P351" s="486">
        <v>6</v>
      </c>
      <c r="Q351" s="486">
        <f>P328*100+P351</f>
        <v>506</v>
      </c>
    </row>
    <row r="352" spans="1:17" x14ac:dyDescent="0.25">
      <c r="A352" s="761"/>
      <c r="B352" s="761"/>
      <c r="C352" s="265" t="s">
        <v>312</v>
      </c>
      <c r="D352" s="265"/>
      <c r="E352" s="265"/>
      <c r="F352" s="265"/>
      <c r="G352" s="268"/>
      <c r="H352" s="268"/>
      <c r="I352" s="268"/>
      <c r="J352" s="268"/>
      <c r="K352" s="268"/>
      <c r="L352" s="268"/>
      <c r="M352" s="524"/>
      <c r="N352" s="524"/>
      <c r="P352" s="486"/>
      <c r="Q352" s="486"/>
    </row>
    <row r="353" spans="1:17" x14ac:dyDescent="0.25">
      <c r="A353" s="818" t="s">
        <v>292</v>
      </c>
      <c r="B353" s="818"/>
      <c r="C353" s="818"/>
      <c r="D353" s="529">
        <f>SUM(D351:D352)</f>
        <v>0</v>
      </c>
      <c r="E353" s="531"/>
      <c r="F353" s="531"/>
      <c r="G353" s="426"/>
      <c r="H353" s="426"/>
      <c r="I353" s="426"/>
      <c r="J353" s="426"/>
      <c r="K353" s="426"/>
      <c r="L353" s="426"/>
      <c r="M353" s="532">
        <f>SUM(M351:M352)</f>
        <v>0</v>
      </c>
      <c r="N353" s="532">
        <f>SUM(N351:N352)</f>
        <v>0</v>
      </c>
      <c r="P353" s="486"/>
      <c r="Q353" s="486"/>
    </row>
    <row r="354" spans="1:17" ht="11.25" customHeight="1" x14ac:dyDescent="0.25">
      <c r="A354" s="761" t="s">
        <v>316</v>
      </c>
      <c r="B354" s="761" t="s">
        <v>313</v>
      </c>
      <c r="C354" s="545" t="s">
        <v>313</v>
      </c>
      <c r="D354" s="524"/>
      <c r="E354" s="526"/>
      <c r="F354" s="265" t="s">
        <v>291</v>
      </c>
      <c r="G354" s="268"/>
      <c r="H354" s="268"/>
      <c r="I354" s="268"/>
      <c r="J354" s="268"/>
      <c r="K354" s="268"/>
      <c r="L354" s="268"/>
      <c r="M354" s="524">
        <f>((D354*E354*G354*H354*I354)-(D354*E354*J354*K354*L354))/F354</f>
        <v>0</v>
      </c>
      <c r="N354" s="524"/>
      <c r="P354" s="486">
        <v>7</v>
      </c>
      <c r="Q354" s="486">
        <f>P328*100+P354</f>
        <v>507</v>
      </c>
    </row>
    <row r="355" spans="1:17" x14ac:dyDescent="0.25">
      <c r="A355" s="761"/>
      <c r="B355" s="761"/>
      <c r="C355" s="265" t="s">
        <v>312</v>
      </c>
      <c r="D355" s="265"/>
      <c r="E355" s="265"/>
      <c r="F355" s="265"/>
      <c r="G355" s="268"/>
      <c r="H355" s="268"/>
      <c r="I355" s="268"/>
      <c r="J355" s="268"/>
      <c r="K355" s="268"/>
      <c r="L355" s="268"/>
      <c r="M355" s="524"/>
      <c r="N355" s="524"/>
    </row>
    <row r="356" spans="1:17" x14ac:dyDescent="0.25">
      <c r="A356" s="818" t="s">
        <v>292</v>
      </c>
      <c r="B356" s="818"/>
      <c r="C356" s="818"/>
      <c r="D356" s="529">
        <f>SUM(D354:D355)</f>
        <v>0</v>
      </c>
      <c r="E356" s="531"/>
      <c r="F356" s="531"/>
      <c r="G356" s="535"/>
      <c r="H356" s="535"/>
      <c r="I356" s="535"/>
      <c r="J356" s="535"/>
      <c r="K356" s="535"/>
      <c r="L356" s="535"/>
      <c r="M356" s="532">
        <f>SUM(M354:M355)</f>
        <v>0</v>
      </c>
      <c r="N356" s="532">
        <f>SUM(N354:N355)</f>
        <v>0</v>
      </c>
    </row>
    <row r="357" spans="1:17" x14ac:dyDescent="0.25">
      <c r="A357" s="819" t="s">
        <v>91</v>
      </c>
      <c r="B357" s="819"/>
      <c r="C357" s="819"/>
      <c r="D357" s="536">
        <f>D356+D353+D350+D347+D344</f>
        <v>0</v>
      </c>
      <c r="E357" s="537"/>
      <c r="F357" s="537"/>
      <c r="G357" s="538"/>
      <c r="H357" s="538"/>
      <c r="I357" s="538"/>
      <c r="J357" s="538"/>
      <c r="K357" s="538"/>
      <c r="L357" s="538"/>
      <c r="M357" s="532">
        <f>M356+M353+M350+M347+M344</f>
        <v>0</v>
      </c>
      <c r="N357" s="532">
        <f>N356+N353+N350+N347+N344</f>
        <v>0</v>
      </c>
    </row>
    <row r="358" spans="1:17" ht="13.5" x14ac:dyDescent="0.25">
      <c r="A358" s="874" t="s">
        <v>294</v>
      </c>
      <c r="B358" s="874"/>
      <c r="C358" s="874"/>
      <c r="D358" s="874"/>
      <c r="E358" s="874"/>
      <c r="F358" s="874"/>
      <c r="G358" s="874"/>
      <c r="H358" s="874"/>
      <c r="I358" s="874"/>
      <c r="J358" s="874"/>
      <c r="K358" s="874"/>
      <c r="L358" s="874"/>
      <c r="M358" s="874"/>
      <c r="N358" s="874"/>
    </row>
    <row r="359" spans="1:17" ht="12" customHeight="1" x14ac:dyDescent="0.25">
      <c r="A359" s="875" t="s">
        <v>513</v>
      </c>
      <c r="B359" s="875"/>
      <c r="C359" s="875"/>
      <c r="D359" s="875"/>
      <c r="E359" s="875"/>
      <c r="F359" s="875"/>
      <c r="G359" s="875"/>
      <c r="H359" s="875"/>
    </row>
    <row r="367" spans="1:17" x14ac:dyDescent="0.25">
      <c r="A367" s="802" t="s">
        <v>23</v>
      </c>
      <c r="B367" s="802"/>
      <c r="C367" s="803">
        <f>Presentación!$C$3</f>
        <v>1990</v>
      </c>
      <c r="D367" s="803"/>
      <c r="E367" s="803"/>
      <c r="F367" s="803"/>
      <c r="G367" s="803"/>
      <c r="H367" s="803"/>
      <c r="I367" s="803"/>
      <c r="J367" s="803"/>
      <c r="K367" s="803"/>
      <c r="L367" s="803"/>
      <c r="M367" s="803"/>
      <c r="N367" s="803"/>
    </row>
    <row r="368" spans="1:17" ht="11.25" customHeight="1" x14ac:dyDescent="0.25">
      <c r="A368" s="805" t="s">
        <v>24</v>
      </c>
      <c r="B368" s="805"/>
      <c r="C368" s="869" t="s">
        <v>381</v>
      </c>
      <c r="D368" s="869"/>
      <c r="E368" s="869"/>
      <c r="F368" s="869"/>
      <c r="G368" s="869"/>
      <c r="H368" s="869"/>
      <c r="I368" s="869"/>
      <c r="J368" s="869"/>
      <c r="K368" s="869"/>
      <c r="L368" s="869"/>
      <c r="M368" s="869"/>
      <c r="N368" s="869"/>
      <c r="P368" s="486">
        <v>13</v>
      </c>
      <c r="Q368" s="486"/>
    </row>
    <row r="369" spans="1:17" ht="11.25" customHeight="1" x14ac:dyDescent="0.25">
      <c r="A369" s="805" t="s">
        <v>27</v>
      </c>
      <c r="B369" s="805"/>
      <c r="C369" s="870" t="s">
        <v>572</v>
      </c>
      <c r="D369" s="870"/>
      <c r="E369" s="870"/>
      <c r="F369" s="870"/>
      <c r="G369" s="870"/>
      <c r="H369" s="870"/>
      <c r="I369" s="870"/>
      <c r="J369" s="870"/>
      <c r="K369" s="870"/>
      <c r="L369" s="870"/>
      <c r="M369" s="870"/>
      <c r="N369" s="870"/>
      <c r="P369" s="486"/>
      <c r="Q369" s="486"/>
    </row>
    <row r="370" spans="1:17" ht="11.25" customHeight="1" x14ac:dyDescent="0.25">
      <c r="A370" s="805" t="s">
        <v>29</v>
      </c>
      <c r="B370" s="805"/>
      <c r="C370" s="870" t="s">
        <v>549</v>
      </c>
      <c r="D370" s="870"/>
      <c r="E370" s="870"/>
      <c r="F370" s="870"/>
      <c r="G370" s="870"/>
      <c r="H370" s="870"/>
      <c r="I370" s="870"/>
      <c r="J370" s="870"/>
      <c r="K370" s="870"/>
      <c r="L370" s="870"/>
      <c r="M370" s="870"/>
      <c r="N370" s="870"/>
      <c r="P370" s="486"/>
      <c r="Q370" s="486"/>
    </row>
    <row r="371" spans="1:17" ht="11.25" customHeight="1" x14ac:dyDescent="0.25">
      <c r="A371" s="805" t="s">
        <v>31</v>
      </c>
      <c r="B371" s="805"/>
      <c r="C371" s="870" t="s">
        <v>262</v>
      </c>
      <c r="D371" s="870"/>
      <c r="E371" s="870"/>
      <c r="F371" s="870"/>
      <c r="G371" s="870"/>
      <c r="H371" s="870"/>
      <c r="I371" s="870"/>
      <c r="J371" s="870"/>
      <c r="K371" s="870"/>
      <c r="L371" s="870"/>
      <c r="M371" s="870"/>
      <c r="N371" s="870"/>
      <c r="P371" s="486"/>
      <c r="Q371" s="486"/>
    </row>
    <row r="372" spans="1:17" ht="11.25" customHeight="1" x14ac:dyDescent="0.25">
      <c r="A372" s="807" t="s">
        <v>33</v>
      </c>
      <c r="B372" s="807"/>
      <c r="C372" s="278" t="s">
        <v>496</v>
      </c>
      <c r="D372" s="766" t="s">
        <v>263</v>
      </c>
      <c r="E372" s="766"/>
      <c r="F372" s="766"/>
      <c r="G372" s="766"/>
      <c r="H372" s="766"/>
      <c r="I372" s="766"/>
      <c r="J372" s="766"/>
      <c r="K372" s="766"/>
      <c r="L372" s="766"/>
      <c r="M372" s="766"/>
      <c r="N372" s="766"/>
      <c r="P372" s="486"/>
      <c r="Q372" s="486"/>
    </row>
    <row r="373" spans="1:17" ht="11.25" customHeight="1" x14ac:dyDescent="0.25">
      <c r="A373" s="761" t="s">
        <v>37</v>
      </c>
      <c r="B373" s="761"/>
      <c r="C373" s="761" t="s">
        <v>573</v>
      </c>
      <c r="D373" s="761" t="s">
        <v>265</v>
      </c>
      <c r="E373" s="871" t="s">
        <v>266</v>
      </c>
      <c r="F373" s="761" t="s">
        <v>267</v>
      </c>
      <c r="G373" s="761" t="s">
        <v>268</v>
      </c>
      <c r="H373" s="761" t="s">
        <v>269</v>
      </c>
      <c r="I373" s="761" t="s">
        <v>270</v>
      </c>
      <c r="J373" s="761" t="s">
        <v>271</v>
      </c>
      <c r="K373" s="761" t="s">
        <v>272</v>
      </c>
      <c r="L373" s="761" t="s">
        <v>273</v>
      </c>
      <c r="M373" s="761" t="s">
        <v>274</v>
      </c>
      <c r="N373" s="871" t="s">
        <v>274</v>
      </c>
      <c r="P373" s="486"/>
      <c r="Q373" s="486"/>
    </row>
    <row r="374" spans="1:17" x14ac:dyDescent="0.25">
      <c r="A374" s="761"/>
      <c r="B374" s="761"/>
      <c r="C374" s="761"/>
      <c r="D374" s="761"/>
      <c r="E374" s="761"/>
      <c r="F374" s="761"/>
      <c r="G374" s="761"/>
      <c r="H374" s="761"/>
      <c r="I374" s="761"/>
      <c r="J374" s="761"/>
      <c r="K374" s="761"/>
      <c r="L374" s="761"/>
      <c r="M374" s="761"/>
      <c r="N374" s="871"/>
      <c r="P374" s="486"/>
      <c r="Q374" s="486"/>
    </row>
    <row r="375" spans="1:17" x14ac:dyDescent="0.25">
      <c r="A375" s="761"/>
      <c r="B375" s="761"/>
      <c r="C375" s="761"/>
      <c r="D375" s="761"/>
      <c r="E375" s="871"/>
      <c r="F375" s="761"/>
      <c r="G375" s="761"/>
      <c r="H375" s="761"/>
      <c r="I375" s="761"/>
      <c r="J375" s="761"/>
      <c r="K375" s="761"/>
      <c r="L375" s="761"/>
      <c r="M375" s="761"/>
      <c r="N375" s="871"/>
      <c r="P375" s="486"/>
      <c r="Q375" s="486"/>
    </row>
    <row r="376" spans="1:17" ht="11.25" customHeight="1" x14ac:dyDescent="0.25">
      <c r="A376" s="761" t="s">
        <v>197</v>
      </c>
      <c r="B376" s="761" t="s">
        <v>47</v>
      </c>
      <c r="C376" s="761"/>
      <c r="D376" s="872" t="s">
        <v>48</v>
      </c>
      <c r="E376" s="418" t="s">
        <v>460</v>
      </c>
      <c r="F376" s="811" t="s">
        <v>244</v>
      </c>
      <c r="G376" s="761" t="s">
        <v>276</v>
      </c>
      <c r="H376" s="761" t="s">
        <v>276</v>
      </c>
      <c r="I376" s="761" t="s">
        <v>276</v>
      </c>
      <c r="J376" s="761" t="s">
        <v>276</v>
      </c>
      <c r="K376" s="761" t="s">
        <v>276</v>
      </c>
      <c r="L376" s="872" t="s">
        <v>276</v>
      </c>
      <c r="M376" s="418" t="s">
        <v>460</v>
      </c>
      <c r="N376" s="418" t="s">
        <v>497</v>
      </c>
      <c r="P376" s="486"/>
      <c r="Q376" s="486"/>
    </row>
    <row r="377" spans="1:17" ht="13.5" x14ac:dyDescent="0.25">
      <c r="A377" s="761"/>
      <c r="B377" s="761"/>
      <c r="C377" s="761"/>
      <c r="D377" s="872"/>
      <c r="E377" s="521" t="s">
        <v>498</v>
      </c>
      <c r="F377" s="811"/>
      <c r="G377" s="761"/>
      <c r="H377" s="761"/>
      <c r="I377" s="761"/>
      <c r="J377" s="761"/>
      <c r="K377" s="761"/>
      <c r="L377" s="872"/>
      <c r="M377" s="522" t="s">
        <v>499</v>
      </c>
      <c r="N377" s="522" t="s">
        <v>499</v>
      </c>
      <c r="P377" s="486"/>
      <c r="Q377" s="486"/>
    </row>
    <row r="378" spans="1:17" ht="15" customHeight="1" x14ac:dyDescent="0.25">
      <c r="A378" s="761"/>
      <c r="B378" s="761"/>
      <c r="C378" s="761"/>
      <c r="D378" s="761"/>
      <c r="E378" s="873" t="s">
        <v>500</v>
      </c>
      <c r="F378" s="761" t="s">
        <v>279</v>
      </c>
      <c r="G378" s="761" t="s">
        <v>435</v>
      </c>
      <c r="H378" s="761" t="s">
        <v>435</v>
      </c>
      <c r="I378" s="761" t="s">
        <v>435</v>
      </c>
      <c r="J378" s="761" t="s">
        <v>501</v>
      </c>
      <c r="K378" s="761" t="s">
        <v>501</v>
      </c>
      <c r="L378" s="872" t="s">
        <v>501</v>
      </c>
      <c r="M378" s="418" t="s">
        <v>502</v>
      </c>
      <c r="N378" s="418" t="s">
        <v>502</v>
      </c>
    </row>
    <row r="379" spans="1:17" ht="34.5" x14ac:dyDescent="0.25">
      <c r="A379" s="761"/>
      <c r="B379" s="761"/>
      <c r="C379" s="761"/>
      <c r="D379" s="761"/>
      <c r="E379" s="761"/>
      <c r="F379" s="761"/>
      <c r="G379" s="761"/>
      <c r="H379" s="761"/>
      <c r="I379" s="761"/>
      <c r="J379" s="761"/>
      <c r="K379" s="761"/>
      <c r="L379" s="872"/>
      <c r="M379" s="521" t="s">
        <v>503</v>
      </c>
      <c r="N379" s="521" t="s">
        <v>504</v>
      </c>
    </row>
    <row r="380" spans="1:17" ht="13.5" x14ac:dyDescent="0.25">
      <c r="A380" s="761"/>
      <c r="B380" s="761"/>
      <c r="C380" s="761"/>
      <c r="D380" s="380" t="s">
        <v>282</v>
      </c>
      <c r="E380" s="380" t="s">
        <v>283</v>
      </c>
      <c r="F380" s="380" t="s">
        <v>158</v>
      </c>
      <c r="G380" s="380" t="s">
        <v>284</v>
      </c>
      <c r="H380" s="380" t="s">
        <v>285</v>
      </c>
      <c r="I380" s="380" t="s">
        <v>286</v>
      </c>
      <c r="J380" s="380" t="s">
        <v>287</v>
      </c>
      <c r="K380" s="380" t="s">
        <v>288</v>
      </c>
      <c r="L380" s="380" t="s">
        <v>289</v>
      </c>
      <c r="M380" s="523" t="s">
        <v>290</v>
      </c>
      <c r="N380" s="523" t="s">
        <v>290</v>
      </c>
    </row>
    <row r="381" spans="1:17" ht="11.25" customHeight="1" x14ac:dyDescent="0.25">
      <c r="A381" s="761" t="s">
        <v>68</v>
      </c>
      <c r="B381" s="761" t="s">
        <v>313</v>
      </c>
      <c r="C381" s="135" t="s">
        <v>561</v>
      </c>
      <c r="D381" s="524"/>
      <c r="E381" s="526"/>
      <c r="F381" s="265">
        <v>20</v>
      </c>
      <c r="G381" s="268"/>
      <c r="H381" s="268"/>
      <c r="I381" s="268"/>
      <c r="J381" s="268"/>
      <c r="K381" s="268"/>
      <c r="L381" s="268"/>
      <c r="M381" s="524">
        <f>((D381*E381*G381*H381*I381)-(D381*E381*J381*K381*L381))/F381</f>
        <v>0</v>
      </c>
      <c r="N381" s="524"/>
      <c r="P381" s="486">
        <v>1</v>
      </c>
      <c r="Q381" s="486">
        <f>P368*100+P381</f>
        <v>1301</v>
      </c>
    </row>
    <row r="382" spans="1:17" x14ac:dyDescent="0.25">
      <c r="A382" s="761"/>
      <c r="B382" s="761"/>
      <c r="C382" s="486" t="s">
        <v>563</v>
      </c>
      <c r="D382" s="524"/>
      <c r="E382" s="526"/>
      <c r="F382" s="265" t="s">
        <v>291</v>
      </c>
      <c r="G382" s="268"/>
      <c r="H382" s="268"/>
      <c r="I382" s="268"/>
      <c r="J382" s="268"/>
      <c r="K382" s="268"/>
      <c r="L382" s="268"/>
      <c r="M382" s="524">
        <f>((D382*E382*G382*H382*I382)-(D382*E382*J382*K382*L382))/F382</f>
        <v>0</v>
      </c>
      <c r="N382" s="524"/>
      <c r="P382" s="486">
        <v>2</v>
      </c>
      <c r="Q382" s="486">
        <f>P368*100+P382</f>
        <v>1302</v>
      </c>
    </row>
    <row r="383" spans="1:17" x14ac:dyDescent="0.25">
      <c r="A383" s="761"/>
      <c r="B383" s="761"/>
      <c r="C383" s="135" t="s">
        <v>564</v>
      </c>
      <c r="D383" s="524"/>
      <c r="E383" s="526"/>
      <c r="F383" s="265" t="s">
        <v>291</v>
      </c>
      <c r="G383" s="268"/>
      <c r="H383" s="268"/>
      <c r="I383" s="268"/>
      <c r="J383" s="268"/>
      <c r="K383" s="268"/>
      <c r="L383" s="268"/>
      <c r="M383" s="524">
        <f>((D383*E383*G383*H383*I383)-(D383*E383*J383*K383*L383))/F383</f>
        <v>0</v>
      </c>
      <c r="N383" s="524"/>
      <c r="P383" s="486">
        <v>3</v>
      </c>
      <c r="Q383" s="486">
        <f>P368*100+P383</f>
        <v>1303</v>
      </c>
    </row>
    <row r="384" spans="1:17" x14ac:dyDescent="0.25">
      <c r="A384" s="818" t="s">
        <v>292</v>
      </c>
      <c r="B384" s="818"/>
      <c r="C384" s="818"/>
      <c r="D384" s="529">
        <f>SUM(D381:D383)</f>
        <v>0</v>
      </c>
      <c r="E384" s="531"/>
      <c r="F384" s="531"/>
      <c r="G384" s="426"/>
      <c r="H384" s="426"/>
      <c r="I384" s="426"/>
      <c r="J384" s="426"/>
      <c r="K384" s="426"/>
      <c r="L384" s="426"/>
      <c r="M384" s="532">
        <f>SUM(M381:M383)</f>
        <v>0</v>
      </c>
      <c r="N384" s="532">
        <f>SUM(N381:N383)</f>
        <v>0</v>
      </c>
      <c r="P384" s="486"/>
      <c r="Q384" s="486"/>
    </row>
    <row r="385" spans="1:17" ht="11.25" customHeight="1" x14ac:dyDescent="0.25">
      <c r="A385" s="761" t="s">
        <v>310</v>
      </c>
      <c r="B385" s="761" t="s">
        <v>313</v>
      </c>
      <c r="C385" s="545" t="s">
        <v>313</v>
      </c>
      <c r="D385" s="524"/>
      <c r="E385" s="526"/>
      <c r="F385" s="265" t="s">
        <v>291</v>
      </c>
      <c r="G385" s="268"/>
      <c r="H385" s="268"/>
      <c r="I385" s="268"/>
      <c r="J385" s="268"/>
      <c r="K385" s="268"/>
      <c r="L385" s="268"/>
      <c r="M385" s="524">
        <f>((D385*E385*G385*H385*I385)-(D385*E385*J385*K385*L385))/F385</f>
        <v>0</v>
      </c>
      <c r="N385" s="524"/>
      <c r="P385" s="486">
        <v>4</v>
      </c>
      <c r="Q385" s="486">
        <f>P368*100+P385</f>
        <v>1304</v>
      </c>
    </row>
    <row r="386" spans="1:17" x14ac:dyDescent="0.25">
      <c r="A386" s="761"/>
      <c r="B386" s="761"/>
      <c r="C386" s="265" t="s">
        <v>312</v>
      </c>
      <c r="D386" s="265"/>
      <c r="E386" s="265"/>
      <c r="F386" s="265"/>
      <c r="G386" s="268"/>
      <c r="H386" s="268"/>
      <c r="I386" s="268"/>
      <c r="J386" s="268"/>
      <c r="K386" s="268"/>
      <c r="L386" s="268"/>
      <c r="M386" s="524"/>
      <c r="N386" s="524"/>
      <c r="P386" s="486"/>
      <c r="Q386" s="486"/>
    </row>
    <row r="387" spans="1:17" x14ac:dyDescent="0.25">
      <c r="A387" s="818" t="s">
        <v>292</v>
      </c>
      <c r="B387" s="818"/>
      <c r="C387" s="818"/>
      <c r="D387" s="529">
        <f>SUM(D385:D386)</f>
        <v>0</v>
      </c>
      <c r="E387" s="531"/>
      <c r="F387" s="531"/>
      <c r="G387" s="426"/>
      <c r="H387" s="426"/>
      <c r="I387" s="426"/>
      <c r="J387" s="426"/>
      <c r="K387" s="426"/>
      <c r="L387" s="426"/>
      <c r="M387" s="532">
        <f>SUM(M385:M386)</f>
        <v>0</v>
      </c>
      <c r="N387" s="532">
        <f>SUM(N385:N386)</f>
        <v>0</v>
      </c>
      <c r="P387" s="486"/>
      <c r="Q387" s="486"/>
    </row>
    <row r="388" spans="1:17" ht="11.25" customHeight="1" x14ac:dyDescent="0.25">
      <c r="A388" s="761" t="s">
        <v>314</v>
      </c>
      <c r="B388" s="761" t="s">
        <v>313</v>
      </c>
      <c r="C388" s="545" t="s">
        <v>313</v>
      </c>
      <c r="D388" s="524"/>
      <c r="E388" s="526"/>
      <c r="F388" s="265" t="s">
        <v>291</v>
      </c>
      <c r="G388" s="268"/>
      <c r="H388" s="268"/>
      <c r="I388" s="268"/>
      <c r="J388" s="268"/>
      <c r="K388" s="268"/>
      <c r="L388" s="268"/>
      <c r="M388" s="524">
        <f>((D388*E388*G388*H388*I388)-(D388*E388*J388*K388*L388))/F388</f>
        <v>0</v>
      </c>
      <c r="N388" s="524"/>
      <c r="P388" s="486">
        <v>5</v>
      </c>
      <c r="Q388" s="486">
        <f>P368*100+P388</f>
        <v>1305</v>
      </c>
    </row>
    <row r="389" spans="1:17" x14ac:dyDescent="0.25">
      <c r="A389" s="761"/>
      <c r="B389" s="761"/>
      <c r="C389" s="265" t="s">
        <v>312</v>
      </c>
      <c r="D389" s="265"/>
      <c r="E389" s="265"/>
      <c r="F389" s="265"/>
      <c r="G389" s="268"/>
      <c r="H389" s="268"/>
      <c r="I389" s="268"/>
      <c r="J389" s="268"/>
      <c r="K389" s="268"/>
      <c r="L389" s="268"/>
      <c r="M389" s="524"/>
      <c r="N389" s="524"/>
      <c r="P389" s="486"/>
      <c r="Q389" s="486"/>
    </row>
    <row r="390" spans="1:17" x14ac:dyDescent="0.25">
      <c r="A390" s="818" t="s">
        <v>292</v>
      </c>
      <c r="B390" s="818"/>
      <c r="C390" s="818"/>
      <c r="D390" s="529">
        <f>SUM(D388:D389)</f>
        <v>0</v>
      </c>
      <c r="E390" s="531"/>
      <c r="F390" s="531"/>
      <c r="G390" s="426"/>
      <c r="H390" s="426"/>
      <c r="I390" s="426"/>
      <c r="J390" s="426"/>
      <c r="K390" s="426"/>
      <c r="L390" s="426"/>
      <c r="M390" s="532">
        <f>SUM(M388:M389)</f>
        <v>0</v>
      </c>
      <c r="N390" s="532">
        <f>SUM(N388:N389)</f>
        <v>0</v>
      </c>
      <c r="P390" s="486"/>
      <c r="Q390" s="486"/>
    </row>
    <row r="391" spans="1:17" ht="11.25" customHeight="1" x14ac:dyDescent="0.25">
      <c r="A391" s="761" t="s">
        <v>315</v>
      </c>
      <c r="B391" s="761" t="s">
        <v>313</v>
      </c>
      <c r="C391" s="545" t="s">
        <v>313</v>
      </c>
      <c r="D391" s="524"/>
      <c r="E391" s="526"/>
      <c r="F391" s="265" t="s">
        <v>291</v>
      </c>
      <c r="G391" s="268"/>
      <c r="H391" s="268"/>
      <c r="I391" s="268"/>
      <c r="J391" s="268"/>
      <c r="K391" s="268"/>
      <c r="L391" s="268"/>
      <c r="M391" s="524">
        <f>((D391*E391*G391*H391*I391)-(D391*E391*J391*K391*L391))/F391</f>
        <v>0</v>
      </c>
      <c r="N391" s="524"/>
      <c r="P391" s="486">
        <v>6</v>
      </c>
      <c r="Q391" s="486">
        <f>P368*100+P391</f>
        <v>1306</v>
      </c>
    </row>
    <row r="392" spans="1:17" x14ac:dyDescent="0.25">
      <c r="A392" s="761"/>
      <c r="B392" s="761"/>
      <c r="C392" s="265" t="s">
        <v>312</v>
      </c>
      <c r="D392" s="265"/>
      <c r="E392" s="265"/>
      <c r="F392" s="265"/>
      <c r="G392" s="268"/>
      <c r="H392" s="268"/>
      <c r="I392" s="268"/>
      <c r="J392" s="268"/>
      <c r="K392" s="268"/>
      <c r="L392" s="268"/>
      <c r="M392" s="524"/>
      <c r="N392" s="524"/>
      <c r="P392" s="486"/>
      <c r="Q392" s="486"/>
    </row>
    <row r="393" spans="1:17" x14ac:dyDescent="0.25">
      <c r="A393" s="818" t="s">
        <v>292</v>
      </c>
      <c r="B393" s="818"/>
      <c r="C393" s="818"/>
      <c r="D393" s="529">
        <f>SUM(D391:D392)</f>
        <v>0</v>
      </c>
      <c r="E393" s="531"/>
      <c r="F393" s="531"/>
      <c r="G393" s="426"/>
      <c r="H393" s="426"/>
      <c r="I393" s="426"/>
      <c r="J393" s="426"/>
      <c r="K393" s="426"/>
      <c r="L393" s="426"/>
      <c r="M393" s="532">
        <f>SUM(M391:M392)</f>
        <v>0</v>
      </c>
      <c r="N393" s="532">
        <f>SUM(N391:N392)</f>
        <v>0</v>
      </c>
      <c r="P393" s="486"/>
      <c r="Q393" s="486"/>
    </row>
    <row r="394" spans="1:17" ht="11.25" customHeight="1" x14ac:dyDescent="0.25">
      <c r="A394" s="761" t="s">
        <v>316</v>
      </c>
      <c r="B394" s="761" t="s">
        <v>313</v>
      </c>
      <c r="C394" s="545" t="s">
        <v>313</v>
      </c>
      <c r="D394" s="524"/>
      <c r="E394" s="526"/>
      <c r="F394" s="265" t="s">
        <v>291</v>
      </c>
      <c r="G394" s="268"/>
      <c r="H394" s="268"/>
      <c r="I394" s="268"/>
      <c r="J394" s="268"/>
      <c r="K394" s="268"/>
      <c r="L394" s="268"/>
      <c r="M394" s="524">
        <f>((D394*E394*G394*H394*I394)-(D394*E394*J394*K394*L394))/F394</f>
        <v>0</v>
      </c>
      <c r="N394" s="524"/>
      <c r="P394" s="486">
        <v>7</v>
      </c>
      <c r="Q394" s="486">
        <f>P368*100+P394</f>
        <v>1307</v>
      </c>
    </row>
    <row r="395" spans="1:17" x14ac:dyDescent="0.25">
      <c r="A395" s="761"/>
      <c r="B395" s="761"/>
      <c r="C395" s="265" t="s">
        <v>312</v>
      </c>
      <c r="D395" s="265"/>
      <c r="E395" s="265"/>
      <c r="F395" s="265"/>
      <c r="G395" s="268"/>
      <c r="H395" s="268"/>
      <c r="I395" s="268"/>
      <c r="J395" s="268"/>
      <c r="K395" s="268"/>
      <c r="L395" s="268"/>
      <c r="M395" s="524"/>
      <c r="N395" s="524"/>
    </row>
    <row r="396" spans="1:17" x14ac:dyDescent="0.25">
      <c r="A396" s="818" t="s">
        <v>292</v>
      </c>
      <c r="B396" s="818"/>
      <c r="C396" s="818"/>
      <c r="D396" s="529">
        <f>SUM(D394:D395)</f>
        <v>0</v>
      </c>
      <c r="E396" s="531"/>
      <c r="F396" s="531"/>
      <c r="G396" s="535"/>
      <c r="H396" s="535"/>
      <c r="I396" s="535"/>
      <c r="J396" s="535"/>
      <c r="K396" s="535"/>
      <c r="L396" s="535"/>
      <c r="M396" s="532">
        <f>SUM(M394:M395)</f>
        <v>0</v>
      </c>
      <c r="N396" s="532">
        <f>SUM(N394:N395)</f>
        <v>0</v>
      </c>
    </row>
    <row r="397" spans="1:17" x14ac:dyDescent="0.25">
      <c r="A397" s="819" t="s">
        <v>91</v>
      </c>
      <c r="B397" s="819"/>
      <c r="C397" s="819"/>
      <c r="D397" s="536">
        <f>D396+D393+D390+D387+D384</f>
        <v>0</v>
      </c>
      <c r="E397" s="537"/>
      <c r="F397" s="537"/>
      <c r="G397" s="538"/>
      <c r="H397" s="538"/>
      <c r="I397" s="538"/>
      <c r="J397" s="538"/>
      <c r="K397" s="538"/>
      <c r="L397" s="538"/>
      <c r="M397" s="532">
        <f>M396+M393+M390+M387+M384</f>
        <v>0</v>
      </c>
      <c r="N397" s="532">
        <f>N396+N393+N390+N387+N384</f>
        <v>0</v>
      </c>
    </row>
    <row r="398" spans="1:17" ht="13.5" x14ac:dyDescent="0.25">
      <c r="A398" s="874" t="s">
        <v>294</v>
      </c>
      <c r="B398" s="874"/>
      <c r="C398" s="874"/>
      <c r="D398" s="874"/>
      <c r="E398" s="874"/>
      <c r="F398" s="874"/>
      <c r="G398" s="874"/>
      <c r="H398" s="874"/>
      <c r="I398" s="874"/>
      <c r="J398" s="874"/>
      <c r="K398" s="874"/>
      <c r="L398" s="874"/>
      <c r="M398" s="874"/>
      <c r="N398" s="874"/>
    </row>
    <row r="399" spans="1:17" ht="12" customHeight="1" x14ac:dyDescent="0.25">
      <c r="A399" s="875" t="s">
        <v>513</v>
      </c>
      <c r="B399" s="875"/>
      <c r="C399" s="875"/>
      <c r="D399" s="875"/>
      <c r="E399" s="875"/>
      <c r="F399" s="875"/>
      <c r="G399" s="875"/>
      <c r="H399" s="875"/>
    </row>
    <row r="407" spans="1:17" x14ac:dyDescent="0.25">
      <c r="A407" s="802" t="s">
        <v>23</v>
      </c>
      <c r="B407" s="802"/>
      <c r="C407" s="803">
        <f>Presentación!$C$3</f>
        <v>1990</v>
      </c>
      <c r="D407" s="803"/>
      <c r="E407" s="803"/>
      <c r="F407" s="803"/>
      <c r="G407" s="803"/>
      <c r="H407" s="803"/>
      <c r="I407" s="803"/>
      <c r="J407" s="803"/>
      <c r="K407" s="803"/>
      <c r="L407" s="803"/>
      <c r="M407" s="803"/>
      <c r="N407" s="803"/>
    </row>
    <row r="408" spans="1:17" ht="11.25" customHeight="1" x14ac:dyDescent="0.25">
      <c r="A408" s="805" t="s">
        <v>24</v>
      </c>
      <c r="B408" s="805"/>
      <c r="C408" s="869" t="s">
        <v>382</v>
      </c>
      <c r="D408" s="869"/>
      <c r="E408" s="869"/>
      <c r="F408" s="869"/>
      <c r="G408" s="869"/>
      <c r="H408" s="869"/>
      <c r="I408" s="869"/>
      <c r="J408" s="869"/>
      <c r="K408" s="869"/>
      <c r="L408" s="869"/>
      <c r="M408" s="869"/>
      <c r="N408" s="869"/>
      <c r="P408" s="486">
        <v>6</v>
      </c>
      <c r="Q408" s="486"/>
    </row>
    <row r="409" spans="1:17" ht="11.25" customHeight="1" x14ac:dyDescent="0.25">
      <c r="A409" s="805" t="s">
        <v>27</v>
      </c>
      <c r="B409" s="805"/>
      <c r="C409" s="870" t="s">
        <v>572</v>
      </c>
      <c r="D409" s="870"/>
      <c r="E409" s="870"/>
      <c r="F409" s="870"/>
      <c r="G409" s="870"/>
      <c r="H409" s="870"/>
      <c r="I409" s="870"/>
      <c r="J409" s="870"/>
      <c r="K409" s="870"/>
      <c r="L409" s="870"/>
      <c r="M409" s="870"/>
      <c r="N409" s="870"/>
      <c r="P409" s="486"/>
      <c r="Q409" s="486"/>
    </row>
    <row r="410" spans="1:17" ht="11.25" customHeight="1" x14ac:dyDescent="0.25">
      <c r="A410" s="805" t="s">
        <v>29</v>
      </c>
      <c r="B410" s="805"/>
      <c r="C410" s="870" t="s">
        <v>549</v>
      </c>
      <c r="D410" s="870"/>
      <c r="E410" s="870"/>
      <c r="F410" s="870"/>
      <c r="G410" s="870"/>
      <c r="H410" s="870"/>
      <c r="I410" s="870"/>
      <c r="J410" s="870"/>
      <c r="K410" s="870"/>
      <c r="L410" s="870"/>
      <c r="M410" s="870"/>
      <c r="N410" s="870"/>
      <c r="P410" s="486"/>
      <c r="Q410" s="486"/>
    </row>
    <row r="411" spans="1:17" ht="11.25" customHeight="1" x14ac:dyDescent="0.25">
      <c r="A411" s="805" t="s">
        <v>31</v>
      </c>
      <c r="B411" s="805"/>
      <c r="C411" s="870" t="s">
        <v>262</v>
      </c>
      <c r="D411" s="870"/>
      <c r="E411" s="870"/>
      <c r="F411" s="870"/>
      <c r="G411" s="870"/>
      <c r="H411" s="870"/>
      <c r="I411" s="870"/>
      <c r="J411" s="870"/>
      <c r="K411" s="870"/>
      <c r="L411" s="870"/>
      <c r="M411" s="870"/>
      <c r="N411" s="870"/>
      <c r="P411" s="486"/>
      <c r="Q411" s="486"/>
    </row>
    <row r="412" spans="1:17" ht="11.25" customHeight="1" x14ac:dyDescent="0.25">
      <c r="A412" s="807" t="s">
        <v>33</v>
      </c>
      <c r="B412" s="807"/>
      <c r="C412" s="278" t="s">
        <v>496</v>
      </c>
      <c r="D412" s="766" t="s">
        <v>263</v>
      </c>
      <c r="E412" s="766"/>
      <c r="F412" s="766"/>
      <c r="G412" s="766"/>
      <c r="H412" s="766"/>
      <c r="I412" s="766"/>
      <c r="J412" s="766"/>
      <c r="K412" s="766"/>
      <c r="L412" s="766"/>
      <c r="M412" s="766"/>
      <c r="N412" s="766"/>
      <c r="P412" s="486"/>
      <c r="Q412" s="486"/>
    </row>
    <row r="413" spans="1:17" ht="11.25" customHeight="1" x14ac:dyDescent="0.25">
      <c r="A413" s="761" t="s">
        <v>37</v>
      </c>
      <c r="B413" s="761"/>
      <c r="C413" s="761" t="s">
        <v>573</v>
      </c>
      <c r="D413" s="761" t="s">
        <v>265</v>
      </c>
      <c r="E413" s="871" t="s">
        <v>266</v>
      </c>
      <c r="F413" s="761" t="s">
        <v>267</v>
      </c>
      <c r="G413" s="761" t="s">
        <v>268</v>
      </c>
      <c r="H413" s="761" t="s">
        <v>269</v>
      </c>
      <c r="I413" s="761" t="s">
        <v>270</v>
      </c>
      <c r="J413" s="761" t="s">
        <v>271</v>
      </c>
      <c r="K413" s="761" t="s">
        <v>272</v>
      </c>
      <c r="L413" s="761" t="s">
        <v>273</v>
      </c>
      <c r="M413" s="761" t="s">
        <v>274</v>
      </c>
      <c r="N413" s="871" t="s">
        <v>274</v>
      </c>
      <c r="P413" s="486"/>
      <c r="Q413" s="486"/>
    </row>
    <row r="414" spans="1:17" x14ac:dyDescent="0.25">
      <c r="A414" s="761"/>
      <c r="B414" s="761"/>
      <c r="C414" s="761"/>
      <c r="D414" s="761"/>
      <c r="E414" s="761"/>
      <c r="F414" s="761"/>
      <c r="G414" s="761"/>
      <c r="H414" s="761"/>
      <c r="I414" s="761"/>
      <c r="J414" s="761"/>
      <c r="K414" s="761"/>
      <c r="L414" s="761"/>
      <c r="M414" s="761"/>
      <c r="N414" s="871"/>
      <c r="P414" s="486"/>
      <c r="Q414" s="486"/>
    </row>
    <row r="415" spans="1:17" x14ac:dyDescent="0.25">
      <c r="A415" s="761"/>
      <c r="B415" s="761"/>
      <c r="C415" s="761"/>
      <c r="D415" s="761"/>
      <c r="E415" s="871"/>
      <c r="F415" s="761"/>
      <c r="G415" s="761"/>
      <c r="H415" s="761"/>
      <c r="I415" s="761"/>
      <c r="J415" s="761"/>
      <c r="K415" s="761"/>
      <c r="L415" s="761"/>
      <c r="M415" s="761"/>
      <c r="N415" s="871"/>
      <c r="P415" s="486"/>
      <c r="Q415" s="486"/>
    </row>
    <row r="416" spans="1:17" ht="11.25" customHeight="1" x14ac:dyDescent="0.25">
      <c r="A416" s="761" t="s">
        <v>197</v>
      </c>
      <c r="B416" s="761" t="s">
        <v>47</v>
      </c>
      <c r="C416" s="761"/>
      <c r="D416" s="872" t="s">
        <v>48</v>
      </c>
      <c r="E416" s="418" t="s">
        <v>460</v>
      </c>
      <c r="F416" s="811" t="s">
        <v>244</v>
      </c>
      <c r="G416" s="761" t="s">
        <v>276</v>
      </c>
      <c r="H416" s="761" t="s">
        <v>276</v>
      </c>
      <c r="I416" s="761" t="s">
        <v>276</v>
      </c>
      <c r="J416" s="761" t="s">
        <v>276</v>
      </c>
      <c r="K416" s="761" t="s">
        <v>276</v>
      </c>
      <c r="L416" s="872" t="s">
        <v>276</v>
      </c>
      <c r="M416" s="418" t="s">
        <v>460</v>
      </c>
      <c r="N416" s="418" t="s">
        <v>497</v>
      </c>
      <c r="P416" s="486"/>
      <c r="Q416" s="486"/>
    </row>
    <row r="417" spans="1:17" ht="13.5" x14ac:dyDescent="0.25">
      <c r="A417" s="761"/>
      <c r="B417" s="761"/>
      <c r="C417" s="761"/>
      <c r="D417" s="872"/>
      <c r="E417" s="521" t="s">
        <v>498</v>
      </c>
      <c r="F417" s="811"/>
      <c r="G417" s="761"/>
      <c r="H417" s="761"/>
      <c r="I417" s="761"/>
      <c r="J417" s="761"/>
      <c r="K417" s="761"/>
      <c r="L417" s="872"/>
      <c r="M417" s="522" t="s">
        <v>499</v>
      </c>
      <c r="N417" s="522" t="s">
        <v>499</v>
      </c>
      <c r="P417" s="486"/>
      <c r="Q417" s="486"/>
    </row>
    <row r="418" spans="1:17" ht="15" customHeight="1" x14ac:dyDescent="0.25">
      <c r="A418" s="761"/>
      <c r="B418" s="761"/>
      <c r="C418" s="761"/>
      <c r="D418" s="761"/>
      <c r="E418" s="873" t="s">
        <v>500</v>
      </c>
      <c r="F418" s="761" t="s">
        <v>279</v>
      </c>
      <c r="G418" s="761" t="s">
        <v>435</v>
      </c>
      <c r="H418" s="761" t="s">
        <v>435</v>
      </c>
      <c r="I418" s="761" t="s">
        <v>435</v>
      </c>
      <c r="J418" s="761" t="s">
        <v>501</v>
      </c>
      <c r="K418" s="761" t="s">
        <v>501</v>
      </c>
      <c r="L418" s="872" t="s">
        <v>501</v>
      </c>
      <c r="M418" s="418" t="s">
        <v>502</v>
      </c>
      <c r="N418" s="418" t="s">
        <v>502</v>
      </c>
    </row>
    <row r="419" spans="1:17" ht="34.5" x14ac:dyDescent="0.25">
      <c r="A419" s="761"/>
      <c r="B419" s="761"/>
      <c r="C419" s="761"/>
      <c r="D419" s="761"/>
      <c r="E419" s="761"/>
      <c r="F419" s="761"/>
      <c r="G419" s="761"/>
      <c r="H419" s="761"/>
      <c r="I419" s="761"/>
      <c r="J419" s="761"/>
      <c r="K419" s="761"/>
      <c r="L419" s="872"/>
      <c r="M419" s="521" t="s">
        <v>503</v>
      </c>
      <c r="N419" s="521" t="s">
        <v>504</v>
      </c>
    </row>
    <row r="420" spans="1:17" ht="13.5" x14ac:dyDescent="0.25">
      <c r="A420" s="761"/>
      <c r="B420" s="761"/>
      <c r="C420" s="761"/>
      <c r="D420" s="380" t="s">
        <v>282</v>
      </c>
      <c r="E420" s="380" t="s">
        <v>283</v>
      </c>
      <c r="F420" s="380" t="s">
        <v>158</v>
      </c>
      <c r="G420" s="380" t="s">
        <v>284</v>
      </c>
      <c r="H420" s="380" t="s">
        <v>285</v>
      </c>
      <c r="I420" s="380" t="s">
        <v>286</v>
      </c>
      <c r="J420" s="380" t="s">
        <v>287</v>
      </c>
      <c r="K420" s="380" t="s">
        <v>288</v>
      </c>
      <c r="L420" s="380" t="s">
        <v>289</v>
      </c>
      <c r="M420" s="523" t="s">
        <v>290</v>
      </c>
      <c r="N420" s="523" t="s">
        <v>290</v>
      </c>
    </row>
    <row r="421" spans="1:17" ht="11.25" customHeight="1" x14ac:dyDescent="0.25">
      <c r="A421" s="761" t="s">
        <v>68</v>
      </c>
      <c r="B421" s="761" t="s">
        <v>313</v>
      </c>
      <c r="C421" s="135" t="s">
        <v>561</v>
      </c>
      <c r="D421" s="524"/>
      <c r="E421" s="526"/>
      <c r="F421" s="265">
        <v>20</v>
      </c>
      <c r="G421" s="268"/>
      <c r="H421" s="268"/>
      <c r="I421" s="268"/>
      <c r="J421" s="268"/>
      <c r="K421" s="268"/>
      <c r="L421" s="268"/>
      <c r="M421" s="524">
        <f>((D421*E421*G421*H421*I421)-(D421*E421*J421*K421*L421))/F421</f>
        <v>0</v>
      </c>
      <c r="N421" s="524"/>
      <c r="P421" s="486">
        <v>1</v>
      </c>
      <c r="Q421" s="486">
        <f>P408*100+P421</f>
        <v>601</v>
      </c>
    </row>
    <row r="422" spans="1:17" x14ac:dyDescent="0.25">
      <c r="A422" s="761"/>
      <c r="B422" s="761"/>
      <c r="C422" s="486" t="s">
        <v>563</v>
      </c>
      <c r="D422" s="524"/>
      <c r="E422" s="526"/>
      <c r="F422" s="265" t="s">
        <v>291</v>
      </c>
      <c r="G422" s="268"/>
      <c r="H422" s="268"/>
      <c r="I422" s="268"/>
      <c r="J422" s="268"/>
      <c r="K422" s="268"/>
      <c r="L422" s="268"/>
      <c r="M422" s="524">
        <f>((D422*E422*G422*H422*I422)-(D422*E422*J422*K422*L422))/F422</f>
        <v>0</v>
      </c>
      <c r="N422" s="524"/>
      <c r="P422" s="486">
        <v>2</v>
      </c>
      <c r="Q422" s="486">
        <f>P408*100+P422</f>
        <v>602</v>
      </c>
    </row>
    <row r="423" spans="1:17" x14ac:dyDescent="0.25">
      <c r="A423" s="761"/>
      <c r="B423" s="761"/>
      <c r="C423" s="135" t="s">
        <v>564</v>
      </c>
      <c r="D423" s="524"/>
      <c r="E423" s="526"/>
      <c r="F423" s="265" t="s">
        <v>291</v>
      </c>
      <c r="G423" s="268"/>
      <c r="H423" s="268"/>
      <c r="I423" s="268"/>
      <c r="J423" s="268"/>
      <c r="K423" s="268"/>
      <c r="L423" s="268"/>
      <c r="M423" s="524">
        <f>((D423*E423*G423*H423*I423)-(D423*E423*J423*K423*L423))/F423</f>
        <v>0</v>
      </c>
      <c r="N423" s="524"/>
      <c r="P423" s="486">
        <v>3</v>
      </c>
      <c r="Q423" s="486">
        <f>P408*100+P423</f>
        <v>603</v>
      </c>
    </row>
    <row r="424" spans="1:17" x14ac:dyDescent="0.25">
      <c r="A424" s="818" t="s">
        <v>292</v>
      </c>
      <c r="B424" s="818"/>
      <c r="C424" s="818"/>
      <c r="D424" s="529">
        <f>SUM(D421:D423)</f>
        <v>0</v>
      </c>
      <c r="E424" s="531"/>
      <c r="F424" s="531"/>
      <c r="G424" s="426"/>
      <c r="H424" s="426"/>
      <c r="I424" s="426"/>
      <c r="J424" s="426"/>
      <c r="K424" s="426"/>
      <c r="L424" s="426"/>
      <c r="M424" s="532">
        <f>SUM(M421:M423)</f>
        <v>0</v>
      </c>
      <c r="N424" s="532">
        <f>SUM(N421:N423)</f>
        <v>0</v>
      </c>
      <c r="P424" s="486"/>
      <c r="Q424" s="486"/>
    </row>
    <row r="425" spans="1:17" ht="11.25" customHeight="1" x14ac:dyDescent="0.25">
      <c r="A425" s="761" t="s">
        <v>310</v>
      </c>
      <c r="B425" s="761" t="s">
        <v>313</v>
      </c>
      <c r="C425" s="545" t="s">
        <v>313</v>
      </c>
      <c r="D425" s="524"/>
      <c r="E425" s="526"/>
      <c r="F425" s="265" t="s">
        <v>291</v>
      </c>
      <c r="G425" s="268"/>
      <c r="H425" s="268"/>
      <c r="I425" s="268"/>
      <c r="J425" s="268"/>
      <c r="K425" s="268"/>
      <c r="L425" s="268"/>
      <c r="M425" s="524">
        <f>((D425*E425*G425*H425*I425)-(D425*E425*J425*K425*L425))/F425</f>
        <v>0</v>
      </c>
      <c r="N425" s="524"/>
      <c r="P425" s="486">
        <v>4</v>
      </c>
      <c r="Q425" s="486">
        <f>P408*100+P425</f>
        <v>604</v>
      </c>
    </row>
    <row r="426" spans="1:17" x14ac:dyDescent="0.25">
      <c r="A426" s="761"/>
      <c r="B426" s="761"/>
      <c r="C426" s="265" t="s">
        <v>312</v>
      </c>
      <c r="D426" s="265"/>
      <c r="E426" s="265"/>
      <c r="F426" s="265"/>
      <c r="G426" s="268"/>
      <c r="H426" s="268"/>
      <c r="I426" s="268"/>
      <c r="J426" s="268"/>
      <c r="K426" s="268"/>
      <c r="L426" s="268"/>
      <c r="M426" s="524"/>
      <c r="N426" s="524"/>
      <c r="P426" s="486"/>
      <c r="Q426" s="486"/>
    </row>
    <row r="427" spans="1:17" x14ac:dyDescent="0.25">
      <c r="A427" s="818" t="s">
        <v>292</v>
      </c>
      <c r="B427" s="818"/>
      <c r="C427" s="818"/>
      <c r="D427" s="529">
        <f>SUM(D425:D426)</f>
        <v>0</v>
      </c>
      <c r="E427" s="531"/>
      <c r="F427" s="531"/>
      <c r="G427" s="426"/>
      <c r="H427" s="426"/>
      <c r="I427" s="426"/>
      <c r="J427" s="426"/>
      <c r="K427" s="426"/>
      <c r="L427" s="426"/>
      <c r="M427" s="532">
        <f>SUM(M425:M426)</f>
        <v>0</v>
      </c>
      <c r="N427" s="532">
        <f>SUM(N425:N426)</f>
        <v>0</v>
      </c>
      <c r="P427" s="486"/>
      <c r="Q427" s="486"/>
    </row>
    <row r="428" spans="1:17" ht="11.25" customHeight="1" x14ac:dyDescent="0.25">
      <c r="A428" s="761" t="s">
        <v>314</v>
      </c>
      <c r="B428" s="761" t="s">
        <v>313</v>
      </c>
      <c r="C428" s="545" t="s">
        <v>313</v>
      </c>
      <c r="D428" s="524"/>
      <c r="E428" s="526"/>
      <c r="F428" s="265" t="s">
        <v>291</v>
      </c>
      <c r="G428" s="268"/>
      <c r="H428" s="268"/>
      <c r="I428" s="268"/>
      <c r="J428" s="268"/>
      <c r="K428" s="268"/>
      <c r="L428" s="268"/>
      <c r="M428" s="524">
        <f>((D428*E428*G428*H428*I428)-(D428*E428*J428*K428*L428))/F428</f>
        <v>0</v>
      </c>
      <c r="N428" s="524"/>
      <c r="P428" s="486">
        <v>5</v>
      </c>
      <c r="Q428" s="486">
        <f>P408*100+P428</f>
        <v>605</v>
      </c>
    </row>
    <row r="429" spans="1:17" x14ac:dyDescent="0.25">
      <c r="A429" s="761"/>
      <c r="B429" s="761"/>
      <c r="C429" s="265" t="s">
        <v>312</v>
      </c>
      <c r="D429" s="265"/>
      <c r="E429" s="265"/>
      <c r="F429" s="265"/>
      <c r="G429" s="268"/>
      <c r="H429" s="268"/>
      <c r="I429" s="268"/>
      <c r="J429" s="268"/>
      <c r="K429" s="268"/>
      <c r="L429" s="268"/>
      <c r="M429" s="524"/>
      <c r="N429" s="524"/>
      <c r="P429" s="486"/>
      <c r="Q429" s="486"/>
    </row>
    <row r="430" spans="1:17" x14ac:dyDescent="0.25">
      <c r="A430" s="818" t="s">
        <v>292</v>
      </c>
      <c r="B430" s="818"/>
      <c r="C430" s="818"/>
      <c r="D430" s="529">
        <f>SUM(D428:D429)</f>
        <v>0</v>
      </c>
      <c r="E430" s="531"/>
      <c r="F430" s="531"/>
      <c r="G430" s="426"/>
      <c r="H430" s="426"/>
      <c r="I430" s="426"/>
      <c r="J430" s="426"/>
      <c r="K430" s="426"/>
      <c r="L430" s="426"/>
      <c r="M430" s="532">
        <f>SUM(M428:M429)</f>
        <v>0</v>
      </c>
      <c r="N430" s="532">
        <f>SUM(N428:N429)</f>
        <v>0</v>
      </c>
      <c r="P430" s="486"/>
      <c r="Q430" s="486"/>
    </row>
    <row r="431" spans="1:17" ht="11.25" customHeight="1" x14ac:dyDescent="0.25">
      <c r="A431" s="761" t="s">
        <v>315</v>
      </c>
      <c r="B431" s="761" t="s">
        <v>313</v>
      </c>
      <c r="C431" s="545" t="s">
        <v>313</v>
      </c>
      <c r="D431" s="524"/>
      <c r="E431" s="526"/>
      <c r="F431" s="265" t="s">
        <v>291</v>
      </c>
      <c r="G431" s="268"/>
      <c r="H431" s="268"/>
      <c r="I431" s="268"/>
      <c r="J431" s="268"/>
      <c r="K431" s="268"/>
      <c r="L431" s="268"/>
      <c r="M431" s="524">
        <f>((D431*E431*G431*H431*I431)-(D431*E431*J431*K431*L431))/F431</f>
        <v>0</v>
      </c>
      <c r="N431" s="524"/>
      <c r="P431" s="486">
        <v>6</v>
      </c>
      <c r="Q431" s="486">
        <f>P408*100+P431</f>
        <v>606</v>
      </c>
    </row>
    <row r="432" spans="1:17" x14ac:dyDescent="0.25">
      <c r="A432" s="761"/>
      <c r="B432" s="761"/>
      <c r="C432" s="265" t="s">
        <v>312</v>
      </c>
      <c r="D432" s="265"/>
      <c r="E432" s="265"/>
      <c r="F432" s="265"/>
      <c r="G432" s="268"/>
      <c r="H432" s="268"/>
      <c r="I432" s="268"/>
      <c r="J432" s="268"/>
      <c r="K432" s="268"/>
      <c r="L432" s="268"/>
      <c r="M432" s="524"/>
      <c r="N432" s="524"/>
      <c r="P432" s="486"/>
      <c r="Q432" s="486"/>
    </row>
    <row r="433" spans="1:17" x14ac:dyDescent="0.25">
      <c r="A433" s="818" t="s">
        <v>292</v>
      </c>
      <c r="B433" s="818"/>
      <c r="C433" s="818"/>
      <c r="D433" s="529">
        <f>SUM(D431:D432)</f>
        <v>0</v>
      </c>
      <c r="E433" s="531"/>
      <c r="F433" s="531"/>
      <c r="G433" s="426"/>
      <c r="H433" s="426"/>
      <c r="I433" s="426"/>
      <c r="J433" s="426"/>
      <c r="K433" s="426"/>
      <c r="L433" s="426"/>
      <c r="M433" s="532">
        <f>SUM(M431:M432)</f>
        <v>0</v>
      </c>
      <c r="N433" s="532">
        <f>SUM(N431:N432)</f>
        <v>0</v>
      </c>
      <c r="P433" s="486"/>
      <c r="Q433" s="486"/>
    </row>
    <row r="434" spans="1:17" ht="11.25" customHeight="1" x14ac:dyDescent="0.25">
      <c r="A434" s="761" t="s">
        <v>316</v>
      </c>
      <c r="B434" s="761" t="s">
        <v>313</v>
      </c>
      <c r="C434" s="545" t="s">
        <v>313</v>
      </c>
      <c r="D434" s="524"/>
      <c r="E434" s="526"/>
      <c r="F434" s="265" t="s">
        <v>291</v>
      </c>
      <c r="G434" s="268"/>
      <c r="H434" s="268"/>
      <c r="I434" s="268"/>
      <c r="J434" s="268"/>
      <c r="K434" s="268"/>
      <c r="L434" s="268"/>
      <c r="M434" s="524">
        <f>((D434*E434*G434*H434*I434)-(D434*E434*J434*K434*L434))/F434</f>
        <v>0</v>
      </c>
      <c r="N434" s="524"/>
      <c r="P434" s="486">
        <v>7</v>
      </c>
      <c r="Q434" s="486">
        <f>P408*100+P434</f>
        <v>607</v>
      </c>
    </row>
    <row r="435" spans="1:17" x14ac:dyDescent="0.25">
      <c r="A435" s="761"/>
      <c r="B435" s="761"/>
      <c r="C435" s="265" t="s">
        <v>312</v>
      </c>
      <c r="D435" s="265"/>
      <c r="E435" s="265"/>
      <c r="F435" s="265"/>
      <c r="G435" s="268"/>
      <c r="H435" s="268"/>
      <c r="I435" s="268"/>
      <c r="J435" s="268"/>
      <c r="K435" s="268"/>
      <c r="L435" s="268"/>
      <c r="M435" s="524"/>
      <c r="N435" s="524"/>
    </row>
    <row r="436" spans="1:17" x14ac:dyDescent="0.25">
      <c r="A436" s="818" t="s">
        <v>292</v>
      </c>
      <c r="B436" s="818"/>
      <c r="C436" s="818"/>
      <c r="D436" s="529">
        <f>SUM(D434:D435)</f>
        <v>0</v>
      </c>
      <c r="E436" s="531"/>
      <c r="F436" s="531"/>
      <c r="G436" s="535"/>
      <c r="H436" s="535"/>
      <c r="I436" s="535"/>
      <c r="J436" s="535"/>
      <c r="K436" s="535"/>
      <c r="L436" s="535"/>
      <c r="M436" s="532">
        <f>SUM(M434:M435)</f>
        <v>0</v>
      </c>
      <c r="N436" s="532">
        <f>SUM(N434:N435)</f>
        <v>0</v>
      </c>
    </row>
    <row r="437" spans="1:17" x14ac:dyDescent="0.25">
      <c r="A437" s="819" t="s">
        <v>91</v>
      </c>
      <c r="B437" s="819"/>
      <c r="C437" s="819"/>
      <c r="D437" s="536">
        <f>D436+D433+D430+D427+D424</f>
        <v>0</v>
      </c>
      <c r="E437" s="537"/>
      <c r="F437" s="537"/>
      <c r="G437" s="538"/>
      <c r="H437" s="538"/>
      <c r="I437" s="538"/>
      <c r="J437" s="538"/>
      <c r="K437" s="538"/>
      <c r="L437" s="538"/>
      <c r="M437" s="532">
        <f>M436+M433+M430+M427+M424</f>
        <v>0</v>
      </c>
      <c r="N437" s="532">
        <f>N436+N433+N430+N427+N424</f>
        <v>0</v>
      </c>
    </row>
    <row r="438" spans="1:17" ht="13.5" x14ac:dyDescent="0.25">
      <c r="A438" s="874" t="s">
        <v>294</v>
      </c>
      <c r="B438" s="874"/>
      <c r="C438" s="874"/>
      <c r="D438" s="874"/>
      <c r="E438" s="874"/>
      <c r="F438" s="874"/>
      <c r="G438" s="874"/>
      <c r="H438" s="874"/>
      <c r="I438" s="874"/>
      <c r="J438" s="874"/>
      <c r="K438" s="874"/>
      <c r="L438" s="874"/>
      <c r="M438" s="874"/>
      <c r="N438" s="874"/>
    </row>
    <row r="439" spans="1:17" ht="12" customHeight="1" x14ac:dyDescent="0.25">
      <c r="A439" s="875" t="s">
        <v>513</v>
      </c>
      <c r="B439" s="875"/>
      <c r="C439" s="875"/>
      <c r="D439" s="875"/>
      <c r="E439" s="875"/>
      <c r="F439" s="875"/>
      <c r="G439" s="875"/>
      <c r="H439" s="875"/>
    </row>
    <row r="447" spans="1:17" x14ac:dyDescent="0.25">
      <c r="A447" s="802" t="s">
        <v>23</v>
      </c>
      <c r="B447" s="802"/>
      <c r="C447" s="803">
        <f>Presentación!$C$3</f>
        <v>1990</v>
      </c>
      <c r="D447" s="803"/>
      <c r="E447" s="803"/>
      <c r="F447" s="803"/>
      <c r="G447" s="803"/>
      <c r="H447" s="803"/>
      <c r="I447" s="803"/>
      <c r="J447" s="803"/>
      <c r="K447" s="803"/>
      <c r="L447" s="803"/>
      <c r="M447" s="803"/>
      <c r="N447" s="803"/>
    </row>
    <row r="448" spans="1:17" ht="11.25" customHeight="1" x14ac:dyDescent="0.25">
      <c r="A448" s="805" t="s">
        <v>24</v>
      </c>
      <c r="B448" s="805"/>
      <c r="C448" s="869" t="s">
        <v>383</v>
      </c>
      <c r="D448" s="869"/>
      <c r="E448" s="869"/>
      <c r="F448" s="869"/>
      <c r="G448" s="869"/>
      <c r="H448" s="869"/>
      <c r="I448" s="869"/>
      <c r="J448" s="869"/>
      <c r="K448" s="869"/>
      <c r="L448" s="869"/>
      <c r="M448" s="869"/>
      <c r="N448" s="869"/>
      <c r="P448" s="486">
        <v>7</v>
      </c>
      <c r="Q448" s="486"/>
    </row>
    <row r="449" spans="1:17" ht="11.25" customHeight="1" x14ac:dyDescent="0.25">
      <c r="A449" s="805" t="s">
        <v>27</v>
      </c>
      <c r="B449" s="805"/>
      <c r="C449" s="870" t="s">
        <v>572</v>
      </c>
      <c r="D449" s="870"/>
      <c r="E449" s="870"/>
      <c r="F449" s="870"/>
      <c r="G449" s="870"/>
      <c r="H449" s="870"/>
      <c r="I449" s="870"/>
      <c r="J449" s="870"/>
      <c r="K449" s="870"/>
      <c r="L449" s="870"/>
      <c r="M449" s="870"/>
      <c r="N449" s="870"/>
      <c r="P449" s="486"/>
      <c r="Q449" s="486"/>
    </row>
    <row r="450" spans="1:17" ht="11.25" customHeight="1" x14ac:dyDescent="0.25">
      <c r="A450" s="805" t="s">
        <v>29</v>
      </c>
      <c r="B450" s="805"/>
      <c r="C450" s="870" t="s">
        <v>549</v>
      </c>
      <c r="D450" s="870"/>
      <c r="E450" s="870"/>
      <c r="F450" s="870"/>
      <c r="G450" s="870"/>
      <c r="H450" s="870"/>
      <c r="I450" s="870"/>
      <c r="J450" s="870"/>
      <c r="K450" s="870"/>
      <c r="L450" s="870"/>
      <c r="M450" s="870"/>
      <c r="N450" s="870"/>
      <c r="P450" s="486"/>
      <c r="Q450" s="486"/>
    </row>
    <row r="451" spans="1:17" ht="11.25" customHeight="1" x14ac:dyDescent="0.25">
      <c r="A451" s="805" t="s">
        <v>31</v>
      </c>
      <c r="B451" s="805"/>
      <c r="C451" s="870" t="s">
        <v>262</v>
      </c>
      <c r="D451" s="870"/>
      <c r="E451" s="870"/>
      <c r="F451" s="870"/>
      <c r="G451" s="870"/>
      <c r="H451" s="870"/>
      <c r="I451" s="870"/>
      <c r="J451" s="870"/>
      <c r="K451" s="870"/>
      <c r="L451" s="870"/>
      <c r="M451" s="870"/>
      <c r="N451" s="870"/>
      <c r="P451" s="486"/>
      <c r="Q451" s="486"/>
    </row>
    <row r="452" spans="1:17" ht="11.25" customHeight="1" x14ac:dyDescent="0.25">
      <c r="A452" s="807" t="s">
        <v>33</v>
      </c>
      <c r="B452" s="807"/>
      <c r="C452" s="278" t="s">
        <v>496</v>
      </c>
      <c r="D452" s="766" t="s">
        <v>263</v>
      </c>
      <c r="E452" s="766"/>
      <c r="F452" s="766"/>
      <c r="G452" s="766"/>
      <c r="H452" s="766"/>
      <c r="I452" s="766"/>
      <c r="J452" s="766"/>
      <c r="K452" s="766"/>
      <c r="L452" s="766"/>
      <c r="M452" s="766"/>
      <c r="N452" s="766"/>
      <c r="P452" s="486"/>
      <c r="Q452" s="486"/>
    </row>
    <row r="453" spans="1:17" ht="11.25" customHeight="1" x14ac:dyDescent="0.25">
      <c r="A453" s="761" t="s">
        <v>37</v>
      </c>
      <c r="B453" s="761"/>
      <c r="C453" s="761" t="s">
        <v>573</v>
      </c>
      <c r="D453" s="761" t="s">
        <v>265</v>
      </c>
      <c r="E453" s="871" t="s">
        <v>266</v>
      </c>
      <c r="F453" s="761" t="s">
        <v>267</v>
      </c>
      <c r="G453" s="761" t="s">
        <v>268</v>
      </c>
      <c r="H453" s="761" t="s">
        <v>269</v>
      </c>
      <c r="I453" s="761" t="s">
        <v>270</v>
      </c>
      <c r="J453" s="761" t="s">
        <v>271</v>
      </c>
      <c r="K453" s="761" t="s">
        <v>272</v>
      </c>
      <c r="L453" s="761" t="s">
        <v>273</v>
      </c>
      <c r="M453" s="761" t="s">
        <v>274</v>
      </c>
      <c r="N453" s="871" t="s">
        <v>274</v>
      </c>
      <c r="P453" s="486"/>
      <c r="Q453" s="486"/>
    </row>
    <row r="454" spans="1:17" x14ac:dyDescent="0.25">
      <c r="A454" s="761"/>
      <c r="B454" s="761"/>
      <c r="C454" s="761"/>
      <c r="D454" s="761"/>
      <c r="E454" s="761"/>
      <c r="F454" s="761"/>
      <c r="G454" s="761"/>
      <c r="H454" s="761"/>
      <c r="I454" s="761"/>
      <c r="J454" s="761"/>
      <c r="K454" s="761"/>
      <c r="L454" s="761"/>
      <c r="M454" s="761"/>
      <c r="N454" s="871"/>
      <c r="P454" s="486"/>
      <c r="Q454" s="486"/>
    </row>
    <row r="455" spans="1:17" x14ac:dyDescent="0.25">
      <c r="A455" s="761"/>
      <c r="B455" s="761"/>
      <c r="C455" s="761"/>
      <c r="D455" s="761"/>
      <c r="E455" s="871"/>
      <c r="F455" s="761"/>
      <c r="G455" s="761"/>
      <c r="H455" s="761"/>
      <c r="I455" s="761"/>
      <c r="J455" s="761"/>
      <c r="K455" s="761"/>
      <c r="L455" s="761"/>
      <c r="M455" s="761"/>
      <c r="N455" s="871"/>
      <c r="P455" s="486"/>
      <c r="Q455" s="486"/>
    </row>
    <row r="456" spans="1:17" ht="11.25" customHeight="1" x14ac:dyDescent="0.25">
      <c r="A456" s="761" t="s">
        <v>197</v>
      </c>
      <c r="B456" s="761" t="s">
        <v>47</v>
      </c>
      <c r="C456" s="761"/>
      <c r="D456" s="872" t="s">
        <v>48</v>
      </c>
      <c r="E456" s="418" t="s">
        <v>460</v>
      </c>
      <c r="F456" s="811" t="s">
        <v>244</v>
      </c>
      <c r="G456" s="761" t="s">
        <v>276</v>
      </c>
      <c r="H456" s="761" t="s">
        <v>276</v>
      </c>
      <c r="I456" s="761" t="s">
        <v>276</v>
      </c>
      <c r="J456" s="761" t="s">
        <v>276</v>
      </c>
      <c r="K456" s="761" t="s">
        <v>276</v>
      </c>
      <c r="L456" s="872" t="s">
        <v>276</v>
      </c>
      <c r="M456" s="418" t="s">
        <v>460</v>
      </c>
      <c r="N456" s="418" t="s">
        <v>497</v>
      </c>
      <c r="P456" s="486"/>
      <c r="Q456" s="486"/>
    </row>
    <row r="457" spans="1:17" ht="13.5" x14ac:dyDescent="0.25">
      <c r="A457" s="761"/>
      <c r="B457" s="761"/>
      <c r="C457" s="761"/>
      <c r="D457" s="872"/>
      <c r="E457" s="521" t="s">
        <v>498</v>
      </c>
      <c r="F457" s="811"/>
      <c r="G457" s="761"/>
      <c r="H457" s="761"/>
      <c r="I457" s="761"/>
      <c r="J457" s="761"/>
      <c r="K457" s="761"/>
      <c r="L457" s="872"/>
      <c r="M457" s="522" t="s">
        <v>499</v>
      </c>
      <c r="N457" s="522" t="s">
        <v>499</v>
      </c>
      <c r="P457" s="486"/>
      <c r="Q457" s="486"/>
    </row>
    <row r="458" spans="1:17" ht="15" customHeight="1" x14ac:dyDescent="0.25">
      <c r="A458" s="761"/>
      <c r="B458" s="761"/>
      <c r="C458" s="761"/>
      <c r="D458" s="761"/>
      <c r="E458" s="873" t="s">
        <v>500</v>
      </c>
      <c r="F458" s="761" t="s">
        <v>279</v>
      </c>
      <c r="G458" s="761" t="s">
        <v>435</v>
      </c>
      <c r="H458" s="761" t="s">
        <v>435</v>
      </c>
      <c r="I458" s="761" t="s">
        <v>435</v>
      </c>
      <c r="J458" s="761" t="s">
        <v>501</v>
      </c>
      <c r="K458" s="761" t="s">
        <v>501</v>
      </c>
      <c r="L458" s="872" t="s">
        <v>501</v>
      </c>
      <c r="M458" s="418" t="s">
        <v>502</v>
      </c>
      <c r="N458" s="418" t="s">
        <v>502</v>
      </c>
    </row>
    <row r="459" spans="1:17" ht="34.5" x14ac:dyDescent="0.25">
      <c r="A459" s="761"/>
      <c r="B459" s="761"/>
      <c r="C459" s="761"/>
      <c r="D459" s="761"/>
      <c r="E459" s="761"/>
      <c r="F459" s="761"/>
      <c r="G459" s="761"/>
      <c r="H459" s="761"/>
      <c r="I459" s="761"/>
      <c r="J459" s="761"/>
      <c r="K459" s="761"/>
      <c r="L459" s="872"/>
      <c r="M459" s="521" t="s">
        <v>503</v>
      </c>
      <c r="N459" s="521" t="s">
        <v>504</v>
      </c>
    </row>
    <row r="460" spans="1:17" ht="13.5" x14ac:dyDescent="0.25">
      <c r="A460" s="761"/>
      <c r="B460" s="761"/>
      <c r="C460" s="761"/>
      <c r="D460" s="380" t="s">
        <v>282</v>
      </c>
      <c r="E460" s="380" t="s">
        <v>283</v>
      </c>
      <c r="F460" s="380" t="s">
        <v>158</v>
      </c>
      <c r="G460" s="380" t="s">
        <v>284</v>
      </c>
      <c r="H460" s="380" t="s">
        <v>285</v>
      </c>
      <c r="I460" s="380" t="s">
        <v>286</v>
      </c>
      <c r="J460" s="380" t="s">
        <v>287</v>
      </c>
      <c r="K460" s="380" t="s">
        <v>288</v>
      </c>
      <c r="L460" s="380" t="s">
        <v>289</v>
      </c>
      <c r="M460" s="523" t="s">
        <v>290</v>
      </c>
      <c r="N460" s="523" t="s">
        <v>290</v>
      </c>
    </row>
    <row r="461" spans="1:17" ht="11.25" customHeight="1" x14ac:dyDescent="0.25">
      <c r="A461" s="761" t="s">
        <v>68</v>
      </c>
      <c r="B461" s="761" t="s">
        <v>313</v>
      </c>
      <c r="C461" s="135" t="s">
        <v>561</v>
      </c>
      <c r="D461" s="524"/>
      <c r="E461" s="526"/>
      <c r="F461" s="265">
        <v>20</v>
      </c>
      <c r="G461" s="268"/>
      <c r="H461" s="268"/>
      <c r="I461" s="268"/>
      <c r="J461" s="268"/>
      <c r="K461" s="268"/>
      <c r="L461" s="268"/>
      <c r="M461" s="524">
        <f>((D461*E461*G461*H461*I461)-(D461*E461*J461*K461*L461))/F461</f>
        <v>0</v>
      </c>
      <c r="N461" s="524"/>
      <c r="P461" s="486">
        <v>1</v>
      </c>
      <c r="Q461" s="486">
        <f>P448*100+P461</f>
        <v>701</v>
      </c>
    </row>
    <row r="462" spans="1:17" x14ac:dyDescent="0.25">
      <c r="A462" s="761"/>
      <c r="B462" s="761"/>
      <c r="C462" s="486" t="s">
        <v>563</v>
      </c>
      <c r="D462" s="524"/>
      <c r="E462" s="526"/>
      <c r="F462" s="265" t="s">
        <v>291</v>
      </c>
      <c r="G462" s="268"/>
      <c r="H462" s="268"/>
      <c r="I462" s="268"/>
      <c r="J462" s="268"/>
      <c r="K462" s="268"/>
      <c r="L462" s="268"/>
      <c r="M462" s="524">
        <f>((D462*E462*G462*H462*I462)-(D462*E462*J462*K462*L462))/F462</f>
        <v>0</v>
      </c>
      <c r="N462" s="524"/>
      <c r="P462" s="486">
        <v>2</v>
      </c>
      <c r="Q462" s="486">
        <f>P448*100+P462</f>
        <v>702</v>
      </c>
    </row>
    <row r="463" spans="1:17" x14ac:dyDescent="0.25">
      <c r="A463" s="761"/>
      <c r="B463" s="761"/>
      <c r="C463" s="135" t="s">
        <v>564</v>
      </c>
      <c r="D463" s="524"/>
      <c r="E463" s="526"/>
      <c r="F463" s="265" t="s">
        <v>291</v>
      </c>
      <c r="G463" s="268"/>
      <c r="H463" s="268"/>
      <c r="I463" s="268"/>
      <c r="J463" s="268"/>
      <c r="K463" s="268"/>
      <c r="L463" s="268"/>
      <c r="M463" s="524">
        <f>((D463*E463*G463*H463*I463)-(D463*E463*J463*K463*L463))/F463</f>
        <v>0</v>
      </c>
      <c r="N463" s="524"/>
      <c r="P463" s="486">
        <v>3</v>
      </c>
      <c r="Q463" s="486">
        <f>P448*100+P463</f>
        <v>703</v>
      </c>
    </row>
    <row r="464" spans="1:17" x14ac:dyDescent="0.25">
      <c r="A464" s="818" t="s">
        <v>292</v>
      </c>
      <c r="B464" s="818"/>
      <c r="C464" s="818"/>
      <c r="D464" s="529">
        <f>SUM(D461:D463)</f>
        <v>0</v>
      </c>
      <c r="E464" s="531"/>
      <c r="F464" s="531"/>
      <c r="G464" s="426"/>
      <c r="H464" s="426"/>
      <c r="I464" s="426"/>
      <c r="J464" s="426"/>
      <c r="K464" s="426"/>
      <c r="L464" s="426"/>
      <c r="M464" s="532">
        <f>SUM(M461:M463)</f>
        <v>0</v>
      </c>
      <c r="N464" s="532">
        <f>SUM(N461:N463)</f>
        <v>0</v>
      </c>
      <c r="P464" s="486"/>
      <c r="Q464" s="486"/>
    </row>
    <row r="465" spans="1:17" ht="11.25" customHeight="1" x14ac:dyDescent="0.25">
      <c r="A465" s="761" t="s">
        <v>310</v>
      </c>
      <c r="B465" s="761" t="s">
        <v>313</v>
      </c>
      <c r="C465" s="545" t="s">
        <v>313</v>
      </c>
      <c r="D465" s="524"/>
      <c r="E465" s="526"/>
      <c r="F465" s="265" t="s">
        <v>291</v>
      </c>
      <c r="G465" s="268"/>
      <c r="H465" s="268"/>
      <c r="I465" s="268"/>
      <c r="J465" s="268"/>
      <c r="K465" s="268"/>
      <c r="L465" s="268"/>
      <c r="M465" s="524">
        <f>((D465*E465*G465*H465*I465)-(D465*E465*J465*K465*L465))/F465</f>
        <v>0</v>
      </c>
      <c r="N465" s="524"/>
      <c r="P465" s="486">
        <v>4</v>
      </c>
      <c r="Q465" s="486">
        <f>P448*100+P465</f>
        <v>704</v>
      </c>
    </row>
    <row r="466" spans="1:17" x14ac:dyDescent="0.25">
      <c r="A466" s="761"/>
      <c r="B466" s="761"/>
      <c r="C466" s="265" t="s">
        <v>312</v>
      </c>
      <c r="D466" s="265"/>
      <c r="E466" s="265"/>
      <c r="F466" s="265"/>
      <c r="G466" s="268"/>
      <c r="H466" s="268"/>
      <c r="I466" s="268"/>
      <c r="J466" s="268"/>
      <c r="K466" s="268"/>
      <c r="L466" s="268"/>
      <c r="M466" s="524"/>
      <c r="N466" s="524"/>
      <c r="P466" s="486"/>
      <c r="Q466" s="486"/>
    </row>
    <row r="467" spans="1:17" x14ac:dyDescent="0.25">
      <c r="A467" s="818" t="s">
        <v>292</v>
      </c>
      <c r="B467" s="818"/>
      <c r="C467" s="818"/>
      <c r="D467" s="529">
        <f>SUM(D465:D466)</f>
        <v>0</v>
      </c>
      <c r="E467" s="531"/>
      <c r="F467" s="531"/>
      <c r="G467" s="426"/>
      <c r="H467" s="426"/>
      <c r="I467" s="426"/>
      <c r="J467" s="426"/>
      <c r="K467" s="426"/>
      <c r="L467" s="426"/>
      <c r="M467" s="532">
        <f>SUM(M465:M466)</f>
        <v>0</v>
      </c>
      <c r="N467" s="532">
        <f>SUM(N465:N466)</f>
        <v>0</v>
      </c>
      <c r="P467" s="486"/>
      <c r="Q467" s="486"/>
    </row>
    <row r="468" spans="1:17" ht="11.25" customHeight="1" x14ac:dyDescent="0.25">
      <c r="A468" s="761" t="s">
        <v>314</v>
      </c>
      <c r="B468" s="761" t="s">
        <v>313</v>
      </c>
      <c r="C468" s="545" t="s">
        <v>313</v>
      </c>
      <c r="D468" s="524"/>
      <c r="E468" s="526"/>
      <c r="F468" s="265" t="s">
        <v>291</v>
      </c>
      <c r="G468" s="268"/>
      <c r="H468" s="268"/>
      <c r="I468" s="268"/>
      <c r="J468" s="268"/>
      <c r="K468" s="268"/>
      <c r="L468" s="268"/>
      <c r="M468" s="524">
        <f>((D468*E468*G468*H468*I468)-(D468*E468*J468*K468*L468))/F468</f>
        <v>0</v>
      </c>
      <c r="N468" s="524"/>
      <c r="P468" s="486">
        <v>5</v>
      </c>
      <c r="Q468" s="486">
        <f>P448*100+P468</f>
        <v>705</v>
      </c>
    </row>
    <row r="469" spans="1:17" x14ac:dyDescent="0.25">
      <c r="A469" s="761"/>
      <c r="B469" s="761"/>
      <c r="C469" s="265" t="s">
        <v>312</v>
      </c>
      <c r="D469" s="265"/>
      <c r="E469" s="265"/>
      <c r="F469" s="265"/>
      <c r="G469" s="268"/>
      <c r="H469" s="268"/>
      <c r="I469" s="268"/>
      <c r="J469" s="268"/>
      <c r="K469" s="268"/>
      <c r="L469" s="268"/>
      <c r="M469" s="524"/>
      <c r="N469" s="524"/>
      <c r="P469" s="486"/>
      <c r="Q469" s="486"/>
    </row>
    <row r="470" spans="1:17" x14ac:dyDescent="0.25">
      <c r="A470" s="818" t="s">
        <v>292</v>
      </c>
      <c r="B470" s="818"/>
      <c r="C470" s="818"/>
      <c r="D470" s="529">
        <f>SUM(D468:D469)</f>
        <v>0</v>
      </c>
      <c r="E470" s="531"/>
      <c r="F470" s="531"/>
      <c r="G470" s="426"/>
      <c r="H470" s="426"/>
      <c r="I470" s="426"/>
      <c r="J470" s="426"/>
      <c r="K470" s="426"/>
      <c r="L470" s="426"/>
      <c r="M470" s="532">
        <f>SUM(M468:M469)</f>
        <v>0</v>
      </c>
      <c r="N470" s="532">
        <f>SUM(N468:N469)</f>
        <v>0</v>
      </c>
      <c r="P470" s="486"/>
      <c r="Q470" s="486"/>
    </row>
    <row r="471" spans="1:17" ht="11.25" customHeight="1" x14ac:dyDescent="0.25">
      <c r="A471" s="761" t="s">
        <v>315</v>
      </c>
      <c r="B471" s="761" t="s">
        <v>313</v>
      </c>
      <c r="C471" s="545" t="s">
        <v>313</v>
      </c>
      <c r="D471" s="524"/>
      <c r="E471" s="526"/>
      <c r="F471" s="265" t="s">
        <v>291</v>
      </c>
      <c r="G471" s="268"/>
      <c r="H471" s="268"/>
      <c r="I471" s="268"/>
      <c r="J471" s="268"/>
      <c r="K471" s="268"/>
      <c r="L471" s="268"/>
      <c r="M471" s="524">
        <f>((D471*E471*G471*H471*I471)-(D471*E471*J471*K471*L471))/F471</f>
        <v>0</v>
      </c>
      <c r="N471" s="524"/>
      <c r="P471" s="486">
        <v>6</v>
      </c>
      <c r="Q471" s="486">
        <f>P448*100+P471</f>
        <v>706</v>
      </c>
    </row>
    <row r="472" spans="1:17" x14ac:dyDescent="0.25">
      <c r="A472" s="761"/>
      <c r="B472" s="761"/>
      <c r="C472" s="265" t="s">
        <v>312</v>
      </c>
      <c r="D472" s="265"/>
      <c r="E472" s="265"/>
      <c r="F472" s="265"/>
      <c r="G472" s="268"/>
      <c r="H472" s="268"/>
      <c r="I472" s="268"/>
      <c r="J472" s="268"/>
      <c r="K472" s="268"/>
      <c r="L472" s="268"/>
      <c r="M472" s="524"/>
      <c r="N472" s="524"/>
      <c r="P472" s="486"/>
      <c r="Q472" s="486"/>
    </row>
    <row r="473" spans="1:17" x14ac:dyDescent="0.25">
      <c r="A473" s="818" t="s">
        <v>292</v>
      </c>
      <c r="B473" s="818"/>
      <c r="C473" s="818"/>
      <c r="D473" s="529">
        <f>SUM(D471:D472)</f>
        <v>0</v>
      </c>
      <c r="E473" s="531"/>
      <c r="F473" s="531"/>
      <c r="G473" s="426"/>
      <c r="H473" s="426"/>
      <c r="I473" s="426"/>
      <c r="J473" s="426"/>
      <c r="K473" s="426"/>
      <c r="L473" s="426"/>
      <c r="M473" s="532">
        <f>SUM(M471:M472)</f>
        <v>0</v>
      </c>
      <c r="N473" s="532">
        <f>SUM(N471:N472)</f>
        <v>0</v>
      </c>
      <c r="P473" s="486"/>
      <c r="Q473" s="486"/>
    </row>
    <row r="474" spans="1:17" ht="11.25" customHeight="1" x14ac:dyDescent="0.25">
      <c r="A474" s="761" t="s">
        <v>316</v>
      </c>
      <c r="B474" s="761" t="s">
        <v>313</v>
      </c>
      <c r="C474" s="545" t="s">
        <v>313</v>
      </c>
      <c r="D474" s="524"/>
      <c r="E474" s="526"/>
      <c r="F474" s="265" t="s">
        <v>291</v>
      </c>
      <c r="G474" s="268"/>
      <c r="H474" s="268"/>
      <c r="I474" s="268"/>
      <c r="J474" s="268"/>
      <c r="K474" s="268"/>
      <c r="L474" s="268"/>
      <c r="M474" s="524">
        <f>((D474*E474*G474*H474*I474)-(D474*E474*J474*K474*L474))/F474</f>
        <v>0</v>
      </c>
      <c r="N474" s="524"/>
      <c r="P474" s="486">
        <v>7</v>
      </c>
      <c r="Q474" s="486">
        <f>P448*100+P474</f>
        <v>707</v>
      </c>
    </row>
    <row r="475" spans="1:17" x14ac:dyDescent="0.25">
      <c r="A475" s="761"/>
      <c r="B475" s="761"/>
      <c r="C475" s="265" t="s">
        <v>312</v>
      </c>
      <c r="D475" s="265"/>
      <c r="E475" s="265"/>
      <c r="F475" s="265"/>
      <c r="G475" s="268"/>
      <c r="H475" s="268"/>
      <c r="I475" s="268"/>
      <c r="J475" s="268"/>
      <c r="K475" s="268"/>
      <c r="L475" s="268"/>
      <c r="M475" s="524"/>
      <c r="N475" s="524"/>
    </row>
    <row r="476" spans="1:17" x14ac:dyDescent="0.25">
      <c r="A476" s="818" t="s">
        <v>292</v>
      </c>
      <c r="B476" s="818"/>
      <c r="C476" s="818"/>
      <c r="D476" s="529">
        <f>SUM(D474:D475)</f>
        <v>0</v>
      </c>
      <c r="E476" s="531"/>
      <c r="F476" s="531"/>
      <c r="G476" s="535"/>
      <c r="H476" s="535"/>
      <c r="I476" s="535"/>
      <c r="J476" s="535"/>
      <c r="K476" s="535"/>
      <c r="L476" s="535"/>
      <c r="M476" s="532">
        <f>SUM(M474:M475)</f>
        <v>0</v>
      </c>
      <c r="N476" s="532">
        <f>SUM(N474:N475)</f>
        <v>0</v>
      </c>
    </row>
    <row r="477" spans="1:17" x14ac:dyDescent="0.25">
      <c r="A477" s="819" t="s">
        <v>91</v>
      </c>
      <c r="B477" s="819"/>
      <c r="C477" s="819"/>
      <c r="D477" s="536">
        <f>D476+D473+D470+D467+D464</f>
        <v>0</v>
      </c>
      <c r="E477" s="537"/>
      <c r="F477" s="537"/>
      <c r="G477" s="538"/>
      <c r="H477" s="538"/>
      <c r="I477" s="538"/>
      <c r="J477" s="538"/>
      <c r="K477" s="538"/>
      <c r="L477" s="538"/>
      <c r="M477" s="532">
        <f>M476+M473+M470+M467+M464</f>
        <v>0</v>
      </c>
      <c r="N477" s="532">
        <f>N476+N473+N470+N467+N464</f>
        <v>0</v>
      </c>
    </row>
    <row r="478" spans="1:17" ht="13.5" x14ac:dyDescent="0.25">
      <c r="A478" s="874" t="s">
        <v>294</v>
      </c>
      <c r="B478" s="874"/>
      <c r="C478" s="874"/>
      <c r="D478" s="874"/>
      <c r="E478" s="874"/>
      <c r="F478" s="874"/>
      <c r="G478" s="874"/>
      <c r="H478" s="874"/>
      <c r="I478" s="874"/>
      <c r="J478" s="874"/>
      <c r="K478" s="874"/>
      <c r="L478" s="874"/>
      <c r="M478" s="874"/>
      <c r="N478" s="874"/>
    </row>
    <row r="479" spans="1:17" ht="12" customHeight="1" x14ac:dyDescent="0.25">
      <c r="A479" s="875" t="s">
        <v>513</v>
      </c>
      <c r="B479" s="875"/>
      <c r="C479" s="875"/>
      <c r="D479" s="875"/>
      <c r="E479" s="875"/>
      <c r="F479" s="875"/>
      <c r="G479" s="875"/>
      <c r="H479" s="875"/>
    </row>
    <row r="487" spans="1:17" x14ac:dyDescent="0.25">
      <c r="A487" s="802" t="s">
        <v>23</v>
      </c>
      <c r="B487" s="802"/>
      <c r="C487" s="803">
        <f>Presentación!$C$3</f>
        <v>1990</v>
      </c>
      <c r="D487" s="803"/>
      <c r="E487" s="803"/>
      <c r="F487" s="803"/>
      <c r="G487" s="803"/>
      <c r="H487" s="803"/>
      <c r="I487" s="803"/>
      <c r="J487" s="803"/>
      <c r="K487" s="803"/>
      <c r="L487" s="803"/>
      <c r="M487" s="803"/>
      <c r="N487" s="803"/>
    </row>
    <row r="488" spans="1:17" ht="11.25" customHeight="1" x14ac:dyDescent="0.25">
      <c r="A488" s="805" t="s">
        <v>24</v>
      </c>
      <c r="B488" s="805"/>
      <c r="C488" s="869" t="s">
        <v>384</v>
      </c>
      <c r="D488" s="869"/>
      <c r="E488" s="869"/>
      <c r="F488" s="869"/>
      <c r="G488" s="869"/>
      <c r="H488" s="869"/>
      <c r="I488" s="869"/>
      <c r="J488" s="869"/>
      <c r="K488" s="869"/>
      <c r="L488" s="869"/>
      <c r="M488" s="869"/>
      <c r="N488" s="869"/>
      <c r="P488" s="486">
        <v>16</v>
      </c>
      <c r="Q488" s="486"/>
    </row>
    <row r="489" spans="1:17" ht="11.25" customHeight="1" x14ac:dyDescent="0.25">
      <c r="A489" s="805" t="s">
        <v>27</v>
      </c>
      <c r="B489" s="805"/>
      <c r="C489" s="870" t="s">
        <v>572</v>
      </c>
      <c r="D489" s="870"/>
      <c r="E489" s="870"/>
      <c r="F489" s="870"/>
      <c r="G489" s="870"/>
      <c r="H489" s="870"/>
      <c r="I489" s="870"/>
      <c r="J489" s="870"/>
      <c r="K489" s="870"/>
      <c r="L489" s="870"/>
      <c r="M489" s="870"/>
      <c r="N489" s="870"/>
      <c r="P489" s="486"/>
      <c r="Q489" s="486"/>
    </row>
    <row r="490" spans="1:17" ht="11.25" customHeight="1" x14ac:dyDescent="0.25">
      <c r="A490" s="805" t="s">
        <v>29</v>
      </c>
      <c r="B490" s="805"/>
      <c r="C490" s="870" t="s">
        <v>549</v>
      </c>
      <c r="D490" s="870"/>
      <c r="E490" s="870"/>
      <c r="F490" s="870"/>
      <c r="G490" s="870"/>
      <c r="H490" s="870"/>
      <c r="I490" s="870"/>
      <c r="J490" s="870"/>
      <c r="K490" s="870"/>
      <c r="L490" s="870"/>
      <c r="M490" s="870"/>
      <c r="N490" s="870"/>
      <c r="P490" s="486"/>
      <c r="Q490" s="486"/>
    </row>
    <row r="491" spans="1:17" ht="11.25" customHeight="1" x14ac:dyDescent="0.25">
      <c r="A491" s="805" t="s">
        <v>31</v>
      </c>
      <c r="B491" s="805"/>
      <c r="C491" s="870" t="s">
        <v>262</v>
      </c>
      <c r="D491" s="870"/>
      <c r="E491" s="870"/>
      <c r="F491" s="870"/>
      <c r="G491" s="870"/>
      <c r="H491" s="870"/>
      <c r="I491" s="870"/>
      <c r="J491" s="870"/>
      <c r="K491" s="870"/>
      <c r="L491" s="870"/>
      <c r="M491" s="870"/>
      <c r="N491" s="870"/>
      <c r="P491" s="486"/>
      <c r="Q491" s="486"/>
    </row>
    <row r="492" spans="1:17" ht="11.25" customHeight="1" x14ac:dyDescent="0.25">
      <c r="A492" s="807" t="s">
        <v>33</v>
      </c>
      <c r="B492" s="807"/>
      <c r="C492" s="278" t="s">
        <v>496</v>
      </c>
      <c r="D492" s="766" t="s">
        <v>263</v>
      </c>
      <c r="E492" s="766"/>
      <c r="F492" s="766"/>
      <c r="G492" s="766"/>
      <c r="H492" s="766"/>
      <c r="I492" s="766"/>
      <c r="J492" s="766"/>
      <c r="K492" s="766"/>
      <c r="L492" s="766"/>
      <c r="M492" s="766"/>
      <c r="N492" s="766"/>
      <c r="P492" s="486"/>
      <c r="Q492" s="486"/>
    </row>
    <row r="493" spans="1:17" ht="11.25" customHeight="1" x14ac:dyDescent="0.25">
      <c r="A493" s="761" t="s">
        <v>37</v>
      </c>
      <c r="B493" s="761"/>
      <c r="C493" s="761" t="s">
        <v>573</v>
      </c>
      <c r="D493" s="761" t="s">
        <v>265</v>
      </c>
      <c r="E493" s="871" t="s">
        <v>266</v>
      </c>
      <c r="F493" s="761" t="s">
        <v>267</v>
      </c>
      <c r="G493" s="761" t="s">
        <v>268</v>
      </c>
      <c r="H493" s="761" t="s">
        <v>269</v>
      </c>
      <c r="I493" s="761" t="s">
        <v>270</v>
      </c>
      <c r="J493" s="761" t="s">
        <v>271</v>
      </c>
      <c r="K493" s="761" t="s">
        <v>272</v>
      </c>
      <c r="L493" s="761" t="s">
        <v>273</v>
      </c>
      <c r="M493" s="761" t="s">
        <v>274</v>
      </c>
      <c r="N493" s="871" t="s">
        <v>274</v>
      </c>
      <c r="P493" s="486"/>
      <c r="Q493" s="486"/>
    </row>
    <row r="494" spans="1:17" x14ac:dyDescent="0.25">
      <c r="A494" s="761"/>
      <c r="B494" s="761"/>
      <c r="C494" s="761"/>
      <c r="D494" s="761"/>
      <c r="E494" s="761"/>
      <c r="F494" s="761"/>
      <c r="G494" s="761"/>
      <c r="H494" s="761"/>
      <c r="I494" s="761"/>
      <c r="J494" s="761"/>
      <c r="K494" s="761"/>
      <c r="L494" s="761"/>
      <c r="M494" s="761"/>
      <c r="N494" s="871"/>
      <c r="P494" s="486"/>
      <c r="Q494" s="486"/>
    </row>
    <row r="495" spans="1:17" x14ac:dyDescent="0.25">
      <c r="A495" s="761"/>
      <c r="B495" s="761"/>
      <c r="C495" s="761"/>
      <c r="D495" s="761"/>
      <c r="E495" s="871"/>
      <c r="F495" s="761"/>
      <c r="G495" s="761"/>
      <c r="H495" s="761"/>
      <c r="I495" s="761"/>
      <c r="J495" s="761"/>
      <c r="K495" s="761"/>
      <c r="L495" s="761"/>
      <c r="M495" s="761"/>
      <c r="N495" s="871"/>
      <c r="P495" s="486"/>
      <c r="Q495" s="486"/>
    </row>
    <row r="496" spans="1:17" ht="11.25" customHeight="1" x14ac:dyDescent="0.25">
      <c r="A496" s="761" t="s">
        <v>197</v>
      </c>
      <c r="B496" s="761" t="s">
        <v>47</v>
      </c>
      <c r="C496" s="761"/>
      <c r="D496" s="872" t="s">
        <v>48</v>
      </c>
      <c r="E496" s="418" t="s">
        <v>460</v>
      </c>
      <c r="F496" s="811" t="s">
        <v>244</v>
      </c>
      <c r="G496" s="761" t="s">
        <v>276</v>
      </c>
      <c r="H496" s="761" t="s">
        <v>276</v>
      </c>
      <c r="I496" s="761" t="s">
        <v>276</v>
      </c>
      <c r="J496" s="761" t="s">
        <v>276</v>
      </c>
      <c r="K496" s="761" t="s">
        <v>276</v>
      </c>
      <c r="L496" s="872" t="s">
        <v>276</v>
      </c>
      <c r="M496" s="418" t="s">
        <v>460</v>
      </c>
      <c r="N496" s="418" t="s">
        <v>497</v>
      </c>
      <c r="P496" s="486"/>
      <c r="Q496" s="486"/>
    </row>
    <row r="497" spans="1:17" ht="13.5" x14ac:dyDescent="0.25">
      <c r="A497" s="761"/>
      <c r="B497" s="761"/>
      <c r="C497" s="761"/>
      <c r="D497" s="872"/>
      <c r="E497" s="521" t="s">
        <v>498</v>
      </c>
      <c r="F497" s="811"/>
      <c r="G497" s="761"/>
      <c r="H497" s="761"/>
      <c r="I497" s="761"/>
      <c r="J497" s="761"/>
      <c r="K497" s="761"/>
      <c r="L497" s="872"/>
      <c r="M497" s="522" t="s">
        <v>499</v>
      </c>
      <c r="N497" s="522" t="s">
        <v>499</v>
      </c>
      <c r="P497" s="486"/>
      <c r="Q497" s="486"/>
    </row>
    <row r="498" spans="1:17" ht="15" customHeight="1" x14ac:dyDescent="0.25">
      <c r="A498" s="761"/>
      <c r="B498" s="761"/>
      <c r="C498" s="761"/>
      <c r="D498" s="761"/>
      <c r="E498" s="873" t="s">
        <v>500</v>
      </c>
      <c r="F498" s="761" t="s">
        <v>279</v>
      </c>
      <c r="G498" s="761" t="s">
        <v>435</v>
      </c>
      <c r="H498" s="761" t="s">
        <v>435</v>
      </c>
      <c r="I498" s="761" t="s">
        <v>435</v>
      </c>
      <c r="J498" s="761" t="s">
        <v>501</v>
      </c>
      <c r="K498" s="761" t="s">
        <v>501</v>
      </c>
      <c r="L498" s="872" t="s">
        <v>501</v>
      </c>
      <c r="M498" s="418" t="s">
        <v>502</v>
      </c>
      <c r="N498" s="418" t="s">
        <v>502</v>
      </c>
    </row>
    <row r="499" spans="1:17" ht="34.5" x14ac:dyDescent="0.25">
      <c r="A499" s="761"/>
      <c r="B499" s="761"/>
      <c r="C499" s="761"/>
      <c r="D499" s="761"/>
      <c r="E499" s="761"/>
      <c r="F499" s="761"/>
      <c r="G499" s="761"/>
      <c r="H499" s="761"/>
      <c r="I499" s="761"/>
      <c r="J499" s="761"/>
      <c r="K499" s="761"/>
      <c r="L499" s="872"/>
      <c r="M499" s="521" t="s">
        <v>503</v>
      </c>
      <c r="N499" s="521" t="s">
        <v>504</v>
      </c>
    </row>
    <row r="500" spans="1:17" ht="13.5" x14ac:dyDescent="0.25">
      <c r="A500" s="761"/>
      <c r="B500" s="761"/>
      <c r="C500" s="761"/>
      <c r="D500" s="380" t="s">
        <v>282</v>
      </c>
      <c r="E500" s="380" t="s">
        <v>283</v>
      </c>
      <c r="F500" s="380" t="s">
        <v>158</v>
      </c>
      <c r="G500" s="380" t="s">
        <v>284</v>
      </c>
      <c r="H500" s="380" t="s">
        <v>285</v>
      </c>
      <c r="I500" s="380" t="s">
        <v>286</v>
      </c>
      <c r="J500" s="380" t="s">
        <v>287</v>
      </c>
      <c r="K500" s="380" t="s">
        <v>288</v>
      </c>
      <c r="L500" s="380" t="s">
        <v>289</v>
      </c>
      <c r="M500" s="523" t="s">
        <v>290</v>
      </c>
      <c r="N500" s="523" t="s">
        <v>290</v>
      </c>
    </row>
    <row r="501" spans="1:17" ht="11.25" customHeight="1" x14ac:dyDescent="0.25">
      <c r="A501" s="761" t="s">
        <v>68</v>
      </c>
      <c r="B501" s="761" t="s">
        <v>313</v>
      </c>
      <c r="C501" s="135" t="s">
        <v>561</v>
      </c>
      <c r="D501" s="524"/>
      <c r="E501" s="526"/>
      <c r="F501" s="265">
        <v>20</v>
      </c>
      <c r="G501" s="268"/>
      <c r="H501" s="268"/>
      <c r="I501" s="268"/>
      <c r="J501" s="268"/>
      <c r="K501" s="268"/>
      <c r="L501" s="268"/>
      <c r="M501" s="524">
        <f>((D501*E501*G501*H501*I501)-(D501*E501*J501*K501*L501))/F501</f>
        <v>0</v>
      </c>
      <c r="N501" s="524"/>
      <c r="P501" s="486">
        <v>1</v>
      </c>
      <c r="Q501" s="486">
        <f>P488*100+P501</f>
        <v>1601</v>
      </c>
    </row>
    <row r="502" spans="1:17" x14ac:dyDescent="0.25">
      <c r="A502" s="761"/>
      <c r="B502" s="761"/>
      <c r="C502" s="486" t="s">
        <v>563</v>
      </c>
      <c r="D502" s="524"/>
      <c r="E502" s="526"/>
      <c r="F502" s="265" t="s">
        <v>291</v>
      </c>
      <c r="G502" s="268"/>
      <c r="H502" s="268"/>
      <c r="I502" s="268"/>
      <c r="J502" s="268"/>
      <c r="K502" s="268"/>
      <c r="L502" s="268"/>
      <c r="M502" s="524">
        <f>((D502*E502*G502*H502*I502)-(D502*E502*J502*K502*L502))/F502</f>
        <v>0</v>
      </c>
      <c r="N502" s="524"/>
      <c r="P502" s="486">
        <v>2</v>
      </c>
      <c r="Q502" s="486">
        <f>P488*100+P502</f>
        <v>1602</v>
      </c>
    </row>
    <row r="503" spans="1:17" x14ac:dyDescent="0.25">
      <c r="A503" s="761"/>
      <c r="B503" s="761"/>
      <c r="C503" s="135" t="s">
        <v>564</v>
      </c>
      <c r="D503" s="524"/>
      <c r="E503" s="526"/>
      <c r="F503" s="265" t="s">
        <v>291</v>
      </c>
      <c r="G503" s="268"/>
      <c r="H503" s="268"/>
      <c r="I503" s="268"/>
      <c r="J503" s="268"/>
      <c r="K503" s="268"/>
      <c r="L503" s="268"/>
      <c r="M503" s="524">
        <f>((D503*E503*G503*H503*I503)-(D503*E503*J503*K503*L503))/F503</f>
        <v>0</v>
      </c>
      <c r="N503" s="524"/>
      <c r="P503" s="486">
        <v>3</v>
      </c>
      <c r="Q503" s="486">
        <f>P488*100+P503</f>
        <v>1603</v>
      </c>
    </row>
    <row r="504" spans="1:17" x14ac:dyDescent="0.25">
      <c r="A504" s="818" t="s">
        <v>292</v>
      </c>
      <c r="B504" s="818"/>
      <c r="C504" s="818"/>
      <c r="D504" s="529">
        <f>SUM(D501:D503)</f>
        <v>0</v>
      </c>
      <c r="E504" s="531"/>
      <c r="F504" s="531"/>
      <c r="G504" s="426"/>
      <c r="H504" s="426"/>
      <c r="I504" s="426"/>
      <c r="J504" s="426"/>
      <c r="K504" s="426"/>
      <c r="L504" s="426"/>
      <c r="M504" s="532">
        <f>SUM(M501:M503)</f>
        <v>0</v>
      </c>
      <c r="N504" s="532">
        <f>SUM(N501:N503)</f>
        <v>0</v>
      </c>
      <c r="P504" s="486"/>
      <c r="Q504" s="486"/>
    </row>
    <row r="505" spans="1:17" ht="11.25" customHeight="1" x14ac:dyDescent="0.25">
      <c r="A505" s="761" t="s">
        <v>310</v>
      </c>
      <c r="B505" s="761" t="s">
        <v>313</v>
      </c>
      <c r="C505" s="545" t="s">
        <v>313</v>
      </c>
      <c r="D505" s="524"/>
      <c r="E505" s="526"/>
      <c r="F505" s="265" t="s">
        <v>291</v>
      </c>
      <c r="G505" s="268"/>
      <c r="H505" s="268"/>
      <c r="I505" s="268"/>
      <c r="J505" s="268"/>
      <c r="K505" s="268"/>
      <c r="L505" s="268"/>
      <c r="M505" s="524">
        <f>((D505*E505*G505*H505*I505)-(D505*E505*J505*K505*L505))/F505</f>
        <v>0</v>
      </c>
      <c r="N505" s="524"/>
      <c r="P505" s="486">
        <v>4</v>
      </c>
      <c r="Q505" s="486">
        <f>P488*100+P505</f>
        <v>1604</v>
      </c>
    </row>
    <row r="506" spans="1:17" x14ac:dyDescent="0.25">
      <c r="A506" s="761"/>
      <c r="B506" s="761"/>
      <c r="C506" s="265" t="s">
        <v>312</v>
      </c>
      <c r="D506" s="265"/>
      <c r="E506" s="265"/>
      <c r="F506" s="265"/>
      <c r="G506" s="268"/>
      <c r="H506" s="268"/>
      <c r="I506" s="268"/>
      <c r="J506" s="268"/>
      <c r="K506" s="268"/>
      <c r="L506" s="268"/>
      <c r="M506" s="524"/>
      <c r="N506" s="524"/>
      <c r="P506" s="486"/>
      <c r="Q506" s="486"/>
    </row>
    <row r="507" spans="1:17" x14ac:dyDescent="0.25">
      <c r="A507" s="818" t="s">
        <v>292</v>
      </c>
      <c r="B507" s="818"/>
      <c r="C507" s="818"/>
      <c r="D507" s="529">
        <f>SUM(D505:D506)</f>
        <v>0</v>
      </c>
      <c r="E507" s="531"/>
      <c r="F507" s="531"/>
      <c r="G507" s="426"/>
      <c r="H507" s="426"/>
      <c r="I507" s="426"/>
      <c r="J507" s="426"/>
      <c r="K507" s="426"/>
      <c r="L507" s="426"/>
      <c r="M507" s="532">
        <f>SUM(M505:M506)</f>
        <v>0</v>
      </c>
      <c r="N507" s="532">
        <f>SUM(N505:N506)</f>
        <v>0</v>
      </c>
      <c r="P507" s="486"/>
      <c r="Q507" s="486"/>
    </row>
    <row r="508" spans="1:17" ht="11.25" customHeight="1" x14ac:dyDescent="0.25">
      <c r="A508" s="761" t="s">
        <v>314</v>
      </c>
      <c r="B508" s="761" t="s">
        <v>313</v>
      </c>
      <c r="C508" s="545" t="s">
        <v>313</v>
      </c>
      <c r="D508" s="524"/>
      <c r="E508" s="526"/>
      <c r="F508" s="265" t="s">
        <v>291</v>
      </c>
      <c r="G508" s="268"/>
      <c r="H508" s="268"/>
      <c r="I508" s="268"/>
      <c r="J508" s="268"/>
      <c r="K508" s="268"/>
      <c r="L508" s="268"/>
      <c r="M508" s="524">
        <f>((D508*E508*G508*H508*I508)-(D508*E508*J508*K508*L508))/F508</f>
        <v>0</v>
      </c>
      <c r="N508" s="524"/>
      <c r="P508" s="486">
        <v>5</v>
      </c>
      <c r="Q508" s="486">
        <f>P488*100+P508</f>
        <v>1605</v>
      </c>
    </row>
    <row r="509" spans="1:17" x14ac:dyDescent="0.25">
      <c r="A509" s="761"/>
      <c r="B509" s="761"/>
      <c r="C509" s="265" t="s">
        <v>312</v>
      </c>
      <c r="D509" s="265"/>
      <c r="E509" s="265"/>
      <c r="F509" s="265"/>
      <c r="G509" s="268"/>
      <c r="H509" s="268"/>
      <c r="I509" s="268"/>
      <c r="J509" s="268"/>
      <c r="K509" s="268"/>
      <c r="L509" s="268"/>
      <c r="M509" s="524"/>
      <c r="N509" s="524"/>
      <c r="P509" s="486"/>
      <c r="Q509" s="486"/>
    </row>
    <row r="510" spans="1:17" x14ac:dyDescent="0.25">
      <c r="A510" s="818" t="s">
        <v>292</v>
      </c>
      <c r="B510" s="818"/>
      <c r="C510" s="818"/>
      <c r="D510" s="529">
        <f>SUM(D508:D509)</f>
        <v>0</v>
      </c>
      <c r="E510" s="531"/>
      <c r="F510" s="531"/>
      <c r="G510" s="426"/>
      <c r="H510" s="426"/>
      <c r="I510" s="426"/>
      <c r="J510" s="426"/>
      <c r="K510" s="426"/>
      <c r="L510" s="426"/>
      <c r="M510" s="532">
        <f>SUM(M508:M509)</f>
        <v>0</v>
      </c>
      <c r="N510" s="532">
        <f>SUM(N508:N509)</f>
        <v>0</v>
      </c>
      <c r="P510" s="486"/>
      <c r="Q510" s="486"/>
    </row>
    <row r="511" spans="1:17" ht="11.25" customHeight="1" x14ac:dyDescent="0.25">
      <c r="A511" s="761" t="s">
        <v>315</v>
      </c>
      <c r="B511" s="761" t="s">
        <v>313</v>
      </c>
      <c r="C511" s="545" t="s">
        <v>313</v>
      </c>
      <c r="D511" s="524"/>
      <c r="E511" s="526"/>
      <c r="F511" s="265" t="s">
        <v>291</v>
      </c>
      <c r="G511" s="268"/>
      <c r="H511" s="268"/>
      <c r="I511" s="268"/>
      <c r="J511" s="268"/>
      <c r="K511" s="268"/>
      <c r="L511" s="268"/>
      <c r="M511" s="524">
        <f>((D511*E511*G511*H511*I511)-(D511*E511*J511*K511*L511))/F511</f>
        <v>0</v>
      </c>
      <c r="N511" s="524"/>
      <c r="P511" s="486">
        <v>6</v>
      </c>
      <c r="Q511" s="486">
        <f>P488*100+P511</f>
        <v>1606</v>
      </c>
    </row>
    <row r="512" spans="1:17" x14ac:dyDescent="0.25">
      <c r="A512" s="761"/>
      <c r="B512" s="761"/>
      <c r="C512" s="265" t="s">
        <v>312</v>
      </c>
      <c r="D512" s="265"/>
      <c r="E512" s="265"/>
      <c r="F512" s="265"/>
      <c r="G512" s="268"/>
      <c r="H512" s="268"/>
      <c r="I512" s="268"/>
      <c r="J512" s="268"/>
      <c r="K512" s="268"/>
      <c r="L512" s="268"/>
      <c r="M512" s="524"/>
      <c r="N512" s="524"/>
      <c r="P512" s="486"/>
      <c r="Q512" s="486"/>
    </row>
    <row r="513" spans="1:17" x14ac:dyDescent="0.25">
      <c r="A513" s="818" t="s">
        <v>292</v>
      </c>
      <c r="B513" s="818"/>
      <c r="C513" s="818"/>
      <c r="D513" s="529">
        <f>SUM(D511:D512)</f>
        <v>0</v>
      </c>
      <c r="E513" s="531"/>
      <c r="F513" s="531"/>
      <c r="G513" s="426"/>
      <c r="H513" s="426"/>
      <c r="I513" s="426"/>
      <c r="J513" s="426"/>
      <c r="K513" s="426"/>
      <c r="L513" s="426"/>
      <c r="M513" s="532">
        <f>SUM(M511:M512)</f>
        <v>0</v>
      </c>
      <c r="N513" s="532">
        <f>SUM(N511:N512)</f>
        <v>0</v>
      </c>
      <c r="P513" s="486"/>
      <c r="Q513" s="486"/>
    </row>
    <row r="514" spans="1:17" ht="11.25" customHeight="1" x14ac:dyDescent="0.25">
      <c r="A514" s="761" t="s">
        <v>316</v>
      </c>
      <c r="B514" s="761" t="s">
        <v>313</v>
      </c>
      <c r="C514" s="545" t="s">
        <v>313</v>
      </c>
      <c r="D514" s="524"/>
      <c r="E514" s="526"/>
      <c r="F514" s="265" t="s">
        <v>291</v>
      </c>
      <c r="G514" s="268"/>
      <c r="H514" s="268"/>
      <c r="I514" s="268"/>
      <c r="J514" s="268"/>
      <c r="K514" s="268"/>
      <c r="L514" s="268"/>
      <c r="M514" s="524">
        <f>((D514*E514*G514*H514*I514)-(D514*E514*J514*K514*L514))/F514</f>
        <v>0</v>
      </c>
      <c r="N514" s="524"/>
      <c r="P514" s="486">
        <v>7</v>
      </c>
      <c r="Q514" s="486">
        <f>P488*100+P514</f>
        <v>1607</v>
      </c>
    </row>
    <row r="515" spans="1:17" x14ac:dyDescent="0.25">
      <c r="A515" s="761"/>
      <c r="B515" s="761"/>
      <c r="C515" s="265" t="s">
        <v>312</v>
      </c>
      <c r="D515" s="265"/>
      <c r="E515" s="265"/>
      <c r="F515" s="265"/>
      <c r="G515" s="268"/>
      <c r="H515" s="268"/>
      <c r="I515" s="268"/>
      <c r="J515" s="268"/>
      <c r="K515" s="268"/>
      <c r="L515" s="268"/>
      <c r="M515" s="524"/>
      <c r="N515" s="524"/>
    </row>
    <row r="516" spans="1:17" x14ac:dyDescent="0.25">
      <c r="A516" s="818" t="s">
        <v>292</v>
      </c>
      <c r="B516" s="818"/>
      <c r="C516" s="818"/>
      <c r="D516" s="529">
        <f>SUM(D514:D515)</f>
        <v>0</v>
      </c>
      <c r="E516" s="531"/>
      <c r="F516" s="531"/>
      <c r="G516" s="535"/>
      <c r="H516" s="535"/>
      <c r="I516" s="535"/>
      <c r="J516" s="535"/>
      <c r="K516" s="535"/>
      <c r="L516" s="535"/>
      <c r="M516" s="532">
        <f>SUM(M514:M515)</f>
        <v>0</v>
      </c>
      <c r="N516" s="532">
        <f>SUM(N514:N515)</f>
        <v>0</v>
      </c>
    </row>
    <row r="517" spans="1:17" x14ac:dyDescent="0.25">
      <c r="A517" s="819" t="s">
        <v>91</v>
      </c>
      <c r="B517" s="819"/>
      <c r="C517" s="819"/>
      <c r="D517" s="536">
        <f>D516+D513+D510+D507+D504</f>
        <v>0</v>
      </c>
      <c r="E517" s="537"/>
      <c r="F517" s="537"/>
      <c r="G517" s="538"/>
      <c r="H517" s="538"/>
      <c r="I517" s="538"/>
      <c r="J517" s="538"/>
      <c r="K517" s="538"/>
      <c r="L517" s="538"/>
      <c r="M517" s="532">
        <f>M516+M513+M510+M507+M504</f>
        <v>0</v>
      </c>
      <c r="N517" s="532">
        <f>N516+N513+N510+N507+N504</f>
        <v>0</v>
      </c>
    </row>
    <row r="518" spans="1:17" ht="13.5" x14ac:dyDescent="0.25">
      <c r="A518" s="874" t="s">
        <v>294</v>
      </c>
      <c r="B518" s="874"/>
      <c r="C518" s="874"/>
      <c r="D518" s="874"/>
      <c r="E518" s="874"/>
      <c r="F518" s="874"/>
      <c r="G518" s="874"/>
      <c r="H518" s="874"/>
      <c r="I518" s="874"/>
      <c r="J518" s="874"/>
      <c r="K518" s="874"/>
      <c r="L518" s="874"/>
      <c r="M518" s="874"/>
      <c r="N518" s="874"/>
    </row>
    <row r="519" spans="1:17" ht="12" customHeight="1" x14ac:dyDescent="0.25">
      <c r="A519" s="875" t="s">
        <v>513</v>
      </c>
      <c r="B519" s="875"/>
      <c r="C519" s="875"/>
      <c r="D519" s="875"/>
      <c r="E519" s="875"/>
      <c r="F519" s="875"/>
      <c r="G519" s="875"/>
      <c r="H519" s="875"/>
    </row>
    <row r="527" spans="1:17" x14ac:dyDescent="0.25">
      <c r="A527" s="802" t="s">
        <v>23</v>
      </c>
      <c r="B527" s="802"/>
      <c r="C527" s="803">
        <f>Presentación!$C$3</f>
        <v>1990</v>
      </c>
      <c r="D527" s="803"/>
      <c r="E527" s="803"/>
      <c r="F527" s="803"/>
      <c r="G527" s="803"/>
      <c r="H527" s="803"/>
      <c r="I527" s="803"/>
      <c r="J527" s="803"/>
      <c r="K527" s="803"/>
      <c r="L527" s="803"/>
      <c r="M527" s="803"/>
      <c r="N527" s="803"/>
    </row>
    <row r="528" spans="1:17" ht="11.25" customHeight="1" x14ac:dyDescent="0.25">
      <c r="A528" s="805" t="s">
        <v>24</v>
      </c>
      <c r="B528" s="805"/>
      <c r="C528" s="869" t="s">
        <v>385</v>
      </c>
      <c r="D528" s="869"/>
      <c r="E528" s="869"/>
      <c r="F528" s="869"/>
      <c r="G528" s="869"/>
      <c r="H528" s="869"/>
      <c r="I528" s="869"/>
      <c r="J528" s="869"/>
      <c r="K528" s="869"/>
      <c r="L528" s="869"/>
      <c r="M528" s="869"/>
      <c r="N528" s="869"/>
      <c r="P528" s="486">
        <v>8</v>
      </c>
      <c r="Q528" s="486"/>
    </row>
    <row r="529" spans="1:17" ht="11.25" customHeight="1" x14ac:dyDescent="0.25">
      <c r="A529" s="805" t="s">
        <v>27</v>
      </c>
      <c r="B529" s="805"/>
      <c r="C529" s="870" t="s">
        <v>572</v>
      </c>
      <c r="D529" s="870"/>
      <c r="E529" s="870"/>
      <c r="F529" s="870"/>
      <c r="G529" s="870"/>
      <c r="H529" s="870"/>
      <c r="I529" s="870"/>
      <c r="J529" s="870"/>
      <c r="K529" s="870"/>
      <c r="L529" s="870"/>
      <c r="M529" s="870"/>
      <c r="N529" s="870"/>
      <c r="P529" s="486"/>
      <c r="Q529" s="486"/>
    </row>
    <row r="530" spans="1:17" ht="11.25" customHeight="1" x14ac:dyDescent="0.25">
      <c r="A530" s="805" t="s">
        <v>29</v>
      </c>
      <c r="B530" s="805"/>
      <c r="C530" s="870" t="s">
        <v>549</v>
      </c>
      <c r="D530" s="870"/>
      <c r="E530" s="870"/>
      <c r="F530" s="870"/>
      <c r="G530" s="870"/>
      <c r="H530" s="870"/>
      <c r="I530" s="870"/>
      <c r="J530" s="870"/>
      <c r="K530" s="870"/>
      <c r="L530" s="870"/>
      <c r="M530" s="870"/>
      <c r="N530" s="870"/>
      <c r="P530" s="486"/>
      <c r="Q530" s="486"/>
    </row>
    <row r="531" spans="1:17" ht="11.25" customHeight="1" x14ac:dyDescent="0.25">
      <c r="A531" s="805" t="s">
        <v>31</v>
      </c>
      <c r="B531" s="805"/>
      <c r="C531" s="870" t="s">
        <v>262</v>
      </c>
      <c r="D531" s="870"/>
      <c r="E531" s="870"/>
      <c r="F531" s="870"/>
      <c r="G531" s="870"/>
      <c r="H531" s="870"/>
      <c r="I531" s="870"/>
      <c r="J531" s="870"/>
      <c r="K531" s="870"/>
      <c r="L531" s="870"/>
      <c r="M531" s="870"/>
      <c r="N531" s="870"/>
      <c r="P531" s="486"/>
      <c r="Q531" s="486"/>
    </row>
    <row r="532" spans="1:17" ht="11.25" customHeight="1" x14ac:dyDescent="0.25">
      <c r="A532" s="807" t="s">
        <v>33</v>
      </c>
      <c r="B532" s="807"/>
      <c r="C532" s="278" t="s">
        <v>496</v>
      </c>
      <c r="D532" s="766" t="s">
        <v>263</v>
      </c>
      <c r="E532" s="766"/>
      <c r="F532" s="766"/>
      <c r="G532" s="766"/>
      <c r="H532" s="766"/>
      <c r="I532" s="766"/>
      <c r="J532" s="766"/>
      <c r="K532" s="766"/>
      <c r="L532" s="766"/>
      <c r="M532" s="766"/>
      <c r="N532" s="766"/>
      <c r="P532" s="486"/>
      <c r="Q532" s="486"/>
    </row>
    <row r="533" spans="1:17" ht="11.25" customHeight="1" x14ac:dyDescent="0.25">
      <c r="A533" s="761" t="s">
        <v>37</v>
      </c>
      <c r="B533" s="761"/>
      <c r="C533" s="761" t="s">
        <v>573</v>
      </c>
      <c r="D533" s="761" t="s">
        <v>265</v>
      </c>
      <c r="E533" s="871" t="s">
        <v>266</v>
      </c>
      <c r="F533" s="761" t="s">
        <v>267</v>
      </c>
      <c r="G533" s="761" t="s">
        <v>268</v>
      </c>
      <c r="H533" s="761" t="s">
        <v>269</v>
      </c>
      <c r="I533" s="761" t="s">
        <v>270</v>
      </c>
      <c r="J533" s="761" t="s">
        <v>271</v>
      </c>
      <c r="K533" s="761" t="s">
        <v>272</v>
      </c>
      <c r="L533" s="761" t="s">
        <v>273</v>
      </c>
      <c r="M533" s="761" t="s">
        <v>274</v>
      </c>
      <c r="N533" s="871" t="s">
        <v>274</v>
      </c>
      <c r="P533" s="486"/>
      <c r="Q533" s="486"/>
    </row>
    <row r="534" spans="1:17" x14ac:dyDescent="0.25">
      <c r="A534" s="761"/>
      <c r="B534" s="761"/>
      <c r="C534" s="761"/>
      <c r="D534" s="761"/>
      <c r="E534" s="761"/>
      <c r="F534" s="761"/>
      <c r="G534" s="761"/>
      <c r="H534" s="761"/>
      <c r="I534" s="761"/>
      <c r="J534" s="761"/>
      <c r="K534" s="761"/>
      <c r="L534" s="761"/>
      <c r="M534" s="761"/>
      <c r="N534" s="871"/>
      <c r="P534" s="486"/>
      <c r="Q534" s="486"/>
    </row>
    <row r="535" spans="1:17" x14ac:dyDescent="0.25">
      <c r="A535" s="761"/>
      <c r="B535" s="761"/>
      <c r="C535" s="761"/>
      <c r="D535" s="761"/>
      <c r="E535" s="871"/>
      <c r="F535" s="761"/>
      <c r="G535" s="761"/>
      <c r="H535" s="761"/>
      <c r="I535" s="761"/>
      <c r="J535" s="761"/>
      <c r="K535" s="761"/>
      <c r="L535" s="761"/>
      <c r="M535" s="761"/>
      <c r="N535" s="871"/>
      <c r="P535" s="486"/>
      <c r="Q535" s="486"/>
    </row>
    <row r="536" spans="1:17" ht="11.25" customHeight="1" x14ac:dyDescent="0.25">
      <c r="A536" s="761" t="s">
        <v>197</v>
      </c>
      <c r="B536" s="761" t="s">
        <v>47</v>
      </c>
      <c r="C536" s="761"/>
      <c r="D536" s="872" t="s">
        <v>48</v>
      </c>
      <c r="E536" s="418" t="s">
        <v>460</v>
      </c>
      <c r="F536" s="811" t="s">
        <v>244</v>
      </c>
      <c r="G536" s="761" t="s">
        <v>276</v>
      </c>
      <c r="H536" s="761" t="s">
        <v>276</v>
      </c>
      <c r="I536" s="761" t="s">
        <v>276</v>
      </c>
      <c r="J536" s="761" t="s">
        <v>276</v>
      </c>
      <c r="K536" s="761" t="s">
        <v>276</v>
      </c>
      <c r="L536" s="872" t="s">
        <v>276</v>
      </c>
      <c r="M536" s="418" t="s">
        <v>460</v>
      </c>
      <c r="N536" s="418" t="s">
        <v>497</v>
      </c>
      <c r="P536" s="486"/>
      <c r="Q536" s="486"/>
    </row>
    <row r="537" spans="1:17" ht="13.5" x14ac:dyDescent="0.25">
      <c r="A537" s="761"/>
      <c r="B537" s="761"/>
      <c r="C537" s="761"/>
      <c r="D537" s="872"/>
      <c r="E537" s="521" t="s">
        <v>498</v>
      </c>
      <c r="F537" s="811"/>
      <c r="G537" s="761"/>
      <c r="H537" s="761"/>
      <c r="I537" s="761"/>
      <c r="J537" s="761"/>
      <c r="K537" s="761"/>
      <c r="L537" s="872"/>
      <c r="M537" s="522" t="s">
        <v>499</v>
      </c>
      <c r="N537" s="522" t="s">
        <v>499</v>
      </c>
      <c r="P537" s="486"/>
      <c r="Q537" s="486"/>
    </row>
    <row r="538" spans="1:17" ht="15" customHeight="1" x14ac:dyDescent="0.25">
      <c r="A538" s="761"/>
      <c r="B538" s="761"/>
      <c r="C538" s="761"/>
      <c r="D538" s="761"/>
      <c r="E538" s="873" t="s">
        <v>500</v>
      </c>
      <c r="F538" s="761" t="s">
        <v>279</v>
      </c>
      <c r="G538" s="761" t="s">
        <v>435</v>
      </c>
      <c r="H538" s="761" t="s">
        <v>435</v>
      </c>
      <c r="I538" s="761" t="s">
        <v>435</v>
      </c>
      <c r="J538" s="761" t="s">
        <v>501</v>
      </c>
      <c r="K538" s="761" t="s">
        <v>501</v>
      </c>
      <c r="L538" s="872" t="s">
        <v>501</v>
      </c>
      <c r="M538" s="418" t="s">
        <v>502</v>
      </c>
      <c r="N538" s="418" t="s">
        <v>502</v>
      </c>
    </row>
    <row r="539" spans="1:17" ht="34.5" x14ac:dyDescent="0.25">
      <c r="A539" s="761"/>
      <c r="B539" s="761"/>
      <c r="C539" s="761"/>
      <c r="D539" s="761"/>
      <c r="E539" s="761"/>
      <c r="F539" s="761"/>
      <c r="G539" s="761"/>
      <c r="H539" s="761"/>
      <c r="I539" s="761"/>
      <c r="J539" s="761"/>
      <c r="K539" s="761"/>
      <c r="L539" s="872"/>
      <c r="M539" s="521" t="s">
        <v>503</v>
      </c>
      <c r="N539" s="521" t="s">
        <v>504</v>
      </c>
    </row>
    <row r="540" spans="1:17" ht="13.5" x14ac:dyDescent="0.25">
      <c r="A540" s="761"/>
      <c r="B540" s="761"/>
      <c r="C540" s="761"/>
      <c r="D540" s="380" t="s">
        <v>282</v>
      </c>
      <c r="E540" s="380" t="s">
        <v>283</v>
      </c>
      <c r="F540" s="380" t="s">
        <v>158</v>
      </c>
      <c r="G540" s="380" t="s">
        <v>284</v>
      </c>
      <c r="H540" s="380" t="s">
        <v>285</v>
      </c>
      <c r="I540" s="380" t="s">
        <v>286</v>
      </c>
      <c r="J540" s="380" t="s">
        <v>287</v>
      </c>
      <c r="K540" s="380" t="s">
        <v>288</v>
      </c>
      <c r="L540" s="380" t="s">
        <v>289</v>
      </c>
      <c r="M540" s="523" t="s">
        <v>290</v>
      </c>
      <c r="N540" s="523" t="s">
        <v>290</v>
      </c>
    </row>
    <row r="541" spans="1:17" ht="11.25" customHeight="1" x14ac:dyDescent="0.25">
      <c r="A541" s="761" t="s">
        <v>68</v>
      </c>
      <c r="B541" s="761" t="s">
        <v>313</v>
      </c>
      <c r="C541" s="135" t="s">
        <v>561</v>
      </c>
      <c r="D541" s="524"/>
      <c r="E541" s="526"/>
      <c r="F541" s="265">
        <v>20</v>
      </c>
      <c r="G541" s="268"/>
      <c r="H541" s="268"/>
      <c r="I541" s="268"/>
      <c r="J541" s="268"/>
      <c r="K541" s="268"/>
      <c r="L541" s="268"/>
      <c r="M541" s="524">
        <f>((D541*E541*G541*H541*I541)-(D541*E541*J541*K541*L541))/F541</f>
        <v>0</v>
      </c>
      <c r="N541" s="524"/>
      <c r="P541" s="486">
        <v>1</v>
      </c>
      <c r="Q541" s="486">
        <f>P528*100+P541</f>
        <v>801</v>
      </c>
    </row>
    <row r="542" spans="1:17" x14ac:dyDescent="0.25">
      <c r="A542" s="761"/>
      <c r="B542" s="761"/>
      <c r="C542" s="486" t="s">
        <v>563</v>
      </c>
      <c r="D542" s="524"/>
      <c r="E542" s="526"/>
      <c r="F542" s="265" t="s">
        <v>291</v>
      </c>
      <c r="G542" s="268"/>
      <c r="H542" s="268"/>
      <c r="I542" s="268"/>
      <c r="J542" s="268"/>
      <c r="K542" s="268"/>
      <c r="L542" s="268"/>
      <c r="M542" s="524">
        <f>((D542*E542*G542*H542*I542)-(D542*E542*J542*K542*L542))/F542</f>
        <v>0</v>
      </c>
      <c r="N542" s="524"/>
      <c r="P542" s="486">
        <v>2</v>
      </c>
      <c r="Q542" s="486">
        <f>P528*100+P542</f>
        <v>802</v>
      </c>
    </row>
    <row r="543" spans="1:17" x14ac:dyDescent="0.25">
      <c r="A543" s="761"/>
      <c r="B543" s="761"/>
      <c r="C543" s="135" t="s">
        <v>564</v>
      </c>
      <c r="D543" s="524"/>
      <c r="E543" s="526"/>
      <c r="F543" s="265" t="s">
        <v>291</v>
      </c>
      <c r="G543" s="268"/>
      <c r="H543" s="268"/>
      <c r="I543" s="268"/>
      <c r="J543" s="268"/>
      <c r="K543" s="268"/>
      <c r="L543" s="268"/>
      <c r="M543" s="524">
        <f>((D543*E543*G543*H543*I543)-(D543*E543*J543*K543*L543))/F543</f>
        <v>0</v>
      </c>
      <c r="N543" s="524"/>
      <c r="P543" s="486">
        <v>3</v>
      </c>
      <c r="Q543" s="486">
        <f>P528*100+P543</f>
        <v>803</v>
      </c>
    </row>
    <row r="544" spans="1:17" x14ac:dyDescent="0.25">
      <c r="A544" s="818" t="s">
        <v>292</v>
      </c>
      <c r="B544" s="818"/>
      <c r="C544" s="818"/>
      <c r="D544" s="529">
        <f>SUM(D541:D543)</f>
        <v>0</v>
      </c>
      <c r="E544" s="531"/>
      <c r="F544" s="531"/>
      <c r="G544" s="426"/>
      <c r="H544" s="426"/>
      <c r="I544" s="426"/>
      <c r="J544" s="426"/>
      <c r="K544" s="426"/>
      <c r="L544" s="426"/>
      <c r="M544" s="532">
        <f>SUM(M541:M543)</f>
        <v>0</v>
      </c>
      <c r="N544" s="532">
        <f>SUM(N541:N543)</f>
        <v>0</v>
      </c>
      <c r="P544" s="486"/>
      <c r="Q544" s="486"/>
    </row>
    <row r="545" spans="1:17" ht="11.25" customHeight="1" x14ac:dyDescent="0.25">
      <c r="A545" s="761" t="s">
        <v>310</v>
      </c>
      <c r="B545" s="761" t="s">
        <v>313</v>
      </c>
      <c r="C545" s="545" t="s">
        <v>313</v>
      </c>
      <c r="D545" s="524"/>
      <c r="E545" s="526"/>
      <c r="F545" s="265" t="s">
        <v>291</v>
      </c>
      <c r="G545" s="268"/>
      <c r="H545" s="268"/>
      <c r="I545" s="268"/>
      <c r="J545" s="268"/>
      <c r="K545" s="268"/>
      <c r="L545" s="268"/>
      <c r="M545" s="524">
        <f>((D545*E545*G545*H545*I545)-(D545*E545*J545*K545*L545))/F545</f>
        <v>0</v>
      </c>
      <c r="N545" s="524"/>
      <c r="P545" s="486">
        <v>4</v>
      </c>
      <c r="Q545" s="486">
        <f>P528*100+P545</f>
        <v>804</v>
      </c>
    </row>
    <row r="546" spans="1:17" x14ac:dyDescent="0.25">
      <c r="A546" s="761"/>
      <c r="B546" s="761"/>
      <c r="C546" s="265" t="s">
        <v>312</v>
      </c>
      <c r="D546" s="265"/>
      <c r="E546" s="265"/>
      <c r="F546" s="265"/>
      <c r="G546" s="268"/>
      <c r="H546" s="268"/>
      <c r="I546" s="268"/>
      <c r="J546" s="268"/>
      <c r="K546" s="268"/>
      <c r="L546" s="268"/>
      <c r="M546" s="524"/>
      <c r="N546" s="524"/>
      <c r="P546" s="486"/>
      <c r="Q546" s="486"/>
    </row>
    <row r="547" spans="1:17" x14ac:dyDescent="0.25">
      <c r="A547" s="818" t="s">
        <v>292</v>
      </c>
      <c r="B547" s="818"/>
      <c r="C547" s="818"/>
      <c r="D547" s="529">
        <f>SUM(D545:D546)</f>
        <v>0</v>
      </c>
      <c r="E547" s="531"/>
      <c r="F547" s="531"/>
      <c r="G547" s="426"/>
      <c r="H547" s="426"/>
      <c r="I547" s="426"/>
      <c r="J547" s="426"/>
      <c r="K547" s="426"/>
      <c r="L547" s="426"/>
      <c r="M547" s="532">
        <f>SUM(M545:M546)</f>
        <v>0</v>
      </c>
      <c r="N547" s="532">
        <f>SUM(N545:N546)</f>
        <v>0</v>
      </c>
      <c r="P547" s="486"/>
      <c r="Q547" s="486"/>
    </row>
    <row r="548" spans="1:17" ht="11.25" customHeight="1" x14ac:dyDescent="0.25">
      <c r="A548" s="761" t="s">
        <v>314</v>
      </c>
      <c r="B548" s="761" t="s">
        <v>313</v>
      </c>
      <c r="C548" s="545" t="s">
        <v>313</v>
      </c>
      <c r="D548" s="524"/>
      <c r="E548" s="526"/>
      <c r="F548" s="265" t="s">
        <v>291</v>
      </c>
      <c r="G548" s="268"/>
      <c r="H548" s="268"/>
      <c r="I548" s="268"/>
      <c r="J548" s="268"/>
      <c r="K548" s="268"/>
      <c r="L548" s="268"/>
      <c r="M548" s="524">
        <f>((D548*E548*G548*H548*I548)-(D548*E548*J548*K548*L548))/F548</f>
        <v>0</v>
      </c>
      <c r="N548" s="524"/>
      <c r="P548" s="486">
        <v>5</v>
      </c>
      <c r="Q548" s="486">
        <f>P528*100+P548</f>
        <v>805</v>
      </c>
    </row>
    <row r="549" spans="1:17" x14ac:dyDescent="0.25">
      <c r="A549" s="761"/>
      <c r="B549" s="761"/>
      <c r="C549" s="265" t="s">
        <v>312</v>
      </c>
      <c r="D549" s="265"/>
      <c r="E549" s="265"/>
      <c r="F549" s="265"/>
      <c r="G549" s="268"/>
      <c r="H549" s="268"/>
      <c r="I549" s="268"/>
      <c r="J549" s="268"/>
      <c r="K549" s="268"/>
      <c r="L549" s="268"/>
      <c r="M549" s="524"/>
      <c r="N549" s="524"/>
      <c r="P549" s="486"/>
      <c r="Q549" s="486"/>
    </row>
    <row r="550" spans="1:17" x14ac:dyDescent="0.25">
      <c r="A550" s="818" t="s">
        <v>292</v>
      </c>
      <c r="B550" s="818"/>
      <c r="C550" s="818"/>
      <c r="D550" s="529">
        <f>SUM(D548:D549)</f>
        <v>0</v>
      </c>
      <c r="E550" s="531"/>
      <c r="F550" s="531"/>
      <c r="G550" s="426"/>
      <c r="H550" s="426"/>
      <c r="I550" s="426"/>
      <c r="J550" s="426"/>
      <c r="K550" s="426"/>
      <c r="L550" s="426"/>
      <c r="M550" s="532">
        <f>SUM(M548:M549)</f>
        <v>0</v>
      </c>
      <c r="N550" s="532">
        <f>SUM(N548:N549)</f>
        <v>0</v>
      </c>
      <c r="P550" s="486"/>
      <c r="Q550" s="486"/>
    </row>
    <row r="551" spans="1:17" ht="11.25" customHeight="1" x14ac:dyDescent="0.25">
      <c r="A551" s="761" t="s">
        <v>315</v>
      </c>
      <c r="B551" s="761" t="s">
        <v>313</v>
      </c>
      <c r="C551" s="545" t="s">
        <v>313</v>
      </c>
      <c r="D551" s="524"/>
      <c r="E551" s="526"/>
      <c r="F551" s="265" t="s">
        <v>291</v>
      </c>
      <c r="G551" s="268"/>
      <c r="H551" s="268"/>
      <c r="I551" s="268"/>
      <c r="J551" s="268"/>
      <c r="K551" s="268"/>
      <c r="L551" s="268"/>
      <c r="M551" s="524">
        <f>((D551*E551*G551*H551*I551)-(D551*E551*J551*K551*L551))/F551</f>
        <v>0</v>
      </c>
      <c r="N551" s="524"/>
      <c r="P551" s="486">
        <v>6</v>
      </c>
      <c r="Q551" s="486">
        <f>P528*100+P551</f>
        <v>806</v>
      </c>
    </row>
    <row r="552" spans="1:17" x14ac:dyDescent="0.25">
      <c r="A552" s="761"/>
      <c r="B552" s="761"/>
      <c r="C552" s="265" t="s">
        <v>312</v>
      </c>
      <c r="D552" s="265"/>
      <c r="E552" s="265"/>
      <c r="F552" s="265"/>
      <c r="G552" s="268"/>
      <c r="H552" s="268"/>
      <c r="I552" s="268"/>
      <c r="J552" s="268"/>
      <c r="K552" s="268"/>
      <c r="L552" s="268"/>
      <c r="M552" s="524"/>
      <c r="N552" s="524"/>
      <c r="P552" s="486"/>
      <c r="Q552" s="486"/>
    </row>
    <row r="553" spans="1:17" x14ac:dyDescent="0.25">
      <c r="A553" s="818" t="s">
        <v>292</v>
      </c>
      <c r="B553" s="818"/>
      <c r="C553" s="818"/>
      <c r="D553" s="529">
        <f>SUM(D551:D552)</f>
        <v>0</v>
      </c>
      <c r="E553" s="531"/>
      <c r="F553" s="531"/>
      <c r="G553" s="426"/>
      <c r="H553" s="426"/>
      <c r="I553" s="426"/>
      <c r="J553" s="426"/>
      <c r="K553" s="426"/>
      <c r="L553" s="426"/>
      <c r="M553" s="532">
        <f>SUM(M551:M552)</f>
        <v>0</v>
      </c>
      <c r="N553" s="532">
        <f>SUM(N551:N552)</f>
        <v>0</v>
      </c>
      <c r="P553" s="486"/>
      <c r="Q553" s="486"/>
    </row>
    <row r="554" spans="1:17" ht="11.25" customHeight="1" x14ac:dyDescent="0.25">
      <c r="A554" s="761" t="s">
        <v>316</v>
      </c>
      <c r="B554" s="761" t="s">
        <v>313</v>
      </c>
      <c r="C554" s="545" t="s">
        <v>313</v>
      </c>
      <c r="D554" s="524"/>
      <c r="E554" s="526"/>
      <c r="F554" s="265" t="s">
        <v>291</v>
      </c>
      <c r="G554" s="268"/>
      <c r="H554" s="268"/>
      <c r="I554" s="268"/>
      <c r="J554" s="268"/>
      <c r="K554" s="268"/>
      <c r="L554" s="268"/>
      <c r="M554" s="524">
        <f>((D554*E554*G554*H554*I554)-(D554*E554*J554*K554*L554))/F554</f>
        <v>0</v>
      </c>
      <c r="N554" s="524"/>
      <c r="P554" s="486">
        <v>7</v>
      </c>
      <c r="Q554" s="486">
        <f>P528*100+P554</f>
        <v>807</v>
      </c>
    </row>
    <row r="555" spans="1:17" x14ac:dyDescent="0.25">
      <c r="A555" s="761"/>
      <c r="B555" s="761"/>
      <c r="C555" s="265" t="s">
        <v>312</v>
      </c>
      <c r="D555" s="265"/>
      <c r="E555" s="265"/>
      <c r="F555" s="265"/>
      <c r="G555" s="268"/>
      <c r="H555" s="268"/>
      <c r="I555" s="268"/>
      <c r="J555" s="268"/>
      <c r="K555" s="268"/>
      <c r="L555" s="268"/>
      <c r="M555" s="524"/>
      <c r="N555" s="524"/>
    </row>
    <row r="556" spans="1:17" x14ac:dyDescent="0.25">
      <c r="A556" s="818" t="s">
        <v>292</v>
      </c>
      <c r="B556" s="818"/>
      <c r="C556" s="818"/>
      <c r="D556" s="529">
        <f>SUM(D554:D555)</f>
        <v>0</v>
      </c>
      <c r="E556" s="531"/>
      <c r="F556" s="531"/>
      <c r="G556" s="535"/>
      <c r="H556" s="535"/>
      <c r="I556" s="535"/>
      <c r="J556" s="535"/>
      <c r="K556" s="535"/>
      <c r="L556" s="535"/>
      <c r="M556" s="532">
        <f>SUM(M554:M555)</f>
        <v>0</v>
      </c>
      <c r="N556" s="532">
        <f>SUM(N554:N555)</f>
        <v>0</v>
      </c>
    </row>
    <row r="557" spans="1:17" x14ac:dyDescent="0.25">
      <c r="A557" s="819" t="s">
        <v>91</v>
      </c>
      <c r="B557" s="819"/>
      <c r="C557" s="819"/>
      <c r="D557" s="536">
        <f>D556+D553+D550+D547+D544</f>
        <v>0</v>
      </c>
      <c r="E557" s="537"/>
      <c r="F557" s="537"/>
      <c r="G557" s="538"/>
      <c r="H557" s="538"/>
      <c r="I557" s="538"/>
      <c r="J557" s="538"/>
      <c r="K557" s="538"/>
      <c r="L557" s="538"/>
      <c r="M557" s="532">
        <f>M556+M553+M550+M547+M544</f>
        <v>0</v>
      </c>
      <c r="N557" s="532">
        <f>N556+N553+N550+N547+N544</f>
        <v>0</v>
      </c>
    </row>
    <row r="558" spans="1:17" ht="13.5" x14ac:dyDescent="0.25">
      <c r="A558" s="874" t="s">
        <v>294</v>
      </c>
      <c r="B558" s="874"/>
      <c r="C558" s="874"/>
      <c r="D558" s="874"/>
      <c r="E558" s="874"/>
      <c r="F558" s="874"/>
      <c r="G558" s="874"/>
      <c r="H558" s="874"/>
      <c r="I558" s="874"/>
      <c r="J558" s="874"/>
      <c r="K558" s="874"/>
      <c r="L558" s="874"/>
      <c r="M558" s="874"/>
      <c r="N558" s="874"/>
    </row>
    <row r="559" spans="1:17" ht="12" customHeight="1" x14ac:dyDescent="0.25">
      <c r="A559" s="875" t="s">
        <v>513</v>
      </c>
      <c r="B559" s="875"/>
      <c r="C559" s="875"/>
      <c r="D559" s="875"/>
      <c r="E559" s="875"/>
      <c r="F559" s="875"/>
      <c r="G559" s="875"/>
      <c r="H559" s="875"/>
    </row>
    <row r="567" spans="1:17" x14ac:dyDescent="0.25">
      <c r="A567" s="802" t="s">
        <v>23</v>
      </c>
      <c r="B567" s="802"/>
      <c r="C567" s="803">
        <f>Presentación!$C$3</f>
        <v>1990</v>
      </c>
      <c r="D567" s="803"/>
      <c r="E567" s="803"/>
      <c r="F567" s="803"/>
      <c r="G567" s="803"/>
      <c r="H567" s="803"/>
      <c r="I567" s="803"/>
      <c r="J567" s="803"/>
      <c r="K567" s="803"/>
      <c r="L567" s="803"/>
      <c r="M567" s="803"/>
      <c r="N567" s="803"/>
    </row>
    <row r="568" spans="1:17" ht="11.25" customHeight="1" x14ac:dyDescent="0.25">
      <c r="A568" s="805" t="s">
        <v>24</v>
      </c>
      <c r="B568" s="805"/>
      <c r="C568" s="869" t="s">
        <v>386</v>
      </c>
      <c r="D568" s="869"/>
      <c r="E568" s="869"/>
      <c r="F568" s="869"/>
      <c r="G568" s="869"/>
      <c r="H568" s="869"/>
      <c r="I568" s="869"/>
      <c r="J568" s="869"/>
      <c r="K568" s="869"/>
      <c r="L568" s="869"/>
      <c r="M568" s="869"/>
      <c r="N568" s="869"/>
      <c r="P568" s="486">
        <v>9</v>
      </c>
      <c r="Q568" s="486"/>
    </row>
    <row r="569" spans="1:17" ht="11.25" customHeight="1" x14ac:dyDescent="0.25">
      <c r="A569" s="805" t="s">
        <v>27</v>
      </c>
      <c r="B569" s="805"/>
      <c r="C569" s="870" t="s">
        <v>572</v>
      </c>
      <c r="D569" s="870"/>
      <c r="E569" s="870"/>
      <c r="F569" s="870"/>
      <c r="G569" s="870"/>
      <c r="H569" s="870"/>
      <c r="I569" s="870"/>
      <c r="J569" s="870"/>
      <c r="K569" s="870"/>
      <c r="L569" s="870"/>
      <c r="M569" s="870"/>
      <c r="N569" s="870"/>
      <c r="P569" s="486"/>
      <c r="Q569" s="486"/>
    </row>
    <row r="570" spans="1:17" ht="11.25" customHeight="1" x14ac:dyDescent="0.25">
      <c r="A570" s="805" t="s">
        <v>29</v>
      </c>
      <c r="B570" s="805"/>
      <c r="C570" s="870" t="s">
        <v>549</v>
      </c>
      <c r="D570" s="870"/>
      <c r="E570" s="870"/>
      <c r="F570" s="870"/>
      <c r="G570" s="870"/>
      <c r="H570" s="870"/>
      <c r="I570" s="870"/>
      <c r="J570" s="870"/>
      <c r="K570" s="870"/>
      <c r="L570" s="870"/>
      <c r="M570" s="870"/>
      <c r="N570" s="870"/>
      <c r="P570" s="486"/>
      <c r="Q570" s="486"/>
    </row>
    <row r="571" spans="1:17" ht="11.25" customHeight="1" x14ac:dyDescent="0.25">
      <c r="A571" s="805" t="s">
        <v>31</v>
      </c>
      <c r="B571" s="805"/>
      <c r="C571" s="870" t="s">
        <v>262</v>
      </c>
      <c r="D571" s="870"/>
      <c r="E571" s="870"/>
      <c r="F571" s="870"/>
      <c r="G571" s="870"/>
      <c r="H571" s="870"/>
      <c r="I571" s="870"/>
      <c r="J571" s="870"/>
      <c r="K571" s="870"/>
      <c r="L571" s="870"/>
      <c r="M571" s="870"/>
      <c r="N571" s="870"/>
      <c r="P571" s="486"/>
      <c r="Q571" s="486"/>
    </row>
    <row r="572" spans="1:17" ht="11.25" customHeight="1" x14ac:dyDescent="0.25">
      <c r="A572" s="807" t="s">
        <v>33</v>
      </c>
      <c r="B572" s="807"/>
      <c r="C572" s="278" t="s">
        <v>496</v>
      </c>
      <c r="D572" s="766" t="s">
        <v>263</v>
      </c>
      <c r="E572" s="766"/>
      <c r="F572" s="766"/>
      <c r="G572" s="766"/>
      <c r="H572" s="766"/>
      <c r="I572" s="766"/>
      <c r="J572" s="766"/>
      <c r="K572" s="766"/>
      <c r="L572" s="766"/>
      <c r="M572" s="766"/>
      <c r="N572" s="766"/>
      <c r="P572" s="486"/>
      <c r="Q572" s="486"/>
    </row>
    <row r="573" spans="1:17" ht="11.25" customHeight="1" x14ac:dyDescent="0.25">
      <c r="A573" s="761" t="s">
        <v>37</v>
      </c>
      <c r="B573" s="761"/>
      <c r="C573" s="761" t="s">
        <v>573</v>
      </c>
      <c r="D573" s="761" t="s">
        <v>265</v>
      </c>
      <c r="E573" s="871" t="s">
        <v>266</v>
      </c>
      <c r="F573" s="761" t="s">
        <v>267</v>
      </c>
      <c r="G573" s="761" t="s">
        <v>268</v>
      </c>
      <c r="H573" s="761" t="s">
        <v>269</v>
      </c>
      <c r="I573" s="761" t="s">
        <v>270</v>
      </c>
      <c r="J573" s="761" t="s">
        <v>271</v>
      </c>
      <c r="K573" s="761" t="s">
        <v>272</v>
      </c>
      <c r="L573" s="761" t="s">
        <v>273</v>
      </c>
      <c r="M573" s="761" t="s">
        <v>274</v>
      </c>
      <c r="N573" s="871" t="s">
        <v>274</v>
      </c>
      <c r="P573" s="486"/>
      <c r="Q573" s="486"/>
    </row>
    <row r="574" spans="1:17" x14ac:dyDescent="0.25">
      <c r="A574" s="761"/>
      <c r="B574" s="761"/>
      <c r="C574" s="761"/>
      <c r="D574" s="761"/>
      <c r="E574" s="761"/>
      <c r="F574" s="761"/>
      <c r="G574" s="761"/>
      <c r="H574" s="761"/>
      <c r="I574" s="761"/>
      <c r="J574" s="761"/>
      <c r="K574" s="761"/>
      <c r="L574" s="761"/>
      <c r="M574" s="761"/>
      <c r="N574" s="871"/>
      <c r="P574" s="486"/>
      <c r="Q574" s="486"/>
    </row>
    <row r="575" spans="1:17" x14ac:dyDescent="0.25">
      <c r="A575" s="761"/>
      <c r="B575" s="761"/>
      <c r="C575" s="761"/>
      <c r="D575" s="761"/>
      <c r="E575" s="871"/>
      <c r="F575" s="761"/>
      <c r="G575" s="761"/>
      <c r="H575" s="761"/>
      <c r="I575" s="761"/>
      <c r="J575" s="761"/>
      <c r="K575" s="761"/>
      <c r="L575" s="761"/>
      <c r="M575" s="761"/>
      <c r="N575" s="871"/>
      <c r="P575" s="486"/>
      <c r="Q575" s="486"/>
    </row>
    <row r="576" spans="1:17" ht="11.25" customHeight="1" x14ac:dyDescent="0.25">
      <c r="A576" s="761" t="s">
        <v>197</v>
      </c>
      <c r="B576" s="761" t="s">
        <v>47</v>
      </c>
      <c r="C576" s="761"/>
      <c r="D576" s="872" t="s">
        <v>48</v>
      </c>
      <c r="E576" s="418" t="s">
        <v>460</v>
      </c>
      <c r="F576" s="811" t="s">
        <v>244</v>
      </c>
      <c r="G576" s="761" t="s">
        <v>276</v>
      </c>
      <c r="H576" s="761" t="s">
        <v>276</v>
      </c>
      <c r="I576" s="761" t="s">
        <v>276</v>
      </c>
      <c r="J576" s="761" t="s">
        <v>276</v>
      </c>
      <c r="K576" s="761" t="s">
        <v>276</v>
      </c>
      <c r="L576" s="872" t="s">
        <v>276</v>
      </c>
      <c r="M576" s="418" t="s">
        <v>460</v>
      </c>
      <c r="N576" s="418" t="s">
        <v>497</v>
      </c>
      <c r="P576" s="486"/>
      <c r="Q576" s="486"/>
    </row>
    <row r="577" spans="1:17" ht="13.5" x14ac:dyDescent="0.25">
      <c r="A577" s="761"/>
      <c r="B577" s="761"/>
      <c r="C577" s="761"/>
      <c r="D577" s="872"/>
      <c r="E577" s="521" t="s">
        <v>498</v>
      </c>
      <c r="F577" s="811"/>
      <c r="G577" s="761"/>
      <c r="H577" s="761"/>
      <c r="I577" s="761"/>
      <c r="J577" s="761"/>
      <c r="K577" s="761"/>
      <c r="L577" s="872"/>
      <c r="M577" s="522" t="s">
        <v>499</v>
      </c>
      <c r="N577" s="522" t="s">
        <v>499</v>
      </c>
      <c r="P577" s="486"/>
      <c r="Q577" s="486"/>
    </row>
    <row r="578" spans="1:17" ht="15" customHeight="1" x14ac:dyDescent="0.25">
      <c r="A578" s="761"/>
      <c r="B578" s="761"/>
      <c r="C578" s="761"/>
      <c r="D578" s="761"/>
      <c r="E578" s="873" t="s">
        <v>500</v>
      </c>
      <c r="F578" s="761" t="s">
        <v>279</v>
      </c>
      <c r="G578" s="761" t="s">
        <v>435</v>
      </c>
      <c r="H578" s="761" t="s">
        <v>435</v>
      </c>
      <c r="I578" s="761" t="s">
        <v>435</v>
      </c>
      <c r="J578" s="761" t="s">
        <v>501</v>
      </c>
      <c r="K578" s="761" t="s">
        <v>501</v>
      </c>
      <c r="L578" s="872" t="s">
        <v>501</v>
      </c>
      <c r="M578" s="418" t="s">
        <v>502</v>
      </c>
      <c r="N578" s="418" t="s">
        <v>502</v>
      </c>
    </row>
    <row r="579" spans="1:17" ht="34.5" x14ac:dyDescent="0.25">
      <c r="A579" s="761"/>
      <c r="B579" s="761"/>
      <c r="C579" s="761"/>
      <c r="D579" s="761"/>
      <c r="E579" s="761"/>
      <c r="F579" s="761"/>
      <c r="G579" s="761"/>
      <c r="H579" s="761"/>
      <c r="I579" s="761"/>
      <c r="J579" s="761"/>
      <c r="K579" s="761"/>
      <c r="L579" s="872"/>
      <c r="M579" s="521" t="s">
        <v>503</v>
      </c>
      <c r="N579" s="521" t="s">
        <v>504</v>
      </c>
    </row>
    <row r="580" spans="1:17" ht="13.5" x14ac:dyDescent="0.25">
      <c r="A580" s="761"/>
      <c r="B580" s="761"/>
      <c r="C580" s="761"/>
      <c r="D580" s="380" t="s">
        <v>282</v>
      </c>
      <c r="E580" s="380" t="s">
        <v>283</v>
      </c>
      <c r="F580" s="380" t="s">
        <v>158</v>
      </c>
      <c r="G580" s="380" t="s">
        <v>284</v>
      </c>
      <c r="H580" s="380" t="s">
        <v>285</v>
      </c>
      <c r="I580" s="380" t="s">
        <v>286</v>
      </c>
      <c r="J580" s="380" t="s">
        <v>287</v>
      </c>
      <c r="K580" s="380" t="s">
        <v>288</v>
      </c>
      <c r="L580" s="380" t="s">
        <v>289</v>
      </c>
      <c r="M580" s="523" t="s">
        <v>290</v>
      </c>
      <c r="N580" s="523" t="s">
        <v>290</v>
      </c>
    </row>
    <row r="581" spans="1:17" ht="11.25" customHeight="1" x14ac:dyDescent="0.25">
      <c r="A581" s="761" t="s">
        <v>68</v>
      </c>
      <c r="B581" s="761" t="s">
        <v>313</v>
      </c>
      <c r="C581" s="135" t="s">
        <v>561</v>
      </c>
      <c r="D581" s="524"/>
      <c r="E581" s="526"/>
      <c r="F581" s="265">
        <v>20</v>
      </c>
      <c r="G581" s="268"/>
      <c r="H581" s="268"/>
      <c r="I581" s="268"/>
      <c r="J581" s="268"/>
      <c r="K581" s="268"/>
      <c r="L581" s="268"/>
      <c r="M581" s="524">
        <f>((D581*E581*G581*H581*I581)-(D581*E581*J581*K581*L581))/F581</f>
        <v>0</v>
      </c>
      <c r="N581" s="524"/>
      <c r="P581" s="486">
        <v>1</v>
      </c>
      <c r="Q581" s="486">
        <f>P568*100+P581</f>
        <v>901</v>
      </c>
    </row>
    <row r="582" spans="1:17" x14ac:dyDescent="0.25">
      <c r="A582" s="761"/>
      <c r="B582" s="761"/>
      <c r="C582" s="486" t="s">
        <v>563</v>
      </c>
      <c r="D582" s="524"/>
      <c r="E582" s="526"/>
      <c r="F582" s="265" t="s">
        <v>291</v>
      </c>
      <c r="G582" s="268"/>
      <c r="H582" s="268"/>
      <c r="I582" s="268"/>
      <c r="J582" s="268"/>
      <c r="K582" s="268"/>
      <c r="L582" s="268"/>
      <c r="M582" s="524">
        <f>((D582*E582*G582*H582*I582)-(D582*E582*J582*K582*L582))/F582</f>
        <v>0</v>
      </c>
      <c r="N582" s="524"/>
      <c r="P582" s="486">
        <v>2</v>
      </c>
      <c r="Q582" s="486">
        <f>P568*100+P582</f>
        <v>902</v>
      </c>
    </row>
    <row r="583" spans="1:17" x14ac:dyDescent="0.25">
      <c r="A583" s="761"/>
      <c r="B583" s="761"/>
      <c r="C583" s="135" t="s">
        <v>564</v>
      </c>
      <c r="D583" s="524"/>
      <c r="E583" s="526"/>
      <c r="F583" s="265" t="s">
        <v>291</v>
      </c>
      <c r="G583" s="268"/>
      <c r="H583" s="268"/>
      <c r="I583" s="268"/>
      <c r="J583" s="268"/>
      <c r="K583" s="268"/>
      <c r="L583" s="268"/>
      <c r="M583" s="524">
        <f>((D583*E583*G583*H583*I583)-(D583*E583*J583*K583*L583))/F583</f>
        <v>0</v>
      </c>
      <c r="N583" s="524"/>
      <c r="P583" s="486">
        <v>3</v>
      </c>
      <c r="Q583" s="486">
        <f>P568*100+P583</f>
        <v>903</v>
      </c>
    </row>
    <row r="584" spans="1:17" x14ac:dyDescent="0.25">
      <c r="A584" s="818" t="s">
        <v>292</v>
      </c>
      <c r="B584" s="818"/>
      <c r="C584" s="818"/>
      <c r="D584" s="529">
        <f>SUM(D581:D583)</f>
        <v>0</v>
      </c>
      <c r="E584" s="531"/>
      <c r="F584" s="531"/>
      <c r="G584" s="426"/>
      <c r="H584" s="426"/>
      <c r="I584" s="426"/>
      <c r="J584" s="426"/>
      <c r="K584" s="426"/>
      <c r="L584" s="426"/>
      <c r="M584" s="532">
        <f>SUM(M581:M583)</f>
        <v>0</v>
      </c>
      <c r="N584" s="532">
        <f>SUM(N581:N583)</f>
        <v>0</v>
      </c>
      <c r="P584" s="486"/>
      <c r="Q584" s="486"/>
    </row>
    <row r="585" spans="1:17" ht="11.25" customHeight="1" x14ac:dyDescent="0.25">
      <c r="A585" s="761" t="s">
        <v>310</v>
      </c>
      <c r="B585" s="761" t="s">
        <v>313</v>
      </c>
      <c r="C585" s="545" t="s">
        <v>313</v>
      </c>
      <c r="D585" s="524"/>
      <c r="E585" s="526"/>
      <c r="F585" s="265" t="s">
        <v>291</v>
      </c>
      <c r="G585" s="268"/>
      <c r="H585" s="268"/>
      <c r="I585" s="268"/>
      <c r="J585" s="268"/>
      <c r="K585" s="268"/>
      <c r="L585" s="268"/>
      <c r="M585" s="524">
        <f>((D585*E585*G585*H585*I585)-(D585*E585*J585*K585*L585))/F585</f>
        <v>0</v>
      </c>
      <c r="N585" s="524"/>
      <c r="P585" s="486">
        <v>4</v>
      </c>
      <c r="Q585" s="486">
        <f>P568*100+P585</f>
        <v>904</v>
      </c>
    </row>
    <row r="586" spans="1:17" x14ac:dyDescent="0.25">
      <c r="A586" s="761"/>
      <c r="B586" s="761"/>
      <c r="C586" s="265" t="s">
        <v>312</v>
      </c>
      <c r="D586" s="265"/>
      <c r="E586" s="265"/>
      <c r="F586" s="265"/>
      <c r="G586" s="268"/>
      <c r="H586" s="268"/>
      <c r="I586" s="268"/>
      <c r="J586" s="268"/>
      <c r="K586" s="268"/>
      <c r="L586" s="268"/>
      <c r="M586" s="524"/>
      <c r="N586" s="524"/>
      <c r="P586" s="486"/>
      <c r="Q586" s="486"/>
    </row>
    <row r="587" spans="1:17" x14ac:dyDescent="0.25">
      <c r="A587" s="818" t="s">
        <v>292</v>
      </c>
      <c r="B587" s="818"/>
      <c r="C587" s="818"/>
      <c r="D587" s="529">
        <f>SUM(D585:D586)</f>
        <v>0</v>
      </c>
      <c r="E587" s="531"/>
      <c r="F587" s="531"/>
      <c r="G587" s="426"/>
      <c r="H587" s="426"/>
      <c r="I587" s="426"/>
      <c r="J587" s="426"/>
      <c r="K587" s="426"/>
      <c r="L587" s="426"/>
      <c r="M587" s="532">
        <f>SUM(M585:M586)</f>
        <v>0</v>
      </c>
      <c r="N587" s="532">
        <f>SUM(N585:N586)</f>
        <v>0</v>
      </c>
      <c r="P587" s="486"/>
      <c r="Q587" s="486"/>
    </row>
    <row r="588" spans="1:17" ht="11.25" customHeight="1" x14ac:dyDescent="0.25">
      <c r="A588" s="761" t="s">
        <v>314</v>
      </c>
      <c r="B588" s="761" t="s">
        <v>313</v>
      </c>
      <c r="C588" s="545" t="s">
        <v>313</v>
      </c>
      <c r="D588" s="524"/>
      <c r="E588" s="526"/>
      <c r="F588" s="265" t="s">
        <v>291</v>
      </c>
      <c r="G588" s="268"/>
      <c r="H588" s="268"/>
      <c r="I588" s="268"/>
      <c r="J588" s="268"/>
      <c r="K588" s="268"/>
      <c r="L588" s="268"/>
      <c r="M588" s="524">
        <f>((D588*E588*G588*H588*I588)-(D588*E588*J588*K588*L588))/F588</f>
        <v>0</v>
      </c>
      <c r="N588" s="524"/>
      <c r="P588" s="486">
        <v>5</v>
      </c>
      <c r="Q588" s="486">
        <f>P568*100+P588</f>
        <v>905</v>
      </c>
    </row>
    <row r="589" spans="1:17" x14ac:dyDescent="0.25">
      <c r="A589" s="761"/>
      <c r="B589" s="761"/>
      <c r="C589" s="265" t="s">
        <v>312</v>
      </c>
      <c r="D589" s="265"/>
      <c r="E589" s="265"/>
      <c r="F589" s="265"/>
      <c r="G589" s="268"/>
      <c r="H589" s="268"/>
      <c r="I589" s="268"/>
      <c r="J589" s="268"/>
      <c r="K589" s="268"/>
      <c r="L589" s="268"/>
      <c r="M589" s="524"/>
      <c r="N589" s="524"/>
      <c r="P589" s="486"/>
      <c r="Q589" s="486"/>
    </row>
    <row r="590" spans="1:17" x14ac:dyDescent="0.25">
      <c r="A590" s="818" t="s">
        <v>292</v>
      </c>
      <c r="B590" s="818"/>
      <c r="C590" s="818"/>
      <c r="D590" s="529">
        <f>SUM(D588:D589)</f>
        <v>0</v>
      </c>
      <c r="E590" s="531"/>
      <c r="F590" s="531"/>
      <c r="G590" s="426"/>
      <c r="H590" s="426"/>
      <c r="I590" s="426"/>
      <c r="J590" s="426"/>
      <c r="K590" s="426"/>
      <c r="L590" s="426"/>
      <c r="M590" s="532">
        <f>SUM(M588:M589)</f>
        <v>0</v>
      </c>
      <c r="N590" s="532">
        <f>SUM(N588:N589)</f>
        <v>0</v>
      </c>
      <c r="P590" s="486"/>
      <c r="Q590" s="486"/>
    </row>
    <row r="591" spans="1:17" ht="11.25" customHeight="1" x14ac:dyDescent="0.25">
      <c r="A591" s="761" t="s">
        <v>315</v>
      </c>
      <c r="B591" s="761" t="s">
        <v>313</v>
      </c>
      <c r="C591" s="545" t="s">
        <v>313</v>
      </c>
      <c r="D591" s="524"/>
      <c r="E591" s="526"/>
      <c r="F591" s="265" t="s">
        <v>291</v>
      </c>
      <c r="G591" s="268"/>
      <c r="H591" s="268"/>
      <c r="I591" s="268"/>
      <c r="J591" s="268"/>
      <c r="K591" s="268"/>
      <c r="L591" s="268"/>
      <c r="M591" s="524">
        <f>((D591*E591*G591*H591*I591)-(D591*E591*J591*K591*L591))/F591</f>
        <v>0</v>
      </c>
      <c r="N591" s="524"/>
      <c r="P591" s="486">
        <v>6</v>
      </c>
      <c r="Q591" s="486">
        <f>P568*100+P591</f>
        <v>906</v>
      </c>
    </row>
    <row r="592" spans="1:17" x14ac:dyDescent="0.25">
      <c r="A592" s="761"/>
      <c r="B592" s="761"/>
      <c r="C592" s="265" t="s">
        <v>312</v>
      </c>
      <c r="D592" s="265"/>
      <c r="E592" s="265"/>
      <c r="F592" s="265"/>
      <c r="G592" s="268"/>
      <c r="H592" s="268"/>
      <c r="I592" s="268"/>
      <c r="J592" s="268"/>
      <c r="K592" s="268"/>
      <c r="L592" s="268"/>
      <c r="M592" s="524"/>
      <c r="N592" s="524"/>
      <c r="P592" s="486"/>
      <c r="Q592" s="486"/>
    </row>
    <row r="593" spans="1:17" x14ac:dyDescent="0.25">
      <c r="A593" s="818" t="s">
        <v>292</v>
      </c>
      <c r="B593" s="818"/>
      <c r="C593" s="818"/>
      <c r="D593" s="529">
        <f>SUM(D591:D592)</f>
        <v>0</v>
      </c>
      <c r="E593" s="531"/>
      <c r="F593" s="531"/>
      <c r="G593" s="426"/>
      <c r="H593" s="426"/>
      <c r="I593" s="426"/>
      <c r="J593" s="426"/>
      <c r="K593" s="426"/>
      <c r="L593" s="426"/>
      <c r="M593" s="532">
        <f>SUM(M591:M592)</f>
        <v>0</v>
      </c>
      <c r="N593" s="532">
        <f>SUM(N591:N592)</f>
        <v>0</v>
      </c>
      <c r="P593" s="486"/>
      <c r="Q593" s="486"/>
    </row>
    <row r="594" spans="1:17" ht="11.25" customHeight="1" x14ac:dyDescent="0.25">
      <c r="A594" s="761" t="s">
        <v>316</v>
      </c>
      <c r="B594" s="761" t="s">
        <v>313</v>
      </c>
      <c r="C594" s="545" t="s">
        <v>313</v>
      </c>
      <c r="D594" s="524"/>
      <c r="E594" s="526"/>
      <c r="F594" s="265" t="s">
        <v>291</v>
      </c>
      <c r="G594" s="268"/>
      <c r="H594" s="268"/>
      <c r="I594" s="268"/>
      <c r="J594" s="268"/>
      <c r="K594" s="268"/>
      <c r="L594" s="268"/>
      <c r="M594" s="524">
        <f>((D594*E594*G594*H594*I594)-(D594*E594*J594*K594*L594))/F594</f>
        <v>0</v>
      </c>
      <c r="N594" s="524"/>
      <c r="P594" s="486">
        <v>7</v>
      </c>
      <c r="Q594" s="486">
        <f>P568*100+P594</f>
        <v>907</v>
      </c>
    </row>
    <row r="595" spans="1:17" x14ac:dyDescent="0.25">
      <c r="A595" s="761"/>
      <c r="B595" s="761"/>
      <c r="C595" s="265" t="s">
        <v>312</v>
      </c>
      <c r="D595" s="265"/>
      <c r="E595" s="265"/>
      <c r="F595" s="265"/>
      <c r="G595" s="268"/>
      <c r="H595" s="268"/>
      <c r="I595" s="268"/>
      <c r="J595" s="268"/>
      <c r="K595" s="268"/>
      <c r="L595" s="268"/>
      <c r="M595" s="524"/>
      <c r="N595" s="524"/>
    </row>
    <row r="596" spans="1:17" x14ac:dyDescent="0.25">
      <c r="A596" s="818" t="s">
        <v>292</v>
      </c>
      <c r="B596" s="818"/>
      <c r="C596" s="818"/>
      <c r="D596" s="529">
        <f>SUM(D594:D595)</f>
        <v>0</v>
      </c>
      <c r="E596" s="531"/>
      <c r="F596" s="531"/>
      <c r="G596" s="535"/>
      <c r="H596" s="535"/>
      <c r="I596" s="535"/>
      <c r="J596" s="535"/>
      <c r="K596" s="535"/>
      <c r="L596" s="535"/>
      <c r="M596" s="532">
        <f>SUM(M594:M595)</f>
        <v>0</v>
      </c>
      <c r="N596" s="532">
        <f>SUM(N594:N595)</f>
        <v>0</v>
      </c>
    </row>
    <row r="597" spans="1:17" x14ac:dyDescent="0.25">
      <c r="A597" s="819" t="s">
        <v>91</v>
      </c>
      <c r="B597" s="819"/>
      <c r="C597" s="819"/>
      <c r="D597" s="536">
        <f>D596+D593+D590+D587+D584</f>
        <v>0</v>
      </c>
      <c r="E597" s="537"/>
      <c r="F597" s="537"/>
      <c r="G597" s="538"/>
      <c r="H597" s="538"/>
      <c r="I597" s="538"/>
      <c r="J597" s="538"/>
      <c r="K597" s="538"/>
      <c r="L597" s="538"/>
      <c r="M597" s="532">
        <f>M596+M593+M590+M587+M584</f>
        <v>0</v>
      </c>
      <c r="N597" s="532">
        <f>N596+N593+N590+N587+N584</f>
        <v>0</v>
      </c>
    </row>
    <row r="598" spans="1:17" ht="13.5" x14ac:dyDescent="0.25">
      <c r="A598" s="874" t="s">
        <v>294</v>
      </c>
      <c r="B598" s="874"/>
      <c r="C598" s="874"/>
      <c r="D598" s="874"/>
      <c r="E598" s="874"/>
      <c r="F598" s="874"/>
      <c r="G598" s="874"/>
      <c r="H598" s="874"/>
      <c r="I598" s="874"/>
      <c r="J598" s="874"/>
      <c r="K598" s="874"/>
      <c r="L598" s="874"/>
      <c r="M598" s="874"/>
      <c r="N598" s="874"/>
    </row>
    <row r="599" spans="1:17" ht="12" customHeight="1" x14ac:dyDescent="0.25">
      <c r="A599" s="875" t="s">
        <v>513</v>
      </c>
      <c r="B599" s="875"/>
      <c r="C599" s="875"/>
      <c r="D599" s="875"/>
      <c r="E599" s="875"/>
      <c r="F599" s="875"/>
      <c r="G599" s="875"/>
      <c r="H599" s="875"/>
    </row>
    <row r="607" spans="1:17" x14ac:dyDescent="0.25">
      <c r="A607" s="802" t="s">
        <v>23</v>
      </c>
      <c r="B607" s="802"/>
      <c r="C607" s="803">
        <f>Presentación!$C$3</f>
        <v>1990</v>
      </c>
      <c r="D607" s="803"/>
      <c r="E607" s="803"/>
      <c r="F607" s="803"/>
      <c r="G607" s="803"/>
      <c r="H607" s="803"/>
      <c r="I607" s="803"/>
      <c r="J607" s="803"/>
      <c r="K607" s="803"/>
      <c r="L607" s="803"/>
      <c r="M607" s="803"/>
      <c r="N607" s="803"/>
    </row>
    <row r="608" spans="1:17" ht="11.25" customHeight="1" x14ac:dyDescent="0.25">
      <c r="A608" s="805" t="s">
        <v>24</v>
      </c>
      <c r="B608" s="805"/>
      <c r="C608" s="869" t="s">
        <v>387</v>
      </c>
      <c r="D608" s="869"/>
      <c r="E608" s="869"/>
      <c r="F608" s="869"/>
      <c r="G608" s="869"/>
      <c r="H608" s="869"/>
      <c r="I608" s="869"/>
      <c r="J608" s="869"/>
      <c r="K608" s="869"/>
      <c r="L608" s="869"/>
      <c r="M608" s="869"/>
      <c r="N608" s="869"/>
      <c r="P608" s="486">
        <v>14</v>
      </c>
      <c r="Q608" s="486"/>
    </row>
    <row r="609" spans="1:17" ht="11.25" customHeight="1" x14ac:dyDescent="0.25">
      <c r="A609" s="805" t="s">
        <v>27</v>
      </c>
      <c r="B609" s="805"/>
      <c r="C609" s="870" t="s">
        <v>572</v>
      </c>
      <c r="D609" s="870"/>
      <c r="E609" s="870"/>
      <c r="F609" s="870"/>
      <c r="G609" s="870"/>
      <c r="H609" s="870"/>
      <c r="I609" s="870"/>
      <c r="J609" s="870"/>
      <c r="K609" s="870"/>
      <c r="L609" s="870"/>
      <c r="M609" s="870"/>
      <c r="N609" s="870"/>
      <c r="P609" s="486"/>
      <c r="Q609" s="486"/>
    </row>
    <row r="610" spans="1:17" ht="11.25" customHeight="1" x14ac:dyDescent="0.25">
      <c r="A610" s="805" t="s">
        <v>29</v>
      </c>
      <c r="B610" s="805"/>
      <c r="C610" s="870" t="s">
        <v>549</v>
      </c>
      <c r="D610" s="870"/>
      <c r="E610" s="870"/>
      <c r="F610" s="870"/>
      <c r="G610" s="870"/>
      <c r="H610" s="870"/>
      <c r="I610" s="870"/>
      <c r="J610" s="870"/>
      <c r="K610" s="870"/>
      <c r="L610" s="870"/>
      <c r="M610" s="870"/>
      <c r="N610" s="870"/>
      <c r="P610" s="486"/>
      <c r="Q610" s="486"/>
    </row>
    <row r="611" spans="1:17" ht="11.25" customHeight="1" x14ac:dyDescent="0.25">
      <c r="A611" s="805" t="s">
        <v>31</v>
      </c>
      <c r="B611" s="805"/>
      <c r="C611" s="870" t="s">
        <v>262</v>
      </c>
      <c r="D611" s="870"/>
      <c r="E611" s="870"/>
      <c r="F611" s="870"/>
      <c r="G611" s="870"/>
      <c r="H611" s="870"/>
      <c r="I611" s="870"/>
      <c r="J611" s="870"/>
      <c r="K611" s="870"/>
      <c r="L611" s="870"/>
      <c r="M611" s="870"/>
      <c r="N611" s="870"/>
      <c r="P611" s="486"/>
      <c r="Q611" s="486"/>
    </row>
    <row r="612" spans="1:17" ht="11.25" customHeight="1" x14ac:dyDescent="0.25">
      <c r="A612" s="807" t="s">
        <v>33</v>
      </c>
      <c r="B612" s="807"/>
      <c r="C612" s="278" t="s">
        <v>496</v>
      </c>
      <c r="D612" s="766" t="s">
        <v>263</v>
      </c>
      <c r="E612" s="766"/>
      <c r="F612" s="766"/>
      <c r="G612" s="766"/>
      <c r="H612" s="766"/>
      <c r="I612" s="766"/>
      <c r="J612" s="766"/>
      <c r="K612" s="766"/>
      <c r="L612" s="766"/>
      <c r="M612" s="766"/>
      <c r="N612" s="766"/>
      <c r="P612" s="486"/>
      <c r="Q612" s="486"/>
    </row>
    <row r="613" spans="1:17" ht="11.25" customHeight="1" x14ac:dyDescent="0.25">
      <c r="A613" s="761" t="s">
        <v>37</v>
      </c>
      <c r="B613" s="761"/>
      <c r="C613" s="761" t="s">
        <v>573</v>
      </c>
      <c r="D613" s="761" t="s">
        <v>265</v>
      </c>
      <c r="E613" s="871" t="s">
        <v>266</v>
      </c>
      <c r="F613" s="761" t="s">
        <v>267</v>
      </c>
      <c r="G613" s="761" t="s">
        <v>268</v>
      </c>
      <c r="H613" s="761" t="s">
        <v>269</v>
      </c>
      <c r="I613" s="761" t="s">
        <v>270</v>
      </c>
      <c r="J613" s="761" t="s">
        <v>271</v>
      </c>
      <c r="K613" s="761" t="s">
        <v>272</v>
      </c>
      <c r="L613" s="761" t="s">
        <v>273</v>
      </c>
      <c r="M613" s="761" t="s">
        <v>274</v>
      </c>
      <c r="N613" s="871" t="s">
        <v>274</v>
      </c>
      <c r="P613" s="486"/>
      <c r="Q613" s="486"/>
    </row>
    <row r="614" spans="1:17" x14ac:dyDescent="0.25">
      <c r="A614" s="761"/>
      <c r="B614" s="761"/>
      <c r="C614" s="761"/>
      <c r="D614" s="761"/>
      <c r="E614" s="761"/>
      <c r="F614" s="761"/>
      <c r="G614" s="761"/>
      <c r="H614" s="761"/>
      <c r="I614" s="761"/>
      <c r="J614" s="761"/>
      <c r="K614" s="761"/>
      <c r="L614" s="761"/>
      <c r="M614" s="761"/>
      <c r="N614" s="871"/>
      <c r="P614" s="486"/>
      <c r="Q614" s="486"/>
    </row>
    <row r="615" spans="1:17" x14ac:dyDescent="0.25">
      <c r="A615" s="761"/>
      <c r="B615" s="761"/>
      <c r="C615" s="761"/>
      <c r="D615" s="761"/>
      <c r="E615" s="871"/>
      <c r="F615" s="761"/>
      <c r="G615" s="761"/>
      <c r="H615" s="761"/>
      <c r="I615" s="761"/>
      <c r="J615" s="761"/>
      <c r="K615" s="761"/>
      <c r="L615" s="761"/>
      <c r="M615" s="761"/>
      <c r="N615" s="871"/>
      <c r="P615" s="486"/>
      <c r="Q615" s="486"/>
    </row>
    <row r="616" spans="1:17" ht="11.25" customHeight="1" x14ac:dyDescent="0.25">
      <c r="A616" s="761" t="s">
        <v>197</v>
      </c>
      <c r="B616" s="761" t="s">
        <v>47</v>
      </c>
      <c r="C616" s="761"/>
      <c r="D616" s="872" t="s">
        <v>48</v>
      </c>
      <c r="E616" s="418" t="s">
        <v>460</v>
      </c>
      <c r="F616" s="811" t="s">
        <v>244</v>
      </c>
      <c r="G616" s="761" t="s">
        <v>276</v>
      </c>
      <c r="H616" s="761" t="s">
        <v>276</v>
      </c>
      <c r="I616" s="761" t="s">
        <v>276</v>
      </c>
      <c r="J616" s="761" t="s">
        <v>276</v>
      </c>
      <c r="K616" s="761" t="s">
        <v>276</v>
      </c>
      <c r="L616" s="872" t="s">
        <v>276</v>
      </c>
      <c r="M616" s="418" t="s">
        <v>460</v>
      </c>
      <c r="N616" s="418" t="s">
        <v>497</v>
      </c>
      <c r="P616" s="486"/>
      <c r="Q616" s="486"/>
    </row>
    <row r="617" spans="1:17" ht="13.5" x14ac:dyDescent="0.25">
      <c r="A617" s="761"/>
      <c r="B617" s="761"/>
      <c r="C617" s="761"/>
      <c r="D617" s="872"/>
      <c r="E617" s="521" t="s">
        <v>498</v>
      </c>
      <c r="F617" s="811"/>
      <c r="G617" s="761"/>
      <c r="H617" s="761"/>
      <c r="I617" s="761"/>
      <c r="J617" s="761"/>
      <c r="K617" s="761"/>
      <c r="L617" s="872"/>
      <c r="M617" s="522" t="s">
        <v>499</v>
      </c>
      <c r="N617" s="522" t="s">
        <v>499</v>
      </c>
      <c r="P617" s="486"/>
      <c r="Q617" s="486"/>
    </row>
    <row r="618" spans="1:17" ht="15" customHeight="1" x14ac:dyDescent="0.25">
      <c r="A618" s="761"/>
      <c r="B618" s="761"/>
      <c r="C618" s="761"/>
      <c r="D618" s="761"/>
      <c r="E618" s="873" t="s">
        <v>500</v>
      </c>
      <c r="F618" s="761" t="s">
        <v>279</v>
      </c>
      <c r="G618" s="761" t="s">
        <v>435</v>
      </c>
      <c r="H618" s="761" t="s">
        <v>435</v>
      </c>
      <c r="I618" s="761" t="s">
        <v>435</v>
      </c>
      <c r="J618" s="761" t="s">
        <v>501</v>
      </c>
      <c r="K618" s="761" t="s">
        <v>501</v>
      </c>
      <c r="L618" s="872" t="s">
        <v>501</v>
      </c>
      <c r="M618" s="418" t="s">
        <v>502</v>
      </c>
      <c r="N618" s="418" t="s">
        <v>502</v>
      </c>
    </row>
    <row r="619" spans="1:17" ht="34.5" x14ac:dyDescent="0.25">
      <c r="A619" s="761"/>
      <c r="B619" s="761"/>
      <c r="C619" s="761"/>
      <c r="D619" s="761"/>
      <c r="E619" s="761"/>
      <c r="F619" s="761"/>
      <c r="G619" s="761"/>
      <c r="H619" s="761"/>
      <c r="I619" s="761"/>
      <c r="J619" s="761"/>
      <c r="K619" s="761"/>
      <c r="L619" s="872"/>
      <c r="M619" s="521" t="s">
        <v>503</v>
      </c>
      <c r="N619" s="521" t="s">
        <v>504</v>
      </c>
    </row>
    <row r="620" spans="1:17" ht="13.5" x14ac:dyDescent="0.25">
      <c r="A620" s="761"/>
      <c r="B620" s="761"/>
      <c r="C620" s="761"/>
      <c r="D620" s="380" t="s">
        <v>282</v>
      </c>
      <c r="E620" s="380" t="s">
        <v>283</v>
      </c>
      <c r="F620" s="380" t="s">
        <v>158</v>
      </c>
      <c r="G620" s="380" t="s">
        <v>284</v>
      </c>
      <c r="H620" s="380" t="s">
        <v>285</v>
      </c>
      <c r="I620" s="380" t="s">
        <v>286</v>
      </c>
      <c r="J620" s="380" t="s">
        <v>287</v>
      </c>
      <c r="K620" s="380" t="s">
        <v>288</v>
      </c>
      <c r="L620" s="380" t="s">
        <v>289</v>
      </c>
      <c r="M620" s="523" t="s">
        <v>290</v>
      </c>
      <c r="N620" s="523" t="s">
        <v>290</v>
      </c>
    </row>
    <row r="621" spans="1:17" ht="11.25" customHeight="1" x14ac:dyDescent="0.25">
      <c r="A621" s="761" t="s">
        <v>68</v>
      </c>
      <c r="B621" s="761" t="s">
        <v>313</v>
      </c>
      <c r="C621" s="135" t="s">
        <v>561</v>
      </c>
      <c r="D621" s="524"/>
      <c r="E621" s="526"/>
      <c r="F621" s="265">
        <v>20</v>
      </c>
      <c r="G621" s="268"/>
      <c r="H621" s="268"/>
      <c r="I621" s="268"/>
      <c r="J621" s="268"/>
      <c r="K621" s="268"/>
      <c r="L621" s="268"/>
      <c r="M621" s="524">
        <f>((D621*E621*G621*H621*I621)-(D621*E621*J621*K621*L621))/F621</f>
        <v>0</v>
      </c>
      <c r="N621" s="524"/>
      <c r="P621" s="486">
        <v>1</v>
      </c>
      <c r="Q621" s="486">
        <f>P608*100+P621</f>
        <v>1401</v>
      </c>
    </row>
    <row r="622" spans="1:17" x14ac:dyDescent="0.25">
      <c r="A622" s="761"/>
      <c r="B622" s="761"/>
      <c r="C622" s="486" t="s">
        <v>563</v>
      </c>
      <c r="D622" s="524"/>
      <c r="E622" s="526"/>
      <c r="F622" s="265" t="s">
        <v>291</v>
      </c>
      <c r="G622" s="268"/>
      <c r="H622" s="268"/>
      <c r="I622" s="268"/>
      <c r="J622" s="268"/>
      <c r="K622" s="268"/>
      <c r="L622" s="268"/>
      <c r="M622" s="524">
        <f>((D622*E622*G622*H622*I622)-(D622*E622*J622*K622*L622))/F622</f>
        <v>0</v>
      </c>
      <c r="N622" s="524"/>
      <c r="P622" s="486">
        <v>2</v>
      </c>
      <c r="Q622" s="486">
        <f>P608*100+P622</f>
        <v>1402</v>
      </c>
    </row>
    <row r="623" spans="1:17" x14ac:dyDescent="0.25">
      <c r="A623" s="761"/>
      <c r="B623" s="761"/>
      <c r="C623" s="135" t="s">
        <v>564</v>
      </c>
      <c r="D623" s="524"/>
      <c r="E623" s="526"/>
      <c r="F623" s="265" t="s">
        <v>291</v>
      </c>
      <c r="G623" s="268"/>
      <c r="H623" s="268"/>
      <c r="I623" s="268"/>
      <c r="J623" s="268"/>
      <c r="K623" s="268"/>
      <c r="L623" s="268"/>
      <c r="M623" s="524">
        <f>((D623*E623*G623*H623*I623)-(D623*E623*J623*K623*L623))/F623</f>
        <v>0</v>
      </c>
      <c r="N623" s="524"/>
      <c r="P623" s="486">
        <v>3</v>
      </c>
      <c r="Q623" s="486">
        <f>P608*100+P623</f>
        <v>1403</v>
      </c>
    </row>
    <row r="624" spans="1:17" x14ac:dyDescent="0.25">
      <c r="A624" s="818" t="s">
        <v>292</v>
      </c>
      <c r="B624" s="818"/>
      <c r="C624" s="818"/>
      <c r="D624" s="529">
        <f>SUM(D621:D623)</f>
        <v>0</v>
      </c>
      <c r="E624" s="531"/>
      <c r="F624" s="531"/>
      <c r="G624" s="426"/>
      <c r="H624" s="426"/>
      <c r="I624" s="426"/>
      <c r="J624" s="426"/>
      <c r="K624" s="426"/>
      <c r="L624" s="426"/>
      <c r="M624" s="532">
        <f>SUM(M621:M623)</f>
        <v>0</v>
      </c>
      <c r="N624" s="532">
        <f>SUM(N621:N623)</f>
        <v>0</v>
      </c>
      <c r="P624" s="486"/>
      <c r="Q624" s="486"/>
    </row>
    <row r="625" spans="1:17" ht="11.25" customHeight="1" x14ac:dyDescent="0.25">
      <c r="A625" s="761" t="s">
        <v>310</v>
      </c>
      <c r="B625" s="761" t="s">
        <v>313</v>
      </c>
      <c r="C625" s="545" t="s">
        <v>313</v>
      </c>
      <c r="D625" s="524"/>
      <c r="E625" s="526"/>
      <c r="F625" s="265" t="s">
        <v>291</v>
      </c>
      <c r="G625" s="268"/>
      <c r="H625" s="268"/>
      <c r="I625" s="268"/>
      <c r="J625" s="268"/>
      <c r="K625" s="268"/>
      <c r="L625" s="268"/>
      <c r="M625" s="524">
        <f>((D625*E625*G625*H625*I625)-(D625*E625*J625*K625*L625))/F625</f>
        <v>0</v>
      </c>
      <c r="N625" s="524"/>
      <c r="P625" s="486">
        <v>4</v>
      </c>
      <c r="Q625" s="486">
        <f>P608*100+P625</f>
        <v>1404</v>
      </c>
    </row>
    <row r="626" spans="1:17" x14ac:dyDescent="0.25">
      <c r="A626" s="761"/>
      <c r="B626" s="761"/>
      <c r="C626" s="265" t="s">
        <v>312</v>
      </c>
      <c r="D626" s="265"/>
      <c r="E626" s="265"/>
      <c r="F626" s="265"/>
      <c r="G626" s="268"/>
      <c r="H626" s="268"/>
      <c r="I626" s="268"/>
      <c r="J626" s="268"/>
      <c r="K626" s="268"/>
      <c r="L626" s="268"/>
      <c r="M626" s="524"/>
      <c r="N626" s="524"/>
      <c r="P626" s="486"/>
      <c r="Q626" s="486"/>
    </row>
    <row r="627" spans="1:17" x14ac:dyDescent="0.25">
      <c r="A627" s="818" t="s">
        <v>292</v>
      </c>
      <c r="B627" s="818"/>
      <c r="C627" s="818"/>
      <c r="D627" s="529">
        <f>SUM(D625:D626)</f>
        <v>0</v>
      </c>
      <c r="E627" s="531"/>
      <c r="F627" s="531"/>
      <c r="G627" s="426"/>
      <c r="H627" s="426"/>
      <c r="I627" s="426"/>
      <c r="J627" s="426"/>
      <c r="K627" s="426"/>
      <c r="L627" s="426"/>
      <c r="M627" s="532">
        <f>SUM(M625:M626)</f>
        <v>0</v>
      </c>
      <c r="N627" s="532">
        <f>SUM(N625:N626)</f>
        <v>0</v>
      </c>
      <c r="P627" s="486"/>
      <c r="Q627" s="486"/>
    </row>
    <row r="628" spans="1:17" ht="11.25" customHeight="1" x14ac:dyDescent="0.25">
      <c r="A628" s="761" t="s">
        <v>314</v>
      </c>
      <c r="B628" s="761" t="s">
        <v>313</v>
      </c>
      <c r="C628" s="545" t="s">
        <v>313</v>
      </c>
      <c r="D628" s="524"/>
      <c r="E628" s="526"/>
      <c r="F628" s="265" t="s">
        <v>291</v>
      </c>
      <c r="G628" s="268"/>
      <c r="H628" s="268"/>
      <c r="I628" s="268"/>
      <c r="J628" s="268"/>
      <c r="K628" s="268"/>
      <c r="L628" s="268"/>
      <c r="M628" s="524">
        <f>((D628*E628*G628*H628*I628)-(D628*E628*J628*K628*L628))/F628</f>
        <v>0</v>
      </c>
      <c r="N628" s="524"/>
      <c r="P628" s="486">
        <v>5</v>
      </c>
      <c r="Q628" s="486">
        <f>P608*100+P628</f>
        <v>1405</v>
      </c>
    </row>
    <row r="629" spans="1:17" x14ac:dyDescent="0.25">
      <c r="A629" s="761"/>
      <c r="B629" s="761"/>
      <c r="C629" s="265" t="s">
        <v>312</v>
      </c>
      <c r="D629" s="265"/>
      <c r="E629" s="265"/>
      <c r="F629" s="265"/>
      <c r="G629" s="268"/>
      <c r="H629" s="268"/>
      <c r="I629" s="268"/>
      <c r="J629" s="268"/>
      <c r="K629" s="268"/>
      <c r="L629" s="268"/>
      <c r="M629" s="524"/>
      <c r="N629" s="524"/>
      <c r="P629" s="486"/>
      <c r="Q629" s="486"/>
    </row>
    <row r="630" spans="1:17" x14ac:dyDescent="0.25">
      <c r="A630" s="818" t="s">
        <v>292</v>
      </c>
      <c r="B630" s="818"/>
      <c r="C630" s="818"/>
      <c r="D630" s="529">
        <f>SUM(D628:D629)</f>
        <v>0</v>
      </c>
      <c r="E630" s="531"/>
      <c r="F630" s="531"/>
      <c r="G630" s="426"/>
      <c r="H630" s="426"/>
      <c r="I630" s="426"/>
      <c r="J630" s="426"/>
      <c r="K630" s="426"/>
      <c r="L630" s="426"/>
      <c r="M630" s="532">
        <f>SUM(M628:M629)</f>
        <v>0</v>
      </c>
      <c r="N630" s="532">
        <f>SUM(N628:N629)</f>
        <v>0</v>
      </c>
      <c r="P630" s="486"/>
      <c r="Q630" s="486"/>
    </row>
    <row r="631" spans="1:17" ht="11.25" customHeight="1" x14ac:dyDescent="0.25">
      <c r="A631" s="761" t="s">
        <v>315</v>
      </c>
      <c r="B631" s="761" t="s">
        <v>313</v>
      </c>
      <c r="C631" s="545" t="s">
        <v>313</v>
      </c>
      <c r="D631" s="524"/>
      <c r="E631" s="526"/>
      <c r="F631" s="265" t="s">
        <v>291</v>
      </c>
      <c r="G631" s="268"/>
      <c r="H631" s="268"/>
      <c r="I631" s="268"/>
      <c r="J631" s="268"/>
      <c r="K631" s="268"/>
      <c r="L631" s="268"/>
      <c r="M631" s="524">
        <f>((D631*E631*G631*H631*I631)-(D631*E631*J631*K631*L631))/F631</f>
        <v>0</v>
      </c>
      <c r="N631" s="524"/>
      <c r="P631" s="486">
        <v>6</v>
      </c>
      <c r="Q631" s="486">
        <f>P608*100+P631</f>
        <v>1406</v>
      </c>
    </row>
    <row r="632" spans="1:17" x14ac:dyDescent="0.25">
      <c r="A632" s="761"/>
      <c r="B632" s="761"/>
      <c r="C632" s="265" t="s">
        <v>312</v>
      </c>
      <c r="D632" s="265"/>
      <c r="E632" s="265"/>
      <c r="F632" s="265"/>
      <c r="G632" s="268"/>
      <c r="H632" s="268"/>
      <c r="I632" s="268"/>
      <c r="J632" s="268"/>
      <c r="K632" s="268"/>
      <c r="L632" s="268"/>
      <c r="M632" s="524"/>
      <c r="N632" s="524"/>
      <c r="P632" s="486"/>
      <c r="Q632" s="486"/>
    </row>
    <row r="633" spans="1:17" x14ac:dyDescent="0.25">
      <c r="A633" s="818" t="s">
        <v>292</v>
      </c>
      <c r="B633" s="818"/>
      <c r="C633" s="818"/>
      <c r="D633" s="529">
        <f>SUM(D631:D632)</f>
        <v>0</v>
      </c>
      <c r="E633" s="531"/>
      <c r="F633" s="531"/>
      <c r="G633" s="426"/>
      <c r="H633" s="426"/>
      <c r="I633" s="426"/>
      <c r="J633" s="426"/>
      <c r="K633" s="426"/>
      <c r="L633" s="426"/>
      <c r="M633" s="532">
        <f>SUM(M631:M632)</f>
        <v>0</v>
      </c>
      <c r="N633" s="532">
        <f>SUM(N631:N632)</f>
        <v>0</v>
      </c>
      <c r="P633" s="486"/>
      <c r="Q633" s="486"/>
    </row>
    <row r="634" spans="1:17" ht="11.25" customHeight="1" x14ac:dyDescent="0.25">
      <c r="A634" s="761" t="s">
        <v>316</v>
      </c>
      <c r="B634" s="761" t="s">
        <v>313</v>
      </c>
      <c r="C634" s="545" t="s">
        <v>313</v>
      </c>
      <c r="D634" s="524"/>
      <c r="E634" s="526"/>
      <c r="F634" s="265" t="s">
        <v>291</v>
      </c>
      <c r="G634" s="268"/>
      <c r="H634" s="268"/>
      <c r="I634" s="268"/>
      <c r="J634" s="268"/>
      <c r="K634" s="268"/>
      <c r="L634" s="268"/>
      <c r="M634" s="524">
        <f>((D634*E634*G634*H634*I634)-(D634*E634*J634*K634*L634))/F634</f>
        <v>0</v>
      </c>
      <c r="N634" s="524"/>
      <c r="P634" s="486">
        <v>7</v>
      </c>
      <c r="Q634" s="486">
        <f>P608*100+P634</f>
        <v>1407</v>
      </c>
    </row>
    <row r="635" spans="1:17" x14ac:dyDescent="0.25">
      <c r="A635" s="761"/>
      <c r="B635" s="761"/>
      <c r="C635" s="265" t="s">
        <v>312</v>
      </c>
      <c r="D635" s="265"/>
      <c r="E635" s="265"/>
      <c r="F635" s="265"/>
      <c r="G635" s="268"/>
      <c r="H635" s="268"/>
      <c r="I635" s="268"/>
      <c r="J635" s="268"/>
      <c r="K635" s="268"/>
      <c r="L635" s="268"/>
      <c r="M635" s="524"/>
      <c r="N635" s="524"/>
    </row>
    <row r="636" spans="1:17" x14ac:dyDescent="0.25">
      <c r="A636" s="818" t="s">
        <v>292</v>
      </c>
      <c r="B636" s="818"/>
      <c r="C636" s="818"/>
      <c r="D636" s="529">
        <f>SUM(D634:D635)</f>
        <v>0</v>
      </c>
      <c r="E636" s="531"/>
      <c r="F636" s="531"/>
      <c r="G636" s="535"/>
      <c r="H636" s="535"/>
      <c r="I636" s="535"/>
      <c r="J636" s="535"/>
      <c r="K636" s="535"/>
      <c r="L636" s="535"/>
      <c r="M636" s="532">
        <f>SUM(M634:M635)</f>
        <v>0</v>
      </c>
      <c r="N636" s="532">
        <f>SUM(N634:N635)</f>
        <v>0</v>
      </c>
    </row>
    <row r="637" spans="1:17" x14ac:dyDescent="0.25">
      <c r="A637" s="819" t="s">
        <v>91</v>
      </c>
      <c r="B637" s="819"/>
      <c r="C637" s="819"/>
      <c r="D637" s="536">
        <f>D636+D633+D630+D627+D624</f>
        <v>0</v>
      </c>
      <c r="E637" s="537"/>
      <c r="F637" s="537"/>
      <c r="G637" s="538"/>
      <c r="H637" s="538"/>
      <c r="I637" s="538"/>
      <c r="J637" s="538"/>
      <c r="K637" s="538"/>
      <c r="L637" s="538"/>
      <c r="M637" s="532">
        <f>M636+M633+M630+M627+M624</f>
        <v>0</v>
      </c>
      <c r="N637" s="532">
        <f>N636+N633+N630+N627+N624</f>
        <v>0</v>
      </c>
    </row>
    <row r="638" spans="1:17" ht="13.5" x14ac:dyDescent="0.25">
      <c r="A638" s="874" t="s">
        <v>294</v>
      </c>
      <c r="B638" s="874"/>
      <c r="C638" s="874"/>
      <c r="D638" s="874"/>
      <c r="E638" s="874"/>
      <c r="F638" s="874"/>
      <c r="G638" s="874"/>
      <c r="H638" s="874"/>
      <c r="I638" s="874"/>
      <c r="J638" s="874"/>
      <c r="K638" s="874"/>
      <c r="L638" s="874"/>
      <c r="M638" s="874"/>
      <c r="N638" s="874"/>
    </row>
    <row r="639" spans="1:17" ht="12" customHeight="1" x14ac:dyDescent="0.25">
      <c r="A639" s="875" t="s">
        <v>513</v>
      </c>
      <c r="B639" s="875"/>
      <c r="C639" s="875"/>
      <c r="D639" s="875"/>
      <c r="E639" s="875"/>
      <c r="F639" s="875"/>
      <c r="G639" s="875"/>
      <c r="H639" s="875"/>
    </row>
    <row r="647" spans="1:17" x14ac:dyDescent="0.25">
      <c r="A647" s="802" t="s">
        <v>23</v>
      </c>
      <c r="B647" s="802"/>
      <c r="C647" s="803">
        <f>Presentación!$C$3</f>
        <v>1990</v>
      </c>
      <c r="D647" s="803"/>
      <c r="E647" s="803"/>
      <c r="F647" s="803"/>
      <c r="G647" s="803"/>
      <c r="H647" s="803"/>
      <c r="I647" s="803"/>
      <c r="J647" s="803"/>
      <c r="K647" s="803"/>
      <c r="L647" s="803"/>
      <c r="M647" s="803"/>
      <c r="N647" s="803"/>
    </row>
    <row r="648" spans="1:17" ht="11.25" customHeight="1" x14ac:dyDescent="0.25">
      <c r="A648" s="805" t="s">
        <v>24</v>
      </c>
      <c r="B648" s="805"/>
      <c r="C648" s="869" t="s">
        <v>388</v>
      </c>
      <c r="D648" s="869"/>
      <c r="E648" s="869"/>
      <c r="F648" s="869"/>
      <c r="G648" s="869"/>
      <c r="H648" s="869"/>
      <c r="I648" s="869"/>
      <c r="J648" s="869"/>
      <c r="K648" s="869"/>
      <c r="L648" s="869"/>
      <c r="M648" s="869"/>
      <c r="N648" s="869"/>
      <c r="P648" s="486">
        <v>10</v>
      </c>
      <c r="Q648" s="486"/>
    </row>
    <row r="649" spans="1:17" ht="11.25" customHeight="1" x14ac:dyDescent="0.25">
      <c r="A649" s="805" t="s">
        <v>27</v>
      </c>
      <c r="B649" s="805"/>
      <c r="C649" s="870" t="s">
        <v>572</v>
      </c>
      <c r="D649" s="870"/>
      <c r="E649" s="870"/>
      <c r="F649" s="870"/>
      <c r="G649" s="870"/>
      <c r="H649" s="870"/>
      <c r="I649" s="870"/>
      <c r="J649" s="870"/>
      <c r="K649" s="870"/>
      <c r="L649" s="870"/>
      <c r="M649" s="870"/>
      <c r="N649" s="870"/>
      <c r="P649" s="486"/>
      <c r="Q649" s="486"/>
    </row>
    <row r="650" spans="1:17" ht="11.25" customHeight="1" x14ac:dyDescent="0.25">
      <c r="A650" s="805" t="s">
        <v>29</v>
      </c>
      <c r="B650" s="805"/>
      <c r="C650" s="870" t="s">
        <v>549</v>
      </c>
      <c r="D650" s="870"/>
      <c r="E650" s="870"/>
      <c r="F650" s="870"/>
      <c r="G650" s="870"/>
      <c r="H650" s="870"/>
      <c r="I650" s="870"/>
      <c r="J650" s="870"/>
      <c r="K650" s="870"/>
      <c r="L650" s="870"/>
      <c r="M650" s="870"/>
      <c r="N650" s="870"/>
      <c r="P650" s="486"/>
      <c r="Q650" s="486"/>
    </row>
    <row r="651" spans="1:17" ht="11.25" customHeight="1" x14ac:dyDescent="0.25">
      <c r="A651" s="805" t="s">
        <v>31</v>
      </c>
      <c r="B651" s="805"/>
      <c r="C651" s="870" t="s">
        <v>262</v>
      </c>
      <c r="D651" s="870"/>
      <c r="E651" s="870"/>
      <c r="F651" s="870"/>
      <c r="G651" s="870"/>
      <c r="H651" s="870"/>
      <c r="I651" s="870"/>
      <c r="J651" s="870"/>
      <c r="K651" s="870"/>
      <c r="L651" s="870"/>
      <c r="M651" s="870"/>
      <c r="N651" s="870"/>
      <c r="P651" s="486"/>
      <c r="Q651" s="486"/>
    </row>
    <row r="652" spans="1:17" ht="11.25" customHeight="1" x14ac:dyDescent="0.25">
      <c r="A652" s="807" t="s">
        <v>33</v>
      </c>
      <c r="B652" s="807"/>
      <c r="C652" s="278" t="s">
        <v>496</v>
      </c>
      <c r="D652" s="766" t="s">
        <v>263</v>
      </c>
      <c r="E652" s="766"/>
      <c r="F652" s="766"/>
      <c r="G652" s="766"/>
      <c r="H652" s="766"/>
      <c r="I652" s="766"/>
      <c r="J652" s="766"/>
      <c r="K652" s="766"/>
      <c r="L652" s="766"/>
      <c r="M652" s="766"/>
      <c r="N652" s="766"/>
      <c r="P652" s="486"/>
      <c r="Q652" s="486"/>
    </row>
    <row r="653" spans="1:17" ht="11.25" customHeight="1" x14ac:dyDescent="0.25">
      <c r="A653" s="761" t="s">
        <v>37</v>
      </c>
      <c r="B653" s="761"/>
      <c r="C653" s="761" t="s">
        <v>573</v>
      </c>
      <c r="D653" s="761" t="s">
        <v>265</v>
      </c>
      <c r="E653" s="871" t="s">
        <v>266</v>
      </c>
      <c r="F653" s="761" t="s">
        <v>267</v>
      </c>
      <c r="G653" s="761" t="s">
        <v>268</v>
      </c>
      <c r="H653" s="761" t="s">
        <v>269</v>
      </c>
      <c r="I653" s="761" t="s">
        <v>270</v>
      </c>
      <c r="J653" s="761" t="s">
        <v>271</v>
      </c>
      <c r="K653" s="761" t="s">
        <v>272</v>
      </c>
      <c r="L653" s="761" t="s">
        <v>273</v>
      </c>
      <c r="M653" s="761" t="s">
        <v>274</v>
      </c>
      <c r="N653" s="871" t="s">
        <v>274</v>
      </c>
      <c r="P653" s="486"/>
      <c r="Q653" s="486"/>
    </row>
    <row r="654" spans="1:17" x14ac:dyDescent="0.25">
      <c r="A654" s="761"/>
      <c r="B654" s="761"/>
      <c r="C654" s="761"/>
      <c r="D654" s="761"/>
      <c r="E654" s="761"/>
      <c r="F654" s="761"/>
      <c r="G654" s="761"/>
      <c r="H654" s="761"/>
      <c r="I654" s="761"/>
      <c r="J654" s="761"/>
      <c r="K654" s="761"/>
      <c r="L654" s="761"/>
      <c r="M654" s="761"/>
      <c r="N654" s="871"/>
      <c r="P654" s="486"/>
      <c r="Q654" s="486"/>
    </row>
    <row r="655" spans="1:17" x14ac:dyDescent="0.25">
      <c r="A655" s="761"/>
      <c r="B655" s="761"/>
      <c r="C655" s="761"/>
      <c r="D655" s="761"/>
      <c r="E655" s="871"/>
      <c r="F655" s="761"/>
      <c r="G655" s="761"/>
      <c r="H655" s="761"/>
      <c r="I655" s="761"/>
      <c r="J655" s="761"/>
      <c r="K655" s="761"/>
      <c r="L655" s="761"/>
      <c r="M655" s="761"/>
      <c r="N655" s="871"/>
      <c r="P655" s="486"/>
      <c r="Q655" s="486"/>
    </row>
    <row r="656" spans="1:17" ht="11.25" customHeight="1" x14ac:dyDescent="0.25">
      <c r="A656" s="761" t="s">
        <v>197</v>
      </c>
      <c r="B656" s="761" t="s">
        <v>47</v>
      </c>
      <c r="C656" s="761"/>
      <c r="D656" s="872" t="s">
        <v>48</v>
      </c>
      <c r="E656" s="418" t="s">
        <v>460</v>
      </c>
      <c r="F656" s="811" t="s">
        <v>244</v>
      </c>
      <c r="G656" s="761" t="s">
        <v>276</v>
      </c>
      <c r="H656" s="761" t="s">
        <v>276</v>
      </c>
      <c r="I656" s="761" t="s">
        <v>276</v>
      </c>
      <c r="J656" s="761" t="s">
        <v>276</v>
      </c>
      <c r="K656" s="761" t="s">
        <v>276</v>
      </c>
      <c r="L656" s="872" t="s">
        <v>276</v>
      </c>
      <c r="M656" s="418" t="s">
        <v>460</v>
      </c>
      <c r="N656" s="418" t="s">
        <v>497</v>
      </c>
      <c r="P656" s="486"/>
      <c r="Q656" s="486"/>
    </row>
    <row r="657" spans="1:17" ht="13.5" x14ac:dyDescent="0.25">
      <c r="A657" s="761"/>
      <c r="B657" s="761"/>
      <c r="C657" s="761"/>
      <c r="D657" s="872"/>
      <c r="E657" s="521" t="s">
        <v>498</v>
      </c>
      <c r="F657" s="811"/>
      <c r="G657" s="761"/>
      <c r="H657" s="761"/>
      <c r="I657" s="761"/>
      <c r="J657" s="761"/>
      <c r="K657" s="761"/>
      <c r="L657" s="872"/>
      <c r="M657" s="522" t="s">
        <v>499</v>
      </c>
      <c r="N657" s="522" t="s">
        <v>499</v>
      </c>
      <c r="P657" s="486"/>
      <c r="Q657" s="486"/>
    </row>
    <row r="658" spans="1:17" ht="15" customHeight="1" x14ac:dyDescent="0.25">
      <c r="A658" s="761"/>
      <c r="B658" s="761"/>
      <c r="C658" s="761"/>
      <c r="D658" s="761"/>
      <c r="E658" s="873" t="s">
        <v>500</v>
      </c>
      <c r="F658" s="761" t="s">
        <v>279</v>
      </c>
      <c r="G658" s="761" t="s">
        <v>435</v>
      </c>
      <c r="H658" s="761" t="s">
        <v>435</v>
      </c>
      <c r="I658" s="761" t="s">
        <v>435</v>
      </c>
      <c r="J658" s="761" t="s">
        <v>501</v>
      </c>
      <c r="K658" s="761" t="s">
        <v>501</v>
      </c>
      <c r="L658" s="872" t="s">
        <v>501</v>
      </c>
      <c r="M658" s="418" t="s">
        <v>502</v>
      </c>
      <c r="N658" s="418" t="s">
        <v>502</v>
      </c>
    </row>
    <row r="659" spans="1:17" ht="34.5" x14ac:dyDescent="0.25">
      <c r="A659" s="761"/>
      <c r="B659" s="761"/>
      <c r="C659" s="761"/>
      <c r="D659" s="761"/>
      <c r="E659" s="761"/>
      <c r="F659" s="761"/>
      <c r="G659" s="761"/>
      <c r="H659" s="761"/>
      <c r="I659" s="761"/>
      <c r="J659" s="761"/>
      <c r="K659" s="761"/>
      <c r="L659" s="872"/>
      <c r="M659" s="521" t="s">
        <v>503</v>
      </c>
      <c r="N659" s="521" t="s">
        <v>504</v>
      </c>
    </row>
    <row r="660" spans="1:17" ht="13.5" x14ac:dyDescent="0.25">
      <c r="A660" s="761"/>
      <c r="B660" s="761"/>
      <c r="C660" s="761"/>
      <c r="D660" s="380" t="s">
        <v>282</v>
      </c>
      <c r="E660" s="380" t="s">
        <v>283</v>
      </c>
      <c r="F660" s="380" t="s">
        <v>158</v>
      </c>
      <c r="G660" s="380" t="s">
        <v>284</v>
      </c>
      <c r="H660" s="380" t="s">
        <v>285</v>
      </c>
      <c r="I660" s="380" t="s">
        <v>286</v>
      </c>
      <c r="J660" s="380" t="s">
        <v>287</v>
      </c>
      <c r="K660" s="380" t="s">
        <v>288</v>
      </c>
      <c r="L660" s="380" t="s">
        <v>289</v>
      </c>
      <c r="M660" s="523" t="s">
        <v>290</v>
      </c>
      <c r="N660" s="523" t="s">
        <v>290</v>
      </c>
    </row>
    <row r="661" spans="1:17" ht="11.25" customHeight="1" x14ac:dyDescent="0.25">
      <c r="A661" s="761" t="s">
        <v>68</v>
      </c>
      <c r="B661" s="761" t="s">
        <v>313</v>
      </c>
      <c r="C661" s="135" t="s">
        <v>561</v>
      </c>
      <c r="D661" s="524"/>
      <c r="E661" s="526"/>
      <c r="F661" s="265">
        <v>20</v>
      </c>
      <c r="G661" s="268"/>
      <c r="H661" s="268"/>
      <c r="I661" s="268"/>
      <c r="J661" s="268"/>
      <c r="K661" s="268"/>
      <c r="L661" s="268"/>
      <c r="M661" s="524">
        <f>((D661*E661*G661*H661*I661)-(D661*E661*J661*K661*L661))/F661</f>
        <v>0</v>
      </c>
      <c r="N661" s="524"/>
      <c r="P661" s="486">
        <v>1</v>
      </c>
      <c r="Q661" s="486">
        <f>P648*100+P661</f>
        <v>1001</v>
      </c>
    </row>
    <row r="662" spans="1:17" x14ac:dyDescent="0.25">
      <c r="A662" s="761"/>
      <c r="B662" s="761"/>
      <c r="C662" s="486" t="s">
        <v>563</v>
      </c>
      <c r="D662" s="524"/>
      <c r="E662" s="526"/>
      <c r="F662" s="265" t="s">
        <v>291</v>
      </c>
      <c r="G662" s="268"/>
      <c r="H662" s="268"/>
      <c r="I662" s="268"/>
      <c r="J662" s="268"/>
      <c r="K662" s="268"/>
      <c r="L662" s="268"/>
      <c r="M662" s="524">
        <f>((D662*E662*G662*H662*I662)-(D662*E662*J662*K662*L662))/F662</f>
        <v>0</v>
      </c>
      <c r="N662" s="524"/>
      <c r="P662" s="486">
        <v>2</v>
      </c>
      <c r="Q662" s="486">
        <f>P648*100+P662</f>
        <v>1002</v>
      </c>
    </row>
    <row r="663" spans="1:17" x14ac:dyDescent="0.25">
      <c r="A663" s="761"/>
      <c r="B663" s="761"/>
      <c r="C663" s="135" t="s">
        <v>564</v>
      </c>
      <c r="D663" s="524"/>
      <c r="E663" s="526"/>
      <c r="F663" s="265" t="s">
        <v>291</v>
      </c>
      <c r="G663" s="268"/>
      <c r="H663" s="268"/>
      <c r="I663" s="268"/>
      <c r="J663" s="268"/>
      <c r="K663" s="268"/>
      <c r="L663" s="268"/>
      <c r="M663" s="524">
        <f>((D663*E663*G663*H663*I663)-(D663*E663*J663*K663*L663))/F663</f>
        <v>0</v>
      </c>
      <c r="N663" s="524"/>
      <c r="P663" s="486">
        <v>3</v>
      </c>
      <c r="Q663" s="486">
        <f>P648*100+P663</f>
        <v>1003</v>
      </c>
    </row>
    <row r="664" spans="1:17" x14ac:dyDescent="0.25">
      <c r="A664" s="818" t="s">
        <v>292</v>
      </c>
      <c r="B664" s="818"/>
      <c r="C664" s="818"/>
      <c r="D664" s="529">
        <f>SUM(D661:D663)</f>
        <v>0</v>
      </c>
      <c r="E664" s="531"/>
      <c r="F664" s="531"/>
      <c r="G664" s="426"/>
      <c r="H664" s="426"/>
      <c r="I664" s="426"/>
      <c r="J664" s="426"/>
      <c r="K664" s="426"/>
      <c r="L664" s="426"/>
      <c r="M664" s="532">
        <f>SUM(M661:M663)</f>
        <v>0</v>
      </c>
      <c r="N664" s="532">
        <f>SUM(N661:N663)</f>
        <v>0</v>
      </c>
      <c r="P664" s="486"/>
      <c r="Q664" s="486"/>
    </row>
    <row r="665" spans="1:17" ht="11.25" customHeight="1" x14ac:dyDescent="0.25">
      <c r="A665" s="761" t="s">
        <v>310</v>
      </c>
      <c r="B665" s="761" t="s">
        <v>313</v>
      </c>
      <c r="C665" s="545" t="s">
        <v>313</v>
      </c>
      <c r="D665" s="524"/>
      <c r="E665" s="526"/>
      <c r="F665" s="265" t="s">
        <v>291</v>
      </c>
      <c r="G665" s="268"/>
      <c r="H665" s="268"/>
      <c r="I665" s="268"/>
      <c r="J665" s="268"/>
      <c r="K665" s="268"/>
      <c r="L665" s="268"/>
      <c r="M665" s="524">
        <f>((D665*E665*G665*H665*I665)-(D665*E665*J665*K665*L665))/F665</f>
        <v>0</v>
      </c>
      <c r="N665" s="524"/>
      <c r="P665" s="486">
        <v>4</v>
      </c>
      <c r="Q665" s="486">
        <f>P648*100+P665</f>
        <v>1004</v>
      </c>
    </row>
    <row r="666" spans="1:17" x14ac:dyDescent="0.25">
      <c r="A666" s="761"/>
      <c r="B666" s="761"/>
      <c r="C666" s="265" t="s">
        <v>312</v>
      </c>
      <c r="D666" s="265"/>
      <c r="E666" s="265"/>
      <c r="F666" s="265"/>
      <c r="G666" s="268"/>
      <c r="H666" s="268"/>
      <c r="I666" s="268"/>
      <c r="J666" s="268"/>
      <c r="K666" s="268"/>
      <c r="L666" s="268"/>
      <c r="M666" s="524"/>
      <c r="N666" s="524"/>
      <c r="P666" s="486"/>
      <c r="Q666" s="486"/>
    </row>
    <row r="667" spans="1:17" x14ac:dyDescent="0.25">
      <c r="A667" s="818" t="s">
        <v>292</v>
      </c>
      <c r="B667" s="818"/>
      <c r="C667" s="818"/>
      <c r="D667" s="529">
        <f>SUM(D665:D666)</f>
        <v>0</v>
      </c>
      <c r="E667" s="531"/>
      <c r="F667" s="531"/>
      <c r="G667" s="426"/>
      <c r="H667" s="426"/>
      <c r="I667" s="426"/>
      <c r="J667" s="426"/>
      <c r="K667" s="426"/>
      <c r="L667" s="426"/>
      <c r="M667" s="532">
        <f>SUM(M665:M666)</f>
        <v>0</v>
      </c>
      <c r="N667" s="532">
        <f>SUM(N665:N666)</f>
        <v>0</v>
      </c>
      <c r="P667" s="486"/>
      <c r="Q667" s="486"/>
    </row>
    <row r="668" spans="1:17" ht="11.25" customHeight="1" x14ac:dyDescent="0.25">
      <c r="A668" s="761" t="s">
        <v>314</v>
      </c>
      <c r="B668" s="761" t="s">
        <v>313</v>
      </c>
      <c r="C668" s="545" t="s">
        <v>313</v>
      </c>
      <c r="D668" s="524"/>
      <c r="E668" s="526"/>
      <c r="F668" s="265" t="s">
        <v>291</v>
      </c>
      <c r="G668" s="268"/>
      <c r="H668" s="268"/>
      <c r="I668" s="268"/>
      <c r="J668" s="268"/>
      <c r="K668" s="268"/>
      <c r="L668" s="268"/>
      <c r="M668" s="524">
        <f>((D668*E668*G668*H668*I668)-(D668*E668*J668*K668*L668))/F668</f>
        <v>0</v>
      </c>
      <c r="N668" s="524"/>
      <c r="P668" s="486">
        <v>5</v>
      </c>
      <c r="Q668" s="486">
        <f>P648*100+P668</f>
        <v>1005</v>
      </c>
    </row>
    <row r="669" spans="1:17" x14ac:dyDescent="0.25">
      <c r="A669" s="761"/>
      <c r="B669" s="761"/>
      <c r="C669" s="265" t="s">
        <v>312</v>
      </c>
      <c r="D669" s="265"/>
      <c r="E669" s="265"/>
      <c r="F669" s="265"/>
      <c r="G669" s="268"/>
      <c r="H669" s="268"/>
      <c r="I669" s="268"/>
      <c r="J669" s="268"/>
      <c r="K669" s="268"/>
      <c r="L669" s="268"/>
      <c r="M669" s="524"/>
      <c r="N669" s="524"/>
      <c r="P669" s="486"/>
      <c r="Q669" s="486"/>
    </row>
    <row r="670" spans="1:17" x14ac:dyDescent="0.25">
      <c r="A670" s="818" t="s">
        <v>292</v>
      </c>
      <c r="B670" s="818"/>
      <c r="C670" s="818"/>
      <c r="D670" s="529">
        <f>SUM(D668:D669)</f>
        <v>0</v>
      </c>
      <c r="E670" s="531"/>
      <c r="F670" s="531"/>
      <c r="G670" s="426"/>
      <c r="H670" s="426"/>
      <c r="I670" s="426"/>
      <c r="J670" s="426"/>
      <c r="K670" s="426"/>
      <c r="L670" s="426"/>
      <c r="M670" s="532">
        <f>SUM(M668:M669)</f>
        <v>0</v>
      </c>
      <c r="N670" s="532">
        <f>SUM(N668:N669)</f>
        <v>0</v>
      </c>
      <c r="P670" s="486"/>
      <c r="Q670" s="486"/>
    </row>
    <row r="671" spans="1:17" ht="11.25" customHeight="1" x14ac:dyDescent="0.25">
      <c r="A671" s="761" t="s">
        <v>315</v>
      </c>
      <c r="B671" s="761" t="s">
        <v>313</v>
      </c>
      <c r="C671" s="545" t="s">
        <v>313</v>
      </c>
      <c r="D671" s="524"/>
      <c r="E671" s="526"/>
      <c r="F671" s="265" t="s">
        <v>291</v>
      </c>
      <c r="G671" s="268"/>
      <c r="H671" s="268"/>
      <c r="I671" s="268"/>
      <c r="J671" s="268"/>
      <c r="K671" s="268"/>
      <c r="L671" s="268"/>
      <c r="M671" s="524">
        <f>((D671*E671*G671*H671*I671)-(D671*E671*J671*K671*L671))/F671</f>
        <v>0</v>
      </c>
      <c r="N671" s="524"/>
      <c r="P671" s="486">
        <v>6</v>
      </c>
      <c r="Q671" s="486">
        <f>P648*100+P671</f>
        <v>1006</v>
      </c>
    </row>
    <row r="672" spans="1:17" x14ac:dyDescent="0.25">
      <c r="A672" s="761"/>
      <c r="B672" s="761"/>
      <c r="C672" s="265" t="s">
        <v>312</v>
      </c>
      <c r="D672" s="265"/>
      <c r="E672" s="265"/>
      <c r="F672" s="265"/>
      <c r="G672" s="268"/>
      <c r="H672" s="268"/>
      <c r="I672" s="268"/>
      <c r="J672" s="268"/>
      <c r="K672" s="268"/>
      <c r="L672" s="268"/>
      <c r="M672" s="524"/>
      <c r="N672" s="524"/>
      <c r="P672" s="486"/>
      <c r="Q672" s="486"/>
    </row>
    <row r="673" spans="1:17" x14ac:dyDescent="0.25">
      <c r="A673" s="818" t="s">
        <v>292</v>
      </c>
      <c r="B673" s="818"/>
      <c r="C673" s="818"/>
      <c r="D673" s="529">
        <f>SUM(D671:D672)</f>
        <v>0</v>
      </c>
      <c r="E673" s="531"/>
      <c r="F673" s="531"/>
      <c r="G673" s="426"/>
      <c r="H673" s="426"/>
      <c r="I673" s="426"/>
      <c r="J673" s="426"/>
      <c r="K673" s="426"/>
      <c r="L673" s="426"/>
      <c r="M673" s="532">
        <f>SUM(M671:M672)</f>
        <v>0</v>
      </c>
      <c r="N673" s="532">
        <f>SUM(N671:N672)</f>
        <v>0</v>
      </c>
      <c r="P673" s="486"/>
      <c r="Q673" s="486"/>
    </row>
    <row r="674" spans="1:17" ht="11.25" customHeight="1" x14ac:dyDescent="0.25">
      <c r="A674" s="761" t="s">
        <v>316</v>
      </c>
      <c r="B674" s="761" t="s">
        <v>313</v>
      </c>
      <c r="C674" s="545" t="s">
        <v>313</v>
      </c>
      <c r="D674" s="524"/>
      <c r="E674" s="526"/>
      <c r="F674" s="265" t="s">
        <v>291</v>
      </c>
      <c r="G674" s="268"/>
      <c r="H674" s="268"/>
      <c r="I674" s="268"/>
      <c r="J674" s="268"/>
      <c r="K674" s="268"/>
      <c r="L674" s="268"/>
      <c r="M674" s="524">
        <f>((D674*E674*G674*H674*I674)-(D674*E674*J674*K674*L674))/F674</f>
        <v>0</v>
      </c>
      <c r="N674" s="524"/>
      <c r="P674" s="486">
        <v>7</v>
      </c>
      <c r="Q674" s="486">
        <f>P648*100+P674</f>
        <v>1007</v>
      </c>
    </row>
    <row r="675" spans="1:17" x14ac:dyDescent="0.25">
      <c r="A675" s="761"/>
      <c r="B675" s="761"/>
      <c r="C675" s="265" t="s">
        <v>312</v>
      </c>
      <c r="D675" s="265"/>
      <c r="E675" s="265"/>
      <c r="F675" s="265"/>
      <c r="G675" s="268"/>
      <c r="H675" s="268"/>
      <c r="I675" s="268"/>
      <c r="J675" s="268"/>
      <c r="K675" s="268"/>
      <c r="L675" s="268"/>
      <c r="M675" s="524"/>
      <c r="N675" s="524"/>
    </row>
    <row r="676" spans="1:17" x14ac:dyDescent="0.25">
      <c r="A676" s="818" t="s">
        <v>292</v>
      </c>
      <c r="B676" s="818"/>
      <c r="C676" s="818"/>
      <c r="D676" s="529">
        <f>SUM(D674:D675)</f>
        <v>0</v>
      </c>
      <c r="E676" s="531"/>
      <c r="F676" s="531"/>
      <c r="G676" s="535"/>
      <c r="H676" s="535"/>
      <c r="I676" s="535"/>
      <c r="J676" s="535"/>
      <c r="K676" s="535"/>
      <c r="L676" s="535"/>
      <c r="M676" s="532">
        <f>SUM(M674:M675)</f>
        <v>0</v>
      </c>
      <c r="N676" s="532">
        <f>SUM(N674:N675)</f>
        <v>0</v>
      </c>
    </row>
    <row r="677" spans="1:17" x14ac:dyDescent="0.25">
      <c r="A677" s="819" t="s">
        <v>91</v>
      </c>
      <c r="B677" s="819"/>
      <c r="C677" s="819"/>
      <c r="D677" s="536">
        <f>D676+D673+D670+D667+D664</f>
        <v>0</v>
      </c>
      <c r="E677" s="537"/>
      <c r="F677" s="537"/>
      <c r="G677" s="538"/>
      <c r="H677" s="538"/>
      <c r="I677" s="538"/>
      <c r="J677" s="538"/>
      <c r="K677" s="538"/>
      <c r="L677" s="538"/>
      <c r="M677" s="532">
        <f>M676+M673+M670+M667+M664</f>
        <v>0</v>
      </c>
      <c r="N677" s="532">
        <f>N676+N673+N670+N667+N664</f>
        <v>0</v>
      </c>
    </row>
    <row r="678" spans="1:17" ht="13.5" x14ac:dyDescent="0.25">
      <c r="A678" s="874" t="s">
        <v>294</v>
      </c>
      <c r="B678" s="874"/>
      <c r="C678" s="874"/>
      <c r="D678" s="874"/>
      <c r="E678" s="874"/>
      <c r="F678" s="874"/>
      <c r="G678" s="874"/>
      <c r="H678" s="874"/>
      <c r="I678" s="874"/>
      <c r="J678" s="874"/>
      <c r="K678" s="874"/>
      <c r="L678" s="874"/>
      <c r="M678" s="874"/>
      <c r="N678" s="874"/>
    </row>
    <row r="679" spans="1:17" ht="12" customHeight="1" x14ac:dyDescent="0.25">
      <c r="A679" s="875" t="s">
        <v>513</v>
      </c>
      <c r="B679" s="875"/>
      <c r="C679" s="875"/>
      <c r="D679" s="875"/>
      <c r="E679" s="875"/>
      <c r="F679" s="875"/>
      <c r="G679" s="875"/>
      <c r="H679" s="875"/>
    </row>
    <row r="687" spans="1:17" x14ac:dyDescent="0.25">
      <c r="A687" s="802" t="s">
        <v>23</v>
      </c>
      <c r="B687" s="802"/>
      <c r="C687" s="803">
        <f>Presentación!$C$3</f>
        <v>1990</v>
      </c>
      <c r="D687" s="803"/>
      <c r="E687" s="803"/>
      <c r="F687" s="803"/>
      <c r="G687" s="803"/>
      <c r="H687" s="803"/>
      <c r="I687" s="803"/>
      <c r="J687" s="803"/>
      <c r="K687" s="803"/>
      <c r="L687" s="803"/>
      <c r="M687" s="803"/>
      <c r="N687" s="803"/>
    </row>
    <row r="688" spans="1:17" ht="11.25" customHeight="1" x14ac:dyDescent="0.25">
      <c r="A688" s="805" t="s">
        <v>24</v>
      </c>
      <c r="B688" s="805"/>
      <c r="C688" s="869" t="s">
        <v>389</v>
      </c>
      <c r="D688" s="869"/>
      <c r="E688" s="869"/>
      <c r="F688" s="869"/>
      <c r="G688" s="869"/>
      <c r="H688" s="869"/>
      <c r="I688" s="869"/>
      <c r="J688" s="869"/>
      <c r="K688" s="869"/>
      <c r="L688" s="869"/>
      <c r="M688" s="869"/>
      <c r="N688" s="869"/>
      <c r="P688" s="486">
        <v>11</v>
      </c>
      <c r="Q688" s="486"/>
    </row>
    <row r="689" spans="1:17" ht="11.25" customHeight="1" x14ac:dyDescent="0.25">
      <c r="A689" s="805" t="s">
        <v>27</v>
      </c>
      <c r="B689" s="805"/>
      <c r="C689" s="870" t="s">
        <v>572</v>
      </c>
      <c r="D689" s="870"/>
      <c r="E689" s="870"/>
      <c r="F689" s="870"/>
      <c r="G689" s="870"/>
      <c r="H689" s="870"/>
      <c r="I689" s="870"/>
      <c r="J689" s="870"/>
      <c r="K689" s="870"/>
      <c r="L689" s="870"/>
      <c r="M689" s="870"/>
      <c r="N689" s="870"/>
      <c r="P689" s="486"/>
      <c r="Q689" s="486"/>
    </row>
    <row r="690" spans="1:17" ht="11.25" customHeight="1" x14ac:dyDescent="0.25">
      <c r="A690" s="805" t="s">
        <v>29</v>
      </c>
      <c r="B690" s="805"/>
      <c r="C690" s="870" t="s">
        <v>549</v>
      </c>
      <c r="D690" s="870"/>
      <c r="E690" s="870"/>
      <c r="F690" s="870"/>
      <c r="G690" s="870"/>
      <c r="H690" s="870"/>
      <c r="I690" s="870"/>
      <c r="J690" s="870"/>
      <c r="K690" s="870"/>
      <c r="L690" s="870"/>
      <c r="M690" s="870"/>
      <c r="N690" s="870"/>
      <c r="P690" s="486"/>
      <c r="Q690" s="486"/>
    </row>
    <row r="691" spans="1:17" ht="11.25" customHeight="1" x14ac:dyDescent="0.25">
      <c r="A691" s="805" t="s">
        <v>31</v>
      </c>
      <c r="B691" s="805"/>
      <c r="C691" s="870" t="s">
        <v>262</v>
      </c>
      <c r="D691" s="870"/>
      <c r="E691" s="870"/>
      <c r="F691" s="870"/>
      <c r="G691" s="870"/>
      <c r="H691" s="870"/>
      <c r="I691" s="870"/>
      <c r="J691" s="870"/>
      <c r="K691" s="870"/>
      <c r="L691" s="870"/>
      <c r="M691" s="870"/>
      <c r="N691" s="870"/>
      <c r="P691" s="486"/>
      <c r="Q691" s="486"/>
    </row>
    <row r="692" spans="1:17" ht="11.25" customHeight="1" x14ac:dyDescent="0.25">
      <c r="A692" s="807" t="s">
        <v>33</v>
      </c>
      <c r="B692" s="807"/>
      <c r="C692" s="278" t="s">
        <v>496</v>
      </c>
      <c r="D692" s="766" t="s">
        <v>263</v>
      </c>
      <c r="E692" s="766"/>
      <c r="F692" s="766"/>
      <c r="G692" s="766"/>
      <c r="H692" s="766"/>
      <c r="I692" s="766"/>
      <c r="J692" s="766"/>
      <c r="K692" s="766"/>
      <c r="L692" s="766"/>
      <c r="M692" s="766"/>
      <c r="N692" s="766"/>
      <c r="P692" s="486"/>
      <c r="Q692" s="486"/>
    </row>
    <row r="693" spans="1:17" ht="11.25" customHeight="1" x14ac:dyDescent="0.25">
      <c r="A693" s="761" t="s">
        <v>37</v>
      </c>
      <c r="B693" s="761"/>
      <c r="C693" s="761" t="s">
        <v>573</v>
      </c>
      <c r="D693" s="761" t="s">
        <v>265</v>
      </c>
      <c r="E693" s="871" t="s">
        <v>266</v>
      </c>
      <c r="F693" s="761" t="s">
        <v>267</v>
      </c>
      <c r="G693" s="761" t="s">
        <v>268</v>
      </c>
      <c r="H693" s="761" t="s">
        <v>269</v>
      </c>
      <c r="I693" s="761" t="s">
        <v>270</v>
      </c>
      <c r="J693" s="761" t="s">
        <v>271</v>
      </c>
      <c r="K693" s="761" t="s">
        <v>272</v>
      </c>
      <c r="L693" s="761" t="s">
        <v>273</v>
      </c>
      <c r="M693" s="761" t="s">
        <v>274</v>
      </c>
      <c r="N693" s="871" t="s">
        <v>274</v>
      </c>
      <c r="P693" s="486"/>
      <c r="Q693" s="486"/>
    </row>
    <row r="694" spans="1:17" x14ac:dyDescent="0.25">
      <c r="A694" s="761"/>
      <c r="B694" s="761"/>
      <c r="C694" s="761"/>
      <c r="D694" s="761"/>
      <c r="E694" s="761"/>
      <c r="F694" s="761"/>
      <c r="G694" s="761"/>
      <c r="H694" s="761"/>
      <c r="I694" s="761"/>
      <c r="J694" s="761"/>
      <c r="K694" s="761"/>
      <c r="L694" s="761"/>
      <c r="M694" s="761"/>
      <c r="N694" s="871"/>
      <c r="P694" s="486"/>
      <c r="Q694" s="486"/>
    </row>
    <row r="695" spans="1:17" x14ac:dyDescent="0.25">
      <c r="A695" s="761"/>
      <c r="B695" s="761"/>
      <c r="C695" s="761"/>
      <c r="D695" s="761"/>
      <c r="E695" s="871"/>
      <c r="F695" s="761"/>
      <c r="G695" s="761"/>
      <c r="H695" s="761"/>
      <c r="I695" s="761"/>
      <c r="J695" s="761"/>
      <c r="K695" s="761"/>
      <c r="L695" s="761"/>
      <c r="M695" s="761"/>
      <c r="N695" s="871"/>
      <c r="P695" s="486"/>
      <c r="Q695" s="486"/>
    </row>
    <row r="696" spans="1:17" ht="11.25" customHeight="1" x14ac:dyDescent="0.25">
      <c r="A696" s="761" t="s">
        <v>197</v>
      </c>
      <c r="B696" s="761" t="s">
        <v>47</v>
      </c>
      <c r="C696" s="761"/>
      <c r="D696" s="872" t="s">
        <v>48</v>
      </c>
      <c r="E696" s="418" t="s">
        <v>460</v>
      </c>
      <c r="F696" s="811" t="s">
        <v>244</v>
      </c>
      <c r="G696" s="761" t="s">
        <v>276</v>
      </c>
      <c r="H696" s="761" t="s">
        <v>276</v>
      </c>
      <c r="I696" s="761" t="s">
        <v>276</v>
      </c>
      <c r="J696" s="761" t="s">
        <v>276</v>
      </c>
      <c r="K696" s="761" t="s">
        <v>276</v>
      </c>
      <c r="L696" s="872" t="s">
        <v>276</v>
      </c>
      <c r="M696" s="418" t="s">
        <v>460</v>
      </c>
      <c r="N696" s="418" t="s">
        <v>497</v>
      </c>
      <c r="P696" s="486"/>
      <c r="Q696" s="486"/>
    </row>
    <row r="697" spans="1:17" ht="13.5" x14ac:dyDescent="0.25">
      <c r="A697" s="761"/>
      <c r="B697" s="761"/>
      <c r="C697" s="761"/>
      <c r="D697" s="872"/>
      <c r="E697" s="521" t="s">
        <v>498</v>
      </c>
      <c r="F697" s="811"/>
      <c r="G697" s="761"/>
      <c r="H697" s="761"/>
      <c r="I697" s="761"/>
      <c r="J697" s="761"/>
      <c r="K697" s="761"/>
      <c r="L697" s="872"/>
      <c r="M697" s="522" t="s">
        <v>499</v>
      </c>
      <c r="N697" s="522" t="s">
        <v>499</v>
      </c>
      <c r="P697" s="486"/>
      <c r="Q697" s="486"/>
    </row>
    <row r="698" spans="1:17" ht="15" customHeight="1" x14ac:dyDescent="0.25">
      <c r="A698" s="761"/>
      <c r="B698" s="761"/>
      <c r="C698" s="761"/>
      <c r="D698" s="761"/>
      <c r="E698" s="873" t="s">
        <v>500</v>
      </c>
      <c r="F698" s="761" t="s">
        <v>279</v>
      </c>
      <c r="G698" s="761" t="s">
        <v>435</v>
      </c>
      <c r="H698" s="761" t="s">
        <v>435</v>
      </c>
      <c r="I698" s="761" t="s">
        <v>435</v>
      </c>
      <c r="J698" s="761" t="s">
        <v>501</v>
      </c>
      <c r="K698" s="761" t="s">
        <v>501</v>
      </c>
      <c r="L698" s="872" t="s">
        <v>501</v>
      </c>
      <c r="M698" s="418" t="s">
        <v>502</v>
      </c>
      <c r="N698" s="418" t="s">
        <v>502</v>
      </c>
    </row>
    <row r="699" spans="1:17" ht="34.5" x14ac:dyDescent="0.25">
      <c r="A699" s="761"/>
      <c r="B699" s="761"/>
      <c r="C699" s="761"/>
      <c r="D699" s="761"/>
      <c r="E699" s="761"/>
      <c r="F699" s="761"/>
      <c r="G699" s="761"/>
      <c r="H699" s="761"/>
      <c r="I699" s="761"/>
      <c r="J699" s="761"/>
      <c r="K699" s="761"/>
      <c r="L699" s="872"/>
      <c r="M699" s="521" t="s">
        <v>503</v>
      </c>
      <c r="N699" s="521" t="s">
        <v>504</v>
      </c>
    </row>
    <row r="700" spans="1:17" ht="13.5" x14ac:dyDescent="0.25">
      <c r="A700" s="761"/>
      <c r="B700" s="761"/>
      <c r="C700" s="761"/>
      <c r="D700" s="380" t="s">
        <v>282</v>
      </c>
      <c r="E700" s="380" t="s">
        <v>283</v>
      </c>
      <c r="F700" s="380" t="s">
        <v>158</v>
      </c>
      <c r="G700" s="380" t="s">
        <v>284</v>
      </c>
      <c r="H700" s="380" t="s">
        <v>285</v>
      </c>
      <c r="I700" s="380" t="s">
        <v>286</v>
      </c>
      <c r="J700" s="380" t="s">
        <v>287</v>
      </c>
      <c r="K700" s="380" t="s">
        <v>288</v>
      </c>
      <c r="L700" s="380" t="s">
        <v>289</v>
      </c>
      <c r="M700" s="523" t="s">
        <v>290</v>
      </c>
      <c r="N700" s="523" t="s">
        <v>290</v>
      </c>
    </row>
    <row r="701" spans="1:17" ht="11.25" customHeight="1" x14ac:dyDescent="0.25">
      <c r="A701" s="761" t="s">
        <v>68</v>
      </c>
      <c r="B701" s="761" t="s">
        <v>313</v>
      </c>
      <c r="C701" s="135" t="s">
        <v>561</v>
      </c>
      <c r="D701" s="524"/>
      <c r="E701" s="526"/>
      <c r="F701" s="265">
        <v>20</v>
      </c>
      <c r="G701" s="268"/>
      <c r="H701" s="268"/>
      <c r="I701" s="268"/>
      <c r="J701" s="268"/>
      <c r="K701" s="268"/>
      <c r="L701" s="268"/>
      <c r="M701" s="524">
        <f>((D701*E701*G701*H701*I701)-(D701*E701*J701*K701*L701))/F701</f>
        <v>0</v>
      </c>
      <c r="N701" s="524"/>
      <c r="P701" s="486">
        <v>1</v>
      </c>
      <c r="Q701" s="486">
        <f>P688*100+P701</f>
        <v>1101</v>
      </c>
    </row>
    <row r="702" spans="1:17" x14ac:dyDescent="0.25">
      <c r="A702" s="761"/>
      <c r="B702" s="761"/>
      <c r="C702" s="486" t="s">
        <v>563</v>
      </c>
      <c r="D702" s="524"/>
      <c r="E702" s="526"/>
      <c r="F702" s="265" t="s">
        <v>291</v>
      </c>
      <c r="G702" s="268"/>
      <c r="H702" s="268"/>
      <c r="I702" s="268"/>
      <c r="J702" s="268"/>
      <c r="K702" s="268"/>
      <c r="L702" s="268"/>
      <c r="M702" s="524">
        <f>((D702*E702*G702*H702*I702)-(D702*E702*J702*K702*L702))/F702</f>
        <v>0</v>
      </c>
      <c r="N702" s="524"/>
      <c r="P702" s="486">
        <v>2</v>
      </c>
      <c r="Q702" s="486">
        <f>P688*100+P702</f>
        <v>1102</v>
      </c>
    </row>
    <row r="703" spans="1:17" x14ac:dyDescent="0.25">
      <c r="A703" s="761"/>
      <c r="B703" s="761"/>
      <c r="C703" s="135" t="s">
        <v>564</v>
      </c>
      <c r="D703" s="524"/>
      <c r="E703" s="526"/>
      <c r="F703" s="265" t="s">
        <v>291</v>
      </c>
      <c r="G703" s="268"/>
      <c r="H703" s="268"/>
      <c r="I703" s="268"/>
      <c r="J703" s="268"/>
      <c r="K703" s="268"/>
      <c r="L703" s="268"/>
      <c r="M703" s="524">
        <f>((D703*E703*G703*H703*I703)-(D703*E703*J703*K703*L703))/F703</f>
        <v>0</v>
      </c>
      <c r="N703" s="524"/>
      <c r="P703" s="486">
        <v>3</v>
      </c>
      <c r="Q703" s="486">
        <f>P688*100+P703</f>
        <v>1103</v>
      </c>
    </row>
    <row r="704" spans="1:17" x14ac:dyDescent="0.25">
      <c r="A704" s="818" t="s">
        <v>292</v>
      </c>
      <c r="B704" s="818"/>
      <c r="C704" s="818"/>
      <c r="D704" s="529">
        <f>SUM(D701:D703)</f>
        <v>0</v>
      </c>
      <c r="E704" s="531"/>
      <c r="F704" s="531"/>
      <c r="G704" s="426"/>
      <c r="H704" s="426"/>
      <c r="I704" s="426"/>
      <c r="J704" s="426"/>
      <c r="K704" s="426"/>
      <c r="L704" s="426"/>
      <c r="M704" s="532">
        <f>SUM(M701:M703)</f>
        <v>0</v>
      </c>
      <c r="N704" s="532">
        <f>SUM(N701:N703)</f>
        <v>0</v>
      </c>
      <c r="P704" s="486"/>
      <c r="Q704" s="486"/>
    </row>
    <row r="705" spans="1:17" ht="11.25" customHeight="1" x14ac:dyDescent="0.25">
      <c r="A705" s="761" t="s">
        <v>310</v>
      </c>
      <c r="B705" s="761" t="s">
        <v>313</v>
      </c>
      <c r="C705" s="545" t="s">
        <v>313</v>
      </c>
      <c r="D705" s="524"/>
      <c r="E705" s="526"/>
      <c r="F705" s="265" t="s">
        <v>291</v>
      </c>
      <c r="G705" s="268"/>
      <c r="H705" s="268"/>
      <c r="I705" s="268"/>
      <c r="J705" s="268"/>
      <c r="K705" s="268"/>
      <c r="L705" s="268"/>
      <c r="M705" s="524">
        <f>((D705*E705*G705*H705*I705)-(D705*E705*J705*K705*L705))/F705</f>
        <v>0</v>
      </c>
      <c r="N705" s="524"/>
      <c r="P705" s="486">
        <v>4</v>
      </c>
      <c r="Q705" s="486">
        <f>P688*100+P705</f>
        <v>1104</v>
      </c>
    </row>
    <row r="706" spans="1:17" x14ac:dyDescent="0.25">
      <c r="A706" s="761"/>
      <c r="B706" s="761"/>
      <c r="C706" s="265" t="s">
        <v>312</v>
      </c>
      <c r="D706" s="265"/>
      <c r="E706" s="265"/>
      <c r="F706" s="265"/>
      <c r="G706" s="268"/>
      <c r="H706" s="268"/>
      <c r="I706" s="268"/>
      <c r="J706" s="268"/>
      <c r="K706" s="268"/>
      <c r="L706" s="268"/>
      <c r="M706" s="524"/>
      <c r="N706" s="524"/>
      <c r="P706" s="486"/>
      <c r="Q706" s="486"/>
    </row>
    <row r="707" spans="1:17" x14ac:dyDescent="0.25">
      <c r="A707" s="818" t="s">
        <v>292</v>
      </c>
      <c r="B707" s="818"/>
      <c r="C707" s="818"/>
      <c r="D707" s="529">
        <f>SUM(D705:D706)</f>
        <v>0</v>
      </c>
      <c r="E707" s="531"/>
      <c r="F707" s="531"/>
      <c r="G707" s="426"/>
      <c r="H707" s="426"/>
      <c r="I707" s="426"/>
      <c r="J707" s="426"/>
      <c r="K707" s="426"/>
      <c r="L707" s="426"/>
      <c r="M707" s="532">
        <f>SUM(M705:M706)</f>
        <v>0</v>
      </c>
      <c r="N707" s="532">
        <f>SUM(N705:N706)</f>
        <v>0</v>
      </c>
      <c r="P707" s="486"/>
      <c r="Q707" s="486"/>
    </row>
    <row r="708" spans="1:17" ht="11.25" customHeight="1" x14ac:dyDescent="0.25">
      <c r="A708" s="761" t="s">
        <v>314</v>
      </c>
      <c r="B708" s="761" t="s">
        <v>313</v>
      </c>
      <c r="C708" s="545" t="s">
        <v>313</v>
      </c>
      <c r="D708" s="524"/>
      <c r="E708" s="526"/>
      <c r="F708" s="265" t="s">
        <v>291</v>
      </c>
      <c r="G708" s="268"/>
      <c r="H708" s="268"/>
      <c r="I708" s="268"/>
      <c r="J708" s="268"/>
      <c r="K708" s="268"/>
      <c r="L708" s="268"/>
      <c r="M708" s="524">
        <f>((D708*E708*G708*H708*I708)-(D708*E708*J708*K708*L708))/F708</f>
        <v>0</v>
      </c>
      <c r="N708" s="524"/>
      <c r="P708" s="486">
        <v>5</v>
      </c>
      <c r="Q708" s="486">
        <f>P688*100+P708</f>
        <v>1105</v>
      </c>
    </row>
    <row r="709" spans="1:17" x14ac:dyDescent="0.25">
      <c r="A709" s="761"/>
      <c r="B709" s="761"/>
      <c r="C709" s="265" t="s">
        <v>312</v>
      </c>
      <c r="D709" s="265"/>
      <c r="E709" s="265"/>
      <c r="F709" s="265"/>
      <c r="G709" s="268"/>
      <c r="H709" s="268"/>
      <c r="I709" s="268"/>
      <c r="J709" s="268"/>
      <c r="K709" s="268"/>
      <c r="L709" s="268"/>
      <c r="M709" s="524"/>
      <c r="N709" s="524"/>
      <c r="P709" s="486"/>
      <c r="Q709" s="486"/>
    </row>
    <row r="710" spans="1:17" x14ac:dyDescent="0.25">
      <c r="A710" s="818" t="s">
        <v>292</v>
      </c>
      <c r="B710" s="818"/>
      <c r="C710" s="818"/>
      <c r="D710" s="529">
        <f>SUM(D708:D709)</f>
        <v>0</v>
      </c>
      <c r="E710" s="531"/>
      <c r="F710" s="531"/>
      <c r="G710" s="426"/>
      <c r="H710" s="426"/>
      <c r="I710" s="426"/>
      <c r="J710" s="426"/>
      <c r="K710" s="426"/>
      <c r="L710" s="426"/>
      <c r="M710" s="532">
        <f>SUM(M708:M709)</f>
        <v>0</v>
      </c>
      <c r="N710" s="532">
        <f>SUM(N708:N709)</f>
        <v>0</v>
      </c>
      <c r="P710" s="486"/>
      <c r="Q710" s="486"/>
    </row>
    <row r="711" spans="1:17" ht="11.25" customHeight="1" x14ac:dyDescent="0.25">
      <c r="A711" s="761" t="s">
        <v>315</v>
      </c>
      <c r="B711" s="761" t="s">
        <v>313</v>
      </c>
      <c r="C711" s="545" t="s">
        <v>313</v>
      </c>
      <c r="D711" s="524"/>
      <c r="E711" s="526"/>
      <c r="F711" s="265" t="s">
        <v>291</v>
      </c>
      <c r="G711" s="268"/>
      <c r="H711" s="268"/>
      <c r="I711" s="268"/>
      <c r="J711" s="268"/>
      <c r="K711" s="268"/>
      <c r="L711" s="268"/>
      <c r="M711" s="524">
        <f>((D711*E711*G711*H711*I711)-(D711*E711*J711*K711*L711))/F711</f>
        <v>0</v>
      </c>
      <c r="N711" s="524"/>
      <c r="P711" s="486">
        <v>6</v>
      </c>
      <c r="Q711" s="486">
        <f>P688*100+P711</f>
        <v>1106</v>
      </c>
    </row>
    <row r="712" spans="1:17" x14ac:dyDescent="0.25">
      <c r="A712" s="761"/>
      <c r="B712" s="761"/>
      <c r="C712" s="265" t="s">
        <v>312</v>
      </c>
      <c r="D712" s="265"/>
      <c r="E712" s="265"/>
      <c r="F712" s="265"/>
      <c r="G712" s="268"/>
      <c r="H712" s="268"/>
      <c r="I712" s="268"/>
      <c r="J712" s="268"/>
      <c r="K712" s="268"/>
      <c r="L712" s="268"/>
      <c r="M712" s="524"/>
      <c r="N712" s="524"/>
      <c r="P712" s="486"/>
      <c r="Q712" s="486"/>
    </row>
    <row r="713" spans="1:17" x14ac:dyDescent="0.25">
      <c r="A713" s="818" t="s">
        <v>292</v>
      </c>
      <c r="B713" s="818"/>
      <c r="C713" s="818"/>
      <c r="D713" s="529">
        <f>SUM(D711:D712)</f>
        <v>0</v>
      </c>
      <c r="E713" s="531"/>
      <c r="F713" s="531"/>
      <c r="G713" s="426"/>
      <c r="H713" s="426"/>
      <c r="I713" s="426"/>
      <c r="J713" s="426"/>
      <c r="K713" s="426"/>
      <c r="L713" s="426"/>
      <c r="M713" s="532">
        <f>SUM(M711:M712)</f>
        <v>0</v>
      </c>
      <c r="N713" s="532">
        <f>SUM(N711:N712)</f>
        <v>0</v>
      </c>
      <c r="P713" s="486"/>
      <c r="Q713" s="486"/>
    </row>
    <row r="714" spans="1:17" ht="11.25" customHeight="1" x14ac:dyDescent="0.25">
      <c r="A714" s="761" t="s">
        <v>316</v>
      </c>
      <c r="B714" s="761" t="s">
        <v>313</v>
      </c>
      <c r="C714" s="545" t="s">
        <v>313</v>
      </c>
      <c r="D714" s="524"/>
      <c r="E714" s="526"/>
      <c r="F714" s="265" t="s">
        <v>291</v>
      </c>
      <c r="G714" s="268"/>
      <c r="H714" s="268"/>
      <c r="I714" s="268"/>
      <c r="J714" s="268"/>
      <c r="K714" s="268"/>
      <c r="L714" s="268"/>
      <c r="M714" s="524">
        <f>((D714*E714*G714*H714*I714)-(D714*E714*J714*K714*L714))/F714</f>
        <v>0</v>
      </c>
      <c r="N714" s="524"/>
      <c r="P714" s="486">
        <v>7</v>
      </c>
      <c r="Q714" s="486">
        <f>P688*100+P714</f>
        <v>1107</v>
      </c>
    </row>
    <row r="715" spans="1:17" x14ac:dyDescent="0.25">
      <c r="A715" s="761"/>
      <c r="B715" s="761"/>
      <c r="C715" s="265" t="s">
        <v>312</v>
      </c>
      <c r="D715" s="265"/>
      <c r="E715" s="265"/>
      <c r="F715" s="265"/>
      <c r="G715" s="268"/>
      <c r="H715" s="268"/>
      <c r="I715" s="268"/>
      <c r="J715" s="268"/>
      <c r="K715" s="268"/>
      <c r="L715" s="268"/>
      <c r="M715" s="524"/>
      <c r="N715" s="524"/>
    </row>
    <row r="716" spans="1:17" x14ac:dyDescent="0.25">
      <c r="A716" s="818" t="s">
        <v>292</v>
      </c>
      <c r="B716" s="818"/>
      <c r="C716" s="818"/>
      <c r="D716" s="529">
        <f>SUM(D714:D715)</f>
        <v>0</v>
      </c>
      <c r="E716" s="531"/>
      <c r="F716" s="531"/>
      <c r="G716" s="535"/>
      <c r="H716" s="535"/>
      <c r="I716" s="535"/>
      <c r="J716" s="535"/>
      <c r="K716" s="535"/>
      <c r="L716" s="535"/>
      <c r="M716" s="532">
        <f>SUM(M714:M715)</f>
        <v>0</v>
      </c>
      <c r="N716" s="532">
        <f>SUM(N714:N715)</f>
        <v>0</v>
      </c>
    </row>
    <row r="717" spans="1:17" x14ac:dyDescent="0.25">
      <c r="A717" s="819" t="s">
        <v>91</v>
      </c>
      <c r="B717" s="819"/>
      <c r="C717" s="819"/>
      <c r="D717" s="536">
        <f>D716+D713+D710+D707+D704</f>
        <v>0</v>
      </c>
      <c r="E717" s="537"/>
      <c r="F717" s="537"/>
      <c r="G717" s="538"/>
      <c r="H717" s="538"/>
      <c r="I717" s="538"/>
      <c r="J717" s="538"/>
      <c r="K717" s="538"/>
      <c r="L717" s="538"/>
      <c r="M717" s="532">
        <f>M716+M713+M710+M707+M704</f>
        <v>0</v>
      </c>
      <c r="N717" s="532">
        <f>N716+N713+N710+N707+N704</f>
        <v>0</v>
      </c>
    </row>
    <row r="718" spans="1:17" ht="13.5" x14ac:dyDescent="0.25">
      <c r="A718" s="874" t="s">
        <v>294</v>
      </c>
      <c r="B718" s="874"/>
      <c r="C718" s="874"/>
      <c r="D718" s="874"/>
      <c r="E718" s="874"/>
      <c r="F718" s="874"/>
      <c r="G718" s="874"/>
      <c r="H718" s="874"/>
      <c r="I718" s="874"/>
      <c r="J718" s="874"/>
      <c r="K718" s="874"/>
      <c r="L718" s="874"/>
      <c r="M718" s="874"/>
      <c r="N718" s="874"/>
    </row>
    <row r="719" spans="1:17" ht="12" customHeight="1" x14ac:dyDescent="0.25">
      <c r="A719" s="875" t="s">
        <v>513</v>
      </c>
      <c r="B719" s="875"/>
      <c r="C719" s="875"/>
      <c r="D719" s="875"/>
      <c r="E719" s="875"/>
      <c r="F719" s="875"/>
      <c r="G719" s="875"/>
      <c r="H719" s="875"/>
    </row>
    <row r="727" spans="1:17" x14ac:dyDescent="0.25">
      <c r="A727" s="802" t="s">
        <v>23</v>
      </c>
      <c r="B727" s="802"/>
      <c r="C727" s="803">
        <f>Presentación!$C$3</f>
        <v>1990</v>
      </c>
      <c r="D727" s="803"/>
      <c r="E727" s="803"/>
      <c r="F727" s="803"/>
      <c r="G727" s="803"/>
      <c r="H727" s="803"/>
      <c r="I727" s="803"/>
      <c r="J727" s="803"/>
      <c r="K727" s="803"/>
      <c r="L727" s="803"/>
      <c r="M727" s="803"/>
      <c r="N727" s="803"/>
    </row>
    <row r="728" spans="1:17" ht="11.25" customHeight="1" x14ac:dyDescent="0.25">
      <c r="A728" s="805" t="s">
        <v>24</v>
      </c>
      <c r="B728" s="805"/>
      <c r="C728" s="869" t="s">
        <v>390</v>
      </c>
      <c r="D728" s="869"/>
      <c r="E728" s="869"/>
      <c r="F728" s="869"/>
      <c r="G728" s="869"/>
      <c r="H728" s="869"/>
      <c r="I728" s="869"/>
      <c r="J728" s="869"/>
      <c r="K728" s="869"/>
      <c r="L728" s="869"/>
      <c r="M728" s="869"/>
      <c r="N728" s="869"/>
      <c r="P728" s="486">
        <v>12</v>
      </c>
      <c r="Q728" s="486"/>
    </row>
    <row r="729" spans="1:17" ht="11.25" customHeight="1" x14ac:dyDescent="0.25">
      <c r="A729" s="805" t="s">
        <v>27</v>
      </c>
      <c r="B729" s="805"/>
      <c r="C729" s="870" t="s">
        <v>572</v>
      </c>
      <c r="D729" s="870"/>
      <c r="E729" s="870"/>
      <c r="F729" s="870"/>
      <c r="G729" s="870"/>
      <c r="H729" s="870"/>
      <c r="I729" s="870"/>
      <c r="J729" s="870"/>
      <c r="K729" s="870"/>
      <c r="L729" s="870"/>
      <c r="M729" s="870"/>
      <c r="N729" s="870"/>
      <c r="P729" s="486"/>
      <c r="Q729" s="486"/>
    </row>
    <row r="730" spans="1:17" ht="11.25" customHeight="1" x14ac:dyDescent="0.25">
      <c r="A730" s="805" t="s">
        <v>29</v>
      </c>
      <c r="B730" s="805"/>
      <c r="C730" s="870" t="s">
        <v>549</v>
      </c>
      <c r="D730" s="870"/>
      <c r="E730" s="870"/>
      <c r="F730" s="870"/>
      <c r="G730" s="870"/>
      <c r="H730" s="870"/>
      <c r="I730" s="870"/>
      <c r="J730" s="870"/>
      <c r="K730" s="870"/>
      <c r="L730" s="870"/>
      <c r="M730" s="870"/>
      <c r="N730" s="870"/>
      <c r="P730" s="486"/>
      <c r="Q730" s="486"/>
    </row>
    <row r="731" spans="1:17" ht="11.25" customHeight="1" x14ac:dyDescent="0.25">
      <c r="A731" s="805" t="s">
        <v>31</v>
      </c>
      <c r="B731" s="805"/>
      <c r="C731" s="870" t="s">
        <v>262</v>
      </c>
      <c r="D731" s="870"/>
      <c r="E731" s="870"/>
      <c r="F731" s="870"/>
      <c r="G731" s="870"/>
      <c r="H731" s="870"/>
      <c r="I731" s="870"/>
      <c r="J731" s="870"/>
      <c r="K731" s="870"/>
      <c r="L731" s="870"/>
      <c r="M731" s="870"/>
      <c r="N731" s="870"/>
      <c r="P731" s="486"/>
      <c r="Q731" s="486"/>
    </row>
    <row r="732" spans="1:17" ht="11.25" customHeight="1" x14ac:dyDescent="0.25">
      <c r="A732" s="807" t="s">
        <v>33</v>
      </c>
      <c r="B732" s="807"/>
      <c r="C732" s="278" t="s">
        <v>496</v>
      </c>
      <c r="D732" s="766" t="s">
        <v>263</v>
      </c>
      <c r="E732" s="766"/>
      <c r="F732" s="766"/>
      <c r="G732" s="766"/>
      <c r="H732" s="766"/>
      <c r="I732" s="766"/>
      <c r="J732" s="766"/>
      <c r="K732" s="766"/>
      <c r="L732" s="766"/>
      <c r="M732" s="766"/>
      <c r="N732" s="766"/>
      <c r="P732" s="486"/>
      <c r="Q732" s="486"/>
    </row>
    <row r="733" spans="1:17" ht="11.25" customHeight="1" x14ac:dyDescent="0.25">
      <c r="A733" s="761" t="s">
        <v>37</v>
      </c>
      <c r="B733" s="761"/>
      <c r="C733" s="761" t="s">
        <v>573</v>
      </c>
      <c r="D733" s="761" t="s">
        <v>265</v>
      </c>
      <c r="E733" s="871" t="s">
        <v>266</v>
      </c>
      <c r="F733" s="761" t="s">
        <v>267</v>
      </c>
      <c r="G733" s="761" t="s">
        <v>268</v>
      </c>
      <c r="H733" s="761" t="s">
        <v>269</v>
      </c>
      <c r="I733" s="761" t="s">
        <v>270</v>
      </c>
      <c r="J733" s="761" t="s">
        <v>271</v>
      </c>
      <c r="K733" s="761" t="s">
        <v>272</v>
      </c>
      <c r="L733" s="761" t="s">
        <v>273</v>
      </c>
      <c r="M733" s="761" t="s">
        <v>274</v>
      </c>
      <c r="N733" s="871" t="s">
        <v>274</v>
      </c>
      <c r="P733" s="486"/>
      <c r="Q733" s="486"/>
    </row>
    <row r="734" spans="1:17" x14ac:dyDescent="0.25">
      <c r="A734" s="761"/>
      <c r="B734" s="761"/>
      <c r="C734" s="761"/>
      <c r="D734" s="761"/>
      <c r="E734" s="761"/>
      <c r="F734" s="761"/>
      <c r="G734" s="761"/>
      <c r="H734" s="761"/>
      <c r="I734" s="761"/>
      <c r="J734" s="761"/>
      <c r="K734" s="761"/>
      <c r="L734" s="761"/>
      <c r="M734" s="761"/>
      <c r="N734" s="871"/>
      <c r="P734" s="486"/>
      <c r="Q734" s="486"/>
    </row>
    <row r="735" spans="1:17" x14ac:dyDescent="0.25">
      <c r="A735" s="761"/>
      <c r="B735" s="761"/>
      <c r="C735" s="761"/>
      <c r="D735" s="761"/>
      <c r="E735" s="871"/>
      <c r="F735" s="761"/>
      <c r="G735" s="761"/>
      <c r="H735" s="761"/>
      <c r="I735" s="761"/>
      <c r="J735" s="761"/>
      <c r="K735" s="761"/>
      <c r="L735" s="761"/>
      <c r="M735" s="761"/>
      <c r="N735" s="871"/>
      <c r="P735" s="486"/>
      <c r="Q735" s="486"/>
    </row>
    <row r="736" spans="1:17" ht="11.25" customHeight="1" x14ac:dyDescent="0.25">
      <c r="A736" s="761" t="s">
        <v>197</v>
      </c>
      <c r="B736" s="761" t="s">
        <v>47</v>
      </c>
      <c r="C736" s="761"/>
      <c r="D736" s="872" t="s">
        <v>48</v>
      </c>
      <c r="E736" s="418" t="s">
        <v>460</v>
      </c>
      <c r="F736" s="811" t="s">
        <v>244</v>
      </c>
      <c r="G736" s="761" t="s">
        <v>276</v>
      </c>
      <c r="H736" s="761" t="s">
        <v>276</v>
      </c>
      <c r="I736" s="761" t="s">
        <v>276</v>
      </c>
      <c r="J736" s="761" t="s">
        <v>276</v>
      </c>
      <c r="K736" s="761" t="s">
        <v>276</v>
      </c>
      <c r="L736" s="872" t="s">
        <v>276</v>
      </c>
      <c r="M736" s="418" t="s">
        <v>460</v>
      </c>
      <c r="N736" s="418" t="s">
        <v>497</v>
      </c>
      <c r="P736" s="486"/>
      <c r="Q736" s="486"/>
    </row>
    <row r="737" spans="1:17" ht="13.5" x14ac:dyDescent="0.25">
      <c r="A737" s="761"/>
      <c r="B737" s="761"/>
      <c r="C737" s="761"/>
      <c r="D737" s="872"/>
      <c r="E737" s="521" t="s">
        <v>498</v>
      </c>
      <c r="F737" s="811"/>
      <c r="G737" s="761"/>
      <c r="H737" s="761"/>
      <c r="I737" s="761"/>
      <c r="J737" s="761"/>
      <c r="K737" s="761"/>
      <c r="L737" s="872"/>
      <c r="M737" s="522" t="s">
        <v>499</v>
      </c>
      <c r="N737" s="522" t="s">
        <v>499</v>
      </c>
      <c r="P737" s="486"/>
      <c r="Q737" s="486"/>
    </row>
    <row r="738" spans="1:17" ht="15" customHeight="1" x14ac:dyDescent="0.25">
      <c r="A738" s="761"/>
      <c r="B738" s="761"/>
      <c r="C738" s="761"/>
      <c r="D738" s="761"/>
      <c r="E738" s="873" t="s">
        <v>500</v>
      </c>
      <c r="F738" s="761" t="s">
        <v>279</v>
      </c>
      <c r="G738" s="761" t="s">
        <v>435</v>
      </c>
      <c r="H738" s="761" t="s">
        <v>435</v>
      </c>
      <c r="I738" s="761" t="s">
        <v>435</v>
      </c>
      <c r="J738" s="761" t="s">
        <v>501</v>
      </c>
      <c r="K738" s="761" t="s">
        <v>501</v>
      </c>
      <c r="L738" s="872" t="s">
        <v>501</v>
      </c>
      <c r="M738" s="418" t="s">
        <v>502</v>
      </c>
      <c r="N738" s="418" t="s">
        <v>502</v>
      </c>
    </row>
    <row r="739" spans="1:17" ht="34.5" x14ac:dyDescent="0.25">
      <c r="A739" s="761"/>
      <c r="B739" s="761"/>
      <c r="C739" s="761"/>
      <c r="D739" s="761"/>
      <c r="E739" s="761"/>
      <c r="F739" s="761"/>
      <c r="G739" s="761"/>
      <c r="H739" s="761"/>
      <c r="I739" s="761"/>
      <c r="J739" s="761"/>
      <c r="K739" s="761"/>
      <c r="L739" s="872"/>
      <c r="M739" s="521" t="s">
        <v>503</v>
      </c>
      <c r="N739" s="521" t="s">
        <v>504</v>
      </c>
    </row>
    <row r="740" spans="1:17" ht="13.5" x14ac:dyDescent="0.25">
      <c r="A740" s="761"/>
      <c r="B740" s="761"/>
      <c r="C740" s="761"/>
      <c r="D740" s="380" t="s">
        <v>282</v>
      </c>
      <c r="E740" s="380" t="s">
        <v>283</v>
      </c>
      <c r="F740" s="380" t="s">
        <v>158</v>
      </c>
      <c r="G740" s="380" t="s">
        <v>284</v>
      </c>
      <c r="H740" s="380" t="s">
        <v>285</v>
      </c>
      <c r="I740" s="380" t="s">
        <v>286</v>
      </c>
      <c r="J740" s="380" t="s">
        <v>287</v>
      </c>
      <c r="K740" s="380" t="s">
        <v>288</v>
      </c>
      <c r="L740" s="380" t="s">
        <v>289</v>
      </c>
      <c r="M740" s="523" t="s">
        <v>290</v>
      </c>
      <c r="N740" s="523" t="s">
        <v>290</v>
      </c>
    </row>
    <row r="741" spans="1:17" ht="11.25" customHeight="1" x14ac:dyDescent="0.25">
      <c r="A741" s="761" t="s">
        <v>68</v>
      </c>
      <c r="B741" s="761" t="s">
        <v>313</v>
      </c>
      <c r="C741" s="135" t="s">
        <v>561</v>
      </c>
      <c r="D741" s="524"/>
      <c r="E741" s="526"/>
      <c r="F741" s="265">
        <v>20</v>
      </c>
      <c r="G741" s="268"/>
      <c r="H741" s="268"/>
      <c r="I741" s="268"/>
      <c r="J741" s="268"/>
      <c r="K741" s="268"/>
      <c r="L741" s="268"/>
      <c r="M741" s="524">
        <f>((D741*E741*G741*H741*I741)-(D741*E741*J741*K741*L741))/F741</f>
        <v>0</v>
      </c>
      <c r="N741" s="524"/>
      <c r="P741" s="486">
        <v>1</v>
      </c>
      <c r="Q741" s="486">
        <f>P728*100+P741</f>
        <v>1201</v>
      </c>
    </row>
    <row r="742" spans="1:17" x14ac:dyDescent="0.25">
      <c r="A742" s="761"/>
      <c r="B742" s="761"/>
      <c r="C742" s="486" t="s">
        <v>563</v>
      </c>
      <c r="D742" s="524"/>
      <c r="E742" s="526"/>
      <c r="F742" s="265" t="s">
        <v>291</v>
      </c>
      <c r="G742" s="268"/>
      <c r="H742" s="268"/>
      <c r="I742" s="268"/>
      <c r="J742" s="268"/>
      <c r="K742" s="268"/>
      <c r="L742" s="268"/>
      <c r="M742" s="524">
        <f>((D742*E742*G742*H742*I742)-(D742*E742*J742*K742*L742))/F742</f>
        <v>0</v>
      </c>
      <c r="N742" s="524"/>
      <c r="P742" s="486">
        <v>2</v>
      </c>
      <c r="Q742" s="486">
        <f>P728*100+P742</f>
        <v>1202</v>
      </c>
    </row>
    <row r="743" spans="1:17" x14ac:dyDescent="0.25">
      <c r="A743" s="761"/>
      <c r="B743" s="761"/>
      <c r="C743" s="135" t="s">
        <v>564</v>
      </c>
      <c r="D743" s="524"/>
      <c r="E743" s="526"/>
      <c r="F743" s="265" t="s">
        <v>291</v>
      </c>
      <c r="G743" s="268"/>
      <c r="H743" s="268"/>
      <c r="I743" s="268"/>
      <c r="J743" s="268"/>
      <c r="K743" s="268"/>
      <c r="L743" s="268"/>
      <c r="M743" s="524">
        <f>((D743*E743*G743*H743*I743)-(D743*E743*J743*K743*L743))/F743</f>
        <v>0</v>
      </c>
      <c r="N743" s="524"/>
      <c r="P743" s="486">
        <v>3</v>
      </c>
      <c r="Q743" s="486">
        <f>P728*100+P743</f>
        <v>1203</v>
      </c>
    </row>
    <row r="744" spans="1:17" x14ac:dyDescent="0.25">
      <c r="A744" s="818" t="s">
        <v>292</v>
      </c>
      <c r="B744" s="818"/>
      <c r="C744" s="818"/>
      <c r="D744" s="529">
        <f>SUM(D741:D743)</f>
        <v>0</v>
      </c>
      <c r="E744" s="531"/>
      <c r="F744" s="531"/>
      <c r="G744" s="426"/>
      <c r="H744" s="426"/>
      <c r="I744" s="426"/>
      <c r="J744" s="426"/>
      <c r="K744" s="426"/>
      <c r="L744" s="426"/>
      <c r="M744" s="532">
        <f>SUM(M741:M743)</f>
        <v>0</v>
      </c>
      <c r="N744" s="532">
        <f>SUM(N741:N743)</f>
        <v>0</v>
      </c>
      <c r="P744" s="486"/>
      <c r="Q744" s="486"/>
    </row>
    <row r="745" spans="1:17" ht="11.25" customHeight="1" x14ac:dyDescent="0.25">
      <c r="A745" s="761" t="s">
        <v>310</v>
      </c>
      <c r="B745" s="761" t="s">
        <v>313</v>
      </c>
      <c r="C745" s="545" t="s">
        <v>313</v>
      </c>
      <c r="D745" s="524"/>
      <c r="E745" s="526"/>
      <c r="F745" s="265" t="s">
        <v>291</v>
      </c>
      <c r="G745" s="268"/>
      <c r="H745" s="268"/>
      <c r="I745" s="268"/>
      <c r="J745" s="268"/>
      <c r="K745" s="268"/>
      <c r="L745" s="268"/>
      <c r="M745" s="524">
        <f>((D745*E745*G745*H745*I745)-(D745*E745*J745*K745*L745))/F745</f>
        <v>0</v>
      </c>
      <c r="N745" s="524"/>
      <c r="P745" s="486">
        <v>4</v>
      </c>
      <c r="Q745" s="486">
        <f>P728*100+P745</f>
        <v>1204</v>
      </c>
    </row>
    <row r="746" spans="1:17" x14ac:dyDescent="0.25">
      <c r="A746" s="761"/>
      <c r="B746" s="761"/>
      <c r="C746" s="265" t="s">
        <v>312</v>
      </c>
      <c r="D746" s="265"/>
      <c r="E746" s="265"/>
      <c r="F746" s="265"/>
      <c r="G746" s="268"/>
      <c r="H746" s="268"/>
      <c r="I746" s="268"/>
      <c r="J746" s="268"/>
      <c r="K746" s="268"/>
      <c r="L746" s="268"/>
      <c r="M746" s="524"/>
      <c r="N746" s="524"/>
      <c r="P746" s="486"/>
      <c r="Q746" s="486"/>
    </row>
    <row r="747" spans="1:17" x14ac:dyDescent="0.25">
      <c r="A747" s="818" t="s">
        <v>292</v>
      </c>
      <c r="B747" s="818"/>
      <c r="C747" s="818"/>
      <c r="D747" s="529">
        <f>SUM(D745:D746)</f>
        <v>0</v>
      </c>
      <c r="E747" s="531"/>
      <c r="F747" s="531"/>
      <c r="G747" s="426"/>
      <c r="H747" s="426"/>
      <c r="I747" s="426"/>
      <c r="J747" s="426"/>
      <c r="K747" s="426"/>
      <c r="L747" s="426"/>
      <c r="M747" s="532">
        <f>SUM(M745:M746)</f>
        <v>0</v>
      </c>
      <c r="N747" s="532">
        <f>SUM(N745:N746)</f>
        <v>0</v>
      </c>
      <c r="P747" s="486"/>
      <c r="Q747" s="486"/>
    </row>
    <row r="748" spans="1:17" ht="11.25" customHeight="1" x14ac:dyDescent="0.25">
      <c r="A748" s="761" t="s">
        <v>314</v>
      </c>
      <c r="B748" s="761" t="s">
        <v>313</v>
      </c>
      <c r="C748" s="545" t="s">
        <v>313</v>
      </c>
      <c r="D748" s="524"/>
      <c r="E748" s="526"/>
      <c r="F748" s="265" t="s">
        <v>291</v>
      </c>
      <c r="G748" s="268"/>
      <c r="H748" s="268"/>
      <c r="I748" s="268"/>
      <c r="J748" s="268"/>
      <c r="K748" s="268"/>
      <c r="L748" s="268"/>
      <c r="M748" s="524">
        <f>((D748*E748*G748*H748*I748)-(D748*E748*J748*K748*L748))/F748</f>
        <v>0</v>
      </c>
      <c r="N748" s="524"/>
      <c r="P748" s="486">
        <v>5</v>
      </c>
      <c r="Q748" s="486">
        <f>P728*100+P748</f>
        <v>1205</v>
      </c>
    </row>
    <row r="749" spans="1:17" x14ac:dyDescent="0.25">
      <c r="A749" s="761"/>
      <c r="B749" s="761"/>
      <c r="C749" s="265" t="s">
        <v>312</v>
      </c>
      <c r="D749" s="265"/>
      <c r="E749" s="265"/>
      <c r="F749" s="265"/>
      <c r="G749" s="268"/>
      <c r="H749" s="268"/>
      <c r="I749" s="268"/>
      <c r="J749" s="268"/>
      <c r="K749" s="268"/>
      <c r="L749" s="268"/>
      <c r="M749" s="524"/>
      <c r="N749" s="524"/>
      <c r="P749" s="486"/>
      <c r="Q749" s="486"/>
    </row>
    <row r="750" spans="1:17" x14ac:dyDescent="0.25">
      <c r="A750" s="818" t="s">
        <v>292</v>
      </c>
      <c r="B750" s="818"/>
      <c r="C750" s="818"/>
      <c r="D750" s="529">
        <f>SUM(D748:D749)</f>
        <v>0</v>
      </c>
      <c r="E750" s="531"/>
      <c r="F750" s="531"/>
      <c r="G750" s="426"/>
      <c r="H750" s="426"/>
      <c r="I750" s="426"/>
      <c r="J750" s="426"/>
      <c r="K750" s="426"/>
      <c r="L750" s="426"/>
      <c r="M750" s="532">
        <f>SUM(M748:M749)</f>
        <v>0</v>
      </c>
      <c r="N750" s="532">
        <f>SUM(N748:N749)</f>
        <v>0</v>
      </c>
      <c r="P750" s="486"/>
      <c r="Q750" s="486"/>
    </row>
    <row r="751" spans="1:17" ht="11.25" customHeight="1" x14ac:dyDescent="0.25">
      <c r="A751" s="761" t="s">
        <v>315</v>
      </c>
      <c r="B751" s="761" t="s">
        <v>313</v>
      </c>
      <c r="C751" s="545" t="s">
        <v>313</v>
      </c>
      <c r="D751" s="524"/>
      <c r="E751" s="526"/>
      <c r="F751" s="265" t="s">
        <v>291</v>
      </c>
      <c r="G751" s="268"/>
      <c r="H751" s="268"/>
      <c r="I751" s="268"/>
      <c r="J751" s="268"/>
      <c r="K751" s="268"/>
      <c r="L751" s="268"/>
      <c r="M751" s="524">
        <f>((D751*E751*G751*H751*I751)-(D751*E751*J751*K751*L751))/F751</f>
        <v>0</v>
      </c>
      <c r="N751" s="524"/>
      <c r="P751" s="486">
        <v>6</v>
      </c>
      <c r="Q751" s="486">
        <f>P728*100+P751</f>
        <v>1206</v>
      </c>
    </row>
    <row r="752" spans="1:17" x14ac:dyDescent="0.25">
      <c r="A752" s="761"/>
      <c r="B752" s="761"/>
      <c r="C752" s="265" t="s">
        <v>312</v>
      </c>
      <c r="D752" s="265"/>
      <c r="E752" s="265"/>
      <c r="F752" s="265"/>
      <c r="G752" s="268"/>
      <c r="H752" s="268"/>
      <c r="I752" s="268"/>
      <c r="J752" s="268"/>
      <c r="K752" s="268"/>
      <c r="L752" s="268"/>
      <c r="M752" s="524"/>
      <c r="N752" s="524"/>
      <c r="P752" s="486"/>
      <c r="Q752" s="486"/>
    </row>
    <row r="753" spans="1:17" x14ac:dyDescent="0.25">
      <c r="A753" s="818" t="s">
        <v>292</v>
      </c>
      <c r="B753" s="818"/>
      <c r="C753" s="818"/>
      <c r="D753" s="529">
        <f>SUM(D751:D752)</f>
        <v>0</v>
      </c>
      <c r="E753" s="531"/>
      <c r="F753" s="531"/>
      <c r="G753" s="426"/>
      <c r="H753" s="426"/>
      <c r="I753" s="426"/>
      <c r="J753" s="426"/>
      <c r="K753" s="426"/>
      <c r="L753" s="426"/>
      <c r="M753" s="532">
        <f>SUM(M751:M752)</f>
        <v>0</v>
      </c>
      <c r="N753" s="532">
        <f>SUM(N751:N752)</f>
        <v>0</v>
      </c>
      <c r="P753" s="486"/>
      <c r="Q753" s="486"/>
    </row>
    <row r="754" spans="1:17" ht="11.25" customHeight="1" x14ac:dyDescent="0.25">
      <c r="A754" s="761" t="s">
        <v>316</v>
      </c>
      <c r="B754" s="761" t="s">
        <v>313</v>
      </c>
      <c r="C754" s="545" t="s">
        <v>313</v>
      </c>
      <c r="D754" s="524"/>
      <c r="E754" s="526"/>
      <c r="F754" s="265" t="s">
        <v>291</v>
      </c>
      <c r="G754" s="268"/>
      <c r="H754" s="268"/>
      <c r="I754" s="268"/>
      <c r="J754" s="268"/>
      <c r="K754" s="268"/>
      <c r="L754" s="268"/>
      <c r="M754" s="524">
        <f>((D754*E754*G754*H754*I754)-(D754*E754*J754*K754*L754))/F754</f>
        <v>0</v>
      </c>
      <c r="N754" s="524"/>
      <c r="P754" s="486">
        <v>7</v>
      </c>
      <c r="Q754" s="486">
        <f>P728*100+P754</f>
        <v>1207</v>
      </c>
    </row>
    <row r="755" spans="1:17" x14ac:dyDescent="0.25">
      <c r="A755" s="761"/>
      <c r="B755" s="761"/>
      <c r="C755" s="265" t="s">
        <v>312</v>
      </c>
      <c r="D755" s="265"/>
      <c r="E755" s="265"/>
      <c r="F755" s="265"/>
      <c r="G755" s="268"/>
      <c r="H755" s="268"/>
      <c r="I755" s="268"/>
      <c r="J755" s="268"/>
      <c r="K755" s="268"/>
      <c r="L755" s="268"/>
      <c r="M755" s="524"/>
      <c r="N755" s="524"/>
    </row>
    <row r="756" spans="1:17" x14ac:dyDescent="0.25">
      <c r="A756" s="818" t="s">
        <v>292</v>
      </c>
      <c r="B756" s="818"/>
      <c r="C756" s="818"/>
      <c r="D756" s="529">
        <f>SUM(D754:D755)</f>
        <v>0</v>
      </c>
      <c r="E756" s="531"/>
      <c r="F756" s="531"/>
      <c r="G756" s="535"/>
      <c r="H756" s="535"/>
      <c r="I756" s="535"/>
      <c r="J756" s="535"/>
      <c r="K756" s="535"/>
      <c r="L756" s="535"/>
      <c r="M756" s="532">
        <f>SUM(M754:M755)</f>
        <v>0</v>
      </c>
      <c r="N756" s="532">
        <f>SUM(N754:N755)</f>
        <v>0</v>
      </c>
    </row>
    <row r="757" spans="1:17" x14ac:dyDescent="0.25">
      <c r="A757" s="819" t="s">
        <v>91</v>
      </c>
      <c r="B757" s="819"/>
      <c r="C757" s="819"/>
      <c r="D757" s="536">
        <f>D756+D753+D750+D747+D744</f>
        <v>0</v>
      </c>
      <c r="E757" s="537"/>
      <c r="F757" s="537"/>
      <c r="G757" s="538"/>
      <c r="H757" s="538"/>
      <c r="I757" s="538"/>
      <c r="J757" s="538"/>
      <c r="K757" s="538"/>
      <c r="L757" s="538"/>
      <c r="M757" s="532">
        <f>M756+M753+M750+M747+M744</f>
        <v>0</v>
      </c>
      <c r="N757" s="532">
        <f>N756+N753+N750+N747+N744</f>
        <v>0</v>
      </c>
    </row>
    <row r="758" spans="1:17" ht="13.5" x14ac:dyDescent="0.25">
      <c r="A758" s="874" t="s">
        <v>294</v>
      </c>
      <c r="B758" s="874"/>
      <c r="C758" s="874"/>
      <c r="D758" s="874"/>
      <c r="E758" s="874"/>
      <c r="F758" s="874"/>
      <c r="G758" s="874"/>
      <c r="H758" s="874"/>
      <c r="I758" s="874"/>
      <c r="J758" s="874"/>
      <c r="K758" s="874"/>
      <c r="L758" s="874"/>
      <c r="M758" s="874"/>
      <c r="N758" s="874"/>
    </row>
    <row r="759" spans="1:17" ht="12" customHeight="1" x14ac:dyDescent="0.25">
      <c r="A759" s="875" t="s">
        <v>513</v>
      </c>
      <c r="B759" s="875"/>
      <c r="C759" s="875"/>
      <c r="D759" s="875"/>
      <c r="E759" s="875"/>
      <c r="F759" s="875"/>
      <c r="G759" s="875"/>
      <c r="H759" s="875"/>
    </row>
  </sheetData>
  <mergeCells count="1178">
    <mergeCell ref="A744:C744"/>
    <mergeCell ref="A745:A746"/>
    <mergeCell ref="B745:B746"/>
    <mergeCell ref="A747:C747"/>
    <mergeCell ref="A748:A749"/>
    <mergeCell ref="B748:B749"/>
    <mergeCell ref="A750:C750"/>
    <mergeCell ref="A751:A752"/>
    <mergeCell ref="B751:B752"/>
    <mergeCell ref="A753:C753"/>
    <mergeCell ref="A754:A755"/>
    <mergeCell ref="B754:B755"/>
    <mergeCell ref="A756:C756"/>
    <mergeCell ref="A757:C757"/>
    <mergeCell ref="A758:N758"/>
    <mergeCell ref="A759:H759"/>
    <mergeCell ref="F736:F737"/>
    <mergeCell ref="G736:G737"/>
    <mergeCell ref="H736:H737"/>
    <mergeCell ref="I736:I737"/>
    <mergeCell ref="J736:J737"/>
    <mergeCell ref="K736:K737"/>
    <mergeCell ref="L736:L737"/>
    <mergeCell ref="D738:D739"/>
    <mergeCell ref="E738:E739"/>
    <mergeCell ref="F738:F739"/>
    <mergeCell ref="G738:G739"/>
    <mergeCell ref="H738:H739"/>
    <mergeCell ref="I738:I739"/>
    <mergeCell ref="J738:J739"/>
    <mergeCell ref="K738:K739"/>
    <mergeCell ref="L738:L739"/>
    <mergeCell ref="A741:A743"/>
    <mergeCell ref="B741:B743"/>
    <mergeCell ref="A716:C716"/>
    <mergeCell ref="A717:C717"/>
    <mergeCell ref="A718:N718"/>
    <mergeCell ref="A719:H719"/>
    <mergeCell ref="A727:B727"/>
    <mergeCell ref="C727:N727"/>
    <mergeCell ref="A728:B728"/>
    <mergeCell ref="C728:N728"/>
    <mergeCell ref="A729:B729"/>
    <mergeCell ref="C729:N729"/>
    <mergeCell ref="A730:B730"/>
    <mergeCell ref="C730:N730"/>
    <mergeCell ref="A731:B731"/>
    <mergeCell ref="C731:N731"/>
    <mergeCell ref="A732:B732"/>
    <mergeCell ref="D732:N732"/>
    <mergeCell ref="A733:B735"/>
    <mergeCell ref="C733:C740"/>
    <mergeCell ref="D733:D735"/>
    <mergeCell ref="E733:E735"/>
    <mergeCell ref="F733:F735"/>
    <mergeCell ref="G733:G735"/>
    <mergeCell ref="H733:H735"/>
    <mergeCell ref="I733:I735"/>
    <mergeCell ref="J733:J735"/>
    <mergeCell ref="K733:K735"/>
    <mergeCell ref="L733:L735"/>
    <mergeCell ref="M733:M735"/>
    <mergeCell ref="N733:N735"/>
    <mergeCell ref="A736:A740"/>
    <mergeCell ref="B736:B740"/>
    <mergeCell ref="D736:D737"/>
    <mergeCell ref="I698:I699"/>
    <mergeCell ref="J698:J699"/>
    <mergeCell ref="K698:K699"/>
    <mergeCell ref="L698:L699"/>
    <mergeCell ref="A701:A703"/>
    <mergeCell ref="B701:B703"/>
    <mergeCell ref="A704:C704"/>
    <mergeCell ref="A705:A706"/>
    <mergeCell ref="B705:B706"/>
    <mergeCell ref="A707:C707"/>
    <mergeCell ref="A708:A709"/>
    <mergeCell ref="B708:B709"/>
    <mergeCell ref="A710:C710"/>
    <mergeCell ref="A711:A712"/>
    <mergeCell ref="B711:B712"/>
    <mergeCell ref="A713:C713"/>
    <mergeCell ref="A714:A715"/>
    <mergeCell ref="B714:B715"/>
    <mergeCell ref="A691:B691"/>
    <mergeCell ref="C691:N691"/>
    <mergeCell ref="A692:B692"/>
    <mergeCell ref="D692:N692"/>
    <mergeCell ref="A693:B695"/>
    <mergeCell ref="C693:C700"/>
    <mergeCell ref="D693:D695"/>
    <mergeCell ref="E693:E695"/>
    <mergeCell ref="F693:F695"/>
    <mergeCell ref="G693:G695"/>
    <mergeCell ref="H693:H695"/>
    <mergeCell ref="I693:I695"/>
    <mergeCell ref="J693:J695"/>
    <mergeCell ref="K693:K695"/>
    <mergeCell ref="L693:L695"/>
    <mergeCell ref="M693:M695"/>
    <mergeCell ref="N693:N695"/>
    <mergeCell ref="A696:A700"/>
    <mergeCell ref="B696:B700"/>
    <mergeCell ref="D696:D697"/>
    <mergeCell ref="F696:F697"/>
    <mergeCell ref="G696:G697"/>
    <mergeCell ref="H696:H697"/>
    <mergeCell ref="I696:I697"/>
    <mergeCell ref="J696:J697"/>
    <mergeCell ref="K696:K697"/>
    <mergeCell ref="L696:L697"/>
    <mergeCell ref="D698:D699"/>
    <mergeCell ref="E698:E699"/>
    <mergeCell ref="F698:F699"/>
    <mergeCell ref="G698:G699"/>
    <mergeCell ref="H698:H699"/>
    <mergeCell ref="A670:C670"/>
    <mergeCell ref="A671:A672"/>
    <mergeCell ref="B671:B672"/>
    <mergeCell ref="A673:C673"/>
    <mergeCell ref="A674:A675"/>
    <mergeCell ref="B674:B675"/>
    <mergeCell ref="A676:C676"/>
    <mergeCell ref="A677:C677"/>
    <mergeCell ref="A678:N678"/>
    <mergeCell ref="A679:H679"/>
    <mergeCell ref="A687:B687"/>
    <mergeCell ref="C687:N687"/>
    <mergeCell ref="A688:B688"/>
    <mergeCell ref="C688:N688"/>
    <mergeCell ref="A689:B689"/>
    <mergeCell ref="C689:N689"/>
    <mergeCell ref="A690:B690"/>
    <mergeCell ref="C690:N690"/>
    <mergeCell ref="L656:L657"/>
    <mergeCell ref="D658:D659"/>
    <mergeCell ref="E658:E659"/>
    <mergeCell ref="F658:F659"/>
    <mergeCell ref="G658:G659"/>
    <mergeCell ref="H658:H659"/>
    <mergeCell ref="I658:I659"/>
    <mergeCell ref="J658:J659"/>
    <mergeCell ref="K658:K659"/>
    <mergeCell ref="L658:L659"/>
    <mergeCell ref="A661:A663"/>
    <mergeCell ref="B661:B663"/>
    <mergeCell ref="A664:C664"/>
    <mergeCell ref="A665:A666"/>
    <mergeCell ref="B665:B666"/>
    <mergeCell ref="A667:C667"/>
    <mergeCell ref="A668:A669"/>
    <mergeCell ref="B668:B669"/>
    <mergeCell ref="A648:B648"/>
    <mergeCell ref="C648:N648"/>
    <mergeCell ref="A649:B649"/>
    <mergeCell ref="C649:N649"/>
    <mergeCell ref="A650:B650"/>
    <mergeCell ref="C650:N650"/>
    <mergeCell ref="A651:B651"/>
    <mergeCell ref="C651:N651"/>
    <mergeCell ref="A652:B652"/>
    <mergeCell ref="D652:N652"/>
    <mergeCell ref="A653:B655"/>
    <mergeCell ref="C653:C660"/>
    <mergeCell ref="D653:D655"/>
    <mergeCell ref="E653:E655"/>
    <mergeCell ref="F653:F655"/>
    <mergeCell ref="G653:G655"/>
    <mergeCell ref="H653:H655"/>
    <mergeCell ref="I653:I655"/>
    <mergeCell ref="J653:J655"/>
    <mergeCell ref="K653:K655"/>
    <mergeCell ref="L653:L655"/>
    <mergeCell ref="M653:M655"/>
    <mergeCell ref="N653:N655"/>
    <mergeCell ref="A656:A660"/>
    <mergeCell ref="B656:B660"/>
    <mergeCell ref="D656:D657"/>
    <mergeCell ref="F656:F657"/>
    <mergeCell ref="G656:G657"/>
    <mergeCell ref="H656:H657"/>
    <mergeCell ref="I656:I657"/>
    <mergeCell ref="J656:J657"/>
    <mergeCell ref="K656:K657"/>
    <mergeCell ref="A624:C624"/>
    <mergeCell ref="A625:A626"/>
    <mergeCell ref="B625:B626"/>
    <mergeCell ref="A627:C627"/>
    <mergeCell ref="A628:A629"/>
    <mergeCell ref="B628:B629"/>
    <mergeCell ref="A630:C630"/>
    <mergeCell ref="A631:A632"/>
    <mergeCell ref="B631:B632"/>
    <mergeCell ref="A633:C633"/>
    <mergeCell ref="A634:A635"/>
    <mergeCell ref="B634:B635"/>
    <mergeCell ref="A636:C636"/>
    <mergeCell ref="A637:C637"/>
    <mergeCell ref="A638:N638"/>
    <mergeCell ref="A639:H639"/>
    <mergeCell ref="A647:B647"/>
    <mergeCell ref="C647:N647"/>
    <mergeCell ref="F616:F617"/>
    <mergeCell ref="G616:G617"/>
    <mergeCell ref="H616:H617"/>
    <mergeCell ref="I616:I617"/>
    <mergeCell ref="J616:J617"/>
    <mergeCell ref="K616:K617"/>
    <mergeCell ref="L616:L617"/>
    <mergeCell ref="D618:D619"/>
    <mergeCell ref="E618:E619"/>
    <mergeCell ref="F618:F619"/>
    <mergeCell ref="G618:G619"/>
    <mergeCell ref="H618:H619"/>
    <mergeCell ref="I618:I619"/>
    <mergeCell ref="J618:J619"/>
    <mergeCell ref="K618:K619"/>
    <mergeCell ref="L618:L619"/>
    <mergeCell ref="A621:A623"/>
    <mergeCell ref="B621:B623"/>
    <mergeCell ref="A596:C596"/>
    <mergeCell ref="A597:C597"/>
    <mergeCell ref="A598:N598"/>
    <mergeCell ref="A599:H599"/>
    <mergeCell ref="A607:B607"/>
    <mergeCell ref="C607:N607"/>
    <mergeCell ref="A608:B608"/>
    <mergeCell ref="C608:N608"/>
    <mergeCell ref="A609:B609"/>
    <mergeCell ref="C609:N609"/>
    <mergeCell ref="A610:B610"/>
    <mergeCell ref="C610:N610"/>
    <mergeCell ref="A611:B611"/>
    <mergeCell ref="C611:N611"/>
    <mergeCell ref="A612:B612"/>
    <mergeCell ref="D612:N612"/>
    <mergeCell ref="A613:B615"/>
    <mergeCell ref="C613:C620"/>
    <mergeCell ref="D613:D615"/>
    <mergeCell ref="E613:E615"/>
    <mergeCell ref="F613:F615"/>
    <mergeCell ref="G613:G615"/>
    <mergeCell ref="H613:H615"/>
    <mergeCell ref="I613:I615"/>
    <mergeCell ref="J613:J615"/>
    <mergeCell ref="K613:K615"/>
    <mergeCell ref="L613:L615"/>
    <mergeCell ref="M613:M615"/>
    <mergeCell ref="N613:N615"/>
    <mergeCell ref="A616:A620"/>
    <mergeCell ref="B616:B620"/>
    <mergeCell ref="D616:D617"/>
    <mergeCell ref="I578:I579"/>
    <mergeCell ref="J578:J579"/>
    <mergeCell ref="K578:K579"/>
    <mergeCell ref="L578:L579"/>
    <mergeCell ref="A581:A583"/>
    <mergeCell ref="B581:B583"/>
    <mergeCell ref="A584:C584"/>
    <mergeCell ref="A585:A586"/>
    <mergeCell ref="B585:B586"/>
    <mergeCell ref="A587:C587"/>
    <mergeCell ref="A588:A589"/>
    <mergeCell ref="B588:B589"/>
    <mergeCell ref="A590:C590"/>
    <mergeCell ref="A591:A592"/>
    <mergeCell ref="B591:B592"/>
    <mergeCell ref="A593:C593"/>
    <mergeCell ref="A594:A595"/>
    <mergeCell ref="B594:B595"/>
    <mergeCell ref="A571:B571"/>
    <mergeCell ref="C571:N571"/>
    <mergeCell ref="A572:B572"/>
    <mergeCell ref="D572:N572"/>
    <mergeCell ref="A573:B575"/>
    <mergeCell ref="C573:C580"/>
    <mergeCell ref="D573:D575"/>
    <mergeCell ref="E573:E575"/>
    <mergeCell ref="F573:F575"/>
    <mergeCell ref="G573:G575"/>
    <mergeCell ref="H573:H575"/>
    <mergeCell ref="I573:I575"/>
    <mergeCell ref="J573:J575"/>
    <mergeCell ref="K573:K575"/>
    <mergeCell ref="L573:L575"/>
    <mergeCell ref="M573:M575"/>
    <mergeCell ref="N573:N575"/>
    <mergeCell ref="A576:A580"/>
    <mergeCell ref="B576:B580"/>
    <mergeCell ref="D576:D577"/>
    <mergeCell ref="F576:F577"/>
    <mergeCell ref="G576:G577"/>
    <mergeCell ref="H576:H577"/>
    <mergeCell ref="I576:I577"/>
    <mergeCell ref="J576:J577"/>
    <mergeCell ref="K576:K577"/>
    <mergeCell ref="L576:L577"/>
    <mergeCell ref="D578:D579"/>
    <mergeCell ref="E578:E579"/>
    <mergeCell ref="F578:F579"/>
    <mergeCell ref="G578:G579"/>
    <mergeCell ref="H578:H579"/>
    <mergeCell ref="A550:C550"/>
    <mergeCell ref="A551:A552"/>
    <mergeCell ref="B551:B552"/>
    <mergeCell ref="A553:C553"/>
    <mergeCell ref="A554:A555"/>
    <mergeCell ref="B554:B555"/>
    <mergeCell ref="A556:C556"/>
    <mergeCell ref="A557:C557"/>
    <mergeCell ref="A558:N558"/>
    <mergeCell ref="A559:H559"/>
    <mergeCell ref="A567:B567"/>
    <mergeCell ref="C567:N567"/>
    <mergeCell ref="A568:B568"/>
    <mergeCell ref="C568:N568"/>
    <mergeCell ref="A569:B569"/>
    <mergeCell ref="C569:N569"/>
    <mergeCell ref="A570:B570"/>
    <mergeCell ref="C570:N570"/>
    <mergeCell ref="L536:L537"/>
    <mergeCell ref="D538:D539"/>
    <mergeCell ref="E538:E539"/>
    <mergeCell ref="F538:F539"/>
    <mergeCell ref="G538:G539"/>
    <mergeCell ref="H538:H539"/>
    <mergeCell ref="I538:I539"/>
    <mergeCell ref="J538:J539"/>
    <mergeCell ref="K538:K539"/>
    <mergeCell ref="L538:L539"/>
    <mergeCell ref="A541:A543"/>
    <mergeCell ref="B541:B543"/>
    <mergeCell ref="A544:C544"/>
    <mergeCell ref="A545:A546"/>
    <mergeCell ref="B545:B546"/>
    <mergeCell ref="A547:C547"/>
    <mergeCell ref="A548:A549"/>
    <mergeCell ref="B548:B549"/>
    <mergeCell ref="A528:B528"/>
    <mergeCell ref="C528:N528"/>
    <mergeCell ref="A529:B529"/>
    <mergeCell ref="C529:N529"/>
    <mergeCell ref="A530:B530"/>
    <mergeCell ref="C530:N530"/>
    <mergeCell ref="A531:B531"/>
    <mergeCell ref="C531:N531"/>
    <mergeCell ref="A532:B532"/>
    <mergeCell ref="D532:N532"/>
    <mergeCell ref="A533:B535"/>
    <mergeCell ref="C533:C540"/>
    <mergeCell ref="D533:D535"/>
    <mergeCell ref="E533:E535"/>
    <mergeCell ref="F533:F535"/>
    <mergeCell ref="G533:G535"/>
    <mergeCell ref="H533:H535"/>
    <mergeCell ref="I533:I535"/>
    <mergeCell ref="J533:J535"/>
    <mergeCell ref="K533:K535"/>
    <mergeCell ref="L533:L535"/>
    <mergeCell ref="M533:M535"/>
    <mergeCell ref="N533:N535"/>
    <mergeCell ref="A536:A540"/>
    <mergeCell ref="B536:B540"/>
    <mergeCell ref="D536:D537"/>
    <mergeCell ref="F536:F537"/>
    <mergeCell ref="G536:G537"/>
    <mergeCell ref="H536:H537"/>
    <mergeCell ref="I536:I537"/>
    <mergeCell ref="J536:J537"/>
    <mergeCell ref="K536:K537"/>
    <mergeCell ref="A504:C504"/>
    <mergeCell ref="A505:A506"/>
    <mergeCell ref="B505:B506"/>
    <mergeCell ref="A507:C507"/>
    <mergeCell ref="A508:A509"/>
    <mergeCell ref="B508:B509"/>
    <mergeCell ref="A510:C510"/>
    <mergeCell ref="A511:A512"/>
    <mergeCell ref="B511:B512"/>
    <mergeCell ref="A513:C513"/>
    <mergeCell ref="A514:A515"/>
    <mergeCell ref="B514:B515"/>
    <mergeCell ref="A516:C516"/>
    <mergeCell ref="A517:C517"/>
    <mergeCell ref="A518:N518"/>
    <mergeCell ref="A519:H519"/>
    <mergeCell ref="A527:B527"/>
    <mergeCell ref="C527:N527"/>
    <mergeCell ref="F496:F497"/>
    <mergeCell ref="G496:G497"/>
    <mergeCell ref="H496:H497"/>
    <mergeCell ref="I496:I497"/>
    <mergeCell ref="J496:J497"/>
    <mergeCell ref="K496:K497"/>
    <mergeCell ref="L496:L497"/>
    <mergeCell ref="D498:D499"/>
    <mergeCell ref="E498:E499"/>
    <mergeCell ref="F498:F499"/>
    <mergeCell ref="G498:G499"/>
    <mergeCell ref="H498:H499"/>
    <mergeCell ref="I498:I499"/>
    <mergeCell ref="J498:J499"/>
    <mergeCell ref="K498:K499"/>
    <mergeCell ref="L498:L499"/>
    <mergeCell ref="A501:A503"/>
    <mergeCell ref="B501:B503"/>
    <mergeCell ref="A476:C476"/>
    <mergeCell ref="A477:C477"/>
    <mergeCell ref="A478:N478"/>
    <mergeCell ref="A479:H479"/>
    <mergeCell ref="A487:B487"/>
    <mergeCell ref="C487:N487"/>
    <mergeCell ref="A488:B488"/>
    <mergeCell ref="C488:N488"/>
    <mergeCell ref="A489:B489"/>
    <mergeCell ref="C489:N489"/>
    <mergeCell ref="A490:B490"/>
    <mergeCell ref="C490:N490"/>
    <mergeCell ref="A491:B491"/>
    <mergeCell ref="C491:N491"/>
    <mergeCell ref="A492:B492"/>
    <mergeCell ref="D492:N492"/>
    <mergeCell ref="A493:B495"/>
    <mergeCell ref="C493:C500"/>
    <mergeCell ref="D493:D495"/>
    <mergeCell ref="E493:E495"/>
    <mergeCell ref="F493:F495"/>
    <mergeCell ref="G493:G495"/>
    <mergeCell ref="H493:H495"/>
    <mergeCell ref="I493:I495"/>
    <mergeCell ref="J493:J495"/>
    <mergeCell ref="K493:K495"/>
    <mergeCell ref="L493:L495"/>
    <mergeCell ref="M493:M495"/>
    <mergeCell ref="N493:N495"/>
    <mergeCell ref="A496:A500"/>
    <mergeCell ref="B496:B500"/>
    <mergeCell ref="D496:D497"/>
    <mergeCell ref="I458:I459"/>
    <mergeCell ref="J458:J459"/>
    <mergeCell ref="K458:K459"/>
    <mergeCell ref="L458:L459"/>
    <mergeCell ref="A461:A463"/>
    <mergeCell ref="B461:B463"/>
    <mergeCell ref="A464:C464"/>
    <mergeCell ref="A465:A466"/>
    <mergeCell ref="B465:B466"/>
    <mergeCell ref="A467:C467"/>
    <mergeCell ref="A468:A469"/>
    <mergeCell ref="B468:B469"/>
    <mergeCell ref="A470:C470"/>
    <mergeCell ref="A471:A472"/>
    <mergeCell ref="B471:B472"/>
    <mergeCell ref="A473:C473"/>
    <mergeCell ref="A474:A475"/>
    <mergeCell ref="B474:B475"/>
    <mergeCell ref="A451:B451"/>
    <mergeCell ref="C451:N451"/>
    <mergeCell ref="A452:B452"/>
    <mergeCell ref="D452:N452"/>
    <mergeCell ref="A453:B455"/>
    <mergeCell ref="C453:C460"/>
    <mergeCell ref="D453:D455"/>
    <mergeCell ref="E453:E455"/>
    <mergeCell ref="F453:F455"/>
    <mergeCell ref="G453:G455"/>
    <mergeCell ref="H453:H455"/>
    <mergeCell ref="I453:I455"/>
    <mergeCell ref="J453:J455"/>
    <mergeCell ref="K453:K455"/>
    <mergeCell ref="L453:L455"/>
    <mergeCell ref="M453:M455"/>
    <mergeCell ref="N453:N455"/>
    <mergeCell ref="A456:A460"/>
    <mergeCell ref="B456:B460"/>
    <mergeCell ref="D456:D457"/>
    <mergeCell ref="F456:F457"/>
    <mergeCell ref="G456:G457"/>
    <mergeCell ref="H456:H457"/>
    <mergeCell ref="I456:I457"/>
    <mergeCell ref="J456:J457"/>
    <mergeCell ref="K456:K457"/>
    <mergeCell ref="L456:L457"/>
    <mergeCell ref="D458:D459"/>
    <mergeCell ref="E458:E459"/>
    <mergeCell ref="F458:F459"/>
    <mergeCell ref="G458:G459"/>
    <mergeCell ref="H458:H459"/>
    <mergeCell ref="A430:C430"/>
    <mergeCell ref="A431:A432"/>
    <mergeCell ref="B431:B432"/>
    <mergeCell ref="A433:C433"/>
    <mergeCell ref="A434:A435"/>
    <mergeCell ref="B434:B435"/>
    <mergeCell ref="A436:C436"/>
    <mergeCell ref="A437:C437"/>
    <mergeCell ref="A438:N438"/>
    <mergeCell ref="A439:H439"/>
    <mergeCell ref="A447:B447"/>
    <mergeCell ref="C447:N447"/>
    <mergeCell ref="A448:B448"/>
    <mergeCell ref="C448:N448"/>
    <mergeCell ref="A449:B449"/>
    <mergeCell ref="C449:N449"/>
    <mergeCell ref="A450:B450"/>
    <mergeCell ref="C450:N450"/>
    <mergeCell ref="L416:L417"/>
    <mergeCell ref="D418:D419"/>
    <mergeCell ref="E418:E419"/>
    <mergeCell ref="F418:F419"/>
    <mergeCell ref="G418:G419"/>
    <mergeCell ref="H418:H419"/>
    <mergeCell ref="I418:I419"/>
    <mergeCell ref="J418:J419"/>
    <mergeCell ref="K418:K419"/>
    <mergeCell ref="L418:L419"/>
    <mergeCell ref="A421:A423"/>
    <mergeCell ref="B421:B423"/>
    <mergeCell ref="A424:C424"/>
    <mergeCell ref="A425:A426"/>
    <mergeCell ref="B425:B426"/>
    <mergeCell ref="A427:C427"/>
    <mergeCell ref="A428:A429"/>
    <mergeCell ref="B428:B429"/>
    <mergeCell ref="A408:B408"/>
    <mergeCell ref="C408:N408"/>
    <mergeCell ref="A409:B409"/>
    <mergeCell ref="C409:N409"/>
    <mergeCell ref="A410:B410"/>
    <mergeCell ref="C410:N410"/>
    <mergeCell ref="A411:B411"/>
    <mergeCell ref="C411:N411"/>
    <mergeCell ref="A412:B412"/>
    <mergeCell ref="D412:N412"/>
    <mergeCell ref="A413:B415"/>
    <mergeCell ref="C413:C420"/>
    <mergeCell ref="D413:D415"/>
    <mergeCell ref="E413:E415"/>
    <mergeCell ref="F413:F415"/>
    <mergeCell ref="G413:G415"/>
    <mergeCell ref="H413:H415"/>
    <mergeCell ref="I413:I415"/>
    <mergeCell ref="J413:J415"/>
    <mergeCell ref="K413:K415"/>
    <mergeCell ref="L413:L415"/>
    <mergeCell ref="M413:M415"/>
    <mergeCell ref="N413:N415"/>
    <mergeCell ref="A416:A420"/>
    <mergeCell ref="B416:B420"/>
    <mergeCell ref="D416:D417"/>
    <mergeCell ref="F416:F417"/>
    <mergeCell ref="G416:G417"/>
    <mergeCell ref="H416:H417"/>
    <mergeCell ref="I416:I417"/>
    <mergeCell ref="J416:J417"/>
    <mergeCell ref="K416:K417"/>
    <mergeCell ref="A384:C384"/>
    <mergeCell ref="A385:A386"/>
    <mergeCell ref="B385:B386"/>
    <mergeCell ref="A387:C387"/>
    <mergeCell ref="A388:A389"/>
    <mergeCell ref="B388:B389"/>
    <mergeCell ref="A390:C390"/>
    <mergeCell ref="A391:A392"/>
    <mergeCell ref="B391:B392"/>
    <mergeCell ref="A393:C393"/>
    <mergeCell ref="A394:A395"/>
    <mergeCell ref="B394:B395"/>
    <mergeCell ref="A396:C396"/>
    <mergeCell ref="A397:C397"/>
    <mergeCell ref="A398:N398"/>
    <mergeCell ref="A399:H399"/>
    <mergeCell ref="A407:B407"/>
    <mergeCell ref="C407:N407"/>
    <mergeCell ref="F376:F377"/>
    <mergeCell ref="G376:G377"/>
    <mergeCell ref="H376:H377"/>
    <mergeCell ref="I376:I377"/>
    <mergeCell ref="J376:J377"/>
    <mergeCell ref="K376:K377"/>
    <mergeCell ref="L376:L377"/>
    <mergeCell ref="D378:D379"/>
    <mergeCell ref="E378:E379"/>
    <mergeCell ref="F378:F379"/>
    <mergeCell ref="G378:G379"/>
    <mergeCell ref="H378:H379"/>
    <mergeCell ref="I378:I379"/>
    <mergeCell ref="J378:J379"/>
    <mergeCell ref="K378:K379"/>
    <mergeCell ref="L378:L379"/>
    <mergeCell ref="A381:A383"/>
    <mergeCell ref="B381:B383"/>
    <mergeCell ref="A356:C356"/>
    <mergeCell ref="A357:C357"/>
    <mergeCell ref="A358:N358"/>
    <mergeCell ref="A359:H359"/>
    <mergeCell ref="A367:B367"/>
    <mergeCell ref="C367:N367"/>
    <mergeCell ref="A368:B368"/>
    <mergeCell ref="C368:N368"/>
    <mergeCell ref="A369:B369"/>
    <mergeCell ref="C369:N369"/>
    <mergeCell ref="A370:B370"/>
    <mergeCell ref="C370:N370"/>
    <mergeCell ref="A371:B371"/>
    <mergeCell ref="C371:N371"/>
    <mergeCell ref="A372:B372"/>
    <mergeCell ref="D372:N372"/>
    <mergeCell ref="A373:B375"/>
    <mergeCell ref="C373:C380"/>
    <mergeCell ref="D373:D375"/>
    <mergeCell ref="E373:E375"/>
    <mergeCell ref="F373:F375"/>
    <mergeCell ref="G373:G375"/>
    <mergeCell ref="H373:H375"/>
    <mergeCell ref="I373:I375"/>
    <mergeCell ref="J373:J375"/>
    <mergeCell ref="K373:K375"/>
    <mergeCell ref="L373:L375"/>
    <mergeCell ref="M373:M375"/>
    <mergeCell ref="N373:N375"/>
    <mergeCell ref="A376:A380"/>
    <mergeCell ref="B376:B380"/>
    <mergeCell ref="D376:D377"/>
    <mergeCell ref="I338:I339"/>
    <mergeCell ref="J338:J339"/>
    <mergeCell ref="K338:K339"/>
    <mergeCell ref="L338:L339"/>
    <mergeCell ref="A341:A343"/>
    <mergeCell ref="B341:B343"/>
    <mergeCell ref="A344:C344"/>
    <mergeCell ref="A345:A346"/>
    <mergeCell ref="B345:B346"/>
    <mergeCell ref="A347:C347"/>
    <mergeCell ref="A348:A349"/>
    <mergeCell ref="B348:B349"/>
    <mergeCell ref="A350:C350"/>
    <mergeCell ref="A351:A352"/>
    <mergeCell ref="B351:B352"/>
    <mergeCell ref="A353:C353"/>
    <mergeCell ref="A354:A355"/>
    <mergeCell ref="B354:B355"/>
    <mergeCell ref="A331:B331"/>
    <mergeCell ref="C331:N331"/>
    <mergeCell ref="A332:B332"/>
    <mergeCell ref="D332:N332"/>
    <mergeCell ref="A333:B335"/>
    <mergeCell ref="C333:C340"/>
    <mergeCell ref="D333:D335"/>
    <mergeCell ref="E333:E335"/>
    <mergeCell ref="F333:F335"/>
    <mergeCell ref="G333:G335"/>
    <mergeCell ref="H333:H335"/>
    <mergeCell ref="I333:I335"/>
    <mergeCell ref="J333:J335"/>
    <mergeCell ref="K333:K335"/>
    <mergeCell ref="L333:L335"/>
    <mergeCell ref="M333:M335"/>
    <mergeCell ref="N333:N335"/>
    <mergeCell ref="A336:A340"/>
    <mergeCell ref="B336:B340"/>
    <mergeCell ref="D336:D337"/>
    <mergeCell ref="F336:F337"/>
    <mergeCell ref="G336:G337"/>
    <mergeCell ref="H336:H337"/>
    <mergeCell ref="I336:I337"/>
    <mergeCell ref="J336:J337"/>
    <mergeCell ref="K336:K337"/>
    <mergeCell ref="L336:L337"/>
    <mergeCell ref="D338:D339"/>
    <mergeCell ref="E338:E339"/>
    <mergeCell ref="F338:F339"/>
    <mergeCell ref="G338:G339"/>
    <mergeCell ref="H338:H339"/>
    <mergeCell ref="A310:C310"/>
    <mergeCell ref="A311:A312"/>
    <mergeCell ref="B311:B312"/>
    <mergeCell ref="A313:C313"/>
    <mergeCell ref="A314:A315"/>
    <mergeCell ref="B314:B315"/>
    <mergeCell ref="A316:C316"/>
    <mergeCell ref="A317:C317"/>
    <mergeCell ref="A318:N318"/>
    <mergeCell ref="A319:H319"/>
    <mergeCell ref="A327:B327"/>
    <mergeCell ref="C327:N327"/>
    <mergeCell ref="A328:B328"/>
    <mergeCell ref="C328:N328"/>
    <mergeCell ref="A329:B329"/>
    <mergeCell ref="C329:N329"/>
    <mergeCell ref="A330:B330"/>
    <mergeCell ref="C330:N330"/>
    <mergeCell ref="L296:L297"/>
    <mergeCell ref="D298:D299"/>
    <mergeCell ref="E298:E299"/>
    <mergeCell ref="F298:F299"/>
    <mergeCell ref="G298:G299"/>
    <mergeCell ref="H298:H299"/>
    <mergeCell ref="I298:I299"/>
    <mergeCell ref="J298:J299"/>
    <mergeCell ref="K298:K299"/>
    <mergeCell ref="L298:L299"/>
    <mergeCell ref="A301:A303"/>
    <mergeCell ref="B301:B303"/>
    <mergeCell ref="A304:C304"/>
    <mergeCell ref="A305:A306"/>
    <mergeCell ref="B305:B306"/>
    <mergeCell ref="A307:C307"/>
    <mergeCell ref="A308:A309"/>
    <mergeCell ref="B308:B309"/>
    <mergeCell ref="A288:B288"/>
    <mergeCell ref="C288:N288"/>
    <mergeCell ref="A289:B289"/>
    <mergeCell ref="C289:N289"/>
    <mergeCell ref="A290:B290"/>
    <mergeCell ref="C290:N290"/>
    <mergeCell ref="A291:B291"/>
    <mergeCell ref="C291:N291"/>
    <mergeCell ref="A292:B292"/>
    <mergeCell ref="D292:N292"/>
    <mergeCell ref="A293:B295"/>
    <mergeCell ref="C293:C300"/>
    <mergeCell ref="D293:D295"/>
    <mergeCell ref="E293:E295"/>
    <mergeCell ref="F293:F295"/>
    <mergeCell ref="G293:G295"/>
    <mergeCell ref="H293:H295"/>
    <mergeCell ref="I293:I295"/>
    <mergeCell ref="J293:J295"/>
    <mergeCell ref="K293:K295"/>
    <mergeCell ref="L293:L295"/>
    <mergeCell ref="M293:M295"/>
    <mergeCell ref="N293:N295"/>
    <mergeCell ref="A296:A300"/>
    <mergeCell ref="B296:B300"/>
    <mergeCell ref="D296:D297"/>
    <mergeCell ref="F296:F297"/>
    <mergeCell ref="G296:G297"/>
    <mergeCell ref="H296:H297"/>
    <mergeCell ref="I296:I297"/>
    <mergeCell ref="J296:J297"/>
    <mergeCell ref="K296:K297"/>
    <mergeCell ref="A264:C264"/>
    <mergeCell ref="A265:A266"/>
    <mergeCell ref="B265:B266"/>
    <mergeCell ref="A267:C267"/>
    <mergeCell ref="A268:A269"/>
    <mergeCell ref="B268:B269"/>
    <mergeCell ref="A270:C270"/>
    <mergeCell ref="A271:A272"/>
    <mergeCell ref="B271:B272"/>
    <mergeCell ref="A273:C273"/>
    <mergeCell ref="A274:A275"/>
    <mergeCell ref="B274:B275"/>
    <mergeCell ref="A276:C276"/>
    <mergeCell ref="A277:C277"/>
    <mergeCell ref="A278:N278"/>
    <mergeCell ref="A279:H279"/>
    <mergeCell ref="A287:B287"/>
    <mergeCell ref="C287:N287"/>
    <mergeCell ref="F256:F257"/>
    <mergeCell ref="G256:G257"/>
    <mergeCell ref="H256:H257"/>
    <mergeCell ref="I256:I257"/>
    <mergeCell ref="J256:J257"/>
    <mergeCell ref="K256:K257"/>
    <mergeCell ref="L256:L257"/>
    <mergeCell ref="D258:D259"/>
    <mergeCell ref="E258:E259"/>
    <mergeCell ref="F258:F259"/>
    <mergeCell ref="G258:G259"/>
    <mergeCell ref="H258:H259"/>
    <mergeCell ref="I258:I259"/>
    <mergeCell ref="J258:J259"/>
    <mergeCell ref="K258:K259"/>
    <mergeCell ref="L258:L259"/>
    <mergeCell ref="A261:A263"/>
    <mergeCell ref="B261:B263"/>
    <mergeCell ref="A236:C236"/>
    <mergeCell ref="A237:C237"/>
    <mergeCell ref="A238:N238"/>
    <mergeCell ref="A239:H239"/>
    <mergeCell ref="A247:B247"/>
    <mergeCell ref="C247:N247"/>
    <mergeCell ref="A248:B248"/>
    <mergeCell ref="C248:N248"/>
    <mergeCell ref="A249:B249"/>
    <mergeCell ref="C249:N249"/>
    <mergeCell ref="A250:B250"/>
    <mergeCell ref="C250:N250"/>
    <mergeCell ref="A251:B251"/>
    <mergeCell ref="C251:N251"/>
    <mergeCell ref="A252:B252"/>
    <mergeCell ref="D252:N252"/>
    <mergeCell ref="A253:B255"/>
    <mergeCell ref="C253:C260"/>
    <mergeCell ref="D253:D255"/>
    <mergeCell ref="E253:E255"/>
    <mergeCell ref="F253:F255"/>
    <mergeCell ref="G253:G255"/>
    <mergeCell ref="H253:H255"/>
    <mergeCell ref="I253:I255"/>
    <mergeCell ref="J253:J255"/>
    <mergeCell ref="K253:K255"/>
    <mergeCell ref="L253:L255"/>
    <mergeCell ref="M253:M255"/>
    <mergeCell ref="N253:N255"/>
    <mergeCell ref="A256:A260"/>
    <mergeCell ref="B256:B260"/>
    <mergeCell ref="D256:D257"/>
    <mergeCell ref="I218:I219"/>
    <mergeCell ref="J218:J219"/>
    <mergeCell ref="K218:K219"/>
    <mergeCell ref="L218:L219"/>
    <mergeCell ref="A221:A223"/>
    <mergeCell ref="B221:B223"/>
    <mergeCell ref="A224:C224"/>
    <mergeCell ref="A225:A226"/>
    <mergeCell ref="B225:B226"/>
    <mergeCell ref="A227:C227"/>
    <mergeCell ref="A228:A229"/>
    <mergeCell ref="B228:B229"/>
    <mergeCell ref="A230:C230"/>
    <mergeCell ref="A231:A232"/>
    <mergeCell ref="B231:B232"/>
    <mergeCell ref="A233:C233"/>
    <mergeCell ref="A234:A235"/>
    <mergeCell ref="B234:B235"/>
    <mergeCell ref="A211:B211"/>
    <mergeCell ref="C211:N211"/>
    <mergeCell ref="A212:B212"/>
    <mergeCell ref="D212:N212"/>
    <mergeCell ref="A213:B215"/>
    <mergeCell ref="C213:C220"/>
    <mergeCell ref="D213:D215"/>
    <mergeCell ref="E213:E215"/>
    <mergeCell ref="F213:F215"/>
    <mergeCell ref="G213:G215"/>
    <mergeCell ref="H213:H215"/>
    <mergeCell ref="I213:I215"/>
    <mergeCell ref="J213:J215"/>
    <mergeCell ref="K213:K215"/>
    <mergeCell ref="L213:L215"/>
    <mergeCell ref="M213:M215"/>
    <mergeCell ref="N213:N215"/>
    <mergeCell ref="A216:A220"/>
    <mergeCell ref="B216:B220"/>
    <mergeCell ref="D216:D217"/>
    <mergeCell ref="F216:F217"/>
    <mergeCell ref="G216:G217"/>
    <mergeCell ref="H216:H217"/>
    <mergeCell ref="I216:I217"/>
    <mergeCell ref="J216:J217"/>
    <mergeCell ref="K216:K217"/>
    <mergeCell ref="L216:L217"/>
    <mergeCell ref="D218:D219"/>
    <mergeCell ref="E218:E219"/>
    <mergeCell ref="F218:F219"/>
    <mergeCell ref="G218:G219"/>
    <mergeCell ref="H218:H219"/>
    <mergeCell ref="A190:C190"/>
    <mergeCell ref="A191:A192"/>
    <mergeCell ref="B191:B192"/>
    <mergeCell ref="A193:C193"/>
    <mergeCell ref="A194:A195"/>
    <mergeCell ref="B194:B195"/>
    <mergeCell ref="A196:C196"/>
    <mergeCell ref="A197:C197"/>
    <mergeCell ref="A198:N198"/>
    <mergeCell ref="A199:H199"/>
    <mergeCell ref="A207:B207"/>
    <mergeCell ref="C207:N207"/>
    <mergeCell ref="A208:B208"/>
    <mergeCell ref="C208:N208"/>
    <mergeCell ref="A209:B209"/>
    <mergeCell ref="C209:N209"/>
    <mergeCell ref="A210:B210"/>
    <mergeCell ref="C210:N210"/>
    <mergeCell ref="L176:L177"/>
    <mergeCell ref="D178:D179"/>
    <mergeCell ref="E178:E179"/>
    <mergeCell ref="F178:F179"/>
    <mergeCell ref="G178:G179"/>
    <mergeCell ref="H178:H179"/>
    <mergeCell ref="I178:I179"/>
    <mergeCell ref="J178:J179"/>
    <mergeCell ref="K178:K179"/>
    <mergeCell ref="L178:L179"/>
    <mergeCell ref="A181:A183"/>
    <mergeCell ref="B181:B183"/>
    <mergeCell ref="A184:C184"/>
    <mergeCell ref="A185:A186"/>
    <mergeCell ref="B185:B186"/>
    <mergeCell ref="A187:C187"/>
    <mergeCell ref="A188:A189"/>
    <mergeCell ref="B188:B189"/>
    <mergeCell ref="A168:B168"/>
    <mergeCell ref="C168:N168"/>
    <mergeCell ref="A169:B169"/>
    <mergeCell ref="C169:N169"/>
    <mergeCell ref="A170:B170"/>
    <mergeCell ref="C170:N170"/>
    <mergeCell ref="A171:B171"/>
    <mergeCell ref="C171:N171"/>
    <mergeCell ref="A172:B172"/>
    <mergeCell ref="D172:N172"/>
    <mergeCell ref="A173:B175"/>
    <mergeCell ref="C173:C180"/>
    <mergeCell ref="D173:D175"/>
    <mergeCell ref="E173:E175"/>
    <mergeCell ref="F173:F175"/>
    <mergeCell ref="G173:G175"/>
    <mergeCell ref="H173:H175"/>
    <mergeCell ref="I173:I175"/>
    <mergeCell ref="J173:J175"/>
    <mergeCell ref="K173:K175"/>
    <mergeCell ref="L173:L175"/>
    <mergeCell ref="M173:M175"/>
    <mergeCell ref="N173:N175"/>
    <mergeCell ref="A176:A180"/>
    <mergeCell ref="B176:B180"/>
    <mergeCell ref="D176:D177"/>
    <mergeCell ref="F176:F177"/>
    <mergeCell ref="G176:G177"/>
    <mergeCell ref="H176:H177"/>
    <mergeCell ref="I176:I177"/>
    <mergeCell ref="J176:J177"/>
    <mergeCell ref="K176:K177"/>
    <mergeCell ref="A144:C144"/>
    <mergeCell ref="A145:A146"/>
    <mergeCell ref="B145:B146"/>
    <mergeCell ref="A147:C147"/>
    <mergeCell ref="A148:A149"/>
    <mergeCell ref="B148:B149"/>
    <mergeCell ref="A150:C150"/>
    <mergeCell ref="A151:A152"/>
    <mergeCell ref="B151:B152"/>
    <mergeCell ref="A153:C153"/>
    <mergeCell ref="A154:A155"/>
    <mergeCell ref="B154:B155"/>
    <mergeCell ref="A156:C156"/>
    <mergeCell ref="A157:C157"/>
    <mergeCell ref="A158:N158"/>
    <mergeCell ref="A159:H159"/>
    <mergeCell ref="A167:B167"/>
    <mergeCell ref="C167:N167"/>
    <mergeCell ref="F136:F137"/>
    <mergeCell ref="G136:G137"/>
    <mergeCell ref="H136:H137"/>
    <mergeCell ref="I136:I137"/>
    <mergeCell ref="J136:J137"/>
    <mergeCell ref="K136:K137"/>
    <mergeCell ref="L136:L137"/>
    <mergeCell ref="D138:D139"/>
    <mergeCell ref="E138:E139"/>
    <mergeCell ref="F138:F139"/>
    <mergeCell ref="G138:G139"/>
    <mergeCell ref="H138:H139"/>
    <mergeCell ref="I138:I139"/>
    <mergeCell ref="J138:J139"/>
    <mergeCell ref="K138:K139"/>
    <mergeCell ref="L138:L139"/>
    <mergeCell ref="A141:A143"/>
    <mergeCell ref="B141:B143"/>
    <mergeCell ref="A117:C117"/>
    <mergeCell ref="A118:C118"/>
    <mergeCell ref="A119:N119"/>
    <mergeCell ref="A120:H120"/>
    <mergeCell ref="A127:B127"/>
    <mergeCell ref="C127:N127"/>
    <mergeCell ref="A128:B128"/>
    <mergeCell ref="C128:N128"/>
    <mergeCell ref="A129:B129"/>
    <mergeCell ref="C129:N129"/>
    <mergeCell ref="A130:B130"/>
    <mergeCell ref="C130:N130"/>
    <mergeCell ref="A131:B131"/>
    <mergeCell ref="C131:N131"/>
    <mergeCell ref="A132:B132"/>
    <mergeCell ref="D132:N132"/>
    <mergeCell ref="A133:B135"/>
    <mergeCell ref="C133:C140"/>
    <mergeCell ref="D133:D135"/>
    <mergeCell ref="E133:E135"/>
    <mergeCell ref="F133:F135"/>
    <mergeCell ref="G133:G135"/>
    <mergeCell ref="H133:H135"/>
    <mergeCell ref="I133:I135"/>
    <mergeCell ref="J133:J135"/>
    <mergeCell ref="K133:K135"/>
    <mergeCell ref="L133:L135"/>
    <mergeCell ref="M133:M135"/>
    <mergeCell ref="N133:N135"/>
    <mergeCell ref="A136:A140"/>
    <mergeCell ref="B136:B140"/>
    <mergeCell ref="D136:D137"/>
    <mergeCell ref="I96:I97"/>
    <mergeCell ref="J96:J97"/>
    <mergeCell ref="K96:K97"/>
    <mergeCell ref="L96:L97"/>
    <mergeCell ref="A99:A104"/>
    <mergeCell ref="B99:B104"/>
    <mergeCell ref="A105:C105"/>
    <mergeCell ref="A106:A107"/>
    <mergeCell ref="B106:B107"/>
    <mergeCell ref="A108:C108"/>
    <mergeCell ref="A109:A110"/>
    <mergeCell ref="B109:B110"/>
    <mergeCell ref="A111:C111"/>
    <mergeCell ref="A112:A113"/>
    <mergeCell ref="B112:B113"/>
    <mergeCell ref="A114:C114"/>
    <mergeCell ref="A115:A116"/>
    <mergeCell ref="B115:B116"/>
    <mergeCell ref="A89:B89"/>
    <mergeCell ref="C89:N89"/>
    <mergeCell ref="A90:B90"/>
    <mergeCell ref="D90:N90"/>
    <mergeCell ref="A91:B93"/>
    <mergeCell ref="C91:C98"/>
    <mergeCell ref="D91:D93"/>
    <mergeCell ref="E91:E93"/>
    <mergeCell ref="F91:F93"/>
    <mergeCell ref="G91:G93"/>
    <mergeCell ref="H91:H93"/>
    <mergeCell ref="I91:I93"/>
    <mergeCell ref="J91:J93"/>
    <mergeCell ref="K91:K93"/>
    <mergeCell ref="L91:L93"/>
    <mergeCell ref="M91:M93"/>
    <mergeCell ref="N91:N93"/>
    <mergeCell ref="A94:A98"/>
    <mergeCell ref="B94:B98"/>
    <mergeCell ref="D94:D95"/>
    <mergeCell ref="F94:F95"/>
    <mergeCell ref="G94:G95"/>
    <mergeCell ref="H94:H95"/>
    <mergeCell ref="I94:I95"/>
    <mergeCell ref="J94:J95"/>
    <mergeCell ref="K94:K95"/>
    <mergeCell ref="L94:L95"/>
    <mergeCell ref="D96:D97"/>
    <mergeCell ref="E96:E97"/>
    <mergeCell ref="F96:F97"/>
    <mergeCell ref="G96:G97"/>
    <mergeCell ref="H96:H97"/>
    <mergeCell ref="A70:A71"/>
    <mergeCell ref="B70:B71"/>
    <mergeCell ref="A72:C72"/>
    <mergeCell ref="A73:A74"/>
    <mergeCell ref="B73:B74"/>
    <mergeCell ref="A75:C75"/>
    <mergeCell ref="A76:C76"/>
    <mergeCell ref="A77:N77"/>
    <mergeCell ref="A78:H78"/>
    <mergeCell ref="A85:B85"/>
    <mergeCell ref="C85:N85"/>
    <mergeCell ref="A86:B86"/>
    <mergeCell ref="C86:N86"/>
    <mergeCell ref="A87:B87"/>
    <mergeCell ref="C87:N87"/>
    <mergeCell ref="A88:B88"/>
    <mergeCell ref="C88:N88"/>
    <mergeCell ref="E54:E55"/>
    <mergeCell ref="F54:F55"/>
    <mergeCell ref="G54:G55"/>
    <mergeCell ref="H54:H55"/>
    <mergeCell ref="I54:I55"/>
    <mergeCell ref="J54:J55"/>
    <mergeCell ref="K54:K55"/>
    <mergeCell ref="L54:L55"/>
    <mergeCell ref="A57:A62"/>
    <mergeCell ref="B57:B62"/>
    <mergeCell ref="A63:C63"/>
    <mergeCell ref="A64:A65"/>
    <mergeCell ref="B64:B65"/>
    <mergeCell ref="A66:C66"/>
    <mergeCell ref="A67:A68"/>
    <mergeCell ref="B67:B68"/>
    <mergeCell ref="A69:C69"/>
    <mergeCell ref="A45:B45"/>
    <mergeCell ref="C45:N45"/>
    <mergeCell ref="A46:B46"/>
    <mergeCell ref="C46:N46"/>
    <mergeCell ref="A47:B47"/>
    <mergeCell ref="C47:N47"/>
    <mergeCell ref="A48:B48"/>
    <mergeCell ref="D48:N48"/>
    <mergeCell ref="A49:B51"/>
    <mergeCell ref="C49:C56"/>
    <mergeCell ref="D49:D51"/>
    <mergeCell ref="E49:E51"/>
    <mergeCell ref="F49:F51"/>
    <mergeCell ref="G49:G51"/>
    <mergeCell ref="H49:H51"/>
    <mergeCell ref="I49:I51"/>
    <mergeCell ref="J49:J51"/>
    <mergeCell ref="K49:K51"/>
    <mergeCell ref="L49:L51"/>
    <mergeCell ref="M49:M51"/>
    <mergeCell ref="N49:N51"/>
    <mergeCell ref="A52:A56"/>
    <mergeCell ref="B52:B56"/>
    <mergeCell ref="D52:D53"/>
    <mergeCell ref="F52:F53"/>
    <mergeCell ref="G52:G53"/>
    <mergeCell ref="H52:H53"/>
    <mergeCell ref="I52:I53"/>
    <mergeCell ref="J52:J53"/>
    <mergeCell ref="K52:K53"/>
    <mergeCell ref="L52:L53"/>
    <mergeCell ref="D54:D55"/>
    <mergeCell ref="A24:C24"/>
    <mergeCell ref="A25:A26"/>
    <mergeCell ref="B25:B26"/>
    <mergeCell ref="A27:C27"/>
    <mergeCell ref="A28:A29"/>
    <mergeCell ref="B28:B29"/>
    <mergeCell ref="A30:C30"/>
    <mergeCell ref="A31:A32"/>
    <mergeCell ref="B31:B32"/>
    <mergeCell ref="A33:C33"/>
    <mergeCell ref="A34:C34"/>
    <mergeCell ref="A35:N35"/>
    <mergeCell ref="A36:H36"/>
    <mergeCell ref="A43:B43"/>
    <mergeCell ref="C43:N43"/>
    <mergeCell ref="A44:B44"/>
    <mergeCell ref="C44:N44"/>
    <mergeCell ref="J10:J11"/>
    <mergeCell ref="K10:K11"/>
    <mergeCell ref="L10:L11"/>
    <mergeCell ref="D12:D13"/>
    <mergeCell ref="E12:E13"/>
    <mergeCell ref="F12:F13"/>
    <mergeCell ref="G12:G13"/>
    <mergeCell ref="H12:H13"/>
    <mergeCell ref="I12:I13"/>
    <mergeCell ref="J12:J13"/>
    <mergeCell ref="K12:K13"/>
    <mergeCell ref="L12:L13"/>
    <mergeCell ref="A15:A20"/>
    <mergeCell ref="B15:B20"/>
    <mergeCell ref="A21:C21"/>
    <mergeCell ref="A22:A23"/>
    <mergeCell ref="B22:B23"/>
    <mergeCell ref="A1:B1"/>
    <mergeCell ref="C1:N1"/>
    <mergeCell ref="A2:B2"/>
    <mergeCell ref="C2:N2"/>
    <mergeCell ref="A3:B3"/>
    <mergeCell ref="C3:N3"/>
    <mergeCell ref="A4:B4"/>
    <mergeCell ref="C4:N4"/>
    <mergeCell ref="A5:B5"/>
    <mergeCell ref="C5:N5"/>
    <mergeCell ref="A6:B6"/>
    <mergeCell ref="D6:N6"/>
    <mergeCell ref="A7:B9"/>
    <mergeCell ref="C7:C14"/>
    <mergeCell ref="D7:D9"/>
    <mergeCell ref="E7:E9"/>
    <mergeCell ref="F7:F9"/>
    <mergeCell ref="G7:G9"/>
    <mergeCell ref="H7:H9"/>
    <mergeCell ref="I7:I9"/>
    <mergeCell ref="J7:J9"/>
    <mergeCell ref="K7:K9"/>
    <mergeCell ref="L7:L9"/>
    <mergeCell ref="M7:M9"/>
    <mergeCell ref="N7:N9"/>
    <mergeCell ref="A10:A14"/>
    <mergeCell ref="B10:B14"/>
    <mergeCell ref="D10:D11"/>
    <mergeCell ref="F10:F11"/>
    <mergeCell ref="G10:G11"/>
    <mergeCell ref="H10:H11"/>
    <mergeCell ref="I10:I11"/>
  </mergeCells>
  <conditionalFormatting sqref="C141">
    <cfRule type="cellIs" dxfId="209" priority="2" operator="lessThan">
      <formula>0</formula>
    </cfRule>
  </conditionalFormatting>
  <conditionalFormatting sqref="C143">
    <cfRule type="cellIs" dxfId="208" priority="3" operator="lessThan">
      <formula>0</formula>
    </cfRule>
  </conditionalFormatting>
  <conditionalFormatting sqref="C181">
    <cfRule type="cellIs" dxfId="207" priority="4" operator="lessThan">
      <formula>0</formula>
    </cfRule>
  </conditionalFormatting>
  <conditionalFormatting sqref="C183">
    <cfRule type="cellIs" dxfId="206" priority="5" operator="lessThan">
      <formula>0</formula>
    </cfRule>
  </conditionalFormatting>
  <conditionalFormatting sqref="C221">
    <cfRule type="cellIs" dxfId="205" priority="6" operator="lessThan">
      <formula>0</formula>
    </cfRule>
  </conditionalFormatting>
  <conditionalFormatting sqref="C223">
    <cfRule type="cellIs" dxfId="204" priority="7" operator="lessThan">
      <formula>0</formula>
    </cfRule>
  </conditionalFormatting>
  <conditionalFormatting sqref="C261">
    <cfRule type="cellIs" dxfId="203" priority="8" operator="lessThan">
      <formula>0</formula>
    </cfRule>
  </conditionalFormatting>
  <conditionalFormatting sqref="C263">
    <cfRule type="cellIs" dxfId="202" priority="9" operator="lessThan">
      <formula>0</formula>
    </cfRule>
  </conditionalFormatting>
  <conditionalFormatting sqref="C301">
    <cfRule type="cellIs" dxfId="201" priority="10" operator="lessThan">
      <formula>0</formula>
    </cfRule>
  </conditionalFormatting>
  <conditionalFormatting sqref="C303">
    <cfRule type="cellIs" dxfId="200" priority="11" operator="lessThan">
      <formula>0</formula>
    </cfRule>
  </conditionalFormatting>
  <conditionalFormatting sqref="C341">
    <cfRule type="cellIs" dxfId="199" priority="12" operator="lessThan">
      <formula>0</formula>
    </cfRule>
  </conditionalFormatting>
  <conditionalFormatting sqref="C343">
    <cfRule type="cellIs" dxfId="198" priority="13" operator="lessThan">
      <formula>0</formula>
    </cfRule>
  </conditionalFormatting>
  <conditionalFormatting sqref="C381">
    <cfRule type="cellIs" dxfId="197" priority="14" operator="lessThan">
      <formula>0</formula>
    </cfRule>
  </conditionalFormatting>
  <conditionalFormatting sqref="C383">
    <cfRule type="cellIs" dxfId="196" priority="15" operator="lessThan">
      <formula>0</formula>
    </cfRule>
  </conditionalFormatting>
  <conditionalFormatting sqref="C421">
    <cfRule type="cellIs" dxfId="195" priority="16" operator="lessThan">
      <formula>0</formula>
    </cfRule>
  </conditionalFormatting>
  <conditionalFormatting sqref="C423">
    <cfRule type="cellIs" dxfId="194" priority="17" operator="lessThan">
      <formula>0</formula>
    </cfRule>
  </conditionalFormatting>
  <conditionalFormatting sqref="C461">
    <cfRule type="cellIs" dxfId="193" priority="18" operator="lessThan">
      <formula>0</formula>
    </cfRule>
  </conditionalFormatting>
  <conditionalFormatting sqref="C463">
    <cfRule type="cellIs" dxfId="192" priority="19" operator="lessThan">
      <formula>0</formula>
    </cfRule>
  </conditionalFormatting>
  <conditionalFormatting sqref="C501">
    <cfRule type="cellIs" dxfId="191" priority="20" operator="lessThan">
      <formula>0</formula>
    </cfRule>
  </conditionalFormatting>
  <conditionalFormatting sqref="C503">
    <cfRule type="cellIs" dxfId="190" priority="21" operator="lessThan">
      <formula>0</formula>
    </cfRule>
  </conditionalFormatting>
  <conditionalFormatting sqref="C541">
    <cfRule type="cellIs" dxfId="189" priority="22" operator="lessThan">
      <formula>0</formula>
    </cfRule>
  </conditionalFormatting>
  <conditionalFormatting sqref="C543">
    <cfRule type="cellIs" dxfId="188" priority="23" operator="lessThan">
      <formula>0</formula>
    </cfRule>
  </conditionalFormatting>
  <conditionalFormatting sqref="C581">
    <cfRule type="cellIs" dxfId="187" priority="24" operator="lessThan">
      <formula>0</formula>
    </cfRule>
  </conditionalFormatting>
  <conditionalFormatting sqref="C583">
    <cfRule type="cellIs" dxfId="186" priority="25" operator="lessThan">
      <formula>0</formula>
    </cfRule>
  </conditionalFormatting>
  <conditionalFormatting sqref="C621">
    <cfRule type="cellIs" dxfId="185" priority="26" operator="lessThan">
      <formula>0</formula>
    </cfRule>
  </conditionalFormatting>
  <conditionalFormatting sqref="C623">
    <cfRule type="cellIs" dxfId="184" priority="27" operator="lessThan">
      <formula>0</formula>
    </cfRule>
  </conditionalFormatting>
  <conditionalFormatting sqref="C661">
    <cfRule type="cellIs" dxfId="183" priority="28" operator="lessThan">
      <formula>0</formula>
    </cfRule>
  </conditionalFormatting>
  <conditionalFormatting sqref="C663">
    <cfRule type="cellIs" dxfId="182" priority="29" operator="lessThan">
      <formula>0</formula>
    </cfRule>
  </conditionalFormatting>
  <conditionalFormatting sqref="C701">
    <cfRule type="cellIs" dxfId="181" priority="30" operator="lessThan">
      <formula>0</formula>
    </cfRule>
  </conditionalFormatting>
  <conditionalFormatting sqref="C703">
    <cfRule type="cellIs" dxfId="180" priority="31" operator="lessThan">
      <formula>0</formula>
    </cfRule>
  </conditionalFormatting>
  <conditionalFormatting sqref="C741">
    <cfRule type="cellIs" dxfId="179" priority="32" operator="lessThan">
      <formula>0</formula>
    </cfRule>
  </conditionalFormatting>
  <conditionalFormatting sqref="C743">
    <cfRule type="cellIs" dxfId="178" priority="33" operator="lessThan">
      <formula>0</formula>
    </cfRule>
  </conditionalFormatting>
  <pageMargins left="0.7" right="0.7" top="0.75" bottom="0.75" header="0.511811023622047" footer="0.511811023622047"/>
  <pageSetup orientation="portrait" horizontalDpi="300" verticalDpi="300"/>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F26"/>
  <sheetViews>
    <sheetView zoomScaleNormal="100" workbookViewId="0">
      <selection activeCell="R29" sqref="R29"/>
    </sheetView>
  </sheetViews>
  <sheetFormatPr baseColWidth="10" defaultColWidth="9.1796875" defaultRowHeight="12.5" x14ac:dyDescent="0.25"/>
  <cols>
    <col min="1" max="6" width="16.7265625" customWidth="1"/>
  </cols>
  <sheetData>
    <row r="1" spans="1:6" ht="12.75" customHeight="1" x14ac:dyDescent="0.25">
      <c r="A1" s="900" t="s">
        <v>5</v>
      </c>
      <c r="B1" s="900"/>
      <c r="C1" s="901" t="s">
        <v>26</v>
      </c>
      <c r="D1" s="901"/>
      <c r="E1" s="901"/>
      <c r="F1" s="901"/>
    </row>
    <row r="2" spans="1:6" ht="24" customHeight="1" x14ac:dyDescent="0.25">
      <c r="A2" s="900" t="s">
        <v>27</v>
      </c>
      <c r="B2" s="900"/>
      <c r="C2" s="901" t="s">
        <v>582</v>
      </c>
      <c r="D2" s="901"/>
      <c r="E2" s="901"/>
      <c r="F2" s="901"/>
    </row>
    <row r="3" spans="1:6" ht="12.75" customHeight="1" x14ac:dyDescent="0.25">
      <c r="A3" s="900" t="s">
        <v>29</v>
      </c>
      <c r="B3" s="900"/>
      <c r="C3" s="901" t="s">
        <v>549</v>
      </c>
      <c r="D3" s="901"/>
      <c r="E3" s="901"/>
      <c r="F3" s="901"/>
    </row>
    <row r="4" spans="1:6" ht="12.75" customHeight="1" x14ac:dyDescent="0.25">
      <c r="A4" s="900" t="s">
        <v>31</v>
      </c>
      <c r="B4" s="900"/>
      <c r="C4" s="901" t="s">
        <v>299</v>
      </c>
      <c r="D4" s="901"/>
      <c r="E4" s="901"/>
      <c r="F4" s="901"/>
    </row>
    <row r="5" spans="1:6" ht="12.75" customHeight="1" x14ac:dyDescent="0.25">
      <c r="A5" s="902" t="s">
        <v>33</v>
      </c>
      <c r="B5" s="902"/>
      <c r="C5" s="591" t="s">
        <v>34</v>
      </c>
      <c r="D5" s="903" t="s">
        <v>300</v>
      </c>
      <c r="E5" s="903"/>
      <c r="F5" s="903"/>
    </row>
    <row r="6" spans="1:6" ht="34.5" customHeight="1" x14ac:dyDescent="0.25">
      <c r="A6" s="745" t="s">
        <v>37</v>
      </c>
      <c r="B6" s="745"/>
      <c r="C6" s="746" t="s">
        <v>38</v>
      </c>
      <c r="D6" s="592" t="s">
        <v>444</v>
      </c>
      <c r="E6" s="592" t="s">
        <v>302</v>
      </c>
      <c r="F6" s="592" t="s">
        <v>445</v>
      </c>
    </row>
    <row r="7" spans="1:6" ht="13.5" customHeight="1" x14ac:dyDescent="0.25">
      <c r="A7" s="747" t="s">
        <v>197</v>
      </c>
      <c r="B7" s="747" t="s">
        <v>47</v>
      </c>
      <c r="C7" s="746"/>
      <c r="D7" s="593" t="s">
        <v>48</v>
      </c>
      <c r="E7" s="593" t="s">
        <v>304</v>
      </c>
      <c r="F7" s="593" t="s">
        <v>52</v>
      </c>
    </row>
    <row r="8" spans="1:6" ht="13.5" x14ac:dyDescent="0.35">
      <c r="A8" s="747"/>
      <c r="B8" s="747"/>
      <c r="C8" s="746"/>
      <c r="D8" s="593"/>
      <c r="E8" s="593" t="s">
        <v>542</v>
      </c>
      <c r="F8" s="594" t="s">
        <v>583</v>
      </c>
    </row>
    <row r="9" spans="1:6" ht="13.5" x14ac:dyDescent="0.35">
      <c r="A9" s="747"/>
      <c r="B9" s="747"/>
      <c r="C9" s="746"/>
      <c r="D9" s="595" t="s">
        <v>61</v>
      </c>
      <c r="E9" s="595" t="s">
        <v>308</v>
      </c>
      <c r="F9" s="596" t="s">
        <v>309</v>
      </c>
    </row>
    <row r="10" spans="1:6" ht="13.5" customHeight="1" x14ac:dyDescent="0.25">
      <c r="A10" s="748" t="s">
        <v>68</v>
      </c>
      <c r="B10" s="748" t="s">
        <v>313</v>
      </c>
      <c r="C10" s="593" t="s">
        <v>311</v>
      </c>
      <c r="D10" s="597"/>
      <c r="E10" s="597"/>
      <c r="F10" s="598"/>
    </row>
    <row r="11" spans="1:6" x14ac:dyDescent="0.25">
      <c r="A11" s="748"/>
      <c r="B11" s="748"/>
      <c r="C11" s="593" t="s">
        <v>312</v>
      </c>
      <c r="D11" s="593"/>
      <c r="E11" s="593"/>
      <c r="F11" s="598"/>
    </row>
    <row r="12" spans="1:6" x14ac:dyDescent="0.25">
      <c r="A12" s="904" t="s">
        <v>292</v>
      </c>
      <c r="B12" s="904"/>
      <c r="C12" s="904"/>
      <c r="D12" s="599"/>
      <c r="E12" s="599"/>
      <c r="F12" s="598"/>
    </row>
    <row r="13" spans="1:6" ht="12.75" customHeight="1" x14ac:dyDescent="0.25">
      <c r="A13" s="745" t="s">
        <v>310</v>
      </c>
      <c r="B13" s="745" t="s">
        <v>313</v>
      </c>
      <c r="C13" s="593" t="s">
        <v>311</v>
      </c>
      <c r="D13" s="597"/>
      <c r="E13" s="597"/>
      <c r="F13" s="598"/>
    </row>
    <row r="14" spans="1:6" x14ac:dyDescent="0.25">
      <c r="A14" s="745"/>
      <c r="B14" s="745"/>
      <c r="C14" s="593" t="s">
        <v>312</v>
      </c>
      <c r="D14" s="593"/>
      <c r="E14" s="593"/>
      <c r="F14" s="598"/>
    </row>
    <row r="15" spans="1:6" x14ac:dyDescent="0.25">
      <c r="A15" s="904" t="s">
        <v>292</v>
      </c>
      <c r="B15" s="904"/>
      <c r="C15" s="904"/>
      <c r="D15" s="599"/>
      <c r="E15" s="599"/>
      <c r="F15" s="598"/>
    </row>
    <row r="16" spans="1:6" ht="12.75" customHeight="1" x14ac:dyDescent="0.25">
      <c r="A16" s="745" t="s">
        <v>314</v>
      </c>
      <c r="B16" s="745" t="s">
        <v>313</v>
      </c>
      <c r="C16" s="593" t="s">
        <v>311</v>
      </c>
      <c r="D16" s="597"/>
      <c r="E16" s="597"/>
      <c r="F16" s="598"/>
    </row>
    <row r="17" spans="1:6" x14ac:dyDescent="0.25">
      <c r="A17" s="745"/>
      <c r="B17" s="745"/>
      <c r="C17" s="593" t="s">
        <v>312</v>
      </c>
      <c r="D17" s="593"/>
      <c r="E17" s="593"/>
      <c r="F17" s="598"/>
    </row>
    <row r="18" spans="1:6" x14ac:dyDescent="0.25">
      <c r="A18" s="904" t="s">
        <v>292</v>
      </c>
      <c r="B18" s="904"/>
      <c r="C18" s="904"/>
      <c r="D18" s="599"/>
      <c r="E18" s="599"/>
      <c r="F18" s="598"/>
    </row>
    <row r="19" spans="1:6" ht="12.75" customHeight="1" x14ac:dyDescent="0.25">
      <c r="A19" s="745" t="s">
        <v>315</v>
      </c>
      <c r="B19" s="745" t="s">
        <v>313</v>
      </c>
      <c r="C19" s="593" t="s">
        <v>311</v>
      </c>
      <c r="D19" s="597"/>
      <c r="E19" s="597"/>
      <c r="F19" s="598"/>
    </row>
    <row r="20" spans="1:6" x14ac:dyDescent="0.25">
      <c r="A20" s="745"/>
      <c r="B20" s="745"/>
      <c r="C20" s="593" t="s">
        <v>312</v>
      </c>
      <c r="D20" s="593"/>
      <c r="E20" s="593"/>
      <c r="F20" s="598"/>
    </row>
    <row r="21" spans="1:6" x14ac:dyDescent="0.25">
      <c r="A21" s="904" t="s">
        <v>292</v>
      </c>
      <c r="B21" s="904"/>
      <c r="C21" s="904"/>
      <c r="D21" s="599"/>
      <c r="E21" s="599"/>
      <c r="F21" s="598"/>
    </row>
    <row r="22" spans="1:6" ht="12.75" customHeight="1" x14ac:dyDescent="0.25">
      <c r="A22" s="745" t="s">
        <v>316</v>
      </c>
      <c r="B22" s="745" t="s">
        <v>313</v>
      </c>
      <c r="C22" s="593" t="s">
        <v>311</v>
      </c>
      <c r="D22" s="597"/>
      <c r="E22" s="597"/>
      <c r="F22" s="598"/>
    </row>
    <row r="23" spans="1:6" x14ac:dyDescent="0.25">
      <c r="A23" s="745"/>
      <c r="B23" s="745"/>
      <c r="C23" s="593" t="s">
        <v>312</v>
      </c>
      <c r="D23" s="593"/>
      <c r="E23" s="593"/>
      <c r="F23" s="598"/>
    </row>
    <row r="24" spans="1:6" x14ac:dyDescent="0.25">
      <c r="A24" s="904" t="s">
        <v>292</v>
      </c>
      <c r="B24" s="904"/>
      <c r="C24" s="904"/>
      <c r="D24" s="599"/>
      <c r="E24" s="599"/>
      <c r="F24" s="598"/>
    </row>
    <row r="25" spans="1:6" x14ac:dyDescent="0.25">
      <c r="A25" s="905" t="s">
        <v>91</v>
      </c>
      <c r="B25" s="905"/>
      <c r="C25" s="905"/>
      <c r="D25" s="600"/>
      <c r="E25" s="600"/>
      <c r="F25" s="598"/>
    </row>
    <row r="26" spans="1:6" x14ac:dyDescent="0.25">
      <c r="A26" s="906" t="s">
        <v>584</v>
      </c>
      <c r="B26" s="906"/>
      <c r="C26" s="906"/>
      <c r="D26" s="906"/>
      <c r="E26" s="906"/>
      <c r="F26" s="906"/>
    </row>
  </sheetData>
  <mergeCells count="31">
    <mergeCell ref="A26:F26"/>
    <mergeCell ref="A21:C21"/>
    <mergeCell ref="A22:A23"/>
    <mergeCell ref="B22:B23"/>
    <mergeCell ref="A24:C24"/>
    <mergeCell ref="A25:C25"/>
    <mergeCell ref="A15:C15"/>
    <mergeCell ref="A16:A17"/>
    <mergeCell ref="B16:B17"/>
    <mergeCell ref="A18:C18"/>
    <mergeCell ref="A19:A20"/>
    <mergeCell ref="B19:B20"/>
    <mergeCell ref="A10:A11"/>
    <mergeCell ref="B10:B11"/>
    <mergeCell ref="A12:C12"/>
    <mergeCell ref="A13:A14"/>
    <mergeCell ref="B13:B14"/>
    <mergeCell ref="A4:B4"/>
    <mergeCell ref="C4:F4"/>
    <mergeCell ref="A5:B5"/>
    <mergeCell ref="D5:F5"/>
    <mergeCell ref="A6:B6"/>
    <mergeCell ref="C6:C9"/>
    <mergeCell ref="A7:A9"/>
    <mergeCell ref="B7:B9"/>
    <mergeCell ref="A1:B1"/>
    <mergeCell ref="C1:F1"/>
    <mergeCell ref="A2:B2"/>
    <mergeCell ref="C2:F2"/>
    <mergeCell ref="A3:B3"/>
    <mergeCell ref="C3:F3"/>
  </mergeCells>
  <pageMargins left="0.75" right="0.75" top="1" bottom="1" header="0.511811023622047" footer="0.511811023622047"/>
  <pageSetup orientation="portrait" horizontalDpi="300" verticalDpi="300"/>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tabColor rgb="FFE6B9B8"/>
  </sheetPr>
  <dimension ref="A1:AMJ539"/>
  <sheetViews>
    <sheetView topLeftCell="A526" zoomScaleNormal="100" workbookViewId="0">
      <selection activeCell="H524" sqref="H524"/>
    </sheetView>
  </sheetViews>
  <sheetFormatPr baseColWidth="10" defaultColWidth="11.54296875" defaultRowHeight="14.5" x14ac:dyDescent="0.35"/>
  <cols>
    <col min="1" max="1024" width="11.54296875" style="601"/>
  </cols>
  <sheetData>
    <row r="1" spans="1:15" x14ac:dyDescent="0.35">
      <c r="A1" s="907" t="s">
        <v>23</v>
      </c>
      <c r="B1" s="907"/>
      <c r="C1" s="908">
        <f>Presentación!$C$3</f>
        <v>1990</v>
      </c>
      <c r="D1" s="908"/>
      <c r="E1" s="908"/>
      <c r="F1" s="908"/>
      <c r="G1" s="908"/>
      <c r="H1" s="908"/>
      <c r="I1" s="908"/>
      <c r="J1" s="908"/>
      <c r="K1" s="908"/>
      <c r="L1" s="908"/>
    </row>
    <row r="2" spans="1:15" x14ac:dyDescent="0.35">
      <c r="A2" s="909" t="s">
        <v>24</v>
      </c>
      <c r="B2" s="909"/>
      <c r="C2" s="910" t="s">
        <v>0</v>
      </c>
      <c r="D2" s="910"/>
      <c r="E2" s="910"/>
      <c r="F2" s="910"/>
      <c r="G2" s="910"/>
      <c r="H2" s="910"/>
      <c r="I2" s="910"/>
      <c r="J2" s="910"/>
      <c r="K2" s="910"/>
      <c r="L2" s="910"/>
      <c r="N2" s="601">
        <v>100</v>
      </c>
    </row>
    <row r="3" spans="1:15" ht="15" customHeight="1" x14ac:dyDescent="0.35">
      <c r="A3" s="823" t="s">
        <v>5</v>
      </c>
      <c r="B3" s="823"/>
      <c r="C3" s="824" t="s">
        <v>26</v>
      </c>
      <c r="D3" s="824"/>
      <c r="E3" s="824"/>
      <c r="F3" s="824"/>
      <c r="G3" s="824"/>
      <c r="H3" s="824"/>
      <c r="I3" s="824"/>
      <c r="J3" s="824"/>
      <c r="K3" s="824"/>
      <c r="L3" s="824"/>
    </row>
    <row r="4" spans="1:15" ht="15" customHeight="1" x14ac:dyDescent="0.35">
      <c r="A4" s="823" t="s">
        <v>27</v>
      </c>
      <c r="B4" s="823"/>
      <c r="C4" s="824" t="s">
        <v>585</v>
      </c>
      <c r="D4" s="824"/>
      <c r="E4" s="824"/>
      <c r="F4" s="824"/>
      <c r="G4" s="824"/>
      <c r="H4" s="824"/>
      <c r="I4" s="824"/>
      <c r="J4" s="824"/>
      <c r="K4" s="824"/>
      <c r="L4" s="824"/>
    </row>
    <row r="5" spans="1:15" ht="15" customHeight="1" x14ac:dyDescent="0.35">
      <c r="A5" s="823" t="s">
        <v>29</v>
      </c>
      <c r="B5" s="823"/>
      <c r="C5" s="824" t="s">
        <v>544</v>
      </c>
      <c r="D5" s="824"/>
      <c r="E5" s="824"/>
      <c r="F5" s="824"/>
      <c r="G5" s="824"/>
      <c r="H5" s="824"/>
      <c r="I5" s="824"/>
      <c r="J5" s="824"/>
      <c r="K5" s="824"/>
      <c r="L5" s="824"/>
    </row>
    <row r="6" spans="1:15" ht="15" customHeight="1" x14ac:dyDescent="0.35">
      <c r="A6" s="823" t="s">
        <v>31</v>
      </c>
      <c r="B6" s="823"/>
      <c r="C6" s="824" t="s">
        <v>299</v>
      </c>
      <c r="D6" s="824"/>
      <c r="E6" s="824"/>
      <c r="F6" s="824"/>
      <c r="G6" s="824"/>
      <c r="H6" s="824"/>
      <c r="I6" s="824"/>
      <c r="J6" s="824"/>
      <c r="K6" s="824"/>
      <c r="L6" s="824"/>
    </row>
    <row r="7" spans="1:15" ht="15" customHeight="1" x14ac:dyDescent="0.35">
      <c r="A7" s="825" t="s">
        <v>33</v>
      </c>
      <c r="B7" s="825"/>
      <c r="C7" s="436" t="s">
        <v>34</v>
      </c>
      <c r="D7" s="826" t="s">
        <v>324</v>
      </c>
      <c r="E7" s="826"/>
      <c r="F7" s="826"/>
      <c r="G7" s="826"/>
      <c r="H7" s="826"/>
      <c r="I7" s="826"/>
      <c r="J7" s="826"/>
      <c r="K7" s="826"/>
      <c r="L7" s="826"/>
    </row>
    <row r="8" spans="1:15" ht="36.75" customHeight="1" x14ac:dyDescent="0.35">
      <c r="A8" s="827" t="s">
        <v>37</v>
      </c>
      <c r="B8" s="827"/>
      <c r="C8" s="828" t="s">
        <v>395</v>
      </c>
      <c r="D8" s="437" t="s">
        <v>326</v>
      </c>
      <c r="E8" s="437" t="s">
        <v>396</v>
      </c>
      <c r="F8" s="437" t="s">
        <v>397</v>
      </c>
      <c r="G8" s="829" t="s">
        <v>329</v>
      </c>
      <c r="H8" s="829"/>
      <c r="I8" s="437" t="s">
        <v>330</v>
      </c>
      <c r="J8" s="437" t="s">
        <v>331</v>
      </c>
      <c r="K8" s="437" t="s">
        <v>332</v>
      </c>
      <c r="L8" s="437" t="s">
        <v>333</v>
      </c>
    </row>
    <row r="9" spans="1:15" ht="14.25" customHeight="1" x14ac:dyDescent="0.35">
      <c r="A9" s="828" t="s">
        <v>197</v>
      </c>
      <c r="B9" s="828" t="s">
        <v>47</v>
      </c>
      <c r="C9" s="828"/>
      <c r="D9" s="827" t="s">
        <v>48</v>
      </c>
      <c r="E9" s="827" t="s">
        <v>334</v>
      </c>
      <c r="F9" s="827" t="s">
        <v>276</v>
      </c>
      <c r="G9" s="830" t="s">
        <v>335</v>
      </c>
      <c r="H9" s="830"/>
      <c r="I9" s="827" t="s">
        <v>336</v>
      </c>
      <c r="J9" s="827" t="s">
        <v>337</v>
      </c>
      <c r="K9" s="827" t="s">
        <v>338</v>
      </c>
      <c r="L9" s="827" t="s">
        <v>339</v>
      </c>
    </row>
    <row r="10" spans="1:15" ht="15" customHeight="1" x14ac:dyDescent="0.35">
      <c r="A10" s="828"/>
      <c r="B10" s="828"/>
      <c r="C10" s="828"/>
      <c r="D10" s="827"/>
      <c r="E10" s="827"/>
      <c r="F10" s="827"/>
      <c r="G10" s="831" t="s">
        <v>340</v>
      </c>
      <c r="H10" s="831"/>
      <c r="I10" s="827"/>
      <c r="J10" s="827"/>
      <c r="K10" s="827"/>
      <c r="L10" s="827"/>
    </row>
    <row r="11" spans="1:15" ht="14.25" customHeight="1" x14ac:dyDescent="0.35">
      <c r="A11" s="828"/>
      <c r="B11" s="828"/>
      <c r="C11" s="828"/>
      <c r="D11" s="827"/>
      <c r="E11" s="827" t="s">
        <v>398</v>
      </c>
      <c r="F11" s="827" t="s">
        <v>342</v>
      </c>
      <c r="G11" s="827" t="s">
        <v>343</v>
      </c>
      <c r="H11" s="827"/>
      <c r="I11" s="438" t="s">
        <v>344</v>
      </c>
      <c r="J11" s="438" t="s">
        <v>345</v>
      </c>
      <c r="K11" s="438" t="s">
        <v>346</v>
      </c>
      <c r="L11" s="438" t="s">
        <v>347</v>
      </c>
    </row>
    <row r="12" spans="1:15" ht="28" x14ac:dyDescent="0.35">
      <c r="A12" s="828"/>
      <c r="B12" s="828"/>
      <c r="C12" s="828"/>
      <c r="D12" s="827"/>
      <c r="E12" s="827"/>
      <c r="F12" s="827"/>
      <c r="G12" s="827"/>
      <c r="H12" s="827"/>
      <c r="I12" s="439" t="s">
        <v>348</v>
      </c>
      <c r="J12" s="439" t="s">
        <v>348</v>
      </c>
      <c r="K12" s="439" t="s">
        <v>348</v>
      </c>
      <c r="L12" s="439" t="s">
        <v>348</v>
      </c>
    </row>
    <row r="13" spans="1:15" ht="15" customHeight="1" x14ac:dyDescent="0.35">
      <c r="A13" s="828"/>
      <c r="B13" s="828"/>
      <c r="C13" s="828"/>
      <c r="D13" s="440" t="s">
        <v>61</v>
      </c>
      <c r="E13" s="440" t="s">
        <v>349</v>
      </c>
      <c r="F13" s="440" t="s">
        <v>350</v>
      </c>
      <c r="G13" s="832" t="s">
        <v>351</v>
      </c>
      <c r="H13" s="832"/>
      <c r="I13" s="440" t="s">
        <v>352</v>
      </c>
      <c r="J13" s="440" t="s">
        <v>353</v>
      </c>
      <c r="K13" s="440" t="s">
        <v>354</v>
      </c>
      <c r="L13" s="440" t="s">
        <v>355</v>
      </c>
    </row>
    <row r="14" spans="1:15" ht="15" customHeight="1" x14ac:dyDescent="0.35">
      <c r="A14" s="833" t="s">
        <v>68</v>
      </c>
      <c r="B14" s="833" t="s">
        <v>313</v>
      </c>
      <c r="C14" s="833" t="s">
        <v>586</v>
      </c>
      <c r="D14" s="911"/>
      <c r="E14" s="912">
        <f>IF(D14&gt;0,((E74*D74+E104*D104+E134*D134+E164*D164+E194*D194+E224*D224+E254*D254+E284*D284+E314*D314+E344*D344+E374*D374+E404*D404+E434*D434+E464*D464+E494*D494+E524*D524)/D14),0)</f>
        <v>0</v>
      </c>
      <c r="F14" s="833"/>
      <c r="G14" s="441" t="s">
        <v>357</v>
      </c>
      <c r="H14" s="602"/>
      <c r="I14" s="476">
        <f>(D14*E14*F14*H14)/1000</f>
        <v>0</v>
      </c>
      <c r="J14" s="444"/>
      <c r="K14" s="444"/>
      <c r="L14" s="444"/>
    </row>
    <row r="15" spans="1:15" x14ac:dyDescent="0.35">
      <c r="A15" s="833"/>
      <c r="B15" s="833"/>
      <c r="C15" s="833"/>
      <c r="D15" s="833"/>
      <c r="E15" s="833"/>
      <c r="F15" s="833"/>
      <c r="G15" s="441" t="s">
        <v>358</v>
      </c>
      <c r="H15" s="602"/>
      <c r="I15" s="444"/>
      <c r="J15" s="478">
        <f>(D14*E14*F14*H15)/1000</f>
        <v>0</v>
      </c>
      <c r="K15" s="477"/>
      <c r="L15" s="477"/>
      <c r="N15" s="601">
        <v>6</v>
      </c>
      <c r="O15" s="601">
        <f>N2*100+N15</f>
        <v>10006</v>
      </c>
    </row>
    <row r="16" spans="1:15" x14ac:dyDescent="0.35">
      <c r="A16" s="833"/>
      <c r="B16" s="833"/>
      <c r="C16" s="833"/>
      <c r="D16" s="833"/>
      <c r="E16" s="833"/>
      <c r="F16" s="833"/>
      <c r="G16" s="441" t="s">
        <v>359</v>
      </c>
      <c r="H16" s="602"/>
      <c r="I16" s="444"/>
      <c r="J16" s="477"/>
      <c r="K16" s="478">
        <f>(D14*E14*F14*H16)/1000</f>
        <v>0</v>
      </c>
      <c r="L16" s="477"/>
    </row>
    <row r="17" spans="1:12" x14ac:dyDescent="0.35">
      <c r="A17" s="833"/>
      <c r="B17" s="833"/>
      <c r="C17" s="833"/>
      <c r="D17" s="833"/>
      <c r="E17" s="833"/>
      <c r="F17" s="833"/>
      <c r="G17" s="441" t="s">
        <v>360</v>
      </c>
      <c r="H17" s="603"/>
      <c r="I17" s="444"/>
      <c r="J17" s="477"/>
      <c r="K17" s="477"/>
      <c r="L17" s="478">
        <f>(D14*E14*F14*H17)/1000</f>
        <v>0</v>
      </c>
    </row>
    <row r="18" spans="1:12" ht="15" customHeight="1" x14ac:dyDescent="0.35">
      <c r="A18" s="833"/>
      <c r="B18" s="833"/>
      <c r="C18" s="827" t="s">
        <v>312</v>
      </c>
      <c r="D18" s="835"/>
      <c r="E18" s="835"/>
      <c r="F18" s="835"/>
      <c r="G18" s="441" t="s">
        <v>357</v>
      </c>
      <c r="H18" s="442"/>
      <c r="I18" s="443"/>
      <c r="J18" s="444"/>
      <c r="K18" s="444"/>
      <c r="L18" s="444"/>
    </row>
    <row r="19" spans="1:12" x14ac:dyDescent="0.35">
      <c r="A19" s="833"/>
      <c r="B19" s="833"/>
      <c r="C19" s="833"/>
      <c r="D19" s="835"/>
      <c r="E19" s="835"/>
      <c r="F19" s="835"/>
      <c r="G19" s="441" t="s">
        <v>358</v>
      </c>
      <c r="H19" s="442"/>
      <c r="I19" s="444"/>
      <c r="J19" s="443"/>
      <c r="K19" s="444"/>
      <c r="L19" s="444"/>
    </row>
    <row r="20" spans="1:12" x14ac:dyDescent="0.35">
      <c r="A20" s="833"/>
      <c r="B20" s="833"/>
      <c r="C20" s="833"/>
      <c r="D20" s="835"/>
      <c r="E20" s="835"/>
      <c r="F20" s="835"/>
      <c r="G20" s="441" t="s">
        <v>359</v>
      </c>
      <c r="H20" s="445"/>
      <c r="I20" s="444"/>
      <c r="J20" s="444"/>
      <c r="K20" s="443"/>
      <c r="L20" s="444"/>
    </row>
    <row r="21" spans="1:12" x14ac:dyDescent="0.35">
      <c r="A21" s="833"/>
      <c r="B21" s="833"/>
      <c r="C21" s="833"/>
      <c r="D21" s="835"/>
      <c r="E21" s="835"/>
      <c r="F21" s="835"/>
      <c r="G21" s="441" t="s">
        <v>360</v>
      </c>
      <c r="H21" s="445"/>
      <c r="I21" s="444"/>
      <c r="J21" s="444"/>
      <c r="K21" s="444"/>
      <c r="L21" s="443"/>
    </row>
    <row r="22" spans="1:12" ht="15" customHeight="1" x14ac:dyDescent="0.35">
      <c r="A22" s="836" t="s">
        <v>91</v>
      </c>
      <c r="B22" s="836"/>
      <c r="C22" s="836"/>
      <c r="D22" s="837"/>
      <c r="E22" s="837"/>
      <c r="F22" s="837"/>
      <c r="G22" s="838" t="s">
        <v>357</v>
      </c>
      <c r="H22" s="838"/>
      <c r="I22" s="604">
        <f>I14+I18</f>
        <v>0</v>
      </c>
      <c r="J22" s="444"/>
      <c r="K22" s="444"/>
      <c r="L22" s="444"/>
    </row>
    <row r="23" spans="1:12" ht="15" customHeight="1" x14ac:dyDescent="0.35">
      <c r="A23" s="836"/>
      <c r="B23" s="836"/>
      <c r="C23" s="836"/>
      <c r="D23" s="837"/>
      <c r="E23" s="837"/>
      <c r="F23" s="837"/>
      <c r="G23" s="838" t="s">
        <v>358</v>
      </c>
      <c r="H23" s="838"/>
      <c r="I23" s="444"/>
      <c r="J23" s="604">
        <f>J15+J19</f>
        <v>0</v>
      </c>
      <c r="K23" s="444"/>
      <c r="L23" s="444"/>
    </row>
    <row r="24" spans="1:12" ht="15" customHeight="1" x14ac:dyDescent="0.35">
      <c r="A24" s="836"/>
      <c r="B24" s="836"/>
      <c r="C24" s="836"/>
      <c r="D24" s="837"/>
      <c r="E24" s="837"/>
      <c r="F24" s="837"/>
      <c r="G24" s="838" t="s">
        <v>359</v>
      </c>
      <c r="H24" s="838"/>
      <c r="I24" s="444"/>
      <c r="J24" s="444"/>
      <c r="K24" s="604">
        <f>K16+K20</f>
        <v>0</v>
      </c>
      <c r="L24" s="444"/>
    </row>
    <row r="25" spans="1:12" ht="15" customHeight="1" x14ac:dyDescent="0.35">
      <c r="A25" s="836"/>
      <c r="B25" s="836"/>
      <c r="C25" s="836"/>
      <c r="D25" s="837"/>
      <c r="E25" s="837"/>
      <c r="F25" s="837"/>
      <c r="G25" s="838" t="s">
        <v>360</v>
      </c>
      <c r="H25" s="838"/>
      <c r="I25" s="444"/>
      <c r="J25" s="444"/>
      <c r="K25" s="444"/>
      <c r="L25" s="604">
        <f>L17+L21</f>
        <v>0</v>
      </c>
    </row>
    <row r="26" spans="1:12" ht="14.25" customHeight="1" x14ac:dyDescent="0.35">
      <c r="A26" s="839" t="s">
        <v>400</v>
      </c>
      <c r="B26" s="839"/>
      <c r="C26" s="839"/>
      <c r="D26" s="839"/>
      <c r="E26" s="839"/>
      <c r="F26" s="839"/>
      <c r="G26" s="839"/>
      <c r="H26" s="839"/>
      <c r="I26" s="839"/>
      <c r="J26" s="839"/>
      <c r="K26" s="839"/>
      <c r="L26" s="839"/>
    </row>
    <row r="27" spans="1:12" ht="14.25" customHeight="1" x14ac:dyDescent="0.35">
      <c r="A27" s="840" t="s">
        <v>401</v>
      </c>
      <c r="B27" s="840"/>
      <c r="C27" s="840"/>
      <c r="D27" s="840"/>
      <c r="E27" s="840"/>
      <c r="F27" s="840"/>
      <c r="G27" s="840"/>
      <c r="H27" s="840"/>
      <c r="I27" s="840"/>
      <c r="J27" s="840"/>
      <c r="K27" s="840"/>
      <c r="L27" s="840"/>
    </row>
    <row r="28" spans="1:12" ht="14.25" customHeight="1" x14ac:dyDescent="0.35">
      <c r="A28" s="913" t="s">
        <v>402</v>
      </c>
      <c r="B28" s="913"/>
      <c r="C28" s="913"/>
      <c r="D28" s="913"/>
      <c r="E28" s="913"/>
      <c r="F28" s="913"/>
      <c r="G28" s="913"/>
      <c r="H28" s="913"/>
      <c r="I28" s="913"/>
      <c r="J28" s="913"/>
      <c r="K28" s="913"/>
      <c r="L28" s="913"/>
    </row>
    <row r="29" spans="1:12" x14ac:dyDescent="0.35">
      <c r="A29" s="913"/>
      <c r="B29" s="913"/>
      <c r="C29" s="913"/>
      <c r="D29" s="913"/>
      <c r="E29" s="913"/>
      <c r="F29" s="913"/>
      <c r="G29" s="913"/>
      <c r="H29" s="913"/>
      <c r="I29" s="913"/>
      <c r="J29" s="913"/>
      <c r="K29" s="913"/>
      <c r="L29" s="913"/>
    </row>
    <row r="31" spans="1:12" x14ac:dyDescent="0.35">
      <c r="A31" s="907" t="s">
        <v>23</v>
      </c>
      <c r="B31" s="907"/>
      <c r="C31" s="908">
        <f>Presentación!$C$3</f>
        <v>1990</v>
      </c>
      <c r="D31" s="908"/>
      <c r="E31" s="908"/>
      <c r="F31" s="908"/>
      <c r="G31" s="908"/>
      <c r="H31" s="908"/>
      <c r="I31" s="908"/>
      <c r="J31" s="908"/>
      <c r="K31" s="908"/>
      <c r="L31" s="908"/>
    </row>
    <row r="32" spans="1:12" x14ac:dyDescent="0.35">
      <c r="A32" s="909" t="s">
        <v>24</v>
      </c>
      <c r="B32" s="909"/>
      <c r="C32" s="910" t="s">
        <v>0</v>
      </c>
      <c r="D32" s="910"/>
      <c r="E32" s="910"/>
      <c r="F32" s="910"/>
      <c r="G32" s="910"/>
      <c r="H32" s="910"/>
      <c r="I32" s="910"/>
      <c r="J32" s="910"/>
      <c r="K32" s="910"/>
      <c r="L32" s="910"/>
    </row>
    <row r="33" spans="1:12" ht="15" customHeight="1" x14ac:dyDescent="0.35">
      <c r="A33" s="823" t="s">
        <v>5</v>
      </c>
      <c r="B33" s="823"/>
      <c r="C33" s="824" t="s">
        <v>26</v>
      </c>
      <c r="D33" s="824"/>
      <c r="E33" s="824"/>
      <c r="F33" s="824"/>
      <c r="G33" s="824"/>
      <c r="H33" s="824"/>
      <c r="I33" s="824"/>
      <c r="J33" s="824"/>
      <c r="K33" s="824"/>
      <c r="L33" s="824"/>
    </row>
    <row r="34" spans="1:12" ht="15" customHeight="1" x14ac:dyDescent="0.35">
      <c r="A34" s="823" t="s">
        <v>27</v>
      </c>
      <c r="B34" s="823"/>
      <c r="C34" s="824" t="s">
        <v>585</v>
      </c>
      <c r="D34" s="824"/>
      <c r="E34" s="824"/>
      <c r="F34" s="824"/>
      <c r="G34" s="824"/>
      <c r="H34" s="824"/>
      <c r="I34" s="824"/>
      <c r="J34" s="824"/>
      <c r="K34" s="824"/>
      <c r="L34" s="824"/>
    </row>
    <row r="35" spans="1:12" ht="15" customHeight="1" x14ac:dyDescent="0.35">
      <c r="A35" s="823" t="s">
        <v>29</v>
      </c>
      <c r="B35" s="823"/>
      <c r="C35" s="824" t="s">
        <v>544</v>
      </c>
      <c r="D35" s="824"/>
      <c r="E35" s="824"/>
      <c r="F35" s="824"/>
      <c r="G35" s="824"/>
      <c r="H35" s="824"/>
      <c r="I35" s="824"/>
      <c r="J35" s="824"/>
      <c r="K35" s="824"/>
      <c r="L35" s="824"/>
    </row>
    <row r="36" spans="1:12" ht="15" customHeight="1" x14ac:dyDescent="0.35">
      <c r="A36" s="823" t="s">
        <v>31</v>
      </c>
      <c r="B36" s="823"/>
      <c r="C36" s="824" t="s">
        <v>299</v>
      </c>
      <c r="D36" s="824"/>
      <c r="E36" s="824"/>
      <c r="F36" s="824"/>
      <c r="G36" s="824"/>
      <c r="H36" s="824"/>
      <c r="I36" s="824"/>
      <c r="J36" s="824"/>
      <c r="K36" s="824"/>
      <c r="L36" s="824"/>
    </row>
    <row r="37" spans="1:12" ht="15" customHeight="1" x14ac:dyDescent="0.35">
      <c r="A37" s="825" t="s">
        <v>33</v>
      </c>
      <c r="B37" s="825"/>
      <c r="C37" s="436" t="s">
        <v>34</v>
      </c>
      <c r="D37" s="826" t="s">
        <v>324</v>
      </c>
      <c r="E37" s="826"/>
      <c r="F37" s="826"/>
      <c r="G37" s="826"/>
      <c r="H37" s="826"/>
      <c r="I37" s="826"/>
      <c r="J37" s="826"/>
      <c r="K37" s="826"/>
      <c r="L37" s="826"/>
    </row>
    <row r="38" spans="1:12" ht="36.75" customHeight="1" x14ac:dyDescent="0.35">
      <c r="A38" s="827" t="s">
        <v>37</v>
      </c>
      <c r="B38" s="827"/>
      <c r="C38" s="828" t="s">
        <v>395</v>
      </c>
      <c r="D38" s="437" t="s">
        <v>326</v>
      </c>
      <c r="E38" s="437" t="s">
        <v>396</v>
      </c>
      <c r="F38" s="437" t="s">
        <v>397</v>
      </c>
      <c r="G38" s="829" t="s">
        <v>329</v>
      </c>
      <c r="H38" s="829"/>
      <c r="I38" s="437" t="s">
        <v>330</v>
      </c>
      <c r="J38" s="437" t="s">
        <v>331</v>
      </c>
      <c r="K38" s="437" t="s">
        <v>332</v>
      </c>
      <c r="L38" s="437" t="s">
        <v>333</v>
      </c>
    </row>
    <row r="39" spans="1:12" ht="14.25" customHeight="1" x14ac:dyDescent="0.35">
      <c r="A39" s="828" t="s">
        <v>197</v>
      </c>
      <c r="B39" s="828" t="s">
        <v>47</v>
      </c>
      <c r="C39" s="828"/>
      <c r="D39" s="827" t="s">
        <v>48</v>
      </c>
      <c r="E39" s="827" t="s">
        <v>334</v>
      </c>
      <c r="F39" s="827" t="s">
        <v>276</v>
      </c>
      <c r="G39" s="830" t="s">
        <v>335</v>
      </c>
      <c r="H39" s="830"/>
      <c r="I39" s="827" t="s">
        <v>336</v>
      </c>
      <c r="J39" s="827" t="s">
        <v>337</v>
      </c>
      <c r="K39" s="827" t="s">
        <v>338</v>
      </c>
      <c r="L39" s="827" t="s">
        <v>339</v>
      </c>
    </row>
    <row r="40" spans="1:12" ht="15" customHeight="1" x14ac:dyDescent="0.35">
      <c r="A40" s="828"/>
      <c r="B40" s="828"/>
      <c r="C40" s="828"/>
      <c r="D40" s="827"/>
      <c r="E40" s="827"/>
      <c r="F40" s="827"/>
      <c r="G40" s="831" t="s">
        <v>340</v>
      </c>
      <c r="H40" s="831"/>
      <c r="I40" s="827"/>
      <c r="J40" s="827"/>
      <c r="K40" s="827"/>
      <c r="L40" s="827"/>
    </row>
    <row r="41" spans="1:12" ht="14.25" customHeight="1" x14ac:dyDescent="0.35">
      <c r="A41" s="828"/>
      <c r="B41" s="828"/>
      <c r="C41" s="828"/>
      <c r="D41" s="827"/>
      <c r="E41" s="827" t="s">
        <v>398</v>
      </c>
      <c r="F41" s="827" t="s">
        <v>342</v>
      </c>
      <c r="G41" s="827" t="s">
        <v>343</v>
      </c>
      <c r="H41" s="827"/>
      <c r="I41" s="438" t="s">
        <v>344</v>
      </c>
      <c r="J41" s="438" t="s">
        <v>345</v>
      </c>
      <c r="K41" s="438" t="s">
        <v>346</v>
      </c>
      <c r="L41" s="438" t="s">
        <v>347</v>
      </c>
    </row>
    <row r="42" spans="1:12" ht="28" x14ac:dyDescent="0.35">
      <c r="A42" s="828"/>
      <c r="B42" s="828"/>
      <c r="C42" s="828"/>
      <c r="D42" s="827"/>
      <c r="E42" s="827"/>
      <c r="F42" s="827"/>
      <c r="G42" s="827"/>
      <c r="H42" s="827"/>
      <c r="I42" s="439" t="s">
        <v>348</v>
      </c>
      <c r="J42" s="439" t="s">
        <v>348</v>
      </c>
      <c r="K42" s="439" t="s">
        <v>348</v>
      </c>
      <c r="L42" s="439" t="s">
        <v>348</v>
      </c>
    </row>
    <row r="43" spans="1:12" ht="15" customHeight="1" x14ac:dyDescent="0.35">
      <c r="A43" s="828"/>
      <c r="B43" s="828"/>
      <c r="C43" s="828"/>
      <c r="D43" s="440" t="s">
        <v>61</v>
      </c>
      <c r="E43" s="440" t="s">
        <v>349</v>
      </c>
      <c r="F43" s="440" t="s">
        <v>350</v>
      </c>
      <c r="G43" s="832" t="s">
        <v>351</v>
      </c>
      <c r="H43" s="832"/>
      <c r="I43" s="440" t="s">
        <v>352</v>
      </c>
      <c r="J43" s="440" t="s">
        <v>353</v>
      </c>
      <c r="K43" s="440" t="s">
        <v>354</v>
      </c>
      <c r="L43" s="440" t="s">
        <v>355</v>
      </c>
    </row>
    <row r="44" spans="1:12" ht="15" customHeight="1" x14ac:dyDescent="0.35">
      <c r="A44" s="833" t="s">
        <v>68</v>
      </c>
      <c r="B44" s="833" t="s">
        <v>313</v>
      </c>
      <c r="C44" s="833" t="s">
        <v>586</v>
      </c>
      <c r="D44" s="833">
        <f>D74+D104+D134+D164+D194+D224+D254+D284+D314+D374+D404+D434+D464+D494+D524</f>
        <v>0</v>
      </c>
      <c r="E44" s="834"/>
      <c r="F44" s="833">
        <f>'[1]Factores emisión No-CO2'!$E$5</f>
        <v>0.45</v>
      </c>
      <c r="G44" s="441" t="s">
        <v>357</v>
      </c>
      <c r="H44" s="602">
        <f>'[1]Factores emisión No-CO2'!$B$5</f>
        <v>4.7</v>
      </c>
      <c r="I44" s="605">
        <f>I74+I104+I134+I164+I194+I224+I254+I284+I314+I344+I374+I404+I434+I464+I494+I524</f>
        <v>0</v>
      </c>
      <c r="J44" s="606"/>
      <c r="K44" s="606"/>
      <c r="L44" s="606"/>
    </row>
    <row r="45" spans="1:12" x14ac:dyDescent="0.35">
      <c r="A45" s="833"/>
      <c r="B45" s="833"/>
      <c r="C45" s="833"/>
      <c r="D45" s="833"/>
      <c r="E45" s="834"/>
      <c r="F45" s="833"/>
      <c r="G45" s="441" t="s">
        <v>358</v>
      </c>
      <c r="H45" s="602">
        <f>'[1]Factores emisión No-CO2'!$B$6</f>
        <v>107</v>
      </c>
      <c r="I45" s="606"/>
      <c r="J45" s="605">
        <f>J75+J105+J135+J165+J195+J225+J255+J285+J315+J345+J375+J405+J435+J465+J495+J525</f>
        <v>0</v>
      </c>
      <c r="K45" s="606"/>
      <c r="L45" s="606"/>
    </row>
    <row r="46" spans="1:12" x14ac:dyDescent="0.35">
      <c r="A46" s="833"/>
      <c r="B46" s="833"/>
      <c r="C46" s="833"/>
      <c r="D46" s="833"/>
      <c r="E46" s="834"/>
      <c r="F46" s="833"/>
      <c r="G46" s="441" t="s">
        <v>359</v>
      </c>
      <c r="H46" s="602">
        <f>'[1]Factores emisión No-CO2'!$B$7</f>
        <v>0.26</v>
      </c>
      <c r="I46" s="606"/>
      <c r="J46" s="606"/>
      <c r="K46" s="605">
        <f>K76+K106+K136+K166+K196+K226+K256+K286+K316+K346+K376+K406+K436+K466+K496+K526</f>
        <v>0</v>
      </c>
      <c r="L46" s="606"/>
    </row>
    <row r="47" spans="1:12" x14ac:dyDescent="0.35">
      <c r="A47" s="833"/>
      <c r="B47" s="833"/>
      <c r="C47" s="833"/>
      <c r="D47" s="833"/>
      <c r="E47" s="834"/>
      <c r="F47" s="833"/>
      <c r="G47" s="441" t="s">
        <v>360</v>
      </c>
      <c r="H47" s="603">
        <f>'[1]Factores emisión No-CO2'!$B$8</f>
        <v>3</v>
      </c>
      <c r="I47" s="606"/>
      <c r="J47" s="606"/>
      <c r="K47" s="606"/>
      <c r="L47" s="605">
        <f>L77+L107+L137+L167+L197+L227+L257+L287+L317+L347+L377+L407+L437+L467+L497+L527</f>
        <v>0</v>
      </c>
    </row>
    <row r="48" spans="1:12" ht="15" customHeight="1" x14ac:dyDescent="0.35">
      <c r="A48" s="833"/>
      <c r="B48" s="833"/>
      <c r="C48" s="827" t="s">
        <v>312</v>
      </c>
      <c r="D48" s="835"/>
      <c r="E48" s="835"/>
      <c r="F48" s="835"/>
      <c r="G48" s="441" t="s">
        <v>357</v>
      </c>
      <c r="H48" s="442"/>
      <c r="I48" s="443"/>
      <c r="J48" s="444"/>
      <c r="K48" s="444"/>
      <c r="L48" s="444"/>
    </row>
    <row r="49" spans="1:14" x14ac:dyDescent="0.35">
      <c r="A49" s="833"/>
      <c r="B49" s="833"/>
      <c r="C49" s="833"/>
      <c r="D49" s="835"/>
      <c r="E49" s="835"/>
      <c r="F49" s="835"/>
      <c r="G49" s="441" t="s">
        <v>358</v>
      </c>
      <c r="H49" s="442"/>
      <c r="I49" s="444"/>
      <c r="J49" s="443"/>
      <c r="K49" s="444"/>
      <c r="L49" s="444"/>
    </row>
    <row r="50" spans="1:14" x14ac:dyDescent="0.35">
      <c r="A50" s="833"/>
      <c r="B50" s="833"/>
      <c r="C50" s="833"/>
      <c r="D50" s="835"/>
      <c r="E50" s="835"/>
      <c r="F50" s="835"/>
      <c r="G50" s="441" t="s">
        <v>359</v>
      </c>
      <c r="H50" s="445"/>
      <c r="I50" s="444"/>
      <c r="J50" s="444"/>
      <c r="K50" s="443"/>
      <c r="L50" s="444"/>
    </row>
    <row r="51" spans="1:14" x14ac:dyDescent="0.35">
      <c r="A51" s="833"/>
      <c r="B51" s="833"/>
      <c r="C51" s="833"/>
      <c r="D51" s="835"/>
      <c r="E51" s="835"/>
      <c r="F51" s="835"/>
      <c r="G51" s="441" t="s">
        <v>360</v>
      </c>
      <c r="H51" s="445"/>
      <c r="I51" s="444"/>
      <c r="J51" s="444"/>
      <c r="K51" s="444"/>
      <c r="L51" s="443"/>
    </row>
    <row r="52" spans="1:14" ht="15" customHeight="1" x14ac:dyDescent="0.35">
      <c r="A52" s="836" t="s">
        <v>91</v>
      </c>
      <c r="B52" s="836"/>
      <c r="C52" s="836"/>
      <c r="D52" s="837"/>
      <c r="E52" s="837"/>
      <c r="F52" s="837"/>
      <c r="G52" s="838" t="s">
        <v>357</v>
      </c>
      <c r="H52" s="838"/>
      <c r="I52" s="605">
        <f>I82+I112+I142+I172+I202+I232+I262+I292+I322+I352+I382+I412+I442+I472+I502+I532</f>
        <v>0</v>
      </c>
      <c r="J52" s="444"/>
      <c r="K52" s="444"/>
      <c r="L52" s="444"/>
    </row>
    <row r="53" spans="1:14" ht="15" customHeight="1" x14ac:dyDescent="0.35">
      <c r="A53" s="836"/>
      <c r="B53" s="836"/>
      <c r="C53" s="836"/>
      <c r="D53" s="837"/>
      <c r="E53" s="837"/>
      <c r="F53" s="837"/>
      <c r="G53" s="838" t="s">
        <v>358</v>
      </c>
      <c r="H53" s="838"/>
      <c r="I53" s="444"/>
      <c r="J53" s="604">
        <f>J45+J49</f>
        <v>0</v>
      </c>
      <c r="K53" s="444"/>
      <c r="L53" s="444"/>
    </row>
    <row r="54" spans="1:14" ht="15" customHeight="1" x14ac:dyDescent="0.35">
      <c r="A54" s="836"/>
      <c r="B54" s="836"/>
      <c r="C54" s="836"/>
      <c r="D54" s="837"/>
      <c r="E54" s="837"/>
      <c r="F54" s="837"/>
      <c r="G54" s="838" t="s">
        <v>359</v>
      </c>
      <c r="H54" s="838"/>
      <c r="I54" s="444"/>
      <c r="J54" s="444"/>
      <c r="K54" s="604">
        <v>0</v>
      </c>
      <c r="L54" s="444"/>
    </row>
    <row r="55" spans="1:14" ht="15" customHeight="1" x14ac:dyDescent="0.35">
      <c r="A55" s="836"/>
      <c r="B55" s="836"/>
      <c r="C55" s="836"/>
      <c r="D55" s="837"/>
      <c r="E55" s="837"/>
      <c r="F55" s="837"/>
      <c r="G55" s="838" t="s">
        <v>360</v>
      </c>
      <c r="H55" s="838"/>
      <c r="I55" s="444"/>
      <c r="J55" s="444"/>
      <c r="K55" s="444"/>
      <c r="L55" s="605">
        <f>L85+L115+L145+L175+L205+L235+L265+L295+L325+L355+L385+L415+L445+L475+L505+L535</f>
        <v>0</v>
      </c>
    </row>
    <row r="56" spans="1:14" ht="14.25" customHeight="1" x14ac:dyDescent="0.35">
      <c r="A56" s="839" t="s">
        <v>400</v>
      </c>
      <c r="B56" s="839"/>
      <c r="C56" s="839"/>
      <c r="D56" s="839"/>
      <c r="E56" s="839"/>
      <c r="F56" s="839"/>
      <c r="G56" s="839"/>
      <c r="H56" s="839"/>
      <c r="I56" s="839"/>
      <c r="J56" s="839"/>
      <c r="K56" s="839"/>
      <c r="L56" s="839"/>
    </row>
    <row r="57" spans="1:14" ht="14.25" customHeight="1" x14ac:dyDescent="0.35">
      <c r="A57" s="840" t="s">
        <v>401</v>
      </c>
      <c r="B57" s="840"/>
      <c r="C57" s="840"/>
      <c r="D57" s="840"/>
      <c r="E57" s="840"/>
      <c r="F57" s="840"/>
      <c r="G57" s="840"/>
      <c r="H57" s="840"/>
      <c r="I57" s="840"/>
      <c r="J57" s="840"/>
      <c r="K57" s="840"/>
      <c r="L57" s="840"/>
    </row>
    <row r="58" spans="1:14" ht="14.25" customHeight="1" x14ac:dyDescent="0.35">
      <c r="A58" s="913" t="s">
        <v>402</v>
      </c>
      <c r="B58" s="913"/>
      <c r="C58" s="913"/>
      <c r="D58" s="913"/>
      <c r="E58" s="913"/>
      <c r="F58" s="913"/>
      <c r="G58" s="913"/>
      <c r="H58" s="913"/>
      <c r="I58" s="913"/>
      <c r="J58" s="913"/>
      <c r="K58" s="913"/>
      <c r="L58" s="913"/>
    </row>
    <row r="59" spans="1:14" x14ac:dyDescent="0.35">
      <c r="A59" s="913"/>
      <c r="B59" s="913"/>
      <c r="C59" s="913"/>
      <c r="D59" s="913"/>
      <c r="E59" s="913"/>
      <c r="F59" s="913"/>
      <c r="G59" s="913"/>
      <c r="H59" s="913"/>
      <c r="I59" s="913"/>
      <c r="J59" s="913"/>
      <c r="K59" s="913"/>
      <c r="L59" s="913"/>
    </row>
    <row r="61" spans="1:14" x14ac:dyDescent="0.35">
      <c r="A61" s="907" t="s">
        <v>23</v>
      </c>
      <c r="B61" s="907"/>
      <c r="C61" s="908">
        <f>Presentación!$C$3</f>
        <v>1990</v>
      </c>
      <c r="D61" s="908"/>
      <c r="E61" s="908"/>
      <c r="F61" s="908"/>
      <c r="G61" s="908"/>
      <c r="H61" s="908"/>
      <c r="I61" s="908"/>
      <c r="J61" s="908"/>
      <c r="K61" s="908"/>
      <c r="L61" s="908"/>
    </row>
    <row r="62" spans="1:14" x14ac:dyDescent="0.35">
      <c r="A62" s="909" t="s">
        <v>24</v>
      </c>
      <c r="B62" s="909"/>
      <c r="C62" s="910" t="s">
        <v>375</v>
      </c>
      <c r="D62" s="910"/>
      <c r="E62" s="910"/>
      <c r="F62" s="910"/>
      <c r="G62" s="910"/>
      <c r="H62" s="910"/>
      <c r="I62" s="910"/>
      <c r="J62" s="910"/>
      <c r="K62" s="910"/>
      <c r="L62" s="910"/>
      <c r="N62" s="601">
        <v>15</v>
      </c>
    </row>
    <row r="63" spans="1:14" ht="15" customHeight="1" x14ac:dyDescent="0.35">
      <c r="A63" s="823" t="s">
        <v>5</v>
      </c>
      <c r="B63" s="823"/>
      <c r="C63" s="824" t="s">
        <v>26</v>
      </c>
      <c r="D63" s="824"/>
      <c r="E63" s="824"/>
      <c r="F63" s="824"/>
      <c r="G63" s="824"/>
      <c r="H63" s="824"/>
      <c r="I63" s="824"/>
      <c r="J63" s="824"/>
      <c r="K63" s="824"/>
      <c r="L63" s="824"/>
    </row>
    <row r="64" spans="1:14" ht="15" customHeight="1" x14ac:dyDescent="0.35">
      <c r="A64" s="823" t="s">
        <v>27</v>
      </c>
      <c r="B64" s="823"/>
      <c r="C64" s="824" t="s">
        <v>585</v>
      </c>
      <c r="D64" s="824"/>
      <c r="E64" s="824"/>
      <c r="F64" s="824"/>
      <c r="G64" s="824"/>
      <c r="H64" s="824"/>
      <c r="I64" s="824"/>
      <c r="J64" s="824"/>
      <c r="K64" s="824"/>
      <c r="L64" s="824"/>
    </row>
    <row r="65" spans="1:15" ht="15" customHeight="1" x14ac:dyDescent="0.35">
      <c r="A65" s="823" t="s">
        <v>29</v>
      </c>
      <c r="B65" s="823"/>
      <c r="C65" s="824" t="s">
        <v>544</v>
      </c>
      <c r="D65" s="824"/>
      <c r="E65" s="824"/>
      <c r="F65" s="824"/>
      <c r="G65" s="824"/>
      <c r="H65" s="824"/>
      <c r="I65" s="824"/>
      <c r="J65" s="824"/>
      <c r="K65" s="824"/>
      <c r="L65" s="824"/>
    </row>
    <row r="66" spans="1:15" ht="15" customHeight="1" x14ac:dyDescent="0.35">
      <c r="A66" s="823" t="s">
        <v>31</v>
      </c>
      <c r="B66" s="823"/>
      <c r="C66" s="824" t="s">
        <v>299</v>
      </c>
      <c r="D66" s="824"/>
      <c r="E66" s="824"/>
      <c r="F66" s="824"/>
      <c r="G66" s="824"/>
      <c r="H66" s="824"/>
      <c r="I66" s="824"/>
      <c r="J66" s="824"/>
      <c r="K66" s="824"/>
      <c r="L66" s="824"/>
    </row>
    <row r="67" spans="1:15" ht="15" customHeight="1" x14ac:dyDescent="0.35">
      <c r="A67" s="825" t="s">
        <v>33</v>
      </c>
      <c r="B67" s="825"/>
      <c r="C67" s="436" t="s">
        <v>34</v>
      </c>
      <c r="D67" s="826" t="s">
        <v>324</v>
      </c>
      <c r="E67" s="826"/>
      <c r="F67" s="826"/>
      <c r="G67" s="826"/>
      <c r="H67" s="826"/>
      <c r="I67" s="826"/>
      <c r="J67" s="826"/>
      <c r="K67" s="826"/>
      <c r="L67" s="826"/>
    </row>
    <row r="68" spans="1:15" ht="36.75" customHeight="1" x14ac:dyDescent="0.35">
      <c r="A68" s="827" t="s">
        <v>37</v>
      </c>
      <c r="B68" s="827"/>
      <c r="C68" s="828" t="s">
        <v>395</v>
      </c>
      <c r="D68" s="437" t="s">
        <v>326</v>
      </c>
      <c r="E68" s="437" t="s">
        <v>396</v>
      </c>
      <c r="F68" s="437" t="s">
        <v>397</v>
      </c>
      <c r="G68" s="829" t="s">
        <v>329</v>
      </c>
      <c r="H68" s="829"/>
      <c r="I68" s="437" t="s">
        <v>330</v>
      </c>
      <c r="J68" s="437" t="s">
        <v>331</v>
      </c>
      <c r="K68" s="437" t="s">
        <v>332</v>
      </c>
      <c r="L68" s="437" t="s">
        <v>333</v>
      </c>
    </row>
    <row r="69" spans="1:15" ht="14.25" customHeight="1" x14ac:dyDescent="0.35">
      <c r="A69" s="828" t="s">
        <v>197</v>
      </c>
      <c r="B69" s="828" t="s">
        <v>47</v>
      </c>
      <c r="C69" s="828"/>
      <c r="D69" s="827" t="s">
        <v>48</v>
      </c>
      <c r="E69" s="827" t="s">
        <v>334</v>
      </c>
      <c r="F69" s="827" t="s">
        <v>276</v>
      </c>
      <c r="G69" s="830" t="s">
        <v>335</v>
      </c>
      <c r="H69" s="830"/>
      <c r="I69" s="827" t="s">
        <v>336</v>
      </c>
      <c r="J69" s="827" t="s">
        <v>337</v>
      </c>
      <c r="K69" s="827" t="s">
        <v>338</v>
      </c>
      <c r="L69" s="827" t="s">
        <v>339</v>
      </c>
    </row>
    <row r="70" spans="1:15" ht="15" customHeight="1" x14ac:dyDescent="0.35">
      <c r="A70" s="828"/>
      <c r="B70" s="828"/>
      <c r="C70" s="828"/>
      <c r="D70" s="827"/>
      <c r="E70" s="827"/>
      <c r="F70" s="827"/>
      <c r="G70" s="831" t="s">
        <v>340</v>
      </c>
      <c r="H70" s="831"/>
      <c r="I70" s="827"/>
      <c r="J70" s="827"/>
      <c r="K70" s="827"/>
      <c r="L70" s="827"/>
    </row>
    <row r="71" spans="1:15" ht="14.25" customHeight="1" x14ac:dyDescent="0.35">
      <c r="A71" s="828"/>
      <c r="B71" s="828"/>
      <c r="C71" s="828"/>
      <c r="D71" s="827"/>
      <c r="E71" s="827" t="s">
        <v>398</v>
      </c>
      <c r="F71" s="827" t="s">
        <v>342</v>
      </c>
      <c r="G71" s="827" t="s">
        <v>343</v>
      </c>
      <c r="H71" s="827"/>
      <c r="I71" s="438" t="s">
        <v>344</v>
      </c>
      <c r="J71" s="438" t="s">
        <v>345</v>
      </c>
      <c r="K71" s="438" t="s">
        <v>346</v>
      </c>
      <c r="L71" s="438" t="s">
        <v>347</v>
      </c>
    </row>
    <row r="72" spans="1:15" ht="28" x14ac:dyDescent="0.35">
      <c r="A72" s="828"/>
      <c r="B72" s="828"/>
      <c r="C72" s="828"/>
      <c r="D72" s="827"/>
      <c r="E72" s="827"/>
      <c r="F72" s="827"/>
      <c r="G72" s="827"/>
      <c r="H72" s="827"/>
      <c r="I72" s="439" t="s">
        <v>348</v>
      </c>
      <c r="J72" s="439" t="s">
        <v>348</v>
      </c>
      <c r="K72" s="439" t="s">
        <v>348</v>
      </c>
      <c r="L72" s="439" t="s">
        <v>348</v>
      </c>
    </row>
    <row r="73" spans="1:15" ht="15" customHeight="1" x14ac:dyDescent="0.35">
      <c r="A73" s="828"/>
      <c r="B73" s="828"/>
      <c r="C73" s="828"/>
      <c r="D73" s="440" t="s">
        <v>61</v>
      </c>
      <c r="E73" s="440" t="s">
        <v>349</v>
      </c>
      <c r="F73" s="440" t="s">
        <v>350</v>
      </c>
      <c r="G73" s="832" t="s">
        <v>351</v>
      </c>
      <c r="H73" s="832"/>
      <c r="I73" s="440" t="s">
        <v>352</v>
      </c>
      <c r="J73" s="440" t="s">
        <v>353</v>
      </c>
      <c r="K73" s="440" t="s">
        <v>354</v>
      </c>
      <c r="L73" s="440" t="s">
        <v>355</v>
      </c>
    </row>
    <row r="74" spans="1:15" ht="15" customHeight="1" x14ac:dyDescent="0.35">
      <c r="A74" s="833" t="s">
        <v>68</v>
      </c>
      <c r="B74" s="833" t="s">
        <v>313</v>
      </c>
      <c r="C74" s="833" t="s">
        <v>586</v>
      </c>
      <c r="D74" s="911"/>
      <c r="E74" s="912"/>
      <c r="F74" s="833"/>
      <c r="G74" s="441" t="s">
        <v>357</v>
      </c>
      <c r="H74" s="602"/>
      <c r="I74" s="476">
        <f>(D74*E74*F74*H74)/1000</f>
        <v>0</v>
      </c>
      <c r="J74" s="444"/>
      <c r="K74" s="444"/>
      <c r="L74" s="444"/>
    </row>
    <row r="75" spans="1:15" x14ac:dyDescent="0.35">
      <c r="A75" s="833"/>
      <c r="B75" s="833"/>
      <c r="C75" s="833"/>
      <c r="D75" s="833"/>
      <c r="E75" s="833"/>
      <c r="F75" s="833"/>
      <c r="G75" s="441" t="s">
        <v>358</v>
      </c>
      <c r="H75" s="602"/>
      <c r="I75" s="444"/>
      <c r="J75" s="478">
        <f>(D74*E74*F74*H75)/1000</f>
        <v>0</v>
      </c>
      <c r="K75" s="477"/>
      <c r="L75" s="477"/>
      <c r="N75" s="601">
        <v>6</v>
      </c>
      <c r="O75" s="601">
        <f>N62*100+N75</f>
        <v>1506</v>
      </c>
    </row>
    <row r="76" spans="1:15" x14ac:dyDescent="0.35">
      <c r="A76" s="833"/>
      <c r="B76" s="833"/>
      <c r="C76" s="833"/>
      <c r="D76" s="833"/>
      <c r="E76" s="833"/>
      <c r="F76" s="833"/>
      <c r="G76" s="441" t="s">
        <v>359</v>
      </c>
      <c r="H76" s="602"/>
      <c r="I76" s="444"/>
      <c r="J76" s="477"/>
      <c r="K76" s="478">
        <f>(D74*E74*F74*H76)/1000</f>
        <v>0</v>
      </c>
      <c r="L76" s="477"/>
    </row>
    <row r="77" spans="1:15" x14ac:dyDescent="0.35">
      <c r="A77" s="833"/>
      <c r="B77" s="833"/>
      <c r="C77" s="833"/>
      <c r="D77" s="833"/>
      <c r="E77" s="833"/>
      <c r="F77" s="833"/>
      <c r="G77" s="441" t="s">
        <v>360</v>
      </c>
      <c r="H77" s="603"/>
      <c r="I77" s="444"/>
      <c r="J77" s="477"/>
      <c r="K77" s="477"/>
      <c r="L77" s="478">
        <f>(D74*E74*F74*H77)/1000</f>
        <v>0</v>
      </c>
    </row>
    <row r="78" spans="1:15" ht="15" customHeight="1" x14ac:dyDescent="0.35">
      <c r="A78" s="833"/>
      <c r="B78" s="833"/>
      <c r="C78" s="827" t="s">
        <v>312</v>
      </c>
      <c r="D78" s="835"/>
      <c r="E78" s="835"/>
      <c r="F78" s="835"/>
      <c r="G78" s="441" t="s">
        <v>357</v>
      </c>
      <c r="H78" s="442"/>
      <c r="I78" s="443"/>
      <c r="J78" s="444"/>
      <c r="K78" s="444"/>
      <c r="L78" s="444"/>
    </row>
    <row r="79" spans="1:15" x14ac:dyDescent="0.35">
      <c r="A79" s="833"/>
      <c r="B79" s="833"/>
      <c r="C79" s="833"/>
      <c r="D79" s="835"/>
      <c r="E79" s="835"/>
      <c r="F79" s="835"/>
      <c r="G79" s="441" t="s">
        <v>358</v>
      </c>
      <c r="H79" s="442"/>
      <c r="I79" s="444"/>
      <c r="J79" s="443"/>
      <c r="K79" s="444"/>
      <c r="L79" s="444"/>
    </row>
    <row r="80" spans="1:15" x14ac:dyDescent="0.35">
      <c r="A80" s="833"/>
      <c r="B80" s="833"/>
      <c r="C80" s="833"/>
      <c r="D80" s="835"/>
      <c r="E80" s="835"/>
      <c r="F80" s="835"/>
      <c r="G80" s="441" t="s">
        <v>359</v>
      </c>
      <c r="H80" s="445"/>
      <c r="I80" s="444"/>
      <c r="J80" s="444"/>
      <c r="K80" s="443"/>
      <c r="L80" s="444"/>
    </row>
    <row r="81" spans="1:14" x14ac:dyDescent="0.35">
      <c r="A81" s="833"/>
      <c r="B81" s="833"/>
      <c r="C81" s="833"/>
      <c r="D81" s="835"/>
      <c r="E81" s="835"/>
      <c r="F81" s="835"/>
      <c r="G81" s="441" t="s">
        <v>360</v>
      </c>
      <c r="H81" s="445"/>
      <c r="I81" s="444"/>
      <c r="J81" s="444"/>
      <c r="K81" s="444"/>
      <c r="L81" s="443"/>
    </row>
    <row r="82" spans="1:14" ht="15" customHeight="1" x14ac:dyDescent="0.35">
      <c r="A82" s="836" t="s">
        <v>91</v>
      </c>
      <c r="B82" s="836"/>
      <c r="C82" s="836"/>
      <c r="D82" s="837"/>
      <c r="E82" s="837"/>
      <c r="F82" s="837"/>
      <c r="G82" s="838" t="s">
        <v>357</v>
      </c>
      <c r="H82" s="838"/>
      <c r="I82" s="604">
        <f>I74+I78</f>
        <v>0</v>
      </c>
      <c r="J82" s="444"/>
      <c r="K82" s="444"/>
      <c r="L82" s="444"/>
    </row>
    <row r="83" spans="1:14" ht="15" customHeight="1" x14ac:dyDescent="0.35">
      <c r="A83" s="836"/>
      <c r="B83" s="836"/>
      <c r="C83" s="836"/>
      <c r="D83" s="837"/>
      <c r="E83" s="837"/>
      <c r="F83" s="837"/>
      <c r="G83" s="838" t="s">
        <v>358</v>
      </c>
      <c r="H83" s="838"/>
      <c r="I83" s="444"/>
      <c r="J83" s="604">
        <f>J75+J79</f>
        <v>0</v>
      </c>
      <c r="K83" s="444"/>
      <c r="L83" s="444"/>
    </row>
    <row r="84" spans="1:14" ht="15" customHeight="1" x14ac:dyDescent="0.35">
      <c r="A84" s="836"/>
      <c r="B84" s="836"/>
      <c r="C84" s="836"/>
      <c r="D84" s="837"/>
      <c r="E84" s="837"/>
      <c r="F84" s="837"/>
      <c r="G84" s="838" t="s">
        <v>359</v>
      </c>
      <c r="H84" s="838"/>
      <c r="I84" s="444"/>
      <c r="J84" s="444"/>
      <c r="K84" s="604">
        <f>K76+K80</f>
        <v>0</v>
      </c>
      <c r="L84" s="444"/>
    </row>
    <row r="85" spans="1:14" ht="15" customHeight="1" x14ac:dyDescent="0.35">
      <c r="A85" s="836"/>
      <c r="B85" s="836"/>
      <c r="C85" s="836"/>
      <c r="D85" s="837"/>
      <c r="E85" s="837"/>
      <c r="F85" s="837"/>
      <c r="G85" s="838" t="s">
        <v>360</v>
      </c>
      <c r="H85" s="838"/>
      <c r="I85" s="444"/>
      <c r="J85" s="444"/>
      <c r="K85" s="444"/>
      <c r="L85" s="604">
        <f>L77+L81</f>
        <v>0</v>
      </c>
    </row>
    <row r="86" spans="1:14" ht="14.25" customHeight="1" x14ac:dyDescent="0.35">
      <c r="A86" s="839" t="s">
        <v>400</v>
      </c>
      <c r="B86" s="839"/>
      <c r="C86" s="839"/>
      <c r="D86" s="839"/>
      <c r="E86" s="839"/>
      <c r="F86" s="839"/>
      <c r="G86" s="839"/>
      <c r="H86" s="839"/>
      <c r="I86" s="839"/>
      <c r="J86" s="839"/>
      <c r="K86" s="839"/>
      <c r="L86" s="839"/>
    </row>
    <row r="87" spans="1:14" ht="14.25" customHeight="1" x14ac:dyDescent="0.35">
      <c r="A87" s="840" t="s">
        <v>401</v>
      </c>
      <c r="B87" s="840"/>
      <c r="C87" s="840"/>
      <c r="D87" s="840"/>
      <c r="E87" s="840"/>
      <c r="F87" s="840"/>
      <c r="G87" s="840"/>
      <c r="H87" s="840"/>
      <c r="I87" s="840"/>
      <c r="J87" s="840"/>
      <c r="K87" s="840"/>
      <c r="L87" s="840"/>
    </row>
    <row r="88" spans="1:14" ht="15.75" customHeight="1" x14ac:dyDescent="0.35">
      <c r="A88" s="913" t="s">
        <v>402</v>
      </c>
      <c r="B88" s="913"/>
      <c r="C88" s="913"/>
      <c r="D88" s="913"/>
      <c r="E88" s="913"/>
      <c r="F88" s="913"/>
      <c r="G88" s="913"/>
      <c r="H88" s="913"/>
      <c r="I88" s="913"/>
      <c r="J88" s="913"/>
      <c r="K88" s="913"/>
      <c r="L88" s="913"/>
    </row>
    <row r="89" spans="1:14" x14ac:dyDescent="0.35">
      <c r="A89" s="913"/>
      <c r="B89" s="913"/>
      <c r="C89" s="913"/>
      <c r="D89" s="913"/>
      <c r="E89" s="913"/>
      <c r="F89" s="913"/>
      <c r="G89" s="913"/>
      <c r="H89" s="913"/>
      <c r="I89" s="913"/>
      <c r="J89" s="913"/>
      <c r="K89" s="913"/>
      <c r="L89" s="913"/>
    </row>
    <row r="91" spans="1:14" x14ac:dyDescent="0.35">
      <c r="A91" s="907" t="s">
        <v>23</v>
      </c>
      <c r="B91" s="907"/>
      <c r="C91" s="908">
        <f>Presentación!$C$3</f>
        <v>1990</v>
      </c>
      <c r="D91" s="908"/>
      <c r="E91" s="908"/>
      <c r="F91" s="908"/>
      <c r="G91" s="908"/>
      <c r="H91" s="908"/>
      <c r="I91" s="908"/>
      <c r="J91" s="908"/>
      <c r="K91" s="908"/>
      <c r="L91" s="908"/>
    </row>
    <row r="92" spans="1:14" x14ac:dyDescent="0.35">
      <c r="A92" s="909" t="s">
        <v>24</v>
      </c>
      <c r="B92" s="909"/>
      <c r="C92" s="910" t="s">
        <v>376</v>
      </c>
      <c r="D92" s="910"/>
      <c r="E92" s="910"/>
      <c r="F92" s="910"/>
      <c r="G92" s="910"/>
      <c r="H92" s="910"/>
      <c r="I92" s="910"/>
      <c r="J92" s="910"/>
      <c r="K92" s="910"/>
      <c r="L92" s="910"/>
      <c r="N92" s="601">
        <v>1</v>
      </c>
    </row>
    <row r="93" spans="1:14" ht="15.75" customHeight="1" x14ac:dyDescent="0.35">
      <c r="A93" s="823" t="s">
        <v>5</v>
      </c>
      <c r="B93" s="823"/>
      <c r="C93" s="824" t="s">
        <v>26</v>
      </c>
      <c r="D93" s="824"/>
      <c r="E93" s="824"/>
      <c r="F93" s="824"/>
      <c r="G93" s="824"/>
      <c r="H93" s="824"/>
      <c r="I93" s="824"/>
      <c r="J93" s="824"/>
      <c r="K93" s="824"/>
      <c r="L93" s="824"/>
    </row>
    <row r="94" spans="1:14" ht="15.75" customHeight="1" x14ac:dyDescent="0.35">
      <c r="A94" s="823" t="s">
        <v>27</v>
      </c>
      <c r="B94" s="823"/>
      <c r="C94" s="824" t="s">
        <v>585</v>
      </c>
      <c r="D94" s="824"/>
      <c r="E94" s="824"/>
      <c r="F94" s="824"/>
      <c r="G94" s="824"/>
      <c r="H94" s="824"/>
      <c r="I94" s="824"/>
      <c r="J94" s="824"/>
      <c r="K94" s="824"/>
      <c r="L94" s="824"/>
    </row>
    <row r="95" spans="1:14" ht="15.75" customHeight="1" x14ac:dyDescent="0.35">
      <c r="A95" s="823" t="s">
        <v>29</v>
      </c>
      <c r="B95" s="823"/>
      <c r="C95" s="824" t="s">
        <v>544</v>
      </c>
      <c r="D95" s="824"/>
      <c r="E95" s="824"/>
      <c r="F95" s="824"/>
      <c r="G95" s="824"/>
      <c r="H95" s="824"/>
      <c r="I95" s="824"/>
      <c r="J95" s="824"/>
      <c r="K95" s="824"/>
      <c r="L95" s="824"/>
    </row>
    <row r="96" spans="1:14" ht="15" customHeight="1" x14ac:dyDescent="0.35">
      <c r="A96" s="823" t="s">
        <v>31</v>
      </c>
      <c r="B96" s="823"/>
      <c r="C96" s="824" t="s">
        <v>299</v>
      </c>
      <c r="D96" s="824"/>
      <c r="E96" s="824"/>
      <c r="F96" s="824"/>
      <c r="G96" s="824"/>
      <c r="H96" s="824"/>
      <c r="I96" s="824"/>
      <c r="J96" s="824"/>
      <c r="K96" s="824"/>
      <c r="L96" s="824"/>
    </row>
    <row r="97" spans="1:15" ht="15.75" customHeight="1" x14ac:dyDescent="0.35">
      <c r="A97" s="825" t="s">
        <v>33</v>
      </c>
      <c r="B97" s="825"/>
      <c r="C97" s="436" t="s">
        <v>34</v>
      </c>
      <c r="D97" s="826" t="s">
        <v>324</v>
      </c>
      <c r="E97" s="826"/>
      <c r="F97" s="826"/>
      <c r="G97" s="826"/>
      <c r="H97" s="826"/>
      <c r="I97" s="826"/>
      <c r="J97" s="826"/>
      <c r="K97" s="826"/>
      <c r="L97" s="826"/>
    </row>
    <row r="98" spans="1:15" ht="38.25" customHeight="1" x14ac:dyDescent="0.35">
      <c r="A98" s="827" t="s">
        <v>37</v>
      </c>
      <c r="B98" s="827"/>
      <c r="C98" s="828" t="s">
        <v>395</v>
      </c>
      <c r="D98" s="437" t="s">
        <v>326</v>
      </c>
      <c r="E98" s="437" t="s">
        <v>396</v>
      </c>
      <c r="F98" s="437" t="s">
        <v>397</v>
      </c>
      <c r="G98" s="829" t="s">
        <v>329</v>
      </c>
      <c r="H98" s="829"/>
      <c r="I98" s="437" t="s">
        <v>330</v>
      </c>
      <c r="J98" s="437" t="s">
        <v>331</v>
      </c>
      <c r="K98" s="437" t="s">
        <v>332</v>
      </c>
      <c r="L98" s="437" t="s">
        <v>333</v>
      </c>
    </row>
    <row r="99" spans="1:15" ht="15" customHeight="1" x14ac:dyDescent="0.35">
      <c r="A99" s="828" t="s">
        <v>197</v>
      </c>
      <c r="B99" s="828" t="s">
        <v>47</v>
      </c>
      <c r="C99" s="828"/>
      <c r="D99" s="827" t="s">
        <v>48</v>
      </c>
      <c r="E99" s="827" t="s">
        <v>334</v>
      </c>
      <c r="F99" s="827" t="s">
        <v>276</v>
      </c>
      <c r="G99" s="830" t="s">
        <v>335</v>
      </c>
      <c r="H99" s="830"/>
      <c r="I99" s="827" t="s">
        <v>336</v>
      </c>
      <c r="J99" s="827" t="s">
        <v>337</v>
      </c>
      <c r="K99" s="827" t="s">
        <v>338</v>
      </c>
      <c r="L99" s="827" t="s">
        <v>339</v>
      </c>
    </row>
    <row r="100" spans="1:15" ht="15.75" customHeight="1" x14ac:dyDescent="0.35">
      <c r="A100" s="828"/>
      <c r="B100" s="828"/>
      <c r="C100" s="828"/>
      <c r="D100" s="827"/>
      <c r="E100" s="827"/>
      <c r="F100" s="827"/>
      <c r="G100" s="831" t="s">
        <v>340</v>
      </c>
      <c r="H100" s="831"/>
      <c r="I100" s="827"/>
      <c r="J100" s="827"/>
      <c r="K100" s="827"/>
      <c r="L100" s="827"/>
    </row>
    <row r="101" spans="1:15" ht="14.25" customHeight="1" x14ac:dyDescent="0.35">
      <c r="A101" s="828"/>
      <c r="B101" s="828"/>
      <c r="C101" s="828"/>
      <c r="D101" s="827"/>
      <c r="E101" s="827" t="s">
        <v>398</v>
      </c>
      <c r="F101" s="827" t="s">
        <v>342</v>
      </c>
      <c r="G101" s="827" t="s">
        <v>343</v>
      </c>
      <c r="H101" s="827"/>
      <c r="I101" s="438" t="s">
        <v>344</v>
      </c>
      <c r="J101" s="438" t="s">
        <v>345</v>
      </c>
      <c r="K101" s="438" t="s">
        <v>346</v>
      </c>
      <c r="L101" s="438" t="s">
        <v>347</v>
      </c>
    </row>
    <row r="102" spans="1:15" ht="28" x14ac:dyDescent="0.35">
      <c r="A102" s="828"/>
      <c r="B102" s="828"/>
      <c r="C102" s="828"/>
      <c r="D102" s="827"/>
      <c r="E102" s="827"/>
      <c r="F102" s="827"/>
      <c r="G102" s="827"/>
      <c r="H102" s="827"/>
      <c r="I102" s="439" t="s">
        <v>348</v>
      </c>
      <c r="J102" s="439" t="s">
        <v>348</v>
      </c>
      <c r="K102" s="439" t="s">
        <v>348</v>
      </c>
      <c r="L102" s="439" t="s">
        <v>348</v>
      </c>
    </row>
    <row r="103" spans="1:15" ht="15" customHeight="1" x14ac:dyDescent="0.35">
      <c r="A103" s="828"/>
      <c r="B103" s="828"/>
      <c r="C103" s="828"/>
      <c r="D103" s="440" t="s">
        <v>61</v>
      </c>
      <c r="E103" s="440" t="s">
        <v>349</v>
      </c>
      <c r="F103" s="440" t="s">
        <v>350</v>
      </c>
      <c r="G103" s="832" t="s">
        <v>351</v>
      </c>
      <c r="H103" s="832"/>
      <c r="I103" s="440" t="s">
        <v>352</v>
      </c>
      <c r="J103" s="440" t="s">
        <v>353</v>
      </c>
      <c r="K103" s="440" t="s">
        <v>354</v>
      </c>
      <c r="L103" s="440" t="s">
        <v>355</v>
      </c>
    </row>
    <row r="104" spans="1:15" ht="15" customHeight="1" x14ac:dyDescent="0.35">
      <c r="A104" s="833" t="s">
        <v>68</v>
      </c>
      <c r="B104" s="833" t="s">
        <v>313</v>
      </c>
      <c r="C104" s="833" t="s">
        <v>586</v>
      </c>
      <c r="D104" s="911"/>
      <c r="E104" s="912"/>
      <c r="F104" s="833"/>
      <c r="G104" s="441" t="s">
        <v>357</v>
      </c>
      <c r="H104" s="602"/>
      <c r="I104" s="476">
        <f>(D104*E104*F104*H104)/1000</f>
        <v>0</v>
      </c>
      <c r="J104" s="444"/>
      <c r="K104" s="444"/>
      <c r="L104" s="444"/>
    </row>
    <row r="105" spans="1:15" x14ac:dyDescent="0.35">
      <c r="A105" s="833"/>
      <c r="B105" s="833"/>
      <c r="C105" s="833"/>
      <c r="D105" s="833"/>
      <c r="E105" s="833"/>
      <c r="F105" s="833"/>
      <c r="G105" s="441" t="s">
        <v>358</v>
      </c>
      <c r="H105" s="602"/>
      <c r="I105" s="444"/>
      <c r="J105" s="478">
        <f>(D104*E104*F104*H105)/1000</f>
        <v>0</v>
      </c>
      <c r="K105" s="477"/>
      <c r="L105" s="477"/>
      <c r="N105" s="601">
        <v>6</v>
      </c>
      <c r="O105" s="601">
        <f>N92*100+N105</f>
        <v>106</v>
      </c>
    </row>
    <row r="106" spans="1:15" x14ac:dyDescent="0.35">
      <c r="A106" s="833"/>
      <c r="B106" s="833"/>
      <c r="C106" s="833"/>
      <c r="D106" s="833"/>
      <c r="E106" s="833"/>
      <c r="F106" s="833"/>
      <c r="G106" s="441" t="s">
        <v>359</v>
      </c>
      <c r="H106" s="602"/>
      <c r="I106" s="444"/>
      <c r="J106" s="477"/>
      <c r="K106" s="478">
        <f>(D104*E104*F104*H106)/1000</f>
        <v>0</v>
      </c>
      <c r="L106" s="477"/>
    </row>
    <row r="107" spans="1:15" x14ac:dyDescent="0.35">
      <c r="A107" s="833"/>
      <c r="B107" s="833"/>
      <c r="C107" s="833"/>
      <c r="D107" s="833"/>
      <c r="E107" s="833"/>
      <c r="F107" s="833"/>
      <c r="G107" s="441" t="s">
        <v>360</v>
      </c>
      <c r="H107" s="603"/>
      <c r="I107" s="444"/>
      <c r="J107" s="477"/>
      <c r="K107" s="477"/>
      <c r="L107" s="478">
        <f>(D104*E104*F104*H107)/1000</f>
        <v>0</v>
      </c>
    </row>
    <row r="108" spans="1:15" ht="15" customHeight="1" x14ac:dyDescent="0.35">
      <c r="A108" s="833"/>
      <c r="B108" s="833"/>
      <c r="C108" s="827" t="s">
        <v>312</v>
      </c>
      <c r="D108" s="835"/>
      <c r="E108" s="835"/>
      <c r="F108" s="835"/>
      <c r="G108" s="441" t="s">
        <v>357</v>
      </c>
      <c r="H108" s="442"/>
      <c r="I108" s="443"/>
      <c r="J108" s="444"/>
      <c r="K108" s="444"/>
      <c r="L108" s="444"/>
    </row>
    <row r="109" spans="1:15" x14ac:dyDescent="0.35">
      <c r="A109" s="833"/>
      <c r="B109" s="833"/>
      <c r="C109" s="833"/>
      <c r="D109" s="835"/>
      <c r="E109" s="835"/>
      <c r="F109" s="835"/>
      <c r="G109" s="441" t="s">
        <v>358</v>
      </c>
      <c r="H109" s="442"/>
      <c r="I109" s="444"/>
      <c r="J109" s="443"/>
      <c r="K109" s="444"/>
      <c r="L109" s="444"/>
    </row>
    <row r="110" spans="1:15" x14ac:dyDescent="0.35">
      <c r="A110" s="833"/>
      <c r="B110" s="833"/>
      <c r="C110" s="833"/>
      <c r="D110" s="835"/>
      <c r="E110" s="835"/>
      <c r="F110" s="835"/>
      <c r="G110" s="441" t="s">
        <v>359</v>
      </c>
      <c r="H110" s="445"/>
      <c r="I110" s="444"/>
      <c r="J110" s="444"/>
      <c r="K110" s="443"/>
      <c r="L110" s="444"/>
    </row>
    <row r="111" spans="1:15" x14ac:dyDescent="0.35">
      <c r="A111" s="833"/>
      <c r="B111" s="833"/>
      <c r="C111" s="833"/>
      <c r="D111" s="835"/>
      <c r="E111" s="835"/>
      <c r="F111" s="835"/>
      <c r="G111" s="441" t="s">
        <v>360</v>
      </c>
      <c r="H111" s="445"/>
      <c r="I111" s="444"/>
      <c r="J111" s="444"/>
      <c r="K111" s="444"/>
      <c r="L111" s="443"/>
    </row>
    <row r="112" spans="1:15" ht="15" customHeight="1" x14ac:dyDescent="0.35">
      <c r="A112" s="836" t="s">
        <v>91</v>
      </c>
      <c r="B112" s="836"/>
      <c r="C112" s="836"/>
      <c r="D112" s="837"/>
      <c r="E112" s="837"/>
      <c r="F112" s="837"/>
      <c r="G112" s="838" t="s">
        <v>357</v>
      </c>
      <c r="H112" s="838"/>
      <c r="I112" s="604">
        <f>I104+I108</f>
        <v>0</v>
      </c>
      <c r="J112" s="444"/>
      <c r="K112" s="444"/>
      <c r="L112" s="444"/>
    </row>
    <row r="113" spans="1:14" ht="15" customHeight="1" x14ac:dyDescent="0.35">
      <c r="A113" s="836"/>
      <c r="B113" s="836"/>
      <c r="C113" s="836"/>
      <c r="D113" s="837"/>
      <c r="E113" s="837"/>
      <c r="F113" s="837"/>
      <c r="G113" s="838" t="s">
        <v>358</v>
      </c>
      <c r="H113" s="838"/>
      <c r="I113" s="444"/>
      <c r="J113" s="604">
        <f>J105+J109</f>
        <v>0</v>
      </c>
      <c r="K113" s="444"/>
      <c r="L113" s="444"/>
    </row>
    <row r="114" spans="1:14" ht="15" customHeight="1" x14ac:dyDescent="0.35">
      <c r="A114" s="836"/>
      <c r="B114" s="836"/>
      <c r="C114" s="836"/>
      <c r="D114" s="837"/>
      <c r="E114" s="837"/>
      <c r="F114" s="837"/>
      <c r="G114" s="838" t="s">
        <v>359</v>
      </c>
      <c r="H114" s="838"/>
      <c r="I114" s="444"/>
      <c r="J114" s="444"/>
      <c r="K114" s="604">
        <f>K106+K110</f>
        <v>0</v>
      </c>
      <c r="L114" s="444"/>
    </row>
    <row r="115" spans="1:14" ht="15" customHeight="1" x14ac:dyDescent="0.35">
      <c r="A115" s="836"/>
      <c r="B115" s="836"/>
      <c r="C115" s="836"/>
      <c r="D115" s="837"/>
      <c r="E115" s="837"/>
      <c r="F115" s="837"/>
      <c r="G115" s="838" t="s">
        <v>360</v>
      </c>
      <c r="H115" s="838"/>
      <c r="I115" s="444"/>
      <c r="J115" s="444"/>
      <c r="K115" s="444"/>
      <c r="L115" s="604">
        <f>L107+L111</f>
        <v>0</v>
      </c>
    </row>
    <row r="116" spans="1:14" ht="15" customHeight="1" x14ac:dyDescent="0.35">
      <c r="A116" s="839" t="s">
        <v>400</v>
      </c>
      <c r="B116" s="839"/>
      <c r="C116" s="839"/>
      <c r="D116" s="839"/>
      <c r="E116" s="839"/>
      <c r="F116" s="839"/>
      <c r="G116" s="839"/>
      <c r="H116" s="839"/>
      <c r="I116" s="839"/>
      <c r="J116" s="839"/>
      <c r="K116" s="839"/>
      <c r="L116" s="839"/>
    </row>
    <row r="117" spans="1:14" ht="15" customHeight="1" x14ac:dyDescent="0.35">
      <c r="A117" s="840" t="s">
        <v>401</v>
      </c>
      <c r="B117" s="840"/>
      <c r="C117" s="840"/>
      <c r="D117" s="840"/>
      <c r="E117" s="840"/>
      <c r="F117" s="840"/>
      <c r="G117" s="840"/>
      <c r="H117" s="840"/>
      <c r="I117" s="840"/>
      <c r="J117" s="840"/>
      <c r="K117" s="840"/>
      <c r="L117" s="840"/>
    </row>
    <row r="118" spans="1:14" ht="15.75" customHeight="1" x14ac:dyDescent="0.35">
      <c r="A118" s="913" t="s">
        <v>402</v>
      </c>
      <c r="B118" s="913"/>
      <c r="C118" s="913"/>
      <c r="D118" s="913"/>
      <c r="E118" s="913"/>
      <c r="F118" s="913"/>
      <c r="G118" s="913"/>
      <c r="H118" s="913"/>
      <c r="I118" s="913"/>
      <c r="J118" s="913"/>
      <c r="K118" s="913"/>
      <c r="L118" s="913"/>
    </row>
    <row r="119" spans="1:14" x14ac:dyDescent="0.35">
      <c r="A119" s="913"/>
      <c r="B119" s="913"/>
      <c r="C119" s="913"/>
      <c r="D119" s="913"/>
      <c r="E119" s="913"/>
      <c r="F119" s="913"/>
      <c r="G119" s="913"/>
      <c r="H119" s="913"/>
      <c r="I119" s="913"/>
      <c r="J119" s="913"/>
      <c r="K119" s="913"/>
      <c r="L119" s="913"/>
    </row>
    <row r="121" spans="1:14" x14ac:dyDescent="0.35">
      <c r="A121" s="907" t="s">
        <v>23</v>
      </c>
      <c r="B121" s="907"/>
      <c r="C121" s="908">
        <f>Presentación!$C$3</f>
        <v>1990</v>
      </c>
      <c r="D121" s="908"/>
      <c r="E121" s="908"/>
      <c r="F121" s="908"/>
      <c r="G121" s="908"/>
      <c r="H121" s="908"/>
      <c r="I121" s="908"/>
      <c r="J121" s="908"/>
      <c r="K121" s="908"/>
      <c r="L121" s="908"/>
    </row>
    <row r="122" spans="1:14" x14ac:dyDescent="0.35">
      <c r="A122" s="909" t="s">
        <v>24</v>
      </c>
      <c r="B122" s="909"/>
      <c r="C122" s="910" t="s">
        <v>377</v>
      </c>
      <c r="D122" s="910"/>
      <c r="E122" s="910"/>
      <c r="F122" s="910"/>
      <c r="G122" s="910"/>
      <c r="H122" s="910"/>
      <c r="I122" s="910"/>
      <c r="J122" s="910"/>
      <c r="K122" s="910"/>
      <c r="L122" s="910"/>
      <c r="N122" s="601">
        <v>2</v>
      </c>
    </row>
    <row r="123" spans="1:14" ht="15.75" customHeight="1" x14ac:dyDescent="0.35">
      <c r="A123" s="823" t="s">
        <v>5</v>
      </c>
      <c r="B123" s="823"/>
      <c r="C123" s="824" t="s">
        <v>26</v>
      </c>
      <c r="D123" s="824"/>
      <c r="E123" s="824"/>
      <c r="F123" s="824"/>
      <c r="G123" s="824"/>
      <c r="H123" s="824"/>
      <c r="I123" s="824"/>
      <c r="J123" s="824"/>
      <c r="K123" s="824"/>
      <c r="L123" s="824"/>
    </row>
    <row r="124" spans="1:14" ht="15.75" customHeight="1" x14ac:dyDescent="0.35">
      <c r="A124" s="823" t="s">
        <v>27</v>
      </c>
      <c r="B124" s="823"/>
      <c r="C124" s="824" t="s">
        <v>585</v>
      </c>
      <c r="D124" s="824"/>
      <c r="E124" s="824"/>
      <c r="F124" s="824"/>
      <c r="G124" s="824"/>
      <c r="H124" s="824"/>
      <c r="I124" s="824"/>
      <c r="J124" s="824"/>
      <c r="K124" s="824"/>
      <c r="L124" s="824"/>
    </row>
    <row r="125" spans="1:14" ht="15.75" customHeight="1" x14ac:dyDescent="0.35">
      <c r="A125" s="823" t="s">
        <v>29</v>
      </c>
      <c r="B125" s="823"/>
      <c r="C125" s="824" t="s">
        <v>544</v>
      </c>
      <c r="D125" s="824"/>
      <c r="E125" s="824"/>
      <c r="F125" s="824"/>
      <c r="G125" s="824"/>
      <c r="H125" s="824"/>
      <c r="I125" s="824"/>
      <c r="J125" s="824"/>
      <c r="K125" s="824"/>
      <c r="L125" s="824"/>
    </row>
    <row r="126" spans="1:14" ht="15" customHeight="1" x14ac:dyDescent="0.35">
      <c r="A126" s="823" t="s">
        <v>31</v>
      </c>
      <c r="B126" s="823"/>
      <c r="C126" s="824" t="s">
        <v>299</v>
      </c>
      <c r="D126" s="824"/>
      <c r="E126" s="824"/>
      <c r="F126" s="824"/>
      <c r="G126" s="824"/>
      <c r="H126" s="824"/>
      <c r="I126" s="824"/>
      <c r="J126" s="824"/>
      <c r="K126" s="824"/>
      <c r="L126" s="824"/>
    </row>
    <row r="127" spans="1:14" ht="15.75" customHeight="1" x14ac:dyDescent="0.35">
      <c r="A127" s="825" t="s">
        <v>33</v>
      </c>
      <c r="B127" s="825"/>
      <c r="C127" s="436" t="s">
        <v>34</v>
      </c>
      <c r="D127" s="826" t="s">
        <v>324</v>
      </c>
      <c r="E127" s="826"/>
      <c r="F127" s="826"/>
      <c r="G127" s="826"/>
      <c r="H127" s="826"/>
      <c r="I127" s="826"/>
      <c r="J127" s="826"/>
      <c r="K127" s="826"/>
      <c r="L127" s="826"/>
    </row>
    <row r="128" spans="1:14" ht="38.25" customHeight="1" x14ac:dyDescent="0.35">
      <c r="A128" s="827" t="s">
        <v>37</v>
      </c>
      <c r="B128" s="827"/>
      <c r="C128" s="828" t="s">
        <v>395</v>
      </c>
      <c r="D128" s="437" t="s">
        <v>326</v>
      </c>
      <c r="E128" s="437" t="s">
        <v>396</v>
      </c>
      <c r="F128" s="437" t="s">
        <v>397</v>
      </c>
      <c r="G128" s="829" t="s">
        <v>329</v>
      </c>
      <c r="H128" s="829"/>
      <c r="I128" s="437" t="s">
        <v>330</v>
      </c>
      <c r="J128" s="437" t="s">
        <v>331</v>
      </c>
      <c r="K128" s="437" t="s">
        <v>332</v>
      </c>
      <c r="L128" s="437" t="s">
        <v>333</v>
      </c>
    </row>
    <row r="129" spans="1:15" ht="15" customHeight="1" x14ac:dyDescent="0.35">
      <c r="A129" s="828" t="s">
        <v>197</v>
      </c>
      <c r="B129" s="828" t="s">
        <v>47</v>
      </c>
      <c r="C129" s="828"/>
      <c r="D129" s="827" t="s">
        <v>48</v>
      </c>
      <c r="E129" s="827" t="s">
        <v>334</v>
      </c>
      <c r="F129" s="827" t="s">
        <v>276</v>
      </c>
      <c r="G129" s="830" t="s">
        <v>335</v>
      </c>
      <c r="H129" s="830"/>
      <c r="I129" s="827" t="s">
        <v>336</v>
      </c>
      <c r="J129" s="827" t="s">
        <v>337</v>
      </c>
      <c r="K129" s="827" t="s">
        <v>338</v>
      </c>
      <c r="L129" s="827" t="s">
        <v>339</v>
      </c>
    </row>
    <row r="130" spans="1:15" ht="15.75" customHeight="1" x14ac:dyDescent="0.35">
      <c r="A130" s="828"/>
      <c r="B130" s="828"/>
      <c r="C130" s="828"/>
      <c r="D130" s="827"/>
      <c r="E130" s="827"/>
      <c r="F130" s="827"/>
      <c r="G130" s="831" t="s">
        <v>340</v>
      </c>
      <c r="H130" s="831"/>
      <c r="I130" s="827"/>
      <c r="J130" s="827"/>
      <c r="K130" s="827"/>
      <c r="L130" s="827"/>
    </row>
    <row r="131" spans="1:15" ht="14.25" customHeight="1" x14ac:dyDescent="0.35">
      <c r="A131" s="828"/>
      <c r="B131" s="828"/>
      <c r="C131" s="828"/>
      <c r="D131" s="827"/>
      <c r="E131" s="827" t="s">
        <v>398</v>
      </c>
      <c r="F131" s="827" t="s">
        <v>342</v>
      </c>
      <c r="G131" s="827" t="s">
        <v>343</v>
      </c>
      <c r="H131" s="827"/>
      <c r="I131" s="438" t="s">
        <v>344</v>
      </c>
      <c r="J131" s="438" t="s">
        <v>345</v>
      </c>
      <c r="K131" s="438" t="s">
        <v>346</v>
      </c>
      <c r="L131" s="438" t="s">
        <v>347</v>
      </c>
    </row>
    <row r="132" spans="1:15" ht="28" x14ac:dyDescent="0.35">
      <c r="A132" s="828"/>
      <c r="B132" s="828"/>
      <c r="C132" s="828"/>
      <c r="D132" s="827"/>
      <c r="E132" s="827"/>
      <c r="F132" s="827"/>
      <c r="G132" s="827"/>
      <c r="H132" s="827"/>
      <c r="I132" s="439" t="s">
        <v>348</v>
      </c>
      <c r="J132" s="439" t="s">
        <v>348</v>
      </c>
      <c r="K132" s="439" t="s">
        <v>348</v>
      </c>
      <c r="L132" s="439" t="s">
        <v>348</v>
      </c>
    </row>
    <row r="133" spans="1:15" ht="15" customHeight="1" x14ac:dyDescent="0.35">
      <c r="A133" s="828"/>
      <c r="B133" s="828"/>
      <c r="C133" s="828"/>
      <c r="D133" s="440" t="s">
        <v>61</v>
      </c>
      <c r="E133" s="440" t="s">
        <v>349</v>
      </c>
      <c r="F133" s="440" t="s">
        <v>350</v>
      </c>
      <c r="G133" s="832" t="s">
        <v>351</v>
      </c>
      <c r="H133" s="832"/>
      <c r="I133" s="440" t="s">
        <v>352</v>
      </c>
      <c r="J133" s="440" t="s">
        <v>353</v>
      </c>
      <c r="K133" s="440" t="s">
        <v>354</v>
      </c>
      <c r="L133" s="440" t="s">
        <v>355</v>
      </c>
    </row>
    <row r="134" spans="1:15" ht="15" customHeight="1" x14ac:dyDescent="0.35">
      <c r="A134" s="833" t="s">
        <v>68</v>
      </c>
      <c r="B134" s="833" t="s">
        <v>313</v>
      </c>
      <c r="C134" s="833" t="s">
        <v>586</v>
      </c>
      <c r="D134" s="911"/>
      <c r="E134" s="912"/>
      <c r="F134" s="833"/>
      <c r="G134" s="441" t="s">
        <v>357</v>
      </c>
      <c r="H134" s="602"/>
      <c r="I134" s="476">
        <f>(D134*E134*F134*H134)/1000</f>
        <v>0</v>
      </c>
      <c r="J134" s="444"/>
      <c r="K134" s="444"/>
      <c r="L134" s="444"/>
    </row>
    <row r="135" spans="1:15" x14ac:dyDescent="0.35">
      <c r="A135" s="833"/>
      <c r="B135" s="833"/>
      <c r="C135" s="833"/>
      <c r="D135" s="833"/>
      <c r="E135" s="833"/>
      <c r="F135" s="833"/>
      <c r="G135" s="441" t="s">
        <v>358</v>
      </c>
      <c r="H135" s="602"/>
      <c r="I135" s="444"/>
      <c r="J135" s="478">
        <f>(D134*E134*F134*H135)/1000</f>
        <v>0</v>
      </c>
      <c r="K135" s="477"/>
      <c r="L135" s="477"/>
      <c r="N135" s="601">
        <v>6</v>
      </c>
      <c r="O135" s="601">
        <f>N122*100+N135</f>
        <v>206</v>
      </c>
    </row>
    <row r="136" spans="1:15" x14ac:dyDescent="0.35">
      <c r="A136" s="833"/>
      <c r="B136" s="833"/>
      <c r="C136" s="833"/>
      <c r="D136" s="833"/>
      <c r="E136" s="833"/>
      <c r="F136" s="833"/>
      <c r="G136" s="441" t="s">
        <v>359</v>
      </c>
      <c r="H136" s="602"/>
      <c r="I136" s="444"/>
      <c r="J136" s="477"/>
      <c r="K136" s="478">
        <f>(D134*E134*F134*H136)/1000</f>
        <v>0</v>
      </c>
      <c r="L136" s="477"/>
    </row>
    <row r="137" spans="1:15" x14ac:dyDescent="0.35">
      <c r="A137" s="833"/>
      <c r="B137" s="833"/>
      <c r="C137" s="833"/>
      <c r="D137" s="833"/>
      <c r="E137" s="833"/>
      <c r="F137" s="833"/>
      <c r="G137" s="441" t="s">
        <v>360</v>
      </c>
      <c r="H137" s="603"/>
      <c r="I137" s="444"/>
      <c r="J137" s="477"/>
      <c r="K137" s="477"/>
      <c r="L137" s="478">
        <f>(D134*E134*F134*H137)/1000</f>
        <v>0</v>
      </c>
    </row>
    <row r="138" spans="1:15" ht="15" customHeight="1" x14ac:dyDescent="0.35">
      <c r="A138" s="833"/>
      <c r="B138" s="833"/>
      <c r="C138" s="827" t="s">
        <v>312</v>
      </c>
      <c r="D138" s="835"/>
      <c r="E138" s="835"/>
      <c r="F138" s="835"/>
      <c r="G138" s="441" t="s">
        <v>357</v>
      </c>
      <c r="H138" s="442"/>
      <c r="I138" s="443"/>
      <c r="J138" s="444"/>
      <c r="K138" s="444"/>
      <c r="L138" s="444"/>
    </row>
    <row r="139" spans="1:15" x14ac:dyDescent="0.35">
      <c r="A139" s="833"/>
      <c r="B139" s="833"/>
      <c r="C139" s="833"/>
      <c r="D139" s="835"/>
      <c r="E139" s="835"/>
      <c r="F139" s="835"/>
      <c r="G139" s="441" t="s">
        <v>358</v>
      </c>
      <c r="H139" s="442"/>
      <c r="I139" s="444"/>
      <c r="J139" s="443"/>
      <c r="K139" s="444"/>
      <c r="L139" s="444"/>
    </row>
    <row r="140" spans="1:15" x14ac:dyDescent="0.35">
      <c r="A140" s="833"/>
      <c r="B140" s="833"/>
      <c r="C140" s="833"/>
      <c r="D140" s="835"/>
      <c r="E140" s="835"/>
      <c r="F140" s="835"/>
      <c r="G140" s="441" t="s">
        <v>359</v>
      </c>
      <c r="H140" s="445"/>
      <c r="I140" s="444"/>
      <c r="J140" s="444"/>
      <c r="K140" s="443"/>
      <c r="L140" s="444"/>
    </row>
    <row r="141" spans="1:15" x14ac:dyDescent="0.35">
      <c r="A141" s="833"/>
      <c r="B141" s="833"/>
      <c r="C141" s="833"/>
      <c r="D141" s="835"/>
      <c r="E141" s="835"/>
      <c r="F141" s="835"/>
      <c r="G141" s="441" t="s">
        <v>360</v>
      </c>
      <c r="H141" s="445"/>
      <c r="I141" s="444"/>
      <c r="J141" s="444"/>
      <c r="K141" s="444"/>
      <c r="L141" s="443"/>
    </row>
    <row r="142" spans="1:15" ht="15" customHeight="1" x14ac:dyDescent="0.35">
      <c r="A142" s="836" t="s">
        <v>91</v>
      </c>
      <c r="B142" s="836"/>
      <c r="C142" s="836"/>
      <c r="D142" s="837"/>
      <c r="E142" s="837"/>
      <c r="F142" s="837"/>
      <c r="G142" s="838" t="s">
        <v>357</v>
      </c>
      <c r="H142" s="838"/>
      <c r="I142" s="604">
        <f>I134+I138</f>
        <v>0</v>
      </c>
      <c r="J142" s="444"/>
      <c r="K142" s="444"/>
      <c r="L142" s="444"/>
    </row>
    <row r="143" spans="1:15" ht="15" customHeight="1" x14ac:dyDescent="0.35">
      <c r="A143" s="836"/>
      <c r="B143" s="836"/>
      <c r="C143" s="836"/>
      <c r="D143" s="837"/>
      <c r="E143" s="837"/>
      <c r="F143" s="837"/>
      <c r="G143" s="838" t="s">
        <v>358</v>
      </c>
      <c r="H143" s="838"/>
      <c r="I143" s="444"/>
      <c r="J143" s="604">
        <f>J135+J139</f>
        <v>0</v>
      </c>
      <c r="K143" s="444"/>
      <c r="L143" s="444"/>
    </row>
    <row r="144" spans="1:15" ht="15" customHeight="1" x14ac:dyDescent="0.35">
      <c r="A144" s="836"/>
      <c r="B144" s="836"/>
      <c r="C144" s="836"/>
      <c r="D144" s="837"/>
      <c r="E144" s="837"/>
      <c r="F144" s="837"/>
      <c r="G144" s="838" t="s">
        <v>359</v>
      </c>
      <c r="H144" s="838"/>
      <c r="I144" s="444"/>
      <c r="J144" s="444"/>
      <c r="K144" s="604">
        <f>K136+K140</f>
        <v>0</v>
      </c>
      <c r="L144" s="444"/>
    </row>
    <row r="145" spans="1:14" ht="15" customHeight="1" x14ac:dyDescent="0.35">
      <c r="A145" s="836"/>
      <c r="B145" s="836"/>
      <c r="C145" s="836"/>
      <c r="D145" s="837"/>
      <c r="E145" s="837"/>
      <c r="F145" s="837"/>
      <c r="G145" s="838" t="s">
        <v>360</v>
      </c>
      <c r="H145" s="838"/>
      <c r="I145" s="444"/>
      <c r="J145" s="444"/>
      <c r="K145" s="444"/>
      <c r="L145" s="604">
        <f>L137+L141</f>
        <v>0</v>
      </c>
    </row>
    <row r="146" spans="1:14" ht="15" customHeight="1" x14ac:dyDescent="0.35">
      <c r="A146" s="839" t="s">
        <v>400</v>
      </c>
      <c r="B146" s="839"/>
      <c r="C146" s="839"/>
      <c r="D146" s="839"/>
      <c r="E146" s="839"/>
      <c r="F146" s="839"/>
      <c r="G146" s="839"/>
      <c r="H146" s="839"/>
      <c r="I146" s="839"/>
      <c r="J146" s="839"/>
      <c r="K146" s="839"/>
      <c r="L146" s="839"/>
    </row>
    <row r="147" spans="1:14" ht="15" customHeight="1" x14ac:dyDescent="0.35">
      <c r="A147" s="840" t="s">
        <v>401</v>
      </c>
      <c r="B147" s="840"/>
      <c r="C147" s="840"/>
      <c r="D147" s="840"/>
      <c r="E147" s="840"/>
      <c r="F147" s="840"/>
      <c r="G147" s="840"/>
      <c r="H147" s="840"/>
      <c r="I147" s="840"/>
      <c r="J147" s="840"/>
      <c r="K147" s="840"/>
      <c r="L147" s="840"/>
    </row>
    <row r="148" spans="1:14" ht="15.75" customHeight="1" x14ac:dyDescent="0.35">
      <c r="A148" s="913" t="s">
        <v>402</v>
      </c>
      <c r="B148" s="913"/>
      <c r="C148" s="913"/>
      <c r="D148" s="913"/>
      <c r="E148" s="913"/>
      <c r="F148" s="913"/>
      <c r="G148" s="913"/>
      <c r="H148" s="913"/>
      <c r="I148" s="913"/>
      <c r="J148" s="913"/>
      <c r="K148" s="913"/>
      <c r="L148" s="913"/>
    </row>
    <row r="149" spans="1:14" x14ac:dyDescent="0.35">
      <c r="A149" s="913"/>
      <c r="B149" s="913"/>
      <c r="C149" s="913"/>
      <c r="D149" s="913"/>
      <c r="E149" s="913"/>
      <c r="F149" s="913"/>
      <c r="G149" s="913"/>
      <c r="H149" s="913"/>
      <c r="I149" s="913"/>
      <c r="J149" s="913"/>
      <c r="K149" s="913"/>
      <c r="L149" s="913"/>
    </row>
    <row r="151" spans="1:14" x14ac:dyDescent="0.35">
      <c r="A151" s="907" t="s">
        <v>23</v>
      </c>
      <c r="B151" s="907"/>
      <c r="C151" s="908">
        <f>Presentación!$C$3</f>
        <v>1990</v>
      </c>
      <c r="D151" s="908"/>
      <c r="E151" s="908"/>
      <c r="F151" s="908"/>
      <c r="G151" s="908"/>
      <c r="H151" s="908"/>
      <c r="I151" s="908"/>
      <c r="J151" s="908"/>
      <c r="K151" s="908"/>
      <c r="L151" s="908"/>
    </row>
    <row r="152" spans="1:14" x14ac:dyDescent="0.35">
      <c r="A152" s="909" t="s">
        <v>24</v>
      </c>
      <c r="B152" s="909"/>
      <c r="C152" s="910" t="s">
        <v>378</v>
      </c>
      <c r="D152" s="910"/>
      <c r="E152" s="910"/>
      <c r="F152" s="910"/>
      <c r="G152" s="910"/>
      <c r="H152" s="910"/>
      <c r="I152" s="910"/>
      <c r="J152" s="910"/>
      <c r="K152" s="910"/>
      <c r="L152" s="910"/>
      <c r="N152" s="601">
        <v>3</v>
      </c>
    </row>
    <row r="153" spans="1:14" ht="15.75" customHeight="1" x14ac:dyDescent="0.35">
      <c r="A153" s="823" t="s">
        <v>5</v>
      </c>
      <c r="B153" s="823"/>
      <c r="C153" s="824" t="s">
        <v>26</v>
      </c>
      <c r="D153" s="824"/>
      <c r="E153" s="824"/>
      <c r="F153" s="824"/>
      <c r="G153" s="824"/>
      <c r="H153" s="824"/>
      <c r="I153" s="824"/>
      <c r="J153" s="824"/>
      <c r="K153" s="824"/>
      <c r="L153" s="824"/>
    </row>
    <row r="154" spans="1:14" ht="15.75" customHeight="1" x14ac:dyDescent="0.35">
      <c r="A154" s="823" t="s">
        <v>27</v>
      </c>
      <c r="B154" s="823"/>
      <c r="C154" s="824" t="s">
        <v>585</v>
      </c>
      <c r="D154" s="824"/>
      <c r="E154" s="824"/>
      <c r="F154" s="824"/>
      <c r="G154" s="824"/>
      <c r="H154" s="824"/>
      <c r="I154" s="824"/>
      <c r="J154" s="824"/>
      <c r="K154" s="824"/>
      <c r="L154" s="824"/>
    </row>
    <row r="155" spans="1:14" ht="15.75" customHeight="1" x14ac:dyDescent="0.35">
      <c r="A155" s="823" t="s">
        <v>29</v>
      </c>
      <c r="B155" s="823"/>
      <c r="C155" s="824" t="s">
        <v>544</v>
      </c>
      <c r="D155" s="824"/>
      <c r="E155" s="824"/>
      <c r="F155" s="824"/>
      <c r="G155" s="824"/>
      <c r="H155" s="824"/>
      <c r="I155" s="824"/>
      <c r="J155" s="824"/>
      <c r="K155" s="824"/>
      <c r="L155" s="824"/>
    </row>
    <row r="156" spans="1:14" ht="15" customHeight="1" x14ac:dyDescent="0.35">
      <c r="A156" s="823" t="s">
        <v>31</v>
      </c>
      <c r="B156" s="823"/>
      <c r="C156" s="824" t="s">
        <v>299</v>
      </c>
      <c r="D156" s="824"/>
      <c r="E156" s="824"/>
      <c r="F156" s="824"/>
      <c r="G156" s="824"/>
      <c r="H156" s="824"/>
      <c r="I156" s="824"/>
      <c r="J156" s="824"/>
      <c r="K156" s="824"/>
      <c r="L156" s="824"/>
    </row>
    <row r="157" spans="1:14" ht="15.75" customHeight="1" x14ac:dyDescent="0.35">
      <c r="A157" s="825" t="s">
        <v>33</v>
      </c>
      <c r="B157" s="825"/>
      <c r="C157" s="436" t="s">
        <v>34</v>
      </c>
      <c r="D157" s="826" t="s">
        <v>324</v>
      </c>
      <c r="E157" s="826"/>
      <c r="F157" s="826"/>
      <c r="G157" s="826"/>
      <c r="H157" s="826"/>
      <c r="I157" s="826"/>
      <c r="J157" s="826"/>
      <c r="K157" s="826"/>
      <c r="L157" s="826"/>
    </row>
    <row r="158" spans="1:14" ht="38.25" customHeight="1" x14ac:dyDescent="0.35">
      <c r="A158" s="827" t="s">
        <v>37</v>
      </c>
      <c r="B158" s="827"/>
      <c r="C158" s="828" t="s">
        <v>395</v>
      </c>
      <c r="D158" s="437" t="s">
        <v>326</v>
      </c>
      <c r="E158" s="437" t="s">
        <v>396</v>
      </c>
      <c r="F158" s="437" t="s">
        <v>397</v>
      </c>
      <c r="G158" s="829" t="s">
        <v>329</v>
      </c>
      <c r="H158" s="829"/>
      <c r="I158" s="437" t="s">
        <v>330</v>
      </c>
      <c r="J158" s="437" t="s">
        <v>331</v>
      </c>
      <c r="K158" s="437" t="s">
        <v>332</v>
      </c>
      <c r="L158" s="437" t="s">
        <v>333</v>
      </c>
    </row>
    <row r="159" spans="1:14" ht="15" customHeight="1" x14ac:dyDescent="0.35">
      <c r="A159" s="828" t="s">
        <v>197</v>
      </c>
      <c r="B159" s="828" t="s">
        <v>47</v>
      </c>
      <c r="C159" s="828"/>
      <c r="D159" s="827" t="s">
        <v>48</v>
      </c>
      <c r="E159" s="827" t="s">
        <v>334</v>
      </c>
      <c r="F159" s="827" t="s">
        <v>276</v>
      </c>
      <c r="G159" s="830" t="s">
        <v>335</v>
      </c>
      <c r="H159" s="830"/>
      <c r="I159" s="827" t="s">
        <v>336</v>
      </c>
      <c r="J159" s="827" t="s">
        <v>337</v>
      </c>
      <c r="K159" s="827" t="s">
        <v>338</v>
      </c>
      <c r="L159" s="827" t="s">
        <v>339</v>
      </c>
    </row>
    <row r="160" spans="1:14" ht="15.75" customHeight="1" x14ac:dyDescent="0.35">
      <c r="A160" s="828"/>
      <c r="B160" s="828"/>
      <c r="C160" s="828"/>
      <c r="D160" s="827"/>
      <c r="E160" s="827"/>
      <c r="F160" s="827"/>
      <c r="G160" s="831" t="s">
        <v>340</v>
      </c>
      <c r="H160" s="831"/>
      <c r="I160" s="827"/>
      <c r="J160" s="827"/>
      <c r="K160" s="827"/>
      <c r="L160" s="827"/>
    </row>
    <row r="161" spans="1:15" ht="14.25" customHeight="1" x14ac:dyDescent="0.35">
      <c r="A161" s="828"/>
      <c r="B161" s="828"/>
      <c r="C161" s="828"/>
      <c r="D161" s="827"/>
      <c r="E161" s="827" t="s">
        <v>398</v>
      </c>
      <c r="F161" s="827" t="s">
        <v>342</v>
      </c>
      <c r="G161" s="827" t="s">
        <v>343</v>
      </c>
      <c r="H161" s="827"/>
      <c r="I161" s="438" t="s">
        <v>344</v>
      </c>
      <c r="J161" s="438" t="s">
        <v>345</v>
      </c>
      <c r="K161" s="438" t="s">
        <v>346</v>
      </c>
      <c r="L161" s="438" t="s">
        <v>347</v>
      </c>
    </row>
    <row r="162" spans="1:15" ht="28" x14ac:dyDescent="0.35">
      <c r="A162" s="828"/>
      <c r="B162" s="828"/>
      <c r="C162" s="828"/>
      <c r="D162" s="827"/>
      <c r="E162" s="827"/>
      <c r="F162" s="827"/>
      <c r="G162" s="827"/>
      <c r="H162" s="827"/>
      <c r="I162" s="439" t="s">
        <v>348</v>
      </c>
      <c r="J162" s="439" t="s">
        <v>348</v>
      </c>
      <c r="K162" s="439" t="s">
        <v>348</v>
      </c>
      <c r="L162" s="439" t="s">
        <v>348</v>
      </c>
    </row>
    <row r="163" spans="1:15" ht="15" customHeight="1" x14ac:dyDescent="0.35">
      <c r="A163" s="828"/>
      <c r="B163" s="828"/>
      <c r="C163" s="828"/>
      <c r="D163" s="440" t="s">
        <v>61</v>
      </c>
      <c r="E163" s="440" t="s">
        <v>349</v>
      </c>
      <c r="F163" s="440" t="s">
        <v>350</v>
      </c>
      <c r="G163" s="832" t="s">
        <v>351</v>
      </c>
      <c r="H163" s="832"/>
      <c r="I163" s="440" t="s">
        <v>352</v>
      </c>
      <c r="J163" s="440" t="s">
        <v>353</v>
      </c>
      <c r="K163" s="440" t="s">
        <v>354</v>
      </c>
      <c r="L163" s="440" t="s">
        <v>355</v>
      </c>
    </row>
    <row r="164" spans="1:15" ht="15" customHeight="1" x14ac:dyDescent="0.35">
      <c r="A164" s="833" t="s">
        <v>68</v>
      </c>
      <c r="B164" s="833" t="s">
        <v>313</v>
      </c>
      <c r="C164" s="833" t="s">
        <v>586</v>
      </c>
      <c r="D164" s="911"/>
      <c r="E164" s="912"/>
      <c r="F164" s="833"/>
      <c r="G164" s="441" t="s">
        <v>357</v>
      </c>
      <c r="H164" s="602"/>
      <c r="I164" s="476">
        <f>(D164*E164*F164*H164)/1000</f>
        <v>0</v>
      </c>
      <c r="J164" s="444"/>
      <c r="K164" s="444"/>
      <c r="L164" s="444"/>
    </row>
    <row r="165" spans="1:15" x14ac:dyDescent="0.35">
      <c r="A165" s="833"/>
      <c r="B165" s="833"/>
      <c r="C165" s="833"/>
      <c r="D165" s="833"/>
      <c r="E165" s="833"/>
      <c r="F165" s="833"/>
      <c r="G165" s="441" t="s">
        <v>358</v>
      </c>
      <c r="H165" s="602"/>
      <c r="I165" s="444"/>
      <c r="J165" s="478">
        <f>(D164*E164*F164*H165)/1000</f>
        <v>0</v>
      </c>
      <c r="K165" s="477"/>
      <c r="L165" s="477"/>
      <c r="N165" s="601">
        <v>6</v>
      </c>
      <c r="O165" s="601">
        <f>N152*100+N165</f>
        <v>306</v>
      </c>
    </row>
    <row r="166" spans="1:15" x14ac:dyDescent="0.35">
      <c r="A166" s="833"/>
      <c r="B166" s="833"/>
      <c r="C166" s="833"/>
      <c r="D166" s="833"/>
      <c r="E166" s="833"/>
      <c r="F166" s="833"/>
      <c r="G166" s="441" t="s">
        <v>359</v>
      </c>
      <c r="H166" s="602"/>
      <c r="I166" s="444"/>
      <c r="J166" s="477"/>
      <c r="K166" s="478">
        <f>(D164*E164*F164*H166)/1000</f>
        <v>0</v>
      </c>
      <c r="L166" s="477"/>
    </row>
    <row r="167" spans="1:15" x14ac:dyDescent="0.35">
      <c r="A167" s="833"/>
      <c r="B167" s="833"/>
      <c r="C167" s="833"/>
      <c r="D167" s="833"/>
      <c r="E167" s="833"/>
      <c r="F167" s="833"/>
      <c r="G167" s="441" t="s">
        <v>360</v>
      </c>
      <c r="H167" s="603"/>
      <c r="I167" s="444"/>
      <c r="J167" s="477"/>
      <c r="K167" s="477"/>
      <c r="L167" s="478">
        <f>(D164*E164*F164*H167)/1000</f>
        <v>0</v>
      </c>
    </row>
    <row r="168" spans="1:15" ht="15" customHeight="1" x14ac:dyDescent="0.35">
      <c r="A168" s="833"/>
      <c r="B168" s="833"/>
      <c r="C168" s="827" t="s">
        <v>312</v>
      </c>
      <c r="D168" s="835"/>
      <c r="E168" s="835"/>
      <c r="F168" s="835"/>
      <c r="G168" s="441" t="s">
        <v>357</v>
      </c>
      <c r="H168" s="442"/>
      <c r="I168" s="443"/>
      <c r="J168" s="444"/>
      <c r="K168" s="444"/>
      <c r="L168" s="444"/>
    </row>
    <row r="169" spans="1:15" x14ac:dyDescent="0.35">
      <c r="A169" s="833"/>
      <c r="B169" s="833"/>
      <c r="C169" s="833"/>
      <c r="D169" s="835"/>
      <c r="E169" s="835"/>
      <c r="F169" s="835"/>
      <c r="G169" s="441" t="s">
        <v>358</v>
      </c>
      <c r="H169" s="442"/>
      <c r="I169" s="444"/>
      <c r="J169" s="443"/>
      <c r="K169" s="444"/>
      <c r="L169" s="444"/>
    </row>
    <row r="170" spans="1:15" x14ac:dyDescent="0.35">
      <c r="A170" s="833"/>
      <c r="B170" s="833"/>
      <c r="C170" s="833"/>
      <c r="D170" s="835"/>
      <c r="E170" s="835"/>
      <c r="F170" s="835"/>
      <c r="G170" s="441" t="s">
        <v>359</v>
      </c>
      <c r="H170" s="445"/>
      <c r="I170" s="444"/>
      <c r="J170" s="444"/>
      <c r="K170" s="443"/>
      <c r="L170" s="444"/>
    </row>
    <row r="171" spans="1:15" x14ac:dyDescent="0.35">
      <c r="A171" s="833"/>
      <c r="B171" s="833"/>
      <c r="C171" s="833"/>
      <c r="D171" s="835"/>
      <c r="E171" s="835"/>
      <c r="F171" s="835"/>
      <c r="G171" s="441" t="s">
        <v>360</v>
      </c>
      <c r="H171" s="445"/>
      <c r="I171" s="444"/>
      <c r="J171" s="444"/>
      <c r="K171" s="444"/>
      <c r="L171" s="443"/>
    </row>
    <row r="172" spans="1:15" ht="15" customHeight="1" x14ac:dyDescent="0.35">
      <c r="A172" s="836" t="s">
        <v>91</v>
      </c>
      <c r="B172" s="836"/>
      <c r="C172" s="836"/>
      <c r="D172" s="837"/>
      <c r="E172" s="837"/>
      <c r="F172" s="837"/>
      <c r="G172" s="838" t="s">
        <v>357</v>
      </c>
      <c r="H172" s="838"/>
      <c r="I172" s="604">
        <f>I164+I168</f>
        <v>0</v>
      </c>
      <c r="J172" s="444"/>
      <c r="K172" s="444"/>
      <c r="L172" s="444"/>
    </row>
    <row r="173" spans="1:15" ht="15" customHeight="1" x14ac:dyDescent="0.35">
      <c r="A173" s="836"/>
      <c r="B173" s="836"/>
      <c r="C173" s="836"/>
      <c r="D173" s="837"/>
      <c r="E173" s="837"/>
      <c r="F173" s="837"/>
      <c r="G173" s="838" t="s">
        <v>358</v>
      </c>
      <c r="H173" s="838"/>
      <c r="I173" s="444"/>
      <c r="J173" s="604">
        <f>J165+J169</f>
        <v>0</v>
      </c>
      <c r="K173" s="444"/>
      <c r="L173" s="444"/>
    </row>
    <row r="174" spans="1:15" ht="15" customHeight="1" x14ac:dyDescent="0.35">
      <c r="A174" s="836"/>
      <c r="B174" s="836"/>
      <c r="C174" s="836"/>
      <c r="D174" s="837"/>
      <c r="E174" s="837"/>
      <c r="F174" s="837"/>
      <c r="G174" s="838" t="s">
        <v>359</v>
      </c>
      <c r="H174" s="838"/>
      <c r="I174" s="444"/>
      <c r="J174" s="444"/>
      <c r="K174" s="604">
        <f>K166+K170</f>
        <v>0</v>
      </c>
      <c r="L174" s="444"/>
    </row>
    <row r="175" spans="1:15" ht="15" customHeight="1" x14ac:dyDescent="0.35">
      <c r="A175" s="836"/>
      <c r="B175" s="836"/>
      <c r="C175" s="836"/>
      <c r="D175" s="837"/>
      <c r="E175" s="837"/>
      <c r="F175" s="837"/>
      <c r="G175" s="838" t="s">
        <v>360</v>
      </c>
      <c r="H175" s="838"/>
      <c r="I175" s="444"/>
      <c r="J175" s="444"/>
      <c r="K175" s="444"/>
      <c r="L175" s="604">
        <f>L167+L171</f>
        <v>0</v>
      </c>
    </row>
    <row r="176" spans="1:15" ht="15" customHeight="1" x14ac:dyDescent="0.35">
      <c r="A176" s="839" t="s">
        <v>400</v>
      </c>
      <c r="B176" s="839"/>
      <c r="C176" s="839"/>
      <c r="D176" s="839"/>
      <c r="E176" s="839"/>
      <c r="F176" s="839"/>
      <c r="G176" s="839"/>
      <c r="H176" s="839"/>
      <c r="I176" s="839"/>
      <c r="J176" s="839"/>
      <c r="K176" s="839"/>
      <c r="L176" s="839"/>
    </row>
    <row r="177" spans="1:14" ht="15" customHeight="1" x14ac:dyDescent="0.35">
      <c r="A177" s="840" t="s">
        <v>401</v>
      </c>
      <c r="B177" s="840"/>
      <c r="C177" s="840"/>
      <c r="D177" s="840"/>
      <c r="E177" s="840"/>
      <c r="F177" s="840"/>
      <c r="G177" s="840"/>
      <c r="H177" s="840"/>
      <c r="I177" s="840"/>
      <c r="J177" s="840"/>
      <c r="K177" s="840"/>
      <c r="L177" s="840"/>
    </row>
    <row r="178" spans="1:14" ht="15.75" customHeight="1" x14ac:dyDescent="0.35">
      <c r="A178" s="913" t="s">
        <v>402</v>
      </c>
      <c r="B178" s="913"/>
      <c r="C178" s="913"/>
      <c r="D178" s="913"/>
      <c r="E178" s="913"/>
      <c r="F178" s="913"/>
      <c r="G178" s="913"/>
      <c r="H178" s="913"/>
      <c r="I178" s="913"/>
      <c r="J178" s="913"/>
      <c r="K178" s="913"/>
      <c r="L178" s="913"/>
    </row>
    <row r="179" spans="1:14" x14ac:dyDescent="0.35">
      <c r="A179" s="913"/>
      <c r="B179" s="913"/>
      <c r="C179" s="913"/>
      <c r="D179" s="913"/>
      <c r="E179" s="913"/>
      <c r="F179" s="913"/>
      <c r="G179" s="913"/>
      <c r="H179" s="913"/>
      <c r="I179" s="913"/>
      <c r="J179" s="913"/>
      <c r="K179" s="913"/>
      <c r="L179" s="913"/>
    </row>
    <row r="181" spans="1:14" x14ac:dyDescent="0.35">
      <c r="A181" s="907" t="s">
        <v>23</v>
      </c>
      <c r="B181" s="907"/>
      <c r="C181" s="908">
        <f>Presentación!$C$3</f>
        <v>1990</v>
      </c>
      <c r="D181" s="908"/>
      <c r="E181" s="908"/>
      <c r="F181" s="908"/>
      <c r="G181" s="908"/>
      <c r="H181" s="908"/>
      <c r="I181" s="908"/>
      <c r="J181" s="908"/>
      <c r="K181" s="908"/>
      <c r="L181" s="908"/>
    </row>
    <row r="182" spans="1:14" x14ac:dyDescent="0.35">
      <c r="A182" s="909" t="s">
        <v>24</v>
      </c>
      <c r="B182" s="909"/>
      <c r="C182" s="910" t="s">
        <v>379</v>
      </c>
      <c r="D182" s="910"/>
      <c r="E182" s="910"/>
      <c r="F182" s="910"/>
      <c r="G182" s="910"/>
      <c r="H182" s="910"/>
      <c r="I182" s="910"/>
      <c r="J182" s="910"/>
      <c r="K182" s="910"/>
      <c r="L182" s="910"/>
      <c r="N182" s="601">
        <v>4</v>
      </c>
    </row>
    <row r="183" spans="1:14" ht="15.75" customHeight="1" x14ac:dyDescent="0.35">
      <c r="A183" s="823" t="s">
        <v>5</v>
      </c>
      <c r="B183" s="823"/>
      <c r="C183" s="824" t="s">
        <v>26</v>
      </c>
      <c r="D183" s="824"/>
      <c r="E183" s="824"/>
      <c r="F183" s="824"/>
      <c r="G183" s="824"/>
      <c r="H183" s="824"/>
      <c r="I183" s="824"/>
      <c r="J183" s="824"/>
      <c r="K183" s="824"/>
      <c r="L183" s="824"/>
    </row>
    <row r="184" spans="1:14" ht="15.75" customHeight="1" x14ac:dyDescent="0.35">
      <c r="A184" s="823" t="s">
        <v>27</v>
      </c>
      <c r="B184" s="823"/>
      <c r="C184" s="824" t="s">
        <v>585</v>
      </c>
      <c r="D184" s="824"/>
      <c r="E184" s="824"/>
      <c r="F184" s="824"/>
      <c r="G184" s="824"/>
      <c r="H184" s="824"/>
      <c r="I184" s="824"/>
      <c r="J184" s="824"/>
      <c r="K184" s="824"/>
      <c r="L184" s="824"/>
    </row>
    <row r="185" spans="1:14" ht="15.75" customHeight="1" x14ac:dyDescent="0.35">
      <c r="A185" s="823" t="s">
        <v>29</v>
      </c>
      <c r="B185" s="823"/>
      <c r="C185" s="824" t="s">
        <v>544</v>
      </c>
      <c r="D185" s="824"/>
      <c r="E185" s="824"/>
      <c r="F185" s="824"/>
      <c r="G185" s="824"/>
      <c r="H185" s="824"/>
      <c r="I185" s="824"/>
      <c r="J185" s="824"/>
      <c r="K185" s="824"/>
      <c r="L185" s="824"/>
    </row>
    <row r="186" spans="1:14" ht="15" customHeight="1" x14ac:dyDescent="0.35">
      <c r="A186" s="823" t="s">
        <v>31</v>
      </c>
      <c r="B186" s="823"/>
      <c r="C186" s="824" t="s">
        <v>299</v>
      </c>
      <c r="D186" s="824"/>
      <c r="E186" s="824"/>
      <c r="F186" s="824"/>
      <c r="G186" s="824"/>
      <c r="H186" s="824"/>
      <c r="I186" s="824"/>
      <c r="J186" s="824"/>
      <c r="K186" s="824"/>
      <c r="L186" s="824"/>
    </row>
    <row r="187" spans="1:14" ht="15.75" customHeight="1" x14ac:dyDescent="0.35">
      <c r="A187" s="825" t="s">
        <v>33</v>
      </c>
      <c r="B187" s="825"/>
      <c r="C187" s="436" t="s">
        <v>34</v>
      </c>
      <c r="D187" s="826" t="s">
        <v>324</v>
      </c>
      <c r="E187" s="826"/>
      <c r="F187" s="826"/>
      <c r="G187" s="826"/>
      <c r="H187" s="826"/>
      <c r="I187" s="826"/>
      <c r="J187" s="826"/>
      <c r="K187" s="826"/>
      <c r="L187" s="826"/>
    </row>
    <row r="188" spans="1:14" ht="38.25" customHeight="1" x14ac:dyDescent="0.35">
      <c r="A188" s="827" t="s">
        <v>37</v>
      </c>
      <c r="B188" s="827"/>
      <c r="C188" s="828" t="s">
        <v>395</v>
      </c>
      <c r="D188" s="437" t="s">
        <v>326</v>
      </c>
      <c r="E188" s="437" t="s">
        <v>396</v>
      </c>
      <c r="F188" s="437" t="s">
        <v>397</v>
      </c>
      <c r="G188" s="829" t="s">
        <v>329</v>
      </c>
      <c r="H188" s="829"/>
      <c r="I188" s="437" t="s">
        <v>330</v>
      </c>
      <c r="J188" s="437" t="s">
        <v>331</v>
      </c>
      <c r="K188" s="437" t="s">
        <v>332</v>
      </c>
      <c r="L188" s="437" t="s">
        <v>333</v>
      </c>
    </row>
    <row r="189" spans="1:14" ht="15" customHeight="1" x14ac:dyDescent="0.35">
      <c r="A189" s="828" t="s">
        <v>197</v>
      </c>
      <c r="B189" s="828" t="s">
        <v>47</v>
      </c>
      <c r="C189" s="828"/>
      <c r="D189" s="827" t="s">
        <v>48</v>
      </c>
      <c r="E189" s="827" t="s">
        <v>334</v>
      </c>
      <c r="F189" s="827" t="s">
        <v>276</v>
      </c>
      <c r="G189" s="830" t="s">
        <v>335</v>
      </c>
      <c r="H189" s="830"/>
      <c r="I189" s="827" t="s">
        <v>336</v>
      </c>
      <c r="J189" s="827" t="s">
        <v>337</v>
      </c>
      <c r="K189" s="827" t="s">
        <v>338</v>
      </c>
      <c r="L189" s="827" t="s">
        <v>339</v>
      </c>
    </row>
    <row r="190" spans="1:14" ht="15.75" customHeight="1" x14ac:dyDescent="0.35">
      <c r="A190" s="828"/>
      <c r="B190" s="828"/>
      <c r="C190" s="828"/>
      <c r="D190" s="827"/>
      <c r="E190" s="827"/>
      <c r="F190" s="827"/>
      <c r="G190" s="831" t="s">
        <v>340</v>
      </c>
      <c r="H190" s="831"/>
      <c r="I190" s="827"/>
      <c r="J190" s="827"/>
      <c r="K190" s="827"/>
      <c r="L190" s="827"/>
    </row>
    <row r="191" spans="1:14" ht="14.25" customHeight="1" x14ac:dyDescent="0.35">
      <c r="A191" s="828"/>
      <c r="B191" s="828"/>
      <c r="C191" s="828"/>
      <c r="D191" s="827"/>
      <c r="E191" s="827" t="s">
        <v>398</v>
      </c>
      <c r="F191" s="827" t="s">
        <v>342</v>
      </c>
      <c r="G191" s="827" t="s">
        <v>343</v>
      </c>
      <c r="H191" s="827"/>
      <c r="I191" s="438" t="s">
        <v>344</v>
      </c>
      <c r="J191" s="438" t="s">
        <v>345</v>
      </c>
      <c r="K191" s="438" t="s">
        <v>346</v>
      </c>
      <c r="L191" s="438" t="s">
        <v>347</v>
      </c>
    </row>
    <row r="192" spans="1:14" ht="28" x14ac:dyDescent="0.35">
      <c r="A192" s="828"/>
      <c r="B192" s="828"/>
      <c r="C192" s="828"/>
      <c r="D192" s="827"/>
      <c r="E192" s="827"/>
      <c r="F192" s="827"/>
      <c r="G192" s="827"/>
      <c r="H192" s="827"/>
      <c r="I192" s="439" t="s">
        <v>348</v>
      </c>
      <c r="J192" s="439" t="s">
        <v>348</v>
      </c>
      <c r="K192" s="439" t="s">
        <v>348</v>
      </c>
      <c r="L192" s="439" t="s">
        <v>348</v>
      </c>
    </row>
    <row r="193" spans="1:15" ht="15" customHeight="1" x14ac:dyDescent="0.35">
      <c r="A193" s="828"/>
      <c r="B193" s="828"/>
      <c r="C193" s="828"/>
      <c r="D193" s="440" t="s">
        <v>61</v>
      </c>
      <c r="E193" s="440" t="s">
        <v>349</v>
      </c>
      <c r="F193" s="440" t="s">
        <v>350</v>
      </c>
      <c r="G193" s="832" t="s">
        <v>351</v>
      </c>
      <c r="H193" s="832"/>
      <c r="I193" s="440" t="s">
        <v>352</v>
      </c>
      <c r="J193" s="440" t="s">
        <v>353</v>
      </c>
      <c r="K193" s="440" t="s">
        <v>354</v>
      </c>
      <c r="L193" s="440" t="s">
        <v>355</v>
      </c>
    </row>
    <row r="194" spans="1:15" ht="15" customHeight="1" x14ac:dyDescent="0.35">
      <c r="A194" s="833" t="s">
        <v>68</v>
      </c>
      <c r="B194" s="833" t="s">
        <v>313</v>
      </c>
      <c r="C194" s="833" t="s">
        <v>586</v>
      </c>
      <c r="D194" s="911"/>
      <c r="E194" s="912"/>
      <c r="F194" s="833"/>
      <c r="G194" s="441" t="s">
        <v>357</v>
      </c>
      <c r="H194" s="602"/>
      <c r="I194" s="476">
        <f>(D194*E194*F194*H194)/1000</f>
        <v>0</v>
      </c>
      <c r="J194" s="444"/>
      <c r="K194" s="444"/>
      <c r="L194" s="444"/>
    </row>
    <row r="195" spans="1:15" x14ac:dyDescent="0.35">
      <c r="A195" s="833"/>
      <c r="B195" s="833"/>
      <c r="C195" s="833"/>
      <c r="D195" s="833"/>
      <c r="E195" s="833"/>
      <c r="F195" s="833"/>
      <c r="G195" s="441" t="s">
        <v>358</v>
      </c>
      <c r="H195" s="602"/>
      <c r="I195" s="444"/>
      <c r="J195" s="478">
        <f>(D194*E194*F194*H195)/1000</f>
        <v>0</v>
      </c>
      <c r="K195" s="477"/>
      <c r="L195" s="477"/>
      <c r="N195" s="601">
        <v>6</v>
      </c>
      <c r="O195" s="601">
        <f>N182*100+N195</f>
        <v>406</v>
      </c>
    </row>
    <row r="196" spans="1:15" x14ac:dyDescent="0.35">
      <c r="A196" s="833"/>
      <c r="B196" s="833"/>
      <c r="C196" s="833"/>
      <c r="D196" s="833"/>
      <c r="E196" s="833"/>
      <c r="F196" s="833"/>
      <c r="G196" s="441" t="s">
        <v>359</v>
      </c>
      <c r="H196" s="602"/>
      <c r="I196" s="444"/>
      <c r="J196" s="477"/>
      <c r="K196" s="478">
        <f>(D194*E194*F194*H196)/1000</f>
        <v>0</v>
      </c>
      <c r="L196" s="477"/>
    </row>
    <row r="197" spans="1:15" x14ac:dyDescent="0.35">
      <c r="A197" s="833"/>
      <c r="B197" s="833"/>
      <c r="C197" s="833"/>
      <c r="D197" s="833"/>
      <c r="E197" s="833"/>
      <c r="F197" s="833"/>
      <c r="G197" s="441" t="s">
        <v>360</v>
      </c>
      <c r="H197" s="603"/>
      <c r="I197" s="444"/>
      <c r="J197" s="477"/>
      <c r="K197" s="477"/>
      <c r="L197" s="478">
        <f>(D194*E194*F194*H197)/1000</f>
        <v>0</v>
      </c>
    </row>
    <row r="198" spans="1:15" ht="15" customHeight="1" x14ac:dyDescent="0.35">
      <c r="A198" s="833"/>
      <c r="B198" s="833"/>
      <c r="C198" s="827" t="s">
        <v>312</v>
      </c>
      <c r="D198" s="835"/>
      <c r="E198" s="835"/>
      <c r="F198" s="835"/>
      <c r="G198" s="441" t="s">
        <v>357</v>
      </c>
      <c r="H198" s="442"/>
      <c r="I198" s="443"/>
      <c r="J198" s="444"/>
      <c r="K198" s="444"/>
      <c r="L198" s="444"/>
    </row>
    <row r="199" spans="1:15" x14ac:dyDescent="0.35">
      <c r="A199" s="833"/>
      <c r="B199" s="833"/>
      <c r="C199" s="833"/>
      <c r="D199" s="835"/>
      <c r="E199" s="835"/>
      <c r="F199" s="835"/>
      <c r="G199" s="441" t="s">
        <v>358</v>
      </c>
      <c r="H199" s="442"/>
      <c r="I199" s="444"/>
      <c r="J199" s="443"/>
      <c r="K199" s="444"/>
      <c r="L199" s="444"/>
    </row>
    <row r="200" spans="1:15" x14ac:dyDescent="0.35">
      <c r="A200" s="833"/>
      <c r="B200" s="833"/>
      <c r="C200" s="833"/>
      <c r="D200" s="835"/>
      <c r="E200" s="835"/>
      <c r="F200" s="835"/>
      <c r="G200" s="441" t="s">
        <v>359</v>
      </c>
      <c r="H200" s="445"/>
      <c r="I200" s="444"/>
      <c r="J200" s="444"/>
      <c r="K200" s="443"/>
      <c r="L200" s="444"/>
    </row>
    <row r="201" spans="1:15" x14ac:dyDescent="0.35">
      <c r="A201" s="833"/>
      <c r="B201" s="833"/>
      <c r="C201" s="833"/>
      <c r="D201" s="835"/>
      <c r="E201" s="835"/>
      <c r="F201" s="835"/>
      <c r="G201" s="441" t="s">
        <v>360</v>
      </c>
      <c r="H201" s="445"/>
      <c r="I201" s="444"/>
      <c r="J201" s="444"/>
      <c r="K201" s="444"/>
      <c r="L201" s="443"/>
    </row>
    <row r="202" spans="1:15" ht="15" customHeight="1" x14ac:dyDescent="0.35">
      <c r="A202" s="836" t="s">
        <v>91</v>
      </c>
      <c r="B202" s="836"/>
      <c r="C202" s="836"/>
      <c r="D202" s="837"/>
      <c r="E202" s="837"/>
      <c r="F202" s="837"/>
      <c r="G202" s="838" t="s">
        <v>357</v>
      </c>
      <c r="H202" s="838"/>
      <c r="I202" s="604">
        <f>I194+I198</f>
        <v>0</v>
      </c>
      <c r="J202" s="444"/>
      <c r="K202" s="444"/>
      <c r="L202" s="444"/>
    </row>
    <row r="203" spans="1:15" ht="15" customHeight="1" x14ac:dyDescent="0.35">
      <c r="A203" s="836"/>
      <c r="B203" s="836"/>
      <c r="C203" s="836"/>
      <c r="D203" s="837"/>
      <c r="E203" s="837"/>
      <c r="F203" s="837"/>
      <c r="G203" s="838" t="s">
        <v>358</v>
      </c>
      <c r="H203" s="838"/>
      <c r="I203" s="444"/>
      <c r="J203" s="604">
        <f>J195+J199</f>
        <v>0</v>
      </c>
      <c r="K203" s="444"/>
      <c r="L203" s="444"/>
    </row>
    <row r="204" spans="1:15" ht="15" customHeight="1" x14ac:dyDescent="0.35">
      <c r="A204" s="836"/>
      <c r="B204" s="836"/>
      <c r="C204" s="836"/>
      <c r="D204" s="837"/>
      <c r="E204" s="837"/>
      <c r="F204" s="837"/>
      <c r="G204" s="838" t="s">
        <v>359</v>
      </c>
      <c r="H204" s="838"/>
      <c r="I204" s="444"/>
      <c r="J204" s="444"/>
      <c r="K204" s="604">
        <f>K196+K200</f>
        <v>0</v>
      </c>
      <c r="L204" s="444"/>
    </row>
    <row r="205" spans="1:15" ht="15" customHeight="1" x14ac:dyDescent="0.35">
      <c r="A205" s="836"/>
      <c r="B205" s="836"/>
      <c r="C205" s="836"/>
      <c r="D205" s="837"/>
      <c r="E205" s="837"/>
      <c r="F205" s="837"/>
      <c r="G205" s="838" t="s">
        <v>360</v>
      </c>
      <c r="H205" s="838"/>
      <c r="I205" s="444"/>
      <c r="J205" s="444"/>
      <c r="K205" s="444"/>
      <c r="L205" s="604">
        <f>L197+L201</f>
        <v>0</v>
      </c>
    </row>
    <row r="206" spans="1:15" ht="15" customHeight="1" x14ac:dyDescent="0.35">
      <c r="A206" s="839" t="s">
        <v>400</v>
      </c>
      <c r="B206" s="839"/>
      <c r="C206" s="839"/>
      <c r="D206" s="839"/>
      <c r="E206" s="839"/>
      <c r="F206" s="839"/>
      <c r="G206" s="839"/>
      <c r="H206" s="839"/>
      <c r="I206" s="839"/>
      <c r="J206" s="839"/>
      <c r="K206" s="839"/>
      <c r="L206" s="839"/>
    </row>
    <row r="207" spans="1:15" ht="15" customHeight="1" x14ac:dyDescent="0.35">
      <c r="A207" s="840" t="s">
        <v>401</v>
      </c>
      <c r="B207" s="840"/>
      <c r="C207" s="840"/>
      <c r="D207" s="840"/>
      <c r="E207" s="840"/>
      <c r="F207" s="840"/>
      <c r="G207" s="840"/>
      <c r="H207" s="840"/>
      <c r="I207" s="840"/>
      <c r="J207" s="840"/>
      <c r="K207" s="840"/>
      <c r="L207" s="840"/>
    </row>
    <row r="208" spans="1:15" ht="15.75" customHeight="1" x14ac:dyDescent="0.35">
      <c r="A208" s="913" t="s">
        <v>402</v>
      </c>
      <c r="B208" s="913"/>
      <c r="C208" s="913"/>
      <c r="D208" s="913"/>
      <c r="E208" s="913"/>
      <c r="F208" s="913"/>
      <c r="G208" s="913"/>
      <c r="H208" s="913"/>
      <c r="I208" s="913"/>
      <c r="J208" s="913"/>
      <c r="K208" s="913"/>
      <c r="L208" s="913"/>
    </row>
    <row r="209" spans="1:14" x14ac:dyDescent="0.35">
      <c r="A209" s="913"/>
      <c r="B209" s="913"/>
      <c r="C209" s="913"/>
      <c r="D209" s="913"/>
      <c r="E209" s="913"/>
      <c r="F209" s="913"/>
      <c r="G209" s="913"/>
      <c r="H209" s="913"/>
      <c r="I209" s="913"/>
      <c r="J209" s="913"/>
      <c r="K209" s="913"/>
      <c r="L209" s="913"/>
    </row>
    <row r="211" spans="1:14" x14ac:dyDescent="0.35">
      <c r="A211" s="907" t="s">
        <v>23</v>
      </c>
      <c r="B211" s="907"/>
      <c r="C211" s="908">
        <f>Presentación!$C$3</f>
        <v>1990</v>
      </c>
      <c r="D211" s="908"/>
      <c r="E211" s="908"/>
      <c r="F211" s="908"/>
      <c r="G211" s="908"/>
      <c r="H211" s="908"/>
      <c r="I211" s="908"/>
      <c r="J211" s="908"/>
      <c r="K211" s="908"/>
      <c r="L211" s="908"/>
    </row>
    <row r="212" spans="1:14" x14ac:dyDescent="0.35">
      <c r="A212" s="909" t="s">
        <v>24</v>
      </c>
      <c r="B212" s="909"/>
      <c r="C212" s="910" t="s">
        <v>380</v>
      </c>
      <c r="D212" s="910"/>
      <c r="E212" s="910"/>
      <c r="F212" s="910"/>
      <c r="G212" s="910"/>
      <c r="H212" s="910"/>
      <c r="I212" s="910"/>
      <c r="J212" s="910"/>
      <c r="K212" s="910"/>
      <c r="L212" s="910"/>
      <c r="N212" s="601">
        <v>5</v>
      </c>
    </row>
    <row r="213" spans="1:14" ht="15.75" customHeight="1" x14ac:dyDescent="0.35">
      <c r="A213" s="823" t="s">
        <v>5</v>
      </c>
      <c r="B213" s="823"/>
      <c r="C213" s="824" t="s">
        <v>26</v>
      </c>
      <c r="D213" s="824"/>
      <c r="E213" s="824"/>
      <c r="F213" s="824"/>
      <c r="G213" s="824"/>
      <c r="H213" s="824"/>
      <c r="I213" s="824"/>
      <c r="J213" s="824"/>
      <c r="K213" s="824"/>
      <c r="L213" s="824"/>
    </row>
    <row r="214" spans="1:14" ht="15.75" customHeight="1" x14ac:dyDescent="0.35">
      <c r="A214" s="823" t="s">
        <v>27</v>
      </c>
      <c r="B214" s="823"/>
      <c r="C214" s="824" t="s">
        <v>585</v>
      </c>
      <c r="D214" s="824"/>
      <c r="E214" s="824"/>
      <c r="F214" s="824"/>
      <c r="G214" s="824"/>
      <c r="H214" s="824"/>
      <c r="I214" s="824"/>
      <c r="J214" s="824"/>
      <c r="K214" s="824"/>
      <c r="L214" s="824"/>
    </row>
    <row r="215" spans="1:14" ht="15.75" customHeight="1" x14ac:dyDescent="0.35">
      <c r="A215" s="823" t="s">
        <v>29</v>
      </c>
      <c r="B215" s="823"/>
      <c r="C215" s="824" t="s">
        <v>544</v>
      </c>
      <c r="D215" s="824"/>
      <c r="E215" s="824"/>
      <c r="F215" s="824"/>
      <c r="G215" s="824"/>
      <c r="H215" s="824"/>
      <c r="I215" s="824"/>
      <c r="J215" s="824"/>
      <c r="K215" s="824"/>
      <c r="L215" s="824"/>
    </row>
    <row r="216" spans="1:14" ht="15" customHeight="1" x14ac:dyDescent="0.35">
      <c r="A216" s="823" t="s">
        <v>31</v>
      </c>
      <c r="B216" s="823"/>
      <c r="C216" s="824" t="s">
        <v>299</v>
      </c>
      <c r="D216" s="824"/>
      <c r="E216" s="824"/>
      <c r="F216" s="824"/>
      <c r="G216" s="824"/>
      <c r="H216" s="824"/>
      <c r="I216" s="824"/>
      <c r="J216" s="824"/>
      <c r="K216" s="824"/>
      <c r="L216" s="824"/>
    </row>
    <row r="217" spans="1:14" ht="15.75" customHeight="1" x14ac:dyDescent="0.35">
      <c r="A217" s="825" t="s">
        <v>33</v>
      </c>
      <c r="B217" s="825"/>
      <c r="C217" s="436" t="s">
        <v>34</v>
      </c>
      <c r="D217" s="826" t="s">
        <v>324</v>
      </c>
      <c r="E217" s="826"/>
      <c r="F217" s="826"/>
      <c r="G217" s="826"/>
      <c r="H217" s="826"/>
      <c r="I217" s="826"/>
      <c r="J217" s="826"/>
      <c r="K217" s="826"/>
      <c r="L217" s="826"/>
    </row>
    <row r="218" spans="1:14" ht="38.25" customHeight="1" x14ac:dyDescent="0.35">
      <c r="A218" s="827" t="s">
        <v>37</v>
      </c>
      <c r="B218" s="827"/>
      <c r="C218" s="828" t="s">
        <v>395</v>
      </c>
      <c r="D218" s="437" t="s">
        <v>326</v>
      </c>
      <c r="E218" s="437" t="s">
        <v>396</v>
      </c>
      <c r="F218" s="437" t="s">
        <v>397</v>
      </c>
      <c r="G218" s="829" t="s">
        <v>329</v>
      </c>
      <c r="H218" s="829"/>
      <c r="I218" s="437" t="s">
        <v>330</v>
      </c>
      <c r="J218" s="437" t="s">
        <v>331</v>
      </c>
      <c r="K218" s="437" t="s">
        <v>332</v>
      </c>
      <c r="L218" s="437" t="s">
        <v>333</v>
      </c>
    </row>
    <row r="219" spans="1:14" ht="15" customHeight="1" x14ac:dyDescent="0.35">
      <c r="A219" s="828" t="s">
        <v>197</v>
      </c>
      <c r="B219" s="828" t="s">
        <v>47</v>
      </c>
      <c r="C219" s="828"/>
      <c r="D219" s="827" t="s">
        <v>48</v>
      </c>
      <c r="E219" s="827" t="s">
        <v>334</v>
      </c>
      <c r="F219" s="827" t="s">
        <v>276</v>
      </c>
      <c r="G219" s="830" t="s">
        <v>335</v>
      </c>
      <c r="H219" s="830"/>
      <c r="I219" s="827" t="s">
        <v>336</v>
      </c>
      <c r="J219" s="827" t="s">
        <v>337</v>
      </c>
      <c r="K219" s="827" t="s">
        <v>338</v>
      </c>
      <c r="L219" s="827" t="s">
        <v>339</v>
      </c>
    </row>
    <row r="220" spans="1:14" ht="15.75" customHeight="1" x14ac:dyDescent="0.35">
      <c r="A220" s="828"/>
      <c r="B220" s="828"/>
      <c r="C220" s="828"/>
      <c r="D220" s="827"/>
      <c r="E220" s="827"/>
      <c r="F220" s="827"/>
      <c r="G220" s="831" t="s">
        <v>340</v>
      </c>
      <c r="H220" s="831"/>
      <c r="I220" s="827"/>
      <c r="J220" s="827"/>
      <c r="K220" s="827"/>
      <c r="L220" s="827"/>
    </row>
    <row r="221" spans="1:14" ht="14.25" customHeight="1" x14ac:dyDescent="0.35">
      <c r="A221" s="828"/>
      <c r="B221" s="828"/>
      <c r="C221" s="828"/>
      <c r="D221" s="827"/>
      <c r="E221" s="827" t="s">
        <v>398</v>
      </c>
      <c r="F221" s="827" t="s">
        <v>342</v>
      </c>
      <c r="G221" s="827" t="s">
        <v>343</v>
      </c>
      <c r="H221" s="827"/>
      <c r="I221" s="438" t="s">
        <v>344</v>
      </c>
      <c r="J221" s="438" t="s">
        <v>345</v>
      </c>
      <c r="K221" s="438" t="s">
        <v>346</v>
      </c>
      <c r="L221" s="438" t="s">
        <v>347</v>
      </c>
    </row>
    <row r="222" spans="1:14" ht="28" x14ac:dyDescent="0.35">
      <c r="A222" s="828"/>
      <c r="B222" s="828"/>
      <c r="C222" s="828"/>
      <c r="D222" s="827"/>
      <c r="E222" s="827"/>
      <c r="F222" s="827"/>
      <c r="G222" s="827"/>
      <c r="H222" s="827"/>
      <c r="I222" s="439" t="s">
        <v>348</v>
      </c>
      <c r="J222" s="439" t="s">
        <v>348</v>
      </c>
      <c r="K222" s="439" t="s">
        <v>348</v>
      </c>
      <c r="L222" s="439" t="s">
        <v>348</v>
      </c>
    </row>
    <row r="223" spans="1:14" ht="15" customHeight="1" x14ac:dyDescent="0.35">
      <c r="A223" s="828"/>
      <c r="B223" s="828"/>
      <c r="C223" s="828"/>
      <c r="D223" s="440" t="s">
        <v>61</v>
      </c>
      <c r="E223" s="440" t="s">
        <v>349</v>
      </c>
      <c r="F223" s="440" t="s">
        <v>350</v>
      </c>
      <c r="G223" s="832" t="s">
        <v>351</v>
      </c>
      <c r="H223" s="832"/>
      <c r="I223" s="440" t="s">
        <v>352</v>
      </c>
      <c r="J223" s="440" t="s">
        <v>353</v>
      </c>
      <c r="K223" s="440" t="s">
        <v>354</v>
      </c>
      <c r="L223" s="440" t="s">
        <v>355</v>
      </c>
    </row>
    <row r="224" spans="1:14" ht="15" customHeight="1" x14ac:dyDescent="0.35">
      <c r="A224" s="833" t="s">
        <v>68</v>
      </c>
      <c r="B224" s="833" t="s">
        <v>313</v>
      </c>
      <c r="C224" s="833" t="s">
        <v>586</v>
      </c>
      <c r="D224" s="911"/>
      <c r="E224" s="912"/>
      <c r="F224" s="833"/>
      <c r="G224" s="441" t="s">
        <v>357</v>
      </c>
      <c r="H224" s="602"/>
      <c r="I224" s="476">
        <f>(D224*E224*F224*H224)/1000</f>
        <v>0</v>
      </c>
      <c r="J224" s="444"/>
      <c r="K224" s="444"/>
      <c r="L224" s="444"/>
    </row>
    <row r="225" spans="1:15" x14ac:dyDescent="0.35">
      <c r="A225" s="833"/>
      <c r="B225" s="833"/>
      <c r="C225" s="833"/>
      <c r="D225" s="833"/>
      <c r="E225" s="833"/>
      <c r="F225" s="833"/>
      <c r="G225" s="441" t="s">
        <v>358</v>
      </c>
      <c r="H225" s="602"/>
      <c r="I225" s="444"/>
      <c r="J225" s="478">
        <f>(D224*E224*F224*H225)/1000</f>
        <v>0</v>
      </c>
      <c r="K225" s="477"/>
      <c r="L225" s="477"/>
      <c r="N225" s="601">
        <v>6</v>
      </c>
      <c r="O225" s="601">
        <f>N212*100+N225</f>
        <v>506</v>
      </c>
    </row>
    <row r="226" spans="1:15" x14ac:dyDescent="0.35">
      <c r="A226" s="833"/>
      <c r="B226" s="833"/>
      <c r="C226" s="833"/>
      <c r="D226" s="833"/>
      <c r="E226" s="833"/>
      <c r="F226" s="833"/>
      <c r="G226" s="441" t="s">
        <v>359</v>
      </c>
      <c r="H226" s="602"/>
      <c r="I226" s="444"/>
      <c r="J226" s="477"/>
      <c r="K226" s="478">
        <f>(D224*E224*F224*H226)/1000</f>
        <v>0</v>
      </c>
      <c r="L226" s="477"/>
    </row>
    <row r="227" spans="1:15" x14ac:dyDescent="0.35">
      <c r="A227" s="833"/>
      <c r="B227" s="833"/>
      <c r="C227" s="833"/>
      <c r="D227" s="833"/>
      <c r="E227" s="833"/>
      <c r="F227" s="833"/>
      <c r="G227" s="441" t="s">
        <v>360</v>
      </c>
      <c r="H227" s="603"/>
      <c r="I227" s="444"/>
      <c r="J227" s="477"/>
      <c r="K227" s="477"/>
      <c r="L227" s="478">
        <f>(D224*E224*F224*H227)/1000</f>
        <v>0</v>
      </c>
    </row>
    <row r="228" spans="1:15" ht="15" customHeight="1" x14ac:dyDescent="0.35">
      <c r="A228" s="833"/>
      <c r="B228" s="833"/>
      <c r="C228" s="827" t="s">
        <v>312</v>
      </c>
      <c r="D228" s="835"/>
      <c r="E228" s="835"/>
      <c r="F228" s="835"/>
      <c r="G228" s="441" t="s">
        <v>357</v>
      </c>
      <c r="H228" s="442"/>
      <c r="I228" s="443"/>
      <c r="J228" s="444"/>
      <c r="K228" s="444"/>
      <c r="L228" s="444"/>
    </row>
    <row r="229" spans="1:15" x14ac:dyDescent="0.35">
      <c r="A229" s="833"/>
      <c r="B229" s="833"/>
      <c r="C229" s="833"/>
      <c r="D229" s="835"/>
      <c r="E229" s="835"/>
      <c r="F229" s="835"/>
      <c r="G229" s="441" t="s">
        <v>358</v>
      </c>
      <c r="H229" s="442"/>
      <c r="I229" s="444"/>
      <c r="J229" s="443"/>
      <c r="K229" s="444"/>
      <c r="L229" s="444"/>
    </row>
    <row r="230" spans="1:15" x14ac:dyDescent="0.35">
      <c r="A230" s="833"/>
      <c r="B230" s="833"/>
      <c r="C230" s="833"/>
      <c r="D230" s="835"/>
      <c r="E230" s="835"/>
      <c r="F230" s="835"/>
      <c r="G230" s="441" t="s">
        <v>359</v>
      </c>
      <c r="H230" s="445"/>
      <c r="I230" s="444"/>
      <c r="J230" s="444"/>
      <c r="K230" s="443"/>
      <c r="L230" s="444"/>
    </row>
    <row r="231" spans="1:15" x14ac:dyDescent="0.35">
      <c r="A231" s="833"/>
      <c r="B231" s="833"/>
      <c r="C231" s="833"/>
      <c r="D231" s="835"/>
      <c r="E231" s="835"/>
      <c r="F231" s="835"/>
      <c r="G231" s="441" t="s">
        <v>360</v>
      </c>
      <c r="H231" s="445"/>
      <c r="I231" s="444"/>
      <c r="J231" s="444"/>
      <c r="K231" s="444"/>
      <c r="L231" s="443"/>
    </row>
    <row r="232" spans="1:15" ht="15" customHeight="1" x14ac:dyDescent="0.35">
      <c r="A232" s="836" t="s">
        <v>91</v>
      </c>
      <c r="B232" s="836"/>
      <c r="C232" s="836"/>
      <c r="D232" s="837"/>
      <c r="E232" s="837"/>
      <c r="F232" s="837"/>
      <c r="G232" s="838" t="s">
        <v>357</v>
      </c>
      <c r="H232" s="838"/>
      <c r="I232" s="604">
        <f>I224+I228</f>
        <v>0</v>
      </c>
      <c r="J232" s="444"/>
      <c r="K232" s="444"/>
      <c r="L232" s="444"/>
    </row>
    <row r="233" spans="1:15" ht="15" customHeight="1" x14ac:dyDescent="0.35">
      <c r="A233" s="836"/>
      <c r="B233" s="836"/>
      <c r="C233" s="836"/>
      <c r="D233" s="837"/>
      <c r="E233" s="837"/>
      <c r="F233" s="837"/>
      <c r="G233" s="838" t="s">
        <v>358</v>
      </c>
      <c r="H233" s="838"/>
      <c r="I233" s="444"/>
      <c r="J233" s="604">
        <f>J225+J229</f>
        <v>0</v>
      </c>
      <c r="K233" s="444"/>
      <c r="L233" s="444"/>
    </row>
    <row r="234" spans="1:15" ht="15" customHeight="1" x14ac:dyDescent="0.35">
      <c r="A234" s="836"/>
      <c r="B234" s="836"/>
      <c r="C234" s="836"/>
      <c r="D234" s="837"/>
      <c r="E234" s="837"/>
      <c r="F234" s="837"/>
      <c r="G234" s="838" t="s">
        <v>359</v>
      </c>
      <c r="H234" s="838"/>
      <c r="I234" s="444"/>
      <c r="J234" s="444"/>
      <c r="K234" s="604">
        <f>K226+K230</f>
        <v>0</v>
      </c>
      <c r="L234" s="444"/>
    </row>
    <row r="235" spans="1:15" ht="15" customHeight="1" x14ac:dyDescent="0.35">
      <c r="A235" s="836"/>
      <c r="B235" s="836"/>
      <c r="C235" s="836"/>
      <c r="D235" s="837"/>
      <c r="E235" s="837"/>
      <c r="F235" s="837"/>
      <c r="G235" s="838" t="s">
        <v>360</v>
      </c>
      <c r="H235" s="838"/>
      <c r="I235" s="444"/>
      <c r="J235" s="444"/>
      <c r="K235" s="444"/>
      <c r="L235" s="604">
        <f>L227+L231</f>
        <v>0</v>
      </c>
    </row>
    <row r="236" spans="1:15" ht="15" customHeight="1" x14ac:dyDescent="0.35">
      <c r="A236" s="839" t="s">
        <v>400</v>
      </c>
      <c r="B236" s="839"/>
      <c r="C236" s="839"/>
      <c r="D236" s="839"/>
      <c r="E236" s="839"/>
      <c r="F236" s="839"/>
      <c r="G236" s="839"/>
      <c r="H236" s="839"/>
      <c r="I236" s="839"/>
      <c r="J236" s="839"/>
      <c r="K236" s="839"/>
      <c r="L236" s="839"/>
    </row>
    <row r="237" spans="1:15" ht="15" customHeight="1" x14ac:dyDescent="0.35">
      <c r="A237" s="840" t="s">
        <v>401</v>
      </c>
      <c r="B237" s="840"/>
      <c r="C237" s="840"/>
      <c r="D237" s="840"/>
      <c r="E237" s="840"/>
      <c r="F237" s="840"/>
      <c r="G237" s="840"/>
      <c r="H237" s="840"/>
      <c r="I237" s="840"/>
      <c r="J237" s="840"/>
      <c r="K237" s="840"/>
      <c r="L237" s="840"/>
    </row>
    <row r="238" spans="1:15" ht="15.75" customHeight="1" x14ac:dyDescent="0.35">
      <c r="A238" s="913" t="s">
        <v>402</v>
      </c>
      <c r="B238" s="913"/>
      <c r="C238" s="913"/>
      <c r="D238" s="913"/>
      <c r="E238" s="913"/>
      <c r="F238" s="913"/>
      <c r="G238" s="913"/>
      <c r="H238" s="913"/>
      <c r="I238" s="913"/>
      <c r="J238" s="913"/>
      <c r="K238" s="913"/>
      <c r="L238" s="913"/>
    </row>
    <row r="239" spans="1:15" x14ac:dyDescent="0.35">
      <c r="A239" s="913"/>
      <c r="B239" s="913"/>
      <c r="C239" s="913"/>
      <c r="D239" s="913"/>
      <c r="E239" s="913"/>
      <c r="F239" s="913"/>
      <c r="G239" s="913"/>
      <c r="H239" s="913"/>
      <c r="I239" s="913"/>
      <c r="J239" s="913"/>
      <c r="K239" s="913"/>
      <c r="L239" s="913"/>
    </row>
    <row r="241" spans="1:15" x14ac:dyDescent="0.35">
      <c r="A241" s="907" t="s">
        <v>23</v>
      </c>
      <c r="B241" s="907"/>
      <c r="C241" s="908">
        <f>Presentación!$C$3</f>
        <v>1990</v>
      </c>
      <c r="D241" s="908"/>
      <c r="E241" s="908"/>
      <c r="F241" s="908"/>
      <c r="G241" s="908"/>
      <c r="H241" s="908"/>
      <c r="I241" s="908"/>
      <c r="J241" s="908"/>
      <c r="K241" s="908"/>
      <c r="L241" s="908"/>
    </row>
    <row r="242" spans="1:15" x14ac:dyDescent="0.35">
      <c r="A242" s="909" t="s">
        <v>24</v>
      </c>
      <c r="B242" s="909"/>
      <c r="C242" s="910" t="s">
        <v>381</v>
      </c>
      <c r="D242" s="910"/>
      <c r="E242" s="910"/>
      <c r="F242" s="910"/>
      <c r="G242" s="910"/>
      <c r="H242" s="910"/>
      <c r="I242" s="910"/>
      <c r="J242" s="910"/>
      <c r="K242" s="910"/>
      <c r="L242" s="910"/>
      <c r="N242" s="601">
        <v>13</v>
      </c>
    </row>
    <row r="243" spans="1:15" ht="15.75" customHeight="1" x14ac:dyDescent="0.35">
      <c r="A243" s="823" t="s">
        <v>5</v>
      </c>
      <c r="B243" s="823"/>
      <c r="C243" s="824" t="s">
        <v>26</v>
      </c>
      <c r="D243" s="824"/>
      <c r="E243" s="824"/>
      <c r="F243" s="824"/>
      <c r="G243" s="824"/>
      <c r="H243" s="824"/>
      <c r="I243" s="824"/>
      <c r="J243" s="824"/>
      <c r="K243" s="824"/>
      <c r="L243" s="824"/>
    </row>
    <row r="244" spans="1:15" ht="15.75" customHeight="1" x14ac:dyDescent="0.35">
      <c r="A244" s="823" t="s">
        <v>27</v>
      </c>
      <c r="B244" s="823"/>
      <c r="C244" s="824" t="s">
        <v>585</v>
      </c>
      <c r="D244" s="824"/>
      <c r="E244" s="824"/>
      <c r="F244" s="824"/>
      <c r="G244" s="824"/>
      <c r="H244" s="824"/>
      <c r="I244" s="824"/>
      <c r="J244" s="824"/>
      <c r="K244" s="824"/>
      <c r="L244" s="824"/>
    </row>
    <row r="245" spans="1:15" ht="15.75" customHeight="1" x14ac:dyDescent="0.35">
      <c r="A245" s="823" t="s">
        <v>29</v>
      </c>
      <c r="B245" s="823"/>
      <c r="C245" s="824" t="s">
        <v>544</v>
      </c>
      <c r="D245" s="824"/>
      <c r="E245" s="824"/>
      <c r="F245" s="824"/>
      <c r="G245" s="824"/>
      <c r="H245" s="824"/>
      <c r="I245" s="824"/>
      <c r="J245" s="824"/>
      <c r="K245" s="824"/>
      <c r="L245" s="824"/>
    </row>
    <row r="246" spans="1:15" ht="15" customHeight="1" x14ac:dyDescent="0.35">
      <c r="A246" s="823" t="s">
        <v>31</v>
      </c>
      <c r="B246" s="823"/>
      <c r="C246" s="824" t="s">
        <v>299</v>
      </c>
      <c r="D246" s="824"/>
      <c r="E246" s="824"/>
      <c r="F246" s="824"/>
      <c r="G246" s="824"/>
      <c r="H246" s="824"/>
      <c r="I246" s="824"/>
      <c r="J246" s="824"/>
      <c r="K246" s="824"/>
      <c r="L246" s="824"/>
    </row>
    <row r="247" spans="1:15" ht="15.75" customHeight="1" x14ac:dyDescent="0.35">
      <c r="A247" s="825" t="s">
        <v>33</v>
      </c>
      <c r="B247" s="825"/>
      <c r="C247" s="436" t="s">
        <v>34</v>
      </c>
      <c r="D247" s="826" t="s">
        <v>324</v>
      </c>
      <c r="E247" s="826"/>
      <c r="F247" s="826"/>
      <c r="G247" s="826"/>
      <c r="H247" s="826"/>
      <c r="I247" s="826"/>
      <c r="J247" s="826"/>
      <c r="K247" s="826"/>
      <c r="L247" s="826"/>
    </row>
    <row r="248" spans="1:15" ht="38.25" customHeight="1" x14ac:dyDescent="0.35">
      <c r="A248" s="827" t="s">
        <v>37</v>
      </c>
      <c r="B248" s="827"/>
      <c r="C248" s="828" t="s">
        <v>395</v>
      </c>
      <c r="D248" s="437" t="s">
        <v>326</v>
      </c>
      <c r="E248" s="437" t="s">
        <v>396</v>
      </c>
      <c r="F248" s="437" t="s">
        <v>397</v>
      </c>
      <c r="G248" s="829" t="s">
        <v>329</v>
      </c>
      <c r="H248" s="829"/>
      <c r="I248" s="437" t="s">
        <v>330</v>
      </c>
      <c r="J248" s="437" t="s">
        <v>331</v>
      </c>
      <c r="K248" s="437" t="s">
        <v>332</v>
      </c>
      <c r="L248" s="437" t="s">
        <v>333</v>
      </c>
    </row>
    <row r="249" spans="1:15" ht="15" customHeight="1" x14ac:dyDescent="0.35">
      <c r="A249" s="828" t="s">
        <v>197</v>
      </c>
      <c r="B249" s="828" t="s">
        <v>47</v>
      </c>
      <c r="C249" s="828"/>
      <c r="D249" s="827" t="s">
        <v>48</v>
      </c>
      <c r="E249" s="827" t="s">
        <v>334</v>
      </c>
      <c r="F249" s="827" t="s">
        <v>276</v>
      </c>
      <c r="G249" s="830" t="s">
        <v>335</v>
      </c>
      <c r="H249" s="830"/>
      <c r="I249" s="827" t="s">
        <v>336</v>
      </c>
      <c r="J249" s="827" t="s">
        <v>337</v>
      </c>
      <c r="K249" s="827" t="s">
        <v>338</v>
      </c>
      <c r="L249" s="827" t="s">
        <v>339</v>
      </c>
    </row>
    <row r="250" spans="1:15" ht="15.75" customHeight="1" x14ac:dyDescent="0.35">
      <c r="A250" s="828"/>
      <c r="B250" s="828"/>
      <c r="C250" s="828"/>
      <c r="D250" s="827"/>
      <c r="E250" s="827"/>
      <c r="F250" s="827"/>
      <c r="G250" s="831" t="s">
        <v>340</v>
      </c>
      <c r="H250" s="831"/>
      <c r="I250" s="827"/>
      <c r="J250" s="827"/>
      <c r="K250" s="827"/>
      <c r="L250" s="827"/>
    </row>
    <row r="251" spans="1:15" ht="14.25" customHeight="1" x14ac:dyDescent="0.35">
      <c r="A251" s="828"/>
      <c r="B251" s="828"/>
      <c r="C251" s="828"/>
      <c r="D251" s="827"/>
      <c r="E251" s="827" t="s">
        <v>398</v>
      </c>
      <c r="F251" s="827" t="s">
        <v>342</v>
      </c>
      <c r="G251" s="827" t="s">
        <v>343</v>
      </c>
      <c r="H251" s="827"/>
      <c r="I251" s="438" t="s">
        <v>344</v>
      </c>
      <c r="J251" s="438" t="s">
        <v>345</v>
      </c>
      <c r="K251" s="438" t="s">
        <v>346</v>
      </c>
      <c r="L251" s="438" t="s">
        <v>347</v>
      </c>
    </row>
    <row r="252" spans="1:15" ht="28" x14ac:dyDescent="0.35">
      <c r="A252" s="828"/>
      <c r="B252" s="828"/>
      <c r="C252" s="828"/>
      <c r="D252" s="827"/>
      <c r="E252" s="827"/>
      <c r="F252" s="827"/>
      <c r="G252" s="827"/>
      <c r="H252" s="827"/>
      <c r="I252" s="439" t="s">
        <v>348</v>
      </c>
      <c r="J252" s="439" t="s">
        <v>348</v>
      </c>
      <c r="K252" s="439" t="s">
        <v>348</v>
      </c>
      <c r="L252" s="439" t="s">
        <v>348</v>
      </c>
    </row>
    <row r="253" spans="1:15" ht="15" customHeight="1" x14ac:dyDescent="0.35">
      <c r="A253" s="828"/>
      <c r="B253" s="828"/>
      <c r="C253" s="828"/>
      <c r="D253" s="440" t="s">
        <v>61</v>
      </c>
      <c r="E253" s="440" t="s">
        <v>349</v>
      </c>
      <c r="F253" s="440" t="s">
        <v>350</v>
      </c>
      <c r="G253" s="832" t="s">
        <v>351</v>
      </c>
      <c r="H253" s="832"/>
      <c r="I253" s="440" t="s">
        <v>352</v>
      </c>
      <c r="J253" s="440" t="s">
        <v>353</v>
      </c>
      <c r="K253" s="440" t="s">
        <v>354</v>
      </c>
      <c r="L253" s="440" t="s">
        <v>355</v>
      </c>
    </row>
    <row r="254" spans="1:15" ht="15" customHeight="1" x14ac:dyDescent="0.35">
      <c r="A254" s="833" t="s">
        <v>68</v>
      </c>
      <c r="B254" s="833" t="s">
        <v>313</v>
      </c>
      <c r="C254" s="833" t="s">
        <v>586</v>
      </c>
      <c r="D254" s="911"/>
      <c r="E254" s="912"/>
      <c r="F254" s="833"/>
      <c r="G254" s="441" t="s">
        <v>357</v>
      </c>
      <c r="H254" s="602"/>
      <c r="I254" s="476">
        <f>(D254*E254*F254*H254)/1000</f>
        <v>0</v>
      </c>
      <c r="J254" s="444"/>
      <c r="K254" s="444"/>
      <c r="L254" s="444"/>
    </row>
    <row r="255" spans="1:15" x14ac:dyDescent="0.35">
      <c r="A255" s="833"/>
      <c r="B255" s="833"/>
      <c r="C255" s="833"/>
      <c r="D255" s="833"/>
      <c r="E255" s="833"/>
      <c r="F255" s="833"/>
      <c r="G255" s="441" t="s">
        <v>358</v>
      </c>
      <c r="H255" s="602"/>
      <c r="I255" s="444"/>
      <c r="J255" s="478">
        <f>(D254*E254*F254*H255)/1000</f>
        <v>0</v>
      </c>
      <c r="K255" s="477"/>
      <c r="L255" s="477"/>
      <c r="N255" s="601">
        <v>6</v>
      </c>
      <c r="O255" s="601">
        <f>N242*100+N255</f>
        <v>1306</v>
      </c>
    </row>
    <row r="256" spans="1:15" x14ac:dyDescent="0.35">
      <c r="A256" s="833"/>
      <c r="B256" s="833"/>
      <c r="C256" s="833"/>
      <c r="D256" s="833"/>
      <c r="E256" s="833"/>
      <c r="F256" s="833"/>
      <c r="G256" s="441" t="s">
        <v>359</v>
      </c>
      <c r="H256" s="602"/>
      <c r="I256" s="444"/>
      <c r="J256" s="477"/>
      <c r="K256" s="478">
        <f>(D254*E254*F254*H256)/1000</f>
        <v>0</v>
      </c>
      <c r="L256" s="477"/>
    </row>
    <row r="257" spans="1:14" x14ac:dyDescent="0.35">
      <c r="A257" s="833"/>
      <c r="B257" s="833"/>
      <c r="C257" s="833"/>
      <c r="D257" s="833"/>
      <c r="E257" s="833"/>
      <c r="F257" s="833"/>
      <c r="G257" s="441" t="s">
        <v>360</v>
      </c>
      <c r="H257" s="603"/>
      <c r="I257" s="444"/>
      <c r="J257" s="477"/>
      <c r="K257" s="477"/>
      <c r="L257" s="478">
        <f>(D254*E254*F254*H257)/1000</f>
        <v>0</v>
      </c>
    </row>
    <row r="258" spans="1:14" ht="15" customHeight="1" x14ac:dyDescent="0.35">
      <c r="A258" s="833"/>
      <c r="B258" s="833"/>
      <c r="C258" s="827" t="s">
        <v>312</v>
      </c>
      <c r="D258" s="835"/>
      <c r="E258" s="835"/>
      <c r="F258" s="835"/>
      <c r="G258" s="441" t="s">
        <v>357</v>
      </c>
      <c r="H258" s="442"/>
      <c r="I258" s="443"/>
      <c r="J258" s="444"/>
      <c r="K258" s="444"/>
      <c r="L258" s="444"/>
    </row>
    <row r="259" spans="1:14" x14ac:dyDescent="0.35">
      <c r="A259" s="833"/>
      <c r="B259" s="833"/>
      <c r="C259" s="833"/>
      <c r="D259" s="835"/>
      <c r="E259" s="835"/>
      <c r="F259" s="835"/>
      <c r="G259" s="441" t="s">
        <v>358</v>
      </c>
      <c r="H259" s="442"/>
      <c r="I259" s="444"/>
      <c r="J259" s="443"/>
      <c r="K259" s="444"/>
      <c r="L259" s="444"/>
    </row>
    <row r="260" spans="1:14" x14ac:dyDescent="0.35">
      <c r="A260" s="833"/>
      <c r="B260" s="833"/>
      <c r="C260" s="833"/>
      <c r="D260" s="835"/>
      <c r="E260" s="835"/>
      <c r="F260" s="835"/>
      <c r="G260" s="441" t="s">
        <v>359</v>
      </c>
      <c r="H260" s="445"/>
      <c r="I260" s="444"/>
      <c r="J260" s="444"/>
      <c r="K260" s="443"/>
      <c r="L260" s="444"/>
    </row>
    <row r="261" spans="1:14" x14ac:dyDescent="0.35">
      <c r="A261" s="833"/>
      <c r="B261" s="833"/>
      <c r="C261" s="833"/>
      <c r="D261" s="835"/>
      <c r="E261" s="835"/>
      <c r="F261" s="835"/>
      <c r="G261" s="441" t="s">
        <v>360</v>
      </c>
      <c r="H261" s="445"/>
      <c r="I261" s="444"/>
      <c r="J261" s="444"/>
      <c r="K261" s="444"/>
      <c r="L261" s="443"/>
    </row>
    <row r="262" spans="1:14" ht="15" customHeight="1" x14ac:dyDescent="0.35">
      <c r="A262" s="836" t="s">
        <v>91</v>
      </c>
      <c r="B262" s="836"/>
      <c r="C262" s="836"/>
      <c r="D262" s="837"/>
      <c r="E262" s="837"/>
      <c r="F262" s="837"/>
      <c r="G262" s="838" t="s">
        <v>357</v>
      </c>
      <c r="H262" s="838"/>
      <c r="I262" s="604">
        <f>I254+I258</f>
        <v>0</v>
      </c>
      <c r="J262" s="444"/>
      <c r="K262" s="444"/>
      <c r="L262" s="444"/>
    </row>
    <row r="263" spans="1:14" ht="15" customHeight="1" x14ac:dyDescent="0.35">
      <c r="A263" s="836"/>
      <c r="B263" s="836"/>
      <c r="C263" s="836"/>
      <c r="D263" s="837"/>
      <c r="E263" s="837"/>
      <c r="F263" s="837"/>
      <c r="G263" s="838" t="s">
        <v>358</v>
      </c>
      <c r="H263" s="838"/>
      <c r="I263" s="444"/>
      <c r="J263" s="604">
        <f>J255+J259</f>
        <v>0</v>
      </c>
      <c r="K263" s="444"/>
      <c r="L263" s="444"/>
    </row>
    <row r="264" spans="1:14" ht="15" customHeight="1" x14ac:dyDescent="0.35">
      <c r="A264" s="836"/>
      <c r="B264" s="836"/>
      <c r="C264" s="836"/>
      <c r="D264" s="837"/>
      <c r="E264" s="837"/>
      <c r="F264" s="837"/>
      <c r="G264" s="838" t="s">
        <v>359</v>
      </c>
      <c r="H264" s="838"/>
      <c r="I264" s="444"/>
      <c r="J264" s="444"/>
      <c r="K264" s="604">
        <f>K256+K260</f>
        <v>0</v>
      </c>
      <c r="L264" s="444"/>
    </row>
    <row r="265" spans="1:14" ht="15" customHeight="1" x14ac:dyDescent="0.35">
      <c r="A265" s="836"/>
      <c r="B265" s="836"/>
      <c r="C265" s="836"/>
      <c r="D265" s="837"/>
      <c r="E265" s="837"/>
      <c r="F265" s="837"/>
      <c r="G265" s="838" t="s">
        <v>360</v>
      </c>
      <c r="H265" s="838"/>
      <c r="I265" s="444"/>
      <c r="J265" s="444"/>
      <c r="K265" s="444"/>
      <c r="L265" s="604">
        <f>L257+L261</f>
        <v>0</v>
      </c>
    </row>
    <row r="266" spans="1:14" ht="15" customHeight="1" x14ac:dyDescent="0.35">
      <c r="A266" s="839" t="s">
        <v>400</v>
      </c>
      <c r="B266" s="839"/>
      <c r="C266" s="839"/>
      <c r="D266" s="839"/>
      <c r="E266" s="839"/>
      <c r="F266" s="839"/>
      <c r="G266" s="839"/>
      <c r="H266" s="839"/>
      <c r="I266" s="839"/>
      <c r="J266" s="839"/>
      <c r="K266" s="839"/>
      <c r="L266" s="839"/>
    </row>
    <row r="267" spans="1:14" ht="15" customHeight="1" x14ac:dyDescent="0.35">
      <c r="A267" s="840" t="s">
        <v>401</v>
      </c>
      <c r="B267" s="840"/>
      <c r="C267" s="840"/>
      <c r="D267" s="840"/>
      <c r="E267" s="840"/>
      <c r="F267" s="840"/>
      <c r="G267" s="840"/>
      <c r="H267" s="840"/>
      <c r="I267" s="840"/>
      <c r="J267" s="840"/>
      <c r="K267" s="840"/>
      <c r="L267" s="840"/>
    </row>
    <row r="268" spans="1:14" ht="15.75" customHeight="1" x14ac:dyDescent="0.35">
      <c r="A268" s="913" t="s">
        <v>402</v>
      </c>
      <c r="B268" s="913"/>
      <c r="C268" s="913"/>
      <c r="D268" s="913"/>
      <c r="E268" s="913"/>
      <c r="F268" s="913"/>
      <c r="G268" s="913"/>
      <c r="H268" s="913"/>
      <c r="I268" s="913"/>
      <c r="J268" s="913"/>
      <c r="K268" s="913"/>
      <c r="L268" s="913"/>
    </row>
    <row r="269" spans="1:14" x14ac:dyDescent="0.35">
      <c r="A269" s="913"/>
      <c r="B269" s="913"/>
      <c r="C269" s="913"/>
      <c r="D269" s="913"/>
      <c r="E269" s="913"/>
      <c r="F269" s="913"/>
      <c r="G269" s="913"/>
      <c r="H269" s="913"/>
      <c r="I269" s="913"/>
      <c r="J269" s="913"/>
      <c r="K269" s="913"/>
      <c r="L269" s="913"/>
    </row>
    <row r="271" spans="1:14" x14ac:dyDescent="0.35">
      <c r="A271" s="907" t="s">
        <v>23</v>
      </c>
      <c r="B271" s="907"/>
      <c r="C271" s="908">
        <f>Presentación!$C$3</f>
        <v>1990</v>
      </c>
      <c r="D271" s="908"/>
      <c r="E271" s="908"/>
      <c r="F271" s="908"/>
      <c r="G271" s="908"/>
      <c r="H271" s="908"/>
      <c r="I271" s="908"/>
      <c r="J271" s="908"/>
      <c r="K271" s="908"/>
      <c r="L271" s="908"/>
    </row>
    <row r="272" spans="1:14" x14ac:dyDescent="0.35">
      <c r="A272" s="909" t="s">
        <v>24</v>
      </c>
      <c r="B272" s="909"/>
      <c r="C272" s="910" t="s">
        <v>382</v>
      </c>
      <c r="D272" s="910"/>
      <c r="E272" s="910"/>
      <c r="F272" s="910"/>
      <c r="G272" s="910"/>
      <c r="H272" s="910"/>
      <c r="I272" s="910"/>
      <c r="J272" s="910"/>
      <c r="K272" s="910"/>
      <c r="L272" s="910"/>
      <c r="N272" s="601">
        <v>6</v>
      </c>
    </row>
    <row r="273" spans="1:15" ht="15.75" customHeight="1" x14ac:dyDescent="0.35">
      <c r="A273" s="823" t="s">
        <v>5</v>
      </c>
      <c r="B273" s="823"/>
      <c r="C273" s="824" t="s">
        <v>26</v>
      </c>
      <c r="D273" s="824"/>
      <c r="E273" s="824"/>
      <c r="F273" s="824"/>
      <c r="G273" s="824"/>
      <c r="H273" s="824"/>
      <c r="I273" s="824"/>
      <c r="J273" s="824"/>
      <c r="K273" s="824"/>
      <c r="L273" s="824"/>
    </row>
    <row r="274" spans="1:15" ht="15.75" customHeight="1" x14ac:dyDescent="0.35">
      <c r="A274" s="823" t="s">
        <v>27</v>
      </c>
      <c r="B274" s="823"/>
      <c r="C274" s="824" t="s">
        <v>585</v>
      </c>
      <c r="D274" s="824"/>
      <c r="E274" s="824"/>
      <c r="F274" s="824"/>
      <c r="G274" s="824"/>
      <c r="H274" s="824"/>
      <c r="I274" s="824"/>
      <c r="J274" s="824"/>
      <c r="K274" s="824"/>
      <c r="L274" s="824"/>
    </row>
    <row r="275" spans="1:15" ht="15.75" customHeight="1" x14ac:dyDescent="0.35">
      <c r="A275" s="823" t="s">
        <v>29</v>
      </c>
      <c r="B275" s="823"/>
      <c r="C275" s="824" t="s">
        <v>544</v>
      </c>
      <c r="D275" s="824"/>
      <c r="E275" s="824"/>
      <c r="F275" s="824"/>
      <c r="G275" s="824"/>
      <c r="H275" s="824"/>
      <c r="I275" s="824"/>
      <c r="J275" s="824"/>
      <c r="K275" s="824"/>
      <c r="L275" s="824"/>
    </row>
    <row r="276" spans="1:15" ht="15" customHeight="1" x14ac:dyDescent="0.35">
      <c r="A276" s="823" t="s">
        <v>31</v>
      </c>
      <c r="B276" s="823"/>
      <c r="C276" s="824" t="s">
        <v>299</v>
      </c>
      <c r="D276" s="824"/>
      <c r="E276" s="824"/>
      <c r="F276" s="824"/>
      <c r="G276" s="824"/>
      <c r="H276" s="824"/>
      <c r="I276" s="824"/>
      <c r="J276" s="824"/>
      <c r="K276" s="824"/>
      <c r="L276" s="824"/>
    </row>
    <row r="277" spans="1:15" ht="15.75" customHeight="1" x14ac:dyDescent="0.35">
      <c r="A277" s="825" t="s">
        <v>33</v>
      </c>
      <c r="B277" s="825"/>
      <c r="C277" s="436" t="s">
        <v>34</v>
      </c>
      <c r="D277" s="826" t="s">
        <v>324</v>
      </c>
      <c r="E277" s="826"/>
      <c r="F277" s="826"/>
      <c r="G277" s="826"/>
      <c r="H277" s="826"/>
      <c r="I277" s="826"/>
      <c r="J277" s="826"/>
      <c r="K277" s="826"/>
      <c r="L277" s="826"/>
    </row>
    <row r="278" spans="1:15" ht="38.25" customHeight="1" x14ac:dyDescent="0.35">
      <c r="A278" s="827" t="s">
        <v>37</v>
      </c>
      <c r="B278" s="827"/>
      <c r="C278" s="828" t="s">
        <v>395</v>
      </c>
      <c r="D278" s="437" t="s">
        <v>326</v>
      </c>
      <c r="E278" s="437" t="s">
        <v>396</v>
      </c>
      <c r="F278" s="437" t="s">
        <v>397</v>
      </c>
      <c r="G278" s="829" t="s">
        <v>329</v>
      </c>
      <c r="H278" s="829"/>
      <c r="I278" s="437" t="s">
        <v>330</v>
      </c>
      <c r="J278" s="437" t="s">
        <v>331</v>
      </c>
      <c r="K278" s="437" t="s">
        <v>332</v>
      </c>
      <c r="L278" s="437" t="s">
        <v>333</v>
      </c>
    </row>
    <row r="279" spans="1:15" ht="15" customHeight="1" x14ac:dyDescent="0.35">
      <c r="A279" s="828" t="s">
        <v>197</v>
      </c>
      <c r="B279" s="828" t="s">
        <v>47</v>
      </c>
      <c r="C279" s="828"/>
      <c r="D279" s="827" t="s">
        <v>48</v>
      </c>
      <c r="E279" s="827" t="s">
        <v>334</v>
      </c>
      <c r="F279" s="827" t="s">
        <v>276</v>
      </c>
      <c r="G279" s="830" t="s">
        <v>335</v>
      </c>
      <c r="H279" s="830"/>
      <c r="I279" s="827" t="s">
        <v>336</v>
      </c>
      <c r="J279" s="827" t="s">
        <v>337</v>
      </c>
      <c r="K279" s="827" t="s">
        <v>338</v>
      </c>
      <c r="L279" s="827" t="s">
        <v>339</v>
      </c>
    </row>
    <row r="280" spans="1:15" ht="15.75" customHeight="1" x14ac:dyDescent="0.35">
      <c r="A280" s="828"/>
      <c r="B280" s="828"/>
      <c r="C280" s="828"/>
      <c r="D280" s="827"/>
      <c r="E280" s="827"/>
      <c r="F280" s="827"/>
      <c r="G280" s="831" t="s">
        <v>340</v>
      </c>
      <c r="H280" s="831"/>
      <c r="I280" s="827"/>
      <c r="J280" s="827"/>
      <c r="K280" s="827"/>
      <c r="L280" s="827"/>
    </row>
    <row r="281" spans="1:15" ht="14.25" customHeight="1" x14ac:dyDescent="0.35">
      <c r="A281" s="828"/>
      <c r="B281" s="828"/>
      <c r="C281" s="828"/>
      <c r="D281" s="827"/>
      <c r="E281" s="827" t="s">
        <v>398</v>
      </c>
      <c r="F281" s="827" t="s">
        <v>342</v>
      </c>
      <c r="G281" s="827" t="s">
        <v>343</v>
      </c>
      <c r="H281" s="827"/>
      <c r="I281" s="438" t="s">
        <v>344</v>
      </c>
      <c r="J281" s="438" t="s">
        <v>345</v>
      </c>
      <c r="K281" s="438" t="s">
        <v>346</v>
      </c>
      <c r="L281" s="438" t="s">
        <v>347</v>
      </c>
    </row>
    <row r="282" spans="1:15" ht="28" x14ac:dyDescent="0.35">
      <c r="A282" s="828"/>
      <c r="B282" s="828"/>
      <c r="C282" s="828"/>
      <c r="D282" s="827"/>
      <c r="E282" s="827"/>
      <c r="F282" s="827"/>
      <c r="G282" s="827"/>
      <c r="H282" s="827"/>
      <c r="I282" s="439" t="s">
        <v>348</v>
      </c>
      <c r="J282" s="439" t="s">
        <v>348</v>
      </c>
      <c r="K282" s="439" t="s">
        <v>348</v>
      </c>
      <c r="L282" s="439" t="s">
        <v>348</v>
      </c>
    </row>
    <row r="283" spans="1:15" ht="15" customHeight="1" x14ac:dyDescent="0.35">
      <c r="A283" s="828"/>
      <c r="B283" s="828"/>
      <c r="C283" s="828"/>
      <c r="D283" s="440" t="s">
        <v>61</v>
      </c>
      <c r="E283" s="440" t="s">
        <v>349</v>
      </c>
      <c r="F283" s="440" t="s">
        <v>350</v>
      </c>
      <c r="G283" s="832" t="s">
        <v>351</v>
      </c>
      <c r="H283" s="832"/>
      <c r="I283" s="440" t="s">
        <v>352</v>
      </c>
      <c r="J283" s="440" t="s">
        <v>353</v>
      </c>
      <c r="K283" s="440" t="s">
        <v>354</v>
      </c>
      <c r="L283" s="440" t="s">
        <v>355</v>
      </c>
    </row>
    <row r="284" spans="1:15" ht="15" customHeight="1" x14ac:dyDescent="0.35">
      <c r="A284" s="833" t="s">
        <v>68</v>
      </c>
      <c r="B284" s="833" t="s">
        <v>313</v>
      </c>
      <c r="C284" s="833" t="s">
        <v>586</v>
      </c>
      <c r="D284" s="911"/>
      <c r="E284" s="912"/>
      <c r="F284" s="833"/>
      <c r="G284" s="441" t="s">
        <v>357</v>
      </c>
      <c r="H284" s="602"/>
      <c r="I284" s="476">
        <f>(D284*E284*F284*H284)/1000</f>
        <v>0</v>
      </c>
      <c r="J284" s="444"/>
      <c r="K284" s="444"/>
      <c r="L284" s="444"/>
    </row>
    <row r="285" spans="1:15" x14ac:dyDescent="0.35">
      <c r="A285" s="833"/>
      <c r="B285" s="833"/>
      <c r="C285" s="833"/>
      <c r="D285" s="833"/>
      <c r="E285" s="833"/>
      <c r="F285" s="833"/>
      <c r="G285" s="441" t="s">
        <v>358</v>
      </c>
      <c r="H285" s="602"/>
      <c r="I285" s="444"/>
      <c r="J285" s="478">
        <f>(D284*E284*F284*H285)/1000</f>
        <v>0</v>
      </c>
      <c r="K285" s="477"/>
      <c r="L285" s="477"/>
      <c r="N285" s="601">
        <v>6</v>
      </c>
      <c r="O285" s="601">
        <f>N272*100+N285</f>
        <v>606</v>
      </c>
    </row>
    <row r="286" spans="1:15" x14ac:dyDescent="0.35">
      <c r="A286" s="833"/>
      <c r="B286" s="833"/>
      <c r="C286" s="833"/>
      <c r="D286" s="833"/>
      <c r="E286" s="833"/>
      <c r="F286" s="833"/>
      <c r="G286" s="441" t="s">
        <v>359</v>
      </c>
      <c r="H286" s="602"/>
      <c r="I286" s="444"/>
      <c r="J286" s="477"/>
      <c r="K286" s="478">
        <f>(D284*E284*F284*H286)/1000</f>
        <v>0</v>
      </c>
      <c r="L286" s="477"/>
    </row>
    <row r="287" spans="1:15" x14ac:dyDescent="0.35">
      <c r="A287" s="833"/>
      <c r="B287" s="833"/>
      <c r="C287" s="833"/>
      <c r="D287" s="833"/>
      <c r="E287" s="833"/>
      <c r="F287" s="833"/>
      <c r="G287" s="441" t="s">
        <v>360</v>
      </c>
      <c r="H287" s="603"/>
      <c r="I287" s="444"/>
      <c r="J287" s="477"/>
      <c r="K287" s="477"/>
      <c r="L287" s="478">
        <f>(D284*E284*F284*H287)/1000</f>
        <v>0</v>
      </c>
    </row>
    <row r="288" spans="1:15" ht="15" customHeight="1" x14ac:dyDescent="0.35">
      <c r="A288" s="833"/>
      <c r="B288" s="833"/>
      <c r="C288" s="827" t="s">
        <v>312</v>
      </c>
      <c r="D288" s="835"/>
      <c r="E288" s="835"/>
      <c r="F288" s="835"/>
      <c r="G288" s="441" t="s">
        <v>357</v>
      </c>
      <c r="H288" s="442"/>
      <c r="I288" s="443"/>
      <c r="J288" s="444"/>
      <c r="K288" s="444"/>
      <c r="L288" s="444"/>
    </row>
    <row r="289" spans="1:14" x14ac:dyDescent="0.35">
      <c r="A289" s="833"/>
      <c r="B289" s="833"/>
      <c r="C289" s="833"/>
      <c r="D289" s="835"/>
      <c r="E289" s="835"/>
      <c r="F289" s="835"/>
      <c r="G289" s="441" t="s">
        <v>358</v>
      </c>
      <c r="H289" s="442"/>
      <c r="I289" s="444"/>
      <c r="J289" s="443"/>
      <c r="K289" s="444"/>
      <c r="L289" s="444"/>
    </row>
    <row r="290" spans="1:14" x14ac:dyDescent="0.35">
      <c r="A290" s="833"/>
      <c r="B290" s="833"/>
      <c r="C290" s="833"/>
      <c r="D290" s="835"/>
      <c r="E290" s="835"/>
      <c r="F290" s="835"/>
      <c r="G290" s="441" t="s">
        <v>359</v>
      </c>
      <c r="H290" s="445"/>
      <c r="I290" s="444"/>
      <c r="J290" s="444"/>
      <c r="K290" s="443"/>
      <c r="L290" s="444"/>
    </row>
    <row r="291" spans="1:14" x14ac:dyDescent="0.35">
      <c r="A291" s="833"/>
      <c r="B291" s="833"/>
      <c r="C291" s="833"/>
      <c r="D291" s="835"/>
      <c r="E291" s="835"/>
      <c r="F291" s="835"/>
      <c r="G291" s="441" t="s">
        <v>360</v>
      </c>
      <c r="H291" s="445"/>
      <c r="I291" s="444"/>
      <c r="J291" s="444"/>
      <c r="K291" s="444"/>
      <c r="L291" s="443"/>
    </row>
    <row r="292" spans="1:14" ht="15" customHeight="1" x14ac:dyDescent="0.35">
      <c r="A292" s="836" t="s">
        <v>91</v>
      </c>
      <c r="B292" s="836"/>
      <c r="C292" s="836"/>
      <c r="D292" s="837"/>
      <c r="E292" s="837"/>
      <c r="F292" s="837"/>
      <c r="G292" s="838" t="s">
        <v>357</v>
      </c>
      <c r="H292" s="838"/>
      <c r="I292" s="604">
        <f>I284+I288</f>
        <v>0</v>
      </c>
      <c r="J292" s="444"/>
      <c r="K292" s="444"/>
      <c r="L292" s="444"/>
    </row>
    <row r="293" spans="1:14" ht="15" customHeight="1" x14ac:dyDescent="0.35">
      <c r="A293" s="836"/>
      <c r="B293" s="836"/>
      <c r="C293" s="836"/>
      <c r="D293" s="837"/>
      <c r="E293" s="837"/>
      <c r="F293" s="837"/>
      <c r="G293" s="838" t="s">
        <v>358</v>
      </c>
      <c r="H293" s="838"/>
      <c r="I293" s="444"/>
      <c r="J293" s="604">
        <f>J285+J289</f>
        <v>0</v>
      </c>
      <c r="K293" s="444"/>
      <c r="L293" s="444"/>
    </row>
    <row r="294" spans="1:14" ht="15" customHeight="1" x14ac:dyDescent="0.35">
      <c r="A294" s="836"/>
      <c r="B294" s="836"/>
      <c r="C294" s="836"/>
      <c r="D294" s="837"/>
      <c r="E294" s="837"/>
      <c r="F294" s="837"/>
      <c r="G294" s="838" t="s">
        <v>359</v>
      </c>
      <c r="H294" s="838"/>
      <c r="I294" s="444"/>
      <c r="J294" s="444"/>
      <c r="K294" s="604">
        <f>K286+K290</f>
        <v>0</v>
      </c>
      <c r="L294" s="444"/>
    </row>
    <row r="295" spans="1:14" ht="15" customHeight="1" x14ac:dyDescent="0.35">
      <c r="A295" s="836"/>
      <c r="B295" s="836"/>
      <c r="C295" s="836"/>
      <c r="D295" s="837"/>
      <c r="E295" s="837"/>
      <c r="F295" s="837"/>
      <c r="G295" s="838" t="s">
        <v>360</v>
      </c>
      <c r="H295" s="838"/>
      <c r="I295" s="444"/>
      <c r="J295" s="444"/>
      <c r="K295" s="444"/>
      <c r="L295" s="604">
        <f>L287+L291</f>
        <v>0</v>
      </c>
    </row>
    <row r="296" spans="1:14" ht="15" customHeight="1" x14ac:dyDescent="0.35">
      <c r="A296" s="839" t="s">
        <v>400</v>
      </c>
      <c r="B296" s="839"/>
      <c r="C296" s="839"/>
      <c r="D296" s="839"/>
      <c r="E296" s="839"/>
      <c r="F296" s="839"/>
      <c r="G296" s="839"/>
      <c r="H296" s="839"/>
      <c r="I296" s="839"/>
      <c r="J296" s="839"/>
      <c r="K296" s="839"/>
      <c r="L296" s="839"/>
    </row>
    <row r="297" spans="1:14" ht="15" customHeight="1" x14ac:dyDescent="0.35">
      <c r="A297" s="840" t="s">
        <v>401</v>
      </c>
      <c r="B297" s="840"/>
      <c r="C297" s="840"/>
      <c r="D297" s="840"/>
      <c r="E297" s="840"/>
      <c r="F297" s="840"/>
      <c r="G297" s="840"/>
      <c r="H297" s="840"/>
      <c r="I297" s="840"/>
      <c r="J297" s="840"/>
      <c r="K297" s="840"/>
      <c r="L297" s="840"/>
    </row>
    <row r="298" spans="1:14" ht="15.75" customHeight="1" x14ac:dyDescent="0.35">
      <c r="A298" s="913" t="s">
        <v>402</v>
      </c>
      <c r="B298" s="913"/>
      <c r="C298" s="913"/>
      <c r="D298" s="913"/>
      <c r="E298" s="913"/>
      <c r="F298" s="913"/>
      <c r="G298" s="913"/>
      <c r="H298" s="913"/>
      <c r="I298" s="913"/>
      <c r="J298" s="913"/>
      <c r="K298" s="913"/>
      <c r="L298" s="913"/>
    </row>
    <row r="299" spans="1:14" x14ac:dyDescent="0.35">
      <c r="A299" s="913"/>
      <c r="B299" s="913"/>
      <c r="C299" s="913"/>
      <c r="D299" s="913"/>
      <c r="E299" s="913"/>
      <c r="F299" s="913"/>
      <c r="G299" s="913"/>
      <c r="H299" s="913"/>
      <c r="I299" s="913"/>
      <c r="J299" s="913"/>
      <c r="K299" s="913"/>
      <c r="L299" s="913"/>
    </row>
    <row r="301" spans="1:14" x14ac:dyDescent="0.35">
      <c r="A301" s="907" t="s">
        <v>23</v>
      </c>
      <c r="B301" s="907"/>
      <c r="C301" s="908">
        <f>Presentación!$C$3</f>
        <v>1990</v>
      </c>
      <c r="D301" s="908"/>
      <c r="E301" s="908"/>
      <c r="F301" s="908"/>
      <c r="G301" s="908"/>
      <c r="H301" s="908"/>
      <c r="I301" s="908"/>
      <c r="J301" s="908"/>
      <c r="K301" s="908"/>
      <c r="L301" s="908"/>
    </row>
    <row r="302" spans="1:14" x14ac:dyDescent="0.35">
      <c r="A302" s="909" t="s">
        <v>24</v>
      </c>
      <c r="B302" s="909"/>
      <c r="C302" s="910" t="s">
        <v>383</v>
      </c>
      <c r="D302" s="910"/>
      <c r="E302" s="910"/>
      <c r="F302" s="910"/>
      <c r="G302" s="910"/>
      <c r="H302" s="910"/>
      <c r="I302" s="910"/>
      <c r="J302" s="910"/>
      <c r="K302" s="910"/>
      <c r="L302" s="910"/>
      <c r="N302" s="601">
        <v>7</v>
      </c>
    </row>
    <row r="303" spans="1:14" ht="15.75" customHeight="1" x14ac:dyDescent="0.35">
      <c r="A303" s="823" t="s">
        <v>5</v>
      </c>
      <c r="B303" s="823"/>
      <c r="C303" s="824" t="s">
        <v>26</v>
      </c>
      <c r="D303" s="824"/>
      <c r="E303" s="824"/>
      <c r="F303" s="824"/>
      <c r="G303" s="824"/>
      <c r="H303" s="824"/>
      <c r="I303" s="824"/>
      <c r="J303" s="824"/>
      <c r="K303" s="824"/>
      <c r="L303" s="824"/>
    </row>
    <row r="304" spans="1:14" ht="15.75" customHeight="1" x14ac:dyDescent="0.35">
      <c r="A304" s="823" t="s">
        <v>27</v>
      </c>
      <c r="B304" s="823"/>
      <c r="C304" s="824" t="s">
        <v>585</v>
      </c>
      <c r="D304" s="824"/>
      <c r="E304" s="824"/>
      <c r="F304" s="824"/>
      <c r="G304" s="824"/>
      <c r="H304" s="824"/>
      <c r="I304" s="824"/>
      <c r="J304" s="824"/>
      <c r="K304" s="824"/>
      <c r="L304" s="824"/>
    </row>
    <row r="305" spans="1:15" ht="15.75" customHeight="1" x14ac:dyDescent="0.35">
      <c r="A305" s="823" t="s">
        <v>29</v>
      </c>
      <c r="B305" s="823"/>
      <c r="C305" s="824" t="s">
        <v>544</v>
      </c>
      <c r="D305" s="824"/>
      <c r="E305" s="824"/>
      <c r="F305" s="824"/>
      <c r="G305" s="824"/>
      <c r="H305" s="824"/>
      <c r="I305" s="824"/>
      <c r="J305" s="824"/>
      <c r="K305" s="824"/>
      <c r="L305" s="824"/>
    </row>
    <row r="306" spans="1:15" ht="15" customHeight="1" x14ac:dyDescent="0.35">
      <c r="A306" s="823" t="s">
        <v>31</v>
      </c>
      <c r="B306" s="823"/>
      <c r="C306" s="824" t="s">
        <v>299</v>
      </c>
      <c r="D306" s="824"/>
      <c r="E306" s="824"/>
      <c r="F306" s="824"/>
      <c r="G306" s="824"/>
      <c r="H306" s="824"/>
      <c r="I306" s="824"/>
      <c r="J306" s="824"/>
      <c r="K306" s="824"/>
      <c r="L306" s="824"/>
    </row>
    <row r="307" spans="1:15" ht="15.75" customHeight="1" x14ac:dyDescent="0.35">
      <c r="A307" s="825" t="s">
        <v>33</v>
      </c>
      <c r="B307" s="825"/>
      <c r="C307" s="436" t="s">
        <v>34</v>
      </c>
      <c r="D307" s="826" t="s">
        <v>324</v>
      </c>
      <c r="E307" s="826"/>
      <c r="F307" s="826"/>
      <c r="G307" s="826"/>
      <c r="H307" s="826"/>
      <c r="I307" s="826"/>
      <c r="J307" s="826"/>
      <c r="K307" s="826"/>
      <c r="L307" s="826"/>
    </row>
    <row r="308" spans="1:15" ht="38.25" customHeight="1" x14ac:dyDescent="0.35">
      <c r="A308" s="827" t="s">
        <v>37</v>
      </c>
      <c r="B308" s="827"/>
      <c r="C308" s="828" t="s">
        <v>395</v>
      </c>
      <c r="D308" s="437" t="s">
        <v>326</v>
      </c>
      <c r="E308" s="437" t="s">
        <v>396</v>
      </c>
      <c r="F308" s="437" t="s">
        <v>397</v>
      </c>
      <c r="G308" s="829" t="s">
        <v>329</v>
      </c>
      <c r="H308" s="829"/>
      <c r="I308" s="437" t="s">
        <v>330</v>
      </c>
      <c r="J308" s="437" t="s">
        <v>331</v>
      </c>
      <c r="K308" s="437" t="s">
        <v>332</v>
      </c>
      <c r="L308" s="437" t="s">
        <v>333</v>
      </c>
    </row>
    <row r="309" spans="1:15" ht="15" customHeight="1" x14ac:dyDescent="0.35">
      <c r="A309" s="828" t="s">
        <v>197</v>
      </c>
      <c r="B309" s="828" t="s">
        <v>47</v>
      </c>
      <c r="C309" s="828"/>
      <c r="D309" s="827" t="s">
        <v>48</v>
      </c>
      <c r="E309" s="827" t="s">
        <v>334</v>
      </c>
      <c r="F309" s="827" t="s">
        <v>276</v>
      </c>
      <c r="G309" s="830" t="s">
        <v>335</v>
      </c>
      <c r="H309" s="830"/>
      <c r="I309" s="827" t="s">
        <v>336</v>
      </c>
      <c r="J309" s="827" t="s">
        <v>337</v>
      </c>
      <c r="K309" s="827" t="s">
        <v>338</v>
      </c>
      <c r="L309" s="827" t="s">
        <v>339</v>
      </c>
    </row>
    <row r="310" spans="1:15" ht="15.75" customHeight="1" x14ac:dyDescent="0.35">
      <c r="A310" s="828"/>
      <c r="B310" s="828"/>
      <c r="C310" s="828"/>
      <c r="D310" s="827"/>
      <c r="E310" s="827"/>
      <c r="F310" s="827"/>
      <c r="G310" s="831" t="s">
        <v>340</v>
      </c>
      <c r="H310" s="831"/>
      <c r="I310" s="827"/>
      <c r="J310" s="827"/>
      <c r="K310" s="827"/>
      <c r="L310" s="827"/>
    </row>
    <row r="311" spans="1:15" ht="14.25" customHeight="1" x14ac:dyDescent="0.35">
      <c r="A311" s="828"/>
      <c r="B311" s="828"/>
      <c r="C311" s="828"/>
      <c r="D311" s="827"/>
      <c r="E311" s="827" t="s">
        <v>398</v>
      </c>
      <c r="F311" s="827" t="s">
        <v>342</v>
      </c>
      <c r="G311" s="827" t="s">
        <v>343</v>
      </c>
      <c r="H311" s="827"/>
      <c r="I311" s="438" t="s">
        <v>344</v>
      </c>
      <c r="J311" s="438" t="s">
        <v>345</v>
      </c>
      <c r="K311" s="438" t="s">
        <v>346</v>
      </c>
      <c r="L311" s="438" t="s">
        <v>347</v>
      </c>
    </row>
    <row r="312" spans="1:15" ht="28" x14ac:dyDescent="0.35">
      <c r="A312" s="828"/>
      <c r="B312" s="828"/>
      <c r="C312" s="828"/>
      <c r="D312" s="827"/>
      <c r="E312" s="827"/>
      <c r="F312" s="827"/>
      <c r="G312" s="827"/>
      <c r="H312" s="827"/>
      <c r="I312" s="439" t="s">
        <v>348</v>
      </c>
      <c r="J312" s="439" t="s">
        <v>348</v>
      </c>
      <c r="K312" s="439" t="s">
        <v>348</v>
      </c>
      <c r="L312" s="439" t="s">
        <v>348</v>
      </c>
    </row>
    <row r="313" spans="1:15" ht="15" customHeight="1" x14ac:dyDescent="0.35">
      <c r="A313" s="828"/>
      <c r="B313" s="828"/>
      <c r="C313" s="828"/>
      <c r="D313" s="440" t="s">
        <v>61</v>
      </c>
      <c r="E313" s="440" t="s">
        <v>349</v>
      </c>
      <c r="F313" s="440" t="s">
        <v>350</v>
      </c>
      <c r="G313" s="832" t="s">
        <v>351</v>
      </c>
      <c r="H313" s="832"/>
      <c r="I313" s="440" t="s">
        <v>352</v>
      </c>
      <c r="J313" s="440" t="s">
        <v>353</v>
      </c>
      <c r="K313" s="440" t="s">
        <v>354</v>
      </c>
      <c r="L313" s="440" t="s">
        <v>355</v>
      </c>
    </row>
    <row r="314" spans="1:15" ht="15" customHeight="1" x14ac:dyDescent="0.35">
      <c r="A314" s="833" t="s">
        <v>68</v>
      </c>
      <c r="B314" s="833" t="s">
        <v>313</v>
      </c>
      <c r="C314" s="833" t="s">
        <v>586</v>
      </c>
      <c r="D314" s="911"/>
      <c r="E314" s="912"/>
      <c r="F314" s="833"/>
      <c r="G314" s="441" t="s">
        <v>357</v>
      </c>
      <c r="H314" s="602"/>
      <c r="I314" s="476">
        <f>(D314*E314*F314*H314)/1000</f>
        <v>0</v>
      </c>
      <c r="J314" s="444"/>
      <c r="K314" s="444"/>
      <c r="L314" s="444"/>
    </row>
    <row r="315" spans="1:15" x14ac:dyDescent="0.35">
      <c r="A315" s="833"/>
      <c r="B315" s="833"/>
      <c r="C315" s="833"/>
      <c r="D315" s="833"/>
      <c r="E315" s="833"/>
      <c r="F315" s="833"/>
      <c r="G315" s="441" t="s">
        <v>358</v>
      </c>
      <c r="H315" s="602"/>
      <c r="I315" s="444"/>
      <c r="J315" s="478">
        <f>(D314*E314*F314*H315)/1000</f>
        <v>0</v>
      </c>
      <c r="K315" s="477"/>
      <c r="L315" s="477"/>
      <c r="N315" s="601">
        <v>6</v>
      </c>
      <c r="O315" s="601">
        <f>N302*100+N315</f>
        <v>706</v>
      </c>
    </row>
    <row r="316" spans="1:15" x14ac:dyDescent="0.35">
      <c r="A316" s="833"/>
      <c r="B316" s="833"/>
      <c r="C316" s="833"/>
      <c r="D316" s="833"/>
      <c r="E316" s="833"/>
      <c r="F316" s="833"/>
      <c r="G316" s="441" t="s">
        <v>359</v>
      </c>
      <c r="H316" s="602"/>
      <c r="I316" s="444"/>
      <c r="J316" s="477"/>
      <c r="K316" s="478">
        <f>(D314*E314*F314*H316)/1000</f>
        <v>0</v>
      </c>
      <c r="L316" s="477"/>
    </row>
    <row r="317" spans="1:15" x14ac:dyDescent="0.35">
      <c r="A317" s="833"/>
      <c r="B317" s="833"/>
      <c r="C317" s="833"/>
      <c r="D317" s="833"/>
      <c r="E317" s="833"/>
      <c r="F317" s="833"/>
      <c r="G317" s="441" t="s">
        <v>360</v>
      </c>
      <c r="H317" s="603"/>
      <c r="I317" s="444"/>
      <c r="J317" s="477"/>
      <c r="K317" s="477"/>
      <c r="L317" s="478">
        <f>(D314*E314*F314*H317)/1000</f>
        <v>0</v>
      </c>
    </row>
    <row r="318" spans="1:15" ht="15" customHeight="1" x14ac:dyDescent="0.35">
      <c r="A318" s="833"/>
      <c r="B318" s="833"/>
      <c r="C318" s="827" t="s">
        <v>312</v>
      </c>
      <c r="D318" s="835"/>
      <c r="E318" s="835"/>
      <c r="F318" s="835"/>
      <c r="G318" s="441" t="s">
        <v>357</v>
      </c>
      <c r="H318" s="442"/>
      <c r="I318" s="443"/>
      <c r="J318" s="444"/>
      <c r="K318" s="444"/>
      <c r="L318" s="444"/>
    </row>
    <row r="319" spans="1:15" x14ac:dyDescent="0.35">
      <c r="A319" s="833"/>
      <c r="B319" s="833"/>
      <c r="C319" s="833"/>
      <c r="D319" s="835"/>
      <c r="E319" s="835"/>
      <c r="F319" s="835"/>
      <c r="G319" s="441" t="s">
        <v>358</v>
      </c>
      <c r="H319" s="442"/>
      <c r="I319" s="444"/>
      <c r="J319" s="443"/>
      <c r="K319" s="444"/>
      <c r="L319" s="444"/>
    </row>
    <row r="320" spans="1:15" x14ac:dyDescent="0.35">
      <c r="A320" s="833"/>
      <c r="B320" s="833"/>
      <c r="C320" s="833"/>
      <c r="D320" s="835"/>
      <c r="E320" s="835"/>
      <c r="F320" s="835"/>
      <c r="G320" s="441" t="s">
        <v>359</v>
      </c>
      <c r="H320" s="445"/>
      <c r="I320" s="444"/>
      <c r="J320" s="444"/>
      <c r="K320" s="443"/>
      <c r="L320" s="444"/>
    </row>
    <row r="321" spans="1:14" x14ac:dyDescent="0.35">
      <c r="A321" s="833"/>
      <c r="B321" s="833"/>
      <c r="C321" s="833"/>
      <c r="D321" s="835"/>
      <c r="E321" s="835"/>
      <c r="F321" s="835"/>
      <c r="G321" s="441" t="s">
        <v>360</v>
      </c>
      <c r="H321" s="445"/>
      <c r="I321" s="444"/>
      <c r="J321" s="444"/>
      <c r="K321" s="444"/>
      <c r="L321" s="443"/>
    </row>
    <row r="322" spans="1:14" ht="15" customHeight="1" x14ac:dyDescent="0.35">
      <c r="A322" s="836" t="s">
        <v>91</v>
      </c>
      <c r="B322" s="836"/>
      <c r="C322" s="836"/>
      <c r="D322" s="837"/>
      <c r="E322" s="837"/>
      <c r="F322" s="837"/>
      <c r="G322" s="838" t="s">
        <v>357</v>
      </c>
      <c r="H322" s="838"/>
      <c r="I322" s="604">
        <f>I314+I318</f>
        <v>0</v>
      </c>
      <c r="J322" s="444"/>
      <c r="K322" s="444"/>
      <c r="L322" s="444"/>
    </row>
    <row r="323" spans="1:14" ht="15" customHeight="1" x14ac:dyDescent="0.35">
      <c r="A323" s="836"/>
      <c r="B323" s="836"/>
      <c r="C323" s="836"/>
      <c r="D323" s="837"/>
      <c r="E323" s="837"/>
      <c r="F323" s="837"/>
      <c r="G323" s="838" t="s">
        <v>358</v>
      </c>
      <c r="H323" s="838"/>
      <c r="I323" s="444"/>
      <c r="J323" s="604">
        <f>J315+J319</f>
        <v>0</v>
      </c>
      <c r="K323" s="444"/>
      <c r="L323" s="444"/>
    </row>
    <row r="324" spans="1:14" ht="15" customHeight="1" x14ac:dyDescent="0.35">
      <c r="A324" s="836"/>
      <c r="B324" s="836"/>
      <c r="C324" s="836"/>
      <c r="D324" s="837"/>
      <c r="E324" s="837"/>
      <c r="F324" s="837"/>
      <c r="G324" s="838" t="s">
        <v>359</v>
      </c>
      <c r="H324" s="838"/>
      <c r="I324" s="444"/>
      <c r="J324" s="444"/>
      <c r="K324" s="604">
        <f>K316+K320</f>
        <v>0</v>
      </c>
      <c r="L324" s="444"/>
    </row>
    <row r="325" spans="1:14" ht="15" customHeight="1" x14ac:dyDescent="0.35">
      <c r="A325" s="836"/>
      <c r="B325" s="836"/>
      <c r="C325" s="836"/>
      <c r="D325" s="837"/>
      <c r="E325" s="837"/>
      <c r="F325" s="837"/>
      <c r="G325" s="838" t="s">
        <v>360</v>
      </c>
      <c r="H325" s="838"/>
      <c r="I325" s="444"/>
      <c r="J325" s="444"/>
      <c r="K325" s="444"/>
      <c r="L325" s="604">
        <f>L317+L321</f>
        <v>0</v>
      </c>
    </row>
    <row r="326" spans="1:14" ht="15" customHeight="1" x14ac:dyDescent="0.35">
      <c r="A326" s="839" t="s">
        <v>400</v>
      </c>
      <c r="B326" s="839"/>
      <c r="C326" s="839"/>
      <c r="D326" s="839"/>
      <c r="E326" s="839"/>
      <c r="F326" s="839"/>
      <c r="G326" s="839"/>
      <c r="H326" s="839"/>
      <c r="I326" s="839"/>
      <c r="J326" s="839"/>
      <c r="K326" s="839"/>
      <c r="L326" s="839"/>
    </row>
    <row r="327" spans="1:14" ht="15" customHeight="1" x14ac:dyDescent="0.35">
      <c r="A327" s="840" t="s">
        <v>401</v>
      </c>
      <c r="B327" s="840"/>
      <c r="C327" s="840"/>
      <c r="D327" s="840"/>
      <c r="E327" s="840"/>
      <c r="F327" s="840"/>
      <c r="G327" s="840"/>
      <c r="H327" s="840"/>
      <c r="I327" s="840"/>
      <c r="J327" s="840"/>
      <c r="K327" s="840"/>
      <c r="L327" s="840"/>
    </row>
    <row r="328" spans="1:14" ht="15.75" customHeight="1" x14ac:dyDescent="0.35">
      <c r="A328" s="913" t="s">
        <v>402</v>
      </c>
      <c r="B328" s="913"/>
      <c r="C328" s="913"/>
      <c r="D328" s="913"/>
      <c r="E328" s="913"/>
      <c r="F328" s="913"/>
      <c r="G328" s="913"/>
      <c r="H328" s="913"/>
      <c r="I328" s="913"/>
      <c r="J328" s="913"/>
      <c r="K328" s="913"/>
      <c r="L328" s="913"/>
    </row>
    <row r="329" spans="1:14" x14ac:dyDescent="0.35">
      <c r="A329" s="913"/>
      <c r="B329" s="913"/>
      <c r="C329" s="913"/>
      <c r="D329" s="913"/>
      <c r="E329" s="913"/>
      <c r="F329" s="913"/>
      <c r="G329" s="913"/>
      <c r="H329" s="913"/>
      <c r="I329" s="913"/>
      <c r="J329" s="913"/>
      <c r="K329" s="913"/>
      <c r="L329" s="913"/>
    </row>
    <row r="331" spans="1:14" x14ac:dyDescent="0.35">
      <c r="A331" s="907" t="s">
        <v>23</v>
      </c>
      <c r="B331" s="907"/>
      <c r="C331" s="908">
        <f>Presentación!$C$3</f>
        <v>1990</v>
      </c>
      <c r="D331" s="908"/>
      <c r="E331" s="908"/>
      <c r="F331" s="908"/>
      <c r="G331" s="908"/>
      <c r="H331" s="908"/>
      <c r="I331" s="908"/>
      <c r="J331" s="908"/>
      <c r="K331" s="908"/>
      <c r="L331" s="908"/>
    </row>
    <row r="332" spans="1:14" x14ac:dyDescent="0.35">
      <c r="A332" s="909" t="s">
        <v>24</v>
      </c>
      <c r="B332" s="909"/>
      <c r="C332" s="910" t="s">
        <v>384</v>
      </c>
      <c r="D332" s="910"/>
      <c r="E332" s="910"/>
      <c r="F332" s="910"/>
      <c r="G332" s="910"/>
      <c r="H332" s="910"/>
      <c r="I332" s="910"/>
      <c r="J332" s="910"/>
      <c r="K332" s="910"/>
      <c r="L332" s="910"/>
      <c r="N332" s="601">
        <v>16</v>
      </c>
    </row>
    <row r="333" spans="1:14" ht="15.75" customHeight="1" x14ac:dyDescent="0.35">
      <c r="A333" s="823" t="s">
        <v>5</v>
      </c>
      <c r="B333" s="823"/>
      <c r="C333" s="824" t="s">
        <v>26</v>
      </c>
      <c r="D333" s="824"/>
      <c r="E333" s="824"/>
      <c r="F333" s="824"/>
      <c r="G333" s="824"/>
      <c r="H333" s="824"/>
      <c r="I333" s="824"/>
      <c r="J333" s="824"/>
      <c r="K333" s="824"/>
      <c r="L333" s="824"/>
    </row>
    <row r="334" spans="1:14" ht="15.75" customHeight="1" x14ac:dyDescent="0.35">
      <c r="A334" s="823" t="s">
        <v>27</v>
      </c>
      <c r="B334" s="823"/>
      <c r="C334" s="824" t="s">
        <v>585</v>
      </c>
      <c r="D334" s="824"/>
      <c r="E334" s="824"/>
      <c r="F334" s="824"/>
      <c r="G334" s="824"/>
      <c r="H334" s="824"/>
      <c r="I334" s="824"/>
      <c r="J334" s="824"/>
      <c r="K334" s="824"/>
      <c r="L334" s="824"/>
    </row>
    <row r="335" spans="1:14" ht="15.75" customHeight="1" x14ac:dyDescent="0.35">
      <c r="A335" s="823" t="s">
        <v>29</v>
      </c>
      <c r="B335" s="823"/>
      <c r="C335" s="824" t="s">
        <v>544</v>
      </c>
      <c r="D335" s="824"/>
      <c r="E335" s="824"/>
      <c r="F335" s="824"/>
      <c r="G335" s="824"/>
      <c r="H335" s="824"/>
      <c r="I335" s="824"/>
      <c r="J335" s="824"/>
      <c r="K335" s="824"/>
      <c r="L335" s="824"/>
    </row>
    <row r="336" spans="1:14" ht="15" customHeight="1" x14ac:dyDescent="0.35">
      <c r="A336" s="823" t="s">
        <v>31</v>
      </c>
      <c r="B336" s="823"/>
      <c r="C336" s="824" t="s">
        <v>299</v>
      </c>
      <c r="D336" s="824"/>
      <c r="E336" s="824"/>
      <c r="F336" s="824"/>
      <c r="G336" s="824"/>
      <c r="H336" s="824"/>
      <c r="I336" s="824"/>
      <c r="J336" s="824"/>
      <c r="K336" s="824"/>
      <c r="L336" s="824"/>
    </row>
    <row r="337" spans="1:15" ht="15.75" customHeight="1" x14ac:dyDescent="0.35">
      <c r="A337" s="825" t="s">
        <v>33</v>
      </c>
      <c r="B337" s="825"/>
      <c r="C337" s="436" t="s">
        <v>34</v>
      </c>
      <c r="D337" s="826" t="s">
        <v>324</v>
      </c>
      <c r="E337" s="826"/>
      <c r="F337" s="826"/>
      <c r="G337" s="826"/>
      <c r="H337" s="826"/>
      <c r="I337" s="826"/>
      <c r="J337" s="826"/>
      <c r="K337" s="826"/>
      <c r="L337" s="826"/>
    </row>
    <row r="338" spans="1:15" ht="38.25" customHeight="1" x14ac:dyDescent="0.35">
      <c r="A338" s="827" t="s">
        <v>37</v>
      </c>
      <c r="B338" s="827"/>
      <c r="C338" s="828" t="s">
        <v>395</v>
      </c>
      <c r="D338" s="437" t="s">
        <v>326</v>
      </c>
      <c r="E338" s="437" t="s">
        <v>396</v>
      </c>
      <c r="F338" s="437" t="s">
        <v>397</v>
      </c>
      <c r="G338" s="829" t="s">
        <v>329</v>
      </c>
      <c r="H338" s="829"/>
      <c r="I338" s="437" t="s">
        <v>330</v>
      </c>
      <c r="J338" s="437" t="s">
        <v>331</v>
      </c>
      <c r="K338" s="437" t="s">
        <v>332</v>
      </c>
      <c r="L338" s="437" t="s">
        <v>333</v>
      </c>
    </row>
    <row r="339" spans="1:15" ht="15" customHeight="1" x14ac:dyDescent="0.35">
      <c r="A339" s="828" t="s">
        <v>197</v>
      </c>
      <c r="B339" s="828" t="s">
        <v>47</v>
      </c>
      <c r="C339" s="828"/>
      <c r="D339" s="827" t="s">
        <v>48</v>
      </c>
      <c r="E339" s="827" t="s">
        <v>334</v>
      </c>
      <c r="F339" s="827" t="s">
        <v>276</v>
      </c>
      <c r="G339" s="830" t="s">
        <v>335</v>
      </c>
      <c r="H339" s="830"/>
      <c r="I339" s="827" t="s">
        <v>336</v>
      </c>
      <c r="J339" s="827" t="s">
        <v>337</v>
      </c>
      <c r="K339" s="827" t="s">
        <v>338</v>
      </c>
      <c r="L339" s="827" t="s">
        <v>339</v>
      </c>
    </row>
    <row r="340" spans="1:15" ht="15.75" customHeight="1" x14ac:dyDescent="0.35">
      <c r="A340" s="828"/>
      <c r="B340" s="828"/>
      <c r="C340" s="828"/>
      <c r="D340" s="827"/>
      <c r="E340" s="827"/>
      <c r="F340" s="827"/>
      <c r="G340" s="831" t="s">
        <v>340</v>
      </c>
      <c r="H340" s="831"/>
      <c r="I340" s="827"/>
      <c r="J340" s="827"/>
      <c r="K340" s="827"/>
      <c r="L340" s="827"/>
    </row>
    <row r="341" spans="1:15" ht="14.25" customHeight="1" x14ac:dyDescent="0.35">
      <c r="A341" s="828"/>
      <c r="B341" s="828"/>
      <c r="C341" s="828"/>
      <c r="D341" s="827"/>
      <c r="E341" s="827" t="s">
        <v>398</v>
      </c>
      <c r="F341" s="827" t="s">
        <v>342</v>
      </c>
      <c r="G341" s="827" t="s">
        <v>343</v>
      </c>
      <c r="H341" s="827"/>
      <c r="I341" s="438" t="s">
        <v>344</v>
      </c>
      <c r="J341" s="438" t="s">
        <v>345</v>
      </c>
      <c r="K341" s="438" t="s">
        <v>346</v>
      </c>
      <c r="L341" s="438" t="s">
        <v>347</v>
      </c>
    </row>
    <row r="342" spans="1:15" ht="28" x14ac:dyDescent="0.35">
      <c r="A342" s="828"/>
      <c r="B342" s="828"/>
      <c r="C342" s="828"/>
      <c r="D342" s="827"/>
      <c r="E342" s="827"/>
      <c r="F342" s="827"/>
      <c r="G342" s="827"/>
      <c r="H342" s="827"/>
      <c r="I342" s="439" t="s">
        <v>348</v>
      </c>
      <c r="J342" s="439" t="s">
        <v>348</v>
      </c>
      <c r="K342" s="439" t="s">
        <v>348</v>
      </c>
      <c r="L342" s="439" t="s">
        <v>348</v>
      </c>
    </row>
    <row r="343" spans="1:15" ht="15" customHeight="1" x14ac:dyDescent="0.35">
      <c r="A343" s="828"/>
      <c r="B343" s="828"/>
      <c r="C343" s="828"/>
      <c r="D343" s="440" t="s">
        <v>61</v>
      </c>
      <c r="E343" s="440" t="s">
        <v>349</v>
      </c>
      <c r="F343" s="440" t="s">
        <v>350</v>
      </c>
      <c r="G343" s="832" t="s">
        <v>351</v>
      </c>
      <c r="H343" s="832"/>
      <c r="I343" s="440" t="s">
        <v>352</v>
      </c>
      <c r="J343" s="440" t="s">
        <v>353</v>
      </c>
      <c r="K343" s="440" t="s">
        <v>354</v>
      </c>
      <c r="L343" s="440" t="s">
        <v>355</v>
      </c>
    </row>
    <row r="344" spans="1:15" ht="15" customHeight="1" x14ac:dyDescent="0.35">
      <c r="A344" s="833" t="s">
        <v>68</v>
      </c>
      <c r="B344" s="833" t="s">
        <v>313</v>
      </c>
      <c r="C344" s="833" t="s">
        <v>586</v>
      </c>
      <c r="D344" s="911"/>
      <c r="E344" s="912"/>
      <c r="F344" s="833"/>
      <c r="G344" s="441" t="s">
        <v>357</v>
      </c>
      <c r="H344" s="602"/>
      <c r="I344" s="476">
        <f>(D344*E344*F344*H344)/1000</f>
        <v>0</v>
      </c>
      <c r="J344" s="444"/>
      <c r="K344" s="444"/>
      <c r="L344" s="444"/>
    </row>
    <row r="345" spans="1:15" x14ac:dyDescent="0.35">
      <c r="A345" s="833"/>
      <c r="B345" s="833"/>
      <c r="C345" s="833"/>
      <c r="D345" s="833"/>
      <c r="E345" s="833"/>
      <c r="F345" s="833"/>
      <c r="G345" s="441" t="s">
        <v>358</v>
      </c>
      <c r="H345" s="602"/>
      <c r="I345" s="444"/>
      <c r="J345" s="478">
        <f>(D344*E344*F344*H345)/1000</f>
        <v>0</v>
      </c>
      <c r="K345" s="477"/>
      <c r="L345" s="477"/>
      <c r="N345" s="601">
        <v>6</v>
      </c>
      <c r="O345" s="601">
        <f>N332*100+N345</f>
        <v>1606</v>
      </c>
    </row>
    <row r="346" spans="1:15" x14ac:dyDescent="0.35">
      <c r="A346" s="833"/>
      <c r="B346" s="833"/>
      <c r="C346" s="833"/>
      <c r="D346" s="833"/>
      <c r="E346" s="833"/>
      <c r="F346" s="833"/>
      <c r="G346" s="441" t="s">
        <v>359</v>
      </c>
      <c r="H346" s="602"/>
      <c r="I346" s="444"/>
      <c r="J346" s="477"/>
      <c r="K346" s="478">
        <f>(D344*E344*F344*H346)/1000</f>
        <v>0</v>
      </c>
      <c r="L346" s="477"/>
    </row>
    <row r="347" spans="1:15" x14ac:dyDescent="0.35">
      <c r="A347" s="833"/>
      <c r="B347" s="833"/>
      <c r="C347" s="833"/>
      <c r="D347" s="833"/>
      <c r="E347" s="833"/>
      <c r="F347" s="833"/>
      <c r="G347" s="441" t="s">
        <v>360</v>
      </c>
      <c r="H347" s="603"/>
      <c r="I347" s="444"/>
      <c r="J347" s="477"/>
      <c r="K347" s="477"/>
      <c r="L347" s="478">
        <f>(D344*E344*F344*H347)/1000</f>
        <v>0</v>
      </c>
    </row>
    <row r="348" spans="1:15" ht="15" customHeight="1" x14ac:dyDescent="0.35">
      <c r="A348" s="833"/>
      <c r="B348" s="833"/>
      <c r="C348" s="827" t="s">
        <v>312</v>
      </c>
      <c r="D348" s="835"/>
      <c r="E348" s="835"/>
      <c r="F348" s="835"/>
      <c r="G348" s="441" t="s">
        <v>357</v>
      </c>
      <c r="H348" s="442"/>
      <c r="I348" s="443"/>
      <c r="J348" s="444"/>
      <c r="K348" s="444"/>
      <c r="L348" s="444"/>
    </row>
    <row r="349" spans="1:15" x14ac:dyDescent="0.35">
      <c r="A349" s="833"/>
      <c r="B349" s="833"/>
      <c r="C349" s="833"/>
      <c r="D349" s="835"/>
      <c r="E349" s="835"/>
      <c r="F349" s="835"/>
      <c r="G349" s="441" t="s">
        <v>358</v>
      </c>
      <c r="H349" s="442"/>
      <c r="I349" s="444"/>
      <c r="J349" s="443"/>
      <c r="K349" s="444"/>
      <c r="L349" s="444"/>
    </row>
    <row r="350" spans="1:15" x14ac:dyDescent="0.35">
      <c r="A350" s="833"/>
      <c r="B350" s="833"/>
      <c r="C350" s="833"/>
      <c r="D350" s="835"/>
      <c r="E350" s="835"/>
      <c r="F350" s="835"/>
      <c r="G350" s="441" t="s">
        <v>359</v>
      </c>
      <c r="H350" s="445"/>
      <c r="I350" s="444"/>
      <c r="J350" s="444"/>
      <c r="K350" s="443"/>
      <c r="L350" s="444"/>
    </row>
    <row r="351" spans="1:15" x14ac:dyDescent="0.35">
      <c r="A351" s="833"/>
      <c r="B351" s="833"/>
      <c r="C351" s="833"/>
      <c r="D351" s="835"/>
      <c r="E351" s="835"/>
      <c r="F351" s="835"/>
      <c r="G351" s="441" t="s">
        <v>360</v>
      </c>
      <c r="H351" s="445"/>
      <c r="I351" s="444"/>
      <c r="J351" s="444"/>
      <c r="K351" s="444"/>
      <c r="L351" s="443"/>
    </row>
    <row r="352" spans="1:15" ht="15" customHeight="1" x14ac:dyDescent="0.35">
      <c r="A352" s="836" t="s">
        <v>91</v>
      </c>
      <c r="B352" s="836"/>
      <c r="C352" s="836"/>
      <c r="D352" s="837"/>
      <c r="E352" s="837"/>
      <c r="F352" s="837"/>
      <c r="G352" s="838" t="s">
        <v>357</v>
      </c>
      <c r="H352" s="838"/>
      <c r="I352" s="604">
        <f>I344+I348</f>
        <v>0</v>
      </c>
      <c r="J352" s="444"/>
      <c r="K352" s="444"/>
      <c r="L352" s="444"/>
    </row>
    <row r="353" spans="1:14" ht="15" customHeight="1" x14ac:dyDescent="0.35">
      <c r="A353" s="836"/>
      <c r="B353" s="836"/>
      <c r="C353" s="836"/>
      <c r="D353" s="837"/>
      <c r="E353" s="837"/>
      <c r="F353" s="837"/>
      <c r="G353" s="838" t="s">
        <v>358</v>
      </c>
      <c r="H353" s="838"/>
      <c r="I353" s="444"/>
      <c r="J353" s="604">
        <f>J345+J349</f>
        <v>0</v>
      </c>
      <c r="K353" s="444"/>
      <c r="L353" s="444"/>
    </row>
    <row r="354" spans="1:14" ht="15" customHeight="1" x14ac:dyDescent="0.35">
      <c r="A354" s="836"/>
      <c r="B354" s="836"/>
      <c r="C354" s="836"/>
      <c r="D354" s="837"/>
      <c r="E354" s="837"/>
      <c r="F354" s="837"/>
      <c r="G354" s="838" t="s">
        <v>359</v>
      </c>
      <c r="H354" s="838"/>
      <c r="I354" s="444"/>
      <c r="J354" s="444"/>
      <c r="K354" s="604">
        <f>K346+K350</f>
        <v>0</v>
      </c>
      <c r="L354" s="444"/>
    </row>
    <row r="355" spans="1:14" ht="15" customHeight="1" x14ac:dyDescent="0.35">
      <c r="A355" s="836"/>
      <c r="B355" s="836"/>
      <c r="C355" s="836"/>
      <c r="D355" s="837"/>
      <c r="E355" s="837"/>
      <c r="F355" s="837"/>
      <c r="G355" s="838" t="s">
        <v>360</v>
      </c>
      <c r="H355" s="838"/>
      <c r="I355" s="444"/>
      <c r="J355" s="444"/>
      <c r="K355" s="444"/>
      <c r="L355" s="604">
        <f>L347+L351</f>
        <v>0</v>
      </c>
    </row>
    <row r="356" spans="1:14" ht="15" customHeight="1" x14ac:dyDescent="0.35">
      <c r="A356" s="839" t="s">
        <v>400</v>
      </c>
      <c r="B356" s="839"/>
      <c r="C356" s="839"/>
      <c r="D356" s="839"/>
      <c r="E356" s="839"/>
      <c r="F356" s="839"/>
      <c r="G356" s="839"/>
      <c r="H356" s="839"/>
      <c r="I356" s="839"/>
      <c r="J356" s="839"/>
      <c r="K356" s="839"/>
      <c r="L356" s="839"/>
    </row>
    <row r="357" spans="1:14" ht="15" customHeight="1" x14ac:dyDescent="0.35">
      <c r="A357" s="840" t="s">
        <v>401</v>
      </c>
      <c r="B357" s="840"/>
      <c r="C357" s="840"/>
      <c r="D357" s="840"/>
      <c r="E357" s="840"/>
      <c r="F357" s="840"/>
      <c r="G357" s="840"/>
      <c r="H357" s="840"/>
      <c r="I357" s="840"/>
      <c r="J357" s="840"/>
      <c r="K357" s="840"/>
      <c r="L357" s="840"/>
    </row>
    <row r="358" spans="1:14" ht="15.75" customHeight="1" x14ac:dyDescent="0.35">
      <c r="A358" s="913" t="s">
        <v>402</v>
      </c>
      <c r="B358" s="913"/>
      <c r="C358" s="913"/>
      <c r="D358" s="913"/>
      <c r="E358" s="913"/>
      <c r="F358" s="913"/>
      <c r="G358" s="913"/>
      <c r="H358" s="913"/>
      <c r="I358" s="913"/>
      <c r="J358" s="913"/>
      <c r="K358" s="913"/>
      <c r="L358" s="913"/>
    </row>
    <row r="359" spans="1:14" x14ac:dyDescent="0.35">
      <c r="A359" s="913"/>
      <c r="B359" s="913"/>
      <c r="C359" s="913"/>
      <c r="D359" s="913"/>
      <c r="E359" s="913"/>
      <c r="F359" s="913"/>
      <c r="G359" s="913"/>
      <c r="H359" s="913"/>
      <c r="I359" s="913"/>
      <c r="J359" s="913"/>
      <c r="K359" s="913"/>
      <c r="L359" s="913"/>
    </row>
    <row r="361" spans="1:14" x14ac:dyDescent="0.35">
      <c r="A361" s="907" t="s">
        <v>23</v>
      </c>
      <c r="B361" s="907"/>
      <c r="C361" s="908">
        <f>Presentación!$C$3</f>
        <v>1990</v>
      </c>
      <c r="D361" s="908"/>
      <c r="E361" s="908"/>
      <c r="F361" s="908"/>
      <c r="G361" s="908"/>
      <c r="H361" s="908"/>
      <c r="I361" s="908"/>
      <c r="J361" s="908"/>
      <c r="K361" s="908"/>
      <c r="L361" s="908"/>
    </row>
    <row r="362" spans="1:14" x14ac:dyDescent="0.35">
      <c r="A362" s="909" t="s">
        <v>24</v>
      </c>
      <c r="B362" s="909"/>
      <c r="C362" s="910" t="s">
        <v>385</v>
      </c>
      <c r="D362" s="910"/>
      <c r="E362" s="910"/>
      <c r="F362" s="910"/>
      <c r="G362" s="910"/>
      <c r="H362" s="910"/>
      <c r="I362" s="910"/>
      <c r="J362" s="910"/>
      <c r="K362" s="910"/>
      <c r="L362" s="910"/>
      <c r="N362" s="601">
        <v>8</v>
      </c>
    </row>
    <row r="363" spans="1:14" ht="15.75" customHeight="1" x14ac:dyDescent="0.35">
      <c r="A363" s="823" t="s">
        <v>5</v>
      </c>
      <c r="B363" s="823"/>
      <c r="C363" s="824" t="s">
        <v>26</v>
      </c>
      <c r="D363" s="824"/>
      <c r="E363" s="824"/>
      <c r="F363" s="824"/>
      <c r="G363" s="824"/>
      <c r="H363" s="824"/>
      <c r="I363" s="824"/>
      <c r="J363" s="824"/>
      <c r="K363" s="824"/>
      <c r="L363" s="824"/>
    </row>
    <row r="364" spans="1:14" ht="15.75" customHeight="1" x14ac:dyDescent="0.35">
      <c r="A364" s="823" t="s">
        <v>27</v>
      </c>
      <c r="B364" s="823"/>
      <c r="C364" s="824" t="s">
        <v>585</v>
      </c>
      <c r="D364" s="824"/>
      <c r="E364" s="824"/>
      <c r="F364" s="824"/>
      <c r="G364" s="824"/>
      <c r="H364" s="824"/>
      <c r="I364" s="824"/>
      <c r="J364" s="824"/>
      <c r="K364" s="824"/>
      <c r="L364" s="824"/>
    </row>
    <row r="365" spans="1:14" ht="15.75" customHeight="1" x14ac:dyDescent="0.35">
      <c r="A365" s="823" t="s">
        <v>29</v>
      </c>
      <c r="B365" s="823"/>
      <c r="C365" s="824" t="s">
        <v>544</v>
      </c>
      <c r="D365" s="824"/>
      <c r="E365" s="824"/>
      <c r="F365" s="824"/>
      <c r="G365" s="824"/>
      <c r="H365" s="824"/>
      <c r="I365" s="824"/>
      <c r="J365" s="824"/>
      <c r="K365" s="824"/>
      <c r="L365" s="824"/>
    </row>
    <row r="366" spans="1:14" ht="15" customHeight="1" x14ac:dyDescent="0.35">
      <c r="A366" s="823" t="s">
        <v>31</v>
      </c>
      <c r="B366" s="823"/>
      <c r="C366" s="824" t="s">
        <v>299</v>
      </c>
      <c r="D366" s="824"/>
      <c r="E366" s="824"/>
      <c r="F366" s="824"/>
      <c r="G366" s="824"/>
      <c r="H366" s="824"/>
      <c r="I366" s="824"/>
      <c r="J366" s="824"/>
      <c r="K366" s="824"/>
      <c r="L366" s="824"/>
    </row>
    <row r="367" spans="1:14" ht="15.75" customHeight="1" x14ac:dyDescent="0.35">
      <c r="A367" s="825" t="s">
        <v>33</v>
      </c>
      <c r="B367" s="825"/>
      <c r="C367" s="436" t="s">
        <v>34</v>
      </c>
      <c r="D367" s="826" t="s">
        <v>324</v>
      </c>
      <c r="E367" s="826"/>
      <c r="F367" s="826"/>
      <c r="G367" s="826"/>
      <c r="H367" s="826"/>
      <c r="I367" s="826"/>
      <c r="J367" s="826"/>
      <c r="K367" s="826"/>
      <c r="L367" s="826"/>
    </row>
    <row r="368" spans="1:14" ht="38.25" customHeight="1" x14ac:dyDescent="0.35">
      <c r="A368" s="827" t="s">
        <v>37</v>
      </c>
      <c r="B368" s="827"/>
      <c r="C368" s="828" t="s">
        <v>395</v>
      </c>
      <c r="D368" s="437" t="s">
        <v>326</v>
      </c>
      <c r="E368" s="437" t="s">
        <v>396</v>
      </c>
      <c r="F368" s="437" t="s">
        <v>397</v>
      </c>
      <c r="G368" s="829" t="s">
        <v>329</v>
      </c>
      <c r="H368" s="829"/>
      <c r="I368" s="437" t="s">
        <v>330</v>
      </c>
      <c r="J368" s="437" t="s">
        <v>331</v>
      </c>
      <c r="K368" s="437" t="s">
        <v>332</v>
      </c>
      <c r="L368" s="437" t="s">
        <v>333</v>
      </c>
    </row>
    <row r="369" spans="1:15" ht="15" customHeight="1" x14ac:dyDescent="0.35">
      <c r="A369" s="828" t="s">
        <v>197</v>
      </c>
      <c r="B369" s="828" t="s">
        <v>47</v>
      </c>
      <c r="C369" s="828"/>
      <c r="D369" s="827" t="s">
        <v>48</v>
      </c>
      <c r="E369" s="827" t="s">
        <v>334</v>
      </c>
      <c r="F369" s="827" t="s">
        <v>276</v>
      </c>
      <c r="G369" s="830" t="s">
        <v>335</v>
      </c>
      <c r="H369" s="830"/>
      <c r="I369" s="827" t="s">
        <v>336</v>
      </c>
      <c r="J369" s="827" t="s">
        <v>337</v>
      </c>
      <c r="K369" s="827" t="s">
        <v>338</v>
      </c>
      <c r="L369" s="827" t="s">
        <v>339</v>
      </c>
    </row>
    <row r="370" spans="1:15" ht="15.75" customHeight="1" x14ac:dyDescent="0.35">
      <c r="A370" s="828"/>
      <c r="B370" s="828"/>
      <c r="C370" s="828"/>
      <c r="D370" s="827"/>
      <c r="E370" s="827"/>
      <c r="F370" s="827"/>
      <c r="G370" s="831" t="s">
        <v>340</v>
      </c>
      <c r="H370" s="831"/>
      <c r="I370" s="827"/>
      <c r="J370" s="827"/>
      <c r="K370" s="827"/>
      <c r="L370" s="827"/>
    </row>
    <row r="371" spans="1:15" ht="14.25" customHeight="1" x14ac:dyDescent="0.35">
      <c r="A371" s="828"/>
      <c r="B371" s="828"/>
      <c r="C371" s="828"/>
      <c r="D371" s="827"/>
      <c r="E371" s="827" t="s">
        <v>398</v>
      </c>
      <c r="F371" s="827" t="s">
        <v>342</v>
      </c>
      <c r="G371" s="827" t="s">
        <v>343</v>
      </c>
      <c r="H371" s="827"/>
      <c r="I371" s="438" t="s">
        <v>344</v>
      </c>
      <c r="J371" s="438" t="s">
        <v>345</v>
      </c>
      <c r="K371" s="438" t="s">
        <v>346</v>
      </c>
      <c r="L371" s="438" t="s">
        <v>347</v>
      </c>
    </row>
    <row r="372" spans="1:15" ht="28" x14ac:dyDescent="0.35">
      <c r="A372" s="828"/>
      <c r="B372" s="828"/>
      <c r="C372" s="828"/>
      <c r="D372" s="827"/>
      <c r="E372" s="827"/>
      <c r="F372" s="827"/>
      <c r="G372" s="827"/>
      <c r="H372" s="827"/>
      <c r="I372" s="439" t="s">
        <v>348</v>
      </c>
      <c r="J372" s="439" t="s">
        <v>348</v>
      </c>
      <c r="K372" s="439" t="s">
        <v>348</v>
      </c>
      <c r="L372" s="439" t="s">
        <v>348</v>
      </c>
    </row>
    <row r="373" spans="1:15" ht="15" customHeight="1" x14ac:dyDescent="0.35">
      <c r="A373" s="828"/>
      <c r="B373" s="828"/>
      <c r="C373" s="828"/>
      <c r="D373" s="440" t="s">
        <v>61</v>
      </c>
      <c r="E373" s="440" t="s">
        <v>349</v>
      </c>
      <c r="F373" s="440" t="s">
        <v>350</v>
      </c>
      <c r="G373" s="832" t="s">
        <v>351</v>
      </c>
      <c r="H373" s="832"/>
      <c r="I373" s="440" t="s">
        <v>352</v>
      </c>
      <c r="J373" s="440" t="s">
        <v>353</v>
      </c>
      <c r="K373" s="440" t="s">
        <v>354</v>
      </c>
      <c r="L373" s="440" t="s">
        <v>355</v>
      </c>
    </row>
    <row r="374" spans="1:15" ht="15" customHeight="1" x14ac:dyDescent="0.35">
      <c r="A374" s="833" t="s">
        <v>68</v>
      </c>
      <c r="B374" s="833" t="s">
        <v>313</v>
      </c>
      <c r="C374" s="833" t="s">
        <v>586</v>
      </c>
      <c r="D374" s="911"/>
      <c r="E374" s="912"/>
      <c r="F374" s="833"/>
      <c r="G374" s="441" t="s">
        <v>357</v>
      </c>
      <c r="H374" s="602"/>
      <c r="I374" s="476">
        <f>(D374*E374*F374*H374)/1000</f>
        <v>0</v>
      </c>
      <c r="J374" s="444"/>
      <c r="K374" s="444"/>
      <c r="L374" s="444"/>
    </row>
    <row r="375" spans="1:15" x14ac:dyDescent="0.35">
      <c r="A375" s="833"/>
      <c r="B375" s="833"/>
      <c r="C375" s="833"/>
      <c r="D375" s="833"/>
      <c r="E375" s="833"/>
      <c r="F375" s="833"/>
      <c r="G375" s="441" t="s">
        <v>358</v>
      </c>
      <c r="H375" s="602"/>
      <c r="I375" s="444"/>
      <c r="J375" s="478">
        <f>(D374*E374*F374*H375)/1000</f>
        <v>0</v>
      </c>
      <c r="K375" s="477"/>
      <c r="L375" s="477"/>
      <c r="N375" s="601">
        <v>6</v>
      </c>
      <c r="O375" s="601">
        <f>N362*100+N375</f>
        <v>806</v>
      </c>
    </row>
    <row r="376" spans="1:15" x14ac:dyDescent="0.35">
      <c r="A376" s="833"/>
      <c r="B376" s="833"/>
      <c r="C376" s="833"/>
      <c r="D376" s="833"/>
      <c r="E376" s="833"/>
      <c r="F376" s="833"/>
      <c r="G376" s="441" t="s">
        <v>359</v>
      </c>
      <c r="H376" s="602"/>
      <c r="I376" s="444"/>
      <c r="J376" s="477"/>
      <c r="K376" s="478">
        <f>(D374*E374*F374*H376)/1000</f>
        <v>0</v>
      </c>
      <c r="L376" s="477"/>
    </row>
    <row r="377" spans="1:15" x14ac:dyDescent="0.35">
      <c r="A377" s="833"/>
      <c r="B377" s="833"/>
      <c r="C377" s="833"/>
      <c r="D377" s="833"/>
      <c r="E377" s="833"/>
      <c r="F377" s="833"/>
      <c r="G377" s="441" t="s">
        <v>360</v>
      </c>
      <c r="H377" s="603"/>
      <c r="I377" s="444"/>
      <c r="J377" s="477"/>
      <c r="K377" s="477"/>
      <c r="L377" s="478">
        <f>(D374*E374*F374*H377)/1000</f>
        <v>0</v>
      </c>
    </row>
    <row r="378" spans="1:15" ht="15" customHeight="1" x14ac:dyDescent="0.35">
      <c r="A378" s="833"/>
      <c r="B378" s="833"/>
      <c r="C378" s="827" t="s">
        <v>312</v>
      </c>
      <c r="D378" s="835"/>
      <c r="E378" s="835"/>
      <c r="F378" s="835"/>
      <c r="G378" s="441" t="s">
        <v>357</v>
      </c>
      <c r="H378" s="442"/>
      <c r="I378" s="443"/>
      <c r="J378" s="444"/>
      <c r="K378" s="444"/>
      <c r="L378" s="444"/>
    </row>
    <row r="379" spans="1:15" x14ac:dyDescent="0.35">
      <c r="A379" s="833"/>
      <c r="B379" s="833"/>
      <c r="C379" s="833"/>
      <c r="D379" s="835"/>
      <c r="E379" s="835"/>
      <c r="F379" s="835"/>
      <c r="G379" s="441" t="s">
        <v>358</v>
      </c>
      <c r="H379" s="442"/>
      <c r="I379" s="444"/>
      <c r="J379" s="443"/>
      <c r="K379" s="444"/>
      <c r="L379" s="444"/>
    </row>
    <row r="380" spans="1:15" x14ac:dyDescent="0.35">
      <c r="A380" s="833"/>
      <c r="B380" s="833"/>
      <c r="C380" s="833"/>
      <c r="D380" s="835"/>
      <c r="E380" s="835"/>
      <c r="F380" s="835"/>
      <c r="G380" s="441" t="s">
        <v>359</v>
      </c>
      <c r="H380" s="445"/>
      <c r="I380" s="444"/>
      <c r="J380" s="444"/>
      <c r="K380" s="443"/>
      <c r="L380" s="444"/>
    </row>
    <row r="381" spans="1:15" x14ac:dyDescent="0.35">
      <c r="A381" s="833"/>
      <c r="B381" s="833"/>
      <c r="C381" s="833"/>
      <c r="D381" s="835"/>
      <c r="E381" s="835"/>
      <c r="F381" s="835"/>
      <c r="G381" s="441" t="s">
        <v>360</v>
      </c>
      <c r="H381" s="445"/>
      <c r="I381" s="444"/>
      <c r="J381" s="444"/>
      <c r="K381" s="444"/>
      <c r="L381" s="443"/>
    </row>
    <row r="382" spans="1:15" ht="15" customHeight="1" x14ac:dyDescent="0.35">
      <c r="A382" s="836" t="s">
        <v>91</v>
      </c>
      <c r="B382" s="836"/>
      <c r="C382" s="836"/>
      <c r="D382" s="837"/>
      <c r="E382" s="837"/>
      <c r="F382" s="837"/>
      <c r="G382" s="838" t="s">
        <v>357</v>
      </c>
      <c r="H382" s="838"/>
      <c r="I382" s="604">
        <f>I374+I378</f>
        <v>0</v>
      </c>
      <c r="J382" s="444"/>
      <c r="K382" s="444"/>
      <c r="L382" s="444"/>
    </row>
    <row r="383" spans="1:15" ht="15" customHeight="1" x14ac:dyDescent="0.35">
      <c r="A383" s="836"/>
      <c r="B383" s="836"/>
      <c r="C383" s="836"/>
      <c r="D383" s="837"/>
      <c r="E383" s="837"/>
      <c r="F383" s="837"/>
      <c r="G383" s="838" t="s">
        <v>358</v>
      </c>
      <c r="H383" s="838"/>
      <c r="I383" s="444"/>
      <c r="J383" s="604">
        <f>J375+J379</f>
        <v>0</v>
      </c>
      <c r="K383" s="444"/>
      <c r="L383" s="444"/>
    </row>
    <row r="384" spans="1:15" ht="15" customHeight="1" x14ac:dyDescent="0.35">
      <c r="A384" s="836"/>
      <c r="B384" s="836"/>
      <c r="C384" s="836"/>
      <c r="D384" s="837"/>
      <c r="E384" s="837"/>
      <c r="F384" s="837"/>
      <c r="G384" s="838" t="s">
        <v>359</v>
      </c>
      <c r="H384" s="838"/>
      <c r="I384" s="444"/>
      <c r="J384" s="444"/>
      <c r="K384" s="604">
        <f>K376+K380</f>
        <v>0</v>
      </c>
      <c r="L384" s="444"/>
    </row>
    <row r="385" spans="1:14" ht="15" customHeight="1" x14ac:dyDescent="0.35">
      <c r="A385" s="836"/>
      <c r="B385" s="836"/>
      <c r="C385" s="836"/>
      <c r="D385" s="837"/>
      <c r="E385" s="837"/>
      <c r="F385" s="837"/>
      <c r="G385" s="838" t="s">
        <v>360</v>
      </c>
      <c r="H385" s="838"/>
      <c r="I385" s="444"/>
      <c r="J385" s="444"/>
      <c r="K385" s="444"/>
      <c r="L385" s="604">
        <f>L377+L381</f>
        <v>0</v>
      </c>
    </row>
    <row r="386" spans="1:14" ht="15" customHeight="1" x14ac:dyDescent="0.35">
      <c r="A386" s="839" t="s">
        <v>400</v>
      </c>
      <c r="B386" s="839"/>
      <c r="C386" s="839"/>
      <c r="D386" s="839"/>
      <c r="E386" s="839"/>
      <c r="F386" s="839"/>
      <c r="G386" s="839"/>
      <c r="H386" s="839"/>
      <c r="I386" s="839"/>
      <c r="J386" s="839"/>
      <c r="K386" s="839"/>
      <c r="L386" s="839"/>
    </row>
    <row r="387" spans="1:14" ht="15" customHeight="1" x14ac:dyDescent="0.35">
      <c r="A387" s="840" t="s">
        <v>401</v>
      </c>
      <c r="B387" s="840"/>
      <c r="C387" s="840"/>
      <c r="D387" s="840"/>
      <c r="E387" s="840"/>
      <c r="F387" s="840"/>
      <c r="G387" s="840"/>
      <c r="H387" s="840"/>
      <c r="I387" s="840"/>
      <c r="J387" s="840"/>
      <c r="K387" s="840"/>
      <c r="L387" s="840"/>
    </row>
    <row r="388" spans="1:14" ht="15.75" customHeight="1" x14ac:dyDescent="0.35">
      <c r="A388" s="913" t="s">
        <v>402</v>
      </c>
      <c r="B388" s="913"/>
      <c r="C388" s="913"/>
      <c r="D388" s="913"/>
      <c r="E388" s="913"/>
      <c r="F388" s="913"/>
      <c r="G388" s="913"/>
      <c r="H388" s="913"/>
      <c r="I388" s="913"/>
      <c r="J388" s="913"/>
      <c r="K388" s="913"/>
      <c r="L388" s="913"/>
    </row>
    <row r="389" spans="1:14" x14ac:dyDescent="0.35">
      <c r="A389" s="913"/>
      <c r="B389" s="913"/>
      <c r="C389" s="913"/>
      <c r="D389" s="913"/>
      <c r="E389" s="913"/>
      <c r="F389" s="913"/>
      <c r="G389" s="913"/>
      <c r="H389" s="913"/>
      <c r="I389" s="913"/>
      <c r="J389" s="913"/>
      <c r="K389" s="913"/>
      <c r="L389" s="913"/>
    </row>
    <row r="391" spans="1:14" x14ac:dyDescent="0.35">
      <c r="A391" s="907" t="s">
        <v>23</v>
      </c>
      <c r="B391" s="907"/>
      <c r="C391" s="908">
        <f>Presentación!$C$3</f>
        <v>1990</v>
      </c>
      <c r="D391" s="908"/>
      <c r="E391" s="908"/>
      <c r="F391" s="908"/>
      <c r="G391" s="908"/>
      <c r="H391" s="908"/>
      <c r="I391" s="908"/>
      <c r="J391" s="908"/>
      <c r="K391" s="908"/>
      <c r="L391" s="908"/>
    </row>
    <row r="392" spans="1:14" x14ac:dyDescent="0.35">
      <c r="A392" s="909" t="s">
        <v>24</v>
      </c>
      <c r="B392" s="909"/>
      <c r="C392" s="910" t="s">
        <v>386</v>
      </c>
      <c r="D392" s="910"/>
      <c r="E392" s="910"/>
      <c r="F392" s="910"/>
      <c r="G392" s="910"/>
      <c r="H392" s="910"/>
      <c r="I392" s="910"/>
      <c r="J392" s="910"/>
      <c r="K392" s="910"/>
      <c r="L392" s="910"/>
      <c r="N392" s="601">
        <v>9</v>
      </c>
    </row>
    <row r="393" spans="1:14" ht="15.75" customHeight="1" x14ac:dyDescent="0.35">
      <c r="A393" s="823" t="s">
        <v>5</v>
      </c>
      <c r="B393" s="823"/>
      <c r="C393" s="824" t="s">
        <v>26</v>
      </c>
      <c r="D393" s="824"/>
      <c r="E393" s="824"/>
      <c r="F393" s="824"/>
      <c r="G393" s="824"/>
      <c r="H393" s="824"/>
      <c r="I393" s="824"/>
      <c r="J393" s="824"/>
      <c r="K393" s="824"/>
      <c r="L393" s="824"/>
    </row>
    <row r="394" spans="1:14" ht="15.75" customHeight="1" x14ac:dyDescent="0.35">
      <c r="A394" s="823" t="s">
        <v>27</v>
      </c>
      <c r="B394" s="823"/>
      <c r="C394" s="824" t="s">
        <v>585</v>
      </c>
      <c r="D394" s="824"/>
      <c r="E394" s="824"/>
      <c r="F394" s="824"/>
      <c r="G394" s="824"/>
      <c r="H394" s="824"/>
      <c r="I394" s="824"/>
      <c r="J394" s="824"/>
      <c r="K394" s="824"/>
      <c r="L394" s="824"/>
    </row>
    <row r="395" spans="1:14" ht="15.75" customHeight="1" x14ac:dyDescent="0.35">
      <c r="A395" s="823" t="s">
        <v>29</v>
      </c>
      <c r="B395" s="823"/>
      <c r="C395" s="824" t="s">
        <v>544</v>
      </c>
      <c r="D395" s="824"/>
      <c r="E395" s="824"/>
      <c r="F395" s="824"/>
      <c r="G395" s="824"/>
      <c r="H395" s="824"/>
      <c r="I395" s="824"/>
      <c r="J395" s="824"/>
      <c r="K395" s="824"/>
      <c r="L395" s="824"/>
    </row>
    <row r="396" spans="1:14" ht="15" customHeight="1" x14ac:dyDescent="0.35">
      <c r="A396" s="823" t="s">
        <v>31</v>
      </c>
      <c r="B396" s="823"/>
      <c r="C396" s="824" t="s">
        <v>299</v>
      </c>
      <c r="D396" s="824"/>
      <c r="E396" s="824"/>
      <c r="F396" s="824"/>
      <c r="G396" s="824"/>
      <c r="H396" s="824"/>
      <c r="I396" s="824"/>
      <c r="J396" s="824"/>
      <c r="K396" s="824"/>
      <c r="L396" s="824"/>
    </row>
    <row r="397" spans="1:14" ht="15.75" customHeight="1" x14ac:dyDescent="0.35">
      <c r="A397" s="825" t="s">
        <v>33</v>
      </c>
      <c r="B397" s="825"/>
      <c r="C397" s="436" t="s">
        <v>34</v>
      </c>
      <c r="D397" s="826" t="s">
        <v>324</v>
      </c>
      <c r="E397" s="826"/>
      <c r="F397" s="826"/>
      <c r="G397" s="826"/>
      <c r="H397" s="826"/>
      <c r="I397" s="826"/>
      <c r="J397" s="826"/>
      <c r="K397" s="826"/>
      <c r="L397" s="826"/>
    </row>
    <row r="398" spans="1:14" ht="38.25" customHeight="1" x14ac:dyDescent="0.35">
      <c r="A398" s="827" t="s">
        <v>37</v>
      </c>
      <c r="B398" s="827"/>
      <c r="C398" s="828" t="s">
        <v>395</v>
      </c>
      <c r="D398" s="437" t="s">
        <v>326</v>
      </c>
      <c r="E398" s="437" t="s">
        <v>396</v>
      </c>
      <c r="F398" s="437" t="s">
        <v>397</v>
      </c>
      <c r="G398" s="829" t="s">
        <v>329</v>
      </c>
      <c r="H398" s="829"/>
      <c r="I398" s="437" t="s">
        <v>330</v>
      </c>
      <c r="J398" s="437" t="s">
        <v>331</v>
      </c>
      <c r="K398" s="437" t="s">
        <v>332</v>
      </c>
      <c r="L398" s="437" t="s">
        <v>333</v>
      </c>
    </row>
    <row r="399" spans="1:14" ht="15" customHeight="1" x14ac:dyDescent="0.35">
      <c r="A399" s="828" t="s">
        <v>197</v>
      </c>
      <c r="B399" s="828" t="s">
        <v>47</v>
      </c>
      <c r="C399" s="828"/>
      <c r="D399" s="827" t="s">
        <v>48</v>
      </c>
      <c r="E399" s="827" t="s">
        <v>334</v>
      </c>
      <c r="F399" s="827" t="s">
        <v>276</v>
      </c>
      <c r="G399" s="830" t="s">
        <v>335</v>
      </c>
      <c r="H399" s="830"/>
      <c r="I399" s="827" t="s">
        <v>336</v>
      </c>
      <c r="J399" s="827" t="s">
        <v>337</v>
      </c>
      <c r="K399" s="827" t="s">
        <v>338</v>
      </c>
      <c r="L399" s="827" t="s">
        <v>339</v>
      </c>
    </row>
    <row r="400" spans="1:14" ht="15.75" customHeight="1" x14ac:dyDescent="0.35">
      <c r="A400" s="828"/>
      <c r="B400" s="828"/>
      <c r="C400" s="828"/>
      <c r="D400" s="827"/>
      <c r="E400" s="827"/>
      <c r="F400" s="827"/>
      <c r="G400" s="831" t="s">
        <v>340</v>
      </c>
      <c r="H400" s="831"/>
      <c r="I400" s="827"/>
      <c r="J400" s="827"/>
      <c r="K400" s="827"/>
      <c r="L400" s="827"/>
    </row>
    <row r="401" spans="1:15" ht="14.25" customHeight="1" x14ac:dyDescent="0.35">
      <c r="A401" s="828"/>
      <c r="B401" s="828"/>
      <c r="C401" s="828"/>
      <c r="D401" s="827"/>
      <c r="E401" s="827" t="s">
        <v>398</v>
      </c>
      <c r="F401" s="827" t="s">
        <v>342</v>
      </c>
      <c r="G401" s="827" t="s">
        <v>343</v>
      </c>
      <c r="H401" s="827"/>
      <c r="I401" s="438" t="s">
        <v>344</v>
      </c>
      <c r="J401" s="438" t="s">
        <v>345</v>
      </c>
      <c r="K401" s="438" t="s">
        <v>346</v>
      </c>
      <c r="L401" s="438" t="s">
        <v>347</v>
      </c>
    </row>
    <row r="402" spans="1:15" ht="28" x14ac:dyDescent="0.35">
      <c r="A402" s="828"/>
      <c r="B402" s="828"/>
      <c r="C402" s="828"/>
      <c r="D402" s="827"/>
      <c r="E402" s="827"/>
      <c r="F402" s="827"/>
      <c r="G402" s="827"/>
      <c r="H402" s="827"/>
      <c r="I402" s="439" t="s">
        <v>348</v>
      </c>
      <c r="J402" s="439" t="s">
        <v>348</v>
      </c>
      <c r="K402" s="439" t="s">
        <v>348</v>
      </c>
      <c r="L402" s="439" t="s">
        <v>348</v>
      </c>
    </row>
    <row r="403" spans="1:15" ht="15" customHeight="1" x14ac:dyDescent="0.35">
      <c r="A403" s="828"/>
      <c r="B403" s="828"/>
      <c r="C403" s="828"/>
      <c r="D403" s="440" t="s">
        <v>61</v>
      </c>
      <c r="E403" s="440" t="s">
        <v>349</v>
      </c>
      <c r="F403" s="440" t="s">
        <v>350</v>
      </c>
      <c r="G403" s="832" t="s">
        <v>351</v>
      </c>
      <c r="H403" s="832"/>
      <c r="I403" s="440" t="s">
        <v>352</v>
      </c>
      <c r="J403" s="440" t="s">
        <v>353</v>
      </c>
      <c r="K403" s="440" t="s">
        <v>354</v>
      </c>
      <c r="L403" s="440" t="s">
        <v>355</v>
      </c>
    </row>
    <row r="404" spans="1:15" ht="15" customHeight="1" x14ac:dyDescent="0.35">
      <c r="A404" s="833" t="s">
        <v>68</v>
      </c>
      <c r="B404" s="833" t="s">
        <v>313</v>
      </c>
      <c r="C404" s="833" t="s">
        <v>586</v>
      </c>
      <c r="D404" s="911"/>
      <c r="E404" s="912"/>
      <c r="F404" s="833"/>
      <c r="G404" s="441" t="s">
        <v>357</v>
      </c>
      <c r="H404" s="602"/>
      <c r="I404" s="476">
        <f>(D404*E404*F404*H404)/1000</f>
        <v>0</v>
      </c>
      <c r="J404" s="444"/>
      <c r="K404" s="444"/>
      <c r="L404" s="444"/>
    </row>
    <row r="405" spans="1:15" x14ac:dyDescent="0.35">
      <c r="A405" s="833"/>
      <c r="B405" s="833"/>
      <c r="C405" s="833"/>
      <c r="D405" s="833"/>
      <c r="E405" s="833"/>
      <c r="F405" s="833"/>
      <c r="G405" s="441" t="s">
        <v>358</v>
      </c>
      <c r="H405" s="602"/>
      <c r="I405" s="444"/>
      <c r="J405" s="478">
        <f>(D404*E404*F404*H405)/1000</f>
        <v>0</v>
      </c>
      <c r="K405" s="477"/>
      <c r="L405" s="477"/>
      <c r="N405" s="601">
        <v>6</v>
      </c>
      <c r="O405" s="601">
        <f>N392*100+N405</f>
        <v>906</v>
      </c>
    </row>
    <row r="406" spans="1:15" x14ac:dyDescent="0.35">
      <c r="A406" s="833"/>
      <c r="B406" s="833"/>
      <c r="C406" s="833"/>
      <c r="D406" s="833"/>
      <c r="E406" s="833"/>
      <c r="F406" s="833"/>
      <c r="G406" s="441" t="s">
        <v>359</v>
      </c>
      <c r="H406" s="602"/>
      <c r="I406" s="444"/>
      <c r="J406" s="477"/>
      <c r="K406" s="478">
        <f>(D404*E404*F404*H406)/1000</f>
        <v>0</v>
      </c>
      <c r="L406" s="477"/>
    </row>
    <row r="407" spans="1:15" x14ac:dyDescent="0.35">
      <c r="A407" s="833"/>
      <c r="B407" s="833"/>
      <c r="C407" s="833"/>
      <c r="D407" s="833"/>
      <c r="E407" s="833"/>
      <c r="F407" s="833"/>
      <c r="G407" s="441" t="s">
        <v>360</v>
      </c>
      <c r="H407" s="603"/>
      <c r="I407" s="444"/>
      <c r="J407" s="477"/>
      <c r="K407" s="477"/>
      <c r="L407" s="478">
        <f>(D404*E404*F404*H407)/1000</f>
        <v>0</v>
      </c>
    </row>
    <row r="408" spans="1:15" ht="15" customHeight="1" x14ac:dyDescent="0.35">
      <c r="A408" s="833"/>
      <c r="B408" s="833"/>
      <c r="C408" s="827" t="s">
        <v>312</v>
      </c>
      <c r="D408" s="835"/>
      <c r="E408" s="835"/>
      <c r="F408" s="835"/>
      <c r="G408" s="441" t="s">
        <v>357</v>
      </c>
      <c r="H408" s="442"/>
      <c r="I408" s="443"/>
      <c r="J408" s="444"/>
      <c r="K408" s="444"/>
      <c r="L408" s="444"/>
    </row>
    <row r="409" spans="1:15" x14ac:dyDescent="0.35">
      <c r="A409" s="833"/>
      <c r="B409" s="833"/>
      <c r="C409" s="833"/>
      <c r="D409" s="835"/>
      <c r="E409" s="835"/>
      <c r="F409" s="835"/>
      <c r="G409" s="441" t="s">
        <v>358</v>
      </c>
      <c r="H409" s="442"/>
      <c r="I409" s="444"/>
      <c r="J409" s="443"/>
      <c r="K409" s="444"/>
      <c r="L409" s="444"/>
    </row>
    <row r="410" spans="1:15" x14ac:dyDescent="0.35">
      <c r="A410" s="833"/>
      <c r="B410" s="833"/>
      <c r="C410" s="833"/>
      <c r="D410" s="835"/>
      <c r="E410" s="835"/>
      <c r="F410" s="835"/>
      <c r="G410" s="441" t="s">
        <v>359</v>
      </c>
      <c r="H410" s="445"/>
      <c r="I410" s="444"/>
      <c r="J410" s="444"/>
      <c r="K410" s="443"/>
      <c r="L410" s="444"/>
    </row>
    <row r="411" spans="1:15" x14ac:dyDescent="0.35">
      <c r="A411" s="833"/>
      <c r="B411" s="833"/>
      <c r="C411" s="833"/>
      <c r="D411" s="835"/>
      <c r="E411" s="835"/>
      <c r="F411" s="835"/>
      <c r="G411" s="441" t="s">
        <v>360</v>
      </c>
      <c r="H411" s="445"/>
      <c r="I411" s="444"/>
      <c r="J411" s="444"/>
      <c r="K411" s="444"/>
      <c r="L411" s="443"/>
    </row>
    <row r="412" spans="1:15" ht="15" customHeight="1" x14ac:dyDescent="0.35">
      <c r="A412" s="836" t="s">
        <v>91</v>
      </c>
      <c r="B412" s="836"/>
      <c r="C412" s="836"/>
      <c r="D412" s="837"/>
      <c r="E412" s="837"/>
      <c r="F412" s="837"/>
      <c r="G412" s="838" t="s">
        <v>357</v>
      </c>
      <c r="H412" s="838"/>
      <c r="I412" s="604">
        <f>I404+I408</f>
        <v>0</v>
      </c>
      <c r="J412" s="444"/>
      <c r="K412" s="444"/>
      <c r="L412" s="444"/>
    </row>
    <row r="413" spans="1:15" ht="15" customHeight="1" x14ac:dyDescent="0.35">
      <c r="A413" s="836"/>
      <c r="B413" s="836"/>
      <c r="C413" s="836"/>
      <c r="D413" s="837"/>
      <c r="E413" s="837"/>
      <c r="F413" s="837"/>
      <c r="G413" s="838" t="s">
        <v>358</v>
      </c>
      <c r="H413" s="838"/>
      <c r="I413" s="444"/>
      <c r="J413" s="604">
        <f>J405+J409</f>
        <v>0</v>
      </c>
      <c r="K413" s="444"/>
      <c r="L413" s="444"/>
    </row>
    <row r="414" spans="1:15" ht="15" customHeight="1" x14ac:dyDescent="0.35">
      <c r="A414" s="836"/>
      <c r="B414" s="836"/>
      <c r="C414" s="836"/>
      <c r="D414" s="837"/>
      <c r="E414" s="837"/>
      <c r="F414" s="837"/>
      <c r="G414" s="838" t="s">
        <v>359</v>
      </c>
      <c r="H414" s="838"/>
      <c r="I414" s="444"/>
      <c r="J414" s="444"/>
      <c r="K414" s="604">
        <f>K406+K410</f>
        <v>0</v>
      </c>
      <c r="L414" s="444"/>
    </row>
    <row r="415" spans="1:15" ht="15" customHeight="1" x14ac:dyDescent="0.35">
      <c r="A415" s="836"/>
      <c r="B415" s="836"/>
      <c r="C415" s="836"/>
      <c r="D415" s="837"/>
      <c r="E415" s="837"/>
      <c r="F415" s="837"/>
      <c r="G415" s="838" t="s">
        <v>360</v>
      </c>
      <c r="H415" s="838"/>
      <c r="I415" s="444"/>
      <c r="J415" s="444"/>
      <c r="K415" s="444"/>
      <c r="L415" s="604">
        <f>L407+L411</f>
        <v>0</v>
      </c>
    </row>
    <row r="416" spans="1:15" ht="15" customHeight="1" x14ac:dyDescent="0.35">
      <c r="A416" s="839" t="s">
        <v>400</v>
      </c>
      <c r="B416" s="839"/>
      <c r="C416" s="839"/>
      <c r="D416" s="839"/>
      <c r="E416" s="839"/>
      <c r="F416" s="839"/>
      <c r="G416" s="839"/>
      <c r="H416" s="839"/>
      <c r="I416" s="839"/>
      <c r="J416" s="839"/>
      <c r="K416" s="839"/>
      <c r="L416" s="839"/>
    </row>
    <row r="417" spans="1:14" ht="15" customHeight="1" x14ac:dyDescent="0.35">
      <c r="A417" s="840" t="s">
        <v>401</v>
      </c>
      <c r="B417" s="840"/>
      <c r="C417" s="840"/>
      <c r="D417" s="840"/>
      <c r="E417" s="840"/>
      <c r="F417" s="840"/>
      <c r="G417" s="840"/>
      <c r="H417" s="840"/>
      <c r="I417" s="840"/>
      <c r="J417" s="840"/>
      <c r="K417" s="840"/>
      <c r="L417" s="840"/>
    </row>
    <row r="418" spans="1:14" ht="15.75" customHeight="1" x14ac:dyDescent="0.35">
      <c r="A418" s="913" t="s">
        <v>402</v>
      </c>
      <c r="B418" s="913"/>
      <c r="C418" s="913"/>
      <c r="D418" s="913"/>
      <c r="E418" s="913"/>
      <c r="F418" s="913"/>
      <c r="G418" s="913"/>
      <c r="H418" s="913"/>
      <c r="I418" s="913"/>
      <c r="J418" s="913"/>
      <c r="K418" s="913"/>
      <c r="L418" s="913"/>
    </row>
    <row r="419" spans="1:14" x14ac:dyDescent="0.35">
      <c r="A419" s="913"/>
      <c r="B419" s="913"/>
      <c r="C419" s="913"/>
      <c r="D419" s="913"/>
      <c r="E419" s="913"/>
      <c r="F419" s="913"/>
      <c r="G419" s="913"/>
      <c r="H419" s="913"/>
      <c r="I419" s="913"/>
      <c r="J419" s="913"/>
      <c r="K419" s="913"/>
      <c r="L419" s="913"/>
    </row>
    <row r="421" spans="1:14" x14ac:dyDescent="0.35">
      <c r="A421" s="907" t="s">
        <v>23</v>
      </c>
      <c r="B421" s="907"/>
      <c r="C421" s="908">
        <f>Presentación!$C$3</f>
        <v>1990</v>
      </c>
      <c r="D421" s="908"/>
      <c r="E421" s="908"/>
      <c r="F421" s="908"/>
      <c r="G421" s="908"/>
      <c r="H421" s="908"/>
      <c r="I421" s="908"/>
      <c r="J421" s="908"/>
      <c r="K421" s="908"/>
      <c r="L421" s="908"/>
    </row>
    <row r="422" spans="1:14" x14ac:dyDescent="0.35">
      <c r="A422" s="909" t="s">
        <v>24</v>
      </c>
      <c r="B422" s="909"/>
      <c r="C422" s="910" t="s">
        <v>387</v>
      </c>
      <c r="D422" s="910"/>
      <c r="E422" s="910"/>
      <c r="F422" s="910"/>
      <c r="G422" s="910"/>
      <c r="H422" s="910"/>
      <c r="I422" s="910"/>
      <c r="J422" s="910"/>
      <c r="K422" s="910"/>
      <c r="L422" s="910"/>
      <c r="N422" s="601">
        <v>14</v>
      </c>
    </row>
    <row r="423" spans="1:14" ht="15.75" customHeight="1" x14ac:dyDescent="0.35">
      <c r="A423" s="823" t="s">
        <v>5</v>
      </c>
      <c r="B423" s="823"/>
      <c r="C423" s="824" t="s">
        <v>26</v>
      </c>
      <c r="D423" s="824"/>
      <c r="E423" s="824"/>
      <c r="F423" s="824"/>
      <c r="G423" s="824"/>
      <c r="H423" s="824"/>
      <c r="I423" s="824"/>
      <c r="J423" s="824"/>
      <c r="K423" s="824"/>
      <c r="L423" s="824"/>
    </row>
    <row r="424" spans="1:14" ht="15.75" customHeight="1" x14ac:dyDescent="0.35">
      <c r="A424" s="823" t="s">
        <v>27</v>
      </c>
      <c r="B424" s="823"/>
      <c r="C424" s="824" t="s">
        <v>585</v>
      </c>
      <c r="D424" s="824"/>
      <c r="E424" s="824"/>
      <c r="F424" s="824"/>
      <c r="G424" s="824"/>
      <c r="H424" s="824"/>
      <c r="I424" s="824"/>
      <c r="J424" s="824"/>
      <c r="K424" s="824"/>
      <c r="L424" s="824"/>
    </row>
    <row r="425" spans="1:14" ht="15.75" customHeight="1" x14ac:dyDescent="0.35">
      <c r="A425" s="823" t="s">
        <v>29</v>
      </c>
      <c r="B425" s="823"/>
      <c r="C425" s="824" t="s">
        <v>544</v>
      </c>
      <c r="D425" s="824"/>
      <c r="E425" s="824"/>
      <c r="F425" s="824"/>
      <c r="G425" s="824"/>
      <c r="H425" s="824"/>
      <c r="I425" s="824"/>
      <c r="J425" s="824"/>
      <c r="K425" s="824"/>
      <c r="L425" s="824"/>
    </row>
    <row r="426" spans="1:14" ht="15" customHeight="1" x14ac:dyDescent="0.35">
      <c r="A426" s="823" t="s">
        <v>31</v>
      </c>
      <c r="B426" s="823"/>
      <c r="C426" s="824" t="s">
        <v>299</v>
      </c>
      <c r="D426" s="824"/>
      <c r="E426" s="824"/>
      <c r="F426" s="824"/>
      <c r="G426" s="824"/>
      <c r="H426" s="824"/>
      <c r="I426" s="824"/>
      <c r="J426" s="824"/>
      <c r="K426" s="824"/>
      <c r="L426" s="824"/>
    </row>
    <row r="427" spans="1:14" ht="15.75" customHeight="1" x14ac:dyDescent="0.35">
      <c r="A427" s="825" t="s">
        <v>33</v>
      </c>
      <c r="B427" s="825"/>
      <c r="C427" s="436" t="s">
        <v>34</v>
      </c>
      <c r="D427" s="826" t="s">
        <v>324</v>
      </c>
      <c r="E427" s="826"/>
      <c r="F427" s="826"/>
      <c r="G427" s="826"/>
      <c r="H427" s="826"/>
      <c r="I427" s="826"/>
      <c r="J427" s="826"/>
      <c r="K427" s="826"/>
      <c r="L427" s="826"/>
    </row>
    <row r="428" spans="1:14" ht="38.25" customHeight="1" x14ac:dyDescent="0.35">
      <c r="A428" s="827" t="s">
        <v>37</v>
      </c>
      <c r="B428" s="827"/>
      <c r="C428" s="828" t="s">
        <v>395</v>
      </c>
      <c r="D428" s="437" t="s">
        <v>326</v>
      </c>
      <c r="E428" s="437" t="s">
        <v>396</v>
      </c>
      <c r="F428" s="437" t="s">
        <v>397</v>
      </c>
      <c r="G428" s="829" t="s">
        <v>329</v>
      </c>
      <c r="H428" s="829"/>
      <c r="I428" s="437" t="s">
        <v>330</v>
      </c>
      <c r="J428" s="437" t="s">
        <v>331</v>
      </c>
      <c r="K428" s="437" t="s">
        <v>332</v>
      </c>
      <c r="L428" s="437" t="s">
        <v>333</v>
      </c>
    </row>
    <row r="429" spans="1:14" ht="15" customHeight="1" x14ac:dyDescent="0.35">
      <c r="A429" s="828" t="s">
        <v>197</v>
      </c>
      <c r="B429" s="828" t="s">
        <v>47</v>
      </c>
      <c r="C429" s="828"/>
      <c r="D429" s="827" t="s">
        <v>48</v>
      </c>
      <c r="E429" s="827" t="s">
        <v>334</v>
      </c>
      <c r="F429" s="827" t="s">
        <v>276</v>
      </c>
      <c r="G429" s="830" t="s">
        <v>335</v>
      </c>
      <c r="H429" s="830"/>
      <c r="I429" s="827" t="s">
        <v>336</v>
      </c>
      <c r="J429" s="827" t="s">
        <v>337</v>
      </c>
      <c r="K429" s="827" t="s">
        <v>338</v>
      </c>
      <c r="L429" s="827" t="s">
        <v>339</v>
      </c>
    </row>
    <row r="430" spans="1:14" ht="15.75" customHeight="1" x14ac:dyDescent="0.35">
      <c r="A430" s="828"/>
      <c r="B430" s="828"/>
      <c r="C430" s="828"/>
      <c r="D430" s="827"/>
      <c r="E430" s="827"/>
      <c r="F430" s="827"/>
      <c r="G430" s="831" t="s">
        <v>340</v>
      </c>
      <c r="H430" s="831"/>
      <c r="I430" s="827"/>
      <c r="J430" s="827"/>
      <c r="K430" s="827"/>
      <c r="L430" s="827"/>
    </row>
    <row r="431" spans="1:14" ht="14.25" customHeight="1" x14ac:dyDescent="0.35">
      <c r="A431" s="828"/>
      <c r="B431" s="828"/>
      <c r="C431" s="828"/>
      <c r="D431" s="827"/>
      <c r="E431" s="827" t="s">
        <v>398</v>
      </c>
      <c r="F431" s="827" t="s">
        <v>342</v>
      </c>
      <c r="G431" s="827" t="s">
        <v>343</v>
      </c>
      <c r="H431" s="827"/>
      <c r="I431" s="438" t="s">
        <v>344</v>
      </c>
      <c r="J431" s="438" t="s">
        <v>345</v>
      </c>
      <c r="K431" s="438" t="s">
        <v>346</v>
      </c>
      <c r="L431" s="438" t="s">
        <v>347</v>
      </c>
    </row>
    <row r="432" spans="1:14" ht="28" x14ac:dyDescent="0.35">
      <c r="A432" s="828"/>
      <c r="B432" s="828"/>
      <c r="C432" s="828"/>
      <c r="D432" s="827"/>
      <c r="E432" s="827"/>
      <c r="F432" s="827"/>
      <c r="G432" s="827"/>
      <c r="H432" s="827"/>
      <c r="I432" s="439" t="s">
        <v>348</v>
      </c>
      <c r="J432" s="439" t="s">
        <v>348</v>
      </c>
      <c r="K432" s="439" t="s">
        <v>348</v>
      </c>
      <c r="L432" s="439" t="s">
        <v>348</v>
      </c>
    </row>
    <row r="433" spans="1:15" ht="15" customHeight="1" x14ac:dyDescent="0.35">
      <c r="A433" s="828"/>
      <c r="B433" s="828"/>
      <c r="C433" s="828"/>
      <c r="D433" s="440" t="s">
        <v>61</v>
      </c>
      <c r="E433" s="440" t="s">
        <v>349</v>
      </c>
      <c r="F433" s="440" t="s">
        <v>350</v>
      </c>
      <c r="G433" s="832" t="s">
        <v>351</v>
      </c>
      <c r="H433" s="832"/>
      <c r="I433" s="440" t="s">
        <v>352</v>
      </c>
      <c r="J433" s="440" t="s">
        <v>353</v>
      </c>
      <c r="K433" s="440" t="s">
        <v>354</v>
      </c>
      <c r="L433" s="440" t="s">
        <v>355</v>
      </c>
    </row>
    <row r="434" spans="1:15" ht="15" customHeight="1" x14ac:dyDescent="0.35">
      <c r="A434" s="833" t="s">
        <v>68</v>
      </c>
      <c r="B434" s="833" t="s">
        <v>313</v>
      </c>
      <c r="C434" s="833" t="s">
        <v>586</v>
      </c>
      <c r="D434" s="911"/>
      <c r="E434" s="912"/>
      <c r="F434" s="833"/>
      <c r="G434" s="441" t="s">
        <v>357</v>
      </c>
      <c r="H434" s="602"/>
      <c r="I434" s="476">
        <f>(D434*E434*F434*H434)/1000</f>
        <v>0</v>
      </c>
      <c r="J434" s="444"/>
      <c r="K434" s="444"/>
      <c r="L434" s="444"/>
    </row>
    <row r="435" spans="1:15" x14ac:dyDescent="0.35">
      <c r="A435" s="833"/>
      <c r="B435" s="833"/>
      <c r="C435" s="833"/>
      <c r="D435" s="833"/>
      <c r="E435" s="833"/>
      <c r="F435" s="833"/>
      <c r="G435" s="441" t="s">
        <v>358</v>
      </c>
      <c r="H435" s="602"/>
      <c r="I435" s="444"/>
      <c r="J435" s="478">
        <f>(D434*E434*F434*H435)/1000</f>
        <v>0</v>
      </c>
      <c r="K435" s="477"/>
      <c r="L435" s="477"/>
      <c r="N435" s="601">
        <v>6</v>
      </c>
      <c r="O435" s="601">
        <f>N422*100+N435</f>
        <v>1406</v>
      </c>
    </row>
    <row r="436" spans="1:15" x14ac:dyDescent="0.35">
      <c r="A436" s="833"/>
      <c r="B436" s="833"/>
      <c r="C436" s="833"/>
      <c r="D436" s="833"/>
      <c r="E436" s="833"/>
      <c r="F436" s="833"/>
      <c r="G436" s="441" t="s">
        <v>359</v>
      </c>
      <c r="H436" s="602"/>
      <c r="I436" s="444"/>
      <c r="J436" s="477"/>
      <c r="K436" s="478">
        <f>(D434*E434*F434*H436)/1000</f>
        <v>0</v>
      </c>
      <c r="L436" s="477"/>
    </row>
    <row r="437" spans="1:15" x14ac:dyDescent="0.35">
      <c r="A437" s="833"/>
      <c r="B437" s="833"/>
      <c r="C437" s="833"/>
      <c r="D437" s="833"/>
      <c r="E437" s="833"/>
      <c r="F437" s="833"/>
      <c r="G437" s="441" t="s">
        <v>360</v>
      </c>
      <c r="H437" s="603"/>
      <c r="I437" s="444"/>
      <c r="J437" s="477"/>
      <c r="K437" s="477"/>
      <c r="L437" s="478">
        <f>(D434*E434*F434*H437)/1000</f>
        <v>0</v>
      </c>
    </row>
    <row r="438" spans="1:15" ht="15" customHeight="1" x14ac:dyDescent="0.35">
      <c r="A438" s="833"/>
      <c r="B438" s="833"/>
      <c r="C438" s="827" t="s">
        <v>312</v>
      </c>
      <c r="D438" s="835"/>
      <c r="E438" s="835"/>
      <c r="F438" s="835"/>
      <c r="G438" s="441" t="s">
        <v>357</v>
      </c>
      <c r="H438" s="442"/>
      <c r="I438" s="443"/>
      <c r="J438" s="444"/>
      <c r="K438" s="444"/>
      <c r="L438" s="444"/>
    </row>
    <row r="439" spans="1:15" x14ac:dyDescent="0.35">
      <c r="A439" s="833"/>
      <c r="B439" s="833"/>
      <c r="C439" s="833"/>
      <c r="D439" s="835"/>
      <c r="E439" s="835"/>
      <c r="F439" s="835"/>
      <c r="G439" s="441" t="s">
        <v>358</v>
      </c>
      <c r="H439" s="442"/>
      <c r="I439" s="444"/>
      <c r="J439" s="443"/>
      <c r="K439" s="444"/>
      <c r="L439" s="444"/>
    </row>
    <row r="440" spans="1:15" x14ac:dyDescent="0.35">
      <c r="A440" s="833"/>
      <c r="B440" s="833"/>
      <c r="C440" s="833"/>
      <c r="D440" s="835"/>
      <c r="E440" s="835"/>
      <c r="F440" s="835"/>
      <c r="G440" s="441" t="s">
        <v>359</v>
      </c>
      <c r="H440" s="445"/>
      <c r="I440" s="444"/>
      <c r="J440" s="444"/>
      <c r="K440" s="443"/>
      <c r="L440" s="444"/>
    </row>
    <row r="441" spans="1:15" x14ac:dyDescent="0.35">
      <c r="A441" s="833"/>
      <c r="B441" s="833"/>
      <c r="C441" s="833"/>
      <c r="D441" s="835"/>
      <c r="E441" s="835"/>
      <c r="F441" s="835"/>
      <c r="G441" s="441" t="s">
        <v>360</v>
      </c>
      <c r="H441" s="445"/>
      <c r="I441" s="444"/>
      <c r="J441" s="444"/>
      <c r="K441" s="444"/>
      <c r="L441" s="443"/>
    </row>
    <row r="442" spans="1:15" ht="15" customHeight="1" x14ac:dyDescent="0.35">
      <c r="A442" s="836" t="s">
        <v>91</v>
      </c>
      <c r="B442" s="836"/>
      <c r="C442" s="836"/>
      <c r="D442" s="837"/>
      <c r="E442" s="837"/>
      <c r="F442" s="837"/>
      <c r="G442" s="838" t="s">
        <v>357</v>
      </c>
      <c r="H442" s="838"/>
      <c r="I442" s="604">
        <f>I434+I438</f>
        <v>0</v>
      </c>
      <c r="J442" s="444"/>
      <c r="K442" s="444"/>
      <c r="L442" s="444"/>
    </row>
    <row r="443" spans="1:15" ht="15" customHeight="1" x14ac:dyDescent="0.35">
      <c r="A443" s="836"/>
      <c r="B443" s="836"/>
      <c r="C443" s="836"/>
      <c r="D443" s="837"/>
      <c r="E443" s="837"/>
      <c r="F443" s="837"/>
      <c r="G443" s="838" t="s">
        <v>358</v>
      </c>
      <c r="H443" s="838"/>
      <c r="I443" s="444"/>
      <c r="J443" s="604">
        <f>J435+J439</f>
        <v>0</v>
      </c>
      <c r="K443" s="444"/>
      <c r="L443" s="444"/>
    </row>
    <row r="444" spans="1:15" ht="15" customHeight="1" x14ac:dyDescent="0.35">
      <c r="A444" s="836"/>
      <c r="B444" s="836"/>
      <c r="C444" s="836"/>
      <c r="D444" s="837"/>
      <c r="E444" s="837"/>
      <c r="F444" s="837"/>
      <c r="G444" s="838" t="s">
        <v>359</v>
      </c>
      <c r="H444" s="838"/>
      <c r="I444" s="444"/>
      <c r="J444" s="444"/>
      <c r="K444" s="604">
        <f>K436+K440</f>
        <v>0</v>
      </c>
      <c r="L444" s="444"/>
    </row>
    <row r="445" spans="1:15" ht="15" customHeight="1" x14ac:dyDescent="0.35">
      <c r="A445" s="836"/>
      <c r="B445" s="836"/>
      <c r="C445" s="836"/>
      <c r="D445" s="837"/>
      <c r="E445" s="837"/>
      <c r="F445" s="837"/>
      <c r="G445" s="838" t="s">
        <v>360</v>
      </c>
      <c r="H445" s="838"/>
      <c r="I445" s="444"/>
      <c r="J445" s="444"/>
      <c r="K445" s="444"/>
      <c r="L445" s="604">
        <f>L437+L441</f>
        <v>0</v>
      </c>
    </row>
    <row r="446" spans="1:15" ht="15" customHeight="1" x14ac:dyDescent="0.35">
      <c r="A446" s="839" t="s">
        <v>400</v>
      </c>
      <c r="B446" s="839"/>
      <c r="C446" s="839"/>
      <c r="D446" s="839"/>
      <c r="E446" s="839"/>
      <c r="F446" s="839"/>
      <c r="G446" s="839"/>
      <c r="H446" s="839"/>
      <c r="I446" s="839"/>
      <c r="J446" s="839"/>
      <c r="K446" s="839"/>
      <c r="L446" s="839"/>
    </row>
    <row r="447" spans="1:15" ht="15" customHeight="1" x14ac:dyDescent="0.35">
      <c r="A447" s="840" t="s">
        <v>401</v>
      </c>
      <c r="B447" s="840"/>
      <c r="C447" s="840"/>
      <c r="D447" s="840"/>
      <c r="E447" s="840"/>
      <c r="F447" s="840"/>
      <c r="G447" s="840"/>
      <c r="H447" s="840"/>
      <c r="I447" s="840"/>
      <c r="J447" s="840"/>
      <c r="K447" s="840"/>
      <c r="L447" s="840"/>
    </row>
    <row r="448" spans="1:15" ht="15.75" customHeight="1" x14ac:dyDescent="0.35">
      <c r="A448" s="913" t="s">
        <v>402</v>
      </c>
      <c r="B448" s="913"/>
      <c r="C448" s="913"/>
      <c r="D448" s="913"/>
      <c r="E448" s="913"/>
      <c r="F448" s="913"/>
      <c r="G448" s="913"/>
      <c r="H448" s="913"/>
      <c r="I448" s="913"/>
      <c r="J448" s="913"/>
      <c r="K448" s="913"/>
      <c r="L448" s="913"/>
    </row>
    <row r="449" spans="1:14" x14ac:dyDescent="0.35">
      <c r="A449" s="913"/>
      <c r="B449" s="913"/>
      <c r="C449" s="913"/>
      <c r="D449" s="913"/>
      <c r="E449" s="913"/>
      <c r="F449" s="913"/>
      <c r="G449" s="913"/>
      <c r="H449" s="913"/>
      <c r="I449" s="913"/>
      <c r="J449" s="913"/>
      <c r="K449" s="913"/>
      <c r="L449" s="913"/>
    </row>
    <row r="451" spans="1:14" x14ac:dyDescent="0.35">
      <c r="A451" s="907" t="s">
        <v>23</v>
      </c>
      <c r="B451" s="907"/>
      <c r="C451" s="908">
        <f>Presentación!$C$3</f>
        <v>1990</v>
      </c>
      <c r="D451" s="908"/>
      <c r="E451" s="908"/>
      <c r="F451" s="908"/>
      <c r="G451" s="908"/>
      <c r="H451" s="908"/>
      <c r="I451" s="908"/>
      <c r="J451" s="908"/>
      <c r="K451" s="908"/>
      <c r="L451" s="908"/>
    </row>
    <row r="452" spans="1:14" x14ac:dyDescent="0.35">
      <c r="A452" s="909" t="s">
        <v>24</v>
      </c>
      <c r="B452" s="909"/>
      <c r="C452" s="910" t="s">
        <v>388</v>
      </c>
      <c r="D452" s="910"/>
      <c r="E452" s="910"/>
      <c r="F452" s="910"/>
      <c r="G452" s="910"/>
      <c r="H452" s="910"/>
      <c r="I452" s="910"/>
      <c r="J452" s="910"/>
      <c r="K452" s="910"/>
      <c r="L452" s="910"/>
      <c r="N452" s="601">
        <v>10</v>
      </c>
    </row>
    <row r="453" spans="1:14" ht="15.75" customHeight="1" x14ac:dyDescent="0.35">
      <c r="A453" s="823" t="s">
        <v>5</v>
      </c>
      <c r="B453" s="823"/>
      <c r="C453" s="824" t="s">
        <v>26</v>
      </c>
      <c r="D453" s="824"/>
      <c r="E453" s="824"/>
      <c r="F453" s="824"/>
      <c r="G453" s="824"/>
      <c r="H453" s="824"/>
      <c r="I453" s="824"/>
      <c r="J453" s="824"/>
      <c r="K453" s="824"/>
      <c r="L453" s="824"/>
    </row>
    <row r="454" spans="1:14" ht="15.75" customHeight="1" x14ac:dyDescent="0.35">
      <c r="A454" s="823" t="s">
        <v>27</v>
      </c>
      <c r="B454" s="823"/>
      <c r="C454" s="824" t="s">
        <v>585</v>
      </c>
      <c r="D454" s="824"/>
      <c r="E454" s="824"/>
      <c r="F454" s="824"/>
      <c r="G454" s="824"/>
      <c r="H454" s="824"/>
      <c r="I454" s="824"/>
      <c r="J454" s="824"/>
      <c r="K454" s="824"/>
      <c r="L454" s="824"/>
    </row>
    <row r="455" spans="1:14" ht="15.75" customHeight="1" x14ac:dyDescent="0.35">
      <c r="A455" s="823" t="s">
        <v>29</v>
      </c>
      <c r="B455" s="823"/>
      <c r="C455" s="824" t="s">
        <v>544</v>
      </c>
      <c r="D455" s="824"/>
      <c r="E455" s="824"/>
      <c r="F455" s="824"/>
      <c r="G455" s="824"/>
      <c r="H455" s="824"/>
      <c r="I455" s="824"/>
      <c r="J455" s="824"/>
      <c r="K455" s="824"/>
      <c r="L455" s="824"/>
    </row>
    <row r="456" spans="1:14" ht="15" customHeight="1" x14ac:dyDescent="0.35">
      <c r="A456" s="823" t="s">
        <v>31</v>
      </c>
      <c r="B456" s="823"/>
      <c r="C456" s="824" t="s">
        <v>299</v>
      </c>
      <c r="D456" s="824"/>
      <c r="E456" s="824"/>
      <c r="F456" s="824"/>
      <c r="G456" s="824"/>
      <c r="H456" s="824"/>
      <c r="I456" s="824"/>
      <c r="J456" s="824"/>
      <c r="K456" s="824"/>
      <c r="L456" s="824"/>
    </row>
    <row r="457" spans="1:14" ht="15.75" customHeight="1" x14ac:dyDescent="0.35">
      <c r="A457" s="825" t="s">
        <v>33</v>
      </c>
      <c r="B457" s="825"/>
      <c r="C457" s="436" t="s">
        <v>34</v>
      </c>
      <c r="D457" s="826" t="s">
        <v>324</v>
      </c>
      <c r="E457" s="826"/>
      <c r="F457" s="826"/>
      <c r="G457" s="826"/>
      <c r="H457" s="826"/>
      <c r="I457" s="826"/>
      <c r="J457" s="826"/>
      <c r="K457" s="826"/>
      <c r="L457" s="826"/>
    </row>
    <row r="458" spans="1:14" ht="38.25" customHeight="1" x14ac:dyDescent="0.35">
      <c r="A458" s="827" t="s">
        <v>37</v>
      </c>
      <c r="B458" s="827"/>
      <c r="C458" s="828" t="s">
        <v>395</v>
      </c>
      <c r="D458" s="437" t="s">
        <v>326</v>
      </c>
      <c r="E458" s="437" t="s">
        <v>396</v>
      </c>
      <c r="F458" s="437" t="s">
        <v>397</v>
      </c>
      <c r="G458" s="829" t="s">
        <v>329</v>
      </c>
      <c r="H458" s="829"/>
      <c r="I458" s="437" t="s">
        <v>330</v>
      </c>
      <c r="J458" s="437" t="s">
        <v>331</v>
      </c>
      <c r="K458" s="437" t="s">
        <v>332</v>
      </c>
      <c r="L458" s="437" t="s">
        <v>333</v>
      </c>
    </row>
    <row r="459" spans="1:14" ht="15" customHeight="1" x14ac:dyDescent="0.35">
      <c r="A459" s="828" t="s">
        <v>197</v>
      </c>
      <c r="B459" s="828" t="s">
        <v>47</v>
      </c>
      <c r="C459" s="828"/>
      <c r="D459" s="827" t="s">
        <v>48</v>
      </c>
      <c r="E459" s="827" t="s">
        <v>334</v>
      </c>
      <c r="F459" s="827" t="s">
        <v>276</v>
      </c>
      <c r="G459" s="830" t="s">
        <v>335</v>
      </c>
      <c r="H459" s="830"/>
      <c r="I459" s="827" t="s">
        <v>336</v>
      </c>
      <c r="J459" s="827" t="s">
        <v>337</v>
      </c>
      <c r="K459" s="827" t="s">
        <v>338</v>
      </c>
      <c r="L459" s="827" t="s">
        <v>339</v>
      </c>
    </row>
    <row r="460" spans="1:14" ht="15.75" customHeight="1" x14ac:dyDescent="0.35">
      <c r="A460" s="828"/>
      <c r="B460" s="828"/>
      <c r="C460" s="828"/>
      <c r="D460" s="827"/>
      <c r="E460" s="827"/>
      <c r="F460" s="827"/>
      <c r="G460" s="831" t="s">
        <v>340</v>
      </c>
      <c r="H460" s="831"/>
      <c r="I460" s="827"/>
      <c r="J460" s="827"/>
      <c r="K460" s="827"/>
      <c r="L460" s="827"/>
    </row>
    <row r="461" spans="1:14" ht="14.25" customHeight="1" x14ac:dyDescent="0.35">
      <c r="A461" s="828"/>
      <c r="B461" s="828"/>
      <c r="C461" s="828"/>
      <c r="D461" s="827"/>
      <c r="E461" s="827" t="s">
        <v>398</v>
      </c>
      <c r="F461" s="827" t="s">
        <v>342</v>
      </c>
      <c r="G461" s="827" t="s">
        <v>343</v>
      </c>
      <c r="H461" s="827"/>
      <c r="I461" s="438" t="s">
        <v>344</v>
      </c>
      <c r="J461" s="438" t="s">
        <v>345</v>
      </c>
      <c r="K461" s="438" t="s">
        <v>346</v>
      </c>
      <c r="L461" s="438" t="s">
        <v>347</v>
      </c>
    </row>
    <row r="462" spans="1:14" ht="28" x14ac:dyDescent="0.35">
      <c r="A462" s="828"/>
      <c r="B462" s="828"/>
      <c r="C462" s="828"/>
      <c r="D462" s="827"/>
      <c r="E462" s="827"/>
      <c r="F462" s="827"/>
      <c r="G462" s="827"/>
      <c r="H462" s="827"/>
      <c r="I462" s="439" t="s">
        <v>348</v>
      </c>
      <c r="J462" s="439" t="s">
        <v>348</v>
      </c>
      <c r="K462" s="439" t="s">
        <v>348</v>
      </c>
      <c r="L462" s="439" t="s">
        <v>348</v>
      </c>
    </row>
    <row r="463" spans="1:14" ht="15" customHeight="1" x14ac:dyDescent="0.35">
      <c r="A463" s="828"/>
      <c r="B463" s="828"/>
      <c r="C463" s="828"/>
      <c r="D463" s="440" t="s">
        <v>61</v>
      </c>
      <c r="E463" s="440" t="s">
        <v>349</v>
      </c>
      <c r="F463" s="440" t="s">
        <v>350</v>
      </c>
      <c r="G463" s="832" t="s">
        <v>351</v>
      </c>
      <c r="H463" s="832"/>
      <c r="I463" s="440" t="s">
        <v>352</v>
      </c>
      <c r="J463" s="440" t="s">
        <v>353</v>
      </c>
      <c r="K463" s="440" t="s">
        <v>354</v>
      </c>
      <c r="L463" s="440" t="s">
        <v>355</v>
      </c>
    </row>
    <row r="464" spans="1:14" ht="15" customHeight="1" x14ac:dyDescent="0.35">
      <c r="A464" s="833" t="s">
        <v>68</v>
      </c>
      <c r="B464" s="833" t="s">
        <v>313</v>
      </c>
      <c r="C464" s="833" t="s">
        <v>586</v>
      </c>
      <c r="D464" s="911"/>
      <c r="E464" s="912"/>
      <c r="F464" s="833"/>
      <c r="G464" s="441" t="s">
        <v>357</v>
      </c>
      <c r="H464" s="602"/>
      <c r="I464" s="476">
        <f>(D464*E464*F464*H464)/1000</f>
        <v>0</v>
      </c>
      <c r="J464" s="444"/>
      <c r="K464" s="444"/>
      <c r="L464" s="444"/>
    </row>
    <row r="465" spans="1:15" x14ac:dyDescent="0.35">
      <c r="A465" s="833"/>
      <c r="B465" s="833"/>
      <c r="C465" s="833"/>
      <c r="D465" s="833"/>
      <c r="E465" s="833"/>
      <c r="F465" s="833"/>
      <c r="G465" s="441" t="s">
        <v>358</v>
      </c>
      <c r="H465" s="602"/>
      <c r="I465" s="444"/>
      <c r="J465" s="478">
        <f>(D464*E464*F464*H465)/1000</f>
        <v>0</v>
      </c>
      <c r="K465" s="477"/>
      <c r="L465" s="477"/>
      <c r="N465" s="601">
        <v>6</v>
      </c>
      <c r="O465" s="601">
        <f>N452*100+N465</f>
        <v>1006</v>
      </c>
    </row>
    <row r="466" spans="1:15" x14ac:dyDescent="0.35">
      <c r="A466" s="833"/>
      <c r="B466" s="833"/>
      <c r="C466" s="833"/>
      <c r="D466" s="833"/>
      <c r="E466" s="833"/>
      <c r="F466" s="833"/>
      <c r="G466" s="441" t="s">
        <v>359</v>
      </c>
      <c r="H466" s="602"/>
      <c r="I466" s="444"/>
      <c r="J466" s="477"/>
      <c r="K466" s="478">
        <f>(D464*E464*F464*H466)/1000</f>
        <v>0</v>
      </c>
      <c r="L466" s="477"/>
    </row>
    <row r="467" spans="1:15" x14ac:dyDescent="0.35">
      <c r="A467" s="833"/>
      <c r="B467" s="833"/>
      <c r="C467" s="833"/>
      <c r="D467" s="833"/>
      <c r="E467" s="833"/>
      <c r="F467" s="833"/>
      <c r="G467" s="441" t="s">
        <v>360</v>
      </c>
      <c r="H467" s="603"/>
      <c r="I467" s="444"/>
      <c r="J467" s="477"/>
      <c r="K467" s="477"/>
      <c r="L467" s="478">
        <f>(D464*E464*F464*H467)/1000</f>
        <v>0</v>
      </c>
    </row>
    <row r="468" spans="1:15" ht="15" customHeight="1" x14ac:dyDescent="0.35">
      <c r="A468" s="833"/>
      <c r="B468" s="833"/>
      <c r="C468" s="827" t="s">
        <v>312</v>
      </c>
      <c r="D468" s="835"/>
      <c r="E468" s="835"/>
      <c r="F468" s="835"/>
      <c r="G468" s="441" t="s">
        <v>357</v>
      </c>
      <c r="H468" s="442"/>
      <c r="I468" s="443"/>
      <c r="J468" s="444"/>
      <c r="K468" s="444"/>
      <c r="L468" s="444"/>
    </row>
    <row r="469" spans="1:15" x14ac:dyDescent="0.35">
      <c r="A469" s="833"/>
      <c r="B469" s="833"/>
      <c r="C469" s="833"/>
      <c r="D469" s="835"/>
      <c r="E469" s="835"/>
      <c r="F469" s="835"/>
      <c r="G469" s="441" t="s">
        <v>358</v>
      </c>
      <c r="H469" s="442"/>
      <c r="I469" s="444"/>
      <c r="J469" s="443"/>
      <c r="K469" s="444"/>
      <c r="L469" s="444"/>
    </row>
    <row r="470" spans="1:15" x14ac:dyDescent="0.35">
      <c r="A470" s="833"/>
      <c r="B470" s="833"/>
      <c r="C470" s="833"/>
      <c r="D470" s="835"/>
      <c r="E470" s="835"/>
      <c r="F470" s="835"/>
      <c r="G470" s="441" t="s">
        <v>359</v>
      </c>
      <c r="H470" s="445"/>
      <c r="I470" s="444"/>
      <c r="J470" s="444"/>
      <c r="K470" s="443"/>
      <c r="L470" s="444"/>
    </row>
    <row r="471" spans="1:15" x14ac:dyDescent="0.35">
      <c r="A471" s="833"/>
      <c r="B471" s="833"/>
      <c r="C471" s="833"/>
      <c r="D471" s="835"/>
      <c r="E471" s="835"/>
      <c r="F471" s="835"/>
      <c r="G471" s="441" t="s">
        <v>360</v>
      </c>
      <c r="H471" s="445"/>
      <c r="I471" s="444"/>
      <c r="J471" s="444"/>
      <c r="K471" s="444"/>
      <c r="L471" s="443"/>
    </row>
    <row r="472" spans="1:15" ht="15" customHeight="1" x14ac:dyDescent="0.35">
      <c r="A472" s="836" t="s">
        <v>91</v>
      </c>
      <c r="B472" s="836"/>
      <c r="C472" s="836"/>
      <c r="D472" s="837"/>
      <c r="E472" s="837"/>
      <c r="F472" s="837"/>
      <c r="G472" s="838" t="s">
        <v>357</v>
      </c>
      <c r="H472" s="838"/>
      <c r="I472" s="604">
        <f>I464+I468</f>
        <v>0</v>
      </c>
      <c r="J472" s="444"/>
      <c r="K472" s="444"/>
      <c r="L472" s="444"/>
    </row>
    <row r="473" spans="1:15" ht="15" customHeight="1" x14ac:dyDescent="0.35">
      <c r="A473" s="836"/>
      <c r="B473" s="836"/>
      <c r="C473" s="836"/>
      <c r="D473" s="837"/>
      <c r="E473" s="837"/>
      <c r="F473" s="837"/>
      <c r="G473" s="838" t="s">
        <v>358</v>
      </c>
      <c r="H473" s="838"/>
      <c r="I473" s="444"/>
      <c r="J473" s="604">
        <f>J465+J469</f>
        <v>0</v>
      </c>
      <c r="K473" s="444"/>
      <c r="L473" s="444"/>
    </row>
    <row r="474" spans="1:15" ht="15" customHeight="1" x14ac:dyDescent="0.35">
      <c r="A474" s="836"/>
      <c r="B474" s="836"/>
      <c r="C474" s="836"/>
      <c r="D474" s="837"/>
      <c r="E474" s="837"/>
      <c r="F474" s="837"/>
      <c r="G474" s="838" t="s">
        <v>359</v>
      </c>
      <c r="H474" s="838"/>
      <c r="I474" s="444"/>
      <c r="J474" s="444"/>
      <c r="K474" s="604">
        <f>K466+K470</f>
        <v>0</v>
      </c>
      <c r="L474" s="444"/>
    </row>
    <row r="475" spans="1:15" ht="15" customHeight="1" x14ac:dyDescent="0.35">
      <c r="A475" s="836"/>
      <c r="B475" s="836"/>
      <c r="C475" s="836"/>
      <c r="D475" s="837"/>
      <c r="E475" s="837"/>
      <c r="F475" s="837"/>
      <c r="G475" s="838" t="s">
        <v>360</v>
      </c>
      <c r="H475" s="838"/>
      <c r="I475" s="444"/>
      <c r="J475" s="444"/>
      <c r="K475" s="444"/>
      <c r="L475" s="604">
        <f>L467+L471</f>
        <v>0</v>
      </c>
    </row>
    <row r="476" spans="1:15" ht="15" customHeight="1" x14ac:dyDescent="0.35">
      <c r="A476" s="839" t="s">
        <v>400</v>
      </c>
      <c r="B476" s="839"/>
      <c r="C476" s="839"/>
      <c r="D476" s="839"/>
      <c r="E476" s="839"/>
      <c r="F476" s="839"/>
      <c r="G476" s="839"/>
      <c r="H476" s="839"/>
      <c r="I476" s="839"/>
      <c r="J476" s="839"/>
      <c r="K476" s="839"/>
      <c r="L476" s="839"/>
    </row>
    <row r="477" spans="1:15" ht="15" customHeight="1" x14ac:dyDescent="0.35">
      <c r="A477" s="840" t="s">
        <v>401</v>
      </c>
      <c r="B477" s="840"/>
      <c r="C477" s="840"/>
      <c r="D477" s="840"/>
      <c r="E477" s="840"/>
      <c r="F477" s="840"/>
      <c r="G477" s="840"/>
      <c r="H477" s="840"/>
      <c r="I477" s="840"/>
      <c r="J477" s="840"/>
      <c r="K477" s="840"/>
      <c r="L477" s="840"/>
    </row>
    <row r="478" spans="1:15" ht="15.75" customHeight="1" x14ac:dyDescent="0.35">
      <c r="A478" s="913" t="s">
        <v>402</v>
      </c>
      <c r="B478" s="913"/>
      <c r="C478" s="913"/>
      <c r="D478" s="913"/>
      <c r="E478" s="913"/>
      <c r="F478" s="913"/>
      <c r="G478" s="913"/>
      <c r="H478" s="913"/>
      <c r="I478" s="913"/>
      <c r="J478" s="913"/>
      <c r="K478" s="913"/>
      <c r="L478" s="913"/>
    </row>
    <row r="479" spans="1:15" x14ac:dyDescent="0.35">
      <c r="A479" s="913"/>
      <c r="B479" s="913"/>
      <c r="C479" s="913"/>
      <c r="D479" s="913"/>
      <c r="E479" s="913"/>
      <c r="F479" s="913"/>
      <c r="G479" s="913"/>
      <c r="H479" s="913"/>
      <c r="I479" s="913"/>
      <c r="J479" s="913"/>
      <c r="K479" s="913"/>
      <c r="L479" s="913"/>
    </row>
    <row r="481" spans="1:15" x14ac:dyDescent="0.35">
      <c r="A481" s="907" t="s">
        <v>23</v>
      </c>
      <c r="B481" s="907"/>
      <c r="C481" s="908">
        <f>Presentación!$C$3</f>
        <v>1990</v>
      </c>
      <c r="D481" s="908"/>
      <c r="E481" s="908"/>
      <c r="F481" s="908"/>
      <c r="G481" s="908"/>
      <c r="H481" s="908"/>
      <c r="I481" s="908"/>
      <c r="J481" s="908"/>
      <c r="K481" s="908"/>
      <c r="L481" s="908"/>
    </row>
    <row r="482" spans="1:15" x14ac:dyDescent="0.35">
      <c r="A482" s="909" t="s">
        <v>24</v>
      </c>
      <c r="B482" s="909"/>
      <c r="C482" s="910" t="s">
        <v>389</v>
      </c>
      <c r="D482" s="910"/>
      <c r="E482" s="910"/>
      <c r="F482" s="910"/>
      <c r="G482" s="910"/>
      <c r="H482" s="910"/>
      <c r="I482" s="910"/>
      <c r="J482" s="910"/>
      <c r="K482" s="910"/>
      <c r="L482" s="910"/>
      <c r="N482" s="601">
        <v>11</v>
      </c>
    </row>
    <row r="483" spans="1:15" ht="15.75" customHeight="1" x14ac:dyDescent="0.35">
      <c r="A483" s="823" t="s">
        <v>5</v>
      </c>
      <c r="B483" s="823"/>
      <c r="C483" s="824" t="s">
        <v>26</v>
      </c>
      <c r="D483" s="824"/>
      <c r="E483" s="824"/>
      <c r="F483" s="824"/>
      <c r="G483" s="824"/>
      <c r="H483" s="824"/>
      <c r="I483" s="824"/>
      <c r="J483" s="824"/>
      <c r="K483" s="824"/>
      <c r="L483" s="824"/>
    </row>
    <row r="484" spans="1:15" ht="15.75" customHeight="1" x14ac:dyDescent="0.35">
      <c r="A484" s="823" t="s">
        <v>27</v>
      </c>
      <c r="B484" s="823"/>
      <c r="C484" s="824" t="s">
        <v>585</v>
      </c>
      <c r="D484" s="824"/>
      <c r="E484" s="824"/>
      <c r="F484" s="824"/>
      <c r="G484" s="824"/>
      <c r="H484" s="824"/>
      <c r="I484" s="824"/>
      <c r="J484" s="824"/>
      <c r="K484" s="824"/>
      <c r="L484" s="824"/>
    </row>
    <row r="485" spans="1:15" ht="15.75" customHeight="1" x14ac:dyDescent="0.35">
      <c r="A485" s="823" t="s">
        <v>29</v>
      </c>
      <c r="B485" s="823"/>
      <c r="C485" s="824" t="s">
        <v>544</v>
      </c>
      <c r="D485" s="824"/>
      <c r="E485" s="824"/>
      <c r="F485" s="824"/>
      <c r="G485" s="824"/>
      <c r="H485" s="824"/>
      <c r="I485" s="824"/>
      <c r="J485" s="824"/>
      <c r="K485" s="824"/>
      <c r="L485" s="824"/>
    </row>
    <row r="486" spans="1:15" ht="15" customHeight="1" x14ac:dyDescent="0.35">
      <c r="A486" s="823" t="s">
        <v>31</v>
      </c>
      <c r="B486" s="823"/>
      <c r="C486" s="824" t="s">
        <v>299</v>
      </c>
      <c r="D486" s="824"/>
      <c r="E486" s="824"/>
      <c r="F486" s="824"/>
      <c r="G486" s="824"/>
      <c r="H486" s="824"/>
      <c r="I486" s="824"/>
      <c r="J486" s="824"/>
      <c r="K486" s="824"/>
      <c r="L486" s="824"/>
    </row>
    <row r="487" spans="1:15" ht="15.75" customHeight="1" x14ac:dyDescent="0.35">
      <c r="A487" s="825" t="s">
        <v>33</v>
      </c>
      <c r="B487" s="825"/>
      <c r="C487" s="436" t="s">
        <v>34</v>
      </c>
      <c r="D487" s="826" t="s">
        <v>324</v>
      </c>
      <c r="E487" s="826"/>
      <c r="F487" s="826"/>
      <c r="G487" s="826"/>
      <c r="H487" s="826"/>
      <c r="I487" s="826"/>
      <c r="J487" s="826"/>
      <c r="K487" s="826"/>
      <c r="L487" s="826"/>
    </row>
    <row r="488" spans="1:15" ht="38.25" customHeight="1" x14ac:dyDescent="0.35">
      <c r="A488" s="827" t="s">
        <v>37</v>
      </c>
      <c r="B488" s="827"/>
      <c r="C488" s="828" t="s">
        <v>395</v>
      </c>
      <c r="D488" s="437" t="s">
        <v>326</v>
      </c>
      <c r="E488" s="437" t="s">
        <v>396</v>
      </c>
      <c r="F488" s="437" t="s">
        <v>397</v>
      </c>
      <c r="G488" s="829" t="s">
        <v>329</v>
      </c>
      <c r="H488" s="829"/>
      <c r="I488" s="437" t="s">
        <v>330</v>
      </c>
      <c r="J488" s="437" t="s">
        <v>331</v>
      </c>
      <c r="K488" s="437" t="s">
        <v>332</v>
      </c>
      <c r="L488" s="437" t="s">
        <v>333</v>
      </c>
    </row>
    <row r="489" spans="1:15" ht="15" customHeight="1" x14ac:dyDescent="0.35">
      <c r="A489" s="828" t="s">
        <v>197</v>
      </c>
      <c r="B489" s="828" t="s">
        <v>47</v>
      </c>
      <c r="C489" s="828"/>
      <c r="D489" s="827" t="s">
        <v>48</v>
      </c>
      <c r="E489" s="827" t="s">
        <v>334</v>
      </c>
      <c r="F489" s="827" t="s">
        <v>276</v>
      </c>
      <c r="G489" s="830" t="s">
        <v>335</v>
      </c>
      <c r="H489" s="830"/>
      <c r="I489" s="827" t="s">
        <v>336</v>
      </c>
      <c r="J489" s="827" t="s">
        <v>337</v>
      </c>
      <c r="K489" s="827" t="s">
        <v>338</v>
      </c>
      <c r="L489" s="827" t="s">
        <v>339</v>
      </c>
    </row>
    <row r="490" spans="1:15" ht="15.75" customHeight="1" x14ac:dyDescent="0.35">
      <c r="A490" s="828"/>
      <c r="B490" s="828"/>
      <c r="C490" s="828"/>
      <c r="D490" s="827"/>
      <c r="E490" s="827"/>
      <c r="F490" s="827"/>
      <c r="G490" s="831" t="s">
        <v>340</v>
      </c>
      <c r="H490" s="831"/>
      <c r="I490" s="827"/>
      <c r="J490" s="827"/>
      <c r="K490" s="827"/>
      <c r="L490" s="827"/>
    </row>
    <row r="491" spans="1:15" ht="14.25" customHeight="1" x14ac:dyDescent="0.35">
      <c r="A491" s="828"/>
      <c r="B491" s="828"/>
      <c r="C491" s="828"/>
      <c r="D491" s="827"/>
      <c r="E491" s="827" t="s">
        <v>398</v>
      </c>
      <c r="F491" s="827" t="s">
        <v>342</v>
      </c>
      <c r="G491" s="827" t="s">
        <v>343</v>
      </c>
      <c r="H491" s="827"/>
      <c r="I491" s="438" t="s">
        <v>344</v>
      </c>
      <c r="J491" s="438" t="s">
        <v>345</v>
      </c>
      <c r="K491" s="438" t="s">
        <v>346</v>
      </c>
      <c r="L491" s="438" t="s">
        <v>347</v>
      </c>
    </row>
    <row r="492" spans="1:15" ht="28" x14ac:dyDescent="0.35">
      <c r="A492" s="828"/>
      <c r="B492" s="828"/>
      <c r="C492" s="828"/>
      <c r="D492" s="827"/>
      <c r="E492" s="827"/>
      <c r="F492" s="827"/>
      <c r="G492" s="827"/>
      <c r="H492" s="827"/>
      <c r="I492" s="439" t="s">
        <v>348</v>
      </c>
      <c r="J492" s="439" t="s">
        <v>348</v>
      </c>
      <c r="K492" s="439" t="s">
        <v>348</v>
      </c>
      <c r="L492" s="439" t="s">
        <v>348</v>
      </c>
    </row>
    <row r="493" spans="1:15" ht="15" customHeight="1" x14ac:dyDescent="0.35">
      <c r="A493" s="828"/>
      <c r="B493" s="828"/>
      <c r="C493" s="828"/>
      <c r="D493" s="440" t="s">
        <v>61</v>
      </c>
      <c r="E493" s="440" t="s">
        <v>349</v>
      </c>
      <c r="F493" s="440" t="s">
        <v>350</v>
      </c>
      <c r="G493" s="832" t="s">
        <v>351</v>
      </c>
      <c r="H493" s="832"/>
      <c r="I493" s="440" t="s">
        <v>352</v>
      </c>
      <c r="J493" s="440" t="s">
        <v>353</v>
      </c>
      <c r="K493" s="440" t="s">
        <v>354</v>
      </c>
      <c r="L493" s="440" t="s">
        <v>355</v>
      </c>
    </row>
    <row r="494" spans="1:15" ht="15" customHeight="1" x14ac:dyDescent="0.35">
      <c r="A494" s="833" t="s">
        <v>68</v>
      </c>
      <c r="B494" s="833" t="s">
        <v>313</v>
      </c>
      <c r="C494" s="833" t="s">
        <v>586</v>
      </c>
      <c r="D494" s="911"/>
      <c r="E494" s="912"/>
      <c r="F494" s="833"/>
      <c r="G494" s="441" t="s">
        <v>357</v>
      </c>
      <c r="H494" s="602"/>
      <c r="I494" s="476">
        <f>(D494*E494*F494*H494)/1000</f>
        <v>0</v>
      </c>
      <c r="J494" s="444"/>
      <c r="K494" s="444"/>
      <c r="L494" s="444"/>
    </row>
    <row r="495" spans="1:15" x14ac:dyDescent="0.35">
      <c r="A495" s="833"/>
      <c r="B495" s="833"/>
      <c r="C495" s="833"/>
      <c r="D495" s="833"/>
      <c r="E495" s="833"/>
      <c r="F495" s="833"/>
      <c r="G495" s="441" t="s">
        <v>358</v>
      </c>
      <c r="H495" s="602"/>
      <c r="I495" s="444"/>
      <c r="J495" s="478">
        <f>(D494*E494*F494*H495)/1000</f>
        <v>0</v>
      </c>
      <c r="K495" s="477"/>
      <c r="L495" s="477"/>
      <c r="N495" s="601">
        <v>6</v>
      </c>
      <c r="O495" s="601">
        <f>N482*100+N495</f>
        <v>1106</v>
      </c>
    </row>
    <row r="496" spans="1:15" x14ac:dyDescent="0.35">
      <c r="A496" s="833"/>
      <c r="B496" s="833"/>
      <c r="C496" s="833"/>
      <c r="D496" s="833"/>
      <c r="E496" s="833"/>
      <c r="F496" s="833"/>
      <c r="G496" s="441" t="s">
        <v>359</v>
      </c>
      <c r="H496" s="602"/>
      <c r="I496" s="444"/>
      <c r="J496" s="477"/>
      <c r="K496" s="478">
        <f>(D494*E494*F494*H496)/1000</f>
        <v>0</v>
      </c>
      <c r="L496" s="477"/>
    </row>
    <row r="497" spans="1:14" x14ac:dyDescent="0.35">
      <c r="A497" s="833"/>
      <c r="B497" s="833"/>
      <c r="C497" s="833"/>
      <c r="D497" s="833"/>
      <c r="E497" s="833"/>
      <c r="F497" s="833"/>
      <c r="G497" s="441" t="s">
        <v>360</v>
      </c>
      <c r="H497" s="603"/>
      <c r="I497" s="444"/>
      <c r="J497" s="477"/>
      <c r="K497" s="477"/>
      <c r="L497" s="478">
        <f>(D494*E494*F494*H497)/1000</f>
        <v>0</v>
      </c>
    </row>
    <row r="498" spans="1:14" ht="15" customHeight="1" x14ac:dyDescent="0.35">
      <c r="A498" s="833"/>
      <c r="B498" s="833"/>
      <c r="C498" s="827" t="s">
        <v>312</v>
      </c>
      <c r="D498" s="835"/>
      <c r="E498" s="835"/>
      <c r="F498" s="835"/>
      <c r="G498" s="441" t="s">
        <v>357</v>
      </c>
      <c r="H498" s="442"/>
      <c r="I498" s="443"/>
      <c r="J498" s="444"/>
      <c r="K498" s="444"/>
      <c r="L498" s="444"/>
    </row>
    <row r="499" spans="1:14" x14ac:dyDescent="0.35">
      <c r="A499" s="833"/>
      <c r="B499" s="833"/>
      <c r="C499" s="833"/>
      <c r="D499" s="835"/>
      <c r="E499" s="835"/>
      <c r="F499" s="835"/>
      <c r="G499" s="441" t="s">
        <v>358</v>
      </c>
      <c r="H499" s="442"/>
      <c r="I499" s="444"/>
      <c r="J499" s="443"/>
      <c r="K499" s="444"/>
      <c r="L499" s="444"/>
    </row>
    <row r="500" spans="1:14" x14ac:dyDescent="0.35">
      <c r="A500" s="833"/>
      <c r="B500" s="833"/>
      <c r="C500" s="833"/>
      <c r="D500" s="835"/>
      <c r="E500" s="835"/>
      <c r="F500" s="835"/>
      <c r="G500" s="441" t="s">
        <v>359</v>
      </c>
      <c r="H500" s="445"/>
      <c r="I500" s="444"/>
      <c r="J500" s="444"/>
      <c r="K500" s="443"/>
      <c r="L500" s="444"/>
    </row>
    <row r="501" spans="1:14" x14ac:dyDescent="0.35">
      <c r="A501" s="833"/>
      <c r="B501" s="833"/>
      <c r="C501" s="833"/>
      <c r="D501" s="835"/>
      <c r="E501" s="835"/>
      <c r="F501" s="835"/>
      <c r="G501" s="441" t="s">
        <v>360</v>
      </c>
      <c r="H501" s="445"/>
      <c r="I501" s="444"/>
      <c r="J501" s="444"/>
      <c r="K501" s="444"/>
      <c r="L501" s="443"/>
    </row>
    <row r="502" spans="1:14" ht="15" customHeight="1" x14ac:dyDescent="0.35">
      <c r="A502" s="836" t="s">
        <v>91</v>
      </c>
      <c r="B502" s="836"/>
      <c r="C502" s="836"/>
      <c r="D502" s="837"/>
      <c r="E502" s="837"/>
      <c r="F502" s="837"/>
      <c r="G502" s="838" t="s">
        <v>357</v>
      </c>
      <c r="H502" s="838"/>
      <c r="I502" s="604">
        <f>I494+I498</f>
        <v>0</v>
      </c>
      <c r="J502" s="444"/>
      <c r="K502" s="444"/>
      <c r="L502" s="444"/>
    </row>
    <row r="503" spans="1:14" ht="15" customHeight="1" x14ac:dyDescent="0.35">
      <c r="A503" s="836"/>
      <c r="B503" s="836"/>
      <c r="C503" s="836"/>
      <c r="D503" s="837"/>
      <c r="E503" s="837"/>
      <c r="F503" s="837"/>
      <c r="G503" s="838" t="s">
        <v>358</v>
      </c>
      <c r="H503" s="838"/>
      <c r="I503" s="444"/>
      <c r="J503" s="604">
        <f>J495+J499</f>
        <v>0</v>
      </c>
      <c r="K503" s="444"/>
      <c r="L503" s="444"/>
    </row>
    <row r="504" spans="1:14" ht="15" customHeight="1" x14ac:dyDescent="0.35">
      <c r="A504" s="836"/>
      <c r="B504" s="836"/>
      <c r="C504" s="836"/>
      <c r="D504" s="837"/>
      <c r="E504" s="837"/>
      <c r="F504" s="837"/>
      <c r="G504" s="838" t="s">
        <v>359</v>
      </c>
      <c r="H504" s="838"/>
      <c r="I504" s="444"/>
      <c r="J504" s="444"/>
      <c r="K504" s="604">
        <f>K496+K500</f>
        <v>0</v>
      </c>
      <c r="L504" s="444"/>
    </row>
    <row r="505" spans="1:14" ht="15" customHeight="1" x14ac:dyDescent="0.35">
      <c r="A505" s="836"/>
      <c r="B505" s="836"/>
      <c r="C505" s="836"/>
      <c r="D505" s="837"/>
      <c r="E505" s="837"/>
      <c r="F505" s="837"/>
      <c r="G505" s="838" t="s">
        <v>360</v>
      </c>
      <c r="H505" s="838"/>
      <c r="I505" s="444"/>
      <c r="J505" s="444"/>
      <c r="K505" s="444"/>
      <c r="L505" s="604">
        <f>L497+L501</f>
        <v>0</v>
      </c>
    </row>
    <row r="506" spans="1:14" ht="15" customHeight="1" x14ac:dyDescent="0.35">
      <c r="A506" s="839" t="s">
        <v>400</v>
      </c>
      <c r="B506" s="839"/>
      <c r="C506" s="839"/>
      <c r="D506" s="839"/>
      <c r="E506" s="839"/>
      <c r="F506" s="839"/>
      <c r="G506" s="839"/>
      <c r="H506" s="839"/>
      <c r="I506" s="839"/>
      <c r="J506" s="839"/>
      <c r="K506" s="839"/>
      <c r="L506" s="839"/>
    </row>
    <row r="507" spans="1:14" ht="15" customHeight="1" x14ac:dyDescent="0.35">
      <c r="A507" s="840" t="s">
        <v>401</v>
      </c>
      <c r="B507" s="840"/>
      <c r="C507" s="840"/>
      <c r="D507" s="840"/>
      <c r="E507" s="840"/>
      <c r="F507" s="840"/>
      <c r="G507" s="840"/>
      <c r="H507" s="840"/>
      <c r="I507" s="840"/>
      <c r="J507" s="840"/>
      <c r="K507" s="840"/>
      <c r="L507" s="840"/>
    </row>
    <row r="508" spans="1:14" ht="15.75" customHeight="1" x14ac:dyDescent="0.35">
      <c r="A508" s="913" t="s">
        <v>402</v>
      </c>
      <c r="B508" s="913"/>
      <c r="C508" s="913"/>
      <c r="D508" s="913"/>
      <c r="E508" s="913"/>
      <c r="F508" s="913"/>
      <c r="G508" s="913"/>
      <c r="H508" s="913"/>
      <c r="I508" s="913"/>
      <c r="J508" s="913"/>
      <c r="K508" s="913"/>
      <c r="L508" s="913"/>
    </row>
    <row r="509" spans="1:14" x14ac:dyDescent="0.35">
      <c r="A509" s="913"/>
      <c r="B509" s="913"/>
      <c r="C509" s="913"/>
      <c r="D509" s="913"/>
      <c r="E509" s="913"/>
      <c r="F509" s="913"/>
      <c r="G509" s="913"/>
      <c r="H509" s="913"/>
      <c r="I509" s="913"/>
      <c r="J509" s="913"/>
      <c r="K509" s="913"/>
      <c r="L509" s="913"/>
    </row>
    <row r="511" spans="1:14" x14ac:dyDescent="0.35">
      <c r="A511" s="907" t="s">
        <v>23</v>
      </c>
      <c r="B511" s="907"/>
      <c r="C511" s="908">
        <f>Presentación!$C$3</f>
        <v>1990</v>
      </c>
      <c r="D511" s="908"/>
      <c r="E511" s="908"/>
      <c r="F511" s="908"/>
      <c r="G511" s="908"/>
      <c r="H511" s="908"/>
      <c r="I511" s="908"/>
      <c r="J511" s="908"/>
      <c r="K511" s="908"/>
      <c r="L511" s="908"/>
    </row>
    <row r="512" spans="1:14" x14ac:dyDescent="0.35">
      <c r="A512" s="909" t="s">
        <v>24</v>
      </c>
      <c r="B512" s="909"/>
      <c r="C512" s="910" t="s">
        <v>390</v>
      </c>
      <c r="D512" s="910"/>
      <c r="E512" s="910"/>
      <c r="F512" s="910"/>
      <c r="G512" s="910"/>
      <c r="H512" s="910"/>
      <c r="I512" s="910"/>
      <c r="J512" s="910"/>
      <c r="K512" s="910"/>
      <c r="L512" s="910"/>
      <c r="N512" s="601">
        <v>12</v>
      </c>
    </row>
    <row r="513" spans="1:15" ht="15.75" customHeight="1" x14ac:dyDescent="0.35">
      <c r="A513" s="823" t="s">
        <v>5</v>
      </c>
      <c r="B513" s="823"/>
      <c r="C513" s="824" t="s">
        <v>26</v>
      </c>
      <c r="D513" s="824"/>
      <c r="E513" s="824"/>
      <c r="F513" s="824"/>
      <c r="G513" s="824"/>
      <c r="H513" s="824"/>
      <c r="I513" s="824"/>
      <c r="J513" s="824"/>
      <c r="K513" s="824"/>
      <c r="L513" s="824"/>
    </row>
    <row r="514" spans="1:15" ht="15.75" customHeight="1" x14ac:dyDescent="0.35">
      <c r="A514" s="823" t="s">
        <v>27</v>
      </c>
      <c r="B514" s="823"/>
      <c r="C514" s="824" t="s">
        <v>585</v>
      </c>
      <c r="D514" s="824"/>
      <c r="E514" s="824"/>
      <c r="F514" s="824"/>
      <c r="G514" s="824"/>
      <c r="H514" s="824"/>
      <c r="I514" s="824"/>
      <c r="J514" s="824"/>
      <c r="K514" s="824"/>
      <c r="L514" s="824"/>
    </row>
    <row r="515" spans="1:15" ht="15.75" customHeight="1" x14ac:dyDescent="0.35">
      <c r="A515" s="823" t="s">
        <v>29</v>
      </c>
      <c r="B515" s="823"/>
      <c r="C515" s="824" t="s">
        <v>544</v>
      </c>
      <c r="D515" s="824"/>
      <c r="E515" s="824"/>
      <c r="F515" s="824"/>
      <c r="G515" s="824"/>
      <c r="H515" s="824"/>
      <c r="I515" s="824"/>
      <c r="J515" s="824"/>
      <c r="K515" s="824"/>
      <c r="L515" s="824"/>
    </row>
    <row r="516" spans="1:15" ht="15" customHeight="1" x14ac:dyDescent="0.35">
      <c r="A516" s="823" t="s">
        <v>31</v>
      </c>
      <c r="B516" s="823"/>
      <c r="C516" s="824" t="s">
        <v>299</v>
      </c>
      <c r="D516" s="824"/>
      <c r="E516" s="824"/>
      <c r="F516" s="824"/>
      <c r="G516" s="824"/>
      <c r="H516" s="824"/>
      <c r="I516" s="824"/>
      <c r="J516" s="824"/>
      <c r="K516" s="824"/>
      <c r="L516" s="824"/>
    </row>
    <row r="517" spans="1:15" ht="15.75" customHeight="1" x14ac:dyDescent="0.35">
      <c r="A517" s="825" t="s">
        <v>33</v>
      </c>
      <c r="B517" s="825"/>
      <c r="C517" s="436" t="s">
        <v>34</v>
      </c>
      <c r="D517" s="826" t="s">
        <v>324</v>
      </c>
      <c r="E517" s="826"/>
      <c r="F517" s="826"/>
      <c r="G517" s="826"/>
      <c r="H517" s="826"/>
      <c r="I517" s="826"/>
      <c r="J517" s="826"/>
      <c r="K517" s="826"/>
      <c r="L517" s="826"/>
    </row>
    <row r="518" spans="1:15" ht="38.25" customHeight="1" x14ac:dyDescent="0.35">
      <c r="A518" s="827" t="s">
        <v>37</v>
      </c>
      <c r="B518" s="827"/>
      <c r="C518" s="828" t="s">
        <v>395</v>
      </c>
      <c r="D518" s="437" t="s">
        <v>326</v>
      </c>
      <c r="E518" s="437" t="s">
        <v>396</v>
      </c>
      <c r="F518" s="437" t="s">
        <v>397</v>
      </c>
      <c r="G518" s="829" t="s">
        <v>329</v>
      </c>
      <c r="H518" s="829"/>
      <c r="I518" s="437" t="s">
        <v>330</v>
      </c>
      <c r="J518" s="437" t="s">
        <v>331</v>
      </c>
      <c r="K518" s="437" t="s">
        <v>332</v>
      </c>
      <c r="L518" s="437" t="s">
        <v>333</v>
      </c>
    </row>
    <row r="519" spans="1:15" ht="15" customHeight="1" x14ac:dyDescent="0.35">
      <c r="A519" s="828" t="s">
        <v>197</v>
      </c>
      <c r="B519" s="828" t="s">
        <v>47</v>
      </c>
      <c r="C519" s="828"/>
      <c r="D519" s="827" t="s">
        <v>48</v>
      </c>
      <c r="E519" s="827" t="s">
        <v>334</v>
      </c>
      <c r="F519" s="827" t="s">
        <v>276</v>
      </c>
      <c r="G519" s="830" t="s">
        <v>335</v>
      </c>
      <c r="H519" s="830"/>
      <c r="I519" s="827" t="s">
        <v>336</v>
      </c>
      <c r="J519" s="827" t="s">
        <v>337</v>
      </c>
      <c r="K519" s="827" t="s">
        <v>338</v>
      </c>
      <c r="L519" s="827" t="s">
        <v>339</v>
      </c>
    </row>
    <row r="520" spans="1:15" ht="15.75" customHeight="1" x14ac:dyDescent="0.35">
      <c r="A520" s="828"/>
      <c r="B520" s="828"/>
      <c r="C520" s="828"/>
      <c r="D520" s="827"/>
      <c r="E520" s="827"/>
      <c r="F520" s="827"/>
      <c r="G520" s="831" t="s">
        <v>340</v>
      </c>
      <c r="H520" s="831"/>
      <c r="I520" s="827"/>
      <c r="J520" s="827"/>
      <c r="K520" s="827"/>
      <c r="L520" s="827"/>
    </row>
    <row r="521" spans="1:15" ht="14.25" customHeight="1" x14ac:dyDescent="0.35">
      <c r="A521" s="828"/>
      <c r="B521" s="828"/>
      <c r="C521" s="828"/>
      <c r="D521" s="827"/>
      <c r="E521" s="827" t="s">
        <v>398</v>
      </c>
      <c r="F521" s="827" t="s">
        <v>342</v>
      </c>
      <c r="G521" s="827" t="s">
        <v>343</v>
      </c>
      <c r="H521" s="827"/>
      <c r="I521" s="438" t="s">
        <v>344</v>
      </c>
      <c r="J521" s="438" t="s">
        <v>345</v>
      </c>
      <c r="K521" s="438" t="s">
        <v>346</v>
      </c>
      <c r="L521" s="438" t="s">
        <v>347</v>
      </c>
    </row>
    <row r="522" spans="1:15" ht="28" x14ac:dyDescent="0.35">
      <c r="A522" s="828"/>
      <c r="B522" s="828"/>
      <c r="C522" s="828"/>
      <c r="D522" s="827"/>
      <c r="E522" s="827"/>
      <c r="F522" s="827"/>
      <c r="G522" s="827"/>
      <c r="H522" s="827"/>
      <c r="I522" s="439" t="s">
        <v>348</v>
      </c>
      <c r="J522" s="439" t="s">
        <v>348</v>
      </c>
      <c r="K522" s="439" t="s">
        <v>348</v>
      </c>
      <c r="L522" s="439" t="s">
        <v>348</v>
      </c>
    </row>
    <row r="523" spans="1:15" ht="15" customHeight="1" x14ac:dyDescent="0.35">
      <c r="A523" s="828"/>
      <c r="B523" s="828"/>
      <c r="C523" s="828"/>
      <c r="D523" s="440" t="s">
        <v>61</v>
      </c>
      <c r="E523" s="440" t="s">
        <v>349</v>
      </c>
      <c r="F523" s="440" t="s">
        <v>350</v>
      </c>
      <c r="G523" s="832" t="s">
        <v>351</v>
      </c>
      <c r="H523" s="832"/>
      <c r="I523" s="440" t="s">
        <v>352</v>
      </c>
      <c r="J523" s="440" t="s">
        <v>353</v>
      </c>
      <c r="K523" s="440" t="s">
        <v>354</v>
      </c>
      <c r="L523" s="440" t="s">
        <v>355</v>
      </c>
    </row>
    <row r="524" spans="1:15" ht="15" customHeight="1" x14ac:dyDescent="0.35">
      <c r="A524" s="833" t="s">
        <v>68</v>
      </c>
      <c r="B524" s="833" t="s">
        <v>313</v>
      </c>
      <c r="C524" s="833" t="s">
        <v>586</v>
      </c>
      <c r="D524" s="911"/>
      <c r="E524" s="912"/>
      <c r="F524" s="833"/>
      <c r="G524" s="441" t="s">
        <v>357</v>
      </c>
      <c r="H524" s="602"/>
      <c r="I524" s="476">
        <f>(D524*E524*F524*H524)/1000</f>
        <v>0</v>
      </c>
      <c r="J524" s="444"/>
      <c r="K524" s="444"/>
      <c r="L524" s="444"/>
    </row>
    <row r="525" spans="1:15" x14ac:dyDescent="0.35">
      <c r="A525" s="833"/>
      <c r="B525" s="833"/>
      <c r="C525" s="833"/>
      <c r="D525" s="833"/>
      <c r="E525" s="833"/>
      <c r="F525" s="833"/>
      <c r="G525" s="441" t="s">
        <v>358</v>
      </c>
      <c r="H525" s="602"/>
      <c r="I525" s="444"/>
      <c r="J525" s="478">
        <f>(D524*E524*F524*H525)/1000</f>
        <v>0</v>
      </c>
      <c r="K525" s="477"/>
      <c r="L525" s="477"/>
      <c r="N525" s="601">
        <v>6</v>
      </c>
      <c r="O525" s="601">
        <f>N512*100+N525</f>
        <v>1206</v>
      </c>
    </row>
    <row r="526" spans="1:15" x14ac:dyDescent="0.35">
      <c r="A526" s="833"/>
      <c r="B526" s="833"/>
      <c r="C526" s="833"/>
      <c r="D526" s="833"/>
      <c r="E526" s="833"/>
      <c r="F526" s="833"/>
      <c r="G526" s="441" t="s">
        <v>359</v>
      </c>
      <c r="H526" s="602"/>
      <c r="I526" s="444"/>
      <c r="J526" s="477"/>
      <c r="K526" s="478">
        <f>(D524*E524*F524*H526)/1000</f>
        <v>0</v>
      </c>
      <c r="L526" s="477"/>
    </row>
    <row r="527" spans="1:15" x14ac:dyDescent="0.35">
      <c r="A527" s="833"/>
      <c r="B527" s="833"/>
      <c r="C527" s="833"/>
      <c r="D527" s="833"/>
      <c r="E527" s="833"/>
      <c r="F527" s="833"/>
      <c r="G527" s="441" t="s">
        <v>360</v>
      </c>
      <c r="H527" s="603"/>
      <c r="I527" s="444"/>
      <c r="J527" s="477"/>
      <c r="K527" s="477"/>
      <c r="L527" s="478">
        <f>(D524*E524*F524*H527)/1000</f>
        <v>0</v>
      </c>
    </row>
    <row r="528" spans="1:15" ht="15" customHeight="1" x14ac:dyDescent="0.35">
      <c r="A528" s="833"/>
      <c r="B528" s="833"/>
      <c r="C528" s="827" t="s">
        <v>312</v>
      </c>
      <c r="D528" s="835"/>
      <c r="E528" s="835"/>
      <c r="F528" s="835"/>
      <c r="G528" s="441" t="s">
        <v>357</v>
      </c>
      <c r="H528" s="442"/>
      <c r="I528" s="443"/>
      <c r="J528" s="444"/>
      <c r="K528" s="444"/>
      <c r="L528" s="444"/>
    </row>
    <row r="529" spans="1:12" x14ac:dyDescent="0.35">
      <c r="A529" s="833"/>
      <c r="B529" s="833"/>
      <c r="C529" s="833"/>
      <c r="D529" s="835"/>
      <c r="E529" s="835"/>
      <c r="F529" s="835"/>
      <c r="G529" s="441" t="s">
        <v>358</v>
      </c>
      <c r="H529" s="442"/>
      <c r="I529" s="444"/>
      <c r="J529" s="443"/>
      <c r="K529" s="444"/>
      <c r="L529" s="444"/>
    </row>
    <row r="530" spans="1:12" x14ac:dyDescent="0.35">
      <c r="A530" s="833"/>
      <c r="B530" s="833"/>
      <c r="C530" s="833"/>
      <c r="D530" s="835"/>
      <c r="E530" s="835"/>
      <c r="F530" s="835"/>
      <c r="G530" s="441" t="s">
        <v>359</v>
      </c>
      <c r="H530" s="445"/>
      <c r="I530" s="444"/>
      <c r="J530" s="444"/>
      <c r="K530" s="443"/>
      <c r="L530" s="444"/>
    </row>
    <row r="531" spans="1:12" x14ac:dyDescent="0.35">
      <c r="A531" s="833"/>
      <c r="B531" s="833"/>
      <c r="C531" s="833"/>
      <c r="D531" s="835"/>
      <c r="E531" s="835"/>
      <c r="F531" s="835"/>
      <c r="G531" s="441" t="s">
        <v>360</v>
      </c>
      <c r="H531" s="445"/>
      <c r="I531" s="444"/>
      <c r="J531" s="444"/>
      <c r="K531" s="444"/>
      <c r="L531" s="443"/>
    </row>
    <row r="532" spans="1:12" ht="15" customHeight="1" x14ac:dyDescent="0.35">
      <c r="A532" s="836" t="s">
        <v>91</v>
      </c>
      <c r="B532" s="836"/>
      <c r="C532" s="836"/>
      <c r="D532" s="837"/>
      <c r="E532" s="837"/>
      <c r="F532" s="837"/>
      <c r="G532" s="838" t="s">
        <v>357</v>
      </c>
      <c r="H532" s="838"/>
      <c r="I532" s="604">
        <f>I524+I528</f>
        <v>0</v>
      </c>
      <c r="J532" s="444"/>
      <c r="K532" s="444"/>
      <c r="L532" s="444"/>
    </row>
    <row r="533" spans="1:12" ht="15" customHeight="1" x14ac:dyDescent="0.35">
      <c r="A533" s="836"/>
      <c r="B533" s="836"/>
      <c r="C533" s="836"/>
      <c r="D533" s="837"/>
      <c r="E533" s="837"/>
      <c r="F533" s="837"/>
      <c r="G533" s="838" t="s">
        <v>358</v>
      </c>
      <c r="H533" s="838"/>
      <c r="I533" s="444"/>
      <c r="J533" s="604">
        <f>J525+J529</f>
        <v>0</v>
      </c>
      <c r="K533" s="444"/>
      <c r="L533" s="444"/>
    </row>
    <row r="534" spans="1:12" ht="15" customHeight="1" x14ac:dyDescent="0.35">
      <c r="A534" s="836"/>
      <c r="B534" s="836"/>
      <c r="C534" s="836"/>
      <c r="D534" s="837"/>
      <c r="E534" s="837"/>
      <c r="F534" s="837"/>
      <c r="G534" s="838" t="s">
        <v>359</v>
      </c>
      <c r="H534" s="838"/>
      <c r="I534" s="444"/>
      <c r="J534" s="444"/>
      <c r="K534" s="604">
        <f>K526+K530</f>
        <v>0</v>
      </c>
      <c r="L534" s="444"/>
    </row>
    <row r="535" spans="1:12" ht="15" customHeight="1" x14ac:dyDescent="0.35">
      <c r="A535" s="836"/>
      <c r="B535" s="836"/>
      <c r="C535" s="836"/>
      <c r="D535" s="837"/>
      <c r="E535" s="837"/>
      <c r="F535" s="837"/>
      <c r="G535" s="838" t="s">
        <v>360</v>
      </c>
      <c r="H535" s="838"/>
      <c r="I535" s="444"/>
      <c r="J535" s="444"/>
      <c r="K535" s="444"/>
      <c r="L535" s="604">
        <f>L527+L531</f>
        <v>0</v>
      </c>
    </row>
    <row r="536" spans="1:12" ht="15" customHeight="1" x14ac:dyDescent="0.35">
      <c r="A536" s="839" t="s">
        <v>400</v>
      </c>
      <c r="B536" s="839"/>
      <c r="C536" s="839"/>
      <c r="D536" s="839"/>
      <c r="E536" s="839"/>
      <c r="F536" s="839"/>
      <c r="G536" s="839"/>
      <c r="H536" s="839"/>
      <c r="I536" s="839"/>
      <c r="J536" s="839"/>
      <c r="K536" s="839"/>
      <c r="L536" s="839"/>
    </row>
    <row r="537" spans="1:12" ht="15" customHeight="1" x14ac:dyDescent="0.35">
      <c r="A537" s="840" t="s">
        <v>401</v>
      </c>
      <c r="B537" s="840"/>
      <c r="C537" s="840"/>
      <c r="D537" s="840"/>
      <c r="E537" s="840"/>
      <c r="F537" s="840"/>
      <c r="G537" s="840"/>
      <c r="H537" s="840"/>
      <c r="I537" s="840"/>
      <c r="J537" s="840"/>
      <c r="K537" s="840"/>
      <c r="L537" s="840"/>
    </row>
    <row r="538" spans="1:12" ht="15.75" customHeight="1" x14ac:dyDescent="0.35">
      <c r="A538" s="913" t="s">
        <v>402</v>
      </c>
      <c r="B538" s="913"/>
      <c r="C538" s="913"/>
      <c r="D538" s="913"/>
      <c r="E538" s="913"/>
      <c r="F538" s="913"/>
      <c r="G538" s="913"/>
      <c r="H538" s="913"/>
      <c r="I538" s="913"/>
      <c r="J538" s="913"/>
      <c r="K538" s="913"/>
      <c r="L538" s="913"/>
    </row>
    <row r="539" spans="1:12" x14ac:dyDescent="0.35">
      <c r="A539" s="913"/>
      <c r="B539" s="913"/>
      <c r="C539" s="913"/>
      <c r="D539" s="913"/>
      <c r="E539" s="913"/>
      <c r="F539" s="913"/>
      <c r="G539" s="913"/>
      <c r="H539" s="913"/>
      <c r="I539" s="913"/>
      <c r="J539" s="913"/>
      <c r="K539" s="913"/>
      <c r="L539" s="913"/>
    </row>
  </sheetData>
  <mergeCells count="972">
    <mergeCell ref="A537:L537"/>
    <mergeCell ref="A538:L539"/>
    <mergeCell ref="A532:C535"/>
    <mergeCell ref="D532:D535"/>
    <mergeCell ref="E532:E535"/>
    <mergeCell ref="F532:F535"/>
    <mergeCell ref="G532:H532"/>
    <mergeCell ref="G533:H533"/>
    <mergeCell ref="G534:H534"/>
    <mergeCell ref="G535:H535"/>
    <mergeCell ref="A536:L536"/>
    <mergeCell ref="G523:H523"/>
    <mergeCell ref="A524:A531"/>
    <mergeCell ref="B524:B531"/>
    <mergeCell ref="C524:C527"/>
    <mergeCell ref="D524:D527"/>
    <mergeCell ref="E524:E527"/>
    <mergeCell ref="F524:F527"/>
    <mergeCell ref="C528:C531"/>
    <mergeCell ref="D528:D531"/>
    <mergeCell ref="E528:E531"/>
    <mergeCell ref="F528:F531"/>
    <mergeCell ref="A515:B515"/>
    <mergeCell ref="C515:L515"/>
    <mergeCell ref="A516:B516"/>
    <mergeCell ref="C516:L516"/>
    <mergeCell ref="A517:B517"/>
    <mergeCell ref="D517:L517"/>
    <mergeCell ref="A518:B518"/>
    <mergeCell ref="C518:C523"/>
    <mergeCell ref="G518:H518"/>
    <mergeCell ref="A519:A523"/>
    <mergeCell ref="B519:B523"/>
    <mergeCell ref="D519:D520"/>
    <mergeCell ref="E519:E520"/>
    <mergeCell ref="F519:F520"/>
    <mergeCell ref="G519:H519"/>
    <mergeCell ref="I519:I520"/>
    <mergeCell ref="J519:J520"/>
    <mergeCell ref="K519:K520"/>
    <mergeCell ref="L519:L520"/>
    <mergeCell ref="G520:H520"/>
    <mergeCell ref="D521:D522"/>
    <mergeCell ref="E521:E522"/>
    <mergeCell ref="F521:F522"/>
    <mergeCell ref="G521:H522"/>
    <mergeCell ref="A507:L507"/>
    <mergeCell ref="A508:L509"/>
    <mergeCell ref="A511:B511"/>
    <mergeCell ref="C511:L511"/>
    <mergeCell ref="A512:B512"/>
    <mergeCell ref="C512:L512"/>
    <mergeCell ref="A513:B513"/>
    <mergeCell ref="C513:L513"/>
    <mergeCell ref="A514:B514"/>
    <mergeCell ref="C514:L514"/>
    <mergeCell ref="A502:C505"/>
    <mergeCell ref="D502:D505"/>
    <mergeCell ref="E502:E505"/>
    <mergeCell ref="F502:F505"/>
    <mergeCell ref="G502:H502"/>
    <mergeCell ref="G503:H503"/>
    <mergeCell ref="G504:H504"/>
    <mergeCell ref="G505:H505"/>
    <mergeCell ref="A506:L506"/>
    <mergeCell ref="G493:H493"/>
    <mergeCell ref="A494:A501"/>
    <mergeCell ref="B494:B501"/>
    <mergeCell ref="C494:C497"/>
    <mergeCell ref="D494:D497"/>
    <mergeCell ref="E494:E497"/>
    <mergeCell ref="F494:F497"/>
    <mergeCell ref="C498:C501"/>
    <mergeCell ref="D498:D501"/>
    <mergeCell ref="E498:E501"/>
    <mergeCell ref="F498:F501"/>
    <mergeCell ref="A485:B485"/>
    <mergeCell ref="C485:L485"/>
    <mergeCell ref="A486:B486"/>
    <mergeCell ref="C486:L486"/>
    <mergeCell ref="A487:B487"/>
    <mergeCell ref="D487:L487"/>
    <mergeCell ref="A488:B488"/>
    <mergeCell ref="C488:C493"/>
    <mergeCell ref="G488:H488"/>
    <mergeCell ref="A489:A493"/>
    <mergeCell ref="B489:B493"/>
    <mergeCell ref="D489:D490"/>
    <mergeCell ref="E489:E490"/>
    <mergeCell ref="F489:F490"/>
    <mergeCell ref="G489:H489"/>
    <mergeCell ref="I489:I490"/>
    <mergeCell ref="J489:J490"/>
    <mergeCell ref="K489:K490"/>
    <mergeCell ref="L489:L490"/>
    <mergeCell ref="G490:H490"/>
    <mergeCell ref="D491:D492"/>
    <mergeCell ref="E491:E492"/>
    <mergeCell ref="F491:F492"/>
    <mergeCell ref="G491:H492"/>
    <mergeCell ref="A477:L477"/>
    <mergeCell ref="A478:L479"/>
    <mergeCell ref="A481:B481"/>
    <mergeCell ref="C481:L481"/>
    <mergeCell ref="A482:B482"/>
    <mergeCell ref="C482:L482"/>
    <mergeCell ref="A483:B483"/>
    <mergeCell ref="C483:L483"/>
    <mergeCell ref="A484:B484"/>
    <mergeCell ref="C484:L484"/>
    <mergeCell ref="A472:C475"/>
    <mergeCell ref="D472:D475"/>
    <mergeCell ref="E472:E475"/>
    <mergeCell ref="F472:F475"/>
    <mergeCell ref="G472:H472"/>
    <mergeCell ref="G473:H473"/>
    <mergeCell ref="G474:H474"/>
    <mergeCell ref="G475:H475"/>
    <mergeCell ref="A476:L476"/>
    <mergeCell ref="G463:H463"/>
    <mergeCell ref="A464:A471"/>
    <mergeCell ref="B464:B471"/>
    <mergeCell ref="C464:C467"/>
    <mergeCell ref="D464:D467"/>
    <mergeCell ref="E464:E467"/>
    <mergeCell ref="F464:F467"/>
    <mergeCell ref="C468:C471"/>
    <mergeCell ref="D468:D471"/>
    <mergeCell ref="E468:E471"/>
    <mergeCell ref="F468:F471"/>
    <mergeCell ref="A455:B455"/>
    <mergeCell ref="C455:L455"/>
    <mergeCell ref="A456:B456"/>
    <mergeCell ref="C456:L456"/>
    <mergeCell ref="A457:B457"/>
    <mergeCell ref="D457:L457"/>
    <mergeCell ref="A458:B458"/>
    <mergeCell ref="C458:C463"/>
    <mergeCell ref="G458:H458"/>
    <mergeCell ref="A459:A463"/>
    <mergeCell ref="B459:B463"/>
    <mergeCell ref="D459:D460"/>
    <mergeCell ref="E459:E460"/>
    <mergeCell ref="F459:F460"/>
    <mergeCell ref="G459:H459"/>
    <mergeCell ref="I459:I460"/>
    <mergeCell ref="J459:J460"/>
    <mergeCell ref="K459:K460"/>
    <mergeCell ref="L459:L460"/>
    <mergeCell ref="G460:H460"/>
    <mergeCell ref="D461:D462"/>
    <mergeCell ref="E461:E462"/>
    <mergeCell ref="F461:F462"/>
    <mergeCell ref="G461:H462"/>
    <mergeCell ref="A447:L447"/>
    <mergeCell ref="A448:L449"/>
    <mergeCell ref="A451:B451"/>
    <mergeCell ref="C451:L451"/>
    <mergeCell ref="A452:B452"/>
    <mergeCell ref="C452:L452"/>
    <mergeCell ref="A453:B453"/>
    <mergeCell ref="C453:L453"/>
    <mergeCell ref="A454:B454"/>
    <mergeCell ref="C454:L454"/>
    <mergeCell ref="A442:C445"/>
    <mergeCell ref="D442:D445"/>
    <mergeCell ref="E442:E445"/>
    <mergeCell ref="F442:F445"/>
    <mergeCell ref="G442:H442"/>
    <mergeCell ref="G443:H443"/>
    <mergeCell ref="G444:H444"/>
    <mergeCell ref="G445:H445"/>
    <mergeCell ref="A446:L446"/>
    <mergeCell ref="G433:H433"/>
    <mergeCell ref="A434:A441"/>
    <mergeCell ref="B434:B441"/>
    <mergeCell ref="C434:C437"/>
    <mergeCell ref="D434:D437"/>
    <mergeCell ref="E434:E437"/>
    <mergeCell ref="F434:F437"/>
    <mergeCell ref="C438:C441"/>
    <mergeCell ref="D438:D441"/>
    <mergeCell ref="E438:E441"/>
    <mergeCell ref="F438:F441"/>
    <mergeCell ref="A425:B425"/>
    <mergeCell ref="C425:L425"/>
    <mergeCell ref="A426:B426"/>
    <mergeCell ref="C426:L426"/>
    <mergeCell ref="A427:B427"/>
    <mergeCell ref="D427:L427"/>
    <mergeCell ref="A428:B428"/>
    <mergeCell ref="C428:C433"/>
    <mergeCell ref="G428:H428"/>
    <mergeCell ref="A429:A433"/>
    <mergeCell ref="B429:B433"/>
    <mergeCell ref="D429:D430"/>
    <mergeCell ref="E429:E430"/>
    <mergeCell ref="F429:F430"/>
    <mergeCell ref="G429:H429"/>
    <mergeCell ref="I429:I430"/>
    <mergeCell ref="J429:J430"/>
    <mergeCell ref="K429:K430"/>
    <mergeCell ref="L429:L430"/>
    <mergeCell ref="G430:H430"/>
    <mergeCell ref="D431:D432"/>
    <mergeCell ref="E431:E432"/>
    <mergeCell ref="F431:F432"/>
    <mergeCell ref="G431:H432"/>
    <mergeCell ref="A417:L417"/>
    <mergeCell ref="A418:L419"/>
    <mergeCell ref="A421:B421"/>
    <mergeCell ref="C421:L421"/>
    <mergeCell ref="A422:B422"/>
    <mergeCell ref="C422:L422"/>
    <mergeCell ref="A423:B423"/>
    <mergeCell ref="C423:L423"/>
    <mergeCell ref="A424:B424"/>
    <mergeCell ref="C424:L424"/>
    <mergeCell ref="A412:C415"/>
    <mergeCell ref="D412:D415"/>
    <mergeCell ref="E412:E415"/>
    <mergeCell ref="F412:F415"/>
    <mergeCell ref="G412:H412"/>
    <mergeCell ref="G413:H413"/>
    <mergeCell ref="G414:H414"/>
    <mergeCell ref="G415:H415"/>
    <mergeCell ref="A416:L416"/>
    <mergeCell ref="G403:H403"/>
    <mergeCell ref="A404:A411"/>
    <mergeCell ref="B404:B411"/>
    <mergeCell ref="C404:C407"/>
    <mergeCell ref="D404:D407"/>
    <mergeCell ref="E404:E407"/>
    <mergeCell ref="F404:F407"/>
    <mergeCell ref="C408:C411"/>
    <mergeCell ref="D408:D411"/>
    <mergeCell ref="E408:E411"/>
    <mergeCell ref="F408:F411"/>
    <mergeCell ref="A395:B395"/>
    <mergeCell ref="C395:L395"/>
    <mergeCell ref="A396:B396"/>
    <mergeCell ref="C396:L396"/>
    <mergeCell ref="A397:B397"/>
    <mergeCell ref="D397:L397"/>
    <mergeCell ref="A398:B398"/>
    <mergeCell ref="C398:C403"/>
    <mergeCell ref="G398:H398"/>
    <mergeCell ref="A399:A403"/>
    <mergeCell ref="B399:B403"/>
    <mergeCell ref="D399:D400"/>
    <mergeCell ref="E399:E400"/>
    <mergeCell ref="F399:F400"/>
    <mergeCell ref="G399:H399"/>
    <mergeCell ref="I399:I400"/>
    <mergeCell ref="J399:J400"/>
    <mergeCell ref="K399:K400"/>
    <mergeCell ref="L399:L400"/>
    <mergeCell ref="G400:H400"/>
    <mergeCell ref="D401:D402"/>
    <mergeCell ref="E401:E402"/>
    <mergeCell ref="F401:F402"/>
    <mergeCell ref="G401:H402"/>
    <mergeCell ref="A387:L387"/>
    <mergeCell ref="A388:L389"/>
    <mergeCell ref="A391:B391"/>
    <mergeCell ref="C391:L391"/>
    <mergeCell ref="A392:B392"/>
    <mergeCell ref="C392:L392"/>
    <mergeCell ref="A393:B393"/>
    <mergeCell ref="C393:L393"/>
    <mergeCell ref="A394:B394"/>
    <mergeCell ref="C394:L394"/>
    <mergeCell ref="A382:C385"/>
    <mergeCell ref="D382:D385"/>
    <mergeCell ref="E382:E385"/>
    <mergeCell ref="F382:F385"/>
    <mergeCell ref="G382:H382"/>
    <mergeCell ref="G383:H383"/>
    <mergeCell ref="G384:H384"/>
    <mergeCell ref="G385:H385"/>
    <mergeCell ref="A386:L386"/>
    <mergeCell ref="G373:H373"/>
    <mergeCell ref="A374:A381"/>
    <mergeCell ref="B374:B381"/>
    <mergeCell ref="C374:C377"/>
    <mergeCell ref="D374:D377"/>
    <mergeCell ref="E374:E377"/>
    <mergeCell ref="F374:F377"/>
    <mergeCell ref="C378:C381"/>
    <mergeCell ref="D378:D381"/>
    <mergeCell ref="E378:E381"/>
    <mergeCell ref="F378:F381"/>
    <mergeCell ref="A365:B365"/>
    <mergeCell ref="C365:L365"/>
    <mergeCell ref="A366:B366"/>
    <mergeCell ref="C366:L366"/>
    <mergeCell ref="A367:B367"/>
    <mergeCell ref="D367:L367"/>
    <mergeCell ref="A368:B368"/>
    <mergeCell ref="C368:C373"/>
    <mergeCell ref="G368:H368"/>
    <mergeCell ref="A369:A373"/>
    <mergeCell ref="B369:B373"/>
    <mergeCell ref="D369:D370"/>
    <mergeCell ref="E369:E370"/>
    <mergeCell ref="F369:F370"/>
    <mergeCell ref="G369:H369"/>
    <mergeCell ref="I369:I370"/>
    <mergeCell ref="J369:J370"/>
    <mergeCell ref="K369:K370"/>
    <mergeCell ref="L369:L370"/>
    <mergeCell ref="G370:H370"/>
    <mergeCell ref="D371:D372"/>
    <mergeCell ref="E371:E372"/>
    <mergeCell ref="F371:F372"/>
    <mergeCell ref="G371:H372"/>
    <mergeCell ref="A357:L357"/>
    <mergeCell ref="A358:L359"/>
    <mergeCell ref="A361:B361"/>
    <mergeCell ref="C361:L361"/>
    <mergeCell ref="A362:B362"/>
    <mergeCell ref="C362:L362"/>
    <mergeCell ref="A363:B363"/>
    <mergeCell ref="C363:L363"/>
    <mergeCell ref="A364:B364"/>
    <mergeCell ref="C364:L364"/>
    <mergeCell ref="A352:C355"/>
    <mergeCell ref="D352:D355"/>
    <mergeCell ref="E352:E355"/>
    <mergeCell ref="F352:F355"/>
    <mergeCell ref="G352:H352"/>
    <mergeCell ref="G353:H353"/>
    <mergeCell ref="G354:H354"/>
    <mergeCell ref="G355:H355"/>
    <mergeCell ref="A356:L356"/>
    <mergeCell ref="G343:H343"/>
    <mergeCell ref="A344:A351"/>
    <mergeCell ref="B344:B351"/>
    <mergeCell ref="C344:C347"/>
    <mergeCell ref="D344:D347"/>
    <mergeCell ref="E344:E347"/>
    <mergeCell ref="F344:F347"/>
    <mergeCell ref="C348:C351"/>
    <mergeCell ref="D348:D351"/>
    <mergeCell ref="E348:E351"/>
    <mergeCell ref="F348:F351"/>
    <mergeCell ref="A335:B335"/>
    <mergeCell ref="C335:L335"/>
    <mergeCell ref="A336:B336"/>
    <mergeCell ref="C336:L336"/>
    <mergeCell ref="A337:B337"/>
    <mergeCell ref="D337:L337"/>
    <mergeCell ref="A338:B338"/>
    <mergeCell ref="C338:C343"/>
    <mergeCell ref="G338:H338"/>
    <mergeCell ref="A339:A343"/>
    <mergeCell ref="B339:B343"/>
    <mergeCell ref="D339:D340"/>
    <mergeCell ref="E339:E340"/>
    <mergeCell ref="F339:F340"/>
    <mergeCell ref="G339:H339"/>
    <mergeCell ref="I339:I340"/>
    <mergeCell ref="J339:J340"/>
    <mergeCell ref="K339:K340"/>
    <mergeCell ref="L339:L340"/>
    <mergeCell ref="G340:H340"/>
    <mergeCell ref="D341:D342"/>
    <mergeCell ref="E341:E342"/>
    <mergeCell ref="F341:F342"/>
    <mergeCell ref="G341:H342"/>
    <mergeCell ref="A327:L327"/>
    <mergeCell ref="A328:L329"/>
    <mergeCell ref="A331:B331"/>
    <mergeCell ref="C331:L331"/>
    <mergeCell ref="A332:B332"/>
    <mergeCell ref="C332:L332"/>
    <mergeCell ref="A333:B333"/>
    <mergeCell ref="C333:L333"/>
    <mergeCell ref="A334:B334"/>
    <mergeCell ref="C334:L334"/>
    <mergeCell ref="A322:C325"/>
    <mergeCell ref="D322:D325"/>
    <mergeCell ref="E322:E325"/>
    <mergeCell ref="F322:F325"/>
    <mergeCell ref="G322:H322"/>
    <mergeCell ref="G323:H323"/>
    <mergeCell ref="G324:H324"/>
    <mergeCell ref="G325:H325"/>
    <mergeCell ref="A326:L326"/>
    <mergeCell ref="G313:H313"/>
    <mergeCell ref="A314:A321"/>
    <mergeCell ref="B314:B321"/>
    <mergeCell ref="C314:C317"/>
    <mergeCell ref="D314:D317"/>
    <mergeCell ref="E314:E317"/>
    <mergeCell ref="F314:F317"/>
    <mergeCell ref="C318:C321"/>
    <mergeCell ref="D318:D321"/>
    <mergeCell ref="E318:E321"/>
    <mergeCell ref="F318:F321"/>
    <mergeCell ref="A305:B305"/>
    <mergeCell ref="C305:L305"/>
    <mergeCell ref="A306:B306"/>
    <mergeCell ref="C306:L306"/>
    <mergeCell ref="A307:B307"/>
    <mergeCell ref="D307:L307"/>
    <mergeCell ref="A308:B308"/>
    <mergeCell ref="C308:C313"/>
    <mergeCell ref="G308:H308"/>
    <mergeCell ref="A309:A313"/>
    <mergeCell ref="B309:B313"/>
    <mergeCell ref="D309:D310"/>
    <mergeCell ref="E309:E310"/>
    <mergeCell ref="F309:F310"/>
    <mergeCell ref="G309:H309"/>
    <mergeCell ref="I309:I310"/>
    <mergeCell ref="J309:J310"/>
    <mergeCell ref="K309:K310"/>
    <mergeCell ref="L309:L310"/>
    <mergeCell ref="G310:H310"/>
    <mergeCell ref="D311:D312"/>
    <mergeCell ref="E311:E312"/>
    <mergeCell ref="F311:F312"/>
    <mergeCell ref="G311:H312"/>
    <mergeCell ref="A297:L297"/>
    <mergeCell ref="A298:L299"/>
    <mergeCell ref="A301:B301"/>
    <mergeCell ref="C301:L301"/>
    <mergeCell ref="A302:B302"/>
    <mergeCell ref="C302:L302"/>
    <mergeCell ref="A303:B303"/>
    <mergeCell ref="C303:L303"/>
    <mergeCell ref="A304:B304"/>
    <mergeCell ref="C304:L304"/>
    <mergeCell ref="A292:C295"/>
    <mergeCell ref="D292:D295"/>
    <mergeCell ref="E292:E295"/>
    <mergeCell ref="F292:F295"/>
    <mergeCell ref="G292:H292"/>
    <mergeCell ref="G293:H293"/>
    <mergeCell ref="G294:H294"/>
    <mergeCell ref="G295:H295"/>
    <mergeCell ref="A296:L296"/>
    <mergeCell ref="G283:H283"/>
    <mergeCell ref="A284:A291"/>
    <mergeCell ref="B284:B291"/>
    <mergeCell ref="C284:C287"/>
    <mergeCell ref="D284:D287"/>
    <mergeCell ref="E284:E287"/>
    <mergeCell ref="F284:F287"/>
    <mergeCell ref="C288:C291"/>
    <mergeCell ref="D288:D291"/>
    <mergeCell ref="E288:E291"/>
    <mergeCell ref="F288:F291"/>
    <mergeCell ref="A275:B275"/>
    <mergeCell ref="C275:L275"/>
    <mergeCell ref="A276:B276"/>
    <mergeCell ref="C276:L276"/>
    <mergeCell ref="A277:B277"/>
    <mergeCell ref="D277:L277"/>
    <mergeCell ref="A278:B278"/>
    <mergeCell ref="C278:C283"/>
    <mergeCell ref="G278:H278"/>
    <mergeCell ref="A279:A283"/>
    <mergeCell ref="B279:B283"/>
    <mergeCell ref="D279:D280"/>
    <mergeCell ref="E279:E280"/>
    <mergeCell ref="F279:F280"/>
    <mergeCell ref="G279:H279"/>
    <mergeCell ref="I279:I280"/>
    <mergeCell ref="J279:J280"/>
    <mergeCell ref="K279:K280"/>
    <mergeCell ref="L279:L280"/>
    <mergeCell ref="G280:H280"/>
    <mergeCell ref="D281:D282"/>
    <mergeCell ref="E281:E282"/>
    <mergeCell ref="F281:F282"/>
    <mergeCell ref="G281:H282"/>
    <mergeCell ref="A267:L267"/>
    <mergeCell ref="A268:L269"/>
    <mergeCell ref="A271:B271"/>
    <mergeCell ref="C271:L271"/>
    <mergeCell ref="A272:B272"/>
    <mergeCell ref="C272:L272"/>
    <mergeCell ref="A273:B273"/>
    <mergeCell ref="C273:L273"/>
    <mergeCell ref="A274:B274"/>
    <mergeCell ref="C274:L274"/>
    <mergeCell ref="A262:C265"/>
    <mergeCell ref="D262:D265"/>
    <mergeCell ref="E262:E265"/>
    <mergeCell ref="F262:F265"/>
    <mergeCell ref="G262:H262"/>
    <mergeCell ref="G263:H263"/>
    <mergeCell ref="G264:H264"/>
    <mergeCell ref="G265:H265"/>
    <mergeCell ref="A266:L266"/>
    <mergeCell ref="G253:H253"/>
    <mergeCell ref="A254:A261"/>
    <mergeCell ref="B254:B261"/>
    <mergeCell ref="C254:C257"/>
    <mergeCell ref="D254:D257"/>
    <mergeCell ref="E254:E257"/>
    <mergeCell ref="F254:F257"/>
    <mergeCell ref="C258:C261"/>
    <mergeCell ref="D258:D261"/>
    <mergeCell ref="E258:E261"/>
    <mergeCell ref="F258:F261"/>
    <mergeCell ref="A245:B245"/>
    <mergeCell ref="C245:L245"/>
    <mergeCell ref="A246:B246"/>
    <mergeCell ref="C246:L246"/>
    <mergeCell ref="A247:B247"/>
    <mergeCell ref="D247:L247"/>
    <mergeCell ref="A248:B248"/>
    <mergeCell ref="C248:C253"/>
    <mergeCell ref="G248:H248"/>
    <mergeCell ref="A249:A253"/>
    <mergeCell ref="B249:B253"/>
    <mergeCell ref="D249:D250"/>
    <mergeCell ref="E249:E250"/>
    <mergeCell ref="F249:F250"/>
    <mergeCell ref="G249:H249"/>
    <mergeCell ref="I249:I250"/>
    <mergeCell ref="J249:J250"/>
    <mergeCell ref="K249:K250"/>
    <mergeCell ref="L249:L250"/>
    <mergeCell ref="G250:H250"/>
    <mergeCell ref="D251:D252"/>
    <mergeCell ref="E251:E252"/>
    <mergeCell ref="F251:F252"/>
    <mergeCell ref="G251:H252"/>
    <mergeCell ref="A237:L237"/>
    <mergeCell ref="A238:L239"/>
    <mergeCell ref="A241:B241"/>
    <mergeCell ref="C241:L241"/>
    <mergeCell ref="A242:B242"/>
    <mergeCell ref="C242:L242"/>
    <mergeCell ref="A243:B243"/>
    <mergeCell ref="C243:L243"/>
    <mergeCell ref="A244:B244"/>
    <mergeCell ref="C244:L244"/>
    <mergeCell ref="A232:C235"/>
    <mergeCell ref="D232:D235"/>
    <mergeCell ref="E232:E235"/>
    <mergeCell ref="F232:F235"/>
    <mergeCell ref="G232:H232"/>
    <mergeCell ref="G233:H233"/>
    <mergeCell ref="G234:H234"/>
    <mergeCell ref="G235:H235"/>
    <mergeCell ref="A236:L236"/>
    <mergeCell ref="G223:H223"/>
    <mergeCell ref="A224:A231"/>
    <mergeCell ref="B224:B231"/>
    <mergeCell ref="C224:C227"/>
    <mergeCell ref="D224:D227"/>
    <mergeCell ref="E224:E227"/>
    <mergeCell ref="F224:F227"/>
    <mergeCell ref="C228:C231"/>
    <mergeCell ref="D228:D231"/>
    <mergeCell ref="E228:E231"/>
    <mergeCell ref="F228:F231"/>
    <mergeCell ref="A215:B215"/>
    <mergeCell ref="C215:L215"/>
    <mergeCell ref="A216:B216"/>
    <mergeCell ref="C216:L216"/>
    <mergeCell ref="A217:B217"/>
    <mergeCell ref="D217:L217"/>
    <mergeCell ref="A218:B218"/>
    <mergeCell ref="C218:C223"/>
    <mergeCell ref="G218:H218"/>
    <mergeCell ref="A219:A223"/>
    <mergeCell ref="B219:B223"/>
    <mergeCell ref="D219:D220"/>
    <mergeCell ref="E219:E220"/>
    <mergeCell ref="F219:F220"/>
    <mergeCell ref="G219:H219"/>
    <mergeCell ref="I219:I220"/>
    <mergeCell ref="J219:J220"/>
    <mergeCell ref="K219:K220"/>
    <mergeCell ref="L219:L220"/>
    <mergeCell ref="G220:H220"/>
    <mergeCell ref="D221:D222"/>
    <mergeCell ref="E221:E222"/>
    <mergeCell ref="F221:F222"/>
    <mergeCell ref="G221:H222"/>
    <mergeCell ref="A207:L207"/>
    <mergeCell ref="A208:L209"/>
    <mergeCell ref="A211:B211"/>
    <mergeCell ref="C211:L211"/>
    <mergeCell ref="A212:B212"/>
    <mergeCell ref="C212:L212"/>
    <mergeCell ref="A213:B213"/>
    <mergeCell ref="C213:L213"/>
    <mergeCell ref="A214:B214"/>
    <mergeCell ref="C214:L214"/>
    <mergeCell ref="A202:C205"/>
    <mergeCell ref="D202:D205"/>
    <mergeCell ref="E202:E205"/>
    <mergeCell ref="F202:F205"/>
    <mergeCell ref="G202:H202"/>
    <mergeCell ref="G203:H203"/>
    <mergeCell ref="G204:H204"/>
    <mergeCell ref="G205:H205"/>
    <mergeCell ref="A206:L206"/>
    <mergeCell ref="G193:H193"/>
    <mergeCell ref="A194:A201"/>
    <mergeCell ref="B194:B201"/>
    <mergeCell ref="C194:C197"/>
    <mergeCell ref="D194:D197"/>
    <mergeCell ref="E194:E197"/>
    <mergeCell ref="F194:F197"/>
    <mergeCell ref="C198:C201"/>
    <mergeCell ref="D198:D201"/>
    <mergeCell ref="E198:E201"/>
    <mergeCell ref="F198:F201"/>
    <mergeCell ref="A185:B185"/>
    <mergeCell ref="C185:L185"/>
    <mergeCell ref="A186:B186"/>
    <mergeCell ref="C186:L186"/>
    <mergeCell ref="A187:B187"/>
    <mergeCell ref="D187:L187"/>
    <mergeCell ref="A188:B188"/>
    <mergeCell ref="C188:C193"/>
    <mergeCell ref="G188:H188"/>
    <mergeCell ref="A189:A193"/>
    <mergeCell ref="B189:B193"/>
    <mergeCell ref="D189:D190"/>
    <mergeCell ref="E189:E190"/>
    <mergeCell ref="F189:F190"/>
    <mergeCell ref="G189:H189"/>
    <mergeCell ref="I189:I190"/>
    <mergeCell ref="J189:J190"/>
    <mergeCell ref="K189:K190"/>
    <mergeCell ref="L189:L190"/>
    <mergeCell ref="G190:H190"/>
    <mergeCell ref="D191:D192"/>
    <mergeCell ref="E191:E192"/>
    <mergeCell ref="F191:F192"/>
    <mergeCell ref="G191:H192"/>
    <mergeCell ref="A177:L177"/>
    <mergeCell ref="A178:L179"/>
    <mergeCell ref="A181:B181"/>
    <mergeCell ref="C181:L181"/>
    <mergeCell ref="A182:B182"/>
    <mergeCell ref="C182:L182"/>
    <mergeCell ref="A183:B183"/>
    <mergeCell ref="C183:L183"/>
    <mergeCell ref="A184:B184"/>
    <mergeCell ref="C184:L184"/>
    <mergeCell ref="A172:C175"/>
    <mergeCell ref="D172:D175"/>
    <mergeCell ref="E172:E175"/>
    <mergeCell ref="F172:F175"/>
    <mergeCell ref="G172:H172"/>
    <mergeCell ref="G173:H173"/>
    <mergeCell ref="G174:H174"/>
    <mergeCell ref="G175:H175"/>
    <mergeCell ref="A176:L176"/>
    <mergeCell ref="G163:H163"/>
    <mergeCell ref="A164:A171"/>
    <mergeCell ref="B164:B171"/>
    <mergeCell ref="C164:C167"/>
    <mergeCell ref="D164:D167"/>
    <mergeCell ref="E164:E167"/>
    <mergeCell ref="F164:F167"/>
    <mergeCell ref="C168:C171"/>
    <mergeCell ref="D168:D171"/>
    <mergeCell ref="E168:E171"/>
    <mergeCell ref="F168:F171"/>
    <mergeCell ref="A155:B155"/>
    <mergeCell ref="C155:L155"/>
    <mergeCell ref="A156:B156"/>
    <mergeCell ref="C156:L156"/>
    <mergeCell ref="A157:B157"/>
    <mergeCell ref="D157:L157"/>
    <mergeCell ref="A158:B158"/>
    <mergeCell ref="C158:C163"/>
    <mergeCell ref="G158:H158"/>
    <mergeCell ref="A159:A163"/>
    <mergeCell ref="B159:B163"/>
    <mergeCell ref="D159:D160"/>
    <mergeCell ref="E159:E160"/>
    <mergeCell ref="F159:F160"/>
    <mergeCell ref="G159:H159"/>
    <mergeCell ref="I159:I160"/>
    <mergeCell ref="J159:J160"/>
    <mergeCell ref="K159:K160"/>
    <mergeCell ref="L159:L160"/>
    <mergeCell ref="G160:H160"/>
    <mergeCell ref="D161:D162"/>
    <mergeCell ref="E161:E162"/>
    <mergeCell ref="F161:F162"/>
    <mergeCell ref="G161:H162"/>
    <mergeCell ref="A147:L147"/>
    <mergeCell ref="A148:L149"/>
    <mergeCell ref="A151:B151"/>
    <mergeCell ref="C151:L151"/>
    <mergeCell ref="A152:B152"/>
    <mergeCell ref="C152:L152"/>
    <mergeCell ref="A153:B153"/>
    <mergeCell ref="C153:L153"/>
    <mergeCell ref="A154:B154"/>
    <mergeCell ref="C154:L154"/>
    <mergeCell ref="A142:C145"/>
    <mergeCell ref="D142:D145"/>
    <mergeCell ref="E142:E145"/>
    <mergeCell ref="F142:F145"/>
    <mergeCell ref="G142:H142"/>
    <mergeCell ref="G143:H143"/>
    <mergeCell ref="G144:H144"/>
    <mergeCell ref="G145:H145"/>
    <mergeCell ref="A146:L146"/>
    <mergeCell ref="G133:H133"/>
    <mergeCell ref="A134:A141"/>
    <mergeCell ref="B134:B141"/>
    <mergeCell ref="C134:C137"/>
    <mergeCell ref="D134:D137"/>
    <mergeCell ref="E134:E137"/>
    <mergeCell ref="F134:F137"/>
    <mergeCell ref="C138:C141"/>
    <mergeCell ref="D138:D141"/>
    <mergeCell ref="E138:E141"/>
    <mergeCell ref="F138:F141"/>
    <mergeCell ref="A125:B125"/>
    <mergeCell ref="C125:L125"/>
    <mergeCell ref="A126:B126"/>
    <mergeCell ref="C126:L126"/>
    <mergeCell ref="A127:B127"/>
    <mergeCell ref="D127:L127"/>
    <mergeCell ref="A128:B128"/>
    <mergeCell ref="C128:C133"/>
    <mergeCell ref="G128:H128"/>
    <mergeCell ref="A129:A133"/>
    <mergeCell ref="B129:B133"/>
    <mergeCell ref="D129:D130"/>
    <mergeCell ref="E129:E130"/>
    <mergeCell ref="F129:F130"/>
    <mergeCell ref="G129:H129"/>
    <mergeCell ref="I129:I130"/>
    <mergeCell ref="J129:J130"/>
    <mergeCell ref="K129:K130"/>
    <mergeCell ref="L129:L130"/>
    <mergeCell ref="G130:H130"/>
    <mergeCell ref="D131:D132"/>
    <mergeCell ref="E131:E132"/>
    <mergeCell ref="F131:F132"/>
    <mergeCell ref="G131:H132"/>
    <mergeCell ref="A117:L117"/>
    <mergeCell ref="A118:L119"/>
    <mergeCell ref="A121:B121"/>
    <mergeCell ref="C121:L121"/>
    <mergeCell ref="A122:B122"/>
    <mergeCell ref="C122:L122"/>
    <mergeCell ref="A123:B123"/>
    <mergeCell ref="C123:L123"/>
    <mergeCell ref="A124:B124"/>
    <mergeCell ref="C124:L124"/>
    <mergeCell ref="A112:C115"/>
    <mergeCell ref="D112:D115"/>
    <mergeCell ref="E112:E115"/>
    <mergeCell ref="F112:F115"/>
    <mergeCell ref="G112:H112"/>
    <mergeCell ref="G113:H113"/>
    <mergeCell ref="G114:H114"/>
    <mergeCell ref="G115:H115"/>
    <mergeCell ref="A116:L116"/>
    <mergeCell ref="G103:H103"/>
    <mergeCell ref="A104:A111"/>
    <mergeCell ref="B104:B111"/>
    <mergeCell ref="C104:C107"/>
    <mergeCell ref="D104:D107"/>
    <mergeCell ref="E104:E107"/>
    <mergeCell ref="F104:F107"/>
    <mergeCell ref="C108:C111"/>
    <mergeCell ref="D108:D111"/>
    <mergeCell ref="E108:E111"/>
    <mergeCell ref="F108:F111"/>
    <mergeCell ref="A95:B95"/>
    <mergeCell ref="C95:L95"/>
    <mergeCell ref="A96:B96"/>
    <mergeCell ref="C96:L96"/>
    <mergeCell ref="A97:B97"/>
    <mergeCell ref="D97:L97"/>
    <mergeCell ref="A98:B98"/>
    <mergeCell ref="C98:C103"/>
    <mergeCell ref="G98:H98"/>
    <mergeCell ref="A99:A103"/>
    <mergeCell ref="B99:B103"/>
    <mergeCell ref="D99:D100"/>
    <mergeCell ref="E99:E100"/>
    <mergeCell ref="F99:F100"/>
    <mergeCell ref="G99:H99"/>
    <mergeCell ref="I99:I100"/>
    <mergeCell ref="J99:J100"/>
    <mergeCell ref="K99:K100"/>
    <mergeCell ref="L99:L100"/>
    <mergeCell ref="G100:H100"/>
    <mergeCell ref="D101:D102"/>
    <mergeCell ref="E101:E102"/>
    <mergeCell ref="F101:F102"/>
    <mergeCell ref="G101:H102"/>
    <mergeCell ref="A87:L87"/>
    <mergeCell ref="A88:L89"/>
    <mergeCell ref="A91:B91"/>
    <mergeCell ref="C91:L91"/>
    <mergeCell ref="A92:B92"/>
    <mergeCell ref="C92:L92"/>
    <mergeCell ref="A93:B93"/>
    <mergeCell ref="C93:L93"/>
    <mergeCell ref="A94:B94"/>
    <mergeCell ref="C94:L94"/>
    <mergeCell ref="A82:C85"/>
    <mergeCell ref="D82:D85"/>
    <mergeCell ref="E82:E85"/>
    <mergeCell ref="F82:F85"/>
    <mergeCell ref="G82:H82"/>
    <mergeCell ref="G83:H83"/>
    <mergeCell ref="G84:H84"/>
    <mergeCell ref="G85:H85"/>
    <mergeCell ref="A86:L86"/>
    <mergeCell ref="G73:H73"/>
    <mergeCell ref="A74:A81"/>
    <mergeCell ref="B74:B81"/>
    <mergeCell ref="C74:C77"/>
    <mergeCell ref="D74:D77"/>
    <mergeCell ref="E74:E77"/>
    <mergeCell ref="F74:F77"/>
    <mergeCell ref="C78:C81"/>
    <mergeCell ref="D78:D81"/>
    <mergeCell ref="E78:E81"/>
    <mergeCell ref="F78:F81"/>
    <mergeCell ref="A65:B65"/>
    <mergeCell ref="C65:L65"/>
    <mergeCell ref="A66:B66"/>
    <mergeCell ref="C66:L66"/>
    <mergeCell ref="A67:B67"/>
    <mergeCell ref="D67:L67"/>
    <mergeCell ref="A68:B68"/>
    <mergeCell ref="C68:C73"/>
    <mergeCell ref="G68:H68"/>
    <mergeCell ref="A69:A73"/>
    <mergeCell ref="B69:B73"/>
    <mergeCell ref="D69:D70"/>
    <mergeCell ref="E69:E70"/>
    <mergeCell ref="F69:F70"/>
    <mergeCell ref="G69:H69"/>
    <mergeCell ref="I69:I70"/>
    <mergeCell ref="J69:J70"/>
    <mergeCell ref="K69:K70"/>
    <mergeCell ref="L69:L70"/>
    <mergeCell ref="G70:H70"/>
    <mergeCell ref="D71:D72"/>
    <mergeCell ref="E71:E72"/>
    <mergeCell ref="F71:F72"/>
    <mergeCell ref="G71:H72"/>
    <mergeCell ref="A57:L57"/>
    <mergeCell ref="A58:L59"/>
    <mergeCell ref="A61:B61"/>
    <mergeCell ref="C61:L61"/>
    <mergeCell ref="A62:B62"/>
    <mergeCell ref="C62:L62"/>
    <mergeCell ref="A63:B63"/>
    <mergeCell ref="C63:L63"/>
    <mergeCell ref="A64:B64"/>
    <mergeCell ref="C64:L64"/>
    <mergeCell ref="A52:C55"/>
    <mergeCell ref="D52:D55"/>
    <mergeCell ref="E52:E55"/>
    <mergeCell ref="F52:F55"/>
    <mergeCell ref="G52:H52"/>
    <mergeCell ref="G53:H53"/>
    <mergeCell ref="G54:H54"/>
    <mergeCell ref="G55:H55"/>
    <mergeCell ref="A56:L56"/>
    <mergeCell ref="G43:H43"/>
    <mergeCell ref="A44:A51"/>
    <mergeCell ref="B44:B51"/>
    <mergeCell ref="C44:C47"/>
    <mergeCell ref="D44:D47"/>
    <mergeCell ref="E44:E47"/>
    <mergeCell ref="F44:F47"/>
    <mergeCell ref="C48:C51"/>
    <mergeCell ref="D48:D51"/>
    <mergeCell ref="E48:E51"/>
    <mergeCell ref="F48:F51"/>
    <mergeCell ref="A35:B35"/>
    <mergeCell ref="C35:L35"/>
    <mergeCell ref="A36:B36"/>
    <mergeCell ref="C36:L36"/>
    <mergeCell ref="A37:B37"/>
    <mergeCell ref="D37:L37"/>
    <mergeCell ref="A38:B38"/>
    <mergeCell ref="C38:C43"/>
    <mergeCell ref="G38:H38"/>
    <mergeCell ref="A39:A43"/>
    <mergeCell ref="B39:B43"/>
    <mergeCell ref="D39:D40"/>
    <mergeCell ref="E39:E40"/>
    <mergeCell ref="F39:F40"/>
    <mergeCell ref="G39:H39"/>
    <mergeCell ref="I39:I40"/>
    <mergeCell ref="J39:J40"/>
    <mergeCell ref="K39:K40"/>
    <mergeCell ref="L39:L40"/>
    <mergeCell ref="G40:H40"/>
    <mergeCell ref="D41:D42"/>
    <mergeCell ref="E41:E42"/>
    <mergeCell ref="F41:F42"/>
    <mergeCell ref="G41:H42"/>
    <mergeCell ref="A27:L27"/>
    <mergeCell ref="A28:L29"/>
    <mergeCell ref="A31:B31"/>
    <mergeCell ref="C31:L31"/>
    <mergeCell ref="A32:B32"/>
    <mergeCell ref="C32:L32"/>
    <mergeCell ref="A33:B33"/>
    <mergeCell ref="C33:L33"/>
    <mergeCell ref="A34:B34"/>
    <mergeCell ref="C34:L34"/>
    <mergeCell ref="A22:C25"/>
    <mergeCell ref="D22:D25"/>
    <mergeCell ref="E22:E25"/>
    <mergeCell ref="F22:F25"/>
    <mergeCell ref="G22:H22"/>
    <mergeCell ref="G23:H23"/>
    <mergeCell ref="G24:H24"/>
    <mergeCell ref="G25:H25"/>
    <mergeCell ref="A26:L26"/>
    <mergeCell ref="A14:A21"/>
    <mergeCell ref="B14:B21"/>
    <mergeCell ref="C14:C17"/>
    <mergeCell ref="D14:D17"/>
    <mergeCell ref="E14:E17"/>
    <mergeCell ref="F14:F17"/>
    <mergeCell ref="C18:C21"/>
    <mergeCell ref="D18:D21"/>
    <mergeCell ref="E18:E21"/>
    <mergeCell ref="F18:F21"/>
    <mergeCell ref="A6:B6"/>
    <mergeCell ref="C6:L6"/>
    <mergeCell ref="A7:B7"/>
    <mergeCell ref="D7:L7"/>
    <mergeCell ref="A8:B8"/>
    <mergeCell ref="C8:C13"/>
    <mergeCell ref="G8:H8"/>
    <mergeCell ref="A9:A13"/>
    <mergeCell ref="B9:B13"/>
    <mergeCell ref="D9:D10"/>
    <mergeCell ref="E9:E10"/>
    <mergeCell ref="F9:F10"/>
    <mergeCell ref="G9:H9"/>
    <mergeCell ref="I9:I10"/>
    <mergeCell ref="J9:J10"/>
    <mergeCell ref="K9:K10"/>
    <mergeCell ref="L9:L10"/>
    <mergeCell ref="G10:H10"/>
    <mergeCell ref="D11:D12"/>
    <mergeCell ref="E11:E12"/>
    <mergeCell ref="F11:F12"/>
    <mergeCell ref="G11:H12"/>
    <mergeCell ref="G13:H13"/>
    <mergeCell ref="A1:B1"/>
    <mergeCell ref="C1:L1"/>
    <mergeCell ref="A2:B2"/>
    <mergeCell ref="C2:L2"/>
    <mergeCell ref="A3:B3"/>
    <mergeCell ref="C3:L3"/>
    <mergeCell ref="A4:B4"/>
    <mergeCell ref="C4:L4"/>
    <mergeCell ref="A5:B5"/>
    <mergeCell ref="C5:L5"/>
  </mergeCells>
  <pageMargins left="0.7" right="0.7" top="0.75" bottom="0.75" header="0.511811023622047" footer="0.511811023622047"/>
  <pageSetup orientation="portrait" horizontalDpi="300" verticalDpi="300"/>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H14"/>
  <sheetViews>
    <sheetView zoomScaleNormal="100" workbookViewId="0">
      <selection activeCell="C2" sqref="C2"/>
    </sheetView>
  </sheetViews>
  <sheetFormatPr baseColWidth="10" defaultColWidth="9" defaultRowHeight="12.5" x14ac:dyDescent="0.25"/>
  <cols>
    <col min="1" max="8" width="16.6328125" customWidth="1"/>
    <col min="257" max="264" width="16.6328125" customWidth="1"/>
    <col min="513" max="520" width="16.6328125" customWidth="1"/>
    <col min="769" max="776" width="16.6328125" customWidth="1"/>
  </cols>
  <sheetData>
    <row r="1" spans="1:8" ht="12.75" customHeight="1" x14ac:dyDescent="0.25">
      <c r="A1" s="900" t="s">
        <v>5</v>
      </c>
      <c r="B1" s="900"/>
      <c r="C1" s="901" t="s">
        <v>26</v>
      </c>
      <c r="D1" s="901"/>
      <c r="E1" s="901"/>
      <c r="F1" s="901"/>
      <c r="G1" s="901"/>
      <c r="H1" s="901"/>
    </row>
    <row r="2" spans="1:8" ht="25.5" customHeight="1" x14ac:dyDescent="0.25">
      <c r="A2" s="900" t="s">
        <v>27</v>
      </c>
      <c r="B2" s="900"/>
      <c r="C2" s="901" t="s">
        <v>587</v>
      </c>
      <c r="D2" s="901"/>
      <c r="E2" s="901"/>
      <c r="F2" s="901"/>
      <c r="G2" s="901"/>
      <c r="H2" s="901"/>
    </row>
    <row r="3" spans="1:8" ht="12.75" customHeight="1" x14ac:dyDescent="0.25">
      <c r="A3" s="900" t="s">
        <v>29</v>
      </c>
      <c r="B3" s="900"/>
      <c r="C3" s="901" t="s">
        <v>588</v>
      </c>
      <c r="D3" s="901"/>
      <c r="E3" s="901"/>
      <c r="F3" s="901"/>
      <c r="G3" s="901"/>
      <c r="H3" s="901"/>
    </row>
    <row r="4" spans="1:8" ht="12.75" customHeight="1" x14ac:dyDescent="0.25">
      <c r="A4" s="900" t="s">
        <v>31</v>
      </c>
      <c r="B4" s="900"/>
      <c r="C4" s="901" t="s">
        <v>589</v>
      </c>
      <c r="D4" s="901"/>
      <c r="E4" s="901"/>
      <c r="F4" s="901"/>
      <c r="G4" s="901"/>
      <c r="H4" s="901"/>
    </row>
    <row r="5" spans="1:8" ht="12.75" customHeight="1" x14ac:dyDescent="0.25">
      <c r="A5" s="902" t="s">
        <v>33</v>
      </c>
      <c r="B5" s="902"/>
      <c r="C5" s="591" t="s">
        <v>496</v>
      </c>
      <c r="D5" s="903" t="s">
        <v>590</v>
      </c>
      <c r="E5" s="903"/>
      <c r="F5" s="903"/>
      <c r="G5" s="903"/>
      <c r="H5" s="903"/>
    </row>
    <row r="6" spans="1:8" ht="60" customHeight="1" x14ac:dyDescent="0.25">
      <c r="A6" s="745" t="s">
        <v>37</v>
      </c>
      <c r="B6" s="745"/>
      <c r="C6" s="746" t="s">
        <v>38</v>
      </c>
      <c r="D6" s="592" t="s">
        <v>591</v>
      </c>
      <c r="E6" s="592" t="s">
        <v>592</v>
      </c>
      <c r="F6" s="592" t="s">
        <v>593</v>
      </c>
      <c r="G6" s="592" t="s">
        <v>594</v>
      </c>
      <c r="H6" s="592" t="s">
        <v>595</v>
      </c>
    </row>
    <row r="7" spans="1:8" ht="12" customHeight="1" x14ac:dyDescent="0.25">
      <c r="A7" s="747" t="s">
        <v>46</v>
      </c>
      <c r="B7" s="747" t="s">
        <v>47</v>
      </c>
      <c r="C7" s="746"/>
      <c r="D7" s="745" t="s">
        <v>48</v>
      </c>
      <c r="E7" s="745" t="s">
        <v>304</v>
      </c>
      <c r="F7" s="745" t="s">
        <v>48</v>
      </c>
      <c r="G7" s="745" t="s">
        <v>304</v>
      </c>
      <c r="H7" s="745" t="s">
        <v>596</v>
      </c>
    </row>
    <row r="8" spans="1:8" x14ac:dyDescent="0.25">
      <c r="A8" s="747"/>
      <c r="B8" s="747"/>
      <c r="C8" s="746"/>
      <c r="D8" s="745"/>
      <c r="E8" s="745"/>
      <c r="F8" s="745"/>
      <c r="G8" s="745"/>
      <c r="H8" s="745"/>
    </row>
    <row r="9" spans="1:8" ht="54" x14ac:dyDescent="0.25">
      <c r="A9" s="747"/>
      <c r="B9" s="747"/>
      <c r="C9" s="746"/>
      <c r="D9" s="253"/>
      <c r="E9" s="253" t="s">
        <v>597</v>
      </c>
      <c r="F9" s="253"/>
      <c r="G9" s="253" t="s">
        <v>597</v>
      </c>
      <c r="H9" s="253" t="s">
        <v>598</v>
      </c>
    </row>
    <row r="10" spans="1:8" ht="13.5" x14ac:dyDescent="0.35">
      <c r="A10" s="747"/>
      <c r="B10" s="747"/>
      <c r="C10" s="746"/>
      <c r="D10" s="595" t="s">
        <v>599</v>
      </c>
      <c r="E10" s="595" t="s">
        <v>600</v>
      </c>
      <c r="F10" s="595" t="s">
        <v>601</v>
      </c>
      <c r="G10" s="595" t="s">
        <v>602</v>
      </c>
      <c r="H10" s="595" t="s">
        <v>603</v>
      </c>
    </row>
    <row r="11" spans="1:8" ht="13.5" customHeight="1" x14ac:dyDescent="0.25">
      <c r="A11" s="748" t="s">
        <v>604</v>
      </c>
      <c r="B11" s="748" t="s">
        <v>604</v>
      </c>
      <c r="C11" s="593" t="s">
        <v>311</v>
      </c>
      <c r="D11" s="597"/>
      <c r="E11" s="597"/>
      <c r="F11" s="597"/>
      <c r="G11" s="597"/>
      <c r="H11" s="598"/>
    </row>
    <row r="12" spans="1:8" x14ac:dyDescent="0.25">
      <c r="A12" s="748"/>
      <c r="B12" s="748"/>
      <c r="C12" s="593" t="s">
        <v>312</v>
      </c>
      <c r="D12" s="593"/>
      <c r="E12" s="593"/>
      <c r="F12" s="593"/>
      <c r="G12" s="593"/>
      <c r="H12" s="598"/>
    </row>
    <row r="13" spans="1:8" x14ac:dyDescent="0.25">
      <c r="A13" s="748"/>
      <c r="B13" s="748"/>
      <c r="C13" s="593" t="s">
        <v>534</v>
      </c>
      <c r="D13" s="597"/>
      <c r="E13" s="597"/>
      <c r="F13" s="597"/>
      <c r="G13" s="597"/>
      <c r="H13" s="598"/>
    </row>
    <row r="14" spans="1:8" x14ac:dyDescent="0.25">
      <c r="A14" s="914" t="s">
        <v>91</v>
      </c>
      <c r="B14" s="914"/>
      <c r="C14" s="914"/>
      <c r="D14" s="600"/>
      <c r="E14" s="600"/>
      <c r="F14" s="600"/>
      <c r="G14" s="600"/>
      <c r="H14" s="598"/>
    </row>
  </sheetData>
  <mergeCells count="22">
    <mergeCell ref="A11:A13"/>
    <mergeCell ref="B11:B13"/>
    <mergeCell ref="A14:C14"/>
    <mergeCell ref="A4:B4"/>
    <mergeCell ref="C4:H4"/>
    <mergeCell ref="A5:B5"/>
    <mergeCell ref="D5:H5"/>
    <mergeCell ref="A6:B6"/>
    <mergeCell ref="C6:C10"/>
    <mergeCell ref="A7:A10"/>
    <mergeCell ref="B7:B10"/>
    <mergeCell ref="D7:D8"/>
    <mergeCell ref="E7:E8"/>
    <mergeCell ref="F7:F8"/>
    <mergeCell ref="G7:G8"/>
    <mergeCell ref="H7:H8"/>
    <mergeCell ref="A1:B1"/>
    <mergeCell ref="C1:H1"/>
    <mergeCell ref="A2:B2"/>
    <mergeCell ref="C2:H2"/>
    <mergeCell ref="A3:B3"/>
    <mergeCell ref="C3:H3"/>
  </mergeCells>
  <pageMargins left="0.75" right="0.75" top="1" bottom="1" header="0.511811023622047" footer="0.511811023622047"/>
  <pageSetup orientation="portrait" horizontalDpi="300" verticalDpi="300"/>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I16"/>
  <sheetViews>
    <sheetView zoomScaleNormal="100" workbookViewId="0">
      <selection activeCell="B31" sqref="B31"/>
    </sheetView>
  </sheetViews>
  <sheetFormatPr baseColWidth="10" defaultColWidth="9" defaultRowHeight="12.5" x14ac:dyDescent="0.25"/>
  <cols>
    <col min="1" max="9" width="16.6328125" customWidth="1"/>
    <col min="257" max="265" width="16.6328125" customWidth="1"/>
    <col min="513" max="521" width="16.6328125" customWidth="1"/>
    <col min="769" max="777" width="16.6328125" customWidth="1"/>
  </cols>
  <sheetData>
    <row r="1" spans="1:9" ht="12.75" customHeight="1" x14ac:dyDescent="0.25">
      <c r="A1" s="900" t="s">
        <v>5</v>
      </c>
      <c r="B1" s="900"/>
      <c r="C1" s="901" t="s">
        <v>26</v>
      </c>
      <c r="D1" s="901"/>
      <c r="E1" s="901"/>
      <c r="F1" s="901"/>
      <c r="G1" s="901"/>
      <c r="H1" s="901"/>
      <c r="I1" s="901"/>
    </row>
    <row r="2" spans="1:9" ht="13.5" customHeight="1" x14ac:dyDescent="0.25">
      <c r="A2" s="900" t="s">
        <v>27</v>
      </c>
      <c r="B2" s="900"/>
      <c r="C2" s="901" t="s">
        <v>587</v>
      </c>
      <c r="D2" s="901"/>
      <c r="E2" s="901"/>
      <c r="F2" s="901"/>
      <c r="G2" s="901"/>
      <c r="H2" s="901"/>
      <c r="I2" s="901"/>
    </row>
    <row r="3" spans="1:9" ht="12.75" customHeight="1" x14ac:dyDescent="0.25">
      <c r="A3" s="900" t="s">
        <v>29</v>
      </c>
      <c r="B3" s="900"/>
      <c r="C3" s="901" t="s">
        <v>588</v>
      </c>
      <c r="D3" s="901"/>
      <c r="E3" s="901"/>
      <c r="F3" s="901"/>
      <c r="G3" s="901"/>
      <c r="H3" s="901"/>
      <c r="I3" s="901"/>
    </row>
    <row r="4" spans="1:9" ht="12.75" customHeight="1" x14ac:dyDescent="0.25">
      <c r="A4" s="900" t="s">
        <v>31</v>
      </c>
      <c r="B4" s="900"/>
      <c r="C4" s="901" t="s">
        <v>605</v>
      </c>
      <c r="D4" s="901"/>
      <c r="E4" s="901"/>
      <c r="F4" s="901"/>
      <c r="G4" s="901"/>
      <c r="H4" s="901"/>
      <c r="I4" s="901"/>
    </row>
    <row r="5" spans="1:9" ht="12.75" customHeight="1" x14ac:dyDescent="0.25">
      <c r="A5" s="902" t="s">
        <v>33</v>
      </c>
      <c r="B5" s="902"/>
      <c r="C5" s="591" t="s">
        <v>496</v>
      </c>
      <c r="D5" s="903" t="s">
        <v>219</v>
      </c>
      <c r="E5" s="903"/>
      <c r="F5" s="903"/>
      <c r="G5" s="903"/>
      <c r="H5" s="903"/>
      <c r="I5" s="591" t="s">
        <v>590</v>
      </c>
    </row>
    <row r="6" spans="1:9" ht="46.5" customHeight="1" x14ac:dyDescent="0.25">
      <c r="A6" s="745" t="s">
        <v>37</v>
      </c>
      <c r="B6" s="745"/>
      <c r="C6" s="746" t="s">
        <v>38</v>
      </c>
      <c r="D6" s="592" t="s">
        <v>606</v>
      </c>
      <c r="E6" s="592" t="s">
        <v>221</v>
      </c>
      <c r="F6" s="592" t="s">
        <v>222</v>
      </c>
      <c r="G6" s="592" t="s">
        <v>43</v>
      </c>
      <c r="H6" s="592" t="s">
        <v>607</v>
      </c>
      <c r="I6" s="592" t="s">
        <v>608</v>
      </c>
    </row>
    <row r="7" spans="1:9" ht="27" customHeight="1" x14ac:dyDescent="0.25">
      <c r="A7" s="747" t="s">
        <v>197</v>
      </c>
      <c r="B7" s="747" t="s">
        <v>47</v>
      </c>
      <c r="C7" s="746"/>
      <c r="D7" s="253" t="s">
        <v>48</v>
      </c>
      <c r="E7" s="253" t="s">
        <v>609</v>
      </c>
      <c r="F7" s="253" t="s">
        <v>610</v>
      </c>
      <c r="G7" s="253" t="s">
        <v>611</v>
      </c>
      <c r="H7" s="253" t="s">
        <v>596</v>
      </c>
      <c r="I7" s="253" t="s">
        <v>596</v>
      </c>
    </row>
    <row r="8" spans="1:9" ht="13.5" customHeight="1" x14ac:dyDescent="0.25">
      <c r="A8" s="747"/>
      <c r="B8" s="747"/>
      <c r="C8" s="746"/>
      <c r="D8" s="745"/>
      <c r="E8" s="745"/>
      <c r="F8" s="745" t="s">
        <v>612</v>
      </c>
      <c r="G8" s="745" t="s">
        <v>58</v>
      </c>
      <c r="H8" s="607" t="s">
        <v>613</v>
      </c>
      <c r="I8" s="254" t="s">
        <v>614</v>
      </c>
    </row>
    <row r="9" spans="1:9" ht="27" x14ac:dyDescent="0.25">
      <c r="A9" s="747"/>
      <c r="B9" s="747"/>
      <c r="C9" s="746"/>
      <c r="D9" s="745"/>
      <c r="E9" s="745"/>
      <c r="F9" s="745"/>
      <c r="G9" s="745"/>
      <c r="H9" s="254" t="s">
        <v>615</v>
      </c>
      <c r="I9" s="254" t="s">
        <v>616</v>
      </c>
    </row>
    <row r="10" spans="1:9" ht="25" x14ac:dyDescent="0.25">
      <c r="A10" s="747"/>
      <c r="B10" s="747"/>
      <c r="C10" s="746"/>
      <c r="D10" s="745"/>
      <c r="E10" s="745"/>
      <c r="F10" s="745"/>
      <c r="G10" s="745"/>
      <c r="H10" s="253" t="s">
        <v>617</v>
      </c>
      <c r="I10" s="608"/>
    </row>
    <row r="11" spans="1:9" ht="13.5" x14ac:dyDescent="0.35">
      <c r="A11" s="747"/>
      <c r="B11" s="747"/>
      <c r="C11" s="746"/>
      <c r="D11" s="595" t="s">
        <v>467</v>
      </c>
      <c r="E11" s="595" t="s">
        <v>560</v>
      </c>
      <c r="F11" s="595" t="s">
        <v>468</v>
      </c>
      <c r="G11" s="595" t="s">
        <v>65</v>
      </c>
      <c r="H11" s="609" t="s">
        <v>618</v>
      </c>
      <c r="I11" s="595" t="s">
        <v>619</v>
      </c>
    </row>
    <row r="12" spans="1:9" ht="13.5" customHeight="1" x14ac:dyDescent="0.25">
      <c r="A12" s="748" t="s">
        <v>620</v>
      </c>
      <c r="B12" s="748" t="s">
        <v>604</v>
      </c>
      <c r="C12" s="593" t="s">
        <v>311</v>
      </c>
      <c r="D12" s="597"/>
      <c r="E12" s="597"/>
      <c r="F12" s="597"/>
      <c r="G12" s="597"/>
      <c r="H12" s="610"/>
      <c r="I12" s="610"/>
    </row>
    <row r="13" spans="1:9" x14ac:dyDescent="0.25">
      <c r="A13" s="748"/>
      <c r="B13" s="748"/>
      <c r="C13" s="593" t="s">
        <v>312</v>
      </c>
      <c r="D13" s="593"/>
      <c r="E13" s="593"/>
      <c r="F13" s="593"/>
      <c r="G13" s="593"/>
      <c r="H13" s="610"/>
      <c r="I13" s="610"/>
    </row>
    <row r="14" spans="1:9" x14ac:dyDescent="0.25">
      <c r="A14" s="748"/>
      <c r="B14" s="748"/>
      <c r="C14" s="611" t="s">
        <v>534</v>
      </c>
      <c r="D14" s="597"/>
      <c r="E14" s="597"/>
      <c r="F14" s="597"/>
      <c r="G14" s="597"/>
      <c r="H14" s="610"/>
      <c r="I14" s="610"/>
    </row>
    <row r="15" spans="1:9" x14ac:dyDescent="0.25">
      <c r="A15" s="905" t="s">
        <v>91</v>
      </c>
      <c r="B15" s="905"/>
      <c r="C15" s="905"/>
      <c r="D15" s="600"/>
      <c r="E15" s="600"/>
      <c r="F15" s="600"/>
      <c r="G15" s="600"/>
      <c r="H15" s="598"/>
      <c r="I15" s="598"/>
    </row>
    <row r="16" spans="1:9" x14ac:dyDescent="0.25">
      <c r="A16" s="906" t="s">
        <v>621</v>
      </c>
      <c r="B16" s="906"/>
      <c r="C16" s="906"/>
      <c r="D16" s="906"/>
      <c r="E16" s="906"/>
      <c r="F16" s="906"/>
      <c r="G16" s="906"/>
      <c r="H16" s="906"/>
      <c r="I16" s="906"/>
    </row>
  </sheetData>
  <mergeCells count="22">
    <mergeCell ref="A12:A14"/>
    <mergeCell ref="B12:B14"/>
    <mergeCell ref="A15:C15"/>
    <mergeCell ref="A16:I16"/>
    <mergeCell ref="A4:B4"/>
    <mergeCell ref="C4:I4"/>
    <mergeCell ref="A5:B5"/>
    <mergeCell ref="D5:H5"/>
    <mergeCell ref="A6:B6"/>
    <mergeCell ref="C6:C11"/>
    <mergeCell ref="A7:A11"/>
    <mergeCell ref="B7:B11"/>
    <mergeCell ref="D8:D10"/>
    <mergeCell ref="E8:E10"/>
    <mergeCell ref="F8:F10"/>
    <mergeCell ref="G8:G10"/>
    <mergeCell ref="A1:B1"/>
    <mergeCell ref="C1:I1"/>
    <mergeCell ref="A2:B2"/>
    <mergeCell ref="C2:I2"/>
    <mergeCell ref="A3:B3"/>
    <mergeCell ref="C3:I3"/>
  </mergeCells>
  <pageMargins left="0.75" right="0.75" top="1" bottom="1" header="0.511811023622047" footer="0.511811023622047"/>
  <pageSetup orientation="portrait" horizontalDpi="300" verticalDpi="300"/>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A1:H16"/>
  <sheetViews>
    <sheetView zoomScaleNormal="100" workbookViewId="0">
      <selection activeCell="C25" sqref="C25"/>
    </sheetView>
  </sheetViews>
  <sheetFormatPr baseColWidth="10" defaultColWidth="9" defaultRowHeight="12.5" x14ac:dyDescent="0.25"/>
  <cols>
    <col min="1" max="8" width="16.6328125" customWidth="1"/>
    <col min="257" max="264" width="16.6328125" customWidth="1"/>
    <col min="513" max="520" width="16.6328125" customWidth="1"/>
    <col min="769" max="776" width="16.6328125" customWidth="1"/>
  </cols>
  <sheetData>
    <row r="1" spans="1:8" ht="12.75" customHeight="1" x14ac:dyDescent="0.25">
      <c r="A1" s="900" t="s">
        <v>5</v>
      </c>
      <c r="B1" s="900"/>
      <c r="C1" s="901" t="s">
        <v>26</v>
      </c>
      <c r="D1" s="901"/>
      <c r="E1" s="901"/>
      <c r="F1" s="901"/>
      <c r="G1" s="901"/>
      <c r="H1" s="901"/>
    </row>
    <row r="2" spans="1:8" ht="25.5" customHeight="1" x14ac:dyDescent="0.25">
      <c r="A2" s="900" t="s">
        <v>27</v>
      </c>
      <c r="B2" s="900"/>
      <c r="C2" s="901" t="s">
        <v>587</v>
      </c>
      <c r="D2" s="901"/>
      <c r="E2" s="901"/>
      <c r="F2" s="901"/>
      <c r="G2" s="901"/>
      <c r="H2" s="901"/>
    </row>
    <row r="3" spans="1:8" ht="12.75" customHeight="1" x14ac:dyDescent="0.25">
      <c r="A3" s="900" t="s">
        <v>29</v>
      </c>
      <c r="B3" s="900"/>
      <c r="C3" s="901" t="s">
        <v>588</v>
      </c>
      <c r="D3" s="901"/>
      <c r="E3" s="901"/>
      <c r="F3" s="901"/>
      <c r="G3" s="901"/>
      <c r="H3" s="901"/>
    </row>
    <row r="4" spans="1:8" ht="12.75" customHeight="1" x14ac:dyDescent="0.25">
      <c r="A4" s="900" t="s">
        <v>31</v>
      </c>
      <c r="B4" s="900"/>
      <c r="C4" s="901" t="s">
        <v>622</v>
      </c>
      <c r="D4" s="901"/>
      <c r="E4" s="901"/>
      <c r="F4" s="901"/>
      <c r="G4" s="901"/>
      <c r="H4" s="901"/>
    </row>
    <row r="5" spans="1:8" ht="12.75" customHeight="1" x14ac:dyDescent="0.25">
      <c r="A5" s="902" t="s">
        <v>33</v>
      </c>
      <c r="B5" s="902"/>
      <c r="C5" s="591" t="s">
        <v>496</v>
      </c>
      <c r="D5" s="903" t="s">
        <v>623</v>
      </c>
      <c r="E5" s="903"/>
      <c r="F5" s="903"/>
      <c r="G5" s="591" t="s">
        <v>624</v>
      </c>
      <c r="H5" s="591" t="s">
        <v>625</v>
      </c>
    </row>
    <row r="6" spans="1:8" ht="36.75" customHeight="1" x14ac:dyDescent="0.25">
      <c r="A6" s="745" t="s">
        <v>37</v>
      </c>
      <c r="B6" s="745"/>
      <c r="C6" s="746" t="s">
        <v>38</v>
      </c>
      <c r="D6" s="592" t="s">
        <v>626</v>
      </c>
      <c r="E6" s="592" t="s">
        <v>627</v>
      </c>
      <c r="F6" s="592" t="s">
        <v>628</v>
      </c>
      <c r="G6" s="592" t="s">
        <v>595</v>
      </c>
      <c r="H6" s="592" t="s">
        <v>629</v>
      </c>
    </row>
    <row r="7" spans="1:8" ht="12" customHeight="1" x14ac:dyDescent="0.25">
      <c r="A7" s="747" t="s">
        <v>46</v>
      </c>
      <c r="B7" s="747" t="s">
        <v>47</v>
      </c>
      <c r="C7" s="746"/>
      <c r="D7" s="745" t="s">
        <v>630</v>
      </c>
      <c r="E7" s="254" t="s">
        <v>120</v>
      </c>
      <c r="F7" s="745" t="s">
        <v>596</v>
      </c>
      <c r="G7" s="745" t="s">
        <v>596</v>
      </c>
      <c r="H7" s="745" t="s">
        <v>245</v>
      </c>
    </row>
    <row r="8" spans="1:8" ht="13.5" x14ac:dyDescent="0.25">
      <c r="A8" s="747"/>
      <c r="B8" s="747"/>
      <c r="C8" s="746"/>
      <c r="D8" s="745"/>
      <c r="E8" s="253" t="s">
        <v>631</v>
      </c>
      <c r="F8" s="745"/>
      <c r="G8" s="745"/>
      <c r="H8" s="745"/>
    </row>
    <row r="9" spans="1:8" ht="13.5" customHeight="1" x14ac:dyDescent="0.25">
      <c r="A9" s="747"/>
      <c r="B9" s="747"/>
      <c r="C9" s="746"/>
      <c r="D9" s="745"/>
      <c r="E9" s="745" t="s">
        <v>632</v>
      </c>
      <c r="F9" s="745" t="s">
        <v>633</v>
      </c>
      <c r="G9" s="254" t="s">
        <v>634</v>
      </c>
      <c r="H9" s="745" t="s">
        <v>635</v>
      </c>
    </row>
    <row r="10" spans="1:8" ht="27" x14ac:dyDescent="0.25">
      <c r="A10" s="747"/>
      <c r="B10" s="747"/>
      <c r="C10" s="746"/>
      <c r="D10" s="745"/>
      <c r="E10" s="745"/>
      <c r="F10" s="745"/>
      <c r="G10" s="253" t="s">
        <v>636</v>
      </c>
      <c r="H10" s="745"/>
    </row>
    <row r="11" spans="1:8" ht="13.5" x14ac:dyDescent="0.35">
      <c r="A11" s="747"/>
      <c r="B11" s="747"/>
      <c r="C11" s="746"/>
      <c r="D11" s="595" t="s">
        <v>637</v>
      </c>
      <c r="E11" s="595" t="s">
        <v>638</v>
      </c>
      <c r="F11" s="595" t="s">
        <v>639</v>
      </c>
      <c r="G11" s="595" t="s">
        <v>640</v>
      </c>
      <c r="H11" s="595" t="s">
        <v>641</v>
      </c>
    </row>
    <row r="12" spans="1:8" ht="13.5" customHeight="1" x14ac:dyDescent="0.25">
      <c r="A12" s="748" t="s">
        <v>604</v>
      </c>
      <c r="B12" s="748" t="s">
        <v>604</v>
      </c>
      <c r="C12" s="593" t="s">
        <v>311</v>
      </c>
      <c r="D12" s="597"/>
      <c r="E12" s="597"/>
      <c r="F12" s="598"/>
      <c r="G12" s="598"/>
      <c r="H12" s="598"/>
    </row>
    <row r="13" spans="1:8" x14ac:dyDescent="0.25">
      <c r="A13" s="748"/>
      <c r="B13" s="748"/>
      <c r="C13" s="593" t="s">
        <v>312</v>
      </c>
      <c r="D13" s="593"/>
      <c r="E13" s="593"/>
      <c r="F13" s="598"/>
      <c r="G13" s="598"/>
      <c r="H13" s="598"/>
    </row>
    <row r="14" spans="1:8" x14ac:dyDescent="0.25">
      <c r="A14" s="748"/>
      <c r="B14" s="748"/>
      <c r="C14" s="593" t="s">
        <v>534</v>
      </c>
      <c r="D14" s="597"/>
      <c r="E14" s="597"/>
      <c r="F14" s="598"/>
      <c r="G14" s="598"/>
      <c r="H14" s="612"/>
    </row>
    <row r="15" spans="1:8" x14ac:dyDescent="0.25">
      <c r="A15" s="914" t="s">
        <v>91</v>
      </c>
      <c r="B15" s="914"/>
      <c r="C15" s="914"/>
      <c r="D15" s="600"/>
      <c r="E15" s="600"/>
      <c r="F15" s="598"/>
      <c r="G15" s="598"/>
      <c r="H15" s="598"/>
    </row>
    <row r="16" spans="1:8" ht="38.25" customHeight="1" x14ac:dyDescent="0.25">
      <c r="A16" s="915" t="s">
        <v>642</v>
      </c>
      <c r="B16" s="915"/>
      <c r="C16" s="915"/>
      <c r="D16" s="915"/>
      <c r="E16" s="915"/>
      <c r="F16" s="915"/>
      <c r="G16" s="915"/>
      <c r="H16" s="915"/>
    </row>
  </sheetData>
  <mergeCells count="26">
    <mergeCell ref="A12:A14"/>
    <mergeCell ref="B12:B14"/>
    <mergeCell ref="A15:C15"/>
    <mergeCell ref="A16:H16"/>
    <mergeCell ref="A4:B4"/>
    <mergeCell ref="C4:H4"/>
    <mergeCell ref="A5:B5"/>
    <mergeCell ref="D5:F5"/>
    <mergeCell ref="A6:B6"/>
    <mergeCell ref="C6:C11"/>
    <mergeCell ref="A7:A11"/>
    <mergeCell ref="B7:B11"/>
    <mergeCell ref="D7:D8"/>
    <mergeCell ref="F7:F8"/>
    <mergeCell ref="G7:G8"/>
    <mergeCell ref="H7:H8"/>
    <mergeCell ref="D9:D10"/>
    <mergeCell ref="E9:E10"/>
    <mergeCell ref="F9:F10"/>
    <mergeCell ref="H9:H10"/>
    <mergeCell ref="A1:B1"/>
    <mergeCell ref="C1:H1"/>
    <mergeCell ref="A2:B2"/>
    <mergeCell ref="C2:H2"/>
    <mergeCell ref="A3:B3"/>
    <mergeCell ref="C3:H3"/>
  </mergeCells>
  <pageMargins left="0.75" right="0.75" top="1" bottom="1" header="0.511811023622047" footer="0.511811023622047"/>
  <pageSetup orientation="portrait" horizontalDpi="300" verticalDpi="300"/>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dimension ref="A1:F13"/>
  <sheetViews>
    <sheetView zoomScaleNormal="100" workbookViewId="0">
      <selection activeCell="K28" sqref="K28"/>
    </sheetView>
  </sheetViews>
  <sheetFormatPr baseColWidth="10" defaultColWidth="9" defaultRowHeight="12.5" x14ac:dyDescent="0.25"/>
  <cols>
    <col min="1" max="6" width="16.6328125" customWidth="1"/>
    <col min="257" max="262" width="16.6328125" customWidth="1"/>
    <col min="513" max="518" width="16.6328125" customWidth="1"/>
    <col min="769" max="774" width="16.6328125" customWidth="1"/>
  </cols>
  <sheetData>
    <row r="1" spans="1:6" ht="12.75" customHeight="1" x14ac:dyDescent="0.25">
      <c r="A1" s="900" t="s">
        <v>5</v>
      </c>
      <c r="B1" s="900"/>
      <c r="C1" s="901" t="s">
        <v>26</v>
      </c>
      <c r="D1" s="901"/>
      <c r="E1" s="901"/>
      <c r="F1" s="901"/>
    </row>
    <row r="2" spans="1:6" ht="37.5" customHeight="1" x14ac:dyDescent="0.25">
      <c r="A2" s="900" t="s">
        <v>27</v>
      </c>
      <c r="B2" s="900"/>
      <c r="C2" s="901" t="s">
        <v>643</v>
      </c>
      <c r="D2" s="901"/>
      <c r="E2" s="901"/>
      <c r="F2" s="901"/>
    </row>
    <row r="3" spans="1:6" ht="12.75" customHeight="1" x14ac:dyDescent="0.25">
      <c r="A3" s="900" t="s">
        <v>29</v>
      </c>
      <c r="B3" s="900"/>
      <c r="C3" s="901" t="s">
        <v>588</v>
      </c>
      <c r="D3" s="901"/>
      <c r="E3" s="901"/>
      <c r="F3" s="901"/>
    </row>
    <row r="4" spans="1:6" ht="12.75" customHeight="1" x14ac:dyDescent="0.25">
      <c r="A4" s="900" t="s">
        <v>31</v>
      </c>
      <c r="B4" s="900"/>
      <c r="C4" s="901" t="s">
        <v>644</v>
      </c>
      <c r="D4" s="901"/>
      <c r="E4" s="901"/>
      <c r="F4" s="901"/>
    </row>
    <row r="5" spans="1:6" ht="12.75" customHeight="1" x14ac:dyDescent="0.25">
      <c r="A5" s="902" t="s">
        <v>33</v>
      </c>
      <c r="B5" s="902"/>
      <c r="C5" s="591" t="s">
        <v>496</v>
      </c>
      <c r="D5" s="903" t="s">
        <v>645</v>
      </c>
      <c r="E5" s="903"/>
      <c r="F5" s="903"/>
    </row>
    <row r="6" spans="1:6" ht="81" customHeight="1" x14ac:dyDescent="0.25">
      <c r="A6" s="745" t="s">
        <v>37</v>
      </c>
      <c r="B6" s="745"/>
      <c r="C6" s="746" t="s">
        <v>38</v>
      </c>
      <c r="D6" s="592" t="s">
        <v>646</v>
      </c>
      <c r="E6" s="592" t="s">
        <v>647</v>
      </c>
      <c r="F6" s="592" t="s">
        <v>648</v>
      </c>
    </row>
    <row r="7" spans="1:6" ht="15" customHeight="1" x14ac:dyDescent="0.35">
      <c r="A7" s="747" t="s">
        <v>46</v>
      </c>
      <c r="B7" s="747" t="s">
        <v>47</v>
      </c>
      <c r="C7" s="746"/>
      <c r="D7" s="593" t="s">
        <v>48</v>
      </c>
      <c r="E7" s="593" t="s">
        <v>649</v>
      </c>
      <c r="F7" s="593" t="s">
        <v>650</v>
      </c>
    </row>
    <row r="8" spans="1:6" ht="55" x14ac:dyDescent="0.25">
      <c r="A8" s="747"/>
      <c r="B8" s="747"/>
      <c r="C8" s="746"/>
      <c r="D8" s="593"/>
      <c r="E8" s="253" t="s">
        <v>651</v>
      </c>
      <c r="F8" s="253" t="s">
        <v>652</v>
      </c>
    </row>
    <row r="9" spans="1:6" ht="13.5" x14ac:dyDescent="0.35">
      <c r="A9" s="747"/>
      <c r="B9" s="747"/>
      <c r="C9" s="746"/>
      <c r="D9" s="595" t="s">
        <v>599</v>
      </c>
      <c r="E9" s="595" t="s">
        <v>653</v>
      </c>
      <c r="F9" s="595" t="s">
        <v>654</v>
      </c>
    </row>
    <row r="10" spans="1:6" ht="13.5" customHeight="1" x14ac:dyDescent="0.25">
      <c r="A10" s="748" t="s">
        <v>604</v>
      </c>
      <c r="B10" s="748" t="s">
        <v>604</v>
      </c>
      <c r="C10" s="593" t="s">
        <v>311</v>
      </c>
      <c r="D10" s="597"/>
      <c r="E10" s="597"/>
      <c r="F10" s="597"/>
    </row>
    <row r="11" spans="1:6" x14ac:dyDescent="0.25">
      <c r="A11" s="748"/>
      <c r="B11" s="748"/>
      <c r="C11" s="593" t="s">
        <v>312</v>
      </c>
      <c r="D11" s="593"/>
      <c r="E11" s="593"/>
      <c r="F11" s="597"/>
    </row>
    <row r="12" spans="1:6" x14ac:dyDescent="0.25">
      <c r="A12" s="748"/>
      <c r="B12" s="748"/>
      <c r="C12" s="593" t="s">
        <v>534</v>
      </c>
      <c r="D12" s="597"/>
      <c r="E12" s="597"/>
      <c r="F12" s="597"/>
    </row>
    <row r="13" spans="1:6" x14ac:dyDescent="0.25">
      <c r="A13" s="914" t="s">
        <v>91</v>
      </c>
      <c r="B13" s="914"/>
      <c r="C13" s="914"/>
      <c r="D13" s="600"/>
      <c r="E13" s="600"/>
      <c r="F13" s="597"/>
    </row>
  </sheetData>
  <mergeCells count="17">
    <mergeCell ref="A10:A12"/>
    <mergeCell ref="B10:B12"/>
    <mergeCell ref="A13:C13"/>
    <mergeCell ref="A4:B4"/>
    <mergeCell ref="C4:F4"/>
    <mergeCell ref="A5:B5"/>
    <mergeCell ref="D5:F5"/>
    <mergeCell ref="A6:B6"/>
    <mergeCell ref="C6:C9"/>
    <mergeCell ref="A7:A9"/>
    <mergeCell ref="B7:B9"/>
    <mergeCell ref="A1:B1"/>
    <mergeCell ref="C1:F1"/>
    <mergeCell ref="A2:B2"/>
    <mergeCell ref="C2:F2"/>
    <mergeCell ref="A3:B3"/>
    <mergeCell ref="C3:F3"/>
  </mergeCells>
  <pageMargins left="0.75" right="0.75" top="1" bottom="1" header="0.511811023622047" footer="0.511811023622047"/>
  <pageSetup orientation="portrait" horizontalDpi="300" verticalDpi="300"/>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dimension ref="A1:F26"/>
  <sheetViews>
    <sheetView zoomScaleNormal="100" workbookViewId="0">
      <selection activeCell="N26" sqref="N26"/>
    </sheetView>
  </sheetViews>
  <sheetFormatPr baseColWidth="10" defaultColWidth="8.81640625" defaultRowHeight="12.5" x14ac:dyDescent="0.25"/>
  <cols>
    <col min="1" max="6" width="16.7265625" customWidth="1"/>
    <col min="257" max="262" width="16.7265625" customWidth="1"/>
    <col min="513" max="518" width="16.7265625" customWidth="1"/>
    <col min="769" max="774" width="16.7265625" customWidth="1"/>
  </cols>
  <sheetData>
    <row r="1" spans="1:6" ht="12.75" customHeight="1" x14ac:dyDescent="0.25">
      <c r="A1" s="900" t="s">
        <v>5</v>
      </c>
      <c r="B1" s="900"/>
      <c r="C1" s="901" t="s">
        <v>26</v>
      </c>
      <c r="D1" s="901"/>
      <c r="E1" s="901"/>
      <c r="F1" s="901"/>
    </row>
    <row r="2" spans="1:6" ht="25.5" customHeight="1" x14ac:dyDescent="0.25">
      <c r="A2" s="900" t="s">
        <v>27</v>
      </c>
      <c r="B2" s="900"/>
      <c r="C2" s="901" t="s">
        <v>655</v>
      </c>
      <c r="D2" s="901"/>
      <c r="E2" s="901"/>
      <c r="F2" s="901"/>
    </row>
    <row r="3" spans="1:6" ht="12.75" customHeight="1" x14ac:dyDescent="0.25">
      <c r="A3" s="900" t="s">
        <v>29</v>
      </c>
      <c r="B3" s="900"/>
      <c r="C3" s="901" t="s">
        <v>656</v>
      </c>
      <c r="D3" s="901"/>
      <c r="E3" s="901"/>
      <c r="F3" s="901"/>
    </row>
    <row r="4" spans="1:6" ht="12.75" customHeight="1" x14ac:dyDescent="0.25">
      <c r="A4" s="900" t="s">
        <v>31</v>
      </c>
      <c r="B4" s="900"/>
      <c r="C4" s="901" t="s">
        <v>644</v>
      </c>
      <c r="D4" s="901"/>
      <c r="E4" s="901"/>
      <c r="F4" s="901"/>
    </row>
    <row r="5" spans="1:6" ht="12.75" customHeight="1" x14ac:dyDescent="0.25">
      <c r="A5" s="902" t="s">
        <v>33</v>
      </c>
      <c r="B5" s="902"/>
      <c r="C5" s="591" t="s">
        <v>496</v>
      </c>
      <c r="D5" s="903" t="s">
        <v>645</v>
      </c>
      <c r="E5" s="903"/>
      <c r="F5" s="903"/>
    </row>
    <row r="6" spans="1:6" ht="81" customHeight="1" x14ac:dyDescent="0.25">
      <c r="A6" s="745" t="s">
        <v>37</v>
      </c>
      <c r="B6" s="745"/>
      <c r="C6" s="746" t="s">
        <v>38</v>
      </c>
      <c r="D6" s="592" t="s">
        <v>646</v>
      </c>
      <c r="E6" s="592" t="s">
        <v>647</v>
      </c>
      <c r="F6" s="592" t="s">
        <v>648</v>
      </c>
    </row>
    <row r="7" spans="1:6" ht="15" customHeight="1" x14ac:dyDescent="0.35">
      <c r="A7" s="747" t="s">
        <v>197</v>
      </c>
      <c r="B7" s="747" t="s">
        <v>47</v>
      </c>
      <c r="C7" s="746"/>
      <c r="D7" s="593" t="s">
        <v>48</v>
      </c>
      <c r="E7" s="593" t="s">
        <v>649</v>
      </c>
      <c r="F7" s="593" t="s">
        <v>650</v>
      </c>
    </row>
    <row r="8" spans="1:6" ht="54" x14ac:dyDescent="0.25">
      <c r="A8" s="747"/>
      <c r="B8" s="747"/>
      <c r="C8" s="746"/>
      <c r="D8" s="593"/>
      <c r="E8" s="593" t="s">
        <v>651</v>
      </c>
      <c r="F8" s="593" t="s">
        <v>657</v>
      </c>
    </row>
    <row r="9" spans="1:6" ht="13.5" x14ac:dyDescent="0.35">
      <c r="A9" s="747"/>
      <c r="B9" s="747"/>
      <c r="C9" s="746"/>
      <c r="D9" s="595" t="s">
        <v>599</v>
      </c>
      <c r="E9" s="595" t="s">
        <v>653</v>
      </c>
      <c r="F9" s="595" t="s">
        <v>654</v>
      </c>
    </row>
    <row r="10" spans="1:6" ht="13.5" customHeight="1" x14ac:dyDescent="0.25">
      <c r="A10" s="748" t="s">
        <v>68</v>
      </c>
      <c r="B10" s="748" t="s">
        <v>604</v>
      </c>
      <c r="C10" s="593" t="s">
        <v>311</v>
      </c>
      <c r="D10" s="597"/>
      <c r="E10" s="597"/>
      <c r="F10" s="597"/>
    </row>
    <row r="11" spans="1:6" x14ac:dyDescent="0.25">
      <c r="A11" s="748"/>
      <c r="B11" s="748"/>
      <c r="C11" s="593" t="s">
        <v>312</v>
      </c>
      <c r="D11" s="593"/>
      <c r="E11" s="593"/>
      <c r="F11" s="597"/>
    </row>
    <row r="12" spans="1:6" x14ac:dyDescent="0.25">
      <c r="A12" s="904" t="s">
        <v>292</v>
      </c>
      <c r="B12" s="904"/>
      <c r="C12" s="904"/>
      <c r="D12" s="600"/>
      <c r="E12" s="600"/>
      <c r="F12" s="597"/>
    </row>
    <row r="13" spans="1:6" ht="12.75" customHeight="1" x14ac:dyDescent="0.25">
      <c r="A13" s="745" t="s">
        <v>310</v>
      </c>
      <c r="B13" s="745" t="s">
        <v>604</v>
      </c>
      <c r="C13" s="593" t="s">
        <v>311</v>
      </c>
      <c r="D13" s="597"/>
      <c r="E13" s="597"/>
      <c r="F13" s="597"/>
    </row>
    <row r="14" spans="1:6" x14ac:dyDescent="0.25">
      <c r="A14" s="745"/>
      <c r="B14" s="745"/>
      <c r="C14" s="593" t="s">
        <v>312</v>
      </c>
      <c r="D14" s="593"/>
      <c r="E14" s="593"/>
      <c r="F14" s="597"/>
    </row>
    <row r="15" spans="1:6" x14ac:dyDescent="0.25">
      <c r="A15" s="904" t="s">
        <v>292</v>
      </c>
      <c r="B15" s="904"/>
      <c r="C15" s="904"/>
      <c r="D15" s="599"/>
      <c r="E15" s="599"/>
      <c r="F15" s="597"/>
    </row>
    <row r="16" spans="1:6" ht="12.75" customHeight="1" x14ac:dyDescent="0.25">
      <c r="A16" s="745" t="s">
        <v>313</v>
      </c>
      <c r="B16" s="745" t="s">
        <v>604</v>
      </c>
      <c r="C16" s="593" t="s">
        <v>311</v>
      </c>
      <c r="D16" s="597"/>
      <c r="E16" s="597"/>
      <c r="F16" s="597"/>
    </row>
    <row r="17" spans="1:6" x14ac:dyDescent="0.25">
      <c r="A17" s="745"/>
      <c r="B17" s="745"/>
      <c r="C17" s="593" t="s">
        <v>312</v>
      </c>
      <c r="D17" s="593"/>
      <c r="E17" s="593"/>
      <c r="F17" s="597"/>
    </row>
    <row r="18" spans="1:6" x14ac:dyDescent="0.25">
      <c r="A18" s="904" t="s">
        <v>292</v>
      </c>
      <c r="B18" s="904"/>
      <c r="C18" s="904"/>
      <c r="D18" s="599"/>
      <c r="E18" s="599"/>
      <c r="F18" s="597"/>
    </row>
    <row r="19" spans="1:6" ht="12.75" customHeight="1" x14ac:dyDescent="0.25">
      <c r="A19" s="745" t="s">
        <v>315</v>
      </c>
      <c r="B19" s="745" t="s">
        <v>604</v>
      </c>
      <c r="C19" s="593" t="s">
        <v>311</v>
      </c>
      <c r="D19" s="597"/>
      <c r="E19" s="597"/>
      <c r="F19" s="597"/>
    </row>
    <row r="20" spans="1:6" x14ac:dyDescent="0.25">
      <c r="A20" s="745"/>
      <c r="B20" s="745"/>
      <c r="C20" s="593" t="s">
        <v>312</v>
      </c>
      <c r="D20" s="593"/>
      <c r="E20" s="593"/>
      <c r="F20" s="597"/>
    </row>
    <row r="21" spans="1:6" x14ac:dyDescent="0.25">
      <c r="A21" s="904" t="s">
        <v>292</v>
      </c>
      <c r="B21" s="904"/>
      <c r="C21" s="904"/>
      <c r="D21" s="599"/>
      <c r="E21" s="599"/>
      <c r="F21" s="597"/>
    </row>
    <row r="22" spans="1:6" ht="12.75" customHeight="1" x14ac:dyDescent="0.25">
      <c r="A22" s="745" t="s">
        <v>316</v>
      </c>
      <c r="B22" s="745" t="s">
        <v>604</v>
      </c>
      <c r="C22" s="593" t="s">
        <v>311</v>
      </c>
      <c r="D22" s="597"/>
      <c r="E22" s="597"/>
      <c r="F22" s="597"/>
    </row>
    <row r="23" spans="1:6" x14ac:dyDescent="0.25">
      <c r="A23" s="745"/>
      <c r="B23" s="745"/>
      <c r="C23" s="593" t="s">
        <v>312</v>
      </c>
      <c r="D23" s="593"/>
      <c r="E23" s="593"/>
      <c r="F23" s="597"/>
    </row>
    <row r="24" spans="1:6" x14ac:dyDescent="0.25">
      <c r="A24" s="904" t="s">
        <v>292</v>
      </c>
      <c r="B24" s="904"/>
      <c r="C24" s="904"/>
      <c r="D24" s="599"/>
      <c r="E24" s="599"/>
      <c r="F24" s="597"/>
    </row>
    <row r="25" spans="1:6" x14ac:dyDescent="0.25">
      <c r="A25" s="905" t="s">
        <v>91</v>
      </c>
      <c r="B25" s="905"/>
      <c r="C25" s="905"/>
      <c r="D25" s="600"/>
      <c r="E25" s="600"/>
      <c r="F25" s="597"/>
    </row>
    <row r="26" spans="1:6" x14ac:dyDescent="0.25">
      <c r="A26" s="906" t="s">
        <v>658</v>
      </c>
      <c r="B26" s="906"/>
      <c r="C26" s="906"/>
      <c r="D26" s="906"/>
      <c r="E26" s="906"/>
      <c r="F26" s="906"/>
    </row>
  </sheetData>
  <mergeCells count="31">
    <mergeCell ref="A26:F26"/>
    <mergeCell ref="A21:C21"/>
    <mergeCell ref="A22:A23"/>
    <mergeCell ref="B22:B23"/>
    <mergeCell ref="A24:C24"/>
    <mergeCell ref="A25:C25"/>
    <mergeCell ref="A15:C15"/>
    <mergeCell ref="A16:A17"/>
    <mergeCell ref="B16:B17"/>
    <mergeCell ref="A18:C18"/>
    <mergeCell ref="A19:A20"/>
    <mergeCell ref="B19:B20"/>
    <mergeCell ref="A10:A11"/>
    <mergeCell ref="B10:B11"/>
    <mergeCell ref="A12:C12"/>
    <mergeCell ref="A13:A14"/>
    <mergeCell ref="B13:B14"/>
    <mergeCell ref="A4:B4"/>
    <mergeCell ref="C4:F4"/>
    <mergeCell ref="A5:B5"/>
    <mergeCell ref="D5:F5"/>
    <mergeCell ref="A6:B6"/>
    <mergeCell ref="C6:C9"/>
    <mergeCell ref="A7:A9"/>
    <mergeCell ref="B7:B9"/>
    <mergeCell ref="A1:B1"/>
    <mergeCell ref="C1:F1"/>
    <mergeCell ref="A2:B2"/>
    <mergeCell ref="C2:F2"/>
    <mergeCell ref="A3:B3"/>
    <mergeCell ref="C3:F3"/>
  </mergeCells>
  <pageMargins left="0.75" right="0.75" top="1" bottom="1" header="0.511811023622047" footer="0.511811023622047"/>
  <pageSetup orientation="portrait" horizontalDpi="300" verticalDpi="300"/>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tabColor rgb="FF8EB4E3"/>
  </sheetPr>
  <dimension ref="A1:L699"/>
  <sheetViews>
    <sheetView topLeftCell="A684" zoomScaleNormal="100" workbookViewId="0">
      <selection activeCell="I693" sqref="I693"/>
    </sheetView>
  </sheetViews>
  <sheetFormatPr baseColWidth="10" defaultColWidth="9.1796875" defaultRowHeight="12.5" x14ac:dyDescent="0.25"/>
  <cols>
    <col min="1" max="2" width="16.7265625" customWidth="1"/>
    <col min="3" max="3" width="25.453125" customWidth="1"/>
    <col min="4" max="9" width="16.7265625" customWidth="1"/>
    <col min="257" max="258" width="16.7265625" customWidth="1"/>
    <col min="259" max="259" width="25.453125" customWidth="1"/>
    <col min="260" max="265" width="16.7265625" customWidth="1"/>
    <col min="513" max="514" width="16.7265625" customWidth="1"/>
    <col min="515" max="515" width="25.453125" customWidth="1"/>
    <col min="516" max="521" width="16.7265625" customWidth="1"/>
    <col min="769" max="770" width="16.7265625" customWidth="1"/>
    <col min="771" max="771" width="25.453125" customWidth="1"/>
    <col min="772" max="777" width="16.7265625" customWidth="1"/>
  </cols>
  <sheetData>
    <row r="1" spans="1:12" ht="12" customHeight="1" x14ac:dyDescent="0.25">
      <c r="A1" s="702" t="s">
        <v>23</v>
      </c>
      <c r="B1" s="702"/>
      <c r="C1" s="890">
        <f>Presentación!$C$3</f>
        <v>1990</v>
      </c>
      <c r="D1" s="890"/>
      <c r="E1" s="890"/>
      <c r="F1" s="890"/>
      <c r="G1" s="890"/>
      <c r="H1" s="890"/>
      <c r="I1" s="890"/>
    </row>
    <row r="2" spans="1:12" ht="12" customHeight="1" x14ac:dyDescent="0.25">
      <c r="A2" s="702" t="s">
        <v>24</v>
      </c>
      <c r="B2" s="702"/>
      <c r="C2" s="891" t="s">
        <v>0</v>
      </c>
      <c r="D2" s="891"/>
      <c r="E2" s="891"/>
      <c r="F2" s="891"/>
      <c r="G2" s="891"/>
      <c r="H2" s="891"/>
      <c r="I2" s="891"/>
      <c r="K2">
        <v>100</v>
      </c>
    </row>
    <row r="3" spans="1:12" ht="12.75" customHeight="1" x14ac:dyDescent="0.25">
      <c r="A3" s="702" t="s">
        <v>5</v>
      </c>
      <c r="B3" s="702"/>
      <c r="C3" s="703" t="s">
        <v>26</v>
      </c>
      <c r="D3" s="703"/>
      <c r="E3" s="703"/>
      <c r="F3" s="703"/>
      <c r="G3" s="703"/>
      <c r="H3" s="703"/>
      <c r="I3" s="703"/>
    </row>
    <row r="4" spans="1:12" ht="12.75" customHeight="1" x14ac:dyDescent="0.25">
      <c r="A4" s="702" t="s">
        <v>27</v>
      </c>
      <c r="B4" s="702"/>
      <c r="C4" s="703" t="s">
        <v>659</v>
      </c>
      <c r="D4" s="703"/>
      <c r="E4" s="703"/>
      <c r="F4" s="703"/>
      <c r="G4" s="703"/>
      <c r="H4" s="703"/>
      <c r="I4" s="703"/>
    </row>
    <row r="5" spans="1:12" ht="12" customHeight="1" x14ac:dyDescent="0.25">
      <c r="A5" s="702" t="s">
        <v>29</v>
      </c>
      <c r="B5" s="702"/>
      <c r="C5" s="703" t="s">
        <v>660</v>
      </c>
      <c r="D5" s="703"/>
      <c r="E5" s="703"/>
      <c r="F5" s="703"/>
      <c r="G5" s="703"/>
      <c r="H5" s="703"/>
      <c r="I5" s="703"/>
    </row>
    <row r="6" spans="1:12" ht="12" customHeight="1" x14ac:dyDescent="0.25">
      <c r="A6" s="702" t="s">
        <v>31</v>
      </c>
      <c r="B6" s="702"/>
      <c r="C6" s="703" t="s">
        <v>406</v>
      </c>
      <c r="D6" s="703"/>
      <c r="E6" s="703"/>
      <c r="F6" s="703"/>
      <c r="G6" s="703"/>
      <c r="H6" s="703"/>
      <c r="I6" s="703"/>
    </row>
    <row r="7" spans="1:12" ht="12" customHeight="1" x14ac:dyDescent="0.25">
      <c r="A7" s="704" t="s">
        <v>33</v>
      </c>
      <c r="B7" s="704"/>
      <c r="C7" s="97" t="s">
        <v>34</v>
      </c>
      <c r="D7" s="705" t="s">
        <v>661</v>
      </c>
      <c r="E7" s="705"/>
      <c r="F7" s="705"/>
      <c r="G7" s="705"/>
      <c r="H7" s="705"/>
      <c r="I7" s="705"/>
    </row>
    <row r="8" spans="1:12" ht="57" customHeight="1" x14ac:dyDescent="0.25">
      <c r="A8" s="7" t="s">
        <v>37</v>
      </c>
      <c r="B8" s="7"/>
      <c r="C8" s="6" t="s">
        <v>38</v>
      </c>
      <c r="D8" s="98" t="s">
        <v>662</v>
      </c>
      <c r="E8" s="98" t="s">
        <v>663</v>
      </c>
      <c r="F8" s="98" t="s">
        <v>664</v>
      </c>
      <c r="G8" s="98" t="s">
        <v>43</v>
      </c>
      <c r="H8" s="98" t="s">
        <v>665</v>
      </c>
      <c r="I8" s="98" t="s">
        <v>411</v>
      </c>
    </row>
    <row r="9" spans="1:12" ht="12.75" customHeight="1" x14ac:dyDescent="0.25">
      <c r="A9" s="6" t="s">
        <v>197</v>
      </c>
      <c r="B9" s="6" t="s">
        <v>47</v>
      </c>
      <c r="C9" s="6"/>
      <c r="D9" s="892" t="s">
        <v>48</v>
      </c>
      <c r="E9" s="571" t="s">
        <v>552</v>
      </c>
      <c r="F9" s="571" t="s">
        <v>552</v>
      </c>
      <c r="G9" s="571" t="s">
        <v>120</v>
      </c>
      <c r="H9" s="892" t="s">
        <v>52</v>
      </c>
      <c r="I9" s="892" t="s">
        <v>225</v>
      </c>
    </row>
    <row r="10" spans="1:12" ht="13.5" x14ac:dyDescent="0.25">
      <c r="A10" s="6"/>
      <c r="B10" s="6"/>
      <c r="C10" s="6"/>
      <c r="D10" s="892"/>
      <c r="E10" s="571" t="s">
        <v>498</v>
      </c>
      <c r="F10" s="571" t="s">
        <v>498</v>
      </c>
      <c r="G10" s="571" t="s">
        <v>123</v>
      </c>
      <c r="H10" s="892"/>
      <c r="I10" s="892"/>
    </row>
    <row r="11" spans="1:12" ht="12.75" customHeight="1" x14ac:dyDescent="0.25">
      <c r="A11" s="6"/>
      <c r="B11" s="6"/>
      <c r="C11" s="6"/>
      <c r="D11" s="892"/>
      <c r="E11" s="7" t="s">
        <v>666</v>
      </c>
      <c r="F11" s="7"/>
      <c r="G11" s="7" t="s">
        <v>556</v>
      </c>
      <c r="H11" s="893" t="s">
        <v>667</v>
      </c>
      <c r="I11" s="893" t="s">
        <v>668</v>
      </c>
    </row>
    <row r="12" spans="1:12" x14ac:dyDescent="0.25">
      <c r="A12" s="6"/>
      <c r="B12" s="6"/>
      <c r="C12" s="6"/>
      <c r="D12" s="892"/>
      <c r="E12" s="7"/>
      <c r="F12" s="7"/>
      <c r="G12" s="7"/>
      <c r="H12" s="893"/>
      <c r="I12" s="893"/>
    </row>
    <row r="13" spans="1:12" ht="13.5" x14ac:dyDescent="0.35">
      <c r="A13" s="6"/>
      <c r="B13" s="6"/>
      <c r="C13" s="6"/>
      <c r="D13" s="572" t="s">
        <v>669</v>
      </c>
      <c r="E13" s="572" t="s">
        <v>560</v>
      </c>
      <c r="F13" s="572" t="s">
        <v>468</v>
      </c>
      <c r="G13" s="572" t="s">
        <v>65</v>
      </c>
      <c r="H13" s="573" t="s">
        <v>670</v>
      </c>
      <c r="I13" s="573" t="s">
        <v>670</v>
      </c>
    </row>
    <row r="14" spans="1:12" ht="12.75" customHeight="1" x14ac:dyDescent="0.25">
      <c r="A14" s="687" t="s">
        <v>68</v>
      </c>
      <c r="B14" s="687" t="s">
        <v>314</v>
      </c>
      <c r="C14" s="135" t="s">
        <v>671</v>
      </c>
      <c r="D14" s="575"/>
      <c r="E14" s="576">
        <v>0</v>
      </c>
      <c r="F14" s="577" t="e">
        <f>(D125*F125+D162*F162+D199*F199+D236*F236+D273*F273+D310*F310+D347*F347+D384*F384+D421*F421+D458*F458+D495*F495+D532*F532+D569*F569+D606*F606+D643*F643+D680*F680)/D14</f>
        <v>#DIV/0!</v>
      </c>
      <c r="G14" s="576"/>
      <c r="H14" s="584" t="e">
        <f>(D14*(E14-F14))*G14</f>
        <v>#DIV/0!</v>
      </c>
      <c r="I14" s="585"/>
      <c r="K14">
        <v>1</v>
      </c>
      <c r="L14">
        <f>K2*100+K14</f>
        <v>10001</v>
      </c>
    </row>
    <row r="15" spans="1:12" x14ac:dyDescent="0.25">
      <c r="A15" s="687"/>
      <c r="B15" s="687"/>
      <c r="C15" s="486" t="s">
        <v>672</v>
      </c>
      <c r="D15" s="575"/>
      <c r="E15" s="492">
        <v>0</v>
      </c>
      <c r="F15" s="577" t="e">
        <f>(D126*F126+D163*F163+D200*F200+D237*F237+D274*F274+D311*F311+D348*F348+D385*F385+D422*F422+D459*F459+D496*F496+D533*F533+D570*F570+D607*F607+D644*F644+D681*F681)/D15</f>
        <v>#DIV/0!</v>
      </c>
      <c r="G15" s="576"/>
      <c r="H15" s="584" t="e">
        <f>(D15*(E15-F15))*G15</f>
        <v>#DIV/0!</v>
      </c>
      <c r="I15" s="585"/>
      <c r="K15">
        <v>2</v>
      </c>
      <c r="L15">
        <f>K2*100+K15</f>
        <v>10002</v>
      </c>
    </row>
    <row r="16" spans="1:12" x14ac:dyDescent="0.25">
      <c r="A16" s="687"/>
      <c r="B16" s="687"/>
      <c r="C16" s="135" t="s">
        <v>673</v>
      </c>
      <c r="D16" s="575"/>
      <c r="E16" s="492">
        <v>0</v>
      </c>
      <c r="F16" s="577" t="e">
        <f>(D127*F127+D164*F164+D201*F201+D238*F238+D275*F275+D312*F312+D349*F349+D386*F386+D423*F423+D460*F460+D497*F497+D534*F534+D571*F571+D608*F608+D645*F645+D682*F682)/D16</f>
        <v>#DIV/0!</v>
      </c>
      <c r="G16" s="576"/>
      <c r="H16" s="584" t="e">
        <f>(D16*(E16-F16))*G16</f>
        <v>#DIV/0!</v>
      </c>
      <c r="I16" s="585"/>
      <c r="K16">
        <v>3</v>
      </c>
      <c r="L16">
        <f>K2*100+K16</f>
        <v>10003</v>
      </c>
    </row>
    <row r="17" spans="1:12" ht="12" customHeight="1" x14ac:dyDescent="0.25">
      <c r="A17" s="916" t="s">
        <v>292</v>
      </c>
      <c r="B17" s="916"/>
      <c r="C17" s="916"/>
      <c r="D17" s="510">
        <f>SUM(D14:D16)</f>
        <v>0</v>
      </c>
      <c r="E17" s="515"/>
      <c r="F17" s="515"/>
      <c r="G17" s="515"/>
      <c r="H17" s="587" t="e">
        <f>SUM(H14:H16)</f>
        <v>#DIV/0!</v>
      </c>
      <c r="I17" s="587">
        <f>SUM(I14:I16)</f>
        <v>0</v>
      </c>
    </row>
    <row r="18" spans="1:12" ht="12" customHeight="1" x14ac:dyDescent="0.25">
      <c r="A18" s="7" t="s">
        <v>310</v>
      </c>
      <c r="B18" s="7" t="s">
        <v>314</v>
      </c>
      <c r="C18" s="469" t="s">
        <v>314</v>
      </c>
      <c r="D18" s="575"/>
      <c r="E18" s="579"/>
      <c r="F18" s="577" t="e">
        <f>(F$129*D$129+F$166*D$166+F$203*D$203+F$240*D$240+F$277*D$277+F$314*D$314+F$351*D$351+F$388*D$388+F$425*D$425+F$462*D$462+F$499*D$499+F$536*D$536+F$573*D$573+F$610*D$610+F$647*D$647+F$684*D$684)/D$18</f>
        <v>#DIV/0!</v>
      </c>
      <c r="G18" s="580"/>
      <c r="H18" s="584" t="e">
        <f>(D18*(E18-F18))*G18</f>
        <v>#DIV/0!</v>
      </c>
      <c r="I18" s="585"/>
      <c r="K18">
        <v>4</v>
      </c>
      <c r="L18">
        <f>K2*100+K18</f>
        <v>10004</v>
      </c>
    </row>
    <row r="19" spans="1:12" x14ac:dyDescent="0.25">
      <c r="A19" s="7"/>
      <c r="B19" s="7"/>
      <c r="C19" s="469"/>
      <c r="D19" s="511"/>
      <c r="E19" s="579"/>
      <c r="F19" s="579"/>
      <c r="G19" s="579"/>
      <c r="H19" s="579"/>
      <c r="I19" s="497"/>
    </row>
    <row r="20" spans="1:12" ht="12" customHeight="1" x14ac:dyDescent="0.25">
      <c r="A20" s="916" t="s">
        <v>292</v>
      </c>
      <c r="B20" s="916"/>
      <c r="C20" s="916"/>
      <c r="D20" s="510">
        <f>SUM(D18:D19)</f>
        <v>0</v>
      </c>
      <c r="E20" s="515"/>
      <c r="F20" s="515"/>
      <c r="G20" s="515"/>
      <c r="H20" s="587" t="e">
        <f>SUM(H18:H19)</f>
        <v>#DIV/0!</v>
      </c>
      <c r="I20" s="587">
        <f>SUM(I18:I19)</f>
        <v>0</v>
      </c>
    </row>
    <row r="21" spans="1:12" ht="12" customHeight="1" x14ac:dyDescent="0.25">
      <c r="A21" s="7" t="s">
        <v>313</v>
      </c>
      <c r="B21" s="7" t="s">
        <v>314</v>
      </c>
      <c r="C21" s="469" t="s">
        <v>314</v>
      </c>
      <c r="D21" s="575"/>
      <c r="E21" s="579"/>
      <c r="F21" s="577" t="e">
        <f>(F$132*D$132+F$169*D$169+F$206*D$206+F$243*D$243+F$280*D$280+F$317*D$317+F$354*D$354+F$391*D$391+F$428*D$428+F$465*D$465+F$502*D$502+F$539*D$539+F$576*D$576+F$613*D$613+F$650*D$650+F$687*D$687)/D$21</f>
        <v>#DIV/0!</v>
      </c>
      <c r="G21" s="580"/>
      <c r="H21" s="584" t="e">
        <f>(D21*(E21-F21))*G21</f>
        <v>#DIV/0!</v>
      </c>
      <c r="I21" s="585"/>
      <c r="K21">
        <v>5</v>
      </c>
      <c r="L21">
        <f>K2*100+K21</f>
        <v>10005</v>
      </c>
    </row>
    <row r="22" spans="1:12" x14ac:dyDescent="0.25">
      <c r="A22" s="7"/>
      <c r="B22" s="7"/>
      <c r="C22" s="469"/>
      <c r="D22" s="511"/>
      <c r="E22" s="579"/>
      <c r="F22" s="579"/>
      <c r="G22" s="579"/>
      <c r="H22" s="579"/>
      <c r="I22" s="497"/>
    </row>
    <row r="23" spans="1:12" ht="12" customHeight="1" x14ac:dyDescent="0.25">
      <c r="A23" s="916" t="s">
        <v>292</v>
      </c>
      <c r="B23" s="916"/>
      <c r="C23" s="916"/>
      <c r="D23" s="510">
        <f>SUM(D21:D22)</f>
        <v>0</v>
      </c>
      <c r="E23" s="515"/>
      <c r="F23" s="515"/>
      <c r="G23" s="515"/>
      <c r="H23" s="587" t="e">
        <f>SUM(H21:H22)</f>
        <v>#DIV/0!</v>
      </c>
      <c r="I23" s="587">
        <f>SUM(I21:I22)</f>
        <v>0</v>
      </c>
    </row>
    <row r="24" spans="1:12" ht="12" customHeight="1" x14ac:dyDescent="0.25">
      <c r="A24" s="7" t="s">
        <v>315</v>
      </c>
      <c r="B24" s="7" t="s">
        <v>314</v>
      </c>
      <c r="C24" s="469" t="s">
        <v>314</v>
      </c>
      <c r="D24" s="575"/>
      <c r="E24" s="579"/>
      <c r="F24" s="577"/>
      <c r="G24" s="580"/>
      <c r="H24" s="584">
        <f>(D24*(E24-F24))*G24</f>
        <v>0</v>
      </c>
      <c r="I24" s="585"/>
      <c r="K24">
        <v>6</v>
      </c>
      <c r="L24">
        <f>K2*100+K24</f>
        <v>10006</v>
      </c>
    </row>
    <row r="25" spans="1:12" x14ac:dyDescent="0.25">
      <c r="A25" s="7"/>
      <c r="B25" s="7"/>
      <c r="C25" s="469"/>
      <c r="D25" s="511"/>
      <c r="E25" s="579"/>
      <c r="F25" s="579"/>
      <c r="G25" s="579"/>
      <c r="H25" s="579"/>
      <c r="I25" s="497"/>
    </row>
    <row r="26" spans="1:12" ht="12" customHeight="1" x14ac:dyDescent="0.25">
      <c r="A26" s="916" t="s">
        <v>292</v>
      </c>
      <c r="B26" s="916"/>
      <c r="C26" s="916"/>
      <c r="D26" s="510">
        <f>SUM(D24:D25)</f>
        <v>0</v>
      </c>
      <c r="E26" s="515"/>
      <c r="F26" s="515"/>
      <c r="G26" s="515"/>
      <c r="H26" s="587">
        <f>SUM(H24:H25)</f>
        <v>0</v>
      </c>
      <c r="I26" s="587">
        <f>SUM(I24:I25)</f>
        <v>0</v>
      </c>
    </row>
    <row r="27" spans="1:12" ht="12" customHeight="1" x14ac:dyDescent="0.25">
      <c r="A27" s="7" t="s">
        <v>316</v>
      </c>
      <c r="B27" s="7" t="s">
        <v>314</v>
      </c>
      <c r="C27" s="469" t="s">
        <v>314</v>
      </c>
      <c r="D27" s="575"/>
      <c r="E27" s="579"/>
      <c r="F27" s="577">
        <f>IF(D27&gt;0,(F$138*D$138+F$175*D$175+F$212*D$212+F$249*D$249+F$286*D$286+F$323*D$323+F$360*D$360+F$397*D$397+F$434*D$434+F$471*D$471+F$508*D$508+F$545*D$545+F$582*D$582+F$619*D$619+F$656*D$656+F$693*D$693)/D$27,0)</f>
        <v>0</v>
      </c>
      <c r="G27" s="580"/>
      <c r="H27" s="584">
        <f>(D27*(E27-F27))*G27</f>
        <v>0</v>
      </c>
      <c r="I27" s="585"/>
      <c r="K27">
        <v>7</v>
      </c>
      <c r="L27">
        <f>K2*100+K27</f>
        <v>10007</v>
      </c>
    </row>
    <row r="28" spans="1:12" x14ac:dyDescent="0.25">
      <c r="A28" s="7"/>
      <c r="B28" s="7"/>
      <c r="C28" s="469"/>
      <c r="D28" s="511"/>
      <c r="E28" s="579"/>
      <c r="F28" s="579"/>
      <c r="G28" s="579"/>
      <c r="H28" s="579"/>
      <c r="I28" s="497"/>
    </row>
    <row r="29" spans="1:12" ht="12" customHeight="1" x14ac:dyDescent="0.25">
      <c r="A29" s="917" t="s">
        <v>292</v>
      </c>
      <c r="B29" s="917"/>
      <c r="C29" s="917"/>
      <c r="D29" s="510">
        <f>SUM(D27:D28)</f>
        <v>0</v>
      </c>
      <c r="E29" s="515"/>
      <c r="F29" s="515"/>
      <c r="G29" s="515"/>
      <c r="H29" s="587">
        <f>SUM(H27:H28)</f>
        <v>0</v>
      </c>
      <c r="I29" s="587">
        <f>SUM(I27:I28)</f>
        <v>0</v>
      </c>
    </row>
    <row r="30" spans="1:12" x14ac:dyDescent="0.25">
      <c r="A30" s="865" t="s">
        <v>91</v>
      </c>
      <c r="B30" s="865"/>
      <c r="C30" s="865"/>
      <c r="D30" s="510">
        <f>D17+D20+D23+D26+D29</f>
        <v>0</v>
      </c>
      <c r="E30" s="516"/>
      <c r="F30" s="516"/>
      <c r="G30" s="516"/>
      <c r="H30" s="587" t="e">
        <f>H17+H20+H23+H26+H29</f>
        <v>#DIV/0!</v>
      </c>
      <c r="I30" s="587">
        <f>I17+I20+I23+I26+I29</f>
        <v>0</v>
      </c>
    </row>
    <row r="31" spans="1:12" x14ac:dyDescent="0.25">
      <c r="A31" s="896" t="s">
        <v>674</v>
      </c>
      <c r="B31" s="896"/>
      <c r="C31" s="896"/>
      <c r="D31" s="896"/>
      <c r="E31" s="896"/>
      <c r="F31" s="896"/>
      <c r="G31" s="896"/>
      <c r="H31" s="896"/>
      <c r="I31" s="896"/>
    </row>
    <row r="32" spans="1:12" x14ac:dyDescent="0.25">
      <c r="A32" s="896" t="s">
        <v>567</v>
      </c>
      <c r="B32" s="896"/>
      <c r="C32" s="896"/>
      <c r="D32" s="896"/>
      <c r="E32" s="896"/>
      <c r="F32" s="896"/>
      <c r="G32" s="896"/>
      <c r="H32" s="896"/>
      <c r="I32" s="896"/>
    </row>
    <row r="33" spans="1:9" x14ac:dyDescent="0.25">
      <c r="A33" s="583" t="s">
        <v>675</v>
      </c>
      <c r="B33" s="583"/>
      <c r="C33" s="583"/>
      <c r="D33" s="583"/>
      <c r="E33" s="583"/>
      <c r="F33" s="583"/>
      <c r="G33" s="583"/>
      <c r="H33" s="583"/>
      <c r="I33" s="583"/>
    </row>
    <row r="38" spans="1:9" ht="12" customHeight="1" x14ac:dyDescent="0.25">
      <c r="A38" s="702" t="s">
        <v>23</v>
      </c>
      <c r="B38" s="702"/>
      <c r="C38" s="890">
        <f>Presentación!$C$3</f>
        <v>1990</v>
      </c>
      <c r="D38" s="890"/>
      <c r="E38" s="890"/>
      <c r="F38" s="890"/>
      <c r="G38" s="890"/>
      <c r="H38" s="890"/>
      <c r="I38" s="890"/>
    </row>
    <row r="39" spans="1:9" ht="12" customHeight="1" x14ac:dyDescent="0.25">
      <c r="A39" s="702" t="s">
        <v>24</v>
      </c>
      <c r="B39" s="702"/>
      <c r="C39" s="891" t="s">
        <v>92</v>
      </c>
      <c r="D39" s="891"/>
      <c r="E39" s="891"/>
      <c r="F39" s="891"/>
      <c r="G39" s="891"/>
      <c r="H39" s="891"/>
      <c r="I39" s="891"/>
    </row>
    <row r="40" spans="1:9" ht="12.75" customHeight="1" x14ac:dyDescent="0.25">
      <c r="A40" s="702" t="s">
        <v>5</v>
      </c>
      <c r="B40" s="702"/>
      <c r="C40" s="703" t="s">
        <v>26</v>
      </c>
      <c r="D40" s="703"/>
      <c r="E40" s="703"/>
      <c r="F40" s="703"/>
      <c r="G40" s="703"/>
      <c r="H40" s="703"/>
      <c r="I40" s="703"/>
    </row>
    <row r="41" spans="1:9" ht="12.75" customHeight="1" x14ac:dyDescent="0.25">
      <c r="A41" s="702" t="s">
        <v>27</v>
      </c>
      <c r="B41" s="702"/>
      <c r="C41" s="703" t="s">
        <v>659</v>
      </c>
      <c r="D41" s="703"/>
      <c r="E41" s="703"/>
      <c r="F41" s="703"/>
      <c r="G41" s="703"/>
      <c r="H41" s="703"/>
      <c r="I41" s="703"/>
    </row>
    <row r="42" spans="1:9" ht="12" customHeight="1" x14ac:dyDescent="0.25">
      <c r="A42" s="702" t="s">
        <v>29</v>
      </c>
      <c r="B42" s="702"/>
      <c r="C42" s="703" t="s">
        <v>660</v>
      </c>
      <c r="D42" s="703"/>
      <c r="E42" s="703"/>
      <c r="F42" s="703"/>
      <c r="G42" s="703"/>
      <c r="H42" s="703"/>
      <c r="I42" s="703"/>
    </row>
    <row r="43" spans="1:9" ht="12" customHeight="1" x14ac:dyDescent="0.25">
      <c r="A43" s="702" t="s">
        <v>31</v>
      </c>
      <c r="B43" s="702"/>
      <c r="C43" s="703" t="s">
        <v>406</v>
      </c>
      <c r="D43" s="703"/>
      <c r="E43" s="703"/>
      <c r="F43" s="703"/>
      <c r="G43" s="703"/>
      <c r="H43" s="703"/>
      <c r="I43" s="703"/>
    </row>
    <row r="44" spans="1:9" ht="12" customHeight="1" x14ac:dyDescent="0.25">
      <c r="A44" s="704" t="s">
        <v>33</v>
      </c>
      <c r="B44" s="704"/>
      <c r="C44" s="97" t="s">
        <v>34</v>
      </c>
      <c r="D44" s="705" t="s">
        <v>661</v>
      </c>
      <c r="E44" s="705"/>
      <c r="F44" s="705"/>
      <c r="G44" s="705"/>
      <c r="H44" s="705"/>
      <c r="I44" s="705"/>
    </row>
    <row r="45" spans="1:9" ht="57" customHeight="1" x14ac:dyDescent="0.25">
      <c r="A45" s="7" t="s">
        <v>37</v>
      </c>
      <c r="B45" s="7"/>
      <c r="C45" s="6" t="s">
        <v>38</v>
      </c>
      <c r="D45" s="98" t="s">
        <v>662</v>
      </c>
      <c r="E45" s="98" t="s">
        <v>663</v>
      </c>
      <c r="F45" s="98" t="s">
        <v>664</v>
      </c>
      <c r="G45" s="98" t="s">
        <v>43</v>
      </c>
      <c r="H45" s="98" t="s">
        <v>665</v>
      </c>
      <c r="I45" s="98" t="s">
        <v>411</v>
      </c>
    </row>
    <row r="46" spans="1:9" ht="12.75" customHeight="1" x14ac:dyDescent="0.25">
      <c r="A46" s="6" t="s">
        <v>197</v>
      </c>
      <c r="B46" s="6" t="s">
        <v>47</v>
      </c>
      <c r="C46" s="6"/>
      <c r="D46" s="892" t="s">
        <v>48</v>
      </c>
      <c r="E46" s="571" t="s">
        <v>552</v>
      </c>
      <c r="F46" s="571" t="s">
        <v>552</v>
      </c>
      <c r="G46" s="571" t="s">
        <v>120</v>
      </c>
      <c r="H46" s="892" t="s">
        <v>52</v>
      </c>
      <c r="I46" s="892" t="s">
        <v>225</v>
      </c>
    </row>
    <row r="47" spans="1:9" ht="13.5" x14ac:dyDescent="0.25">
      <c r="A47" s="6"/>
      <c r="B47" s="6"/>
      <c r="C47" s="6"/>
      <c r="D47" s="892"/>
      <c r="E47" s="571" t="s">
        <v>498</v>
      </c>
      <c r="F47" s="571" t="s">
        <v>498</v>
      </c>
      <c r="G47" s="571" t="s">
        <v>123</v>
      </c>
      <c r="H47" s="892"/>
      <c r="I47" s="892"/>
    </row>
    <row r="48" spans="1:9" ht="12.75" customHeight="1" x14ac:dyDescent="0.25">
      <c r="A48" s="6"/>
      <c r="B48" s="6"/>
      <c r="C48" s="6"/>
      <c r="D48" s="892"/>
      <c r="E48" s="7" t="s">
        <v>666</v>
      </c>
      <c r="F48" s="7"/>
      <c r="G48" s="7" t="s">
        <v>556</v>
      </c>
      <c r="H48" s="893" t="s">
        <v>667</v>
      </c>
      <c r="I48" s="893" t="s">
        <v>668</v>
      </c>
    </row>
    <row r="49" spans="1:9" x14ac:dyDescent="0.25">
      <c r="A49" s="6"/>
      <c r="B49" s="6"/>
      <c r="C49" s="6"/>
      <c r="D49" s="892"/>
      <c r="E49" s="7"/>
      <c r="F49" s="7"/>
      <c r="G49" s="7"/>
      <c r="H49" s="893"/>
      <c r="I49" s="893"/>
    </row>
    <row r="50" spans="1:9" ht="13.5" x14ac:dyDescent="0.35">
      <c r="A50" s="6"/>
      <c r="B50" s="6"/>
      <c r="C50" s="6"/>
      <c r="D50" s="572" t="s">
        <v>669</v>
      </c>
      <c r="E50" s="572" t="s">
        <v>560</v>
      </c>
      <c r="F50" s="572" t="s">
        <v>468</v>
      </c>
      <c r="G50" s="572" t="s">
        <v>65</v>
      </c>
      <c r="H50" s="573" t="s">
        <v>670</v>
      </c>
      <c r="I50" s="573" t="s">
        <v>670</v>
      </c>
    </row>
    <row r="51" spans="1:9" ht="12.75" customHeight="1" x14ac:dyDescent="0.25">
      <c r="A51" s="687" t="s">
        <v>68</v>
      </c>
      <c r="B51" s="687" t="s">
        <v>314</v>
      </c>
      <c r="C51" s="135" t="s">
        <v>671</v>
      </c>
      <c r="D51" s="575">
        <f>D125+D162+D199+D236+D273+D310+D347+D384+D421+D458+D495+D532+D569+D606+D643+D680</f>
        <v>0</v>
      </c>
      <c r="E51" s="576"/>
      <c r="F51" s="577"/>
      <c r="G51" s="576"/>
      <c r="H51" s="575">
        <f t="shared" ref="H51:I53" si="0">H125+H162+H199+H236+H273+H310+H347+H384+H421+H458+H495+H532+H569+H606+H643+H680</f>
        <v>0</v>
      </c>
      <c r="I51" s="575">
        <f t="shared" si="0"/>
        <v>0</v>
      </c>
    </row>
    <row r="52" spans="1:9" x14ac:dyDescent="0.25">
      <c r="A52" s="687"/>
      <c r="B52" s="687"/>
      <c r="C52" s="486" t="s">
        <v>672</v>
      </c>
      <c r="D52" s="575">
        <f>D126+D163+D200+D237+D274+D311+D348+D385+D422+D459+D496+D533+D570+D607+D644+D681</f>
        <v>0</v>
      </c>
      <c r="E52" s="492"/>
      <c r="F52" s="577"/>
      <c r="G52" s="576"/>
      <c r="H52" s="575">
        <f t="shared" si="0"/>
        <v>0</v>
      </c>
      <c r="I52" s="575">
        <f t="shared" si="0"/>
        <v>0</v>
      </c>
    </row>
    <row r="53" spans="1:9" x14ac:dyDescent="0.25">
      <c r="A53" s="687"/>
      <c r="B53" s="687"/>
      <c r="C53" s="135" t="s">
        <v>673</v>
      </c>
      <c r="D53" s="575">
        <f>D127+D164+D201+D238+D275+D312+D349+D386+D423+D460+D497+D534+D571+D608+D645+D682</f>
        <v>0</v>
      </c>
      <c r="E53" s="492"/>
      <c r="F53" s="577"/>
      <c r="G53" s="576"/>
      <c r="H53" s="575">
        <f t="shared" si="0"/>
        <v>0</v>
      </c>
      <c r="I53" s="575">
        <f t="shared" si="0"/>
        <v>0</v>
      </c>
    </row>
    <row r="54" spans="1:9" ht="12" customHeight="1" x14ac:dyDescent="0.25">
      <c r="A54" s="916" t="s">
        <v>292</v>
      </c>
      <c r="B54" s="916"/>
      <c r="C54" s="916"/>
      <c r="D54" s="510">
        <f>SUM(D51:D53)</f>
        <v>0</v>
      </c>
      <c r="E54" s="515"/>
      <c r="F54" s="515"/>
      <c r="G54" s="515"/>
      <c r="H54" s="510">
        <f>SUM(H51:H53)</f>
        <v>0</v>
      </c>
      <c r="I54" s="510">
        <f>SUM(I51:I53)</f>
        <v>0</v>
      </c>
    </row>
    <row r="55" spans="1:9" ht="12" customHeight="1" x14ac:dyDescent="0.25">
      <c r="A55" s="7" t="s">
        <v>310</v>
      </c>
      <c r="B55" s="7" t="s">
        <v>314</v>
      </c>
      <c r="C55" s="469" t="s">
        <v>314</v>
      </c>
      <c r="D55" s="575">
        <f>D129+D166+D203+D240+D277+D314+D351+D388+D425+D462+D499+D536+D573+D610+D647+D684</f>
        <v>0</v>
      </c>
      <c r="E55" s="579"/>
      <c r="F55" s="577"/>
      <c r="G55" s="580"/>
      <c r="H55" s="575">
        <f>H129+H166+H203+H240+H277+H314+H351+H388+H425+H462+H499+H536+H573+H610+H647+H684</f>
        <v>0</v>
      </c>
      <c r="I55" s="575">
        <f>I129+I166+I203+I240+I277+I314+I351+I388+I425+I462+I499+I536+I573+I610+I647+I684</f>
        <v>0</v>
      </c>
    </row>
    <row r="56" spans="1:9" x14ac:dyDescent="0.25">
      <c r="A56" s="7"/>
      <c r="B56" s="7"/>
      <c r="C56" s="469"/>
      <c r="D56" s="511"/>
      <c r="E56" s="579"/>
      <c r="F56" s="579"/>
      <c r="G56" s="579"/>
      <c r="H56" s="511"/>
      <c r="I56" s="511"/>
    </row>
    <row r="57" spans="1:9" ht="12" customHeight="1" x14ac:dyDescent="0.25">
      <c r="A57" s="916" t="s">
        <v>292</v>
      </c>
      <c r="B57" s="916"/>
      <c r="C57" s="916"/>
      <c r="D57" s="510">
        <f>SUM(D55:D56)</f>
        <v>0</v>
      </c>
      <c r="E57" s="515"/>
      <c r="F57" s="515"/>
      <c r="G57" s="515"/>
      <c r="H57" s="510">
        <f>SUM(H55:H56)</f>
        <v>0</v>
      </c>
      <c r="I57" s="510">
        <f>SUM(I55:I56)</f>
        <v>0</v>
      </c>
    </row>
    <row r="58" spans="1:9" ht="12" customHeight="1" x14ac:dyDescent="0.25">
      <c r="A58" s="7" t="s">
        <v>313</v>
      </c>
      <c r="B58" s="7" t="s">
        <v>314</v>
      </c>
      <c r="C58" s="469" t="s">
        <v>314</v>
      </c>
      <c r="D58" s="575">
        <f>D132+D169+D206+D243+D280+D317+D354+D391+D428+D465+D502+D539+D576+D613+D650+D687</f>
        <v>0</v>
      </c>
      <c r="E58" s="579"/>
      <c r="F58" s="577"/>
      <c r="G58" s="580"/>
      <c r="H58" s="575">
        <f>H132+H169+H206+H243+H280+H317+H354+H391+H428+H465+H502+H539+H576+H613+H650+H687</f>
        <v>0</v>
      </c>
      <c r="I58" s="575">
        <f>I132+I169+I206+I243+I280+I317+I354+I391+I428+I465+I502+I539+I576+I613+I650+I687</f>
        <v>0</v>
      </c>
    </row>
    <row r="59" spans="1:9" x14ac:dyDescent="0.25">
      <c r="A59" s="7"/>
      <c r="B59" s="7"/>
      <c r="C59" s="469"/>
      <c r="D59" s="511"/>
      <c r="E59" s="579"/>
      <c r="F59" s="579"/>
      <c r="G59" s="579"/>
      <c r="H59" s="511"/>
      <c r="I59" s="511"/>
    </row>
    <row r="60" spans="1:9" ht="12" customHeight="1" x14ac:dyDescent="0.25">
      <c r="A60" s="916" t="s">
        <v>292</v>
      </c>
      <c r="B60" s="916"/>
      <c r="C60" s="916"/>
      <c r="D60" s="510">
        <f>SUM(D58:D59)</f>
        <v>0</v>
      </c>
      <c r="E60" s="515"/>
      <c r="F60" s="515"/>
      <c r="G60" s="515"/>
      <c r="H60" s="510">
        <f>SUM(H58:H59)</f>
        <v>0</v>
      </c>
      <c r="I60" s="510">
        <f>SUM(I58:I59)</f>
        <v>0</v>
      </c>
    </row>
    <row r="61" spans="1:9" ht="12" customHeight="1" x14ac:dyDescent="0.25">
      <c r="A61" s="7" t="s">
        <v>315</v>
      </c>
      <c r="B61" s="7" t="s">
        <v>314</v>
      </c>
      <c r="C61" s="469" t="s">
        <v>314</v>
      </c>
      <c r="D61" s="575">
        <f>D135+D172+D209+D246+D283+D320+D357+D394+D431+D468+D505+D542+D579+D616+D653+D690</f>
        <v>0</v>
      </c>
      <c r="E61" s="579"/>
      <c r="F61" s="577"/>
      <c r="G61" s="580"/>
      <c r="H61" s="575">
        <f>H135+H172+H209+H246+H283+H320+H357+H394+H431+H468+H505+H542+H579+H616+H653+H690</f>
        <v>0</v>
      </c>
      <c r="I61" s="575">
        <f>I135+I172+I209+I246+I283+I320+I357+I394+I431+I468+I505+I542+I579+I616+I653+I690</f>
        <v>0</v>
      </c>
    </row>
    <row r="62" spans="1:9" x14ac:dyDescent="0.25">
      <c r="A62" s="7"/>
      <c r="B62" s="7"/>
      <c r="C62" s="469"/>
      <c r="D62" s="511"/>
      <c r="E62" s="579"/>
      <c r="F62" s="579"/>
      <c r="G62" s="579"/>
      <c r="H62" s="511"/>
      <c r="I62" s="511"/>
    </row>
    <row r="63" spans="1:9" ht="12" customHeight="1" x14ac:dyDescent="0.25">
      <c r="A63" s="916" t="s">
        <v>292</v>
      </c>
      <c r="B63" s="916"/>
      <c r="C63" s="916"/>
      <c r="D63" s="510">
        <f>SUM(D61:D62)</f>
        <v>0</v>
      </c>
      <c r="E63" s="515"/>
      <c r="F63" s="515"/>
      <c r="G63" s="515"/>
      <c r="H63" s="510">
        <f>SUM(H61:H62)</f>
        <v>0</v>
      </c>
      <c r="I63" s="510">
        <f>SUM(I61:I62)</f>
        <v>0</v>
      </c>
    </row>
    <row r="64" spans="1:9" ht="12" customHeight="1" x14ac:dyDescent="0.25">
      <c r="A64" s="7" t="s">
        <v>316</v>
      </c>
      <c r="B64" s="7" t="s">
        <v>314</v>
      </c>
      <c r="C64" s="469" t="s">
        <v>314</v>
      </c>
      <c r="D64" s="575">
        <f>D138+D175+D212+D249+D286+D323+D360+D397+D434+D471+D508+D545+D582+D619+D656+D693</f>
        <v>0</v>
      </c>
      <c r="E64" s="579"/>
      <c r="F64" s="577"/>
      <c r="G64" s="580"/>
      <c r="H64" s="575">
        <f>H138+H175+H212+H249+H286+H323+H360+H397+H434+H471+H508+H545+H582+H619+H656+H693</f>
        <v>0</v>
      </c>
      <c r="I64" s="575">
        <f>I138+I175+I212+I249+I286+I323+I360+I397+I434+I471+I508+I545+I582+I619+I656+I693</f>
        <v>0</v>
      </c>
    </row>
    <row r="65" spans="1:9" x14ac:dyDescent="0.25">
      <c r="A65" s="7"/>
      <c r="B65" s="7"/>
      <c r="C65" s="469"/>
      <c r="D65" s="511"/>
      <c r="E65" s="579"/>
      <c r="F65" s="579"/>
      <c r="G65" s="579"/>
      <c r="H65" s="511"/>
      <c r="I65" s="511"/>
    </row>
    <row r="66" spans="1:9" ht="12" customHeight="1" x14ac:dyDescent="0.25">
      <c r="A66" s="917" t="s">
        <v>292</v>
      </c>
      <c r="B66" s="917"/>
      <c r="C66" s="917"/>
      <c r="D66" s="510">
        <f>SUM(D64:D65)</f>
        <v>0</v>
      </c>
      <c r="E66" s="515"/>
      <c r="F66" s="515"/>
      <c r="G66" s="515"/>
      <c r="H66" s="510">
        <f>SUM(H64:H65)</f>
        <v>0</v>
      </c>
      <c r="I66" s="510">
        <f>SUM(I64:I65)</f>
        <v>0</v>
      </c>
    </row>
    <row r="67" spans="1:9" x14ac:dyDescent="0.25">
      <c r="A67" s="865" t="s">
        <v>91</v>
      </c>
      <c r="B67" s="865"/>
      <c r="C67" s="865"/>
      <c r="D67" s="510">
        <f>D54+D57+D60+D63+D66</f>
        <v>0</v>
      </c>
      <c r="E67" s="516"/>
      <c r="F67" s="516"/>
      <c r="G67" s="516"/>
      <c r="H67" s="510">
        <f>H54+H57+H60+H63+H66</f>
        <v>0</v>
      </c>
      <c r="I67" s="510">
        <f>I54+I57+I60+I63+I66</f>
        <v>0</v>
      </c>
    </row>
    <row r="68" spans="1:9" x14ac:dyDescent="0.25">
      <c r="A68" s="896" t="s">
        <v>674</v>
      </c>
      <c r="B68" s="896"/>
      <c r="C68" s="896"/>
      <c r="D68" s="896"/>
      <c r="E68" s="896"/>
      <c r="F68" s="896"/>
      <c r="G68" s="896"/>
      <c r="H68" s="896"/>
      <c r="I68" s="896"/>
    </row>
    <row r="69" spans="1:9" x14ac:dyDescent="0.25">
      <c r="A69" s="896" t="s">
        <v>567</v>
      </c>
      <c r="B69" s="896"/>
      <c r="C69" s="896"/>
      <c r="D69" s="896"/>
      <c r="E69" s="896"/>
      <c r="F69" s="896"/>
      <c r="G69" s="896"/>
      <c r="H69" s="896"/>
      <c r="I69" s="896"/>
    </row>
    <row r="70" spans="1:9" x14ac:dyDescent="0.25">
      <c r="A70" s="583" t="s">
        <v>675</v>
      </c>
      <c r="B70" s="583"/>
      <c r="C70" s="583"/>
      <c r="D70" s="583"/>
      <c r="E70" s="583"/>
      <c r="F70" s="583"/>
      <c r="G70" s="583"/>
      <c r="H70" s="583"/>
      <c r="I70" s="583"/>
    </row>
    <row r="71" spans="1:9" x14ac:dyDescent="0.25">
      <c r="H71" s="582"/>
    </row>
    <row r="75" spans="1:9" ht="12" customHeight="1" x14ac:dyDescent="0.25">
      <c r="A75" s="702" t="s">
        <v>23</v>
      </c>
      <c r="B75" s="702"/>
      <c r="C75" s="890">
        <f>Presentación!$C$3</f>
        <v>1990</v>
      </c>
      <c r="D75" s="890"/>
      <c r="E75" s="890"/>
      <c r="F75" s="890"/>
      <c r="G75" s="890"/>
      <c r="H75" s="890"/>
      <c r="I75" s="890"/>
    </row>
    <row r="76" spans="1:9" ht="12" customHeight="1" x14ac:dyDescent="0.25">
      <c r="A76" s="702" t="s">
        <v>24</v>
      </c>
      <c r="B76" s="702"/>
      <c r="C76" s="891" t="s">
        <v>93</v>
      </c>
      <c r="D76" s="891"/>
      <c r="E76" s="891"/>
      <c r="F76" s="891"/>
      <c r="G76" s="891"/>
      <c r="H76" s="891"/>
      <c r="I76" s="891"/>
    </row>
    <row r="77" spans="1:9" ht="12.75" customHeight="1" x14ac:dyDescent="0.25">
      <c r="A77" s="702" t="s">
        <v>5</v>
      </c>
      <c r="B77" s="702"/>
      <c r="C77" s="703" t="s">
        <v>26</v>
      </c>
      <c r="D77" s="703"/>
      <c r="E77" s="703"/>
      <c r="F77" s="703"/>
      <c r="G77" s="703"/>
      <c r="H77" s="703"/>
      <c r="I77" s="703"/>
    </row>
    <row r="78" spans="1:9" ht="12.75" customHeight="1" x14ac:dyDescent="0.25">
      <c r="A78" s="702" t="s">
        <v>27</v>
      </c>
      <c r="B78" s="702"/>
      <c r="C78" s="703" t="s">
        <v>659</v>
      </c>
      <c r="D78" s="703"/>
      <c r="E78" s="703"/>
      <c r="F78" s="703"/>
      <c r="G78" s="703"/>
      <c r="H78" s="703"/>
      <c r="I78" s="703"/>
    </row>
    <row r="79" spans="1:9" ht="12" customHeight="1" x14ac:dyDescent="0.25">
      <c r="A79" s="702" t="s">
        <v>29</v>
      </c>
      <c r="B79" s="702"/>
      <c r="C79" s="703" t="s">
        <v>660</v>
      </c>
      <c r="D79" s="703"/>
      <c r="E79" s="703"/>
      <c r="F79" s="703"/>
      <c r="G79" s="703"/>
      <c r="H79" s="703"/>
      <c r="I79" s="703"/>
    </row>
    <row r="80" spans="1:9" ht="12" customHeight="1" x14ac:dyDescent="0.25">
      <c r="A80" s="702" t="s">
        <v>31</v>
      </c>
      <c r="B80" s="702"/>
      <c r="C80" s="703" t="s">
        <v>406</v>
      </c>
      <c r="D80" s="703"/>
      <c r="E80" s="703"/>
      <c r="F80" s="703"/>
      <c r="G80" s="703"/>
      <c r="H80" s="703"/>
      <c r="I80" s="703"/>
    </row>
    <row r="81" spans="1:9" ht="12" customHeight="1" x14ac:dyDescent="0.25">
      <c r="A81" s="704" t="s">
        <v>33</v>
      </c>
      <c r="B81" s="704"/>
      <c r="C81" s="97" t="s">
        <v>34</v>
      </c>
      <c r="D81" s="705" t="s">
        <v>661</v>
      </c>
      <c r="E81" s="705"/>
      <c r="F81" s="705"/>
      <c r="G81" s="705"/>
      <c r="H81" s="705"/>
      <c r="I81" s="705"/>
    </row>
    <row r="82" spans="1:9" ht="57" customHeight="1" x14ac:dyDescent="0.25">
      <c r="A82" s="7" t="s">
        <v>37</v>
      </c>
      <c r="B82" s="7"/>
      <c r="C82" s="6" t="s">
        <v>38</v>
      </c>
      <c r="D82" s="98" t="s">
        <v>662</v>
      </c>
      <c r="E82" s="98" t="s">
        <v>663</v>
      </c>
      <c r="F82" s="98" t="s">
        <v>664</v>
      </c>
      <c r="G82" s="98" t="s">
        <v>43</v>
      </c>
      <c r="H82" s="98" t="s">
        <v>665</v>
      </c>
      <c r="I82" s="98" t="s">
        <v>411</v>
      </c>
    </row>
    <row r="83" spans="1:9" ht="12.75" customHeight="1" x14ac:dyDescent="0.25">
      <c r="A83" s="6" t="s">
        <v>197</v>
      </c>
      <c r="B83" s="6" t="s">
        <v>47</v>
      </c>
      <c r="C83" s="6"/>
      <c r="D83" s="892" t="s">
        <v>48</v>
      </c>
      <c r="E83" s="571" t="s">
        <v>552</v>
      </c>
      <c r="F83" s="571" t="s">
        <v>552</v>
      </c>
      <c r="G83" s="571" t="s">
        <v>120</v>
      </c>
      <c r="H83" s="892" t="s">
        <v>52</v>
      </c>
      <c r="I83" s="892" t="s">
        <v>225</v>
      </c>
    </row>
    <row r="84" spans="1:9" ht="13.5" x14ac:dyDescent="0.25">
      <c r="A84" s="6"/>
      <c r="B84" s="6"/>
      <c r="C84" s="6"/>
      <c r="D84" s="892"/>
      <c r="E84" s="571" t="s">
        <v>498</v>
      </c>
      <c r="F84" s="571" t="s">
        <v>498</v>
      </c>
      <c r="G84" s="571" t="s">
        <v>123</v>
      </c>
      <c r="H84" s="892"/>
      <c r="I84" s="892"/>
    </row>
    <row r="85" spans="1:9" ht="12.75" customHeight="1" x14ac:dyDescent="0.25">
      <c r="A85" s="6"/>
      <c r="B85" s="6"/>
      <c r="C85" s="6"/>
      <c r="D85" s="892"/>
      <c r="E85" s="7" t="s">
        <v>666</v>
      </c>
      <c r="F85" s="7"/>
      <c r="G85" s="7" t="s">
        <v>556</v>
      </c>
      <c r="H85" s="893" t="s">
        <v>667</v>
      </c>
      <c r="I85" s="893" t="s">
        <v>668</v>
      </c>
    </row>
    <row r="86" spans="1:9" x14ac:dyDescent="0.25">
      <c r="A86" s="6"/>
      <c r="B86" s="6"/>
      <c r="C86" s="6"/>
      <c r="D86" s="892"/>
      <c r="E86" s="7"/>
      <c r="F86" s="7"/>
      <c r="G86" s="7"/>
      <c r="H86" s="893"/>
      <c r="I86" s="893"/>
    </row>
    <row r="87" spans="1:9" ht="13.5" x14ac:dyDescent="0.35">
      <c r="A87" s="6"/>
      <c r="B87" s="6"/>
      <c r="C87" s="6"/>
      <c r="D87" s="572" t="s">
        <v>669</v>
      </c>
      <c r="E87" s="572" t="s">
        <v>560</v>
      </c>
      <c r="F87" s="572" t="s">
        <v>468</v>
      </c>
      <c r="G87" s="572" t="s">
        <v>65</v>
      </c>
      <c r="H87" s="573" t="s">
        <v>670</v>
      </c>
      <c r="I87" s="573" t="s">
        <v>670</v>
      </c>
    </row>
    <row r="88" spans="1:9" ht="12.75" customHeight="1" x14ac:dyDescent="0.25">
      <c r="A88" s="687" t="s">
        <v>68</v>
      </c>
      <c r="B88" s="687" t="s">
        <v>314</v>
      </c>
      <c r="C88" s="135" t="s">
        <v>671</v>
      </c>
      <c r="D88" s="575">
        <f>D14-D51</f>
        <v>0</v>
      </c>
      <c r="E88" s="576"/>
      <c r="F88" s="577"/>
      <c r="G88" s="576"/>
      <c r="H88" s="575" t="e">
        <f t="shared" ref="H88:I90" si="1">H14-H51</f>
        <v>#DIV/0!</v>
      </c>
      <c r="I88" s="575">
        <f t="shared" si="1"/>
        <v>0</v>
      </c>
    </row>
    <row r="89" spans="1:9" x14ac:dyDescent="0.25">
      <c r="A89" s="687"/>
      <c r="B89" s="687"/>
      <c r="C89" s="486" t="s">
        <v>672</v>
      </c>
      <c r="D89" s="575">
        <f>D15-D52</f>
        <v>0</v>
      </c>
      <c r="E89" s="492"/>
      <c r="F89" s="577"/>
      <c r="G89" s="576"/>
      <c r="H89" s="575" t="e">
        <f t="shared" si="1"/>
        <v>#DIV/0!</v>
      </c>
      <c r="I89" s="575">
        <f t="shared" si="1"/>
        <v>0</v>
      </c>
    </row>
    <row r="90" spans="1:9" x14ac:dyDescent="0.25">
      <c r="A90" s="687"/>
      <c r="B90" s="687"/>
      <c r="C90" s="135" t="s">
        <v>673</v>
      </c>
      <c r="D90" s="575">
        <f>D16-D53</f>
        <v>0</v>
      </c>
      <c r="E90" s="492"/>
      <c r="F90" s="577"/>
      <c r="G90" s="576"/>
      <c r="H90" s="575" t="e">
        <f t="shared" si="1"/>
        <v>#DIV/0!</v>
      </c>
      <c r="I90" s="575">
        <f t="shared" si="1"/>
        <v>0</v>
      </c>
    </row>
    <row r="91" spans="1:9" ht="12" customHeight="1" x14ac:dyDescent="0.25">
      <c r="A91" s="916" t="s">
        <v>292</v>
      </c>
      <c r="B91" s="916"/>
      <c r="C91" s="916"/>
      <c r="D91" s="510">
        <f>SUM(D88:D90)</f>
        <v>0</v>
      </c>
      <c r="E91" s="515"/>
      <c r="F91" s="515"/>
      <c r="G91" s="515"/>
      <c r="H91" s="510" t="e">
        <f>SUM(H88:H90)</f>
        <v>#DIV/0!</v>
      </c>
      <c r="I91" s="510">
        <f>SUM(I88:I90)</f>
        <v>0</v>
      </c>
    </row>
    <row r="92" spans="1:9" ht="12" customHeight="1" x14ac:dyDescent="0.25">
      <c r="A92" s="7" t="s">
        <v>310</v>
      </c>
      <c r="B92" s="7" t="s">
        <v>314</v>
      </c>
      <c r="C92" s="469" t="s">
        <v>314</v>
      </c>
      <c r="D92" s="575">
        <f>D18-D55</f>
        <v>0</v>
      </c>
      <c r="E92" s="579"/>
      <c r="F92" s="577"/>
      <c r="G92" s="580"/>
      <c r="H92" s="575" t="e">
        <f>H18-H55</f>
        <v>#DIV/0!</v>
      </c>
      <c r="I92" s="575">
        <f>I18-I55</f>
        <v>0</v>
      </c>
    </row>
    <row r="93" spans="1:9" x14ac:dyDescent="0.25">
      <c r="A93" s="7"/>
      <c r="B93" s="7"/>
      <c r="C93" s="469"/>
      <c r="D93" s="511"/>
      <c r="E93" s="579"/>
      <c r="F93" s="579"/>
      <c r="G93" s="579"/>
      <c r="H93" s="511"/>
      <c r="I93" s="504"/>
    </row>
    <row r="94" spans="1:9" ht="12" customHeight="1" x14ac:dyDescent="0.25">
      <c r="A94" s="916" t="s">
        <v>292</v>
      </c>
      <c r="B94" s="916"/>
      <c r="C94" s="916"/>
      <c r="D94" s="510">
        <f>SUM(D92:D93)</f>
        <v>0</v>
      </c>
      <c r="E94" s="515"/>
      <c r="F94" s="515"/>
      <c r="G94" s="515"/>
      <c r="H94" s="510" t="e">
        <f>SUM(H92:H93)</f>
        <v>#DIV/0!</v>
      </c>
      <c r="I94" s="510">
        <f>SUM(I92:I93)</f>
        <v>0</v>
      </c>
    </row>
    <row r="95" spans="1:9" ht="12" customHeight="1" x14ac:dyDescent="0.25">
      <c r="A95" s="7" t="s">
        <v>313</v>
      </c>
      <c r="B95" s="7" t="s">
        <v>314</v>
      </c>
      <c r="C95" s="469" t="s">
        <v>314</v>
      </c>
      <c r="D95" s="575">
        <f>D21-D58</f>
        <v>0</v>
      </c>
      <c r="E95" s="579"/>
      <c r="F95" s="577"/>
      <c r="G95" s="580"/>
      <c r="H95" s="575" t="e">
        <f>H21-H58</f>
        <v>#DIV/0!</v>
      </c>
      <c r="I95" s="575">
        <f>I21-I58</f>
        <v>0</v>
      </c>
    </row>
    <row r="96" spans="1:9" x14ac:dyDescent="0.25">
      <c r="A96" s="7"/>
      <c r="B96" s="7"/>
      <c r="C96" s="469"/>
      <c r="D96" s="511"/>
      <c r="E96" s="579"/>
      <c r="F96" s="579"/>
      <c r="G96" s="579"/>
      <c r="H96" s="511"/>
      <c r="I96" s="504"/>
    </row>
    <row r="97" spans="1:9" ht="12" customHeight="1" x14ac:dyDescent="0.25">
      <c r="A97" s="916" t="s">
        <v>292</v>
      </c>
      <c r="B97" s="916"/>
      <c r="C97" s="916"/>
      <c r="D97" s="510">
        <f>SUM(D95:D96)</f>
        <v>0</v>
      </c>
      <c r="E97" s="515"/>
      <c r="F97" s="515"/>
      <c r="G97" s="515"/>
      <c r="H97" s="510" t="e">
        <f>SUM(H95:H96)</f>
        <v>#DIV/0!</v>
      </c>
      <c r="I97" s="510">
        <f>SUM(I95:I96)</f>
        <v>0</v>
      </c>
    </row>
    <row r="98" spans="1:9" ht="12" customHeight="1" x14ac:dyDescent="0.25">
      <c r="A98" s="7" t="s">
        <v>315</v>
      </c>
      <c r="B98" s="7" t="s">
        <v>314</v>
      </c>
      <c r="C98" s="469" t="s">
        <v>314</v>
      </c>
      <c r="D98" s="575">
        <f>D24-D61</f>
        <v>0</v>
      </c>
      <c r="E98" s="579"/>
      <c r="F98" s="577"/>
      <c r="G98" s="580"/>
      <c r="H98" s="575">
        <f>H24-H61</f>
        <v>0</v>
      </c>
      <c r="I98" s="575">
        <f>I24-I61</f>
        <v>0</v>
      </c>
    </row>
    <row r="99" spans="1:9" x14ac:dyDescent="0.25">
      <c r="A99" s="7"/>
      <c r="B99" s="7"/>
      <c r="C99" s="469"/>
      <c r="D99" s="511"/>
      <c r="E99" s="579"/>
      <c r="F99" s="579"/>
      <c r="G99" s="579"/>
      <c r="H99" s="511"/>
      <c r="I99" s="504"/>
    </row>
    <row r="100" spans="1:9" ht="12" customHeight="1" x14ac:dyDescent="0.25">
      <c r="A100" s="916" t="s">
        <v>292</v>
      </c>
      <c r="B100" s="916"/>
      <c r="C100" s="916"/>
      <c r="D100" s="510">
        <f>SUM(D98:D99)</f>
        <v>0</v>
      </c>
      <c r="E100" s="515"/>
      <c r="F100" s="515"/>
      <c r="G100" s="515"/>
      <c r="H100" s="510">
        <f>SUM(H98:H99)</f>
        <v>0</v>
      </c>
      <c r="I100" s="510">
        <f>SUM(I98:I99)</f>
        <v>0</v>
      </c>
    </row>
    <row r="101" spans="1:9" ht="12" customHeight="1" x14ac:dyDescent="0.25">
      <c r="A101" s="7" t="s">
        <v>316</v>
      </c>
      <c r="B101" s="7" t="s">
        <v>314</v>
      </c>
      <c r="C101" s="469" t="s">
        <v>314</v>
      </c>
      <c r="D101" s="575">
        <f>D27-D64</f>
        <v>0</v>
      </c>
      <c r="E101" s="579"/>
      <c r="F101" s="577"/>
      <c r="G101" s="580"/>
      <c r="H101" s="575">
        <f>H27-H64</f>
        <v>0</v>
      </c>
      <c r="I101" s="575">
        <f>I27-I64</f>
        <v>0</v>
      </c>
    </row>
    <row r="102" spans="1:9" x14ac:dyDescent="0.25">
      <c r="A102" s="7"/>
      <c r="B102" s="7"/>
      <c r="C102" s="469"/>
      <c r="D102" s="511"/>
      <c r="E102" s="579"/>
      <c r="F102" s="579"/>
      <c r="G102" s="579"/>
      <c r="H102" s="511"/>
      <c r="I102" s="504"/>
    </row>
    <row r="103" spans="1:9" ht="12" customHeight="1" x14ac:dyDescent="0.25">
      <c r="A103" s="917" t="s">
        <v>292</v>
      </c>
      <c r="B103" s="917"/>
      <c r="C103" s="917"/>
      <c r="D103" s="510">
        <f>SUM(D101:D102)</f>
        <v>0</v>
      </c>
      <c r="E103" s="515"/>
      <c r="F103" s="515"/>
      <c r="G103" s="515"/>
      <c r="H103" s="510">
        <f>SUM(H101:H102)</f>
        <v>0</v>
      </c>
      <c r="I103" s="510">
        <f>SUM(I101:I102)</f>
        <v>0</v>
      </c>
    </row>
    <row r="104" spans="1:9" x14ac:dyDescent="0.25">
      <c r="A104" s="865" t="s">
        <v>91</v>
      </c>
      <c r="B104" s="865"/>
      <c r="C104" s="865"/>
      <c r="D104" s="510">
        <f>D91+D94+D97+D100+D103</f>
        <v>0</v>
      </c>
      <c r="E104" s="516"/>
      <c r="F104" s="516"/>
      <c r="G104" s="516"/>
      <c r="H104" s="510" t="e">
        <f>H91+H94+H97+H100+H103</f>
        <v>#DIV/0!</v>
      </c>
      <c r="I104" s="510">
        <f>I91+I94+I97+I100+I103</f>
        <v>0</v>
      </c>
    </row>
    <row r="105" spans="1:9" x14ac:dyDescent="0.25">
      <c r="A105" s="896" t="s">
        <v>674</v>
      </c>
      <c r="B105" s="896"/>
      <c r="C105" s="896"/>
      <c r="D105" s="896"/>
      <c r="E105" s="896"/>
      <c r="F105" s="896"/>
      <c r="G105" s="896"/>
      <c r="H105" s="896"/>
      <c r="I105" s="896"/>
    </row>
    <row r="106" spans="1:9" x14ac:dyDescent="0.25">
      <c r="A106" s="896" t="s">
        <v>567</v>
      </c>
      <c r="B106" s="896"/>
      <c r="C106" s="896"/>
      <c r="D106" s="896"/>
      <c r="E106" s="896"/>
      <c r="F106" s="896"/>
      <c r="G106" s="896"/>
      <c r="H106" s="896"/>
      <c r="I106" s="896"/>
    </row>
    <row r="107" spans="1:9" x14ac:dyDescent="0.25">
      <c r="A107" s="583" t="s">
        <v>675</v>
      </c>
      <c r="B107" s="583"/>
      <c r="C107" s="583"/>
      <c r="D107" s="583"/>
      <c r="E107" s="583"/>
      <c r="F107" s="583"/>
      <c r="G107" s="583"/>
      <c r="H107" s="583"/>
      <c r="I107" s="583"/>
    </row>
    <row r="112" spans="1:9" ht="12" customHeight="1" x14ac:dyDescent="0.25">
      <c r="A112" s="702" t="s">
        <v>23</v>
      </c>
      <c r="B112" s="702"/>
      <c r="C112" s="890">
        <f>Presentación!$C$3</f>
        <v>1990</v>
      </c>
      <c r="D112" s="890"/>
      <c r="E112" s="890"/>
      <c r="F112" s="890"/>
      <c r="G112" s="890"/>
      <c r="H112" s="890"/>
      <c r="I112" s="890"/>
    </row>
    <row r="113" spans="1:12" ht="12.75" customHeight="1" x14ac:dyDescent="0.25">
      <c r="A113" s="702" t="s">
        <v>24</v>
      </c>
      <c r="B113" s="702"/>
      <c r="C113" s="891" t="s">
        <v>375</v>
      </c>
      <c r="D113" s="891"/>
      <c r="E113" s="891"/>
      <c r="F113" s="891"/>
      <c r="G113" s="891"/>
      <c r="H113" s="891"/>
      <c r="I113" s="891"/>
      <c r="K113">
        <v>15</v>
      </c>
    </row>
    <row r="114" spans="1:12" ht="12.75" customHeight="1" x14ac:dyDescent="0.25">
      <c r="A114" s="702" t="s">
        <v>5</v>
      </c>
      <c r="B114" s="702"/>
      <c r="C114" s="703" t="s">
        <v>26</v>
      </c>
      <c r="D114" s="703"/>
      <c r="E114" s="703"/>
      <c r="F114" s="703"/>
      <c r="G114" s="703"/>
      <c r="H114" s="703"/>
      <c r="I114" s="703"/>
    </row>
    <row r="115" spans="1:12" ht="12.75" customHeight="1" x14ac:dyDescent="0.25">
      <c r="A115" s="702" t="s">
        <v>27</v>
      </c>
      <c r="B115" s="702"/>
      <c r="C115" s="703" t="s">
        <v>659</v>
      </c>
      <c r="D115" s="703"/>
      <c r="E115" s="703"/>
      <c r="F115" s="703"/>
      <c r="G115" s="703"/>
      <c r="H115" s="703"/>
      <c r="I115" s="703"/>
    </row>
    <row r="116" spans="1:12" ht="12" customHeight="1" x14ac:dyDescent="0.25">
      <c r="A116" s="702" t="s">
        <v>29</v>
      </c>
      <c r="B116" s="702"/>
      <c r="C116" s="703" t="s">
        <v>660</v>
      </c>
      <c r="D116" s="703"/>
      <c r="E116" s="703"/>
      <c r="F116" s="703"/>
      <c r="G116" s="703"/>
      <c r="H116" s="703"/>
      <c r="I116" s="703"/>
    </row>
    <row r="117" spans="1:12" ht="12" customHeight="1" x14ac:dyDescent="0.25">
      <c r="A117" s="702" t="s">
        <v>31</v>
      </c>
      <c r="B117" s="702"/>
      <c r="C117" s="703" t="s">
        <v>406</v>
      </c>
      <c r="D117" s="703"/>
      <c r="E117" s="703"/>
      <c r="F117" s="703"/>
      <c r="G117" s="703"/>
      <c r="H117" s="703"/>
      <c r="I117" s="703"/>
    </row>
    <row r="118" spans="1:12" ht="12" customHeight="1" x14ac:dyDescent="0.25">
      <c r="A118" s="704" t="s">
        <v>33</v>
      </c>
      <c r="B118" s="704"/>
      <c r="C118" s="97" t="s">
        <v>34</v>
      </c>
      <c r="D118" s="705" t="s">
        <v>661</v>
      </c>
      <c r="E118" s="705"/>
      <c r="F118" s="705"/>
      <c r="G118" s="705"/>
      <c r="H118" s="705"/>
      <c r="I118" s="705"/>
    </row>
    <row r="119" spans="1:12" ht="57" customHeight="1" x14ac:dyDescent="0.25">
      <c r="A119" s="7" t="s">
        <v>37</v>
      </c>
      <c r="B119" s="7"/>
      <c r="C119" s="6" t="s">
        <v>38</v>
      </c>
      <c r="D119" s="98" t="s">
        <v>662</v>
      </c>
      <c r="E119" s="98" t="s">
        <v>663</v>
      </c>
      <c r="F119" s="98" t="s">
        <v>664</v>
      </c>
      <c r="G119" s="98" t="s">
        <v>43</v>
      </c>
      <c r="H119" s="98" t="s">
        <v>665</v>
      </c>
      <c r="I119" s="98" t="s">
        <v>411</v>
      </c>
    </row>
    <row r="120" spans="1:12" ht="12.75" customHeight="1" x14ac:dyDescent="0.25">
      <c r="A120" s="6" t="s">
        <v>197</v>
      </c>
      <c r="B120" s="6" t="s">
        <v>47</v>
      </c>
      <c r="C120" s="6"/>
      <c r="D120" s="892" t="s">
        <v>48</v>
      </c>
      <c r="E120" s="571" t="s">
        <v>552</v>
      </c>
      <c r="F120" s="571" t="s">
        <v>552</v>
      </c>
      <c r="G120" s="571" t="s">
        <v>120</v>
      </c>
      <c r="H120" s="892" t="s">
        <v>52</v>
      </c>
      <c r="I120" s="892" t="s">
        <v>225</v>
      </c>
    </row>
    <row r="121" spans="1:12" ht="13.5" x14ac:dyDescent="0.25">
      <c r="A121" s="6"/>
      <c r="B121" s="6"/>
      <c r="C121" s="6"/>
      <c r="D121" s="892"/>
      <c r="E121" s="571" t="s">
        <v>498</v>
      </c>
      <c r="F121" s="571" t="s">
        <v>498</v>
      </c>
      <c r="G121" s="571" t="s">
        <v>123</v>
      </c>
      <c r="H121" s="892"/>
      <c r="I121" s="892"/>
    </row>
    <row r="122" spans="1:12" ht="83.25" customHeight="1" x14ac:dyDescent="0.25">
      <c r="A122" s="6"/>
      <c r="B122" s="6"/>
      <c r="C122" s="6"/>
      <c r="D122" s="892"/>
      <c r="E122" s="7" t="s">
        <v>666</v>
      </c>
      <c r="F122" s="7"/>
      <c r="G122" s="7" t="s">
        <v>556</v>
      </c>
      <c r="H122" s="893" t="s">
        <v>667</v>
      </c>
      <c r="I122" s="893" t="s">
        <v>668</v>
      </c>
      <c r="J122" s="918"/>
    </row>
    <row r="123" spans="1:12" x14ac:dyDescent="0.25">
      <c r="A123" s="6"/>
      <c r="B123" s="6"/>
      <c r="C123" s="6"/>
      <c r="D123" s="892"/>
      <c r="E123" s="7"/>
      <c r="F123" s="7"/>
      <c r="G123" s="7"/>
      <c r="H123" s="893"/>
      <c r="I123" s="893"/>
      <c r="J123" s="918"/>
    </row>
    <row r="124" spans="1:12" ht="13.5" x14ac:dyDescent="0.35">
      <c r="A124" s="6"/>
      <c r="B124" s="6"/>
      <c r="C124" s="6"/>
      <c r="D124" s="572" t="s">
        <v>669</v>
      </c>
      <c r="E124" s="572" t="s">
        <v>560</v>
      </c>
      <c r="F124" s="572" t="s">
        <v>468</v>
      </c>
      <c r="G124" s="572" t="s">
        <v>65</v>
      </c>
      <c r="H124" s="573" t="s">
        <v>670</v>
      </c>
      <c r="I124" s="573" t="s">
        <v>670</v>
      </c>
    </row>
    <row r="125" spans="1:12" ht="12.75" customHeight="1" x14ac:dyDescent="0.25">
      <c r="A125" s="687" t="s">
        <v>68</v>
      </c>
      <c r="B125" s="687" t="s">
        <v>314</v>
      </c>
      <c r="C125" s="135" t="s">
        <v>671</v>
      </c>
      <c r="D125" s="575"/>
      <c r="E125" s="576">
        <v>0</v>
      </c>
      <c r="F125" s="577"/>
      <c r="G125" s="576"/>
      <c r="H125" s="584">
        <f>(D125*(E125-F125))*G125</f>
        <v>0</v>
      </c>
      <c r="I125" s="585"/>
      <c r="K125">
        <v>1</v>
      </c>
      <c r="L125">
        <f>K113*100+K125</f>
        <v>1501</v>
      </c>
    </row>
    <row r="126" spans="1:12" x14ac:dyDescent="0.25">
      <c r="A126" s="687"/>
      <c r="B126" s="687"/>
      <c r="C126" s="486" t="s">
        <v>672</v>
      </c>
      <c r="D126" s="575"/>
      <c r="E126" s="492">
        <v>0</v>
      </c>
      <c r="F126" s="577"/>
      <c r="G126" s="576"/>
      <c r="H126" s="584">
        <f>(D126*(E126-F126))*G126</f>
        <v>0</v>
      </c>
      <c r="I126" s="585"/>
      <c r="K126">
        <v>2</v>
      </c>
      <c r="L126">
        <f>K113*100+K126</f>
        <v>1502</v>
      </c>
    </row>
    <row r="127" spans="1:12" x14ac:dyDescent="0.25">
      <c r="A127" s="687"/>
      <c r="B127" s="687"/>
      <c r="C127" s="135" t="s">
        <v>673</v>
      </c>
      <c r="D127" s="575"/>
      <c r="E127" s="492">
        <v>0</v>
      </c>
      <c r="F127" s="577"/>
      <c r="G127" s="576"/>
      <c r="H127" s="584">
        <f>(D127*(E127-F127))*G127</f>
        <v>0</v>
      </c>
      <c r="I127" s="585"/>
      <c r="K127">
        <v>3</v>
      </c>
      <c r="L127">
        <f>K113*100+K127</f>
        <v>1503</v>
      </c>
    </row>
    <row r="128" spans="1:12" ht="12" customHeight="1" x14ac:dyDescent="0.25">
      <c r="A128" s="916" t="s">
        <v>292</v>
      </c>
      <c r="B128" s="916"/>
      <c r="C128" s="916"/>
      <c r="D128" s="587">
        <f>SUM(D125:D127)</f>
        <v>0</v>
      </c>
      <c r="E128" s="515"/>
      <c r="F128" s="515"/>
      <c r="G128" s="515"/>
      <c r="H128" s="587">
        <f>SUM(H125:H127)</f>
        <v>0</v>
      </c>
      <c r="I128" s="587">
        <f>SUM(I125:I127)</f>
        <v>0</v>
      </c>
    </row>
    <row r="129" spans="1:12" ht="12" customHeight="1" x14ac:dyDescent="0.25">
      <c r="A129" s="7" t="s">
        <v>310</v>
      </c>
      <c r="B129" s="7" t="s">
        <v>314</v>
      </c>
      <c r="C129" s="469" t="s">
        <v>314</v>
      </c>
      <c r="D129" s="575"/>
      <c r="E129" s="579"/>
      <c r="F129" s="588"/>
      <c r="G129" s="580"/>
      <c r="H129" s="584">
        <f>(D129*(E129-F129))*G129</f>
        <v>0</v>
      </c>
      <c r="I129" s="585"/>
      <c r="K129">
        <v>4</v>
      </c>
      <c r="L129">
        <f>K113*100+K129</f>
        <v>1504</v>
      </c>
    </row>
    <row r="130" spans="1:12" x14ac:dyDescent="0.25">
      <c r="A130" s="7"/>
      <c r="B130" s="7"/>
      <c r="C130" s="469"/>
      <c r="D130" s="579"/>
      <c r="E130" s="579"/>
      <c r="F130" s="579"/>
      <c r="G130" s="579"/>
      <c r="H130" s="579"/>
      <c r="I130" s="497"/>
    </row>
    <row r="131" spans="1:12" ht="12" customHeight="1" x14ac:dyDescent="0.25">
      <c r="A131" s="916" t="s">
        <v>292</v>
      </c>
      <c r="B131" s="916"/>
      <c r="C131" s="916"/>
      <c r="D131" s="587">
        <f>SUM(D129:D130)</f>
        <v>0</v>
      </c>
      <c r="E131" s="515"/>
      <c r="F131" s="515"/>
      <c r="G131" s="515"/>
      <c r="H131" s="587">
        <f>SUM(H129:H130)</f>
        <v>0</v>
      </c>
      <c r="I131" s="587">
        <f>SUM(I129:I130)</f>
        <v>0</v>
      </c>
    </row>
    <row r="132" spans="1:12" ht="12" customHeight="1" x14ac:dyDescent="0.25">
      <c r="A132" s="7" t="s">
        <v>313</v>
      </c>
      <c r="B132" s="7" t="s">
        <v>314</v>
      </c>
      <c r="C132" s="469" t="s">
        <v>314</v>
      </c>
      <c r="D132" s="575"/>
      <c r="E132" s="579"/>
      <c r="F132" s="588"/>
      <c r="G132" s="580"/>
      <c r="H132" s="584">
        <f>(D132*(E132-F132))*G132</f>
        <v>0</v>
      </c>
      <c r="I132" s="585"/>
      <c r="K132">
        <v>5</v>
      </c>
      <c r="L132">
        <f>K113*100+K132</f>
        <v>1505</v>
      </c>
    </row>
    <row r="133" spans="1:12" x14ac:dyDescent="0.25">
      <c r="A133" s="7"/>
      <c r="B133" s="7"/>
      <c r="C133" s="469"/>
      <c r="D133" s="579"/>
      <c r="E133" s="579"/>
      <c r="F133" s="579"/>
      <c r="G133" s="579"/>
      <c r="H133" s="579"/>
      <c r="I133" s="497"/>
    </row>
    <row r="134" spans="1:12" ht="12" customHeight="1" x14ac:dyDescent="0.25">
      <c r="A134" s="916" t="s">
        <v>292</v>
      </c>
      <c r="B134" s="916"/>
      <c r="C134" s="916"/>
      <c r="D134" s="587">
        <f>SUM(D132:D133)</f>
        <v>0</v>
      </c>
      <c r="E134" s="515"/>
      <c r="F134" s="515"/>
      <c r="G134" s="515"/>
      <c r="H134" s="587">
        <f>SUM(H132:H133)</f>
        <v>0</v>
      </c>
      <c r="I134" s="587">
        <f>SUM(I132:I133)</f>
        <v>0</v>
      </c>
    </row>
    <row r="135" spans="1:12" ht="12" customHeight="1" x14ac:dyDescent="0.25">
      <c r="A135" s="7" t="s">
        <v>315</v>
      </c>
      <c r="B135" s="7" t="s">
        <v>314</v>
      </c>
      <c r="C135" s="469" t="s">
        <v>314</v>
      </c>
      <c r="D135" s="575"/>
      <c r="E135" s="579"/>
      <c r="F135" s="588"/>
      <c r="G135" s="580"/>
      <c r="H135" s="584">
        <f>(D135*(E135-F135))*G135</f>
        <v>0</v>
      </c>
      <c r="I135" s="585"/>
      <c r="K135">
        <v>6</v>
      </c>
      <c r="L135">
        <f>K113*100+K135</f>
        <v>1506</v>
      </c>
    </row>
    <row r="136" spans="1:12" x14ac:dyDescent="0.25">
      <c r="A136" s="7"/>
      <c r="B136" s="7"/>
      <c r="C136" s="469"/>
      <c r="D136" s="579"/>
      <c r="E136" s="579"/>
      <c r="F136" s="579"/>
      <c r="G136" s="579"/>
      <c r="H136" s="579"/>
      <c r="I136" s="497"/>
    </row>
    <row r="137" spans="1:12" ht="12" customHeight="1" x14ac:dyDescent="0.25">
      <c r="A137" s="916" t="s">
        <v>292</v>
      </c>
      <c r="B137" s="916"/>
      <c r="C137" s="916"/>
      <c r="D137" s="587">
        <f>SUM(D135:D136)</f>
        <v>0</v>
      </c>
      <c r="E137" s="515"/>
      <c r="F137" s="515"/>
      <c r="G137" s="515"/>
      <c r="H137" s="587">
        <f>SUM(H135:H136)</f>
        <v>0</v>
      </c>
      <c r="I137" s="587">
        <f>SUM(I135:I136)</f>
        <v>0</v>
      </c>
    </row>
    <row r="138" spans="1:12" ht="12" customHeight="1" x14ac:dyDescent="0.25">
      <c r="A138" s="7" t="s">
        <v>316</v>
      </c>
      <c r="B138" s="7" t="s">
        <v>314</v>
      </c>
      <c r="C138" s="469" t="s">
        <v>314</v>
      </c>
      <c r="D138" s="575"/>
      <c r="E138" s="579"/>
      <c r="F138" s="588"/>
      <c r="G138" s="580"/>
      <c r="H138" s="584">
        <f>(D138*(E138-F138))*G138</f>
        <v>0</v>
      </c>
      <c r="I138" s="585"/>
      <c r="K138">
        <v>7</v>
      </c>
      <c r="L138">
        <f>K113*100+K138</f>
        <v>1507</v>
      </c>
    </row>
    <row r="139" spans="1:12" x14ac:dyDescent="0.25">
      <c r="A139" s="7"/>
      <c r="B139" s="7"/>
      <c r="C139" s="469"/>
      <c r="D139" s="579"/>
      <c r="E139" s="579"/>
      <c r="F139" s="579"/>
      <c r="G139" s="579"/>
      <c r="H139" s="579"/>
      <c r="I139" s="497"/>
    </row>
    <row r="140" spans="1:12" ht="12" customHeight="1" x14ac:dyDescent="0.25">
      <c r="A140" s="917" t="s">
        <v>292</v>
      </c>
      <c r="B140" s="917"/>
      <c r="C140" s="917"/>
      <c r="D140" s="587">
        <f>SUM(D138:D139)</f>
        <v>0</v>
      </c>
      <c r="E140" s="515"/>
      <c r="F140" s="515"/>
      <c r="G140" s="515"/>
      <c r="H140" s="587">
        <f>SUM(H138:H139)</f>
        <v>0</v>
      </c>
      <c r="I140" s="587">
        <f>SUM(I138:I139)</f>
        <v>0</v>
      </c>
    </row>
    <row r="141" spans="1:12" x14ac:dyDescent="0.25">
      <c r="A141" s="865" t="s">
        <v>91</v>
      </c>
      <c r="B141" s="865"/>
      <c r="C141" s="865"/>
      <c r="D141" s="587">
        <f>D128+D131+D134+D137+D140</f>
        <v>0</v>
      </c>
      <c r="E141" s="516"/>
      <c r="F141" s="516"/>
      <c r="G141" s="516"/>
      <c r="H141" s="587">
        <f>H128+H131+H134+H137+H140</f>
        <v>0</v>
      </c>
      <c r="I141" s="587">
        <f>I128+I131+I134+I137+I140</f>
        <v>0</v>
      </c>
    </row>
    <row r="142" spans="1:12" x14ac:dyDescent="0.25">
      <c r="A142" s="896" t="s">
        <v>674</v>
      </c>
      <c r="B142" s="896"/>
      <c r="C142" s="896"/>
      <c r="D142" s="896"/>
      <c r="E142" s="896"/>
      <c r="F142" s="896"/>
      <c r="G142" s="896"/>
      <c r="H142" s="896"/>
      <c r="I142" s="896"/>
    </row>
    <row r="143" spans="1:12" x14ac:dyDescent="0.25">
      <c r="A143" s="896" t="s">
        <v>567</v>
      </c>
      <c r="B143" s="896"/>
      <c r="C143" s="896"/>
      <c r="D143" s="896"/>
      <c r="E143" s="896"/>
      <c r="F143" s="896"/>
      <c r="G143" s="896"/>
      <c r="H143" s="896"/>
      <c r="I143" s="896"/>
    </row>
    <row r="144" spans="1:12" x14ac:dyDescent="0.25">
      <c r="A144" s="583" t="s">
        <v>675</v>
      </c>
      <c r="B144" s="583"/>
      <c r="C144" s="583"/>
      <c r="D144" s="583"/>
      <c r="E144" s="583"/>
      <c r="F144" s="583"/>
      <c r="G144" s="583"/>
      <c r="H144" s="583"/>
      <c r="I144" s="583"/>
    </row>
    <row r="149" spans="1:11" ht="12" customHeight="1" x14ac:dyDescent="0.25">
      <c r="A149" s="702" t="s">
        <v>23</v>
      </c>
      <c r="B149" s="702"/>
      <c r="C149" s="890">
        <f>Presentación!$C$3</f>
        <v>1990</v>
      </c>
      <c r="D149" s="890"/>
      <c r="E149" s="890"/>
      <c r="F149" s="890"/>
      <c r="G149" s="890"/>
      <c r="H149" s="890"/>
      <c r="I149" s="890"/>
    </row>
    <row r="150" spans="1:11" ht="12" customHeight="1" x14ac:dyDescent="0.25">
      <c r="A150" s="702" t="s">
        <v>24</v>
      </c>
      <c r="B150" s="702"/>
      <c r="C150" s="891" t="s">
        <v>376</v>
      </c>
      <c r="D150" s="891"/>
      <c r="E150" s="891"/>
      <c r="F150" s="891"/>
      <c r="G150" s="891"/>
      <c r="H150" s="891"/>
      <c r="I150" s="891"/>
      <c r="K150">
        <v>1</v>
      </c>
    </row>
    <row r="151" spans="1:11" ht="12.75" customHeight="1" x14ac:dyDescent="0.25">
      <c r="A151" s="702" t="s">
        <v>5</v>
      </c>
      <c r="B151" s="702"/>
      <c r="C151" s="703" t="s">
        <v>26</v>
      </c>
      <c r="D151" s="703"/>
      <c r="E151" s="703"/>
      <c r="F151" s="703"/>
      <c r="G151" s="703"/>
      <c r="H151" s="703"/>
      <c r="I151" s="703"/>
    </row>
    <row r="152" spans="1:11" ht="12.75" customHeight="1" x14ac:dyDescent="0.25">
      <c r="A152" s="702" t="s">
        <v>27</v>
      </c>
      <c r="B152" s="702"/>
      <c r="C152" s="703" t="s">
        <v>659</v>
      </c>
      <c r="D152" s="703"/>
      <c r="E152" s="703"/>
      <c r="F152" s="703"/>
      <c r="G152" s="703"/>
      <c r="H152" s="703"/>
      <c r="I152" s="703"/>
    </row>
    <row r="153" spans="1:11" ht="12" customHeight="1" x14ac:dyDescent="0.25">
      <c r="A153" s="702" t="s">
        <v>29</v>
      </c>
      <c r="B153" s="702"/>
      <c r="C153" s="703" t="s">
        <v>660</v>
      </c>
      <c r="D153" s="703"/>
      <c r="E153" s="703"/>
      <c r="F153" s="703"/>
      <c r="G153" s="703"/>
      <c r="H153" s="703"/>
      <c r="I153" s="703"/>
    </row>
    <row r="154" spans="1:11" ht="12" customHeight="1" x14ac:dyDescent="0.25">
      <c r="A154" s="702" t="s">
        <v>31</v>
      </c>
      <c r="B154" s="702"/>
      <c r="C154" s="703" t="s">
        <v>406</v>
      </c>
      <c r="D154" s="703"/>
      <c r="E154" s="703"/>
      <c r="F154" s="703"/>
      <c r="G154" s="703"/>
      <c r="H154" s="703"/>
      <c r="I154" s="703"/>
    </row>
    <row r="155" spans="1:11" ht="12" customHeight="1" x14ac:dyDescent="0.25">
      <c r="A155" s="704" t="s">
        <v>33</v>
      </c>
      <c r="B155" s="704"/>
      <c r="C155" s="97" t="s">
        <v>34</v>
      </c>
      <c r="D155" s="705" t="s">
        <v>661</v>
      </c>
      <c r="E155" s="705"/>
      <c r="F155" s="705"/>
      <c r="G155" s="705"/>
      <c r="H155" s="705"/>
      <c r="I155" s="705"/>
    </row>
    <row r="156" spans="1:11" ht="57" customHeight="1" x14ac:dyDescent="0.25">
      <c r="A156" s="7" t="s">
        <v>37</v>
      </c>
      <c r="B156" s="7"/>
      <c r="C156" s="6" t="s">
        <v>38</v>
      </c>
      <c r="D156" s="98" t="s">
        <v>662</v>
      </c>
      <c r="E156" s="98" t="s">
        <v>663</v>
      </c>
      <c r="F156" s="98" t="s">
        <v>664</v>
      </c>
      <c r="G156" s="98" t="s">
        <v>43</v>
      </c>
      <c r="H156" s="98" t="s">
        <v>665</v>
      </c>
      <c r="I156" s="98" t="s">
        <v>411</v>
      </c>
    </row>
    <row r="157" spans="1:11" ht="12.75" customHeight="1" x14ac:dyDescent="0.25">
      <c r="A157" s="6" t="s">
        <v>197</v>
      </c>
      <c r="B157" s="6" t="s">
        <v>47</v>
      </c>
      <c r="C157" s="6"/>
      <c r="D157" s="892" t="s">
        <v>48</v>
      </c>
      <c r="E157" s="571" t="s">
        <v>552</v>
      </c>
      <c r="F157" s="571" t="s">
        <v>552</v>
      </c>
      <c r="G157" s="571" t="s">
        <v>120</v>
      </c>
      <c r="H157" s="892" t="s">
        <v>52</v>
      </c>
      <c r="I157" s="892" t="s">
        <v>225</v>
      </c>
    </row>
    <row r="158" spans="1:11" ht="13.5" x14ac:dyDescent="0.25">
      <c r="A158" s="6"/>
      <c r="B158" s="6"/>
      <c r="C158" s="6"/>
      <c r="D158" s="892"/>
      <c r="E158" s="571" t="s">
        <v>498</v>
      </c>
      <c r="F158" s="571" t="s">
        <v>498</v>
      </c>
      <c r="G158" s="571" t="s">
        <v>123</v>
      </c>
      <c r="H158" s="892"/>
      <c r="I158" s="892"/>
    </row>
    <row r="159" spans="1:11" ht="12.75" customHeight="1" x14ac:dyDescent="0.25">
      <c r="A159" s="6"/>
      <c r="B159" s="6"/>
      <c r="C159" s="6"/>
      <c r="D159" s="892"/>
      <c r="E159" s="7" t="s">
        <v>666</v>
      </c>
      <c r="F159" s="7"/>
      <c r="G159" s="7" t="s">
        <v>556</v>
      </c>
      <c r="H159" s="893" t="s">
        <v>667</v>
      </c>
      <c r="I159" s="893" t="s">
        <v>668</v>
      </c>
    </row>
    <row r="160" spans="1:11" x14ac:dyDescent="0.25">
      <c r="A160" s="6"/>
      <c r="B160" s="6"/>
      <c r="C160" s="6"/>
      <c r="D160" s="892"/>
      <c r="E160" s="7"/>
      <c r="F160" s="7"/>
      <c r="G160" s="7"/>
      <c r="H160" s="893"/>
      <c r="I160" s="893"/>
    </row>
    <row r="161" spans="1:12" ht="13.5" x14ac:dyDescent="0.35">
      <c r="A161" s="6"/>
      <c r="B161" s="6"/>
      <c r="C161" s="6"/>
      <c r="D161" s="572" t="s">
        <v>669</v>
      </c>
      <c r="E161" s="572" t="s">
        <v>560</v>
      </c>
      <c r="F161" s="572" t="s">
        <v>468</v>
      </c>
      <c r="G161" s="572" t="s">
        <v>65</v>
      </c>
      <c r="H161" s="573" t="s">
        <v>670</v>
      </c>
      <c r="I161" s="573" t="s">
        <v>670</v>
      </c>
    </row>
    <row r="162" spans="1:12" ht="12.75" customHeight="1" x14ac:dyDescent="0.25">
      <c r="A162" s="687" t="s">
        <v>68</v>
      </c>
      <c r="B162" s="687" t="s">
        <v>314</v>
      </c>
      <c r="C162" s="135" t="s">
        <v>671</v>
      </c>
      <c r="D162" s="575"/>
      <c r="E162" s="576">
        <v>0</v>
      </c>
      <c r="F162" s="577"/>
      <c r="G162" s="576"/>
      <c r="H162" s="584">
        <f>(D162*(E162-F162))*G162</f>
        <v>0</v>
      </c>
      <c r="I162" s="585"/>
      <c r="K162">
        <v>1</v>
      </c>
      <c r="L162">
        <f>K150*100+K162</f>
        <v>101</v>
      </c>
    </row>
    <row r="163" spans="1:12" x14ac:dyDescent="0.25">
      <c r="A163" s="687"/>
      <c r="B163" s="687"/>
      <c r="C163" s="486" t="s">
        <v>672</v>
      </c>
      <c r="D163" s="575"/>
      <c r="E163" s="492">
        <v>0</v>
      </c>
      <c r="F163" s="577"/>
      <c r="G163" s="576"/>
      <c r="H163" s="584">
        <f>(D163*(E163-F163))*G163</f>
        <v>0</v>
      </c>
      <c r="I163" s="585"/>
      <c r="K163">
        <v>2</v>
      </c>
      <c r="L163">
        <f>K150*100+K163</f>
        <v>102</v>
      </c>
    </row>
    <row r="164" spans="1:12" x14ac:dyDescent="0.25">
      <c r="A164" s="687"/>
      <c r="B164" s="687"/>
      <c r="C164" s="135" t="s">
        <v>673</v>
      </c>
      <c r="D164" s="575"/>
      <c r="E164" s="492">
        <v>0</v>
      </c>
      <c r="F164" s="577"/>
      <c r="G164" s="576"/>
      <c r="H164" s="584">
        <f>(D164*(E164-F164))*G164</f>
        <v>0</v>
      </c>
      <c r="I164" s="585"/>
      <c r="K164">
        <v>3</v>
      </c>
      <c r="L164">
        <f>K150*100+K164</f>
        <v>103</v>
      </c>
    </row>
    <row r="165" spans="1:12" ht="12" customHeight="1" x14ac:dyDescent="0.25">
      <c r="A165" s="916" t="s">
        <v>292</v>
      </c>
      <c r="B165" s="916"/>
      <c r="C165" s="916"/>
      <c r="D165" s="587">
        <f>SUM(D162:D164)</f>
        <v>0</v>
      </c>
      <c r="E165" s="515"/>
      <c r="F165" s="515"/>
      <c r="G165" s="515"/>
      <c r="H165" s="587">
        <f>SUM(H162:H164)</f>
        <v>0</v>
      </c>
      <c r="I165" s="587">
        <f>SUM(I162:I164)</f>
        <v>0</v>
      </c>
    </row>
    <row r="166" spans="1:12" ht="12" customHeight="1" x14ac:dyDescent="0.25">
      <c r="A166" s="7" t="s">
        <v>310</v>
      </c>
      <c r="B166" s="7" t="s">
        <v>314</v>
      </c>
      <c r="C166" s="469" t="s">
        <v>314</v>
      </c>
      <c r="D166" s="575"/>
      <c r="E166" s="579"/>
      <c r="F166" s="588"/>
      <c r="G166" s="580"/>
      <c r="H166" s="584">
        <f>(D166*(E166-F166))*G166</f>
        <v>0</v>
      </c>
      <c r="I166" s="585"/>
      <c r="K166">
        <v>4</v>
      </c>
      <c r="L166">
        <f>K150*100+K166</f>
        <v>104</v>
      </c>
    </row>
    <row r="167" spans="1:12" x14ac:dyDescent="0.25">
      <c r="A167" s="7"/>
      <c r="B167" s="7"/>
      <c r="C167" s="469"/>
      <c r="D167" s="579"/>
      <c r="E167" s="579"/>
      <c r="F167" s="579"/>
      <c r="G167" s="579"/>
      <c r="H167" s="579"/>
      <c r="I167" s="497"/>
    </row>
    <row r="168" spans="1:12" ht="12" customHeight="1" x14ac:dyDescent="0.25">
      <c r="A168" s="916" t="s">
        <v>292</v>
      </c>
      <c r="B168" s="916"/>
      <c r="C168" s="916"/>
      <c r="D168" s="587">
        <f>SUM(D166:D167)</f>
        <v>0</v>
      </c>
      <c r="E168" s="515"/>
      <c r="F168" s="515"/>
      <c r="G168" s="515"/>
      <c r="H168" s="587">
        <f>SUM(H166:H167)</f>
        <v>0</v>
      </c>
      <c r="I168" s="587">
        <f>SUM(I166:I167)</f>
        <v>0</v>
      </c>
    </row>
    <row r="169" spans="1:12" ht="12" customHeight="1" x14ac:dyDescent="0.25">
      <c r="A169" s="7" t="s">
        <v>313</v>
      </c>
      <c r="B169" s="7" t="s">
        <v>314</v>
      </c>
      <c r="C169" s="469" t="s">
        <v>314</v>
      </c>
      <c r="D169" s="575"/>
      <c r="E169" s="579"/>
      <c r="F169" s="588"/>
      <c r="G169" s="580"/>
      <c r="H169" s="584">
        <f>(D169*(E169-F169))*G169</f>
        <v>0</v>
      </c>
      <c r="I169" s="585"/>
      <c r="K169">
        <v>5</v>
      </c>
      <c r="L169">
        <f>K150*100+K169</f>
        <v>105</v>
      </c>
    </row>
    <row r="170" spans="1:12" x14ac:dyDescent="0.25">
      <c r="A170" s="7"/>
      <c r="B170" s="7"/>
      <c r="C170" s="469"/>
      <c r="D170" s="579"/>
      <c r="E170" s="579"/>
      <c r="F170" s="579"/>
      <c r="G170" s="579"/>
      <c r="H170" s="579"/>
      <c r="I170" s="497"/>
    </row>
    <row r="171" spans="1:12" ht="12" customHeight="1" x14ac:dyDescent="0.25">
      <c r="A171" s="916" t="s">
        <v>292</v>
      </c>
      <c r="B171" s="916"/>
      <c r="C171" s="916"/>
      <c r="D171" s="587">
        <f>SUM(D169:D170)</f>
        <v>0</v>
      </c>
      <c r="E171" s="515"/>
      <c r="F171" s="515"/>
      <c r="G171" s="515"/>
      <c r="H171" s="587">
        <f>SUM(H169:H170)</f>
        <v>0</v>
      </c>
      <c r="I171" s="587">
        <f>SUM(I169:I170)</f>
        <v>0</v>
      </c>
    </row>
    <row r="172" spans="1:12" ht="12" customHeight="1" x14ac:dyDescent="0.25">
      <c r="A172" s="7" t="s">
        <v>315</v>
      </c>
      <c r="B172" s="7" t="s">
        <v>314</v>
      </c>
      <c r="C172" s="469" t="s">
        <v>314</v>
      </c>
      <c r="D172" s="575"/>
      <c r="E172" s="579"/>
      <c r="F172" s="588"/>
      <c r="G172" s="580"/>
      <c r="H172" s="584">
        <f>(D172*(E172-F172))*G172</f>
        <v>0</v>
      </c>
      <c r="I172" s="585"/>
      <c r="K172">
        <v>6</v>
      </c>
      <c r="L172">
        <f>K150*100+K172</f>
        <v>106</v>
      </c>
    </row>
    <row r="173" spans="1:12" x14ac:dyDescent="0.25">
      <c r="A173" s="7"/>
      <c r="B173" s="7"/>
      <c r="C173" s="469"/>
      <c r="D173" s="579"/>
      <c r="E173" s="579"/>
      <c r="F173" s="579"/>
      <c r="G173" s="579"/>
      <c r="H173" s="579"/>
      <c r="I173" s="497"/>
    </row>
    <row r="174" spans="1:12" ht="12" customHeight="1" x14ac:dyDescent="0.25">
      <c r="A174" s="916" t="s">
        <v>292</v>
      </c>
      <c r="B174" s="916"/>
      <c r="C174" s="916"/>
      <c r="D174" s="587">
        <f>SUM(D172:D173)</f>
        <v>0</v>
      </c>
      <c r="E174" s="515"/>
      <c r="F174" s="515"/>
      <c r="G174" s="515"/>
      <c r="H174" s="587">
        <f>SUM(H172:H173)</f>
        <v>0</v>
      </c>
      <c r="I174" s="587">
        <f>SUM(I172:I173)</f>
        <v>0</v>
      </c>
    </row>
    <row r="175" spans="1:12" ht="12" customHeight="1" x14ac:dyDescent="0.25">
      <c r="A175" s="7" t="s">
        <v>316</v>
      </c>
      <c r="B175" s="7" t="s">
        <v>314</v>
      </c>
      <c r="C175" s="469" t="s">
        <v>314</v>
      </c>
      <c r="D175" s="575"/>
      <c r="E175" s="579"/>
      <c r="F175" s="588"/>
      <c r="G175" s="580"/>
      <c r="H175" s="584">
        <f>(D175*(E175-F175))*G175</f>
        <v>0</v>
      </c>
      <c r="I175" s="585"/>
      <c r="K175">
        <v>7</v>
      </c>
      <c r="L175">
        <f>K150*100+K175</f>
        <v>107</v>
      </c>
    </row>
    <row r="176" spans="1:12" x14ac:dyDescent="0.25">
      <c r="A176" s="7"/>
      <c r="B176" s="7"/>
      <c r="C176" s="469"/>
      <c r="D176" s="579"/>
      <c r="E176" s="579"/>
      <c r="F176" s="579"/>
      <c r="G176" s="579"/>
      <c r="H176" s="579"/>
      <c r="I176" s="497"/>
    </row>
    <row r="177" spans="1:11" ht="12" customHeight="1" x14ac:dyDescent="0.25">
      <c r="A177" s="917" t="s">
        <v>292</v>
      </c>
      <c r="B177" s="917"/>
      <c r="C177" s="917"/>
      <c r="D177" s="587">
        <f>SUM(D175:D176)</f>
        <v>0</v>
      </c>
      <c r="E177" s="515"/>
      <c r="F177" s="515"/>
      <c r="G177" s="515"/>
      <c r="H177" s="587">
        <f>SUM(H175:H176)</f>
        <v>0</v>
      </c>
      <c r="I177" s="587">
        <f>SUM(I175:I176)</f>
        <v>0</v>
      </c>
    </row>
    <row r="178" spans="1:11" x14ac:dyDescent="0.25">
      <c r="A178" s="865" t="s">
        <v>91</v>
      </c>
      <c r="B178" s="865"/>
      <c r="C178" s="865"/>
      <c r="D178" s="587">
        <f>D165+D168+D171+D174+D177</f>
        <v>0</v>
      </c>
      <c r="E178" s="516"/>
      <c r="F178" s="516"/>
      <c r="G178" s="516"/>
      <c r="H178" s="587">
        <f>H165+H168+H171+H174+H177</f>
        <v>0</v>
      </c>
      <c r="I178" s="587">
        <f>I165+I168+I171+I174+I177</f>
        <v>0</v>
      </c>
    </row>
    <row r="179" spans="1:11" x14ac:dyDescent="0.25">
      <c r="A179" s="896" t="s">
        <v>674</v>
      </c>
      <c r="B179" s="896"/>
      <c r="C179" s="896"/>
      <c r="D179" s="896"/>
      <c r="E179" s="896"/>
      <c r="F179" s="896"/>
      <c r="G179" s="896"/>
      <c r="H179" s="896"/>
      <c r="I179" s="896"/>
    </row>
    <row r="180" spans="1:11" x14ac:dyDescent="0.25">
      <c r="A180" s="896" t="s">
        <v>567</v>
      </c>
      <c r="B180" s="896"/>
      <c r="C180" s="896"/>
      <c r="D180" s="896"/>
      <c r="E180" s="896"/>
      <c r="F180" s="896"/>
      <c r="G180" s="896"/>
      <c r="H180" s="896"/>
      <c r="I180" s="896"/>
    </row>
    <row r="181" spans="1:11" x14ac:dyDescent="0.25">
      <c r="A181" s="583" t="s">
        <v>675</v>
      </c>
      <c r="B181" s="583"/>
      <c r="C181" s="583"/>
      <c r="D181" s="583"/>
      <c r="E181" s="583"/>
      <c r="F181" s="583"/>
      <c r="G181" s="583"/>
      <c r="H181" s="583"/>
      <c r="I181" s="583"/>
    </row>
    <row r="186" spans="1:11" ht="12" customHeight="1" x14ac:dyDescent="0.25">
      <c r="A186" s="702" t="s">
        <v>23</v>
      </c>
      <c r="B186" s="702"/>
      <c r="C186" s="890">
        <f>Presentación!$C$3</f>
        <v>1990</v>
      </c>
      <c r="D186" s="890"/>
      <c r="E186" s="890"/>
      <c r="F186" s="890"/>
      <c r="G186" s="890"/>
      <c r="H186" s="890"/>
      <c r="I186" s="890"/>
    </row>
    <row r="187" spans="1:11" ht="12" customHeight="1" x14ac:dyDescent="0.25">
      <c r="A187" s="702" t="s">
        <v>24</v>
      </c>
      <c r="B187" s="702"/>
      <c r="C187" s="891" t="s">
        <v>377</v>
      </c>
      <c r="D187" s="891"/>
      <c r="E187" s="891"/>
      <c r="F187" s="891"/>
      <c r="G187" s="891"/>
      <c r="H187" s="891"/>
      <c r="I187" s="891"/>
      <c r="K187">
        <v>2</v>
      </c>
    </row>
    <row r="188" spans="1:11" ht="12.75" customHeight="1" x14ac:dyDescent="0.25">
      <c r="A188" s="702" t="s">
        <v>5</v>
      </c>
      <c r="B188" s="702"/>
      <c r="C188" s="703" t="s">
        <v>26</v>
      </c>
      <c r="D188" s="703"/>
      <c r="E188" s="703"/>
      <c r="F188" s="703"/>
      <c r="G188" s="703"/>
      <c r="H188" s="703"/>
      <c r="I188" s="703"/>
    </row>
    <row r="189" spans="1:11" ht="12.75" customHeight="1" x14ac:dyDescent="0.25">
      <c r="A189" s="702" t="s">
        <v>27</v>
      </c>
      <c r="B189" s="702"/>
      <c r="C189" s="703" t="s">
        <v>659</v>
      </c>
      <c r="D189" s="703"/>
      <c r="E189" s="703"/>
      <c r="F189" s="703"/>
      <c r="G189" s="703"/>
      <c r="H189" s="703"/>
      <c r="I189" s="703"/>
    </row>
    <row r="190" spans="1:11" ht="12" customHeight="1" x14ac:dyDescent="0.25">
      <c r="A190" s="702" t="s">
        <v>29</v>
      </c>
      <c r="B190" s="702"/>
      <c r="C190" s="703" t="s">
        <v>660</v>
      </c>
      <c r="D190" s="703"/>
      <c r="E190" s="703"/>
      <c r="F190" s="703"/>
      <c r="G190" s="703"/>
      <c r="H190" s="703"/>
      <c r="I190" s="703"/>
    </row>
    <row r="191" spans="1:11" ht="12" customHeight="1" x14ac:dyDescent="0.25">
      <c r="A191" s="702" t="s">
        <v>31</v>
      </c>
      <c r="B191" s="702"/>
      <c r="C191" s="703" t="s">
        <v>406</v>
      </c>
      <c r="D191" s="703"/>
      <c r="E191" s="703"/>
      <c r="F191" s="703"/>
      <c r="G191" s="703"/>
      <c r="H191" s="703"/>
      <c r="I191" s="703"/>
    </row>
    <row r="192" spans="1:11" ht="12" customHeight="1" x14ac:dyDescent="0.25">
      <c r="A192" s="704" t="s">
        <v>33</v>
      </c>
      <c r="B192" s="704"/>
      <c r="C192" s="97" t="s">
        <v>34</v>
      </c>
      <c r="D192" s="705" t="s">
        <v>661</v>
      </c>
      <c r="E192" s="705"/>
      <c r="F192" s="705"/>
      <c r="G192" s="705"/>
      <c r="H192" s="705"/>
      <c r="I192" s="705"/>
    </row>
    <row r="193" spans="1:12" ht="57" customHeight="1" x14ac:dyDescent="0.25">
      <c r="A193" s="7" t="s">
        <v>37</v>
      </c>
      <c r="B193" s="7"/>
      <c r="C193" s="6" t="s">
        <v>38</v>
      </c>
      <c r="D193" s="98" t="s">
        <v>662</v>
      </c>
      <c r="E193" s="98" t="s">
        <v>663</v>
      </c>
      <c r="F193" s="98" t="s">
        <v>664</v>
      </c>
      <c r="G193" s="98" t="s">
        <v>43</v>
      </c>
      <c r="H193" s="98" t="s">
        <v>665</v>
      </c>
      <c r="I193" s="98" t="s">
        <v>411</v>
      </c>
    </row>
    <row r="194" spans="1:12" ht="12.75" customHeight="1" x14ac:dyDescent="0.25">
      <c r="A194" s="6" t="s">
        <v>197</v>
      </c>
      <c r="B194" s="6" t="s">
        <v>47</v>
      </c>
      <c r="C194" s="6"/>
      <c r="D194" s="892" t="s">
        <v>48</v>
      </c>
      <c r="E194" s="571" t="s">
        <v>552</v>
      </c>
      <c r="F194" s="571" t="s">
        <v>552</v>
      </c>
      <c r="G194" s="571" t="s">
        <v>120</v>
      </c>
      <c r="H194" s="892" t="s">
        <v>52</v>
      </c>
      <c r="I194" s="892" t="s">
        <v>225</v>
      </c>
    </row>
    <row r="195" spans="1:12" ht="13.5" x14ac:dyDescent="0.25">
      <c r="A195" s="6"/>
      <c r="B195" s="6"/>
      <c r="C195" s="6"/>
      <c r="D195" s="892"/>
      <c r="E195" s="571" t="s">
        <v>498</v>
      </c>
      <c r="F195" s="571" t="s">
        <v>498</v>
      </c>
      <c r="G195" s="571" t="s">
        <v>123</v>
      </c>
      <c r="H195" s="892"/>
      <c r="I195" s="892"/>
    </row>
    <row r="196" spans="1:12" ht="12.75" customHeight="1" x14ac:dyDescent="0.25">
      <c r="A196" s="6"/>
      <c r="B196" s="6"/>
      <c r="C196" s="6"/>
      <c r="D196" s="892"/>
      <c r="E196" s="7" t="s">
        <v>666</v>
      </c>
      <c r="F196" s="7"/>
      <c r="G196" s="7" t="s">
        <v>556</v>
      </c>
      <c r="H196" s="893" t="s">
        <v>667</v>
      </c>
      <c r="I196" s="893" t="s">
        <v>668</v>
      </c>
    </row>
    <row r="197" spans="1:12" x14ac:dyDescent="0.25">
      <c r="A197" s="6"/>
      <c r="B197" s="6"/>
      <c r="C197" s="6"/>
      <c r="D197" s="892"/>
      <c r="E197" s="7"/>
      <c r="F197" s="7"/>
      <c r="G197" s="7"/>
      <c r="H197" s="893"/>
      <c r="I197" s="893"/>
    </row>
    <row r="198" spans="1:12" ht="13.5" x14ac:dyDescent="0.35">
      <c r="A198" s="6"/>
      <c r="B198" s="6"/>
      <c r="C198" s="6"/>
      <c r="D198" s="572" t="s">
        <v>669</v>
      </c>
      <c r="E198" s="572" t="s">
        <v>560</v>
      </c>
      <c r="F198" s="572" t="s">
        <v>468</v>
      </c>
      <c r="G198" s="572" t="s">
        <v>65</v>
      </c>
      <c r="H198" s="573" t="s">
        <v>670</v>
      </c>
      <c r="I198" s="573" t="s">
        <v>670</v>
      </c>
    </row>
    <row r="199" spans="1:12" ht="12.75" customHeight="1" x14ac:dyDescent="0.25">
      <c r="A199" s="687" t="s">
        <v>68</v>
      </c>
      <c r="B199" s="687" t="s">
        <v>314</v>
      </c>
      <c r="C199" s="135" t="s">
        <v>671</v>
      </c>
      <c r="D199" s="575"/>
      <c r="E199" s="576">
        <v>0</v>
      </c>
      <c r="F199" s="577"/>
      <c r="G199" s="576"/>
      <c r="H199" s="584">
        <f>(D199*(E199-F199))*G199</f>
        <v>0</v>
      </c>
      <c r="I199" s="585"/>
      <c r="K199">
        <v>1</v>
      </c>
      <c r="L199">
        <f>K187*100+K199</f>
        <v>201</v>
      </c>
    </row>
    <row r="200" spans="1:12" x14ac:dyDescent="0.25">
      <c r="A200" s="687"/>
      <c r="B200" s="687"/>
      <c r="C200" s="486" t="s">
        <v>672</v>
      </c>
      <c r="D200" s="575"/>
      <c r="E200" s="492">
        <v>0</v>
      </c>
      <c r="F200" s="577"/>
      <c r="G200" s="576"/>
      <c r="H200" s="584">
        <f>(D200*(E200-F200))*G200</f>
        <v>0</v>
      </c>
      <c r="I200" s="585"/>
      <c r="K200">
        <v>2</v>
      </c>
      <c r="L200">
        <f>K187*100+K200</f>
        <v>202</v>
      </c>
    </row>
    <row r="201" spans="1:12" x14ac:dyDescent="0.25">
      <c r="A201" s="687"/>
      <c r="B201" s="687"/>
      <c r="C201" s="135" t="s">
        <v>673</v>
      </c>
      <c r="D201" s="575"/>
      <c r="E201" s="492">
        <v>0</v>
      </c>
      <c r="F201" s="577"/>
      <c r="G201" s="576"/>
      <c r="H201" s="584">
        <f>(D201*(E201-F201))*G201</f>
        <v>0</v>
      </c>
      <c r="I201" s="585"/>
      <c r="K201">
        <v>3</v>
      </c>
      <c r="L201">
        <f>K187*100+K201</f>
        <v>203</v>
      </c>
    </row>
    <row r="202" spans="1:12" ht="12" customHeight="1" x14ac:dyDescent="0.25">
      <c r="A202" s="916" t="s">
        <v>292</v>
      </c>
      <c r="B202" s="916"/>
      <c r="C202" s="916"/>
      <c r="D202" s="587">
        <f>SUM(D199:D201)</f>
        <v>0</v>
      </c>
      <c r="E202" s="515"/>
      <c r="F202" s="515"/>
      <c r="G202" s="515"/>
      <c r="H202" s="587">
        <f>SUM(H199:H201)</f>
        <v>0</v>
      </c>
      <c r="I202" s="587">
        <f>SUM(I199:I201)</f>
        <v>0</v>
      </c>
    </row>
    <row r="203" spans="1:12" ht="12" customHeight="1" x14ac:dyDescent="0.25">
      <c r="A203" s="7" t="s">
        <v>310</v>
      </c>
      <c r="B203" s="7" t="s">
        <v>314</v>
      </c>
      <c r="C203" s="469" t="s">
        <v>314</v>
      </c>
      <c r="D203" s="575"/>
      <c r="E203" s="579"/>
      <c r="F203" s="588"/>
      <c r="G203" s="580"/>
      <c r="H203" s="584">
        <f>(D203*(E203-F203))*G203</f>
        <v>0</v>
      </c>
      <c r="I203" s="585"/>
      <c r="K203">
        <v>4</v>
      </c>
      <c r="L203">
        <f>K187*100+K203</f>
        <v>204</v>
      </c>
    </row>
    <row r="204" spans="1:12" x14ac:dyDescent="0.25">
      <c r="A204" s="7"/>
      <c r="B204" s="7"/>
      <c r="C204" s="469"/>
      <c r="D204" s="579"/>
      <c r="E204" s="579"/>
      <c r="F204" s="579"/>
      <c r="G204" s="579"/>
      <c r="H204" s="579"/>
      <c r="I204" s="497"/>
    </row>
    <row r="205" spans="1:12" ht="12" customHeight="1" x14ac:dyDescent="0.25">
      <c r="A205" s="916" t="s">
        <v>292</v>
      </c>
      <c r="B205" s="916"/>
      <c r="C205" s="916"/>
      <c r="D205" s="587">
        <f>SUM(D203:D204)</f>
        <v>0</v>
      </c>
      <c r="E205" s="515"/>
      <c r="F205" s="515"/>
      <c r="G205" s="515"/>
      <c r="H205" s="587">
        <f>SUM(H203:H204)</f>
        <v>0</v>
      </c>
      <c r="I205" s="587">
        <f>SUM(I203:I204)</f>
        <v>0</v>
      </c>
    </row>
    <row r="206" spans="1:12" ht="12" customHeight="1" x14ac:dyDescent="0.25">
      <c r="A206" s="7" t="s">
        <v>313</v>
      </c>
      <c r="B206" s="7" t="s">
        <v>314</v>
      </c>
      <c r="C206" s="469" t="s">
        <v>314</v>
      </c>
      <c r="D206" s="575"/>
      <c r="E206" s="579"/>
      <c r="F206" s="588"/>
      <c r="G206" s="580"/>
      <c r="H206" s="584">
        <f>(D206*(E206-F206))*G206</f>
        <v>0</v>
      </c>
      <c r="I206" s="585"/>
      <c r="K206">
        <v>5</v>
      </c>
      <c r="L206">
        <f>K187*100+K206</f>
        <v>205</v>
      </c>
    </row>
    <row r="207" spans="1:12" x14ac:dyDescent="0.25">
      <c r="A207" s="7"/>
      <c r="B207" s="7"/>
      <c r="C207" s="469"/>
      <c r="D207" s="579"/>
      <c r="E207" s="579"/>
      <c r="F207" s="579"/>
      <c r="G207" s="579"/>
      <c r="H207" s="579"/>
      <c r="I207" s="497"/>
    </row>
    <row r="208" spans="1:12" ht="12" customHeight="1" x14ac:dyDescent="0.25">
      <c r="A208" s="916" t="s">
        <v>292</v>
      </c>
      <c r="B208" s="916"/>
      <c r="C208" s="916"/>
      <c r="D208" s="587">
        <f>SUM(D206:D207)</f>
        <v>0</v>
      </c>
      <c r="E208" s="515"/>
      <c r="F208" s="515"/>
      <c r="G208" s="515"/>
      <c r="H208" s="587">
        <f>SUM(H206:H207)</f>
        <v>0</v>
      </c>
      <c r="I208" s="587">
        <f>SUM(I206:I207)</f>
        <v>0</v>
      </c>
    </row>
    <row r="209" spans="1:12" ht="12" customHeight="1" x14ac:dyDescent="0.25">
      <c r="A209" s="7" t="s">
        <v>315</v>
      </c>
      <c r="B209" s="7" t="s">
        <v>314</v>
      </c>
      <c r="C209" s="469" t="s">
        <v>314</v>
      </c>
      <c r="D209" s="575"/>
      <c r="E209" s="579"/>
      <c r="F209" s="588"/>
      <c r="G209" s="580"/>
      <c r="H209" s="584">
        <f>(D209*(E209-F209))*G209</f>
        <v>0</v>
      </c>
      <c r="I209" s="585"/>
      <c r="K209">
        <v>6</v>
      </c>
      <c r="L209">
        <f>K187*100+K209</f>
        <v>206</v>
      </c>
    </row>
    <row r="210" spans="1:12" x14ac:dyDescent="0.25">
      <c r="A210" s="7"/>
      <c r="B210" s="7"/>
      <c r="C210" s="469"/>
      <c r="D210" s="579"/>
      <c r="E210" s="579"/>
      <c r="F210" s="579"/>
      <c r="G210" s="579"/>
      <c r="H210" s="579"/>
      <c r="I210" s="497"/>
    </row>
    <row r="211" spans="1:12" ht="12" customHeight="1" x14ac:dyDescent="0.25">
      <c r="A211" s="916" t="s">
        <v>292</v>
      </c>
      <c r="B211" s="916"/>
      <c r="C211" s="916"/>
      <c r="D211" s="587">
        <f>SUM(D209:D210)</f>
        <v>0</v>
      </c>
      <c r="E211" s="515"/>
      <c r="F211" s="515"/>
      <c r="G211" s="515"/>
      <c r="H211" s="587">
        <f>SUM(H209:H210)</f>
        <v>0</v>
      </c>
      <c r="I211" s="587">
        <f>SUM(I209:I210)</f>
        <v>0</v>
      </c>
    </row>
    <row r="212" spans="1:12" ht="12" customHeight="1" x14ac:dyDescent="0.25">
      <c r="A212" s="7" t="s">
        <v>316</v>
      </c>
      <c r="B212" s="7" t="s">
        <v>314</v>
      </c>
      <c r="C212" s="469" t="s">
        <v>314</v>
      </c>
      <c r="D212" s="575"/>
      <c r="E212" s="579"/>
      <c r="F212" s="588"/>
      <c r="G212" s="580"/>
      <c r="H212" s="584">
        <f>(D212*(E212-F212))*G212</f>
        <v>0</v>
      </c>
      <c r="I212" s="585"/>
      <c r="K212">
        <v>7</v>
      </c>
      <c r="L212">
        <f>K187*100+K212</f>
        <v>207</v>
      </c>
    </row>
    <row r="213" spans="1:12" x14ac:dyDescent="0.25">
      <c r="A213" s="7"/>
      <c r="B213" s="7"/>
      <c r="C213" s="469"/>
      <c r="D213" s="579"/>
      <c r="E213" s="579"/>
      <c r="F213" s="579"/>
      <c r="G213" s="579"/>
      <c r="H213" s="579"/>
      <c r="I213" s="497"/>
    </row>
    <row r="214" spans="1:12" ht="12" customHeight="1" x14ac:dyDescent="0.25">
      <c r="A214" s="917" t="s">
        <v>292</v>
      </c>
      <c r="B214" s="917"/>
      <c r="C214" s="917"/>
      <c r="D214" s="587">
        <f>SUM(D212:D213)</f>
        <v>0</v>
      </c>
      <c r="E214" s="515"/>
      <c r="F214" s="515"/>
      <c r="G214" s="515"/>
      <c r="H214" s="587">
        <f>SUM(H212:H213)</f>
        <v>0</v>
      </c>
      <c r="I214" s="587">
        <f>SUM(I212:I213)</f>
        <v>0</v>
      </c>
    </row>
    <row r="215" spans="1:12" x14ac:dyDescent="0.25">
      <c r="A215" s="865" t="s">
        <v>91</v>
      </c>
      <c r="B215" s="865"/>
      <c r="C215" s="865"/>
      <c r="D215" s="587">
        <f>D202+D205+D208+D211+D214</f>
        <v>0</v>
      </c>
      <c r="E215" s="516"/>
      <c r="F215" s="516"/>
      <c r="G215" s="516"/>
      <c r="H215" s="587">
        <f>H202+H205+H208+H211+H214</f>
        <v>0</v>
      </c>
      <c r="I215" s="587">
        <f>I202+I205+I208+I211+I214</f>
        <v>0</v>
      </c>
    </row>
    <row r="216" spans="1:12" x14ac:dyDescent="0.25">
      <c r="A216" s="896" t="s">
        <v>674</v>
      </c>
      <c r="B216" s="896"/>
      <c r="C216" s="896"/>
      <c r="D216" s="896"/>
      <c r="E216" s="896"/>
      <c r="F216" s="896"/>
      <c r="G216" s="896"/>
      <c r="H216" s="896"/>
      <c r="I216" s="896"/>
    </row>
    <row r="217" spans="1:12" x14ac:dyDescent="0.25">
      <c r="A217" s="896" t="s">
        <v>567</v>
      </c>
      <c r="B217" s="896"/>
      <c r="C217" s="896"/>
      <c r="D217" s="896"/>
      <c r="E217" s="896"/>
      <c r="F217" s="896"/>
      <c r="G217" s="896"/>
      <c r="H217" s="896"/>
      <c r="I217" s="896"/>
    </row>
    <row r="218" spans="1:12" x14ac:dyDescent="0.25">
      <c r="A218" s="583" t="s">
        <v>675</v>
      </c>
      <c r="B218" s="583"/>
      <c r="C218" s="583"/>
      <c r="D218" s="583"/>
      <c r="E218" s="583"/>
      <c r="F218" s="583"/>
      <c r="G218" s="583"/>
      <c r="H218" s="583"/>
      <c r="I218" s="583"/>
    </row>
    <row r="223" spans="1:12" ht="12" customHeight="1" x14ac:dyDescent="0.25">
      <c r="A223" s="702" t="s">
        <v>23</v>
      </c>
      <c r="B223" s="702"/>
      <c r="C223" s="890">
        <f>Presentación!$C$3</f>
        <v>1990</v>
      </c>
      <c r="D223" s="890"/>
      <c r="E223" s="890"/>
      <c r="F223" s="890"/>
      <c r="G223" s="890"/>
      <c r="H223" s="890"/>
      <c r="I223" s="890"/>
    </row>
    <row r="224" spans="1:12" ht="12" customHeight="1" x14ac:dyDescent="0.25">
      <c r="A224" s="702" t="s">
        <v>24</v>
      </c>
      <c r="B224" s="702"/>
      <c r="C224" s="891" t="s">
        <v>378</v>
      </c>
      <c r="D224" s="891"/>
      <c r="E224" s="891"/>
      <c r="F224" s="891"/>
      <c r="G224" s="891"/>
      <c r="H224" s="891"/>
      <c r="I224" s="891"/>
      <c r="K224">
        <v>3</v>
      </c>
    </row>
    <row r="225" spans="1:12" ht="12.75" customHeight="1" x14ac:dyDescent="0.25">
      <c r="A225" s="702" t="s">
        <v>5</v>
      </c>
      <c r="B225" s="702"/>
      <c r="C225" s="703" t="s">
        <v>26</v>
      </c>
      <c r="D225" s="703"/>
      <c r="E225" s="703"/>
      <c r="F225" s="703"/>
      <c r="G225" s="703"/>
      <c r="H225" s="703"/>
      <c r="I225" s="703"/>
    </row>
    <row r="226" spans="1:12" ht="12.75" customHeight="1" x14ac:dyDescent="0.25">
      <c r="A226" s="702" t="s">
        <v>27</v>
      </c>
      <c r="B226" s="702"/>
      <c r="C226" s="703" t="s">
        <v>659</v>
      </c>
      <c r="D226" s="703"/>
      <c r="E226" s="703"/>
      <c r="F226" s="703"/>
      <c r="G226" s="703"/>
      <c r="H226" s="703"/>
      <c r="I226" s="703"/>
    </row>
    <row r="227" spans="1:12" ht="12" customHeight="1" x14ac:dyDescent="0.25">
      <c r="A227" s="702" t="s">
        <v>29</v>
      </c>
      <c r="B227" s="702"/>
      <c r="C227" s="703" t="s">
        <v>660</v>
      </c>
      <c r="D227" s="703"/>
      <c r="E227" s="703"/>
      <c r="F227" s="703"/>
      <c r="G227" s="703"/>
      <c r="H227" s="703"/>
      <c r="I227" s="703"/>
    </row>
    <row r="228" spans="1:12" ht="12" customHeight="1" x14ac:dyDescent="0.25">
      <c r="A228" s="702" t="s">
        <v>31</v>
      </c>
      <c r="B228" s="702"/>
      <c r="C228" s="703" t="s">
        <v>406</v>
      </c>
      <c r="D228" s="703"/>
      <c r="E228" s="703"/>
      <c r="F228" s="703"/>
      <c r="G228" s="703"/>
      <c r="H228" s="703"/>
      <c r="I228" s="703"/>
    </row>
    <row r="229" spans="1:12" ht="12" customHeight="1" x14ac:dyDescent="0.25">
      <c r="A229" s="704" t="s">
        <v>33</v>
      </c>
      <c r="B229" s="704"/>
      <c r="C229" s="97" t="s">
        <v>34</v>
      </c>
      <c r="D229" s="705" t="s">
        <v>661</v>
      </c>
      <c r="E229" s="705"/>
      <c r="F229" s="705"/>
      <c r="G229" s="705"/>
      <c r="H229" s="705"/>
      <c r="I229" s="705"/>
    </row>
    <row r="230" spans="1:12" ht="57" customHeight="1" x14ac:dyDescent="0.25">
      <c r="A230" s="7" t="s">
        <v>37</v>
      </c>
      <c r="B230" s="7"/>
      <c r="C230" s="6" t="s">
        <v>38</v>
      </c>
      <c r="D230" s="98" t="s">
        <v>662</v>
      </c>
      <c r="E230" s="98" t="s">
        <v>663</v>
      </c>
      <c r="F230" s="98" t="s">
        <v>664</v>
      </c>
      <c r="G230" s="98" t="s">
        <v>43</v>
      </c>
      <c r="H230" s="98" t="s">
        <v>665</v>
      </c>
      <c r="I230" s="98" t="s">
        <v>411</v>
      </c>
    </row>
    <row r="231" spans="1:12" ht="12.75" customHeight="1" x14ac:dyDescent="0.25">
      <c r="A231" s="6" t="s">
        <v>197</v>
      </c>
      <c r="B231" s="6" t="s">
        <v>47</v>
      </c>
      <c r="C231" s="6"/>
      <c r="D231" s="892" t="s">
        <v>48</v>
      </c>
      <c r="E231" s="571" t="s">
        <v>552</v>
      </c>
      <c r="F231" s="571" t="s">
        <v>552</v>
      </c>
      <c r="G231" s="571" t="s">
        <v>120</v>
      </c>
      <c r="H231" s="892" t="s">
        <v>52</v>
      </c>
      <c r="I231" s="892" t="s">
        <v>225</v>
      </c>
    </row>
    <row r="232" spans="1:12" ht="13.5" x14ac:dyDescent="0.25">
      <c r="A232" s="6"/>
      <c r="B232" s="6"/>
      <c r="C232" s="6"/>
      <c r="D232" s="892"/>
      <c r="E232" s="571" t="s">
        <v>498</v>
      </c>
      <c r="F232" s="571" t="s">
        <v>498</v>
      </c>
      <c r="G232" s="571" t="s">
        <v>123</v>
      </c>
      <c r="H232" s="892"/>
      <c r="I232" s="892"/>
    </row>
    <row r="233" spans="1:12" ht="12.75" customHeight="1" x14ac:dyDescent="0.25">
      <c r="A233" s="6"/>
      <c r="B233" s="6"/>
      <c r="C233" s="6"/>
      <c r="D233" s="892"/>
      <c r="E233" s="7" t="s">
        <v>666</v>
      </c>
      <c r="F233" s="7"/>
      <c r="G233" s="7" t="s">
        <v>556</v>
      </c>
      <c r="H233" s="893" t="s">
        <v>667</v>
      </c>
      <c r="I233" s="893" t="s">
        <v>668</v>
      </c>
    </row>
    <row r="234" spans="1:12" x14ac:dyDescent="0.25">
      <c r="A234" s="6"/>
      <c r="B234" s="6"/>
      <c r="C234" s="6"/>
      <c r="D234" s="892"/>
      <c r="E234" s="7"/>
      <c r="F234" s="7"/>
      <c r="G234" s="7"/>
      <c r="H234" s="893"/>
      <c r="I234" s="893"/>
    </row>
    <row r="235" spans="1:12" ht="13.5" x14ac:dyDescent="0.35">
      <c r="A235" s="6"/>
      <c r="B235" s="6"/>
      <c r="C235" s="6"/>
      <c r="D235" s="572" t="s">
        <v>669</v>
      </c>
      <c r="E235" s="572" t="s">
        <v>560</v>
      </c>
      <c r="F235" s="572" t="s">
        <v>468</v>
      </c>
      <c r="G235" s="572" t="s">
        <v>65</v>
      </c>
      <c r="H235" s="573" t="s">
        <v>670</v>
      </c>
      <c r="I235" s="573" t="s">
        <v>670</v>
      </c>
    </row>
    <row r="236" spans="1:12" ht="12.75" customHeight="1" x14ac:dyDescent="0.25">
      <c r="A236" s="687" t="s">
        <v>68</v>
      </c>
      <c r="B236" s="687" t="s">
        <v>314</v>
      </c>
      <c r="C236" s="135" t="s">
        <v>671</v>
      </c>
      <c r="D236" s="575"/>
      <c r="E236" s="576">
        <v>0</v>
      </c>
      <c r="F236" s="577"/>
      <c r="G236" s="576"/>
      <c r="H236" s="584">
        <f>(D236*(E236-F236))*G236</f>
        <v>0</v>
      </c>
      <c r="I236" s="585"/>
      <c r="K236">
        <v>1</v>
      </c>
      <c r="L236">
        <f>K224*100+K236</f>
        <v>301</v>
      </c>
    </row>
    <row r="237" spans="1:12" x14ac:dyDescent="0.25">
      <c r="A237" s="687"/>
      <c r="B237" s="687"/>
      <c r="C237" s="486" t="s">
        <v>672</v>
      </c>
      <c r="D237" s="575"/>
      <c r="E237" s="492">
        <v>0</v>
      </c>
      <c r="F237" s="577"/>
      <c r="G237" s="576"/>
      <c r="H237" s="584">
        <f>(D237*(E237-F237))*G237</f>
        <v>0</v>
      </c>
      <c r="I237" s="585"/>
      <c r="K237">
        <v>2</v>
      </c>
      <c r="L237">
        <f>K224*100+K237</f>
        <v>302</v>
      </c>
    </row>
    <row r="238" spans="1:12" x14ac:dyDescent="0.25">
      <c r="A238" s="687"/>
      <c r="B238" s="687"/>
      <c r="C238" s="135" t="s">
        <v>673</v>
      </c>
      <c r="D238" s="575"/>
      <c r="E238" s="492">
        <v>0</v>
      </c>
      <c r="F238" s="577"/>
      <c r="G238" s="576"/>
      <c r="H238" s="584">
        <f>(D238*(E238-F238))*G238</f>
        <v>0</v>
      </c>
      <c r="I238" s="585"/>
      <c r="K238">
        <v>3</v>
      </c>
      <c r="L238">
        <f>K224*100+K238</f>
        <v>303</v>
      </c>
    </row>
    <row r="239" spans="1:12" ht="12" customHeight="1" x14ac:dyDescent="0.25">
      <c r="A239" s="916" t="s">
        <v>292</v>
      </c>
      <c r="B239" s="916"/>
      <c r="C239" s="916"/>
      <c r="D239" s="587">
        <f>SUM(D236:D238)</f>
        <v>0</v>
      </c>
      <c r="E239" s="515"/>
      <c r="F239" s="515"/>
      <c r="G239" s="515"/>
      <c r="H239" s="587">
        <f>SUM(H236:H238)</f>
        <v>0</v>
      </c>
      <c r="I239" s="587">
        <f>SUM(I236:I238)</f>
        <v>0</v>
      </c>
    </row>
    <row r="240" spans="1:12" ht="12" customHeight="1" x14ac:dyDescent="0.25">
      <c r="A240" s="7" t="s">
        <v>310</v>
      </c>
      <c r="B240" s="7" t="s">
        <v>314</v>
      </c>
      <c r="C240" s="469" t="s">
        <v>314</v>
      </c>
      <c r="D240" s="575"/>
      <c r="E240" s="579"/>
      <c r="F240" s="588"/>
      <c r="G240" s="580"/>
      <c r="H240" s="584">
        <f>(D240*(E240-F240))*G240</f>
        <v>0</v>
      </c>
      <c r="I240" s="585"/>
      <c r="K240">
        <v>4</v>
      </c>
      <c r="L240">
        <f>K224*100+K240</f>
        <v>304</v>
      </c>
    </row>
    <row r="241" spans="1:12" x14ac:dyDescent="0.25">
      <c r="A241" s="7"/>
      <c r="B241" s="7"/>
      <c r="C241" s="469"/>
      <c r="D241" s="579"/>
      <c r="E241" s="579"/>
      <c r="F241" s="579"/>
      <c r="G241" s="579"/>
      <c r="H241" s="579"/>
      <c r="I241" s="497"/>
    </row>
    <row r="242" spans="1:12" ht="12" customHeight="1" x14ac:dyDescent="0.25">
      <c r="A242" s="916" t="s">
        <v>292</v>
      </c>
      <c r="B242" s="916"/>
      <c r="C242" s="916"/>
      <c r="D242" s="587">
        <f>SUM(D240:D241)</f>
        <v>0</v>
      </c>
      <c r="E242" s="515"/>
      <c r="F242" s="515"/>
      <c r="G242" s="515"/>
      <c r="H242" s="587">
        <f>SUM(H240:H241)</f>
        <v>0</v>
      </c>
      <c r="I242" s="587">
        <f>SUM(I240:I241)</f>
        <v>0</v>
      </c>
    </row>
    <row r="243" spans="1:12" ht="12" customHeight="1" x14ac:dyDescent="0.25">
      <c r="A243" s="7" t="s">
        <v>313</v>
      </c>
      <c r="B243" s="7" t="s">
        <v>314</v>
      </c>
      <c r="C243" s="469" t="s">
        <v>314</v>
      </c>
      <c r="D243" s="575"/>
      <c r="E243" s="579"/>
      <c r="F243" s="588"/>
      <c r="G243" s="580"/>
      <c r="H243" s="584">
        <f>(D243*(E243-F243))*G243</f>
        <v>0</v>
      </c>
      <c r="I243" s="585"/>
      <c r="K243">
        <v>5</v>
      </c>
      <c r="L243">
        <f>K224*100+K243</f>
        <v>305</v>
      </c>
    </row>
    <row r="244" spans="1:12" x14ac:dyDescent="0.25">
      <c r="A244" s="7"/>
      <c r="B244" s="7"/>
      <c r="C244" s="469"/>
      <c r="D244" s="579"/>
      <c r="E244" s="579"/>
      <c r="F244" s="579"/>
      <c r="G244" s="579"/>
      <c r="H244" s="579"/>
      <c r="I244" s="497"/>
    </row>
    <row r="245" spans="1:12" ht="12" customHeight="1" x14ac:dyDescent="0.25">
      <c r="A245" s="916" t="s">
        <v>292</v>
      </c>
      <c r="B245" s="916"/>
      <c r="C245" s="916"/>
      <c r="D245" s="587">
        <f>SUM(D243:D244)</f>
        <v>0</v>
      </c>
      <c r="E245" s="515"/>
      <c r="F245" s="515"/>
      <c r="G245" s="515"/>
      <c r="H245" s="587">
        <f>SUM(H243:H244)</f>
        <v>0</v>
      </c>
      <c r="I245" s="587">
        <f>SUM(I243:I244)</f>
        <v>0</v>
      </c>
    </row>
    <row r="246" spans="1:12" ht="12" customHeight="1" x14ac:dyDescent="0.25">
      <c r="A246" s="7" t="s">
        <v>315</v>
      </c>
      <c r="B246" s="7" t="s">
        <v>314</v>
      </c>
      <c r="C246" s="469" t="s">
        <v>314</v>
      </c>
      <c r="D246" s="575"/>
      <c r="E246" s="579"/>
      <c r="F246" s="588"/>
      <c r="G246" s="580"/>
      <c r="H246" s="584">
        <f>(D246*(E246-F246))*G246</f>
        <v>0</v>
      </c>
      <c r="I246" s="585"/>
      <c r="K246">
        <v>6</v>
      </c>
      <c r="L246">
        <f>K224*100+K246</f>
        <v>306</v>
      </c>
    </row>
    <row r="247" spans="1:12" x14ac:dyDescent="0.25">
      <c r="A247" s="7"/>
      <c r="B247" s="7"/>
      <c r="C247" s="469"/>
      <c r="D247" s="579"/>
      <c r="E247" s="579"/>
      <c r="F247" s="579"/>
      <c r="G247" s="579"/>
      <c r="H247" s="579"/>
      <c r="I247" s="497"/>
    </row>
    <row r="248" spans="1:12" ht="12" customHeight="1" x14ac:dyDescent="0.25">
      <c r="A248" s="916" t="s">
        <v>292</v>
      </c>
      <c r="B248" s="916"/>
      <c r="C248" s="916"/>
      <c r="D248" s="587">
        <f>SUM(D246:D247)</f>
        <v>0</v>
      </c>
      <c r="E248" s="515"/>
      <c r="F248" s="515"/>
      <c r="G248" s="515"/>
      <c r="H248" s="587">
        <f>SUM(H246:H247)</f>
        <v>0</v>
      </c>
      <c r="I248" s="587">
        <f>SUM(I246:I247)</f>
        <v>0</v>
      </c>
    </row>
    <row r="249" spans="1:12" ht="12" customHeight="1" x14ac:dyDescent="0.25">
      <c r="A249" s="7" t="s">
        <v>316</v>
      </c>
      <c r="B249" s="7" t="s">
        <v>314</v>
      </c>
      <c r="C249" s="469" t="s">
        <v>314</v>
      </c>
      <c r="D249" s="575"/>
      <c r="E249" s="579"/>
      <c r="F249" s="588"/>
      <c r="G249" s="580"/>
      <c r="H249" s="584">
        <f>(D249*(E249-F249))*G249</f>
        <v>0</v>
      </c>
      <c r="I249" s="585"/>
      <c r="K249">
        <v>7</v>
      </c>
      <c r="L249">
        <f>K224*100+K249</f>
        <v>307</v>
      </c>
    </row>
    <row r="250" spans="1:12" x14ac:dyDescent="0.25">
      <c r="A250" s="7"/>
      <c r="B250" s="7"/>
      <c r="C250" s="469"/>
      <c r="D250" s="579"/>
      <c r="E250" s="579"/>
      <c r="F250" s="579"/>
      <c r="G250" s="579"/>
      <c r="H250" s="579"/>
      <c r="I250" s="497"/>
    </row>
    <row r="251" spans="1:12" ht="12" customHeight="1" x14ac:dyDescent="0.25">
      <c r="A251" s="917" t="s">
        <v>292</v>
      </c>
      <c r="B251" s="917"/>
      <c r="C251" s="917"/>
      <c r="D251" s="587">
        <f>SUM(D249:D250)</f>
        <v>0</v>
      </c>
      <c r="E251" s="515"/>
      <c r="F251" s="515"/>
      <c r="G251" s="515"/>
      <c r="H251" s="587">
        <f>SUM(H249:H250)</f>
        <v>0</v>
      </c>
      <c r="I251" s="587">
        <f>SUM(I249:I250)</f>
        <v>0</v>
      </c>
    </row>
    <row r="252" spans="1:12" x14ac:dyDescent="0.25">
      <c r="A252" s="865" t="s">
        <v>91</v>
      </c>
      <c r="B252" s="865"/>
      <c r="C252" s="865"/>
      <c r="D252" s="587">
        <f>D239+D242+D245+D248+D251</f>
        <v>0</v>
      </c>
      <c r="E252" s="516"/>
      <c r="F252" s="516"/>
      <c r="G252" s="516"/>
      <c r="H252" s="587">
        <f>H239+H242+H245+H248+H251</f>
        <v>0</v>
      </c>
      <c r="I252" s="587">
        <f>I239+I242+I245+I248+I251</f>
        <v>0</v>
      </c>
    </row>
    <row r="253" spans="1:12" x14ac:dyDescent="0.25">
      <c r="A253" s="896" t="s">
        <v>674</v>
      </c>
      <c r="B253" s="896"/>
      <c r="C253" s="896"/>
      <c r="D253" s="896"/>
      <c r="E253" s="896"/>
      <c r="F253" s="896"/>
      <c r="G253" s="896"/>
      <c r="H253" s="896"/>
      <c r="I253" s="896"/>
    </row>
    <row r="254" spans="1:12" x14ac:dyDescent="0.25">
      <c r="A254" s="896" t="s">
        <v>567</v>
      </c>
      <c r="B254" s="896"/>
      <c r="C254" s="896"/>
      <c r="D254" s="896"/>
      <c r="E254" s="896"/>
      <c r="F254" s="896"/>
      <c r="G254" s="896"/>
      <c r="H254" s="896"/>
      <c r="I254" s="896"/>
    </row>
    <row r="255" spans="1:12" x14ac:dyDescent="0.25">
      <c r="A255" s="583" t="s">
        <v>675</v>
      </c>
      <c r="B255" s="583"/>
      <c r="C255" s="583"/>
      <c r="D255" s="583"/>
      <c r="E255" s="583"/>
      <c r="F255" s="583"/>
      <c r="G255" s="583"/>
      <c r="H255" s="583"/>
      <c r="I255" s="583"/>
    </row>
    <row r="260" spans="1:11" ht="12" customHeight="1" x14ac:dyDescent="0.25">
      <c r="A260" s="702" t="s">
        <v>23</v>
      </c>
      <c r="B260" s="702"/>
      <c r="C260" s="890">
        <f>Presentación!$C$3</f>
        <v>1990</v>
      </c>
      <c r="D260" s="890"/>
      <c r="E260" s="890"/>
      <c r="F260" s="890"/>
      <c r="G260" s="890"/>
      <c r="H260" s="890"/>
      <c r="I260" s="890"/>
    </row>
    <row r="261" spans="1:11" ht="12" customHeight="1" x14ac:dyDescent="0.25">
      <c r="A261" s="702" t="s">
        <v>24</v>
      </c>
      <c r="B261" s="702"/>
      <c r="C261" s="891" t="s">
        <v>379</v>
      </c>
      <c r="D261" s="891"/>
      <c r="E261" s="891"/>
      <c r="F261" s="891"/>
      <c r="G261" s="891"/>
      <c r="H261" s="891"/>
      <c r="I261" s="891"/>
      <c r="K261">
        <v>4</v>
      </c>
    </row>
    <row r="262" spans="1:11" ht="12.75" customHeight="1" x14ac:dyDescent="0.25">
      <c r="A262" s="702" t="s">
        <v>5</v>
      </c>
      <c r="B262" s="702"/>
      <c r="C262" s="703" t="s">
        <v>26</v>
      </c>
      <c r="D262" s="703"/>
      <c r="E262" s="703"/>
      <c r="F262" s="703"/>
      <c r="G262" s="703"/>
      <c r="H262" s="703"/>
      <c r="I262" s="703"/>
    </row>
    <row r="263" spans="1:11" ht="12.75" customHeight="1" x14ac:dyDescent="0.25">
      <c r="A263" s="702" t="s">
        <v>27</v>
      </c>
      <c r="B263" s="702"/>
      <c r="C263" s="703" t="s">
        <v>659</v>
      </c>
      <c r="D263" s="703"/>
      <c r="E263" s="703"/>
      <c r="F263" s="703"/>
      <c r="G263" s="703"/>
      <c r="H263" s="703"/>
      <c r="I263" s="703"/>
    </row>
    <row r="264" spans="1:11" ht="12" customHeight="1" x14ac:dyDescent="0.25">
      <c r="A264" s="702" t="s">
        <v>29</v>
      </c>
      <c r="B264" s="702"/>
      <c r="C264" s="703" t="s">
        <v>660</v>
      </c>
      <c r="D264" s="703"/>
      <c r="E264" s="703"/>
      <c r="F264" s="703"/>
      <c r="G264" s="703"/>
      <c r="H264" s="703"/>
      <c r="I264" s="703"/>
    </row>
    <row r="265" spans="1:11" ht="12" customHeight="1" x14ac:dyDescent="0.25">
      <c r="A265" s="702" t="s">
        <v>31</v>
      </c>
      <c r="B265" s="702"/>
      <c r="C265" s="703" t="s">
        <v>406</v>
      </c>
      <c r="D265" s="703"/>
      <c r="E265" s="703"/>
      <c r="F265" s="703"/>
      <c r="G265" s="703"/>
      <c r="H265" s="703"/>
      <c r="I265" s="703"/>
    </row>
    <row r="266" spans="1:11" ht="12" customHeight="1" x14ac:dyDescent="0.25">
      <c r="A266" s="704" t="s">
        <v>33</v>
      </c>
      <c r="B266" s="704"/>
      <c r="C266" s="97" t="s">
        <v>34</v>
      </c>
      <c r="D266" s="705" t="s">
        <v>661</v>
      </c>
      <c r="E266" s="705"/>
      <c r="F266" s="705"/>
      <c r="G266" s="705"/>
      <c r="H266" s="705"/>
      <c r="I266" s="705"/>
    </row>
    <row r="267" spans="1:11" ht="57" customHeight="1" x14ac:dyDescent="0.25">
      <c r="A267" s="7" t="s">
        <v>37</v>
      </c>
      <c r="B267" s="7"/>
      <c r="C267" s="6" t="s">
        <v>38</v>
      </c>
      <c r="D267" s="98" t="s">
        <v>662</v>
      </c>
      <c r="E267" s="98" t="s">
        <v>663</v>
      </c>
      <c r="F267" s="98" t="s">
        <v>664</v>
      </c>
      <c r="G267" s="98" t="s">
        <v>43</v>
      </c>
      <c r="H267" s="98" t="s">
        <v>665</v>
      </c>
      <c r="I267" s="98" t="s">
        <v>411</v>
      </c>
    </row>
    <row r="268" spans="1:11" ht="12.75" customHeight="1" x14ac:dyDescent="0.25">
      <c r="A268" s="6" t="s">
        <v>197</v>
      </c>
      <c r="B268" s="6" t="s">
        <v>47</v>
      </c>
      <c r="C268" s="6"/>
      <c r="D268" s="892" t="s">
        <v>48</v>
      </c>
      <c r="E268" s="571" t="s">
        <v>552</v>
      </c>
      <c r="F268" s="571" t="s">
        <v>552</v>
      </c>
      <c r="G268" s="571" t="s">
        <v>120</v>
      </c>
      <c r="H268" s="892" t="s">
        <v>52</v>
      </c>
      <c r="I268" s="892" t="s">
        <v>225</v>
      </c>
    </row>
    <row r="269" spans="1:11" ht="13.5" x14ac:dyDescent="0.25">
      <c r="A269" s="6"/>
      <c r="B269" s="6"/>
      <c r="C269" s="6"/>
      <c r="D269" s="892"/>
      <c r="E269" s="571" t="s">
        <v>498</v>
      </c>
      <c r="F269" s="571" t="s">
        <v>498</v>
      </c>
      <c r="G269" s="571" t="s">
        <v>123</v>
      </c>
      <c r="H269" s="892"/>
      <c r="I269" s="892"/>
    </row>
    <row r="270" spans="1:11" ht="12.75" customHeight="1" x14ac:dyDescent="0.25">
      <c r="A270" s="6"/>
      <c r="B270" s="6"/>
      <c r="C270" s="6"/>
      <c r="D270" s="892"/>
      <c r="E270" s="7" t="s">
        <v>666</v>
      </c>
      <c r="F270" s="7"/>
      <c r="G270" s="7" t="s">
        <v>556</v>
      </c>
      <c r="H270" s="893" t="s">
        <v>667</v>
      </c>
      <c r="I270" s="893" t="s">
        <v>668</v>
      </c>
    </row>
    <row r="271" spans="1:11" x14ac:dyDescent="0.25">
      <c r="A271" s="6"/>
      <c r="B271" s="6"/>
      <c r="C271" s="6"/>
      <c r="D271" s="892"/>
      <c r="E271" s="7"/>
      <c r="F271" s="7"/>
      <c r="G271" s="7"/>
      <c r="H271" s="893"/>
      <c r="I271" s="893"/>
    </row>
    <row r="272" spans="1:11" ht="13.5" x14ac:dyDescent="0.35">
      <c r="A272" s="6"/>
      <c r="B272" s="6"/>
      <c r="C272" s="6"/>
      <c r="D272" s="572" t="s">
        <v>669</v>
      </c>
      <c r="E272" s="572" t="s">
        <v>560</v>
      </c>
      <c r="F272" s="572" t="s">
        <v>468</v>
      </c>
      <c r="G272" s="572" t="s">
        <v>65</v>
      </c>
      <c r="H272" s="573" t="s">
        <v>670</v>
      </c>
      <c r="I272" s="573" t="s">
        <v>670</v>
      </c>
    </row>
    <row r="273" spans="1:12" ht="12.75" customHeight="1" x14ac:dyDescent="0.25">
      <c r="A273" s="687" t="s">
        <v>68</v>
      </c>
      <c r="B273" s="687" t="s">
        <v>314</v>
      </c>
      <c r="C273" s="135" t="s">
        <v>671</v>
      </c>
      <c r="D273" s="575"/>
      <c r="E273" s="576">
        <v>0</v>
      </c>
      <c r="F273" s="577"/>
      <c r="G273" s="576"/>
      <c r="H273" s="584">
        <f>(D273*(E273-F273))*G273</f>
        <v>0</v>
      </c>
      <c r="I273" s="585"/>
      <c r="K273">
        <v>1</v>
      </c>
      <c r="L273">
        <f>K261*100+K273</f>
        <v>401</v>
      </c>
    </row>
    <row r="274" spans="1:12" x14ac:dyDescent="0.25">
      <c r="A274" s="687"/>
      <c r="B274" s="687"/>
      <c r="C274" s="486" t="s">
        <v>672</v>
      </c>
      <c r="D274" s="575"/>
      <c r="E274" s="492">
        <v>0</v>
      </c>
      <c r="F274" s="577"/>
      <c r="G274" s="576"/>
      <c r="H274" s="584">
        <f>(D274*(E274-F274))*G274</f>
        <v>0</v>
      </c>
      <c r="I274" s="585"/>
      <c r="K274">
        <v>2</v>
      </c>
      <c r="L274">
        <f>K261*100+K274</f>
        <v>402</v>
      </c>
    </row>
    <row r="275" spans="1:12" x14ac:dyDescent="0.25">
      <c r="A275" s="687"/>
      <c r="B275" s="687"/>
      <c r="C275" s="135" t="s">
        <v>673</v>
      </c>
      <c r="D275" s="575"/>
      <c r="E275" s="492">
        <v>0</v>
      </c>
      <c r="F275" s="577"/>
      <c r="G275" s="576"/>
      <c r="H275" s="584">
        <f>(D275*(E275-F275))*G275</f>
        <v>0</v>
      </c>
      <c r="I275" s="585"/>
      <c r="K275">
        <v>3</v>
      </c>
      <c r="L275">
        <f>K261*100+K275</f>
        <v>403</v>
      </c>
    </row>
    <row r="276" spans="1:12" ht="12" customHeight="1" x14ac:dyDescent="0.25">
      <c r="A276" s="916" t="s">
        <v>292</v>
      </c>
      <c r="B276" s="916"/>
      <c r="C276" s="916"/>
      <c r="D276" s="587">
        <f>SUM(D273:D275)</f>
        <v>0</v>
      </c>
      <c r="E276" s="515"/>
      <c r="F276" s="515"/>
      <c r="G276" s="515"/>
      <c r="H276" s="587">
        <f>SUM(H273:H275)</f>
        <v>0</v>
      </c>
      <c r="I276" s="587">
        <f>SUM(I273:I275)</f>
        <v>0</v>
      </c>
    </row>
    <row r="277" spans="1:12" ht="12" customHeight="1" x14ac:dyDescent="0.25">
      <c r="A277" s="7" t="s">
        <v>310</v>
      </c>
      <c r="B277" s="7" t="s">
        <v>314</v>
      </c>
      <c r="C277" s="469" t="s">
        <v>314</v>
      </c>
      <c r="D277" s="575"/>
      <c r="E277" s="579"/>
      <c r="F277" s="588"/>
      <c r="G277" s="580"/>
      <c r="H277" s="584">
        <f>(D277*(E277-F277))*G277</f>
        <v>0</v>
      </c>
      <c r="I277" s="585"/>
      <c r="K277">
        <v>4</v>
      </c>
      <c r="L277">
        <f>K261*100+K277</f>
        <v>404</v>
      </c>
    </row>
    <row r="278" spans="1:12" x14ac:dyDescent="0.25">
      <c r="A278" s="7"/>
      <c r="B278" s="7"/>
      <c r="C278" s="469"/>
      <c r="D278" s="579"/>
      <c r="E278" s="579"/>
      <c r="F278" s="579"/>
      <c r="G278" s="579"/>
      <c r="H278" s="579"/>
      <c r="I278" s="497"/>
    </row>
    <row r="279" spans="1:12" ht="12" customHeight="1" x14ac:dyDescent="0.25">
      <c r="A279" s="916" t="s">
        <v>292</v>
      </c>
      <c r="B279" s="916"/>
      <c r="C279" s="916"/>
      <c r="D279" s="587">
        <f>SUM(D277:D278)</f>
        <v>0</v>
      </c>
      <c r="E279" s="515"/>
      <c r="F279" s="515"/>
      <c r="G279" s="515"/>
      <c r="H279" s="587">
        <f>SUM(H277:H278)</f>
        <v>0</v>
      </c>
      <c r="I279" s="587">
        <f>SUM(I277:I278)</f>
        <v>0</v>
      </c>
    </row>
    <row r="280" spans="1:12" ht="12" customHeight="1" x14ac:dyDescent="0.25">
      <c r="A280" s="7" t="s">
        <v>313</v>
      </c>
      <c r="B280" s="7" t="s">
        <v>314</v>
      </c>
      <c r="C280" s="469" t="s">
        <v>314</v>
      </c>
      <c r="D280" s="575"/>
      <c r="E280" s="579"/>
      <c r="F280" s="588"/>
      <c r="G280" s="580"/>
      <c r="H280" s="584">
        <f>(D280*(E280-F280))*G280</f>
        <v>0</v>
      </c>
      <c r="I280" s="585"/>
      <c r="K280">
        <v>5</v>
      </c>
      <c r="L280">
        <f>K261*100+K280</f>
        <v>405</v>
      </c>
    </row>
    <row r="281" spans="1:12" x14ac:dyDescent="0.25">
      <c r="A281" s="7"/>
      <c r="B281" s="7"/>
      <c r="C281" s="469"/>
      <c r="D281" s="579"/>
      <c r="E281" s="579"/>
      <c r="F281" s="579"/>
      <c r="G281" s="579"/>
      <c r="H281" s="579"/>
      <c r="I281" s="497"/>
    </row>
    <row r="282" spans="1:12" ht="12" customHeight="1" x14ac:dyDescent="0.25">
      <c r="A282" s="916" t="s">
        <v>292</v>
      </c>
      <c r="B282" s="916"/>
      <c r="C282" s="916"/>
      <c r="D282" s="587">
        <f>SUM(D280:D281)</f>
        <v>0</v>
      </c>
      <c r="E282" s="515"/>
      <c r="F282" s="515"/>
      <c r="G282" s="515"/>
      <c r="H282" s="587">
        <f>SUM(H280:H281)</f>
        <v>0</v>
      </c>
      <c r="I282" s="587">
        <f>SUM(I280:I281)</f>
        <v>0</v>
      </c>
    </row>
    <row r="283" spans="1:12" ht="12" customHeight="1" x14ac:dyDescent="0.25">
      <c r="A283" s="7" t="s">
        <v>315</v>
      </c>
      <c r="B283" s="7" t="s">
        <v>314</v>
      </c>
      <c r="C283" s="469" t="s">
        <v>314</v>
      </c>
      <c r="D283" s="575"/>
      <c r="E283" s="579"/>
      <c r="F283" s="588"/>
      <c r="G283" s="580"/>
      <c r="H283" s="584">
        <f>(D283*(E283-F283))*G283</f>
        <v>0</v>
      </c>
      <c r="I283" s="585"/>
      <c r="K283">
        <v>6</v>
      </c>
      <c r="L283">
        <f>K261*100+K283</f>
        <v>406</v>
      </c>
    </row>
    <row r="284" spans="1:12" x14ac:dyDescent="0.25">
      <c r="A284" s="7"/>
      <c r="B284" s="7"/>
      <c r="C284" s="469"/>
      <c r="D284" s="579"/>
      <c r="E284" s="579"/>
      <c r="F284" s="579"/>
      <c r="G284" s="579"/>
      <c r="H284" s="579"/>
      <c r="I284" s="497"/>
    </row>
    <row r="285" spans="1:12" ht="12" customHeight="1" x14ac:dyDescent="0.25">
      <c r="A285" s="916" t="s">
        <v>292</v>
      </c>
      <c r="B285" s="916"/>
      <c r="C285" s="916"/>
      <c r="D285" s="587">
        <f>SUM(D283:D284)</f>
        <v>0</v>
      </c>
      <c r="E285" s="515"/>
      <c r="F285" s="515"/>
      <c r="G285" s="515"/>
      <c r="H285" s="587">
        <f>SUM(H283:H284)</f>
        <v>0</v>
      </c>
      <c r="I285" s="587">
        <f>SUM(I283:I284)</f>
        <v>0</v>
      </c>
    </row>
    <row r="286" spans="1:12" ht="12" customHeight="1" x14ac:dyDescent="0.25">
      <c r="A286" s="7" t="s">
        <v>316</v>
      </c>
      <c r="B286" s="7" t="s">
        <v>314</v>
      </c>
      <c r="C286" s="469" t="s">
        <v>314</v>
      </c>
      <c r="D286" s="575"/>
      <c r="E286" s="579"/>
      <c r="F286" s="588"/>
      <c r="G286" s="580"/>
      <c r="H286" s="584">
        <f>(D286*(E286-F286))*G286</f>
        <v>0</v>
      </c>
      <c r="I286" s="585"/>
      <c r="K286">
        <v>7</v>
      </c>
      <c r="L286">
        <f>K261*100+K286</f>
        <v>407</v>
      </c>
    </row>
    <row r="287" spans="1:12" x14ac:dyDescent="0.25">
      <c r="A287" s="7"/>
      <c r="B287" s="7"/>
      <c r="C287" s="469"/>
      <c r="D287" s="579"/>
      <c r="E287" s="579"/>
      <c r="F287" s="579"/>
      <c r="G287" s="579"/>
      <c r="H287" s="579"/>
      <c r="I287" s="497"/>
    </row>
    <row r="288" spans="1:12" ht="12" customHeight="1" x14ac:dyDescent="0.25">
      <c r="A288" s="917" t="s">
        <v>292</v>
      </c>
      <c r="B288" s="917"/>
      <c r="C288" s="917"/>
      <c r="D288" s="587">
        <f>SUM(D286:D287)</f>
        <v>0</v>
      </c>
      <c r="E288" s="515"/>
      <c r="F288" s="515"/>
      <c r="G288" s="515"/>
      <c r="H288" s="587">
        <f>SUM(H286:H287)</f>
        <v>0</v>
      </c>
      <c r="I288" s="587">
        <f>SUM(I286:I287)</f>
        <v>0</v>
      </c>
    </row>
    <row r="289" spans="1:11" x14ac:dyDescent="0.25">
      <c r="A289" s="865" t="s">
        <v>91</v>
      </c>
      <c r="B289" s="865"/>
      <c r="C289" s="865"/>
      <c r="D289" s="587">
        <f>D276+D279+D282+D285+D288</f>
        <v>0</v>
      </c>
      <c r="E289" s="516"/>
      <c r="F289" s="516"/>
      <c r="G289" s="516"/>
      <c r="H289" s="587">
        <f>H276+H279+H282+H285+H288</f>
        <v>0</v>
      </c>
      <c r="I289" s="587">
        <f>I276+I279+I282+I285+I288</f>
        <v>0</v>
      </c>
    </row>
    <row r="290" spans="1:11" x14ac:dyDescent="0.25">
      <c r="A290" s="896" t="s">
        <v>674</v>
      </c>
      <c r="B290" s="896"/>
      <c r="C290" s="896"/>
      <c r="D290" s="896"/>
      <c r="E290" s="896"/>
      <c r="F290" s="896"/>
      <c r="G290" s="896"/>
      <c r="H290" s="896"/>
      <c r="I290" s="896"/>
    </row>
    <row r="291" spans="1:11" x14ac:dyDescent="0.25">
      <c r="A291" s="896" t="s">
        <v>567</v>
      </c>
      <c r="B291" s="896"/>
      <c r="C291" s="896"/>
      <c r="D291" s="896"/>
      <c r="E291" s="896"/>
      <c r="F291" s="896"/>
      <c r="G291" s="896"/>
      <c r="H291" s="896"/>
      <c r="I291" s="896"/>
    </row>
    <row r="292" spans="1:11" x14ac:dyDescent="0.25">
      <c r="A292" s="583" t="s">
        <v>675</v>
      </c>
      <c r="B292" s="583"/>
      <c r="C292" s="583"/>
      <c r="D292" s="583"/>
      <c r="E292" s="583"/>
      <c r="F292" s="583"/>
      <c r="G292" s="583"/>
      <c r="H292" s="583"/>
      <c r="I292" s="583"/>
    </row>
    <row r="297" spans="1:11" ht="12" customHeight="1" x14ac:dyDescent="0.25">
      <c r="A297" s="702" t="s">
        <v>23</v>
      </c>
      <c r="B297" s="702"/>
      <c r="C297" s="890">
        <f>Presentación!$C$3</f>
        <v>1990</v>
      </c>
      <c r="D297" s="890"/>
      <c r="E297" s="890"/>
      <c r="F297" s="890"/>
      <c r="G297" s="890"/>
      <c r="H297" s="890"/>
      <c r="I297" s="890"/>
    </row>
    <row r="298" spans="1:11" ht="12" customHeight="1" x14ac:dyDescent="0.25">
      <c r="A298" s="702" t="s">
        <v>24</v>
      </c>
      <c r="B298" s="702"/>
      <c r="C298" s="891" t="s">
        <v>380</v>
      </c>
      <c r="D298" s="891"/>
      <c r="E298" s="891"/>
      <c r="F298" s="891"/>
      <c r="G298" s="891"/>
      <c r="H298" s="891"/>
      <c r="I298" s="891"/>
      <c r="K298">
        <v>5</v>
      </c>
    </row>
    <row r="299" spans="1:11" ht="12.75" customHeight="1" x14ac:dyDescent="0.25">
      <c r="A299" s="702" t="s">
        <v>5</v>
      </c>
      <c r="B299" s="702"/>
      <c r="C299" s="703" t="s">
        <v>26</v>
      </c>
      <c r="D299" s="703"/>
      <c r="E299" s="703"/>
      <c r="F299" s="703"/>
      <c r="G299" s="703"/>
      <c r="H299" s="703"/>
      <c r="I299" s="703"/>
    </row>
    <row r="300" spans="1:11" ht="12.75" customHeight="1" x14ac:dyDescent="0.25">
      <c r="A300" s="702" t="s">
        <v>27</v>
      </c>
      <c r="B300" s="702"/>
      <c r="C300" s="703" t="s">
        <v>659</v>
      </c>
      <c r="D300" s="703"/>
      <c r="E300" s="703"/>
      <c r="F300" s="703"/>
      <c r="G300" s="703"/>
      <c r="H300" s="703"/>
      <c r="I300" s="703"/>
    </row>
    <row r="301" spans="1:11" ht="12" customHeight="1" x14ac:dyDescent="0.25">
      <c r="A301" s="702" t="s">
        <v>29</v>
      </c>
      <c r="B301" s="702"/>
      <c r="C301" s="703" t="s">
        <v>660</v>
      </c>
      <c r="D301" s="703"/>
      <c r="E301" s="703"/>
      <c r="F301" s="703"/>
      <c r="G301" s="703"/>
      <c r="H301" s="703"/>
      <c r="I301" s="703"/>
    </row>
    <row r="302" spans="1:11" ht="12" customHeight="1" x14ac:dyDescent="0.25">
      <c r="A302" s="702" t="s">
        <v>31</v>
      </c>
      <c r="B302" s="702"/>
      <c r="C302" s="703" t="s">
        <v>406</v>
      </c>
      <c r="D302" s="703"/>
      <c r="E302" s="703"/>
      <c r="F302" s="703"/>
      <c r="G302" s="703"/>
      <c r="H302" s="703"/>
      <c r="I302" s="703"/>
    </row>
    <row r="303" spans="1:11" ht="12" customHeight="1" x14ac:dyDescent="0.25">
      <c r="A303" s="704" t="s">
        <v>33</v>
      </c>
      <c r="B303" s="704"/>
      <c r="C303" s="97" t="s">
        <v>34</v>
      </c>
      <c r="D303" s="705" t="s">
        <v>661</v>
      </c>
      <c r="E303" s="705"/>
      <c r="F303" s="705"/>
      <c r="G303" s="705"/>
      <c r="H303" s="705"/>
      <c r="I303" s="705"/>
    </row>
    <row r="304" spans="1:11" ht="57" customHeight="1" x14ac:dyDescent="0.25">
      <c r="A304" s="7" t="s">
        <v>37</v>
      </c>
      <c r="B304" s="7"/>
      <c r="C304" s="6" t="s">
        <v>38</v>
      </c>
      <c r="D304" s="98" t="s">
        <v>662</v>
      </c>
      <c r="E304" s="98" t="s">
        <v>663</v>
      </c>
      <c r="F304" s="98" t="s">
        <v>664</v>
      </c>
      <c r="G304" s="98" t="s">
        <v>43</v>
      </c>
      <c r="H304" s="98" t="s">
        <v>665</v>
      </c>
      <c r="I304" s="98" t="s">
        <v>411</v>
      </c>
    </row>
    <row r="305" spans="1:12" ht="12.75" customHeight="1" x14ac:dyDescent="0.25">
      <c r="A305" s="6" t="s">
        <v>197</v>
      </c>
      <c r="B305" s="6" t="s">
        <v>47</v>
      </c>
      <c r="C305" s="6"/>
      <c r="D305" s="892" t="s">
        <v>48</v>
      </c>
      <c r="E305" s="571" t="s">
        <v>552</v>
      </c>
      <c r="F305" s="571" t="s">
        <v>552</v>
      </c>
      <c r="G305" s="571" t="s">
        <v>120</v>
      </c>
      <c r="H305" s="892" t="s">
        <v>52</v>
      </c>
      <c r="I305" s="892" t="s">
        <v>225</v>
      </c>
    </row>
    <row r="306" spans="1:12" ht="13.5" x14ac:dyDescent="0.25">
      <c r="A306" s="6"/>
      <c r="B306" s="6"/>
      <c r="C306" s="6"/>
      <c r="D306" s="892"/>
      <c r="E306" s="571" t="s">
        <v>498</v>
      </c>
      <c r="F306" s="571" t="s">
        <v>498</v>
      </c>
      <c r="G306" s="571" t="s">
        <v>123</v>
      </c>
      <c r="H306" s="892"/>
      <c r="I306" s="892"/>
    </row>
    <row r="307" spans="1:12" ht="12.75" customHeight="1" x14ac:dyDescent="0.25">
      <c r="A307" s="6"/>
      <c r="B307" s="6"/>
      <c r="C307" s="6"/>
      <c r="D307" s="892"/>
      <c r="E307" s="7" t="s">
        <v>666</v>
      </c>
      <c r="F307" s="7"/>
      <c r="G307" s="7" t="s">
        <v>556</v>
      </c>
      <c r="H307" s="893" t="s">
        <v>667</v>
      </c>
      <c r="I307" s="893" t="s">
        <v>668</v>
      </c>
    </row>
    <row r="308" spans="1:12" x14ac:dyDescent="0.25">
      <c r="A308" s="6"/>
      <c r="B308" s="6"/>
      <c r="C308" s="6"/>
      <c r="D308" s="892"/>
      <c r="E308" s="7"/>
      <c r="F308" s="7"/>
      <c r="G308" s="7"/>
      <c r="H308" s="893"/>
      <c r="I308" s="893"/>
    </row>
    <row r="309" spans="1:12" ht="13.5" x14ac:dyDescent="0.35">
      <c r="A309" s="6"/>
      <c r="B309" s="6"/>
      <c r="C309" s="6"/>
      <c r="D309" s="572" t="s">
        <v>669</v>
      </c>
      <c r="E309" s="572" t="s">
        <v>560</v>
      </c>
      <c r="F309" s="572" t="s">
        <v>468</v>
      </c>
      <c r="G309" s="572" t="s">
        <v>65</v>
      </c>
      <c r="H309" s="573" t="s">
        <v>670</v>
      </c>
      <c r="I309" s="573" t="s">
        <v>670</v>
      </c>
    </row>
    <row r="310" spans="1:12" ht="12.75" customHeight="1" x14ac:dyDescent="0.25">
      <c r="A310" s="687" t="s">
        <v>68</v>
      </c>
      <c r="B310" s="687" t="s">
        <v>314</v>
      </c>
      <c r="C310" s="135" t="s">
        <v>671</v>
      </c>
      <c r="D310" s="575"/>
      <c r="E310" s="576">
        <v>0</v>
      </c>
      <c r="F310" s="577"/>
      <c r="G310" s="576"/>
      <c r="H310" s="584">
        <f>(D310*(E310-F310))*G310</f>
        <v>0</v>
      </c>
      <c r="I310" s="585"/>
      <c r="K310">
        <v>1</v>
      </c>
      <c r="L310">
        <f>K298*100+K310</f>
        <v>501</v>
      </c>
    </row>
    <row r="311" spans="1:12" x14ac:dyDescent="0.25">
      <c r="A311" s="687"/>
      <c r="B311" s="687"/>
      <c r="C311" s="486" t="s">
        <v>672</v>
      </c>
      <c r="D311" s="575"/>
      <c r="E311" s="492">
        <v>0</v>
      </c>
      <c r="F311" s="577"/>
      <c r="G311" s="576"/>
      <c r="H311" s="584">
        <f>(D311*(E311-F311))*G311</f>
        <v>0</v>
      </c>
      <c r="I311" s="585"/>
      <c r="K311">
        <v>2</v>
      </c>
      <c r="L311">
        <f>K298*100+K311</f>
        <v>502</v>
      </c>
    </row>
    <row r="312" spans="1:12" x14ac:dyDescent="0.25">
      <c r="A312" s="687"/>
      <c r="B312" s="687"/>
      <c r="C312" s="135" t="s">
        <v>673</v>
      </c>
      <c r="D312" s="575"/>
      <c r="E312" s="492">
        <v>0</v>
      </c>
      <c r="F312" s="577"/>
      <c r="G312" s="576"/>
      <c r="H312" s="584">
        <f>(D312*(E312-F312))*G312</f>
        <v>0</v>
      </c>
      <c r="I312" s="585"/>
      <c r="K312">
        <v>3</v>
      </c>
      <c r="L312">
        <f>K298*100+K312</f>
        <v>503</v>
      </c>
    </row>
    <row r="313" spans="1:12" ht="12" customHeight="1" x14ac:dyDescent="0.25">
      <c r="A313" s="916" t="s">
        <v>292</v>
      </c>
      <c r="B313" s="916"/>
      <c r="C313" s="916"/>
      <c r="D313" s="587">
        <f>SUM(D310:D312)</f>
        <v>0</v>
      </c>
      <c r="E313" s="515"/>
      <c r="F313" s="515"/>
      <c r="G313" s="515"/>
      <c r="H313" s="587">
        <f>SUM(H310:H312)</f>
        <v>0</v>
      </c>
      <c r="I313" s="587">
        <f>SUM(I310:I312)</f>
        <v>0</v>
      </c>
    </row>
    <row r="314" spans="1:12" ht="12" customHeight="1" x14ac:dyDescent="0.25">
      <c r="A314" s="7" t="s">
        <v>310</v>
      </c>
      <c r="B314" s="7" t="s">
        <v>314</v>
      </c>
      <c r="C314" s="469" t="s">
        <v>314</v>
      </c>
      <c r="D314" s="575"/>
      <c r="E314" s="579"/>
      <c r="F314" s="588"/>
      <c r="G314" s="580"/>
      <c r="H314" s="584">
        <f>(D314*(E314-F314))*G314</f>
        <v>0</v>
      </c>
      <c r="I314" s="585"/>
      <c r="K314">
        <v>4</v>
      </c>
      <c r="L314">
        <f>K298*100+K314</f>
        <v>504</v>
      </c>
    </row>
    <row r="315" spans="1:12" x14ac:dyDescent="0.25">
      <c r="A315" s="7"/>
      <c r="B315" s="7"/>
      <c r="C315" s="469"/>
      <c r="D315" s="579"/>
      <c r="E315" s="579"/>
      <c r="F315" s="579"/>
      <c r="G315" s="579"/>
      <c r="H315" s="579"/>
      <c r="I315" s="497"/>
    </row>
    <row r="316" spans="1:12" ht="12" customHeight="1" x14ac:dyDescent="0.25">
      <c r="A316" s="916" t="s">
        <v>292</v>
      </c>
      <c r="B316" s="916"/>
      <c r="C316" s="916"/>
      <c r="D316" s="587">
        <f>SUM(D314:D315)</f>
        <v>0</v>
      </c>
      <c r="E316" s="515"/>
      <c r="F316" s="515"/>
      <c r="G316" s="515"/>
      <c r="H316" s="587">
        <f>SUM(H314:H315)</f>
        <v>0</v>
      </c>
      <c r="I316" s="587">
        <f>SUM(I314:I315)</f>
        <v>0</v>
      </c>
    </row>
    <row r="317" spans="1:12" ht="12" customHeight="1" x14ac:dyDescent="0.25">
      <c r="A317" s="7" t="s">
        <v>313</v>
      </c>
      <c r="B317" s="7" t="s">
        <v>314</v>
      </c>
      <c r="C317" s="469" t="s">
        <v>314</v>
      </c>
      <c r="D317" s="575"/>
      <c r="E317" s="579"/>
      <c r="F317" s="588"/>
      <c r="G317" s="580"/>
      <c r="H317" s="584">
        <f>(D317*(E317-F317))*G317</f>
        <v>0</v>
      </c>
      <c r="I317" s="585"/>
      <c r="K317">
        <v>5</v>
      </c>
      <c r="L317">
        <f>K298*100+K317</f>
        <v>505</v>
      </c>
    </row>
    <row r="318" spans="1:12" x14ac:dyDescent="0.25">
      <c r="A318" s="7"/>
      <c r="B318" s="7"/>
      <c r="C318" s="469"/>
      <c r="D318" s="579"/>
      <c r="E318" s="579"/>
      <c r="F318" s="579"/>
      <c r="G318" s="579"/>
      <c r="H318" s="579"/>
      <c r="I318" s="497"/>
    </row>
    <row r="319" spans="1:12" ht="12" customHeight="1" x14ac:dyDescent="0.25">
      <c r="A319" s="916" t="s">
        <v>292</v>
      </c>
      <c r="B319" s="916"/>
      <c r="C319" s="916"/>
      <c r="D319" s="587">
        <f>SUM(D317:D318)</f>
        <v>0</v>
      </c>
      <c r="E319" s="515"/>
      <c r="F319" s="515"/>
      <c r="G319" s="515"/>
      <c r="H319" s="587">
        <f>SUM(H317:H318)</f>
        <v>0</v>
      </c>
      <c r="I319" s="587">
        <f>SUM(I317:I318)</f>
        <v>0</v>
      </c>
    </row>
    <row r="320" spans="1:12" ht="12" customHeight="1" x14ac:dyDescent="0.25">
      <c r="A320" s="7" t="s">
        <v>315</v>
      </c>
      <c r="B320" s="7" t="s">
        <v>314</v>
      </c>
      <c r="C320" s="469" t="s">
        <v>314</v>
      </c>
      <c r="D320" s="575"/>
      <c r="E320" s="579"/>
      <c r="F320" s="588"/>
      <c r="G320" s="580"/>
      <c r="H320" s="584">
        <f>(D320*(E320-F320))*G320</f>
        <v>0</v>
      </c>
      <c r="I320" s="585"/>
      <c r="K320">
        <v>6</v>
      </c>
      <c r="L320">
        <f>K298*100+K320</f>
        <v>506</v>
      </c>
    </row>
    <row r="321" spans="1:12" x14ac:dyDescent="0.25">
      <c r="A321" s="7"/>
      <c r="B321" s="7"/>
      <c r="C321" s="469"/>
      <c r="D321" s="579"/>
      <c r="E321" s="579"/>
      <c r="F321" s="579"/>
      <c r="G321" s="579"/>
      <c r="H321" s="579"/>
      <c r="I321" s="497"/>
    </row>
    <row r="322" spans="1:12" ht="12" customHeight="1" x14ac:dyDescent="0.25">
      <c r="A322" s="916" t="s">
        <v>292</v>
      </c>
      <c r="B322" s="916"/>
      <c r="C322" s="916"/>
      <c r="D322" s="587">
        <f>SUM(D320:D321)</f>
        <v>0</v>
      </c>
      <c r="E322" s="515"/>
      <c r="F322" s="515"/>
      <c r="G322" s="515"/>
      <c r="H322" s="587">
        <f>SUM(H320:H321)</f>
        <v>0</v>
      </c>
      <c r="I322" s="587">
        <f>SUM(I320:I321)</f>
        <v>0</v>
      </c>
    </row>
    <row r="323" spans="1:12" ht="12" customHeight="1" x14ac:dyDescent="0.25">
      <c r="A323" s="7" t="s">
        <v>316</v>
      </c>
      <c r="B323" s="7" t="s">
        <v>314</v>
      </c>
      <c r="C323" s="469" t="s">
        <v>314</v>
      </c>
      <c r="D323" s="575"/>
      <c r="E323" s="579"/>
      <c r="F323" s="588">
        <f>'[1]Stock_Otras Tierras'!$P$21</f>
        <v>0</v>
      </c>
      <c r="G323" s="580">
        <f>'[1]Factores emisión'!$B$6</f>
        <v>0.5</v>
      </c>
      <c r="H323" s="584">
        <f>(D323*(E323-F323))*G323</f>
        <v>0</v>
      </c>
      <c r="I323" s="585"/>
      <c r="K323">
        <v>7</v>
      </c>
      <c r="L323">
        <f>K298*100+K323</f>
        <v>507</v>
      </c>
    </row>
    <row r="324" spans="1:12" x14ac:dyDescent="0.25">
      <c r="A324" s="7"/>
      <c r="B324" s="7"/>
      <c r="C324" s="469"/>
      <c r="D324" s="579"/>
      <c r="E324" s="579"/>
      <c r="F324" s="579"/>
      <c r="G324" s="579"/>
      <c r="H324" s="579"/>
      <c r="I324" s="497"/>
    </row>
    <row r="325" spans="1:12" ht="12" customHeight="1" x14ac:dyDescent="0.25">
      <c r="A325" s="917" t="s">
        <v>292</v>
      </c>
      <c r="B325" s="917"/>
      <c r="C325" s="917"/>
      <c r="D325" s="587">
        <f>SUM(D323:D324)</f>
        <v>0</v>
      </c>
      <c r="E325" s="515"/>
      <c r="F325" s="515"/>
      <c r="G325" s="515"/>
      <c r="H325" s="587">
        <f>SUM(H323:H324)</f>
        <v>0</v>
      </c>
      <c r="I325" s="587">
        <f>SUM(I323:I324)</f>
        <v>0</v>
      </c>
    </row>
    <row r="326" spans="1:12" x14ac:dyDescent="0.25">
      <c r="A326" s="865" t="s">
        <v>91</v>
      </c>
      <c r="B326" s="865"/>
      <c r="C326" s="865"/>
      <c r="D326" s="587">
        <f>D313+D316+D319+D322+D325</f>
        <v>0</v>
      </c>
      <c r="E326" s="516"/>
      <c r="F326" s="516"/>
      <c r="G326" s="516"/>
      <c r="H326" s="587">
        <f>H313+H316+H319+H322+H325</f>
        <v>0</v>
      </c>
      <c r="I326" s="587">
        <f>I313+I316+I319+I322+I325</f>
        <v>0</v>
      </c>
    </row>
    <row r="327" spans="1:12" x14ac:dyDescent="0.25">
      <c r="A327" s="896" t="s">
        <v>674</v>
      </c>
      <c r="B327" s="896"/>
      <c r="C327" s="896"/>
      <c r="D327" s="896"/>
      <c r="E327" s="896"/>
      <c r="F327" s="896"/>
      <c r="G327" s="896"/>
      <c r="H327" s="896"/>
      <c r="I327" s="896"/>
    </row>
    <row r="328" spans="1:12" x14ac:dyDescent="0.25">
      <c r="A328" s="896" t="s">
        <v>567</v>
      </c>
      <c r="B328" s="896"/>
      <c r="C328" s="896"/>
      <c r="D328" s="896"/>
      <c r="E328" s="896"/>
      <c r="F328" s="896"/>
      <c r="G328" s="896"/>
      <c r="H328" s="896"/>
      <c r="I328" s="896"/>
    </row>
    <row r="329" spans="1:12" x14ac:dyDescent="0.25">
      <c r="A329" s="583" t="s">
        <v>675</v>
      </c>
      <c r="B329" s="583"/>
      <c r="C329" s="583"/>
      <c r="D329" s="583"/>
      <c r="E329" s="583"/>
      <c r="F329" s="583"/>
      <c r="G329" s="583"/>
      <c r="H329" s="583"/>
      <c r="I329" s="583"/>
    </row>
    <row r="334" spans="1:12" ht="12" customHeight="1" x14ac:dyDescent="0.25">
      <c r="A334" s="702" t="s">
        <v>23</v>
      </c>
      <c r="B334" s="702"/>
      <c r="C334" s="890">
        <f>Presentación!$C$3</f>
        <v>1990</v>
      </c>
      <c r="D334" s="890"/>
      <c r="E334" s="890"/>
      <c r="F334" s="890"/>
      <c r="G334" s="890"/>
      <c r="H334" s="890"/>
      <c r="I334" s="890"/>
    </row>
    <row r="335" spans="1:12" ht="12" customHeight="1" x14ac:dyDescent="0.25">
      <c r="A335" s="702" t="s">
        <v>24</v>
      </c>
      <c r="B335" s="702"/>
      <c r="C335" s="891" t="s">
        <v>381</v>
      </c>
      <c r="D335" s="891"/>
      <c r="E335" s="891"/>
      <c r="F335" s="891"/>
      <c r="G335" s="891"/>
      <c r="H335" s="891"/>
      <c r="I335" s="891"/>
      <c r="K335">
        <v>13</v>
      </c>
    </row>
    <row r="336" spans="1:12" ht="12.75" customHeight="1" x14ac:dyDescent="0.25">
      <c r="A336" s="702" t="s">
        <v>5</v>
      </c>
      <c r="B336" s="702"/>
      <c r="C336" s="703" t="s">
        <v>26</v>
      </c>
      <c r="D336" s="703"/>
      <c r="E336" s="703"/>
      <c r="F336" s="703"/>
      <c r="G336" s="703"/>
      <c r="H336" s="703"/>
      <c r="I336" s="703"/>
    </row>
    <row r="337" spans="1:12" ht="12.75" customHeight="1" x14ac:dyDescent="0.25">
      <c r="A337" s="702" t="s">
        <v>27</v>
      </c>
      <c r="B337" s="702"/>
      <c r="C337" s="703" t="s">
        <v>659</v>
      </c>
      <c r="D337" s="703"/>
      <c r="E337" s="703"/>
      <c r="F337" s="703"/>
      <c r="G337" s="703"/>
      <c r="H337" s="703"/>
      <c r="I337" s="703"/>
    </row>
    <row r="338" spans="1:12" ht="12" customHeight="1" x14ac:dyDescent="0.25">
      <c r="A338" s="702" t="s">
        <v>29</v>
      </c>
      <c r="B338" s="702"/>
      <c r="C338" s="703" t="s">
        <v>660</v>
      </c>
      <c r="D338" s="703"/>
      <c r="E338" s="703"/>
      <c r="F338" s="703"/>
      <c r="G338" s="703"/>
      <c r="H338" s="703"/>
      <c r="I338" s="703"/>
    </row>
    <row r="339" spans="1:12" ht="12" customHeight="1" x14ac:dyDescent="0.25">
      <c r="A339" s="702" t="s">
        <v>31</v>
      </c>
      <c r="B339" s="702"/>
      <c r="C339" s="703" t="s">
        <v>406</v>
      </c>
      <c r="D339" s="703"/>
      <c r="E339" s="703"/>
      <c r="F339" s="703"/>
      <c r="G339" s="703"/>
      <c r="H339" s="703"/>
      <c r="I339" s="703"/>
    </row>
    <row r="340" spans="1:12" ht="12" customHeight="1" x14ac:dyDescent="0.25">
      <c r="A340" s="704" t="s">
        <v>33</v>
      </c>
      <c r="B340" s="704"/>
      <c r="C340" s="97" t="s">
        <v>34</v>
      </c>
      <c r="D340" s="705" t="s">
        <v>661</v>
      </c>
      <c r="E340" s="705"/>
      <c r="F340" s="705"/>
      <c r="G340" s="705"/>
      <c r="H340" s="705"/>
      <c r="I340" s="705"/>
    </row>
    <row r="341" spans="1:12" ht="57" customHeight="1" x14ac:dyDescent="0.25">
      <c r="A341" s="7" t="s">
        <v>37</v>
      </c>
      <c r="B341" s="7"/>
      <c r="C341" s="6" t="s">
        <v>38</v>
      </c>
      <c r="D341" s="98" t="s">
        <v>662</v>
      </c>
      <c r="E341" s="98" t="s">
        <v>663</v>
      </c>
      <c r="F341" s="98" t="s">
        <v>664</v>
      </c>
      <c r="G341" s="98" t="s">
        <v>43</v>
      </c>
      <c r="H341" s="98" t="s">
        <v>665</v>
      </c>
      <c r="I341" s="98" t="s">
        <v>411</v>
      </c>
    </row>
    <row r="342" spans="1:12" ht="12.75" customHeight="1" x14ac:dyDescent="0.25">
      <c r="A342" s="6" t="s">
        <v>197</v>
      </c>
      <c r="B342" s="6" t="s">
        <v>47</v>
      </c>
      <c r="C342" s="6"/>
      <c r="D342" s="892" t="s">
        <v>48</v>
      </c>
      <c r="E342" s="571" t="s">
        <v>552</v>
      </c>
      <c r="F342" s="571" t="s">
        <v>552</v>
      </c>
      <c r="G342" s="571" t="s">
        <v>120</v>
      </c>
      <c r="H342" s="892" t="s">
        <v>52</v>
      </c>
      <c r="I342" s="892" t="s">
        <v>225</v>
      </c>
    </row>
    <row r="343" spans="1:12" ht="13.5" x14ac:dyDescent="0.25">
      <c r="A343" s="6"/>
      <c r="B343" s="6"/>
      <c r="C343" s="6"/>
      <c r="D343" s="892"/>
      <c r="E343" s="571" t="s">
        <v>498</v>
      </c>
      <c r="F343" s="571" t="s">
        <v>498</v>
      </c>
      <c r="G343" s="571" t="s">
        <v>123</v>
      </c>
      <c r="H343" s="892"/>
      <c r="I343" s="892"/>
    </row>
    <row r="344" spans="1:12" ht="12.75" customHeight="1" x14ac:dyDescent="0.25">
      <c r="A344" s="6"/>
      <c r="B344" s="6"/>
      <c r="C344" s="6"/>
      <c r="D344" s="892"/>
      <c r="E344" s="7" t="s">
        <v>666</v>
      </c>
      <c r="F344" s="7"/>
      <c r="G344" s="7" t="s">
        <v>556</v>
      </c>
      <c r="H344" s="893" t="s">
        <v>667</v>
      </c>
      <c r="I344" s="893" t="s">
        <v>668</v>
      </c>
    </row>
    <row r="345" spans="1:12" x14ac:dyDescent="0.25">
      <c r="A345" s="6"/>
      <c r="B345" s="6"/>
      <c r="C345" s="6"/>
      <c r="D345" s="892"/>
      <c r="E345" s="7"/>
      <c r="F345" s="7"/>
      <c r="G345" s="7"/>
      <c r="H345" s="893"/>
      <c r="I345" s="893"/>
    </row>
    <row r="346" spans="1:12" ht="13.5" x14ac:dyDescent="0.35">
      <c r="A346" s="6"/>
      <c r="B346" s="6"/>
      <c r="C346" s="6"/>
      <c r="D346" s="572" t="s">
        <v>669</v>
      </c>
      <c r="E346" s="572" t="s">
        <v>560</v>
      </c>
      <c r="F346" s="572" t="s">
        <v>468</v>
      </c>
      <c r="G346" s="572" t="s">
        <v>65</v>
      </c>
      <c r="H346" s="573" t="s">
        <v>670</v>
      </c>
      <c r="I346" s="573" t="s">
        <v>670</v>
      </c>
    </row>
    <row r="347" spans="1:12" ht="12.75" customHeight="1" x14ac:dyDescent="0.25">
      <c r="A347" s="687" t="s">
        <v>68</v>
      </c>
      <c r="B347" s="687" t="s">
        <v>314</v>
      </c>
      <c r="C347" s="135" t="s">
        <v>671</v>
      </c>
      <c r="D347" s="575"/>
      <c r="E347" s="576">
        <v>0</v>
      </c>
      <c r="F347" s="577"/>
      <c r="G347" s="576"/>
      <c r="H347" s="584">
        <f>(D347*(E347-F347))*G347</f>
        <v>0</v>
      </c>
      <c r="I347" s="585"/>
      <c r="K347">
        <v>1</v>
      </c>
      <c r="L347">
        <f>K335*100+K347</f>
        <v>1301</v>
      </c>
    </row>
    <row r="348" spans="1:12" x14ac:dyDescent="0.25">
      <c r="A348" s="687"/>
      <c r="B348" s="687"/>
      <c r="C348" s="486" t="s">
        <v>672</v>
      </c>
      <c r="D348" s="575"/>
      <c r="E348" s="492">
        <v>0</v>
      </c>
      <c r="F348" s="577"/>
      <c r="G348" s="576"/>
      <c r="H348" s="584">
        <f>(D348*(E348-F348))*G348</f>
        <v>0</v>
      </c>
      <c r="I348" s="585"/>
      <c r="K348">
        <v>2</v>
      </c>
      <c r="L348">
        <f>K335*100+K348</f>
        <v>1302</v>
      </c>
    </row>
    <row r="349" spans="1:12" x14ac:dyDescent="0.25">
      <c r="A349" s="687"/>
      <c r="B349" s="687"/>
      <c r="C349" s="135" t="s">
        <v>673</v>
      </c>
      <c r="D349" s="575"/>
      <c r="E349" s="492">
        <v>0</v>
      </c>
      <c r="F349" s="577"/>
      <c r="G349" s="576"/>
      <c r="H349" s="584">
        <f>(D349*(E349-F349))*G349</f>
        <v>0</v>
      </c>
      <c r="I349" s="585"/>
      <c r="K349">
        <v>3</v>
      </c>
      <c r="L349">
        <f>K335*100+K349</f>
        <v>1303</v>
      </c>
    </row>
    <row r="350" spans="1:12" ht="12" customHeight="1" x14ac:dyDescent="0.25">
      <c r="A350" s="916" t="s">
        <v>292</v>
      </c>
      <c r="B350" s="916"/>
      <c r="C350" s="916"/>
      <c r="D350" s="587">
        <f>SUM(D347:D349)</f>
        <v>0</v>
      </c>
      <c r="E350" s="515"/>
      <c r="F350" s="515"/>
      <c r="G350" s="515"/>
      <c r="H350" s="587">
        <f>SUM(H347:H349)</f>
        <v>0</v>
      </c>
      <c r="I350" s="587">
        <f>SUM(I347:I349)</f>
        <v>0</v>
      </c>
    </row>
    <row r="351" spans="1:12" ht="12" customHeight="1" x14ac:dyDescent="0.25">
      <c r="A351" s="7" t="s">
        <v>310</v>
      </c>
      <c r="B351" s="7" t="s">
        <v>314</v>
      </c>
      <c r="C351" s="469" t="s">
        <v>314</v>
      </c>
      <c r="D351" s="575"/>
      <c r="E351" s="579"/>
      <c r="F351" s="588"/>
      <c r="G351" s="580"/>
      <c r="H351" s="584">
        <f>(D351*(E351-F351))*G351</f>
        <v>0</v>
      </c>
      <c r="I351" s="585"/>
      <c r="K351">
        <v>4</v>
      </c>
      <c r="L351">
        <f>K335*100+K351</f>
        <v>1304</v>
      </c>
    </row>
    <row r="352" spans="1:12" x14ac:dyDescent="0.25">
      <c r="A352" s="7"/>
      <c r="B352" s="7"/>
      <c r="C352" s="469"/>
      <c r="D352" s="579"/>
      <c r="E352" s="579"/>
      <c r="F352" s="579"/>
      <c r="G352" s="579"/>
      <c r="H352" s="579"/>
      <c r="I352" s="497"/>
    </row>
    <row r="353" spans="1:12" ht="12" customHeight="1" x14ac:dyDescent="0.25">
      <c r="A353" s="916" t="s">
        <v>292</v>
      </c>
      <c r="B353" s="916"/>
      <c r="C353" s="916"/>
      <c r="D353" s="587">
        <f>SUM(D351:D352)</f>
        <v>0</v>
      </c>
      <c r="E353" s="515"/>
      <c r="F353" s="515"/>
      <c r="G353" s="515"/>
      <c r="H353" s="587">
        <f>SUM(H351:H352)</f>
        <v>0</v>
      </c>
      <c r="I353" s="587">
        <f>SUM(I351:I352)</f>
        <v>0</v>
      </c>
    </row>
    <row r="354" spans="1:12" ht="12" customHeight="1" x14ac:dyDescent="0.25">
      <c r="A354" s="7" t="s">
        <v>313</v>
      </c>
      <c r="B354" s="7" t="s">
        <v>314</v>
      </c>
      <c r="C354" s="469" t="s">
        <v>314</v>
      </c>
      <c r="D354" s="575"/>
      <c r="E354" s="579"/>
      <c r="F354" s="588"/>
      <c r="G354" s="580"/>
      <c r="H354" s="584">
        <f>(D354*(E354-F354))*G354</f>
        <v>0</v>
      </c>
      <c r="I354" s="585"/>
      <c r="K354">
        <v>5</v>
      </c>
      <c r="L354">
        <f>K335*100+K354</f>
        <v>1305</v>
      </c>
    </row>
    <row r="355" spans="1:12" x14ac:dyDescent="0.25">
      <c r="A355" s="7"/>
      <c r="B355" s="7"/>
      <c r="C355" s="469"/>
      <c r="D355" s="579"/>
      <c r="E355" s="579"/>
      <c r="F355" s="579"/>
      <c r="G355" s="579"/>
      <c r="H355" s="579"/>
      <c r="I355" s="497"/>
    </row>
    <row r="356" spans="1:12" ht="12" customHeight="1" x14ac:dyDescent="0.25">
      <c r="A356" s="916" t="s">
        <v>292</v>
      </c>
      <c r="B356" s="916"/>
      <c r="C356" s="916"/>
      <c r="D356" s="587">
        <f>SUM(D354:D355)</f>
        <v>0</v>
      </c>
      <c r="E356" s="515"/>
      <c r="F356" s="515"/>
      <c r="G356" s="515"/>
      <c r="H356" s="587">
        <f>SUM(H354:H355)</f>
        <v>0</v>
      </c>
      <c r="I356" s="587">
        <f>SUM(I354:I355)</f>
        <v>0</v>
      </c>
    </row>
    <row r="357" spans="1:12" ht="12" customHeight="1" x14ac:dyDescent="0.25">
      <c r="A357" s="7" t="s">
        <v>315</v>
      </c>
      <c r="B357" s="7" t="s">
        <v>314</v>
      </c>
      <c r="C357" s="469" t="s">
        <v>314</v>
      </c>
      <c r="D357" s="575"/>
      <c r="E357" s="579"/>
      <c r="F357" s="588"/>
      <c r="G357" s="580"/>
      <c r="H357" s="584">
        <f>(D357*(E357-F357))*G357</f>
        <v>0</v>
      </c>
      <c r="I357" s="585"/>
      <c r="K357">
        <v>6</v>
      </c>
      <c r="L357">
        <f>K335*100+K357</f>
        <v>1306</v>
      </c>
    </row>
    <row r="358" spans="1:12" x14ac:dyDescent="0.25">
      <c r="A358" s="7"/>
      <c r="B358" s="7"/>
      <c r="C358" s="469"/>
      <c r="D358" s="579"/>
      <c r="E358" s="579"/>
      <c r="F358" s="579"/>
      <c r="G358" s="579"/>
      <c r="H358" s="579"/>
      <c r="I358" s="497"/>
    </row>
    <row r="359" spans="1:12" ht="12" customHeight="1" x14ac:dyDescent="0.25">
      <c r="A359" s="916" t="s">
        <v>292</v>
      </c>
      <c r="B359" s="916"/>
      <c r="C359" s="916"/>
      <c r="D359" s="587">
        <f>SUM(D357:D358)</f>
        <v>0</v>
      </c>
      <c r="E359" s="515"/>
      <c r="F359" s="515"/>
      <c r="G359" s="515"/>
      <c r="H359" s="587">
        <f>SUM(H357:H358)</f>
        <v>0</v>
      </c>
      <c r="I359" s="587">
        <f>SUM(I357:I358)</f>
        <v>0</v>
      </c>
    </row>
    <row r="360" spans="1:12" ht="12" customHeight="1" x14ac:dyDescent="0.25">
      <c r="A360" s="7" t="s">
        <v>316</v>
      </c>
      <c r="B360" s="7" t="s">
        <v>314</v>
      </c>
      <c r="C360" s="469" t="s">
        <v>314</v>
      </c>
      <c r="D360" s="575"/>
      <c r="E360" s="579"/>
      <c r="F360" s="588"/>
      <c r="G360" s="580"/>
      <c r="H360" s="584">
        <f>(D360*(E360-F360))*G360</f>
        <v>0</v>
      </c>
      <c r="I360" s="585"/>
      <c r="K360">
        <v>7</v>
      </c>
      <c r="L360">
        <f>K335*100+K360</f>
        <v>1307</v>
      </c>
    </row>
    <row r="361" spans="1:12" x14ac:dyDescent="0.25">
      <c r="A361" s="7"/>
      <c r="B361" s="7"/>
      <c r="C361" s="469"/>
      <c r="D361" s="579"/>
      <c r="E361" s="579"/>
      <c r="F361" s="579"/>
      <c r="G361" s="579"/>
      <c r="H361" s="579"/>
      <c r="I361" s="497"/>
    </row>
    <row r="362" spans="1:12" ht="12" customHeight="1" x14ac:dyDescent="0.25">
      <c r="A362" s="917" t="s">
        <v>292</v>
      </c>
      <c r="B362" s="917"/>
      <c r="C362" s="917"/>
      <c r="D362" s="587">
        <f>SUM(D360:D361)</f>
        <v>0</v>
      </c>
      <c r="E362" s="515"/>
      <c r="F362" s="515"/>
      <c r="G362" s="515"/>
      <c r="H362" s="587">
        <f>SUM(H360:H361)</f>
        <v>0</v>
      </c>
      <c r="I362" s="587">
        <f>SUM(I360:I361)</f>
        <v>0</v>
      </c>
    </row>
    <row r="363" spans="1:12" x14ac:dyDescent="0.25">
      <c r="A363" s="865" t="s">
        <v>91</v>
      </c>
      <c r="B363" s="865"/>
      <c r="C363" s="865"/>
      <c r="D363" s="587">
        <f>D350+D353+D356+D359+D362</f>
        <v>0</v>
      </c>
      <c r="E363" s="516"/>
      <c r="F363" s="516"/>
      <c r="G363" s="516"/>
      <c r="H363" s="587">
        <f>H350+H353+H356+H359+H362</f>
        <v>0</v>
      </c>
      <c r="I363" s="587">
        <f>I350+I353+I356+I359+I362</f>
        <v>0</v>
      </c>
    </row>
    <row r="364" spans="1:12" x14ac:dyDescent="0.25">
      <c r="A364" s="896" t="s">
        <v>674</v>
      </c>
      <c r="B364" s="896"/>
      <c r="C364" s="896"/>
      <c r="D364" s="896"/>
      <c r="E364" s="896"/>
      <c r="F364" s="896"/>
      <c r="G364" s="896"/>
      <c r="H364" s="896"/>
      <c r="I364" s="896"/>
    </row>
    <row r="365" spans="1:12" x14ac:dyDescent="0.25">
      <c r="A365" s="896" t="s">
        <v>567</v>
      </c>
      <c r="B365" s="896"/>
      <c r="C365" s="896"/>
      <c r="D365" s="896"/>
      <c r="E365" s="896"/>
      <c r="F365" s="896"/>
      <c r="G365" s="896"/>
      <c r="H365" s="896"/>
      <c r="I365" s="896"/>
    </row>
    <row r="366" spans="1:12" x14ac:dyDescent="0.25">
      <c r="A366" s="583" t="s">
        <v>675</v>
      </c>
      <c r="B366" s="583"/>
      <c r="C366" s="583"/>
      <c r="D366" s="583"/>
      <c r="E366" s="583"/>
      <c r="F366" s="583"/>
      <c r="G366" s="583"/>
      <c r="H366" s="583"/>
      <c r="I366" s="583"/>
    </row>
    <row r="371" spans="1:12" ht="12" customHeight="1" x14ac:dyDescent="0.25">
      <c r="A371" s="702" t="s">
        <v>23</v>
      </c>
      <c r="B371" s="702"/>
      <c r="C371" s="890">
        <f>Presentación!$C$3</f>
        <v>1990</v>
      </c>
      <c r="D371" s="890"/>
      <c r="E371" s="890"/>
      <c r="F371" s="890"/>
      <c r="G371" s="890"/>
      <c r="H371" s="890"/>
      <c r="I371" s="890"/>
    </row>
    <row r="372" spans="1:12" ht="12.75" customHeight="1" x14ac:dyDescent="0.25">
      <c r="A372" s="702" t="s">
        <v>24</v>
      </c>
      <c r="B372" s="702"/>
      <c r="C372" s="891" t="s">
        <v>382</v>
      </c>
      <c r="D372" s="891"/>
      <c r="E372" s="891"/>
      <c r="F372" s="891"/>
      <c r="G372" s="891"/>
      <c r="H372" s="891"/>
      <c r="I372" s="891"/>
      <c r="K372">
        <v>6</v>
      </c>
    </row>
    <row r="373" spans="1:12" ht="12.75" customHeight="1" x14ac:dyDescent="0.25">
      <c r="A373" s="702" t="s">
        <v>5</v>
      </c>
      <c r="B373" s="702"/>
      <c r="C373" s="703" t="s">
        <v>26</v>
      </c>
      <c r="D373" s="703"/>
      <c r="E373" s="703"/>
      <c r="F373" s="703"/>
      <c r="G373" s="703"/>
      <c r="H373" s="703"/>
      <c r="I373" s="703"/>
    </row>
    <row r="374" spans="1:12" ht="12.75" customHeight="1" x14ac:dyDescent="0.25">
      <c r="A374" s="702" t="s">
        <v>27</v>
      </c>
      <c r="B374" s="702"/>
      <c r="C374" s="703" t="s">
        <v>659</v>
      </c>
      <c r="D374" s="703"/>
      <c r="E374" s="703"/>
      <c r="F374" s="703"/>
      <c r="G374" s="703"/>
      <c r="H374" s="703"/>
      <c r="I374" s="703"/>
    </row>
    <row r="375" spans="1:12" ht="12" customHeight="1" x14ac:dyDescent="0.25">
      <c r="A375" s="702" t="s">
        <v>29</v>
      </c>
      <c r="B375" s="702"/>
      <c r="C375" s="703" t="s">
        <v>660</v>
      </c>
      <c r="D375" s="703"/>
      <c r="E375" s="703"/>
      <c r="F375" s="703"/>
      <c r="G375" s="703"/>
      <c r="H375" s="703"/>
      <c r="I375" s="703"/>
    </row>
    <row r="376" spans="1:12" ht="12" customHeight="1" x14ac:dyDescent="0.25">
      <c r="A376" s="702" t="s">
        <v>31</v>
      </c>
      <c r="B376" s="702"/>
      <c r="C376" s="703" t="s">
        <v>406</v>
      </c>
      <c r="D376" s="703"/>
      <c r="E376" s="703"/>
      <c r="F376" s="703"/>
      <c r="G376" s="703"/>
      <c r="H376" s="703"/>
      <c r="I376" s="703"/>
    </row>
    <row r="377" spans="1:12" ht="12" customHeight="1" x14ac:dyDescent="0.25">
      <c r="A377" s="704" t="s">
        <v>33</v>
      </c>
      <c r="B377" s="704"/>
      <c r="C377" s="97" t="s">
        <v>34</v>
      </c>
      <c r="D377" s="705" t="s">
        <v>661</v>
      </c>
      <c r="E377" s="705"/>
      <c r="F377" s="705"/>
      <c r="G377" s="705"/>
      <c r="H377" s="705"/>
      <c r="I377" s="705"/>
    </row>
    <row r="378" spans="1:12" ht="57" customHeight="1" x14ac:dyDescent="0.25">
      <c r="A378" s="7" t="s">
        <v>37</v>
      </c>
      <c r="B378" s="7"/>
      <c r="C378" s="6" t="s">
        <v>38</v>
      </c>
      <c r="D378" s="98" t="s">
        <v>662</v>
      </c>
      <c r="E378" s="98" t="s">
        <v>663</v>
      </c>
      <c r="F378" s="98" t="s">
        <v>664</v>
      </c>
      <c r="G378" s="98" t="s">
        <v>43</v>
      </c>
      <c r="H378" s="98" t="s">
        <v>665</v>
      </c>
      <c r="I378" s="98" t="s">
        <v>411</v>
      </c>
    </row>
    <row r="379" spans="1:12" ht="12.75" customHeight="1" x14ac:dyDescent="0.25">
      <c r="A379" s="6" t="s">
        <v>197</v>
      </c>
      <c r="B379" s="6" t="s">
        <v>47</v>
      </c>
      <c r="C379" s="6"/>
      <c r="D379" s="892" t="s">
        <v>48</v>
      </c>
      <c r="E379" s="571" t="s">
        <v>552</v>
      </c>
      <c r="F379" s="571" t="s">
        <v>552</v>
      </c>
      <c r="G379" s="571" t="s">
        <v>120</v>
      </c>
      <c r="H379" s="892" t="s">
        <v>52</v>
      </c>
      <c r="I379" s="892" t="s">
        <v>225</v>
      </c>
    </row>
    <row r="380" spans="1:12" ht="13.5" x14ac:dyDescent="0.25">
      <c r="A380" s="6"/>
      <c r="B380" s="6"/>
      <c r="C380" s="6"/>
      <c r="D380" s="892"/>
      <c r="E380" s="571" t="s">
        <v>498</v>
      </c>
      <c r="F380" s="571" t="s">
        <v>498</v>
      </c>
      <c r="G380" s="571" t="s">
        <v>123</v>
      </c>
      <c r="H380" s="892"/>
      <c r="I380" s="892"/>
    </row>
    <row r="381" spans="1:12" ht="12.75" customHeight="1" x14ac:dyDescent="0.25">
      <c r="A381" s="6"/>
      <c r="B381" s="6"/>
      <c r="C381" s="6"/>
      <c r="D381" s="892"/>
      <c r="E381" s="7" t="s">
        <v>666</v>
      </c>
      <c r="F381" s="7"/>
      <c r="G381" s="7" t="s">
        <v>556</v>
      </c>
      <c r="H381" s="893" t="s">
        <v>667</v>
      </c>
      <c r="I381" s="893" t="s">
        <v>668</v>
      </c>
    </row>
    <row r="382" spans="1:12" x14ac:dyDescent="0.25">
      <c r="A382" s="6"/>
      <c r="B382" s="6"/>
      <c r="C382" s="6"/>
      <c r="D382" s="892"/>
      <c r="E382" s="7"/>
      <c r="F382" s="7"/>
      <c r="G382" s="7"/>
      <c r="H382" s="893"/>
      <c r="I382" s="893"/>
    </row>
    <row r="383" spans="1:12" ht="13.5" x14ac:dyDescent="0.35">
      <c r="A383" s="6"/>
      <c r="B383" s="6"/>
      <c r="C383" s="6"/>
      <c r="D383" s="572" t="s">
        <v>669</v>
      </c>
      <c r="E383" s="572" t="s">
        <v>560</v>
      </c>
      <c r="F383" s="572" t="s">
        <v>468</v>
      </c>
      <c r="G383" s="572" t="s">
        <v>65</v>
      </c>
      <c r="H383" s="573" t="s">
        <v>670</v>
      </c>
      <c r="I383" s="573" t="s">
        <v>670</v>
      </c>
    </row>
    <row r="384" spans="1:12" ht="12.75" customHeight="1" x14ac:dyDescent="0.25">
      <c r="A384" s="687" t="s">
        <v>68</v>
      </c>
      <c r="B384" s="687" t="s">
        <v>314</v>
      </c>
      <c r="C384" s="135" t="s">
        <v>671</v>
      </c>
      <c r="D384" s="575"/>
      <c r="E384" s="576">
        <v>0</v>
      </c>
      <c r="F384" s="577"/>
      <c r="G384" s="576"/>
      <c r="H384" s="584">
        <f>(D384*(E384-F384))*G384</f>
        <v>0</v>
      </c>
      <c r="I384" s="585"/>
      <c r="K384">
        <v>1</v>
      </c>
      <c r="L384">
        <f>K372*100+K384</f>
        <v>601</v>
      </c>
    </row>
    <row r="385" spans="1:12" x14ac:dyDescent="0.25">
      <c r="A385" s="687"/>
      <c r="B385" s="687"/>
      <c r="C385" s="486" t="s">
        <v>672</v>
      </c>
      <c r="D385" s="575"/>
      <c r="E385" s="492">
        <v>0</v>
      </c>
      <c r="F385" s="577"/>
      <c r="G385" s="576"/>
      <c r="H385" s="584">
        <f>(D385*(E385-F385))*G385</f>
        <v>0</v>
      </c>
      <c r="I385" s="585"/>
      <c r="K385">
        <v>2</v>
      </c>
      <c r="L385">
        <f>K372*100+K385</f>
        <v>602</v>
      </c>
    </row>
    <row r="386" spans="1:12" x14ac:dyDescent="0.25">
      <c r="A386" s="687"/>
      <c r="B386" s="687"/>
      <c r="C386" s="135" t="s">
        <v>673</v>
      </c>
      <c r="D386" s="575"/>
      <c r="E386" s="492">
        <v>0</v>
      </c>
      <c r="F386" s="577"/>
      <c r="G386" s="576"/>
      <c r="H386" s="584">
        <f>(D386*(E386-F386))*G386</f>
        <v>0</v>
      </c>
      <c r="I386" s="585"/>
      <c r="K386">
        <v>3</v>
      </c>
      <c r="L386">
        <f>K372*100+K386</f>
        <v>603</v>
      </c>
    </row>
    <row r="387" spans="1:12" ht="12" customHeight="1" x14ac:dyDescent="0.25">
      <c r="A387" s="916" t="s">
        <v>292</v>
      </c>
      <c r="B387" s="916"/>
      <c r="C387" s="916"/>
      <c r="D387" s="587">
        <f>SUM(D384:D386)</f>
        <v>0</v>
      </c>
      <c r="E387" s="515"/>
      <c r="F387" s="515"/>
      <c r="G387" s="515"/>
      <c r="H387" s="587">
        <f>SUM(H384:H386)</f>
        <v>0</v>
      </c>
      <c r="I387" s="587">
        <f>SUM(I384:I386)</f>
        <v>0</v>
      </c>
    </row>
    <row r="388" spans="1:12" ht="12" customHeight="1" x14ac:dyDescent="0.25">
      <c r="A388" s="7" t="s">
        <v>310</v>
      </c>
      <c r="B388" s="7" t="s">
        <v>314</v>
      </c>
      <c r="C388" s="469" t="s">
        <v>314</v>
      </c>
      <c r="D388" s="575"/>
      <c r="E388" s="579"/>
      <c r="F388" s="588"/>
      <c r="G388" s="580"/>
      <c r="H388" s="584">
        <f>(D388*(E388-F388))*G388</f>
        <v>0</v>
      </c>
      <c r="I388" s="585"/>
      <c r="K388">
        <v>4</v>
      </c>
      <c r="L388">
        <f>K372*100+K388</f>
        <v>604</v>
      </c>
    </row>
    <row r="389" spans="1:12" x14ac:dyDescent="0.25">
      <c r="A389" s="7"/>
      <c r="B389" s="7"/>
      <c r="C389" s="469"/>
      <c r="D389" s="579"/>
      <c r="E389" s="579"/>
      <c r="F389" s="579"/>
      <c r="G389" s="579"/>
      <c r="H389" s="579"/>
      <c r="I389" s="497"/>
    </row>
    <row r="390" spans="1:12" ht="12" customHeight="1" x14ac:dyDescent="0.25">
      <c r="A390" s="916" t="s">
        <v>292</v>
      </c>
      <c r="B390" s="916"/>
      <c r="C390" s="916"/>
      <c r="D390" s="587">
        <f>SUM(D388:D389)</f>
        <v>0</v>
      </c>
      <c r="E390" s="515"/>
      <c r="F390" s="515"/>
      <c r="G390" s="515"/>
      <c r="H390" s="587">
        <f>SUM(H388:H389)</f>
        <v>0</v>
      </c>
      <c r="I390" s="587">
        <f>SUM(I388:I389)</f>
        <v>0</v>
      </c>
    </row>
    <row r="391" spans="1:12" ht="12" customHeight="1" x14ac:dyDescent="0.25">
      <c r="A391" s="7" t="s">
        <v>313</v>
      </c>
      <c r="B391" s="7" t="s">
        <v>314</v>
      </c>
      <c r="C391" s="469" t="s">
        <v>314</v>
      </c>
      <c r="D391" s="575"/>
      <c r="E391" s="579"/>
      <c r="F391" s="588"/>
      <c r="G391" s="580"/>
      <c r="H391" s="584">
        <f>(D391*(E391-F391))*G391</f>
        <v>0</v>
      </c>
      <c r="I391" s="585"/>
      <c r="K391">
        <v>5</v>
      </c>
      <c r="L391">
        <f>K372*100+K391</f>
        <v>605</v>
      </c>
    </row>
    <row r="392" spans="1:12" x14ac:dyDescent="0.25">
      <c r="A392" s="7"/>
      <c r="B392" s="7"/>
      <c r="C392" s="469"/>
      <c r="D392" s="579"/>
      <c r="E392" s="579"/>
      <c r="F392" s="579"/>
      <c r="G392" s="579"/>
      <c r="H392" s="579"/>
      <c r="I392" s="497"/>
    </row>
    <row r="393" spans="1:12" ht="12" customHeight="1" x14ac:dyDescent="0.25">
      <c r="A393" s="916" t="s">
        <v>292</v>
      </c>
      <c r="B393" s="916"/>
      <c r="C393" s="916"/>
      <c r="D393" s="587">
        <f>SUM(D391:D392)</f>
        <v>0</v>
      </c>
      <c r="E393" s="515"/>
      <c r="F393" s="515"/>
      <c r="G393" s="515"/>
      <c r="H393" s="587">
        <f>SUM(H391:H392)</f>
        <v>0</v>
      </c>
      <c r="I393" s="587">
        <f>SUM(I391:I392)</f>
        <v>0</v>
      </c>
    </row>
    <row r="394" spans="1:12" ht="12" customHeight="1" x14ac:dyDescent="0.25">
      <c r="A394" s="7" t="s">
        <v>315</v>
      </c>
      <c r="B394" s="7" t="s">
        <v>314</v>
      </c>
      <c r="C394" s="469" t="s">
        <v>314</v>
      </c>
      <c r="D394" s="575"/>
      <c r="E394" s="579"/>
      <c r="F394" s="588"/>
      <c r="G394" s="580"/>
      <c r="H394" s="584">
        <f>(D394*(E394-F394))*G394</f>
        <v>0</v>
      </c>
      <c r="I394" s="585"/>
      <c r="K394">
        <v>6</v>
      </c>
      <c r="L394">
        <f>K372*100+K394</f>
        <v>606</v>
      </c>
    </row>
    <row r="395" spans="1:12" x14ac:dyDescent="0.25">
      <c r="A395" s="7"/>
      <c r="B395" s="7"/>
      <c r="C395" s="469"/>
      <c r="D395" s="579"/>
      <c r="E395" s="579"/>
      <c r="F395" s="579"/>
      <c r="G395" s="579"/>
      <c r="H395" s="579"/>
      <c r="I395" s="497"/>
    </row>
    <row r="396" spans="1:12" ht="12" customHeight="1" x14ac:dyDescent="0.25">
      <c r="A396" s="916" t="s">
        <v>292</v>
      </c>
      <c r="B396" s="916"/>
      <c r="C396" s="916"/>
      <c r="D396" s="587">
        <f>SUM(D394:D395)</f>
        <v>0</v>
      </c>
      <c r="E396" s="515"/>
      <c r="F396" s="515"/>
      <c r="G396" s="515"/>
      <c r="H396" s="587">
        <f>SUM(H394:H395)</f>
        <v>0</v>
      </c>
      <c r="I396" s="587">
        <f>SUM(I394:I395)</f>
        <v>0</v>
      </c>
    </row>
    <row r="397" spans="1:12" ht="12" customHeight="1" x14ac:dyDescent="0.25">
      <c r="A397" s="7" t="s">
        <v>316</v>
      </c>
      <c r="B397" s="7" t="s">
        <v>314</v>
      </c>
      <c r="C397" s="469" t="s">
        <v>314</v>
      </c>
      <c r="D397" s="575"/>
      <c r="E397" s="579"/>
      <c r="F397" s="588"/>
      <c r="G397" s="580"/>
      <c r="H397" s="584">
        <f>(D397*(E397-F397))*G397</f>
        <v>0</v>
      </c>
      <c r="I397" s="585"/>
      <c r="K397">
        <v>7</v>
      </c>
      <c r="L397">
        <f>K372*100+K397</f>
        <v>607</v>
      </c>
    </row>
    <row r="398" spans="1:12" x14ac:dyDescent="0.25">
      <c r="A398" s="7"/>
      <c r="B398" s="7"/>
      <c r="C398" s="469"/>
      <c r="D398" s="579"/>
      <c r="E398" s="579"/>
      <c r="F398" s="579"/>
      <c r="G398" s="579"/>
      <c r="H398" s="579"/>
      <c r="I398" s="497"/>
    </row>
    <row r="399" spans="1:12" ht="12" customHeight="1" x14ac:dyDescent="0.25">
      <c r="A399" s="917" t="s">
        <v>292</v>
      </c>
      <c r="B399" s="917"/>
      <c r="C399" s="917"/>
      <c r="D399" s="587">
        <f>SUM(D397:D398)</f>
        <v>0</v>
      </c>
      <c r="E399" s="515"/>
      <c r="F399" s="515"/>
      <c r="G399" s="515"/>
      <c r="H399" s="587">
        <f>SUM(H397:H398)</f>
        <v>0</v>
      </c>
      <c r="I399" s="587">
        <f>SUM(I397:I398)</f>
        <v>0</v>
      </c>
    </row>
    <row r="400" spans="1:12" x14ac:dyDescent="0.25">
      <c r="A400" s="865" t="s">
        <v>91</v>
      </c>
      <c r="B400" s="865"/>
      <c r="C400" s="865"/>
      <c r="D400" s="587">
        <f>D387+D390+D393+D396+D399</f>
        <v>0</v>
      </c>
      <c r="E400" s="516"/>
      <c r="F400" s="516"/>
      <c r="G400" s="516"/>
      <c r="H400" s="587">
        <f>H387+H390+H393+H396+H399</f>
        <v>0</v>
      </c>
      <c r="I400" s="587">
        <f>I387+I390+I393+I396+I399</f>
        <v>0</v>
      </c>
    </row>
    <row r="401" spans="1:11" x14ac:dyDescent="0.25">
      <c r="A401" s="896" t="s">
        <v>674</v>
      </c>
      <c r="B401" s="896"/>
      <c r="C401" s="896"/>
      <c r="D401" s="896"/>
      <c r="E401" s="896"/>
      <c r="F401" s="896"/>
      <c r="G401" s="896"/>
      <c r="H401" s="896"/>
      <c r="I401" s="896"/>
    </row>
    <row r="402" spans="1:11" x14ac:dyDescent="0.25">
      <c r="A402" s="896" t="s">
        <v>567</v>
      </c>
      <c r="B402" s="896"/>
      <c r="C402" s="896"/>
      <c r="D402" s="896"/>
      <c r="E402" s="896"/>
      <c r="F402" s="896"/>
      <c r="G402" s="896"/>
      <c r="H402" s="896"/>
      <c r="I402" s="896"/>
    </row>
    <row r="403" spans="1:11" x14ac:dyDescent="0.25">
      <c r="A403" s="583" t="s">
        <v>675</v>
      </c>
      <c r="B403" s="583"/>
      <c r="C403" s="583"/>
      <c r="D403" s="583"/>
      <c r="E403" s="583"/>
      <c r="F403" s="583"/>
      <c r="G403" s="583"/>
      <c r="H403" s="583"/>
      <c r="I403" s="583"/>
    </row>
    <row r="408" spans="1:11" ht="12" customHeight="1" x14ac:dyDescent="0.25">
      <c r="A408" s="702" t="s">
        <v>23</v>
      </c>
      <c r="B408" s="702"/>
      <c r="C408" s="890">
        <f>Presentación!$C$3</f>
        <v>1990</v>
      </c>
      <c r="D408" s="890"/>
      <c r="E408" s="890"/>
      <c r="F408" s="890"/>
      <c r="G408" s="890"/>
      <c r="H408" s="890"/>
      <c r="I408" s="890"/>
    </row>
    <row r="409" spans="1:11" ht="12" customHeight="1" x14ac:dyDescent="0.25">
      <c r="A409" s="702" t="s">
        <v>24</v>
      </c>
      <c r="B409" s="702"/>
      <c r="C409" s="891" t="s">
        <v>383</v>
      </c>
      <c r="D409" s="891"/>
      <c r="E409" s="891"/>
      <c r="F409" s="891"/>
      <c r="G409" s="891"/>
      <c r="H409" s="891"/>
      <c r="I409" s="891"/>
      <c r="K409">
        <v>7</v>
      </c>
    </row>
    <row r="410" spans="1:11" ht="12.75" customHeight="1" x14ac:dyDescent="0.25">
      <c r="A410" s="702" t="s">
        <v>5</v>
      </c>
      <c r="B410" s="702"/>
      <c r="C410" s="703" t="s">
        <v>26</v>
      </c>
      <c r="D410" s="703"/>
      <c r="E410" s="703"/>
      <c r="F410" s="703"/>
      <c r="G410" s="703"/>
      <c r="H410" s="703"/>
      <c r="I410" s="703"/>
    </row>
    <row r="411" spans="1:11" ht="12.75" customHeight="1" x14ac:dyDescent="0.25">
      <c r="A411" s="702" t="s">
        <v>27</v>
      </c>
      <c r="B411" s="702"/>
      <c r="C411" s="703" t="s">
        <v>659</v>
      </c>
      <c r="D411" s="703"/>
      <c r="E411" s="703"/>
      <c r="F411" s="703"/>
      <c r="G411" s="703"/>
      <c r="H411" s="703"/>
      <c r="I411" s="703"/>
    </row>
    <row r="412" spans="1:11" ht="12" customHeight="1" x14ac:dyDescent="0.25">
      <c r="A412" s="702" t="s">
        <v>29</v>
      </c>
      <c r="B412" s="702"/>
      <c r="C412" s="703" t="s">
        <v>660</v>
      </c>
      <c r="D412" s="703"/>
      <c r="E412" s="703"/>
      <c r="F412" s="703"/>
      <c r="G412" s="703"/>
      <c r="H412" s="703"/>
      <c r="I412" s="703"/>
    </row>
    <row r="413" spans="1:11" ht="12" customHeight="1" x14ac:dyDescent="0.25">
      <c r="A413" s="702" t="s">
        <v>31</v>
      </c>
      <c r="B413" s="702"/>
      <c r="C413" s="703" t="s">
        <v>406</v>
      </c>
      <c r="D413" s="703"/>
      <c r="E413" s="703"/>
      <c r="F413" s="703"/>
      <c r="G413" s="703"/>
      <c r="H413" s="703"/>
      <c r="I413" s="703"/>
    </row>
    <row r="414" spans="1:11" ht="12" customHeight="1" x14ac:dyDescent="0.25">
      <c r="A414" s="704" t="s">
        <v>33</v>
      </c>
      <c r="B414" s="704"/>
      <c r="C414" s="97" t="s">
        <v>34</v>
      </c>
      <c r="D414" s="705" t="s">
        <v>661</v>
      </c>
      <c r="E414" s="705"/>
      <c r="F414" s="705"/>
      <c r="G414" s="705"/>
      <c r="H414" s="705"/>
      <c r="I414" s="705"/>
    </row>
    <row r="415" spans="1:11" ht="57" customHeight="1" x14ac:dyDescent="0.25">
      <c r="A415" s="7" t="s">
        <v>37</v>
      </c>
      <c r="B415" s="7"/>
      <c r="C415" s="6" t="s">
        <v>38</v>
      </c>
      <c r="D415" s="98" t="s">
        <v>662</v>
      </c>
      <c r="E415" s="98" t="s">
        <v>663</v>
      </c>
      <c r="F415" s="98" t="s">
        <v>664</v>
      </c>
      <c r="G415" s="98" t="s">
        <v>43</v>
      </c>
      <c r="H415" s="98" t="s">
        <v>665</v>
      </c>
      <c r="I415" s="98" t="s">
        <v>411</v>
      </c>
    </row>
    <row r="416" spans="1:11" ht="12.75" customHeight="1" x14ac:dyDescent="0.25">
      <c r="A416" s="6" t="s">
        <v>197</v>
      </c>
      <c r="B416" s="6" t="s">
        <v>47</v>
      </c>
      <c r="C416" s="6"/>
      <c r="D416" s="892" t="s">
        <v>48</v>
      </c>
      <c r="E416" s="571" t="s">
        <v>552</v>
      </c>
      <c r="F416" s="571" t="s">
        <v>552</v>
      </c>
      <c r="G416" s="571" t="s">
        <v>120</v>
      </c>
      <c r="H416" s="892" t="s">
        <v>52</v>
      </c>
      <c r="I416" s="892" t="s">
        <v>225</v>
      </c>
    </row>
    <row r="417" spans="1:12" ht="13.5" x14ac:dyDescent="0.25">
      <c r="A417" s="6"/>
      <c r="B417" s="6"/>
      <c r="C417" s="6"/>
      <c r="D417" s="892"/>
      <c r="E417" s="571" t="s">
        <v>498</v>
      </c>
      <c r="F417" s="571" t="s">
        <v>498</v>
      </c>
      <c r="G417" s="571" t="s">
        <v>123</v>
      </c>
      <c r="H417" s="892"/>
      <c r="I417" s="892"/>
    </row>
    <row r="418" spans="1:12" ht="12.75" customHeight="1" x14ac:dyDescent="0.25">
      <c r="A418" s="6"/>
      <c r="B418" s="6"/>
      <c r="C418" s="6"/>
      <c r="D418" s="892"/>
      <c r="E418" s="7" t="s">
        <v>666</v>
      </c>
      <c r="F418" s="7"/>
      <c r="G418" s="7" t="s">
        <v>556</v>
      </c>
      <c r="H418" s="893" t="s">
        <v>667</v>
      </c>
      <c r="I418" s="893" t="s">
        <v>668</v>
      </c>
    </row>
    <row r="419" spans="1:12" x14ac:dyDescent="0.25">
      <c r="A419" s="6"/>
      <c r="B419" s="6"/>
      <c r="C419" s="6"/>
      <c r="D419" s="892"/>
      <c r="E419" s="7"/>
      <c r="F419" s="7"/>
      <c r="G419" s="7"/>
      <c r="H419" s="893"/>
      <c r="I419" s="893"/>
    </row>
    <row r="420" spans="1:12" ht="13.5" x14ac:dyDescent="0.35">
      <c r="A420" s="6"/>
      <c r="B420" s="6"/>
      <c r="C420" s="6"/>
      <c r="D420" s="572" t="s">
        <v>669</v>
      </c>
      <c r="E420" s="572" t="s">
        <v>560</v>
      </c>
      <c r="F420" s="572" t="s">
        <v>468</v>
      </c>
      <c r="G420" s="572" t="s">
        <v>65</v>
      </c>
      <c r="H420" s="573" t="s">
        <v>670</v>
      </c>
      <c r="I420" s="573" t="s">
        <v>670</v>
      </c>
    </row>
    <row r="421" spans="1:12" ht="12.75" customHeight="1" x14ac:dyDescent="0.25">
      <c r="A421" s="687" t="s">
        <v>68</v>
      </c>
      <c r="B421" s="687" t="s">
        <v>314</v>
      </c>
      <c r="C421" s="135" t="s">
        <v>671</v>
      </c>
      <c r="D421" s="575"/>
      <c r="E421" s="576">
        <v>0</v>
      </c>
      <c r="F421" s="577"/>
      <c r="G421" s="576"/>
      <c r="H421" s="584">
        <f>(D421*(E421-F421))*G421</f>
        <v>0</v>
      </c>
      <c r="I421" s="585"/>
      <c r="K421">
        <v>1</v>
      </c>
      <c r="L421">
        <f>K409*100+K421</f>
        <v>701</v>
      </c>
    </row>
    <row r="422" spans="1:12" x14ac:dyDescent="0.25">
      <c r="A422" s="687"/>
      <c r="B422" s="687"/>
      <c r="C422" s="486" t="s">
        <v>672</v>
      </c>
      <c r="D422" s="575"/>
      <c r="E422" s="492">
        <v>0</v>
      </c>
      <c r="F422" s="577"/>
      <c r="G422" s="576"/>
      <c r="H422" s="584">
        <f>(D422*(E422-F422))*G422</f>
        <v>0</v>
      </c>
      <c r="I422" s="585"/>
      <c r="K422">
        <v>2</v>
      </c>
      <c r="L422">
        <f>K409*100+K422</f>
        <v>702</v>
      </c>
    </row>
    <row r="423" spans="1:12" x14ac:dyDescent="0.25">
      <c r="A423" s="687"/>
      <c r="B423" s="687"/>
      <c r="C423" s="135" t="s">
        <v>673</v>
      </c>
      <c r="D423" s="575"/>
      <c r="E423" s="492">
        <v>0</v>
      </c>
      <c r="F423" s="577"/>
      <c r="G423" s="576"/>
      <c r="H423" s="584">
        <f>(D423*(E423-F423))*G423</f>
        <v>0</v>
      </c>
      <c r="I423" s="585"/>
      <c r="K423">
        <v>3</v>
      </c>
      <c r="L423">
        <f>K409*100+K423</f>
        <v>703</v>
      </c>
    </row>
    <row r="424" spans="1:12" ht="12" customHeight="1" x14ac:dyDescent="0.25">
      <c r="A424" s="916" t="s">
        <v>292</v>
      </c>
      <c r="B424" s="916"/>
      <c r="C424" s="916"/>
      <c r="D424" s="587">
        <f>SUM(D421:D423)</f>
        <v>0</v>
      </c>
      <c r="E424" s="515"/>
      <c r="F424" s="515"/>
      <c r="G424" s="515"/>
      <c r="H424" s="587">
        <f>SUM(H421:H423)</f>
        <v>0</v>
      </c>
      <c r="I424" s="587">
        <f>SUM(I421:I423)</f>
        <v>0</v>
      </c>
    </row>
    <row r="425" spans="1:12" ht="12" customHeight="1" x14ac:dyDescent="0.25">
      <c r="A425" s="7" t="s">
        <v>310</v>
      </c>
      <c r="B425" s="7" t="s">
        <v>314</v>
      </c>
      <c r="C425" s="469" t="s">
        <v>314</v>
      </c>
      <c r="D425" s="575"/>
      <c r="E425" s="579"/>
      <c r="F425" s="588"/>
      <c r="G425" s="580"/>
      <c r="H425" s="584">
        <f>(D425*(E425-F425))*G425</f>
        <v>0</v>
      </c>
      <c r="I425" s="585"/>
      <c r="K425">
        <v>4</v>
      </c>
      <c r="L425">
        <f>K409*100+K425</f>
        <v>704</v>
      </c>
    </row>
    <row r="426" spans="1:12" x14ac:dyDescent="0.25">
      <c r="A426" s="7"/>
      <c r="B426" s="7"/>
      <c r="C426" s="469"/>
      <c r="D426" s="579"/>
      <c r="E426" s="579"/>
      <c r="F426" s="579"/>
      <c r="G426" s="579"/>
      <c r="H426" s="579"/>
      <c r="I426" s="497"/>
    </row>
    <row r="427" spans="1:12" ht="12" customHeight="1" x14ac:dyDescent="0.25">
      <c r="A427" s="916" t="s">
        <v>292</v>
      </c>
      <c r="B427" s="916"/>
      <c r="C427" s="916"/>
      <c r="D427" s="587">
        <f>SUM(D425:D426)</f>
        <v>0</v>
      </c>
      <c r="E427" s="515"/>
      <c r="F427" s="515"/>
      <c r="G427" s="515"/>
      <c r="H427" s="587">
        <f>SUM(H425:H426)</f>
        <v>0</v>
      </c>
      <c r="I427" s="587">
        <f>SUM(I425:I426)</f>
        <v>0</v>
      </c>
    </row>
    <row r="428" spans="1:12" ht="12" customHeight="1" x14ac:dyDescent="0.25">
      <c r="A428" s="7" t="s">
        <v>313</v>
      </c>
      <c r="B428" s="7" t="s">
        <v>314</v>
      </c>
      <c r="C428" s="469" t="s">
        <v>314</v>
      </c>
      <c r="D428" s="575"/>
      <c r="E428" s="579"/>
      <c r="F428" s="588"/>
      <c r="G428" s="580"/>
      <c r="H428" s="584">
        <f>(D428*(E428-F428))*G428</f>
        <v>0</v>
      </c>
      <c r="I428" s="585"/>
      <c r="K428">
        <v>5</v>
      </c>
      <c r="L428">
        <f>K409*100+K428</f>
        <v>705</v>
      </c>
    </row>
    <row r="429" spans="1:12" x14ac:dyDescent="0.25">
      <c r="A429" s="7"/>
      <c r="B429" s="7"/>
      <c r="C429" s="469"/>
      <c r="D429" s="579"/>
      <c r="E429" s="579"/>
      <c r="F429" s="579"/>
      <c r="G429" s="579"/>
      <c r="H429" s="579"/>
      <c r="I429" s="497"/>
    </row>
    <row r="430" spans="1:12" ht="12" customHeight="1" x14ac:dyDescent="0.25">
      <c r="A430" s="916" t="s">
        <v>292</v>
      </c>
      <c r="B430" s="916"/>
      <c r="C430" s="916"/>
      <c r="D430" s="587">
        <f>SUM(D428:D429)</f>
        <v>0</v>
      </c>
      <c r="E430" s="515"/>
      <c r="F430" s="515"/>
      <c r="G430" s="515"/>
      <c r="H430" s="587">
        <f>SUM(H428:H429)</f>
        <v>0</v>
      </c>
      <c r="I430" s="587">
        <f>SUM(I428:I429)</f>
        <v>0</v>
      </c>
    </row>
    <row r="431" spans="1:12" ht="12" customHeight="1" x14ac:dyDescent="0.25">
      <c r="A431" s="7" t="s">
        <v>315</v>
      </c>
      <c r="B431" s="7" t="s">
        <v>314</v>
      </c>
      <c r="C431" s="469" t="s">
        <v>314</v>
      </c>
      <c r="D431" s="575"/>
      <c r="E431" s="579"/>
      <c r="F431" s="588"/>
      <c r="G431" s="580"/>
      <c r="H431" s="584">
        <f>(D431*(E431-F431))*G431</f>
        <v>0</v>
      </c>
      <c r="I431" s="585"/>
      <c r="K431">
        <v>6</v>
      </c>
      <c r="L431">
        <f>K409*100+K431</f>
        <v>706</v>
      </c>
    </row>
    <row r="432" spans="1:12" x14ac:dyDescent="0.25">
      <c r="A432" s="7"/>
      <c r="B432" s="7"/>
      <c r="C432" s="469"/>
      <c r="D432" s="579"/>
      <c r="E432" s="579"/>
      <c r="F432" s="579"/>
      <c r="G432" s="579"/>
      <c r="H432" s="579"/>
      <c r="I432" s="497"/>
    </row>
    <row r="433" spans="1:12" ht="12" customHeight="1" x14ac:dyDescent="0.25">
      <c r="A433" s="916" t="s">
        <v>292</v>
      </c>
      <c r="B433" s="916"/>
      <c r="C433" s="916"/>
      <c r="D433" s="587">
        <f>SUM(D431:D432)</f>
        <v>0</v>
      </c>
      <c r="E433" s="515"/>
      <c r="F433" s="515"/>
      <c r="G433" s="515"/>
      <c r="H433" s="587">
        <f>SUM(H431:H432)</f>
        <v>0</v>
      </c>
      <c r="I433" s="587">
        <f>SUM(I431:I432)</f>
        <v>0</v>
      </c>
    </row>
    <row r="434" spans="1:12" ht="12" customHeight="1" x14ac:dyDescent="0.25">
      <c r="A434" s="7" t="s">
        <v>316</v>
      </c>
      <c r="B434" s="7" t="s">
        <v>314</v>
      </c>
      <c r="C434" s="469" t="s">
        <v>314</v>
      </c>
      <c r="D434" s="575"/>
      <c r="E434" s="579"/>
      <c r="F434" s="588"/>
      <c r="G434" s="580"/>
      <c r="H434" s="584">
        <f>(D434*(E434-F434))*G434</f>
        <v>0</v>
      </c>
      <c r="I434" s="585"/>
      <c r="K434">
        <v>7</v>
      </c>
      <c r="L434">
        <f>K409*100+K434</f>
        <v>707</v>
      </c>
    </row>
    <row r="435" spans="1:12" x14ac:dyDescent="0.25">
      <c r="A435" s="7"/>
      <c r="B435" s="7"/>
      <c r="C435" s="469"/>
      <c r="D435" s="579"/>
      <c r="E435" s="579"/>
      <c r="F435" s="579"/>
      <c r="G435" s="579"/>
      <c r="H435" s="579"/>
      <c r="I435" s="497"/>
    </row>
    <row r="436" spans="1:12" ht="12" customHeight="1" x14ac:dyDescent="0.25">
      <c r="A436" s="917" t="s">
        <v>292</v>
      </c>
      <c r="B436" s="917"/>
      <c r="C436" s="917"/>
      <c r="D436" s="587">
        <f>SUM(D434:D435)</f>
        <v>0</v>
      </c>
      <c r="E436" s="515"/>
      <c r="F436" s="515"/>
      <c r="G436" s="515"/>
      <c r="H436" s="587">
        <f>SUM(H434:H435)</f>
        <v>0</v>
      </c>
      <c r="I436" s="587">
        <f>SUM(I434:I435)</f>
        <v>0</v>
      </c>
    </row>
    <row r="437" spans="1:12" x14ac:dyDescent="0.25">
      <c r="A437" s="865" t="s">
        <v>91</v>
      </c>
      <c r="B437" s="865"/>
      <c r="C437" s="865"/>
      <c r="D437" s="587">
        <f>D424+D427+D430+D433+D436</f>
        <v>0</v>
      </c>
      <c r="E437" s="516"/>
      <c r="F437" s="516"/>
      <c r="G437" s="516"/>
      <c r="H437" s="587">
        <f>H424+H427+H430+H433+H436</f>
        <v>0</v>
      </c>
      <c r="I437" s="587">
        <f>I424+I427+I430+I433+I436</f>
        <v>0</v>
      </c>
    </row>
    <row r="438" spans="1:12" x14ac:dyDescent="0.25">
      <c r="A438" s="896" t="s">
        <v>674</v>
      </c>
      <c r="B438" s="896"/>
      <c r="C438" s="896"/>
      <c r="D438" s="896"/>
      <c r="E438" s="896"/>
      <c r="F438" s="896"/>
      <c r="G438" s="896"/>
      <c r="H438" s="896"/>
      <c r="I438" s="896"/>
    </row>
    <row r="439" spans="1:12" x14ac:dyDescent="0.25">
      <c r="A439" s="896" t="s">
        <v>567</v>
      </c>
      <c r="B439" s="896"/>
      <c r="C439" s="896"/>
      <c r="D439" s="896"/>
      <c r="E439" s="896"/>
      <c r="F439" s="896"/>
      <c r="G439" s="896"/>
      <c r="H439" s="896"/>
      <c r="I439" s="896"/>
    </row>
    <row r="440" spans="1:12" x14ac:dyDescent="0.25">
      <c r="A440" s="583" t="s">
        <v>675</v>
      </c>
      <c r="B440" s="583"/>
      <c r="C440" s="583"/>
      <c r="D440" s="583"/>
      <c r="E440" s="583"/>
      <c r="F440" s="583"/>
      <c r="G440" s="583"/>
      <c r="H440" s="583"/>
      <c r="I440" s="583"/>
    </row>
    <row r="445" spans="1:12" ht="12" customHeight="1" x14ac:dyDescent="0.25">
      <c r="A445" s="702" t="s">
        <v>23</v>
      </c>
      <c r="B445" s="702"/>
      <c r="C445" s="890">
        <f>Presentación!$C$3</f>
        <v>1990</v>
      </c>
      <c r="D445" s="890"/>
      <c r="E445" s="890"/>
      <c r="F445" s="890"/>
      <c r="G445" s="890"/>
      <c r="H445" s="890"/>
      <c r="I445" s="890"/>
    </row>
    <row r="446" spans="1:12" ht="12" customHeight="1" x14ac:dyDescent="0.25">
      <c r="A446" s="702" t="s">
        <v>24</v>
      </c>
      <c r="B446" s="702"/>
      <c r="C446" s="891" t="s">
        <v>384</v>
      </c>
      <c r="D446" s="891"/>
      <c r="E446" s="891"/>
      <c r="F446" s="891"/>
      <c r="G446" s="891"/>
      <c r="H446" s="891"/>
      <c r="I446" s="891"/>
      <c r="K446">
        <v>16</v>
      </c>
    </row>
    <row r="447" spans="1:12" ht="12.75" customHeight="1" x14ac:dyDescent="0.25">
      <c r="A447" s="702" t="s">
        <v>5</v>
      </c>
      <c r="B447" s="702"/>
      <c r="C447" s="703" t="s">
        <v>26</v>
      </c>
      <c r="D447" s="703"/>
      <c r="E447" s="703"/>
      <c r="F447" s="703"/>
      <c r="G447" s="703"/>
      <c r="H447" s="703"/>
      <c r="I447" s="703"/>
    </row>
    <row r="448" spans="1:12" ht="12.75" customHeight="1" x14ac:dyDescent="0.25">
      <c r="A448" s="702" t="s">
        <v>27</v>
      </c>
      <c r="B448" s="702"/>
      <c r="C448" s="703" t="s">
        <v>659</v>
      </c>
      <c r="D448" s="703"/>
      <c r="E448" s="703"/>
      <c r="F448" s="703"/>
      <c r="G448" s="703"/>
      <c r="H448" s="703"/>
      <c r="I448" s="703"/>
    </row>
    <row r="449" spans="1:12" ht="12" customHeight="1" x14ac:dyDescent="0.25">
      <c r="A449" s="702" t="s">
        <v>29</v>
      </c>
      <c r="B449" s="702"/>
      <c r="C449" s="703" t="s">
        <v>660</v>
      </c>
      <c r="D449" s="703"/>
      <c r="E449" s="703"/>
      <c r="F449" s="703"/>
      <c r="G449" s="703"/>
      <c r="H449" s="703"/>
      <c r="I449" s="703"/>
    </row>
    <row r="450" spans="1:12" ht="12" customHeight="1" x14ac:dyDescent="0.25">
      <c r="A450" s="702" t="s">
        <v>31</v>
      </c>
      <c r="B450" s="702"/>
      <c r="C450" s="703" t="s">
        <v>406</v>
      </c>
      <c r="D450" s="703"/>
      <c r="E450" s="703"/>
      <c r="F450" s="703"/>
      <c r="G450" s="703"/>
      <c r="H450" s="703"/>
      <c r="I450" s="703"/>
    </row>
    <row r="451" spans="1:12" ht="12" customHeight="1" x14ac:dyDescent="0.25">
      <c r="A451" s="704" t="s">
        <v>33</v>
      </c>
      <c r="B451" s="704"/>
      <c r="C451" s="97" t="s">
        <v>34</v>
      </c>
      <c r="D451" s="705" t="s">
        <v>661</v>
      </c>
      <c r="E451" s="705"/>
      <c r="F451" s="705"/>
      <c r="G451" s="705"/>
      <c r="H451" s="705"/>
      <c r="I451" s="705"/>
    </row>
    <row r="452" spans="1:12" ht="57" customHeight="1" x14ac:dyDescent="0.25">
      <c r="A452" s="7" t="s">
        <v>37</v>
      </c>
      <c r="B452" s="7"/>
      <c r="C452" s="6" t="s">
        <v>38</v>
      </c>
      <c r="D452" s="98" t="s">
        <v>662</v>
      </c>
      <c r="E452" s="98" t="s">
        <v>663</v>
      </c>
      <c r="F452" s="98" t="s">
        <v>664</v>
      </c>
      <c r="G452" s="98" t="s">
        <v>43</v>
      </c>
      <c r="H452" s="98" t="s">
        <v>665</v>
      </c>
      <c r="I452" s="98" t="s">
        <v>411</v>
      </c>
    </row>
    <row r="453" spans="1:12" ht="12.75" customHeight="1" x14ac:dyDescent="0.25">
      <c r="A453" s="6" t="s">
        <v>197</v>
      </c>
      <c r="B453" s="6" t="s">
        <v>47</v>
      </c>
      <c r="C453" s="6"/>
      <c r="D453" s="892" t="s">
        <v>48</v>
      </c>
      <c r="E453" s="571" t="s">
        <v>552</v>
      </c>
      <c r="F453" s="571" t="s">
        <v>552</v>
      </c>
      <c r="G453" s="571" t="s">
        <v>120</v>
      </c>
      <c r="H453" s="892" t="s">
        <v>52</v>
      </c>
      <c r="I453" s="892" t="s">
        <v>225</v>
      </c>
    </row>
    <row r="454" spans="1:12" ht="13.5" x14ac:dyDescent="0.25">
      <c r="A454" s="6"/>
      <c r="B454" s="6"/>
      <c r="C454" s="6"/>
      <c r="D454" s="892"/>
      <c r="E454" s="571" t="s">
        <v>498</v>
      </c>
      <c r="F454" s="571" t="s">
        <v>498</v>
      </c>
      <c r="G454" s="571" t="s">
        <v>123</v>
      </c>
      <c r="H454" s="892"/>
      <c r="I454" s="892"/>
    </row>
    <row r="455" spans="1:12" ht="12.75" customHeight="1" x14ac:dyDescent="0.25">
      <c r="A455" s="6"/>
      <c r="B455" s="6"/>
      <c r="C455" s="6"/>
      <c r="D455" s="892"/>
      <c r="E455" s="7" t="s">
        <v>666</v>
      </c>
      <c r="F455" s="7"/>
      <c r="G455" s="7" t="s">
        <v>556</v>
      </c>
      <c r="H455" s="893" t="s">
        <v>667</v>
      </c>
      <c r="I455" s="893" t="s">
        <v>668</v>
      </c>
    </row>
    <row r="456" spans="1:12" x14ac:dyDescent="0.25">
      <c r="A456" s="6"/>
      <c r="B456" s="6"/>
      <c r="C456" s="6"/>
      <c r="D456" s="892"/>
      <c r="E456" s="7"/>
      <c r="F456" s="7"/>
      <c r="G456" s="7"/>
      <c r="H456" s="893"/>
      <c r="I456" s="893"/>
    </row>
    <row r="457" spans="1:12" ht="13.5" x14ac:dyDescent="0.35">
      <c r="A457" s="6"/>
      <c r="B457" s="6"/>
      <c r="C457" s="6"/>
      <c r="D457" s="572" t="s">
        <v>669</v>
      </c>
      <c r="E457" s="572" t="s">
        <v>560</v>
      </c>
      <c r="F457" s="572" t="s">
        <v>468</v>
      </c>
      <c r="G457" s="572" t="s">
        <v>65</v>
      </c>
      <c r="H457" s="573" t="s">
        <v>670</v>
      </c>
      <c r="I457" s="573" t="s">
        <v>670</v>
      </c>
    </row>
    <row r="458" spans="1:12" ht="12.75" customHeight="1" x14ac:dyDescent="0.25">
      <c r="A458" s="687" t="s">
        <v>68</v>
      </c>
      <c r="B458" s="687" t="s">
        <v>314</v>
      </c>
      <c r="C458" s="135" t="s">
        <v>671</v>
      </c>
      <c r="D458" s="575"/>
      <c r="E458" s="576">
        <v>0</v>
      </c>
      <c r="F458" s="577"/>
      <c r="G458" s="576"/>
      <c r="H458" s="584">
        <f>(D458*(E458-F458))*G458</f>
        <v>0</v>
      </c>
      <c r="I458" s="585"/>
      <c r="K458">
        <v>1</v>
      </c>
      <c r="L458">
        <f>K446*100+K458</f>
        <v>1601</v>
      </c>
    </row>
    <row r="459" spans="1:12" x14ac:dyDescent="0.25">
      <c r="A459" s="687"/>
      <c r="B459" s="687"/>
      <c r="C459" s="486" t="s">
        <v>672</v>
      </c>
      <c r="D459" s="575"/>
      <c r="E459" s="492">
        <v>0</v>
      </c>
      <c r="F459" s="577"/>
      <c r="G459" s="576"/>
      <c r="H459" s="584">
        <f>(D459*(E459-F459))*G459</f>
        <v>0</v>
      </c>
      <c r="I459" s="585"/>
      <c r="K459">
        <v>2</v>
      </c>
      <c r="L459">
        <f>K446*100+K459</f>
        <v>1602</v>
      </c>
    </row>
    <row r="460" spans="1:12" x14ac:dyDescent="0.25">
      <c r="A460" s="687"/>
      <c r="B460" s="687"/>
      <c r="C460" s="135" t="s">
        <v>673</v>
      </c>
      <c r="D460" s="575"/>
      <c r="E460" s="492">
        <v>0</v>
      </c>
      <c r="F460" s="577"/>
      <c r="G460" s="576"/>
      <c r="H460" s="584">
        <f>(D460*(E460-F460))*G460</f>
        <v>0</v>
      </c>
      <c r="I460" s="585"/>
      <c r="K460">
        <v>3</v>
      </c>
      <c r="L460">
        <f>K446*100+K460</f>
        <v>1603</v>
      </c>
    </row>
    <row r="461" spans="1:12" ht="12" customHeight="1" x14ac:dyDescent="0.25">
      <c r="A461" s="916" t="s">
        <v>292</v>
      </c>
      <c r="B461" s="916"/>
      <c r="C461" s="916"/>
      <c r="D461" s="587">
        <f>SUM(D458:D460)</f>
        <v>0</v>
      </c>
      <c r="E461" s="515"/>
      <c r="F461" s="515"/>
      <c r="G461" s="515"/>
      <c r="H461" s="587">
        <f>SUM(H458:H460)</f>
        <v>0</v>
      </c>
      <c r="I461" s="587">
        <f>SUM(I458:I460)</f>
        <v>0</v>
      </c>
    </row>
    <row r="462" spans="1:12" ht="12" customHeight="1" x14ac:dyDescent="0.25">
      <c r="A462" s="7" t="s">
        <v>310</v>
      </c>
      <c r="B462" s="7" t="s">
        <v>314</v>
      </c>
      <c r="C462" s="469" t="s">
        <v>314</v>
      </c>
      <c r="D462" s="575"/>
      <c r="E462" s="579"/>
      <c r="F462" s="588"/>
      <c r="G462" s="580"/>
      <c r="H462" s="584">
        <f>(D462*(E462-F462))*G462</f>
        <v>0</v>
      </c>
      <c r="I462" s="585"/>
      <c r="K462">
        <v>4</v>
      </c>
      <c r="L462">
        <f>K446*100+K462</f>
        <v>1604</v>
      </c>
    </row>
    <row r="463" spans="1:12" x14ac:dyDescent="0.25">
      <c r="A463" s="7"/>
      <c r="B463" s="7"/>
      <c r="C463" s="469"/>
      <c r="D463" s="579"/>
      <c r="E463" s="579"/>
      <c r="F463" s="579"/>
      <c r="G463" s="579"/>
      <c r="H463" s="579"/>
      <c r="I463" s="497"/>
    </row>
    <row r="464" spans="1:12" ht="12" customHeight="1" x14ac:dyDescent="0.25">
      <c r="A464" s="916" t="s">
        <v>292</v>
      </c>
      <c r="B464" s="916"/>
      <c r="C464" s="916"/>
      <c r="D464" s="587">
        <f>SUM(D462:D463)</f>
        <v>0</v>
      </c>
      <c r="E464" s="515"/>
      <c r="F464" s="515"/>
      <c r="G464" s="515"/>
      <c r="H464" s="587">
        <f>SUM(H462:H463)</f>
        <v>0</v>
      </c>
      <c r="I464" s="587">
        <f>SUM(I462:I463)</f>
        <v>0</v>
      </c>
    </row>
    <row r="465" spans="1:12" ht="12" customHeight="1" x14ac:dyDescent="0.25">
      <c r="A465" s="7" t="s">
        <v>313</v>
      </c>
      <c r="B465" s="7" t="s">
        <v>314</v>
      </c>
      <c r="C465" s="469" t="s">
        <v>314</v>
      </c>
      <c r="D465" s="575"/>
      <c r="E465" s="579"/>
      <c r="F465" s="588"/>
      <c r="G465" s="580"/>
      <c r="H465" s="584">
        <f>(D465*(E465-F465))*G465</f>
        <v>0</v>
      </c>
      <c r="I465" s="585"/>
      <c r="K465">
        <v>5</v>
      </c>
      <c r="L465">
        <f>K446*100+K465</f>
        <v>1605</v>
      </c>
    </row>
    <row r="466" spans="1:12" x14ac:dyDescent="0.25">
      <c r="A466" s="7"/>
      <c r="B466" s="7"/>
      <c r="C466" s="469"/>
      <c r="D466" s="579"/>
      <c r="E466" s="579"/>
      <c r="F466" s="579"/>
      <c r="G466" s="579"/>
      <c r="H466" s="579"/>
      <c r="I466" s="497"/>
    </row>
    <row r="467" spans="1:12" ht="12" customHeight="1" x14ac:dyDescent="0.25">
      <c r="A467" s="916" t="s">
        <v>292</v>
      </c>
      <c r="B467" s="916"/>
      <c r="C467" s="916"/>
      <c r="D467" s="587">
        <f>SUM(D465:D466)</f>
        <v>0</v>
      </c>
      <c r="E467" s="515"/>
      <c r="F467" s="515"/>
      <c r="G467" s="515"/>
      <c r="H467" s="587">
        <f>SUM(H465:H466)</f>
        <v>0</v>
      </c>
      <c r="I467" s="587">
        <f>SUM(I465:I466)</f>
        <v>0</v>
      </c>
    </row>
    <row r="468" spans="1:12" ht="12" customHeight="1" x14ac:dyDescent="0.25">
      <c r="A468" s="7" t="s">
        <v>315</v>
      </c>
      <c r="B468" s="7" t="s">
        <v>314</v>
      </c>
      <c r="C468" s="469" t="s">
        <v>314</v>
      </c>
      <c r="D468" s="575"/>
      <c r="E468" s="579"/>
      <c r="F468" s="588"/>
      <c r="G468" s="580"/>
      <c r="H468" s="584">
        <f>(D468*(E468-F468))*G468</f>
        <v>0</v>
      </c>
      <c r="I468" s="585"/>
      <c r="K468">
        <v>6</v>
      </c>
      <c r="L468">
        <f>K446*100+K468</f>
        <v>1606</v>
      </c>
    </row>
    <row r="469" spans="1:12" x14ac:dyDescent="0.25">
      <c r="A469" s="7"/>
      <c r="B469" s="7"/>
      <c r="C469" s="469"/>
      <c r="D469" s="579"/>
      <c r="E469" s="579"/>
      <c r="F469" s="579"/>
      <c r="G469" s="579"/>
      <c r="H469" s="579"/>
      <c r="I469" s="497"/>
    </row>
    <row r="470" spans="1:12" ht="12" customHeight="1" x14ac:dyDescent="0.25">
      <c r="A470" s="916" t="s">
        <v>292</v>
      </c>
      <c r="B470" s="916"/>
      <c r="C470" s="916"/>
      <c r="D470" s="587">
        <f>SUM(D468:D469)</f>
        <v>0</v>
      </c>
      <c r="E470" s="515"/>
      <c r="F470" s="515"/>
      <c r="G470" s="515"/>
      <c r="H470" s="587">
        <f>SUM(H468:H469)</f>
        <v>0</v>
      </c>
      <c r="I470" s="587">
        <f>SUM(I468:I469)</f>
        <v>0</v>
      </c>
    </row>
    <row r="471" spans="1:12" ht="12" customHeight="1" x14ac:dyDescent="0.25">
      <c r="A471" s="7" t="s">
        <v>316</v>
      </c>
      <c r="B471" s="7" t="s">
        <v>314</v>
      </c>
      <c r="C471" s="469" t="s">
        <v>314</v>
      </c>
      <c r="D471" s="575"/>
      <c r="E471" s="579"/>
      <c r="F471" s="588"/>
      <c r="G471" s="580"/>
      <c r="H471" s="584">
        <f>(D471*(E471-F471))*G471</f>
        <v>0</v>
      </c>
      <c r="I471" s="585"/>
      <c r="K471">
        <v>7</v>
      </c>
      <c r="L471">
        <f>K446*100+K471</f>
        <v>1607</v>
      </c>
    </row>
    <row r="472" spans="1:12" x14ac:dyDescent="0.25">
      <c r="A472" s="7"/>
      <c r="B472" s="7"/>
      <c r="C472" s="469"/>
      <c r="D472" s="579"/>
      <c r="E472" s="579"/>
      <c r="F472" s="579"/>
      <c r="G472" s="579"/>
      <c r="H472" s="579"/>
      <c r="I472" s="497"/>
    </row>
    <row r="473" spans="1:12" ht="12" customHeight="1" x14ac:dyDescent="0.25">
      <c r="A473" s="917" t="s">
        <v>292</v>
      </c>
      <c r="B473" s="917"/>
      <c r="C473" s="917"/>
      <c r="D473" s="510">
        <f>SUM(D471:D472)</f>
        <v>0</v>
      </c>
      <c r="E473" s="515"/>
      <c r="F473" s="515"/>
      <c r="G473" s="515"/>
      <c r="H473" s="587">
        <f>SUM(H471:H472)</f>
        <v>0</v>
      </c>
      <c r="I473" s="587">
        <f>SUM(I471:I472)</f>
        <v>0</v>
      </c>
    </row>
    <row r="474" spans="1:12" x14ac:dyDescent="0.25">
      <c r="A474" s="865" t="s">
        <v>91</v>
      </c>
      <c r="B474" s="865"/>
      <c r="C474" s="865"/>
      <c r="D474" s="510">
        <f>D461+D464+D467+D470+D473</f>
        <v>0</v>
      </c>
      <c r="E474" s="516"/>
      <c r="F474" s="516"/>
      <c r="G474" s="516"/>
      <c r="H474" s="587">
        <f>H461+H464+H467+H470+H473</f>
        <v>0</v>
      </c>
      <c r="I474" s="587">
        <f>I461+I464+I467+I470+I473</f>
        <v>0</v>
      </c>
    </row>
    <row r="475" spans="1:12" x14ac:dyDescent="0.25">
      <c r="A475" s="896" t="s">
        <v>674</v>
      </c>
      <c r="B475" s="896"/>
      <c r="C475" s="896"/>
      <c r="D475" s="896"/>
      <c r="E475" s="896"/>
      <c r="F475" s="896"/>
      <c r="G475" s="896"/>
      <c r="H475" s="896"/>
      <c r="I475" s="896"/>
    </row>
    <row r="476" spans="1:12" x14ac:dyDescent="0.25">
      <c r="A476" s="896" t="s">
        <v>567</v>
      </c>
      <c r="B476" s="896"/>
      <c r="C476" s="896"/>
      <c r="D476" s="896"/>
      <c r="E476" s="896"/>
      <c r="F476" s="896"/>
      <c r="G476" s="896"/>
      <c r="H476" s="896"/>
      <c r="I476" s="896"/>
    </row>
    <row r="477" spans="1:12" x14ac:dyDescent="0.25">
      <c r="A477" s="583" t="s">
        <v>675</v>
      </c>
      <c r="B477" s="583"/>
      <c r="C477" s="583"/>
      <c r="D477" s="583"/>
      <c r="E477" s="583"/>
      <c r="F477" s="583"/>
      <c r="G477" s="583"/>
      <c r="H477" s="583"/>
      <c r="I477" s="583"/>
    </row>
    <row r="482" spans="1:12" ht="12" customHeight="1" x14ac:dyDescent="0.25">
      <c r="A482" s="702" t="s">
        <v>23</v>
      </c>
      <c r="B482" s="702"/>
      <c r="C482" s="890">
        <f>Presentación!$C$3</f>
        <v>1990</v>
      </c>
      <c r="D482" s="890"/>
      <c r="E482" s="890"/>
      <c r="F482" s="890"/>
      <c r="G482" s="890"/>
      <c r="H482" s="890"/>
      <c r="I482" s="890"/>
    </row>
    <row r="483" spans="1:12" ht="12" customHeight="1" x14ac:dyDescent="0.25">
      <c r="A483" s="702" t="s">
        <v>24</v>
      </c>
      <c r="B483" s="702"/>
      <c r="C483" s="891" t="s">
        <v>385</v>
      </c>
      <c r="D483" s="891"/>
      <c r="E483" s="891"/>
      <c r="F483" s="891"/>
      <c r="G483" s="891"/>
      <c r="H483" s="891"/>
      <c r="I483" s="891"/>
      <c r="K483">
        <v>8</v>
      </c>
    </row>
    <row r="484" spans="1:12" ht="12.75" customHeight="1" x14ac:dyDescent="0.25">
      <c r="A484" s="702" t="s">
        <v>5</v>
      </c>
      <c r="B484" s="702"/>
      <c r="C484" s="703" t="s">
        <v>26</v>
      </c>
      <c r="D484" s="703"/>
      <c r="E484" s="703"/>
      <c r="F484" s="703"/>
      <c r="G484" s="703"/>
      <c r="H484" s="703"/>
      <c r="I484" s="703"/>
    </row>
    <row r="485" spans="1:12" ht="12.75" customHeight="1" x14ac:dyDescent="0.25">
      <c r="A485" s="702" t="s">
        <v>27</v>
      </c>
      <c r="B485" s="702"/>
      <c r="C485" s="703" t="s">
        <v>659</v>
      </c>
      <c r="D485" s="703"/>
      <c r="E485" s="703"/>
      <c r="F485" s="703"/>
      <c r="G485" s="703"/>
      <c r="H485" s="703"/>
      <c r="I485" s="703"/>
    </row>
    <row r="486" spans="1:12" ht="12" customHeight="1" x14ac:dyDescent="0.25">
      <c r="A486" s="702" t="s">
        <v>29</v>
      </c>
      <c r="B486" s="702"/>
      <c r="C486" s="703" t="s">
        <v>660</v>
      </c>
      <c r="D486" s="703"/>
      <c r="E486" s="703"/>
      <c r="F486" s="703"/>
      <c r="G486" s="703"/>
      <c r="H486" s="703"/>
      <c r="I486" s="703"/>
    </row>
    <row r="487" spans="1:12" ht="12" customHeight="1" x14ac:dyDescent="0.25">
      <c r="A487" s="702" t="s">
        <v>31</v>
      </c>
      <c r="B487" s="702"/>
      <c r="C487" s="703" t="s">
        <v>406</v>
      </c>
      <c r="D487" s="703"/>
      <c r="E487" s="703"/>
      <c r="F487" s="703"/>
      <c r="G487" s="703"/>
      <c r="H487" s="703"/>
      <c r="I487" s="703"/>
    </row>
    <row r="488" spans="1:12" ht="12" customHeight="1" x14ac:dyDescent="0.25">
      <c r="A488" s="704" t="s">
        <v>33</v>
      </c>
      <c r="B488" s="704"/>
      <c r="C488" s="97" t="s">
        <v>34</v>
      </c>
      <c r="D488" s="705" t="s">
        <v>661</v>
      </c>
      <c r="E488" s="705"/>
      <c r="F488" s="705"/>
      <c r="G488" s="705"/>
      <c r="H488" s="705"/>
      <c r="I488" s="705"/>
    </row>
    <row r="489" spans="1:12" ht="57" customHeight="1" x14ac:dyDescent="0.25">
      <c r="A489" s="7" t="s">
        <v>37</v>
      </c>
      <c r="B489" s="7"/>
      <c r="C489" s="6" t="s">
        <v>38</v>
      </c>
      <c r="D489" s="98" t="s">
        <v>662</v>
      </c>
      <c r="E489" s="98" t="s">
        <v>663</v>
      </c>
      <c r="F489" s="98" t="s">
        <v>664</v>
      </c>
      <c r="G489" s="98" t="s">
        <v>43</v>
      </c>
      <c r="H489" s="98" t="s">
        <v>665</v>
      </c>
      <c r="I489" s="98" t="s">
        <v>411</v>
      </c>
    </row>
    <row r="490" spans="1:12" ht="12.75" customHeight="1" x14ac:dyDescent="0.25">
      <c r="A490" s="6" t="s">
        <v>197</v>
      </c>
      <c r="B490" s="6" t="s">
        <v>47</v>
      </c>
      <c r="C490" s="6"/>
      <c r="D490" s="892" t="s">
        <v>48</v>
      </c>
      <c r="E490" s="571" t="s">
        <v>552</v>
      </c>
      <c r="F490" s="571" t="s">
        <v>552</v>
      </c>
      <c r="G490" s="571" t="s">
        <v>120</v>
      </c>
      <c r="H490" s="892" t="s">
        <v>52</v>
      </c>
      <c r="I490" s="892" t="s">
        <v>225</v>
      </c>
    </row>
    <row r="491" spans="1:12" ht="13.5" x14ac:dyDescent="0.25">
      <c r="A491" s="6"/>
      <c r="B491" s="6"/>
      <c r="C491" s="6"/>
      <c r="D491" s="892"/>
      <c r="E491" s="571" t="s">
        <v>498</v>
      </c>
      <c r="F491" s="571" t="s">
        <v>498</v>
      </c>
      <c r="G491" s="571" t="s">
        <v>123</v>
      </c>
      <c r="H491" s="892"/>
      <c r="I491" s="892"/>
    </row>
    <row r="492" spans="1:12" ht="12.75" customHeight="1" x14ac:dyDescent="0.25">
      <c r="A492" s="6"/>
      <c r="B492" s="6"/>
      <c r="C492" s="6"/>
      <c r="D492" s="892"/>
      <c r="E492" s="7" t="s">
        <v>666</v>
      </c>
      <c r="F492" s="7"/>
      <c r="G492" s="7" t="s">
        <v>556</v>
      </c>
      <c r="H492" s="893" t="s">
        <v>667</v>
      </c>
      <c r="I492" s="893" t="s">
        <v>668</v>
      </c>
    </row>
    <row r="493" spans="1:12" x14ac:dyDescent="0.25">
      <c r="A493" s="6"/>
      <c r="B493" s="6"/>
      <c r="C493" s="6"/>
      <c r="D493" s="892"/>
      <c r="E493" s="7"/>
      <c r="F493" s="7"/>
      <c r="G493" s="7"/>
      <c r="H493" s="893"/>
      <c r="I493" s="893"/>
    </row>
    <row r="494" spans="1:12" ht="13.5" x14ac:dyDescent="0.35">
      <c r="A494" s="6"/>
      <c r="B494" s="6"/>
      <c r="C494" s="6"/>
      <c r="D494" s="572" t="s">
        <v>669</v>
      </c>
      <c r="E494" s="572" t="s">
        <v>560</v>
      </c>
      <c r="F494" s="572" t="s">
        <v>468</v>
      </c>
      <c r="G494" s="572" t="s">
        <v>65</v>
      </c>
      <c r="H494" s="573" t="s">
        <v>670</v>
      </c>
      <c r="I494" s="573" t="s">
        <v>670</v>
      </c>
    </row>
    <row r="495" spans="1:12" ht="12.75" customHeight="1" x14ac:dyDescent="0.25">
      <c r="A495" s="687" t="s">
        <v>68</v>
      </c>
      <c r="B495" s="687" t="s">
        <v>314</v>
      </c>
      <c r="C495" s="135" t="s">
        <v>671</v>
      </c>
      <c r="D495" s="575"/>
      <c r="E495" s="576">
        <v>0</v>
      </c>
      <c r="F495" s="577"/>
      <c r="G495" s="576"/>
      <c r="H495" s="584">
        <f>(D495*(E495-F495))*G495</f>
        <v>0</v>
      </c>
      <c r="I495" s="585"/>
      <c r="K495">
        <v>1</v>
      </c>
      <c r="L495">
        <f>K483*100+K495</f>
        <v>801</v>
      </c>
    </row>
    <row r="496" spans="1:12" x14ac:dyDescent="0.25">
      <c r="A496" s="687"/>
      <c r="B496" s="687"/>
      <c r="C496" s="486" t="s">
        <v>672</v>
      </c>
      <c r="D496" s="575"/>
      <c r="E496" s="492">
        <v>0</v>
      </c>
      <c r="F496" s="577"/>
      <c r="G496" s="576"/>
      <c r="H496" s="584">
        <f>(D496*(E496-F496))*G496</f>
        <v>0</v>
      </c>
      <c r="I496" s="585"/>
      <c r="K496">
        <v>2</v>
      </c>
      <c r="L496">
        <f>K483*100+K496</f>
        <v>802</v>
      </c>
    </row>
    <row r="497" spans="1:12" x14ac:dyDescent="0.25">
      <c r="A497" s="687"/>
      <c r="B497" s="687"/>
      <c r="C497" s="135" t="s">
        <v>673</v>
      </c>
      <c r="D497" s="575"/>
      <c r="E497" s="492">
        <v>0</v>
      </c>
      <c r="F497" s="577"/>
      <c r="G497" s="576"/>
      <c r="H497" s="584">
        <f>(D497*(E497-F497))*G497</f>
        <v>0</v>
      </c>
      <c r="I497" s="585"/>
      <c r="K497">
        <v>3</v>
      </c>
      <c r="L497">
        <f>K483*100+K497</f>
        <v>803</v>
      </c>
    </row>
    <row r="498" spans="1:12" ht="12" customHeight="1" x14ac:dyDescent="0.25">
      <c r="A498" s="916" t="s">
        <v>292</v>
      </c>
      <c r="B498" s="916"/>
      <c r="C498" s="916"/>
      <c r="D498" s="587">
        <f>SUM(D495:D497)</f>
        <v>0</v>
      </c>
      <c r="E498" s="515"/>
      <c r="F498" s="515"/>
      <c r="G498" s="515"/>
      <c r="H498" s="587">
        <f>SUM(H495:H497)</f>
        <v>0</v>
      </c>
      <c r="I498" s="587">
        <f>SUM(I495:I497)</f>
        <v>0</v>
      </c>
    </row>
    <row r="499" spans="1:12" ht="12" customHeight="1" x14ac:dyDescent="0.25">
      <c r="A499" s="7" t="s">
        <v>310</v>
      </c>
      <c r="B499" s="7" t="s">
        <v>314</v>
      </c>
      <c r="C499" s="469" t="s">
        <v>314</v>
      </c>
      <c r="D499" s="575"/>
      <c r="E499" s="579"/>
      <c r="F499" s="588"/>
      <c r="G499" s="580"/>
      <c r="H499" s="584">
        <f>(D499*(E499-F499))*G499</f>
        <v>0</v>
      </c>
      <c r="I499" s="585"/>
      <c r="K499">
        <v>4</v>
      </c>
      <c r="L499">
        <f>K483*100+K499</f>
        <v>804</v>
      </c>
    </row>
    <row r="500" spans="1:12" x14ac:dyDescent="0.25">
      <c r="A500" s="7"/>
      <c r="B500" s="7"/>
      <c r="C500" s="469"/>
      <c r="D500" s="579"/>
      <c r="E500" s="579"/>
      <c r="F500" s="579"/>
      <c r="G500" s="579"/>
      <c r="H500" s="579"/>
      <c r="I500" s="497"/>
    </row>
    <row r="501" spans="1:12" ht="12" customHeight="1" x14ac:dyDescent="0.25">
      <c r="A501" s="916" t="s">
        <v>292</v>
      </c>
      <c r="B501" s="916"/>
      <c r="C501" s="916"/>
      <c r="D501" s="587">
        <f>SUM(D499:D500)</f>
        <v>0</v>
      </c>
      <c r="E501" s="515"/>
      <c r="F501" s="515"/>
      <c r="G501" s="515"/>
      <c r="H501" s="587">
        <f>SUM(H499:H500)</f>
        <v>0</v>
      </c>
      <c r="I501" s="587">
        <f>SUM(I499:I500)</f>
        <v>0</v>
      </c>
    </row>
    <row r="502" spans="1:12" ht="12" customHeight="1" x14ac:dyDescent="0.25">
      <c r="A502" s="7" t="s">
        <v>313</v>
      </c>
      <c r="B502" s="7" t="s">
        <v>314</v>
      </c>
      <c r="C502" s="469" t="s">
        <v>314</v>
      </c>
      <c r="D502" s="575"/>
      <c r="E502" s="579"/>
      <c r="F502" s="588"/>
      <c r="G502" s="580"/>
      <c r="H502" s="584">
        <f>(D502*(E502-F502))*G502</f>
        <v>0</v>
      </c>
      <c r="I502" s="585"/>
      <c r="K502">
        <v>5</v>
      </c>
      <c r="L502">
        <f>K483*100+K502</f>
        <v>805</v>
      </c>
    </row>
    <row r="503" spans="1:12" x14ac:dyDescent="0.25">
      <c r="A503" s="7"/>
      <c r="B503" s="7"/>
      <c r="C503" s="469"/>
      <c r="D503" s="579"/>
      <c r="E503" s="579"/>
      <c r="F503" s="579"/>
      <c r="G503" s="579"/>
      <c r="H503" s="579"/>
      <c r="I503" s="497"/>
    </row>
    <row r="504" spans="1:12" ht="12" customHeight="1" x14ac:dyDescent="0.25">
      <c r="A504" s="916" t="s">
        <v>292</v>
      </c>
      <c r="B504" s="916"/>
      <c r="C504" s="916"/>
      <c r="D504" s="587">
        <f>SUM(D502:D503)</f>
        <v>0</v>
      </c>
      <c r="E504" s="515"/>
      <c r="F504" s="515"/>
      <c r="G504" s="515"/>
      <c r="H504" s="587">
        <f>SUM(H502:H503)</f>
        <v>0</v>
      </c>
      <c r="I504" s="587">
        <f>SUM(I502:I503)</f>
        <v>0</v>
      </c>
    </row>
    <row r="505" spans="1:12" ht="12" customHeight="1" x14ac:dyDescent="0.25">
      <c r="A505" s="7" t="s">
        <v>315</v>
      </c>
      <c r="B505" s="7" t="s">
        <v>314</v>
      </c>
      <c r="C505" s="469" t="s">
        <v>314</v>
      </c>
      <c r="D505" s="575"/>
      <c r="E505" s="579"/>
      <c r="F505" s="588"/>
      <c r="G505" s="580"/>
      <c r="H505" s="584">
        <f>(D505*(E505-F505))*G505</f>
        <v>0</v>
      </c>
      <c r="I505" s="585"/>
      <c r="K505">
        <v>6</v>
      </c>
      <c r="L505">
        <f>K483*100+K505</f>
        <v>806</v>
      </c>
    </row>
    <row r="506" spans="1:12" x14ac:dyDescent="0.25">
      <c r="A506" s="7"/>
      <c r="B506" s="7"/>
      <c r="C506" s="469"/>
      <c r="D506" s="579"/>
      <c r="E506" s="579"/>
      <c r="F506" s="579"/>
      <c r="G506" s="579"/>
      <c r="H506" s="579"/>
      <c r="I506" s="497"/>
    </row>
    <row r="507" spans="1:12" ht="12" customHeight="1" x14ac:dyDescent="0.25">
      <c r="A507" s="916" t="s">
        <v>292</v>
      </c>
      <c r="B507" s="916"/>
      <c r="C507" s="916"/>
      <c r="D507" s="587">
        <f>SUM(D505:D506)</f>
        <v>0</v>
      </c>
      <c r="E507" s="515"/>
      <c r="F507" s="515"/>
      <c r="G507" s="515"/>
      <c r="H507" s="587">
        <f>SUM(H505:H506)</f>
        <v>0</v>
      </c>
      <c r="I507" s="587">
        <f>SUM(I505:I506)</f>
        <v>0</v>
      </c>
    </row>
    <row r="508" spans="1:12" ht="12" customHeight="1" x14ac:dyDescent="0.25">
      <c r="A508" s="7" t="s">
        <v>316</v>
      </c>
      <c r="B508" s="7" t="s">
        <v>314</v>
      </c>
      <c r="C508" s="469" t="s">
        <v>314</v>
      </c>
      <c r="D508" s="575"/>
      <c r="E508" s="579"/>
      <c r="F508" s="588"/>
      <c r="G508" s="580"/>
      <c r="H508" s="584">
        <f>(D508*(E508-F508))*G508</f>
        <v>0</v>
      </c>
      <c r="I508" s="585"/>
      <c r="K508">
        <v>7</v>
      </c>
      <c r="L508">
        <f>K483*100+K508</f>
        <v>807</v>
      </c>
    </row>
    <row r="509" spans="1:12" x14ac:dyDescent="0.25">
      <c r="A509" s="7"/>
      <c r="B509" s="7"/>
      <c r="C509" s="469"/>
      <c r="D509" s="579"/>
      <c r="E509" s="579"/>
      <c r="F509" s="579"/>
      <c r="G509" s="579"/>
      <c r="H509" s="579"/>
      <c r="I509" s="497"/>
    </row>
    <row r="510" spans="1:12" ht="12" customHeight="1" x14ac:dyDescent="0.25">
      <c r="A510" s="917" t="s">
        <v>292</v>
      </c>
      <c r="B510" s="917"/>
      <c r="C510" s="917"/>
      <c r="D510" s="510">
        <f>SUM(D508:D509)</f>
        <v>0</v>
      </c>
      <c r="E510" s="515"/>
      <c r="F510" s="515"/>
      <c r="G510" s="515"/>
      <c r="H510" s="587">
        <f>SUM(H508:H509)</f>
        <v>0</v>
      </c>
      <c r="I510" s="587">
        <f>SUM(I508:I509)</f>
        <v>0</v>
      </c>
    </row>
    <row r="511" spans="1:12" x14ac:dyDescent="0.25">
      <c r="A511" s="865" t="s">
        <v>91</v>
      </c>
      <c r="B511" s="865"/>
      <c r="C511" s="865"/>
      <c r="D511" s="510">
        <f>D498+D501+D504+D507+D510</f>
        <v>0</v>
      </c>
      <c r="E511" s="516"/>
      <c r="F511" s="516"/>
      <c r="G511" s="516"/>
      <c r="H511" s="587">
        <f>H498+H501+H504+H507+H510</f>
        <v>0</v>
      </c>
      <c r="I511" s="587">
        <f>I498+I501+I504+I507+I510</f>
        <v>0</v>
      </c>
    </row>
    <row r="512" spans="1:12" x14ac:dyDescent="0.25">
      <c r="A512" s="896" t="s">
        <v>674</v>
      </c>
      <c r="B512" s="896"/>
      <c r="C512" s="896"/>
      <c r="D512" s="896"/>
      <c r="E512" s="896"/>
      <c r="F512" s="896"/>
      <c r="G512" s="896"/>
      <c r="H512" s="896"/>
      <c r="I512" s="896"/>
    </row>
    <row r="513" spans="1:11" x14ac:dyDescent="0.25">
      <c r="A513" s="896" t="s">
        <v>567</v>
      </c>
      <c r="B513" s="896"/>
      <c r="C513" s="896"/>
      <c r="D513" s="896"/>
      <c r="E513" s="896"/>
      <c r="F513" s="896"/>
      <c r="G513" s="896"/>
      <c r="H513" s="896"/>
      <c r="I513" s="896"/>
    </row>
    <row r="514" spans="1:11" x14ac:dyDescent="0.25">
      <c r="A514" s="583" t="s">
        <v>675</v>
      </c>
      <c r="B514" s="583"/>
      <c r="C514" s="583"/>
      <c r="D514" s="583"/>
      <c r="E514" s="583"/>
      <c r="F514" s="583"/>
      <c r="G514" s="583"/>
      <c r="H514" s="583"/>
      <c r="I514" s="583"/>
    </row>
    <row r="519" spans="1:11" ht="12" customHeight="1" x14ac:dyDescent="0.25">
      <c r="A519" s="702" t="s">
        <v>23</v>
      </c>
      <c r="B519" s="702"/>
      <c r="C519" s="890">
        <f>Presentación!$C$3</f>
        <v>1990</v>
      </c>
      <c r="D519" s="890"/>
      <c r="E519" s="890"/>
      <c r="F519" s="890"/>
      <c r="G519" s="890"/>
      <c r="H519" s="890"/>
      <c r="I519" s="890"/>
    </row>
    <row r="520" spans="1:11" ht="12" customHeight="1" x14ac:dyDescent="0.25">
      <c r="A520" s="702" t="s">
        <v>24</v>
      </c>
      <c r="B520" s="702"/>
      <c r="C520" s="891" t="s">
        <v>386</v>
      </c>
      <c r="D520" s="891"/>
      <c r="E520" s="891"/>
      <c r="F520" s="891"/>
      <c r="G520" s="891"/>
      <c r="H520" s="891"/>
      <c r="I520" s="891"/>
      <c r="K520">
        <v>9</v>
      </c>
    </row>
    <row r="521" spans="1:11" ht="12.75" customHeight="1" x14ac:dyDescent="0.25">
      <c r="A521" s="702" t="s">
        <v>5</v>
      </c>
      <c r="B521" s="702"/>
      <c r="C521" s="703" t="s">
        <v>26</v>
      </c>
      <c r="D521" s="703"/>
      <c r="E521" s="703"/>
      <c r="F521" s="703"/>
      <c r="G521" s="703"/>
      <c r="H521" s="703"/>
      <c r="I521" s="703"/>
    </row>
    <row r="522" spans="1:11" ht="12.75" customHeight="1" x14ac:dyDescent="0.25">
      <c r="A522" s="702" t="s">
        <v>27</v>
      </c>
      <c r="B522" s="702"/>
      <c r="C522" s="703" t="s">
        <v>659</v>
      </c>
      <c r="D522" s="703"/>
      <c r="E522" s="703"/>
      <c r="F522" s="703"/>
      <c r="G522" s="703"/>
      <c r="H522" s="703"/>
      <c r="I522" s="703"/>
    </row>
    <row r="523" spans="1:11" ht="12" customHeight="1" x14ac:dyDescent="0.25">
      <c r="A523" s="702" t="s">
        <v>29</v>
      </c>
      <c r="B523" s="702"/>
      <c r="C523" s="703" t="s">
        <v>660</v>
      </c>
      <c r="D523" s="703"/>
      <c r="E523" s="703"/>
      <c r="F523" s="703"/>
      <c r="G523" s="703"/>
      <c r="H523" s="703"/>
      <c r="I523" s="703"/>
    </row>
    <row r="524" spans="1:11" ht="12" customHeight="1" x14ac:dyDescent="0.25">
      <c r="A524" s="702" t="s">
        <v>31</v>
      </c>
      <c r="B524" s="702"/>
      <c r="C524" s="703" t="s">
        <v>406</v>
      </c>
      <c r="D524" s="703"/>
      <c r="E524" s="703"/>
      <c r="F524" s="703"/>
      <c r="G524" s="703"/>
      <c r="H524" s="703"/>
      <c r="I524" s="703"/>
    </row>
    <row r="525" spans="1:11" ht="12" customHeight="1" x14ac:dyDescent="0.25">
      <c r="A525" s="704" t="s">
        <v>33</v>
      </c>
      <c r="B525" s="704"/>
      <c r="C525" s="97" t="s">
        <v>34</v>
      </c>
      <c r="D525" s="705" t="s">
        <v>661</v>
      </c>
      <c r="E525" s="705"/>
      <c r="F525" s="705"/>
      <c r="G525" s="705"/>
      <c r="H525" s="705"/>
      <c r="I525" s="705"/>
    </row>
    <row r="526" spans="1:11" ht="57" customHeight="1" x14ac:dyDescent="0.25">
      <c r="A526" s="7" t="s">
        <v>37</v>
      </c>
      <c r="B526" s="7"/>
      <c r="C526" s="6" t="s">
        <v>38</v>
      </c>
      <c r="D526" s="98" t="s">
        <v>662</v>
      </c>
      <c r="E526" s="98" t="s">
        <v>663</v>
      </c>
      <c r="F526" s="98" t="s">
        <v>664</v>
      </c>
      <c r="G526" s="98" t="s">
        <v>43</v>
      </c>
      <c r="H526" s="98" t="s">
        <v>665</v>
      </c>
      <c r="I526" s="98" t="s">
        <v>411</v>
      </c>
    </row>
    <row r="527" spans="1:11" ht="12.75" customHeight="1" x14ac:dyDescent="0.25">
      <c r="A527" s="6" t="s">
        <v>197</v>
      </c>
      <c r="B527" s="6" t="s">
        <v>47</v>
      </c>
      <c r="C527" s="6"/>
      <c r="D527" s="892" t="s">
        <v>48</v>
      </c>
      <c r="E527" s="571" t="s">
        <v>552</v>
      </c>
      <c r="F527" s="571" t="s">
        <v>552</v>
      </c>
      <c r="G527" s="571" t="s">
        <v>120</v>
      </c>
      <c r="H527" s="892" t="s">
        <v>52</v>
      </c>
      <c r="I527" s="892" t="s">
        <v>225</v>
      </c>
    </row>
    <row r="528" spans="1:11" ht="13.5" x14ac:dyDescent="0.25">
      <c r="A528" s="6"/>
      <c r="B528" s="6"/>
      <c r="C528" s="6"/>
      <c r="D528" s="892"/>
      <c r="E528" s="571" t="s">
        <v>498</v>
      </c>
      <c r="F528" s="571" t="s">
        <v>498</v>
      </c>
      <c r="G528" s="571" t="s">
        <v>123</v>
      </c>
      <c r="H528" s="892"/>
      <c r="I528" s="892"/>
    </row>
    <row r="529" spans="1:12" ht="12.75" customHeight="1" x14ac:dyDescent="0.25">
      <c r="A529" s="6"/>
      <c r="B529" s="6"/>
      <c r="C529" s="6"/>
      <c r="D529" s="892"/>
      <c r="E529" s="7" t="s">
        <v>666</v>
      </c>
      <c r="F529" s="7"/>
      <c r="G529" s="7" t="s">
        <v>556</v>
      </c>
      <c r="H529" s="893" t="s">
        <v>667</v>
      </c>
      <c r="I529" s="893" t="s">
        <v>668</v>
      </c>
    </row>
    <row r="530" spans="1:12" x14ac:dyDescent="0.25">
      <c r="A530" s="6"/>
      <c r="B530" s="6"/>
      <c r="C530" s="6"/>
      <c r="D530" s="892"/>
      <c r="E530" s="7"/>
      <c r="F530" s="7"/>
      <c r="G530" s="7"/>
      <c r="H530" s="893"/>
      <c r="I530" s="893"/>
    </row>
    <row r="531" spans="1:12" ht="13.5" x14ac:dyDescent="0.35">
      <c r="A531" s="6"/>
      <c r="B531" s="6"/>
      <c r="C531" s="6"/>
      <c r="D531" s="572" t="s">
        <v>669</v>
      </c>
      <c r="E531" s="572" t="s">
        <v>560</v>
      </c>
      <c r="F531" s="572" t="s">
        <v>468</v>
      </c>
      <c r="G531" s="572" t="s">
        <v>65</v>
      </c>
      <c r="H531" s="573" t="s">
        <v>670</v>
      </c>
      <c r="I531" s="573" t="s">
        <v>670</v>
      </c>
    </row>
    <row r="532" spans="1:12" ht="12.75" customHeight="1" x14ac:dyDescent="0.25">
      <c r="A532" s="687" t="s">
        <v>68</v>
      </c>
      <c r="B532" s="687" t="s">
        <v>314</v>
      </c>
      <c r="C532" s="135" t="s">
        <v>671</v>
      </c>
      <c r="D532" s="575"/>
      <c r="E532" s="576">
        <v>0</v>
      </c>
      <c r="F532" s="577"/>
      <c r="G532" s="576"/>
      <c r="H532" s="584">
        <f>(D532*(E532-F532))*G532</f>
        <v>0</v>
      </c>
      <c r="I532" s="585"/>
      <c r="K532">
        <v>1</v>
      </c>
      <c r="L532">
        <f>K520*100+K532</f>
        <v>901</v>
      </c>
    </row>
    <row r="533" spans="1:12" x14ac:dyDescent="0.25">
      <c r="A533" s="687"/>
      <c r="B533" s="687"/>
      <c r="C533" s="486" t="s">
        <v>672</v>
      </c>
      <c r="D533" s="575"/>
      <c r="E533" s="492">
        <v>0</v>
      </c>
      <c r="F533" s="577"/>
      <c r="G533" s="576"/>
      <c r="H533" s="584">
        <f>(D533*(E533-F533))*G533</f>
        <v>0</v>
      </c>
      <c r="I533" s="585"/>
      <c r="K533">
        <v>2</v>
      </c>
      <c r="L533">
        <f>K520*100+K533</f>
        <v>902</v>
      </c>
    </row>
    <row r="534" spans="1:12" x14ac:dyDescent="0.25">
      <c r="A534" s="687"/>
      <c r="B534" s="687"/>
      <c r="C534" s="135" t="s">
        <v>673</v>
      </c>
      <c r="D534" s="575"/>
      <c r="E534" s="492">
        <v>0</v>
      </c>
      <c r="F534" s="577"/>
      <c r="G534" s="576"/>
      <c r="H534" s="584">
        <f>(D534*(E534-F534))*G534</f>
        <v>0</v>
      </c>
      <c r="I534" s="585"/>
      <c r="K534">
        <v>3</v>
      </c>
      <c r="L534">
        <f>K520*100+K534</f>
        <v>903</v>
      </c>
    </row>
    <row r="535" spans="1:12" ht="12" customHeight="1" x14ac:dyDescent="0.25">
      <c r="A535" s="916" t="s">
        <v>292</v>
      </c>
      <c r="B535" s="916"/>
      <c r="C535" s="916"/>
      <c r="D535" s="587">
        <f>SUM(D532:D534)</f>
        <v>0</v>
      </c>
      <c r="E535" s="515"/>
      <c r="F535" s="515"/>
      <c r="G535" s="515"/>
      <c r="H535" s="587">
        <f>SUM(H532:H534)</f>
        <v>0</v>
      </c>
      <c r="I535" s="587">
        <f>SUM(I532:I534)</f>
        <v>0</v>
      </c>
    </row>
    <row r="536" spans="1:12" ht="12" customHeight="1" x14ac:dyDescent="0.25">
      <c r="A536" s="7" t="s">
        <v>310</v>
      </c>
      <c r="B536" s="7" t="s">
        <v>314</v>
      </c>
      <c r="C536" s="469" t="s">
        <v>314</v>
      </c>
      <c r="D536" s="575"/>
      <c r="E536" s="579"/>
      <c r="F536" s="588"/>
      <c r="G536" s="580"/>
      <c r="H536" s="584">
        <f>(D536*(E536-F536))*G536</f>
        <v>0</v>
      </c>
      <c r="I536" s="585"/>
      <c r="K536">
        <v>4</v>
      </c>
      <c r="L536">
        <f>K520*100+K536</f>
        <v>904</v>
      </c>
    </row>
    <row r="537" spans="1:12" x14ac:dyDescent="0.25">
      <c r="A537" s="7"/>
      <c r="B537" s="7"/>
      <c r="C537" s="469"/>
      <c r="D537" s="579"/>
      <c r="E537" s="579"/>
      <c r="F537" s="579"/>
      <c r="G537" s="579"/>
      <c r="H537" s="579"/>
      <c r="I537" s="497"/>
    </row>
    <row r="538" spans="1:12" ht="12" customHeight="1" x14ac:dyDescent="0.25">
      <c r="A538" s="916" t="s">
        <v>292</v>
      </c>
      <c r="B538" s="916"/>
      <c r="C538" s="916"/>
      <c r="D538" s="587">
        <f>SUM(D536:D537)</f>
        <v>0</v>
      </c>
      <c r="E538" s="515"/>
      <c r="F538" s="515"/>
      <c r="G538" s="515"/>
      <c r="H538" s="587">
        <f>SUM(H536:H537)</f>
        <v>0</v>
      </c>
      <c r="I538" s="587">
        <f>SUM(I536:I537)</f>
        <v>0</v>
      </c>
    </row>
    <row r="539" spans="1:12" ht="12" customHeight="1" x14ac:dyDescent="0.25">
      <c r="A539" s="7" t="s">
        <v>313</v>
      </c>
      <c r="B539" s="7" t="s">
        <v>314</v>
      </c>
      <c r="C539" s="469" t="s">
        <v>314</v>
      </c>
      <c r="D539" s="575"/>
      <c r="E539" s="579"/>
      <c r="F539" s="588"/>
      <c r="G539" s="580"/>
      <c r="H539" s="584">
        <f>(D539*(E539-F539))*G539</f>
        <v>0</v>
      </c>
      <c r="I539" s="585"/>
      <c r="K539">
        <v>5</v>
      </c>
      <c r="L539">
        <f>K520*100+K539</f>
        <v>905</v>
      </c>
    </row>
    <row r="540" spans="1:12" x14ac:dyDescent="0.25">
      <c r="A540" s="7"/>
      <c r="B540" s="7"/>
      <c r="C540" s="469"/>
      <c r="D540" s="579"/>
      <c r="E540" s="579"/>
      <c r="F540" s="579"/>
      <c r="G540" s="579"/>
      <c r="H540" s="579"/>
      <c r="I540" s="497"/>
    </row>
    <row r="541" spans="1:12" ht="12" customHeight="1" x14ac:dyDescent="0.25">
      <c r="A541" s="916" t="s">
        <v>292</v>
      </c>
      <c r="B541" s="916"/>
      <c r="C541" s="916"/>
      <c r="D541" s="587">
        <f>SUM(D539:D540)</f>
        <v>0</v>
      </c>
      <c r="E541" s="515"/>
      <c r="F541" s="515"/>
      <c r="G541" s="515"/>
      <c r="H541" s="587">
        <f>SUM(H539:H540)</f>
        <v>0</v>
      </c>
      <c r="I541" s="587">
        <f>SUM(I539:I540)</f>
        <v>0</v>
      </c>
    </row>
    <row r="542" spans="1:12" ht="12" customHeight="1" x14ac:dyDescent="0.25">
      <c r="A542" s="7" t="s">
        <v>315</v>
      </c>
      <c r="B542" s="7" t="s">
        <v>314</v>
      </c>
      <c r="C542" s="469" t="s">
        <v>314</v>
      </c>
      <c r="D542" s="575"/>
      <c r="E542" s="579"/>
      <c r="F542" s="588"/>
      <c r="G542" s="580"/>
      <c r="H542" s="584">
        <f>(D542*(E542-F542))*G542</f>
        <v>0</v>
      </c>
      <c r="I542" s="585"/>
      <c r="K542">
        <v>6</v>
      </c>
      <c r="L542">
        <f>K520*100+K542</f>
        <v>906</v>
      </c>
    </row>
    <row r="543" spans="1:12" x14ac:dyDescent="0.25">
      <c r="A543" s="7"/>
      <c r="B543" s="7"/>
      <c r="C543" s="469"/>
      <c r="D543" s="579"/>
      <c r="E543" s="579"/>
      <c r="F543" s="579"/>
      <c r="G543" s="579"/>
      <c r="H543" s="579"/>
      <c r="I543" s="497"/>
    </row>
    <row r="544" spans="1:12" ht="12" customHeight="1" x14ac:dyDescent="0.25">
      <c r="A544" s="916" t="s">
        <v>292</v>
      </c>
      <c r="B544" s="916"/>
      <c r="C544" s="916"/>
      <c r="D544" s="587">
        <f>SUM(D542:D543)</f>
        <v>0</v>
      </c>
      <c r="E544" s="515"/>
      <c r="F544" s="515"/>
      <c r="G544" s="515"/>
      <c r="H544" s="587">
        <f>SUM(H542:H543)</f>
        <v>0</v>
      </c>
      <c r="I544" s="587">
        <f>SUM(I542:I543)</f>
        <v>0</v>
      </c>
    </row>
    <row r="545" spans="1:12" ht="12" customHeight="1" x14ac:dyDescent="0.25">
      <c r="A545" s="7" t="s">
        <v>316</v>
      </c>
      <c r="B545" s="7" t="s">
        <v>314</v>
      </c>
      <c r="C545" s="469" t="s">
        <v>314</v>
      </c>
      <c r="D545" s="575"/>
      <c r="E545" s="579"/>
      <c r="F545" s="588"/>
      <c r="G545" s="580"/>
      <c r="H545" s="584">
        <f>(D545*(E545-F545))*G545</f>
        <v>0</v>
      </c>
      <c r="I545" s="585"/>
      <c r="K545">
        <v>7</v>
      </c>
      <c r="L545">
        <f>K520*100+K545</f>
        <v>907</v>
      </c>
    </row>
    <row r="546" spans="1:12" x14ac:dyDescent="0.25">
      <c r="A546" s="7"/>
      <c r="B546" s="7"/>
      <c r="C546" s="469"/>
      <c r="D546" s="579"/>
      <c r="E546" s="579"/>
      <c r="F546" s="579"/>
      <c r="G546" s="579"/>
      <c r="H546" s="579"/>
      <c r="I546" s="497"/>
    </row>
    <row r="547" spans="1:12" ht="12" customHeight="1" x14ac:dyDescent="0.25">
      <c r="A547" s="917" t="s">
        <v>292</v>
      </c>
      <c r="B547" s="917"/>
      <c r="C547" s="917"/>
      <c r="D547" s="510">
        <f>SUM(D545:D546)</f>
        <v>0</v>
      </c>
      <c r="E547" s="515"/>
      <c r="F547" s="515"/>
      <c r="G547" s="515"/>
      <c r="H547" s="587">
        <f>SUM(H545:H546)</f>
        <v>0</v>
      </c>
      <c r="I547" s="587">
        <f>SUM(I545:I546)</f>
        <v>0</v>
      </c>
    </row>
    <row r="548" spans="1:12" x14ac:dyDescent="0.25">
      <c r="A548" s="865" t="s">
        <v>91</v>
      </c>
      <c r="B548" s="865"/>
      <c r="C548" s="865"/>
      <c r="D548" s="510">
        <f>D535+D538+D541+D544+D547</f>
        <v>0</v>
      </c>
      <c r="E548" s="516"/>
      <c r="F548" s="516"/>
      <c r="G548" s="516"/>
      <c r="H548" s="587">
        <f>H535+H538+H541+H544+H547</f>
        <v>0</v>
      </c>
      <c r="I548" s="587">
        <f>I535+I538+I541+I544+I547</f>
        <v>0</v>
      </c>
    </row>
    <row r="549" spans="1:12" x14ac:dyDescent="0.25">
      <c r="A549" s="896" t="s">
        <v>674</v>
      </c>
      <c r="B549" s="896"/>
      <c r="C549" s="896"/>
      <c r="D549" s="896"/>
      <c r="E549" s="896"/>
      <c r="F549" s="896"/>
      <c r="G549" s="896"/>
      <c r="H549" s="896"/>
      <c r="I549" s="896"/>
    </row>
    <row r="550" spans="1:12" x14ac:dyDescent="0.25">
      <c r="A550" s="896" t="s">
        <v>567</v>
      </c>
      <c r="B550" s="896"/>
      <c r="C550" s="896"/>
      <c r="D550" s="896"/>
      <c r="E550" s="896"/>
      <c r="F550" s="896"/>
      <c r="G550" s="896"/>
      <c r="H550" s="896"/>
      <c r="I550" s="896"/>
    </row>
    <row r="551" spans="1:12" x14ac:dyDescent="0.25">
      <c r="A551" s="583" t="s">
        <v>675</v>
      </c>
      <c r="B551" s="583"/>
      <c r="C551" s="583"/>
      <c r="D551" s="583"/>
      <c r="E551" s="583"/>
      <c r="F551" s="583"/>
      <c r="G551" s="583"/>
      <c r="H551" s="583"/>
      <c r="I551" s="583"/>
    </row>
    <row r="556" spans="1:12" ht="12" customHeight="1" x14ac:dyDescent="0.25">
      <c r="A556" s="702" t="s">
        <v>23</v>
      </c>
      <c r="B556" s="702"/>
      <c r="C556" s="890">
        <f>Presentación!$C$3</f>
        <v>1990</v>
      </c>
      <c r="D556" s="890"/>
      <c r="E556" s="890"/>
      <c r="F556" s="890"/>
      <c r="G556" s="890"/>
      <c r="H556" s="890"/>
      <c r="I556" s="890"/>
    </row>
    <row r="557" spans="1:12" ht="12" customHeight="1" x14ac:dyDescent="0.25">
      <c r="A557" s="702" t="s">
        <v>24</v>
      </c>
      <c r="B557" s="702"/>
      <c r="C557" s="891" t="s">
        <v>387</v>
      </c>
      <c r="D557" s="891"/>
      <c r="E557" s="891"/>
      <c r="F557" s="891"/>
      <c r="G557" s="891"/>
      <c r="H557" s="891"/>
      <c r="I557" s="891"/>
      <c r="K557">
        <v>14</v>
      </c>
    </row>
    <row r="558" spans="1:12" ht="12.75" customHeight="1" x14ac:dyDescent="0.25">
      <c r="A558" s="702" t="s">
        <v>5</v>
      </c>
      <c r="B558" s="702"/>
      <c r="C558" s="703" t="s">
        <v>26</v>
      </c>
      <c r="D558" s="703"/>
      <c r="E558" s="703"/>
      <c r="F558" s="703"/>
      <c r="G558" s="703"/>
      <c r="H558" s="703"/>
      <c r="I558" s="703"/>
    </row>
    <row r="559" spans="1:12" ht="12.75" customHeight="1" x14ac:dyDescent="0.25">
      <c r="A559" s="702" t="s">
        <v>27</v>
      </c>
      <c r="B559" s="702"/>
      <c r="C559" s="703" t="s">
        <v>659</v>
      </c>
      <c r="D559" s="703"/>
      <c r="E559" s="703"/>
      <c r="F559" s="703"/>
      <c r="G559" s="703"/>
      <c r="H559" s="703"/>
      <c r="I559" s="703"/>
    </row>
    <row r="560" spans="1:12" ht="12" customHeight="1" x14ac:dyDescent="0.25">
      <c r="A560" s="702" t="s">
        <v>29</v>
      </c>
      <c r="B560" s="702"/>
      <c r="C560" s="703" t="s">
        <v>660</v>
      </c>
      <c r="D560" s="703"/>
      <c r="E560" s="703"/>
      <c r="F560" s="703"/>
      <c r="G560" s="703"/>
      <c r="H560" s="703"/>
      <c r="I560" s="703"/>
    </row>
    <row r="561" spans="1:12" ht="12" customHeight="1" x14ac:dyDescent="0.25">
      <c r="A561" s="702" t="s">
        <v>31</v>
      </c>
      <c r="B561" s="702"/>
      <c r="C561" s="703" t="s">
        <v>406</v>
      </c>
      <c r="D561" s="703"/>
      <c r="E561" s="703"/>
      <c r="F561" s="703"/>
      <c r="G561" s="703"/>
      <c r="H561" s="703"/>
      <c r="I561" s="703"/>
    </row>
    <row r="562" spans="1:12" ht="12" customHeight="1" x14ac:dyDescent="0.25">
      <c r="A562" s="704" t="s">
        <v>33</v>
      </c>
      <c r="B562" s="704"/>
      <c r="C562" s="97" t="s">
        <v>34</v>
      </c>
      <c r="D562" s="705" t="s">
        <v>661</v>
      </c>
      <c r="E562" s="705"/>
      <c r="F562" s="705"/>
      <c r="G562" s="705"/>
      <c r="H562" s="705"/>
      <c r="I562" s="705"/>
    </row>
    <row r="563" spans="1:12" ht="57" customHeight="1" x14ac:dyDescent="0.25">
      <c r="A563" s="7" t="s">
        <v>37</v>
      </c>
      <c r="B563" s="7"/>
      <c r="C563" s="6" t="s">
        <v>38</v>
      </c>
      <c r="D563" s="98" t="s">
        <v>662</v>
      </c>
      <c r="E563" s="98" t="s">
        <v>663</v>
      </c>
      <c r="F563" s="98" t="s">
        <v>664</v>
      </c>
      <c r="G563" s="98" t="s">
        <v>43</v>
      </c>
      <c r="H563" s="98" t="s">
        <v>665</v>
      </c>
      <c r="I563" s="98" t="s">
        <v>411</v>
      </c>
    </row>
    <row r="564" spans="1:12" ht="12.75" customHeight="1" x14ac:dyDescent="0.25">
      <c r="A564" s="6" t="s">
        <v>197</v>
      </c>
      <c r="B564" s="6" t="s">
        <v>47</v>
      </c>
      <c r="C564" s="6"/>
      <c r="D564" s="892" t="s">
        <v>48</v>
      </c>
      <c r="E564" s="571" t="s">
        <v>552</v>
      </c>
      <c r="F564" s="571" t="s">
        <v>552</v>
      </c>
      <c r="G564" s="571" t="s">
        <v>120</v>
      </c>
      <c r="H564" s="892" t="s">
        <v>52</v>
      </c>
      <c r="I564" s="892" t="s">
        <v>225</v>
      </c>
    </row>
    <row r="565" spans="1:12" ht="13.5" x14ac:dyDescent="0.25">
      <c r="A565" s="6"/>
      <c r="B565" s="6"/>
      <c r="C565" s="6"/>
      <c r="D565" s="892"/>
      <c r="E565" s="571" t="s">
        <v>498</v>
      </c>
      <c r="F565" s="571" t="s">
        <v>498</v>
      </c>
      <c r="G565" s="571" t="s">
        <v>123</v>
      </c>
      <c r="H565" s="892"/>
      <c r="I565" s="892"/>
    </row>
    <row r="566" spans="1:12" ht="12.75" customHeight="1" x14ac:dyDescent="0.25">
      <c r="A566" s="6"/>
      <c r="B566" s="6"/>
      <c r="C566" s="6"/>
      <c r="D566" s="892"/>
      <c r="E566" s="7" t="s">
        <v>666</v>
      </c>
      <c r="F566" s="7"/>
      <c r="G566" s="7" t="s">
        <v>556</v>
      </c>
      <c r="H566" s="893" t="s">
        <v>667</v>
      </c>
      <c r="I566" s="893" t="s">
        <v>668</v>
      </c>
    </row>
    <row r="567" spans="1:12" x14ac:dyDescent="0.25">
      <c r="A567" s="6"/>
      <c r="B567" s="6"/>
      <c r="C567" s="6"/>
      <c r="D567" s="892"/>
      <c r="E567" s="7"/>
      <c r="F567" s="7"/>
      <c r="G567" s="7"/>
      <c r="H567" s="893"/>
      <c r="I567" s="893"/>
    </row>
    <row r="568" spans="1:12" ht="13.5" x14ac:dyDescent="0.35">
      <c r="A568" s="6"/>
      <c r="B568" s="6"/>
      <c r="C568" s="6"/>
      <c r="D568" s="572" t="s">
        <v>669</v>
      </c>
      <c r="E568" s="572" t="s">
        <v>560</v>
      </c>
      <c r="F568" s="572" t="s">
        <v>468</v>
      </c>
      <c r="G568" s="572" t="s">
        <v>65</v>
      </c>
      <c r="H568" s="573" t="s">
        <v>670</v>
      </c>
      <c r="I568" s="573" t="s">
        <v>670</v>
      </c>
    </row>
    <row r="569" spans="1:12" ht="12.75" customHeight="1" x14ac:dyDescent="0.25">
      <c r="A569" s="687" t="s">
        <v>68</v>
      </c>
      <c r="B569" s="687" t="s">
        <v>314</v>
      </c>
      <c r="C569" s="135" t="s">
        <v>671</v>
      </c>
      <c r="D569" s="575"/>
      <c r="E569" s="576">
        <v>0</v>
      </c>
      <c r="F569" s="577"/>
      <c r="G569" s="576"/>
      <c r="H569" s="584">
        <f>(D569*(E569-F569))*G569</f>
        <v>0</v>
      </c>
      <c r="I569" s="585"/>
      <c r="K569">
        <v>1</v>
      </c>
      <c r="L569">
        <f>K557*100+K569</f>
        <v>1401</v>
      </c>
    </row>
    <row r="570" spans="1:12" x14ac:dyDescent="0.25">
      <c r="A570" s="687"/>
      <c r="B570" s="687"/>
      <c r="C570" s="486" t="s">
        <v>672</v>
      </c>
      <c r="D570" s="575"/>
      <c r="E570" s="492">
        <v>0</v>
      </c>
      <c r="F570" s="577"/>
      <c r="G570" s="576"/>
      <c r="H570" s="584">
        <f>(D570*(E570-F570))*G570</f>
        <v>0</v>
      </c>
      <c r="I570" s="585"/>
      <c r="K570">
        <v>2</v>
      </c>
      <c r="L570">
        <f>K557*100+K570</f>
        <v>1402</v>
      </c>
    </row>
    <row r="571" spans="1:12" x14ac:dyDescent="0.25">
      <c r="A571" s="687"/>
      <c r="B571" s="687"/>
      <c r="C571" s="135" t="s">
        <v>673</v>
      </c>
      <c r="D571" s="575"/>
      <c r="E571" s="492">
        <v>0</v>
      </c>
      <c r="F571" s="577"/>
      <c r="G571" s="576"/>
      <c r="H571" s="584">
        <f>(D571*(E571-F571))*G571</f>
        <v>0</v>
      </c>
      <c r="I571" s="585"/>
      <c r="K571">
        <v>3</v>
      </c>
      <c r="L571">
        <f>K557*100+K571</f>
        <v>1403</v>
      </c>
    </row>
    <row r="572" spans="1:12" ht="12" customHeight="1" x14ac:dyDescent="0.25">
      <c r="A572" s="916" t="s">
        <v>292</v>
      </c>
      <c r="B572" s="916"/>
      <c r="C572" s="916"/>
      <c r="D572" s="587">
        <f>SUM(D569:D571)</f>
        <v>0</v>
      </c>
      <c r="E572" s="515"/>
      <c r="F572" s="515"/>
      <c r="G572" s="515"/>
      <c r="H572" s="587">
        <f>SUM(H569:H571)</f>
        <v>0</v>
      </c>
      <c r="I572" s="587">
        <f>SUM(I569:I571)</f>
        <v>0</v>
      </c>
    </row>
    <row r="573" spans="1:12" ht="12" customHeight="1" x14ac:dyDescent="0.25">
      <c r="A573" s="7" t="s">
        <v>310</v>
      </c>
      <c r="B573" s="7" t="s">
        <v>314</v>
      </c>
      <c r="C573" s="469" t="s">
        <v>314</v>
      </c>
      <c r="D573" s="575"/>
      <c r="E573" s="579"/>
      <c r="F573" s="588"/>
      <c r="G573" s="580"/>
      <c r="H573" s="584">
        <f>(D573*(E573-F573))*G573</f>
        <v>0</v>
      </c>
      <c r="I573" s="585"/>
      <c r="K573">
        <v>4</v>
      </c>
      <c r="L573">
        <f>K557*100+K573</f>
        <v>1404</v>
      </c>
    </row>
    <row r="574" spans="1:12" x14ac:dyDescent="0.25">
      <c r="A574" s="7"/>
      <c r="B574" s="7"/>
      <c r="C574" s="469"/>
      <c r="D574" s="579"/>
      <c r="E574" s="579"/>
      <c r="F574" s="579"/>
      <c r="G574" s="579"/>
      <c r="H574" s="579"/>
      <c r="I574" s="497"/>
    </row>
    <row r="575" spans="1:12" ht="12" customHeight="1" x14ac:dyDescent="0.25">
      <c r="A575" s="916" t="s">
        <v>292</v>
      </c>
      <c r="B575" s="916"/>
      <c r="C575" s="916"/>
      <c r="D575" s="587">
        <f>SUM(D573:D574)</f>
        <v>0</v>
      </c>
      <c r="E575" s="515"/>
      <c r="F575" s="515"/>
      <c r="G575" s="515"/>
      <c r="H575" s="587">
        <f>SUM(H573:H574)</f>
        <v>0</v>
      </c>
      <c r="I575" s="587">
        <f>SUM(I573:I574)</f>
        <v>0</v>
      </c>
    </row>
    <row r="576" spans="1:12" ht="12" customHeight="1" x14ac:dyDescent="0.25">
      <c r="A576" s="7" t="s">
        <v>313</v>
      </c>
      <c r="B576" s="7" t="s">
        <v>314</v>
      </c>
      <c r="C576" s="469" t="s">
        <v>314</v>
      </c>
      <c r="D576" s="575"/>
      <c r="E576" s="579"/>
      <c r="F576" s="588"/>
      <c r="G576" s="580"/>
      <c r="H576" s="584">
        <f>(D576*(E576-F576))*G576</f>
        <v>0</v>
      </c>
      <c r="I576" s="585"/>
      <c r="K576">
        <v>5</v>
      </c>
      <c r="L576">
        <f>K557*100+K576</f>
        <v>1405</v>
      </c>
    </row>
    <row r="577" spans="1:12" x14ac:dyDescent="0.25">
      <c r="A577" s="7"/>
      <c r="B577" s="7"/>
      <c r="C577" s="469"/>
      <c r="D577" s="579"/>
      <c r="E577" s="579"/>
      <c r="F577" s="579"/>
      <c r="G577" s="579"/>
      <c r="H577" s="579"/>
      <c r="I577" s="497"/>
    </row>
    <row r="578" spans="1:12" ht="12" customHeight="1" x14ac:dyDescent="0.25">
      <c r="A578" s="916" t="s">
        <v>292</v>
      </c>
      <c r="B578" s="916"/>
      <c r="C578" s="916"/>
      <c r="D578" s="587">
        <f>SUM(D576:D577)</f>
        <v>0</v>
      </c>
      <c r="E578" s="515"/>
      <c r="F578" s="515"/>
      <c r="G578" s="515"/>
      <c r="H578" s="587">
        <f>SUM(H576:H577)</f>
        <v>0</v>
      </c>
      <c r="I578" s="587">
        <f>SUM(I576:I577)</f>
        <v>0</v>
      </c>
    </row>
    <row r="579" spans="1:12" ht="12" customHeight="1" x14ac:dyDescent="0.25">
      <c r="A579" s="7" t="s">
        <v>315</v>
      </c>
      <c r="B579" s="7" t="s">
        <v>314</v>
      </c>
      <c r="C579" s="469" t="s">
        <v>314</v>
      </c>
      <c r="D579" s="575"/>
      <c r="E579" s="579"/>
      <c r="F579" s="588"/>
      <c r="G579" s="580"/>
      <c r="H579" s="584">
        <f>(D579*(E579-F579))*G579</f>
        <v>0</v>
      </c>
      <c r="I579" s="585"/>
      <c r="K579">
        <v>6</v>
      </c>
      <c r="L579">
        <f>K557*100+K579</f>
        <v>1406</v>
      </c>
    </row>
    <row r="580" spans="1:12" x14ac:dyDescent="0.25">
      <c r="A580" s="7"/>
      <c r="B580" s="7"/>
      <c r="C580" s="469"/>
      <c r="D580" s="579"/>
      <c r="E580" s="579"/>
      <c r="F580" s="579"/>
      <c r="G580" s="579"/>
      <c r="H580" s="579"/>
      <c r="I580" s="497"/>
    </row>
    <row r="581" spans="1:12" ht="12" customHeight="1" x14ac:dyDescent="0.25">
      <c r="A581" s="916" t="s">
        <v>292</v>
      </c>
      <c r="B581" s="916"/>
      <c r="C581" s="916"/>
      <c r="D581" s="587">
        <f>SUM(D579:D580)</f>
        <v>0</v>
      </c>
      <c r="E581" s="515"/>
      <c r="F581" s="515"/>
      <c r="G581" s="515"/>
      <c r="H581" s="587">
        <f>SUM(H579:H580)</f>
        <v>0</v>
      </c>
      <c r="I581" s="587">
        <f>SUM(I579:I580)</f>
        <v>0</v>
      </c>
    </row>
    <row r="582" spans="1:12" ht="12" customHeight="1" x14ac:dyDescent="0.25">
      <c r="A582" s="7" t="s">
        <v>316</v>
      </c>
      <c r="B582" s="7" t="s">
        <v>314</v>
      </c>
      <c r="C582" s="469" t="s">
        <v>314</v>
      </c>
      <c r="D582" s="575"/>
      <c r="E582" s="579"/>
      <c r="F582" s="588"/>
      <c r="G582" s="580"/>
      <c r="H582" s="584">
        <f>(D582*(E582-F582))*G582</f>
        <v>0</v>
      </c>
      <c r="I582" s="585"/>
      <c r="K582">
        <v>7</v>
      </c>
      <c r="L582">
        <f>K557*100+K582</f>
        <v>1407</v>
      </c>
    </row>
    <row r="583" spans="1:12" x14ac:dyDescent="0.25">
      <c r="A583" s="7"/>
      <c r="B583" s="7"/>
      <c r="C583" s="469"/>
      <c r="D583" s="579"/>
      <c r="E583" s="579"/>
      <c r="F583" s="579"/>
      <c r="G583" s="579"/>
      <c r="H583" s="579"/>
      <c r="I583" s="497"/>
    </row>
    <row r="584" spans="1:12" ht="12" customHeight="1" x14ac:dyDescent="0.25">
      <c r="A584" s="917" t="s">
        <v>292</v>
      </c>
      <c r="B584" s="917"/>
      <c r="C584" s="917"/>
      <c r="D584" s="510">
        <f>SUM(D582:D583)</f>
        <v>0</v>
      </c>
      <c r="E584" s="515"/>
      <c r="F584" s="515"/>
      <c r="G584" s="515"/>
      <c r="H584" s="587">
        <f>SUM(H582:H583)</f>
        <v>0</v>
      </c>
      <c r="I584" s="587">
        <f>SUM(I582:I583)</f>
        <v>0</v>
      </c>
    </row>
    <row r="585" spans="1:12" x14ac:dyDescent="0.25">
      <c r="A585" s="865" t="s">
        <v>91</v>
      </c>
      <c r="B585" s="865"/>
      <c r="C585" s="865"/>
      <c r="D585" s="510">
        <f>D572+D575+D578+D581+D584</f>
        <v>0</v>
      </c>
      <c r="E585" s="516"/>
      <c r="F585" s="516"/>
      <c r="G585" s="516"/>
      <c r="H585" s="587">
        <f>H572+H575+H578+H581+H584</f>
        <v>0</v>
      </c>
      <c r="I585" s="587">
        <f>I572+I575+I578+I581+I584</f>
        <v>0</v>
      </c>
    </row>
    <row r="586" spans="1:12" x14ac:dyDescent="0.25">
      <c r="A586" s="896" t="s">
        <v>674</v>
      </c>
      <c r="B586" s="896"/>
      <c r="C586" s="896"/>
      <c r="D586" s="896"/>
      <c r="E586" s="896"/>
      <c r="F586" s="896"/>
      <c r="G586" s="896"/>
      <c r="H586" s="896"/>
      <c r="I586" s="896"/>
    </row>
    <row r="587" spans="1:12" x14ac:dyDescent="0.25">
      <c r="A587" s="896" t="s">
        <v>567</v>
      </c>
      <c r="B587" s="896"/>
      <c r="C587" s="896"/>
      <c r="D587" s="896"/>
      <c r="E587" s="896"/>
      <c r="F587" s="896"/>
      <c r="G587" s="896"/>
      <c r="H587" s="896"/>
      <c r="I587" s="896"/>
    </row>
    <row r="588" spans="1:12" x14ac:dyDescent="0.25">
      <c r="A588" s="583" t="s">
        <v>675</v>
      </c>
      <c r="B588" s="583"/>
      <c r="C588" s="583"/>
      <c r="D588" s="583"/>
      <c r="E588" s="583"/>
      <c r="F588" s="583"/>
      <c r="G588" s="583"/>
      <c r="H588" s="583"/>
      <c r="I588" s="583"/>
    </row>
    <row r="593" spans="1:12" ht="12" customHeight="1" x14ac:dyDescent="0.25">
      <c r="A593" s="702" t="s">
        <v>23</v>
      </c>
      <c r="B593" s="702"/>
      <c r="C593" s="890">
        <f>Presentación!$C$3</f>
        <v>1990</v>
      </c>
      <c r="D593" s="890"/>
      <c r="E593" s="890"/>
      <c r="F593" s="890"/>
      <c r="G593" s="890"/>
      <c r="H593" s="890"/>
      <c r="I593" s="890"/>
    </row>
    <row r="594" spans="1:12" ht="12" customHeight="1" x14ac:dyDescent="0.25">
      <c r="A594" s="702" t="s">
        <v>24</v>
      </c>
      <c r="B594" s="702"/>
      <c r="C594" s="891" t="s">
        <v>388</v>
      </c>
      <c r="D594" s="891"/>
      <c r="E594" s="891"/>
      <c r="F594" s="891"/>
      <c r="G594" s="891"/>
      <c r="H594" s="891"/>
      <c r="I594" s="891"/>
      <c r="K594">
        <v>10</v>
      </c>
    </row>
    <row r="595" spans="1:12" ht="12.75" customHeight="1" x14ac:dyDescent="0.25">
      <c r="A595" s="702" t="s">
        <v>5</v>
      </c>
      <c r="B595" s="702"/>
      <c r="C595" s="703" t="s">
        <v>26</v>
      </c>
      <c r="D595" s="703"/>
      <c r="E595" s="703"/>
      <c r="F595" s="703"/>
      <c r="G595" s="703"/>
      <c r="H595" s="703"/>
      <c r="I595" s="703"/>
    </row>
    <row r="596" spans="1:12" ht="12.75" customHeight="1" x14ac:dyDescent="0.25">
      <c r="A596" s="702" t="s">
        <v>27</v>
      </c>
      <c r="B596" s="702"/>
      <c r="C596" s="703" t="s">
        <v>659</v>
      </c>
      <c r="D596" s="703"/>
      <c r="E596" s="703"/>
      <c r="F596" s="703"/>
      <c r="G596" s="703"/>
      <c r="H596" s="703"/>
      <c r="I596" s="703"/>
    </row>
    <row r="597" spans="1:12" ht="12" customHeight="1" x14ac:dyDescent="0.25">
      <c r="A597" s="702" t="s">
        <v>29</v>
      </c>
      <c r="B597" s="702"/>
      <c r="C597" s="703" t="s">
        <v>660</v>
      </c>
      <c r="D597" s="703"/>
      <c r="E597" s="703"/>
      <c r="F597" s="703"/>
      <c r="G597" s="703"/>
      <c r="H597" s="703"/>
      <c r="I597" s="703"/>
    </row>
    <row r="598" spans="1:12" ht="12" customHeight="1" x14ac:dyDescent="0.25">
      <c r="A598" s="702" t="s">
        <v>31</v>
      </c>
      <c r="B598" s="702"/>
      <c r="C598" s="703" t="s">
        <v>406</v>
      </c>
      <c r="D598" s="703"/>
      <c r="E598" s="703"/>
      <c r="F598" s="703"/>
      <c r="G598" s="703"/>
      <c r="H598" s="703"/>
      <c r="I598" s="703"/>
    </row>
    <row r="599" spans="1:12" ht="12" customHeight="1" x14ac:dyDescent="0.25">
      <c r="A599" s="704" t="s">
        <v>33</v>
      </c>
      <c r="B599" s="704"/>
      <c r="C599" s="97" t="s">
        <v>34</v>
      </c>
      <c r="D599" s="705" t="s">
        <v>661</v>
      </c>
      <c r="E599" s="705"/>
      <c r="F599" s="705"/>
      <c r="G599" s="705"/>
      <c r="H599" s="705"/>
      <c r="I599" s="705"/>
    </row>
    <row r="600" spans="1:12" ht="57" customHeight="1" x14ac:dyDescent="0.25">
      <c r="A600" s="7" t="s">
        <v>37</v>
      </c>
      <c r="B600" s="7"/>
      <c r="C600" s="6" t="s">
        <v>38</v>
      </c>
      <c r="D600" s="98" t="s">
        <v>662</v>
      </c>
      <c r="E600" s="98" t="s">
        <v>663</v>
      </c>
      <c r="F600" s="98" t="s">
        <v>664</v>
      </c>
      <c r="G600" s="98" t="s">
        <v>43</v>
      </c>
      <c r="H600" s="98" t="s">
        <v>665</v>
      </c>
      <c r="I600" s="98" t="s">
        <v>411</v>
      </c>
    </row>
    <row r="601" spans="1:12" ht="12.75" customHeight="1" x14ac:dyDescent="0.25">
      <c r="A601" s="6" t="s">
        <v>197</v>
      </c>
      <c r="B601" s="6" t="s">
        <v>47</v>
      </c>
      <c r="C601" s="6"/>
      <c r="D601" s="892" t="s">
        <v>48</v>
      </c>
      <c r="E601" s="571" t="s">
        <v>552</v>
      </c>
      <c r="F601" s="571" t="s">
        <v>552</v>
      </c>
      <c r="G601" s="571" t="s">
        <v>120</v>
      </c>
      <c r="H601" s="892" t="s">
        <v>52</v>
      </c>
      <c r="I601" s="892" t="s">
        <v>225</v>
      </c>
    </row>
    <row r="602" spans="1:12" ht="13.5" x14ac:dyDescent="0.25">
      <c r="A602" s="6"/>
      <c r="B602" s="6"/>
      <c r="C602" s="6"/>
      <c r="D602" s="892"/>
      <c r="E602" s="571" t="s">
        <v>498</v>
      </c>
      <c r="F602" s="571" t="s">
        <v>498</v>
      </c>
      <c r="G602" s="571" t="s">
        <v>123</v>
      </c>
      <c r="H602" s="892"/>
      <c r="I602" s="892"/>
    </row>
    <row r="603" spans="1:12" ht="12.75" customHeight="1" x14ac:dyDescent="0.25">
      <c r="A603" s="6"/>
      <c r="B603" s="6"/>
      <c r="C603" s="6"/>
      <c r="D603" s="892"/>
      <c r="E603" s="7" t="s">
        <v>666</v>
      </c>
      <c r="F603" s="7"/>
      <c r="G603" s="7" t="s">
        <v>556</v>
      </c>
      <c r="H603" s="893" t="s">
        <v>667</v>
      </c>
      <c r="I603" s="893" t="s">
        <v>668</v>
      </c>
    </row>
    <row r="604" spans="1:12" x14ac:dyDescent="0.25">
      <c r="A604" s="6"/>
      <c r="B604" s="6"/>
      <c r="C604" s="6"/>
      <c r="D604" s="892"/>
      <c r="E604" s="7"/>
      <c r="F604" s="7"/>
      <c r="G604" s="7"/>
      <c r="H604" s="893"/>
      <c r="I604" s="893"/>
    </row>
    <row r="605" spans="1:12" ht="13.5" x14ac:dyDescent="0.35">
      <c r="A605" s="6"/>
      <c r="B605" s="6"/>
      <c r="C605" s="6"/>
      <c r="D605" s="572" t="s">
        <v>669</v>
      </c>
      <c r="E605" s="572" t="s">
        <v>560</v>
      </c>
      <c r="F605" s="572" t="s">
        <v>468</v>
      </c>
      <c r="G605" s="572" t="s">
        <v>65</v>
      </c>
      <c r="H605" s="573" t="s">
        <v>670</v>
      </c>
      <c r="I605" s="573" t="s">
        <v>670</v>
      </c>
    </row>
    <row r="606" spans="1:12" ht="12.75" customHeight="1" x14ac:dyDescent="0.25">
      <c r="A606" s="687" t="s">
        <v>68</v>
      </c>
      <c r="B606" s="687" t="s">
        <v>314</v>
      </c>
      <c r="C606" s="135" t="s">
        <v>671</v>
      </c>
      <c r="D606" s="575"/>
      <c r="E606" s="576">
        <v>0</v>
      </c>
      <c r="F606" s="577"/>
      <c r="G606" s="576"/>
      <c r="H606" s="584">
        <f>(D606*(E606-F606))*G606</f>
        <v>0</v>
      </c>
      <c r="I606" s="585"/>
      <c r="K606">
        <v>1</v>
      </c>
      <c r="L606">
        <f>K594*100+K606</f>
        <v>1001</v>
      </c>
    </row>
    <row r="607" spans="1:12" x14ac:dyDescent="0.25">
      <c r="A607" s="687"/>
      <c r="B607" s="687"/>
      <c r="C607" s="486" t="s">
        <v>672</v>
      </c>
      <c r="D607" s="575"/>
      <c r="E607" s="492">
        <v>0</v>
      </c>
      <c r="F607" s="577"/>
      <c r="G607" s="576"/>
      <c r="H607" s="584">
        <f>(D607*(E607-F607))*G607</f>
        <v>0</v>
      </c>
      <c r="I607" s="585"/>
      <c r="K607">
        <v>2</v>
      </c>
      <c r="L607">
        <f>K594*100+K607</f>
        <v>1002</v>
      </c>
    </row>
    <row r="608" spans="1:12" x14ac:dyDescent="0.25">
      <c r="A608" s="687"/>
      <c r="B608" s="687"/>
      <c r="C608" s="135" t="s">
        <v>673</v>
      </c>
      <c r="D608" s="575"/>
      <c r="E608" s="492">
        <v>0</v>
      </c>
      <c r="F608" s="577"/>
      <c r="G608" s="576"/>
      <c r="H608" s="584">
        <f>(D608*(E608-F608))*G608</f>
        <v>0</v>
      </c>
      <c r="I608" s="585"/>
      <c r="K608">
        <v>3</v>
      </c>
      <c r="L608">
        <f>K594*100+K608</f>
        <v>1003</v>
      </c>
    </row>
    <row r="609" spans="1:12" ht="12" customHeight="1" x14ac:dyDescent="0.25">
      <c r="A609" s="916" t="s">
        <v>292</v>
      </c>
      <c r="B609" s="916"/>
      <c r="C609" s="916"/>
      <c r="D609" s="587">
        <f>SUM(D606:D608)</f>
        <v>0</v>
      </c>
      <c r="E609" s="515"/>
      <c r="F609" s="515"/>
      <c r="G609" s="515"/>
      <c r="H609" s="510">
        <f>SUM(H606:H608)</f>
        <v>0</v>
      </c>
      <c r="I609" s="587">
        <f>SUM(I606:I608)</f>
        <v>0</v>
      </c>
    </row>
    <row r="610" spans="1:12" ht="12" customHeight="1" x14ac:dyDescent="0.25">
      <c r="A610" s="7" t="s">
        <v>310</v>
      </c>
      <c r="B610" s="7" t="s">
        <v>314</v>
      </c>
      <c r="C610" s="469" t="s">
        <v>314</v>
      </c>
      <c r="D610" s="575"/>
      <c r="E610" s="579"/>
      <c r="F610" s="588"/>
      <c r="G610" s="580"/>
      <c r="H610" s="584">
        <f>(D610*(E610-F610))*G610</f>
        <v>0</v>
      </c>
      <c r="I610" s="585"/>
      <c r="K610">
        <v>4</v>
      </c>
      <c r="L610">
        <f>K594*100+K610</f>
        <v>1004</v>
      </c>
    </row>
    <row r="611" spans="1:12" x14ac:dyDescent="0.25">
      <c r="A611" s="7"/>
      <c r="B611" s="7"/>
      <c r="C611" s="469"/>
      <c r="D611" s="579"/>
      <c r="E611" s="579"/>
      <c r="F611" s="579"/>
      <c r="G611" s="579"/>
      <c r="H611" s="579"/>
      <c r="I611" s="497"/>
    </row>
    <row r="612" spans="1:12" ht="12" customHeight="1" x14ac:dyDescent="0.25">
      <c r="A612" s="916" t="s">
        <v>292</v>
      </c>
      <c r="B612" s="916"/>
      <c r="C612" s="916"/>
      <c r="D612" s="587">
        <f>SUM(D610:D611)</f>
        <v>0</v>
      </c>
      <c r="E612" s="515"/>
      <c r="F612" s="515"/>
      <c r="G612" s="515"/>
      <c r="H612" s="587">
        <f>SUM(H610:H611)</f>
        <v>0</v>
      </c>
      <c r="I612" s="587">
        <f>SUM(I610:I611)</f>
        <v>0</v>
      </c>
    </row>
    <row r="613" spans="1:12" ht="12" customHeight="1" x14ac:dyDescent="0.25">
      <c r="A613" s="7" t="s">
        <v>313</v>
      </c>
      <c r="B613" s="7" t="s">
        <v>314</v>
      </c>
      <c r="C613" s="469" t="s">
        <v>314</v>
      </c>
      <c r="D613" s="575"/>
      <c r="E613" s="579"/>
      <c r="F613" s="588"/>
      <c r="G613" s="580"/>
      <c r="H613" s="584">
        <f>(D613*(E613-F613))*G613</f>
        <v>0</v>
      </c>
      <c r="I613" s="585"/>
      <c r="K613">
        <v>5</v>
      </c>
      <c r="L613">
        <f>K594*100+K613</f>
        <v>1005</v>
      </c>
    </row>
    <row r="614" spans="1:12" x14ac:dyDescent="0.25">
      <c r="A614" s="7"/>
      <c r="B614" s="7"/>
      <c r="C614" s="469"/>
      <c r="D614" s="579"/>
      <c r="E614" s="579"/>
      <c r="F614" s="579"/>
      <c r="G614" s="579"/>
      <c r="H614" s="579"/>
      <c r="I614" s="497"/>
    </row>
    <row r="615" spans="1:12" ht="12" customHeight="1" x14ac:dyDescent="0.25">
      <c r="A615" s="916" t="s">
        <v>292</v>
      </c>
      <c r="B615" s="916"/>
      <c r="C615" s="916"/>
      <c r="D615" s="587">
        <f>SUM(D613:D614)</f>
        <v>0</v>
      </c>
      <c r="E615" s="515"/>
      <c r="F615" s="515"/>
      <c r="G615" s="515"/>
      <c r="H615" s="587">
        <f>SUM(H613:H614)</f>
        <v>0</v>
      </c>
      <c r="I615" s="587">
        <f>SUM(I613:I614)</f>
        <v>0</v>
      </c>
    </row>
    <row r="616" spans="1:12" ht="12" customHeight="1" x14ac:dyDescent="0.25">
      <c r="A616" s="7" t="s">
        <v>315</v>
      </c>
      <c r="B616" s="7" t="s">
        <v>314</v>
      </c>
      <c r="C616" s="469" t="s">
        <v>314</v>
      </c>
      <c r="D616" s="575"/>
      <c r="E616" s="579"/>
      <c r="F616" s="588"/>
      <c r="G616" s="580"/>
      <c r="H616" s="584">
        <f>(D616*(E616-F616))*G616</f>
        <v>0</v>
      </c>
      <c r="I616" s="585"/>
      <c r="K616">
        <v>6</v>
      </c>
      <c r="L616">
        <f>K594*100+K616</f>
        <v>1006</v>
      </c>
    </row>
    <row r="617" spans="1:12" x14ac:dyDescent="0.25">
      <c r="A617" s="7"/>
      <c r="B617" s="7"/>
      <c r="C617" s="469"/>
      <c r="D617" s="579"/>
      <c r="E617" s="579"/>
      <c r="F617" s="579"/>
      <c r="G617" s="579"/>
      <c r="H617" s="579"/>
      <c r="I617" s="497"/>
    </row>
    <row r="618" spans="1:12" ht="12" customHeight="1" x14ac:dyDescent="0.25">
      <c r="A618" s="916" t="s">
        <v>292</v>
      </c>
      <c r="B618" s="916"/>
      <c r="C618" s="916"/>
      <c r="D618" s="587">
        <f>SUM(D616:D617)</f>
        <v>0</v>
      </c>
      <c r="E618" s="515"/>
      <c r="F618" s="515"/>
      <c r="G618" s="515"/>
      <c r="H618" s="587">
        <f>SUM(H616:H617)</f>
        <v>0</v>
      </c>
      <c r="I618" s="587">
        <f>SUM(I616:I617)</f>
        <v>0</v>
      </c>
    </row>
    <row r="619" spans="1:12" ht="12" customHeight="1" x14ac:dyDescent="0.25">
      <c r="A619" s="7" t="s">
        <v>316</v>
      </c>
      <c r="B619" s="7" t="s">
        <v>314</v>
      </c>
      <c r="C619" s="469" t="s">
        <v>314</v>
      </c>
      <c r="D619" s="575"/>
      <c r="E619" s="579"/>
      <c r="F619" s="588"/>
      <c r="G619" s="580"/>
      <c r="H619" s="584">
        <f>(D619*(E619-F619))*G619</f>
        <v>0</v>
      </c>
      <c r="I619" s="585"/>
      <c r="K619">
        <v>7</v>
      </c>
      <c r="L619">
        <f>K594*100+K619</f>
        <v>1007</v>
      </c>
    </row>
    <row r="620" spans="1:12" x14ac:dyDescent="0.25">
      <c r="A620" s="7"/>
      <c r="B620" s="7"/>
      <c r="C620" s="469"/>
      <c r="D620" s="579"/>
      <c r="E620" s="579"/>
      <c r="F620" s="579"/>
      <c r="G620" s="579"/>
      <c r="H620" s="579"/>
      <c r="I620" s="497"/>
    </row>
    <row r="621" spans="1:12" ht="12" customHeight="1" x14ac:dyDescent="0.25">
      <c r="A621" s="917" t="s">
        <v>292</v>
      </c>
      <c r="B621" s="917"/>
      <c r="C621" s="917"/>
      <c r="D621" s="510">
        <f>SUM(D619:D620)</f>
        <v>0</v>
      </c>
      <c r="E621" s="515"/>
      <c r="F621" s="515"/>
      <c r="G621" s="515"/>
      <c r="H621" s="587">
        <f>SUM(H619:H620)</f>
        <v>0</v>
      </c>
      <c r="I621" s="587">
        <f>SUM(I619:I620)</f>
        <v>0</v>
      </c>
    </row>
    <row r="622" spans="1:12" x14ac:dyDescent="0.25">
      <c r="A622" s="865" t="s">
        <v>91</v>
      </c>
      <c r="B622" s="865"/>
      <c r="C622" s="865"/>
      <c r="D622" s="510">
        <f>D609+D612+D615+D618+D621</f>
        <v>0</v>
      </c>
      <c r="E622" s="516"/>
      <c r="F622" s="516"/>
      <c r="G622" s="516"/>
      <c r="H622" s="587">
        <f>H609+H612+H615+H618+H621</f>
        <v>0</v>
      </c>
      <c r="I622" s="587">
        <f>I609+I612+I615+I618+I621</f>
        <v>0</v>
      </c>
    </row>
    <row r="623" spans="1:12" x14ac:dyDescent="0.25">
      <c r="A623" s="896" t="s">
        <v>674</v>
      </c>
      <c r="B623" s="896"/>
      <c r="C623" s="896"/>
      <c r="D623" s="896"/>
      <c r="E623" s="896"/>
      <c r="F623" s="896"/>
      <c r="G623" s="896"/>
      <c r="H623" s="896"/>
      <c r="I623" s="896"/>
    </row>
    <row r="624" spans="1:12" x14ac:dyDescent="0.25">
      <c r="A624" s="896" t="s">
        <v>567</v>
      </c>
      <c r="B624" s="896"/>
      <c r="C624" s="896"/>
      <c r="D624" s="896"/>
      <c r="E624" s="896"/>
      <c r="F624" s="896"/>
      <c r="G624" s="896"/>
      <c r="H624" s="896"/>
      <c r="I624" s="896"/>
    </row>
    <row r="625" spans="1:11" x14ac:dyDescent="0.25">
      <c r="A625" s="583" t="s">
        <v>675</v>
      </c>
      <c r="B625" s="583"/>
      <c r="C625" s="583"/>
      <c r="D625" s="583"/>
      <c r="E625" s="583"/>
      <c r="F625" s="583"/>
      <c r="G625" s="583"/>
      <c r="H625" s="583"/>
      <c r="I625" s="583"/>
    </row>
    <row r="630" spans="1:11" ht="12" customHeight="1" x14ac:dyDescent="0.25">
      <c r="A630" s="702" t="s">
        <v>23</v>
      </c>
      <c r="B630" s="702"/>
      <c r="C630" s="890">
        <f>Presentación!$C$3</f>
        <v>1990</v>
      </c>
      <c r="D630" s="890"/>
      <c r="E630" s="890"/>
      <c r="F630" s="890"/>
      <c r="G630" s="890"/>
      <c r="H630" s="890"/>
      <c r="I630" s="890"/>
    </row>
    <row r="631" spans="1:11" ht="12" customHeight="1" x14ac:dyDescent="0.25">
      <c r="A631" s="702" t="s">
        <v>24</v>
      </c>
      <c r="B631" s="702"/>
      <c r="C631" s="891" t="s">
        <v>389</v>
      </c>
      <c r="D631" s="891"/>
      <c r="E631" s="891"/>
      <c r="F631" s="891"/>
      <c r="G631" s="891"/>
      <c r="H631" s="891"/>
      <c r="I631" s="891"/>
      <c r="K631">
        <v>11</v>
      </c>
    </row>
    <row r="632" spans="1:11" ht="12.75" customHeight="1" x14ac:dyDescent="0.25">
      <c r="A632" s="702" t="s">
        <v>5</v>
      </c>
      <c r="B632" s="702"/>
      <c r="C632" s="703" t="s">
        <v>26</v>
      </c>
      <c r="D632" s="703"/>
      <c r="E632" s="703"/>
      <c r="F632" s="703"/>
      <c r="G632" s="703"/>
      <c r="H632" s="703"/>
      <c r="I632" s="703"/>
    </row>
    <row r="633" spans="1:11" ht="12.75" customHeight="1" x14ac:dyDescent="0.25">
      <c r="A633" s="702" t="s">
        <v>27</v>
      </c>
      <c r="B633" s="702"/>
      <c r="C633" s="703" t="s">
        <v>659</v>
      </c>
      <c r="D633" s="703"/>
      <c r="E633" s="703"/>
      <c r="F633" s="703"/>
      <c r="G633" s="703"/>
      <c r="H633" s="703"/>
      <c r="I633" s="703"/>
    </row>
    <row r="634" spans="1:11" ht="12" customHeight="1" x14ac:dyDescent="0.25">
      <c r="A634" s="702" t="s">
        <v>29</v>
      </c>
      <c r="B634" s="702"/>
      <c r="C634" s="703" t="s">
        <v>660</v>
      </c>
      <c r="D634" s="703"/>
      <c r="E634" s="703"/>
      <c r="F634" s="703"/>
      <c r="G634" s="703"/>
      <c r="H634" s="703"/>
      <c r="I634" s="703"/>
    </row>
    <row r="635" spans="1:11" ht="12" customHeight="1" x14ac:dyDescent="0.25">
      <c r="A635" s="702" t="s">
        <v>31</v>
      </c>
      <c r="B635" s="702"/>
      <c r="C635" s="703" t="s">
        <v>406</v>
      </c>
      <c r="D635" s="703"/>
      <c r="E635" s="703"/>
      <c r="F635" s="703"/>
      <c r="G635" s="703"/>
      <c r="H635" s="703"/>
      <c r="I635" s="703"/>
    </row>
    <row r="636" spans="1:11" ht="12" customHeight="1" x14ac:dyDescent="0.25">
      <c r="A636" s="704" t="s">
        <v>33</v>
      </c>
      <c r="B636" s="704"/>
      <c r="C636" s="97" t="s">
        <v>34</v>
      </c>
      <c r="D636" s="705" t="s">
        <v>661</v>
      </c>
      <c r="E636" s="705"/>
      <c r="F636" s="705"/>
      <c r="G636" s="705"/>
      <c r="H636" s="705"/>
      <c r="I636" s="705"/>
    </row>
    <row r="637" spans="1:11" ht="57" customHeight="1" x14ac:dyDescent="0.25">
      <c r="A637" s="7" t="s">
        <v>37</v>
      </c>
      <c r="B637" s="7"/>
      <c r="C637" s="6" t="s">
        <v>38</v>
      </c>
      <c r="D637" s="98" t="s">
        <v>662</v>
      </c>
      <c r="E637" s="98" t="s">
        <v>663</v>
      </c>
      <c r="F637" s="98" t="s">
        <v>664</v>
      </c>
      <c r="G637" s="98" t="s">
        <v>43</v>
      </c>
      <c r="H637" s="98" t="s">
        <v>665</v>
      </c>
      <c r="I637" s="98" t="s">
        <v>411</v>
      </c>
    </row>
    <row r="638" spans="1:11" ht="12.75" customHeight="1" x14ac:dyDescent="0.25">
      <c r="A638" s="6" t="s">
        <v>197</v>
      </c>
      <c r="B638" s="6" t="s">
        <v>47</v>
      </c>
      <c r="C638" s="6"/>
      <c r="D638" s="892" t="s">
        <v>48</v>
      </c>
      <c r="E638" s="571" t="s">
        <v>552</v>
      </c>
      <c r="F638" s="571" t="s">
        <v>552</v>
      </c>
      <c r="G638" s="571" t="s">
        <v>120</v>
      </c>
      <c r="H638" s="892" t="s">
        <v>52</v>
      </c>
      <c r="I638" s="892" t="s">
        <v>225</v>
      </c>
    </row>
    <row r="639" spans="1:11" ht="13.5" x14ac:dyDescent="0.25">
      <c r="A639" s="6"/>
      <c r="B639" s="6"/>
      <c r="C639" s="6"/>
      <c r="D639" s="892"/>
      <c r="E639" s="571" t="s">
        <v>498</v>
      </c>
      <c r="F639" s="571" t="s">
        <v>498</v>
      </c>
      <c r="G639" s="571" t="s">
        <v>123</v>
      </c>
      <c r="H639" s="892"/>
      <c r="I639" s="892"/>
    </row>
    <row r="640" spans="1:11" ht="12.75" customHeight="1" x14ac:dyDescent="0.25">
      <c r="A640" s="6"/>
      <c r="B640" s="6"/>
      <c r="C640" s="6"/>
      <c r="D640" s="892"/>
      <c r="E640" s="7" t="s">
        <v>666</v>
      </c>
      <c r="F640" s="7"/>
      <c r="G640" s="7" t="s">
        <v>556</v>
      </c>
      <c r="H640" s="893" t="s">
        <v>667</v>
      </c>
      <c r="I640" s="893" t="s">
        <v>668</v>
      </c>
    </row>
    <row r="641" spans="1:12" x14ac:dyDescent="0.25">
      <c r="A641" s="6"/>
      <c r="B641" s="6"/>
      <c r="C641" s="6"/>
      <c r="D641" s="892"/>
      <c r="E641" s="7"/>
      <c r="F641" s="7"/>
      <c r="G641" s="7"/>
      <c r="H641" s="893"/>
      <c r="I641" s="893"/>
    </row>
    <row r="642" spans="1:12" ht="13.5" x14ac:dyDescent="0.35">
      <c r="A642" s="6"/>
      <c r="B642" s="6"/>
      <c r="C642" s="6"/>
      <c r="D642" s="572" t="s">
        <v>669</v>
      </c>
      <c r="E642" s="572" t="s">
        <v>560</v>
      </c>
      <c r="F642" s="572" t="s">
        <v>468</v>
      </c>
      <c r="G642" s="572" t="s">
        <v>65</v>
      </c>
      <c r="H642" s="573" t="s">
        <v>670</v>
      </c>
      <c r="I642" s="573" t="s">
        <v>670</v>
      </c>
    </row>
    <row r="643" spans="1:12" ht="12.75" customHeight="1" x14ac:dyDescent="0.25">
      <c r="A643" s="687" t="s">
        <v>68</v>
      </c>
      <c r="B643" s="687" t="s">
        <v>314</v>
      </c>
      <c r="C643" s="135" t="s">
        <v>671</v>
      </c>
      <c r="D643" s="575"/>
      <c r="E643" s="576">
        <v>0</v>
      </c>
      <c r="F643" s="577"/>
      <c r="G643" s="576"/>
      <c r="H643" s="584">
        <f>(D643*(E643-F643))*G643</f>
        <v>0</v>
      </c>
      <c r="I643" s="585"/>
      <c r="K643">
        <v>1</v>
      </c>
      <c r="L643">
        <f>K631*100+K643</f>
        <v>1101</v>
      </c>
    </row>
    <row r="644" spans="1:12" x14ac:dyDescent="0.25">
      <c r="A644" s="687"/>
      <c r="B644" s="687"/>
      <c r="C644" s="486" t="s">
        <v>672</v>
      </c>
      <c r="D644" s="575"/>
      <c r="E644" s="492">
        <v>0</v>
      </c>
      <c r="F644" s="577"/>
      <c r="G644" s="576"/>
      <c r="H644" s="584">
        <f>(D644*(E644-F644))*G644</f>
        <v>0</v>
      </c>
      <c r="I644" s="585"/>
      <c r="K644">
        <v>2</v>
      </c>
      <c r="L644">
        <f>K631*100+K644</f>
        <v>1102</v>
      </c>
    </row>
    <row r="645" spans="1:12" x14ac:dyDescent="0.25">
      <c r="A645" s="687"/>
      <c r="B645" s="687"/>
      <c r="C645" s="135" t="s">
        <v>673</v>
      </c>
      <c r="D645" s="575"/>
      <c r="E645" s="492">
        <v>0</v>
      </c>
      <c r="F645" s="577"/>
      <c r="G645" s="576"/>
      <c r="H645" s="584">
        <f>(D645*(E645-F645))*G645</f>
        <v>0</v>
      </c>
      <c r="I645" s="585"/>
      <c r="K645">
        <v>3</v>
      </c>
      <c r="L645">
        <f>K631*100+K645</f>
        <v>1103</v>
      </c>
    </row>
    <row r="646" spans="1:12" ht="12" customHeight="1" x14ac:dyDescent="0.25">
      <c r="A646" s="916" t="s">
        <v>292</v>
      </c>
      <c r="B646" s="916"/>
      <c r="C646" s="916"/>
      <c r="D646" s="587">
        <f>SUM(D643:D645)</f>
        <v>0</v>
      </c>
      <c r="E646" s="515"/>
      <c r="F646" s="515"/>
      <c r="G646" s="515"/>
      <c r="H646" s="587">
        <f>SUM(H643:H645)</f>
        <v>0</v>
      </c>
      <c r="I646" s="587">
        <f>SUM(I643:I645)</f>
        <v>0</v>
      </c>
    </row>
    <row r="647" spans="1:12" ht="12" customHeight="1" x14ac:dyDescent="0.25">
      <c r="A647" s="7" t="s">
        <v>310</v>
      </c>
      <c r="B647" s="7" t="s">
        <v>314</v>
      </c>
      <c r="C647" s="469" t="s">
        <v>314</v>
      </c>
      <c r="D647" s="575"/>
      <c r="E647" s="579"/>
      <c r="F647" s="588"/>
      <c r="G647" s="580"/>
      <c r="H647" s="584">
        <f>(D647*(E647-F647))*G647</f>
        <v>0</v>
      </c>
      <c r="I647" s="585"/>
      <c r="K647">
        <v>4</v>
      </c>
      <c r="L647">
        <f>K631*100+K647</f>
        <v>1104</v>
      </c>
    </row>
    <row r="648" spans="1:12" x14ac:dyDescent="0.25">
      <c r="A648" s="7"/>
      <c r="B648" s="7"/>
      <c r="C648" s="469"/>
      <c r="D648" s="579"/>
      <c r="E648" s="579"/>
      <c r="F648" s="579"/>
      <c r="G648" s="579"/>
      <c r="H648" s="579"/>
      <c r="I648" s="497"/>
    </row>
    <row r="649" spans="1:12" ht="12" customHeight="1" x14ac:dyDescent="0.25">
      <c r="A649" s="916" t="s">
        <v>292</v>
      </c>
      <c r="B649" s="916"/>
      <c r="C649" s="916"/>
      <c r="D649" s="587">
        <f>SUM(D647:D648)</f>
        <v>0</v>
      </c>
      <c r="E649" s="515"/>
      <c r="F649" s="515"/>
      <c r="G649" s="515"/>
      <c r="H649" s="587">
        <f>SUM(H647:H648)</f>
        <v>0</v>
      </c>
      <c r="I649" s="587">
        <f>SUM(I647:I648)</f>
        <v>0</v>
      </c>
    </row>
    <row r="650" spans="1:12" ht="12" customHeight="1" x14ac:dyDescent="0.25">
      <c r="A650" s="7" t="s">
        <v>313</v>
      </c>
      <c r="B650" s="7" t="s">
        <v>314</v>
      </c>
      <c r="C650" s="469" t="s">
        <v>314</v>
      </c>
      <c r="D650" s="575"/>
      <c r="E650" s="579"/>
      <c r="F650" s="588"/>
      <c r="G650" s="580"/>
      <c r="H650" s="584">
        <f>(D650*(E650-F650))*G650</f>
        <v>0</v>
      </c>
      <c r="I650" s="585"/>
      <c r="K650">
        <v>5</v>
      </c>
      <c r="L650">
        <f>K631*100+K650</f>
        <v>1105</v>
      </c>
    </row>
    <row r="651" spans="1:12" x14ac:dyDescent="0.25">
      <c r="A651" s="7"/>
      <c r="B651" s="7"/>
      <c r="C651" s="469"/>
      <c r="D651" s="579"/>
      <c r="E651" s="579"/>
      <c r="F651" s="579"/>
      <c r="G651" s="579"/>
      <c r="H651" s="579"/>
      <c r="I651" s="497"/>
    </row>
    <row r="652" spans="1:12" ht="12" customHeight="1" x14ac:dyDescent="0.25">
      <c r="A652" s="916" t="s">
        <v>292</v>
      </c>
      <c r="B652" s="916"/>
      <c r="C652" s="916"/>
      <c r="D652" s="587">
        <f>SUM(D650:D651)</f>
        <v>0</v>
      </c>
      <c r="E652" s="515"/>
      <c r="F652" s="515"/>
      <c r="G652" s="515"/>
      <c r="H652" s="587">
        <f>SUM(H650:H651)</f>
        <v>0</v>
      </c>
      <c r="I652" s="587">
        <f>SUM(I650:I651)</f>
        <v>0</v>
      </c>
    </row>
    <row r="653" spans="1:12" ht="12" customHeight="1" x14ac:dyDescent="0.25">
      <c r="A653" s="7" t="s">
        <v>315</v>
      </c>
      <c r="B653" s="7" t="s">
        <v>314</v>
      </c>
      <c r="C653" s="469" t="s">
        <v>314</v>
      </c>
      <c r="D653" s="575"/>
      <c r="E653" s="579"/>
      <c r="F653" s="588"/>
      <c r="G653" s="580"/>
      <c r="H653" s="584">
        <f>(D653*(E653-F653))*G653</f>
        <v>0</v>
      </c>
      <c r="I653" s="585"/>
      <c r="K653">
        <v>6</v>
      </c>
      <c r="L653">
        <f>K631*100+K653</f>
        <v>1106</v>
      </c>
    </row>
    <row r="654" spans="1:12" x14ac:dyDescent="0.25">
      <c r="A654" s="7"/>
      <c r="B654" s="7"/>
      <c r="C654" s="469"/>
      <c r="D654" s="579"/>
      <c r="E654" s="579"/>
      <c r="F654" s="579"/>
      <c r="G654" s="579"/>
      <c r="H654" s="579"/>
      <c r="I654" s="497"/>
    </row>
    <row r="655" spans="1:12" ht="12" customHeight="1" x14ac:dyDescent="0.25">
      <c r="A655" s="916" t="s">
        <v>292</v>
      </c>
      <c r="B655" s="916"/>
      <c r="C655" s="916"/>
      <c r="D655" s="587">
        <f>SUM(D653:D654)</f>
        <v>0</v>
      </c>
      <c r="E655" s="515"/>
      <c r="F655" s="515"/>
      <c r="G655" s="515"/>
      <c r="H655" s="587">
        <f>SUM(H653:H654)</f>
        <v>0</v>
      </c>
      <c r="I655" s="587">
        <f>SUM(I653:I654)</f>
        <v>0</v>
      </c>
    </row>
    <row r="656" spans="1:12" ht="12" customHeight="1" x14ac:dyDescent="0.25">
      <c r="A656" s="7" t="s">
        <v>316</v>
      </c>
      <c r="B656" s="7" t="s">
        <v>314</v>
      </c>
      <c r="C656" s="469" t="s">
        <v>314</v>
      </c>
      <c r="D656" s="575"/>
      <c r="E656" s="579"/>
      <c r="F656" s="588"/>
      <c r="G656" s="580"/>
      <c r="H656" s="584">
        <f>(D656*(E656-F656))*G656</f>
        <v>0</v>
      </c>
      <c r="I656" s="585"/>
      <c r="K656">
        <v>7</v>
      </c>
      <c r="L656">
        <f>K631*100+K656</f>
        <v>1107</v>
      </c>
    </row>
    <row r="657" spans="1:11" x14ac:dyDescent="0.25">
      <c r="A657" s="7"/>
      <c r="B657" s="7"/>
      <c r="C657" s="469"/>
      <c r="D657" s="579"/>
      <c r="E657" s="579"/>
      <c r="F657" s="579"/>
      <c r="G657" s="579"/>
      <c r="H657" s="579"/>
      <c r="I657" s="497"/>
    </row>
    <row r="658" spans="1:11" ht="12" customHeight="1" x14ac:dyDescent="0.25">
      <c r="A658" s="917" t="s">
        <v>292</v>
      </c>
      <c r="B658" s="917"/>
      <c r="C658" s="917"/>
      <c r="D658" s="510">
        <f>SUM(D656:D657)</f>
        <v>0</v>
      </c>
      <c r="E658" s="515"/>
      <c r="F658" s="515"/>
      <c r="G658" s="515"/>
      <c r="H658" s="587">
        <f>SUM(H656:H657)</f>
        <v>0</v>
      </c>
      <c r="I658" s="587">
        <f>SUM(I656:I657)</f>
        <v>0</v>
      </c>
    </row>
    <row r="659" spans="1:11" x14ac:dyDescent="0.25">
      <c r="A659" s="865" t="s">
        <v>91</v>
      </c>
      <c r="B659" s="865"/>
      <c r="C659" s="865"/>
      <c r="D659" s="510">
        <f>D646+D649+D652+D655+D658</f>
        <v>0</v>
      </c>
      <c r="E659" s="516"/>
      <c r="F659" s="516"/>
      <c r="G659" s="516"/>
      <c r="H659" s="587">
        <f>H646+H649+H652+H655+H658</f>
        <v>0</v>
      </c>
      <c r="I659" s="587">
        <f>I646+I649+I652+I655+I658</f>
        <v>0</v>
      </c>
    </row>
    <row r="660" spans="1:11" x14ac:dyDescent="0.25">
      <c r="A660" s="896" t="s">
        <v>674</v>
      </c>
      <c r="B660" s="896"/>
      <c r="C660" s="896"/>
      <c r="D660" s="896"/>
      <c r="E660" s="896"/>
      <c r="F660" s="896"/>
      <c r="G660" s="896"/>
      <c r="H660" s="896"/>
      <c r="I660" s="896"/>
    </row>
    <row r="661" spans="1:11" x14ac:dyDescent="0.25">
      <c r="A661" s="896" t="s">
        <v>567</v>
      </c>
      <c r="B661" s="896"/>
      <c r="C661" s="896"/>
      <c r="D661" s="896"/>
      <c r="E661" s="896"/>
      <c r="F661" s="896"/>
      <c r="G661" s="896"/>
      <c r="H661" s="896"/>
      <c r="I661" s="896"/>
    </row>
    <row r="662" spans="1:11" x14ac:dyDescent="0.25">
      <c r="A662" s="583" t="s">
        <v>675</v>
      </c>
      <c r="B662" s="583"/>
      <c r="C662" s="583"/>
      <c r="D662" s="583"/>
      <c r="E662" s="583"/>
      <c r="F662" s="583"/>
      <c r="G662" s="583"/>
      <c r="H662" s="583"/>
      <c r="I662" s="583"/>
    </row>
    <row r="667" spans="1:11" ht="12" customHeight="1" x14ac:dyDescent="0.25">
      <c r="A667" s="702" t="s">
        <v>23</v>
      </c>
      <c r="B667" s="702"/>
      <c r="C667" s="890">
        <f>Presentación!$C$3</f>
        <v>1990</v>
      </c>
      <c r="D667" s="890"/>
      <c r="E667" s="890"/>
      <c r="F667" s="890"/>
      <c r="G667" s="890"/>
      <c r="H667" s="890"/>
      <c r="I667" s="890"/>
    </row>
    <row r="668" spans="1:11" ht="12.75" customHeight="1" x14ac:dyDescent="0.25">
      <c r="A668" s="702" t="s">
        <v>24</v>
      </c>
      <c r="B668" s="702"/>
      <c r="C668" s="891" t="s">
        <v>390</v>
      </c>
      <c r="D668" s="891"/>
      <c r="E668" s="891"/>
      <c r="F668" s="891"/>
      <c r="G668" s="891"/>
      <c r="H668" s="891"/>
      <c r="I668" s="891"/>
      <c r="K668">
        <v>12</v>
      </c>
    </row>
    <row r="669" spans="1:11" ht="12.75" customHeight="1" x14ac:dyDescent="0.25">
      <c r="A669" s="702" t="s">
        <v>5</v>
      </c>
      <c r="B669" s="702"/>
      <c r="C669" s="703" t="s">
        <v>26</v>
      </c>
      <c r="D669" s="703"/>
      <c r="E669" s="703"/>
      <c r="F669" s="703"/>
      <c r="G669" s="703"/>
      <c r="H669" s="703"/>
      <c r="I669" s="703"/>
    </row>
    <row r="670" spans="1:11" ht="12.75" customHeight="1" x14ac:dyDescent="0.25">
      <c r="A670" s="702" t="s">
        <v>27</v>
      </c>
      <c r="B670" s="702"/>
      <c r="C670" s="703" t="s">
        <v>659</v>
      </c>
      <c r="D670" s="703"/>
      <c r="E670" s="703"/>
      <c r="F670" s="703"/>
      <c r="G670" s="703"/>
      <c r="H670" s="703"/>
      <c r="I670" s="703"/>
    </row>
    <row r="671" spans="1:11" ht="12" customHeight="1" x14ac:dyDescent="0.25">
      <c r="A671" s="702" t="s">
        <v>29</v>
      </c>
      <c r="B671" s="702"/>
      <c r="C671" s="703" t="s">
        <v>660</v>
      </c>
      <c r="D671" s="703"/>
      <c r="E671" s="703"/>
      <c r="F671" s="703"/>
      <c r="G671" s="703"/>
      <c r="H671" s="703"/>
      <c r="I671" s="703"/>
    </row>
    <row r="672" spans="1:11" ht="12" customHeight="1" x14ac:dyDescent="0.25">
      <c r="A672" s="702" t="s">
        <v>31</v>
      </c>
      <c r="B672" s="702"/>
      <c r="C672" s="703" t="s">
        <v>406</v>
      </c>
      <c r="D672" s="703"/>
      <c r="E672" s="703"/>
      <c r="F672" s="703"/>
      <c r="G672" s="703"/>
      <c r="H672" s="703"/>
      <c r="I672" s="703"/>
    </row>
    <row r="673" spans="1:12" ht="12" customHeight="1" x14ac:dyDescent="0.25">
      <c r="A673" s="704" t="s">
        <v>33</v>
      </c>
      <c r="B673" s="704"/>
      <c r="C673" s="97" t="s">
        <v>34</v>
      </c>
      <c r="D673" s="705" t="s">
        <v>661</v>
      </c>
      <c r="E673" s="705"/>
      <c r="F673" s="705"/>
      <c r="G673" s="705"/>
      <c r="H673" s="705"/>
      <c r="I673" s="705"/>
    </row>
    <row r="674" spans="1:12" ht="57" customHeight="1" x14ac:dyDescent="0.25">
      <c r="A674" s="7" t="s">
        <v>37</v>
      </c>
      <c r="B674" s="7"/>
      <c r="C674" s="6" t="s">
        <v>38</v>
      </c>
      <c r="D674" s="98" t="s">
        <v>662</v>
      </c>
      <c r="E674" s="98" t="s">
        <v>663</v>
      </c>
      <c r="F674" s="98" t="s">
        <v>664</v>
      </c>
      <c r="G674" s="98" t="s">
        <v>43</v>
      </c>
      <c r="H674" s="98" t="s">
        <v>665</v>
      </c>
      <c r="I674" s="98" t="s">
        <v>411</v>
      </c>
    </row>
    <row r="675" spans="1:12" ht="12.75" customHeight="1" x14ac:dyDescent="0.25">
      <c r="A675" s="6" t="s">
        <v>197</v>
      </c>
      <c r="B675" s="6" t="s">
        <v>47</v>
      </c>
      <c r="C675" s="6"/>
      <c r="D675" s="892" t="s">
        <v>48</v>
      </c>
      <c r="E675" s="571" t="s">
        <v>552</v>
      </c>
      <c r="F675" s="571" t="s">
        <v>552</v>
      </c>
      <c r="G675" s="571" t="s">
        <v>120</v>
      </c>
      <c r="H675" s="892" t="s">
        <v>52</v>
      </c>
      <c r="I675" s="892" t="s">
        <v>225</v>
      </c>
    </row>
    <row r="676" spans="1:12" ht="13.5" x14ac:dyDescent="0.25">
      <c r="A676" s="6"/>
      <c r="B676" s="6"/>
      <c r="C676" s="6"/>
      <c r="D676" s="892"/>
      <c r="E676" s="571" t="s">
        <v>498</v>
      </c>
      <c r="F676" s="571" t="s">
        <v>498</v>
      </c>
      <c r="G676" s="571" t="s">
        <v>123</v>
      </c>
      <c r="H676" s="892"/>
      <c r="I676" s="892"/>
    </row>
    <row r="677" spans="1:12" ht="12.75" customHeight="1" x14ac:dyDescent="0.25">
      <c r="A677" s="6"/>
      <c r="B677" s="6"/>
      <c r="C677" s="6"/>
      <c r="D677" s="892"/>
      <c r="E677" s="7" t="s">
        <v>666</v>
      </c>
      <c r="F677" s="7"/>
      <c r="G677" s="7" t="s">
        <v>556</v>
      </c>
      <c r="H677" s="893" t="s">
        <v>667</v>
      </c>
      <c r="I677" s="893" t="s">
        <v>668</v>
      </c>
    </row>
    <row r="678" spans="1:12" x14ac:dyDescent="0.25">
      <c r="A678" s="6"/>
      <c r="B678" s="6"/>
      <c r="C678" s="6"/>
      <c r="D678" s="892"/>
      <c r="E678" s="7"/>
      <c r="F678" s="7"/>
      <c r="G678" s="7"/>
      <c r="H678" s="893"/>
      <c r="I678" s="893"/>
    </row>
    <row r="679" spans="1:12" ht="13.5" x14ac:dyDescent="0.35">
      <c r="A679" s="6"/>
      <c r="B679" s="6"/>
      <c r="C679" s="6"/>
      <c r="D679" s="572" t="s">
        <v>669</v>
      </c>
      <c r="E679" s="572" t="s">
        <v>560</v>
      </c>
      <c r="F679" s="572" t="s">
        <v>468</v>
      </c>
      <c r="G679" s="572" t="s">
        <v>65</v>
      </c>
      <c r="H679" s="573" t="s">
        <v>670</v>
      </c>
      <c r="I679" s="573" t="s">
        <v>670</v>
      </c>
    </row>
    <row r="680" spans="1:12" ht="12.75" customHeight="1" x14ac:dyDescent="0.25">
      <c r="A680" s="687" t="s">
        <v>68</v>
      </c>
      <c r="B680" s="687" t="s">
        <v>314</v>
      </c>
      <c r="C680" s="135" t="s">
        <v>671</v>
      </c>
      <c r="D680" s="575"/>
      <c r="E680" s="576">
        <v>0</v>
      </c>
      <c r="F680" s="577"/>
      <c r="G680" s="576"/>
      <c r="H680" s="584">
        <f>(D680*(E680-F680))*G680</f>
        <v>0</v>
      </c>
      <c r="I680" s="585"/>
      <c r="K680">
        <v>1</v>
      </c>
      <c r="L680">
        <f>K668*100+K680</f>
        <v>1201</v>
      </c>
    </row>
    <row r="681" spans="1:12" x14ac:dyDescent="0.25">
      <c r="A681" s="687"/>
      <c r="B681" s="687"/>
      <c r="C681" s="486" t="s">
        <v>672</v>
      </c>
      <c r="D681" s="575"/>
      <c r="E681" s="492">
        <v>0</v>
      </c>
      <c r="F681" s="577"/>
      <c r="G681" s="576"/>
      <c r="H681" s="584">
        <f>(D681*(E681-F681))*G681</f>
        <v>0</v>
      </c>
      <c r="I681" s="585"/>
      <c r="K681">
        <v>2</v>
      </c>
      <c r="L681">
        <f>K668*100+K681</f>
        <v>1202</v>
      </c>
    </row>
    <row r="682" spans="1:12" x14ac:dyDescent="0.25">
      <c r="A682" s="687"/>
      <c r="B682" s="687"/>
      <c r="C682" s="135" t="s">
        <v>673</v>
      </c>
      <c r="D682" s="575"/>
      <c r="E682" s="492">
        <v>0</v>
      </c>
      <c r="F682" s="577"/>
      <c r="G682" s="576"/>
      <c r="H682" s="584">
        <f>(D682*(E682-F682))*G682</f>
        <v>0</v>
      </c>
      <c r="I682" s="585"/>
      <c r="K682">
        <v>3</v>
      </c>
      <c r="L682">
        <f>K668*100+K682</f>
        <v>1203</v>
      </c>
    </row>
    <row r="683" spans="1:12" ht="12" customHeight="1" x14ac:dyDescent="0.25">
      <c r="A683" s="916" t="s">
        <v>292</v>
      </c>
      <c r="B683" s="916"/>
      <c r="C683" s="916"/>
      <c r="D683" s="587">
        <f>SUM(D680:D682)</f>
        <v>0</v>
      </c>
      <c r="E683" s="515"/>
      <c r="F683" s="515"/>
      <c r="G683" s="515"/>
      <c r="H683" s="587">
        <f>SUM(H680:H682)</f>
        <v>0</v>
      </c>
      <c r="I683" s="587">
        <f>SUM(I680:I682)</f>
        <v>0</v>
      </c>
    </row>
    <row r="684" spans="1:12" ht="12" customHeight="1" x14ac:dyDescent="0.25">
      <c r="A684" s="7" t="s">
        <v>310</v>
      </c>
      <c r="B684" s="7" t="s">
        <v>314</v>
      </c>
      <c r="C684" s="469" t="s">
        <v>314</v>
      </c>
      <c r="D684" s="575"/>
      <c r="E684" s="579"/>
      <c r="F684" s="588"/>
      <c r="G684" s="580"/>
      <c r="H684" s="584">
        <f>(D684*(E684-F684))*G684</f>
        <v>0</v>
      </c>
      <c r="I684" s="585"/>
      <c r="K684">
        <v>4</v>
      </c>
      <c r="L684">
        <f>K668*100+K684</f>
        <v>1204</v>
      </c>
    </row>
    <row r="685" spans="1:12" x14ac:dyDescent="0.25">
      <c r="A685" s="7"/>
      <c r="B685" s="7"/>
      <c r="C685" s="469"/>
      <c r="D685" s="579"/>
      <c r="E685" s="579"/>
      <c r="F685" s="579"/>
      <c r="G685" s="579"/>
      <c r="H685" s="579"/>
      <c r="I685" s="497"/>
    </row>
    <row r="686" spans="1:12" ht="12" customHeight="1" x14ac:dyDescent="0.25">
      <c r="A686" s="916" t="s">
        <v>292</v>
      </c>
      <c r="B686" s="916"/>
      <c r="C686" s="916"/>
      <c r="D686" s="587">
        <f>SUM(D684:D685)</f>
        <v>0</v>
      </c>
      <c r="E686" s="515"/>
      <c r="F686" s="515"/>
      <c r="G686" s="515"/>
      <c r="H686" s="587">
        <f>SUM(H684:H685)</f>
        <v>0</v>
      </c>
      <c r="I686" s="587">
        <f>SUM(I684:I685)</f>
        <v>0</v>
      </c>
    </row>
    <row r="687" spans="1:12" ht="12" customHeight="1" x14ac:dyDescent="0.25">
      <c r="A687" s="7" t="s">
        <v>313</v>
      </c>
      <c r="B687" s="7" t="s">
        <v>314</v>
      </c>
      <c r="C687" s="469" t="s">
        <v>314</v>
      </c>
      <c r="D687" s="575"/>
      <c r="E687" s="579"/>
      <c r="F687" s="588"/>
      <c r="G687" s="580"/>
      <c r="H687" s="584">
        <f>(D687*(E687-F687))*G687</f>
        <v>0</v>
      </c>
      <c r="I687" s="585"/>
      <c r="K687">
        <v>5</v>
      </c>
      <c r="L687">
        <f>K668*100+K687</f>
        <v>1205</v>
      </c>
    </row>
    <row r="688" spans="1:12" x14ac:dyDescent="0.25">
      <c r="A688" s="7"/>
      <c r="B688" s="7"/>
      <c r="C688" s="469"/>
      <c r="D688" s="579"/>
      <c r="E688" s="579"/>
      <c r="F688" s="579"/>
      <c r="G688" s="579"/>
      <c r="H688" s="579"/>
      <c r="I688" s="497"/>
    </row>
    <row r="689" spans="1:12" ht="12" customHeight="1" x14ac:dyDescent="0.25">
      <c r="A689" s="916" t="s">
        <v>292</v>
      </c>
      <c r="B689" s="916"/>
      <c r="C689" s="916"/>
      <c r="D689" s="587">
        <f>SUM(D687:D688)</f>
        <v>0</v>
      </c>
      <c r="E689" s="515"/>
      <c r="F689" s="515"/>
      <c r="G689" s="515"/>
      <c r="H689" s="587">
        <f>SUM(H687:H688)</f>
        <v>0</v>
      </c>
      <c r="I689" s="587">
        <f>SUM(I687:I688)</f>
        <v>0</v>
      </c>
    </row>
    <row r="690" spans="1:12" ht="12" customHeight="1" x14ac:dyDescent="0.25">
      <c r="A690" s="7" t="s">
        <v>315</v>
      </c>
      <c r="B690" s="7" t="s">
        <v>314</v>
      </c>
      <c r="C690" s="469" t="s">
        <v>314</v>
      </c>
      <c r="D690" s="511"/>
      <c r="E690" s="579"/>
      <c r="F690" s="588"/>
      <c r="G690" s="580"/>
      <c r="H690" s="584">
        <f>(D690*(E690-F690))*G690</f>
        <v>0</v>
      </c>
      <c r="I690" s="585"/>
      <c r="K690">
        <v>6</v>
      </c>
      <c r="L690">
        <f>K668*100+K690</f>
        <v>1206</v>
      </c>
    </row>
    <row r="691" spans="1:12" x14ac:dyDescent="0.25">
      <c r="A691" s="7"/>
      <c r="B691" s="7"/>
      <c r="C691" s="469"/>
      <c r="D691" s="579"/>
      <c r="E691" s="579"/>
      <c r="F691" s="579"/>
      <c r="G691" s="579"/>
      <c r="H691" s="579"/>
      <c r="I691" s="497"/>
    </row>
    <row r="692" spans="1:12" ht="12" customHeight="1" x14ac:dyDescent="0.25">
      <c r="A692" s="916" t="s">
        <v>292</v>
      </c>
      <c r="B692" s="916"/>
      <c r="C692" s="916"/>
      <c r="D692" s="587">
        <f>SUM(D690:D691)</f>
        <v>0</v>
      </c>
      <c r="E692" s="515"/>
      <c r="F692" s="515"/>
      <c r="G692" s="515"/>
      <c r="H692" s="587">
        <f>SUM(H690:H691)</f>
        <v>0</v>
      </c>
      <c r="I692" s="587">
        <f>SUM(I690:I691)</f>
        <v>0</v>
      </c>
    </row>
    <row r="693" spans="1:12" ht="12" customHeight="1" x14ac:dyDescent="0.25">
      <c r="A693" s="7" t="s">
        <v>316</v>
      </c>
      <c r="B693" s="7" t="s">
        <v>314</v>
      </c>
      <c r="C693" s="469" t="s">
        <v>314</v>
      </c>
      <c r="D693" s="575"/>
      <c r="E693" s="579"/>
      <c r="F693" s="588"/>
      <c r="G693" s="580"/>
      <c r="H693" s="584">
        <f>(D693*(E693-F693))*G693</f>
        <v>0</v>
      </c>
      <c r="I693" s="585"/>
      <c r="K693">
        <v>7</v>
      </c>
      <c r="L693">
        <f>K668*100+K693</f>
        <v>1207</v>
      </c>
    </row>
    <row r="694" spans="1:12" x14ac:dyDescent="0.25">
      <c r="A694" s="7"/>
      <c r="B694" s="7"/>
      <c r="C694" s="469"/>
      <c r="D694" s="579"/>
      <c r="E694" s="579"/>
      <c r="F694" s="579"/>
      <c r="G694" s="579"/>
      <c r="H694" s="579"/>
      <c r="I694" s="497"/>
    </row>
    <row r="695" spans="1:12" ht="12" customHeight="1" x14ac:dyDescent="0.25">
      <c r="A695" s="917" t="s">
        <v>292</v>
      </c>
      <c r="B695" s="917"/>
      <c r="C695" s="917"/>
      <c r="D695" s="510">
        <f>SUM(D693:D694)</f>
        <v>0</v>
      </c>
      <c r="E695" s="515"/>
      <c r="F695" s="515"/>
      <c r="G695" s="515"/>
      <c r="H695" s="587">
        <f>SUM(H693:H694)</f>
        <v>0</v>
      </c>
      <c r="I695" s="587">
        <f>SUM(I693:I694)</f>
        <v>0</v>
      </c>
    </row>
    <row r="696" spans="1:12" x14ac:dyDescent="0.25">
      <c r="A696" s="865" t="s">
        <v>91</v>
      </c>
      <c r="B696" s="865"/>
      <c r="C696" s="865"/>
      <c r="D696" s="510">
        <f>D683+D686+D689+D692+D695</f>
        <v>0</v>
      </c>
      <c r="E696" s="516"/>
      <c r="F696" s="516"/>
      <c r="G696" s="516"/>
      <c r="H696" s="587">
        <f>H683+H686+H689+H692+H695</f>
        <v>0</v>
      </c>
      <c r="I696" s="587">
        <f>I683+I686+I689+I692+I695</f>
        <v>0</v>
      </c>
    </row>
    <row r="697" spans="1:12" x14ac:dyDescent="0.25">
      <c r="A697" s="896" t="s">
        <v>674</v>
      </c>
      <c r="B697" s="896"/>
      <c r="C697" s="896"/>
      <c r="D697" s="896"/>
      <c r="E697" s="896"/>
      <c r="F697" s="896"/>
      <c r="G697" s="896"/>
      <c r="H697" s="896"/>
      <c r="I697" s="896"/>
    </row>
    <row r="698" spans="1:12" x14ac:dyDescent="0.25">
      <c r="A698" s="896" t="s">
        <v>567</v>
      </c>
      <c r="B698" s="896"/>
      <c r="C698" s="896"/>
      <c r="D698" s="896"/>
      <c r="E698" s="896"/>
      <c r="F698" s="896"/>
      <c r="G698" s="896"/>
      <c r="H698" s="896"/>
      <c r="I698" s="896"/>
    </row>
    <row r="699" spans="1:12" x14ac:dyDescent="0.25">
      <c r="A699" s="583" t="s">
        <v>675</v>
      </c>
      <c r="B699" s="583"/>
      <c r="C699" s="583"/>
      <c r="D699" s="583"/>
      <c r="E699" s="583"/>
      <c r="F699" s="583"/>
      <c r="G699" s="583"/>
      <c r="H699" s="583"/>
      <c r="I699" s="583"/>
    </row>
  </sheetData>
  <mergeCells count="856">
    <mergeCell ref="A690:A691"/>
    <mergeCell ref="B690:B691"/>
    <mergeCell ref="A692:C692"/>
    <mergeCell ref="A693:A694"/>
    <mergeCell ref="B693:B694"/>
    <mergeCell ref="A695:C695"/>
    <mergeCell ref="A696:C696"/>
    <mergeCell ref="A697:I697"/>
    <mergeCell ref="A698:I698"/>
    <mergeCell ref="A680:A682"/>
    <mergeCell ref="B680:B682"/>
    <mergeCell ref="A683:C683"/>
    <mergeCell ref="A684:A685"/>
    <mergeCell ref="B684:B685"/>
    <mergeCell ref="A686:C686"/>
    <mergeCell ref="A687:A688"/>
    <mergeCell ref="B687:B688"/>
    <mergeCell ref="A689:C689"/>
    <mergeCell ref="A672:B672"/>
    <mergeCell ref="C672:I672"/>
    <mergeCell ref="A673:B673"/>
    <mergeCell ref="D673:I673"/>
    <mergeCell ref="A674:B674"/>
    <mergeCell ref="C674:C679"/>
    <mergeCell ref="A675:A679"/>
    <mergeCell ref="B675:B679"/>
    <mergeCell ref="D675:D676"/>
    <mergeCell ref="H675:H676"/>
    <mergeCell ref="I675:I676"/>
    <mergeCell ref="D677:D678"/>
    <mergeCell ref="E677:E678"/>
    <mergeCell ref="F677:F678"/>
    <mergeCell ref="G677:G678"/>
    <mergeCell ref="H677:H678"/>
    <mergeCell ref="I677:I678"/>
    <mergeCell ref="A667:B667"/>
    <mergeCell ref="C667:I667"/>
    <mergeCell ref="A668:B668"/>
    <mergeCell ref="C668:I668"/>
    <mergeCell ref="A669:B669"/>
    <mergeCell ref="C669:I669"/>
    <mergeCell ref="A670:B670"/>
    <mergeCell ref="C670:I670"/>
    <mergeCell ref="A671:B671"/>
    <mergeCell ref="C671:I671"/>
    <mergeCell ref="A653:A654"/>
    <mergeCell ref="B653:B654"/>
    <mergeCell ref="A655:C655"/>
    <mergeCell ref="A656:A657"/>
    <mergeCell ref="B656:B657"/>
    <mergeCell ref="A658:C658"/>
    <mergeCell ref="A659:C659"/>
    <mergeCell ref="A660:I660"/>
    <mergeCell ref="A661:I661"/>
    <mergeCell ref="A643:A645"/>
    <mergeCell ref="B643:B645"/>
    <mergeCell ref="A646:C646"/>
    <mergeCell ref="A647:A648"/>
    <mergeCell ref="B647:B648"/>
    <mergeCell ref="A649:C649"/>
    <mergeCell ref="A650:A651"/>
    <mergeCell ref="B650:B651"/>
    <mergeCell ref="A652:C652"/>
    <mergeCell ref="A635:B635"/>
    <mergeCell ref="C635:I635"/>
    <mergeCell ref="A636:B636"/>
    <mergeCell ref="D636:I636"/>
    <mergeCell ref="A637:B637"/>
    <mergeCell ref="C637:C642"/>
    <mergeCell ref="A638:A642"/>
    <mergeCell ref="B638:B642"/>
    <mergeCell ref="D638:D639"/>
    <mergeCell ref="H638:H639"/>
    <mergeCell ref="I638:I639"/>
    <mergeCell ref="D640:D641"/>
    <mergeCell ref="E640:E641"/>
    <mergeCell ref="F640:F641"/>
    <mergeCell ref="G640:G641"/>
    <mergeCell ref="H640:H641"/>
    <mergeCell ref="I640:I641"/>
    <mergeCell ref="A630:B630"/>
    <mergeCell ref="C630:I630"/>
    <mergeCell ref="A631:B631"/>
    <mergeCell ref="C631:I631"/>
    <mergeCell ref="A632:B632"/>
    <mergeCell ref="C632:I632"/>
    <mergeCell ref="A633:B633"/>
    <mergeCell ref="C633:I633"/>
    <mergeCell ref="A634:B634"/>
    <mergeCell ref="C634:I634"/>
    <mergeCell ref="A616:A617"/>
    <mergeCell ref="B616:B617"/>
    <mergeCell ref="A618:C618"/>
    <mergeCell ref="A619:A620"/>
    <mergeCell ref="B619:B620"/>
    <mergeCell ref="A621:C621"/>
    <mergeCell ref="A622:C622"/>
    <mergeCell ref="A623:I623"/>
    <mergeCell ref="A624:I624"/>
    <mergeCell ref="A606:A608"/>
    <mergeCell ref="B606:B608"/>
    <mergeCell ref="A609:C609"/>
    <mergeCell ref="A610:A611"/>
    <mergeCell ref="B610:B611"/>
    <mergeCell ref="A612:C612"/>
    <mergeCell ref="A613:A614"/>
    <mergeCell ref="B613:B614"/>
    <mergeCell ref="A615:C615"/>
    <mergeCell ref="A598:B598"/>
    <mergeCell ref="C598:I598"/>
    <mergeCell ref="A599:B599"/>
    <mergeCell ref="D599:I599"/>
    <mergeCell ref="A600:B600"/>
    <mergeCell ref="C600:C605"/>
    <mergeCell ref="A601:A605"/>
    <mergeCell ref="B601:B605"/>
    <mergeCell ref="D601:D602"/>
    <mergeCell ref="H601:H602"/>
    <mergeCell ref="I601:I602"/>
    <mergeCell ref="D603:D604"/>
    <mergeCell ref="E603:E604"/>
    <mergeCell ref="F603:F604"/>
    <mergeCell ref="G603:G604"/>
    <mergeCell ref="H603:H604"/>
    <mergeCell ref="I603:I604"/>
    <mergeCell ref="A593:B593"/>
    <mergeCell ref="C593:I593"/>
    <mergeCell ref="A594:B594"/>
    <mergeCell ref="C594:I594"/>
    <mergeCell ref="A595:B595"/>
    <mergeCell ref="C595:I595"/>
    <mergeCell ref="A596:B596"/>
    <mergeCell ref="C596:I596"/>
    <mergeCell ref="A597:B597"/>
    <mergeCell ref="C597:I597"/>
    <mergeCell ref="A579:A580"/>
    <mergeCell ref="B579:B580"/>
    <mergeCell ref="A581:C581"/>
    <mergeCell ref="A582:A583"/>
    <mergeCell ref="B582:B583"/>
    <mergeCell ref="A584:C584"/>
    <mergeCell ref="A585:C585"/>
    <mergeCell ref="A586:I586"/>
    <mergeCell ref="A587:I587"/>
    <mergeCell ref="A569:A571"/>
    <mergeCell ref="B569:B571"/>
    <mergeCell ref="A572:C572"/>
    <mergeCell ref="A573:A574"/>
    <mergeCell ref="B573:B574"/>
    <mergeCell ref="A575:C575"/>
    <mergeCell ref="A576:A577"/>
    <mergeCell ref="B576:B577"/>
    <mergeCell ref="A578:C578"/>
    <mergeCell ref="A561:B561"/>
    <mergeCell ref="C561:I561"/>
    <mergeCell ref="A562:B562"/>
    <mergeCell ref="D562:I562"/>
    <mergeCell ref="A563:B563"/>
    <mergeCell ref="C563:C568"/>
    <mergeCell ref="A564:A568"/>
    <mergeCell ref="B564:B568"/>
    <mergeCell ref="D564:D565"/>
    <mergeCell ref="H564:H565"/>
    <mergeCell ref="I564:I565"/>
    <mergeCell ref="D566:D567"/>
    <mergeCell ref="E566:E567"/>
    <mergeCell ref="F566:F567"/>
    <mergeCell ref="G566:G567"/>
    <mergeCell ref="H566:H567"/>
    <mergeCell ref="I566:I567"/>
    <mergeCell ref="A556:B556"/>
    <mergeCell ref="C556:I556"/>
    <mergeCell ref="A557:B557"/>
    <mergeCell ref="C557:I557"/>
    <mergeCell ref="A558:B558"/>
    <mergeCell ref="C558:I558"/>
    <mergeCell ref="A559:B559"/>
    <mergeCell ref="C559:I559"/>
    <mergeCell ref="A560:B560"/>
    <mergeCell ref="C560:I560"/>
    <mergeCell ref="A542:A543"/>
    <mergeCell ref="B542:B543"/>
    <mergeCell ref="A544:C544"/>
    <mergeCell ref="A545:A546"/>
    <mergeCell ref="B545:B546"/>
    <mergeCell ref="A547:C547"/>
    <mergeCell ref="A548:C548"/>
    <mergeCell ref="A549:I549"/>
    <mergeCell ref="A550:I550"/>
    <mergeCell ref="A532:A534"/>
    <mergeCell ref="B532:B534"/>
    <mergeCell ref="A535:C535"/>
    <mergeCell ref="A536:A537"/>
    <mergeCell ref="B536:B537"/>
    <mergeCell ref="A538:C538"/>
    <mergeCell ref="A539:A540"/>
    <mergeCell ref="B539:B540"/>
    <mergeCell ref="A541:C541"/>
    <mergeCell ref="A524:B524"/>
    <mergeCell ref="C524:I524"/>
    <mergeCell ref="A525:B525"/>
    <mergeCell ref="D525:I525"/>
    <mergeCell ref="A526:B526"/>
    <mergeCell ref="C526:C531"/>
    <mergeCell ref="A527:A531"/>
    <mergeCell ref="B527:B531"/>
    <mergeCell ref="D527:D528"/>
    <mergeCell ref="H527:H528"/>
    <mergeCell ref="I527:I528"/>
    <mergeCell ref="D529:D530"/>
    <mergeCell ref="E529:E530"/>
    <mergeCell ref="F529:F530"/>
    <mergeCell ref="G529:G530"/>
    <mergeCell ref="H529:H530"/>
    <mergeCell ref="I529:I530"/>
    <mergeCell ref="A519:B519"/>
    <mergeCell ref="C519:I519"/>
    <mergeCell ref="A520:B520"/>
    <mergeCell ref="C520:I520"/>
    <mergeCell ref="A521:B521"/>
    <mergeCell ref="C521:I521"/>
    <mergeCell ref="A522:B522"/>
    <mergeCell ref="C522:I522"/>
    <mergeCell ref="A523:B523"/>
    <mergeCell ref="C523:I523"/>
    <mergeCell ref="A505:A506"/>
    <mergeCell ref="B505:B506"/>
    <mergeCell ref="A507:C507"/>
    <mergeCell ref="A508:A509"/>
    <mergeCell ref="B508:B509"/>
    <mergeCell ref="A510:C510"/>
    <mergeCell ref="A511:C511"/>
    <mergeCell ref="A512:I512"/>
    <mergeCell ref="A513:I513"/>
    <mergeCell ref="A495:A497"/>
    <mergeCell ref="B495:B497"/>
    <mergeCell ref="A498:C498"/>
    <mergeCell ref="A499:A500"/>
    <mergeCell ref="B499:B500"/>
    <mergeCell ref="A501:C501"/>
    <mergeCell ref="A502:A503"/>
    <mergeCell ref="B502:B503"/>
    <mergeCell ref="A504:C504"/>
    <mergeCell ref="A487:B487"/>
    <mergeCell ref="C487:I487"/>
    <mergeCell ref="A488:B488"/>
    <mergeCell ref="D488:I488"/>
    <mergeCell ref="A489:B489"/>
    <mergeCell ref="C489:C494"/>
    <mergeCell ref="A490:A494"/>
    <mergeCell ref="B490:B494"/>
    <mergeCell ref="D490:D491"/>
    <mergeCell ref="H490:H491"/>
    <mergeCell ref="I490:I491"/>
    <mergeCell ref="D492:D493"/>
    <mergeCell ref="E492:E493"/>
    <mergeCell ref="F492:F493"/>
    <mergeCell ref="G492:G493"/>
    <mergeCell ref="H492:H493"/>
    <mergeCell ref="I492:I493"/>
    <mergeCell ref="A482:B482"/>
    <mergeCell ref="C482:I482"/>
    <mergeCell ref="A483:B483"/>
    <mergeCell ref="C483:I483"/>
    <mergeCell ref="A484:B484"/>
    <mergeCell ref="C484:I484"/>
    <mergeCell ref="A485:B485"/>
    <mergeCell ref="C485:I485"/>
    <mergeCell ref="A486:B486"/>
    <mergeCell ref="C486:I486"/>
    <mergeCell ref="A468:A469"/>
    <mergeCell ref="B468:B469"/>
    <mergeCell ref="A470:C470"/>
    <mergeCell ref="A471:A472"/>
    <mergeCell ref="B471:B472"/>
    <mergeCell ref="A473:C473"/>
    <mergeCell ref="A474:C474"/>
    <mergeCell ref="A475:I475"/>
    <mergeCell ref="A476:I476"/>
    <mergeCell ref="A458:A460"/>
    <mergeCell ref="B458:B460"/>
    <mergeCell ref="A461:C461"/>
    <mergeCell ref="A462:A463"/>
    <mergeCell ref="B462:B463"/>
    <mergeCell ref="A464:C464"/>
    <mergeCell ref="A465:A466"/>
    <mergeCell ref="B465:B466"/>
    <mergeCell ref="A467:C467"/>
    <mergeCell ref="A450:B450"/>
    <mergeCell ref="C450:I450"/>
    <mergeCell ref="A451:B451"/>
    <mergeCell ref="D451:I451"/>
    <mergeCell ref="A452:B452"/>
    <mergeCell ref="C452:C457"/>
    <mergeCell ref="A453:A457"/>
    <mergeCell ref="B453:B457"/>
    <mergeCell ref="D453:D454"/>
    <mergeCell ref="H453:H454"/>
    <mergeCell ref="I453:I454"/>
    <mergeCell ref="D455:D456"/>
    <mergeCell ref="E455:E456"/>
    <mergeCell ref="F455:F456"/>
    <mergeCell ref="G455:G456"/>
    <mergeCell ref="H455:H456"/>
    <mergeCell ref="I455:I456"/>
    <mergeCell ref="A445:B445"/>
    <mergeCell ref="C445:I445"/>
    <mergeCell ref="A446:B446"/>
    <mergeCell ref="C446:I446"/>
    <mergeCell ref="A447:B447"/>
    <mergeCell ref="C447:I447"/>
    <mergeCell ref="A448:B448"/>
    <mergeCell ref="C448:I448"/>
    <mergeCell ref="A449:B449"/>
    <mergeCell ref="C449:I449"/>
    <mergeCell ref="A431:A432"/>
    <mergeCell ref="B431:B432"/>
    <mergeCell ref="A433:C433"/>
    <mergeCell ref="A434:A435"/>
    <mergeCell ref="B434:B435"/>
    <mergeCell ref="A436:C436"/>
    <mergeCell ref="A437:C437"/>
    <mergeCell ref="A438:I438"/>
    <mergeCell ref="A439:I439"/>
    <mergeCell ref="A421:A423"/>
    <mergeCell ref="B421:B423"/>
    <mergeCell ref="A424:C424"/>
    <mergeCell ref="A425:A426"/>
    <mergeCell ref="B425:B426"/>
    <mergeCell ref="A427:C427"/>
    <mergeCell ref="A428:A429"/>
    <mergeCell ref="B428:B429"/>
    <mergeCell ref="A430:C430"/>
    <mergeCell ref="A413:B413"/>
    <mergeCell ref="C413:I413"/>
    <mergeCell ref="A414:B414"/>
    <mergeCell ref="D414:I414"/>
    <mergeCell ref="A415:B415"/>
    <mergeCell ref="C415:C420"/>
    <mergeCell ref="A416:A420"/>
    <mergeCell ref="B416:B420"/>
    <mergeCell ref="D416:D417"/>
    <mergeCell ref="H416:H417"/>
    <mergeCell ref="I416:I417"/>
    <mergeCell ref="D418:D419"/>
    <mergeCell ref="E418:E419"/>
    <mergeCell ref="F418:F419"/>
    <mergeCell ref="G418:G419"/>
    <mergeCell ref="H418:H419"/>
    <mergeCell ref="I418:I419"/>
    <mergeCell ref="A408:B408"/>
    <mergeCell ref="C408:I408"/>
    <mergeCell ref="A409:B409"/>
    <mergeCell ref="C409:I409"/>
    <mergeCell ref="A410:B410"/>
    <mergeCell ref="C410:I410"/>
    <mergeCell ref="A411:B411"/>
    <mergeCell ref="C411:I411"/>
    <mergeCell ref="A412:B412"/>
    <mergeCell ref="C412:I412"/>
    <mergeCell ref="A394:A395"/>
    <mergeCell ref="B394:B395"/>
    <mergeCell ref="A396:C396"/>
    <mergeCell ref="A397:A398"/>
    <mergeCell ref="B397:B398"/>
    <mergeCell ref="A399:C399"/>
    <mergeCell ref="A400:C400"/>
    <mergeCell ref="A401:I401"/>
    <mergeCell ref="A402:I402"/>
    <mergeCell ref="A384:A386"/>
    <mergeCell ref="B384:B386"/>
    <mergeCell ref="A387:C387"/>
    <mergeCell ref="A388:A389"/>
    <mergeCell ref="B388:B389"/>
    <mergeCell ref="A390:C390"/>
    <mergeCell ref="A391:A392"/>
    <mergeCell ref="B391:B392"/>
    <mergeCell ref="A393:C393"/>
    <mergeCell ref="A376:B376"/>
    <mergeCell ref="C376:I376"/>
    <mergeCell ref="A377:B377"/>
    <mergeCell ref="D377:I377"/>
    <mergeCell ref="A378:B378"/>
    <mergeCell ref="C378:C383"/>
    <mergeCell ref="A379:A383"/>
    <mergeCell ref="B379:B383"/>
    <mergeCell ref="D379:D380"/>
    <mergeCell ref="H379:H380"/>
    <mergeCell ref="I379:I380"/>
    <mergeCell ref="D381:D382"/>
    <mergeCell ref="E381:E382"/>
    <mergeCell ref="F381:F382"/>
    <mergeCell ref="G381:G382"/>
    <mergeCell ref="H381:H382"/>
    <mergeCell ref="I381:I382"/>
    <mergeCell ref="A371:B371"/>
    <mergeCell ref="C371:I371"/>
    <mergeCell ref="A372:B372"/>
    <mergeCell ref="C372:I372"/>
    <mergeCell ref="A373:B373"/>
    <mergeCell ref="C373:I373"/>
    <mergeCell ref="A374:B374"/>
    <mergeCell ref="C374:I374"/>
    <mergeCell ref="A375:B375"/>
    <mergeCell ref="C375:I375"/>
    <mergeCell ref="A357:A358"/>
    <mergeCell ref="B357:B358"/>
    <mergeCell ref="A359:C359"/>
    <mergeCell ref="A360:A361"/>
    <mergeCell ref="B360:B361"/>
    <mergeCell ref="A362:C362"/>
    <mergeCell ref="A363:C363"/>
    <mergeCell ref="A364:I364"/>
    <mergeCell ref="A365:I365"/>
    <mergeCell ref="A347:A349"/>
    <mergeCell ref="B347:B349"/>
    <mergeCell ref="A350:C350"/>
    <mergeCell ref="A351:A352"/>
    <mergeCell ref="B351:B352"/>
    <mergeCell ref="A353:C353"/>
    <mergeCell ref="A354:A355"/>
    <mergeCell ref="B354:B355"/>
    <mergeCell ref="A356:C356"/>
    <mergeCell ref="A339:B339"/>
    <mergeCell ref="C339:I339"/>
    <mergeCell ref="A340:B340"/>
    <mergeCell ref="D340:I340"/>
    <mergeCell ref="A341:B341"/>
    <mergeCell ref="C341:C346"/>
    <mergeCell ref="A342:A346"/>
    <mergeCell ref="B342:B346"/>
    <mergeCell ref="D342:D343"/>
    <mergeCell ref="H342:H343"/>
    <mergeCell ref="I342:I343"/>
    <mergeCell ref="D344:D345"/>
    <mergeCell ref="E344:E345"/>
    <mergeCell ref="F344:F345"/>
    <mergeCell ref="G344:G345"/>
    <mergeCell ref="H344:H345"/>
    <mergeCell ref="I344:I345"/>
    <mergeCell ref="A334:B334"/>
    <mergeCell ref="C334:I334"/>
    <mergeCell ref="A335:B335"/>
    <mergeCell ref="C335:I335"/>
    <mergeCell ref="A336:B336"/>
    <mergeCell ref="C336:I336"/>
    <mergeCell ref="A337:B337"/>
    <mergeCell ref="C337:I337"/>
    <mergeCell ref="A338:B338"/>
    <mergeCell ref="C338:I338"/>
    <mergeCell ref="A320:A321"/>
    <mergeCell ref="B320:B321"/>
    <mergeCell ref="A322:C322"/>
    <mergeCell ref="A323:A324"/>
    <mergeCell ref="B323:B324"/>
    <mergeCell ref="A325:C325"/>
    <mergeCell ref="A326:C326"/>
    <mergeCell ref="A327:I327"/>
    <mergeCell ref="A328:I328"/>
    <mergeCell ref="A310:A312"/>
    <mergeCell ref="B310:B312"/>
    <mergeCell ref="A313:C313"/>
    <mergeCell ref="A314:A315"/>
    <mergeCell ref="B314:B315"/>
    <mergeCell ref="A316:C316"/>
    <mergeCell ref="A317:A318"/>
    <mergeCell ref="B317:B318"/>
    <mergeCell ref="A319:C319"/>
    <mergeCell ref="A302:B302"/>
    <mergeCell ref="C302:I302"/>
    <mergeCell ref="A303:B303"/>
    <mergeCell ref="D303:I303"/>
    <mergeCell ref="A304:B304"/>
    <mergeCell ref="C304:C309"/>
    <mergeCell ref="A305:A309"/>
    <mergeCell ref="B305:B309"/>
    <mergeCell ref="D305:D306"/>
    <mergeCell ref="H305:H306"/>
    <mergeCell ref="I305:I306"/>
    <mergeCell ref="D307:D308"/>
    <mergeCell ref="E307:E308"/>
    <mergeCell ref="F307:F308"/>
    <mergeCell ref="G307:G308"/>
    <mergeCell ref="H307:H308"/>
    <mergeCell ref="I307:I308"/>
    <mergeCell ref="A297:B297"/>
    <mergeCell ref="C297:I297"/>
    <mergeCell ref="A298:B298"/>
    <mergeCell ref="C298:I298"/>
    <mergeCell ref="A299:B299"/>
    <mergeCell ref="C299:I299"/>
    <mergeCell ref="A300:B300"/>
    <mergeCell ref="C300:I300"/>
    <mergeCell ref="A301:B301"/>
    <mergeCell ref="C301:I301"/>
    <mergeCell ref="A283:A284"/>
    <mergeCell ref="B283:B284"/>
    <mergeCell ref="A285:C285"/>
    <mergeCell ref="A286:A287"/>
    <mergeCell ref="B286:B287"/>
    <mergeCell ref="A288:C288"/>
    <mergeCell ref="A289:C289"/>
    <mergeCell ref="A290:I290"/>
    <mergeCell ref="A291:I291"/>
    <mergeCell ref="A273:A275"/>
    <mergeCell ref="B273:B275"/>
    <mergeCell ref="A276:C276"/>
    <mergeCell ref="A277:A278"/>
    <mergeCell ref="B277:B278"/>
    <mergeCell ref="A279:C279"/>
    <mergeCell ref="A280:A281"/>
    <mergeCell ref="B280:B281"/>
    <mergeCell ref="A282:C282"/>
    <mergeCell ref="A265:B265"/>
    <mergeCell ref="C265:I265"/>
    <mergeCell ref="A266:B266"/>
    <mergeCell ref="D266:I266"/>
    <mergeCell ref="A267:B267"/>
    <mergeCell ref="C267:C272"/>
    <mergeCell ref="A268:A272"/>
    <mergeCell ref="B268:B272"/>
    <mergeCell ref="D268:D269"/>
    <mergeCell ref="H268:H269"/>
    <mergeCell ref="I268:I269"/>
    <mergeCell ref="D270:D271"/>
    <mergeCell ref="E270:E271"/>
    <mergeCell ref="F270:F271"/>
    <mergeCell ref="G270:G271"/>
    <mergeCell ref="H270:H271"/>
    <mergeCell ref="I270:I271"/>
    <mergeCell ref="A260:B260"/>
    <mergeCell ref="C260:I260"/>
    <mergeCell ref="A261:B261"/>
    <mergeCell ref="C261:I261"/>
    <mergeCell ref="A262:B262"/>
    <mergeCell ref="C262:I262"/>
    <mergeCell ref="A263:B263"/>
    <mergeCell ref="C263:I263"/>
    <mergeCell ref="A264:B264"/>
    <mergeCell ref="C264:I264"/>
    <mergeCell ref="A246:A247"/>
    <mergeCell ref="B246:B247"/>
    <mergeCell ref="A248:C248"/>
    <mergeCell ref="A249:A250"/>
    <mergeCell ref="B249:B250"/>
    <mergeCell ref="A251:C251"/>
    <mergeCell ref="A252:C252"/>
    <mergeCell ref="A253:I253"/>
    <mergeCell ref="A254:I254"/>
    <mergeCell ref="A236:A238"/>
    <mergeCell ref="B236:B238"/>
    <mergeCell ref="A239:C239"/>
    <mergeCell ref="A240:A241"/>
    <mergeCell ref="B240:B241"/>
    <mergeCell ref="A242:C242"/>
    <mergeCell ref="A243:A244"/>
    <mergeCell ref="B243:B244"/>
    <mergeCell ref="A245:C245"/>
    <mergeCell ref="A228:B228"/>
    <mergeCell ref="C228:I228"/>
    <mergeCell ref="A229:B229"/>
    <mergeCell ref="D229:I229"/>
    <mergeCell ref="A230:B230"/>
    <mergeCell ref="C230:C235"/>
    <mergeCell ref="A231:A235"/>
    <mergeCell ref="B231:B235"/>
    <mergeCell ref="D231:D232"/>
    <mergeCell ref="H231:H232"/>
    <mergeCell ref="I231:I232"/>
    <mergeCell ref="D233:D234"/>
    <mergeCell ref="E233:E234"/>
    <mergeCell ref="F233:F234"/>
    <mergeCell ref="G233:G234"/>
    <mergeCell ref="H233:H234"/>
    <mergeCell ref="I233:I234"/>
    <mergeCell ref="A223:B223"/>
    <mergeCell ref="C223:I223"/>
    <mergeCell ref="A224:B224"/>
    <mergeCell ref="C224:I224"/>
    <mergeCell ref="A225:B225"/>
    <mergeCell ref="C225:I225"/>
    <mergeCell ref="A226:B226"/>
    <mergeCell ref="C226:I226"/>
    <mergeCell ref="A227:B227"/>
    <mergeCell ref="C227:I227"/>
    <mergeCell ref="A209:A210"/>
    <mergeCell ref="B209:B210"/>
    <mergeCell ref="A211:C211"/>
    <mergeCell ref="A212:A213"/>
    <mergeCell ref="B212:B213"/>
    <mergeCell ref="A214:C214"/>
    <mergeCell ref="A215:C215"/>
    <mergeCell ref="A216:I216"/>
    <mergeCell ref="A217:I217"/>
    <mergeCell ref="A199:A201"/>
    <mergeCell ref="B199:B201"/>
    <mergeCell ref="A202:C202"/>
    <mergeCell ref="A203:A204"/>
    <mergeCell ref="B203:B204"/>
    <mergeCell ref="A205:C205"/>
    <mergeCell ref="A206:A207"/>
    <mergeCell ref="B206:B207"/>
    <mergeCell ref="A208:C208"/>
    <mergeCell ref="A191:B191"/>
    <mergeCell ref="C191:I191"/>
    <mergeCell ref="A192:B192"/>
    <mergeCell ref="D192:I192"/>
    <mergeCell ref="A193:B193"/>
    <mergeCell ref="C193:C198"/>
    <mergeCell ref="A194:A198"/>
    <mergeCell ref="B194:B198"/>
    <mergeCell ref="D194:D195"/>
    <mergeCell ref="H194:H195"/>
    <mergeCell ref="I194:I195"/>
    <mergeCell ref="D196:D197"/>
    <mergeCell ref="E196:E197"/>
    <mergeCell ref="F196:F197"/>
    <mergeCell ref="G196:G197"/>
    <mergeCell ref="H196:H197"/>
    <mergeCell ref="I196:I197"/>
    <mergeCell ref="A186:B186"/>
    <mergeCell ref="C186:I186"/>
    <mergeCell ref="A187:B187"/>
    <mergeCell ref="C187:I187"/>
    <mergeCell ref="A188:B188"/>
    <mergeCell ref="C188:I188"/>
    <mergeCell ref="A189:B189"/>
    <mergeCell ref="C189:I189"/>
    <mergeCell ref="A190:B190"/>
    <mergeCell ref="C190:I190"/>
    <mergeCell ref="A172:A173"/>
    <mergeCell ref="B172:B173"/>
    <mergeCell ref="A174:C174"/>
    <mergeCell ref="A175:A176"/>
    <mergeCell ref="B175:B176"/>
    <mergeCell ref="A177:C177"/>
    <mergeCell ref="A178:C178"/>
    <mergeCell ref="A179:I179"/>
    <mergeCell ref="A180:I180"/>
    <mergeCell ref="A162:A164"/>
    <mergeCell ref="B162:B164"/>
    <mergeCell ref="A165:C165"/>
    <mergeCell ref="A166:A167"/>
    <mergeCell ref="B166:B167"/>
    <mergeCell ref="A168:C168"/>
    <mergeCell ref="A169:A170"/>
    <mergeCell ref="B169:B170"/>
    <mergeCell ref="A171:C171"/>
    <mergeCell ref="A153:B153"/>
    <mergeCell ref="C153:I153"/>
    <mergeCell ref="A154:B154"/>
    <mergeCell ref="C154:I154"/>
    <mergeCell ref="A155:B155"/>
    <mergeCell ref="D155:I155"/>
    <mergeCell ref="A156:B156"/>
    <mergeCell ref="C156:C161"/>
    <mergeCell ref="A157:A161"/>
    <mergeCell ref="B157:B161"/>
    <mergeCell ref="D157:D158"/>
    <mergeCell ref="H157:H158"/>
    <mergeCell ref="I157:I158"/>
    <mergeCell ref="D159:D160"/>
    <mergeCell ref="E159:E160"/>
    <mergeCell ref="F159:F160"/>
    <mergeCell ref="G159:G160"/>
    <mergeCell ref="H159:H160"/>
    <mergeCell ref="I159:I160"/>
    <mergeCell ref="A143:I143"/>
    <mergeCell ref="A149:B149"/>
    <mergeCell ref="C149:I149"/>
    <mergeCell ref="A150:B150"/>
    <mergeCell ref="C150:I150"/>
    <mergeCell ref="A151:B151"/>
    <mergeCell ref="C151:I151"/>
    <mergeCell ref="A152:B152"/>
    <mergeCell ref="C152:I152"/>
    <mergeCell ref="A134:C134"/>
    <mergeCell ref="A135:A136"/>
    <mergeCell ref="B135:B136"/>
    <mergeCell ref="A137:C137"/>
    <mergeCell ref="A138:A139"/>
    <mergeCell ref="B138:B139"/>
    <mergeCell ref="A140:C140"/>
    <mergeCell ref="A141:C141"/>
    <mergeCell ref="A142:I142"/>
    <mergeCell ref="J122:J123"/>
    <mergeCell ref="A125:A127"/>
    <mergeCell ref="B125:B127"/>
    <mergeCell ref="A128:C128"/>
    <mergeCell ref="A129:A130"/>
    <mergeCell ref="B129:B130"/>
    <mergeCell ref="A131:C131"/>
    <mergeCell ref="A132:A133"/>
    <mergeCell ref="B132:B133"/>
    <mergeCell ref="A117:B117"/>
    <mergeCell ref="C117:I117"/>
    <mergeCell ref="A118:B118"/>
    <mergeCell ref="D118:I118"/>
    <mergeCell ref="A119:B119"/>
    <mergeCell ref="C119:C124"/>
    <mergeCell ref="A120:A124"/>
    <mergeCell ref="B120:B124"/>
    <mergeCell ref="D120:D121"/>
    <mergeCell ref="H120:H121"/>
    <mergeCell ref="I120:I121"/>
    <mergeCell ref="D122:D123"/>
    <mergeCell ref="E122:E123"/>
    <mergeCell ref="F122:F123"/>
    <mergeCell ref="G122:G123"/>
    <mergeCell ref="H122:H123"/>
    <mergeCell ref="I122:I123"/>
    <mergeCell ref="A112:B112"/>
    <mergeCell ref="C112:I112"/>
    <mergeCell ref="A113:B113"/>
    <mergeCell ref="C113:I113"/>
    <mergeCell ref="A114:B114"/>
    <mergeCell ref="C114:I114"/>
    <mergeCell ref="A115:B115"/>
    <mergeCell ref="C115:I115"/>
    <mergeCell ref="A116:B116"/>
    <mergeCell ref="C116:I116"/>
    <mergeCell ref="A98:A99"/>
    <mergeCell ref="B98:B99"/>
    <mergeCell ref="A100:C100"/>
    <mergeCell ref="A101:A102"/>
    <mergeCell ref="B101:B102"/>
    <mergeCell ref="A103:C103"/>
    <mergeCell ref="A104:C104"/>
    <mergeCell ref="A105:I105"/>
    <mergeCell ref="A106:I106"/>
    <mergeCell ref="A88:A90"/>
    <mergeCell ref="B88:B90"/>
    <mergeCell ref="A91:C91"/>
    <mergeCell ref="A92:A93"/>
    <mergeCell ref="B92:B93"/>
    <mergeCell ref="A94:C94"/>
    <mergeCell ref="A95:A96"/>
    <mergeCell ref="B95:B96"/>
    <mergeCell ref="A97:C97"/>
    <mergeCell ref="A80:B80"/>
    <mergeCell ref="C80:I80"/>
    <mergeCell ref="A81:B81"/>
    <mergeCell ref="D81:I81"/>
    <mergeCell ref="A82:B82"/>
    <mergeCell ref="C82:C87"/>
    <mergeCell ref="A83:A87"/>
    <mergeCell ref="B83:B87"/>
    <mergeCell ref="D83:D84"/>
    <mergeCell ref="H83:H84"/>
    <mergeCell ref="I83:I84"/>
    <mergeCell ref="D85:D86"/>
    <mergeCell ref="E85:E86"/>
    <mergeCell ref="F85:F86"/>
    <mergeCell ref="G85:G86"/>
    <mergeCell ref="H85:H86"/>
    <mergeCell ref="I85:I86"/>
    <mergeCell ref="A75:B75"/>
    <mergeCell ref="C75:I75"/>
    <mergeCell ref="A76:B76"/>
    <mergeCell ref="C76:I76"/>
    <mergeCell ref="A77:B77"/>
    <mergeCell ref="C77:I77"/>
    <mergeCell ref="A78:B78"/>
    <mergeCell ref="C78:I78"/>
    <mergeCell ref="A79:B79"/>
    <mergeCell ref="C79:I79"/>
    <mergeCell ref="A61:A62"/>
    <mergeCell ref="B61:B62"/>
    <mergeCell ref="A63:C63"/>
    <mergeCell ref="A64:A65"/>
    <mergeCell ref="B64:B65"/>
    <mergeCell ref="A66:C66"/>
    <mergeCell ref="A67:C67"/>
    <mergeCell ref="A68:I68"/>
    <mergeCell ref="A69:I69"/>
    <mergeCell ref="A51:A53"/>
    <mergeCell ref="B51:B53"/>
    <mergeCell ref="A54:C54"/>
    <mergeCell ref="A55:A56"/>
    <mergeCell ref="B55:B56"/>
    <mergeCell ref="A57:C57"/>
    <mergeCell ref="A58:A59"/>
    <mergeCell ref="B58:B59"/>
    <mergeCell ref="A60:C60"/>
    <mergeCell ref="A43:B43"/>
    <mergeCell ref="C43:I43"/>
    <mergeCell ref="A44:B44"/>
    <mergeCell ref="D44:I44"/>
    <mergeCell ref="A45:B45"/>
    <mergeCell ref="C45:C50"/>
    <mergeCell ref="A46:A50"/>
    <mergeCell ref="B46:B50"/>
    <mergeCell ref="D46:D47"/>
    <mergeCell ref="H46:H47"/>
    <mergeCell ref="I46:I47"/>
    <mergeCell ref="D48:D49"/>
    <mergeCell ref="E48:E49"/>
    <mergeCell ref="F48:F49"/>
    <mergeCell ref="G48:G49"/>
    <mergeCell ref="H48:H49"/>
    <mergeCell ref="I48:I49"/>
    <mergeCell ref="A38:B38"/>
    <mergeCell ref="C38:I38"/>
    <mergeCell ref="A39:B39"/>
    <mergeCell ref="C39:I39"/>
    <mergeCell ref="A40:B40"/>
    <mergeCell ref="C40:I40"/>
    <mergeCell ref="A41:B41"/>
    <mergeCell ref="C41:I41"/>
    <mergeCell ref="A42:B42"/>
    <mergeCell ref="C42:I42"/>
    <mergeCell ref="A24:A25"/>
    <mergeCell ref="B24:B25"/>
    <mergeCell ref="A26:C26"/>
    <mergeCell ref="A27:A28"/>
    <mergeCell ref="B27:B28"/>
    <mergeCell ref="A29:C29"/>
    <mergeCell ref="A30:C30"/>
    <mergeCell ref="A31:I31"/>
    <mergeCell ref="A32:I32"/>
    <mergeCell ref="A14:A16"/>
    <mergeCell ref="B14:B16"/>
    <mergeCell ref="A17:C17"/>
    <mergeCell ref="A18:A19"/>
    <mergeCell ref="B18:B19"/>
    <mergeCell ref="A20:C20"/>
    <mergeCell ref="A21:A22"/>
    <mergeCell ref="B21:B22"/>
    <mergeCell ref="A23:C23"/>
    <mergeCell ref="A6:B6"/>
    <mergeCell ref="C6:I6"/>
    <mergeCell ref="A7:B7"/>
    <mergeCell ref="D7:I7"/>
    <mergeCell ref="A8:B8"/>
    <mergeCell ref="C8:C13"/>
    <mergeCell ref="A9:A13"/>
    <mergeCell ref="B9:B13"/>
    <mergeCell ref="D9:D10"/>
    <mergeCell ref="H9:H10"/>
    <mergeCell ref="I9:I10"/>
    <mergeCell ref="D11:D12"/>
    <mergeCell ref="E11:E12"/>
    <mergeCell ref="F11:F12"/>
    <mergeCell ref="G11:G12"/>
    <mergeCell ref="H11:H12"/>
    <mergeCell ref="I11:I12"/>
    <mergeCell ref="A1:B1"/>
    <mergeCell ref="C1:I1"/>
    <mergeCell ref="A2:B2"/>
    <mergeCell ref="C2:I2"/>
    <mergeCell ref="A3:B3"/>
    <mergeCell ref="C3:I3"/>
    <mergeCell ref="A4:B4"/>
    <mergeCell ref="C4:I4"/>
    <mergeCell ref="A5:B5"/>
    <mergeCell ref="C5:I5"/>
  </mergeCells>
  <conditionalFormatting sqref="C14">
    <cfRule type="cellIs" dxfId="177" priority="2" operator="lessThan">
      <formula>0</formula>
    </cfRule>
  </conditionalFormatting>
  <conditionalFormatting sqref="C16">
    <cfRule type="cellIs" dxfId="176" priority="3" operator="lessThan">
      <formula>0</formula>
    </cfRule>
  </conditionalFormatting>
  <conditionalFormatting sqref="C51">
    <cfRule type="cellIs" dxfId="175" priority="4" operator="lessThan">
      <formula>0</formula>
    </cfRule>
  </conditionalFormatting>
  <conditionalFormatting sqref="C53">
    <cfRule type="cellIs" dxfId="174" priority="5" operator="lessThan">
      <formula>0</formula>
    </cfRule>
  </conditionalFormatting>
  <conditionalFormatting sqref="C88">
    <cfRule type="cellIs" dxfId="173" priority="6" operator="lessThan">
      <formula>0</formula>
    </cfRule>
  </conditionalFormatting>
  <conditionalFormatting sqref="C90">
    <cfRule type="cellIs" dxfId="172" priority="7" operator="lessThan">
      <formula>0</formula>
    </cfRule>
  </conditionalFormatting>
  <conditionalFormatting sqref="C125">
    <cfRule type="cellIs" dxfId="171" priority="8" operator="lessThan">
      <formula>0</formula>
    </cfRule>
  </conditionalFormatting>
  <conditionalFormatting sqref="C127">
    <cfRule type="cellIs" dxfId="170" priority="9" operator="lessThan">
      <formula>0</formula>
    </cfRule>
  </conditionalFormatting>
  <conditionalFormatting sqref="C162">
    <cfRule type="cellIs" dxfId="169" priority="10" operator="lessThan">
      <formula>0</formula>
    </cfRule>
  </conditionalFormatting>
  <conditionalFormatting sqref="C164">
    <cfRule type="cellIs" dxfId="168" priority="11" operator="lessThan">
      <formula>0</formula>
    </cfRule>
  </conditionalFormatting>
  <conditionalFormatting sqref="C199">
    <cfRule type="cellIs" dxfId="167" priority="12" operator="lessThan">
      <formula>0</formula>
    </cfRule>
  </conditionalFormatting>
  <conditionalFormatting sqref="C201">
    <cfRule type="cellIs" dxfId="166" priority="13" operator="lessThan">
      <formula>0</formula>
    </cfRule>
  </conditionalFormatting>
  <conditionalFormatting sqref="C236">
    <cfRule type="cellIs" dxfId="165" priority="14" operator="lessThan">
      <formula>0</formula>
    </cfRule>
  </conditionalFormatting>
  <conditionalFormatting sqref="C238">
    <cfRule type="cellIs" dxfId="164" priority="15" operator="lessThan">
      <formula>0</formula>
    </cfRule>
  </conditionalFormatting>
  <conditionalFormatting sqref="C273">
    <cfRule type="cellIs" dxfId="163" priority="16" operator="lessThan">
      <formula>0</formula>
    </cfRule>
  </conditionalFormatting>
  <conditionalFormatting sqref="C275">
    <cfRule type="cellIs" dxfId="162" priority="17" operator="lessThan">
      <formula>0</formula>
    </cfRule>
  </conditionalFormatting>
  <conditionalFormatting sqref="C310">
    <cfRule type="cellIs" dxfId="161" priority="18" operator="lessThan">
      <formula>0</formula>
    </cfRule>
  </conditionalFormatting>
  <conditionalFormatting sqref="C312">
    <cfRule type="cellIs" dxfId="160" priority="19" operator="lessThan">
      <formula>0</formula>
    </cfRule>
  </conditionalFormatting>
  <conditionalFormatting sqref="C347">
    <cfRule type="cellIs" dxfId="159" priority="20" operator="lessThan">
      <formula>0</formula>
    </cfRule>
  </conditionalFormatting>
  <conditionalFormatting sqref="C349">
    <cfRule type="cellIs" dxfId="158" priority="21" operator="lessThan">
      <formula>0</formula>
    </cfRule>
  </conditionalFormatting>
  <conditionalFormatting sqref="C384">
    <cfRule type="cellIs" dxfId="157" priority="22" operator="lessThan">
      <formula>0</formula>
    </cfRule>
  </conditionalFormatting>
  <conditionalFormatting sqref="C386">
    <cfRule type="cellIs" dxfId="156" priority="23" operator="lessThan">
      <formula>0</formula>
    </cfRule>
  </conditionalFormatting>
  <conditionalFormatting sqref="C421">
    <cfRule type="cellIs" dxfId="155" priority="24" operator="lessThan">
      <formula>0</formula>
    </cfRule>
  </conditionalFormatting>
  <conditionalFormatting sqref="C423">
    <cfRule type="cellIs" dxfId="154" priority="25" operator="lessThan">
      <formula>0</formula>
    </cfRule>
  </conditionalFormatting>
  <conditionalFormatting sqref="C458">
    <cfRule type="cellIs" dxfId="153" priority="26" operator="lessThan">
      <formula>0</formula>
    </cfRule>
  </conditionalFormatting>
  <conditionalFormatting sqref="C460">
    <cfRule type="cellIs" dxfId="152" priority="27" operator="lessThan">
      <formula>0</formula>
    </cfRule>
  </conditionalFormatting>
  <conditionalFormatting sqref="C495">
    <cfRule type="cellIs" dxfId="151" priority="28" operator="lessThan">
      <formula>0</formula>
    </cfRule>
  </conditionalFormatting>
  <conditionalFormatting sqref="C497">
    <cfRule type="cellIs" dxfId="150" priority="29" operator="lessThan">
      <formula>0</formula>
    </cfRule>
  </conditionalFormatting>
  <conditionalFormatting sqref="C532">
    <cfRule type="cellIs" dxfId="149" priority="30" operator="lessThan">
      <formula>0</formula>
    </cfRule>
  </conditionalFormatting>
  <conditionalFormatting sqref="C534">
    <cfRule type="cellIs" dxfId="148" priority="31" operator="lessThan">
      <formula>0</formula>
    </cfRule>
  </conditionalFormatting>
  <conditionalFormatting sqref="C569">
    <cfRule type="cellIs" dxfId="147" priority="32" operator="lessThan">
      <formula>0</formula>
    </cfRule>
  </conditionalFormatting>
  <conditionalFormatting sqref="C571">
    <cfRule type="cellIs" dxfId="146" priority="33" operator="lessThan">
      <formula>0</formula>
    </cfRule>
  </conditionalFormatting>
  <conditionalFormatting sqref="C606">
    <cfRule type="cellIs" dxfId="145" priority="34" operator="lessThan">
      <formula>0</formula>
    </cfRule>
  </conditionalFormatting>
  <conditionalFormatting sqref="C608">
    <cfRule type="cellIs" dxfId="144" priority="35" operator="lessThan">
      <formula>0</formula>
    </cfRule>
  </conditionalFormatting>
  <conditionalFormatting sqref="C643">
    <cfRule type="cellIs" dxfId="143" priority="36" operator="lessThan">
      <formula>0</formula>
    </cfRule>
  </conditionalFormatting>
  <conditionalFormatting sqref="C645">
    <cfRule type="cellIs" dxfId="142" priority="37" operator="lessThan">
      <formula>0</formula>
    </cfRule>
  </conditionalFormatting>
  <conditionalFormatting sqref="C680">
    <cfRule type="cellIs" dxfId="141" priority="38" operator="lessThan">
      <formula>0</formula>
    </cfRule>
  </conditionalFormatting>
  <conditionalFormatting sqref="C682">
    <cfRule type="cellIs" dxfId="140" priority="39" operator="lessThan">
      <formula>0</formula>
    </cfRule>
  </conditionalFormatting>
  <pageMargins left="0.75" right="0.75" top="1" bottom="1" header="0.511811023622047" footer="0.511811023622047"/>
  <pageSetup orientation="portrait" horizontalDpi="300" verticalDpi="300"/>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dimension ref="A1:AMJ734"/>
  <sheetViews>
    <sheetView zoomScaleNormal="100" workbookViewId="0">
      <selection activeCell="H34" sqref="H34"/>
    </sheetView>
  </sheetViews>
  <sheetFormatPr baseColWidth="10" defaultColWidth="9.1796875" defaultRowHeight="12.5" x14ac:dyDescent="0.25"/>
  <cols>
    <col min="1" max="6" width="16.7265625" style="435" customWidth="1"/>
    <col min="7" max="1024" width="9.1796875" style="435"/>
  </cols>
  <sheetData>
    <row r="1" spans="1:6" ht="13" x14ac:dyDescent="0.25">
      <c r="A1" s="919" t="s">
        <v>24</v>
      </c>
      <c r="B1" s="919"/>
      <c r="C1" s="920" t="s">
        <v>296</v>
      </c>
      <c r="D1" s="920"/>
      <c r="E1" s="920"/>
      <c r="F1" s="920"/>
    </row>
    <row r="2" spans="1:6" ht="12.75" customHeight="1" x14ac:dyDescent="0.25">
      <c r="A2" s="740" t="s">
        <v>5</v>
      </c>
      <c r="B2" s="740"/>
      <c r="C2" s="921" t="s">
        <v>26</v>
      </c>
      <c r="D2" s="921"/>
      <c r="E2" s="921"/>
      <c r="F2" s="921"/>
    </row>
    <row r="3" spans="1:6" ht="12.75" customHeight="1" x14ac:dyDescent="0.25">
      <c r="A3" s="740" t="s">
        <v>27</v>
      </c>
      <c r="B3" s="740"/>
      <c r="C3" s="921" t="s">
        <v>676</v>
      </c>
      <c r="D3" s="921"/>
      <c r="E3" s="921"/>
      <c r="F3" s="921"/>
    </row>
    <row r="4" spans="1:6" ht="12.75" customHeight="1" x14ac:dyDescent="0.25">
      <c r="A4" s="740" t="s">
        <v>29</v>
      </c>
      <c r="B4" s="740"/>
      <c r="C4" s="921" t="s">
        <v>677</v>
      </c>
      <c r="D4" s="921"/>
      <c r="E4" s="921"/>
      <c r="F4" s="921"/>
    </row>
    <row r="5" spans="1:6" ht="12.75" customHeight="1" x14ac:dyDescent="0.25">
      <c r="A5" s="740" t="s">
        <v>31</v>
      </c>
      <c r="B5" s="740"/>
      <c r="C5" s="921" t="s">
        <v>406</v>
      </c>
      <c r="D5" s="921"/>
      <c r="E5" s="921"/>
      <c r="F5" s="921"/>
    </row>
    <row r="6" spans="1:6" ht="12.75" customHeight="1" x14ac:dyDescent="0.25">
      <c r="A6" s="743" t="s">
        <v>33</v>
      </c>
      <c r="B6" s="743"/>
      <c r="C6" s="251" t="s">
        <v>496</v>
      </c>
      <c r="D6" s="752" t="s">
        <v>300</v>
      </c>
      <c r="E6" s="752"/>
      <c r="F6" s="752"/>
    </row>
    <row r="7" spans="1:6" ht="34.5" customHeight="1" x14ac:dyDescent="0.25">
      <c r="A7" s="745" t="s">
        <v>37</v>
      </c>
      <c r="B7" s="745"/>
      <c r="C7" s="746" t="s">
        <v>38</v>
      </c>
      <c r="D7" s="253" t="s">
        <v>444</v>
      </c>
      <c r="E7" s="253" t="s">
        <v>302</v>
      </c>
      <c r="F7" s="253" t="s">
        <v>445</v>
      </c>
    </row>
    <row r="8" spans="1:6" ht="13.5" customHeight="1" x14ac:dyDescent="0.25">
      <c r="A8" s="747" t="s">
        <v>46</v>
      </c>
      <c r="B8" s="747" t="s">
        <v>47</v>
      </c>
      <c r="C8" s="746"/>
      <c r="D8" s="253" t="s">
        <v>48</v>
      </c>
      <c r="E8" s="253" t="s">
        <v>304</v>
      </c>
      <c r="F8" s="253" t="s">
        <v>52</v>
      </c>
    </row>
    <row r="9" spans="1:6" ht="13.5" x14ac:dyDescent="0.25">
      <c r="A9" s="747"/>
      <c r="B9" s="747"/>
      <c r="C9" s="746"/>
      <c r="D9" s="253"/>
      <c r="E9" s="253" t="s">
        <v>447</v>
      </c>
      <c r="F9" s="255" t="s">
        <v>307</v>
      </c>
    </row>
    <row r="10" spans="1:6" ht="13.5" x14ac:dyDescent="0.25">
      <c r="A10" s="747"/>
      <c r="B10" s="747"/>
      <c r="C10" s="746"/>
      <c r="D10" s="256" t="s">
        <v>61</v>
      </c>
      <c r="E10" s="256" t="s">
        <v>308</v>
      </c>
      <c r="F10" s="258" t="s">
        <v>309</v>
      </c>
    </row>
    <row r="11" spans="1:6" ht="13.5" customHeight="1" x14ac:dyDescent="0.25">
      <c r="A11" s="748" t="s">
        <v>315</v>
      </c>
      <c r="B11" s="748" t="s">
        <v>315</v>
      </c>
      <c r="C11" s="253" t="s">
        <v>311</v>
      </c>
      <c r="D11" s="259">
        <f>D131+D171+D211+D251+D291+D331+D371+D411+D451+D531+D571+D611+D651+D691+D731</f>
        <v>0</v>
      </c>
      <c r="E11" s="259"/>
      <c r="F11" s="259">
        <f>E11*D11</f>
        <v>0</v>
      </c>
    </row>
    <row r="12" spans="1:6" x14ac:dyDescent="0.25">
      <c r="A12" s="748"/>
      <c r="B12" s="748"/>
      <c r="C12" s="253" t="s">
        <v>312</v>
      </c>
      <c r="D12" s="259">
        <f>D132+D172+D212+D252+D292+D332+D372+D412+D452+D532+D572+D612+D652+D692+D732</f>
        <v>0</v>
      </c>
      <c r="E12" s="259"/>
      <c r="F12" s="259">
        <f>E12*D12</f>
        <v>0</v>
      </c>
    </row>
    <row r="13" spans="1:6" x14ac:dyDescent="0.25">
      <c r="A13" s="748"/>
      <c r="B13" s="748"/>
      <c r="C13" s="253" t="s">
        <v>534</v>
      </c>
      <c r="D13" s="259">
        <f>D133+D173+D213+D253+D293+D333+D373+D413+D453+D533+D573+D613+D653+D693+D733</f>
        <v>0</v>
      </c>
      <c r="E13" s="259"/>
      <c r="F13" s="259">
        <f>E13*D13</f>
        <v>0</v>
      </c>
    </row>
    <row r="14" spans="1:6" x14ac:dyDescent="0.25">
      <c r="A14" s="922" t="s">
        <v>91</v>
      </c>
      <c r="B14" s="922"/>
      <c r="C14" s="922"/>
      <c r="D14" s="260"/>
      <c r="E14" s="260"/>
      <c r="F14" s="261">
        <f>SUM(F11:F13)</f>
        <v>0</v>
      </c>
    </row>
    <row r="41" spans="1:6" ht="13" x14ac:dyDescent="0.25">
      <c r="A41" s="919" t="s">
        <v>24</v>
      </c>
      <c r="B41" s="919"/>
      <c r="C41" s="920" t="s">
        <v>319</v>
      </c>
      <c r="D41" s="920"/>
      <c r="E41" s="920"/>
      <c r="F41" s="920"/>
    </row>
    <row r="42" spans="1:6" ht="12.75" customHeight="1" x14ac:dyDescent="0.25">
      <c r="A42" s="740" t="s">
        <v>5</v>
      </c>
      <c r="B42" s="740"/>
      <c r="C42" s="921" t="s">
        <v>26</v>
      </c>
      <c r="D42" s="921"/>
      <c r="E42" s="921"/>
      <c r="F42" s="921"/>
    </row>
    <row r="43" spans="1:6" ht="12.75" customHeight="1" x14ac:dyDescent="0.25">
      <c r="A43" s="740" t="s">
        <v>27</v>
      </c>
      <c r="B43" s="740"/>
      <c r="C43" s="921" t="s">
        <v>676</v>
      </c>
      <c r="D43" s="921"/>
      <c r="E43" s="921"/>
      <c r="F43" s="921"/>
    </row>
    <row r="44" spans="1:6" ht="12.75" customHeight="1" x14ac:dyDescent="0.25">
      <c r="A44" s="740" t="s">
        <v>29</v>
      </c>
      <c r="B44" s="740"/>
      <c r="C44" s="921" t="s">
        <v>677</v>
      </c>
      <c r="D44" s="921"/>
      <c r="E44" s="921"/>
      <c r="F44" s="921"/>
    </row>
    <row r="45" spans="1:6" ht="12.75" customHeight="1" x14ac:dyDescent="0.25">
      <c r="A45" s="740" t="s">
        <v>31</v>
      </c>
      <c r="B45" s="740"/>
      <c r="C45" s="921" t="s">
        <v>406</v>
      </c>
      <c r="D45" s="921"/>
      <c r="E45" s="921"/>
      <c r="F45" s="921"/>
    </row>
    <row r="46" spans="1:6" ht="12.75" customHeight="1" x14ac:dyDescent="0.25">
      <c r="A46" s="743" t="s">
        <v>33</v>
      </c>
      <c r="B46" s="743"/>
      <c r="C46" s="251" t="s">
        <v>496</v>
      </c>
      <c r="D46" s="752" t="s">
        <v>300</v>
      </c>
      <c r="E46" s="752"/>
      <c r="F46" s="752"/>
    </row>
    <row r="47" spans="1:6" ht="34.5" customHeight="1" x14ac:dyDescent="0.25">
      <c r="A47" s="745" t="s">
        <v>37</v>
      </c>
      <c r="B47" s="745"/>
      <c r="C47" s="746" t="s">
        <v>38</v>
      </c>
      <c r="D47" s="253" t="s">
        <v>444</v>
      </c>
      <c r="E47" s="253" t="s">
        <v>302</v>
      </c>
      <c r="F47" s="253" t="s">
        <v>445</v>
      </c>
    </row>
    <row r="48" spans="1:6" ht="13.5" customHeight="1" x14ac:dyDescent="0.25">
      <c r="A48" s="747" t="s">
        <v>46</v>
      </c>
      <c r="B48" s="747" t="s">
        <v>47</v>
      </c>
      <c r="C48" s="746"/>
      <c r="D48" s="253" t="s">
        <v>48</v>
      </c>
      <c r="E48" s="253" t="s">
        <v>304</v>
      </c>
      <c r="F48" s="253" t="s">
        <v>52</v>
      </c>
    </row>
    <row r="49" spans="1:6" ht="13.5" x14ac:dyDescent="0.25">
      <c r="A49" s="747"/>
      <c r="B49" s="747"/>
      <c r="C49" s="746"/>
      <c r="D49" s="253"/>
      <c r="E49" s="253" t="s">
        <v>447</v>
      </c>
      <c r="F49" s="255" t="s">
        <v>307</v>
      </c>
    </row>
    <row r="50" spans="1:6" ht="13.5" x14ac:dyDescent="0.25">
      <c r="A50" s="747"/>
      <c r="B50" s="747"/>
      <c r="C50" s="746"/>
      <c r="D50" s="256" t="s">
        <v>61</v>
      </c>
      <c r="E50" s="256" t="s">
        <v>308</v>
      </c>
      <c r="F50" s="258" t="s">
        <v>309</v>
      </c>
    </row>
    <row r="51" spans="1:6" ht="13.5" customHeight="1" x14ac:dyDescent="0.25">
      <c r="A51" s="748" t="s">
        <v>315</v>
      </c>
      <c r="B51" s="748" t="s">
        <v>315</v>
      </c>
      <c r="C51" s="253" t="s">
        <v>311</v>
      </c>
      <c r="D51" s="259"/>
      <c r="E51" s="259"/>
      <c r="F51" s="259">
        <f>E51*D51</f>
        <v>0</v>
      </c>
    </row>
    <row r="52" spans="1:6" x14ac:dyDescent="0.25">
      <c r="A52" s="748"/>
      <c r="B52" s="748"/>
      <c r="C52" s="253" t="s">
        <v>312</v>
      </c>
      <c r="D52" s="259"/>
      <c r="E52" s="259"/>
      <c r="F52" s="259">
        <f>E52*D52</f>
        <v>0</v>
      </c>
    </row>
    <row r="53" spans="1:6" x14ac:dyDescent="0.25">
      <c r="A53" s="748"/>
      <c r="B53" s="748"/>
      <c r="C53" s="253" t="s">
        <v>534</v>
      </c>
      <c r="D53" s="259"/>
      <c r="E53" s="259"/>
      <c r="F53" s="259">
        <f>E53*D53</f>
        <v>0</v>
      </c>
    </row>
    <row r="54" spans="1:6" x14ac:dyDescent="0.25">
      <c r="A54" s="922" t="s">
        <v>91</v>
      </c>
      <c r="B54" s="922"/>
      <c r="C54" s="922"/>
      <c r="D54" s="260"/>
      <c r="E54" s="260"/>
      <c r="F54" s="261">
        <f>SUM(F51:F53)</f>
        <v>0</v>
      </c>
    </row>
    <row r="81" spans="1:6" ht="13" x14ac:dyDescent="0.25">
      <c r="A81" s="919" t="s">
        <v>24</v>
      </c>
      <c r="B81" s="919"/>
      <c r="C81" s="920" t="s">
        <v>320</v>
      </c>
      <c r="D81" s="920"/>
      <c r="E81" s="920"/>
      <c r="F81" s="920"/>
    </row>
    <row r="82" spans="1:6" ht="12.75" customHeight="1" x14ac:dyDescent="0.25">
      <c r="A82" s="740" t="s">
        <v>5</v>
      </c>
      <c r="B82" s="740"/>
      <c r="C82" s="921" t="s">
        <v>26</v>
      </c>
      <c r="D82" s="921"/>
      <c r="E82" s="921"/>
      <c r="F82" s="921"/>
    </row>
    <row r="83" spans="1:6" ht="12.75" customHeight="1" x14ac:dyDescent="0.25">
      <c r="A83" s="740" t="s">
        <v>27</v>
      </c>
      <c r="B83" s="740"/>
      <c r="C83" s="921" t="s">
        <v>676</v>
      </c>
      <c r="D83" s="921"/>
      <c r="E83" s="921"/>
      <c r="F83" s="921"/>
    </row>
    <row r="84" spans="1:6" ht="12.75" customHeight="1" x14ac:dyDescent="0.25">
      <c r="A84" s="740" t="s">
        <v>29</v>
      </c>
      <c r="B84" s="740"/>
      <c r="C84" s="921" t="s">
        <v>677</v>
      </c>
      <c r="D84" s="921"/>
      <c r="E84" s="921"/>
      <c r="F84" s="921"/>
    </row>
    <row r="85" spans="1:6" ht="12.75" customHeight="1" x14ac:dyDescent="0.25">
      <c r="A85" s="740" t="s">
        <v>31</v>
      </c>
      <c r="B85" s="740"/>
      <c r="C85" s="921" t="s">
        <v>406</v>
      </c>
      <c r="D85" s="921"/>
      <c r="E85" s="921"/>
      <c r="F85" s="921"/>
    </row>
    <row r="86" spans="1:6" ht="12.75" customHeight="1" x14ac:dyDescent="0.25">
      <c r="A86" s="743" t="s">
        <v>33</v>
      </c>
      <c r="B86" s="743"/>
      <c r="C86" s="251" t="s">
        <v>496</v>
      </c>
      <c r="D86" s="752" t="s">
        <v>300</v>
      </c>
      <c r="E86" s="752"/>
      <c r="F86" s="752"/>
    </row>
    <row r="87" spans="1:6" ht="34.5" customHeight="1" x14ac:dyDescent="0.25">
      <c r="A87" s="745" t="s">
        <v>37</v>
      </c>
      <c r="B87" s="745"/>
      <c r="C87" s="746" t="s">
        <v>38</v>
      </c>
      <c r="D87" s="253" t="s">
        <v>444</v>
      </c>
      <c r="E87" s="253" t="s">
        <v>302</v>
      </c>
      <c r="F87" s="253" t="s">
        <v>445</v>
      </c>
    </row>
    <row r="88" spans="1:6" ht="13.5" customHeight="1" x14ac:dyDescent="0.25">
      <c r="A88" s="747" t="s">
        <v>46</v>
      </c>
      <c r="B88" s="747" t="s">
        <v>47</v>
      </c>
      <c r="C88" s="746"/>
      <c r="D88" s="253" t="s">
        <v>48</v>
      </c>
      <c r="E88" s="253" t="s">
        <v>304</v>
      </c>
      <c r="F88" s="253" t="s">
        <v>52</v>
      </c>
    </row>
    <row r="89" spans="1:6" ht="13.5" x14ac:dyDescent="0.25">
      <c r="A89" s="747"/>
      <c r="B89" s="747"/>
      <c r="C89" s="746"/>
      <c r="D89" s="253"/>
      <c r="E89" s="253" t="s">
        <v>447</v>
      </c>
      <c r="F89" s="255" t="s">
        <v>307</v>
      </c>
    </row>
    <row r="90" spans="1:6" ht="13.5" x14ac:dyDescent="0.25">
      <c r="A90" s="747"/>
      <c r="B90" s="747"/>
      <c r="C90" s="746"/>
      <c r="D90" s="256" t="s">
        <v>61</v>
      </c>
      <c r="E90" s="256" t="s">
        <v>308</v>
      </c>
      <c r="F90" s="258" t="s">
        <v>309</v>
      </c>
    </row>
    <row r="91" spans="1:6" ht="13.5" customHeight="1" x14ac:dyDescent="0.25">
      <c r="A91" s="748" t="s">
        <v>315</v>
      </c>
      <c r="B91" s="748" t="s">
        <v>315</v>
      </c>
      <c r="C91" s="253" t="s">
        <v>311</v>
      </c>
      <c r="D91" s="259"/>
      <c r="E91" s="259"/>
      <c r="F91" s="259">
        <f>E91*D91</f>
        <v>0</v>
      </c>
    </row>
    <row r="92" spans="1:6" x14ac:dyDescent="0.25">
      <c r="A92" s="748"/>
      <c r="B92" s="748"/>
      <c r="C92" s="253" t="s">
        <v>312</v>
      </c>
      <c r="D92" s="259"/>
      <c r="E92" s="259"/>
      <c r="F92" s="259">
        <f>E92*D92</f>
        <v>0</v>
      </c>
    </row>
    <row r="93" spans="1:6" x14ac:dyDescent="0.25">
      <c r="A93" s="748"/>
      <c r="B93" s="748"/>
      <c r="C93" s="253" t="s">
        <v>534</v>
      </c>
      <c r="D93" s="259"/>
      <c r="E93" s="259"/>
      <c r="F93" s="259">
        <f>E93*D93</f>
        <v>0</v>
      </c>
    </row>
    <row r="94" spans="1:6" x14ac:dyDescent="0.25">
      <c r="A94" s="922" t="s">
        <v>91</v>
      </c>
      <c r="B94" s="922"/>
      <c r="C94" s="922"/>
      <c r="D94" s="260"/>
      <c r="E94" s="260"/>
      <c r="F94" s="261">
        <f>SUM(F91:F93)</f>
        <v>0</v>
      </c>
    </row>
    <row r="121" spans="1:6" ht="13" x14ac:dyDescent="0.25">
      <c r="A121" s="919" t="s">
        <v>24</v>
      </c>
      <c r="B121" s="919"/>
      <c r="C121" s="920" t="s">
        <v>375</v>
      </c>
      <c r="D121" s="920"/>
      <c r="E121" s="920"/>
      <c r="F121" s="920"/>
    </row>
    <row r="122" spans="1:6" ht="12.75" customHeight="1" x14ac:dyDescent="0.25">
      <c r="A122" s="740" t="s">
        <v>5</v>
      </c>
      <c r="B122" s="740"/>
      <c r="C122" s="921" t="s">
        <v>26</v>
      </c>
      <c r="D122" s="921"/>
      <c r="E122" s="921"/>
      <c r="F122" s="921"/>
    </row>
    <row r="123" spans="1:6" ht="24" customHeight="1" x14ac:dyDescent="0.25">
      <c r="A123" s="740" t="s">
        <v>27</v>
      </c>
      <c r="B123" s="740"/>
      <c r="C123" s="921" t="s">
        <v>676</v>
      </c>
      <c r="D123" s="921"/>
      <c r="E123" s="921"/>
      <c r="F123" s="921"/>
    </row>
    <row r="124" spans="1:6" ht="12.75" customHeight="1" x14ac:dyDescent="0.25">
      <c r="A124" s="740" t="s">
        <v>29</v>
      </c>
      <c r="B124" s="740"/>
      <c r="C124" s="921" t="s">
        <v>677</v>
      </c>
      <c r="D124" s="921"/>
      <c r="E124" s="921"/>
      <c r="F124" s="921"/>
    </row>
    <row r="125" spans="1:6" ht="12.75" customHeight="1" x14ac:dyDescent="0.25">
      <c r="A125" s="740" t="s">
        <v>31</v>
      </c>
      <c r="B125" s="740"/>
      <c r="C125" s="921" t="s">
        <v>406</v>
      </c>
      <c r="D125" s="921"/>
      <c r="E125" s="921"/>
      <c r="F125" s="921"/>
    </row>
    <row r="126" spans="1:6" ht="12.75" customHeight="1" x14ac:dyDescent="0.25">
      <c r="A126" s="743" t="s">
        <v>33</v>
      </c>
      <c r="B126" s="743"/>
      <c r="C126" s="251" t="s">
        <v>496</v>
      </c>
      <c r="D126" s="752" t="s">
        <v>300</v>
      </c>
      <c r="E126" s="752"/>
      <c r="F126" s="752"/>
    </row>
    <row r="127" spans="1:6" ht="34.5" customHeight="1" x14ac:dyDescent="0.25">
      <c r="A127" s="745" t="s">
        <v>37</v>
      </c>
      <c r="B127" s="745"/>
      <c r="C127" s="746" t="s">
        <v>38</v>
      </c>
      <c r="D127" s="253" t="s">
        <v>444</v>
      </c>
      <c r="E127" s="253" t="s">
        <v>302</v>
      </c>
      <c r="F127" s="253" t="s">
        <v>445</v>
      </c>
    </row>
    <row r="128" spans="1:6" ht="13.5" customHeight="1" x14ac:dyDescent="0.25">
      <c r="A128" s="747" t="s">
        <v>46</v>
      </c>
      <c r="B128" s="747" t="s">
        <v>47</v>
      </c>
      <c r="C128" s="746"/>
      <c r="D128" s="253" t="s">
        <v>48</v>
      </c>
      <c r="E128" s="253" t="s">
        <v>304</v>
      </c>
      <c r="F128" s="253" t="s">
        <v>52</v>
      </c>
    </row>
    <row r="129" spans="1:6" ht="13.5" x14ac:dyDescent="0.25">
      <c r="A129" s="747"/>
      <c r="B129" s="747"/>
      <c r="C129" s="746"/>
      <c r="D129" s="253"/>
      <c r="E129" s="253" t="s">
        <v>447</v>
      </c>
      <c r="F129" s="255" t="s">
        <v>307</v>
      </c>
    </row>
    <row r="130" spans="1:6" ht="13.5" x14ac:dyDescent="0.25">
      <c r="A130" s="747"/>
      <c r="B130" s="747"/>
      <c r="C130" s="746"/>
      <c r="D130" s="256" t="s">
        <v>61</v>
      </c>
      <c r="E130" s="256" t="s">
        <v>308</v>
      </c>
      <c r="F130" s="258" t="s">
        <v>309</v>
      </c>
    </row>
    <row r="131" spans="1:6" ht="13.5" customHeight="1" x14ac:dyDescent="0.25">
      <c r="A131" s="748" t="s">
        <v>315</v>
      </c>
      <c r="B131" s="748" t="s">
        <v>315</v>
      </c>
      <c r="C131" s="253" t="s">
        <v>311</v>
      </c>
      <c r="D131" s="259"/>
      <c r="E131" s="259"/>
      <c r="F131" s="259">
        <f>E131*D131</f>
        <v>0</v>
      </c>
    </row>
    <row r="132" spans="1:6" x14ac:dyDescent="0.25">
      <c r="A132" s="748"/>
      <c r="B132" s="748"/>
      <c r="C132" s="253" t="s">
        <v>312</v>
      </c>
      <c r="D132" s="259"/>
      <c r="E132" s="259"/>
      <c r="F132" s="259">
        <f>E132*D132</f>
        <v>0</v>
      </c>
    </row>
    <row r="133" spans="1:6" x14ac:dyDescent="0.25">
      <c r="A133" s="748"/>
      <c r="B133" s="748"/>
      <c r="C133" s="253" t="s">
        <v>534</v>
      </c>
      <c r="D133" s="259"/>
      <c r="E133" s="259"/>
      <c r="F133" s="259">
        <f>E133*D133</f>
        <v>0</v>
      </c>
    </row>
    <row r="134" spans="1:6" x14ac:dyDescent="0.25">
      <c r="A134" s="922" t="s">
        <v>91</v>
      </c>
      <c r="B134" s="922"/>
      <c r="C134" s="922"/>
      <c r="D134" s="260"/>
      <c r="E134" s="260"/>
      <c r="F134" s="261">
        <f>SUM(F131:F133)</f>
        <v>0</v>
      </c>
    </row>
    <row r="161" spans="1:6" ht="13" x14ac:dyDescent="0.25">
      <c r="A161" s="919" t="s">
        <v>24</v>
      </c>
      <c r="B161" s="919"/>
      <c r="C161" s="920" t="s">
        <v>376</v>
      </c>
      <c r="D161" s="920"/>
      <c r="E161" s="920"/>
      <c r="F161" s="920"/>
    </row>
    <row r="162" spans="1:6" ht="12.75" customHeight="1" x14ac:dyDescent="0.25">
      <c r="A162" s="740" t="s">
        <v>5</v>
      </c>
      <c r="B162" s="740"/>
      <c r="C162" s="921" t="s">
        <v>26</v>
      </c>
      <c r="D162" s="921"/>
      <c r="E162" s="921"/>
      <c r="F162" s="921"/>
    </row>
    <row r="163" spans="1:6" ht="12.75" customHeight="1" x14ac:dyDescent="0.25">
      <c r="A163" s="740" t="s">
        <v>27</v>
      </c>
      <c r="B163" s="740"/>
      <c r="C163" s="921" t="s">
        <v>676</v>
      </c>
      <c r="D163" s="921"/>
      <c r="E163" s="921"/>
      <c r="F163" s="921"/>
    </row>
    <row r="164" spans="1:6" ht="12.75" customHeight="1" x14ac:dyDescent="0.25">
      <c r="A164" s="740" t="s">
        <v>29</v>
      </c>
      <c r="B164" s="740"/>
      <c r="C164" s="921" t="s">
        <v>677</v>
      </c>
      <c r="D164" s="921"/>
      <c r="E164" s="921"/>
      <c r="F164" s="921"/>
    </row>
    <row r="165" spans="1:6" ht="12.75" customHeight="1" x14ac:dyDescent="0.25">
      <c r="A165" s="740" t="s">
        <v>31</v>
      </c>
      <c r="B165" s="740"/>
      <c r="C165" s="921" t="s">
        <v>406</v>
      </c>
      <c r="D165" s="921"/>
      <c r="E165" s="921"/>
      <c r="F165" s="921"/>
    </row>
    <row r="166" spans="1:6" ht="12.75" customHeight="1" x14ac:dyDescent="0.25">
      <c r="A166" s="743" t="s">
        <v>33</v>
      </c>
      <c r="B166" s="743"/>
      <c r="C166" s="251" t="s">
        <v>496</v>
      </c>
      <c r="D166" s="752" t="s">
        <v>300</v>
      </c>
      <c r="E166" s="752"/>
      <c r="F166" s="752"/>
    </row>
    <row r="167" spans="1:6" ht="34.5" customHeight="1" x14ac:dyDescent="0.25">
      <c r="A167" s="745" t="s">
        <v>37</v>
      </c>
      <c r="B167" s="745"/>
      <c r="C167" s="746" t="s">
        <v>38</v>
      </c>
      <c r="D167" s="253" t="s">
        <v>444</v>
      </c>
      <c r="E167" s="253" t="s">
        <v>302</v>
      </c>
      <c r="F167" s="253" t="s">
        <v>445</v>
      </c>
    </row>
    <row r="168" spans="1:6" ht="13.5" customHeight="1" x14ac:dyDescent="0.25">
      <c r="A168" s="747" t="s">
        <v>46</v>
      </c>
      <c r="B168" s="747" t="s">
        <v>47</v>
      </c>
      <c r="C168" s="746"/>
      <c r="D168" s="253" t="s">
        <v>48</v>
      </c>
      <c r="E168" s="253" t="s">
        <v>304</v>
      </c>
      <c r="F168" s="253" t="s">
        <v>52</v>
      </c>
    </row>
    <row r="169" spans="1:6" ht="13.5" x14ac:dyDescent="0.25">
      <c r="A169" s="747"/>
      <c r="B169" s="747"/>
      <c r="C169" s="746"/>
      <c r="D169" s="253"/>
      <c r="E169" s="253" t="s">
        <v>447</v>
      </c>
      <c r="F169" s="255" t="s">
        <v>307</v>
      </c>
    </row>
    <row r="170" spans="1:6" ht="13.5" x14ac:dyDescent="0.25">
      <c r="A170" s="747"/>
      <c r="B170" s="747"/>
      <c r="C170" s="746"/>
      <c r="D170" s="256" t="s">
        <v>61</v>
      </c>
      <c r="E170" s="256" t="s">
        <v>308</v>
      </c>
      <c r="F170" s="258" t="s">
        <v>309</v>
      </c>
    </row>
    <row r="171" spans="1:6" ht="13.5" customHeight="1" x14ac:dyDescent="0.25">
      <c r="A171" s="748" t="s">
        <v>315</v>
      </c>
      <c r="B171" s="748" t="s">
        <v>315</v>
      </c>
      <c r="C171" s="253" t="s">
        <v>311</v>
      </c>
      <c r="D171" s="259"/>
      <c r="E171" s="259"/>
      <c r="F171" s="259">
        <f>E171*D171</f>
        <v>0</v>
      </c>
    </row>
    <row r="172" spans="1:6" x14ac:dyDescent="0.25">
      <c r="A172" s="748"/>
      <c r="B172" s="748"/>
      <c r="C172" s="253" t="s">
        <v>312</v>
      </c>
      <c r="D172" s="259"/>
      <c r="E172" s="259"/>
      <c r="F172" s="259">
        <f>E172*D172</f>
        <v>0</v>
      </c>
    </row>
    <row r="173" spans="1:6" x14ac:dyDescent="0.25">
      <c r="A173" s="748"/>
      <c r="B173" s="748"/>
      <c r="C173" s="253" t="s">
        <v>534</v>
      </c>
      <c r="D173" s="259"/>
      <c r="E173" s="259"/>
      <c r="F173" s="259">
        <f>E173*D173</f>
        <v>0</v>
      </c>
    </row>
    <row r="174" spans="1:6" x14ac:dyDescent="0.25">
      <c r="A174" s="922" t="s">
        <v>91</v>
      </c>
      <c r="B174" s="922"/>
      <c r="C174" s="922"/>
      <c r="D174" s="260"/>
      <c r="E174" s="260"/>
      <c r="F174" s="261">
        <f>SUM(F171:F173)</f>
        <v>0</v>
      </c>
    </row>
    <row r="201" spans="1:6" ht="13" x14ac:dyDescent="0.25">
      <c r="A201" s="919" t="s">
        <v>24</v>
      </c>
      <c r="B201" s="919"/>
      <c r="C201" s="920" t="s">
        <v>377</v>
      </c>
      <c r="D201" s="920"/>
      <c r="E201" s="920"/>
      <c r="F201" s="920"/>
    </row>
    <row r="202" spans="1:6" ht="12.75" customHeight="1" x14ac:dyDescent="0.25">
      <c r="A202" s="740" t="s">
        <v>5</v>
      </c>
      <c r="B202" s="740"/>
      <c r="C202" s="921" t="s">
        <v>26</v>
      </c>
      <c r="D202" s="921"/>
      <c r="E202" s="921"/>
      <c r="F202" s="921"/>
    </row>
    <row r="203" spans="1:6" ht="12.75" customHeight="1" x14ac:dyDescent="0.25">
      <c r="A203" s="740" t="s">
        <v>27</v>
      </c>
      <c r="B203" s="740"/>
      <c r="C203" s="921" t="s">
        <v>676</v>
      </c>
      <c r="D203" s="921"/>
      <c r="E203" s="921"/>
      <c r="F203" s="921"/>
    </row>
    <row r="204" spans="1:6" ht="12.75" customHeight="1" x14ac:dyDescent="0.25">
      <c r="A204" s="740" t="s">
        <v>29</v>
      </c>
      <c r="B204" s="740"/>
      <c r="C204" s="921" t="s">
        <v>677</v>
      </c>
      <c r="D204" s="921"/>
      <c r="E204" s="921"/>
      <c r="F204" s="921"/>
    </row>
    <row r="205" spans="1:6" ht="12.75" customHeight="1" x14ac:dyDescent="0.25">
      <c r="A205" s="740" t="s">
        <v>31</v>
      </c>
      <c r="B205" s="740"/>
      <c r="C205" s="921" t="s">
        <v>406</v>
      </c>
      <c r="D205" s="921"/>
      <c r="E205" s="921"/>
      <c r="F205" s="921"/>
    </row>
    <row r="206" spans="1:6" ht="12.75" customHeight="1" x14ac:dyDescent="0.25">
      <c r="A206" s="743" t="s">
        <v>33</v>
      </c>
      <c r="B206" s="743"/>
      <c r="C206" s="251" t="s">
        <v>496</v>
      </c>
      <c r="D206" s="752" t="s">
        <v>300</v>
      </c>
      <c r="E206" s="752"/>
      <c r="F206" s="752"/>
    </row>
    <row r="207" spans="1:6" ht="34.5" customHeight="1" x14ac:dyDescent="0.25">
      <c r="A207" s="745" t="s">
        <v>37</v>
      </c>
      <c r="B207" s="745"/>
      <c r="C207" s="746" t="s">
        <v>38</v>
      </c>
      <c r="D207" s="253" t="s">
        <v>444</v>
      </c>
      <c r="E207" s="253" t="s">
        <v>302</v>
      </c>
      <c r="F207" s="253" t="s">
        <v>445</v>
      </c>
    </row>
    <row r="208" spans="1:6" ht="13.5" customHeight="1" x14ac:dyDescent="0.25">
      <c r="A208" s="747" t="s">
        <v>46</v>
      </c>
      <c r="B208" s="747" t="s">
        <v>47</v>
      </c>
      <c r="C208" s="746"/>
      <c r="D208" s="253" t="s">
        <v>48</v>
      </c>
      <c r="E208" s="253" t="s">
        <v>304</v>
      </c>
      <c r="F208" s="253" t="s">
        <v>52</v>
      </c>
    </row>
    <row r="209" spans="1:6" ht="13.5" x14ac:dyDescent="0.25">
      <c r="A209" s="747"/>
      <c r="B209" s="747"/>
      <c r="C209" s="746"/>
      <c r="D209" s="253"/>
      <c r="E209" s="253" t="s">
        <v>447</v>
      </c>
      <c r="F209" s="255" t="s">
        <v>307</v>
      </c>
    </row>
    <row r="210" spans="1:6" ht="13.5" x14ac:dyDescent="0.25">
      <c r="A210" s="747"/>
      <c r="B210" s="747"/>
      <c r="C210" s="746"/>
      <c r="D210" s="256" t="s">
        <v>61</v>
      </c>
      <c r="E210" s="256" t="s">
        <v>308</v>
      </c>
      <c r="F210" s="258" t="s">
        <v>309</v>
      </c>
    </row>
    <row r="211" spans="1:6" ht="13.5" customHeight="1" x14ac:dyDescent="0.25">
      <c r="A211" s="748" t="s">
        <v>315</v>
      </c>
      <c r="B211" s="748" t="s">
        <v>315</v>
      </c>
      <c r="C211" s="253" t="s">
        <v>311</v>
      </c>
      <c r="D211" s="259"/>
      <c r="E211" s="259"/>
      <c r="F211" s="259">
        <f>E211*D211</f>
        <v>0</v>
      </c>
    </row>
    <row r="212" spans="1:6" x14ac:dyDescent="0.25">
      <c r="A212" s="748"/>
      <c r="B212" s="748"/>
      <c r="C212" s="253" t="s">
        <v>312</v>
      </c>
      <c r="D212" s="259"/>
      <c r="E212" s="259"/>
      <c r="F212" s="259">
        <f>E212*D212</f>
        <v>0</v>
      </c>
    </row>
    <row r="213" spans="1:6" x14ac:dyDescent="0.25">
      <c r="A213" s="748"/>
      <c r="B213" s="748"/>
      <c r="C213" s="253" t="s">
        <v>534</v>
      </c>
      <c r="D213" s="259"/>
      <c r="E213" s="259"/>
      <c r="F213" s="259">
        <f>E213*D213</f>
        <v>0</v>
      </c>
    </row>
    <row r="214" spans="1:6" x14ac:dyDescent="0.25">
      <c r="A214" s="922" t="s">
        <v>91</v>
      </c>
      <c r="B214" s="922"/>
      <c r="C214" s="922"/>
      <c r="D214" s="260"/>
      <c r="E214" s="260"/>
      <c r="F214" s="261">
        <f>SUM(F211:F213)</f>
        <v>0</v>
      </c>
    </row>
    <row r="241" spans="1:6" ht="13" x14ac:dyDescent="0.25">
      <c r="A241" s="919" t="s">
        <v>24</v>
      </c>
      <c r="B241" s="919"/>
      <c r="C241" s="920" t="s">
        <v>378</v>
      </c>
      <c r="D241" s="920"/>
      <c r="E241" s="920"/>
      <c r="F241" s="920"/>
    </row>
    <row r="242" spans="1:6" ht="12.75" customHeight="1" x14ac:dyDescent="0.25">
      <c r="A242" s="740" t="s">
        <v>5</v>
      </c>
      <c r="B242" s="740"/>
      <c r="C242" s="921" t="s">
        <v>26</v>
      </c>
      <c r="D242" s="921"/>
      <c r="E242" s="921"/>
      <c r="F242" s="921"/>
    </row>
    <row r="243" spans="1:6" ht="12.75" customHeight="1" x14ac:dyDescent="0.25">
      <c r="A243" s="740" t="s">
        <v>27</v>
      </c>
      <c r="B243" s="740"/>
      <c r="C243" s="921" t="s">
        <v>676</v>
      </c>
      <c r="D243" s="921"/>
      <c r="E243" s="921"/>
      <c r="F243" s="921"/>
    </row>
    <row r="244" spans="1:6" ht="12.75" customHeight="1" x14ac:dyDescent="0.25">
      <c r="A244" s="740" t="s">
        <v>29</v>
      </c>
      <c r="B244" s="740"/>
      <c r="C244" s="921" t="s">
        <v>677</v>
      </c>
      <c r="D244" s="921"/>
      <c r="E244" s="921"/>
      <c r="F244" s="921"/>
    </row>
    <row r="245" spans="1:6" ht="12.75" customHeight="1" x14ac:dyDescent="0.25">
      <c r="A245" s="740" t="s">
        <v>31</v>
      </c>
      <c r="B245" s="740"/>
      <c r="C245" s="921" t="s">
        <v>406</v>
      </c>
      <c r="D245" s="921"/>
      <c r="E245" s="921"/>
      <c r="F245" s="921"/>
    </row>
    <row r="246" spans="1:6" ht="12.75" customHeight="1" x14ac:dyDescent="0.25">
      <c r="A246" s="743" t="s">
        <v>33</v>
      </c>
      <c r="B246" s="743"/>
      <c r="C246" s="251" t="s">
        <v>496</v>
      </c>
      <c r="D246" s="752" t="s">
        <v>300</v>
      </c>
      <c r="E246" s="752"/>
      <c r="F246" s="752"/>
    </row>
    <row r="247" spans="1:6" ht="34.5" customHeight="1" x14ac:dyDescent="0.25">
      <c r="A247" s="745" t="s">
        <v>37</v>
      </c>
      <c r="B247" s="745"/>
      <c r="C247" s="746" t="s">
        <v>38</v>
      </c>
      <c r="D247" s="253" t="s">
        <v>444</v>
      </c>
      <c r="E247" s="253" t="s">
        <v>302</v>
      </c>
      <c r="F247" s="253" t="s">
        <v>445</v>
      </c>
    </row>
    <row r="248" spans="1:6" ht="13.5" customHeight="1" x14ac:dyDescent="0.25">
      <c r="A248" s="747" t="s">
        <v>46</v>
      </c>
      <c r="B248" s="747" t="s">
        <v>47</v>
      </c>
      <c r="C248" s="746"/>
      <c r="D248" s="253" t="s">
        <v>48</v>
      </c>
      <c r="E248" s="253" t="s">
        <v>304</v>
      </c>
      <c r="F248" s="253" t="s">
        <v>52</v>
      </c>
    </row>
    <row r="249" spans="1:6" ht="13.5" x14ac:dyDescent="0.25">
      <c r="A249" s="747"/>
      <c r="B249" s="747"/>
      <c r="C249" s="746"/>
      <c r="D249" s="253"/>
      <c r="E249" s="253" t="s">
        <v>447</v>
      </c>
      <c r="F249" s="255" t="s">
        <v>307</v>
      </c>
    </row>
    <row r="250" spans="1:6" ht="13.5" x14ac:dyDescent="0.25">
      <c r="A250" s="747"/>
      <c r="B250" s="747"/>
      <c r="C250" s="746"/>
      <c r="D250" s="256" t="s">
        <v>61</v>
      </c>
      <c r="E250" s="256" t="s">
        <v>308</v>
      </c>
      <c r="F250" s="258" t="s">
        <v>309</v>
      </c>
    </row>
    <row r="251" spans="1:6" ht="13.5" customHeight="1" x14ac:dyDescent="0.25">
      <c r="A251" s="748" t="s">
        <v>315</v>
      </c>
      <c r="B251" s="748" t="s">
        <v>315</v>
      </c>
      <c r="C251" s="253" t="s">
        <v>311</v>
      </c>
      <c r="D251" s="259"/>
      <c r="E251" s="259"/>
      <c r="F251" s="259">
        <f>E251*D251</f>
        <v>0</v>
      </c>
    </row>
    <row r="252" spans="1:6" x14ac:dyDescent="0.25">
      <c r="A252" s="748"/>
      <c r="B252" s="748"/>
      <c r="C252" s="253" t="s">
        <v>312</v>
      </c>
      <c r="D252" s="259"/>
      <c r="E252" s="259"/>
      <c r="F252" s="259">
        <f>E252*D252</f>
        <v>0</v>
      </c>
    </row>
    <row r="253" spans="1:6" x14ac:dyDescent="0.25">
      <c r="A253" s="748"/>
      <c r="B253" s="748"/>
      <c r="C253" s="253" t="s">
        <v>534</v>
      </c>
      <c r="D253" s="259"/>
      <c r="E253" s="259"/>
      <c r="F253" s="259">
        <f>E253*D253</f>
        <v>0</v>
      </c>
    </row>
    <row r="254" spans="1:6" x14ac:dyDescent="0.25">
      <c r="A254" s="922" t="s">
        <v>91</v>
      </c>
      <c r="B254" s="922"/>
      <c r="C254" s="922"/>
      <c r="D254" s="260"/>
      <c r="E254" s="260"/>
      <c r="F254" s="261">
        <f>SUM(F251:F253)</f>
        <v>0</v>
      </c>
    </row>
    <row r="281" spans="1:6" ht="13" x14ac:dyDescent="0.25">
      <c r="A281" s="919" t="s">
        <v>24</v>
      </c>
      <c r="B281" s="919"/>
      <c r="C281" s="920" t="s">
        <v>379</v>
      </c>
      <c r="D281" s="920"/>
      <c r="E281" s="920"/>
      <c r="F281" s="920"/>
    </row>
    <row r="282" spans="1:6" ht="12.75" customHeight="1" x14ac:dyDescent="0.25">
      <c r="A282" s="740" t="s">
        <v>5</v>
      </c>
      <c r="B282" s="740"/>
      <c r="C282" s="921" t="s">
        <v>26</v>
      </c>
      <c r="D282" s="921"/>
      <c r="E282" s="921"/>
      <c r="F282" s="921"/>
    </row>
    <row r="283" spans="1:6" ht="12.75" customHeight="1" x14ac:dyDescent="0.25">
      <c r="A283" s="740" t="s">
        <v>27</v>
      </c>
      <c r="B283" s="740"/>
      <c r="C283" s="921" t="s">
        <v>676</v>
      </c>
      <c r="D283" s="921"/>
      <c r="E283" s="921"/>
      <c r="F283" s="921"/>
    </row>
    <row r="284" spans="1:6" ht="12.75" customHeight="1" x14ac:dyDescent="0.25">
      <c r="A284" s="740" t="s">
        <v>29</v>
      </c>
      <c r="B284" s="740"/>
      <c r="C284" s="921" t="s">
        <v>677</v>
      </c>
      <c r="D284" s="921"/>
      <c r="E284" s="921"/>
      <c r="F284" s="921"/>
    </row>
    <row r="285" spans="1:6" ht="12.75" customHeight="1" x14ac:dyDescent="0.25">
      <c r="A285" s="740" t="s">
        <v>31</v>
      </c>
      <c r="B285" s="740"/>
      <c r="C285" s="921" t="s">
        <v>406</v>
      </c>
      <c r="D285" s="921"/>
      <c r="E285" s="921"/>
      <c r="F285" s="921"/>
    </row>
    <row r="286" spans="1:6" ht="12.75" customHeight="1" x14ac:dyDescent="0.25">
      <c r="A286" s="743" t="s">
        <v>33</v>
      </c>
      <c r="B286" s="743"/>
      <c r="C286" s="251" t="s">
        <v>496</v>
      </c>
      <c r="D286" s="752" t="s">
        <v>300</v>
      </c>
      <c r="E286" s="752"/>
      <c r="F286" s="752"/>
    </row>
    <row r="287" spans="1:6" ht="34.5" customHeight="1" x14ac:dyDescent="0.25">
      <c r="A287" s="745" t="s">
        <v>37</v>
      </c>
      <c r="B287" s="745"/>
      <c r="C287" s="746" t="s">
        <v>38</v>
      </c>
      <c r="D287" s="253" t="s">
        <v>444</v>
      </c>
      <c r="E287" s="253" t="s">
        <v>302</v>
      </c>
      <c r="F287" s="253" t="s">
        <v>445</v>
      </c>
    </row>
    <row r="288" spans="1:6" ht="13.5" customHeight="1" x14ac:dyDescent="0.25">
      <c r="A288" s="747" t="s">
        <v>46</v>
      </c>
      <c r="B288" s="747" t="s">
        <v>47</v>
      </c>
      <c r="C288" s="746"/>
      <c r="D288" s="253" t="s">
        <v>48</v>
      </c>
      <c r="E288" s="253" t="s">
        <v>304</v>
      </c>
      <c r="F288" s="253" t="s">
        <v>52</v>
      </c>
    </row>
    <row r="289" spans="1:6" ht="13.5" x14ac:dyDescent="0.25">
      <c r="A289" s="747"/>
      <c r="B289" s="747"/>
      <c r="C289" s="746"/>
      <c r="D289" s="253"/>
      <c r="E289" s="253" t="s">
        <v>447</v>
      </c>
      <c r="F289" s="255" t="s">
        <v>307</v>
      </c>
    </row>
    <row r="290" spans="1:6" ht="13.5" x14ac:dyDescent="0.25">
      <c r="A290" s="747"/>
      <c r="B290" s="747"/>
      <c r="C290" s="746"/>
      <c r="D290" s="256" t="s">
        <v>61</v>
      </c>
      <c r="E290" s="256" t="s">
        <v>308</v>
      </c>
      <c r="F290" s="258" t="s">
        <v>309</v>
      </c>
    </row>
    <row r="291" spans="1:6" ht="13.5" customHeight="1" x14ac:dyDescent="0.25">
      <c r="A291" s="748" t="s">
        <v>315</v>
      </c>
      <c r="B291" s="748" t="s">
        <v>315</v>
      </c>
      <c r="C291" s="253" t="s">
        <v>311</v>
      </c>
      <c r="D291" s="259"/>
      <c r="E291" s="259"/>
      <c r="F291" s="259">
        <f>E291*D291</f>
        <v>0</v>
      </c>
    </row>
    <row r="292" spans="1:6" x14ac:dyDescent="0.25">
      <c r="A292" s="748"/>
      <c r="B292" s="748"/>
      <c r="C292" s="253" t="s">
        <v>312</v>
      </c>
      <c r="D292" s="259"/>
      <c r="E292" s="259"/>
      <c r="F292" s="259">
        <f>E292*D292</f>
        <v>0</v>
      </c>
    </row>
    <row r="293" spans="1:6" x14ac:dyDescent="0.25">
      <c r="A293" s="748"/>
      <c r="B293" s="748"/>
      <c r="C293" s="253" t="s">
        <v>534</v>
      </c>
      <c r="D293" s="259"/>
      <c r="E293" s="259"/>
      <c r="F293" s="259">
        <f>E293*D293</f>
        <v>0</v>
      </c>
    </row>
    <row r="294" spans="1:6" x14ac:dyDescent="0.25">
      <c r="A294" s="922" t="s">
        <v>91</v>
      </c>
      <c r="B294" s="922"/>
      <c r="C294" s="922"/>
      <c r="D294" s="260"/>
      <c r="E294" s="260"/>
      <c r="F294" s="261">
        <f>SUM(F291:F293)</f>
        <v>0</v>
      </c>
    </row>
    <row r="321" spans="1:6" ht="13" x14ac:dyDescent="0.25">
      <c r="A321" s="919" t="s">
        <v>24</v>
      </c>
      <c r="B321" s="919"/>
      <c r="C321" s="920" t="s">
        <v>380</v>
      </c>
      <c r="D321" s="920"/>
      <c r="E321" s="920"/>
      <c r="F321" s="920"/>
    </row>
    <row r="322" spans="1:6" ht="12.75" customHeight="1" x14ac:dyDescent="0.25">
      <c r="A322" s="740" t="s">
        <v>5</v>
      </c>
      <c r="B322" s="740"/>
      <c r="C322" s="921" t="s">
        <v>26</v>
      </c>
      <c r="D322" s="921"/>
      <c r="E322" s="921"/>
      <c r="F322" s="921"/>
    </row>
    <row r="323" spans="1:6" ht="12.75" customHeight="1" x14ac:dyDescent="0.25">
      <c r="A323" s="740" t="s">
        <v>27</v>
      </c>
      <c r="B323" s="740"/>
      <c r="C323" s="921" t="s">
        <v>676</v>
      </c>
      <c r="D323" s="921"/>
      <c r="E323" s="921"/>
      <c r="F323" s="921"/>
    </row>
    <row r="324" spans="1:6" ht="12.75" customHeight="1" x14ac:dyDescent="0.25">
      <c r="A324" s="740" t="s">
        <v>29</v>
      </c>
      <c r="B324" s="740"/>
      <c r="C324" s="921" t="s">
        <v>677</v>
      </c>
      <c r="D324" s="921"/>
      <c r="E324" s="921"/>
      <c r="F324" s="921"/>
    </row>
    <row r="325" spans="1:6" ht="12.75" customHeight="1" x14ac:dyDescent="0.25">
      <c r="A325" s="740" t="s">
        <v>31</v>
      </c>
      <c r="B325" s="740"/>
      <c r="C325" s="921" t="s">
        <v>406</v>
      </c>
      <c r="D325" s="921"/>
      <c r="E325" s="921"/>
      <c r="F325" s="921"/>
    </row>
    <row r="326" spans="1:6" ht="12.75" customHeight="1" x14ac:dyDescent="0.25">
      <c r="A326" s="743" t="s">
        <v>33</v>
      </c>
      <c r="B326" s="743"/>
      <c r="C326" s="251" t="s">
        <v>496</v>
      </c>
      <c r="D326" s="752" t="s">
        <v>300</v>
      </c>
      <c r="E326" s="752"/>
      <c r="F326" s="752"/>
    </row>
    <row r="327" spans="1:6" ht="34.5" customHeight="1" x14ac:dyDescent="0.25">
      <c r="A327" s="745" t="s">
        <v>37</v>
      </c>
      <c r="B327" s="745"/>
      <c r="C327" s="746" t="s">
        <v>38</v>
      </c>
      <c r="D327" s="253" t="s">
        <v>444</v>
      </c>
      <c r="E327" s="253" t="s">
        <v>302</v>
      </c>
      <c r="F327" s="253" t="s">
        <v>445</v>
      </c>
    </row>
    <row r="328" spans="1:6" ht="13.5" customHeight="1" x14ac:dyDescent="0.25">
      <c r="A328" s="747" t="s">
        <v>46</v>
      </c>
      <c r="B328" s="747" t="s">
        <v>47</v>
      </c>
      <c r="C328" s="746"/>
      <c r="D328" s="253" t="s">
        <v>48</v>
      </c>
      <c r="E328" s="253" t="s">
        <v>304</v>
      </c>
      <c r="F328" s="253" t="s">
        <v>52</v>
      </c>
    </row>
    <row r="329" spans="1:6" ht="13.5" x14ac:dyDescent="0.25">
      <c r="A329" s="747"/>
      <c r="B329" s="747"/>
      <c r="C329" s="746"/>
      <c r="D329" s="253"/>
      <c r="E329" s="253" t="s">
        <v>447</v>
      </c>
      <c r="F329" s="255" t="s">
        <v>307</v>
      </c>
    </row>
    <row r="330" spans="1:6" ht="13.5" x14ac:dyDescent="0.25">
      <c r="A330" s="747"/>
      <c r="B330" s="747"/>
      <c r="C330" s="746"/>
      <c r="D330" s="256" t="s">
        <v>61</v>
      </c>
      <c r="E330" s="256" t="s">
        <v>308</v>
      </c>
      <c r="F330" s="258" t="s">
        <v>309</v>
      </c>
    </row>
    <row r="331" spans="1:6" ht="13.5" customHeight="1" x14ac:dyDescent="0.25">
      <c r="A331" s="748" t="s">
        <v>315</v>
      </c>
      <c r="B331" s="748" t="s">
        <v>315</v>
      </c>
      <c r="C331" s="253" t="s">
        <v>311</v>
      </c>
      <c r="D331" s="259"/>
      <c r="E331" s="259"/>
      <c r="F331" s="259">
        <f>E331*D331</f>
        <v>0</v>
      </c>
    </row>
    <row r="332" spans="1:6" x14ac:dyDescent="0.25">
      <c r="A332" s="748"/>
      <c r="B332" s="748"/>
      <c r="C332" s="253" t="s">
        <v>312</v>
      </c>
      <c r="D332" s="259"/>
      <c r="E332" s="259"/>
      <c r="F332" s="259">
        <f>E332*D332</f>
        <v>0</v>
      </c>
    </row>
    <row r="333" spans="1:6" x14ac:dyDescent="0.25">
      <c r="A333" s="748"/>
      <c r="B333" s="748"/>
      <c r="C333" s="253" t="s">
        <v>534</v>
      </c>
      <c r="D333" s="259"/>
      <c r="E333" s="259"/>
      <c r="F333" s="259">
        <f>E333*D333</f>
        <v>0</v>
      </c>
    </row>
    <row r="334" spans="1:6" x14ac:dyDescent="0.25">
      <c r="A334" s="922" t="s">
        <v>91</v>
      </c>
      <c r="B334" s="922"/>
      <c r="C334" s="922"/>
      <c r="D334" s="260"/>
      <c r="E334" s="260"/>
      <c r="F334" s="261">
        <f>SUM(F331:F333)</f>
        <v>0</v>
      </c>
    </row>
    <row r="361" spans="1:6" ht="13" x14ac:dyDescent="0.25">
      <c r="A361" s="919" t="s">
        <v>24</v>
      </c>
      <c r="B361" s="919"/>
      <c r="C361" s="920" t="s">
        <v>381</v>
      </c>
      <c r="D361" s="920"/>
      <c r="E361" s="920"/>
      <c r="F361" s="920"/>
    </row>
    <row r="362" spans="1:6" ht="12.75" customHeight="1" x14ac:dyDescent="0.25">
      <c r="A362" s="740" t="s">
        <v>5</v>
      </c>
      <c r="B362" s="740"/>
      <c r="C362" s="921" t="s">
        <v>26</v>
      </c>
      <c r="D362" s="921"/>
      <c r="E362" s="921"/>
      <c r="F362" s="921"/>
    </row>
    <row r="363" spans="1:6" ht="12.75" customHeight="1" x14ac:dyDescent="0.25">
      <c r="A363" s="740" t="s">
        <v>27</v>
      </c>
      <c r="B363" s="740"/>
      <c r="C363" s="921" t="s">
        <v>676</v>
      </c>
      <c r="D363" s="921"/>
      <c r="E363" s="921"/>
      <c r="F363" s="921"/>
    </row>
    <row r="364" spans="1:6" ht="12.75" customHeight="1" x14ac:dyDescent="0.25">
      <c r="A364" s="740" t="s">
        <v>29</v>
      </c>
      <c r="B364" s="740"/>
      <c r="C364" s="921" t="s">
        <v>677</v>
      </c>
      <c r="D364" s="921"/>
      <c r="E364" s="921"/>
      <c r="F364" s="921"/>
    </row>
    <row r="365" spans="1:6" ht="12.75" customHeight="1" x14ac:dyDescent="0.25">
      <c r="A365" s="740" t="s">
        <v>31</v>
      </c>
      <c r="B365" s="740"/>
      <c r="C365" s="921" t="s">
        <v>406</v>
      </c>
      <c r="D365" s="921"/>
      <c r="E365" s="921"/>
      <c r="F365" s="921"/>
    </row>
    <row r="366" spans="1:6" ht="12.75" customHeight="1" x14ac:dyDescent="0.25">
      <c r="A366" s="743" t="s">
        <v>33</v>
      </c>
      <c r="B366" s="743"/>
      <c r="C366" s="251" t="s">
        <v>496</v>
      </c>
      <c r="D366" s="752" t="s">
        <v>300</v>
      </c>
      <c r="E366" s="752"/>
      <c r="F366" s="752"/>
    </row>
    <row r="367" spans="1:6" ht="34.5" customHeight="1" x14ac:dyDescent="0.25">
      <c r="A367" s="745" t="s">
        <v>37</v>
      </c>
      <c r="B367" s="745"/>
      <c r="C367" s="746" t="s">
        <v>38</v>
      </c>
      <c r="D367" s="253" t="s">
        <v>444</v>
      </c>
      <c r="E367" s="253" t="s">
        <v>302</v>
      </c>
      <c r="F367" s="253" t="s">
        <v>445</v>
      </c>
    </row>
    <row r="368" spans="1:6" ht="13.5" customHeight="1" x14ac:dyDescent="0.25">
      <c r="A368" s="747" t="s">
        <v>46</v>
      </c>
      <c r="B368" s="747" t="s">
        <v>47</v>
      </c>
      <c r="C368" s="746"/>
      <c r="D368" s="253" t="s">
        <v>48</v>
      </c>
      <c r="E368" s="253" t="s">
        <v>304</v>
      </c>
      <c r="F368" s="253" t="s">
        <v>52</v>
      </c>
    </row>
    <row r="369" spans="1:6" ht="13.5" x14ac:dyDescent="0.25">
      <c r="A369" s="747"/>
      <c r="B369" s="747"/>
      <c r="C369" s="746"/>
      <c r="D369" s="253"/>
      <c r="E369" s="253" t="s">
        <v>447</v>
      </c>
      <c r="F369" s="255" t="s">
        <v>307</v>
      </c>
    </row>
    <row r="370" spans="1:6" ht="13.5" x14ac:dyDescent="0.25">
      <c r="A370" s="747"/>
      <c r="B370" s="747"/>
      <c r="C370" s="746"/>
      <c r="D370" s="256" t="s">
        <v>61</v>
      </c>
      <c r="E370" s="256" t="s">
        <v>308</v>
      </c>
      <c r="F370" s="258" t="s">
        <v>309</v>
      </c>
    </row>
    <row r="371" spans="1:6" ht="13.5" customHeight="1" x14ac:dyDescent="0.25">
      <c r="A371" s="748" t="s">
        <v>315</v>
      </c>
      <c r="B371" s="748" t="s">
        <v>315</v>
      </c>
      <c r="C371" s="253" t="s">
        <v>311</v>
      </c>
      <c r="D371" s="259"/>
      <c r="E371" s="259"/>
      <c r="F371" s="259">
        <f>E371*D371</f>
        <v>0</v>
      </c>
    </row>
    <row r="372" spans="1:6" x14ac:dyDescent="0.25">
      <c r="A372" s="748"/>
      <c r="B372" s="748"/>
      <c r="C372" s="253" t="s">
        <v>312</v>
      </c>
      <c r="D372" s="259"/>
      <c r="E372" s="259"/>
      <c r="F372" s="259">
        <f>E372*D372</f>
        <v>0</v>
      </c>
    </row>
    <row r="373" spans="1:6" x14ac:dyDescent="0.25">
      <c r="A373" s="748"/>
      <c r="B373" s="748"/>
      <c r="C373" s="253" t="s">
        <v>534</v>
      </c>
      <c r="D373" s="259"/>
      <c r="E373" s="259"/>
      <c r="F373" s="259">
        <f>E373*D373</f>
        <v>0</v>
      </c>
    </row>
    <row r="374" spans="1:6" x14ac:dyDescent="0.25">
      <c r="A374" s="922" t="s">
        <v>91</v>
      </c>
      <c r="B374" s="922"/>
      <c r="C374" s="922"/>
      <c r="D374" s="260"/>
      <c r="E374" s="260"/>
      <c r="F374" s="261">
        <f>SUM(F371:F373)</f>
        <v>0</v>
      </c>
    </row>
    <row r="401" spans="1:6" ht="13" x14ac:dyDescent="0.25">
      <c r="A401" s="919" t="s">
        <v>24</v>
      </c>
      <c r="B401" s="919"/>
      <c r="C401" s="920" t="s">
        <v>382</v>
      </c>
      <c r="D401" s="920"/>
      <c r="E401" s="920"/>
      <c r="F401" s="920"/>
    </row>
    <row r="402" spans="1:6" ht="12.75" customHeight="1" x14ac:dyDescent="0.25">
      <c r="A402" s="740" t="s">
        <v>5</v>
      </c>
      <c r="B402" s="740"/>
      <c r="C402" s="921" t="s">
        <v>26</v>
      </c>
      <c r="D402" s="921"/>
      <c r="E402" s="921"/>
      <c r="F402" s="921"/>
    </row>
    <row r="403" spans="1:6" ht="12.75" customHeight="1" x14ac:dyDescent="0.25">
      <c r="A403" s="740" t="s">
        <v>27</v>
      </c>
      <c r="B403" s="740"/>
      <c r="C403" s="921" t="s">
        <v>676</v>
      </c>
      <c r="D403" s="921"/>
      <c r="E403" s="921"/>
      <c r="F403" s="921"/>
    </row>
    <row r="404" spans="1:6" ht="12.75" customHeight="1" x14ac:dyDescent="0.25">
      <c r="A404" s="740" t="s">
        <v>29</v>
      </c>
      <c r="B404" s="740"/>
      <c r="C404" s="921" t="s">
        <v>677</v>
      </c>
      <c r="D404" s="921"/>
      <c r="E404" s="921"/>
      <c r="F404" s="921"/>
    </row>
    <row r="405" spans="1:6" ht="12.75" customHeight="1" x14ac:dyDescent="0.25">
      <c r="A405" s="740" t="s">
        <v>31</v>
      </c>
      <c r="B405" s="740"/>
      <c r="C405" s="921" t="s">
        <v>406</v>
      </c>
      <c r="D405" s="921"/>
      <c r="E405" s="921"/>
      <c r="F405" s="921"/>
    </row>
    <row r="406" spans="1:6" ht="12.75" customHeight="1" x14ac:dyDescent="0.25">
      <c r="A406" s="743" t="s">
        <v>33</v>
      </c>
      <c r="B406" s="743"/>
      <c r="C406" s="251" t="s">
        <v>496</v>
      </c>
      <c r="D406" s="752" t="s">
        <v>300</v>
      </c>
      <c r="E406" s="752"/>
      <c r="F406" s="752"/>
    </row>
    <row r="407" spans="1:6" ht="34.5" customHeight="1" x14ac:dyDescent="0.25">
      <c r="A407" s="745" t="s">
        <v>37</v>
      </c>
      <c r="B407" s="745"/>
      <c r="C407" s="746" t="s">
        <v>38</v>
      </c>
      <c r="D407" s="253" t="s">
        <v>444</v>
      </c>
      <c r="E407" s="253" t="s">
        <v>302</v>
      </c>
      <c r="F407" s="253" t="s">
        <v>445</v>
      </c>
    </row>
    <row r="408" spans="1:6" ht="13.5" customHeight="1" x14ac:dyDescent="0.25">
      <c r="A408" s="747" t="s">
        <v>46</v>
      </c>
      <c r="B408" s="747" t="s">
        <v>47</v>
      </c>
      <c r="C408" s="746"/>
      <c r="D408" s="253" t="s">
        <v>48</v>
      </c>
      <c r="E408" s="253" t="s">
        <v>304</v>
      </c>
      <c r="F408" s="253" t="s">
        <v>52</v>
      </c>
    </row>
    <row r="409" spans="1:6" ht="13.5" x14ac:dyDescent="0.25">
      <c r="A409" s="747"/>
      <c r="B409" s="747"/>
      <c r="C409" s="746"/>
      <c r="D409" s="253"/>
      <c r="E409" s="253" t="s">
        <v>447</v>
      </c>
      <c r="F409" s="255" t="s">
        <v>307</v>
      </c>
    </row>
    <row r="410" spans="1:6" ht="13.5" x14ac:dyDescent="0.25">
      <c r="A410" s="747"/>
      <c r="B410" s="747"/>
      <c r="C410" s="746"/>
      <c r="D410" s="256" t="s">
        <v>61</v>
      </c>
      <c r="E410" s="256" t="s">
        <v>308</v>
      </c>
      <c r="F410" s="258" t="s">
        <v>309</v>
      </c>
    </row>
    <row r="411" spans="1:6" ht="13.5" customHeight="1" x14ac:dyDescent="0.25">
      <c r="A411" s="748" t="s">
        <v>315</v>
      </c>
      <c r="B411" s="748" t="s">
        <v>315</v>
      </c>
      <c r="C411" s="253" t="s">
        <v>311</v>
      </c>
      <c r="D411" s="259"/>
      <c r="E411" s="259"/>
      <c r="F411" s="259">
        <f>E411*D411</f>
        <v>0</v>
      </c>
    </row>
    <row r="412" spans="1:6" x14ac:dyDescent="0.25">
      <c r="A412" s="748"/>
      <c r="B412" s="748"/>
      <c r="C412" s="253" t="s">
        <v>312</v>
      </c>
      <c r="D412" s="259"/>
      <c r="E412" s="259"/>
      <c r="F412" s="259">
        <f>E412*D412</f>
        <v>0</v>
      </c>
    </row>
    <row r="413" spans="1:6" x14ac:dyDescent="0.25">
      <c r="A413" s="748"/>
      <c r="B413" s="748"/>
      <c r="C413" s="253" t="s">
        <v>534</v>
      </c>
      <c r="D413" s="259"/>
      <c r="E413" s="259"/>
      <c r="F413" s="259">
        <f>E413*D413</f>
        <v>0</v>
      </c>
    </row>
    <row r="414" spans="1:6" x14ac:dyDescent="0.25">
      <c r="A414" s="922" t="s">
        <v>91</v>
      </c>
      <c r="B414" s="922"/>
      <c r="C414" s="922"/>
      <c r="D414" s="260"/>
      <c r="E414" s="260"/>
      <c r="F414" s="261">
        <f>SUM(F411:F413)</f>
        <v>0</v>
      </c>
    </row>
    <row r="441" spans="1:6" ht="13" x14ac:dyDescent="0.25">
      <c r="A441" s="919" t="s">
        <v>24</v>
      </c>
      <c r="B441" s="919"/>
      <c r="C441" s="920" t="s">
        <v>383</v>
      </c>
      <c r="D441" s="920"/>
      <c r="E441" s="920"/>
      <c r="F441" s="920"/>
    </row>
    <row r="442" spans="1:6" ht="12.75" customHeight="1" x14ac:dyDescent="0.25">
      <c r="A442" s="740" t="s">
        <v>5</v>
      </c>
      <c r="B442" s="740"/>
      <c r="C442" s="921" t="s">
        <v>26</v>
      </c>
      <c r="D442" s="921"/>
      <c r="E442" s="921"/>
      <c r="F442" s="921"/>
    </row>
    <row r="443" spans="1:6" ht="12.75" customHeight="1" x14ac:dyDescent="0.25">
      <c r="A443" s="740" t="s">
        <v>27</v>
      </c>
      <c r="B443" s="740"/>
      <c r="C443" s="921" t="s">
        <v>676</v>
      </c>
      <c r="D443" s="921"/>
      <c r="E443" s="921"/>
      <c r="F443" s="921"/>
    </row>
    <row r="444" spans="1:6" ht="12.75" customHeight="1" x14ac:dyDescent="0.25">
      <c r="A444" s="740" t="s">
        <v>29</v>
      </c>
      <c r="B444" s="740"/>
      <c r="C444" s="921" t="s">
        <v>677</v>
      </c>
      <c r="D444" s="921"/>
      <c r="E444" s="921"/>
      <c r="F444" s="921"/>
    </row>
    <row r="445" spans="1:6" ht="12.75" customHeight="1" x14ac:dyDescent="0.25">
      <c r="A445" s="740" t="s">
        <v>31</v>
      </c>
      <c r="B445" s="740"/>
      <c r="C445" s="921" t="s">
        <v>406</v>
      </c>
      <c r="D445" s="921"/>
      <c r="E445" s="921"/>
      <c r="F445" s="921"/>
    </row>
    <row r="446" spans="1:6" ht="12.75" customHeight="1" x14ac:dyDescent="0.25">
      <c r="A446" s="743" t="s">
        <v>33</v>
      </c>
      <c r="B446" s="743"/>
      <c r="C446" s="251" t="s">
        <v>496</v>
      </c>
      <c r="D446" s="752" t="s">
        <v>300</v>
      </c>
      <c r="E446" s="752"/>
      <c r="F446" s="752"/>
    </row>
    <row r="447" spans="1:6" ht="34.5" customHeight="1" x14ac:dyDescent="0.25">
      <c r="A447" s="745" t="s">
        <v>37</v>
      </c>
      <c r="B447" s="745"/>
      <c r="C447" s="746" t="s">
        <v>38</v>
      </c>
      <c r="D447" s="253" t="s">
        <v>444</v>
      </c>
      <c r="E447" s="253" t="s">
        <v>302</v>
      </c>
      <c r="F447" s="253" t="s">
        <v>445</v>
      </c>
    </row>
    <row r="448" spans="1:6" ht="13.5" customHeight="1" x14ac:dyDescent="0.25">
      <c r="A448" s="747" t="s">
        <v>46</v>
      </c>
      <c r="B448" s="747" t="s">
        <v>47</v>
      </c>
      <c r="C448" s="746"/>
      <c r="D448" s="253" t="s">
        <v>48</v>
      </c>
      <c r="E448" s="253" t="s">
        <v>304</v>
      </c>
      <c r="F448" s="253" t="s">
        <v>52</v>
      </c>
    </row>
    <row r="449" spans="1:6" ht="13.5" x14ac:dyDescent="0.25">
      <c r="A449" s="747"/>
      <c r="B449" s="747"/>
      <c r="C449" s="746"/>
      <c r="D449" s="253"/>
      <c r="E449" s="253" t="s">
        <v>447</v>
      </c>
      <c r="F449" s="255" t="s">
        <v>307</v>
      </c>
    </row>
    <row r="450" spans="1:6" ht="13.5" x14ac:dyDescent="0.25">
      <c r="A450" s="747"/>
      <c r="B450" s="747"/>
      <c r="C450" s="746"/>
      <c r="D450" s="256" t="s">
        <v>61</v>
      </c>
      <c r="E450" s="256" t="s">
        <v>308</v>
      </c>
      <c r="F450" s="258" t="s">
        <v>309</v>
      </c>
    </row>
    <row r="451" spans="1:6" ht="13.5" customHeight="1" x14ac:dyDescent="0.25">
      <c r="A451" s="748" t="s">
        <v>315</v>
      </c>
      <c r="B451" s="748" t="s">
        <v>315</v>
      </c>
      <c r="C451" s="253" t="s">
        <v>311</v>
      </c>
      <c r="D451" s="259"/>
      <c r="E451" s="259"/>
      <c r="F451" s="259">
        <f>E451*D451</f>
        <v>0</v>
      </c>
    </row>
    <row r="452" spans="1:6" x14ac:dyDescent="0.25">
      <c r="A452" s="748"/>
      <c r="B452" s="748"/>
      <c r="C452" s="253" t="s">
        <v>312</v>
      </c>
      <c r="D452" s="259"/>
      <c r="E452" s="259"/>
      <c r="F452" s="259">
        <f>E452*D452</f>
        <v>0</v>
      </c>
    </row>
    <row r="453" spans="1:6" x14ac:dyDescent="0.25">
      <c r="A453" s="748"/>
      <c r="B453" s="748"/>
      <c r="C453" s="253" t="s">
        <v>534</v>
      </c>
      <c r="D453" s="259"/>
      <c r="E453" s="259"/>
      <c r="F453" s="259">
        <f>E453*D453</f>
        <v>0</v>
      </c>
    </row>
    <row r="454" spans="1:6" x14ac:dyDescent="0.25">
      <c r="A454" s="922" t="s">
        <v>91</v>
      </c>
      <c r="B454" s="922"/>
      <c r="C454" s="922"/>
      <c r="D454" s="260"/>
      <c r="E454" s="260"/>
      <c r="F454" s="261">
        <f>SUM(F451:F453)</f>
        <v>0</v>
      </c>
    </row>
    <row r="481" spans="1:6" ht="13" x14ac:dyDescent="0.25">
      <c r="A481" s="919" t="s">
        <v>24</v>
      </c>
      <c r="B481" s="919"/>
      <c r="C481" s="920" t="s">
        <v>384</v>
      </c>
      <c r="D481" s="920"/>
      <c r="E481" s="920"/>
      <c r="F481" s="920"/>
    </row>
    <row r="482" spans="1:6" ht="12.75" customHeight="1" x14ac:dyDescent="0.25">
      <c r="A482" s="740" t="s">
        <v>5</v>
      </c>
      <c r="B482" s="740"/>
      <c r="C482" s="921" t="s">
        <v>26</v>
      </c>
      <c r="D482" s="921"/>
      <c r="E482" s="921"/>
      <c r="F482" s="921"/>
    </row>
    <row r="483" spans="1:6" ht="12.75" customHeight="1" x14ac:dyDescent="0.25">
      <c r="A483" s="740" t="s">
        <v>27</v>
      </c>
      <c r="B483" s="740"/>
      <c r="C483" s="921" t="s">
        <v>676</v>
      </c>
      <c r="D483" s="921"/>
      <c r="E483" s="921"/>
      <c r="F483" s="921"/>
    </row>
    <row r="484" spans="1:6" ht="12.75" customHeight="1" x14ac:dyDescent="0.25">
      <c r="A484" s="740" t="s">
        <v>29</v>
      </c>
      <c r="B484" s="740"/>
      <c r="C484" s="921" t="s">
        <v>677</v>
      </c>
      <c r="D484" s="921"/>
      <c r="E484" s="921"/>
      <c r="F484" s="921"/>
    </row>
    <row r="485" spans="1:6" ht="12.75" customHeight="1" x14ac:dyDescent="0.25">
      <c r="A485" s="740" t="s">
        <v>31</v>
      </c>
      <c r="B485" s="740"/>
      <c r="C485" s="921" t="s">
        <v>406</v>
      </c>
      <c r="D485" s="921"/>
      <c r="E485" s="921"/>
      <c r="F485" s="921"/>
    </row>
    <row r="486" spans="1:6" ht="12.75" customHeight="1" x14ac:dyDescent="0.25">
      <c r="A486" s="743" t="s">
        <v>33</v>
      </c>
      <c r="B486" s="743"/>
      <c r="C486" s="251" t="s">
        <v>496</v>
      </c>
      <c r="D486" s="752" t="s">
        <v>300</v>
      </c>
      <c r="E486" s="752"/>
      <c r="F486" s="752"/>
    </row>
    <row r="487" spans="1:6" ht="34.5" customHeight="1" x14ac:dyDescent="0.25">
      <c r="A487" s="745" t="s">
        <v>37</v>
      </c>
      <c r="B487" s="745"/>
      <c r="C487" s="746" t="s">
        <v>38</v>
      </c>
      <c r="D487" s="253" t="s">
        <v>444</v>
      </c>
      <c r="E487" s="253" t="s">
        <v>302</v>
      </c>
      <c r="F487" s="253" t="s">
        <v>445</v>
      </c>
    </row>
    <row r="488" spans="1:6" ht="13.5" customHeight="1" x14ac:dyDescent="0.25">
      <c r="A488" s="747" t="s">
        <v>46</v>
      </c>
      <c r="B488" s="747" t="s">
        <v>47</v>
      </c>
      <c r="C488" s="746"/>
      <c r="D488" s="253" t="s">
        <v>48</v>
      </c>
      <c r="E488" s="253" t="s">
        <v>304</v>
      </c>
      <c r="F488" s="253" t="s">
        <v>52</v>
      </c>
    </row>
    <row r="489" spans="1:6" ht="13.5" x14ac:dyDescent="0.25">
      <c r="A489" s="747"/>
      <c r="B489" s="747"/>
      <c r="C489" s="746"/>
      <c r="D489" s="253"/>
      <c r="E489" s="253" t="s">
        <v>447</v>
      </c>
      <c r="F489" s="255" t="s">
        <v>307</v>
      </c>
    </row>
    <row r="490" spans="1:6" ht="13.5" x14ac:dyDescent="0.25">
      <c r="A490" s="747"/>
      <c r="B490" s="747"/>
      <c r="C490" s="746"/>
      <c r="D490" s="256" t="s">
        <v>61</v>
      </c>
      <c r="E490" s="256" t="s">
        <v>308</v>
      </c>
      <c r="F490" s="258" t="s">
        <v>309</v>
      </c>
    </row>
    <row r="491" spans="1:6" ht="13.5" customHeight="1" x14ac:dyDescent="0.25">
      <c r="A491" s="748" t="s">
        <v>315</v>
      </c>
      <c r="B491" s="748" t="s">
        <v>315</v>
      </c>
      <c r="C491" s="253" t="s">
        <v>311</v>
      </c>
      <c r="D491" s="259"/>
      <c r="E491" s="259"/>
      <c r="F491" s="259">
        <f>E491*D491</f>
        <v>0</v>
      </c>
    </row>
    <row r="492" spans="1:6" x14ac:dyDescent="0.25">
      <c r="A492" s="748"/>
      <c r="B492" s="748"/>
      <c r="C492" s="253" t="s">
        <v>312</v>
      </c>
      <c r="D492" s="259"/>
      <c r="E492" s="259"/>
      <c r="F492" s="259">
        <f>E492*D492</f>
        <v>0</v>
      </c>
    </row>
    <row r="493" spans="1:6" x14ac:dyDescent="0.25">
      <c r="A493" s="748"/>
      <c r="B493" s="748"/>
      <c r="C493" s="253" t="s">
        <v>534</v>
      </c>
      <c r="D493" s="259"/>
      <c r="E493" s="259"/>
      <c r="F493" s="259">
        <f>E493*D493</f>
        <v>0</v>
      </c>
    </row>
    <row r="494" spans="1:6" x14ac:dyDescent="0.25">
      <c r="A494" s="922" t="s">
        <v>91</v>
      </c>
      <c r="B494" s="922"/>
      <c r="C494" s="922"/>
      <c r="D494" s="260"/>
      <c r="E494" s="260"/>
      <c r="F494" s="261">
        <f>SUM(F491:F493)</f>
        <v>0</v>
      </c>
    </row>
    <row r="521" spans="1:6" ht="13" x14ac:dyDescent="0.25">
      <c r="A521" s="919" t="s">
        <v>24</v>
      </c>
      <c r="B521" s="919"/>
      <c r="C521" s="920" t="s">
        <v>385</v>
      </c>
      <c r="D521" s="920"/>
      <c r="E521" s="920"/>
      <c r="F521" s="920"/>
    </row>
    <row r="522" spans="1:6" ht="12.75" customHeight="1" x14ac:dyDescent="0.25">
      <c r="A522" s="740" t="s">
        <v>5</v>
      </c>
      <c r="B522" s="740"/>
      <c r="C522" s="921" t="s">
        <v>26</v>
      </c>
      <c r="D522" s="921"/>
      <c r="E522" s="921"/>
      <c r="F522" s="921"/>
    </row>
    <row r="523" spans="1:6" ht="12.75" customHeight="1" x14ac:dyDescent="0.25">
      <c r="A523" s="740" t="s">
        <v>27</v>
      </c>
      <c r="B523" s="740"/>
      <c r="C523" s="921" t="s">
        <v>676</v>
      </c>
      <c r="D523" s="921"/>
      <c r="E523" s="921"/>
      <c r="F523" s="921"/>
    </row>
    <row r="524" spans="1:6" ht="12.75" customHeight="1" x14ac:dyDescent="0.25">
      <c r="A524" s="740" t="s">
        <v>29</v>
      </c>
      <c r="B524" s="740"/>
      <c r="C524" s="921" t="s">
        <v>677</v>
      </c>
      <c r="D524" s="921"/>
      <c r="E524" s="921"/>
      <c r="F524" s="921"/>
    </row>
    <row r="525" spans="1:6" ht="12.75" customHeight="1" x14ac:dyDescent="0.25">
      <c r="A525" s="740" t="s">
        <v>31</v>
      </c>
      <c r="B525" s="740"/>
      <c r="C525" s="921" t="s">
        <v>406</v>
      </c>
      <c r="D525" s="921"/>
      <c r="E525" s="921"/>
      <c r="F525" s="921"/>
    </row>
    <row r="526" spans="1:6" ht="12.75" customHeight="1" x14ac:dyDescent="0.25">
      <c r="A526" s="743" t="s">
        <v>33</v>
      </c>
      <c r="B526" s="743"/>
      <c r="C526" s="251" t="s">
        <v>496</v>
      </c>
      <c r="D526" s="752" t="s">
        <v>300</v>
      </c>
      <c r="E526" s="752"/>
      <c r="F526" s="752"/>
    </row>
    <row r="527" spans="1:6" ht="34.5" customHeight="1" x14ac:dyDescent="0.25">
      <c r="A527" s="745" t="s">
        <v>37</v>
      </c>
      <c r="B527" s="745"/>
      <c r="C527" s="746" t="s">
        <v>38</v>
      </c>
      <c r="D527" s="253" t="s">
        <v>444</v>
      </c>
      <c r="E527" s="253" t="s">
        <v>302</v>
      </c>
      <c r="F527" s="253" t="s">
        <v>445</v>
      </c>
    </row>
    <row r="528" spans="1:6" ht="13.5" customHeight="1" x14ac:dyDescent="0.25">
      <c r="A528" s="747" t="s">
        <v>46</v>
      </c>
      <c r="B528" s="747" t="s">
        <v>47</v>
      </c>
      <c r="C528" s="746"/>
      <c r="D528" s="253" t="s">
        <v>48</v>
      </c>
      <c r="E528" s="253" t="s">
        <v>304</v>
      </c>
      <c r="F528" s="253" t="s">
        <v>52</v>
      </c>
    </row>
    <row r="529" spans="1:6" ht="13.5" x14ac:dyDescent="0.25">
      <c r="A529" s="747"/>
      <c r="B529" s="747"/>
      <c r="C529" s="746"/>
      <c r="D529" s="253"/>
      <c r="E529" s="253" t="s">
        <v>447</v>
      </c>
      <c r="F529" s="255" t="s">
        <v>307</v>
      </c>
    </row>
    <row r="530" spans="1:6" ht="13.5" x14ac:dyDescent="0.25">
      <c r="A530" s="747"/>
      <c r="B530" s="747"/>
      <c r="C530" s="746"/>
      <c r="D530" s="256" t="s">
        <v>61</v>
      </c>
      <c r="E530" s="256" t="s">
        <v>308</v>
      </c>
      <c r="F530" s="258" t="s">
        <v>309</v>
      </c>
    </row>
    <row r="531" spans="1:6" ht="13.5" customHeight="1" x14ac:dyDescent="0.25">
      <c r="A531" s="748" t="s">
        <v>315</v>
      </c>
      <c r="B531" s="748" t="s">
        <v>315</v>
      </c>
      <c r="C531" s="253" t="s">
        <v>311</v>
      </c>
      <c r="D531" s="259"/>
      <c r="E531" s="259"/>
      <c r="F531" s="259">
        <f>E531*D531</f>
        <v>0</v>
      </c>
    </row>
    <row r="532" spans="1:6" x14ac:dyDescent="0.25">
      <c r="A532" s="748"/>
      <c r="B532" s="748"/>
      <c r="C532" s="253" t="s">
        <v>312</v>
      </c>
      <c r="D532" s="259"/>
      <c r="E532" s="259"/>
      <c r="F532" s="259">
        <f>E532*D532</f>
        <v>0</v>
      </c>
    </row>
    <row r="533" spans="1:6" x14ac:dyDescent="0.25">
      <c r="A533" s="748"/>
      <c r="B533" s="748"/>
      <c r="C533" s="253" t="s">
        <v>534</v>
      </c>
      <c r="D533" s="259"/>
      <c r="E533" s="259"/>
      <c r="F533" s="259">
        <f>E533*D533</f>
        <v>0</v>
      </c>
    </row>
    <row r="534" spans="1:6" x14ac:dyDescent="0.25">
      <c r="A534" s="922" t="s">
        <v>91</v>
      </c>
      <c r="B534" s="922"/>
      <c r="C534" s="922"/>
      <c r="D534" s="260"/>
      <c r="E534" s="260"/>
      <c r="F534" s="261">
        <f>SUM(F531:F533)</f>
        <v>0</v>
      </c>
    </row>
    <row r="561" spans="1:6" ht="13" x14ac:dyDescent="0.25">
      <c r="A561" s="919" t="s">
        <v>24</v>
      </c>
      <c r="B561" s="919"/>
      <c r="C561" s="920" t="s">
        <v>386</v>
      </c>
      <c r="D561" s="920"/>
      <c r="E561" s="920"/>
      <c r="F561" s="920"/>
    </row>
    <row r="562" spans="1:6" ht="12.75" customHeight="1" x14ac:dyDescent="0.25">
      <c r="A562" s="740" t="s">
        <v>5</v>
      </c>
      <c r="B562" s="740"/>
      <c r="C562" s="921" t="s">
        <v>26</v>
      </c>
      <c r="D562" s="921"/>
      <c r="E562" s="921"/>
      <c r="F562" s="921"/>
    </row>
    <row r="563" spans="1:6" ht="12.75" customHeight="1" x14ac:dyDescent="0.25">
      <c r="A563" s="740" t="s">
        <v>27</v>
      </c>
      <c r="B563" s="740"/>
      <c r="C563" s="921" t="s">
        <v>676</v>
      </c>
      <c r="D563" s="921"/>
      <c r="E563" s="921"/>
      <c r="F563" s="921"/>
    </row>
    <row r="564" spans="1:6" ht="12.75" customHeight="1" x14ac:dyDescent="0.25">
      <c r="A564" s="740" t="s">
        <v>29</v>
      </c>
      <c r="B564" s="740"/>
      <c r="C564" s="921" t="s">
        <v>677</v>
      </c>
      <c r="D564" s="921"/>
      <c r="E564" s="921"/>
      <c r="F564" s="921"/>
    </row>
    <row r="565" spans="1:6" ht="12.75" customHeight="1" x14ac:dyDescent="0.25">
      <c r="A565" s="740" t="s">
        <v>31</v>
      </c>
      <c r="B565" s="740"/>
      <c r="C565" s="921" t="s">
        <v>406</v>
      </c>
      <c r="D565" s="921"/>
      <c r="E565" s="921"/>
      <c r="F565" s="921"/>
    </row>
    <row r="566" spans="1:6" ht="12.75" customHeight="1" x14ac:dyDescent="0.25">
      <c r="A566" s="743" t="s">
        <v>33</v>
      </c>
      <c r="B566" s="743"/>
      <c r="C566" s="251" t="s">
        <v>496</v>
      </c>
      <c r="D566" s="752" t="s">
        <v>300</v>
      </c>
      <c r="E566" s="752"/>
      <c r="F566" s="752"/>
    </row>
    <row r="567" spans="1:6" ht="34.5" customHeight="1" x14ac:dyDescent="0.25">
      <c r="A567" s="745" t="s">
        <v>37</v>
      </c>
      <c r="B567" s="745"/>
      <c r="C567" s="746" t="s">
        <v>38</v>
      </c>
      <c r="D567" s="253" t="s">
        <v>444</v>
      </c>
      <c r="E567" s="253" t="s">
        <v>302</v>
      </c>
      <c r="F567" s="253" t="s">
        <v>445</v>
      </c>
    </row>
    <row r="568" spans="1:6" ht="13.5" customHeight="1" x14ac:dyDescent="0.25">
      <c r="A568" s="747" t="s">
        <v>46</v>
      </c>
      <c r="B568" s="747" t="s">
        <v>47</v>
      </c>
      <c r="C568" s="746"/>
      <c r="D568" s="253" t="s">
        <v>48</v>
      </c>
      <c r="E568" s="253" t="s">
        <v>304</v>
      </c>
      <c r="F568" s="253" t="s">
        <v>52</v>
      </c>
    </row>
    <row r="569" spans="1:6" ht="13.5" x14ac:dyDescent="0.25">
      <c r="A569" s="747"/>
      <c r="B569" s="747"/>
      <c r="C569" s="746"/>
      <c r="D569" s="253"/>
      <c r="E569" s="253" t="s">
        <v>447</v>
      </c>
      <c r="F569" s="255" t="s">
        <v>307</v>
      </c>
    </row>
    <row r="570" spans="1:6" ht="13.5" x14ac:dyDescent="0.25">
      <c r="A570" s="747"/>
      <c r="B570" s="747"/>
      <c r="C570" s="746"/>
      <c r="D570" s="256" t="s">
        <v>61</v>
      </c>
      <c r="E570" s="256" t="s">
        <v>308</v>
      </c>
      <c r="F570" s="258" t="s">
        <v>309</v>
      </c>
    </row>
    <row r="571" spans="1:6" ht="13.5" customHeight="1" x14ac:dyDescent="0.25">
      <c r="A571" s="748" t="s">
        <v>315</v>
      </c>
      <c r="B571" s="748" t="s">
        <v>315</v>
      </c>
      <c r="C571" s="253" t="s">
        <v>311</v>
      </c>
      <c r="D571" s="259"/>
      <c r="E571" s="259"/>
      <c r="F571" s="259">
        <f>E571*D571</f>
        <v>0</v>
      </c>
    </row>
    <row r="572" spans="1:6" x14ac:dyDescent="0.25">
      <c r="A572" s="748"/>
      <c r="B572" s="748"/>
      <c r="C572" s="253" t="s">
        <v>312</v>
      </c>
      <c r="D572" s="259"/>
      <c r="E572" s="259"/>
      <c r="F572" s="259">
        <f>E572*D572</f>
        <v>0</v>
      </c>
    </row>
    <row r="573" spans="1:6" x14ac:dyDescent="0.25">
      <c r="A573" s="748"/>
      <c r="B573" s="748"/>
      <c r="C573" s="253" t="s">
        <v>534</v>
      </c>
      <c r="D573" s="259"/>
      <c r="E573" s="259"/>
      <c r="F573" s="259">
        <f>E573*D573</f>
        <v>0</v>
      </c>
    </row>
    <row r="574" spans="1:6" x14ac:dyDescent="0.25">
      <c r="A574" s="922" t="s">
        <v>91</v>
      </c>
      <c r="B574" s="922"/>
      <c r="C574" s="922"/>
      <c r="D574" s="260"/>
      <c r="E574" s="260"/>
      <c r="F574" s="261">
        <f>SUM(F571:F573)</f>
        <v>0</v>
      </c>
    </row>
    <row r="601" spans="1:6" ht="13" x14ac:dyDescent="0.25">
      <c r="A601" s="919" t="s">
        <v>24</v>
      </c>
      <c r="B601" s="919"/>
      <c r="C601" s="920" t="s">
        <v>387</v>
      </c>
      <c r="D601" s="920"/>
      <c r="E601" s="920"/>
      <c r="F601" s="920"/>
    </row>
    <row r="602" spans="1:6" ht="12.75" customHeight="1" x14ac:dyDescent="0.25">
      <c r="A602" s="740" t="s">
        <v>5</v>
      </c>
      <c r="B602" s="740"/>
      <c r="C602" s="921" t="s">
        <v>26</v>
      </c>
      <c r="D602" s="921"/>
      <c r="E602" s="921"/>
      <c r="F602" s="921"/>
    </row>
    <row r="603" spans="1:6" ht="12.75" customHeight="1" x14ac:dyDescent="0.25">
      <c r="A603" s="740" t="s">
        <v>27</v>
      </c>
      <c r="B603" s="740"/>
      <c r="C603" s="921" t="s">
        <v>676</v>
      </c>
      <c r="D603" s="921"/>
      <c r="E603" s="921"/>
      <c r="F603" s="921"/>
    </row>
    <row r="604" spans="1:6" ht="12.75" customHeight="1" x14ac:dyDescent="0.25">
      <c r="A604" s="740" t="s">
        <v>29</v>
      </c>
      <c r="B604" s="740"/>
      <c r="C604" s="921" t="s">
        <v>677</v>
      </c>
      <c r="D604" s="921"/>
      <c r="E604" s="921"/>
      <c r="F604" s="921"/>
    </row>
    <row r="605" spans="1:6" ht="12.75" customHeight="1" x14ac:dyDescent="0.25">
      <c r="A605" s="740" t="s">
        <v>31</v>
      </c>
      <c r="B605" s="740"/>
      <c r="C605" s="921" t="s">
        <v>406</v>
      </c>
      <c r="D605" s="921"/>
      <c r="E605" s="921"/>
      <c r="F605" s="921"/>
    </row>
    <row r="606" spans="1:6" ht="12.75" customHeight="1" x14ac:dyDescent="0.25">
      <c r="A606" s="743" t="s">
        <v>33</v>
      </c>
      <c r="B606" s="743"/>
      <c r="C606" s="251" t="s">
        <v>496</v>
      </c>
      <c r="D606" s="752" t="s">
        <v>300</v>
      </c>
      <c r="E606" s="752"/>
      <c r="F606" s="752"/>
    </row>
    <row r="607" spans="1:6" ht="34.5" customHeight="1" x14ac:dyDescent="0.25">
      <c r="A607" s="745" t="s">
        <v>37</v>
      </c>
      <c r="B607" s="745"/>
      <c r="C607" s="746" t="s">
        <v>38</v>
      </c>
      <c r="D607" s="253" t="s">
        <v>444</v>
      </c>
      <c r="E607" s="253" t="s">
        <v>302</v>
      </c>
      <c r="F607" s="253" t="s">
        <v>445</v>
      </c>
    </row>
    <row r="608" spans="1:6" ht="13.5" customHeight="1" x14ac:dyDescent="0.25">
      <c r="A608" s="747" t="s">
        <v>46</v>
      </c>
      <c r="B608" s="747" t="s">
        <v>47</v>
      </c>
      <c r="C608" s="746"/>
      <c r="D608" s="253" t="s">
        <v>48</v>
      </c>
      <c r="E608" s="253" t="s">
        <v>304</v>
      </c>
      <c r="F608" s="253" t="s">
        <v>52</v>
      </c>
    </row>
    <row r="609" spans="1:6" ht="13.5" x14ac:dyDescent="0.25">
      <c r="A609" s="747"/>
      <c r="B609" s="747"/>
      <c r="C609" s="746"/>
      <c r="D609" s="253"/>
      <c r="E609" s="253" t="s">
        <v>447</v>
      </c>
      <c r="F609" s="255" t="s">
        <v>307</v>
      </c>
    </row>
    <row r="610" spans="1:6" ht="13.5" x14ac:dyDescent="0.25">
      <c r="A610" s="747"/>
      <c r="B610" s="747"/>
      <c r="C610" s="746"/>
      <c r="D610" s="256" t="s">
        <v>61</v>
      </c>
      <c r="E610" s="256" t="s">
        <v>308</v>
      </c>
      <c r="F610" s="258" t="s">
        <v>309</v>
      </c>
    </row>
    <row r="611" spans="1:6" ht="13.5" customHeight="1" x14ac:dyDescent="0.25">
      <c r="A611" s="748" t="s">
        <v>315</v>
      </c>
      <c r="B611" s="748" t="s">
        <v>315</v>
      </c>
      <c r="C611" s="253" t="s">
        <v>311</v>
      </c>
      <c r="D611" s="259"/>
      <c r="E611" s="259"/>
      <c r="F611" s="259">
        <f>E611*D611</f>
        <v>0</v>
      </c>
    </row>
    <row r="612" spans="1:6" x14ac:dyDescent="0.25">
      <c r="A612" s="748"/>
      <c r="B612" s="748"/>
      <c r="C612" s="253" t="s">
        <v>312</v>
      </c>
      <c r="D612" s="259"/>
      <c r="E612" s="259"/>
      <c r="F612" s="259">
        <f>E612*D612</f>
        <v>0</v>
      </c>
    </row>
    <row r="613" spans="1:6" x14ac:dyDescent="0.25">
      <c r="A613" s="748"/>
      <c r="B613" s="748"/>
      <c r="C613" s="253" t="s">
        <v>534</v>
      </c>
      <c r="D613" s="259"/>
      <c r="E613" s="259"/>
      <c r="F613" s="259">
        <f>E613*D613</f>
        <v>0</v>
      </c>
    </row>
    <row r="614" spans="1:6" x14ac:dyDescent="0.25">
      <c r="A614" s="922" t="s">
        <v>91</v>
      </c>
      <c r="B614" s="922"/>
      <c r="C614" s="922"/>
      <c r="D614" s="260"/>
      <c r="E614" s="260"/>
      <c r="F614" s="261">
        <f>SUM(F611:F613)</f>
        <v>0</v>
      </c>
    </row>
    <row r="641" spans="1:6" ht="13" x14ac:dyDescent="0.25">
      <c r="A641" s="919" t="s">
        <v>24</v>
      </c>
      <c r="B641" s="919"/>
      <c r="C641" s="920" t="s">
        <v>388</v>
      </c>
      <c r="D641" s="920"/>
      <c r="E641" s="920"/>
      <c r="F641" s="920"/>
    </row>
    <row r="642" spans="1:6" ht="12.75" customHeight="1" x14ac:dyDescent="0.25">
      <c r="A642" s="740" t="s">
        <v>5</v>
      </c>
      <c r="B642" s="740"/>
      <c r="C642" s="921" t="s">
        <v>26</v>
      </c>
      <c r="D642" s="921"/>
      <c r="E642" s="921"/>
      <c r="F642" s="921"/>
    </row>
    <row r="643" spans="1:6" ht="12.75" customHeight="1" x14ac:dyDescent="0.25">
      <c r="A643" s="740" t="s">
        <v>27</v>
      </c>
      <c r="B643" s="740"/>
      <c r="C643" s="921" t="s">
        <v>676</v>
      </c>
      <c r="D643" s="921"/>
      <c r="E643" s="921"/>
      <c r="F643" s="921"/>
    </row>
    <row r="644" spans="1:6" ht="12.75" customHeight="1" x14ac:dyDescent="0.25">
      <c r="A644" s="740" t="s">
        <v>29</v>
      </c>
      <c r="B644" s="740"/>
      <c r="C644" s="921" t="s">
        <v>677</v>
      </c>
      <c r="D644" s="921"/>
      <c r="E644" s="921"/>
      <c r="F644" s="921"/>
    </row>
    <row r="645" spans="1:6" ht="12.75" customHeight="1" x14ac:dyDescent="0.25">
      <c r="A645" s="740" t="s">
        <v>31</v>
      </c>
      <c r="B645" s="740"/>
      <c r="C645" s="921" t="s">
        <v>406</v>
      </c>
      <c r="D645" s="921"/>
      <c r="E645" s="921"/>
      <c r="F645" s="921"/>
    </row>
    <row r="646" spans="1:6" ht="12.75" customHeight="1" x14ac:dyDescent="0.25">
      <c r="A646" s="743" t="s">
        <v>33</v>
      </c>
      <c r="B646" s="743"/>
      <c r="C646" s="251" t="s">
        <v>496</v>
      </c>
      <c r="D646" s="752" t="s">
        <v>300</v>
      </c>
      <c r="E646" s="752"/>
      <c r="F646" s="752"/>
    </row>
    <row r="647" spans="1:6" ht="34.5" customHeight="1" x14ac:dyDescent="0.25">
      <c r="A647" s="745" t="s">
        <v>37</v>
      </c>
      <c r="B647" s="745"/>
      <c r="C647" s="746" t="s">
        <v>38</v>
      </c>
      <c r="D647" s="253" t="s">
        <v>444</v>
      </c>
      <c r="E647" s="253" t="s">
        <v>302</v>
      </c>
      <c r="F647" s="253" t="s">
        <v>445</v>
      </c>
    </row>
    <row r="648" spans="1:6" ht="13.5" customHeight="1" x14ac:dyDescent="0.25">
      <c r="A648" s="747" t="s">
        <v>46</v>
      </c>
      <c r="B648" s="747" t="s">
        <v>47</v>
      </c>
      <c r="C648" s="746"/>
      <c r="D648" s="253" t="s">
        <v>48</v>
      </c>
      <c r="E648" s="253" t="s">
        <v>304</v>
      </c>
      <c r="F648" s="253" t="s">
        <v>52</v>
      </c>
    </row>
    <row r="649" spans="1:6" ht="13.5" x14ac:dyDescent="0.25">
      <c r="A649" s="747"/>
      <c r="B649" s="747"/>
      <c r="C649" s="746"/>
      <c r="D649" s="253"/>
      <c r="E649" s="253" t="s">
        <v>447</v>
      </c>
      <c r="F649" s="255" t="s">
        <v>307</v>
      </c>
    </row>
    <row r="650" spans="1:6" ht="13.5" x14ac:dyDescent="0.25">
      <c r="A650" s="747"/>
      <c r="B650" s="747"/>
      <c r="C650" s="746"/>
      <c r="D650" s="256" t="s">
        <v>61</v>
      </c>
      <c r="E650" s="256" t="s">
        <v>308</v>
      </c>
      <c r="F650" s="258" t="s">
        <v>309</v>
      </c>
    </row>
    <row r="651" spans="1:6" ht="13.5" customHeight="1" x14ac:dyDescent="0.25">
      <c r="A651" s="748" t="s">
        <v>315</v>
      </c>
      <c r="B651" s="748" t="s">
        <v>315</v>
      </c>
      <c r="C651" s="253" t="s">
        <v>311</v>
      </c>
      <c r="D651" s="259"/>
      <c r="E651" s="259"/>
      <c r="F651" s="259">
        <f>E651*D651</f>
        <v>0</v>
      </c>
    </row>
    <row r="652" spans="1:6" x14ac:dyDescent="0.25">
      <c r="A652" s="748"/>
      <c r="B652" s="748"/>
      <c r="C652" s="253" t="s">
        <v>312</v>
      </c>
      <c r="D652" s="259"/>
      <c r="E652" s="259"/>
      <c r="F652" s="259">
        <f>E652*D652</f>
        <v>0</v>
      </c>
    </row>
    <row r="653" spans="1:6" x14ac:dyDescent="0.25">
      <c r="A653" s="748"/>
      <c r="B653" s="748"/>
      <c r="C653" s="253" t="s">
        <v>534</v>
      </c>
      <c r="D653" s="259"/>
      <c r="E653" s="259"/>
      <c r="F653" s="259">
        <f>E653*D653</f>
        <v>0</v>
      </c>
    </row>
    <row r="654" spans="1:6" x14ac:dyDescent="0.25">
      <c r="A654" s="922" t="s">
        <v>91</v>
      </c>
      <c r="B654" s="922"/>
      <c r="C654" s="922"/>
      <c r="D654" s="260"/>
      <c r="E654" s="260"/>
      <c r="F654" s="261">
        <f>SUM(F651:F653)</f>
        <v>0</v>
      </c>
    </row>
    <row r="681" spans="1:6" ht="13" x14ac:dyDescent="0.25">
      <c r="A681" s="919" t="s">
        <v>24</v>
      </c>
      <c r="B681" s="919"/>
      <c r="C681" s="920" t="s">
        <v>678</v>
      </c>
      <c r="D681" s="920"/>
      <c r="E681" s="920"/>
      <c r="F681" s="920"/>
    </row>
    <row r="682" spans="1:6" ht="12.75" customHeight="1" x14ac:dyDescent="0.25">
      <c r="A682" s="740" t="s">
        <v>5</v>
      </c>
      <c r="B682" s="740"/>
      <c r="C682" s="921" t="s">
        <v>26</v>
      </c>
      <c r="D682" s="921"/>
      <c r="E682" s="921"/>
      <c r="F682" s="921"/>
    </row>
    <row r="683" spans="1:6" ht="12.75" customHeight="1" x14ac:dyDescent="0.25">
      <c r="A683" s="740" t="s">
        <v>27</v>
      </c>
      <c r="B683" s="740"/>
      <c r="C683" s="921" t="s">
        <v>676</v>
      </c>
      <c r="D683" s="921"/>
      <c r="E683" s="921"/>
      <c r="F683" s="921"/>
    </row>
    <row r="684" spans="1:6" ht="12.75" customHeight="1" x14ac:dyDescent="0.25">
      <c r="A684" s="740" t="s">
        <v>29</v>
      </c>
      <c r="B684" s="740"/>
      <c r="C684" s="921" t="s">
        <v>677</v>
      </c>
      <c r="D684" s="921"/>
      <c r="E684" s="921"/>
      <c r="F684" s="921"/>
    </row>
    <row r="685" spans="1:6" ht="12.75" customHeight="1" x14ac:dyDescent="0.25">
      <c r="A685" s="740" t="s">
        <v>31</v>
      </c>
      <c r="B685" s="740"/>
      <c r="C685" s="921" t="s">
        <v>406</v>
      </c>
      <c r="D685" s="921"/>
      <c r="E685" s="921"/>
      <c r="F685" s="921"/>
    </row>
    <row r="686" spans="1:6" ht="12.75" customHeight="1" x14ac:dyDescent="0.25">
      <c r="A686" s="743" t="s">
        <v>33</v>
      </c>
      <c r="B686" s="743"/>
      <c r="C686" s="251" t="s">
        <v>496</v>
      </c>
      <c r="D686" s="752" t="s">
        <v>300</v>
      </c>
      <c r="E686" s="752"/>
      <c r="F686" s="752"/>
    </row>
    <row r="687" spans="1:6" ht="34.5" customHeight="1" x14ac:dyDescent="0.25">
      <c r="A687" s="745" t="s">
        <v>37</v>
      </c>
      <c r="B687" s="745"/>
      <c r="C687" s="746" t="s">
        <v>38</v>
      </c>
      <c r="D687" s="253" t="s">
        <v>444</v>
      </c>
      <c r="E687" s="253" t="s">
        <v>302</v>
      </c>
      <c r="F687" s="253" t="s">
        <v>445</v>
      </c>
    </row>
    <row r="688" spans="1:6" ht="13.5" customHeight="1" x14ac:dyDescent="0.25">
      <c r="A688" s="747" t="s">
        <v>46</v>
      </c>
      <c r="B688" s="747" t="s">
        <v>47</v>
      </c>
      <c r="C688" s="746"/>
      <c r="D688" s="253" t="s">
        <v>48</v>
      </c>
      <c r="E688" s="253" t="s">
        <v>304</v>
      </c>
      <c r="F688" s="253" t="s">
        <v>52</v>
      </c>
    </row>
    <row r="689" spans="1:6" ht="13.5" x14ac:dyDescent="0.25">
      <c r="A689" s="747"/>
      <c r="B689" s="747"/>
      <c r="C689" s="746"/>
      <c r="D689" s="253"/>
      <c r="E689" s="253" t="s">
        <v>447</v>
      </c>
      <c r="F689" s="255" t="s">
        <v>307</v>
      </c>
    </row>
    <row r="690" spans="1:6" ht="13.5" x14ac:dyDescent="0.25">
      <c r="A690" s="747"/>
      <c r="B690" s="747"/>
      <c r="C690" s="746"/>
      <c r="D690" s="256" t="s">
        <v>61</v>
      </c>
      <c r="E690" s="256" t="s">
        <v>308</v>
      </c>
      <c r="F690" s="258" t="s">
        <v>309</v>
      </c>
    </row>
    <row r="691" spans="1:6" ht="13.5" customHeight="1" x14ac:dyDescent="0.25">
      <c r="A691" s="748" t="s">
        <v>315</v>
      </c>
      <c r="B691" s="748" t="s">
        <v>315</v>
      </c>
      <c r="C691" s="253" t="s">
        <v>311</v>
      </c>
      <c r="D691" s="259"/>
      <c r="E691" s="259"/>
      <c r="F691" s="259">
        <f>E691*D691</f>
        <v>0</v>
      </c>
    </row>
    <row r="692" spans="1:6" x14ac:dyDescent="0.25">
      <c r="A692" s="748"/>
      <c r="B692" s="748"/>
      <c r="C692" s="253" t="s">
        <v>312</v>
      </c>
      <c r="D692" s="259"/>
      <c r="E692" s="259"/>
      <c r="F692" s="259">
        <f>E692*D692</f>
        <v>0</v>
      </c>
    </row>
    <row r="693" spans="1:6" x14ac:dyDescent="0.25">
      <c r="A693" s="748"/>
      <c r="B693" s="748"/>
      <c r="C693" s="253" t="s">
        <v>534</v>
      </c>
      <c r="D693" s="259"/>
      <c r="E693" s="259"/>
      <c r="F693" s="259">
        <f>E693*D693</f>
        <v>0</v>
      </c>
    </row>
    <row r="694" spans="1:6" x14ac:dyDescent="0.25">
      <c r="A694" s="922" t="s">
        <v>91</v>
      </c>
      <c r="B694" s="922"/>
      <c r="C694" s="922"/>
      <c r="D694" s="260"/>
      <c r="E694" s="260"/>
      <c r="F694" s="261">
        <f>SUM(F691:F693)</f>
        <v>0</v>
      </c>
    </row>
    <row r="721" spans="1:6" ht="13" x14ac:dyDescent="0.25">
      <c r="A721" s="919" t="s">
        <v>24</v>
      </c>
      <c r="B721" s="919"/>
      <c r="C721" s="920" t="s">
        <v>390</v>
      </c>
      <c r="D721" s="920"/>
      <c r="E721" s="920"/>
      <c r="F721" s="920"/>
    </row>
    <row r="722" spans="1:6" ht="12.75" customHeight="1" x14ac:dyDescent="0.25">
      <c r="A722" s="740" t="s">
        <v>5</v>
      </c>
      <c r="B722" s="740"/>
      <c r="C722" s="921" t="s">
        <v>26</v>
      </c>
      <c r="D722" s="921"/>
      <c r="E722" s="921"/>
      <c r="F722" s="921"/>
    </row>
    <row r="723" spans="1:6" ht="12.75" customHeight="1" x14ac:dyDescent="0.25">
      <c r="A723" s="740" t="s">
        <v>27</v>
      </c>
      <c r="B723" s="740"/>
      <c r="C723" s="921" t="s">
        <v>676</v>
      </c>
      <c r="D723" s="921"/>
      <c r="E723" s="921"/>
      <c r="F723" s="921"/>
    </row>
    <row r="724" spans="1:6" ht="12.75" customHeight="1" x14ac:dyDescent="0.25">
      <c r="A724" s="740" t="s">
        <v>29</v>
      </c>
      <c r="B724" s="740"/>
      <c r="C724" s="921" t="s">
        <v>677</v>
      </c>
      <c r="D724" s="921"/>
      <c r="E724" s="921"/>
      <c r="F724" s="921"/>
    </row>
    <row r="725" spans="1:6" ht="12.75" customHeight="1" x14ac:dyDescent="0.25">
      <c r="A725" s="740" t="s">
        <v>31</v>
      </c>
      <c r="B725" s="740"/>
      <c r="C725" s="921" t="s">
        <v>406</v>
      </c>
      <c r="D725" s="921"/>
      <c r="E725" s="921"/>
      <c r="F725" s="921"/>
    </row>
    <row r="726" spans="1:6" ht="12.75" customHeight="1" x14ac:dyDescent="0.25">
      <c r="A726" s="743" t="s">
        <v>33</v>
      </c>
      <c r="B726" s="743"/>
      <c r="C726" s="251" t="s">
        <v>496</v>
      </c>
      <c r="D726" s="752" t="s">
        <v>300</v>
      </c>
      <c r="E726" s="752"/>
      <c r="F726" s="752"/>
    </row>
    <row r="727" spans="1:6" ht="34.5" customHeight="1" x14ac:dyDescent="0.25">
      <c r="A727" s="745" t="s">
        <v>37</v>
      </c>
      <c r="B727" s="745"/>
      <c r="C727" s="746" t="s">
        <v>38</v>
      </c>
      <c r="D727" s="253" t="s">
        <v>444</v>
      </c>
      <c r="E727" s="253" t="s">
        <v>302</v>
      </c>
      <c r="F727" s="253" t="s">
        <v>445</v>
      </c>
    </row>
    <row r="728" spans="1:6" ht="13.5" customHeight="1" x14ac:dyDescent="0.25">
      <c r="A728" s="747" t="s">
        <v>46</v>
      </c>
      <c r="B728" s="747" t="s">
        <v>47</v>
      </c>
      <c r="C728" s="746"/>
      <c r="D728" s="253" t="s">
        <v>48</v>
      </c>
      <c r="E728" s="253" t="s">
        <v>304</v>
      </c>
      <c r="F728" s="253" t="s">
        <v>52</v>
      </c>
    </row>
    <row r="729" spans="1:6" ht="13.5" x14ac:dyDescent="0.25">
      <c r="A729" s="747"/>
      <c r="B729" s="747"/>
      <c r="C729" s="746"/>
      <c r="D729" s="253"/>
      <c r="E729" s="253" t="s">
        <v>447</v>
      </c>
      <c r="F729" s="255" t="s">
        <v>307</v>
      </c>
    </row>
    <row r="730" spans="1:6" ht="13.5" x14ac:dyDescent="0.25">
      <c r="A730" s="747"/>
      <c r="B730" s="747"/>
      <c r="C730" s="746"/>
      <c r="D730" s="256" t="s">
        <v>61</v>
      </c>
      <c r="E730" s="256" t="s">
        <v>308</v>
      </c>
      <c r="F730" s="258" t="s">
        <v>309</v>
      </c>
    </row>
    <row r="731" spans="1:6" ht="13.5" customHeight="1" x14ac:dyDescent="0.25">
      <c r="A731" s="748" t="s">
        <v>315</v>
      </c>
      <c r="B731" s="748" t="s">
        <v>315</v>
      </c>
      <c r="C731" s="253" t="s">
        <v>311</v>
      </c>
      <c r="D731" s="259"/>
      <c r="E731" s="259"/>
      <c r="F731" s="259">
        <f>E731*D731</f>
        <v>0</v>
      </c>
    </row>
    <row r="732" spans="1:6" x14ac:dyDescent="0.25">
      <c r="A732" s="748"/>
      <c r="B732" s="748"/>
      <c r="C732" s="253" t="s">
        <v>312</v>
      </c>
      <c r="D732" s="259"/>
      <c r="E732" s="259"/>
      <c r="F732" s="259">
        <f>E732*D732</f>
        <v>0</v>
      </c>
    </row>
    <row r="733" spans="1:6" x14ac:dyDescent="0.25">
      <c r="A733" s="748"/>
      <c r="B733" s="748"/>
      <c r="C733" s="253" t="s">
        <v>534</v>
      </c>
      <c r="D733" s="259"/>
      <c r="E733" s="259"/>
      <c r="F733" s="259">
        <f>E733*D733</f>
        <v>0</v>
      </c>
    </row>
    <row r="734" spans="1:6" x14ac:dyDescent="0.25">
      <c r="A734" s="922" t="s">
        <v>91</v>
      </c>
      <c r="B734" s="922"/>
      <c r="C734" s="922"/>
      <c r="D734" s="260"/>
      <c r="E734" s="260"/>
      <c r="F734" s="261">
        <f>SUM(F731:F733)</f>
        <v>0</v>
      </c>
    </row>
  </sheetData>
  <mergeCells count="361">
    <mergeCell ref="A726:B726"/>
    <mergeCell ref="D726:F726"/>
    <mergeCell ref="A727:B727"/>
    <mergeCell ref="C727:C730"/>
    <mergeCell ref="A728:A730"/>
    <mergeCell ref="B728:B730"/>
    <mergeCell ref="A731:A733"/>
    <mergeCell ref="B731:B733"/>
    <mergeCell ref="A734:C734"/>
    <mergeCell ref="A721:B721"/>
    <mergeCell ref="C721:F721"/>
    <mergeCell ref="A722:B722"/>
    <mergeCell ref="C722:F722"/>
    <mergeCell ref="A723:B723"/>
    <mergeCell ref="C723:F723"/>
    <mergeCell ref="A724:B724"/>
    <mergeCell ref="C724:F724"/>
    <mergeCell ref="A725:B725"/>
    <mergeCell ref="C725:F725"/>
    <mergeCell ref="A686:B686"/>
    <mergeCell ref="D686:F686"/>
    <mergeCell ref="A687:B687"/>
    <mergeCell ref="C687:C690"/>
    <mergeCell ref="A688:A690"/>
    <mergeCell ref="B688:B690"/>
    <mergeCell ref="A691:A693"/>
    <mergeCell ref="B691:B693"/>
    <mergeCell ref="A694:C694"/>
    <mergeCell ref="A681:B681"/>
    <mergeCell ref="C681:F681"/>
    <mergeCell ref="A682:B682"/>
    <mergeCell ref="C682:F682"/>
    <mergeCell ref="A683:B683"/>
    <mergeCell ref="C683:F683"/>
    <mergeCell ref="A684:B684"/>
    <mergeCell ref="C684:F684"/>
    <mergeCell ref="A685:B685"/>
    <mergeCell ref="C685:F685"/>
    <mergeCell ref="A646:B646"/>
    <mergeCell ref="D646:F646"/>
    <mergeCell ref="A647:B647"/>
    <mergeCell ref="C647:C650"/>
    <mergeCell ref="A648:A650"/>
    <mergeCell ref="B648:B650"/>
    <mergeCell ref="A651:A653"/>
    <mergeCell ref="B651:B653"/>
    <mergeCell ref="A654:C654"/>
    <mergeCell ref="A641:B641"/>
    <mergeCell ref="C641:F641"/>
    <mergeCell ref="A642:B642"/>
    <mergeCell ref="C642:F642"/>
    <mergeCell ref="A643:B643"/>
    <mergeCell ref="C643:F643"/>
    <mergeCell ref="A644:B644"/>
    <mergeCell ref="C644:F644"/>
    <mergeCell ref="A645:B645"/>
    <mergeCell ref="C645:F645"/>
    <mergeCell ref="A606:B606"/>
    <mergeCell ref="D606:F606"/>
    <mergeCell ref="A607:B607"/>
    <mergeCell ref="C607:C610"/>
    <mergeCell ref="A608:A610"/>
    <mergeCell ref="B608:B610"/>
    <mergeCell ref="A611:A613"/>
    <mergeCell ref="B611:B613"/>
    <mergeCell ref="A614:C614"/>
    <mergeCell ref="A601:B601"/>
    <mergeCell ref="C601:F601"/>
    <mergeCell ref="A602:B602"/>
    <mergeCell ref="C602:F602"/>
    <mergeCell ref="A603:B603"/>
    <mergeCell ref="C603:F603"/>
    <mergeCell ref="A604:B604"/>
    <mergeCell ref="C604:F604"/>
    <mergeCell ref="A605:B605"/>
    <mergeCell ref="C605:F605"/>
    <mergeCell ref="A566:B566"/>
    <mergeCell ref="D566:F566"/>
    <mergeCell ref="A567:B567"/>
    <mergeCell ref="C567:C570"/>
    <mergeCell ref="A568:A570"/>
    <mergeCell ref="B568:B570"/>
    <mergeCell ref="A571:A573"/>
    <mergeCell ref="B571:B573"/>
    <mergeCell ref="A574:C574"/>
    <mergeCell ref="A561:B561"/>
    <mergeCell ref="C561:F561"/>
    <mergeCell ref="A562:B562"/>
    <mergeCell ref="C562:F562"/>
    <mergeCell ref="A563:B563"/>
    <mergeCell ref="C563:F563"/>
    <mergeCell ref="A564:B564"/>
    <mergeCell ref="C564:F564"/>
    <mergeCell ref="A565:B565"/>
    <mergeCell ref="C565:F565"/>
    <mergeCell ref="A526:B526"/>
    <mergeCell ref="D526:F526"/>
    <mergeCell ref="A527:B527"/>
    <mergeCell ref="C527:C530"/>
    <mergeCell ref="A528:A530"/>
    <mergeCell ref="B528:B530"/>
    <mergeCell ref="A531:A533"/>
    <mergeCell ref="B531:B533"/>
    <mergeCell ref="A534:C534"/>
    <mergeCell ref="A521:B521"/>
    <mergeCell ref="C521:F521"/>
    <mergeCell ref="A522:B522"/>
    <mergeCell ref="C522:F522"/>
    <mergeCell ref="A523:B523"/>
    <mergeCell ref="C523:F523"/>
    <mergeCell ref="A524:B524"/>
    <mergeCell ref="C524:F524"/>
    <mergeCell ref="A525:B525"/>
    <mergeCell ref="C525:F525"/>
    <mergeCell ref="A486:B486"/>
    <mergeCell ref="D486:F486"/>
    <mergeCell ref="A487:B487"/>
    <mergeCell ref="C487:C490"/>
    <mergeCell ref="A488:A490"/>
    <mergeCell ref="B488:B490"/>
    <mergeCell ref="A491:A493"/>
    <mergeCell ref="B491:B493"/>
    <mergeCell ref="A494:C494"/>
    <mergeCell ref="A481:B481"/>
    <mergeCell ref="C481:F481"/>
    <mergeCell ref="A482:B482"/>
    <mergeCell ref="C482:F482"/>
    <mergeCell ref="A483:B483"/>
    <mergeCell ref="C483:F483"/>
    <mergeCell ref="A484:B484"/>
    <mergeCell ref="C484:F484"/>
    <mergeCell ref="A485:B485"/>
    <mergeCell ref="C485:F485"/>
    <mergeCell ref="A446:B446"/>
    <mergeCell ref="D446:F446"/>
    <mergeCell ref="A447:B447"/>
    <mergeCell ref="C447:C450"/>
    <mergeCell ref="A448:A450"/>
    <mergeCell ref="B448:B450"/>
    <mergeCell ref="A451:A453"/>
    <mergeCell ref="B451:B453"/>
    <mergeCell ref="A454:C454"/>
    <mergeCell ref="A441:B441"/>
    <mergeCell ref="C441:F441"/>
    <mergeCell ref="A442:B442"/>
    <mergeCell ref="C442:F442"/>
    <mergeCell ref="A443:B443"/>
    <mergeCell ref="C443:F443"/>
    <mergeCell ref="A444:B444"/>
    <mergeCell ref="C444:F444"/>
    <mergeCell ref="A445:B445"/>
    <mergeCell ref="C445:F445"/>
    <mergeCell ref="A406:B406"/>
    <mergeCell ref="D406:F406"/>
    <mergeCell ref="A407:B407"/>
    <mergeCell ref="C407:C410"/>
    <mergeCell ref="A408:A410"/>
    <mergeCell ref="B408:B410"/>
    <mergeCell ref="A411:A413"/>
    <mergeCell ref="B411:B413"/>
    <mergeCell ref="A414:C414"/>
    <mergeCell ref="A401:B401"/>
    <mergeCell ref="C401:F401"/>
    <mergeCell ref="A402:B402"/>
    <mergeCell ref="C402:F402"/>
    <mergeCell ref="A403:B403"/>
    <mergeCell ref="C403:F403"/>
    <mergeCell ref="A404:B404"/>
    <mergeCell ref="C404:F404"/>
    <mergeCell ref="A405:B405"/>
    <mergeCell ref="C405:F405"/>
    <mergeCell ref="A366:B366"/>
    <mergeCell ref="D366:F366"/>
    <mergeCell ref="A367:B367"/>
    <mergeCell ref="C367:C370"/>
    <mergeCell ref="A368:A370"/>
    <mergeCell ref="B368:B370"/>
    <mergeCell ref="A371:A373"/>
    <mergeCell ref="B371:B373"/>
    <mergeCell ref="A374:C374"/>
    <mergeCell ref="A361:B361"/>
    <mergeCell ref="C361:F361"/>
    <mergeCell ref="A362:B362"/>
    <mergeCell ref="C362:F362"/>
    <mergeCell ref="A363:B363"/>
    <mergeCell ref="C363:F363"/>
    <mergeCell ref="A364:B364"/>
    <mergeCell ref="C364:F364"/>
    <mergeCell ref="A365:B365"/>
    <mergeCell ref="C365:F365"/>
    <mergeCell ref="A326:B326"/>
    <mergeCell ref="D326:F326"/>
    <mergeCell ref="A327:B327"/>
    <mergeCell ref="C327:C330"/>
    <mergeCell ref="A328:A330"/>
    <mergeCell ref="B328:B330"/>
    <mergeCell ref="A331:A333"/>
    <mergeCell ref="B331:B333"/>
    <mergeCell ref="A334:C334"/>
    <mergeCell ref="A321:B321"/>
    <mergeCell ref="C321:F321"/>
    <mergeCell ref="A322:B322"/>
    <mergeCell ref="C322:F322"/>
    <mergeCell ref="A323:B323"/>
    <mergeCell ref="C323:F323"/>
    <mergeCell ref="A324:B324"/>
    <mergeCell ref="C324:F324"/>
    <mergeCell ref="A325:B325"/>
    <mergeCell ref="C325:F325"/>
    <mergeCell ref="A286:B286"/>
    <mergeCell ref="D286:F286"/>
    <mergeCell ref="A287:B287"/>
    <mergeCell ref="C287:C290"/>
    <mergeCell ref="A288:A290"/>
    <mergeCell ref="B288:B290"/>
    <mergeCell ref="A291:A293"/>
    <mergeCell ref="B291:B293"/>
    <mergeCell ref="A294:C294"/>
    <mergeCell ref="A281:B281"/>
    <mergeCell ref="C281:F281"/>
    <mergeCell ref="A282:B282"/>
    <mergeCell ref="C282:F282"/>
    <mergeCell ref="A283:B283"/>
    <mergeCell ref="C283:F283"/>
    <mergeCell ref="A284:B284"/>
    <mergeCell ref="C284:F284"/>
    <mergeCell ref="A285:B285"/>
    <mergeCell ref="C285:F285"/>
    <mergeCell ref="A246:B246"/>
    <mergeCell ref="D246:F246"/>
    <mergeCell ref="A247:B247"/>
    <mergeCell ref="C247:C250"/>
    <mergeCell ref="A248:A250"/>
    <mergeCell ref="B248:B250"/>
    <mergeCell ref="A251:A253"/>
    <mergeCell ref="B251:B253"/>
    <mergeCell ref="A254:C254"/>
    <mergeCell ref="A241:B241"/>
    <mergeCell ref="C241:F241"/>
    <mergeCell ref="A242:B242"/>
    <mergeCell ref="C242:F242"/>
    <mergeCell ref="A243:B243"/>
    <mergeCell ref="C243:F243"/>
    <mergeCell ref="A244:B244"/>
    <mergeCell ref="C244:F244"/>
    <mergeCell ref="A245:B245"/>
    <mergeCell ref="C245:F245"/>
    <mergeCell ref="A206:B206"/>
    <mergeCell ref="D206:F206"/>
    <mergeCell ref="A207:B207"/>
    <mergeCell ref="C207:C210"/>
    <mergeCell ref="A208:A210"/>
    <mergeCell ref="B208:B210"/>
    <mergeCell ref="A211:A213"/>
    <mergeCell ref="B211:B213"/>
    <mergeCell ref="A214:C214"/>
    <mergeCell ref="A201:B201"/>
    <mergeCell ref="C201:F201"/>
    <mergeCell ref="A202:B202"/>
    <mergeCell ref="C202:F202"/>
    <mergeCell ref="A203:B203"/>
    <mergeCell ref="C203:F203"/>
    <mergeCell ref="A204:B204"/>
    <mergeCell ref="C204:F204"/>
    <mergeCell ref="A205:B205"/>
    <mergeCell ref="C205:F205"/>
    <mergeCell ref="A166:B166"/>
    <mergeCell ref="D166:F166"/>
    <mergeCell ref="A167:B167"/>
    <mergeCell ref="C167:C170"/>
    <mergeCell ref="A168:A170"/>
    <mergeCell ref="B168:B170"/>
    <mergeCell ref="A171:A173"/>
    <mergeCell ref="B171:B173"/>
    <mergeCell ref="A174:C174"/>
    <mergeCell ref="A161:B161"/>
    <mergeCell ref="C161:F161"/>
    <mergeCell ref="A162:B162"/>
    <mergeCell ref="C162:F162"/>
    <mergeCell ref="A163:B163"/>
    <mergeCell ref="C163:F163"/>
    <mergeCell ref="A164:B164"/>
    <mergeCell ref="C164:F164"/>
    <mergeCell ref="A165:B165"/>
    <mergeCell ref="C165:F165"/>
    <mergeCell ref="A126:B126"/>
    <mergeCell ref="D126:F126"/>
    <mergeCell ref="A127:B127"/>
    <mergeCell ref="C127:C130"/>
    <mergeCell ref="A128:A130"/>
    <mergeCell ref="B128:B130"/>
    <mergeCell ref="A131:A133"/>
    <mergeCell ref="B131:B133"/>
    <mergeCell ref="A134:C134"/>
    <mergeCell ref="A121:B121"/>
    <mergeCell ref="C121:F121"/>
    <mergeCell ref="A122:B122"/>
    <mergeCell ref="C122:F122"/>
    <mergeCell ref="A123:B123"/>
    <mergeCell ref="C123:F123"/>
    <mergeCell ref="A124:B124"/>
    <mergeCell ref="C124:F124"/>
    <mergeCell ref="A125:B125"/>
    <mergeCell ref="C125:F125"/>
    <mergeCell ref="A86:B86"/>
    <mergeCell ref="D86:F86"/>
    <mergeCell ref="A87:B87"/>
    <mergeCell ref="C87:C90"/>
    <mergeCell ref="A88:A90"/>
    <mergeCell ref="B88:B90"/>
    <mergeCell ref="A91:A93"/>
    <mergeCell ref="B91:B93"/>
    <mergeCell ref="A94:C94"/>
    <mergeCell ref="A81:B81"/>
    <mergeCell ref="C81:F81"/>
    <mergeCell ref="A82:B82"/>
    <mergeCell ref="C82:F82"/>
    <mergeCell ref="A83:B83"/>
    <mergeCell ref="C83:F83"/>
    <mergeCell ref="A84:B84"/>
    <mergeCell ref="C84:F84"/>
    <mergeCell ref="A85:B85"/>
    <mergeCell ref="C85:F85"/>
    <mergeCell ref="A46:B46"/>
    <mergeCell ref="D46:F46"/>
    <mergeCell ref="A47:B47"/>
    <mergeCell ref="C47:C50"/>
    <mergeCell ref="A48:A50"/>
    <mergeCell ref="B48:B50"/>
    <mergeCell ref="A51:A53"/>
    <mergeCell ref="B51:B53"/>
    <mergeCell ref="A54:C54"/>
    <mergeCell ref="A41:B41"/>
    <mergeCell ref="C41:F41"/>
    <mergeCell ref="A42:B42"/>
    <mergeCell ref="C42:F42"/>
    <mergeCell ref="A43:B43"/>
    <mergeCell ref="C43:F43"/>
    <mergeCell ref="A44:B44"/>
    <mergeCell ref="C44:F44"/>
    <mergeCell ref="A45:B45"/>
    <mergeCell ref="C45:F45"/>
    <mergeCell ref="A6:B6"/>
    <mergeCell ref="D6:F6"/>
    <mergeCell ref="A7:B7"/>
    <mergeCell ref="C7:C10"/>
    <mergeCell ref="A8:A10"/>
    <mergeCell ref="B8:B10"/>
    <mergeCell ref="A11:A13"/>
    <mergeCell ref="B11:B13"/>
    <mergeCell ref="A14:C14"/>
    <mergeCell ref="A1:B1"/>
    <mergeCell ref="C1:F1"/>
    <mergeCell ref="A2:B2"/>
    <mergeCell ref="C2:F2"/>
    <mergeCell ref="A3:B3"/>
    <mergeCell ref="C3:F3"/>
    <mergeCell ref="A4:B4"/>
    <mergeCell ref="C4:F4"/>
    <mergeCell ref="A5:B5"/>
    <mergeCell ref="C5:F5"/>
  </mergeCells>
  <pageMargins left="0.75" right="0.75" top="1" bottom="1" header="0.511811023622047" footer="0.511811023622047"/>
  <pageSetup orientation="portrait" horizontalDpi="300" verticalDpi="300"/>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tabColor rgb="FFCCC1DA"/>
  </sheetPr>
  <dimension ref="A1:M699"/>
  <sheetViews>
    <sheetView topLeftCell="A675" zoomScaleNormal="100" workbookViewId="0">
      <selection activeCell="J693" sqref="J693"/>
    </sheetView>
  </sheetViews>
  <sheetFormatPr baseColWidth="10" defaultColWidth="9.1796875" defaultRowHeight="12.5" x14ac:dyDescent="0.25"/>
  <cols>
    <col min="1" max="2" width="16.7265625" customWidth="1"/>
    <col min="3" max="3" width="25.453125" customWidth="1"/>
    <col min="4" max="10" width="16.7265625" customWidth="1"/>
    <col min="257" max="258" width="16.7265625" customWidth="1"/>
    <col min="259" max="259" width="25.453125" customWidth="1"/>
    <col min="260" max="266" width="16.7265625" customWidth="1"/>
    <col min="513" max="514" width="16.7265625" customWidth="1"/>
    <col min="515" max="515" width="25.453125" customWidth="1"/>
    <col min="516" max="522" width="16.7265625" customWidth="1"/>
    <col min="769" max="770" width="16.7265625" customWidth="1"/>
    <col min="771" max="771" width="25.453125" customWidth="1"/>
    <col min="772" max="778" width="16.7265625" customWidth="1"/>
  </cols>
  <sheetData>
    <row r="1" spans="1:13" ht="12" customHeight="1" x14ac:dyDescent="0.25">
      <c r="A1" s="702" t="s">
        <v>23</v>
      </c>
      <c r="B1" s="702"/>
      <c r="C1" s="890">
        <f>Presentación!$C$3</f>
        <v>1990</v>
      </c>
      <c r="D1" s="890"/>
      <c r="E1" s="890"/>
      <c r="F1" s="890"/>
      <c r="G1" s="890"/>
      <c r="H1" s="890"/>
      <c r="I1" s="890"/>
      <c r="J1" s="890"/>
    </row>
    <row r="2" spans="1:13" ht="12" customHeight="1" x14ac:dyDescent="0.25">
      <c r="A2" s="702" t="s">
        <v>24</v>
      </c>
      <c r="B2" s="702"/>
      <c r="C2" s="891" t="s">
        <v>0</v>
      </c>
      <c r="D2" s="891"/>
      <c r="E2" s="891"/>
      <c r="F2" s="891"/>
      <c r="G2" s="891"/>
      <c r="H2" s="891"/>
      <c r="I2" s="891"/>
      <c r="J2" s="891"/>
      <c r="L2">
        <v>100</v>
      </c>
    </row>
    <row r="3" spans="1:13" ht="12.75" customHeight="1" x14ac:dyDescent="0.25">
      <c r="A3" s="702" t="s">
        <v>5</v>
      </c>
      <c r="B3" s="702"/>
      <c r="C3" s="703" t="s">
        <v>26</v>
      </c>
      <c r="D3" s="703"/>
      <c r="E3" s="703"/>
      <c r="F3" s="703"/>
      <c r="G3" s="703"/>
      <c r="H3" s="703"/>
      <c r="I3" s="703"/>
      <c r="J3" s="703"/>
    </row>
    <row r="4" spans="1:13" ht="12.75" customHeight="1" x14ac:dyDescent="0.25">
      <c r="A4" s="702" t="s">
        <v>27</v>
      </c>
      <c r="B4" s="702"/>
      <c r="C4" s="703" t="s">
        <v>679</v>
      </c>
      <c r="D4" s="703"/>
      <c r="E4" s="703"/>
      <c r="F4" s="703"/>
      <c r="G4" s="703"/>
      <c r="H4" s="703"/>
      <c r="I4" s="703"/>
      <c r="J4" s="703"/>
    </row>
    <row r="5" spans="1:13" ht="12" customHeight="1" x14ac:dyDescent="0.25">
      <c r="A5" s="702" t="s">
        <v>29</v>
      </c>
      <c r="B5" s="702"/>
      <c r="C5" s="703" t="s">
        <v>680</v>
      </c>
      <c r="D5" s="703"/>
      <c r="E5" s="703"/>
      <c r="F5" s="703"/>
      <c r="G5" s="703"/>
      <c r="H5" s="703"/>
      <c r="I5" s="703"/>
      <c r="J5" s="703"/>
    </row>
    <row r="6" spans="1:13" ht="12" customHeight="1" x14ac:dyDescent="0.25">
      <c r="A6" s="702" t="s">
        <v>31</v>
      </c>
      <c r="B6" s="702"/>
      <c r="C6" s="703" t="s">
        <v>406</v>
      </c>
      <c r="D6" s="703"/>
      <c r="E6" s="703"/>
      <c r="F6" s="703"/>
      <c r="G6" s="703"/>
      <c r="H6" s="703"/>
      <c r="I6" s="703"/>
      <c r="J6" s="703"/>
    </row>
    <row r="7" spans="1:13" ht="12" customHeight="1" x14ac:dyDescent="0.25">
      <c r="A7" s="704" t="s">
        <v>33</v>
      </c>
      <c r="B7" s="704"/>
      <c r="C7" s="97" t="s">
        <v>34</v>
      </c>
      <c r="D7" s="705" t="s">
        <v>219</v>
      </c>
      <c r="E7" s="705"/>
      <c r="F7" s="705"/>
      <c r="G7" s="705" t="s">
        <v>455</v>
      </c>
      <c r="H7" s="705"/>
      <c r="I7" s="705"/>
      <c r="J7" s="705"/>
    </row>
    <row r="8" spans="1:13" ht="34.5" customHeight="1" x14ac:dyDescent="0.25">
      <c r="A8" s="7" t="s">
        <v>37</v>
      </c>
      <c r="B8" s="7"/>
      <c r="C8" s="6" t="s">
        <v>38</v>
      </c>
      <c r="D8" s="98" t="s">
        <v>681</v>
      </c>
      <c r="E8" s="98" t="s">
        <v>222</v>
      </c>
      <c r="F8" s="98" t="s">
        <v>43</v>
      </c>
      <c r="G8" s="98" t="s">
        <v>457</v>
      </c>
      <c r="H8" s="98" t="s">
        <v>458</v>
      </c>
      <c r="I8" s="98" t="s">
        <v>411</v>
      </c>
      <c r="J8" s="98" t="s">
        <v>411</v>
      </c>
    </row>
    <row r="9" spans="1:13" ht="12.75" customHeight="1" x14ac:dyDescent="0.25">
      <c r="A9" s="6" t="s">
        <v>197</v>
      </c>
      <c r="B9" s="6" t="s">
        <v>47</v>
      </c>
      <c r="C9" s="6"/>
      <c r="D9" s="892" t="s">
        <v>48</v>
      </c>
      <c r="E9" s="571" t="s">
        <v>552</v>
      </c>
      <c r="F9" s="571" t="s">
        <v>120</v>
      </c>
      <c r="G9" s="571" t="s">
        <v>460</v>
      </c>
      <c r="H9" s="571" t="s">
        <v>460</v>
      </c>
      <c r="I9" s="892" t="s">
        <v>52</v>
      </c>
      <c r="J9" s="892" t="s">
        <v>225</v>
      </c>
    </row>
    <row r="10" spans="1:13" ht="13.5" x14ac:dyDescent="0.25">
      <c r="A10" s="6"/>
      <c r="B10" s="6"/>
      <c r="C10" s="6"/>
      <c r="D10" s="892"/>
      <c r="E10" s="571" t="s">
        <v>498</v>
      </c>
      <c r="F10" s="571" t="s">
        <v>123</v>
      </c>
      <c r="G10" s="571" t="s">
        <v>462</v>
      </c>
      <c r="H10" s="571" t="s">
        <v>462</v>
      </c>
      <c r="I10" s="892"/>
      <c r="J10" s="892"/>
    </row>
    <row r="11" spans="1:13" ht="12.75" customHeight="1" x14ac:dyDescent="0.25">
      <c r="A11" s="6"/>
      <c r="B11" s="6"/>
      <c r="C11" s="6"/>
      <c r="D11" s="892"/>
      <c r="E11" s="7"/>
      <c r="F11" s="7"/>
      <c r="G11" s="7" t="s">
        <v>557</v>
      </c>
      <c r="H11" s="7" t="s">
        <v>557</v>
      </c>
      <c r="I11" s="893" t="s">
        <v>682</v>
      </c>
      <c r="J11" s="893" t="s">
        <v>683</v>
      </c>
    </row>
    <row r="12" spans="1:13" x14ac:dyDescent="0.25">
      <c r="A12" s="6"/>
      <c r="B12" s="6"/>
      <c r="C12" s="6"/>
      <c r="D12" s="892"/>
      <c r="E12" s="7"/>
      <c r="F12" s="7"/>
      <c r="G12" s="7"/>
      <c r="H12" s="7"/>
      <c r="I12" s="893"/>
      <c r="J12" s="893"/>
    </row>
    <row r="13" spans="1:13" ht="13.5" x14ac:dyDescent="0.35">
      <c r="A13" s="6"/>
      <c r="B13" s="6"/>
      <c r="C13" s="6"/>
      <c r="D13" s="572" t="s">
        <v>467</v>
      </c>
      <c r="E13" s="572" t="s">
        <v>468</v>
      </c>
      <c r="F13" s="572" t="s">
        <v>65</v>
      </c>
      <c r="G13" s="572" t="s">
        <v>66</v>
      </c>
      <c r="H13" s="572" t="s">
        <v>469</v>
      </c>
      <c r="I13" s="573" t="s">
        <v>470</v>
      </c>
      <c r="J13" s="573" t="s">
        <v>470</v>
      </c>
    </row>
    <row r="14" spans="1:13" ht="12.75" customHeight="1" x14ac:dyDescent="0.25">
      <c r="A14" s="687" t="s">
        <v>68</v>
      </c>
      <c r="B14" s="687" t="s">
        <v>315</v>
      </c>
      <c r="C14" s="135" t="s">
        <v>684</v>
      </c>
      <c r="D14" s="575"/>
      <c r="E14" s="577" t="e">
        <f>(E125*D125+E162*D162+E199*D199+E236*D236+E273*D273+E310*D310+E347*D347+E384*D384+E421*D421+E458*D458+E495*D495+E532*D532+E569*D569+E606*D606+E643*D643+E680*D680)/D14</f>
        <v>#DIV/0!</v>
      </c>
      <c r="F14" s="576"/>
      <c r="G14" s="613"/>
      <c r="H14" s="613"/>
      <c r="I14" s="575" t="e">
        <f>(G14+((0-E14)*F14)-H14)*D14</f>
        <v>#DIV/0!</v>
      </c>
      <c r="J14" s="578"/>
      <c r="L14">
        <v>1</v>
      </c>
      <c r="M14">
        <f>L2*100+L14</f>
        <v>10001</v>
      </c>
    </row>
    <row r="15" spans="1:13" x14ac:dyDescent="0.25">
      <c r="A15" s="687"/>
      <c r="B15" s="687"/>
      <c r="C15" s="135" t="s">
        <v>685</v>
      </c>
      <c r="D15" s="575"/>
      <c r="E15" s="577" t="e">
        <f>(E126*D126+E163*D163+E200*D200+E237*D237+E274*D274+E311*D311+E348*D348+E385*D385+E422*D422+E459*D459+E496*D496+E533*D533+E570*D570+E607*D607+E644*D644+E681*D681)/D15</f>
        <v>#DIV/0!</v>
      </c>
      <c r="F15" s="576"/>
      <c r="G15" s="613"/>
      <c r="H15" s="613"/>
      <c r="I15" s="575" t="e">
        <f>(G15+((0-E15)*F15)-H15)*D15</f>
        <v>#DIV/0!</v>
      </c>
      <c r="J15" s="578"/>
      <c r="L15">
        <v>2</v>
      </c>
      <c r="M15">
        <f>L2*100+L15</f>
        <v>10002</v>
      </c>
    </row>
    <row r="16" spans="1:13" x14ac:dyDescent="0.25">
      <c r="A16" s="687"/>
      <c r="B16" s="687"/>
      <c r="C16" s="135" t="s">
        <v>686</v>
      </c>
      <c r="D16" s="575"/>
      <c r="E16" s="577" t="e">
        <f>(E127*D127+E164*D164+E201*D201+E238*D238+E275*D275+E312*D312+E349*D349+E386*D386+E423*D423+E460*D460+E497*D497+E534*D534+E571*D571+E608*D608+E645*D645+E682*D682)/D16</f>
        <v>#DIV/0!</v>
      </c>
      <c r="F16" s="576"/>
      <c r="G16" s="613"/>
      <c r="H16" s="613"/>
      <c r="I16" s="575" t="e">
        <f>(G16+((0-E16)*F16)-H16)*D16</f>
        <v>#DIV/0!</v>
      </c>
      <c r="J16" s="578"/>
      <c r="L16">
        <v>3</v>
      </c>
      <c r="M16">
        <f>L2*100+L16</f>
        <v>10003</v>
      </c>
    </row>
    <row r="17" spans="1:13" ht="12" customHeight="1" x14ac:dyDescent="0.25">
      <c r="A17" s="916" t="s">
        <v>292</v>
      </c>
      <c r="B17" s="916"/>
      <c r="C17" s="916"/>
      <c r="D17" s="587">
        <f>SUM(D14:D16)</f>
        <v>0</v>
      </c>
      <c r="E17" s="515"/>
      <c r="F17" s="515"/>
      <c r="G17" s="515"/>
      <c r="H17" s="515"/>
      <c r="I17" s="510" t="e">
        <f>SUM(I14:I16)</f>
        <v>#DIV/0!</v>
      </c>
      <c r="J17" s="510">
        <f>SUM(J14:J16)</f>
        <v>0</v>
      </c>
    </row>
    <row r="18" spans="1:13" ht="12" customHeight="1" x14ac:dyDescent="0.25">
      <c r="A18" s="7" t="s">
        <v>310</v>
      </c>
      <c r="B18" s="7" t="s">
        <v>315</v>
      </c>
      <c r="C18" s="469" t="s">
        <v>315</v>
      </c>
      <c r="D18" s="575"/>
      <c r="E18" s="577" t="e">
        <f>(E129*D129+E166*D166+E203*D203+E240*D240+E277*D277+E314*D314+E351*D351+E388*D388+E425*D425+E462*D462+E499*D499+E536*D536+E573*D573+E610*D610+E647*D647+E684*D684)/D18</f>
        <v>#DIV/0!</v>
      </c>
      <c r="F18" s="580"/>
      <c r="G18" s="613"/>
      <c r="H18" s="613"/>
      <c r="I18" s="575" t="e">
        <f>(G18+((0-E18)*F18)-H18)*D18</f>
        <v>#DIV/0!</v>
      </c>
      <c r="J18" s="578"/>
      <c r="L18">
        <v>4</v>
      </c>
      <c r="M18">
        <f>L2*100+L18</f>
        <v>10004</v>
      </c>
    </row>
    <row r="19" spans="1:13" x14ac:dyDescent="0.25">
      <c r="A19" s="7"/>
      <c r="B19" s="7"/>
      <c r="C19" s="469"/>
      <c r="D19" s="579"/>
      <c r="E19" s="579"/>
      <c r="F19" s="579"/>
      <c r="G19" s="579"/>
      <c r="H19" s="579"/>
      <c r="I19" s="511"/>
      <c r="J19" s="504"/>
    </row>
    <row r="20" spans="1:13" ht="12" customHeight="1" x14ac:dyDescent="0.25">
      <c r="A20" s="916" t="s">
        <v>292</v>
      </c>
      <c r="B20" s="916"/>
      <c r="C20" s="916"/>
      <c r="D20" s="587">
        <f>SUM(D18:D19)</f>
        <v>0</v>
      </c>
      <c r="E20" s="515"/>
      <c r="F20" s="515"/>
      <c r="G20" s="515"/>
      <c r="H20" s="515"/>
      <c r="I20" s="510" t="e">
        <f>SUM(I18:I19)</f>
        <v>#DIV/0!</v>
      </c>
      <c r="J20" s="510">
        <f>SUM(J18:J19)</f>
        <v>0</v>
      </c>
    </row>
    <row r="21" spans="1:13" ht="12" customHeight="1" x14ac:dyDescent="0.25">
      <c r="A21" s="7" t="s">
        <v>313</v>
      </c>
      <c r="B21" s="7" t="s">
        <v>315</v>
      </c>
      <c r="C21" s="469" t="s">
        <v>315</v>
      </c>
      <c r="D21" s="575"/>
      <c r="E21" s="577" t="e">
        <f>(E132*D132+E169*D169+E206*D206+E243*D243+E280*D280+E317*D317+E354*D354+E391*D391+E428*D428+E465*D465+E502*D502+E539*D539+E576*D576+E613*D613+E650*D650+E687*D687)/D21</f>
        <v>#DIV/0!</v>
      </c>
      <c r="F21" s="580"/>
      <c r="G21" s="613"/>
      <c r="H21" s="613"/>
      <c r="I21" s="575" t="e">
        <f>(G21+((0-E21)*F21)-H21)*D21</f>
        <v>#DIV/0!</v>
      </c>
      <c r="J21" s="578"/>
      <c r="L21">
        <v>5</v>
      </c>
      <c r="M21">
        <f>L2*100+L21</f>
        <v>10005</v>
      </c>
    </row>
    <row r="22" spans="1:13" x14ac:dyDescent="0.25">
      <c r="A22" s="7"/>
      <c r="B22" s="7"/>
      <c r="C22" s="469"/>
      <c r="D22" s="579"/>
      <c r="E22" s="579"/>
      <c r="F22" s="579"/>
      <c r="G22" s="579"/>
      <c r="H22" s="579"/>
      <c r="I22" s="511"/>
      <c r="J22" s="504"/>
    </row>
    <row r="23" spans="1:13" ht="12" customHeight="1" x14ac:dyDescent="0.25">
      <c r="A23" s="916" t="s">
        <v>292</v>
      </c>
      <c r="B23" s="916"/>
      <c r="C23" s="916"/>
      <c r="D23" s="587">
        <f>SUM(D21:D22)</f>
        <v>0</v>
      </c>
      <c r="E23" s="515"/>
      <c r="F23" s="515"/>
      <c r="G23" s="515"/>
      <c r="H23" s="515"/>
      <c r="I23" s="510" t="e">
        <f>SUM(I21:I22)</f>
        <v>#DIV/0!</v>
      </c>
      <c r="J23" s="510">
        <f>SUM(J21:J22)</f>
        <v>0</v>
      </c>
    </row>
    <row r="24" spans="1:13" ht="12" customHeight="1" x14ac:dyDescent="0.25">
      <c r="A24" s="7" t="s">
        <v>314</v>
      </c>
      <c r="B24" s="7" t="s">
        <v>315</v>
      </c>
      <c r="C24" s="469" t="s">
        <v>315</v>
      </c>
      <c r="D24" s="575"/>
      <c r="E24" s="577" t="e">
        <f>(E135*D135+E172*D172+E209*D209+E246*D246+E283*D283+E320*D320+E357*D357+E394*D394+E431*D431+E468*D468+E505*D505+E542*D542+E579*D579+E616*D616+E653*D653+E690*D690)/D24</f>
        <v>#DIV/0!</v>
      </c>
      <c r="F24" s="580"/>
      <c r="G24" s="613"/>
      <c r="H24" s="613"/>
      <c r="I24" s="575" t="e">
        <f>(G24+((0-E24)*F24)-H24)*D24</f>
        <v>#DIV/0!</v>
      </c>
      <c r="J24" s="578"/>
      <c r="L24">
        <v>6</v>
      </c>
      <c r="M24">
        <f>L2*100+L24</f>
        <v>10006</v>
      </c>
    </row>
    <row r="25" spans="1:13" x14ac:dyDescent="0.25">
      <c r="A25" s="7"/>
      <c r="B25" s="7"/>
      <c r="C25" s="469"/>
      <c r="D25" s="579"/>
      <c r="E25" s="579"/>
      <c r="F25" s="579"/>
      <c r="G25" s="579"/>
      <c r="H25" s="579"/>
      <c r="I25" s="511"/>
      <c r="J25" s="504"/>
    </row>
    <row r="26" spans="1:13" ht="12" customHeight="1" x14ac:dyDescent="0.25">
      <c r="A26" s="916" t="s">
        <v>292</v>
      </c>
      <c r="B26" s="916"/>
      <c r="C26" s="916"/>
      <c r="D26" s="587">
        <f>SUM(D24:D25)</f>
        <v>0</v>
      </c>
      <c r="E26" s="515"/>
      <c r="F26" s="515"/>
      <c r="G26" s="515"/>
      <c r="H26" s="515"/>
      <c r="I26" s="510" t="e">
        <f>SUM(I24:I25)</f>
        <v>#DIV/0!</v>
      </c>
      <c r="J26" s="510">
        <f>SUM(J24:J25)</f>
        <v>0</v>
      </c>
    </row>
    <row r="27" spans="1:13" ht="12" customHeight="1" x14ac:dyDescent="0.25">
      <c r="A27" s="7" t="s">
        <v>316</v>
      </c>
      <c r="B27" s="7" t="s">
        <v>315</v>
      </c>
      <c r="C27" s="469" t="s">
        <v>315</v>
      </c>
      <c r="D27" s="575"/>
      <c r="E27" s="577" t="e">
        <f>(E138*D138+E175*D175+E212*D212+E249*D249+E286*D286+E323*D323+E360*D360+E397*D397+E434*D434+E471*D471+E508*D508+E545*D545+E582*D582+E619*D619+E656*D656+E693*D693)/D27</f>
        <v>#DIV/0!</v>
      </c>
      <c r="F27" s="580"/>
      <c r="G27" s="613"/>
      <c r="H27" s="613"/>
      <c r="I27" s="575" t="e">
        <f>(G27+((0-E27)*F27)-H27)*D27</f>
        <v>#DIV/0!</v>
      </c>
      <c r="J27" s="578"/>
      <c r="L27">
        <v>7</v>
      </c>
      <c r="M27">
        <f>L2*100+L27</f>
        <v>10007</v>
      </c>
    </row>
    <row r="28" spans="1:13" x14ac:dyDescent="0.25">
      <c r="A28" s="7"/>
      <c r="B28" s="7"/>
      <c r="C28" s="469"/>
      <c r="D28" s="579"/>
      <c r="E28" s="579"/>
      <c r="F28" s="579"/>
      <c r="G28" s="579"/>
      <c r="H28" s="579"/>
      <c r="I28" s="511"/>
      <c r="J28" s="504"/>
    </row>
    <row r="29" spans="1:13" ht="12" customHeight="1" x14ac:dyDescent="0.25">
      <c r="A29" s="917" t="s">
        <v>292</v>
      </c>
      <c r="B29" s="917"/>
      <c r="C29" s="917"/>
      <c r="D29" s="587">
        <f>SUM(D27:D28)</f>
        <v>0</v>
      </c>
      <c r="E29" s="515"/>
      <c r="F29" s="515"/>
      <c r="G29" s="515"/>
      <c r="H29" s="515"/>
      <c r="I29" s="510" t="e">
        <f>SUM(I27:I28)</f>
        <v>#DIV/0!</v>
      </c>
      <c r="J29" s="510">
        <f>SUM(J27:J28)</f>
        <v>0</v>
      </c>
    </row>
    <row r="30" spans="1:13" x14ac:dyDescent="0.25">
      <c r="A30" s="865" t="s">
        <v>91</v>
      </c>
      <c r="B30" s="865"/>
      <c r="C30" s="865"/>
      <c r="D30" s="587">
        <f>D17+D20+D23+D26+D29</f>
        <v>0</v>
      </c>
      <c r="E30" s="516"/>
      <c r="F30" s="516"/>
      <c r="G30" s="516"/>
      <c r="H30" s="516"/>
      <c r="I30" s="510" t="e">
        <f>I17+I20+I23+I26+I29</f>
        <v>#DIV/0!</v>
      </c>
      <c r="J30" s="510">
        <f>J17+J20+J23+J26+J29</f>
        <v>0</v>
      </c>
    </row>
    <row r="31" spans="1:13" x14ac:dyDescent="0.25">
      <c r="A31" s="896" t="s">
        <v>687</v>
      </c>
      <c r="B31" s="896"/>
      <c r="C31" s="896"/>
      <c r="D31" s="896"/>
      <c r="E31" s="896"/>
      <c r="F31" s="896"/>
      <c r="G31" s="896"/>
      <c r="H31" s="896"/>
      <c r="I31" s="896"/>
      <c r="J31" s="896"/>
      <c r="L31" s="582"/>
    </row>
    <row r="32" spans="1:13" x14ac:dyDescent="0.25">
      <c r="A32" s="896" t="s">
        <v>688</v>
      </c>
      <c r="B32" s="896"/>
      <c r="C32" s="896"/>
      <c r="D32" s="896"/>
      <c r="E32" s="896"/>
      <c r="F32" s="896"/>
      <c r="G32" s="896"/>
      <c r="H32" s="896"/>
      <c r="I32" s="896"/>
      <c r="J32" s="896"/>
    </row>
    <row r="33" spans="1:10" x14ac:dyDescent="0.25">
      <c r="A33" s="583" t="s">
        <v>568</v>
      </c>
      <c r="B33" s="583"/>
      <c r="C33" s="583"/>
      <c r="D33" s="583"/>
      <c r="E33" s="583"/>
      <c r="F33" s="583"/>
      <c r="G33" s="583"/>
      <c r="H33" s="583"/>
      <c r="I33" s="583"/>
      <c r="J33" s="583"/>
    </row>
    <row r="38" spans="1:10" ht="12" customHeight="1" x14ac:dyDescent="0.25">
      <c r="A38" s="702" t="s">
        <v>23</v>
      </c>
      <c r="B38" s="702"/>
      <c r="C38" s="890">
        <f>Presentación!$C$3</f>
        <v>1990</v>
      </c>
      <c r="D38" s="890"/>
      <c r="E38" s="890"/>
      <c r="F38" s="890"/>
      <c r="G38" s="890"/>
      <c r="H38" s="890"/>
      <c r="I38" s="890"/>
      <c r="J38" s="890"/>
    </row>
    <row r="39" spans="1:10" ht="12" customHeight="1" x14ac:dyDescent="0.25">
      <c r="A39" s="702" t="s">
        <v>24</v>
      </c>
      <c r="B39" s="702"/>
      <c r="C39" s="891" t="s">
        <v>92</v>
      </c>
      <c r="D39" s="891"/>
      <c r="E39" s="891"/>
      <c r="F39" s="891"/>
      <c r="G39" s="891"/>
      <c r="H39" s="891"/>
      <c r="I39" s="891"/>
      <c r="J39" s="891"/>
    </row>
    <row r="40" spans="1:10" ht="12" customHeight="1" x14ac:dyDescent="0.25">
      <c r="A40" s="702" t="s">
        <v>5</v>
      </c>
      <c r="B40" s="702"/>
      <c r="C40" s="703" t="s">
        <v>26</v>
      </c>
      <c r="D40" s="703"/>
      <c r="E40" s="703"/>
      <c r="F40" s="703"/>
      <c r="G40" s="703"/>
      <c r="H40" s="703"/>
      <c r="I40" s="703"/>
      <c r="J40" s="703"/>
    </row>
    <row r="41" spans="1:10" ht="12.75" customHeight="1" x14ac:dyDescent="0.25">
      <c r="A41" s="702" t="s">
        <v>27</v>
      </c>
      <c r="B41" s="702"/>
      <c r="C41" s="703" t="s">
        <v>679</v>
      </c>
      <c r="D41" s="703"/>
      <c r="E41" s="703"/>
      <c r="F41" s="703"/>
      <c r="G41" s="703"/>
      <c r="H41" s="703"/>
      <c r="I41" s="703"/>
      <c r="J41" s="703"/>
    </row>
    <row r="42" spans="1:10" ht="12" customHeight="1" x14ac:dyDescent="0.25">
      <c r="A42" s="702" t="s">
        <v>29</v>
      </c>
      <c r="B42" s="702"/>
      <c r="C42" s="703" t="s">
        <v>680</v>
      </c>
      <c r="D42" s="703"/>
      <c r="E42" s="703"/>
      <c r="F42" s="703"/>
      <c r="G42" s="703"/>
      <c r="H42" s="703"/>
      <c r="I42" s="703"/>
      <c r="J42" s="703"/>
    </row>
    <row r="43" spans="1:10" ht="12" customHeight="1" x14ac:dyDescent="0.25">
      <c r="A43" s="702" t="s">
        <v>31</v>
      </c>
      <c r="B43" s="702"/>
      <c r="C43" s="703" t="s">
        <v>406</v>
      </c>
      <c r="D43" s="703"/>
      <c r="E43" s="703"/>
      <c r="F43" s="703"/>
      <c r="G43" s="703"/>
      <c r="H43" s="703"/>
      <c r="I43" s="703"/>
      <c r="J43" s="703"/>
    </row>
    <row r="44" spans="1:10" ht="12" customHeight="1" x14ac:dyDescent="0.25">
      <c r="A44" s="704" t="s">
        <v>33</v>
      </c>
      <c r="B44" s="704"/>
      <c r="C44" s="97" t="s">
        <v>34</v>
      </c>
      <c r="D44" s="705" t="s">
        <v>219</v>
      </c>
      <c r="E44" s="705"/>
      <c r="F44" s="705"/>
      <c r="G44" s="705" t="s">
        <v>455</v>
      </c>
      <c r="H44" s="705"/>
      <c r="I44" s="705"/>
      <c r="J44" s="705"/>
    </row>
    <row r="45" spans="1:10" ht="34.5" customHeight="1" x14ac:dyDescent="0.25">
      <c r="A45" s="7" t="s">
        <v>37</v>
      </c>
      <c r="B45" s="7"/>
      <c r="C45" s="6" t="s">
        <v>38</v>
      </c>
      <c r="D45" s="98" t="s">
        <v>681</v>
      </c>
      <c r="E45" s="98" t="s">
        <v>222</v>
      </c>
      <c r="F45" s="98" t="s">
        <v>43</v>
      </c>
      <c r="G45" s="98" t="s">
        <v>457</v>
      </c>
      <c r="H45" s="98" t="s">
        <v>458</v>
      </c>
      <c r="I45" s="98" t="s">
        <v>411</v>
      </c>
      <c r="J45" s="98" t="s">
        <v>411</v>
      </c>
    </row>
    <row r="46" spans="1:10" ht="12.75" customHeight="1" x14ac:dyDescent="0.25">
      <c r="A46" s="6" t="s">
        <v>197</v>
      </c>
      <c r="B46" s="6" t="s">
        <v>47</v>
      </c>
      <c r="C46" s="6"/>
      <c r="D46" s="892" t="s">
        <v>48</v>
      </c>
      <c r="E46" s="571" t="s">
        <v>552</v>
      </c>
      <c r="F46" s="571" t="s">
        <v>120</v>
      </c>
      <c r="G46" s="571" t="s">
        <v>460</v>
      </c>
      <c r="H46" s="571" t="s">
        <v>460</v>
      </c>
      <c r="I46" s="892" t="s">
        <v>52</v>
      </c>
      <c r="J46" s="892" t="s">
        <v>225</v>
      </c>
    </row>
    <row r="47" spans="1:10" ht="13.5" x14ac:dyDescent="0.25">
      <c r="A47" s="6"/>
      <c r="B47" s="6"/>
      <c r="C47" s="6"/>
      <c r="D47" s="892"/>
      <c r="E47" s="571" t="s">
        <v>498</v>
      </c>
      <c r="F47" s="571" t="s">
        <v>123</v>
      </c>
      <c r="G47" s="571" t="s">
        <v>462</v>
      </c>
      <c r="H47" s="571" t="s">
        <v>462</v>
      </c>
      <c r="I47" s="892"/>
      <c r="J47" s="892"/>
    </row>
    <row r="48" spans="1:10" ht="12.75" customHeight="1" x14ac:dyDescent="0.25">
      <c r="A48" s="6"/>
      <c r="B48" s="6"/>
      <c r="C48" s="6"/>
      <c r="D48" s="892"/>
      <c r="E48" s="7"/>
      <c r="F48" s="7"/>
      <c r="G48" s="7" t="s">
        <v>557</v>
      </c>
      <c r="H48" s="7" t="s">
        <v>557</v>
      </c>
      <c r="I48" s="893" t="s">
        <v>682</v>
      </c>
      <c r="J48" s="893" t="s">
        <v>683</v>
      </c>
    </row>
    <row r="49" spans="1:10" x14ac:dyDescent="0.25">
      <c r="A49" s="6"/>
      <c r="B49" s="6"/>
      <c r="C49" s="6"/>
      <c r="D49" s="892"/>
      <c r="E49" s="7"/>
      <c r="F49" s="7"/>
      <c r="G49" s="7"/>
      <c r="H49" s="7"/>
      <c r="I49" s="893"/>
      <c r="J49" s="893"/>
    </row>
    <row r="50" spans="1:10" ht="13.5" x14ac:dyDescent="0.35">
      <c r="A50" s="6"/>
      <c r="B50" s="6"/>
      <c r="C50" s="6"/>
      <c r="D50" s="572" t="s">
        <v>467</v>
      </c>
      <c r="E50" s="572" t="s">
        <v>468</v>
      </c>
      <c r="F50" s="572" t="s">
        <v>65</v>
      </c>
      <c r="G50" s="572" t="s">
        <v>66</v>
      </c>
      <c r="H50" s="572" t="s">
        <v>469</v>
      </c>
      <c r="I50" s="573" t="s">
        <v>470</v>
      </c>
      <c r="J50" s="573" t="s">
        <v>470</v>
      </c>
    </row>
    <row r="51" spans="1:10" ht="12.75" customHeight="1" x14ac:dyDescent="0.25">
      <c r="A51" s="687" t="s">
        <v>68</v>
      </c>
      <c r="B51" s="687" t="s">
        <v>315</v>
      </c>
      <c r="C51" s="135" t="s">
        <v>684</v>
      </c>
      <c r="D51" s="575">
        <f>D125+D162+D199+D236+D273+D310+D347+D384+D421+D458+D495+D532+D569+D606+D643+D680</f>
        <v>0</v>
      </c>
      <c r="E51" s="577"/>
      <c r="F51" s="576"/>
      <c r="G51" s="613"/>
      <c r="H51" s="613"/>
      <c r="I51" s="575">
        <f t="shared" ref="I51:J53" si="0">I125+I162+I199+I236+I273+I310+I347+I384+I421+I458+I495+I532+I569+I606+I643+I680</f>
        <v>0</v>
      </c>
      <c r="J51" s="575">
        <f t="shared" si="0"/>
        <v>0</v>
      </c>
    </row>
    <row r="52" spans="1:10" x14ac:dyDescent="0.25">
      <c r="A52" s="687"/>
      <c r="B52" s="687"/>
      <c r="C52" s="135" t="s">
        <v>685</v>
      </c>
      <c r="D52" s="575">
        <f>D126+D163+D200+D237+D274+D311+D348+D385+D422+D459+D496+D533+D570+D607+D644+D681</f>
        <v>0</v>
      </c>
      <c r="E52" s="577"/>
      <c r="F52" s="576"/>
      <c r="G52" s="613"/>
      <c r="H52" s="613"/>
      <c r="I52" s="575">
        <f t="shared" si="0"/>
        <v>0</v>
      </c>
      <c r="J52" s="575">
        <f t="shared" si="0"/>
        <v>0</v>
      </c>
    </row>
    <row r="53" spans="1:10" x14ac:dyDescent="0.25">
      <c r="A53" s="687"/>
      <c r="B53" s="687"/>
      <c r="C53" s="135" t="s">
        <v>686</v>
      </c>
      <c r="D53" s="575">
        <f>D127+D164+D201+D238+D275+D312+D349+D386+D423+D460+D497+D534+D571+D608+D645+D682</f>
        <v>0</v>
      </c>
      <c r="E53" s="577"/>
      <c r="F53" s="576"/>
      <c r="G53" s="613"/>
      <c r="H53" s="613"/>
      <c r="I53" s="575">
        <f t="shared" si="0"/>
        <v>0</v>
      </c>
      <c r="J53" s="575">
        <f t="shared" si="0"/>
        <v>0</v>
      </c>
    </row>
    <row r="54" spans="1:10" ht="12" customHeight="1" x14ac:dyDescent="0.25">
      <c r="A54" s="916" t="s">
        <v>292</v>
      </c>
      <c r="B54" s="916"/>
      <c r="C54" s="916"/>
      <c r="D54" s="510">
        <f>SUM(D51:D53)</f>
        <v>0</v>
      </c>
      <c r="E54" s="515"/>
      <c r="F54" s="515"/>
      <c r="G54" s="515"/>
      <c r="H54" s="515"/>
      <c r="I54" s="510">
        <f>SUM(I51:I53)</f>
        <v>0</v>
      </c>
      <c r="J54" s="510">
        <f>SUM(J51:J53)</f>
        <v>0</v>
      </c>
    </row>
    <row r="55" spans="1:10" ht="12" customHeight="1" x14ac:dyDescent="0.25">
      <c r="A55" s="7" t="s">
        <v>310</v>
      </c>
      <c r="B55" s="7" t="s">
        <v>315</v>
      </c>
      <c r="C55" s="469" t="s">
        <v>315</v>
      </c>
      <c r="D55" s="575">
        <f>D129+D166+D203+D240+D277+D314+D351+D388+D425+D462+D499+D536+D573+D610+D647+D684</f>
        <v>0</v>
      </c>
      <c r="E55" s="577"/>
      <c r="F55" s="580"/>
      <c r="G55" s="613"/>
      <c r="H55" s="613"/>
      <c r="I55" s="575">
        <f>I129+I166+I203+I240+I277+I314+I351+I388+I425+I462+I499+I536+I573+I610+I647+I684</f>
        <v>0</v>
      </c>
      <c r="J55" s="575">
        <f>J129+J166+J203+J240+J277+J314+J351+J388+J425+J462+J499+J536+J573+J610+J647+J684</f>
        <v>0</v>
      </c>
    </row>
    <row r="56" spans="1:10" x14ac:dyDescent="0.25">
      <c r="A56" s="7"/>
      <c r="B56" s="7"/>
      <c r="C56" s="469"/>
      <c r="D56" s="511"/>
      <c r="E56" s="579"/>
      <c r="F56" s="579"/>
      <c r="G56" s="579"/>
      <c r="H56" s="579"/>
      <c r="I56" s="511"/>
      <c r="J56" s="504"/>
    </row>
    <row r="57" spans="1:10" ht="12" customHeight="1" x14ac:dyDescent="0.25">
      <c r="A57" s="916" t="s">
        <v>292</v>
      </c>
      <c r="B57" s="916"/>
      <c r="C57" s="916"/>
      <c r="D57" s="510">
        <f>SUM(D55:D56)</f>
        <v>0</v>
      </c>
      <c r="E57" s="515"/>
      <c r="F57" s="515"/>
      <c r="G57" s="515"/>
      <c r="H57" s="515"/>
      <c r="I57" s="510">
        <f>SUM(I55:I56)</f>
        <v>0</v>
      </c>
      <c r="J57" s="510">
        <f>SUM(J55:J56)</f>
        <v>0</v>
      </c>
    </row>
    <row r="58" spans="1:10" ht="12" customHeight="1" x14ac:dyDescent="0.25">
      <c r="A58" s="7" t="s">
        <v>313</v>
      </c>
      <c r="B58" s="7" t="s">
        <v>315</v>
      </c>
      <c r="C58" s="469" t="s">
        <v>315</v>
      </c>
      <c r="D58" s="575">
        <f>D132+D169+D206+D243+D280+D317+D354+D391+D428+D465+D502+D539+D576+D613+D650+D687</f>
        <v>0</v>
      </c>
      <c r="E58" s="577"/>
      <c r="F58" s="580"/>
      <c r="G58" s="613"/>
      <c r="H58" s="613"/>
      <c r="I58" s="575">
        <f>I132+I169+I206+I243+I280+I317+I354+I391+I428+I465+I502+I539+I576+I613+I650+I687</f>
        <v>0</v>
      </c>
      <c r="J58" s="575">
        <f>J132+J169+J206+J243+J280+J317+J354+J391+J428+J465+J502+J539+J576+J613+J650+J687</f>
        <v>0</v>
      </c>
    </row>
    <row r="59" spans="1:10" x14ac:dyDescent="0.25">
      <c r="A59" s="7"/>
      <c r="B59" s="7"/>
      <c r="C59" s="469"/>
      <c r="D59" s="511"/>
      <c r="E59" s="579"/>
      <c r="F59" s="579"/>
      <c r="G59" s="579"/>
      <c r="H59" s="579"/>
      <c r="I59" s="511"/>
      <c r="J59" s="504"/>
    </row>
    <row r="60" spans="1:10" ht="12" customHeight="1" x14ac:dyDescent="0.25">
      <c r="A60" s="916" t="s">
        <v>292</v>
      </c>
      <c r="B60" s="916"/>
      <c r="C60" s="916"/>
      <c r="D60" s="510">
        <f>SUM(D58:D59)</f>
        <v>0</v>
      </c>
      <c r="E60" s="515"/>
      <c r="F60" s="515"/>
      <c r="G60" s="515"/>
      <c r="H60" s="515"/>
      <c r="I60" s="510">
        <f>SUM(I58:I59)</f>
        <v>0</v>
      </c>
      <c r="J60" s="510">
        <f>SUM(J58:J59)</f>
        <v>0</v>
      </c>
    </row>
    <row r="61" spans="1:10" ht="12" customHeight="1" x14ac:dyDescent="0.25">
      <c r="A61" s="7" t="s">
        <v>314</v>
      </c>
      <c r="B61" s="7" t="s">
        <v>315</v>
      </c>
      <c r="C61" s="469" t="s">
        <v>315</v>
      </c>
      <c r="D61" s="575">
        <f>D135+D172+D209+D246+D283+D320+D357+D394+D431+D468+D505+D542+D579+D616+D653+D690</f>
        <v>0</v>
      </c>
      <c r="E61" s="577"/>
      <c r="F61" s="580"/>
      <c r="G61" s="613"/>
      <c r="H61" s="613"/>
      <c r="I61" s="575">
        <f>I135+I172+I209+I246+I283+I320+I357+I394+I431+I468+I505+I542+I579+I616+I653+I690</f>
        <v>0</v>
      </c>
      <c r="J61" s="575">
        <f>J135+J172+J209+J246+J283+J320+J357+J394+J431+J468+J505+J542+J579+J616+J653+J690</f>
        <v>0</v>
      </c>
    </row>
    <row r="62" spans="1:10" x14ac:dyDescent="0.25">
      <c r="A62" s="7"/>
      <c r="B62" s="7"/>
      <c r="C62" s="469"/>
      <c r="D62" s="511"/>
      <c r="E62" s="579"/>
      <c r="F62" s="579"/>
      <c r="G62" s="579"/>
      <c r="H62" s="579"/>
      <c r="I62" s="511"/>
      <c r="J62" s="504"/>
    </row>
    <row r="63" spans="1:10" ht="12" customHeight="1" x14ac:dyDescent="0.25">
      <c r="A63" s="916" t="s">
        <v>292</v>
      </c>
      <c r="B63" s="916"/>
      <c r="C63" s="916"/>
      <c r="D63" s="510">
        <f>SUM(D61:D62)</f>
        <v>0</v>
      </c>
      <c r="E63" s="515"/>
      <c r="F63" s="515"/>
      <c r="G63" s="515"/>
      <c r="H63" s="515"/>
      <c r="I63" s="510">
        <f>SUM(I61:I62)</f>
        <v>0</v>
      </c>
      <c r="J63" s="510">
        <f>SUM(J61:J62)</f>
        <v>0</v>
      </c>
    </row>
    <row r="64" spans="1:10" ht="12" customHeight="1" x14ac:dyDescent="0.25">
      <c r="A64" s="7" t="s">
        <v>316</v>
      </c>
      <c r="B64" s="7" t="s">
        <v>315</v>
      </c>
      <c r="C64" s="469" t="s">
        <v>315</v>
      </c>
      <c r="D64" s="575">
        <f>D138+D175+D212+D249+D286+D323+D360+D397+D434+D471+D508+D545+D582+D619+D656+D693</f>
        <v>0</v>
      </c>
      <c r="E64" s="577"/>
      <c r="F64" s="580"/>
      <c r="G64" s="613"/>
      <c r="H64" s="613"/>
      <c r="I64" s="575">
        <f>I138+I175+I212+I249+I286+I323+I360+I397+I434+I471+I508+I545+I582+I619+I656+I693</f>
        <v>0</v>
      </c>
      <c r="J64" s="575">
        <f>J138+J175+J212+J249+J286+J323+J360+J397+J434+J471+J508+J545+J582+J619+J656+J693</f>
        <v>0</v>
      </c>
    </row>
    <row r="65" spans="1:10" x14ac:dyDescent="0.25">
      <c r="A65" s="7"/>
      <c r="B65" s="7"/>
      <c r="C65" s="469"/>
      <c r="D65" s="511"/>
      <c r="E65" s="579"/>
      <c r="F65" s="579"/>
      <c r="G65" s="579"/>
      <c r="H65" s="579"/>
      <c r="I65" s="511"/>
      <c r="J65" s="504"/>
    </row>
    <row r="66" spans="1:10" ht="12" customHeight="1" x14ac:dyDescent="0.25">
      <c r="A66" s="917" t="s">
        <v>292</v>
      </c>
      <c r="B66" s="917"/>
      <c r="C66" s="917"/>
      <c r="D66" s="510">
        <f>SUM(D64:D65)</f>
        <v>0</v>
      </c>
      <c r="E66" s="515"/>
      <c r="F66" s="515"/>
      <c r="G66" s="515"/>
      <c r="H66" s="515"/>
      <c r="I66" s="510">
        <f>SUM(I64:I65)</f>
        <v>0</v>
      </c>
      <c r="J66" s="510">
        <f>SUM(J64:J65)</f>
        <v>0</v>
      </c>
    </row>
    <row r="67" spans="1:10" x14ac:dyDescent="0.25">
      <c r="A67" s="865" t="s">
        <v>91</v>
      </c>
      <c r="B67" s="865"/>
      <c r="C67" s="865"/>
      <c r="D67" s="510">
        <f>D54+D57+D60+D63+D66</f>
        <v>0</v>
      </c>
      <c r="E67" s="516"/>
      <c r="F67" s="516"/>
      <c r="G67" s="516"/>
      <c r="H67" s="516"/>
      <c r="I67" s="510">
        <f>I54+I57+I60+I63+I66</f>
        <v>0</v>
      </c>
      <c r="J67" s="510">
        <f>J54+J57+J60+J63+J66</f>
        <v>0</v>
      </c>
    </row>
    <row r="68" spans="1:10" x14ac:dyDescent="0.25">
      <c r="A68" s="896" t="s">
        <v>687</v>
      </c>
      <c r="B68" s="896"/>
      <c r="C68" s="896"/>
      <c r="D68" s="896"/>
      <c r="E68" s="896"/>
      <c r="F68" s="896"/>
      <c r="G68" s="896"/>
      <c r="H68" s="896"/>
      <c r="I68" s="896"/>
      <c r="J68" s="896"/>
    </row>
    <row r="69" spans="1:10" x14ac:dyDescent="0.25">
      <c r="A69" s="896" t="s">
        <v>567</v>
      </c>
      <c r="B69" s="896"/>
      <c r="C69" s="896"/>
      <c r="D69" s="896"/>
      <c r="E69" s="896"/>
      <c r="F69" s="896"/>
      <c r="G69" s="896"/>
      <c r="H69" s="896"/>
      <c r="I69" s="896"/>
      <c r="J69" s="896"/>
    </row>
    <row r="70" spans="1:10" x14ac:dyDescent="0.25">
      <c r="A70" s="583" t="s">
        <v>568</v>
      </c>
      <c r="B70" s="583"/>
      <c r="C70" s="583"/>
      <c r="D70" s="583"/>
      <c r="E70" s="583"/>
      <c r="F70" s="583"/>
      <c r="G70" s="583"/>
      <c r="H70" s="583"/>
      <c r="I70" s="583"/>
      <c r="J70" s="583"/>
    </row>
    <row r="75" spans="1:10" ht="12" customHeight="1" x14ac:dyDescent="0.25">
      <c r="A75" s="702" t="s">
        <v>23</v>
      </c>
      <c r="B75" s="702"/>
      <c r="C75" s="890">
        <f>Presentación!$C$3</f>
        <v>1990</v>
      </c>
      <c r="D75" s="890"/>
      <c r="E75" s="890"/>
      <c r="F75" s="890"/>
      <c r="G75" s="890"/>
      <c r="H75" s="890"/>
      <c r="I75" s="890"/>
      <c r="J75" s="890"/>
    </row>
    <row r="76" spans="1:10" ht="12" customHeight="1" x14ac:dyDescent="0.25">
      <c r="A76" s="702" t="s">
        <v>24</v>
      </c>
      <c r="B76" s="702"/>
      <c r="C76" s="891" t="s">
        <v>93</v>
      </c>
      <c r="D76" s="891"/>
      <c r="E76" s="891"/>
      <c r="F76" s="891"/>
      <c r="G76" s="891"/>
      <c r="H76" s="891"/>
      <c r="I76" s="891"/>
      <c r="J76" s="891"/>
    </row>
    <row r="77" spans="1:10" ht="12" customHeight="1" x14ac:dyDescent="0.25">
      <c r="A77" s="702" t="s">
        <v>5</v>
      </c>
      <c r="B77" s="702"/>
      <c r="C77" s="703" t="s">
        <v>26</v>
      </c>
      <c r="D77" s="703"/>
      <c r="E77" s="703"/>
      <c r="F77" s="703"/>
      <c r="G77" s="703"/>
      <c r="H77" s="703"/>
      <c r="I77" s="703"/>
      <c r="J77" s="703"/>
    </row>
    <row r="78" spans="1:10" ht="12.75" customHeight="1" x14ac:dyDescent="0.25">
      <c r="A78" s="702" t="s">
        <v>27</v>
      </c>
      <c r="B78" s="702"/>
      <c r="C78" s="703" t="s">
        <v>679</v>
      </c>
      <c r="D78" s="703"/>
      <c r="E78" s="703"/>
      <c r="F78" s="703"/>
      <c r="G78" s="703"/>
      <c r="H78" s="703"/>
      <c r="I78" s="703"/>
      <c r="J78" s="703"/>
    </row>
    <row r="79" spans="1:10" ht="12" customHeight="1" x14ac:dyDescent="0.25">
      <c r="A79" s="702" t="s">
        <v>29</v>
      </c>
      <c r="B79" s="702"/>
      <c r="C79" s="703" t="s">
        <v>680</v>
      </c>
      <c r="D79" s="703"/>
      <c r="E79" s="703"/>
      <c r="F79" s="703"/>
      <c r="G79" s="703"/>
      <c r="H79" s="703"/>
      <c r="I79" s="703"/>
      <c r="J79" s="703"/>
    </row>
    <row r="80" spans="1:10" ht="12" customHeight="1" x14ac:dyDescent="0.25">
      <c r="A80" s="702" t="s">
        <v>31</v>
      </c>
      <c r="B80" s="702"/>
      <c r="C80" s="703" t="s">
        <v>406</v>
      </c>
      <c r="D80" s="703"/>
      <c r="E80" s="703"/>
      <c r="F80" s="703"/>
      <c r="G80" s="703"/>
      <c r="H80" s="703"/>
      <c r="I80" s="703"/>
      <c r="J80" s="703"/>
    </row>
    <row r="81" spans="1:10" ht="12" customHeight="1" x14ac:dyDescent="0.25">
      <c r="A81" s="704" t="s">
        <v>33</v>
      </c>
      <c r="B81" s="704"/>
      <c r="C81" s="97" t="s">
        <v>34</v>
      </c>
      <c r="D81" s="705" t="s">
        <v>219</v>
      </c>
      <c r="E81" s="705"/>
      <c r="F81" s="705"/>
      <c r="G81" s="705" t="s">
        <v>455</v>
      </c>
      <c r="H81" s="705"/>
      <c r="I81" s="705"/>
      <c r="J81" s="705"/>
    </row>
    <row r="82" spans="1:10" ht="34.5" customHeight="1" x14ac:dyDescent="0.25">
      <c r="A82" s="7" t="s">
        <v>37</v>
      </c>
      <c r="B82" s="7"/>
      <c r="C82" s="6" t="s">
        <v>38</v>
      </c>
      <c r="D82" s="98" t="s">
        <v>681</v>
      </c>
      <c r="E82" s="98" t="s">
        <v>222</v>
      </c>
      <c r="F82" s="98" t="s">
        <v>43</v>
      </c>
      <c r="G82" s="98" t="s">
        <v>457</v>
      </c>
      <c r="H82" s="98" t="s">
        <v>458</v>
      </c>
      <c r="I82" s="98" t="s">
        <v>411</v>
      </c>
      <c r="J82" s="98" t="s">
        <v>411</v>
      </c>
    </row>
    <row r="83" spans="1:10" ht="12.75" customHeight="1" x14ac:dyDescent="0.25">
      <c r="A83" s="6" t="s">
        <v>197</v>
      </c>
      <c r="B83" s="6" t="s">
        <v>47</v>
      </c>
      <c r="C83" s="6"/>
      <c r="D83" s="892" t="s">
        <v>48</v>
      </c>
      <c r="E83" s="571" t="s">
        <v>552</v>
      </c>
      <c r="F83" s="571" t="s">
        <v>120</v>
      </c>
      <c r="G83" s="571" t="s">
        <v>460</v>
      </c>
      <c r="H83" s="571" t="s">
        <v>460</v>
      </c>
      <c r="I83" s="892" t="s">
        <v>52</v>
      </c>
      <c r="J83" s="892" t="s">
        <v>225</v>
      </c>
    </row>
    <row r="84" spans="1:10" ht="13.5" x14ac:dyDescent="0.25">
      <c r="A84" s="6"/>
      <c r="B84" s="6"/>
      <c r="C84" s="6"/>
      <c r="D84" s="892"/>
      <c r="E84" s="571" t="s">
        <v>498</v>
      </c>
      <c r="F84" s="571" t="s">
        <v>123</v>
      </c>
      <c r="G84" s="571" t="s">
        <v>462</v>
      </c>
      <c r="H84" s="571" t="s">
        <v>462</v>
      </c>
      <c r="I84" s="892"/>
      <c r="J84" s="892"/>
    </row>
    <row r="85" spans="1:10" ht="12.75" customHeight="1" x14ac:dyDescent="0.25">
      <c r="A85" s="6"/>
      <c r="B85" s="6"/>
      <c r="C85" s="6"/>
      <c r="D85" s="892"/>
      <c r="E85" s="7"/>
      <c r="F85" s="7"/>
      <c r="G85" s="7" t="s">
        <v>557</v>
      </c>
      <c r="H85" s="7" t="s">
        <v>557</v>
      </c>
      <c r="I85" s="893" t="s">
        <v>682</v>
      </c>
      <c r="J85" s="893" t="s">
        <v>683</v>
      </c>
    </row>
    <row r="86" spans="1:10" x14ac:dyDescent="0.25">
      <c r="A86" s="6"/>
      <c r="B86" s="6"/>
      <c r="C86" s="6"/>
      <c r="D86" s="892"/>
      <c r="E86" s="7"/>
      <c r="F86" s="7"/>
      <c r="G86" s="7"/>
      <c r="H86" s="7"/>
      <c r="I86" s="893"/>
      <c r="J86" s="893"/>
    </row>
    <row r="87" spans="1:10" ht="13.5" x14ac:dyDescent="0.35">
      <c r="A87" s="6"/>
      <c r="B87" s="6"/>
      <c r="C87" s="6"/>
      <c r="D87" s="572" t="s">
        <v>467</v>
      </c>
      <c r="E87" s="572" t="s">
        <v>468</v>
      </c>
      <c r="F87" s="572" t="s">
        <v>65</v>
      </c>
      <c r="G87" s="572" t="s">
        <v>66</v>
      </c>
      <c r="H87" s="572" t="s">
        <v>469</v>
      </c>
      <c r="I87" s="573" t="s">
        <v>470</v>
      </c>
      <c r="J87" s="573" t="s">
        <v>470</v>
      </c>
    </row>
    <row r="88" spans="1:10" ht="12.75" customHeight="1" x14ac:dyDescent="0.25">
      <c r="A88" s="687" t="s">
        <v>68</v>
      </c>
      <c r="B88" s="687" t="s">
        <v>315</v>
      </c>
      <c r="C88" s="135" t="s">
        <v>684</v>
      </c>
      <c r="D88" s="575">
        <f>D14-D51</f>
        <v>0</v>
      </c>
      <c r="E88" s="577"/>
      <c r="F88" s="576"/>
      <c r="G88" s="576"/>
      <c r="H88" s="576"/>
      <c r="I88" s="575" t="e">
        <f t="shared" ref="I88:J90" si="1">I14-I51</f>
        <v>#DIV/0!</v>
      </c>
      <c r="J88" s="575">
        <f t="shared" si="1"/>
        <v>0</v>
      </c>
    </row>
    <row r="89" spans="1:10" x14ac:dyDescent="0.25">
      <c r="A89" s="687"/>
      <c r="B89" s="687"/>
      <c r="C89" s="135" t="s">
        <v>685</v>
      </c>
      <c r="D89" s="575">
        <f>D15-D52</f>
        <v>0</v>
      </c>
      <c r="E89" s="577"/>
      <c r="F89" s="576"/>
      <c r="G89" s="492"/>
      <c r="H89" s="492"/>
      <c r="I89" s="575" t="e">
        <f t="shared" si="1"/>
        <v>#DIV/0!</v>
      </c>
      <c r="J89" s="575">
        <f t="shared" si="1"/>
        <v>0</v>
      </c>
    </row>
    <row r="90" spans="1:10" x14ac:dyDescent="0.25">
      <c r="A90" s="687"/>
      <c r="B90" s="687"/>
      <c r="C90" s="135" t="s">
        <v>686</v>
      </c>
      <c r="D90" s="575">
        <f>D16-D53</f>
        <v>0</v>
      </c>
      <c r="E90" s="577"/>
      <c r="F90" s="576"/>
      <c r="G90" s="492"/>
      <c r="H90" s="492"/>
      <c r="I90" s="575" t="e">
        <f t="shared" si="1"/>
        <v>#DIV/0!</v>
      </c>
      <c r="J90" s="575">
        <f t="shared" si="1"/>
        <v>0</v>
      </c>
    </row>
    <row r="91" spans="1:10" ht="12" customHeight="1" x14ac:dyDescent="0.25">
      <c r="A91" s="916" t="s">
        <v>292</v>
      </c>
      <c r="B91" s="916"/>
      <c r="C91" s="916"/>
      <c r="D91" s="510">
        <f>SUM(D88:D90)</f>
        <v>0</v>
      </c>
      <c r="E91" s="515"/>
      <c r="F91" s="515"/>
      <c r="G91" s="515"/>
      <c r="H91" s="515"/>
      <c r="I91" s="510" t="e">
        <f>SUM(I88:I90)</f>
        <v>#DIV/0!</v>
      </c>
      <c r="J91" s="510">
        <f>SUM(J88:J90)</f>
        <v>0</v>
      </c>
    </row>
    <row r="92" spans="1:10" ht="12" customHeight="1" x14ac:dyDescent="0.25">
      <c r="A92" s="7" t="s">
        <v>310</v>
      </c>
      <c r="B92" s="7" t="s">
        <v>315</v>
      </c>
      <c r="C92" s="469" t="s">
        <v>315</v>
      </c>
      <c r="D92" s="575">
        <f>D18-D55</f>
        <v>0</v>
      </c>
      <c r="E92" s="577"/>
      <c r="F92" s="580"/>
      <c r="G92" s="579"/>
      <c r="H92" s="579"/>
      <c r="I92" s="575" t="e">
        <f>I18-I55</f>
        <v>#DIV/0!</v>
      </c>
      <c r="J92" s="575">
        <f>J18-J55</f>
        <v>0</v>
      </c>
    </row>
    <row r="93" spans="1:10" x14ac:dyDescent="0.25">
      <c r="A93" s="7"/>
      <c r="B93" s="7"/>
      <c r="C93" s="469"/>
      <c r="D93" s="511"/>
      <c r="E93" s="579"/>
      <c r="F93" s="579"/>
      <c r="G93" s="579"/>
      <c r="H93" s="579"/>
      <c r="I93" s="511"/>
      <c r="J93" s="504"/>
    </row>
    <row r="94" spans="1:10" ht="12" customHeight="1" x14ac:dyDescent="0.25">
      <c r="A94" s="916" t="s">
        <v>292</v>
      </c>
      <c r="B94" s="916"/>
      <c r="C94" s="916"/>
      <c r="D94" s="510">
        <f>SUM(D92:D93)</f>
        <v>0</v>
      </c>
      <c r="E94" s="515"/>
      <c r="F94" s="515"/>
      <c r="G94" s="515"/>
      <c r="H94" s="515"/>
      <c r="I94" s="510" t="e">
        <f>SUM(I92:I93)</f>
        <v>#DIV/0!</v>
      </c>
      <c r="J94" s="510">
        <f>SUM(J92:J93)</f>
        <v>0</v>
      </c>
    </row>
    <row r="95" spans="1:10" ht="12" customHeight="1" x14ac:dyDescent="0.25">
      <c r="A95" s="7" t="s">
        <v>313</v>
      </c>
      <c r="B95" s="7" t="s">
        <v>315</v>
      </c>
      <c r="C95" s="469" t="s">
        <v>315</v>
      </c>
      <c r="D95" s="575">
        <f>D21-D58</f>
        <v>0</v>
      </c>
      <c r="E95" s="577"/>
      <c r="F95" s="580"/>
      <c r="G95" s="579"/>
      <c r="H95" s="579"/>
      <c r="I95" s="575" t="e">
        <f>I21-I58</f>
        <v>#DIV/0!</v>
      </c>
      <c r="J95" s="575">
        <f>J21-J58</f>
        <v>0</v>
      </c>
    </row>
    <row r="96" spans="1:10" x14ac:dyDescent="0.25">
      <c r="A96" s="7"/>
      <c r="B96" s="7"/>
      <c r="C96" s="469"/>
      <c r="D96" s="511"/>
      <c r="E96" s="579"/>
      <c r="F96" s="579"/>
      <c r="G96" s="579"/>
      <c r="H96" s="579"/>
      <c r="I96" s="511"/>
      <c r="J96" s="504"/>
    </row>
    <row r="97" spans="1:10" ht="12" customHeight="1" x14ac:dyDescent="0.25">
      <c r="A97" s="916" t="s">
        <v>292</v>
      </c>
      <c r="B97" s="916"/>
      <c r="C97" s="916"/>
      <c r="D97" s="510">
        <f>SUM(D95:D96)</f>
        <v>0</v>
      </c>
      <c r="E97" s="515"/>
      <c r="F97" s="515"/>
      <c r="G97" s="515"/>
      <c r="H97" s="515"/>
      <c r="I97" s="510" t="e">
        <f>SUM(I95:I96)</f>
        <v>#DIV/0!</v>
      </c>
      <c r="J97" s="510">
        <f>SUM(J95:J96)</f>
        <v>0</v>
      </c>
    </row>
    <row r="98" spans="1:10" ht="12" customHeight="1" x14ac:dyDescent="0.25">
      <c r="A98" s="7" t="s">
        <v>314</v>
      </c>
      <c r="B98" s="7" t="s">
        <v>315</v>
      </c>
      <c r="C98" s="469" t="s">
        <v>315</v>
      </c>
      <c r="D98" s="575">
        <f>D24-D61</f>
        <v>0</v>
      </c>
      <c r="E98" s="577"/>
      <c r="F98" s="580"/>
      <c r="G98" s="579"/>
      <c r="H98" s="579"/>
      <c r="I98" s="575" t="e">
        <f>I24-I61</f>
        <v>#DIV/0!</v>
      </c>
      <c r="J98" s="575">
        <f>J24-J61</f>
        <v>0</v>
      </c>
    </row>
    <row r="99" spans="1:10" x14ac:dyDescent="0.25">
      <c r="A99" s="7"/>
      <c r="B99" s="7"/>
      <c r="C99" s="469"/>
      <c r="D99" s="511"/>
      <c r="E99" s="579"/>
      <c r="F99" s="579"/>
      <c r="G99" s="579"/>
      <c r="H99" s="579"/>
      <c r="I99" s="511"/>
      <c r="J99" s="504"/>
    </row>
    <row r="100" spans="1:10" ht="12" customHeight="1" x14ac:dyDescent="0.25">
      <c r="A100" s="916" t="s">
        <v>292</v>
      </c>
      <c r="B100" s="916"/>
      <c r="C100" s="916"/>
      <c r="D100" s="510">
        <f>SUM(D98:D99)</f>
        <v>0</v>
      </c>
      <c r="E100" s="515"/>
      <c r="F100" s="515"/>
      <c r="G100" s="515"/>
      <c r="H100" s="515"/>
      <c r="I100" s="510" t="e">
        <f>SUM(I98:I99)</f>
        <v>#DIV/0!</v>
      </c>
      <c r="J100" s="510">
        <f>SUM(J98:J99)</f>
        <v>0</v>
      </c>
    </row>
    <row r="101" spans="1:10" ht="12" customHeight="1" x14ac:dyDescent="0.25">
      <c r="A101" s="7" t="s">
        <v>316</v>
      </c>
      <c r="B101" s="7" t="s">
        <v>315</v>
      </c>
      <c r="C101" s="469" t="s">
        <v>315</v>
      </c>
      <c r="D101" s="575">
        <f>D27-D64</f>
        <v>0</v>
      </c>
      <c r="E101" s="577"/>
      <c r="F101" s="580"/>
      <c r="G101" s="579"/>
      <c r="H101" s="579"/>
      <c r="I101" s="575" t="e">
        <f>I27-I64</f>
        <v>#DIV/0!</v>
      </c>
      <c r="J101" s="575">
        <f>J27-J64</f>
        <v>0</v>
      </c>
    </row>
    <row r="102" spans="1:10" x14ac:dyDescent="0.25">
      <c r="A102" s="7"/>
      <c r="B102" s="7"/>
      <c r="C102" s="469"/>
      <c r="D102" s="511"/>
      <c r="E102" s="579"/>
      <c r="F102" s="579"/>
      <c r="G102" s="579"/>
      <c r="H102" s="579"/>
      <c r="I102" s="511"/>
      <c r="J102" s="504"/>
    </row>
    <row r="103" spans="1:10" ht="12" customHeight="1" x14ac:dyDescent="0.25">
      <c r="A103" s="917" t="s">
        <v>292</v>
      </c>
      <c r="B103" s="917"/>
      <c r="C103" s="917"/>
      <c r="D103" s="510">
        <f>SUM(D101:D102)</f>
        <v>0</v>
      </c>
      <c r="E103" s="515"/>
      <c r="F103" s="515"/>
      <c r="G103" s="515"/>
      <c r="H103" s="515"/>
      <c r="I103" s="510" t="e">
        <f>SUM(I101:I102)</f>
        <v>#DIV/0!</v>
      </c>
      <c r="J103" s="510">
        <f>SUM(J101:J102)</f>
        <v>0</v>
      </c>
    </row>
    <row r="104" spans="1:10" x14ac:dyDescent="0.25">
      <c r="A104" s="865" t="s">
        <v>91</v>
      </c>
      <c r="B104" s="865"/>
      <c r="C104" s="865"/>
      <c r="D104" s="510">
        <f>D91+D94+D97+D100+D103</f>
        <v>0</v>
      </c>
      <c r="E104" s="516"/>
      <c r="F104" s="516"/>
      <c r="G104" s="516"/>
      <c r="H104" s="516"/>
      <c r="I104" s="510" t="e">
        <f>I91+I94+I97+I100+I103</f>
        <v>#DIV/0!</v>
      </c>
      <c r="J104" s="510">
        <f>J91+J94+J97+J100+J103</f>
        <v>0</v>
      </c>
    </row>
    <row r="105" spans="1:10" x14ac:dyDescent="0.25">
      <c r="A105" s="896" t="s">
        <v>687</v>
      </c>
      <c r="B105" s="896"/>
      <c r="C105" s="896"/>
      <c r="D105" s="896"/>
      <c r="E105" s="896"/>
      <c r="F105" s="896"/>
      <c r="G105" s="896"/>
      <c r="H105" s="896"/>
      <c r="I105" s="896"/>
      <c r="J105" s="896"/>
    </row>
    <row r="106" spans="1:10" x14ac:dyDescent="0.25">
      <c r="A106" s="896" t="s">
        <v>567</v>
      </c>
      <c r="B106" s="896"/>
      <c r="C106" s="896"/>
      <c r="D106" s="896"/>
      <c r="E106" s="896"/>
      <c r="F106" s="896"/>
      <c r="G106" s="896"/>
      <c r="H106" s="896"/>
      <c r="I106" s="896"/>
      <c r="J106" s="896"/>
    </row>
    <row r="107" spans="1:10" x14ac:dyDescent="0.25">
      <c r="A107" s="583" t="s">
        <v>568</v>
      </c>
      <c r="B107" s="583"/>
      <c r="C107" s="583"/>
      <c r="D107" s="583"/>
      <c r="E107" s="583"/>
      <c r="F107" s="583"/>
      <c r="G107" s="583"/>
      <c r="H107" s="583"/>
      <c r="I107" s="583"/>
      <c r="J107" s="583"/>
    </row>
    <row r="112" spans="1:10" ht="12" customHeight="1" x14ac:dyDescent="0.25">
      <c r="A112" s="702" t="s">
        <v>23</v>
      </c>
      <c r="B112" s="702"/>
      <c r="C112" s="890">
        <f>Presentación!$C$3</f>
        <v>1990</v>
      </c>
      <c r="D112" s="890"/>
      <c r="E112" s="890"/>
      <c r="F112" s="890"/>
      <c r="G112" s="890"/>
      <c r="H112" s="890"/>
      <c r="I112" s="890"/>
      <c r="J112" s="890"/>
    </row>
    <row r="113" spans="1:13" ht="12" customHeight="1" x14ac:dyDescent="0.25">
      <c r="A113" s="702" t="s">
        <v>24</v>
      </c>
      <c r="B113" s="702"/>
      <c r="C113" s="891" t="s">
        <v>375</v>
      </c>
      <c r="D113" s="891"/>
      <c r="E113" s="891"/>
      <c r="F113" s="891"/>
      <c r="G113" s="891"/>
      <c r="H113" s="891"/>
      <c r="I113" s="891"/>
      <c r="J113" s="891"/>
      <c r="L113">
        <v>15</v>
      </c>
    </row>
    <row r="114" spans="1:13" ht="12" customHeight="1" x14ac:dyDescent="0.25">
      <c r="A114" s="702" t="s">
        <v>5</v>
      </c>
      <c r="B114" s="702"/>
      <c r="C114" s="703" t="s">
        <v>26</v>
      </c>
      <c r="D114" s="703"/>
      <c r="E114" s="703"/>
      <c r="F114" s="703"/>
      <c r="G114" s="703"/>
      <c r="H114" s="703"/>
      <c r="I114" s="703"/>
      <c r="J114" s="703"/>
    </row>
    <row r="115" spans="1:13" ht="12" customHeight="1" x14ac:dyDescent="0.25">
      <c r="A115" s="702" t="s">
        <v>27</v>
      </c>
      <c r="B115" s="702"/>
      <c r="C115" s="703" t="s">
        <v>679</v>
      </c>
      <c r="D115" s="703"/>
      <c r="E115" s="703"/>
      <c r="F115" s="703"/>
      <c r="G115" s="703"/>
      <c r="H115" s="703"/>
      <c r="I115" s="703"/>
      <c r="J115" s="703"/>
    </row>
    <row r="116" spans="1:13" ht="12" customHeight="1" x14ac:dyDescent="0.25">
      <c r="A116" s="702" t="s">
        <v>29</v>
      </c>
      <c r="B116" s="702"/>
      <c r="C116" s="703" t="s">
        <v>680</v>
      </c>
      <c r="D116" s="703"/>
      <c r="E116" s="703"/>
      <c r="F116" s="703"/>
      <c r="G116" s="703"/>
      <c r="H116" s="703"/>
      <c r="I116" s="703"/>
      <c r="J116" s="703"/>
    </row>
    <row r="117" spans="1:13" ht="12" customHeight="1" x14ac:dyDescent="0.25">
      <c r="A117" s="702" t="s">
        <v>31</v>
      </c>
      <c r="B117" s="702"/>
      <c r="C117" s="703" t="s">
        <v>406</v>
      </c>
      <c r="D117" s="703"/>
      <c r="E117" s="703"/>
      <c r="F117" s="703"/>
      <c r="G117" s="703"/>
      <c r="H117" s="703"/>
      <c r="I117" s="703"/>
      <c r="J117" s="703"/>
    </row>
    <row r="118" spans="1:13" ht="12" customHeight="1" x14ac:dyDescent="0.25">
      <c r="A118" s="704" t="s">
        <v>33</v>
      </c>
      <c r="B118" s="704"/>
      <c r="C118" s="97" t="s">
        <v>34</v>
      </c>
      <c r="D118" s="705" t="s">
        <v>219</v>
      </c>
      <c r="E118" s="705"/>
      <c r="F118" s="705"/>
      <c r="G118" s="705" t="s">
        <v>455</v>
      </c>
      <c r="H118" s="705"/>
      <c r="I118" s="705"/>
      <c r="J118" s="705"/>
    </row>
    <row r="119" spans="1:13" ht="34.5" customHeight="1" x14ac:dyDescent="0.25">
      <c r="A119" s="7" t="s">
        <v>37</v>
      </c>
      <c r="B119" s="7"/>
      <c r="C119" s="6" t="s">
        <v>38</v>
      </c>
      <c r="D119" s="98" t="s">
        <v>681</v>
      </c>
      <c r="E119" s="98" t="s">
        <v>222</v>
      </c>
      <c r="F119" s="98" t="s">
        <v>43</v>
      </c>
      <c r="G119" s="98" t="s">
        <v>457</v>
      </c>
      <c r="H119" s="98" t="s">
        <v>458</v>
      </c>
      <c r="I119" s="98" t="s">
        <v>411</v>
      </c>
      <c r="J119" s="98" t="s">
        <v>411</v>
      </c>
    </row>
    <row r="120" spans="1:13" ht="12" customHeight="1" x14ac:dyDescent="0.25">
      <c r="A120" s="6" t="s">
        <v>197</v>
      </c>
      <c r="B120" s="6" t="s">
        <v>47</v>
      </c>
      <c r="C120" s="6"/>
      <c r="D120" s="892" t="s">
        <v>48</v>
      </c>
      <c r="E120" s="571" t="s">
        <v>552</v>
      </c>
      <c r="F120" s="571" t="s">
        <v>120</v>
      </c>
      <c r="G120" s="571" t="s">
        <v>460</v>
      </c>
      <c r="H120" s="571" t="s">
        <v>460</v>
      </c>
      <c r="I120" s="892" t="s">
        <v>52</v>
      </c>
      <c r="J120" s="892" t="s">
        <v>225</v>
      </c>
    </row>
    <row r="121" spans="1:13" ht="13.5" x14ac:dyDescent="0.25">
      <c r="A121" s="6"/>
      <c r="B121" s="6"/>
      <c r="C121" s="6"/>
      <c r="D121" s="892"/>
      <c r="E121" s="571" t="s">
        <v>498</v>
      </c>
      <c r="F121" s="571" t="s">
        <v>123</v>
      </c>
      <c r="G121" s="571" t="s">
        <v>462</v>
      </c>
      <c r="H121" s="571" t="s">
        <v>462</v>
      </c>
      <c r="I121" s="892"/>
      <c r="J121" s="892"/>
    </row>
    <row r="122" spans="1:13" ht="83.25" customHeight="1" x14ac:dyDescent="0.25">
      <c r="A122" s="6"/>
      <c r="B122" s="6"/>
      <c r="C122" s="6"/>
      <c r="D122" s="892"/>
      <c r="E122" s="7"/>
      <c r="F122" s="7"/>
      <c r="G122" s="7" t="s">
        <v>557</v>
      </c>
      <c r="H122" s="7" t="s">
        <v>557</v>
      </c>
      <c r="I122" s="893" t="s">
        <v>682</v>
      </c>
      <c r="J122" s="893" t="s">
        <v>683</v>
      </c>
    </row>
    <row r="123" spans="1:13" x14ac:dyDescent="0.25">
      <c r="A123" s="6"/>
      <c r="B123" s="6"/>
      <c r="C123" s="6"/>
      <c r="D123" s="892"/>
      <c r="E123" s="7"/>
      <c r="F123" s="7"/>
      <c r="G123" s="7"/>
      <c r="H123" s="7"/>
      <c r="I123" s="893"/>
      <c r="J123" s="893"/>
    </row>
    <row r="124" spans="1:13" ht="13.5" x14ac:dyDescent="0.35">
      <c r="A124" s="6"/>
      <c r="B124" s="6"/>
      <c r="C124" s="6"/>
      <c r="D124" s="572" t="s">
        <v>467</v>
      </c>
      <c r="E124" s="572" t="s">
        <v>468</v>
      </c>
      <c r="F124" s="572" t="s">
        <v>65</v>
      </c>
      <c r="G124" s="572" t="s">
        <v>66</v>
      </c>
      <c r="H124" s="572" t="s">
        <v>469</v>
      </c>
      <c r="I124" s="573" t="s">
        <v>470</v>
      </c>
      <c r="J124" s="573" t="s">
        <v>470</v>
      </c>
    </row>
    <row r="125" spans="1:13" ht="12.75" customHeight="1" x14ac:dyDescent="0.25">
      <c r="A125" s="687" t="s">
        <v>68</v>
      </c>
      <c r="B125" s="687" t="s">
        <v>315</v>
      </c>
      <c r="C125" s="135" t="s">
        <v>689</v>
      </c>
      <c r="D125" s="614"/>
      <c r="E125" s="577"/>
      <c r="F125" s="576"/>
      <c r="G125" s="613"/>
      <c r="H125" s="613"/>
      <c r="I125" s="584">
        <f>(G125+((0-E125)*F125)-H125)*D125</f>
        <v>0</v>
      </c>
      <c r="J125" s="585"/>
      <c r="L125">
        <v>1</v>
      </c>
      <c r="M125">
        <f>L113*100+L125</f>
        <v>1501</v>
      </c>
    </row>
    <row r="126" spans="1:13" x14ac:dyDescent="0.25">
      <c r="A126" s="687"/>
      <c r="B126" s="687"/>
      <c r="C126" s="486" t="s">
        <v>690</v>
      </c>
      <c r="D126" s="575"/>
      <c r="E126" s="577"/>
      <c r="F126" s="576"/>
      <c r="G126" s="613"/>
      <c r="H126" s="613"/>
      <c r="I126" s="584">
        <f>(G126+((0-E126)*F126)-H126)*D126</f>
        <v>0</v>
      </c>
      <c r="J126" s="585"/>
      <c r="L126">
        <v>2</v>
      </c>
      <c r="M126">
        <f>L113*100+L126</f>
        <v>1502</v>
      </c>
    </row>
    <row r="127" spans="1:13" x14ac:dyDescent="0.25">
      <c r="A127" s="687"/>
      <c r="B127" s="687"/>
      <c r="C127" s="135" t="s">
        <v>691</v>
      </c>
      <c r="D127" s="575"/>
      <c r="E127" s="491"/>
      <c r="F127" s="576"/>
      <c r="G127" s="613"/>
      <c r="H127" s="613"/>
      <c r="I127" s="584">
        <f>(G127+((0-E127)*F127)-H127)*D127</f>
        <v>0</v>
      </c>
      <c r="J127" s="585"/>
      <c r="L127">
        <v>3</v>
      </c>
      <c r="M127">
        <f>L113*100+L127</f>
        <v>1503</v>
      </c>
    </row>
    <row r="128" spans="1:13" ht="12" customHeight="1" x14ac:dyDescent="0.25">
      <c r="A128" s="916" t="s">
        <v>292</v>
      </c>
      <c r="B128" s="916"/>
      <c r="C128" s="916"/>
      <c r="D128" s="587">
        <f>SUM(D125:D127)</f>
        <v>0</v>
      </c>
      <c r="E128" s="515"/>
      <c r="F128" s="515"/>
      <c r="G128" s="515"/>
      <c r="H128" s="515"/>
      <c r="I128" s="587">
        <f>SUM(I125:I127)</f>
        <v>0</v>
      </c>
      <c r="J128" s="587">
        <f>SUM(J125:J127)</f>
        <v>0</v>
      </c>
    </row>
    <row r="129" spans="1:13" ht="12" customHeight="1" x14ac:dyDescent="0.25">
      <c r="A129" s="7" t="s">
        <v>310</v>
      </c>
      <c r="B129" s="7" t="s">
        <v>315</v>
      </c>
      <c r="C129" s="469" t="s">
        <v>315</v>
      </c>
      <c r="D129" s="575"/>
      <c r="E129" s="588"/>
      <c r="F129" s="580"/>
      <c r="G129" s="613"/>
      <c r="H129" s="613"/>
      <c r="I129" s="584">
        <f>(G129+((0-E129)*F129)-H129)*D129</f>
        <v>0</v>
      </c>
      <c r="J129" s="585"/>
      <c r="L129">
        <v>4</v>
      </c>
      <c r="M129">
        <f>L113*100+L129</f>
        <v>1504</v>
      </c>
    </row>
    <row r="130" spans="1:13" x14ac:dyDescent="0.25">
      <c r="A130" s="7"/>
      <c r="B130" s="7"/>
      <c r="C130" s="469"/>
      <c r="D130" s="579"/>
      <c r="E130" s="579"/>
      <c r="F130" s="579"/>
      <c r="G130" s="579"/>
      <c r="H130" s="579"/>
      <c r="I130" s="579"/>
      <c r="J130" s="497"/>
    </row>
    <row r="131" spans="1:13" ht="12" customHeight="1" x14ac:dyDescent="0.25">
      <c r="A131" s="916" t="s">
        <v>292</v>
      </c>
      <c r="B131" s="916"/>
      <c r="C131" s="916"/>
      <c r="D131" s="587">
        <f>SUM(D129:D130)</f>
        <v>0</v>
      </c>
      <c r="E131" s="515"/>
      <c r="F131" s="515"/>
      <c r="G131" s="515"/>
      <c r="H131" s="515"/>
      <c r="I131" s="587">
        <f>SUM(I129:I130)</f>
        <v>0</v>
      </c>
      <c r="J131" s="587">
        <f>SUM(J129:J130)</f>
        <v>0</v>
      </c>
    </row>
    <row r="132" spans="1:13" ht="12" customHeight="1" x14ac:dyDescent="0.25">
      <c r="A132" s="7" t="s">
        <v>313</v>
      </c>
      <c r="B132" s="7" t="s">
        <v>315</v>
      </c>
      <c r="C132" s="469" t="s">
        <v>315</v>
      </c>
      <c r="D132" s="575"/>
      <c r="E132" s="588"/>
      <c r="F132" s="580"/>
      <c r="G132" s="613"/>
      <c r="H132" s="613"/>
      <c r="I132" s="584">
        <f>(G132+((0-E132)*F132)-H132)*D132</f>
        <v>0</v>
      </c>
      <c r="J132" s="585"/>
      <c r="L132">
        <v>5</v>
      </c>
      <c r="M132">
        <f>L113*100+L132</f>
        <v>1505</v>
      </c>
    </row>
    <row r="133" spans="1:13" x14ac:dyDescent="0.25">
      <c r="A133" s="7"/>
      <c r="B133" s="7"/>
      <c r="C133" s="469"/>
      <c r="D133" s="579"/>
      <c r="E133" s="579"/>
      <c r="F133" s="579"/>
      <c r="G133" s="579"/>
      <c r="H133" s="579"/>
      <c r="I133" s="579"/>
      <c r="J133" s="497"/>
    </row>
    <row r="134" spans="1:13" ht="12" customHeight="1" x14ac:dyDescent="0.25">
      <c r="A134" s="916" t="s">
        <v>292</v>
      </c>
      <c r="B134" s="916"/>
      <c r="C134" s="916"/>
      <c r="D134" s="587">
        <f>SUM(D132:D133)</f>
        <v>0</v>
      </c>
      <c r="E134" s="515"/>
      <c r="F134" s="515"/>
      <c r="G134" s="515"/>
      <c r="H134" s="515"/>
      <c r="I134" s="587">
        <f>SUM(I132:I133)</f>
        <v>0</v>
      </c>
      <c r="J134" s="587">
        <f>SUM(J132:J133)</f>
        <v>0</v>
      </c>
    </row>
    <row r="135" spans="1:13" ht="12" customHeight="1" x14ac:dyDescent="0.25">
      <c r="A135" s="7" t="s">
        <v>314</v>
      </c>
      <c r="B135" s="7" t="s">
        <v>315</v>
      </c>
      <c r="C135" s="469" t="s">
        <v>315</v>
      </c>
      <c r="D135" s="575"/>
      <c r="E135" s="588"/>
      <c r="F135" s="580"/>
      <c r="G135" s="613"/>
      <c r="H135" s="613"/>
      <c r="I135" s="584">
        <f>(G135+((0-E135)*F135)-H135)*D135</f>
        <v>0</v>
      </c>
      <c r="J135" s="585"/>
      <c r="L135">
        <v>6</v>
      </c>
      <c r="M135">
        <f>L113*100+L135</f>
        <v>1506</v>
      </c>
    </row>
    <row r="136" spans="1:13" x14ac:dyDescent="0.25">
      <c r="A136" s="7"/>
      <c r="B136" s="7"/>
      <c r="C136" s="469"/>
      <c r="D136" s="579"/>
      <c r="E136" s="579"/>
      <c r="F136" s="579"/>
      <c r="G136" s="579"/>
      <c r="H136" s="579"/>
      <c r="I136" s="579"/>
      <c r="J136" s="497"/>
    </row>
    <row r="137" spans="1:13" ht="12" customHeight="1" x14ac:dyDescent="0.25">
      <c r="A137" s="916" t="s">
        <v>292</v>
      </c>
      <c r="B137" s="916"/>
      <c r="C137" s="916"/>
      <c r="D137" s="587">
        <f>SUM(D135:D136)</f>
        <v>0</v>
      </c>
      <c r="E137" s="515"/>
      <c r="F137" s="515"/>
      <c r="G137" s="515"/>
      <c r="H137" s="515"/>
      <c r="I137" s="587">
        <f>SUM(I135:I136)</f>
        <v>0</v>
      </c>
      <c r="J137" s="587">
        <f>SUM(J135:J136)</f>
        <v>0</v>
      </c>
    </row>
    <row r="138" spans="1:13" ht="12" customHeight="1" x14ac:dyDescent="0.25">
      <c r="A138" s="7" t="s">
        <v>316</v>
      </c>
      <c r="B138" s="7" t="s">
        <v>315</v>
      </c>
      <c r="C138" s="469" t="s">
        <v>315</v>
      </c>
      <c r="D138" s="575"/>
      <c r="E138" s="588"/>
      <c r="F138" s="580"/>
      <c r="G138" s="613"/>
      <c r="H138" s="613"/>
      <c r="I138" s="584">
        <f>(G138+((0-E138)*F138)-H138)*D138</f>
        <v>0</v>
      </c>
      <c r="J138" s="585"/>
      <c r="L138">
        <v>7</v>
      </c>
      <c r="M138">
        <f>L113*100+L138</f>
        <v>1507</v>
      </c>
    </row>
    <row r="139" spans="1:13" x14ac:dyDescent="0.25">
      <c r="A139" s="7"/>
      <c r="B139" s="7"/>
      <c r="C139" s="469"/>
      <c r="D139" s="579"/>
      <c r="E139" s="579"/>
      <c r="F139" s="579"/>
      <c r="G139" s="579"/>
      <c r="H139" s="579"/>
      <c r="I139" s="579"/>
      <c r="J139" s="497"/>
    </row>
    <row r="140" spans="1:13" ht="12" customHeight="1" x14ac:dyDescent="0.25">
      <c r="A140" s="917" t="s">
        <v>292</v>
      </c>
      <c r="B140" s="917"/>
      <c r="C140" s="917"/>
      <c r="D140" s="587">
        <f>SUM(D138:D139)</f>
        <v>0</v>
      </c>
      <c r="E140" s="515"/>
      <c r="F140" s="515"/>
      <c r="G140" s="515"/>
      <c r="H140" s="515"/>
      <c r="I140" s="587">
        <f>SUM(I138:I139)</f>
        <v>0</v>
      </c>
      <c r="J140" s="587">
        <f>SUM(J138:J139)</f>
        <v>0</v>
      </c>
    </row>
    <row r="141" spans="1:13" x14ac:dyDescent="0.25">
      <c r="A141" s="865" t="s">
        <v>91</v>
      </c>
      <c r="B141" s="865"/>
      <c r="C141" s="865"/>
      <c r="D141" s="587">
        <f>D128+D131+D134+D137+D140</f>
        <v>0</v>
      </c>
      <c r="E141" s="516"/>
      <c r="F141" s="516"/>
      <c r="G141" s="516"/>
      <c r="H141" s="516"/>
      <c r="I141" s="587">
        <f>I128+I131+I134+I137+I140</f>
        <v>0</v>
      </c>
      <c r="J141" s="587">
        <f>J128+J131+J134+J137+J140</f>
        <v>0</v>
      </c>
    </row>
    <row r="142" spans="1:13" x14ac:dyDescent="0.25">
      <c r="A142" s="896" t="s">
        <v>687</v>
      </c>
      <c r="B142" s="896"/>
      <c r="C142" s="896"/>
      <c r="D142" s="896"/>
      <c r="E142" s="896"/>
      <c r="F142" s="896"/>
      <c r="G142" s="896"/>
      <c r="H142" s="896"/>
      <c r="I142" s="896"/>
      <c r="J142" s="896"/>
    </row>
    <row r="143" spans="1:13" x14ac:dyDescent="0.25">
      <c r="A143" s="896" t="s">
        <v>688</v>
      </c>
      <c r="B143" s="896"/>
      <c r="C143" s="896"/>
      <c r="D143" s="896"/>
      <c r="E143" s="896"/>
      <c r="F143" s="896"/>
      <c r="G143" s="896"/>
      <c r="H143" s="896"/>
      <c r="I143" s="896"/>
      <c r="J143" s="896"/>
    </row>
    <row r="144" spans="1:13" x14ac:dyDescent="0.25">
      <c r="A144" s="583" t="s">
        <v>568</v>
      </c>
      <c r="B144" s="583"/>
      <c r="C144" s="583"/>
      <c r="D144" s="583"/>
      <c r="E144" s="583"/>
      <c r="F144" s="583"/>
      <c r="G144" s="583"/>
      <c r="H144" s="583"/>
      <c r="I144" s="583"/>
      <c r="J144" s="583"/>
    </row>
    <row r="149" spans="1:12" ht="12" customHeight="1" x14ac:dyDescent="0.25">
      <c r="A149" s="702" t="s">
        <v>23</v>
      </c>
      <c r="B149" s="702"/>
      <c r="C149" s="890">
        <f>Presentación!$C$3</f>
        <v>1990</v>
      </c>
      <c r="D149" s="890"/>
      <c r="E149" s="890"/>
      <c r="F149" s="890"/>
      <c r="G149" s="890"/>
      <c r="H149" s="890"/>
      <c r="I149" s="890"/>
      <c r="J149" s="890"/>
    </row>
    <row r="150" spans="1:12" ht="12" customHeight="1" x14ac:dyDescent="0.25">
      <c r="A150" s="702" t="s">
        <v>24</v>
      </c>
      <c r="B150" s="702"/>
      <c r="C150" s="891" t="s">
        <v>376</v>
      </c>
      <c r="D150" s="891"/>
      <c r="E150" s="891"/>
      <c r="F150" s="891"/>
      <c r="G150" s="891"/>
      <c r="H150" s="891"/>
      <c r="I150" s="891"/>
      <c r="J150" s="891"/>
      <c r="L150">
        <v>1</v>
      </c>
    </row>
    <row r="151" spans="1:12" ht="12.75" customHeight="1" x14ac:dyDescent="0.25">
      <c r="A151" s="702" t="s">
        <v>5</v>
      </c>
      <c r="B151" s="702"/>
      <c r="C151" s="703" t="s">
        <v>26</v>
      </c>
      <c r="D151" s="703"/>
      <c r="E151" s="703"/>
      <c r="F151" s="703"/>
      <c r="G151" s="703"/>
      <c r="H151" s="703"/>
      <c r="I151" s="703"/>
      <c r="J151" s="703"/>
    </row>
    <row r="152" spans="1:12" ht="12.75" customHeight="1" x14ac:dyDescent="0.25">
      <c r="A152" s="702" t="s">
        <v>27</v>
      </c>
      <c r="B152" s="702"/>
      <c r="C152" s="703" t="s">
        <v>679</v>
      </c>
      <c r="D152" s="703"/>
      <c r="E152" s="703"/>
      <c r="F152" s="703"/>
      <c r="G152" s="703"/>
      <c r="H152" s="703"/>
      <c r="I152" s="703"/>
      <c r="J152" s="703"/>
    </row>
    <row r="153" spans="1:12" ht="12" customHeight="1" x14ac:dyDescent="0.25">
      <c r="A153" s="702" t="s">
        <v>29</v>
      </c>
      <c r="B153" s="702"/>
      <c r="C153" s="703" t="s">
        <v>680</v>
      </c>
      <c r="D153" s="703"/>
      <c r="E153" s="703"/>
      <c r="F153" s="703"/>
      <c r="G153" s="703"/>
      <c r="H153" s="703"/>
      <c r="I153" s="703"/>
      <c r="J153" s="703"/>
    </row>
    <row r="154" spans="1:12" ht="12" customHeight="1" x14ac:dyDescent="0.25">
      <c r="A154" s="702" t="s">
        <v>31</v>
      </c>
      <c r="B154" s="702"/>
      <c r="C154" s="703" t="s">
        <v>406</v>
      </c>
      <c r="D154" s="703"/>
      <c r="E154" s="703"/>
      <c r="F154" s="703"/>
      <c r="G154" s="703"/>
      <c r="H154" s="703"/>
      <c r="I154" s="703"/>
      <c r="J154" s="703"/>
    </row>
    <row r="155" spans="1:12" ht="12" customHeight="1" x14ac:dyDescent="0.25">
      <c r="A155" s="704" t="s">
        <v>33</v>
      </c>
      <c r="B155" s="704"/>
      <c r="C155" s="97" t="s">
        <v>34</v>
      </c>
      <c r="D155" s="705" t="s">
        <v>219</v>
      </c>
      <c r="E155" s="705"/>
      <c r="F155" s="705"/>
      <c r="G155" s="705" t="s">
        <v>455</v>
      </c>
      <c r="H155" s="705"/>
      <c r="I155" s="705"/>
      <c r="J155" s="705"/>
    </row>
    <row r="156" spans="1:12" ht="34.5" customHeight="1" x14ac:dyDescent="0.25">
      <c r="A156" s="7" t="s">
        <v>37</v>
      </c>
      <c r="B156" s="7"/>
      <c r="C156" s="6" t="s">
        <v>38</v>
      </c>
      <c r="D156" s="98" t="s">
        <v>681</v>
      </c>
      <c r="E156" s="98" t="s">
        <v>222</v>
      </c>
      <c r="F156" s="98" t="s">
        <v>43</v>
      </c>
      <c r="G156" s="98" t="s">
        <v>457</v>
      </c>
      <c r="H156" s="98" t="s">
        <v>458</v>
      </c>
      <c r="I156" s="98" t="s">
        <v>411</v>
      </c>
      <c r="J156" s="98" t="s">
        <v>411</v>
      </c>
    </row>
    <row r="157" spans="1:12" ht="12.75" customHeight="1" x14ac:dyDescent="0.25">
      <c r="A157" s="6" t="s">
        <v>197</v>
      </c>
      <c r="B157" s="6" t="s">
        <v>47</v>
      </c>
      <c r="C157" s="6"/>
      <c r="D157" s="892" t="s">
        <v>48</v>
      </c>
      <c r="E157" s="571" t="s">
        <v>552</v>
      </c>
      <c r="F157" s="571" t="s">
        <v>120</v>
      </c>
      <c r="G157" s="571" t="s">
        <v>460</v>
      </c>
      <c r="H157" s="571" t="s">
        <v>460</v>
      </c>
      <c r="I157" s="892" t="s">
        <v>52</v>
      </c>
      <c r="J157" s="892" t="s">
        <v>225</v>
      </c>
    </row>
    <row r="158" spans="1:12" ht="13.5" x14ac:dyDescent="0.25">
      <c r="A158" s="6"/>
      <c r="B158" s="6"/>
      <c r="C158" s="6"/>
      <c r="D158" s="892"/>
      <c r="E158" s="571" t="s">
        <v>498</v>
      </c>
      <c r="F158" s="571" t="s">
        <v>123</v>
      </c>
      <c r="G158" s="571" t="s">
        <v>462</v>
      </c>
      <c r="H158" s="571" t="s">
        <v>462</v>
      </c>
      <c r="I158" s="892"/>
      <c r="J158" s="892"/>
    </row>
    <row r="159" spans="1:12" ht="12.75" customHeight="1" x14ac:dyDescent="0.25">
      <c r="A159" s="6"/>
      <c r="B159" s="6"/>
      <c r="C159" s="6"/>
      <c r="D159" s="892"/>
      <c r="E159" s="7"/>
      <c r="F159" s="7"/>
      <c r="G159" s="7" t="s">
        <v>557</v>
      </c>
      <c r="H159" s="7" t="s">
        <v>557</v>
      </c>
      <c r="I159" s="893" t="s">
        <v>682</v>
      </c>
      <c r="J159" s="893" t="s">
        <v>683</v>
      </c>
    </row>
    <row r="160" spans="1:12" x14ac:dyDescent="0.25">
      <c r="A160" s="6"/>
      <c r="B160" s="6"/>
      <c r="C160" s="6"/>
      <c r="D160" s="892"/>
      <c r="E160" s="7"/>
      <c r="F160" s="7"/>
      <c r="G160" s="7"/>
      <c r="H160" s="7"/>
      <c r="I160" s="893"/>
      <c r="J160" s="893"/>
    </row>
    <row r="161" spans="1:13" ht="13.5" x14ac:dyDescent="0.35">
      <c r="A161" s="6"/>
      <c r="B161" s="6"/>
      <c r="C161" s="6"/>
      <c r="D161" s="572" t="s">
        <v>467</v>
      </c>
      <c r="E161" s="572" t="s">
        <v>468</v>
      </c>
      <c r="F161" s="572" t="s">
        <v>65</v>
      </c>
      <c r="G161" s="572" t="s">
        <v>66</v>
      </c>
      <c r="H161" s="572" t="s">
        <v>469</v>
      </c>
      <c r="I161" s="573" t="s">
        <v>470</v>
      </c>
      <c r="J161" s="573" t="s">
        <v>470</v>
      </c>
    </row>
    <row r="162" spans="1:13" ht="12.75" customHeight="1" x14ac:dyDescent="0.25">
      <c r="A162" s="687" t="s">
        <v>68</v>
      </c>
      <c r="B162" s="687" t="s">
        <v>315</v>
      </c>
      <c r="C162" s="135" t="s">
        <v>689</v>
      </c>
      <c r="D162" s="575"/>
      <c r="E162" s="577"/>
      <c r="F162" s="576"/>
      <c r="G162" s="613"/>
      <c r="H162" s="613"/>
      <c r="I162" s="584">
        <f>(G162+((0-E162)*F162)-H162)*D162</f>
        <v>0</v>
      </c>
      <c r="J162" s="585"/>
      <c r="L162">
        <v>1</v>
      </c>
      <c r="M162">
        <f>L150*100+L162</f>
        <v>101</v>
      </c>
    </row>
    <row r="163" spans="1:13" x14ac:dyDescent="0.25">
      <c r="A163" s="687"/>
      <c r="B163" s="687"/>
      <c r="C163" s="486" t="s">
        <v>690</v>
      </c>
      <c r="D163" s="575"/>
      <c r="E163" s="577"/>
      <c r="F163" s="576"/>
      <c r="G163" s="613"/>
      <c r="H163" s="613"/>
      <c r="I163" s="584">
        <f>(G163+((0-E163)*F163)-H163)*D163</f>
        <v>0</v>
      </c>
      <c r="J163" s="585"/>
      <c r="L163">
        <v>2</v>
      </c>
      <c r="M163">
        <f>L150*100+L163</f>
        <v>102</v>
      </c>
    </row>
    <row r="164" spans="1:13" x14ac:dyDescent="0.25">
      <c r="A164" s="687"/>
      <c r="B164" s="687"/>
      <c r="C164" s="135" t="s">
        <v>691</v>
      </c>
      <c r="D164" s="575"/>
      <c r="E164" s="491"/>
      <c r="F164" s="576"/>
      <c r="G164" s="613"/>
      <c r="H164" s="613"/>
      <c r="I164" s="584">
        <f>(G164+((0-E164)*F164)-H164)*D164</f>
        <v>0</v>
      </c>
      <c r="J164" s="585"/>
      <c r="L164">
        <v>3</v>
      </c>
      <c r="M164">
        <f>L150*100+L164</f>
        <v>103</v>
      </c>
    </row>
    <row r="165" spans="1:13" ht="12" customHeight="1" x14ac:dyDescent="0.25">
      <c r="A165" s="916" t="s">
        <v>292</v>
      </c>
      <c r="B165" s="916"/>
      <c r="C165" s="916"/>
      <c r="D165" s="587">
        <f>SUM(D162:D164)</f>
        <v>0</v>
      </c>
      <c r="E165" s="515"/>
      <c r="F165" s="515"/>
      <c r="G165" s="515"/>
      <c r="H165" s="515"/>
      <c r="I165" s="587">
        <f>SUM(I162:I164)</f>
        <v>0</v>
      </c>
      <c r="J165" s="587">
        <f>SUM(J162:J164)</f>
        <v>0</v>
      </c>
    </row>
    <row r="166" spans="1:13" ht="12" customHeight="1" x14ac:dyDescent="0.25">
      <c r="A166" s="7" t="s">
        <v>310</v>
      </c>
      <c r="B166" s="7" t="s">
        <v>315</v>
      </c>
      <c r="C166" s="469" t="s">
        <v>315</v>
      </c>
      <c r="D166" s="575"/>
      <c r="E166" s="588"/>
      <c r="F166" s="580"/>
      <c r="G166" s="613"/>
      <c r="H166" s="613"/>
      <c r="I166" s="584">
        <f>(G166+((0-E166)*F166)-H166)*D166</f>
        <v>0</v>
      </c>
      <c r="J166" s="585"/>
      <c r="L166">
        <v>4</v>
      </c>
      <c r="M166">
        <f>L150*100+L166</f>
        <v>104</v>
      </c>
    </row>
    <row r="167" spans="1:13" x14ac:dyDescent="0.25">
      <c r="A167" s="7"/>
      <c r="B167" s="7"/>
      <c r="C167" s="469"/>
      <c r="D167" s="579"/>
      <c r="E167" s="579"/>
      <c r="F167" s="579"/>
      <c r="G167" s="579"/>
      <c r="H167" s="579"/>
      <c r="I167" s="579"/>
      <c r="J167" s="497"/>
    </row>
    <row r="168" spans="1:13" ht="12" customHeight="1" x14ac:dyDescent="0.25">
      <c r="A168" s="916" t="s">
        <v>292</v>
      </c>
      <c r="B168" s="916"/>
      <c r="C168" s="916"/>
      <c r="D168" s="587">
        <f>SUM(D166:D167)</f>
        <v>0</v>
      </c>
      <c r="E168" s="515"/>
      <c r="F168" s="515"/>
      <c r="G168" s="515"/>
      <c r="H168" s="515"/>
      <c r="I168" s="587">
        <f>SUM(I166:I167)</f>
        <v>0</v>
      </c>
      <c r="J168" s="587">
        <f>SUM(J166:J167)</f>
        <v>0</v>
      </c>
    </row>
    <row r="169" spans="1:13" ht="12" customHeight="1" x14ac:dyDescent="0.25">
      <c r="A169" s="7" t="s">
        <v>313</v>
      </c>
      <c r="B169" s="7" t="s">
        <v>315</v>
      </c>
      <c r="C169" s="469" t="s">
        <v>315</v>
      </c>
      <c r="D169" s="575"/>
      <c r="E169" s="588"/>
      <c r="F169" s="580"/>
      <c r="G169" s="613"/>
      <c r="H169" s="613"/>
      <c r="I169" s="584">
        <f>(G169+((0-E169)*F169)-H169)*D169</f>
        <v>0</v>
      </c>
      <c r="J169" s="585"/>
      <c r="L169">
        <v>5</v>
      </c>
      <c r="M169">
        <f>L150*100+L169</f>
        <v>105</v>
      </c>
    </row>
    <row r="170" spans="1:13" x14ac:dyDescent="0.25">
      <c r="A170" s="7"/>
      <c r="B170" s="7"/>
      <c r="C170" s="469"/>
      <c r="D170" s="579"/>
      <c r="E170" s="579"/>
      <c r="F170" s="579"/>
      <c r="G170" s="579"/>
      <c r="H170" s="579"/>
      <c r="I170" s="579"/>
      <c r="J170" s="497"/>
    </row>
    <row r="171" spans="1:13" ht="12" customHeight="1" x14ac:dyDescent="0.25">
      <c r="A171" s="916" t="s">
        <v>292</v>
      </c>
      <c r="B171" s="916"/>
      <c r="C171" s="916"/>
      <c r="D171" s="587">
        <f>SUM(D169:D170)</f>
        <v>0</v>
      </c>
      <c r="E171" s="515"/>
      <c r="F171" s="515"/>
      <c r="G171" s="515"/>
      <c r="H171" s="515"/>
      <c r="I171" s="587">
        <f>SUM(I169:I170)</f>
        <v>0</v>
      </c>
      <c r="J171" s="587">
        <f>SUM(J169:J170)</f>
        <v>0</v>
      </c>
    </row>
    <row r="172" spans="1:13" ht="12" customHeight="1" x14ac:dyDescent="0.25">
      <c r="A172" s="7" t="s">
        <v>314</v>
      </c>
      <c r="B172" s="7" t="s">
        <v>315</v>
      </c>
      <c r="C172" s="469" t="s">
        <v>315</v>
      </c>
      <c r="D172" s="575"/>
      <c r="E172" s="588"/>
      <c r="F172" s="580"/>
      <c r="G172" s="613"/>
      <c r="H172" s="613"/>
      <c r="I172" s="584">
        <f>(G172+((0-E172)*F172)-H172)*D172</f>
        <v>0</v>
      </c>
      <c r="J172" s="585"/>
      <c r="L172">
        <v>6</v>
      </c>
      <c r="M172">
        <f>L150*100+L172</f>
        <v>106</v>
      </c>
    </row>
    <row r="173" spans="1:13" x14ac:dyDescent="0.25">
      <c r="A173" s="7"/>
      <c r="B173" s="7"/>
      <c r="C173" s="469"/>
      <c r="D173" s="579"/>
      <c r="E173" s="579"/>
      <c r="F173" s="579"/>
      <c r="G173" s="579"/>
      <c r="H173" s="579"/>
      <c r="I173" s="579"/>
      <c r="J173" s="497"/>
    </row>
    <row r="174" spans="1:13" ht="12" customHeight="1" x14ac:dyDescent="0.25">
      <c r="A174" s="916" t="s">
        <v>292</v>
      </c>
      <c r="B174" s="916"/>
      <c r="C174" s="916"/>
      <c r="D174" s="587">
        <f>SUM(D172:D173)</f>
        <v>0</v>
      </c>
      <c r="E174" s="515"/>
      <c r="F174" s="515"/>
      <c r="G174" s="515"/>
      <c r="H174" s="515"/>
      <c r="I174" s="587">
        <f>SUM(I172:I173)</f>
        <v>0</v>
      </c>
      <c r="J174" s="587">
        <f>SUM(J172:J173)</f>
        <v>0</v>
      </c>
    </row>
    <row r="175" spans="1:13" ht="12" customHeight="1" x14ac:dyDescent="0.25">
      <c r="A175" s="7" t="s">
        <v>316</v>
      </c>
      <c r="B175" s="7" t="s">
        <v>315</v>
      </c>
      <c r="C175" s="469" t="s">
        <v>315</v>
      </c>
      <c r="D175" s="575"/>
      <c r="E175" s="588"/>
      <c r="F175" s="580"/>
      <c r="G175" s="613"/>
      <c r="H175" s="613"/>
      <c r="I175" s="584">
        <f>(G175+((0-E175)*F175)-H175)*D175</f>
        <v>0</v>
      </c>
      <c r="J175" s="585"/>
      <c r="L175">
        <v>7</v>
      </c>
      <c r="M175">
        <f>L150*100+L175</f>
        <v>107</v>
      </c>
    </row>
    <row r="176" spans="1:13" x14ac:dyDescent="0.25">
      <c r="A176" s="7"/>
      <c r="B176" s="7"/>
      <c r="C176" s="469"/>
      <c r="D176" s="579"/>
      <c r="E176" s="579"/>
      <c r="F176" s="579"/>
      <c r="G176" s="579"/>
      <c r="H176" s="579"/>
      <c r="I176" s="579"/>
      <c r="J176" s="497"/>
    </row>
    <row r="177" spans="1:12" ht="12" customHeight="1" x14ac:dyDescent="0.25">
      <c r="A177" s="917" t="s">
        <v>292</v>
      </c>
      <c r="B177" s="917"/>
      <c r="C177" s="917"/>
      <c r="D177" s="587">
        <f>SUM(D175:D176)</f>
        <v>0</v>
      </c>
      <c r="E177" s="515"/>
      <c r="F177" s="515"/>
      <c r="G177" s="515"/>
      <c r="H177" s="515"/>
      <c r="I177" s="587">
        <f>SUM(I175:I176)</f>
        <v>0</v>
      </c>
      <c r="J177" s="587">
        <f>SUM(J175:J176)</f>
        <v>0</v>
      </c>
    </row>
    <row r="178" spans="1:12" x14ac:dyDescent="0.25">
      <c r="A178" s="865" t="s">
        <v>91</v>
      </c>
      <c r="B178" s="865"/>
      <c r="C178" s="865"/>
      <c r="D178" s="587">
        <f>D165+D168+D171+D174+D177</f>
        <v>0</v>
      </c>
      <c r="E178" s="516"/>
      <c r="F178" s="516"/>
      <c r="G178" s="516"/>
      <c r="H178" s="516"/>
      <c r="I178" s="587">
        <f>I165+I168+I171+I174+I177</f>
        <v>0</v>
      </c>
      <c r="J178" s="587">
        <f>J165+J168+J171+J174+J177</f>
        <v>0</v>
      </c>
    </row>
    <row r="179" spans="1:12" x14ac:dyDescent="0.25">
      <c r="A179" s="896" t="s">
        <v>687</v>
      </c>
      <c r="B179" s="896"/>
      <c r="C179" s="896"/>
      <c r="D179" s="896"/>
      <c r="E179" s="896"/>
      <c r="F179" s="896"/>
      <c r="G179" s="896"/>
      <c r="H179" s="896"/>
      <c r="I179" s="896"/>
      <c r="J179" s="896"/>
    </row>
    <row r="180" spans="1:12" x14ac:dyDescent="0.25">
      <c r="A180" s="896" t="s">
        <v>688</v>
      </c>
      <c r="B180" s="896"/>
      <c r="C180" s="896"/>
      <c r="D180" s="896"/>
      <c r="E180" s="896"/>
      <c r="F180" s="896"/>
      <c r="G180" s="896"/>
      <c r="H180" s="896"/>
      <c r="I180" s="896"/>
      <c r="J180" s="896"/>
    </row>
    <row r="181" spans="1:12" x14ac:dyDescent="0.25">
      <c r="A181" s="583" t="s">
        <v>568</v>
      </c>
      <c r="B181" s="583"/>
      <c r="C181" s="583"/>
      <c r="D181" s="583"/>
      <c r="E181" s="583"/>
      <c r="F181" s="583"/>
      <c r="G181" s="583"/>
      <c r="H181" s="583"/>
      <c r="I181" s="583"/>
      <c r="J181" s="583"/>
    </row>
    <row r="186" spans="1:12" ht="12" customHeight="1" x14ac:dyDescent="0.25">
      <c r="A186" s="702" t="s">
        <v>23</v>
      </c>
      <c r="B186" s="702"/>
      <c r="C186" s="890">
        <f>Presentación!$C$3</f>
        <v>1990</v>
      </c>
      <c r="D186" s="890"/>
      <c r="E186" s="890"/>
      <c r="F186" s="890"/>
      <c r="G186" s="890"/>
      <c r="H186" s="890"/>
      <c r="I186" s="890"/>
      <c r="J186" s="890"/>
    </row>
    <row r="187" spans="1:12" ht="12" customHeight="1" x14ac:dyDescent="0.25">
      <c r="A187" s="702" t="s">
        <v>24</v>
      </c>
      <c r="B187" s="702"/>
      <c r="C187" s="891" t="s">
        <v>377</v>
      </c>
      <c r="D187" s="891"/>
      <c r="E187" s="891"/>
      <c r="F187" s="891"/>
      <c r="G187" s="891"/>
      <c r="H187" s="891"/>
      <c r="I187" s="891"/>
      <c r="J187" s="891"/>
      <c r="L187">
        <v>2</v>
      </c>
    </row>
    <row r="188" spans="1:12" ht="12.75" customHeight="1" x14ac:dyDescent="0.25">
      <c r="A188" s="702" t="s">
        <v>5</v>
      </c>
      <c r="B188" s="702"/>
      <c r="C188" s="703" t="s">
        <v>26</v>
      </c>
      <c r="D188" s="703"/>
      <c r="E188" s="703"/>
      <c r="F188" s="703"/>
      <c r="G188" s="703"/>
      <c r="H188" s="703"/>
      <c r="I188" s="703"/>
      <c r="J188" s="703"/>
    </row>
    <row r="189" spans="1:12" ht="12.75" customHeight="1" x14ac:dyDescent="0.25">
      <c r="A189" s="702" t="s">
        <v>27</v>
      </c>
      <c r="B189" s="702"/>
      <c r="C189" s="703" t="s">
        <v>679</v>
      </c>
      <c r="D189" s="703"/>
      <c r="E189" s="703"/>
      <c r="F189" s="703"/>
      <c r="G189" s="703"/>
      <c r="H189" s="703"/>
      <c r="I189" s="703"/>
      <c r="J189" s="703"/>
    </row>
    <row r="190" spans="1:12" ht="12" customHeight="1" x14ac:dyDescent="0.25">
      <c r="A190" s="702" t="s">
        <v>29</v>
      </c>
      <c r="B190" s="702"/>
      <c r="C190" s="703" t="s">
        <v>680</v>
      </c>
      <c r="D190" s="703"/>
      <c r="E190" s="703"/>
      <c r="F190" s="703"/>
      <c r="G190" s="703"/>
      <c r="H190" s="703"/>
      <c r="I190" s="703"/>
      <c r="J190" s="703"/>
    </row>
    <row r="191" spans="1:12" ht="12" customHeight="1" x14ac:dyDescent="0.25">
      <c r="A191" s="702" t="s">
        <v>31</v>
      </c>
      <c r="B191" s="702"/>
      <c r="C191" s="703" t="s">
        <v>406</v>
      </c>
      <c r="D191" s="703"/>
      <c r="E191" s="703"/>
      <c r="F191" s="703"/>
      <c r="G191" s="703"/>
      <c r="H191" s="703"/>
      <c r="I191" s="703"/>
      <c r="J191" s="703"/>
    </row>
    <row r="192" spans="1:12" ht="12" customHeight="1" x14ac:dyDescent="0.25">
      <c r="A192" s="704" t="s">
        <v>33</v>
      </c>
      <c r="B192" s="704"/>
      <c r="C192" s="97" t="s">
        <v>34</v>
      </c>
      <c r="D192" s="705" t="s">
        <v>219</v>
      </c>
      <c r="E192" s="705"/>
      <c r="F192" s="705"/>
      <c r="G192" s="705" t="s">
        <v>455</v>
      </c>
      <c r="H192" s="705"/>
      <c r="I192" s="705"/>
      <c r="J192" s="705"/>
    </row>
    <row r="193" spans="1:13" ht="34.5" customHeight="1" x14ac:dyDescent="0.25">
      <c r="A193" s="7" t="s">
        <v>37</v>
      </c>
      <c r="B193" s="7"/>
      <c r="C193" s="6" t="s">
        <v>38</v>
      </c>
      <c r="D193" s="98" t="s">
        <v>681</v>
      </c>
      <c r="E193" s="98" t="s">
        <v>222</v>
      </c>
      <c r="F193" s="98" t="s">
        <v>43</v>
      </c>
      <c r="G193" s="98" t="s">
        <v>457</v>
      </c>
      <c r="H193" s="98" t="s">
        <v>458</v>
      </c>
      <c r="I193" s="98" t="s">
        <v>411</v>
      </c>
      <c r="J193" s="98" t="s">
        <v>411</v>
      </c>
    </row>
    <row r="194" spans="1:13" ht="12.75" customHeight="1" x14ac:dyDescent="0.25">
      <c r="A194" s="6" t="s">
        <v>197</v>
      </c>
      <c r="B194" s="6" t="s">
        <v>47</v>
      </c>
      <c r="C194" s="6"/>
      <c r="D194" s="892" t="s">
        <v>48</v>
      </c>
      <c r="E194" s="571" t="s">
        <v>552</v>
      </c>
      <c r="F194" s="571" t="s">
        <v>120</v>
      </c>
      <c r="G194" s="571" t="s">
        <v>460</v>
      </c>
      <c r="H194" s="571" t="s">
        <v>460</v>
      </c>
      <c r="I194" s="892" t="s">
        <v>52</v>
      </c>
      <c r="J194" s="892" t="s">
        <v>225</v>
      </c>
    </row>
    <row r="195" spans="1:13" ht="13.5" x14ac:dyDescent="0.25">
      <c r="A195" s="6"/>
      <c r="B195" s="6"/>
      <c r="C195" s="6"/>
      <c r="D195" s="892"/>
      <c r="E195" s="571" t="s">
        <v>498</v>
      </c>
      <c r="F195" s="571" t="s">
        <v>123</v>
      </c>
      <c r="G195" s="571" t="s">
        <v>462</v>
      </c>
      <c r="H195" s="571" t="s">
        <v>462</v>
      </c>
      <c r="I195" s="892"/>
      <c r="J195" s="892"/>
    </row>
    <row r="196" spans="1:13" ht="12.75" customHeight="1" x14ac:dyDescent="0.25">
      <c r="A196" s="6"/>
      <c r="B196" s="6"/>
      <c r="C196" s="6"/>
      <c r="D196" s="892"/>
      <c r="E196" s="7"/>
      <c r="F196" s="7"/>
      <c r="G196" s="7" t="s">
        <v>557</v>
      </c>
      <c r="H196" s="7" t="s">
        <v>557</v>
      </c>
      <c r="I196" s="893" t="s">
        <v>682</v>
      </c>
      <c r="J196" s="893" t="s">
        <v>683</v>
      </c>
    </row>
    <row r="197" spans="1:13" x14ac:dyDescent="0.25">
      <c r="A197" s="6"/>
      <c r="B197" s="6"/>
      <c r="C197" s="6"/>
      <c r="D197" s="892"/>
      <c r="E197" s="7"/>
      <c r="F197" s="7"/>
      <c r="G197" s="7"/>
      <c r="H197" s="7"/>
      <c r="I197" s="893"/>
      <c r="J197" s="893"/>
    </row>
    <row r="198" spans="1:13" ht="13.5" x14ac:dyDescent="0.35">
      <c r="A198" s="6"/>
      <c r="B198" s="6"/>
      <c r="C198" s="6"/>
      <c r="D198" s="572" t="s">
        <v>467</v>
      </c>
      <c r="E198" s="572" t="s">
        <v>468</v>
      </c>
      <c r="F198" s="572" t="s">
        <v>65</v>
      </c>
      <c r="G198" s="572" t="s">
        <v>66</v>
      </c>
      <c r="H198" s="572" t="s">
        <v>469</v>
      </c>
      <c r="I198" s="573" t="s">
        <v>470</v>
      </c>
      <c r="J198" s="573" t="s">
        <v>470</v>
      </c>
    </row>
    <row r="199" spans="1:13" ht="12.75" customHeight="1" x14ac:dyDescent="0.25">
      <c r="A199" s="687" t="s">
        <v>68</v>
      </c>
      <c r="B199" s="687" t="s">
        <v>315</v>
      </c>
      <c r="C199" s="135" t="s">
        <v>689</v>
      </c>
      <c r="D199" s="575"/>
      <c r="E199" s="577"/>
      <c r="F199" s="576"/>
      <c r="G199" s="613"/>
      <c r="H199" s="613"/>
      <c r="I199" s="584">
        <f>(G199+((0-E199)*F199)-H199)*D199</f>
        <v>0</v>
      </c>
      <c r="J199" s="585"/>
      <c r="L199">
        <v>1</v>
      </c>
      <c r="M199">
        <f>L187*100+L199</f>
        <v>201</v>
      </c>
    </row>
    <row r="200" spans="1:13" x14ac:dyDescent="0.25">
      <c r="A200" s="687"/>
      <c r="B200" s="687"/>
      <c r="C200" s="486" t="s">
        <v>690</v>
      </c>
      <c r="D200" s="575"/>
      <c r="E200" s="577"/>
      <c r="F200" s="576"/>
      <c r="G200" s="613"/>
      <c r="H200" s="613"/>
      <c r="I200" s="584">
        <f>(G200+((0-E200)*F200)-H200)*D200</f>
        <v>0</v>
      </c>
      <c r="J200" s="585"/>
      <c r="L200">
        <v>2</v>
      </c>
      <c r="M200">
        <f>L187*100+L200</f>
        <v>202</v>
      </c>
    </row>
    <row r="201" spans="1:13" x14ac:dyDescent="0.25">
      <c r="A201" s="687"/>
      <c r="B201" s="687"/>
      <c r="C201" s="135" t="s">
        <v>691</v>
      </c>
      <c r="D201" s="575"/>
      <c r="E201" s="491"/>
      <c r="F201" s="576"/>
      <c r="G201" s="613"/>
      <c r="H201" s="613"/>
      <c r="I201" s="584">
        <f>(G201+((0-E201)*F201)-H201)*D201</f>
        <v>0</v>
      </c>
      <c r="J201" s="585"/>
      <c r="L201">
        <v>3</v>
      </c>
      <c r="M201">
        <f>L187*100+L201</f>
        <v>203</v>
      </c>
    </row>
    <row r="202" spans="1:13" ht="12" customHeight="1" x14ac:dyDescent="0.25">
      <c r="A202" s="916" t="s">
        <v>292</v>
      </c>
      <c r="B202" s="916"/>
      <c r="C202" s="916"/>
      <c r="D202" s="587">
        <f>SUM(D199:D201)</f>
        <v>0</v>
      </c>
      <c r="E202" s="515"/>
      <c r="F202" s="515"/>
      <c r="G202" s="515"/>
      <c r="H202" s="515"/>
      <c r="I202" s="587">
        <f>SUM(I199:I201)</f>
        <v>0</v>
      </c>
      <c r="J202" s="587">
        <f>SUM(J199:J201)</f>
        <v>0</v>
      </c>
    </row>
    <row r="203" spans="1:13" ht="12" customHeight="1" x14ac:dyDescent="0.25">
      <c r="A203" s="7" t="s">
        <v>310</v>
      </c>
      <c r="B203" s="7" t="s">
        <v>315</v>
      </c>
      <c r="C203" s="469" t="s">
        <v>315</v>
      </c>
      <c r="D203" s="575"/>
      <c r="E203" s="588"/>
      <c r="F203" s="580"/>
      <c r="G203" s="613"/>
      <c r="H203" s="613"/>
      <c r="I203" s="584">
        <f>(G203+((0-E203)*F203)-H203)*D203</f>
        <v>0</v>
      </c>
      <c r="J203" s="585"/>
      <c r="L203">
        <v>4</v>
      </c>
      <c r="M203">
        <f>L187*100+L203</f>
        <v>204</v>
      </c>
    </row>
    <row r="204" spans="1:13" x14ac:dyDescent="0.25">
      <c r="A204" s="7"/>
      <c r="B204" s="7"/>
      <c r="C204" s="469"/>
      <c r="D204" s="579"/>
      <c r="E204" s="579"/>
      <c r="F204" s="579"/>
      <c r="G204" s="579"/>
      <c r="H204" s="579"/>
      <c r="I204" s="579"/>
      <c r="J204" s="497"/>
    </row>
    <row r="205" spans="1:13" ht="12" customHeight="1" x14ac:dyDescent="0.25">
      <c r="A205" s="916" t="s">
        <v>292</v>
      </c>
      <c r="B205" s="916"/>
      <c r="C205" s="916"/>
      <c r="D205" s="587">
        <f>SUM(D203:D204)</f>
        <v>0</v>
      </c>
      <c r="E205" s="515"/>
      <c r="F205" s="515"/>
      <c r="G205" s="515"/>
      <c r="H205" s="515"/>
      <c r="I205" s="587">
        <f>SUM(I203:I204)</f>
        <v>0</v>
      </c>
      <c r="J205" s="587">
        <f>SUM(J203:J204)</f>
        <v>0</v>
      </c>
    </row>
    <row r="206" spans="1:13" ht="12" customHeight="1" x14ac:dyDescent="0.25">
      <c r="A206" s="7" t="s">
        <v>313</v>
      </c>
      <c r="B206" s="7" t="s">
        <v>315</v>
      </c>
      <c r="C206" s="469" t="s">
        <v>315</v>
      </c>
      <c r="D206" s="575"/>
      <c r="E206" s="588"/>
      <c r="F206" s="580"/>
      <c r="G206" s="613"/>
      <c r="H206" s="613"/>
      <c r="I206" s="584">
        <f>(G206+((0-E206)*F206)-H206)*D206</f>
        <v>0</v>
      </c>
      <c r="J206" s="585"/>
      <c r="L206">
        <v>5</v>
      </c>
      <c r="M206">
        <f>L187*100+L206</f>
        <v>205</v>
      </c>
    </row>
    <row r="207" spans="1:13" x14ac:dyDescent="0.25">
      <c r="A207" s="7"/>
      <c r="B207" s="7"/>
      <c r="C207" s="469"/>
      <c r="D207" s="579"/>
      <c r="E207" s="579"/>
      <c r="F207" s="579"/>
      <c r="G207" s="579"/>
      <c r="H207" s="579"/>
      <c r="I207" s="579"/>
      <c r="J207" s="497"/>
    </row>
    <row r="208" spans="1:13" ht="12" customHeight="1" x14ac:dyDescent="0.25">
      <c r="A208" s="916" t="s">
        <v>292</v>
      </c>
      <c r="B208" s="916"/>
      <c r="C208" s="916"/>
      <c r="D208" s="587">
        <f>SUM(D206:D207)</f>
        <v>0</v>
      </c>
      <c r="E208" s="515"/>
      <c r="F208" s="515"/>
      <c r="G208" s="515"/>
      <c r="H208" s="515"/>
      <c r="I208" s="587">
        <f>SUM(I206:I207)</f>
        <v>0</v>
      </c>
      <c r="J208" s="587">
        <f>SUM(J206:J207)</f>
        <v>0</v>
      </c>
    </row>
    <row r="209" spans="1:13" ht="12" customHeight="1" x14ac:dyDescent="0.25">
      <c r="A209" s="7" t="s">
        <v>314</v>
      </c>
      <c r="B209" s="7" t="s">
        <v>315</v>
      </c>
      <c r="C209" s="469" t="s">
        <v>315</v>
      </c>
      <c r="D209" s="575"/>
      <c r="E209" s="588"/>
      <c r="F209" s="580"/>
      <c r="G209" s="613"/>
      <c r="H209" s="613"/>
      <c r="I209" s="584">
        <f>(G209+((0-E209)*F209)-H209)*D209</f>
        <v>0</v>
      </c>
      <c r="J209" s="585"/>
      <c r="L209">
        <v>6</v>
      </c>
      <c r="M209">
        <f>L187*100+L209</f>
        <v>206</v>
      </c>
    </row>
    <row r="210" spans="1:13" x14ac:dyDescent="0.25">
      <c r="A210" s="7"/>
      <c r="B210" s="7"/>
      <c r="C210" s="469"/>
      <c r="D210" s="579"/>
      <c r="E210" s="579"/>
      <c r="F210" s="579"/>
      <c r="G210" s="579"/>
      <c r="H210" s="579"/>
      <c r="I210" s="579"/>
      <c r="J210" s="497"/>
    </row>
    <row r="211" spans="1:13" ht="12" customHeight="1" x14ac:dyDescent="0.25">
      <c r="A211" s="916" t="s">
        <v>292</v>
      </c>
      <c r="B211" s="916"/>
      <c r="C211" s="916"/>
      <c r="D211" s="587">
        <f>SUM(D209:D210)</f>
        <v>0</v>
      </c>
      <c r="E211" s="515"/>
      <c r="F211" s="515"/>
      <c r="G211" s="515"/>
      <c r="H211" s="515"/>
      <c r="I211" s="587">
        <f>SUM(I209:I210)</f>
        <v>0</v>
      </c>
      <c r="J211" s="587">
        <f>SUM(J209:J210)</f>
        <v>0</v>
      </c>
    </row>
    <row r="212" spans="1:13" ht="12" customHeight="1" x14ac:dyDescent="0.25">
      <c r="A212" s="7" t="s">
        <v>316</v>
      </c>
      <c r="B212" s="7" t="s">
        <v>315</v>
      </c>
      <c r="C212" s="469" t="s">
        <v>315</v>
      </c>
      <c r="D212" s="575"/>
      <c r="E212" s="588"/>
      <c r="F212" s="580"/>
      <c r="G212" s="613"/>
      <c r="H212" s="613"/>
      <c r="I212" s="584">
        <f>(G212+((0-E212)*F212)-H212)*D212</f>
        <v>0</v>
      </c>
      <c r="J212" s="585"/>
      <c r="L212">
        <v>7</v>
      </c>
      <c r="M212">
        <f>L187*100+L212</f>
        <v>207</v>
      </c>
    </row>
    <row r="213" spans="1:13" x14ac:dyDescent="0.25">
      <c r="A213" s="7"/>
      <c r="B213" s="7"/>
      <c r="C213" s="469"/>
      <c r="D213" s="579"/>
      <c r="E213" s="579"/>
      <c r="F213" s="579"/>
      <c r="G213" s="579"/>
      <c r="H213" s="579"/>
      <c r="I213" s="579"/>
      <c r="J213" s="497"/>
    </row>
    <row r="214" spans="1:13" ht="12" customHeight="1" x14ac:dyDescent="0.25">
      <c r="A214" s="917" t="s">
        <v>292</v>
      </c>
      <c r="B214" s="917"/>
      <c r="C214" s="917"/>
      <c r="D214" s="587">
        <f>SUM(D212:D213)</f>
        <v>0</v>
      </c>
      <c r="E214" s="515"/>
      <c r="F214" s="515"/>
      <c r="G214" s="515"/>
      <c r="H214" s="515"/>
      <c r="I214" s="587">
        <f>SUM(I212:I213)</f>
        <v>0</v>
      </c>
      <c r="J214" s="587">
        <f>SUM(J212:J213)</f>
        <v>0</v>
      </c>
    </row>
    <row r="215" spans="1:13" x14ac:dyDescent="0.25">
      <c r="A215" s="865" t="s">
        <v>91</v>
      </c>
      <c r="B215" s="865"/>
      <c r="C215" s="865"/>
      <c r="D215" s="587">
        <f>D202+D205+D208+D211+D214</f>
        <v>0</v>
      </c>
      <c r="E215" s="516"/>
      <c r="F215" s="516"/>
      <c r="G215" s="516"/>
      <c r="H215" s="516"/>
      <c r="I215" s="587">
        <f>I202+I205+I208+I211+I214</f>
        <v>0</v>
      </c>
      <c r="J215" s="587">
        <f>J202+J205+J208+J211+J214</f>
        <v>0</v>
      </c>
    </row>
    <row r="216" spans="1:13" x14ac:dyDescent="0.25">
      <c r="A216" s="896" t="s">
        <v>687</v>
      </c>
      <c r="B216" s="896"/>
      <c r="C216" s="896"/>
      <c r="D216" s="896"/>
      <c r="E216" s="896"/>
      <c r="F216" s="896"/>
      <c r="G216" s="896"/>
      <c r="H216" s="896"/>
      <c r="I216" s="896"/>
      <c r="J216" s="896"/>
    </row>
    <row r="217" spans="1:13" x14ac:dyDescent="0.25">
      <c r="A217" s="896" t="s">
        <v>688</v>
      </c>
      <c r="B217" s="896"/>
      <c r="C217" s="896"/>
      <c r="D217" s="896"/>
      <c r="E217" s="896"/>
      <c r="F217" s="896"/>
      <c r="G217" s="896"/>
      <c r="H217" s="896"/>
      <c r="I217" s="896"/>
      <c r="J217" s="896"/>
    </row>
    <row r="218" spans="1:13" x14ac:dyDescent="0.25">
      <c r="A218" s="583" t="s">
        <v>568</v>
      </c>
      <c r="B218" s="583"/>
      <c r="C218" s="583"/>
      <c r="D218" s="583"/>
      <c r="E218" s="583"/>
      <c r="F218" s="583"/>
      <c r="G218" s="583"/>
      <c r="H218" s="583"/>
      <c r="I218" s="583"/>
      <c r="J218" s="583"/>
    </row>
    <row r="223" spans="1:13" ht="12" customHeight="1" x14ac:dyDescent="0.25">
      <c r="A223" s="702" t="s">
        <v>23</v>
      </c>
      <c r="B223" s="702"/>
      <c r="C223" s="890">
        <f>Presentación!$C$3</f>
        <v>1990</v>
      </c>
      <c r="D223" s="890"/>
      <c r="E223" s="890"/>
      <c r="F223" s="890"/>
      <c r="G223" s="890"/>
      <c r="H223" s="890"/>
      <c r="I223" s="890"/>
      <c r="J223" s="890"/>
    </row>
    <row r="224" spans="1:13" ht="12" customHeight="1" x14ac:dyDescent="0.25">
      <c r="A224" s="702" t="s">
        <v>24</v>
      </c>
      <c r="B224" s="702"/>
      <c r="C224" s="891" t="s">
        <v>378</v>
      </c>
      <c r="D224" s="891"/>
      <c r="E224" s="891"/>
      <c r="F224" s="891"/>
      <c r="G224" s="891"/>
      <c r="H224" s="891"/>
      <c r="I224" s="891"/>
      <c r="J224" s="891"/>
      <c r="L224">
        <v>3</v>
      </c>
    </row>
    <row r="225" spans="1:13" ht="12.75" customHeight="1" x14ac:dyDescent="0.25">
      <c r="A225" s="702" t="s">
        <v>5</v>
      </c>
      <c r="B225" s="702"/>
      <c r="C225" s="703" t="s">
        <v>26</v>
      </c>
      <c r="D225" s="703"/>
      <c r="E225" s="703"/>
      <c r="F225" s="703"/>
      <c r="G225" s="703"/>
      <c r="H225" s="703"/>
      <c r="I225" s="703"/>
      <c r="J225" s="703"/>
    </row>
    <row r="226" spans="1:13" ht="12.75" customHeight="1" x14ac:dyDescent="0.25">
      <c r="A226" s="702" t="s">
        <v>27</v>
      </c>
      <c r="B226" s="702"/>
      <c r="C226" s="703" t="s">
        <v>679</v>
      </c>
      <c r="D226" s="703"/>
      <c r="E226" s="703"/>
      <c r="F226" s="703"/>
      <c r="G226" s="703"/>
      <c r="H226" s="703"/>
      <c r="I226" s="703"/>
      <c r="J226" s="703"/>
    </row>
    <row r="227" spans="1:13" ht="12" customHeight="1" x14ac:dyDescent="0.25">
      <c r="A227" s="702" t="s">
        <v>29</v>
      </c>
      <c r="B227" s="702"/>
      <c r="C227" s="703" t="s">
        <v>680</v>
      </c>
      <c r="D227" s="703"/>
      <c r="E227" s="703"/>
      <c r="F227" s="703"/>
      <c r="G227" s="703"/>
      <c r="H227" s="703"/>
      <c r="I227" s="703"/>
      <c r="J227" s="703"/>
    </row>
    <row r="228" spans="1:13" ht="12" customHeight="1" x14ac:dyDescent="0.25">
      <c r="A228" s="702" t="s">
        <v>31</v>
      </c>
      <c r="B228" s="702"/>
      <c r="C228" s="703" t="s">
        <v>406</v>
      </c>
      <c r="D228" s="703"/>
      <c r="E228" s="703"/>
      <c r="F228" s="703"/>
      <c r="G228" s="703"/>
      <c r="H228" s="703"/>
      <c r="I228" s="703"/>
      <c r="J228" s="703"/>
    </row>
    <row r="229" spans="1:13" ht="12" customHeight="1" x14ac:dyDescent="0.25">
      <c r="A229" s="704" t="s">
        <v>33</v>
      </c>
      <c r="B229" s="704"/>
      <c r="C229" s="97" t="s">
        <v>34</v>
      </c>
      <c r="D229" s="705" t="s">
        <v>219</v>
      </c>
      <c r="E229" s="705"/>
      <c r="F229" s="705"/>
      <c r="G229" s="705" t="s">
        <v>455</v>
      </c>
      <c r="H229" s="705"/>
      <c r="I229" s="705"/>
      <c r="J229" s="705"/>
    </row>
    <row r="230" spans="1:13" ht="34.5" customHeight="1" x14ac:dyDescent="0.25">
      <c r="A230" s="7" t="s">
        <v>37</v>
      </c>
      <c r="B230" s="7"/>
      <c r="C230" s="6" t="s">
        <v>38</v>
      </c>
      <c r="D230" s="98" t="s">
        <v>681</v>
      </c>
      <c r="E230" s="98" t="s">
        <v>222</v>
      </c>
      <c r="F230" s="98" t="s">
        <v>43</v>
      </c>
      <c r="G230" s="98" t="s">
        <v>457</v>
      </c>
      <c r="H230" s="98" t="s">
        <v>458</v>
      </c>
      <c r="I230" s="98" t="s">
        <v>411</v>
      </c>
      <c r="J230" s="98" t="s">
        <v>411</v>
      </c>
    </row>
    <row r="231" spans="1:13" ht="12.75" customHeight="1" x14ac:dyDescent="0.25">
      <c r="A231" s="6" t="s">
        <v>197</v>
      </c>
      <c r="B231" s="6" t="s">
        <v>47</v>
      </c>
      <c r="C231" s="6"/>
      <c r="D231" s="892" t="s">
        <v>48</v>
      </c>
      <c r="E231" s="571" t="s">
        <v>552</v>
      </c>
      <c r="F231" s="571" t="s">
        <v>120</v>
      </c>
      <c r="G231" s="571" t="s">
        <v>460</v>
      </c>
      <c r="H231" s="571" t="s">
        <v>460</v>
      </c>
      <c r="I231" s="892" t="s">
        <v>52</v>
      </c>
      <c r="J231" s="892" t="s">
        <v>225</v>
      </c>
    </row>
    <row r="232" spans="1:13" ht="13.5" x14ac:dyDescent="0.25">
      <c r="A232" s="6"/>
      <c r="B232" s="6"/>
      <c r="C232" s="6"/>
      <c r="D232" s="892"/>
      <c r="E232" s="571" t="s">
        <v>498</v>
      </c>
      <c r="F232" s="571" t="s">
        <v>123</v>
      </c>
      <c r="G232" s="571" t="s">
        <v>462</v>
      </c>
      <c r="H232" s="571" t="s">
        <v>462</v>
      </c>
      <c r="I232" s="892"/>
      <c r="J232" s="892"/>
    </row>
    <row r="233" spans="1:13" ht="12.75" customHeight="1" x14ac:dyDescent="0.25">
      <c r="A233" s="6"/>
      <c r="B233" s="6"/>
      <c r="C233" s="6"/>
      <c r="D233" s="892"/>
      <c r="E233" s="7"/>
      <c r="F233" s="7"/>
      <c r="G233" s="7" t="s">
        <v>557</v>
      </c>
      <c r="H233" s="7" t="s">
        <v>557</v>
      </c>
      <c r="I233" s="893" t="s">
        <v>682</v>
      </c>
      <c r="J233" s="893" t="s">
        <v>683</v>
      </c>
    </row>
    <row r="234" spans="1:13" x14ac:dyDescent="0.25">
      <c r="A234" s="6"/>
      <c r="B234" s="6"/>
      <c r="C234" s="6"/>
      <c r="D234" s="892"/>
      <c r="E234" s="7"/>
      <c r="F234" s="7"/>
      <c r="G234" s="7"/>
      <c r="H234" s="7"/>
      <c r="I234" s="893"/>
      <c r="J234" s="893"/>
    </row>
    <row r="235" spans="1:13" ht="13.5" x14ac:dyDescent="0.35">
      <c r="A235" s="6"/>
      <c r="B235" s="6"/>
      <c r="C235" s="6"/>
      <c r="D235" s="572" t="s">
        <v>467</v>
      </c>
      <c r="E235" s="572" t="s">
        <v>468</v>
      </c>
      <c r="F235" s="572" t="s">
        <v>65</v>
      </c>
      <c r="G235" s="572" t="s">
        <v>66</v>
      </c>
      <c r="H235" s="572" t="s">
        <v>469</v>
      </c>
      <c r="I235" s="573" t="s">
        <v>470</v>
      </c>
      <c r="J235" s="573" t="s">
        <v>470</v>
      </c>
    </row>
    <row r="236" spans="1:13" ht="12.75" customHeight="1" x14ac:dyDescent="0.25">
      <c r="A236" s="687" t="s">
        <v>68</v>
      </c>
      <c r="B236" s="687" t="s">
        <v>315</v>
      </c>
      <c r="C236" s="135" t="s">
        <v>689</v>
      </c>
      <c r="D236" s="575"/>
      <c r="E236" s="577"/>
      <c r="F236" s="576"/>
      <c r="G236" s="613"/>
      <c r="H236" s="613"/>
      <c r="I236" s="584">
        <f>(G236+((0-E236)*F236)-H236)*D236</f>
        <v>0</v>
      </c>
      <c r="J236" s="585"/>
      <c r="L236">
        <v>1</v>
      </c>
      <c r="M236">
        <f>L224*100+L236</f>
        <v>301</v>
      </c>
    </row>
    <row r="237" spans="1:13" x14ac:dyDescent="0.25">
      <c r="A237" s="687"/>
      <c r="B237" s="687"/>
      <c r="C237" s="486" t="s">
        <v>690</v>
      </c>
      <c r="D237" s="575"/>
      <c r="E237" s="577"/>
      <c r="F237" s="576"/>
      <c r="G237" s="613"/>
      <c r="H237" s="613"/>
      <c r="I237" s="584">
        <f>(G237+((0-E237)*F237)-H237)*D237</f>
        <v>0</v>
      </c>
      <c r="J237" s="585"/>
      <c r="L237">
        <v>2</v>
      </c>
      <c r="M237">
        <f>L224*100+L237</f>
        <v>302</v>
      </c>
    </row>
    <row r="238" spans="1:13" x14ac:dyDescent="0.25">
      <c r="A238" s="687"/>
      <c r="B238" s="687"/>
      <c r="C238" s="135" t="s">
        <v>691</v>
      </c>
      <c r="D238" s="575"/>
      <c r="E238" s="491"/>
      <c r="F238" s="576"/>
      <c r="G238" s="613"/>
      <c r="H238" s="613"/>
      <c r="I238" s="584">
        <f>(G238+((0-E238)*F238)-H238)*D238</f>
        <v>0</v>
      </c>
      <c r="J238" s="585"/>
      <c r="L238">
        <v>3</v>
      </c>
      <c r="M238">
        <f>L224*100+L238</f>
        <v>303</v>
      </c>
    </row>
    <row r="239" spans="1:13" ht="12" customHeight="1" x14ac:dyDescent="0.25">
      <c r="A239" s="916" t="s">
        <v>292</v>
      </c>
      <c r="B239" s="916"/>
      <c r="C239" s="916"/>
      <c r="D239" s="587">
        <f>SUM(D236:D238)</f>
        <v>0</v>
      </c>
      <c r="E239" s="515"/>
      <c r="F239" s="515"/>
      <c r="G239" s="515"/>
      <c r="H239" s="515"/>
      <c r="I239" s="587">
        <f>SUM(I236:I238)</f>
        <v>0</v>
      </c>
      <c r="J239" s="587">
        <f>SUM(J236:J238)</f>
        <v>0</v>
      </c>
    </row>
    <row r="240" spans="1:13" ht="12" customHeight="1" x14ac:dyDescent="0.25">
      <c r="A240" s="7" t="s">
        <v>310</v>
      </c>
      <c r="B240" s="7" t="s">
        <v>315</v>
      </c>
      <c r="C240" s="469" t="s">
        <v>315</v>
      </c>
      <c r="D240" s="575"/>
      <c r="E240" s="588"/>
      <c r="F240" s="580"/>
      <c r="G240" s="613"/>
      <c r="H240" s="613"/>
      <c r="I240" s="584">
        <f>(G240+((0-E240)*F240)-H240)*D240</f>
        <v>0</v>
      </c>
      <c r="J240" s="585"/>
      <c r="L240">
        <v>4</v>
      </c>
      <c r="M240">
        <f>L224*100+L240</f>
        <v>304</v>
      </c>
    </row>
    <row r="241" spans="1:13" x14ac:dyDescent="0.25">
      <c r="A241" s="7"/>
      <c r="B241" s="7"/>
      <c r="C241" s="469"/>
      <c r="D241" s="579"/>
      <c r="E241" s="579"/>
      <c r="F241" s="579"/>
      <c r="G241" s="579"/>
      <c r="H241" s="579"/>
      <c r="I241" s="579"/>
      <c r="J241" s="497"/>
    </row>
    <row r="242" spans="1:13" ht="12" customHeight="1" x14ac:dyDescent="0.25">
      <c r="A242" s="916" t="s">
        <v>292</v>
      </c>
      <c r="B242" s="916"/>
      <c r="C242" s="916"/>
      <c r="D242" s="587">
        <f>SUM(D240:D241)</f>
        <v>0</v>
      </c>
      <c r="E242" s="515"/>
      <c r="F242" s="515"/>
      <c r="G242" s="515"/>
      <c r="H242" s="515"/>
      <c r="I242" s="587">
        <f>SUM(I240:I241)</f>
        <v>0</v>
      </c>
      <c r="J242" s="587">
        <f>SUM(J240:J241)</f>
        <v>0</v>
      </c>
    </row>
    <row r="243" spans="1:13" ht="12" customHeight="1" x14ac:dyDescent="0.25">
      <c r="A243" s="7" t="s">
        <v>313</v>
      </c>
      <c r="B243" s="7" t="s">
        <v>315</v>
      </c>
      <c r="C243" s="469" t="s">
        <v>315</v>
      </c>
      <c r="D243" s="575"/>
      <c r="E243" s="588"/>
      <c r="F243" s="580"/>
      <c r="G243" s="613"/>
      <c r="H243" s="613"/>
      <c r="I243" s="584">
        <f>(G243+((0-E243)*F243)-H243)*D243</f>
        <v>0</v>
      </c>
      <c r="J243" s="585"/>
      <c r="L243">
        <v>5</v>
      </c>
      <c r="M243">
        <f>L224*100+L243</f>
        <v>305</v>
      </c>
    </row>
    <row r="244" spans="1:13" x14ac:dyDescent="0.25">
      <c r="A244" s="7"/>
      <c r="B244" s="7"/>
      <c r="C244" s="469"/>
      <c r="D244" s="579"/>
      <c r="E244" s="579"/>
      <c r="F244" s="579"/>
      <c r="G244" s="579"/>
      <c r="H244" s="579"/>
      <c r="I244" s="579"/>
      <c r="J244" s="497"/>
    </row>
    <row r="245" spans="1:13" ht="12" customHeight="1" x14ac:dyDescent="0.25">
      <c r="A245" s="916" t="s">
        <v>292</v>
      </c>
      <c r="B245" s="916"/>
      <c r="C245" s="916"/>
      <c r="D245" s="587">
        <f>SUM(D243:D244)</f>
        <v>0</v>
      </c>
      <c r="E245" s="515"/>
      <c r="F245" s="515"/>
      <c r="G245" s="515"/>
      <c r="H245" s="515"/>
      <c r="I245" s="587">
        <f>SUM(I243:I244)</f>
        <v>0</v>
      </c>
      <c r="J245" s="587">
        <f>SUM(J243:J244)</f>
        <v>0</v>
      </c>
    </row>
    <row r="246" spans="1:13" ht="12" customHeight="1" x14ac:dyDescent="0.25">
      <c r="A246" s="7" t="s">
        <v>314</v>
      </c>
      <c r="B246" s="7" t="s">
        <v>315</v>
      </c>
      <c r="C246" s="469" t="s">
        <v>315</v>
      </c>
      <c r="D246" s="575"/>
      <c r="E246" s="588"/>
      <c r="F246" s="580"/>
      <c r="G246" s="613"/>
      <c r="H246" s="613"/>
      <c r="I246" s="584">
        <f>(G246+((0-E246)*F246)-H246)*D246</f>
        <v>0</v>
      </c>
      <c r="J246" s="585"/>
      <c r="L246">
        <v>6</v>
      </c>
      <c r="M246">
        <f>L224*100+L246</f>
        <v>306</v>
      </c>
    </row>
    <row r="247" spans="1:13" x14ac:dyDescent="0.25">
      <c r="A247" s="7"/>
      <c r="B247" s="7"/>
      <c r="C247" s="469"/>
      <c r="D247" s="579"/>
      <c r="E247" s="579"/>
      <c r="F247" s="579"/>
      <c r="G247" s="579"/>
      <c r="H247" s="579"/>
      <c r="I247" s="579"/>
      <c r="J247" s="497"/>
    </row>
    <row r="248" spans="1:13" ht="12" customHeight="1" x14ac:dyDescent="0.25">
      <c r="A248" s="916" t="s">
        <v>292</v>
      </c>
      <c r="B248" s="916"/>
      <c r="C248" s="916"/>
      <c r="D248" s="587">
        <f>SUM(D246:D247)</f>
        <v>0</v>
      </c>
      <c r="E248" s="515"/>
      <c r="F248" s="515"/>
      <c r="G248" s="515"/>
      <c r="H248" s="515"/>
      <c r="I248" s="587">
        <f>SUM(I246:I247)</f>
        <v>0</v>
      </c>
      <c r="J248" s="587">
        <f>SUM(J246:J247)</f>
        <v>0</v>
      </c>
    </row>
    <row r="249" spans="1:13" ht="12" customHeight="1" x14ac:dyDescent="0.25">
      <c r="A249" s="7" t="s">
        <v>316</v>
      </c>
      <c r="B249" s="7" t="s">
        <v>315</v>
      </c>
      <c r="C249" s="469" t="s">
        <v>315</v>
      </c>
      <c r="D249" s="575"/>
      <c r="E249" s="588"/>
      <c r="F249" s="580"/>
      <c r="G249" s="613"/>
      <c r="H249" s="613"/>
      <c r="I249" s="584">
        <f>(G249+((0-E249)*F249)-H249)*D249</f>
        <v>0</v>
      </c>
      <c r="J249" s="585"/>
      <c r="L249">
        <v>7</v>
      </c>
      <c r="M249">
        <f>L224*100+L249</f>
        <v>307</v>
      </c>
    </row>
    <row r="250" spans="1:13" x14ac:dyDescent="0.25">
      <c r="A250" s="7"/>
      <c r="B250" s="7"/>
      <c r="C250" s="469"/>
      <c r="D250" s="579"/>
      <c r="E250" s="579"/>
      <c r="F250" s="579"/>
      <c r="G250" s="579"/>
      <c r="H250" s="579"/>
      <c r="I250" s="579"/>
      <c r="J250" s="497"/>
    </row>
    <row r="251" spans="1:13" ht="12" customHeight="1" x14ac:dyDescent="0.25">
      <c r="A251" s="917" t="s">
        <v>292</v>
      </c>
      <c r="B251" s="917"/>
      <c r="C251" s="917"/>
      <c r="D251" s="587">
        <f>SUM(D249:D250)</f>
        <v>0</v>
      </c>
      <c r="E251" s="515"/>
      <c r="F251" s="515"/>
      <c r="G251" s="515"/>
      <c r="H251" s="515"/>
      <c r="I251" s="587">
        <f>SUM(I249:I250)</f>
        <v>0</v>
      </c>
      <c r="J251" s="587">
        <f>SUM(J249:J250)</f>
        <v>0</v>
      </c>
    </row>
    <row r="252" spans="1:13" x14ac:dyDescent="0.25">
      <c r="A252" s="865" t="s">
        <v>91</v>
      </c>
      <c r="B252" s="865"/>
      <c r="C252" s="865"/>
      <c r="D252" s="587">
        <f>D239+D242+D245+D248+D251</f>
        <v>0</v>
      </c>
      <c r="E252" s="516"/>
      <c r="F252" s="516"/>
      <c r="G252" s="516"/>
      <c r="H252" s="516"/>
      <c r="I252" s="587">
        <f>I239+I242+I245+I248+I251</f>
        <v>0</v>
      </c>
      <c r="J252" s="587">
        <f>J239+J242+J245+J248+J251</f>
        <v>0</v>
      </c>
    </row>
    <row r="253" spans="1:13" x14ac:dyDescent="0.25">
      <c r="A253" s="896" t="s">
        <v>687</v>
      </c>
      <c r="B253" s="896"/>
      <c r="C253" s="896"/>
      <c r="D253" s="896"/>
      <c r="E253" s="896"/>
      <c r="F253" s="896"/>
      <c r="G253" s="896"/>
      <c r="H253" s="896"/>
      <c r="I253" s="896"/>
      <c r="J253" s="896"/>
    </row>
    <row r="254" spans="1:13" x14ac:dyDescent="0.25">
      <c r="A254" s="896" t="s">
        <v>688</v>
      </c>
      <c r="B254" s="896"/>
      <c r="C254" s="896"/>
      <c r="D254" s="896"/>
      <c r="E254" s="896"/>
      <c r="F254" s="896"/>
      <c r="G254" s="896"/>
      <c r="H254" s="896"/>
      <c r="I254" s="896"/>
      <c r="J254" s="896"/>
    </row>
    <row r="255" spans="1:13" x14ac:dyDescent="0.25">
      <c r="A255" s="583" t="s">
        <v>568</v>
      </c>
      <c r="B255" s="583"/>
      <c r="C255" s="583"/>
      <c r="D255" s="583"/>
      <c r="E255" s="583"/>
      <c r="F255" s="583"/>
      <c r="G255" s="583"/>
      <c r="H255" s="583"/>
      <c r="I255" s="583"/>
      <c r="J255" s="583"/>
    </row>
    <row r="260" spans="1:12" ht="12" customHeight="1" x14ac:dyDescent="0.25">
      <c r="A260" s="702" t="s">
        <v>23</v>
      </c>
      <c r="B260" s="702"/>
      <c r="C260" s="890">
        <f>Presentación!$C$3</f>
        <v>1990</v>
      </c>
      <c r="D260" s="890"/>
      <c r="E260" s="890"/>
      <c r="F260" s="890"/>
      <c r="G260" s="890"/>
      <c r="H260" s="890"/>
      <c r="I260" s="890"/>
      <c r="J260" s="890"/>
    </row>
    <row r="261" spans="1:12" ht="12" customHeight="1" x14ac:dyDescent="0.25">
      <c r="A261" s="702" t="s">
        <v>24</v>
      </c>
      <c r="B261" s="702"/>
      <c r="C261" s="891" t="s">
        <v>379</v>
      </c>
      <c r="D261" s="891"/>
      <c r="E261" s="891"/>
      <c r="F261" s="891"/>
      <c r="G261" s="891"/>
      <c r="H261" s="891"/>
      <c r="I261" s="891"/>
      <c r="J261" s="891"/>
      <c r="L261">
        <v>4</v>
      </c>
    </row>
    <row r="262" spans="1:12" ht="12.75" customHeight="1" x14ac:dyDescent="0.25">
      <c r="A262" s="702" t="s">
        <v>5</v>
      </c>
      <c r="B262" s="702"/>
      <c r="C262" s="703" t="s">
        <v>26</v>
      </c>
      <c r="D262" s="703"/>
      <c r="E262" s="703"/>
      <c r="F262" s="703"/>
      <c r="G262" s="703"/>
      <c r="H262" s="703"/>
      <c r="I262" s="703"/>
      <c r="J262" s="703"/>
    </row>
    <row r="263" spans="1:12" ht="12.75" customHeight="1" x14ac:dyDescent="0.25">
      <c r="A263" s="702" t="s">
        <v>27</v>
      </c>
      <c r="B263" s="702"/>
      <c r="C263" s="703" t="s">
        <v>679</v>
      </c>
      <c r="D263" s="703"/>
      <c r="E263" s="703"/>
      <c r="F263" s="703"/>
      <c r="G263" s="703"/>
      <c r="H263" s="703"/>
      <c r="I263" s="703"/>
      <c r="J263" s="703"/>
    </row>
    <row r="264" spans="1:12" ht="12" customHeight="1" x14ac:dyDescent="0.25">
      <c r="A264" s="702" t="s">
        <v>29</v>
      </c>
      <c r="B264" s="702"/>
      <c r="C264" s="703" t="s">
        <v>680</v>
      </c>
      <c r="D264" s="703"/>
      <c r="E264" s="703"/>
      <c r="F264" s="703"/>
      <c r="G264" s="703"/>
      <c r="H264" s="703"/>
      <c r="I264" s="703"/>
      <c r="J264" s="703"/>
    </row>
    <row r="265" spans="1:12" ht="12" customHeight="1" x14ac:dyDescent="0.25">
      <c r="A265" s="702" t="s">
        <v>31</v>
      </c>
      <c r="B265" s="702"/>
      <c r="C265" s="703" t="s">
        <v>406</v>
      </c>
      <c r="D265" s="703"/>
      <c r="E265" s="703"/>
      <c r="F265" s="703"/>
      <c r="G265" s="703"/>
      <c r="H265" s="703"/>
      <c r="I265" s="703"/>
      <c r="J265" s="703"/>
    </row>
    <row r="266" spans="1:12" ht="12" customHeight="1" x14ac:dyDescent="0.25">
      <c r="A266" s="704" t="s">
        <v>33</v>
      </c>
      <c r="B266" s="704"/>
      <c r="C266" s="97" t="s">
        <v>34</v>
      </c>
      <c r="D266" s="705" t="s">
        <v>219</v>
      </c>
      <c r="E266" s="705"/>
      <c r="F266" s="705"/>
      <c r="G266" s="705" t="s">
        <v>455</v>
      </c>
      <c r="H266" s="705"/>
      <c r="I266" s="705"/>
      <c r="J266" s="705"/>
    </row>
    <row r="267" spans="1:12" ht="34.5" customHeight="1" x14ac:dyDescent="0.25">
      <c r="A267" s="7" t="s">
        <v>37</v>
      </c>
      <c r="B267" s="7"/>
      <c r="C267" s="6" t="s">
        <v>38</v>
      </c>
      <c r="D267" s="98" t="s">
        <v>681</v>
      </c>
      <c r="E267" s="98" t="s">
        <v>222</v>
      </c>
      <c r="F267" s="98" t="s">
        <v>43</v>
      </c>
      <c r="G267" s="98" t="s">
        <v>457</v>
      </c>
      <c r="H267" s="98" t="s">
        <v>458</v>
      </c>
      <c r="I267" s="98" t="s">
        <v>411</v>
      </c>
      <c r="J267" s="98" t="s">
        <v>411</v>
      </c>
    </row>
    <row r="268" spans="1:12" ht="12.75" customHeight="1" x14ac:dyDescent="0.25">
      <c r="A268" s="6" t="s">
        <v>197</v>
      </c>
      <c r="B268" s="6" t="s">
        <v>47</v>
      </c>
      <c r="C268" s="6"/>
      <c r="D268" s="892" t="s">
        <v>48</v>
      </c>
      <c r="E268" s="571" t="s">
        <v>552</v>
      </c>
      <c r="F268" s="571" t="s">
        <v>120</v>
      </c>
      <c r="G268" s="571" t="s">
        <v>460</v>
      </c>
      <c r="H268" s="571" t="s">
        <v>460</v>
      </c>
      <c r="I268" s="892" t="s">
        <v>52</v>
      </c>
      <c r="J268" s="892" t="s">
        <v>225</v>
      </c>
    </row>
    <row r="269" spans="1:12" ht="13.5" x14ac:dyDescent="0.25">
      <c r="A269" s="6"/>
      <c r="B269" s="6"/>
      <c r="C269" s="6"/>
      <c r="D269" s="892"/>
      <c r="E269" s="571" t="s">
        <v>498</v>
      </c>
      <c r="F269" s="571" t="s">
        <v>123</v>
      </c>
      <c r="G269" s="571" t="s">
        <v>462</v>
      </c>
      <c r="H269" s="571" t="s">
        <v>462</v>
      </c>
      <c r="I269" s="892"/>
      <c r="J269" s="892"/>
    </row>
    <row r="270" spans="1:12" ht="12.75" customHeight="1" x14ac:dyDescent="0.25">
      <c r="A270" s="6"/>
      <c r="B270" s="6"/>
      <c r="C270" s="6"/>
      <c r="D270" s="892"/>
      <c r="E270" s="7"/>
      <c r="F270" s="7"/>
      <c r="G270" s="7" t="s">
        <v>557</v>
      </c>
      <c r="H270" s="7" t="s">
        <v>557</v>
      </c>
      <c r="I270" s="893" t="s">
        <v>682</v>
      </c>
      <c r="J270" s="893" t="s">
        <v>683</v>
      </c>
    </row>
    <row r="271" spans="1:12" x14ac:dyDescent="0.25">
      <c r="A271" s="6"/>
      <c r="B271" s="6"/>
      <c r="C271" s="6"/>
      <c r="D271" s="892"/>
      <c r="E271" s="7"/>
      <c r="F271" s="7"/>
      <c r="G271" s="7"/>
      <c r="H271" s="7"/>
      <c r="I271" s="893"/>
      <c r="J271" s="893"/>
    </row>
    <row r="272" spans="1:12" ht="13.5" x14ac:dyDescent="0.35">
      <c r="A272" s="6"/>
      <c r="B272" s="6"/>
      <c r="C272" s="6"/>
      <c r="D272" s="572" t="s">
        <v>467</v>
      </c>
      <c r="E272" s="572" t="s">
        <v>468</v>
      </c>
      <c r="F272" s="572" t="s">
        <v>65</v>
      </c>
      <c r="G272" s="572" t="s">
        <v>66</v>
      </c>
      <c r="H272" s="572" t="s">
        <v>469</v>
      </c>
      <c r="I272" s="573" t="s">
        <v>470</v>
      </c>
      <c r="J272" s="573" t="s">
        <v>470</v>
      </c>
    </row>
    <row r="273" spans="1:13" ht="12.75" customHeight="1" x14ac:dyDescent="0.25">
      <c r="A273" s="687" t="s">
        <v>68</v>
      </c>
      <c r="B273" s="687" t="s">
        <v>315</v>
      </c>
      <c r="C273" s="135" t="s">
        <v>689</v>
      </c>
      <c r="D273" s="575"/>
      <c r="E273" s="577"/>
      <c r="F273" s="576"/>
      <c r="G273" s="613"/>
      <c r="H273" s="613"/>
      <c r="I273" s="584">
        <f>(G273+((0-E273)*F273)-H273)*D273</f>
        <v>0</v>
      </c>
      <c r="J273" s="585"/>
      <c r="L273">
        <v>1</v>
      </c>
      <c r="M273">
        <f>L261*100+L273</f>
        <v>401</v>
      </c>
    </row>
    <row r="274" spans="1:13" x14ac:dyDescent="0.25">
      <c r="A274" s="687"/>
      <c r="B274" s="687"/>
      <c r="C274" s="486" t="s">
        <v>690</v>
      </c>
      <c r="D274" s="575"/>
      <c r="E274" s="577"/>
      <c r="F274" s="576"/>
      <c r="G274" s="613"/>
      <c r="H274" s="613"/>
      <c r="I274" s="584">
        <f>(G274+((0-E274)*F274)-H274)*D274</f>
        <v>0</v>
      </c>
      <c r="J274" s="585"/>
      <c r="L274">
        <v>2</v>
      </c>
      <c r="M274">
        <f>L261*100+L274</f>
        <v>402</v>
      </c>
    </row>
    <row r="275" spans="1:13" x14ac:dyDescent="0.25">
      <c r="A275" s="687"/>
      <c r="B275" s="687"/>
      <c r="C275" s="135" t="s">
        <v>691</v>
      </c>
      <c r="D275" s="575"/>
      <c r="E275" s="491"/>
      <c r="F275" s="576"/>
      <c r="G275" s="613"/>
      <c r="H275" s="613"/>
      <c r="I275" s="584">
        <f>(G275+((0-E275)*F275)-H275)*D275</f>
        <v>0</v>
      </c>
      <c r="J275" s="585"/>
      <c r="L275">
        <v>3</v>
      </c>
      <c r="M275">
        <f>L261*100+L275</f>
        <v>403</v>
      </c>
    </row>
    <row r="276" spans="1:13" ht="12" customHeight="1" x14ac:dyDescent="0.25">
      <c r="A276" s="916" t="s">
        <v>292</v>
      </c>
      <c r="B276" s="916"/>
      <c r="C276" s="916"/>
      <c r="D276" s="587">
        <f>SUM(D273:D275)</f>
        <v>0</v>
      </c>
      <c r="E276" s="515"/>
      <c r="F276" s="515"/>
      <c r="G276" s="515"/>
      <c r="H276" s="515"/>
      <c r="I276" s="587">
        <f>SUM(I273:I275)</f>
        <v>0</v>
      </c>
      <c r="J276" s="587">
        <f>SUM(J273:J275)</f>
        <v>0</v>
      </c>
    </row>
    <row r="277" spans="1:13" ht="12" customHeight="1" x14ac:dyDescent="0.25">
      <c r="A277" s="7" t="s">
        <v>310</v>
      </c>
      <c r="B277" s="7" t="s">
        <v>315</v>
      </c>
      <c r="C277" s="469" t="s">
        <v>315</v>
      </c>
      <c r="D277" s="575"/>
      <c r="E277" s="588"/>
      <c r="F277" s="580"/>
      <c r="G277" s="613"/>
      <c r="H277" s="613"/>
      <c r="I277" s="584">
        <f>(G277+((0-E277)*F277)-H277)*D277</f>
        <v>0</v>
      </c>
      <c r="J277" s="585"/>
      <c r="L277">
        <v>4</v>
      </c>
      <c r="M277">
        <f>L261*100+L277</f>
        <v>404</v>
      </c>
    </row>
    <row r="278" spans="1:13" x14ac:dyDescent="0.25">
      <c r="A278" s="7"/>
      <c r="B278" s="7"/>
      <c r="C278" s="469"/>
      <c r="D278" s="579"/>
      <c r="E278" s="579"/>
      <c r="F278" s="579"/>
      <c r="G278" s="579"/>
      <c r="H278" s="579"/>
      <c r="I278" s="579"/>
      <c r="J278" s="497"/>
    </row>
    <row r="279" spans="1:13" ht="12" customHeight="1" x14ac:dyDescent="0.25">
      <c r="A279" s="916" t="s">
        <v>292</v>
      </c>
      <c r="B279" s="916"/>
      <c r="C279" s="916"/>
      <c r="D279" s="587">
        <f>SUM(D277:D278)</f>
        <v>0</v>
      </c>
      <c r="E279" s="515"/>
      <c r="F279" s="515"/>
      <c r="G279" s="515"/>
      <c r="H279" s="515"/>
      <c r="I279" s="587">
        <f>SUM(I277:I278)</f>
        <v>0</v>
      </c>
      <c r="J279" s="587">
        <f>SUM(J277:J278)</f>
        <v>0</v>
      </c>
    </row>
    <row r="280" spans="1:13" ht="12" customHeight="1" x14ac:dyDescent="0.25">
      <c r="A280" s="7" t="s">
        <v>313</v>
      </c>
      <c r="B280" s="7" t="s">
        <v>315</v>
      </c>
      <c r="C280" s="469" t="s">
        <v>315</v>
      </c>
      <c r="D280" s="575"/>
      <c r="E280" s="588"/>
      <c r="F280" s="580"/>
      <c r="G280" s="613"/>
      <c r="H280" s="613"/>
      <c r="I280" s="584">
        <f>(G280+((0-E280)*F280)-H280)*D280</f>
        <v>0</v>
      </c>
      <c r="J280" s="585"/>
      <c r="L280">
        <v>5</v>
      </c>
      <c r="M280">
        <f>L261*100+L280</f>
        <v>405</v>
      </c>
    </row>
    <row r="281" spans="1:13" x14ac:dyDescent="0.25">
      <c r="A281" s="7"/>
      <c r="B281" s="7"/>
      <c r="C281" s="469"/>
      <c r="D281" s="579"/>
      <c r="E281" s="579"/>
      <c r="F281" s="579"/>
      <c r="G281" s="579"/>
      <c r="H281" s="579"/>
      <c r="I281" s="579"/>
      <c r="J281" s="497"/>
    </row>
    <row r="282" spans="1:13" ht="12" customHeight="1" x14ac:dyDescent="0.25">
      <c r="A282" s="916" t="s">
        <v>292</v>
      </c>
      <c r="B282" s="916"/>
      <c r="C282" s="916"/>
      <c r="D282" s="587">
        <f>SUM(D280:D281)</f>
        <v>0</v>
      </c>
      <c r="E282" s="515"/>
      <c r="F282" s="515"/>
      <c r="G282" s="515"/>
      <c r="H282" s="515"/>
      <c r="I282" s="587">
        <f>SUM(I280:I281)</f>
        <v>0</v>
      </c>
      <c r="J282" s="587">
        <f>SUM(J280:J281)</f>
        <v>0</v>
      </c>
    </row>
    <row r="283" spans="1:13" ht="12" customHeight="1" x14ac:dyDescent="0.25">
      <c r="A283" s="7" t="s">
        <v>314</v>
      </c>
      <c r="B283" s="7" t="s">
        <v>315</v>
      </c>
      <c r="C283" s="469" t="s">
        <v>315</v>
      </c>
      <c r="D283" s="575"/>
      <c r="E283" s="588"/>
      <c r="F283" s="580"/>
      <c r="G283" s="613"/>
      <c r="H283" s="613"/>
      <c r="I283" s="584">
        <f>(G283+((0-E283)*F283)-H283)*D283</f>
        <v>0</v>
      </c>
      <c r="J283" s="585"/>
      <c r="L283">
        <v>6</v>
      </c>
      <c r="M283">
        <f>L261*100+L283</f>
        <v>406</v>
      </c>
    </row>
    <row r="284" spans="1:13" x14ac:dyDescent="0.25">
      <c r="A284" s="7"/>
      <c r="B284" s="7"/>
      <c r="C284" s="469"/>
      <c r="D284" s="579"/>
      <c r="E284" s="579"/>
      <c r="F284" s="579"/>
      <c r="G284" s="579"/>
      <c r="H284" s="579"/>
      <c r="I284" s="579"/>
      <c r="J284" s="497"/>
    </row>
    <row r="285" spans="1:13" ht="12" customHeight="1" x14ac:dyDescent="0.25">
      <c r="A285" s="916" t="s">
        <v>292</v>
      </c>
      <c r="B285" s="916"/>
      <c r="C285" s="916"/>
      <c r="D285" s="587">
        <f>SUM(D283:D284)</f>
        <v>0</v>
      </c>
      <c r="E285" s="515"/>
      <c r="F285" s="515"/>
      <c r="G285" s="515"/>
      <c r="H285" s="515"/>
      <c r="I285" s="587">
        <f>SUM(I283:I284)</f>
        <v>0</v>
      </c>
      <c r="J285" s="587">
        <f>SUM(J283:J284)</f>
        <v>0</v>
      </c>
    </row>
    <row r="286" spans="1:13" ht="12" customHeight="1" x14ac:dyDescent="0.25">
      <c r="A286" s="7" t="s">
        <v>316</v>
      </c>
      <c r="B286" s="7" t="s">
        <v>315</v>
      </c>
      <c r="C286" s="469" t="s">
        <v>315</v>
      </c>
      <c r="D286" s="575"/>
      <c r="E286" s="588"/>
      <c r="F286" s="580"/>
      <c r="G286" s="613"/>
      <c r="H286" s="613"/>
      <c r="I286" s="584">
        <f>(G286+((0-E286)*F286)-H286)*D286</f>
        <v>0</v>
      </c>
      <c r="J286" s="585"/>
      <c r="L286">
        <v>7</v>
      </c>
      <c r="M286">
        <f>L261*100+L286</f>
        <v>407</v>
      </c>
    </row>
    <row r="287" spans="1:13" x14ac:dyDescent="0.25">
      <c r="A287" s="7"/>
      <c r="B287" s="7"/>
      <c r="C287" s="469"/>
      <c r="D287" s="579"/>
      <c r="E287" s="579"/>
      <c r="F287" s="579"/>
      <c r="G287" s="579"/>
      <c r="H287" s="579"/>
      <c r="I287" s="579"/>
      <c r="J287" s="497"/>
    </row>
    <row r="288" spans="1:13" ht="12" customHeight="1" x14ac:dyDescent="0.25">
      <c r="A288" s="917" t="s">
        <v>292</v>
      </c>
      <c r="B288" s="917"/>
      <c r="C288" s="917"/>
      <c r="D288" s="587">
        <f>SUM(D286:D287)</f>
        <v>0</v>
      </c>
      <c r="E288" s="515"/>
      <c r="F288" s="515"/>
      <c r="G288" s="515"/>
      <c r="H288" s="515"/>
      <c r="I288" s="587">
        <f>SUM(I286:I287)</f>
        <v>0</v>
      </c>
      <c r="J288" s="587">
        <f>SUM(J286:J287)</f>
        <v>0</v>
      </c>
    </row>
    <row r="289" spans="1:12" x14ac:dyDescent="0.25">
      <c r="A289" s="865" t="s">
        <v>91</v>
      </c>
      <c r="B289" s="865"/>
      <c r="C289" s="865"/>
      <c r="D289" s="587">
        <f>D276+D279+D282+D285+D288</f>
        <v>0</v>
      </c>
      <c r="E289" s="516"/>
      <c r="F289" s="516"/>
      <c r="G289" s="516"/>
      <c r="H289" s="516"/>
      <c r="I289" s="587">
        <f>I276+I279+I282+I285+I288</f>
        <v>0</v>
      </c>
      <c r="J289" s="587">
        <f>J276+J279+J282+J285+J288</f>
        <v>0</v>
      </c>
    </row>
    <row r="290" spans="1:12" x14ac:dyDescent="0.25">
      <c r="A290" s="896" t="s">
        <v>687</v>
      </c>
      <c r="B290" s="896"/>
      <c r="C290" s="896"/>
      <c r="D290" s="896"/>
      <c r="E290" s="896"/>
      <c r="F290" s="896"/>
      <c r="G290" s="896"/>
      <c r="H290" s="896"/>
      <c r="I290" s="896"/>
      <c r="J290" s="896"/>
    </row>
    <row r="291" spans="1:12" x14ac:dyDescent="0.25">
      <c r="A291" s="896" t="s">
        <v>688</v>
      </c>
      <c r="B291" s="896"/>
      <c r="C291" s="896"/>
      <c r="D291" s="896"/>
      <c r="E291" s="896"/>
      <c r="F291" s="896"/>
      <c r="G291" s="896"/>
      <c r="H291" s="896"/>
      <c r="I291" s="896"/>
      <c r="J291" s="896"/>
    </row>
    <row r="292" spans="1:12" x14ac:dyDescent="0.25">
      <c r="A292" s="583" t="s">
        <v>568</v>
      </c>
      <c r="B292" s="583"/>
      <c r="C292" s="583"/>
      <c r="D292" s="583"/>
      <c r="E292" s="583"/>
      <c r="F292" s="583"/>
      <c r="G292" s="583"/>
      <c r="H292" s="583"/>
      <c r="I292" s="583"/>
      <c r="J292" s="583"/>
    </row>
    <row r="297" spans="1:12" ht="12" customHeight="1" x14ac:dyDescent="0.25">
      <c r="A297" s="702" t="s">
        <v>23</v>
      </c>
      <c r="B297" s="702"/>
      <c r="C297" s="890">
        <f>Presentación!$C$3</f>
        <v>1990</v>
      </c>
      <c r="D297" s="890"/>
      <c r="E297" s="890"/>
      <c r="F297" s="890"/>
      <c r="G297" s="890"/>
      <c r="H297" s="890"/>
      <c r="I297" s="890"/>
      <c r="J297" s="890"/>
    </row>
    <row r="298" spans="1:12" ht="12" customHeight="1" x14ac:dyDescent="0.25">
      <c r="A298" s="702" t="s">
        <v>24</v>
      </c>
      <c r="B298" s="702"/>
      <c r="C298" s="891" t="s">
        <v>380</v>
      </c>
      <c r="D298" s="891"/>
      <c r="E298" s="891"/>
      <c r="F298" s="891"/>
      <c r="G298" s="891"/>
      <c r="H298" s="891"/>
      <c r="I298" s="891"/>
      <c r="J298" s="891"/>
      <c r="L298">
        <v>5</v>
      </c>
    </row>
    <row r="299" spans="1:12" ht="12.75" customHeight="1" x14ac:dyDescent="0.25">
      <c r="A299" s="702" t="s">
        <v>5</v>
      </c>
      <c r="B299" s="702"/>
      <c r="C299" s="703" t="s">
        <v>26</v>
      </c>
      <c r="D299" s="703"/>
      <c r="E299" s="703"/>
      <c r="F299" s="703"/>
      <c r="G299" s="703"/>
      <c r="H299" s="703"/>
      <c r="I299" s="703"/>
      <c r="J299" s="703"/>
    </row>
    <row r="300" spans="1:12" ht="12.75" customHeight="1" x14ac:dyDescent="0.25">
      <c r="A300" s="702" t="s">
        <v>27</v>
      </c>
      <c r="B300" s="702"/>
      <c r="C300" s="703" t="s">
        <v>679</v>
      </c>
      <c r="D300" s="703"/>
      <c r="E300" s="703"/>
      <c r="F300" s="703"/>
      <c r="G300" s="703"/>
      <c r="H300" s="703"/>
      <c r="I300" s="703"/>
      <c r="J300" s="703"/>
    </row>
    <row r="301" spans="1:12" ht="12" customHeight="1" x14ac:dyDescent="0.25">
      <c r="A301" s="702" t="s">
        <v>29</v>
      </c>
      <c r="B301" s="702"/>
      <c r="C301" s="703" t="s">
        <v>680</v>
      </c>
      <c r="D301" s="703"/>
      <c r="E301" s="703"/>
      <c r="F301" s="703"/>
      <c r="G301" s="703"/>
      <c r="H301" s="703"/>
      <c r="I301" s="703"/>
      <c r="J301" s="703"/>
    </row>
    <row r="302" spans="1:12" ht="12" customHeight="1" x14ac:dyDescent="0.25">
      <c r="A302" s="702" t="s">
        <v>31</v>
      </c>
      <c r="B302" s="702"/>
      <c r="C302" s="703" t="s">
        <v>406</v>
      </c>
      <c r="D302" s="703"/>
      <c r="E302" s="703"/>
      <c r="F302" s="703"/>
      <c r="G302" s="703"/>
      <c r="H302" s="703"/>
      <c r="I302" s="703"/>
      <c r="J302" s="703"/>
    </row>
    <row r="303" spans="1:12" ht="12" customHeight="1" x14ac:dyDescent="0.25">
      <c r="A303" s="704" t="s">
        <v>33</v>
      </c>
      <c r="B303" s="704"/>
      <c r="C303" s="97" t="s">
        <v>34</v>
      </c>
      <c r="D303" s="705" t="s">
        <v>219</v>
      </c>
      <c r="E303" s="705"/>
      <c r="F303" s="705"/>
      <c r="G303" s="705" t="s">
        <v>455</v>
      </c>
      <c r="H303" s="705"/>
      <c r="I303" s="705"/>
      <c r="J303" s="705"/>
    </row>
    <row r="304" spans="1:12" ht="34.5" customHeight="1" x14ac:dyDescent="0.25">
      <c r="A304" s="7" t="s">
        <v>37</v>
      </c>
      <c r="B304" s="7"/>
      <c r="C304" s="6" t="s">
        <v>38</v>
      </c>
      <c r="D304" s="98" t="s">
        <v>681</v>
      </c>
      <c r="E304" s="98" t="s">
        <v>222</v>
      </c>
      <c r="F304" s="98" t="s">
        <v>43</v>
      </c>
      <c r="G304" s="98" t="s">
        <v>457</v>
      </c>
      <c r="H304" s="98" t="s">
        <v>458</v>
      </c>
      <c r="I304" s="98" t="s">
        <v>411</v>
      </c>
      <c r="J304" s="98" t="s">
        <v>411</v>
      </c>
    </row>
    <row r="305" spans="1:13" ht="12.75" customHeight="1" x14ac:dyDescent="0.25">
      <c r="A305" s="6" t="s">
        <v>197</v>
      </c>
      <c r="B305" s="6" t="s">
        <v>47</v>
      </c>
      <c r="C305" s="6"/>
      <c r="D305" s="892" t="s">
        <v>48</v>
      </c>
      <c r="E305" s="571" t="s">
        <v>552</v>
      </c>
      <c r="F305" s="571" t="s">
        <v>120</v>
      </c>
      <c r="G305" s="571" t="s">
        <v>460</v>
      </c>
      <c r="H305" s="571" t="s">
        <v>460</v>
      </c>
      <c r="I305" s="892" t="s">
        <v>52</v>
      </c>
      <c r="J305" s="892" t="s">
        <v>225</v>
      </c>
    </row>
    <row r="306" spans="1:13" ht="13.5" x14ac:dyDescent="0.25">
      <c r="A306" s="6"/>
      <c r="B306" s="6"/>
      <c r="C306" s="6"/>
      <c r="D306" s="892"/>
      <c r="E306" s="571" t="s">
        <v>498</v>
      </c>
      <c r="F306" s="571" t="s">
        <v>123</v>
      </c>
      <c r="G306" s="571" t="s">
        <v>462</v>
      </c>
      <c r="H306" s="571" t="s">
        <v>462</v>
      </c>
      <c r="I306" s="892"/>
      <c r="J306" s="892"/>
    </row>
    <row r="307" spans="1:13" ht="12.75" customHeight="1" x14ac:dyDescent="0.25">
      <c r="A307" s="6"/>
      <c r="B307" s="6"/>
      <c r="C307" s="6"/>
      <c r="D307" s="892"/>
      <c r="E307" s="7"/>
      <c r="F307" s="7"/>
      <c r="G307" s="7" t="s">
        <v>557</v>
      </c>
      <c r="H307" s="7" t="s">
        <v>557</v>
      </c>
      <c r="I307" s="893" t="s">
        <v>682</v>
      </c>
      <c r="J307" s="893" t="s">
        <v>683</v>
      </c>
    </row>
    <row r="308" spans="1:13" x14ac:dyDescent="0.25">
      <c r="A308" s="6"/>
      <c r="B308" s="6"/>
      <c r="C308" s="6"/>
      <c r="D308" s="892"/>
      <c r="E308" s="7"/>
      <c r="F308" s="7"/>
      <c r="G308" s="7"/>
      <c r="H308" s="7"/>
      <c r="I308" s="893"/>
      <c r="J308" s="893"/>
    </row>
    <row r="309" spans="1:13" ht="13.5" x14ac:dyDescent="0.35">
      <c r="A309" s="6"/>
      <c r="B309" s="6"/>
      <c r="C309" s="6"/>
      <c r="D309" s="572" t="s">
        <v>467</v>
      </c>
      <c r="E309" s="572" t="s">
        <v>468</v>
      </c>
      <c r="F309" s="572" t="s">
        <v>65</v>
      </c>
      <c r="G309" s="572" t="s">
        <v>66</v>
      </c>
      <c r="H309" s="572" t="s">
        <v>469</v>
      </c>
      <c r="I309" s="573" t="s">
        <v>470</v>
      </c>
      <c r="J309" s="573" t="s">
        <v>470</v>
      </c>
    </row>
    <row r="310" spans="1:13" ht="12.75" customHeight="1" x14ac:dyDescent="0.25">
      <c r="A310" s="687" t="s">
        <v>68</v>
      </c>
      <c r="B310" s="687" t="s">
        <v>315</v>
      </c>
      <c r="C310" s="135" t="s">
        <v>689</v>
      </c>
      <c r="D310" s="575"/>
      <c r="E310" s="577"/>
      <c r="F310" s="576"/>
      <c r="G310" s="613"/>
      <c r="H310" s="613"/>
      <c r="I310" s="584">
        <f>(G310+((0-E310)*F310)-H310)*D310</f>
        <v>0</v>
      </c>
      <c r="J310" s="585"/>
      <c r="L310">
        <v>1</v>
      </c>
      <c r="M310">
        <f>L298*100+L310</f>
        <v>501</v>
      </c>
    </row>
    <row r="311" spans="1:13" x14ac:dyDescent="0.25">
      <c r="A311" s="687"/>
      <c r="B311" s="687"/>
      <c r="C311" s="486" t="s">
        <v>690</v>
      </c>
      <c r="D311" s="575"/>
      <c r="E311" s="577"/>
      <c r="F311" s="576"/>
      <c r="G311" s="613"/>
      <c r="H311" s="613"/>
      <c r="I311" s="584">
        <f>(G311+((0-E311)*F311)-H311)*D311</f>
        <v>0</v>
      </c>
      <c r="J311" s="585"/>
      <c r="L311">
        <v>2</v>
      </c>
      <c r="M311">
        <f>L298*100+L311</f>
        <v>502</v>
      </c>
    </row>
    <row r="312" spans="1:13" x14ac:dyDescent="0.25">
      <c r="A312" s="687"/>
      <c r="B312" s="687"/>
      <c r="C312" s="135" t="s">
        <v>691</v>
      </c>
      <c r="D312" s="575"/>
      <c r="E312" s="491"/>
      <c r="F312" s="576"/>
      <c r="G312" s="613"/>
      <c r="H312" s="613"/>
      <c r="I312" s="584">
        <f>(G312+((0-E312)*F312)-H312)*D312</f>
        <v>0</v>
      </c>
      <c r="J312" s="585"/>
      <c r="L312">
        <v>3</v>
      </c>
      <c r="M312">
        <f>L298*100+L312</f>
        <v>503</v>
      </c>
    </row>
    <row r="313" spans="1:13" ht="12" customHeight="1" x14ac:dyDescent="0.25">
      <c r="A313" s="916" t="s">
        <v>292</v>
      </c>
      <c r="B313" s="916"/>
      <c r="C313" s="916"/>
      <c r="D313" s="587">
        <f>SUM(D310:D312)</f>
        <v>0</v>
      </c>
      <c r="E313" s="515"/>
      <c r="F313" s="515"/>
      <c r="G313" s="515"/>
      <c r="H313" s="515"/>
      <c r="I313" s="587">
        <f>SUM(I310:I312)</f>
        <v>0</v>
      </c>
      <c r="J313" s="587">
        <f>SUM(J310:J312)</f>
        <v>0</v>
      </c>
    </row>
    <row r="314" spans="1:13" ht="12" customHeight="1" x14ac:dyDescent="0.25">
      <c r="A314" s="7" t="s">
        <v>310</v>
      </c>
      <c r="B314" s="7" t="s">
        <v>315</v>
      </c>
      <c r="C314" s="469" t="s">
        <v>315</v>
      </c>
      <c r="D314" s="575"/>
      <c r="E314" s="588"/>
      <c r="F314" s="580"/>
      <c r="G314" s="613"/>
      <c r="H314" s="613"/>
      <c r="I314" s="584">
        <f>(G314+((0-E314)*F314)-H314)*D314</f>
        <v>0</v>
      </c>
      <c r="J314" s="585"/>
      <c r="L314">
        <v>4</v>
      </c>
      <c r="M314">
        <f>L298*100+L314</f>
        <v>504</v>
      </c>
    </row>
    <row r="315" spans="1:13" x14ac:dyDescent="0.25">
      <c r="A315" s="7"/>
      <c r="B315" s="7"/>
      <c r="C315" s="469"/>
      <c r="D315" s="579"/>
      <c r="E315" s="579"/>
      <c r="F315" s="579"/>
      <c r="G315" s="579"/>
      <c r="H315" s="579"/>
      <c r="I315" s="579"/>
      <c r="J315" s="497"/>
    </row>
    <row r="316" spans="1:13" ht="12" customHeight="1" x14ac:dyDescent="0.25">
      <c r="A316" s="916" t="s">
        <v>292</v>
      </c>
      <c r="B316" s="916"/>
      <c r="C316" s="916"/>
      <c r="D316" s="587">
        <f>SUM(D314:D315)</f>
        <v>0</v>
      </c>
      <c r="E316" s="515"/>
      <c r="F316" s="515"/>
      <c r="G316" s="515"/>
      <c r="H316" s="515"/>
      <c r="I316" s="587">
        <f>SUM(I314:I315)</f>
        <v>0</v>
      </c>
      <c r="J316" s="587">
        <f>SUM(J314:J315)</f>
        <v>0</v>
      </c>
    </row>
    <row r="317" spans="1:13" ht="12" customHeight="1" x14ac:dyDescent="0.25">
      <c r="A317" s="7" t="s">
        <v>313</v>
      </c>
      <c r="B317" s="7" t="s">
        <v>315</v>
      </c>
      <c r="C317" s="469" t="s">
        <v>315</v>
      </c>
      <c r="D317" s="575"/>
      <c r="E317" s="588"/>
      <c r="F317" s="580"/>
      <c r="G317" s="613"/>
      <c r="H317" s="613"/>
      <c r="I317" s="584">
        <f>(G317+((0-E317)*F317)-H317)*D317</f>
        <v>0</v>
      </c>
      <c r="J317" s="585"/>
      <c r="L317">
        <v>5</v>
      </c>
      <c r="M317">
        <f>L298*100+L317</f>
        <v>505</v>
      </c>
    </row>
    <row r="318" spans="1:13" x14ac:dyDescent="0.25">
      <c r="A318" s="7"/>
      <c r="B318" s="7"/>
      <c r="C318" s="469"/>
      <c r="D318" s="579"/>
      <c r="E318" s="579"/>
      <c r="F318" s="579"/>
      <c r="G318" s="579"/>
      <c r="H318" s="579"/>
      <c r="I318" s="579"/>
      <c r="J318" s="497"/>
    </row>
    <row r="319" spans="1:13" ht="12" customHeight="1" x14ac:dyDescent="0.25">
      <c r="A319" s="916" t="s">
        <v>292</v>
      </c>
      <c r="B319" s="916"/>
      <c r="C319" s="916"/>
      <c r="D319" s="587">
        <f>SUM(D317:D318)</f>
        <v>0</v>
      </c>
      <c r="E319" s="515"/>
      <c r="F319" s="515"/>
      <c r="G319" s="515"/>
      <c r="H319" s="515"/>
      <c r="I319" s="587">
        <f>SUM(I317:I318)</f>
        <v>0</v>
      </c>
      <c r="J319" s="587">
        <f>SUM(J317:J318)</f>
        <v>0</v>
      </c>
    </row>
    <row r="320" spans="1:13" ht="12" customHeight="1" x14ac:dyDescent="0.25">
      <c r="A320" s="7" t="s">
        <v>314</v>
      </c>
      <c r="B320" s="7" t="s">
        <v>315</v>
      </c>
      <c r="C320" s="469" t="s">
        <v>315</v>
      </c>
      <c r="D320" s="575"/>
      <c r="E320" s="588"/>
      <c r="F320" s="580"/>
      <c r="G320" s="613"/>
      <c r="H320" s="613"/>
      <c r="I320" s="584">
        <f>(G320+((0-E320)*F320)-H320)*D320</f>
        <v>0</v>
      </c>
      <c r="J320" s="585"/>
      <c r="L320">
        <v>6</v>
      </c>
      <c r="M320">
        <f>L298*100+L320</f>
        <v>506</v>
      </c>
    </row>
    <row r="321" spans="1:13" x14ac:dyDescent="0.25">
      <c r="A321" s="7"/>
      <c r="B321" s="7"/>
      <c r="C321" s="469"/>
      <c r="D321" s="579"/>
      <c r="E321" s="579"/>
      <c r="F321" s="579"/>
      <c r="G321" s="579"/>
      <c r="H321" s="579"/>
      <c r="I321" s="579"/>
      <c r="J321" s="497"/>
    </row>
    <row r="322" spans="1:13" ht="12" customHeight="1" x14ac:dyDescent="0.25">
      <c r="A322" s="916" t="s">
        <v>292</v>
      </c>
      <c r="B322" s="916"/>
      <c r="C322" s="916"/>
      <c r="D322" s="587">
        <f>SUM(D320:D321)</f>
        <v>0</v>
      </c>
      <c r="E322" s="515"/>
      <c r="F322" s="515"/>
      <c r="G322" s="515"/>
      <c r="H322" s="515"/>
      <c r="I322" s="587">
        <f>SUM(I320:I321)</f>
        <v>0</v>
      </c>
      <c r="J322" s="587">
        <f>SUM(J320:J321)</f>
        <v>0</v>
      </c>
    </row>
    <row r="323" spans="1:13" ht="12" customHeight="1" x14ac:dyDescent="0.25">
      <c r="A323" s="7" t="s">
        <v>316</v>
      </c>
      <c r="B323" s="7" t="s">
        <v>315</v>
      </c>
      <c r="C323" s="469" t="s">
        <v>315</v>
      </c>
      <c r="D323" s="575"/>
      <c r="E323" s="588"/>
      <c r="F323" s="580"/>
      <c r="G323" s="613"/>
      <c r="H323" s="613"/>
      <c r="I323" s="584">
        <f>(G323+((0-E323)*F323)-H323)*D323</f>
        <v>0</v>
      </c>
      <c r="J323" s="585"/>
      <c r="L323">
        <v>7</v>
      </c>
      <c r="M323">
        <f>L298*100+L323</f>
        <v>507</v>
      </c>
    </row>
    <row r="324" spans="1:13" x14ac:dyDescent="0.25">
      <c r="A324" s="7"/>
      <c r="B324" s="7"/>
      <c r="C324" s="469"/>
      <c r="D324" s="579"/>
      <c r="E324" s="579"/>
      <c r="F324" s="579"/>
      <c r="G324" s="579"/>
      <c r="H324" s="579"/>
      <c r="I324" s="579"/>
      <c r="J324" s="497"/>
    </row>
    <row r="325" spans="1:13" ht="12" customHeight="1" x14ac:dyDescent="0.25">
      <c r="A325" s="917" t="s">
        <v>292</v>
      </c>
      <c r="B325" s="917"/>
      <c r="C325" s="917"/>
      <c r="D325" s="587">
        <f>SUM(D323:D324)</f>
        <v>0</v>
      </c>
      <c r="E325" s="515"/>
      <c r="F325" s="515"/>
      <c r="G325" s="515"/>
      <c r="H325" s="515"/>
      <c r="I325" s="587">
        <f>SUM(I323:I324)</f>
        <v>0</v>
      </c>
      <c r="J325" s="587">
        <f>SUM(J323:J324)</f>
        <v>0</v>
      </c>
    </row>
    <row r="326" spans="1:13" x14ac:dyDescent="0.25">
      <c r="A326" s="865" t="s">
        <v>91</v>
      </c>
      <c r="B326" s="865"/>
      <c r="C326" s="865"/>
      <c r="D326" s="587">
        <f>D313+D316+D319+D322+D325</f>
        <v>0</v>
      </c>
      <c r="E326" s="516"/>
      <c r="F326" s="516"/>
      <c r="G326" s="516"/>
      <c r="H326" s="516"/>
      <c r="I326" s="587">
        <f>I313+I316+I319+I322+I325</f>
        <v>0</v>
      </c>
      <c r="J326" s="587">
        <f>J313+J316+J319+J322+J325</f>
        <v>0</v>
      </c>
    </row>
    <row r="327" spans="1:13" x14ac:dyDescent="0.25">
      <c r="A327" s="896" t="s">
        <v>687</v>
      </c>
      <c r="B327" s="896"/>
      <c r="C327" s="896"/>
      <c r="D327" s="896"/>
      <c r="E327" s="896"/>
      <c r="F327" s="896"/>
      <c r="G327" s="896"/>
      <c r="H327" s="896"/>
      <c r="I327" s="896"/>
      <c r="J327" s="896"/>
    </row>
    <row r="328" spans="1:13" x14ac:dyDescent="0.25">
      <c r="A328" s="896" t="s">
        <v>688</v>
      </c>
      <c r="B328" s="896"/>
      <c r="C328" s="896"/>
      <c r="D328" s="896"/>
      <c r="E328" s="896"/>
      <c r="F328" s="896"/>
      <c r="G328" s="896"/>
      <c r="H328" s="896"/>
      <c r="I328" s="896"/>
      <c r="J328" s="896"/>
    </row>
    <row r="329" spans="1:13" x14ac:dyDescent="0.25">
      <c r="A329" s="583" t="s">
        <v>568</v>
      </c>
      <c r="B329" s="583"/>
      <c r="C329" s="583"/>
      <c r="D329" s="583"/>
      <c r="E329" s="583"/>
      <c r="F329" s="583"/>
      <c r="G329" s="583"/>
      <c r="H329" s="583"/>
      <c r="I329" s="583"/>
      <c r="J329" s="583"/>
    </row>
    <row r="334" spans="1:13" ht="12" customHeight="1" x14ac:dyDescent="0.25">
      <c r="A334" s="702" t="s">
        <v>23</v>
      </c>
      <c r="B334" s="702"/>
      <c r="C334" s="890">
        <f>Presentación!$C$3</f>
        <v>1990</v>
      </c>
      <c r="D334" s="890"/>
      <c r="E334" s="890"/>
      <c r="F334" s="890"/>
      <c r="G334" s="890"/>
      <c r="H334" s="890"/>
      <c r="I334" s="890"/>
      <c r="J334" s="890"/>
    </row>
    <row r="335" spans="1:13" ht="12" customHeight="1" x14ac:dyDescent="0.25">
      <c r="A335" s="702" t="s">
        <v>24</v>
      </c>
      <c r="B335" s="702"/>
      <c r="C335" s="891" t="s">
        <v>381</v>
      </c>
      <c r="D335" s="891"/>
      <c r="E335" s="891"/>
      <c r="F335" s="891"/>
      <c r="G335" s="891"/>
      <c r="H335" s="891"/>
      <c r="I335" s="891"/>
      <c r="J335" s="891"/>
      <c r="L335">
        <v>13</v>
      </c>
    </row>
    <row r="336" spans="1:13" ht="12.75" customHeight="1" x14ac:dyDescent="0.25">
      <c r="A336" s="702" t="s">
        <v>5</v>
      </c>
      <c r="B336" s="702"/>
      <c r="C336" s="703" t="s">
        <v>26</v>
      </c>
      <c r="D336" s="703"/>
      <c r="E336" s="703"/>
      <c r="F336" s="703"/>
      <c r="G336" s="703"/>
      <c r="H336" s="703"/>
      <c r="I336" s="703"/>
      <c r="J336" s="703"/>
    </row>
    <row r="337" spans="1:13" ht="12.75" customHeight="1" x14ac:dyDescent="0.25">
      <c r="A337" s="702" t="s">
        <v>27</v>
      </c>
      <c r="B337" s="702"/>
      <c r="C337" s="703" t="s">
        <v>679</v>
      </c>
      <c r="D337" s="703"/>
      <c r="E337" s="703"/>
      <c r="F337" s="703"/>
      <c r="G337" s="703"/>
      <c r="H337" s="703"/>
      <c r="I337" s="703"/>
      <c r="J337" s="703"/>
    </row>
    <row r="338" spans="1:13" ht="12" customHeight="1" x14ac:dyDescent="0.25">
      <c r="A338" s="702" t="s">
        <v>29</v>
      </c>
      <c r="B338" s="702"/>
      <c r="C338" s="703" t="s">
        <v>680</v>
      </c>
      <c r="D338" s="703"/>
      <c r="E338" s="703"/>
      <c r="F338" s="703"/>
      <c r="G338" s="703"/>
      <c r="H338" s="703"/>
      <c r="I338" s="703"/>
      <c r="J338" s="703"/>
    </row>
    <row r="339" spans="1:13" ht="12" customHeight="1" x14ac:dyDescent="0.25">
      <c r="A339" s="702" t="s">
        <v>31</v>
      </c>
      <c r="B339" s="702"/>
      <c r="C339" s="703" t="s">
        <v>406</v>
      </c>
      <c r="D339" s="703"/>
      <c r="E339" s="703"/>
      <c r="F339" s="703"/>
      <c r="G339" s="703"/>
      <c r="H339" s="703"/>
      <c r="I339" s="703"/>
      <c r="J339" s="703"/>
    </row>
    <row r="340" spans="1:13" ht="12" customHeight="1" x14ac:dyDescent="0.25">
      <c r="A340" s="704" t="s">
        <v>33</v>
      </c>
      <c r="B340" s="704"/>
      <c r="C340" s="97" t="s">
        <v>34</v>
      </c>
      <c r="D340" s="705" t="s">
        <v>219</v>
      </c>
      <c r="E340" s="705"/>
      <c r="F340" s="705"/>
      <c r="G340" s="705" t="s">
        <v>455</v>
      </c>
      <c r="H340" s="705"/>
      <c r="I340" s="705"/>
      <c r="J340" s="705"/>
    </row>
    <row r="341" spans="1:13" ht="34.5" customHeight="1" x14ac:dyDescent="0.25">
      <c r="A341" s="7" t="s">
        <v>37</v>
      </c>
      <c r="B341" s="7"/>
      <c r="C341" s="6" t="s">
        <v>38</v>
      </c>
      <c r="D341" s="98" t="s">
        <v>681</v>
      </c>
      <c r="E341" s="98" t="s">
        <v>222</v>
      </c>
      <c r="F341" s="98" t="s">
        <v>43</v>
      </c>
      <c r="G341" s="98" t="s">
        <v>457</v>
      </c>
      <c r="H341" s="98" t="s">
        <v>458</v>
      </c>
      <c r="I341" s="98" t="s">
        <v>411</v>
      </c>
      <c r="J341" s="98" t="s">
        <v>411</v>
      </c>
    </row>
    <row r="342" spans="1:13" ht="12.75" customHeight="1" x14ac:dyDescent="0.25">
      <c r="A342" s="6" t="s">
        <v>197</v>
      </c>
      <c r="B342" s="6" t="s">
        <v>47</v>
      </c>
      <c r="C342" s="6"/>
      <c r="D342" s="892" t="s">
        <v>48</v>
      </c>
      <c r="E342" s="571" t="s">
        <v>552</v>
      </c>
      <c r="F342" s="571" t="s">
        <v>120</v>
      </c>
      <c r="G342" s="571" t="s">
        <v>460</v>
      </c>
      <c r="H342" s="571" t="s">
        <v>460</v>
      </c>
      <c r="I342" s="892" t="s">
        <v>52</v>
      </c>
      <c r="J342" s="892" t="s">
        <v>225</v>
      </c>
    </row>
    <row r="343" spans="1:13" ht="13.5" x14ac:dyDescent="0.25">
      <c r="A343" s="6"/>
      <c r="B343" s="6"/>
      <c r="C343" s="6"/>
      <c r="D343" s="892"/>
      <c r="E343" s="571" t="s">
        <v>498</v>
      </c>
      <c r="F343" s="571" t="s">
        <v>123</v>
      </c>
      <c r="G343" s="571" t="s">
        <v>462</v>
      </c>
      <c r="H343" s="571" t="s">
        <v>462</v>
      </c>
      <c r="I343" s="892"/>
      <c r="J343" s="892"/>
    </row>
    <row r="344" spans="1:13" ht="12.75" customHeight="1" x14ac:dyDescent="0.25">
      <c r="A344" s="6"/>
      <c r="B344" s="6"/>
      <c r="C344" s="6"/>
      <c r="D344" s="892"/>
      <c r="E344" s="7"/>
      <c r="F344" s="7"/>
      <c r="G344" s="7" t="s">
        <v>557</v>
      </c>
      <c r="H344" s="7" t="s">
        <v>557</v>
      </c>
      <c r="I344" s="893" t="s">
        <v>682</v>
      </c>
      <c r="J344" s="893" t="s">
        <v>683</v>
      </c>
    </row>
    <row r="345" spans="1:13" x14ac:dyDescent="0.25">
      <c r="A345" s="6"/>
      <c r="B345" s="6"/>
      <c r="C345" s="6"/>
      <c r="D345" s="892"/>
      <c r="E345" s="7"/>
      <c r="F345" s="7"/>
      <c r="G345" s="7"/>
      <c r="H345" s="7"/>
      <c r="I345" s="893"/>
      <c r="J345" s="893"/>
    </row>
    <row r="346" spans="1:13" ht="13.5" x14ac:dyDescent="0.35">
      <c r="A346" s="6"/>
      <c r="B346" s="6"/>
      <c r="C346" s="6"/>
      <c r="D346" s="572" t="s">
        <v>467</v>
      </c>
      <c r="E346" s="572" t="s">
        <v>468</v>
      </c>
      <c r="F346" s="572" t="s">
        <v>65</v>
      </c>
      <c r="G346" s="572" t="s">
        <v>66</v>
      </c>
      <c r="H346" s="572" t="s">
        <v>469</v>
      </c>
      <c r="I346" s="573" t="s">
        <v>470</v>
      </c>
      <c r="J346" s="573" t="s">
        <v>470</v>
      </c>
    </row>
    <row r="347" spans="1:13" ht="12.75" customHeight="1" x14ac:dyDescent="0.25">
      <c r="A347" s="687" t="s">
        <v>68</v>
      </c>
      <c r="B347" s="687" t="s">
        <v>315</v>
      </c>
      <c r="C347" s="135" t="s">
        <v>689</v>
      </c>
      <c r="D347" s="575"/>
      <c r="E347" s="577"/>
      <c r="F347" s="576"/>
      <c r="G347" s="613"/>
      <c r="H347" s="613"/>
      <c r="I347" s="584">
        <f>(G347+((0-E347)*F347)-H347)*D347</f>
        <v>0</v>
      </c>
      <c r="J347" s="585"/>
      <c r="L347">
        <v>1</v>
      </c>
      <c r="M347">
        <f>L335*100+L347</f>
        <v>1301</v>
      </c>
    </row>
    <row r="348" spans="1:13" x14ac:dyDescent="0.25">
      <c r="A348" s="687"/>
      <c r="B348" s="687"/>
      <c r="C348" s="486" t="s">
        <v>690</v>
      </c>
      <c r="D348" s="575"/>
      <c r="E348" s="577"/>
      <c r="F348" s="576"/>
      <c r="G348" s="613"/>
      <c r="H348" s="613"/>
      <c r="I348" s="584">
        <f>(G348+((0-E348)*F348)-H348)*D348</f>
        <v>0</v>
      </c>
      <c r="J348" s="585"/>
      <c r="L348">
        <v>2</v>
      </c>
      <c r="M348">
        <f>L335*100+L348</f>
        <v>1302</v>
      </c>
    </row>
    <row r="349" spans="1:13" x14ac:dyDescent="0.25">
      <c r="A349" s="687"/>
      <c r="B349" s="687"/>
      <c r="C349" s="135" t="s">
        <v>691</v>
      </c>
      <c r="D349" s="575"/>
      <c r="E349" s="491"/>
      <c r="F349" s="576"/>
      <c r="G349" s="613"/>
      <c r="H349" s="613"/>
      <c r="I349" s="584">
        <f>(G349+((0-E349)*F349)-H349)*D349</f>
        <v>0</v>
      </c>
      <c r="J349" s="585"/>
      <c r="L349">
        <v>3</v>
      </c>
      <c r="M349">
        <f>L335*100+L349</f>
        <v>1303</v>
      </c>
    </row>
    <row r="350" spans="1:13" ht="12" customHeight="1" x14ac:dyDescent="0.25">
      <c r="A350" s="916" t="s">
        <v>292</v>
      </c>
      <c r="B350" s="916"/>
      <c r="C350" s="916"/>
      <c r="D350" s="587">
        <f>SUM(D347:D349)</f>
        <v>0</v>
      </c>
      <c r="E350" s="515"/>
      <c r="F350" s="515"/>
      <c r="G350" s="515"/>
      <c r="H350" s="515"/>
      <c r="I350" s="587">
        <f>SUM(I347:I349)</f>
        <v>0</v>
      </c>
      <c r="J350" s="587">
        <f>SUM(J347:J349)</f>
        <v>0</v>
      </c>
    </row>
    <row r="351" spans="1:13" ht="12" customHeight="1" x14ac:dyDescent="0.25">
      <c r="A351" s="7" t="s">
        <v>310</v>
      </c>
      <c r="B351" s="7" t="s">
        <v>315</v>
      </c>
      <c r="C351" s="469" t="s">
        <v>315</v>
      </c>
      <c r="D351" s="575"/>
      <c r="E351" s="588"/>
      <c r="F351" s="580"/>
      <c r="G351" s="613"/>
      <c r="H351" s="613"/>
      <c r="I351" s="584">
        <f>(G351+((0-E351)*F351)-H351)*D351</f>
        <v>0</v>
      </c>
      <c r="J351" s="585"/>
      <c r="L351">
        <v>4</v>
      </c>
      <c r="M351">
        <f>L335*100+L351</f>
        <v>1304</v>
      </c>
    </row>
    <row r="352" spans="1:13" x14ac:dyDescent="0.25">
      <c r="A352" s="7"/>
      <c r="B352" s="7"/>
      <c r="C352" s="469"/>
      <c r="D352" s="579"/>
      <c r="E352" s="579"/>
      <c r="F352" s="579"/>
      <c r="G352" s="579"/>
      <c r="H352" s="579"/>
      <c r="I352" s="579"/>
      <c r="J352" s="497"/>
    </row>
    <row r="353" spans="1:13" ht="12" customHeight="1" x14ac:dyDescent="0.25">
      <c r="A353" s="916" t="s">
        <v>292</v>
      </c>
      <c r="B353" s="916"/>
      <c r="C353" s="916"/>
      <c r="D353" s="587">
        <f>SUM(D351:D352)</f>
        <v>0</v>
      </c>
      <c r="E353" s="515"/>
      <c r="F353" s="515"/>
      <c r="G353" s="515"/>
      <c r="H353" s="515"/>
      <c r="I353" s="587">
        <f>SUM(I351:I352)</f>
        <v>0</v>
      </c>
      <c r="J353" s="587">
        <f>SUM(J351:J352)</f>
        <v>0</v>
      </c>
    </row>
    <row r="354" spans="1:13" ht="12" customHeight="1" x14ac:dyDescent="0.25">
      <c r="A354" s="7" t="s">
        <v>313</v>
      </c>
      <c r="B354" s="7" t="s">
        <v>315</v>
      </c>
      <c r="C354" s="469" t="s">
        <v>315</v>
      </c>
      <c r="D354" s="575"/>
      <c r="E354" s="588"/>
      <c r="F354" s="580"/>
      <c r="G354" s="613"/>
      <c r="H354" s="613"/>
      <c r="I354" s="584">
        <f>(G354+((0-E354)*F354)-H354)*D354</f>
        <v>0</v>
      </c>
      <c r="J354" s="585"/>
      <c r="L354">
        <v>5</v>
      </c>
      <c r="M354">
        <f>L335*100+L354</f>
        <v>1305</v>
      </c>
    </row>
    <row r="355" spans="1:13" x14ac:dyDescent="0.25">
      <c r="A355" s="7"/>
      <c r="B355" s="7"/>
      <c r="C355" s="469"/>
      <c r="D355" s="579"/>
      <c r="E355" s="579"/>
      <c r="F355" s="579"/>
      <c r="G355" s="579"/>
      <c r="H355" s="579"/>
      <c r="I355" s="579"/>
      <c r="J355" s="497"/>
    </row>
    <row r="356" spans="1:13" ht="12" customHeight="1" x14ac:dyDescent="0.25">
      <c r="A356" s="916" t="s">
        <v>292</v>
      </c>
      <c r="B356" s="916"/>
      <c r="C356" s="916"/>
      <c r="D356" s="587">
        <f>SUM(D354:D355)</f>
        <v>0</v>
      </c>
      <c r="E356" s="515"/>
      <c r="F356" s="515"/>
      <c r="G356" s="515"/>
      <c r="H356" s="515"/>
      <c r="I356" s="587">
        <f>SUM(I354:I355)</f>
        <v>0</v>
      </c>
      <c r="J356" s="587">
        <f>SUM(J354:J355)</f>
        <v>0</v>
      </c>
    </row>
    <row r="357" spans="1:13" ht="12" customHeight="1" x14ac:dyDescent="0.25">
      <c r="A357" s="7" t="s">
        <v>314</v>
      </c>
      <c r="B357" s="7" t="s">
        <v>315</v>
      </c>
      <c r="C357" s="469" t="s">
        <v>315</v>
      </c>
      <c r="D357" s="575"/>
      <c r="E357" s="588"/>
      <c r="F357" s="580"/>
      <c r="G357" s="613"/>
      <c r="H357" s="613"/>
      <c r="I357" s="584">
        <f>(G357+((0-E357)*F357)-H357)*D357</f>
        <v>0</v>
      </c>
      <c r="J357" s="585"/>
      <c r="L357">
        <v>6</v>
      </c>
      <c r="M357">
        <f>L335*100+L357</f>
        <v>1306</v>
      </c>
    </row>
    <row r="358" spans="1:13" x14ac:dyDescent="0.25">
      <c r="A358" s="7"/>
      <c r="B358" s="7"/>
      <c r="C358" s="469"/>
      <c r="D358" s="579"/>
      <c r="E358" s="579"/>
      <c r="F358" s="579"/>
      <c r="G358" s="579"/>
      <c r="H358" s="579"/>
      <c r="I358" s="579"/>
      <c r="J358" s="497"/>
    </row>
    <row r="359" spans="1:13" ht="12" customHeight="1" x14ac:dyDescent="0.25">
      <c r="A359" s="916" t="s">
        <v>292</v>
      </c>
      <c r="B359" s="916"/>
      <c r="C359" s="916"/>
      <c r="D359" s="587">
        <f>SUM(D357:D358)</f>
        <v>0</v>
      </c>
      <c r="E359" s="515"/>
      <c r="F359" s="515"/>
      <c r="G359" s="515"/>
      <c r="H359" s="515"/>
      <c r="I359" s="587">
        <f>SUM(I357:I358)</f>
        <v>0</v>
      </c>
      <c r="J359" s="587">
        <f>SUM(J357:J358)</f>
        <v>0</v>
      </c>
    </row>
    <row r="360" spans="1:13" ht="12" customHeight="1" x14ac:dyDescent="0.25">
      <c r="A360" s="7" t="s">
        <v>316</v>
      </c>
      <c r="B360" s="7" t="s">
        <v>315</v>
      </c>
      <c r="C360" s="469" t="s">
        <v>315</v>
      </c>
      <c r="D360" s="575"/>
      <c r="E360" s="588"/>
      <c r="F360" s="580"/>
      <c r="G360" s="613"/>
      <c r="H360" s="613"/>
      <c r="I360" s="584">
        <f>(G360+((0-E360)*F360)-H360)*D360</f>
        <v>0</v>
      </c>
      <c r="J360" s="585"/>
      <c r="L360">
        <v>7</v>
      </c>
      <c r="M360">
        <f>L335*100+L360</f>
        <v>1307</v>
      </c>
    </row>
    <row r="361" spans="1:13" x14ac:dyDescent="0.25">
      <c r="A361" s="7"/>
      <c r="B361" s="7"/>
      <c r="C361" s="469"/>
      <c r="D361" s="579"/>
      <c r="E361" s="579"/>
      <c r="F361" s="579"/>
      <c r="G361" s="579"/>
      <c r="H361" s="579"/>
      <c r="I361" s="579"/>
      <c r="J361" s="497"/>
    </row>
    <row r="362" spans="1:13" ht="12" customHeight="1" x14ac:dyDescent="0.25">
      <c r="A362" s="917" t="s">
        <v>292</v>
      </c>
      <c r="B362" s="917"/>
      <c r="C362" s="917"/>
      <c r="D362" s="587">
        <f>SUM(D360:D361)</f>
        <v>0</v>
      </c>
      <c r="E362" s="515"/>
      <c r="F362" s="515"/>
      <c r="G362" s="515"/>
      <c r="H362" s="515"/>
      <c r="I362" s="587">
        <f>SUM(I360:I361)</f>
        <v>0</v>
      </c>
      <c r="J362" s="587">
        <f>SUM(J360:J361)</f>
        <v>0</v>
      </c>
    </row>
    <row r="363" spans="1:13" x14ac:dyDescent="0.25">
      <c r="A363" s="865" t="s">
        <v>91</v>
      </c>
      <c r="B363" s="865"/>
      <c r="C363" s="865"/>
      <c r="D363" s="587">
        <f>D350+D353+D356+D359+D362</f>
        <v>0</v>
      </c>
      <c r="E363" s="516"/>
      <c r="F363" s="516"/>
      <c r="G363" s="516"/>
      <c r="H363" s="516"/>
      <c r="I363" s="587">
        <f>I350+I353+I356+I359+I362</f>
        <v>0</v>
      </c>
      <c r="J363" s="587">
        <f>J350+J353+J356+J359+J362</f>
        <v>0</v>
      </c>
    </row>
    <row r="364" spans="1:13" x14ac:dyDescent="0.25">
      <c r="A364" s="896" t="s">
        <v>687</v>
      </c>
      <c r="B364" s="896"/>
      <c r="C364" s="896"/>
      <c r="D364" s="896"/>
      <c r="E364" s="896"/>
      <c r="F364" s="896"/>
      <c r="G364" s="896"/>
      <c r="H364" s="896"/>
      <c r="I364" s="896"/>
      <c r="J364" s="896"/>
    </row>
    <row r="365" spans="1:13" x14ac:dyDescent="0.25">
      <c r="A365" s="896" t="s">
        <v>688</v>
      </c>
      <c r="B365" s="896"/>
      <c r="C365" s="896"/>
      <c r="D365" s="896"/>
      <c r="E365" s="896"/>
      <c r="F365" s="896"/>
      <c r="G365" s="896"/>
      <c r="H365" s="896"/>
      <c r="I365" s="896"/>
      <c r="J365" s="896"/>
    </row>
    <row r="366" spans="1:13" x14ac:dyDescent="0.25">
      <c r="A366" s="583" t="s">
        <v>568</v>
      </c>
      <c r="B366" s="583"/>
      <c r="C366" s="583"/>
      <c r="D366" s="583"/>
      <c r="E366" s="583"/>
      <c r="F366" s="583"/>
      <c r="G366" s="583"/>
      <c r="H366" s="583"/>
      <c r="I366" s="583"/>
      <c r="J366" s="583"/>
    </row>
    <row r="371" spans="1:13" ht="12" customHeight="1" x14ac:dyDescent="0.25">
      <c r="A371" s="702" t="s">
        <v>23</v>
      </c>
      <c r="B371" s="702"/>
      <c r="C371" s="890">
        <f>Presentación!$C$3</f>
        <v>1990</v>
      </c>
      <c r="D371" s="890"/>
      <c r="E371" s="890"/>
      <c r="F371" s="890"/>
      <c r="G371" s="890"/>
      <c r="H371" s="890"/>
      <c r="I371" s="890"/>
      <c r="J371" s="890"/>
    </row>
    <row r="372" spans="1:13" ht="12" customHeight="1" x14ac:dyDescent="0.25">
      <c r="A372" s="702" t="s">
        <v>24</v>
      </c>
      <c r="B372" s="702"/>
      <c r="C372" s="891" t="s">
        <v>382</v>
      </c>
      <c r="D372" s="891"/>
      <c r="E372" s="891"/>
      <c r="F372" s="891"/>
      <c r="G372" s="891"/>
      <c r="H372" s="891"/>
      <c r="I372" s="891"/>
      <c r="J372" s="891"/>
      <c r="L372">
        <v>6</v>
      </c>
    </row>
    <row r="373" spans="1:13" ht="12" customHeight="1" x14ac:dyDescent="0.25">
      <c r="A373" s="702" t="s">
        <v>5</v>
      </c>
      <c r="B373" s="702"/>
      <c r="C373" s="703" t="s">
        <v>26</v>
      </c>
      <c r="D373" s="703"/>
      <c r="E373" s="703"/>
      <c r="F373" s="703"/>
      <c r="G373" s="703"/>
      <c r="H373" s="703"/>
      <c r="I373" s="703"/>
      <c r="J373" s="703"/>
    </row>
    <row r="374" spans="1:13" ht="12" customHeight="1" x14ac:dyDescent="0.25">
      <c r="A374" s="702" t="s">
        <v>27</v>
      </c>
      <c r="B374" s="702"/>
      <c r="C374" s="703" t="s">
        <v>679</v>
      </c>
      <c r="D374" s="703"/>
      <c r="E374" s="703"/>
      <c r="F374" s="703"/>
      <c r="G374" s="703"/>
      <c r="H374" s="703"/>
      <c r="I374" s="703"/>
      <c r="J374" s="703"/>
    </row>
    <row r="375" spans="1:13" ht="12" customHeight="1" x14ac:dyDescent="0.25">
      <c r="A375" s="702" t="s">
        <v>29</v>
      </c>
      <c r="B375" s="702"/>
      <c r="C375" s="703" t="s">
        <v>680</v>
      </c>
      <c r="D375" s="703"/>
      <c r="E375" s="703"/>
      <c r="F375" s="703"/>
      <c r="G375" s="703"/>
      <c r="H375" s="703"/>
      <c r="I375" s="703"/>
      <c r="J375" s="703"/>
    </row>
    <row r="376" spans="1:13" ht="12" customHeight="1" x14ac:dyDescent="0.25">
      <c r="A376" s="702" t="s">
        <v>31</v>
      </c>
      <c r="B376" s="702"/>
      <c r="C376" s="703" t="s">
        <v>406</v>
      </c>
      <c r="D376" s="703"/>
      <c r="E376" s="703"/>
      <c r="F376" s="703"/>
      <c r="G376" s="703"/>
      <c r="H376" s="703"/>
      <c r="I376" s="703"/>
      <c r="J376" s="703"/>
    </row>
    <row r="377" spans="1:13" ht="12.75" customHeight="1" x14ac:dyDescent="0.25">
      <c r="A377" s="704" t="s">
        <v>33</v>
      </c>
      <c r="B377" s="704"/>
      <c r="C377" s="97" t="s">
        <v>34</v>
      </c>
      <c r="D377" s="705" t="s">
        <v>219</v>
      </c>
      <c r="E377" s="705"/>
      <c r="F377" s="705"/>
      <c r="G377" s="705" t="s">
        <v>455</v>
      </c>
      <c r="H377" s="705"/>
      <c r="I377" s="705"/>
      <c r="J377" s="705"/>
    </row>
    <row r="378" spans="1:13" ht="34.5" customHeight="1" x14ac:dyDescent="0.25">
      <c r="A378" s="7" t="s">
        <v>37</v>
      </c>
      <c r="B378" s="7"/>
      <c r="C378" s="6" t="s">
        <v>38</v>
      </c>
      <c r="D378" s="98" t="s">
        <v>681</v>
      </c>
      <c r="E378" s="98" t="s">
        <v>222</v>
      </c>
      <c r="F378" s="98" t="s">
        <v>43</v>
      </c>
      <c r="G378" s="98" t="s">
        <v>457</v>
      </c>
      <c r="H378" s="98" t="s">
        <v>458</v>
      </c>
      <c r="I378" s="98" t="s">
        <v>411</v>
      </c>
      <c r="J378" s="98" t="s">
        <v>411</v>
      </c>
    </row>
    <row r="379" spans="1:13" ht="12.75" customHeight="1" x14ac:dyDescent="0.25">
      <c r="A379" s="6" t="s">
        <v>197</v>
      </c>
      <c r="B379" s="6" t="s">
        <v>47</v>
      </c>
      <c r="C379" s="6"/>
      <c r="D379" s="892" t="s">
        <v>48</v>
      </c>
      <c r="E379" s="571" t="s">
        <v>552</v>
      </c>
      <c r="F379" s="571" t="s">
        <v>120</v>
      </c>
      <c r="G379" s="571" t="s">
        <v>460</v>
      </c>
      <c r="H379" s="571" t="s">
        <v>460</v>
      </c>
      <c r="I379" s="892" t="s">
        <v>52</v>
      </c>
      <c r="J379" s="892" t="s">
        <v>225</v>
      </c>
    </row>
    <row r="380" spans="1:13" ht="13.5" x14ac:dyDescent="0.25">
      <c r="A380" s="6"/>
      <c r="B380" s="6"/>
      <c r="C380" s="6"/>
      <c r="D380" s="892"/>
      <c r="E380" s="571" t="s">
        <v>498</v>
      </c>
      <c r="F380" s="571" t="s">
        <v>123</v>
      </c>
      <c r="G380" s="571" t="s">
        <v>462</v>
      </c>
      <c r="H380" s="571" t="s">
        <v>462</v>
      </c>
      <c r="I380" s="892"/>
      <c r="J380" s="892"/>
    </row>
    <row r="381" spans="1:13" ht="12.75" customHeight="1" x14ac:dyDescent="0.25">
      <c r="A381" s="6"/>
      <c r="B381" s="6"/>
      <c r="C381" s="6"/>
      <c r="D381" s="892"/>
      <c r="E381" s="7"/>
      <c r="F381" s="7"/>
      <c r="G381" s="7" t="s">
        <v>557</v>
      </c>
      <c r="H381" s="7" t="s">
        <v>557</v>
      </c>
      <c r="I381" s="893" t="s">
        <v>682</v>
      </c>
      <c r="J381" s="893" t="s">
        <v>683</v>
      </c>
    </row>
    <row r="382" spans="1:13" x14ac:dyDescent="0.25">
      <c r="A382" s="6"/>
      <c r="B382" s="6"/>
      <c r="C382" s="6"/>
      <c r="D382" s="892"/>
      <c r="E382" s="7"/>
      <c r="F382" s="7"/>
      <c r="G382" s="7"/>
      <c r="H382" s="7"/>
      <c r="I382" s="893"/>
      <c r="J382" s="893"/>
    </row>
    <row r="383" spans="1:13" ht="13.5" x14ac:dyDescent="0.35">
      <c r="A383" s="6"/>
      <c r="B383" s="6"/>
      <c r="C383" s="6"/>
      <c r="D383" s="572" t="s">
        <v>467</v>
      </c>
      <c r="E383" s="572" t="s">
        <v>468</v>
      </c>
      <c r="F383" s="572" t="s">
        <v>65</v>
      </c>
      <c r="G383" s="572" t="s">
        <v>66</v>
      </c>
      <c r="H383" s="572" t="s">
        <v>469</v>
      </c>
      <c r="I383" s="573" t="s">
        <v>470</v>
      </c>
      <c r="J383" s="573" t="s">
        <v>470</v>
      </c>
    </row>
    <row r="384" spans="1:13" ht="12.75" customHeight="1" x14ac:dyDescent="0.25">
      <c r="A384" s="687" t="s">
        <v>68</v>
      </c>
      <c r="B384" s="687" t="s">
        <v>315</v>
      </c>
      <c r="C384" s="135" t="s">
        <v>689</v>
      </c>
      <c r="D384" s="575"/>
      <c r="E384" s="577"/>
      <c r="F384" s="576"/>
      <c r="G384" s="613"/>
      <c r="H384" s="613"/>
      <c r="I384" s="584">
        <f>(G384+((0-E384)*F384)-H384)*D384</f>
        <v>0</v>
      </c>
      <c r="J384" s="585"/>
      <c r="L384">
        <v>1</v>
      </c>
      <c r="M384">
        <f>L372*100+L384</f>
        <v>601</v>
      </c>
    </row>
    <row r="385" spans="1:13" x14ac:dyDescent="0.25">
      <c r="A385" s="687"/>
      <c r="B385" s="687"/>
      <c r="C385" s="486" t="s">
        <v>690</v>
      </c>
      <c r="D385" s="575"/>
      <c r="E385" s="577"/>
      <c r="F385" s="576"/>
      <c r="G385" s="613"/>
      <c r="H385" s="613"/>
      <c r="I385" s="584">
        <f>(G385+((0-E385)*F385)-H385)*D385</f>
        <v>0</v>
      </c>
      <c r="J385" s="585"/>
      <c r="L385">
        <v>2</v>
      </c>
      <c r="M385">
        <f>L372*100+L385</f>
        <v>602</v>
      </c>
    </row>
    <row r="386" spans="1:13" ht="12" customHeight="1" x14ac:dyDescent="0.25">
      <c r="A386" s="687"/>
      <c r="B386" s="687"/>
      <c r="C386" s="135" t="s">
        <v>691</v>
      </c>
      <c r="D386" s="575"/>
      <c r="E386" s="491"/>
      <c r="F386" s="576"/>
      <c r="G386" s="613"/>
      <c r="H386" s="613"/>
      <c r="I386" s="584">
        <f>(G386+((0-E386)*F386)-H386)*D386</f>
        <v>0</v>
      </c>
      <c r="J386" s="585"/>
      <c r="L386">
        <v>3</v>
      </c>
      <c r="M386">
        <f>L372*100+L386</f>
        <v>603</v>
      </c>
    </row>
    <row r="387" spans="1:13" ht="12" customHeight="1" x14ac:dyDescent="0.25">
      <c r="A387" s="916" t="s">
        <v>292</v>
      </c>
      <c r="B387" s="916"/>
      <c r="C387" s="916"/>
      <c r="D387" s="587">
        <f>SUM(D384:D386)</f>
        <v>0</v>
      </c>
      <c r="E387" s="515"/>
      <c r="F387" s="515"/>
      <c r="G387" s="515"/>
      <c r="H387" s="515"/>
      <c r="I387" s="587">
        <f>SUM(I384:I386)</f>
        <v>0</v>
      </c>
      <c r="J387" s="587">
        <f>SUM(J384:J386)</f>
        <v>0</v>
      </c>
    </row>
    <row r="388" spans="1:13" ht="12" customHeight="1" x14ac:dyDescent="0.25">
      <c r="A388" s="7" t="s">
        <v>310</v>
      </c>
      <c r="B388" s="7" t="s">
        <v>315</v>
      </c>
      <c r="C388" s="469" t="s">
        <v>315</v>
      </c>
      <c r="D388" s="575"/>
      <c r="E388" s="588"/>
      <c r="F388" s="580"/>
      <c r="G388" s="613"/>
      <c r="H388" s="613"/>
      <c r="I388" s="584">
        <f>(G388+((0-E388)*F388)-H388)*D388</f>
        <v>0</v>
      </c>
      <c r="J388" s="585"/>
      <c r="L388">
        <v>4</v>
      </c>
      <c r="M388">
        <f>L372*100+L388</f>
        <v>604</v>
      </c>
    </row>
    <row r="389" spans="1:13" x14ac:dyDescent="0.25">
      <c r="A389" s="7"/>
      <c r="B389" s="7"/>
      <c r="C389" s="469"/>
      <c r="D389" s="579"/>
      <c r="E389" s="579"/>
      <c r="F389" s="579"/>
      <c r="G389" s="579"/>
      <c r="H389" s="579"/>
      <c r="I389" s="579"/>
      <c r="J389" s="497"/>
    </row>
    <row r="390" spans="1:13" ht="12" customHeight="1" x14ac:dyDescent="0.25">
      <c r="A390" s="916" t="s">
        <v>292</v>
      </c>
      <c r="B390" s="916"/>
      <c r="C390" s="916"/>
      <c r="D390" s="587">
        <f>SUM(D388:D389)</f>
        <v>0</v>
      </c>
      <c r="E390" s="515"/>
      <c r="F390" s="515"/>
      <c r="G390" s="515"/>
      <c r="H390" s="515"/>
      <c r="I390" s="587">
        <f>SUM(I388:I389)</f>
        <v>0</v>
      </c>
      <c r="J390" s="587">
        <f>SUM(J388:J389)</f>
        <v>0</v>
      </c>
    </row>
    <row r="391" spans="1:13" ht="12" customHeight="1" x14ac:dyDescent="0.25">
      <c r="A391" s="7" t="s">
        <v>313</v>
      </c>
      <c r="B391" s="7" t="s">
        <v>315</v>
      </c>
      <c r="C391" s="469" t="s">
        <v>315</v>
      </c>
      <c r="D391" s="575"/>
      <c r="E391" s="588"/>
      <c r="F391" s="580"/>
      <c r="G391" s="613"/>
      <c r="H391" s="613"/>
      <c r="I391" s="584">
        <f>(G391+((0-E391)*F391)-H391)*D391</f>
        <v>0</v>
      </c>
      <c r="J391" s="585"/>
      <c r="L391">
        <v>5</v>
      </c>
      <c r="M391">
        <f>L372*100+L391</f>
        <v>605</v>
      </c>
    </row>
    <row r="392" spans="1:13" x14ac:dyDescent="0.25">
      <c r="A392" s="7"/>
      <c r="B392" s="7"/>
      <c r="C392" s="469"/>
      <c r="D392" s="579"/>
      <c r="E392" s="579"/>
      <c r="F392" s="579"/>
      <c r="G392" s="579"/>
      <c r="H392" s="579"/>
      <c r="I392" s="579"/>
      <c r="J392" s="497"/>
    </row>
    <row r="393" spans="1:13" ht="12" customHeight="1" x14ac:dyDescent="0.25">
      <c r="A393" s="916" t="s">
        <v>292</v>
      </c>
      <c r="B393" s="916"/>
      <c r="C393" s="916"/>
      <c r="D393" s="587">
        <f>SUM(D391:D392)</f>
        <v>0</v>
      </c>
      <c r="E393" s="515"/>
      <c r="F393" s="515"/>
      <c r="G393" s="515"/>
      <c r="H393" s="515"/>
      <c r="I393" s="587">
        <f>SUM(I391:I392)</f>
        <v>0</v>
      </c>
      <c r="J393" s="587">
        <f>SUM(J391:J392)</f>
        <v>0</v>
      </c>
    </row>
    <row r="394" spans="1:13" ht="12" customHeight="1" x14ac:dyDescent="0.25">
      <c r="A394" s="7" t="s">
        <v>314</v>
      </c>
      <c r="B394" s="7" t="s">
        <v>315</v>
      </c>
      <c r="C394" s="469" t="s">
        <v>315</v>
      </c>
      <c r="D394" s="575"/>
      <c r="E394" s="588"/>
      <c r="F394" s="580"/>
      <c r="G394" s="613"/>
      <c r="H394" s="613"/>
      <c r="I394" s="584">
        <f>(G394+((0-E394)*F394)-H394)*D394</f>
        <v>0</v>
      </c>
      <c r="J394" s="585"/>
      <c r="L394">
        <v>6</v>
      </c>
      <c r="M394">
        <f>L372*100+L394</f>
        <v>606</v>
      </c>
    </row>
    <row r="395" spans="1:13" x14ac:dyDescent="0.25">
      <c r="A395" s="7"/>
      <c r="B395" s="7"/>
      <c r="C395" s="469"/>
      <c r="D395" s="579"/>
      <c r="E395" s="579"/>
      <c r="F395" s="579"/>
      <c r="G395" s="579"/>
      <c r="H395" s="579"/>
      <c r="I395" s="579"/>
      <c r="J395" s="497"/>
    </row>
    <row r="396" spans="1:13" ht="12" customHeight="1" x14ac:dyDescent="0.25">
      <c r="A396" s="916" t="s">
        <v>292</v>
      </c>
      <c r="B396" s="916"/>
      <c r="C396" s="916"/>
      <c r="D396" s="587">
        <f>SUM(D394:D395)</f>
        <v>0</v>
      </c>
      <c r="E396" s="515"/>
      <c r="F396" s="515"/>
      <c r="G396" s="515"/>
      <c r="H396" s="515"/>
      <c r="I396" s="587">
        <f>SUM(I394:I395)</f>
        <v>0</v>
      </c>
      <c r="J396" s="587">
        <f>SUM(J394:J395)</f>
        <v>0</v>
      </c>
    </row>
    <row r="397" spans="1:13" ht="12" customHeight="1" x14ac:dyDescent="0.25">
      <c r="A397" s="7" t="s">
        <v>316</v>
      </c>
      <c r="B397" s="7" t="s">
        <v>315</v>
      </c>
      <c r="C397" s="469" t="s">
        <v>315</v>
      </c>
      <c r="D397" s="575"/>
      <c r="E397" s="588"/>
      <c r="F397" s="580"/>
      <c r="G397" s="613"/>
      <c r="H397" s="613"/>
      <c r="I397" s="584">
        <f>(G397+((0-E397)*F397)-H397)*D397</f>
        <v>0</v>
      </c>
      <c r="J397" s="585"/>
      <c r="L397">
        <v>7</v>
      </c>
      <c r="M397">
        <f>L372*100+L397</f>
        <v>607</v>
      </c>
    </row>
    <row r="398" spans="1:13" x14ac:dyDescent="0.25">
      <c r="A398" s="7"/>
      <c r="B398" s="7"/>
      <c r="C398" s="469"/>
      <c r="D398" s="579"/>
      <c r="E398" s="579"/>
      <c r="F398" s="579"/>
      <c r="G398" s="579"/>
      <c r="H398" s="579"/>
      <c r="I398" s="579"/>
      <c r="J398" s="497"/>
    </row>
    <row r="399" spans="1:13" ht="12" customHeight="1" x14ac:dyDescent="0.25">
      <c r="A399" s="917" t="s">
        <v>292</v>
      </c>
      <c r="B399" s="917"/>
      <c r="C399" s="917"/>
      <c r="D399" s="587">
        <f>SUM(D397:D398)</f>
        <v>0</v>
      </c>
      <c r="E399" s="515"/>
      <c r="F399" s="515"/>
      <c r="G399" s="515"/>
      <c r="H399" s="515"/>
      <c r="I399" s="587">
        <f>SUM(I397:I398)</f>
        <v>0</v>
      </c>
      <c r="J399" s="587">
        <f>SUM(J397:J398)</f>
        <v>0</v>
      </c>
    </row>
    <row r="400" spans="1:13" x14ac:dyDescent="0.25">
      <c r="A400" s="865" t="s">
        <v>91</v>
      </c>
      <c r="B400" s="865"/>
      <c r="C400" s="865"/>
      <c r="D400" s="587">
        <f>D387+D390+D393+D396+D399</f>
        <v>0</v>
      </c>
      <c r="E400" s="516"/>
      <c r="F400" s="516"/>
      <c r="G400" s="516"/>
      <c r="H400" s="516"/>
      <c r="I400" s="587">
        <f>I387+I390+I393+I396+I399</f>
        <v>0</v>
      </c>
      <c r="J400" s="587">
        <f>J387+J390+J393+J396+J399</f>
        <v>0</v>
      </c>
    </row>
    <row r="401" spans="1:12" x14ac:dyDescent="0.25">
      <c r="A401" s="896" t="s">
        <v>687</v>
      </c>
      <c r="B401" s="896"/>
      <c r="C401" s="896"/>
      <c r="D401" s="896"/>
      <c r="E401" s="896"/>
      <c r="F401" s="896"/>
      <c r="G401" s="896"/>
      <c r="H401" s="896"/>
      <c r="I401" s="896"/>
      <c r="J401" s="896"/>
    </row>
    <row r="402" spans="1:12" x14ac:dyDescent="0.25">
      <c r="A402" s="896" t="s">
        <v>688</v>
      </c>
      <c r="B402" s="896"/>
      <c r="C402" s="896"/>
      <c r="D402" s="896"/>
      <c r="E402" s="896"/>
      <c r="F402" s="896"/>
      <c r="G402" s="896"/>
      <c r="H402" s="896"/>
      <c r="I402" s="896"/>
      <c r="J402" s="896"/>
    </row>
    <row r="403" spans="1:12" x14ac:dyDescent="0.25">
      <c r="A403" s="583" t="s">
        <v>568</v>
      </c>
      <c r="B403" s="583"/>
      <c r="C403" s="583"/>
      <c r="D403" s="583"/>
      <c r="E403" s="583"/>
      <c r="F403" s="583"/>
      <c r="G403" s="583"/>
      <c r="H403" s="583"/>
      <c r="I403" s="583"/>
      <c r="J403" s="583"/>
    </row>
    <row r="404" spans="1:12" x14ac:dyDescent="0.25">
      <c r="A404" s="583"/>
      <c r="B404" s="583"/>
      <c r="C404" s="583"/>
      <c r="D404" s="583"/>
      <c r="E404" s="583"/>
      <c r="F404" s="583"/>
      <c r="G404" s="583"/>
      <c r="H404" s="583"/>
      <c r="I404" s="583"/>
      <c r="J404" s="583"/>
    </row>
    <row r="405" spans="1:12" x14ac:dyDescent="0.25">
      <c r="A405" s="583"/>
      <c r="B405" s="583"/>
      <c r="C405" s="583"/>
      <c r="D405" s="583"/>
      <c r="E405" s="583"/>
      <c r="F405" s="583"/>
      <c r="G405" s="583"/>
      <c r="H405" s="583"/>
      <c r="I405" s="583"/>
      <c r="J405" s="583"/>
    </row>
    <row r="408" spans="1:12" ht="12" customHeight="1" x14ac:dyDescent="0.25">
      <c r="A408" s="702" t="s">
        <v>23</v>
      </c>
      <c r="B408" s="702"/>
      <c r="C408" s="890">
        <f>Presentación!$C$3</f>
        <v>1990</v>
      </c>
      <c r="D408" s="890"/>
      <c r="E408" s="890"/>
      <c r="F408" s="890"/>
      <c r="G408" s="890"/>
      <c r="H408" s="890"/>
      <c r="I408" s="890"/>
      <c r="J408" s="890"/>
    </row>
    <row r="409" spans="1:12" ht="12" customHeight="1" x14ac:dyDescent="0.25">
      <c r="A409" s="702" t="s">
        <v>24</v>
      </c>
      <c r="B409" s="702"/>
      <c r="C409" s="891" t="s">
        <v>383</v>
      </c>
      <c r="D409" s="891"/>
      <c r="E409" s="891"/>
      <c r="F409" s="891"/>
      <c r="G409" s="891"/>
      <c r="H409" s="891"/>
      <c r="I409" s="891"/>
      <c r="J409" s="891"/>
      <c r="L409">
        <v>7</v>
      </c>
    </row>
    <row r="410" spans="1:12" ht="12.75" customHeight="1" x14ac:dyDescent="0.25">
      <c r="A410" s="702" t="s">
        <v>5</v>
      </c>
      <c r="B410" s="702"/>
      <c r="C410" s="703" t="s">
        <v>26</v>
      </c>
      <c r="D410" s="703"/>
      <c r="E410" s="703"/>
      <c r="F410" s="703"/>
      <c r="G410" s="703"/>
      <c r="H410" s="703"/>
      <c r="I410" s="703"/>
      <c r="J410" s="703"/>
    </row>
    <row r="411" spans="1:12" ht="12.75" customHeight="1" x14ac:dyDescent="0.25">
      <c r="A411" s="702" t="s">
        <v>27</v>
      </c>
      <c r="B411" s="702"/>
      <c r="C411" s="703" t="s">
        <v>679</v>
      </c>
      <c r="D411" s="703"/>
      <c r="E411" s="703"/>
      <c r="F411" s="703"/>
      <c r="G411" s="703"/>
      <c r="H411" s="703"/>
      <c r="I411" s="703"/>
      <c r="J411" s="703"/>
    </row>
    <row r="412" spans="1:12" ht="12" customHeight="1" x14ac:dyDescent="0.25">
      <c r="A412" s="702" t="s">
        <v>29</v>
      </c>
      <c r="B412" s="702"/>
      <c r="C412" s="703" t="s">
        <v>680</v>
      </c>
      <c r="D412" s="703"/>
      <c r="E412" s="703"/>
      <c r="F412" s="703"/>
      <c r="G412" s="703"/>
      <c r="H412" s="703"/>
      <c r="I412" s="703"/>
      <c r="J412" s="703"/>
    </row>
    <row r="413" spans="1:12" ht="12" customHeight="1" x14ac:dyDescent="0.25">
      <c r="A413" s="702" t="s">
        <v>31</v>
      </c>
      <c r="B413" s="702"/>
      <c r="C413" s="703" t="s">
        <v>406</v>
      </c>
      <c r="D413" s="703"/>
      <c r="E413" s="703"/>
      <c r="F413" s="703"/>
      <c r="G413" s="703"/>
      <c r="H413" s="703"/>
      <c r="I413" s="703"/>
      <c r="J413" s="703"/>
    </row>
    <row r="414" spans="1:12" ht="12" customHeight="1" x14ac:dyDescent="0.25">
      <c r="A414" s="704" t="s">
        <v>33</v>
      </c>
      <c r="B414" s="704"/>
      <c r="C414" s="97" t="s">
        <v>34</v>
      </c>
      <c r="D414" s="705" t="s">
        <v>219</v>
      </c>
      <c r="E414" s="705"/>
      <c r="F414" s="705"/>
      <c r="G414" s="705" t="s">
        <v>455</v>
      </c>
      <c r="H414" s="705"/>
      <c r="I414" s="705"/>
      <c r="J414" s="705"/>
    </row>
    <row r="415" spans="1:12" ht="34.5" customHeight="1" x14ac:dyDescent="0.25">
      <c r="A415" s="7" t="s">
        <v>37</v>
      </c>
      <c r="B415" s="7"/>
      <c r="C415" s="6" t="s">
        <v>38</v>
      </c>
      <c r="D415" s="98" t="s">
        <v>681</v>
      </c>
      <c r="E415" s="98" t="s">
        <v>222</v>
      </c>
      <c r="F415" s="98" t="s">
        <v>43</v>
      </c>
      <c r="G415" s="98" t="s">
        <v>457</v>
      </c>
      <c r="H415" s="98" t="s">
        <v>458</v>
      </c>
      <c r="I415" s="98" t="s">
        <v>411</v>
      </c>
      <c r="J415" s="98" t="s">
        <v>411</v>
      </c>
    </row>
    <row r="416" spans="1:12" ht="12.75" customHeight="1" x14ac:dyDescent="0.25">
      <c r="A416" s="6" t="s">
        <v>197</v>
      </c>
      <c r="B416" s="6" t="s">
        <v>47</v>
      </c>
      <c r="C416" s="6"/>
      <c r="D416" s="892" t="s">
        <v>48</v>
      </c>
      <c r="E416" s="571" t="s">
        <v>552</v>
      </c>
      <c r="F416" s="571" t="s">
        <v>120</v>
      </c>
      <c r="G416" s="571" t="s">
        <v>460</v>
      </c>
      <c r="H416" s="571" t="s">
        <v>460</v>
      </c>
      <c r="I416" s="892" t="s">
        <v>52</v>
      </c>
      <c r="J416" s="892" t="s">
        <v>225</v>
      </c>
    </row>
    <row r="417" spans="1:13" ht="13.5" x14ac:dyDescent="0.25">
      <c r="A417" s="6"/>
      <c r="B417" s="6"/>
      <c r="C417" s="6"/>
      <c r="D417" s="892"/>
      <c r="E417" s="571" t="s">
        <v>498</v>
      </c>
      <c r="F417" s="571" t="s">
        <v>123</v>
      </c>
      <c r="G417" s="571" t="s">
        <v>462</v>
      </c>
      <c r="H417" s="571" t="s">
        <v>462</v>
      </c>
      <c r="I417" s="892"/>
      <c r="J417" s="892"/>
    </row>
    <row r="418" spans="1:13" ht="12.75" customHeight="1" x14ac:dyDescent="0.25">
      <c r="A418" s="6"/>
      <c r="B418" s="6"/>
      <c r="C418" s="6"/>
      <c r="D418" s="892"/>
      <c r="E418" s="7"/>
      <c r="F418" s="7"/>
      <c r="G418" s="7" t="s">
        <v>557</v>
      </c>
      <c r="H418" s="7" t="s">
        <v>557</v>
      </c>
      <c r="I418" s="893" t="s">
        <v>682</v>
      </c>
      <c r="J418" s="893" t="s">
        <v>683</v>
      </c>
    </row>
    <row r="419" spans="1:13" x14ac:dyDescent="0.25">
      <c r="A419" s="6"/>
      <c r="B419" s="6"/>
      <c r="C419" s="6"/>
      <c r="D419" s="892"/>
      <c r="E419" s="7"/>
      <c r="F419" s="7"/>
      <c r="G419" s="7"/>
      <c r="H419" s="7"/>
      <c r="I419" s="893"/>
      <c r="J419" s="893"/>
    </row>
    <row r="420" spans="1:13" ht="13.5" x14ac:dyDescent="0.35">
      <c r="A420" s="6"/>
      <c r="B420" s="6"/>
      <c r="C420" s="6"/>
      <c r="D420" s="572" t="s">
        <v>467</v>
      </c>
      <c r="E420" s="572" t="s">
        <v>468</v>
      </c>
      <c r="F420" s="572" t="s">
        <v>65</v>
      </c>
      <c r="G420" s="572" t="s">
        <v>66</v>
      </c>
      <c r="H420" s="572" t="s">
        <v>469</v>
      </c>
      <c r="I420" s="573" t="s">
        <v>470</v>
      </c>
      <c r="J420" s="573" t="s">
        <v>470</v>
      </c>
    </row>
    <row r="421" spans="1:13" ht="12.75" customHeight="1" x14ac:dyDescent="0.25">
      <c r="A421" s="687" t="s">
        <v>68</v>
      </c>
      <c r="B421" s="687" t="s">
        <v>315</v>
      </c>
      <c r="C421" s="135" t="s">
        <v>689</v>
      </c>
      <c r="D421" s="575"/>
      <c r="E421" s="577"/>
      <c r="F421" s="576"/>
      <c r="G421" s="613"/>
      <c r="H421" s="613"/>
      <c r="I421" s="584">
        <f>(G421+((0-E421)*F421)-H421)*D421</f>
        <v>0</v>
      </c>
      <c r="J421" s="585"/>
      <c r="L421">
        <v>1</v>
      </c>
      <c r="M421">
        <f>L409*100+L421</f>
        <v>701</v>
      </c>
    </row>
    <row r="422" spans="1:13" x14ac:dyDescent="0.25">
      <c r="A422" s="687"/>
      <c r="B422" s="687"/>
      <c r="C422" s="486" t="s">
        <v>690</v>
      </c>
      <c r="D422" s="575"/>
      <c r="E422" s="577"/>
      <c r="F422" s="576"/>
      <c r="G422" s="613"/>
      <c r="H422" s="613"/>
      <c r="I422" s="584">
        <f>(G422+((0-E422)*F422)-H422)*D422</f>
        <v>0</v>
      </c>
      <c r="J422" s="585"/>
      <c r="L422">
        <v>2</v>
      </c>
      <c r="M422">
        <f>L409*100+L422</f>
        <v>702</v>
      </c>
    </row>
    <row r="423" spans="1:13" x14ac:dyDescent="0.25">
      <c r="A423" s="687"/>
      <c r="B423" s="687"/>
      <c r="C423" s="135" t="s">
        <v>691</v>
      </c>
      <c r="D423" s="575"/>
      <c r="E423" s="491"/>
      <c r="F423" s="576"/>
      <c r="G423" s="613"/>
      <c r="H423" s="613"/>
      <c r="I423" s="584">
        <f>(G423+((0-E423)*F423)-H423)*D423</f>
        <v>0</v>
      </c>
      <c r="J423" s="585"/>
      <c r="L423">
        <v>3</v>
      </c>
      <c r="M423">
        <f>L409*100+L423</f>
        <v>703</v>
      </c>
    </row>
    <row r="424" spans="1:13" ht="12" customHeight="1" x14ac:dyDescent="0.25">
      <c r="A424" s="916" t="s">
        <v>292</v>
      </c>
      <c r="B424" s="916"/>
      <c r="C424" s="916"/>
      <c r="D424" s="587">
        <f>SUM(D421:D423)</f>
        <v>0</v>
      </c>
      <c r="E424" s="515"/>
      <c r="F424" s="515"/>
      <c r="G424" s="515"/>
      <c r="H424" s="515"/>
      <c r="I424" s="587">
        <f>SUM(I421:I423)</f>
        <v>0</v>
      </c>
      <c r="J424" s="587">
        <f>SUM(J421:J423)</f>
        <v>0</v>
      </c>
    </row>
    <row r="425" spans="1:13" ht="12" customHeight="1" x14ac:dyDescent="0.25">
      <c r="A425" s="7" t="s">
        <v>310</v>
      </c>
      <c r="B425" s="7" t="s">
        <v>315</v>
      </c>
      <c r="C425" s="469" t="s">
        <v>315</v>
      </c>
      <c r="D425" s="575"/>
      <c r="E425" s="588"/>
      <c r="F425" s="580"/>
      <c r="G425" s="613"/>
      <c r="H425" s="613"/>
      <c r="I425" s="584">
        <f>(G425+((0-E425)*F425)-H425)*D425</f>
        <v>0</v>
      </c>
      <c r="J425" s="585"/>
      <c r="L425">
        <v>4</v>
      </c>
      <c r="M425">
        <f>L409*100+L425</f>
        <v>704</v>
      </c>
    </row>
    <row r="426" spans="1:13" x14ac:dyDescent="0.25">
      <c r="A426" s="7"/>
      <c r="B426" s="7"/>
      <c r="C426" s="469"/>
      <c r="D426" s="579"/>
      <c r="E426" s="579"/>
      <c r="F426" s="579"/>
      <c r="G426" s="579"/>
      <c r="H426" s="579"/>
      <c r="I426" s="579"/>
      <c r="J426" s="497"/>
    </row>
    <row r="427" spans="1:13" ht="12" customHeight="1" x14ac:dyDescent="0.25">
      <c r="A427" s="916" t="s">
        <v>292</v>
      </c>
      <c r="B427" s="916"/>
      <c r="C427" s="916"/>
      <c r="D427" s="587">
        <f>SUM(D425:D426)</f>
        <v>0</v>
      </c>
      <c r="E427" s="515"/>
      <c r="F427" s="515"/>
      <c r="G427" s="515"/>
      <c r="H427" s="515"/>
      <c r="I427" s="587">
        <f>SUM(I425:I426)</f>
        <v>0</v>
      </c>
      <c r="J427" s="587">
        <f>SUM(J425:J426)</f>
        <v>0</v>
      </c>
    </row>
    <row r="428" spans="1:13" ht="12" customHeight="1" x14ac:dyDescent="0.25">
      <c r="A428" s="7" t="s">
        <v>313</v>
      </c>
      <c r="B428" s="7" t="s">
        <v>315</v>
      </c>
      <c r="C428" s="469" t="s">
        <v>315</v>
      </c>
      <c r="D428" s="575"/>
      <c r="E428" s="588"/>
      <c r="F428" s="580"/>
      <c r="G428" s="613"/>
      <c r="H428" s="613"/>
      <c r="I428" s="584">
        <f>(G428+((0-E428)*F428)-H428)*D428</f>
        <v>0</v>
      </c>
      <c r="J428" s="585"/>
      <c r="L428">
        <v>5</v>
      </c>
      <c r="M428">
        <f>L409*100+L428</f>
        <v>705</v>
      </c>
    </row>
    <row r="429" spans="1:13" x14ac:dyDescent="0.25">
      <c r="A429" s="7"/>
      <c r="B429" s="7"/>
      <c r="C429" s="469"/>
      <c r="D429" s="579"/>
      <c r="E429" s="579"/>
      <c r="F429" s="579"/>
      <c r="G429" s="579"/>
      <c r="H429" s="579"/>
      <c r="I429" s="579"/>
      <c r="J429" s="497"/>
    </row>
    <row r="430" spans="1:13" ht="12" customHeight="1" x14ac:dyDescent="0.25">
      <c r="A430" s="916" t="s">
        <v>292</v>
      </c>
      <c r="B430" s="916"/>
      <c r="C430" s="916"/>
      <c r="D430" s="587">
        <f>SUM(D428:D429)</f>
        <v>0</v>
      </c>
      <c r="E430" s="515"/>
      <c r="F430" s="515"/>
      <c r="G430" s="515"/>
      <c r="H430" s="515"/>
      <c r="I430" s="587">
        <f>SUM(I428:I429)</f>
        <v>0</v>
      </c>
      <c r="J430" s="587">
        <f>SUM(J428:J429)</f>
        <v>0</v>
      </c>
    </row>
    <row r="431" spans="1:13" ht="12" customHeight="1" x14ac:dyDescent="0.25">
      <c r="A431" s="7" t="s">
        <v>314</v>
      </c>
      <c r="B431" s="7" t="s">
        <v>315</v>
      </c>
      <c r="C431" s="469" t="s">
        <v>315</v>
      </c>
      <c r="D431" s="575"/>
      <c r="E431" s="588"/>
      <c r="F431" s="580"/>
      <c r="G431" s="613"/>
      <c r="H431" s="613"/>
      <c r="I431" s="584">
        <f>(G431+((0-E431)*F431)-H431)*D431</f>
        <v>0</v>
      </c>
      <c r="J431" s="585"/>
      <c r="L431">
        <v>6</v>
      </c>
      <c r="M431">
        <f>L409*100+L431</f>
        <v>706</v>
      </c>
    </row>
    <row r="432" spans="1:13" x14ac:dyDescent="0.25">
      <c r="A432" s="7"/>
      <c r="B432" s="7"/>
      <c r="C432" s="469"/>
      <c r="D432" s="579"/>
      <c r="E432" s="579"/>
      <c r="F432" s="579"/>
      <c r="G432" s="579"/>
      <c r="H432" s="579"/>
      <c r="I432" s="579"/>
      <c r="J432" s="497"/>
    </row>
    <row r="433" spans="1:13" ht="12" customHeight="1" x14ac:dyDescent="0.25">
      <c r="A433" s="916" t="s">
        <v>292</v>
      </c>
      <c r="B433" s="916"/>
      <c r="C433" s="916"/>
      <c r="D433" s="587">
        <f>SUM(D431:D432)</f>
        <v>0</v>
      </c>
      <c r="E433" s="515"/>
      <c r="F433" s="515"/>
      <c r="G433" s="515"/>
      <c r="H433" s="515"/>
      <c r="I433" s="587">
        <f>SUM(I431:I432)</f>
        <v>0</v>
      </c>
      <c r="J433" s="587">
        <f>SUM(J431:J432)</f>
        <v>0</v>
      </c>
    </row>
    <row r="434" spans="1:13" ht="12" customHeight="1" x14ac:dyDescent="0.25">
      <c r="A434" s="7" t="s">
        <v>316</v>
      </c>
      <c r="B434" s="7" t="s">
        <v>315</v>
      </c>
      <c r="C434" s="469" t="s">
        <v>315</v>
      </c>
      <c r="D434" s="575"/>
      <c r="E434" s="588"/>
      <c r="F434" s="580"/>
      <c r="G434" s="613"/>
      <c r="H434" s="613"/>
      <c r="I434" s="584">
        <f>(G434+((0-E434)*F434)-H434)*D434</f>
        <v>0</v>
      </c>
      <c r="J434" s="585"/>
      <c r="L434">
        <v>7</v>
      </c>
      <c r="M434">
        <f>L409*100+L434</f>
        <v>707</v>
      </c>
    </row>
    <row r="435" spans="1:13" x14ac:dyDescent="0.25">
      <c r="A435" s="7"/>
      <c r="B435" s="7"/>
      <c r="C435" s="469"/>
      <c r="D435" s="579"/>
      <c r="E435" s="579"/>
      <c r="F435" s="579"/>
      <c r="G435" s="579"/>
      <c r="H435" s="579"/>
      <c r="I435" s="579"/>
      <c r="J435" s="497"/>
    </row>
    <row r="436" spans="1:13" ht="12" customHeight="1" x14ac:dyDescent="0.25">
      <c r="A436" s="917" t="s">
        <v>292</v>
      </c>
      <c r="B436" s="917"/>
      <c r="C436" s="917"/>
      <c r="D436" s="587">
        <f>SUM(D434:D435)</f>
        <v>0</v>
      </c>
      <c r="E436" s="515"/>
      <c r="F436" s="515"/>
      <c r="G436" s="515"/>
      <c r="H436" s="515"/>
      <c r="I436" s="587">
        <f>SUM(I434:I435)</f>
        <v>0</v>
      </c>
      <c r="J436" s="587">
        <f>SUM(J434:J435)</f>
        <v>0</v>
      </c>
    </row>
    <row r="437" spans="1:13" x14ac:dyDescent="0.25">
      <c r="A437" s="865" t="s">
        <v>91</v>
      </c>
      <c r="B437" s="865"/>
      <c r="C437" s="865"/>
      <c r="D437" s="587">
        <f>D424+D427+D430+D433+D436</f>
        <v>0</v>
      </c>
      <c r="E437" s="516"/>
      <c r="F437" s="516"/>
      <c r="G437" s="516"/>
      <c r="H437" s="516"/>
      <c r="I437" s="587">
        <f>I424+I427+I430+I433+I436</f>
        <v>0</v>
      </c>
      <c r="J437" s="587">
        <f>J424+J427+J430+J433+J436</f>
        <v>0</v>
      </c>
    </row>
    <row r="438" spans="1:13" x14ac:dyDescent="0.25">
      <c r="A438" s="896" t="s">
        <v>687</v>
      </c>
      <c r="B438" s="896"/>
      <c r="C438" s="896"/>
      <c r="D438" s="896"/>
      <c r="E438" s="896"/>
      <c r="F438" s="896"/>
      <c r="G438" s="896"/>
      <c r="H438" s="896"/>
      <c r="I438" s="896"/>
      <c r="J438" s="896"/>
    </row>
    <row r="439" spans="1:13" x14ac:dyDescent="0.25">
      <c r="A439" s="896" t="s">
        <v>688</v>
      </c>
      <c r="B439" s="896"/>
      <c r="C439" s="896"/>
      <c r="D439" s="896"/>
      <c r="E439" s="896"/>
      <c r="F439" s="896"/>
      <c r="G439" s="896"/>
      <c r="H439" s="896"/>
      <c r="I439" s="896"/>
      <c r="J439" s="896"/>
    </row>
    <row r="440" spans="1:13" x14ac:dyDescent="0.25">
      <c r="A440" s="583" t="s">
        <v>568</v>
      </c>
      <c r="B440" s="583"/>
      <c r="C440" s="583"/>
      <c r="D440" s="583"/>
      <c r="E440" s="583"/>
      <c r="F440" s="583"/>
      <c r="G440" s="583"/>
      <c r="H440" s="583"/>
      <c r="I440" s="583"/>
      <c r="J440" s="583"/>
    </row>
    <row r="445" spans="1:13" ht="12" customHeight="1" x14ac:dyDescent="0.25">
      <c r="A445" s="702" t="s">
        <v>23</v>
      </c>
      <c r="B445" s="702"/>
      <c r="C445" s="890">
        <f>Presentación!$C$3</f>
        <v>1990</v>
      </c>
      <c r="D445" s="890"/>
      <c r="E445" s="890"/>
      <c r="F445" s="890"/>
      <c r="G445" s="890"/>
      <c r="H445" s="890"/>
      <c r="I445" s="890"/>
      <c r="J445" s="890"/>
    </row>
    <row r="446" spans="1:13" ht="12" customHeight="1" x14ac:dyDescent="0.25">
      <c r="A446" s="702" t="s">
        <v>24</v>
      </c>
      <c r="B446" s="702"/>
      <c r="C446" s="891" t="s">
        <v>384</v>
      </c>
      <c r="D446" s="891"/>
      <c r="E446" s="891"/>
      <c r="F446" s="891"/>
      <c r="G446" s="891"/>
      <c r="H446" s="891"/>
      <c r="I446" s="891"/>
      <c r="J446" s="891"/>
      <c r="L446">
        <v>16</v>
      </c>
    </row>
    <row r="447" spans="1:13" ht="12.75" customHeight="1" x14ac:dyDescent="0.25">
      <c r="A447" s="702" t="s">
        <v>5</v>
      </c>
      <c r="B447" s="702"/>
      <c r="C447" s="703" t="s">
        <v>26</v>
      </c>
      <c r="D447" s="703"/>
      <c r="E447" s="703"/>
      <c r="F447" s="703"/>
      <c r="G447" s="703"/>
      <c r="H447" s="703"/>
      <c r="I447" s="703"/>
      <c r="J447" s="703"/>
    </row>
    <row r="448" spans="1:13" ht="12.75" customHeight="1" x14ac:dyDescent="0.25">
      <c r="A448" s="702" t="s">
        <v>27</v>
      </c>
      <c r="B448" s="702"/>
      <c r="C448" s="703" t="s">
        <v>679</v>
      </c>
      <c r="D448" s="703"/>
      <c r="E448" s="703"/>
      <c r="F448" s="703"/>
      <c r="G448" s="703"/>
      <c r="H448" s="703"/>
      <c r="I448" s="703"/>
      <c r="J448" s="703"/>
    </row>
    <row r="449" spans="1:13" ht="12" customHeight="1" x14ac:dyDescent="0.25">
      <c r="A449" s="702" t="s">
        <v>29</v>
      </c>
      <c r="B449" s="702"/>
      <c r="C449" s="703" t="s">
        <v>680</v>
      </c>
      <c r="D449" s="703"/>
      <c r="E449" s="703"/>
      <c r="F449" s="703"/>
      <c r="G449" s="703"/>
      <c r="H449" s="703"/>
      <c r="I449" s="703"/>
      <c r="J449" s="703"/>
    </row>
    <row r="450" spans="1:13" ht="12" customHeight="1" x14ac:dyDescent="0.25">
      <c r="A450" s="702" t="s">
        <v>31</v>
      </c>
      <c r="B450" s="702"/>
      <c r="C450" s="703" t="s">
        <v>406</v>
      </c>
      <c r="D450" s="703"/>
      <c r="E450" s="703"/>
      <c r="F450" s="703"/>
      <c r="G450" s="703"/>
      <c r="H450" s="703"/>
      <c r="I450" s="703"/>
      <c r="J450" s="703"/>
    </row>
    <row r="451" spans="1:13" ht="12" customHeight="1" x14ac:dyDescent="0.25">
      <c r="A451" s="704" t="s">
        <v>33</v>
      </c>
      <c r="B451" s="704"/>
      <c r="C451" s="97" t="s">
        <v>34</v>
      </c>
      <c r="D451" s="705" t="s">
        <v>219</v>
      </c>
      <c r="E451" s="705"/>
      <c r="F451" s="705"/>
      <c r="G451" s="705" t="s">
        <v>455</v>
      </c>
      <c r="H451" s="705"/>
      <c r="I451" s="705"/>
      <c r="J451" s="705"/>
    </row>
    <row r="452" spans="1:13" ht="34.5" customHeight="1" x14ac:dyDescent="0.25">
      <c r="A452" s="7" t="s">
        <v>37</v>
      </c>
      <c r="B452" s="7"/>
      <c r="C452" s="6" t="s">
        <v>38</v>
      </c>
      <c r="D452" s="98" t="s">
        <v>681</v>
      </c>
      <c r="E452" s="98" t="s">
        <v>222</v>
      </c>
      <c r="F452" s="98" t="s">
        <v>43</v>
      </c>
      <c r="G452" s="98" t="s">
        <v>457</v>
      </c>
      <c r="H452" s="98" t="s">
        <v>458</v>
      </c>
      <c r="I452" s="98" t="s">
        <v>411</v>
      </c>
      <c r="J452" s="98" t="s">
        <v>411</v>
      </c>
    </row>
    <row r="453" spans="1:13" ht="12.75" customHeight="1" x14ac:dyDescent="0.25">
      <c r="A453" s="6" t="s">
        <v>197</v>
      </c>
      <c r="B453" s="6" t="s">
        <v>47</v>
      </c>
      <c r="C453" s="6"/>
      <c r="D453" s="892" t="s">
        <v>48</v>
      </c>
      <c r="E453" s="571" t="s">
        <v>552</v>
      </c>
      <c r="F453" s="571" t="s">
        <v>120</v>
      </c>
      <c r="G453" s="571" t="s">
        <v>460</v>
      </c>
      <c r="H453" s="571" t="s">
        <v>460</v>
      </c>
      <c r="I453" s="892" t="s">
        <v>52</v>
      </c>
      <c r="J453" s="892" t="s">
        <v>225</v>
      </c>
    </row>
    <row r="454" spans="1:13" ht="13.5" x14ac:dyDescent="0.25">
      <c r="A454" s="6"/>
      <c r="B454" s="6"/>
      <c r="C454" s="6"/>
      <c r="D454" s="892"/>
      <c r="E454" s="571" t="s">
        <v>498</v>
      </c>
      <c r="F454" s="571" t="s">
        <v>123</v>
      </c>
      <c r="G454" s="571" t="s">
        <v>462</v>
      </c>
      <c r="H454" s="571" t="s">
        <v>462</v>
      </c>
      <c r="I454" s="892"/>
      <c r="J454" s="892"/>
    </row>
    <row r="455" spans="1:13" ht="12.75" customHeight="1" x14ac:dyDescent="0.25">
      <c r="A455" s="6"/>
      <c r="B455" s="6"/>
      <c r="C455" s="6"/>
      <c r="D455" s="892"/>
      <c r="E455" s="7"/>
      <c r="F455" s="7"/>
      <c r="G455" s="7" t="s">
        <v>557</v>
      </c>
      <c r="H455" s="7" t="s">
        <v>557</v>
      </c>
      <c r="I455" s="893" t="s">
        <v>682</v>
      </c>
      <c r="J455" s="893" t="s">
        <v>683</v>
      </c>
    </row>
    <row r="456" spans="1:13" x14ac:dyDescent="0.25">
      <c r="A456" s="6"/>
      <c r="B456" s="6"/>
      <c r="C456" s="6"/>
      <c r="D456" s="892"/>
      <c r="E456" s="7"/>
      <c r="F456" s="7"/>
      <c r="G456" s="7"/>
      <c r="H456" s="7"/>
      <c r="I456" s="893"/>
      <c r="J456" s="893"/>
    </row>
    <row r="457" spans="1:13" ht="13.5" x14ac:dyDescent="0.35">
      <c r="A457" s="6"/>
      <c r="B457" s="6"/>
      <c r="C457" s="6"/>
      <c r="D457" s="572" t="s">
        <v>467</v>
      </c>
      <c r="E457" s="572" t="s">
        <v>468</v>
      </c>
      <c r="F457" s="572" t="s">
        <v>65</v>
      </c>
      <c r="G457" s="572" t="s">
        <v>66</v>
      </c>
      <c r="H457" s="572" t="s">
        <v>469</v>
      </c>
      <c r="I457" s="573" t="s">
        <v>470</v>
      </c>
      <c r="J457" s="573" t="s">
        <v>470</v>
      </c>
    </row>
    <row r="458" spans="1:13" ht="12.75" customHeight="1" x14ac:dyDescent="0.25">
      <c r="A458" s="687" t="s">
        <v>68</v>
      </c>
      <c r="B458" s="687" t="s">
        <v>315</v>
      </c>
      <c r="C458" s="135" t="s">
        <v>689</v>
      </c>
      <c r="D458" s="575"/>
      <c r="E458" s="577"/>
      <c r="F458" s="576"/>
      <c r="G458" s="613"/>
      <c r="H458" s="613"/>
      <c r="I458" s="584">
        <f>(G458+((0-E458)*F458)-H458)*D458</f>
        <v>0</v>
      </c>
      <c r="J458" s="585"/>
      <c r="L458">
        <v>1</v>
      </c>
      <c r="M458">
        <f>L446*100+L458</f>
        <v>1601</v>
      </c>
    </row>
    <row r="459" spans="1:13" x14ac:dyDescent="0.25">
      <c r="A459" s="687"/>
      <c r="B459" s="687"/>
      <c r="C459" s="486" t="s">
        <v>690</v>
      </c>
      <c r="D459" s="575"/>
      <c r="E459" s="577"/>
      <c r="F459" s="576"/>
      <c r="G459" s="613"/>
      <c r="H459" s="613"/>
      <c r="I459" s="584">
        <f>(G459+((0-E459)*F459)-H459)*D459</f>
        <v>0</v>
      </c>
      <c r="J459" s="585"/>
      <c r="L459">
        <v>2</v>
      </c>
      <c r="M459">
        <f>L446*100+L459</f>
        <v>1602</v>
      </c>
    </row>
    <row r="460" spans="1:13" x14ac:dyDescent="0.25">
      <c r="A460" s="687"/>
      <c r="B460" s="687"/>
      <c r="C460" s="135" t="s">
        <v>691</v>
      </c>
      <c r="D460" s="575"/>
      <c r="E460" s="491"/>
      <c r="F460" s="576"/>
      <c r="G460" s="613"/>
      <c r="H460" s="613"/>
      <c r="I460" s="584">
        <f>(G460+((0-E460)*F460)-H460)*D460</f>
        <v>0</v>
      </c>
      <c r="J460" s="585"/>
      <c r="L460">
        <v>3</v>
      </c>
      <c r="M460">
        <f>L446*100+L460</f>
        <v>1603</v>
      </c>
    </row>
    <row r="461" spans="1:13" ht="12" customHeight="1" x14ac:dyDescent="0.25">
      <c r="A461" s="916" t="s">
        <v>292</v>
      </c>
      <c r="B461" s="916"/>
      <c r="C461" s="916"/>
      <c r="D461" s="587">
        <f>SUM(D458:D460)</f>
        <v>0</v>
      </c>
      <c r="E461" s="515"/>
      <c r="F461" s="515"/>
      <c r="G461" s="515"/>
      <c r="H461" s="515"/>
      <c r="I461" s="587">
        <f>SUM(I458:I460)</f>
        <v>0</v>
      </c>
      <c r="J461" s="587">
        <f>SUM(J458:J460)</f>
        <v>0</v>
      </c>
    </row>
    <row r="462" spans="1:13" ht="12" customHeight="1" x14ac:dyDescent="0.25">
      <c r="A462" s="7" t="s">
        <v>310</v>
      </c>
      <c r="B462" s="7" t="s">
        <v>315</v>
      </c>
      <c r="C462" s="469" t="s">
        <v>315</v>
      </c>
      <c r="D462" s="575"/>
      <c r="E462" s="588"/>
      <c r="F462" s="580"/>
      <c r="G462" s="613"/>
      <c r="H462" s="613"/>
      <c r="I462" s="584">
        <f>(G462+((0-E462)*F462)-H462)*D462</f>
        <v>0</v>
      </c>
      <c r="J462" s="585"/>
      <c r="L462">
        <v>4</v>
      </c>
      <c r="M462">
        <f>L446*100+L462</f>
        <v>1604</v>
      </c>
    </row>
    <row r="463" spans="1:13" x14ac:dyDescent="0.25">
      <c r="A463" s="7"/>
      <c r="B463" s="7"/>
      <c r="C463" s="469"/>
      <c r="D463" s="579"/>
      <c r="E463" s="579"/>
      <c r="F463" s="579"/>
      <c r="G463" s="579"/>
      <c r="H463" s="579"/>
      <c r="I463" s="579"/>
      <c r="J463" s="497"/>
    </row>
    <row r="464" spans="1:13" ht="12" customHeight="1" x14ac:dyDescent="0.25">
      <c r="A464" s="916" t="s">
        <v>292</v>
      </c>
      <c r="B464" s="916"/>
      <c r="C464" s="916"/>
      <c r="D464" s="587">
        <f>SUM(D462:D463)</f>
        <v>0</v>
      </c>
      <c r="E464" s="515"/>
      <c r="F464" s="515"/>
      <c r="G464" s="515"/>
      <c r="H464" s="515"/>
      <c r="I464" s="587">
        <f>SUM(I462:I463)</f>
        <v>0</v>
      </c>
      <c r="J464" s="587">
        <f>SUM(J462:J463)</f>
        <v>0</v>
      </c>
    </row>
    <row r="465" spans="1:13" ht="12" customHeight="1" x14ac:dyDescent="0.25">
      <c r="A465" s="7" t="s">
        <v>313</v>
      </c>
      <c r="B465" s="7" t="s">
        <v>315</v>
      </c>
      <c r="C465" s="469" t="s">
        <v>315</v>
      </c>
      <c r="D465" s="575"/>
      <c r="E465" s="588"/>
      <c r="F465" s="580"/>
      <c r="G465" s="613"/>
      <c r="H465" s="613"/>
      <c r="I465" s="584">
        <f>(G465+((0-E465)*F465)-H465)*D465</f>
        <v>0</v>
      </c>
      <c r="J465" s="585"/>
      <c r="L465">
        <v>5</v>
      </c>
      <c r="M465">
        <f>L446*100+L465</f>
        <v>1605</v>
      </c>
    </row>
    <row r="466" spans="1:13" x14ac:dyDescent="0.25">
      <c r="A466" s="7"/>
      <c r="B466" s="7"/>
      <c r="C466" s="469"/>
      <c r="D466" s="579"/>
      <c r="E466" s="579"/>
      <c r="F466" s="579"/>
      <c r="G466" s="579"/>
      <c r="H466" s="579"/>
      <c r="I466" s="579"/>
      <c r="J466" s="497"/>
    </row>
    <row r="467" spans="1:13" ht="12" customHeight="1" x14ac:dyDescent="0.25">
      <c r="A467" s="916" t="s">
        <v>292</v>
      </c>
      <c r="B467" s="916"/>
      <c r="C467" s="916"/>
      <c r="D467" s="587">
        <f>SUM(D465:D466)</f>
        <v>0</v>
      </c>
      <c r="E467" s="515"/>
      <c r="F467" s="515"/>
      <c r="G467" s="515"/>
      <c r="H467" s="515"/>
      <c r="I467" s="587">
        <f>SUM(I465:I466)</f>
        <v>0</v>
      </c>
      <c r="J467" s="587">
        <f>SUM(J465:J466)</f>
        <v>0</v>
      </c>
    </row>
    <row r="468" spans="1:13" ht="12" customHeight="1" x14ac:dyDescent="0.25">
      <c r="A468" s="7" t="s">
        <v>314</v>
      </c>
      <c r="B468" s="7" t="s">
        <v>315</v>
      </c>
      <c r="C468" s="469" t="s">
        <v>315</v>
      </c>
      <c r="D468" s="575"/>
      <c r="E468" s="588"/>
      <c r="F468" s="580"/>
      <c r="G468" s="613"/>
      <c r="H468" s="613"/>
      <c r="I468" s="584">
        <f>(G468+((0-E468)*F468)-H468)*D468</f>
        <v>0</v>
      </c>
      <c r="J468" s="585"/>
      <c r="L468">
        <v>6</v>
      </c>
      <c r="M468">
        <f>L446*100+L468</f>
        <v>1606</v>
      </c>
    </row>
    <row r="469" spans="1:13" x14ac:dyDescent="0.25">
      <c r="A469" s="7"/>
      <c r="B469" s="7"/>
      <c r="C469" s="469"/>
      <c r="D469" s="579"/>
      <c r="E469" s="579"/>
      <c r="F469" s="579"/>
      <c r="G469" s="579"/>
      <c r="H469" s="579"/>
      <c r="I469" s="579"/>
      <c r="J469" s="497"/>
    </row>
    <row r="470" spans="1:13" ht="12" customHeight="1" x14ac:dyDescent="0.25">
      <c r="A470" s="916" t="s">
        <v>292</v>
      </c>
      <c r="B470" s="916"/>
      <c r="C470" s="916"/>
      <c r="D470" s="587">
        <f>SUM(D468:D469)</f>
        <v>0</v>
      </c>
      <c r="E470" s="515"/>
      <c r="F470" s="515"/>
      <c r="G470" s="515"/>
      <c r="H470" s="515"/>
      <c r="I470" s="587">
        <f>SUM(I468:I469)</f>
        <v>0</v>
      </c>
      <c r="J470" s="587">
        <f>SUM(J468:J469)</f>
        <v>0</v>
      </c>
    </row>
    <row r="471" spans="1:13" ht="12" customHeight="1" x14ac:dyDescent="0.25">
      <c r="A471" s="7" t="s">
        <v>316</v>
      </c>
      <c r="B471" s="7" t="s">
        <v>315</v>
      </c>
      <c r="C471" s="469" t="s">
        <v>315</v>
      </c>
      <c r="D471" s="575"/>
      <c r="E471" s="588"/>
      <c r="F471" s="580"/>
      <c r="G471" s="613"/>
      <c r="H471" s="613"/>
      <c r="I471" s="584">
        <f>(G471+((0-E471)*F471)-H471)*D471</f>
        <v>0</v>
      </c>
      <c r="J471" s="585"/>
      <c r="L471">
        <v>7</v>
      </c>
      <c r="M471">
        <f>L446*100+L471</f>
        <v>1607</v>
      </c>
    </row>
    <row r="472" spans="1:13" x14ac:dyDescent="0.25">
      <c r="A472" s="7"/>
      <c r="B472" s="7"/>
      <c r="C472" s="469"/>
      <c r="D472" s="579"/>
      <c r="E472" s="579"/>
      <c r="F472" s="579"/>
      <c r="G472" s="579"/>
      <c r="H472" s="579"/>
      <c r="I472" s="579"/>
      <c r="J472" s="497"/>
    </row>
    <row r="473" spans="1:13" ht="12" customHeight="1" x14ac:dyDescent="0.25">
      <c r="A473" s="917" t="s">
        <v>292</v>
      </c>
      <c r="B473" s="917"/>
      <c r="C473" s="917"/>
      <c r="D473" s="587">
        <f>SUM(D471:D472)</f>
        <v>0</v>
      </c>
      <c r="E473" s="515"/>
      <c r="F473" s="515"/>
      <c r="G473" s="515"/>
      <c r="H473" s="515"/>
      <c r="I473" s="587">
        <f>SUM(I471:I472)</f>
        <v>0</v>
      </c>
      <c r="J473" s="587">
        <f>SUM(J471:J472)</f>
        <v>0</v>
      </c>
    </row>
    <row r="474" spans="1:13" x14ac:dyDescent="0.25">
      <c r="A474" s="865" t="s">
        <v>91</v>
      </c>
      <c r="B474" s="865"/>
      <c r="C474" s="865"/>
      <c r="D474" s="587">
        <f>D461+D464+D467+D470+D473</f>
        <v>0</v>
      </c>
      <c r="E474" s="516"/>
      <c r="F474" s="516"/>
      <c r="G474" s="516"/>
      <c r="H474" s="516"/>
      <c r="I474" s="587">
        <f>I461+I464+I467+I470+I473</f>
        <v>0</v>
      </c>
      <c r="J474" s="587">
        <f>J461+J464+J467+J470+J473</f>
        <v>0</v>
      </c>
    </row>
    <row r="475" spans="1:13" x14ac:dyDescent="0.25">
      <c r="A475" s="896" t="s">
        <v>687</v>
      </c>
      <c r="B475" s="896"/>
      <c r="C475" s="896"/>
      <c r="D475" s="896"/>
      <c r="E475" s="896"/>
      <c r="F475" s="896"/>
      <c r="G475" s="896"/>
      <c r="H475" s="896"/>
      <c r="I475" s="896"/>
      <c r="J475" s="896"/>
    </row>
    <row r="476" spans="1:13" x14ac:dyDescent="0.25">
      <c r="A476" s="896" t="s">
        <v>688</v>
      </c>
      <c r="B476" s="896"/>
      <c r="C476" s="896"/>
      <c r="D476" s="896"/>
      <c r="E476" s="896"/>
      <c r="F476" s="896"/>
      <c r="G476" s="896"/>
      <c r="H476" s="896"/>
      <c r="I476" s="896"/>
      <c r="J476" s="896"/>
    </row>
    <row r="477" spans="1:13" x14ac:dyDescent="0.25">
      <c r="A477" s="583" t="s">
        <v>568</v>
      </c>
      <c r="B477" s="583"/>
      <c r="C477" s="583"/>
      <c r="D477" s="583"/>
      <c r="E477" s="583"/>
      <c r="F477" s="583"/>
      <c r="G477" s="583"/>
      <c r="H477" s="583"/>
      <c r="I477" s="583"/>
      <c r="J477" s="583"/>
    </row>
    <row r="482" spans="1:13" ht="12" customHeight="1" x14ac:dyDescent="0.25">
      <c r="A482" s="702" t="s">
        <v>23</v>
      </c>
      <c r="B482" s="702"/>
      <c r="C482" s="890">
        <f>Presentación!$C$3</f>
        <v>1990</v>
      </c>
      <c r="D482" s="890"/>
      <c r="E482" s="890"/>
      <c r="F482" s="890"/>
      <c r="G482" s="890"/>
      <c r="H482" s="890"/>
      <c r="I482" s="890"/>
      <c r="J482" s="890"/>
    </row>
    <row r="483" spans="1:13" ht="12" customHeight="1" x14ac:dyDescent="0.25">
      <c r="A483" s="702" t="s">
        <v>24</v>
      </c>
      <c r="B483" s="702"/>
      <c r="C483" s="891" t="s">
        <v>385</v>
      </c>
      <c r="D483" s="891"/>
      <c r="E483" s="891"/>
      <c r="F483" s="891"/>
      <c r="G483" s="891"/>
      <c r="H483" s="891"/>
      <c r="I483" s="891"/>
      <c r="J483" s="891"/>
      <c r="L483">
        <v>8</v>
      </c>
    </row>
    <row r="484" spans="1:13" ht="12.75" customHeight="1" x14ac:dyDescent="0.25">
      <c r="A484" s="702" t="s">
        <v>5</v>
      </c>
      <c r="B484" s="702"/>
      <c r="C484" s="703" t="s">
        <v>26</v>
      </c>
      <c r="D484" s="703"/>
      <c r="E484" s="703"/>
      <c r="F484" s="703"/>
      <c r="G484" s="703"/>
      <c r="H484" s="703"/>
      <c r="I484" s="703"/>
      <c r="J484" s="703"/>
    </row>
    <row r="485" spans="1:13" ht="12.75" customHeight="1" x14ac:dyDescent="0.25">
      <c r="A485" s="702" t="s">
        <v>27</v>
      </c>
      <c r="B485" s="702"/>
      <c r="C485" s="703" t="s">
        <v>679</v>
      </c>
      <c r="D485" s="703"/>
      <c r="E485" s="703"/>
      <c r="F485" s="703"/>
      <c r="G485" s="703"/>
      <c r="H485" s="703"/>
      <c r="I485" s="703"/>
      <c r="J485" s="703"/>
    </row>
    <row r="486" spans="1:13" ht="12" customHeight="1" x14ac:dyDescent="0.25">
      <c r="A486" s="702" t="s">
        <v>29</v>
      </c>
      <c r="B486" s="702"/>
      <c r="C486" s="703" t="s">
        <v>680</v>
      </c>
      <c r="D486" s="703"/>
      <c r="E486" s="703"/>
      <c r="F486" s="703"/>
      <c r="G486" s="703"/>
      <c r="H486" s="703"/>
      <c r="I486" s="703"/>
      <c r="J486" s="703"/>
    </row>
    <row r="487" spans="1:13" ht="12" customHeight="1" x14ac:dyDescent="0.25">
      <c r="A487" s="702" t="s">
        <v>31</v>
      </c>
      <c r="B487" s="702"/>
      <c r="C487" s="703" t="s">
        <v>406</v>
      </c>
      <c r="D487" s="703"/>
      <c r="E487" s="703"/>
      <c r="F487" s="703"/>
      <c r="G487" s="703"/>
      <c r="H487" s="703"/>
      <c r="I487" s="703"/>
      <c r="J487" s="703"/>
    </row>
    <row r="488" spans="1:13" ht="12" customHeight="1" x14ac:dyDescent="0.25">
      <c r="A488" s="704" t="s">
        <v>33</v>
      </c>
      <c r="B488" s="704"/>
      <c r="C488" s="97" t="s">
        <v>34</v>
      </c>
      <c r="D488" s="705" t="s">
        <v>219</v>
      </c>
      <c r="E488" s="705"/>
      <c r="F488" s="705"/>
      <c r="G488" s="705" t="s">
        <v>455</v>
      </c>
      <c r="H488" s="705"/>
      <c r="I488" s="705"/>
      <c r="J488" s="705"/>
    </row>
    <row r="489" spans="1:13" ht="34.5" customHeight="1" x14ac:dyDescent="0.25">
      <c r="A489" s="7" t="s">
        <v>37</v>
      </c>
      <c r="B489" s="7"/>
      <c r="C489" s="6" t="s">
        <v>38</v>
      </c>
      <c r="D489" s="98" t="s">
        <v>681</v>
      </c>
      <c r="E489" s="98" t="s">
        <v>222</v>
      </c>
      <c r="F489" s="98" t="s">
        <v>43</v>
      </c>
      <c r="G489" s="98" t="s">
        <v>457</v>
      </c>
      <c r="H489" s="98" t="s">
        <v>458</v>
      </c>
      <c r="I489" s="98" t="s">
        <v>411</v>
      </c>
      <c r="J489" s="98" t="s">
        <v>411</v>
      </c>
    </row>
    <row r="490" spans="1:13" ht="12.75" customHeight="1" x14ac:dyDescent="0.25">
      <c r="A490" s="6" t="s">
        <v>197</v>
      </c>
      <c r="B490" s="6" t="s">
        <v>47</v>
      </c>
      <c r="C490" s="6"/>
      <c r="D490" s="892" t="s">
        <v>48</v>
      </c>
      <c r="E490" s="571" t="s">
        <v>552</v>
      </c>
      <c r="F490" s="571" t="s">
        <v>120</v>
      </c>
      <c r="G490" s="571" t="s">
        <v>460</v>
      </c>
      <c r="H490" s="571" t="s">
        <v>460</v>
      </c>
      <c r="I490" s="892" t="s">
        <v>52</v>
      </c>
      <c r="J490" s="892" t="s">
        <v>225</v>
      </c>
    </row>
    <row r="491" spans="1:13" ht="13.5" x14ac:dyDescent="0.25">
      <c r="A491" s="6"/>
      <c r="B491" s="6"/>
      <c r="C491" s="6"/>
      <c r="D491" s="892"/>
      <c r="E491" s="571" t="s">
        <v>498</v>
      </c>
      <c r="F491" s="571" t="s">
        <v>123</v>
      </c>
      <c r="G491" s="571" t="s">
        <v>462</v>
      </c>
      <c r="H491" s="571" t="s">
        <v>462</v>
      </c>
      <c r="I491" s="892"/>
      <c r="J491" s="892"/>
    </row>
    <row r="492" spans="1:13" ht="12.75" customHeight="1" x14ac:dyDescent="0.25">
      <c r="A492" s="6"/>
      <c r="B492" s="6"/>
      <c r="C492" s="6"/>
      <c r="D492" s="892"/>
      <c r="E492" s="7"/>
      <c r="F492" s="7"/>
      <c r="G492" s="7" t="s">
        <v>557</v>
      </c>
      <c r="H492" s="7" t="s">
        <v>557</v>
      </c>
      <c r="I492" s="893" t="s">
        <v>682</v>
      </c>
      <c r="J492" s="893" t="s">
        <v>683</v>
      </c>
    </row>
    <row r="493" spans="1:13" x14ac:dyDescent="0.25">
      <c r="A493" s="6"/>
      <c r="B493" s="6"/>
      <c r="C493" s="6"/>
      <c r="D493" s="892"/>
      <c r="E493" s="7"/>
      <c r="F493" s="7"/>
      <c r="G493" s="7"/>
      <c r="H493" s="7"/>
      <c r="I493" s="893"/>
      <c r="J493" s="893"/>
    </row>
    <row r="494" spans="1:13" ht="13.5" x14ac:dyDescent="0.35">
      <c r="A494" s="6"/>
      <c r="B494" s="6"/>
      <c r="C494" s="6"/>
      <c r="D494" s="572" t="s">
        <v>467</v>
      </c>
      <c r="E494" s="572" t="s">
        <v>468</v>
      </c>
      <c r="F494" s="572" t="s">
        <v>65</v>
      </c>
      <c r="G494" s="572" t="s">
        <v>66</v>
      </c>
      <c r="H494" s="572" t="s">
        <v>469</v>
      </c>
      <c r="I494" s="573" t="s">
        <v>470</v>
      </c>
      <c r="J494" s="573" t="s">
        <v>470</v>
      </c>
    </row>
    <row r="495" spans="1:13" ht="12.75" customHeight="1" x14ac:dyDescent="0.25">
      <c r="A495" s="687" t="s">
        <v>68</v>
      </c>
      <c r="B495" s="687" t="s">
        <v>315</v>
      </c>
      <c r="C495" s="135" t="s">
        <v>689</v>
      </c>
      <c r="D495" s="575"/>
      <c r="E495" s="577"/>
      <c r="F495" s="576"/>
      <c r="G495" s="613"/>
      <c r="H495" s="613"/>
      <c r="I495" s="584">
        <f>(G495+((0-E495)*F495)-H495)*D495</f>
        <v>0</v>
      </c>
      <c r="J495" s="585"/>
      <c r="L495">
        <v>1</v>
      </c>
      <c r="M495">
        <f>L483*100+L495</f>
        <v>801</v>
      </c>
    </row>
    <row r="496" spans="1:13" x14ac:dyDescent="0.25">
      <c r="A496" s="687"/>
      <c r="B496" s="687"/>
      <c r="C496" s="486" t="s">
        <v>690</v>
      </c>
      <c r="D496" s="575"/>
      <c r="E496" s="577"/>
      <c r="F496" s="576"/>
      <c r="G496" s="613"/>
      <c r="H496" s="613"/>
      <c r="I496" s="584">
        <f>(G496+((0-E496)*F496)-H496)*D496</f>
        <v>0</v>
      </c>
      <c r="J496" s="585"/>
      <c r="L496">
        <v>2</v>
      </c>
      <c r="M496">
        <f>L483*100+L496</f>
        <v>802</v>
      </c>
    </row>
    <row r="497" spans="1:13" x14ac:dyDescent="0.25">
      <c r="A497" s="687"/>
      <c r="B497" s="687"/>
      <c r="C497" s="135" t="s">
        <v>691</v>
      </c>
      <c r="D497" s="575"/>
      <c r="E497" s="491"/>
      <c r="F497" s="576"/>
      <c r="G497" s="613"/>
      <c r="H497" s="613"/>
      <c r="I497" s="584">
        <f>(G497+((0-E497)*F497)-H497)*D497</f>
        <v>0</v>
      </c>
      <c r="J497" s="585"/>
      <c r="L497">
        <v>3</v>
      </c>
      <c r="M497">
        <f>L483*100+L497</f>
        <v>803</v>
      </c>
    </row>
    <row r="498" spans="1:13" ht="12" customHeight="1" x14ac:dyDescent="0.25">
      <c r="A498" s="916" t="s">
        <v>292</v>
      </c>
      <c r="B498" s="916"/>
      <c r="C498" s="916"/>
      <c r="D498" s="587">
        <f>SUM(D495:D497)</f>
        <v>0</v>
      </c>
      <c r="E498" s="515"/>
      <c r="F498" s="515"/>
      <c r="G498" s="515"/>
      <c r="H498" s="515"/>
      <c r="I498" s="587">
        <f>SUM(I495:I497)</f>
        <v>0</v>
      </c>
      <c r="J498" s="587">
        <f>SUM(J495:J497)</f>
        <v>0</v>
      </c>
    </row>
    <row r="499" spans="1:13" ht="12" customHeight="1" x14ac:dyDescent="0.25">
      <c r="A499" s="7" t="s">
        <v>310</v>
      </c>
      <c r="B499" s="7" t="s">
        <v>315</v>
      </c>
      <c r="C499" s="469" t="s">
        <v>315</v>
      </c>
      <c r="D499" s="575"/>
      <c r="E499" s="588"/>
      <c r="F499" s="580"/>
      <c r="G499" s="613"/>
      <c r="H499" s="613"/>
      <c r="I499" s="584">
        <f>(G499+((0-E499)*F499)-H499)*D499</f>
        <v>0</v>
      </c>
      <c r="J499" s="585"/>
      <c r="L499">
        <v>4</v>
      </c>
      <c r="M499">
        <f>L483*100+L499</f>
        <v>804</v>
      </c>
    </row>
    <row r="500" spans="1:13" x14ac:dyDescent="0.25">
      <c r="A500" s="7"/>
      <c r="B500" s="7"/>
      <c r="C500" s="469"/>
      <c r="D500" s="579"/>
      <c r="E500" s="579"/>
      <c r="F500" s="579"/>
      <c r="G500" s="579"/>
      <c r="H500" s="579"/>
      <c r="I500" s="579"/>
      <c r="J500" s="497"/>
    </row>
    <row r="501" spans="1:13" ht="12" customHeight="1" x14ac:dyDescent="0.25">
      <c r="A501" s="916" t="s">
        <v>292</v>
      </c>
      <c r="B501" s="916"/>
      <c r="C501" s="916"/>
      <c r="D501" s="587">
        <f>SUM(D499:D500)</f>
        <v>0</v>
      </c>
      <c r="E501" s="515"/>
      <c r="F501" s="515"/>
      <c r="G501" s="515"/>
      <c r="H501" s="515"/>
      <c r="I501" s="587">
        <f>SUM(I499:I500)</f>
        <v>0</v>
      </c>
      <c r="J501" s="587">
        <f>SUM(J499:J500)</f>
        <v>0</v>
      </c>
    </row>
    <row r="502" spans="1:13" ht="12" customHeight="1" x14ac:dyDescent="0.25">
      <c r="A502" s="7" t="s">
        <v>313</v>
      </c>
      <c r="B502" s="7" t="s">
        <v>315</v>
      </c>
      <c r="C502" s="469" t="s">
        <v>315</v>
      </c>
      <c r="D502" s="575"/>
      <c r="E502" s="588"/>
      <c r="F502" s="580"/>
      <c r="G502" s="613"/>
      <c r="H502" s="613"/>
      <c r="I502" s="584">
        <f>(G502+((0-E502)*F502)-H502)*D502</f>
        <v>0</v>
      </c>
      <c r="J502" s="585"/>
      <c r="L502">
        <v>5</v>
      </c>
      <c r="M502">
        <f>L483*100+L502</f>
        <v>805</v>
      </c>
    </row>
    <row r="503" spans="1:13" x14ac:dyDescent="0.25">
      <c r="A503" s="7"/>
      <c r="B503" s="7"/>
      <c r="C503" s="469"/>
      <c r="D503" s="579"/>
      <c r="E503" s="579"/>
      <c r="F503" s="579"/>
      <c r="G503" s="579"/>
      <c r="H503" s="579"/>
      <c r="I503" s="579"/>
      <c r="J503" s="497"/>
    </row>
    <row r="504" spans="1:13" ht="12" customHeight="1" x14ac:dyDescent="0.25">
      <c r="A504" s="916" t="s">
        <v>292</v>
      </c>
      <c r="B504" s="916"/>
      <c r="C504" s="916"/>
      <c r="D504" s="587">
        <f>SUM(D502:D503)</f>
        <v>0</v>
      </c>
      <c r="E504" s="515"/>
      <c r="F504" s="515"/>
      <c r="G504" s="515"/>
      <c r="H504" s="515"/>
      <c r="I504" s="587">
        <f>SUM(I502:I503)</f>
        <v>0</v>
      </c>
      <c r="J504" s="587">
        <f>SUM(J502:J503)</f>
        <v>0</v>
      </c>
    </row>
    <row r="505" spans="1:13" ht="12" customHeight="1" x14ac:dyDescent="0.25">
      <c r="A505" s="7" t="s">
        <v>314</v>
      </c>
      <c r="B505" s="7" t="s">
        <v>315</v>
      </c>
      <c r="C505" s="469" t="s">
        <v>315</v>
      </c>
      <c r="D505" s="575"/>
      <c r="E505" s="588"/>
      <c r="F505" s="580"/>
      <c r="G505" s="613"/>
      <c r="H505" s="613"/>
      <c r="I505" s="584">
        <f>(G505+((0-E505)*F505)-H505)*D505</f>
        <v>0</v>
      </c>
      <c r="J505" s="585"/>
      <c r="L505">
        <v>6</v>
      </c>
      <c r="M505">
        <f>L483*100+L505</f>
        <v>806</v>
      </c>
    </row>
    <row r="506" spans="1:13" x14ac:dyDescent="0.25">
      <c r="A506" s="7"/>
      <c r="B506" s="7"/>
      <c r="C506" s="469"/>
      <c r="D506" s="579"/>
      <c r="E506" s="579"/>
      <c r="F506" s="579"/>
      <c r="G506" s="579"/>
      <c r="H506" s="579"/>
      <c r="I506" s="579"/>
      <c r="J506" s="497"/>
    </row>
    <row r="507" spans="1:13" ht="12" customHeight="1" x14ac:dyDescent="0.25">
      <c r="A507" s="916" t="s">
        <v>292</v>
      </c>
      <c r="B507" s="916"/>
      <c r="C507" s="916"/>
      <c r="D507" s="587">
        <f>SUM(D505:D506)</f>
        <v>0</v>
      </c>
      <c r="E507" s="515"/>
      <c r="F507" s="515"/>
      <c r="G507" s="515"/>
      <c r="H507" s="515"/>
      <c r="I507" s="587">
        <f>SUM(I505:I506)</f>
        <v>0</v>
      </c>
      <c r="J507" s="587">
        <f>SUM(J505:J506)</f>
        <v>0</v>
      </c>
    </row>
    <row r="508" spans="1:13" ht="12" customHeight="1" x14ac:dyDescent="0.25">
      <c r="A508" s="7" t="s">
        <v>316</v>
      </c>
      <c r="B508" s="7" t="s">
        <v>315</v>
      </c>
      <c r="C508" s="469" t="s">
        <v>315</v>
      </c>
      <c r="D508" s="575"/>
      <c r="E508" s="588"/>
      <c r="F508" s="580"/>
      <c r="G508" s="613"/>
      <c r="H508" s="613"/>
      <c r="I508" s="584">
        <f>(G508+((0-E508)*F508)-H508)*D508</f>
        <v>0</v>
      </c>
      <c r="J508" s="585"/>
      <c r="L508">
        <v>7</v>
      </c>
      <c r="M508">
        <f>L483*100+L508</f>
        <v>807</v>
      </c>
    </row>
    <row r="509" spans="1:13" x14ac:dyDescent="0.25">
      <c r="A509" s="7"/>
      <c r="B509" s="7"/>
      <c r="C509" s="469"/>
      <c r="D509" s="579"/>
      <c r="E509" s="579"/>
      <c r="F509" s="579"/>
      <c r="G509" s="579"/>
      <c r="H509" s="579"/>
      <c r="I509" s="579"/>
      <c r="J509" s="497"/>
    </row>
    <row r="510" spans="1:13" ht="12" customHeight="1" x14ac:dyDescent="0.25">
      <c r="A510" s="917" t="s">
        <v>292</v>
      </c>
      <c r="B510" s="917"/>
      <c r="C510" s="917"/>
      <c r="D510" s="587">
        <f>SUM(D508:D509)</f>
        <v>0</v>
      </c>
      <c r="E510" s="515"/>
      <c r="F510" s="515"/>
      <c r="G510" s="515"/>
      <c r="H510" s="515"/>
      <c r="I510" s="587">
        <f>SUM(I508:I509)</f>
        <v>0</v>
      </c>
      <c r="J510" s="587">
        <f>SUM(J508:J509)</f>
        <v>0</v>
      </c>
    </row>
    <row r="511" spans="1:13" x14ac:dyDescent="0.25">
      <c r="A511" s="865" t="s">
        <v>91</v>
      </c>
      <c r="B511" s="865"/>
      <c r="C511" s="865"/>
      <c r="D511" s="587">
        <f>D498+D501+D504+D507+D510</f>
        <v>0</v>
      </c>
      <c r="E511" s="516"/>
      <c r="F511" s="516"/>
      <c r="G511" s="516"/>
      <c r="H511" s="516"/>
      <c r="I511" s="587">
        <f>I498+I501+I504+I507+I510</f>
        <v>0</v>
      </c>
      <c r="J511" s="587">
        <f>J498+J501+J504+J507+J510</f>
        <v>0</v>
      </c>
    </row>
    <row r="512" spans="1:13" x14ac:dyDescent="0.25">
      <c r="A512" s="896" t="s">
        <v>687</v>
      </c>
      <c r="B512" s="896"/>
      <c r="C512" s="896"/>
      <c r="D512" s="896"/>
      <c r="E512" s="896"/>
      <c r="F512" s="896"/>
      <c r="G512" s="896"/>
      <c r="H512" s="896"/>
      <c r="I512" s="896"/>
      <c r="J512" s="896"/>
    </row>
    <row r="513" spans="1:12" x14ac:dyDescent="0.25">
      <c r="A513" s="896" t="s">
        <v>688</v>
      </c>
      <c r="B513" s="896"/>
      <c r="C513" s="896"/>
      <c r="D513" s="896"/>
      <c r="E513" s="896"/>
      <c r="F513" s="896"/>
      <c r="G513" s="896"/>
      <c r="H513" s="896"/>
      <c r="I513" s="896"/>
      <c r="J513" s="896"/>
    </row>
    <row r="514" spans="1:12" x14ac:dyDescent="0.25">
      <c r="A514" s="583" t="s">
        <v>568</v>
      </c>
      <c r="B514" s="583"/>
      <c r="C514" s="583"/>
      <c r="D514" s="583"/>
      <c r="E514" s="583"/>
      <c r="F514" s="583"/>
      <c r="G514" s="583"/>
      <c r="H514" s="583"/>
      <c r="I514" s="583"/>
      <c r="J514" s="583"/>
    </row>
    <row r="519" spans="1:12" ht="12" customHeight="1" x14ac:dyDescent="0.25">
      <c r="A519" s="702" t="s">
        <v>23</v>
      </c>
      <c r="B519" s="702"/>
      <c r="C519" s="890">
        <f>Presentación!$C$3</f>
        <v>1990</v>
      </c>
      <c r="D519" s="890"/>
      <c r="E519" s="890"/>
      <c r="F519" s="890"/>
      <c r="G519" s="890"/>
      <c r="H519" s="890"/>
      <c r="I519" s="890"/>
      <c r="J519" s="890"/>
    </row>
    <row r="520" spans="1:12" ht="12" customHeight="1" x14ac:dyDescent="0.25">
      <c r="A520" s="702" t="s">
        <v>24</v>
      </c>
      <c r="B520" s="702"/>
      <c r="C520" s="891" t="s">
        <v>386</v>
      </c>
      <c r="D520" s="891"/>
      <c r="E520" s="891"/>
      <c r="F520" s="891"/>
      <c r="G520" s="891"/>
      <c r="H520" s="891"/>
      <c r="I520" s="891"/>
      <c r="J520" s="891"/>
      <c r="L520">
        <v>9</v>
      </c>
    </row>
    <row r="521" spans="1:12" ht="12.75" customHeight="1" x14ac:dyDescent="0.25">
      <c r="A521" s="702" t="s">
        <v>5</v>
      </c>
      <c r="B521" s="702"/>
      <c r="C521" s="703" t="s">
        <v>26</v>
      </c>
      <c r="D521" s="703"/>
      <c r="E521" s="703"/>
      <c r="F521" s="703"/>
      <c r="G521" s="703"/>
      <c r="H521" s="703"/>
      <c r="I521" s="703"/>
      <c r="J521" s="703"/>
    </row>
    <row r="522" spans="1:12" ht="12.75" customHeight="1" x14ac:dyDescent="0.25">
      <c r="A522" s="702" t="s">
        <v>27</v>
      </c>
      <c r="B522" s="702"/>
      <c r="C522" s="703" t="s">
        <v>679</v>
      </c>
      <c r="D522" s="703"/>
      <c r="E522" s="703"/>
      <c r="F522" s="703"/>
      <c r="G522" s="703"/>
      <c r="H522" s="703"/>
      <c r="I522" s="703"/>
      <c r="J522" s="703"/>
    </row>
    <row r="523" spans="1:12" ht="12" customHeight="1" x14ac:dyDescent="0.25">
      <c r="A523" s="702" t="s">
        <v>29</v>
      </c>
      <c r="B523" s="702"/>
      <c r="C523" s="703" t="s">
        <v>680</v>
      </c>
      <c r="D523" s="703"/>
      <c r="E523" s="703"/>
      <c r="F523" s="703"/>
      <c r="G523" s="703"/>
      <c r="H523" s="703"/>
      <c r="I523" s="703"/>
      <c r="J523" s="703"/>
    </row>
    <row r="524" spans="1:12" ht="12" customHeight="1" x14ac:dyDescent="0.25">
      <c r="A524" s="702" t="s">
        <v>31</v>
      </c>
      <c r="B524" s="702"/>
      <c r="C524" s="703" t="s">
        <v>406</v>
      </c>
      <c r="D524" s="703"/>
      <c r="E524" s="703"/>
      <c r="F524" s="703"/>
      <c r="G524" s="703"/>
      <c r="H524" s="703"/>
      <c r="I524" s="703"/>
      <c r="J524" s="703"/>
    </row>
    <row r="525" spans="1:12" ht="12" customHeight="1" x14ac:dyDescent="0.25">
      <c r="A525" s="704" t="s">
        <v>33</v>
      </c>
      <c r="B525" s="704"/>
      <c r="C525" s="97" t="s">
        <v>34</v>
      </c>
      <c r="D525" s="705" t="s">
        <v>219</v>
      </c>
      <c r="E525" s="705"/>
      <c r="F525" s="705"/>
      <c r="G525" s="705" t="s">
        <v>455</v>
      </c>
      <c r="H525" s="705"/>
      <c r="I525" s="705"/>
      <c r="J525" s="705"/>
    </row>
    <row r="526" spans="1:12" ht="34.5" customHeight="1" x14ac:dyDescent="0.25">
      <c r="A526" s="7" t="s">
        <v>37</v>
      </c>
      <c r="B526" s="7"/>
      <c r="C526" s="6" t="s">
        <v>38</v>
      </c>
      <c r="D526" s="98" t="s">
        <v>681</v>
      </c>
      <c r="E526" s="98" t="s">
        <v>222</v>
      </c>
      <c r="F526" s="98" t="s">
        <v>43</v>
      </c>
      <c r="G526" s="98" t="s">
        <v>457</v>
      </c>
      <c r="H526" s="98" t="s">
        <v>458</v>
      </c>
      <c r="I526" s="98" t="s">
        <v>411</v>
      </c>
      <c r="J526" s="98" t="s">
        <v>411</v>
      </c>
    </row>
    <row r="527" spans="1:12" ht="12.75" customHeight="1" x14ac:dyDescent="0.25">
      <c r="A527" s="6" t="s">
        <v>197</v>
      </c>
      <c r="B527" s="6" t="s">
        <v>47</v>
      </c>
      <c r="C527" s="6"/>
      <c r="D527" s="892" t="s">
        <v>48</v>
      </c>
      <c r="E527" s="571" t="s">
        <v>552</v>
      </c>
      <c r="F527" s="571" t="s">
        <v>120</v>
      </c>
      <c r="G527" s="571" t="s">
        <v>460</v>
      </c>
      <c r="H527" s="571" t="s">
        <v>460</v>
      </c>
      <c r="I527" s="892" t="s">
        <v>52</v>
      </c>
      <c r="J527" s="892" t="s">
        <v>225</v>
      </c>
    </row>
    <row r="528" spans="1:12" ht="13.5" x14ac:dyDescent="0.25">
      <c r="A528" s="6"/>
      <c r="B528" s="6"/>
      <c r="C528" s="6"/>
      <c r="D528" s="892"/>
      <c r="E528" s="571" t="s">
        <v>498</v>
      </c>
      <c r="F528" s="571" t="s">
        <v>123</v>
      </c>
      <c r="G528" s="571" t="s">
        <v>462</v>
      </c>
      <c r="H528" s="571" t="s">
        <v>462</v>
      </c>
      <c r="I528" s="892"/>
      <c r="J528" s="892"/>
    </row>
    <row r="529" spans="1:13" ht="12.75" customHeight="1" x14ac:dyDescent="0.25">
      <c r="A529" s="6"/>
      <c r="B529" s="6"/>
      <c r="C529" s="6"/>
      <c r="D529" s="892"/>
      <c r="E529" s="7"/>
      <c r="F529" s="7"/>
      <c r="G529" s="7" t="s">
        <v>557</v>
      </c>
      <c r="H529" s="7" t="s">
        <v>557</v>
      </c>
      <c r="I529" s="893" t="s">
        <v>682</v>
      </c>
      <c r="J529" s="893" t="s">
        <v>683</v>
      </c>
    </row>
    <row r="530" spans="1:13" x14ac:dyDescent="0.25">
      <c r="A530" s="6"/>
      <c r="B530" s="6"/>
      <c r="C530" s="6"/>
      <c r="D530" s="892"/>
      <c r="E530" s="7"/>
      <c r="F530" s="7"/>
      <c r="G530" s="7"/>
      <c r="H530" s="7"/>
      <c r="I530" s="893"/>
      <c r="J530" s="893"/>
    </row>
    <row r="531" spans="1:13" ht="13.5" x14ac:dyDescent="0.35">
      <c r="A531" s="6"/>
      <c r="B531" s="6"/>
      <c r="C531" s="6"/>
      <c r="D531" s="572" t="s">
        <v>467</v>
      </c>
      <c r="E531" s="572" t="s">
        <v>468</v>
      </c>
      <c r="F531" s="572" t="s">
        <v>65</v>
      </c>
      <c r="G531" s="572" t="s">
        <v>66</v>
      </c>
      <c r="H531" s="572" t="s">
        <v>469</v>
      </c>
      <c r="I531" s="573" t="s">
        <v>470</v>
      </c>
      <c r="J531" s="573" t="s">
        <v>470</v>
      </c>
    </row>
    <row r="532" spans="1:13" ht="12.75" customHeight="1" x14ac:dyDescent="0.25">
      <c r="A532" s="687" t="s">
        <v>68</v>
      </c>
      <c r="B532" s="687" t="s">
        <v>315</v>
      </c>
      <c r="C532" s="135" t="s">
        <v>689</v>
      </c>
      <c r="D532" s="575"/>
      <c r="E532" s="577"/>
      <c r="F532" s="576"/>
      <c r="G532" s="613"/>
      <c r="H532" s="613"/>
      <c r="I532" s="584">
        <f>(G532+((0-E532)*F532)-H532)*D532</f>
        <v>0</v>
      </c>
      <c r="J532" s="585"/>
      <c r="L532">
        <v>1</v>
      </c>
      <c r="M532">
        <f>L520*100+L532</f>
        <v>901</v>
      </c>
    </row>
    <row r="533" spans="1:13" x14ac:dyDescent="0.25">
      <c r="A533" s="687"/>
      <c r="B533" s="687"/>
      <c r="C533" s="486" t="s">
        <v>690</v>
      </c>
      <c r="D533" s="575"/>
      <c r="E533" s="577"/>
      <c r="F533" s="576"/>
      <c r="G533" s="613"/>
      <c r="H533" s="613"/>
      <c r="I533" s="584">
        <f>(G533+((0-E533)*F533)-H533)*D533</f>
        <v>0</v>
      </c>
      <c r="J533" s="585"/>
      <c r="L533">
        <v>2</v>
      </c>
      <c r="M533">
        <f>L520*100+L533</f>
        <v>902</v>
      </c>
    </row>
    <row r="534" spans="1:13" x14ac:dyDescent="0.25">
      <c r="A534" s="687"/>
      <c r="B534" s="687"/>
      <c r="C534" s="135" t="s">
        <v>691</v>
      </c>
      <c r="D534" s="575"/>
      <c r="E534" s="491"/>
      <c r="F534" s="576"/>
      <c r="G534" s="613"/>
      <c r="H534" s="613"/>
      <c r="I534" s="584">
        <f>(G534+((0-E534)*F534)-H534)*D534</f>
        <v>0</v>
      </c>
      <c r="J534" s="585"/>
      <c r="L534">
        <v>3</v>
      </c>
      <c r="M534">
        <f>L520*100+L534</f>
        <v>903</v>
      </c>
    </row>
    <row r="535" spans="1:13" ht="12" customHeight="1" x14ac:dyDescent="0.25">
      <c r="A535" s="916" t="s">
        <v>292</v>
      </c>
      <c r="B535" s="916"/>
      <c r="C535" s="916"/>
      <c r="D535" s="587">
        <f>SUM(D532:D534)</f>
        <v>0</v>
      </c>
      <c r="E535" s="515"/>
      <c r="F535" s="515"/>
      <c r="G535" s="515"/>
      <c r="H535" s="515"/>
      <c r="I535" s="587">
        <f>SUM(I532:I534)</f>
        <v>0</v>
      </c>
      <c r="J535" s="587">
        <f>SUM(J532:J534)</f>
        <v>0</v>
      </c>
    </row>
    <row r="536" spans="1:13" ht="12" customHeight="1" x14ac:dyDescent="0.25">
      <c r="A536" s="7" t="s">
        <v>310</v>
      </c>
      <c r="B536" s="7" t="s">
        <v>315</v>
      </c>
      <c r="C536" s="469" t="s">
        <v>315</v>
      </c>
      <c r="D536" s="575"/>
      <c r="E536" s="588"/>
      <c r="F536" s="580"/>
      <c r="G536" s="613"/>
      <c r="H536" s="613"/>
      <c r="I536" s="584">
        <f>(G536+((0-E536)*F536)-H536)*D536</f>
        <v>0</v>
      </c>
      <c r="J536" s="585"/>
      <c r="L536">
        <v>4</v>
      </c>
      <c r="M536">
        <f>L520*100+L536</f>
        <v>904</v>
      </c>
    </row>
    <row r="537" spans="1:13" x14ac:dyDescent="0.25">
      <c r="A537" s="7"/>
      <c r="B537" s="7"/>
      <c r="C537" s="469"/>
      <c r="D537" s="579"/>
      <c r="E537" s="579"/>
      <c r="F537" s="579"/>
      <c r="G537" s="579"/>
      <c r="H537" s="579"/>
      <c r="I537" s="579"/>
      <c r="J537" s="497"/>
    </row>
    <row r="538" spans="1:13" ht="12" customHeight="1" x14ac:dyDescent="0.25">
      <c r="A538" s="916" t="s">
        <v>292</v>
      </c>
      <c r="B538" s="916"/>
      <c r="C538" s="916"/>
      <c r="D538" s="587">
        <f>SUM(D536:D537)</f>
        <v>0</v>
      </c>
      <c r="E538" s="515"/>
      <c r="F538" s="515"/>
      <c r="G538" s="515"/>
      <c r="H538" s="515"/>
      <c r="I538" s="587">
        <f>SUM(I536:I537)</f>
        <v>0</v>
      </c>
      <c r="J538" s="587">
        <f>SUM(J536:J537)</f>
        <v>0</v>
      </c>
    </row>
    <row r="539" spans="1:13" ht="12" customHeight="1" x14ac:dyDescent="0.25">
      <c r="A539" s="7" t="s">
        <v>313</v>
      </c>
      <c r="B539" s="7" t="s">
        <v>315</v>
      </c>
      <c r="C539" s="469" t="s">
        <v>315</v>
      </c>
      <c r="D539" s="575"/>
      <c r="E539" s="588"/>
      <c r="F539" s="580"/>
      <c r="G539" s="613"/>
      <c r="H539" s="613"/>
      <c r="I539" s="584">
        <f>(G539+((0-E539)*F539)-H539)*D539</f>
        <v>0</v>
      </c>
      <c r="J539" s="585"/>
      <c r="L539">
        <v>5</v>
      </c>
      <c r="M539">
        <f>L520*100+L539</f>
        <v>905</v>
      </c>
    </row>
    <row r="540" spans="1:13" x14ac:dyDescent="0.25">
      <c r="A540" s="7"/>
      <c r="B540" s="7"/>
      <c r="C540" s="469"/>
      <c r="D540" s="579"/>
      <c r="E540" s="579"/>
      <c r="F540" s="579"/>
      <c r="G540" s="579"/>
      <c r="H540" s="579"/>
      <c r="I540" s="579"/>
      <c r="J540" s="497"/>
    </row>
    <row r="541" spans="1:13" ht="12" customHeight="1" x14ac:dyDescent="0.25">
      <c r="A541" s="916" t="s">
        <v>292</v>
      </c>
      <c r="B541" s="916"/>
      <c r="C541" s="916"/>
      <c r="D541" s="587">
        <f>SUM(D539:D540)</f>
        <v>0</v>
      </c>
      <c r="E541" s="515"/>
      <c r="F541" s="515"/>
      <c r="G541" s="515"/>
      <c r="H541" s="515"/>
      <c r="I541" s="587">
        <f>SUM(I539:I540)</f>
        <v>0</v>
      </c>
      <c r="J541" s="587">
        <f>SUM(J539:J540)</f>
        <v>0</v>
      </c>
    </row>
    <row r="542" spans="1:13" ht="12" customHeight="1" x14ac:dyDescent="0.25">
      <c r="A542" s="7" t="s">
        <v>314</v>
      </c>
      <c r="B542" s="7" t="s">
        <v>315</v>
      </c>
      <c r="C542" s="469" t="s">
        <v>315</v>
      </c>
      <c r="D542" s="575"/>
      <c r="E542" s="588"/>
      <c r="F542" s="580"/>
      <c r="G542" s="613"/>
      <c r="H542" s="613"/>
      <c r="I542" s="584">
        <f>(G542+((0-E542)*F542)-H542)*D542</f>
        <v>0</v>
      </c>
      <c r="J542" s="585"/>
      <c r="L542">
        <v>6</v>
      </c>
      <c r="M542">
        <f>L520*100+L542</f>
        <v>906</v>
      </c>
    </row>
    <row r="543" spans="1:13" x14ac:dyDescent="0.25">
      <c r="A543" s="7"/>
      <c r="B543" s="7"/>
      <c r="C543" s="469"/>
      <c r="D543" s="579"/>
      <c r="E543" s="579"/>
      <c r="F543" s="579"/>
      <c r="G543" s="579"/>
      <c r="H543" s="579"/>
      <c r="I543" s="579"/>
      <c r="J543" s="497"/>
    </row>
    <row r="544" spans="1:13" ht="12" customHeight="1" x14ac:dyDescent="0.25">
      <c r="A544" s="916" t="s">
        <v>292</v>
      </c>
      <c r="B544" s="916"/>
      <c r="C544" s="916"/>
      <c r="D544" s="587">
        <f>SUM(D542:D543)</f>
        <v>0</v>
      </c>
      <c r="E544" s="515"/>
      <c r="F544" s="515"/>
      <c r="G544" s="515"/>
      <c r="H544" s="515"/>
      <c r="I544" s="587">
        <f>SUM(I542:I543)</f>
        <v>0</v>
      </c>
      <c r="J544" s="587">
        <f>SUM(J542:J543)</f>
        <v>0</v>
      </c>
    </row>
    <row r="545" spans="1:13" ht="12" customHeight="1" x14ac:dyDescent="0.25">
      <c r="A545" s="7" t="s">
        <v>316</v>
      </c>
      <c r="B545" s="7" t="s">
        <v>315</v>
      </c>
      <c r="C545" s="469" t="s">
        <v>315</v>
      </c>
      <c r="D545" s="575"/>
      <c r="E545" s="588"/>
      <c r="F545" s="580"/>
      <c r="G545" s="613"/>
      <c r="H545" s="613"/>
      <c r="I545" s="584">
        <f>(G545+((0-E545)*F545)-H545)*D545</f>
        <v>0</v>
      </c>
      <c r="J545" s="585"/>
      <c r="L545">
        <v>7</v>
      </c>
      <c r="M545">
        <f>L520*100+L545</f>
        <v>907</v>
      </c>
    </row>
    <row r="546" spans="1:13" x14ac:dyDescent="0.25">
      <c r="A546" s="7"/>
      <c r="B546" s="7"/>
      <c r="C546" s="469"/>
      <c r="D546" s="579"/>
      <c r="E546" s="579"/>
      <c r="F546" s="579"/>
      <c r="G546" s="579"/>
      <c r="H546" s="579"/>
      <c r="I546" s="579"/>
      <c r="J546" s="497"/>
    </row>
    <row r="547" spans="1:13" ht="12" customHeight="1" x14ac:dyDescent="0.25">
      <c r="A547" s="917" t="s">
        <v>292</v>
      </c>
      <c r="B547" s="917"/>
      <c r="C547" s="917"/>
      <c r="D547" s="587">
        <f>SUM(D545:D546)</f>
        <v>0</v>
      </c>
      <c r="E547" s="515"/>
      <c r="F547" s="515"/>
      <c r="G547" s="515"/>
      <c r="H547" s="515"/>
      <c r="I547" s="587">
        <f>SUM(I545:I546)</f>
        <v>0</v>
      </c>
      <c r="J547" s="587">
        <f>SUM(J545:J546)</f>
        <v>0</v>
      </c>
    </row>
    <row r="548" spans="1:13" x14ac:dyDescent="0.25">
      <c r="A548" s="865" t="s">
        <v>91</v>
      </c>
      <c r="B548" s="865"/>
      <c r="C548" s="865"/>
      <c r="D548" s="587">
        <f>D535+D538+D541+D544+D547</f>
        <v>0</v>
      </c>
      <c r="E548" s="516"/>
      <c r="F548" s="516"/>
      <c r="G548" s="516"/>
      <c r="H548" s="516"/>
      <c r="I548" s="587">
        <f>I535+I538+I541+I544+I547</f>
        <v>0</v>
      </c>
      <c r="J548" s="587">
        <f>J535+J538+J541+J544+J547</f>
        <v>0</v>
      </c>
    </row>
    <row r="549" spans="1:13" x14ac:dyDescent="0.25">
      <c r="A549" s="896" t="s">
        <v>687</v>
      </c>
      <c r="B549" s="896"/>
      <c r="C549" s="896"/>
      <c r="D549" s="896"/>
      <c r="E549" s="896"/>
      <c r="F549" s="896"/>
      <c r="G549" s="896"/>
      <c r="H549" s="896"/>
      <c r="I549" s="896"/>
      <c r="J549" s="896"/>
    </row>
    <row r="550" spans="1:13" x14ac:dyDescent="0.25">
      <c r="A550" s="896" t="s">
        <v>688</v>
      </c>
      <c r="B550" s="896"/>
      <c r="C550" s="896"/>
      <c r="D550" s="896"/>
      <c r="E550" s="896"/>
      <c r="F550" s="896"/>
      <c r="G550" s="896"/>
      <c r="H550" s="896"/>
      <c r="I550" s="896"/>
      <c r="J550" s="896"/>
    </row>
    <row r="551" spans="1:13" x14ac:dyDescent="0.25">
      <c r="A551" s="583" t="s">
        <v>568</v>
      </c>
      <c r="B551" s="583"/>
      <c r="C551" s="583"/>
      <c r="D551" s="583"/>
      <c r="E551" s="583"/>
      <c r="F551" s="583"/>
      <c r="G551" s="583"/>
      <c r="H551" s="583"/>
      <c r="I551" s="583"/>
      <c r="J551" s="583"/>
    </row>
    <row r="556" spans="1:13" ht="12" customHeight="1" x14ac:dyDescent="0.25">
      <c r="A556" s="702" t="s">
        <v>23</v>
      </c>
      <c r="B556" s="702"/>
      <c r="C556" s="890">
        <f>Presentación!$C$3</f>
        <v>1990</v>
      </c>
      <c r="D556" s="890"/>
      <c r="E556" s="890"/>
      <c r="F556" s="890"/>
      <c r="G556" s="890"/>
      <c r="H556" s="890"/>
      <c r="I556" s="890"/>
      <c r="J556" s="890"/>
    </row>
    <row r="557" spans="1:13" ht="12" customHeight="1" x14ac:dyDescent="0.25">
      <c r="A557" s="702" t="s">
        <v>24</v>
      </c>
      <c r="B557" s="702"/>
      <c r="C557" s="891" t="s">
        <v>387</v>
      </c>
      <c r="D557" s="891"/>
      <c r="E557" s="891"/>
      <c r="F557" s="891"/>
      <c r="G557" s="891"/>
      <c r="H557" s="891"/>
      <c r="I557" s="891"/>
      <c r="J557" s="891"/>
      <c r="L557">
        <v>14</v>
      </c>
    </row>
    <row r="558" spans="1:13" ht="12.75" customHeight="1" x14ac:dyDescent="0.25">
      <c r="A558" s="702" t="s">
        <v>5</v>
      </c>
      <c r="B558" s="702"/>
      <c r="C558" s="703" t="s">
        <v>26</v>
      </c>
      <c r="D558" s="703"/>
      <c r="E558" s="703"/>
      <c r="F558" s="703"/>
      <c r="G558" s="703"/>
      <c r="H558" s="703"/>
      <c r="I558" s="703"/>
      <c r="J558" s="703"/>
    </row>
    <row r="559" spans="1:13" ht="12.75" customHeight="1" x14ac:dyDescent="0.25">
      <c r="A559" s="702" t="s">
        <v>27</v>
      </c>
      <c r="B559" s="702"/>
      <c r="C559" s="703" t="s">
        <v>679</v>
      </c>
      <c r="D559" s="703"/>
      <c r="E559" s="703"/>
      <c r="F559" s="703"/>
      <c r="G559" s="703"/>
      <c r="H559" s="703"/>
      <c r="I559" s="703"/>
      <c r="J559" s="703"/>
    </row>
    <row r="560" spans="1:13" ht="12" customHeight="1" x14ac:dyDescent="0.25">
      <c r="A560" s="702" t="s">
        <v>29</v>
      </c>
      <c r="B560" s="702"/>
      <c r="C560" s="703" t="s">
        <v>680</v>
      </c>
      <c r="D560" s="703"/>
      <c r="E560" s="703"/>
      <c r="F560" s="703"/>
      <c r="G560" s="703"/>
      <c r="H560" s="703"/>
      <c r="I560" s="703"/>
      <c r="J560" s="703"/>
    </row>
    <row r="561" spans="1:13" ht="12" customHeight="1" x14ac:dyDescent="0.25">
      <c r="A561" s="702" t="s">
        <v>31</v>
      </c>
      <c r="B561" s="702"/>
      <c r="C561" s="703" t="s">
        <v>406</v>
      </c>
      <c r="D561" s="703"/>
      <c r="E561" s="703"/>
      <c r="F561" s="703"/>
      <c r="G561" s="703"/>
      <c r="H561" s="703"/>
      <c r="I561" s="703"/>
      <c r="J561" s="703"/>
    </row>
    <row r="562" spans="1:13" ht="12" customHeight="1" x14ac:dyDescent="0.25">
      <c r="A562" s="704" t="s">
        <v>33</v>
      </c>
      <c r="B562" s="704"/>
      <c r="C562" s="97" t="s">
        <v>34</v>
      </c>
      <c r="D562" s="705" t="s">
        <v>219</v>
      </c>
      <c r="E562" s="705"/>
      <c r="F562" s="705"/>
      <c r="G562" s="705" t="s">
        <v>455</v>
      </c>
      <c r="H562" s="705"/>
      <c r="I562" s="705"/>
      <c r="J562" s="705"/>
    </row>
    <row r="563" spans="1:13" ht="34.5" customHeight="1" x14ac:dyDescent="0.25">
      <c r="A563" s="7" t="s">
        <v>37</v>
      </c>
      <c r="B563" s="7"/>
      <c r="C563" s="6" t="s">
        <v>38</v>
      </c>
      <c r="D563" s="98" t="s">
        <v>681</v>
      </c>
      <c r="E563" s="98" t="s">
        <v>222</v>
      </c>
      <c r="F563" s="98" t="s">
        <v>43</v>
      </c>
      <c r="G563" s="98" t="s">
        <v>457</v>
      </c>
      <c r="H563" s="98" t="s">
        <v>458</v>
      </c>
      <c r="I563" s="98" t="s">
        <v>411</v>
      </c>
      <c r="J563" s="98" t="s">
        <v>411</v>
      </c>
    </row>
    <row r="564" spans="1:13" ht="12.75" customHeight="1" x14ac:dyDescent="0.25">
      <c r="A564" s="6" t="s">
        <v>197</v>
      </c>
      <c r="B564" s="6" t="s">
        <v>47</v>
      </c>
      <c r="C564" s="6"/>
      <c r="D564" s="892" t="s">
        <v>48</v>
      </c>
      <c r="E564" s="571" t="s">
        <v>552</v>
      </c>
      <c r="F564" s="571" t="s">
        <v>120</v>
      </c>
      <c r="G564" s="571" t="s">
        <v>460</v>
      </c>
      <c r="H564" s="571" t="s">
        <v>460</v>
      </c>
      <c r="I564" s="892" t="s">
        <v>52</v>
      </c>
      <c r="J564" s="892" t="s">
        <v>225</v>
      </c>
    </row>
    <row r="565" spans="1:13" ht="13.5" x14ac:dyDescent="0.25">
      <c r="A565" s="6"/>
      <c r="B565" s="6"/>
      <c r="C565" s="6"/>
      <c r="D565" s="892"/>
      <c r="E565" s="571" t="s">
        <v>498</v>
      </c>
      <c r="F565" s="571" t="s">
        <v>123</v>
      </c>
      <c r="G565" s="571" t="s">
        <v>462</v>
      </c>
      <c r="H565" s="571" t="s">
        <v>462</v>
      </c>
      <c r="I565" s="892"/>
      <c r="J565" s="892"/>
    </row>
    <row r="566" spans="1:13" ht="12.75" customHeight="1" x14ac:dyDescent="0.25">
      <c r="A566" s="6"/>
      <c r="B566" s="6"/>
      <c r="C566" s="6"/>
      <c r="D566" s="892"/>
      <c r="E566" s="7"/>
      <c r="F566" s="7"/>
      <c r="G566" s="7" t="s">
        <v>557</v>
      </c>
      <c r="H566" s="7" t="s">
        <v>557</v>
      </c>
      <c r="I566" s="893" t="s">
        <v>682</v>
      </c>
      <c r="J566" s="893" t="s">
        <v>683</v>
      </c>
    </row>
    <row r="567" spans="1:13" x14ac:dyDescent="0.25">
      <c r="A567" s="6"/>
      <c r="B567" s="6"/>
      <c r="C567" s="6"/>
      <c r="D567" s="892"/>
      <c r="E567" s="7"/>
      <c r="F567" s="7"/>
      <c r="G567" s="7"/>
      <c r="H567" s="7"/>
      <c r="I567" s="893"/>
      <c r="J567" s="893"/>
    </row>
    <row r="568" spans="1:13" ht="13.5" x14ac:dyDescent="0.35">
      <c r="A568" s="6"/>
      <c r="B568" s="6"/>
      <c r="C568" s="6"/>
      <c r="D568" s="572" t="s">
        <v>467</v>
      </c>
      <c r="E568" s="572" t="s">
        <v>468</v>
      </c>
      <c r="F568" s="572" t="s">
        <v>65</v>
      </c>
      <c r="G568" s="572" t="s">
        <v>66</v>
      </c>
      <c r="H568" s="572" t="s">
        <v>469</v>
      </c>
      <c r="I568" s="573" t="s">
        <v>470</v>
      </c>
      <c r="J568" s="573" t="s">
        <v>470</v>
      </c>
    </row>
    <row r="569" spans="1:13" ht="12.75" customHeight="1" x14ac:dyDescent="0.25">
      <c r="A569" s="687" t="s">
        <v>68</v>
      </c>
      <c r="B569" s="687" t="s">
        <v>315</v>
      </c>
      <c r="C569" s="135" t="s">
        <v>689</v>
      </c>
      <c r="D569" s="575"/>
      <c r="E569" s="577"/>
      <c r="F569" s="576"/>
      <c r="G569" s="613"/>
      <c r="H569" s="613"/>
      <c r="I569" s="584">
        <f>(G569+((0-E569)*F569)-H569)*D569</f>
        <v>0</v>
      </c>
      <c r="J569" s="585"/>
      <c r="L569">
        <v>1</v>
      </c>
      <c r="M569">
        <f>L557*100+L569</f>
        <v>1401</v>
      </c>
    </row>
    <row r="570" spans="1:13" x14ac:dyDescent="0.25">
      <c r="A570" s="687"/>
      <c r="B570" s="687"/>
      <c r="C570" s="486" t="s">
        <v>690</v>
      </c>
      <c r="D570" s="575"/>
      <c r="E570" s="577"/>
      <c r="F570" s="576"/>
      <c r="G570" s="613"/>
      <c r="H570" s="613"/>
      <c r="I570" s="584">
        <f>(G570+((0-E570)*F570)-H570)*D570</f>
        <v>0</v>
      </c>
      <c r="J570" s="585"/>
      <c r="L570">
        <v>2</v>
      </c>
      <c r="M570">
        <f>L557*100+L570</f>
        <v>1402</v>
      </c>
    </row>
    <row r="571" spans="1:13" x14ac:dyDescent="0.25">
      <c r="A571" s="687"/>
      <c r="B571" s="687"/>
      <c r="C571" s="135" t="s">
        <v>691</v>
      </c>
      <c r="D571" s="575"/>
      <c r="E571" s="491"/>
      <c r="F571" s="576"/>
      <c r="G571" s="613"/>
      <c r="H571" s="613"/>
      <c r="I571" s="584">
        <f>(G571+((0-E571)*F571)-H571)*D571</f>
        <v>0</v>
      </c>
      <c r="J571" s="585"/>
      <c r="L571">
        <v>3</v>
      </c>
      <c r="M571">
        <f>L557*100+L571</f>
        <v>1403</v>
      </c>
    </row>
    <row r="572" spans="1:13" ht="12" customHeight="1" x14ac:dyDescent="0.25">
      <c r="A572" s="916" t="s">
        <v>292</v>
      </c>
      <c r="B572" s="916"/>
      <c r="C572" s="916"/>
      <c r="D572" s="587">
        <f>SUM(D569:D571)</f>
        <v>0</v>
      </c>
      <c r="E572" s="515"/>
      <c r="F572" s="515"/>
      <c r="G572" s="515"/>
      <c r="H572" s="515"/>
      <c r="I572" s="587">
        <f>SUM(I569:I571)</f>
        <v>0</v>
      </c>
      <c r="J572" s="587">
        <f>SUM(J569:J571)</f>
        <v>0</v>
      </c>
    </row>
    <row r="573" spans="1:13" ht="12" customHeight="1" x14ac:dyDescent="0.25">
      <c r="A573" s="7" t="s">
        <v>310</v>
      </c>
      <c r="B573" s="7" t="s">
        <v>315</v>
      </c>
      <c r="C573" s="469" t="s">
        <v>315</v>
      </c>
      <c r="D573" s="575"/>
      <c r="E573" s="588"/>
      <c r="F573" s="580"/>
      <c r="G573" s="613"/>
      <c r="H573" s="613"/>
      <c r="I573" s="584">
        <f>(G573+((0-E573)*F573)-H573)*D573</f>
        <v>0</v>
      </c>
      <c r="J573" s="585"/>
      <c r="L573">
        <v>4</v>
      </c>
      <c r="M573">
        <f>L557*100+L573</f>
        <v>1404</v>
      </c>
    </row>
    <row r="574" spans="1:13" x14ac:dyDescent="0.25">
      <c r="A574" s="7"/>
      <c r="B574" s="7"/>
      <c r="C574" s="469"/>
      <c r="D574" s="579"/>
      <c r="E574" s="579"/>
      <c r="F574" s="579"/>
      <c r="G574" s="579"/>
      <c r="H574" s="579"/>
      <c r="I574" s="579"/>
      <c r="J574" s="497"/>
    </row>
    <row r="575" spans="1:13" ht="12" customHeight="1" x14ac:dyDescent="0.25">
      <c r="A575" s="916" t="s">
        <v>292</v>
      </c>
      <c r="B575" s="916"/>
      <c r="C575" s="916"/>
      <c r="D575" s="587">
        <f>SUM(D573:D574)</f>
        <v>0</v>
      </c>
      <c r="E575" s="515"/>
      <c r="F575" s="515"/>
      <c r="G575" s="515"/>
      <c r="H575" s="515"/>
      <c r="I575" s="587">
        <f>SUM(I573:I574)</f>
        <v>0</v>
      </c>
      <c r="J575" s="587">
        <f>SUM(J573:J574)</f>
        <v>0</v>
      </c>
    </row>
    <row r="576" spans="1:13" ht="12" customHeight="1" x14ac:dyDescent="0.25">
      <c r="A576" s="7" t="s">
        <v>313</v>
      </c>
      <c r="B576" s="7" t="s">
        <v>315</v>
      </c>
      <c r="C576" s="469" t="s">
        <v>315</v>
      </c>
      <c r="D576" s="575"/>
      <c r="E576" s="588"/>
      <c r="F576" s="580"/>
      <c r="G576" s="613"/>
      <c r="H576" s="613"/>
      <c r="I576" s="584">
        <f>(G576+((0-E576)*F576)-H576)*D576</f>
        <v>0</v>
      </c>
      <c r="J576" s="585"/>
      <c r="L576">
        <v>5</v>
      </c>
      <c r="M576">
        <f>L557*100+L576</f>
        <v>1405</v>
      </c>
    </row>
    <row r="577" spans="1:13" x14ac:dyDescent="0.25">
      <c r="A577" s="7"/>
      <c r="B577" s="7"/>
      <c r="C577" s="469"/>
      <c r="D577" s="579"/>
      <c r="E577" s="579"/>
      <c r="F577" s="579"/>
      <c r="G577" s="579"/>
      <c r="H577" s="579"/>
      <c r="I577" s="579"/>
      <c r="J577" s="497"/>
    </row>
    <row r="578" spans="1:13" ht="12" customHeight="1" x14ac:dyDescent="0.25">
      <c r="A578" s="916" t="s">
        <v>292</v>
      </c>
      <c r="B578" s="916"/>
      <c r="C578" s="916"/>
      <c r="D578" s="587">
        <f>SUM(D576:D577)</f>
        <v>0</v>
      </c>
      <c r="E578" s="515"/>
      <c r="F578" s="515"/>
      <c r="G578" s="515"/>
      <c r="H578" s="515"/>
      <c r="I578" s="587">
        <f>SUM(I576:I577)</f>
        <v>0</v>
      </c>
      <c r="J578" s="587">
        <f>SUM(J576:J577)</f>
        <v>0</v>
      </c>
    </row>
    <row r="579" spans="1:13" ht="12" customHeight="1" x14ac:dyDescent="0.25">
      <c r="A579" s="7" t="s">
        <v>314</v>
      </c>
      <c r="B579" s="7" t="s">
        <v>315</v>
      </c>
      <c r="C579" s="469" t="s">
        <v>315</v>
      </c>
      <c r="D579" s="575"/>
      <c r="E579" s="588"/>
      <c r="F579" s="580"/>
      <c r="G579" s="613"/>
      <c r="H579" s="613"/>
      <c r="I579" s="584">
        <f>(G579+((0-E579)*F579)-H579)*D579</f>
        <v>0</v>
      </c>
      <c r="J579" s="585"/>
      <c r="L579">
        <v>6</v>
      </c>
      <c r="M579">
        <f>L557*100+L579</f>
        <v>1406</v>
      </c>
    </row>
    <row r="580" spans="1:13" x14ac:dyDescent="0.25">
      <c r="A580" s="7"/>
      <c r="B580" s="7"/>
      <c r="C580" s="469"/>
      <c r="D580" s="579"/>
      <c r="E580" s="579"/>
      <c r="F580" s="579"/>
      <c r="G580" s="579"/>
      <c r="H580" s="579"/>
      <c r="I580" s="579"/>
      <c r="J580" s="497"/>
    </row>
    <row r="581" spans="1:13" ht="12" customHeight="1" x14ac:dyDescent="0.25">
      <c r="A581" s="916" t="s">
        <v>292</v>
      </c>
      <c r="B581" s="916"/>
      <c r="C581" s="916"/>
      <c r="D581" s="587">
        <f>SUM(D579:D580)</f>
        <v>0</v>
      </c>
      <c r="E581" s="515"/>
      <c r="F581" s="515"/>
      <c r="G581" s="515"/>
      <c r="H581" s="515"/>
      <c r="I581" s="587">
        <f>SUM(I579:I580)</f>
        <v>0</v>
      </c>
      <c r="J581" s="587">
        <f>SUM(J579:J580)</f>
        <v>0</v>
      </c>
    </row>
    <row r="582" spans="1:13" ht="12" customHeight="1" x14ac:dyDescent="0.25">
      <c r="A582" s="7" t="s">
        <v>316</v>
      </c>
      <c r="B582" s="7" t="s">
        <v>315</v>
      </c>
      <c r="C582" s="469" t="s">
        <v>315</v>
      </c>
      <c r="D582" s="575"/>
      <c r="E582" s="588"/>
      <c r="F582" s="580"/>
      <c r="G582" s="613"/>
      <c r="H582" s="613"/>
      <c r="I582" s="584">
        <f>(G582+((0-E582)*F582)-H582)*D582</f>
        <v>0</v>
      </c>
      <c r="J582" s="585"/>
      <c r="L582">
        <v>7</v>
      </c>
      <c r="M582">
        <f>L557*100+L582</f>
        <v>1407</v>
      </c>
    </row>
    <row r="583" spans="1:13" x14ac:dyDescent="0.25">
      <c r="A583" s="7"/>
      <c r="B583" s="7"/>
      <c r="C583" s="469"/>
      <c r="D583" s="579"/>
      <c r="E583" s="579"/>
      <c r="F583" s="579"/>
      <c r="G583" s="579"/>
      <c r="H583" s="579"/>
      <c r="I583" s="579"/>
      <c r="J583" s="497"/>
    </row>
    <row r="584" spans="1:13" ht="12" customHeight="1" x14ac:dyDescent="0.25">
      <c r="A584" s="917" t="s">
        <v>292</v>
      </c>
      <c r="B584" s="917"/>
      <c r="C584" s="917"/>
      <c r="D584" s="587">
        <f>SUM(D582:D583)</f>
        <v>0</v>
      </c>
      <c r="E584" s="515"/>
      <c r="F584" s="515"/>
      <c r="G584" s="515"/>
      <c r="H584" s="515"/>
      <c r="I584" s="587">
        <f>SUM(I582:I583)</f>
        <v>0</v>
      </c>
      <c r="J584" s="587">
        <f>SUM(J582:J583)</f>
        <v>0</v>
      </c>
    </row>
    <row r="585" spans="1:13" x14ac:dyDescent="0.25">
      <c r="A585" s="865" t="s">
        <v>91</v>
      </c>
      <c r="B585" s="865"/>
      <c r="C585" s="865"/>
      <c r="D585" s="587">
        <f>D572+D575+D578+D581+D584</f>
        <v>0</v>
      </c>
      <c r="E585" s="516"/>
      <c r="F585" s="516"/>
      <c r="G585" s="516"/>
      <c r="H585" s="516"/>
      <c r="I585" s="587">
        <f>I572+I575+I578+I581+I584</f>
        <v>0</v>
      </c>
      <c r="J585" s="587">
        <f>J572+J575+J578+J581+J584</f>
        <v>0</v>
      </c>
    </row>
    <row r="586" spans="1:13" x14ac:dyDescent="0.25">
      <c r="A586" s="896" t="s">
        <v>687</v>
      </c>
      <c r="B586" s="896"/>
      <c r="C586" s="896"/>
      <c r="D586" s="896"/>
      <c r="E586" s="896"/>
      <c r="F586" s="896"/>
      <c r="G586" s="896"/>
      <c r="H586" s="896"/>
      <c r="I586" s="896"/>
      <c r="J586" s="896"/>
    </row>
    <row r="587" spans="1:13" x14ac:dyDescent="0.25">
      <c r="A587" s="896" t="s">
        <v>688</v>
      </c>
      <c r="B587" s="896"/>
      <c r="C587" s="896"/>
      <c r="D587" s="896"/>
      <c r="E587" s="896"/>
      <c r="F587" s="896"/>
      <c r="G587" s="896"/>
      <c r="H587" s="896"/>
      <c r="I587" s="896"/>
      <c r="J587" s="896"/>
    </row>
    <row r="588" spans="1:13" x14ac:dyDescent="0.25">
      <c r="A588" s="583" t="s">
        <v>568</v>
      </c>
      <c r="B588" s="583"/>
      <c r="C588" s="583"/>
      <c r="D588" s="583"/>
      <c r="E588" s="583"/>
      <c r="F588" s="583"/>
      <c r="G588" s="583"/>
      <c r="H588" s="583"/>
      <c r="I588" s="583"/>
      <c r="J588" s="583"/>
    </row>
    <row r="593" spans="1:13" ht="12" customHeight="1" x14ac:dyDescent="0.25">
      <c r="A593" s="702" t="s">
        <v>23</v>
      </c>
      <c r="B593" s="702"/>
      <c r="C593" s="890">
        <f>Presentación!$C$3</f>
        <v>1990</v>
      </c>
      <c r="D593" s="890"/>
      <c r="E593" s="890"/>
      <c r="F593" s="890"/>
      <c r="G593" s="890"/>
      <c r="H593" s="890"/>
      <c r="I593" s="890"/>
      <c r="J593" s="890"/>
    </row>
    <row r="594" spans="1:13" ht="12" customHeight="1" x14ac:dyDescent="0.25">
      <c r="A594" s="702" t="s">
        <v>24</v>
      </c>
      <c r="B594" s="702"/>
      <c r="C594" s="891" t="s">
        <v>388</v>
      </c>
      <c r="D594" s="891"/>
      <c r="E594" s="891"/>
      <c r="F594" s="891"/>
      <c r="G594" s="891"/>
      <c r="H594" s="891"/>
      <c r="I594" s="891"/>
      <c r="J594" s="891"/>
      <c r="L594">
        <v>10</v>
      </c>
    </row>
    <row r="595" spans="1:13" ht="12.75" customHeight="1" x14ac:dyDescent="0.25">
      <c r="A595" s="702" t="s">
        <v>5</v>
      </c>
      <c r="B595" s="702"/>
      <c r="C595" s="703" t="s">
        <v>26</v>
      </c>
      <c r="D595" s="703"/>
      <c r="E595" s="703"/>
      <c r="F595" s="703"/>
      <c r="G595" s="703"/>
      <c r="H595" s="703"/>
      <c r="I595" s="703"/>
      <c r="J595" s="703"/>
    </row>
    <row r="596" spans="1:13" ht="12.75" customHeight="1" x14ac:dyDescent="0.25">
      <c r="A596" s="702" t="s">
        <v>27</v>
      </c>
      <c r="B596" s="702"/>
      <c r="C596" s="703" t="s">
        <v>679</v>
      </c>
      <c r="D596" s="703"/>
      <c r="E596" s="703"/>
      <c r="F596" s="703"/>
      <c r="G596" s="703"/>
      <c r="H596" s="703"/>
      <c r="I596" s="703"/>
      <c r="J596" s="703"/>
    </row>
    <row r="597" spans="1:13" ht="12" customHeight="1" x14ac:dyDescent="0.25">
      <c r="A597" s="702" t="s">
        <v>29</v>
      </c>
      <c r="B597" s="702"/>
      <c r="C597" s="703" t="s">
        <v>680</v>
      </c>
      <c r="D597" s="703"/>
      <c r="E597" s="703"/>
      <c r="F597" s="703"/>
      <c r="G597" s="703"/>
      <c r="H597" s="703"/>
      <c r="I597" s="703"/>
      <c r="J597" s="703"/>
    </row>
    <row r="598" spans="1:13" ht="12" customHeight="1" x14ac:dyDescent="0.25">
      <c r="A598" s="702" t="s">
        <v>31</v>
      </c>
      <c r="B598" s="702"/>
      <c r="C598" s="703" t="s">
        <v>406</v>
      </c>
      <c r="D598" s="703"/>
      <c r="E598" s="703"/>
      <c r="F598" s="703"/>
      <c r="G598" s="703"/>
      <c r="H598" s="703"/>
      <c r="I598" s="703"/>
      <c r="J598" s="703"/>
    </row>
    <row r="599" spans="1:13" ht="12" customHeight="1" x14ac:dyDescent="0.25">
      <c r="A599" s="704" t="s">
        <v>33</v>
      </c>
      <c r="B599" s="704"/>
      <c r="C599" s="97" t="s">
        <v>34</v>
      </c>
      <c r="D599" s="705" t="s">
        <v>219</v>
      </c>
      <c r="E599" s="705"/>
      <c r="F599" s="705"/>
      <c r="G599" s="705" t="s">
        <v>455</v>
      </c>
      <c r="H599" s="705"/>
      <c r="I599" s="705"/>
      <c r="J599" s="705"/>
    </row>
    <row r="600" spans="1:13" ht="34.5" customHeight="1" x14ac:dyDescent="0.25">
      <c r="A600" s="7" t="s">
        <v>37</v>
      </c>
      <c r="B600" s="7"/>
      <c r="C600" s="6" t="s">
        <v>38</v>
      </c>
      <c r="D600" s="98" t="s">
        <v>681</v>
      </c>
      <c r="E600" s="98" t="s">
        <v>222</v>
      </c>
      <c r="F600" s="98" t="s">
        <v>43</v>
      </c>
      <c r="G600" s="98" t="s">
        <v>457</v>
      </c>
      <c r="H600" s="98" t="s">
        <v>458</v>
      </c>
      <c r="I600" s="98" t="s">
        <v>411</v>
      </c>
      <c r="J600" s="98" t="s">
        <v>411</v>
      </c>
    </row>
    <row r="601" spans="1:13" ht="12.75" customHeight="1" x14ac:dyDescent="0.25">
      <c r="A601" s="6" t="s">
        <v>197</v>
      </c>
      <c r="B601" s="6" t="s">
        <v>47</v>
      </c>
      <c r="C601" s="6"/>
      <c r="D601" s="892" t="s">
        <v>48</v>
      </c>
      <c r="E601" s="571" t="s">
        <v>552</v>
      </c>
      <c r="F601" s="571" t="s">
        <v>120</v>
      </c>
      <c r="G601" s="571" t="s">
        <v>460</v>
      </c>
      <c r="H601" s="571" t="s">
        <v>460</v>
      </c>
      <c r="I601" s="892" t="s">
        <v>52</v>
      </c>
      <c r="J601" s="892" t="s">
        <v>225</v>
      </c>
    </row>
    <row r="602" spans="1:13" ht="13.5" x14ac:dyDescent="0.25">
      <c r="A602" s="6"/>
      <c r="B602" s="6"/>
      <c r="C602" s="6"/>
      <c r="D602" s="892"/>
      <c r="E602" s="571" t="s">
        <v>498</v>
      </c>
      <c r="F602" s="571" t="s">
        <v>123</v>
      </c>
      <c r="G602" s="571" t="s">
        <v>462</v>
      </c>
      <c r="H602" s="571" t="s">
        <v>462</v>
      </c>
      <c r="I602" s="892"/>
      <c r="J602" s="892"/>
    </row>
    <row r="603" spans="1:13" ht="12.75" customHeight="1" x14ac:dyDescent="0.25">
      <c r="A603" s="6"/>
      <c r="B603" s="6"/>
      <c r="C603" s="6"/>
      <c r="D603" s="892"/>
      <c r="E603" s="7"/>
      <c r="F603" s="7"/>
      <c r="G603" s="7" t="s">
        <v>557</v>
      </c>
      <c r="H603" s="7" t="s">
        <v>557</v>
      </c>
      <c r="I603" s="893" t="s">
        <v>682</v>
      </c>
      <c r="J603" s="893" t="s">
        <v>683</v>
      </c>
    </row>
    <row r="604" spans="1:13" x14ac:dyDescent="0.25">
      <c r="A604" s="6"/>
      <c r="B604" s="6"/>
      <c r="C604" s="6"/>
      <c r="D604" s="892"/>
      <c r="E604" s="7"/>
      <c r="F604" s="7"/>
      <c r="G604" s="7"/>
      <c r="H604" s="7"/>
      <c r="I604" s="893"/>
      <c r="J604" s="893"/>
    </row>
    <row r="605" spans="1:13" ht="13.5" x14ac:dyDescent="0.35">
      <c r="A605" s="6"/>
      <c r="B605" s="6"/>
      <c r="C605" s="6"/>
      <c r="D605" s="572" t="s">
        <v>467</v>
      </c>
      <c r="E605" s="572" t="s">
        <v>468</v>
      </c>
      <c r="F605" s="572" t="s">
        <v>65</v>
      </c>
      <c r="G605" s="572" t="s">
        <v>66</v>
      </c>
      <c r="H605" s="572" t="s">
        <v>469</v>
      </c>
      <c r="I605" s="573" t="s">
        <v>470</v>
      </c>
      <c r="J605" s="573" t="s">
        <v>470</v>
      </c>
    </row>
    <row r="606" spans="1:13" ht="12.75" customHeight="1" x14ac:dyDescent="0.25">
      <c r="A606" s="687" t="s">
        <v>68</v>
      </c>
      <c r="B606" s="687" t="s">
        <v>315</v>
      </c>
      <c r="C606" s="135" t="s">
        <v>689</v>
      </c>
      <c r="D606" s="575"/>
      <c r="E606" s="577"/>
      <c r="F606" s="576"/>
      <c r="G606" s="613"/>
      <c r="H606" s="613"/>
      <c r="I606" s="584">
        <f>(G606+((0-E606)*F606)-H606)*D606</f>
        <v>0</v>
      </c>
      <c r="J606" s="585"/>
      <c r="L606">
        <v>1</v>
      </c>
      <c r="M606">
        <f>L594*100+L606</f>
        <v>1001</v>
      </c>
    </row>
    <row r="607" spans="1:13" x14ac:dyDescent="0.25">
      <c r="A607" s="687"/>
      <c r="B607" s="687"/>
      <c r="C607" s="486" t="s">
        <v>690</v>
      </c>
      <c r="D607" s="575"/>
      <c r="E607" s="577"/>
      <c r="F607" s="576"/>
      <c r="G607" s="613"/>
      <c r="H607" s="613"/>
      <c r="I607" s="584">
        <f>(G607+((0-E607)*F607)-H607)*D607</f>
        <v>0</v>
      </c>
      <c r="J607" s="585"/>
      <c r="L607">
        <v>2</v>
      </c>
      <c r="M607">
        <f>L594*100+L607</f>
        <v>1002</v>
      </c>
    </row>
    <row r="608" spans="1:13" x14ac:dyDescent="0.25">
      <c r="A608" s="687"/>
      <c r="B608" s="687"/>
      <c r="C608" s="135" t="s">
        <v>691</v>
      </c>
      <c r="D608" s="575"/>
      <c r="E608" s="491"/>
      <c r="F608" s="576"/>
      <c r="G608" s="613"/>
      <c r="H608" s="613"/>
      <c r="I608" s="584">
        <f>(G608+((0-E608)*F608)-H608)*D608</f>
        <v>0</v>
      </c>
      <c r="J608" s="585"/>
      <c r="L608">
        <v>3</v>
      </c>
      <c r="M608">
        <f>L594*100+L608</f>
        <v>1003</v>
      </c>
    </row>
    <row r="609" spans="1:13" ht="12" customHeight="1" x14ac:dyDescent="0.25">
      <c r="A609" s="916" t="s">
        <v>292</v>
      </c>
      <c r="B609" s="916"/>
      <c r="C609" s="916"/>
      <c r="D609" s="587">
        <f>SUM(D606:D608)</f>
        <v>0</v>
      </c>
      <c r="E609" s="515"/>
      <c r="F609" s="515"/>
      <c r="G609" s="515"/>
      <c r="H609" s="515"/>
      <c r="I609" s="587">
        <f>SUM(I606:I608)</f>
        <v>0</v>
      </c>
      <c r="J609" s="587">
        <f>SUM(J606:J608)</f>
        <v>0</v>
      </c>
    </row>
    <row r="610" spans="1:13" ht="12" customHeight="1" x14ac:dyDescent="0.25">
      <c r="A610" s="7" t="s">
        <v>310</v>
      </c>
      <c r="B610" s="7" t="s">
        <v>315</v>
      </c>
      <c r="C610" s="469" t="s">
        <v>315</v>
      </c>
      <c r="D610" s="575"/>
      <c r="E610" s="588"/>
      <c r="F610" s="580"/>
      <c r="G610" s="613"/>
      <c r="H610" s="613"/>
      <c r="I610" s="584">
        <f>(G610+((0-E610)*F610)-H610)*D610</f>
        <v>0</v>
      </c>
      <c r="J610" s="585"/>
      <c r="L610">
        <v>4</v>
      </c>
      <c r="M610">
        <f>L594*100+L610</f>
        <v>1004</v>
      </c>
    </row>
    <row r="611" spans="1:13" x14ac:dyDescent="0.25">
      <c r="A611" s="7"/>
      <c r="B611" s="7"/>
      <c r="C611" s="469"/>
      <c r="D611" s="579"/>
      <c r="E611" s="579"/>
      <c r="F611" s="579"/>
      <c r="G611" s="579"/>
      <c r="H611" s="579"/>
      <c r="I611" s="579"/>
      <c r="J611" s="497"/>
    </row>
    <row r="612" spans="1:13" ht="12" customHeight="1" x14ac:dyDescent="0.25">
      <c r="A612" s="916" t="s">
        <v>292</v>
      </c>
      <c r="B612" s="916"/>
      <c r="C612" s="916"/>
      <c r="D612" s="587">
        <f>SUM(D610:D611)</f>
        <v>0</v>
      </c>
      <c r="E612" s="515"/>
      <c r="F612" s="515"/>
      <c r="G612" s="515"/>
      <c r="H612" s="515"/>
      <c r="I612" s="587">
        <f>SUM(I610:I611)</f>
        <v>0</v>
      </c>
      <c r="J612" s="587">
        <f>SUM(J610:J611)</f>
        <v>0</v>
      </c>
    </row>
    <row r="613" spans="1:13" ht="12" customHeight="1" x14ac:dyDescent="0.25">
      <c r="A613" s="7" t="s">
        <v>313</v>
      </c>
      <c r="B613" s="7" t="s">
        <v>315</v>
      </c>
      <c r="C613" s="469" t="s">
        <v>315</v>
      </c>
      <c r="D613" s="575"/>
      <c r="E613" s="588"/>
      <c r="F613" s="580"/>
      <c r="G613" s="613"/>
      <c r="H613" s="613"/>
      <c r="I613" s="584">
        <f>(G613+((0-E613)*F613)-H613)*D613</f>
        <v>0</v>
      </c>
      <c r="J613" s="585"/>
      <c r="L613">
        <v>5</v>
      </c>
      <c r="M613">
        <f>L594*100+L613</f>
        <v>1005</v>
      </c>
    </row>
    <row r="614" spans="1:13" x14ac:dyDescent="0.25">
      <c r="A614" s="7"/>
      <c r="B614" s="7"/>
      <c r="C614" s="469"/>
      <c r="D614" s="579"/>
      <c r="E614" s="579"/>
      <c r="F614" s="579"/>
      <c r="G614" s="579"/>
      <c r="H614" s="579"/>
      <c r="I614" s="579"/>
      <c r="J614" s="497"/>
    </row>
    <row r="615" spans="1:13" ht="12" customHeight="1" x14ac:dyDescent="0.25">
      <c r="A615" s="916" t="s">
        <v>292</v>
      </c>
      <c r="B615" s="916"/>
      <c r="C615" s="916"/>
      <c r="D615" s="587">
        <f>SUM(D613:D614)</f>
        <v>0</v>
      </c>
      <c r="E615" s="515"/>
      <c r="F615" s="515"/>
      <c r="G615" s="515"/>
      <c r="H615" s="515"/>
      <c r="I615" s="587">
        <f>SUM(I613:I614)</f>
        <v>0</v>
      </c>
      <c r="J615" s="587">
        <f>SUM(J613:J614)</f>
        <v>0</v>
      </c>
    </row>
    <row r="616" spans="1:13" ht="12" customHeight="1" x14ac:dyDescent="0.25">
      <c r="A616" s="7" t="s">
        <v>314</v>
      </c>
      <c r="B616" s="7" t="s">
        <v>315</v>
      </c>
      <c r="C616" s="469" t="s">
        <v>315</v>
      </c>
      <c r="D616" s="575"/>
      <c r="E616" s="588"/>
      <c r="F616" s="580"/>
      <c r="G616" s="613"/>
      <c r="H616" s="613"/>
      <c r="I616" s="584">
        <f>(G616+((0-E616)*F616)-H616)*D616</f>
        <v>0</v>
      </c>
      <c r="J616" s="585"/>
      <c r="L616">
        <v>6</v>
      </c>
      <c r="M616">
        <f>L594*100+L616</f>
        <v>1006</v>
      </c>
    </row>
    <row r="617" spans="1:13" x14ac:dyDescent="0.25">
      <c r="A617" s="7"/>
      <c r="B617" s="7"/>
      <c r="C617" s="469"/>
      <c r="D617" s="579"/>
      <c r="E617" s="579"/>
      <c r="F617" s="579"/>
      <c r="G617" s="579"/>
      <c r="H617" s="579"/>
      <c r="I617" s="579"/>
      <c r="J617" s="497"/>
    </row>
    <row r="618" spans="1:13" ht="12" customHeight="1" x14ac:dyDescent="0.25">
      <c r="A618" s="916" t="s">
        <v>292</v>
      </c>
      <c r="B618" s="916"/>
      <c r="C618" s="916"/>
      <c r="D618" s="587">
        <f>SUM(D616:D617)</f>
        <v>0</v>
      </c>
      <c r="E618" s="515"/>
      <c r="F618" s="515"/>
      <c r="G618" s="515"/>
      <c r="H618" s="515"/>
      <c r="I618" s="587">
        <f>SUM(I616:I617)</f>
        <v>0</v>
      </c>
      <c r="J618" s="587">
        <f>SUM(J616:J617)</f>
        <v>0</v>
      </c>
    </row>
    <row r="619" spans="1:13" ht="12" customHeight="1" x14ac:dyDescent="0.25">
      <c r="A619" s="7" t="s">
        <v>316</v>
      </c>
      <c r="B619" s="7" t="s">
        <v>315</v>
      </c>
      <c r="C619" s="469" t="s">
        <v>315</v>
      </c>
      <c r="D619" s="575"/>
      <c r="E619" s="588"/>
      <c r="F619" s="580"/>
      <c r="G619" s="613"/>
      <c r="H619" s="613"/>
      <c r="I619" s="584">
        <f>(G619+((0-E619)*F619)-H619)*D619</f>
        <v>0</v>
      </c>
      <c r="J619" s="585"/>
      <c r="L619">
        <v>7</v>
      </c>
      <c r="M619">
        <f>L594*100+L619</f>
        <v>1007</v>
      </c>
    </row>
    <row r="620" spans="1:13" x14ac:dyDescent="0.25">
      <c r="A620" s="7"/>
      <c r="B620" s="7"/>
      <c r="C620" s="469"/>
      <c r="D620" s="579"/>
      <c r="E620" s="579"/>
      <c r="F620" s="579"/>
      <c r="G620" s="579"/>
      <c r="H620" s="579"/>
      <c r="I620" s="579"/>
      <c r="J620" s="497"/>
    </row>
    <row r="621" spans="1:13" ht="12" customHeight="1" x14ac:dyDescent="0.25">
      <c r="A621" s="917" t="s">
        <v>292</v>
      </c>
      <c r="B621" s="917"/>
      <c r="C621" s="917"/>
      <c r="D621" s="587">
        <f>SUM(D619:D620)</f>
        <v>0</v>
      </c>
      <c r="E621" s="515"/>
      <c r="F621" s="515"/>
      <c r="G621" s="515"/>
      <c r="H621" s="515"/>
      <c r="I621" s="587">
        <f>SUM(I619:I620)</f>
        <v>0</v>
      </c>
      <c r="J621" s="587">
        <f>SUM(J619:J620)</f>
        <v>0</v>
      </c>
    </row>
    <row r="622" spans="1:13" x14ac:dyDescent="0.25">
      <c r="A622" s="865" t="s">
        <v>91</v>
      </c>
      <c r="B622" s="865"/>
      <c r="C622" s="865"/>
      <c r="D622" s="587">
        <f>D609+D612+D615+D618+D621</f>
        <v>0</v>
      </c>
      <c r="E622" s="516"/>
      <c r="F622" s="516"/>
      <c r="G622" s="516"/>
      <c r="H622" s="516"/>
      <c r="I622" s="587">
        <f>I609+I612+I615+I618+I621</f>
        <v>0</v>
      </c>
      <c r="J622" s="587">
        <f>J609+J612+J615+J618+J621</f>
        <v>0</v>
      </c>
    </row>
    <row r="623" spans="1:13" x14ac:dyDescent="0.25">
      <c r="A623" s="896" t="s">
        <v>687</v>
      </c>
      <c r="B623" s="896"/>
      <c r="C623" s="896"/>
      <c r="D623" s="896"/>
      <c r="E623" s="896"/>
      <c r="F623" s="896"/>
      <c r="G623" s="896"/>
      <c r="H623" s="896"/>
      <c r="I623" s="896"/>
      <c r="J623" s="896"/>
    </row>
    <row r="624" spans="1:13" x14ac:dyDescent="0.25">
      <c r="A624" s="896" t="s">
        <v>688</v>
      </c>
      <c r="B624" s="896"/>
      <c r="C624" s="896"/>
      <c r="D624" s="896"/>
      <c r="E624" s="896"/>
      <c r="F624" s="896"/>
      <c r="G624" s="896"/>
      <c r="H624" s="896"/>
      <c r="I624" s="896"/>
      <c r="J624" s="896"/>
    </row>
    <row r="625" spans="1:12" x14ac:dyDescent="0.25">
      <c r="A625" s="583" t="s">
        <v>568</v>
      </c>
      <c r="B625" s="583"/>
      <c r="C625" s="583"/>
      <c r="D625" s="583"/>
      <c r="E625" s="583"/>
      <c r="F625" s="583"/>
      <c r="G625" s="583"/>
      <c r="H625" s="583"/>
      <c r="I625" s="583"/>
      <c r="J625" s="583"/>
    </row>
    <row r="630" spans="1:12" ht="12" customHeight="1" x14ac:dyDescent="0.25">
      <c r="A630" s="702" t="s">
        <v>23</v>
      </c>
      <c r="B630" s="702"/>
      <c r="C630" s="890">
        <f>Presentación!$C$3</f>
        <v>1990</v>
      </c>
      <c r="D630" s="890"/>
      <c r="E630" s="890"/>
      <c r="F630" s="890"/>
      <c r="G630" s="890"/>
      <c r="H630" s="890"/>
      <c r="I630" s="890"/>
      <c r="J630" s="890"/>
    </row>
    <row r="631" spans="1:12" ht="12" customHeight="1" x14ac:dyDescent="0.25">
      <c r="A631" s="702" t="s">
        <v>24</v>
      </c>
      <c r="B631" s="702"/>
      <c r="C631" s="891" t="s">
        <v>389</v>
      </c>
      <c r="D631" s="891"/>
      <c r="E631" s="891"/>
      <c r="F631" s="891"/>
      <c r="G631" s="891"/>
      <c r="H631" s="891"/>
      <c r="I631" s="891"/>
      <c r="J631" s="891"/>
      <c r="L631">
        <v>11</v>
      </c>
    </row>
    <row r="632" spans="1:12" ht="12.75" customHeight="1" x14ac:dyDescent="0.25">
      <c r="A632" s="702" t="s">
        <v>5</v>
      </c>
      <c r="B632" s="702"/>
      <c r="C632" s="703" t="s">
        <v>26</v>
      </c>
      <c r="D632" s="703"/>
      <c r="E632" s="703"/>
      <c r="F632" s="703"/>
      <c r="G632" s="703"/>
      <c r="H632" s="703"/>
      <c r="I632" s="703"/>
      <c r="J632" s="703"/>
    </row>
    <row r="633" spans="1:12" ht="12.75" customHeight="1" x14ac:dyDescent="0.25">
      <c r="A633" s="702" t="s">
        <v>27</v>
      </c>
      <c r="B633" s="702"/>
      <c r="C633" s="703" t="s">
        <v>679</v>
      </c>
      <c r="D633" s="703"/>
      <c r="E633" s="703"/>
      <c r="F633" s="703"/>
      <c r="G633" s="703"/>
      <c r="H633" s="703"/>
      <c r="I633" s="703"/>
      <c r="J633" s="703"/>
    </row>
    <row r="634" spans="1:12" ht="12" customHeight="1" x14ac:dyDescent="0.25">
      <c r="A634" s="702" t="s">
        <v>29</v>
      </c>
      <c r="B634" s="702"/>
      <c r="C634" s="703" t="s">
        <v>680</v>
      </c>
      <c r="D634" s="703"/>
      <c r="E634" s="703"/>
      <c r="F634" s="703"/>
      <c r="G634" s="703"/>
      <c r="H634" s="703"/>
      <c r="I634" s="703"/>
      <c r="J634" s="703"/>
    </row>
    <row r="635" spans="1:12" ht="12" customHeight="1" x14ac:dyDescent="0.25">
      <c r="A635" s="702" t="s">
        <v>31</v>
      </c>
      <c r="B635" s="702"/>
      <c r="C635" s="703" t="s">
        <v>406</v>
      </c>
      <c r="D635" s="703"/>
      <c r="E635" s="703"/>
      <c r="F635" s="703"/>
      <c r="G635" s="703"/>
      <c r="H635" s="703"/>
      <c r="I635" s="703"/>
      <c r="J635" s="703"/>
    </row>
    <row r="636" spans="1:12" ht="12" customHeight="1" x14ac:dyDescent="0.25">
      <c r="A636" s="704" t="s">
        <v>33</v>
      </c>
      <c r="B636" s="704"/>
      <c r="C636" s="97" t="s">
        <v>34</v>
      </c>
      <c r="D636" s="705" t="s">
        <v>219</v>
      </c>
      <c r="E636" s="705"/>
      <c r="F636" s="705"/>
      <c r="G636" s="705" t="s">
        <v>455</v>
      </c>
      <c r="H636" s="705"/>
      <c r="I636" s="705"/>
      <c r="J636" s="705"/>
    </row>
    <row r="637" spans="1:12" ht="34.5" customHeight="1" x14ac:dyDescent="0.25">
      <c r="A637" s="7" t="s">
        <v>37</v>
      </c>
      <c r="B637" s="7"/>
      <c r="C637" s="6" t="s">
        <v>38</v>
      </c>
      <c r="D637" s="98" t="s">
        <v>681</v>
      </c>
      <c r="E637" s="98" t="s">
        <v>222</v>
      </c>
      <c r="F637" s="98" t="s">
        <v>43</v>
      </c>
      <c r="G637" s="98" t="s">
        <v>457</v>
      </c>
      <c r="H637" s="98" t="s">
        <v>458</v>
      </c>
      <c r="I637" s="98" t="s">
        <v>411</v>
      </c>
      <c r="J637" s="98" t="s">
        <v>411</v>
      </c>
    </row>
    <row r="638" spans="1:12" ht="12.75" customHeight="1" x14ac:dyDescent="0.25">
      <c r="A638" s="6" t="s">
        <v>197</v>
      </c>
      <c r="B638" s="6" t="s">
        <v>47</v>
      </c>
      <c r="C638" s="6"/>
      <c r="D638" s="892" t="s">
        <v>48</v>
      </c>
      <c r="E638" s="571" t="s">
        <v>552</v>
      </c>
      <c r="F638" s="571" t="s">
        <v>120</v>
      </c>
      <c r="G638" s="571" t="s">
        <v>460</v>
      </c>
      <c r="H638" s="571" t="s">
        <v>460</v>
      </c>
      <c r="I638" s="892" t="s">
        <v>52</v>
      </c>
      <c r="J638" s="892" t="s">
        <v>225</v>
      </c>
    </row>
    <row r="639" spans="1:12" ht="13.5" x14ac:dyDescent="0.25">
      <c r="A639" s="6"/>
      <c r="B639" s="6"/>
      <c r="C639" s="6"/>
      <c r="D639" s="892"/>
      <c r="E639" s="571" t="s">
        <v>498</v>
      </c>
      <c r="F639" s="571" t="s">
        <v>123</v>
      </c>
      <c r="G639" s="571" t="s">
        <v>462</v>
      </c>
      <c r="H639" s="571" t="s">
        <v>462</v>
      </c>
      <c r="I639" s="892"/>
      <c r="J639" s="892"/>
    </row>
    <row r="640" spans="1:12" ht="12.75" customHeight="1" x14ac:dyDescent="0.25">
      <c r="A640" s="6"/>
      <c r="B640" s="6"/>
      <c r="C640" s="6"/>
      <c r="D640" s="892"/>
      <c r="E640" s="7"/>
      <c r="F640" s="7"/>
      <c r="G640" s="7" t="s">
        <v>557</v>
      </c>
      <c r="H640" s="7" t="s">
        <v>557</v>
      </c>
      <c r="I640" s="893" t="s">
        <v>682</v>
      </c>
      <c r="J640" s="893" t="s">
        <v>683</v>
      </c>
    </row>
    <row r="641" spans="1:13" x14ac:dyDescent="0.25">
      <c r="A641" s="6"/>
      <c r="B641" s="6"/>
      <c r="C641" s="6"/>
      <c r="D641" s="892"/>
      <c r="E641" s="7"/>
      <c r="F641" s="7"/>
      <c r="G641" s="7"/>
      <c r="H641" s="7"/>
      <c r="I641" s="893"/>
      <c r="J641" s="893"/>
    </row>
    <row r="642" spans="1:13" ht="13.5" x14ac:dyDescent="0.35">
      <c r="A642" s="6"/>
      <c r="B642" s="6"/>
      <c r="C642" s="6"/>
      <c r="D642" s="572" t="s">
        <v>467</v>
      </c>
      <c r="E642" s="572" t="s">
        <v>468</v>
      </c>
      <c r="F642" s="572" t="s">
        <v>65</v>
      </c>
      <c r="G642" s="572" t="s">
        <v>66</v>
      </c>
      <c r="H642" s="572" t="s">
        <v>469</v>
      </c>
      <c r="I642" s="573" t="s">
        <v>470</v>
      </c>
      <c r="J642" s="573" t="s">
        <v>470</v>
      </c>
    </row>
    <row r="643" spans="1:13" ht="12" customHeight="1" x14ac:dyDescent="0.25">
      <c r="A643" s="687" t="s">
        <v>68</v>
      </c>
      <c r="B643" s="687" t="s">
        <v>315</v>
      </c>
      <c r="C643" s="135" t="s">
        <v>689</v>
      </c>
      <c r="D643" s="575"/>
      <c r="E643" s="577"/>
      <c r="F643" s="576"/>
      <c r="G643" s="613"/>
      <c r="H643" s="613"/>
      <c r="I643" s="584">
        <f>(G643+((0-E643)*F643)-H643)*D643</f>
        <v>0</v>
      </c>
      <c r="J643" s="585"/>
      <c r="L643">
        <v>1</v>
      </c>
      <c r="M643">
        <f>L631*100+L643</f>
        <v>1101</v>
      </c>
    </row>
    <row r="644" spans="1:13" x14ac:dyDescent="0.25">
      <c r="A644" s="687"/>
      <c r="B644" s="687"/>
      <c r="C644" s="486" t="s">
        <v>690</v>
      </c>
      <c r="D644" s="575"/>
      <c r="E644" s="577"/>
      <c r="F644" s="576"/>
      <c r="G644" s="613"/>
      <c r="H644" s="613"/>
      <c r="I644" s="584">
        <f>(G644+((0-E644)*F644)-H644)*D644</f>
        <v>0</v>
      </c>
      <c r="J644" s="585"/>
      <c r="L644">
        <v>2</v>
      </c>
      <c r="M644">
        <f>L631*100+L644</f>
        <v>1102</v>
      </c>
    </row>
    <row r="645" spans="1:13" x14ac:dyDescent="0.25">
      <c r="A645" s="687"/>
      <c r="B645" s="687"/>
      <c r="C645" s="135" t="s">
        <v>691</v>
      </c>
      <c r="D645" s="575"/>
      <c r="E645" s="491"/>
      <c r="F645" s="576"/>
      <c r="G645" s="613"/>
      <c r="H645" s="613"/>
      <c r="I645" s="584">
        <f>(G645+((0-E645)*F645)-H645)*D645</f>
        <v>0</v>
      </c>
      <c r="J645" s="585"/>
      <c r="L645">
        <v>3</v>
      </c>
      <c r="M645">
        <f>L631*100+L645</f>
        <v>1103</v>
      </c>
    </row>
    <row r="646" spans="1:13" ht="12" customHeight="1" x14ac:dyDescent="0.25">
      <c r="A646" s="916" t="s">
        <v>292</v>
      </c>
      <c r="B646" s="916"/>
      <c r="C646" s="916"/>
      <c r="D646" s="587">
        <f>SUM(D643:D645)</f>
        <v>0</v>
      </c>
      <c r="E646" s="515"/>
      <c r="F646" s="515"/>
      <c r="G646" s="515"/>
      <c r="H646" s="515"/>
      <c r="I646" s="587">
        <f>SUM(I643:I645)</f>
        <v>0</v>
      </c>
      <c r="J646" s="587">
        <f>SUM(J643:J645)</f>
        <v>0</v>
      </c>
    </row>
    <row r="647" spans="1:13" ht="12" customHeight="1" x14ac:dyDescent="0.25">
      <c r="A647" s="7" t="s">
        <v>310</v>
      </c>
      <c r="B647" s="7" t="s">
        <v>315</v>
      </c>
      <c r="C647" s="469" t="s">
        <v>315</v>
      </c>
      <c r="D647" s="575"/>
      <c r="E647" s="588"/>
      <c r="F647" s="580"/>
      <c r="G647" s="613"/>
      <c r="H647" s="613"/>
      <c r="I647" s="584">
        <f>(G647+((0-E647)*F647)-H647)*D647</f>
        <v>0</v>
      </c>
      <c r="J647" s="585"/>
      <c r="L647">
        <v>4</v>
      </c>
      <c r="M647">
        <f>L631*100+L647</f>
        <v>1104</v>
      </c>
    </row>
    <row r="648" spans="1:13" x14ac:dyDescent="0.25">
      <c r="A648" s="7"/>
      <c r="B648" s="7"/>
      <c r="C648" s="469"/>
      <c r="D648" s="579"/>
      <c r="E648" s="579"/>
      <c r="F648" s="579"/>
      <c r="G648" s="579"/>
      <c r="H648" s="579"/>
      <c r="I648" s="579"/>
      <c r="J648" s="497"/>
    </row>
    <row r="649" spans="1:13" ht="12" customHeight="1" x14ac:dyDescent="0.25">
      <c r="A649" s="916" t="s">
        <v>292</v>
      </c>
      <c r="B649" s="916"/>
      <c r="C649" s="916"/>
      <c r="D649" s="587">
        <f>SUM(D647:D648)</f>
        <v>0</v>
      </c>
      <c r="E649" s="515"/>
      <c r="F649" s="515"/>
      <c r="G649" s="515"/>
      <c r="H649" s="515"/>
      <c r="I649" s="587">
        <f>SUM(I647:I648)</f>
        <v>0</v>
      </c>
      <c r="J649" s="587">
        <f>SUM(J647:J648)</f>
        <v>0</v>
      </c>
    </row>
    <row r="650" spans="1:13" ht="12" customHeight="1" x14ac:dyDescent="0.25">
      <c r="A650" s="7" t="s">
        <v>313</v>
      </c>
      <c r="B650" s="7" t="s">
        <v>315</v>
      </c>
      <c r="C650" s="469" t="s">
        <v>315</v>
      </c>
      <c r="D650" s="575"/>
      <c r="E650" s="588"/>
      <c r="F650" s="580"/>
      <c r="G650" s="613"/>
      <c r="H650" s="613"/>
      <c r="I650" s="584">
        <f>(G650+((0-E650)*F650)-H650)*D650</f>
        <v>0</v>
      </c>
      <c r="J650" s="585"/>
      <c r="L650">
        <v>5</v>
      </c>
      <c r="M650">
        <f>L631*100+L650</f>
        <v>1105</v>
      </c>
    </row>
    <row r="651" spans="1:13" x14ac:dyDescent="0.25">
      <c r="A651" s="7"/>
      <c r="B651" s="7"/>
      <c r="C651" s="469"/>
      <c r="D651" s="579"/>
      <c r="E651" s="579"/>
      <c r="F651" s="579"/>
      <c r="G651" s="579"/>
      <c r="H651" s="579"/>
      <c r="I651" s="579"/>
      <c r="J651" s="497"/>
    </row>
    <row r="652" spans="1:13" ht="12" customHeight="1" x14ac:dyDescent="0.25">
      <c r="A652" s="916" t="s">
        <v>292</v>
      </c>
      <c r="B652" s="916"/>
      <c r="C652" s="916"/>
      <c r="D652" s="587">
        <f>SUM(D650:D651)</f>
        <v>0</v>
      </c>
      <c r="E652" s="515"/>
      <c r="F652" s="515"/>
      <c r="G652" s="515"/>
      <c r="H652" s="515"/>
      <c r="I652" s="587">
        <f>SUM(I650:I651)</f>
        <v>0</v>
      </c>
      <c r="J652" s="587">
        <f>SUM(J650:J651)</f>
        <v>0</v>
      </c>
    </row>
    <row r="653" spans="1:13" ht="12" customHeight="1" x14ac:dyDescent="0.25">
      <c r="A653" s="7" t="s">
        <v>314</v>
      </c>
      <c r="B653" s="7" t="s">
        <v>315</v>
      </c>
      <c r="C653" s="469" t="s">
        <v>315</v>
      </c>
      <c r="D653" s="575"/>
      <c r="E653" s="588"/>
      <c r="F653" s="580"/>
      <c r="G653" s="613"/>
      <c r="H653" s="613"/>
      <c r="I653" s="584">
        <f>(G653+((0-E653)*F653)-H653)*D653</f>
        <v>0</v>
      </c>
      <c r="J653" s="585"/>
      <c r="L653">
        <v>6</v>
      </c>
      <c r="M653">
        <f>L631*100+L653</f>
        <v>1106</v>
      </c>
    </row>
    <row r="654" spans="1:13" x14ac:dyDescent="0.25">
      <c r="A654" s="7"/>
      <c r="B654" s="7"/>
      <c r="C654" s="469"/>
      <c r="D654" s="579"/>
      <c r="E654" s="579"/>
      <c r="F654" s="579"/>
      <c r="G654" s="579"/>
      <c r="H654" s="579"/>
      <c r="I654" s="579"/>
      <c r="J654" s="497"/>
    </row>
    <row r="655" spans="1:13" ht="12" customHeight="1" x14ac:dyDescent="0.25">
      <c r="A655" s="916" t="s">
        <v>292</v>
      </c>
      <c r="B655" s="916"/>
      <c r="C655" s="916"/>
      <c r="D655" s="587">
        <f>SUM(D653:D654)</f>
        <v>0</v>
      </c>
      <c r="E655" s="515"/>
      <c r="F655" s="515"/>
      <c r="G655" s="515"/>
      <c r="H655" s="515"/>
      <c r="I655" s="587">
        <f>SUM(I653:I654)</f>
        <v>0</v>
      </c>
      <c r="J655" s="587">
        <f>SUM(J653:J654)</f>
        <v>0</v>
      </c>
    </row>
    <row r="656" spans="1:13" ht="12" customHeight="1" x14ac:dyDescent="0.25">
      <c r="A656" s="7" t="s">
        <v>316</v>
      </c>
      <c r="B656" s="7" t="s">
        <v>315</v>
      </c>
      <c r="C656" s="469" t="s">
        <v>315</v>
      </c>
      <c r="D656" s="575"/>
      <c r="E656" s="588"/>
      <c r="F656" s="580"/>
      <c r="G656" s="613"/>
      <c r="H656" s="613"/>
      <c r="I656" s="584">
        <f>(G656+((0-E656)*F656)-H656)*D656</f>
        <v>0</v>
      </c>
      <c r="J656" s="585"/>
      <c r="L656">
        <v>7</v>
      </c>
      <c r="M656">
        <f>L631*100+L656</f>
        <v>1107</v>
      </c>
    </row>
    <row r="657" spans="1:12" x14ac:dyDescent="0.25">
      <c r="A657" s="7"/>
      <c r="B657" s="7"/>
      <c r="C657" s="469"/>
      <c r="D657" s="579"/>
      <c r="E657" s="579"/>
      <c r="F657" s="579"/>
      <c r="G657" s="579"/>
      <c r="H657" s="579"/>
      <c r="I657" s="579"/>
      <c r="J657" s="497"/>
    </row>
    <row r="658" spans="1:12" ht="12" customHeight="1" x14ac:dyDescent="0.25">
      <c r="A658" s="917" t="s">
        <v>292</v>
      </c>
      <c r="B658" s="917"/>
      <c r="C658" s="917"/>
      <c r="D658" s="587">
        <f>SUM(D656:D657)</f>
        <v>0</v>
      </c>
      <c r="E658" s="515"/>
      <c r="F658" s="515"/>
      <c r="G658" s="515"/>
      <c r="H658" s="515"/>
      <c r="I658" s="587">
        <f>SUM(I656:I657)</f>
        <v>0</v>
      </c>
      <c r="J658" s="587">
        <f>SUM(J656:J657)</f>
        <v>0</v>
      </c>
    </row>
    <row r="659" spans="1:12" x14ac:dyDescent="0.25">
      <c r="A659" s="865" t="s">
        <v>91</v>
      </c>
      <c r="B659" s="865"/>
      <c r="C659" s="865"/>
      <c r="D659" s="587">
        <f>D646+D649+D652+D655+D658</f>
        <v>0</v>
      </c>
      <c r="E659" s="516"/>
      <c r="F659" s="516"/>
      <c r="G659" s="516"/>
      <c r="H659" s="516"/>
      <c r="I659" s="587">
        <f>I646+I649+I652+I655+I658</f>
        <v>0</v>
      </c>
      <c r="J659" s="587">
        <f>J646+J649+J652+J655+J658</f>
        <v>0</v>
      </c>
    </row>
    <row r="660" spans="1:12" x14ac:dyDescent="0.25">
      <c r="A660" s="896" t="s">
        <v>687</v>
      </c>
      <c r="B660" s="896"/>
      <c r="C660" s="896"/>
      <c r="D660" s="896"/>
      <c r="E660" s="896"/>
      <c r="F660" s="896"/>
      <c r="G660" s="896"/>
      <c r="H660" s="896"/>
      <c r="I660" s="896"/>
      <c r="J660" s="896"/>
    </row>
    <row r="661" spans="1:12" x14ac:dyDescent="0.25">
      <c r="A661" s="896" t="s">
        <v>688</v>
      </c>
      <c r="B661" s="896"/>
      <c r="C661" s="896"/>
      <c r="D661" s="896"/>
      <c r="E661" s="896"/>
      <c r="F661" s="896"/>
      <c r="G661" s="896"/>
      <c r="H661" s="896"/>
      <c r="I661" s="896"/>
      <c r="J661" s="896"/>
    </row>
    <row r="662" spans="1:12" x14ac:dyDescent="0.25">
      <c r="A662" s="583" t="s">
        <v>568</v>
      </c>
      <c r="B662" s="583"/>
      <c r="C662" s="583"/>
      <c r="D662" s="583"/>
      <c r="E662" s="583"/>
      <c r="F662" s="583"/>
      <c r="G662" s="583"/>
      <c r="H662" s="583"/>
      <c r="I662" s="583"/>
      <c r="J662" s="583"/>
    </row>
    <row r="667" spans="1:12" ht="12" customHeight="1" x14ac:dyDescent="0.25">
      <c r="A667" s="702" t="s">
        <v>23</v>
      </c>
      <c r="B667" s="702"/>
      <c r="C667" s="890">
        <f>Presentación!$C$3</f>
        <v>1990</v>
      </c>
      <c r="D667" s="890"/>
      <c r="E667" s="890"/>
      <c r="F667" s="890"/>
      <c r="G667" s="890"/>
      <c r="H667" s="890"/>
      <c r="I667" s="890"/>
      <c r="J667" s="890"/>
    </row>
    <row r="668" spans="1:12" ht="12" customHeight="1" x14ac:dyDescent="0.25">
      <c r="A668" s="702" t="s">
        <v>24</v>
      </c>
      <c r="B668" s="702"/>
      <c r="C668" s="891" t="s">
        <v>390</v>
      </c>
      <c r="D668" s="891"/>
      <c r="E668" s="891"/>
      <c r="F668" s="891"/>
      <c r="G668" s="891"/>
      <c r="H668" s="891"/>
      <c r="I668" s="891"/>
      <c r="J668" s="891"/>
      <c r="L668">
        <v>12</v>
      </c>
    </row>
    <row r="669" spans="1:12" ht="12.75" customHeight="1" x14ac:dyDescent="0.25">
      <c r="A669" s="702" t="s">
        <v>5</v>
      </c>
      <c r="B669" s="702"/>
      <c r="C669" s="703" t="s">
        <v>26</v>
      </c>
      <c r="D669" s="703"/>
      <c r="E669" s="703"/>
      <c r="F669" s="703"/>
      <c r="G669" s="703"/>
      <c r="H669" s="703"/>
      <c r="I669" s="703"/>
      <c r="J669" s="703"/>
    </row>
    <row r="670" spans="1:12" ht="12.75" customHeight="1" x14ac:dyDescent="0.25">
      <c r="A670" s="702" t="s">
        <v>27</v>
      </c>
      <c r="B670" s="702"/>
      <c r="C670" s="703" t="s">
        <v>679</v>
      </c>
      <c r="D670" s="703"/>
      <c r="E670" s="703"/>
      <c r="F670" s="703"/>
      <c r="G670" s="703"/>
      <c r="H670" s="703"/>
      <c r="I670" s="703"/>
      <c r="J670" s="703"/>
    </row>
    <row r="671" spans="1:12" ht="12" customHeight="1" x14ac:dyDescent="0.25">
      <c r="A671" s="702" t="s">
        <v>29</v>
      </c>
      <c r="B671" s="702"/>
      <c r="C671" s="703" t="s">
        <v>680</v>
      </c>
      <c r="D671" s="703"/>
      <c r="E671" s="703"/>
      <c r="F671" s="703"/>
      <c r="G671" s="703"/>
      <c r="H671" s="703"/>
      <c r="I671" s="703"/>
      <c r="J671" s="703"/>
    </row>
    <row r="672" spans="1:12" ht="12" customHeight="1" x14ac:dyDescent="0.25">
      <c r="A672" s="702" t="s">
        <v>31</v>
      </c>
      <c r="B672" s="702"/>
      <c r="C672" s="703" t="s">
        <v>406</v>
      </c>
      <c r="D672" s="703"/>
      <c r="E672" s="703"/>
      <c r="F672" s="703"/>
      <c r="G672" s="703"/>
      <c r="H672" s="703"/>
      <c r="I672" s="703"/>
      <c r="J672" s="703"/>
    </row>
    <row r="673" spans="1:13" ht="12" customHeight="1" x14ac:dyDescent="0.25">
      <c r="A673" s="704" t="s">
        <v>33</v>
      </c>
      <c r="B673" s="704"/>
      <c r="C673" s="97" t="s">
        <v>34</v>
      </c>
      <c r="D673" s="705" t="s">
        <v>219</v>
      </c>
      <c r="E673" s="705"/>
      <c r="F673" s="705"/>
      <c r="G673" s="705" t="s">
        <v>455</v>
      </c>
      <c r="H673" s="705"/>
      <c r="I673" s="705"/>
      <c r="J673" s="705"/>
    </row>
    <row r="674" spans="1:13" ht="34.5" customHeight="1" x14ac:dyDescent="0.25">
      <c r="A674" s="7" t="s">
        <v>37</v>
      </c>
      <c r="B674" s="7"/>
      <c r="C674" s="6" t="s">
        <v>38</v>
      </c>
      <c r="D674" s="98" t="s">
        <v>681</v>
      </c>
      <c r="E674" s="98" t="s">
        <v>222</v>
      </c>
      <c r="F674" s="98" t="s">
        <v>43</v>
      </c>
      <c r="G674" s="98" t="s">
        <v>457</v>
      </c>
      <c r="H674" s="98" t="s">
        <v>458</v>
      </c>
      <c r="I674" s="98" t="s">
        <v>411</v>
      </c>
      <c r="J674" s="98" t="s">
        <v>411</v>
      </c>
    </row>
    <row r="675" spans="1:13" ht="12.75" customHeight="1" x14ac:dyDescent="0.25">
      <c r="A675" s="6" t="s">
        <v>197</v>
      </c>
      <c r="B675" s="6" t="s">
        <v>47</v>
      </c>
      <c r="C675" s="6"/>
      <c r="D675" s="892" t="s">
        <v>48</v>
      </c>
      <c r="E675" s="571" t="s">
        <v>552</v>
      </c>
      <c r="F675" s="571" t="s">
        <v>120</v>
      </c>
      <c r="G675" s="571" t="s">
        <v>460</v>
      </c>
      <c r="H675" s="571" t="s">
        <v>460</v>
      </c>
      <c r="I675" s="892" t="s">
        <v>52</v>
      </c>
      <c r="J675" s="892" t="s">
        <v>225</v>
      </c>
    </row>
    <row r="676" spans="1:13" ht="13.5" x14ac:dyDescent="0.25">
      <c r="A676" s="6"/>
      <c r="B676" s="6"/>
      <c r="C676" s="6"/>
      <c r="D676" s="892"/>
      <c r="E676" s="571" t="s">
        <v>498</v>
      </c>
      <c r="F676" s="571" t="s">
        <v>123</v>
      </c>
      <c r="G676" s="571" t="s">
        <v>462</v>
      </c>
      <c r="H676" s="571" t="s">
        <v>462</v>
      </c>
      <c r="I676" s="892"/>
      <c r="J676" s="892"/>
    </row>
    <row r="677" spans="1:13" ht="12.75" customHeight="1" x14ac:dyDescent="0.25">
      <c r="A677" s="6"/>
      <c r="B677" s="6"/>
      <c r="C677" s="6"/>
      <c r="D677" s="892"/>
      <c r="E677" s="7"/>
      <c r="F677" s="7"/>
      <c r="G677" s="7" t="s">
        <v>557</v>
      </c>
      <c r="H677" s="7" t="s">
        <v>557</v>
      </c>
      <c r="I677" s="893" t="s">
        <v>682</v>
      </c>
      <c r="J677" s="893" t="s">
        <v>683</v>
      </c>
    </row>
    <row r="678" spans="1:13" x14ac:dyDescent="0.25">
      <c r="A678" s="6"/>
      <c r="B678" s="6"/>
      <c r="C678" s="6"/>
      <c r="D678" s="892"/>
      <c r="E678" s="7"/>
      <c r="F678" s="7"/>
      <c r="G678" s="7"/>
      <c r="H678" s="7"/>
      <c r="I678" s="893"/>
      <c r="J678" s="893"/>
    </row>
    <row r="679" spans="1:13" ht="13.5" x14ac:dyDescent="0.35">
      <c r="A679" s="6"/>
      <c r="B679" s="6"/>
      <c r="C679" s="6"/>
      <c r="D679" s="572" t="s">
        <v>467</v>
      </c>
      <c r="E679" s="572" t="s">
        <v>468</v>
      </c>
      <c r="F679" s="572" t="s">
        <v>65</v>
      </c>
      <c r="G679" s="572" t="s">
        <v>66</v>
      </c>
      <c r="H679" s="572" t="s">
        <v>469</v>
      </c>
      <c r="I679" s="573" t="s">
        <v>470</v>
      </c>
      <c r="J679" s="573" t="s">
        <v>470</v>
      </c>
    </row>
    <row r="680" spans="1:13" ht="12.75" customHeight="1" x14ac:dyDescent="0.25">
      <c r="A680" s="687" t="s">
        <v>68</v>
      </c>
      <c r="B680" s="687" t="s">
        <v>315</v>
      </c>
      <c r="C680" s="135" t="s">
        <v>689</v>
      </c>
      <c r="D680" s="575"/>
      <c r="E680" s="577"/>
      <c r="F680" s="576"/>
      <c r="G680" s="613"/>
      <c r="H680" s="613"/>
      <c r="I680" s="584">
        <f>(G680+((0-E680)*F680)-H680)*D680</f>
        <v>0</v>
      </c>
      <c r="J680" s="585"/>
      <c r="L680">
        <v>1</v>
      </c>
      <c r="M680">
        <f>L668*100+L680</f>
        <v>1201</v>
      </c>
    </row>
    <row r="681" spans="1:13" x14ac:dyDescent="0.25">
      <c r="A681" s="687"/>
      <c r="B681" s="687"/>
      <c r="C681" s="486" t="s">
        <v>690</v>
      </c>
      <c r="D681" s="575"/>
      <c r="E681" s="577"/>
      <c r="F681" s="576"/>
      <c r="G681" s="613"/>
      <c r="H681" s="613"/>
      <c r="I681" s="584">
        <f>(G681+((0-E681)*F681)-H681)*D681</f>
        <v>0</v>
      </c>
      <c r="J681" s="585"/>
      <c r="L681">
        <v>2</v>
      </c>
      <c r="M681">
        <f>L668*100+L681</f>
        <v>1202</v>
      </c>
    </row>
    <row r="682" spans="1:13" x14ac:dyDescent="0.25">
      <c r="A682" s="687"/>
      <c r="B682" s="687"/>
      <c r="C682" s="135" t="s">
        <v>691</v>
      </c>
      <c r="D682" s="575"/>
      <c r="E682" s="491"/>
      <c r="F682" s="576"/>
      <c r="G682" s="613"/>
      <c r="H682" s="613"/>
      <c r="I682" s="584">
        <f>(G682+((0-E682)*F682)-H682)*D682</f>
        <v>0</v>
      </c>
      <c r="J682" s="585"/>
      <c r="L682">
        <v>3</v>
      </c>
      <c r="M682">
        <f>L668*100+L682</f>
        <v>1203</v>
      </c>
    </row>
    <row r="683" spans="1:13" ht="12" customHeight="1" x14ac:dyDescent="0.25">
      <c r="A683" s="916" t="s">
        <v>292</v>
      </c>
      <c r="B683" s="916"/>
      <c r="C683" s="916"/>
      <c r="D683" s="587">
        <f>SUM(D680:D682)</f>
        <v>0</v>
      </c>
      <c r="E683" s="515"/>
      <c r="F683" s="515"/>
      <c r="G683" s="515"/>
      <c r="H683" s="515"/>
      <c r="I683" s="587">
        <f>SUM(I680:I682)</f>
        <v>0</v>
      </c>
      <c r="J683" s="587">
        <f>SUM(J680:J682)</f>
        <v>0</v>
      </c>
    </row>
    <row r="684" spans="1:13" ht="12" customHeight="1" x14ac:dyDescent="0.25">
      <c r="A684" s="7" t="s">
        <v>310</v>
      </c>
      <c r="B684" s="7" t="s">
        <v>315</v>
      </c>
      <c r="C684" s="469" t="s">
        <v>315</v>
      </c>
      <c r="D684" s="575"/>
      <c r="E684" s="588"/>
      <c r="F684" s="580"/>
      <c r="G684" s="613"/>
      <c r="H684" s="613"/>
      <c r="I684" s="584">
        <f>(G684+((0-E684)*F684)-H684)*D684</f>
        <v>0</v>
      </c>
      <c r="J684" s="585"/>
      <c r="L684">
        <v>4</v>
      </c>
      <c r="M684">
        <f>L668*100+L684</f>
        <v>1204</v>
      </c>
    </row>
    <row r="685" spans="1:13" x14ac:dyDescent="0.25">
      <c r="A685" s="7"/>
      <c r="B685" s="7"/>
      <c r="C685" s="469"/>
      <c r="D685" s="579"/>
      <c r="E685" s="579"/>
      <c r="F685" s="579"/>
      <c r="G685" s="579"/>
      <c r="H685" s="579"/>
      <c r="I685" s="579"/>
      <c r="J685" s="497"/>
    </row>
    <row r="686" spans="1:13" ht="12" customHeight="1" x14ac:dyDescent="0.25">
      <c r="A686" s="916" t="s">
        <v>292</v>
      </c>
      <c r="B686" s="916"/>
      <c r="C686" s="916"/>
      <c r="D686" s="587">
        <f>SUM(D684:D685)</f>
        <v>0</v>
      </c>
      <c r="E686" s="515"/>
      <c r="F686" s="515"/>
      <c r="G686" s="515"/>
      <c r="H686" s="515"/>
      <c r="I686" s="587">
        <f>SUM(I684:I685)</f>
        <v>0</v>
      </c>
      <c r="J686" s="587">
        <f>SUM(J684:J685)</f>
        <v>0</v>
      </c>
    </row>
    <row r="687" spans="1:13" ht="12" customHeight="1" x14ac:dyDescent="0.25">
      <c r="A687" s="7" t="s">
        <v>313</v>
      </c>
      <c r="B687" s="7" t="s">
        <v>315</v>
      </c>
      <c r="C687" s="469" t="s">
        <v>315</v>
      </c>
      <c r="D687" s="575"/>
      <c r="E687" s="588"/>
      <c r="F687" s="580"/>
      <c r="G687" s="613"/>
      <c r="H687" s="613"/>
      <c r="I687" s="584">
        <f>(G687+((0-E687)*F687)-H687)*D687</f>
        <v>0</v>
      </c>
      <c r="J687" s="585"/>
      <c r="L687">
        <v>5</v>
      </c>
      <c r="M687">
        <f>L668*100+L687</f>
        <v>1205</v>
      </c>
    </row>
    <row r="688" spans="1:13" x14ac:dyDescent="0.25">
      <c r="A688" s="7"/>
      <c r="B688" s="7"/>
      <c r="C688" s="469"/>
      <c r="D688" s="579"/>
      <c r="E688" s="579"/>
      <c r="F688" s="579"/>
      <c r="G688" s="579"/>
      <c r="H688" s="579"/>
      <c r="I688" s="579"/>
      <c r="J688" s="497"/>
    </row>
    <row r="689" spans="1:13" ht="12" customHeight="1" x14ac:dyDescent="0.25">
      <c r="A689" s="916" t="s">
        <v>292</v>
      </c>
      <c r="B689" s="916"/>
      <c r="C689" s="916"/>
      <c r="D689" s="587">
        <f>SUM(D687:D688)</f>
        <v>0</v>
      </c>
      <c r="E689" s="515"/>
      <c r="F689" s="515"/>
      <c r="G689" s="515"/>
      <c r="H689" s="515"/>
      <c r="I689" s="587">
        <f>SUM(I687:I688)</f>
        <v>0</v>
      </c>
      <c r="J689" s="587">
        <f>SUM(J687:J688)</f>
        <v>0</v>
      </c>
    </row>
    <row r="690" spans="1:13" ht="12" customHeight="1" x14ac:dyDescent="0.25">
      <c r="A690" s="7" t="s">
        <v>314</v>
      </c>
      <c r="B690" s="7" t="s">
        <v>315</v>
      </c>
      <c r="C690" s="469" t="s">
        <v>315</v>
      </c>
      <c r="D690" s="575"/>
      <c r="E690" s="588"/>
      <c r="F690" s="580"/>
      <c r="G690" s="613"/>
      <c r="H690" s="613"/>
      <c r="I690" s="584">
        <f>(G690+((0-E690)*F690)-H690)*D690</f>
        <v>0</v>
      </c>
      <c r="J690" s="585"/>
      <c r="L690">
        <v>6</v>
      </c>
      <c r="M690">
        <f>L668*100+L690</f>
        <v>1206</v>
      </c>
    </row>
    <row r="691" spans="1:13" x14ac:dyDescent="0.25">
      <c r="A691" s="7"/>
      <c r="B691" s="7"/>
      <c r="C691" s="469"/>
      <c r="D691" s="579"/>
      <c r="E691" s="579"/>
      <c r="F691" s="579"/>
      <c r="G691" s="579"/>
      <c r="H691" s="579"/>
      <c r="I691" s="579"/>
      <c r="J691" s="497"/>
    </row>
    <row r="692" spans="1:13" ht="12" customHeight="1" x14ac:dyDescent="0.25">
      <c r="A692" s="916" t="s">
        <v>292</v>
      </c>
      <c r="B692" s="916"/>
      <c r="C692" s="916"/>
      <c r="D692" s="587">
        <f>SUM(D690:D691)</f>
        <v>0</v>
      </c>
      <c r="E692" s="515"/>
      <c r="F692" s="515"/>
      <c r="G692" s="515"/>
      <c r="H692" s="515"/>
      <c r="I692" s="587">
        <f>SUM(I690:I691)</f>
        <v>0</v>
      </c>
      <c r="J692" s="587">
        <f>SUM(J690:J691)</f>
        <v>0</v>
      </c>
    </row>
    <row r="693" spans="1:13" ht="12" customHeight="1" x14ac:dyDescent="0.25">
      <c r="A693" s="7" t="s">
        <v>316</v>
      </c>
      <c r="B693" s="7" t="s">
        <v>315</v>
      </c>
      <c r="C693" s="469" t="s">
        <v>315</v>
      </c>
      <c r="D693" s="575"/>
      <c r="E693" s="588"/>
      <c r="F693" s="580"/>
      <c r="G693" s="613"/>
      <c r="H693" s="613"/>
      <c r="I693" s="584">
        <f>(G693+((0-E693)*F693)-H693)*D693</f>
        <v>0</v>
      </c>
      <c r="J693" s="585"/>
      <c r="L693">
        <v>7</v>
      </c>
      <c r="M693">
        <f>L668*100+L693</f>
        <v>1207</v>
      </c>
    </row>
    <row r="694" spans="1:13" x14ac:dyDescent="0.25">
      <c r="A694" s="7"/>
      <c r="B694" s="7"/>
      <c r="C694" s="469"/>
      <c r="D694" s="579"/>
      <c r="E694" s="579"/>
      <c r="F694" s="579"/>
      <c r="G694" s="579"/>
      <c r="H694" s="579"/>
      <c r="I694" s="579"/>
      <c r="J694" s="497"/>
    </row>
    <row r="695" spans="1:13" ht="12" customHeight="1" x14ac:dyDescent="0.25">
      <c r="A695" s="917" t="s">
        <v>292</v>
      </c>
      <c r="B695" s="917"/>
      <c r="C695" s="917"/>
      <c r="D695" s="587">
        <f>SUM(D693:D694)</f>
        <v>0</v>
      </c>
      <c r="E695" s="515"/>
      <c r="F695" s="515"/>
      <c r="G695" s="515"/>
      <c r="H695" s="515"/>
      <c r="I695" s="587">
        <f>SUM(I693:I694)</f>
        <v>0</v>
      </c>
      <c r="J695" s="587">
        <f>SUM(J693:J694)</f>
        <v>0</v>
      </c>
    </row>
    <row r="696" spans="1:13" x14ac:dyDescent="0.25">
      <c r="A696" s="865" t="s">
        <v>91</v>
      </c>
      <c r="B696" s="865"/>
      <c r="C696" s="865"/>
      <c r="D696" s="587">
        <f>D683+D686+D689+D692+D695</f>
        <v>0</v>
      </c>
      <c r="E696" s="516"/>
      <c r="F696" s="516"/>
      <c r="G696" s="516"/>
      <c r="H696" s="516"/>
      <c r="I696" s="587">
        <f>I683+I686+I689+I692+I695</f>
        <v>0</v>
      </c>
      <c r="J696" s="587">
        <f>J683+J686+J689+J692+J695</f>
        <v>0</v>
      </c>
    </row>
    <row r="697" spans="1:13" x14ac:dyDescent="0.25">
      <c r="A697" s="896" t="s">
        <v>687</v>
      </c>
      <c r="B697" s="896"/>
      <c r="C697" s="896"/>
      <c r="D697" s="896"/>
      <c r="E697" s="896"/>
      <c r="F697" s="896"/>
      <c r="G697" s="896"/>
      <c r="H697" s="896"/>
      <c r="I697" s="896"/>
      <c r="J697" s="896"/>
    </row>
    <row r="698" spans="1:13" x14ac:dyDescent="0.25">
      <c r="A698" s="896" t="s">
        <v>688</v>
      </c>
      <c r="B698" s="896"/>
      <c r="C698" s="896"/>
      <c r="D698" s="896"/>
      <c r="E698" s="896"/>
      <c r="F698" s="896"/>
      <c r="G698" s="896"/>
      <c r="H698" s="896"/>
      <c r="I698" s="896"/>
      <c r="J698" s="896"/>
    </row>
    <row r="699" spans="1:13" x14ac:dyDescent="0.25">
      <c r="A699" s="583" t="s">
        <v>568</v>
      </c>
      <c r="B699" s="583"/>
      <c r="C699" s="583"/>
      <c r="D699" s="583"/>
      <c r="E699" s="583"/>
      <c r="F699" s="583"/>
      <c r="G699" s="583"/>
      <c r="H699" s="583"/>
      <c r="I699" s="583"/>
      <c r="J699" s="583"/>
    </row>
  </sheetData>
  <mergeCells count="893">
    <mergeCell ref="A690:A691"/>
    <mergeCell ref="B690:B691"/>
    <mergeCell ref="A692:C692"/>
    <mergeCell ref="A693:A694"/>
    <mergeCell ref="B693:B694"/>
    <mergeCell ref="A695:C695"/>
    <mergeCell ref="A696:C696"/>
    <mergeCell ref="A697:J697"/>
    <mergeCell ref="A698:J698"/>
    <mergeCell ref="A680:A682"/>
    <mergeCell ref="B680:B682"/>
    <mergeCell ref="A683:C683"/>
    <mergeCell ref="A684:A685"/>
    <mergeCell ref="B684:B685"/>
    <mergeCell ref="A686:C686"/>
    <mergeCell ref="A687:A688"/>
    <mergeCell ref="B687:B688"/>
    <mergeCell ref="A689:C689"/>
    <mergeCell ref="A672:B672"/>
    <mergeCell ref="C672:J672"/>
    <mergeCell ref="A673:B673"/>
    <mergeCell ref="D673:F673"/>
    <mergeCell ref="G673:J673"/>
    <mergeCell ref="A674:B674"/>
    <mergeCell ref="C674:C679"/>
    <mergeCell ref="A675:A679"/>
    <mergeCell ref="B675:B679"/>
    <mergeCell ref="D675:D676"/>
    <mergeCell ref="I675:I676"/>
    <mergeCell ref="J675:J676"/>
    <mergeCell ref="D677:D678"/>
    <mergeCell ref="E677:E678"/>
    <mergeCell ref="F677:F678"/>
    <mergeCell ref="G677:G678"/>
    <mergeCell ref="H677:H678"/>
    <mergeCell ref="I677:I678"/>
    <mergeCell ref="J677:J678"/>
    <mergeCell ref="A667:B667"/>
    <mergeCell ref="C667:J667"/>
    <mergeCell ref="A668:B668"/>
    <mergeCell ref="C668:J668"/>
    <mergeCell ref="A669:B669"/>
    <mergeCell ref="C669:J669"/>
    <mergeCell ref="A670:B670"/>
    <mergeCell ref="C670:J670"/>
    <mergeCell ref="A671:B671"/>
    <mergeCell ref="C671:J671"/>
    <mergeCell ref="A653:A654"/>
    <mergeCell ref="B653:B654"/>
    <mergeCell ref="A655:C655"/>
    <mergeCell ref="A656:A657"/>
    <mergeCell ref="B656:B657"/>
    <mergeCell ref="A658:C658"/>
    <mergeCell ref="A659:C659"/>
    <mergeCell ref="A660:J660"/>
    <mergeCell ref="A661:J661"/>
    <mergeCell ref="A643:A645"/>
    <mergeCell ref="B643:B645"/>
    <mergeCell ref="A646:C646"/>
    <mergeCell ref="A647:A648"/>
    <mergeCell ref="B647:B648"/>
    <mergeCell ref="A649:C649"/>
    <mergeCell ref="A650:A651"/>
    <mergeCell ref="B650:B651"/>
    <mergeCell ref="A652:C652"/>
    <mergeCell ref="A635:B635"/>
    <mergeCell ref="C635:J635"/>
    <mergeCell ref="A636:B636"/>
    <mergeCell ref="D636:F636"/>
    <mergeCell ref="G636:J636"/>
    <mergeCell ref="A637:B637"/>
    <mergeCell ref="C637:C642"/>
    <mergeCell ref="A638:A642"/>
    <mergeCell ref="B638:B642"/>
    <mergeCell ref="D638:D639"/>
    <mergeCell ref="I638:I639"/>
    <mergeCell ref="J638:J639"/>
    <mergeCell ref="D640:D641"/>
    <mergeCell ref="E640:E641"/>
    <mergeCell ref="F640:F641"/>
    <mergeCell ref="G640:G641"/>
    <mergeCell ref="H640:H641"/>
    <mergeCell ref="I640:I641"/>
    <mergeCell ref="J640:J641"/>
    <mergeCell ref="A630:B630"/>
    <mergeCell ref="C630:J630"/>
    <mergeCell ref="A631:B631"/>
    <mergeCell ref="C631:J631"/>
    <mergeCell ref="A632:B632"/>
    <mergeCell ref="C632:J632"/>
    <mergeCell ref="A633:B633"/>
    <mergeCell ref="C633:J633"/>
    <mergeCell ref="A634:B634"/>
    <mergeCell ref="C634:J634"/>
    <mergeCell ref="A616:A617"/>
    <mergeCell ref="B616:B617"/>
    <mergeCell ref="A618:C618"/>
    <mergeCell ref="A619:A620"/>
    <mergeCell ref="B619:B620"/>
    <mergeCell ref="A621:C621"/>
    <mergeCell ref="A622:C622"/>
    <mergeCell ref="A623:J623"/>
    <mergeCell ref="A624:J624"/>
    <mergeCell ref="A606:A608"/>
    <mergeCell ref="B606:B608"/>
    <mergeCell ref="A609:C609"/>
    <mergeCell ref="A610:A611"/>
    <mergeCell ref="B610:B611"/>
    <mergeCell ref="A612:C612"/>
    <mergeCell ref="A613:A614"/>
    <mergeCell ref="B613:B614"/>
    <mergeCell ref="A615:C615"/>
    <mergeCell ref="A598:B598"/>
    <mergeCell ref="C598:J598"/>
    <mergeCell ref="A599:B599"/>
    <mergeCell ref="D599:F599"/>
    <mergeCell ref="G599:J599"/>
    <mergeCell ref="A600:B600"/>
    <mergeCell ref="C600:C605"/>
    <mergeCell ref="A601:A605"/>
    <mergeCell ref="B601:B605"/>
    <mergeCell ref="D601:D602"/>
    <mergeCell ref="I601:I602"/>
    <mergeCell ref="J601:J602"/>
    <mergeCell ref="D603:D604"/>
    <mergeCell ref="E603:E604"/>
    <mergeCell ref="F603:F604"/>
    <mergeCell ref="G603:G604"/>
    <mergeCell ref="H603:H604"/>
    <mergeCell ref="I603:I604"/>
    <mergeCell ref="J603:J604"/>
    <mergeCell ref="A593:B593"/>
    <mergeCell ref="C593:J593"/>
    <mergeCell ref="A594:B594"/>
    <mergeCell ref="C594:J594"/>
    <mergeCell ref="A595:B595"/>
    <mergeCell ref="C595:J595"/>
    <mergeCell ref="A596:B596"/>
    <mergeCell ref="C596:J596"/>
    <mergeCell ref="A597:B597"/>
    <mergeCell ref="C597:J597"/>
    <mergeCell ref="A579:A580"/>
    <mergeCell ref="B579:B580"/>
    <mergeCell ref="A581:C581"/>
    <mergeCell ref="A582:A583"/>
    <mergeCell ref="B582:B583"/>
    <mergeCell ref="A584:C584"/>
    <mergeCell ref="A585:C585"/>
    <mergeCell ref="A586:J586"/>
    <mergeCell ref="A587:J587"/>
    <mergeCell ref="A569:A571"/>
    <mergeCell ref="B569:B571"/>
    <mergeCell ref="A572:C572"/>
    <mergeCell ref="A573:A574"/>
    <mergeCell ref="B573:B574"/>
    <mergeCell ref="A575:C575"/>
    <mergeCell ref="A576:A577"/>
    <mergeCell ref="B576:B577"/>
    <mergeCell ref="A578:C578"/>
    <mergeCell ref="A561:B561"/>
    <mergeCell ref="C561:J561"/>
    <mergeCell ref="A562:B562"/>
    <mergeCell ref="D562:F562"/>
    <mergeCell ref="G562:J562"/>
    <mergeCell ref="A563:B563"/>
    <mergeCell ref="C563:C568"/>
    <mergeCell ref="A564:A568"/>
    <mergeCell ref="B564:B568"/>
    <mergeCell ref="D564:D565"/>
    <mergeCell ref="I564:I565"/>
    <mergeCell ref="J564:J565"/>
    <mergeCell ref="D566:D567"/>
    <mergeCell ref="E566:E567"/>
    <mergeCell ref="F566:F567"/>
    <mergeCell ref="G566:G567"/>
    <mergeCell ref="H566:H567"/>
    <mergeCell ref="I566:I567"/>
    <mergeCell ref="J566:J567"/>
    <mergeCell ref="A556:B556"/>
    <mergeCell ref="C556:J556"/>
    <mergeCell ref="A557:B557"/>
    <mergeCell ref="C557:J557"/>
    <mergeCell ref="A558:B558"/>
    <mergeCell ref="C558:J558"/>
    <mergeCell ref="A559:B559"/>
    <mergeCell ref="C559:J559"/>
    <mergeCell ref="A560:B560"/>
    <mergeCell ref="C560:J560"/>
    <mergeCell ref="A542:A543"/>
    <mergeCell ref="B542:B543"/>
    <mergeCell ref="A544:C544"/>
    <mergeCell ref="A545:A546"/>
    <mergeCell ref="B545:B546"/>
    <mergeCell ref="A547:C547"/>
    <mergeCell ref="A548:C548"/>
    <mergeCell ref="A549:J549"/>
    <mergeCell ref="A550:J550"/>
    <mergeCell ref="A532:A534"/>
    <mergeCell ref="B532:B534"/>
    <mergeCell ref="A535:C535"/>
    <mergeCell ref="A536:A537"/>
    <mergeCell ref="B536:B537"/>
    <mergeCell ref="A538:C538"/>
    <mergeCell ref="A539:A540"/>
    <mergeCell ref="B539:B540"/>
    <mergeCell ref="A541:C541"/>
    <mergeCell ref="A524:B524"/>
    <mergeCell ref="C524:J524"/>
    <mergeCell ref="A525:B525"/>
    <mergeCell ref="D525:F525"/>
    <mergeCell ref="G525:J525"/>
    <mergeCell ref="A526:B526"/>
    <mergeCell ref="C526:C531"/>
    <mergeCell ref="A527:A531"/>
    <mergeCell ref="B527:B531"/>
    <mergeCell ref="D527:D528"/>
    <mergeCell ref="I527:I528"/>
    <mergeCell ref="J527:J528"/>
    <mergeCell ref="D529:D530"/>
    <mergeCell ref="E529:E530"/>
    <mergeCell ref="F529:F530"/>
    <mergeCell ref="G529:G530"/>
    <mergeCell ref="H529:H530"/>
    <mergeCell ref="I529:I530"/>
    <mergeCell ref="J529:J530"/>
    <mergeCell ref="A519:B519"/>
    <mergeCell ref="C519:J519"/>
    <mergeCell ref="A520:B520"/>
    <mergeCell ref="C520:J520"/>
    <mergeCell ref="A521:B521"/>
    <mergeCell ref="C521:J521"/>
    <mergeCell ref="A522:B522"/>
    <mergeCell ref="C522:J522"/>
    <mergeCell ref="A523:B523"/>
    <mergeCell ref="C523:J523"/>
    <mergeCell ref="A505:A506"/>
    <mergeCell ref="B505:B506"/>
    <mergeCell ref="A507:C507"/>
    <mergeCell ref="A508:A509"/>
    <mergeCell ref="B508:B509"/>
    <mergeCell ref="A510:C510"/>
    <mergeCell ref="A511:C511"/>
    <mergeCell ref="A512:J512"/>
    <mergeCell ref="A513:J513"/>
    <mergeCell ref="A495:A497"/>
    <mergeCell ref="B495:B497"/>
    <mergeCell ref="A498:C498"/>
    <mergeCell ref="A499:A500"/>
    <mergeCell ref="B499:B500"/>
    <mergeCell ref="A501:C501"/>
    <mergeCell ref="A502:A503"/>
    <mergeCell ref="B502:B503"/>
    <mergeCell ref="A504:C504"/>
    <mergeCell ref="A487:B487"/>
    <mergeCell ref="C487:J487"/>
    <mergeCell ref="A488:B488"/>
    <mergeCell ref="D488:F488"/>
    <mergeCell ref="G488:J488"/>
    <mergeCell ref="A489:B489"/>
    <mergeCell ref="C489:C494"/>
    <mergeCell ref="A490:A494"/>
    <mergeCell ref="B490:B494"/>
    <mergeCell ref="D490:D491"/>
    <mergeCell ref="I490:I491"/>
    <mergeCell ref="J490:J491"/>
    <mergeCell ref="D492:D493"/>
    <mergeCell ref="E492:E493"/>
    <mergeCell ref="F492:F493"/>
    <mergeCell ref="G492:G493"/>
    <mergeCell ref="H492:H493"/>
    <mergeCell ref="I492:I493"/>
    <mergeCell ref="J492:J493"/>
    <mergeCell ref="A482:B482"/>
    <mergeCell ref="C482:J482"/>
    <mergeCell ref="A483:B483"/>
    <mergeCell ref="C483:J483"/>
    <mergeCell ref="A484:B484"/>
    <mergeCell ref="C484:J484"/>
    <mergeCell ref="A485:B485"/>
    <mergeCell ref="C485:J485"/>
    <mergeCell ref="A486:B486"/>
    <mergeCell ref="C486:J486"/>
    <mergeCell ref="A468:A469"/>
    <mergeCell ref="B468:B469"/>
    <mergeCell ref="A470:C470"/>
    <mergeCell ref="A471:A472"/>
    <mergeCell ref="B471:B472"/>
    <mergeCell ref="A473:C473"/>
    <mergeCell ref="A474:C474"/>
    <mergeCell ref="A475:J475"/>
    <mergeCell ref="A476:J476"/>
    <mergeCell ref="A458:A460"/>
    <mergeCell ref="B458:B460"/>
    <mergeCell ref="A461:C461"/>
    <mergeCell ref="A462:A463"/>
    <mergeCell ref="B462:B463"/>
    <mergeCell ref="A464:C464"/>
    <mergeCell ref="A465:A466"/>
    <mergeCell ref="B465:B466"/>
    <mergeCell ref="A467:C467"/>
    <mergeCell ref="A450:B450"/>
    <mergeCell ref="C450:J450"/>
    <mergeCell ref="A451:B451"/>
    <mergeCell ref="D451:F451"/>
    <mergeCell ref="G451:J451"/>
    <mergeCell ref="A452:B452"/>
    <mergeCell ref="C452:C457"/>
    <mergeCell ref="A453:A457"/>
    <mergeCell ref="B453:B457"/>
    <mergeCell ref="D453:D454"/>
    <mergeCell ref="I453:I454"/>
    <mergeCell ref="J453:J454"/>
    <mergeCell ref="D455:D456"/>
    <mergeCell ref="E455:E456"/>
    <mergeCell ref="F455:F456"/>
    <mergeCell ref="G455:G456"/>
    <mergeCell ref="H455:H456"/>
    <mergeCell ref="I455:I456"/>
    <mergeCell ref="J455:J456"/>
    <mergeCell ref="A445:B445"/>
    <mergeCell ref="C445:J445"/>
    <mergeCell ref="A446:B446"/>
    <mergeCell ref="C446:J446"/>
    <mergeCell ref="A447:B447"/>
    <mergeCell ref="C447:J447"/>
    <mergeCell ref="A448:B448"/>
    <mergeCell ref="C448:J448"/>
    <mergeCell ref="A449:B449"/>
    <mergeCell ref="C449:J449"/>
    <mergeCell ref="A431:A432"/>
    <mergeCell ref="B431:B432"/>
    <mergeCell ref="A433:C433"/>
    <mergeCell ref="A434:A435"/>
    <mergeCell ref="B434:B435"/>
    <mergeCell ref="A436:C436"/>
    <mergeCell ref="A437:C437"/>
    <mergeCell ref="A438:J438"/>
    <mergeCell ref="A439:J439"/>
    <mergeCell ref="A421:A423"/>
    <mergeCell ref="B421:B423"/>
    <mergeCell ref="A424:C424"/>
    <mergeCell ref="A425:A426"/>
    <mergeCell ref="B425:B426"/>
    <mergeCell ref="A427:C427"/>
    <mergeCell ref="A428:A429"/>
    <mergeCell ref="B428:B429"/>
    <mergeCell ref="A430:C430"/>
    <mergeCell ref="A413:B413"/>
    <mergeCell ref="C413:J413"/>
    <mergeCell ref="A414:B414"/>
    <mergeCell ref="D414:F414"/>
    <mergeCell ref="G414:J414"/>
    <mergeCell ref="A415:B415"/>
    <mergeCell ref="C415:C420"/>
    <mergeCell ref="A416:A420"/>
    <mergeCell ref="B416:B420"/>
    <mergeCell ref="D416:D417"/>
    <mergeCell ref="I416:I417"/>
    <mergeCell ref="J416:J417"/>
    <mergeCell ref="D418:D419"/>
    <mergeCell ref="E418:E419"/>
    <mergeCell ref="F418:F419"/>
    <mergeCell ref="G418:G419"/>
    <mergeCell ref="H418:H419"/>
    <mergeCell ref="I418:I419"/>
    <mergeCell ref="J418:J419"/>
    <mergeCell ref="A408:B408"/>
    <mergeCell ref="C408:J408"/>
    <mergeCell ref="A409:B409"/>
    <mergeCell ref="C409:J409"/>
    <mergeCell ref="A410:B410"/>
    <mergeCell ref="C410:J410"/>
    <mergeCell ref="A411:B411"/>
    <mergeCell ref="C411:J411"/>
    <mergeCell ref="A412:B412"/>
    <mergeCell ref="C412:J412"/>
    <mergeCell ref="A394:A395"/>
    <mergeCell ref="B394:B395"/>
    <mergeCell ref="A396:C396"/>
    <mergeCell ref="A397:A398"/>
    <mergeCell ref="B397:B398"/>
    <mergeCell ref="A399:C399"/>
    <mergeCell ref="A400:C400"/>
    <mergeCell ref="A401:J401"/>
    <mergeCell ref="A402:J402"/>
    <mergeCell ref="A384:A386"/>
    <mergeCell ref="B384:B386"/>
    <mergeCell ref="A387:C387"/>
    <mergeCell ref="A388:A389"/>
    <mergeCell ref="B388:B389"/>
    <mergeCell ref="A390:C390"/>
    <mergeCell ref="A391:A392"/>
    <mergeCell ref="B391:B392"/>
    <mergeCell ref="A393:C393"/>
    <mergeCell ref="A376:B376"/>
    <mergeCell ref="C376:J376"/>
    <mergeCell ref="A377:B377"/>
    <mergeCell ref="D377:F377"/>
    <mergeCell ref="G377:J377"/>
    <mergeCell ref="A378:B378"/>
    <mergeCell ref="C378:C383"/>
    <mergeCell ref="A379:A383"/>
    <mergeCell ref="B379:B383"/>
    <mergeCell ref="D379:D380"/>
    <mergeCell ref="I379:I380"/>
    <mergeCell ref="J379:J380"/>
    <mergeCell ref="D381:D382"/>
    <mergeCell ref="E381:E382"/>
    <mergeCell ref="F381:F382"/>
    <mergeCell ref="G381:G382"/>
    <mergeCell ref="H381:H382"/>
    <mergeCell ref="I381:I382"/>
    <mergeCell ref="J381:J382"/>
    <mergeCell ref="A371:B371"/>
    <mergeCell ref="C371:J371"/>
    <mergeCell ref="A372:B372"/>
    <mergeCell ref="C372:J372"/>
    <mergeCell ref="A373:B373"/>
    <mergeCell ref="C373:J373"/>
    <mergeCell ref="A374:B374"/>
    <mergeCell ref="C374:J374"/>
    <mergeCell ref="A375:B375"/>
    <mergeCell ref="C375:J375"/>
    <mergeCell ref="A357:A358"/>
    <mergeCell ref="B357:B358"/>
    <mergeCell ref="A359:C359"/>
    <mergeCell ref="A360:A361"/>
    <mergeCell ref="B360:B361"/>
    <mergeCell ref="A362:C362"/>
    <mergeCell ref="A363:C363"/>
    <mergeCell ref="A364:J364"/>
    <mergeCell ref="A365:J365"/>
    <mergeCell ref="A347:A349"/>
    <mergeCell ref="B347:B349"/>
    <mergeCell ref="A350:C350"/>
    <mergeCell ref="A351:A352"/>
    <mergeCell ref="B351:B352"/>
    <mergeCell ref="A353:C353"/>
    <mergeCell ref="A354:A355"/>
    <mergeCell ref="B354:B355"/>
    <mergeCell ref="A356:C356"/>
    <mergeCell ref="A339:B339"/>
    <mergeCell ref="C339:J339"/>
    <mergeCell ref="A340:B340"/>
    <mergeCell ref="D340:F340"/>
    <mergeCell ref="G340:J340"/>
    <mergeCell ref="A341:B341"/>
    <mergeCell ref="C341:C346"/>
    <mergeCell ref="A342:A346"/>
    <mergeCell ref="B342:B346"/>
    <mergeCell ref="D342:D343"/>
    <mergeCell ref="I342:I343"/>
    <mergeCell ref="J342:J343"/>
    <mergeCell ref="D344:D345"/>
    <mergeCell ref="E344:E345"/>
    <mergeCell ref="F344:F345"/>
    <mergeCell ref="G344:G345"/>
    <mergeCell ref="H344:H345"/>
    <mergeCell ref="I344:I345"/>
    <mergeCell ref="J344:J345"/>
    <mergeCell ref="A334:B334"/>
    <mergeCell ref="C334:J334"/>
    <mergeCell ref="A335:B335"/>
    <mergeCell ref="C335:J335"/>
    <mergeCell ref="A336:B336"/>
    <mergeCell ref="C336:J336"/>
    <mergeCell ref="A337:B337"/>
    <mergeCell ref="C337:J337"/>
    <mergeCell ref="A338:B338"/>
    <mergeCell ref="C338:J338"/>
    <mergeCell ref="A320:A321"/>
    <mergeCell ref="B320:B321"/>
    <mergeCell ref="A322:C322"/>
    <mergeCell ref="A323:A324"/>
    <mergeCell ref="B323:B324"/>
    <mergeCell ref="A325:C325"/>
    <mergeCell ref="A326:C326"/>
    <mergeCell ref="A327:J327"/>
    <mergeCell ref="A328:J328"/>
    <mergeCell ref="A310:A312"/>
    <mergeCell ref="B310:B312"/>
    <mergeCell ref="A313:C313"/>
    <mergeCell ref="A314:A315"/>
    <mergeCell ref="B314:B315"/>
    <mergeCell ref="A316:C316"/>
    <mergeCell ref="A317:A318"/>
    <mergeCell ref="B317:B318"/>
    <mergeCell ref="A319:C319"/>
    <mergeCell ref="A302:B302"/>
    <mergeCell ref="C302:J302"/>
    <mergeCell ref="A303:B303"/>
    <mergeCell ref="D303:F303"/>
    <mergeCell ref="G303:J303"/>
    <mergeCell ref="A304:B304"/>
    <mergeCell ref="C304:C309"/>
    <mergeCell ref="A305:A309"/>
    <mergeCell ref="B305:B309"/>
    <mergeCell ref="D305:D306"/>
    <mergeCell ref="I305:I306"/>
    <mergeCell ref="J305:J306"/>
    <mergeCell ref="D307:D308"/>
    <mergeCell ref="E307:E308"/>
    <mergeCell ref="F307:F308"/>
    <mergeCell ref="G307:G308"/>
    <mergeCell ref="H307:H308"/>
    <mergeCell ref="I307:I308"/>
    <mergeCell ref="J307:J308"/>
    <mergeCell ref="A297:B297"/>
    <mergeCell ref="C297:J297"/>
    <mergeCell ref="A298:B298"/>
    <mergeCell ref="C298:J298"/>
    <mergeCell ref="A299:B299"/>
    <mergeCell ref="C299:J299"/>
    <mergeCell ref="A300:B300"/>
    <mergeCell ref="C300:J300"/>
    <mergeCell ref="A301:B301"/>
    <mergeCell ref="C301:J301"/>
    <mergeCell ref="A283:A284"/>
    <mergeCell ref="B283:B284"/>
    <mergeCell ref="A285:C285"/>
    <mergeCell ref="A286:A287"/>
    <mergeCell ref="B286:B287"/>
    <mergeCell ref="A288:C288"/>
    <mergeCell ref="A289:C289"/>
    <mergeCell ref="A290:J290"/>
    <mergeCell ref="A291:J291"/>
    <mergeCell ref="A273:A275"/>
    <mergeCell ref="B273:B275"/>
    <mergeCell ref="A276:C276"/>
    <mergeCell ref="A277:A278"/>
    <mergeCell ref="B277:B278"/>
    <mergeCell ref="A279:C279"/>
    <mergeCell ref="A280:A281"/>
    <mergeCell ref="B280:B281"/>
    <mergeCell ref="A282:C282"/>
    <mergeCell ref="A265:B265"/>
    <mergeCell ref="C265:J265"/>
    <mergeCell ref="A266:B266"/>
    <mergeCell ref="D266:F266"/>
    <mergeCell ref="G266:J266"/>
    <mergeCell ref="A267:B267"/>
    <mergeCell ref="C267:C272"/>
    <mergeCell ref="A268:A272"/>
    <mergeCell ref="B268:B272"/>
    <mergeCell ref="D268:D269"/>
    <mergeCell ref="I268:I269"/>
    <mergeCell ref="J268:J269"/>
    <mergeCell ref="D270:D271"/>
    <mergeCell ref="E270:E271"/>
    <mergeCell ref="F270:F271"/>
    <mergeCell ref="G270:G271"/>
    <mergeCell ref="H270:H271"/>
    <mergeCell ref="I270:I271"/>
    <mergeCell ref="J270:J271"/>
    <mergeCell ref="A260:B260"/>
    <mergeCell ref="C260:J260"/>
    <mergeCell ref="A261:B261"/>
    <mergeCell ref="C261:J261"/>
    <mergeCell ref="A262:B262"/>
    <mergeCell ref="C262:J262"/>
    <mergeCell ref="A263:B263"/>
    <mergeCell ref="C263:J263"/>
    <mergeCell ref="A264:B264"/>
    <mergeCell ref="C264:J264"/>
    <mergeCell ref="A246:A247"/>
    <mergeCell ref="B246:B247"/>
    <mergeCell ref="A248:C248"/>
    <mergeCell ref="A249:A250"/>
    <mergeCell ref="B249:B250"/>
    <mergeCell ref="A251:C251"/>
    <mergeCell ref="A252:C252"/>
    <mergeCell ref="A253:J253"/>
    <mergeCell ref="A254:J254"/>
    <mergeCell ref="A236:A238"/>
    <mergeCell ref="B236:B238"/>
    <mergeCell ref="A239:C239"/>
    <mergeCell ref="A240:A241"/>
    <mergeCell ref="B240:B241"/>
    <mergeCell ref="A242:C242"/>
    <mergeCell ref="A243:A244"/>
    <mergeCell ref="B243:B244"/>
    <mergeCell ref="A245:C245"/>
    <mergeCell ref="A228:B228"/>
    <mergeCell ref="C228:J228"/>
    <mergeCell ref="A229:B229"/>
    <mergeCell ref="D229:F229"/>
    <mergeCell ref="G229:J229"/>
    <mergeCell ref="A230:B230"/>
    <mergeCell ref="C230:C235"/>
    <mergeCell ref="A231:A235"/>
    <mergeCell ref="B231:B235"/>
    <mergeCell ref="D231:D232"/>
    <mergeCell ref="I231:I232"/>
    <mergeCell ref="J231:J232"/>
    <mergeCell ref="D233:D234"/>
    <mergeCell ref="E233:E234"/>
    <mergeCell ref="F233:F234"/>
    <mergeCell ref="G233:G234"/>
    <mergeCell ref="H233:H234"/>
    <mergeCell ref="I233:I234"/>
    <mergeCell ref="J233:J234"/>
    <mergeCell ref="A223:B223"/>
    <mergeCell ref="C223:J223"/>
    <mergeCell ref="A224:B224"/>
    <mergeCell ref="C224:J224"/>
    <mergeCell ref="A225:B225"/>
    <mergeCell ref="C225:J225"/>
    <mergeCell ref="A226:B226"/>
    <mergeCell ref="C226:J226"/>
    <mergeCell ref="A227:B227"/>
    <mergeCell ref="C227:J227"/>
    <mergeCell ref="A209:A210"/>
    <mergeCell ref="B209:B210"/>
    <mergeCell ref="A211:C211"/>
    <mergeCell ref="A212:A213"/>
    <mergeCell ref="B212:B213"/>
    <mergeCell ref="A214:C214"/>
    <mergeCell ref="A215:C215"/>
    <mergeCell ref="A216:J216"/>
    <mergeCell ref="A217:J217"/>
    <mergeCell ref="A199:A201"/>
    <mergeCell ref="B199:B201"/>
    <mergeCell ref="A202:C202"/>
    <mergeCell ref="A203:A204"/>
    <mergeCell ref="B203:B204"/>
    <mergeCell ref="A205:C205"/>
    <mergeCell ref="A206:A207"/>
    <mergeCell ref="B206:B207"/>
    <mergeCell ref="A208:C208"/>
    <mergeCell ref="A191:B191"/>
    <mergeCell ref="C191:J191"/>
    <mergeCell ref="A192:B192"/>
    <mergeCell ref="D192:F192"/>
    <mergeCell ref="G192:J192"/>
    <mergeCell ref="A193:B193"/>
    <mergeCell ref="C193:C198"/>
    <mergeCell ref="A194:A198"/>
    <mergeCell ref="B194:B198"/>
    <mergeCell ref="D194:D195"/>
    <mergeCell ref="I194:I195"/>
    <mergeCell ref="J194:J195"/>
    <mergeCell ref="D196:D197"/>
    <mergeCell ref="E196:E197"/>
    <mergeCell ref="F196:F197"/>
    <mergeCell ref="G196:G197"/>
    <mergeCell ref="H196:H197"/>
    <mergeCell ref="I196:I197"/>
    <mergeCell ref="J196:J197"/>
    <mergeCell ref="A186:B186"/>
    <mergeCell ref="C186:J186"/>
    <mergeCell ref="A187:B187"/>
    <mergeCell ref="C187:J187"/>
    <mergeCell ref="A188:B188"/>
    <mergeCell ref="C188:J188"/>
    <mergeCell ref="A189:B189"/>
    <mergeCell ref="C189:J189"/>
    <mergeCell ref="A190:B190"/>
    <mergeCell ref="C190:J190"/>
    <mergeCell ref="A172:A173"/>
    <mergeCell ref="B172:B173"/>
    <mergeCell ref="A174:C174"/>
    <mergeCell ref="A175:A176"/>
    <mergeCell ref="B175:B176"/>
    <mergeCell ref="A177:C177"/>
    <mergeCell ref="A178:C178"/>
    <mergeCell ref="A179:J179"/>
    <mergeCell ref="A180:J180"/>
    <mergeCell ref="A162:A164"/>
    <mergeCell ref="B162:B164"/>
    <mergeCell ref="A165:C165"/>
    <mergeCell ref="A166:A167"/>
    <mergeCell ref="B166:B167"/>
    <mergeCell ref="A168:C168"/>
    <mergeCell ref="A169:A170"/>
    <mergeCell ref="B169:B170"/>
    <mergeCell ref="A171:C171"/>
    <mergeCell ref="A154:B154"/>
    <mergeCell ref="C154:J154"/>
    <mergeCell ref="A155:B155"/>
    <mergeCell ref="D155:F155"/>
    <mergeCell ref="G155:J155"/>
    <mergeCell ref="A156:B156"/>
    <mergeCell ref="C156:C161"/>
    <mergeCell ref="A157:A161"/>
    <mergeCell ref="B157:B161"/>
    <mergeCell ref="D157:D158"/>
    <mergeCell ref="I157:I158"/>
    <mergeCell ref="J157:J158"/>
    <mergeCell ref="D159:D160"/>
    <mergeCell ref="E159:E160"/>
    <mergeCell ref="F159:F160"/>
    <mergeCell ref="G159:G160"/>
    <mergeCell ref="H159:H160"/>
    <mergeCell ref="I159:I160"/>
    <mergeCell ref="J159:J160"/>
    <mergeCell ref="A149:B149"/>
    <mergeCell ref="C149:J149"/>
    <mergeCell ref="A150:B150"/>
    <mergeCell ref="C150:J150"/>
    <mergeCell ref="A151:B151"/>
    <mergeCell ref="C151:J151"/>
    <mergeCell ref="A152:B152"/>
    <mergeCell ref="C152:J152"/>
    <mergeCell ref="A153:B153"/>
    <mergeCell ref="C153:J153"/>
    <mergeCell ref="A135:A136"/>
    <mergeCell ref="B135:B136"/>
    <mergeCell ref="A137:C137"/>
    <mergeCell ref="A138:A139"/>
    <mergeCell ref="B138:B139"/>
    <mergeCell ref="A140:C140"/>
    <mergeCell ref="A141:C141"/>
    <mergeCell ref="A142:J142"/>
    <mergeCell ref="A143:J143"/>
    <mergeCell ref="A125:A127"/>
    <mergeCell ref="B125:B127"/>
    <mergeCell ref="A128:C128"/>
    <mergeCell ref="A129:A130"/>
    <mergeCell ref="B129:B130"/>
    <mergeCell ref="A131:C131"/>
    <mergeCell ref="A132:A133"/>
    <mergeCell ref="B132:B133"/>
    <mergeCell ref="A134:C134"/>
    <mergeCell ref="A117:B117"/>
    <mergeCell ref="C117:J117"/>
    <mergeCell ref="A118:B118"/>
    <mergeCell ref="D118:F118"/>
    <mergeCell ref="G118:J118"/>
    <mergeCell ref="A119:B119"/>
    <mergeCell ref="C119:C124"/>
    <mergeCell ref="A120:A124"/>
    <mergeCell ref="B120:B124"/>
    <mergeCell ref="D120:D121"/>
    <mergeCell ref="I120:I121"/>
    <mergeCell ref="J120:J121"/>
    <mergeCell ref="D122:D123"/>
    <mergeCell ref="E122:E123"/>
    <mergeCell ref="F122:F123"/>
    <mergeCell ref="G122:G123"/>
    <mergeCell ref="H122:H123"/>
    <mergeCell ref="I122:I123"/>
    <mergeCell ref="J122:J123"/>
    <mergeCell ref="A112:B112"/>
    <mergeCell ref="C112:J112"/>
    <mergeCell ref="A113:B113"/>
    <mergeCell ref="C113:J113"/>
    <mergeCell ref="A114:B114"/>
    <mergeCell ref="C114:J114"/>
    <mergeCell ref="A115:B115"/>
    <mergeCell ref="C115:J115"/>
    <mergeCell ref="A116:B116"/>
    <mergeCell ref="C116:J116"/>
    <mergeCell ref="A98:A99"/>
    <mergeCell ref="B98:B99"/>
    <mergeCell ref="A100:C100"/>
    <mergeCell ref="A101:A102"/>
    <mergeCell ref="B101:B102"/>
    <mergeCell ref="A103:C103"/>
    <mergeCell ref="A104:C104"/>
    <mergeCell ref="A105:J105"/>
    <mergeCell ref="A106:J106"/>
    <mergeCell ref="A88:A90"/>
    <mergeCell ref="B88:B90"/>
    <mergeCell ref="A91:C91"/>
    <mergeCell ref="A92:A93"/>
    <mergeCell ref="B92:B93"/>
    <mergeCell ref="A94:C94"/>
    <mergeCell ref="A95:A96"/>
    <mergeCell ref="B95:B96"/>
    <mergeCell ref="A97:C97"/>
    <mergeCell ref="A80:B80"/>
    <mergeCell ref="C80:J80"/>
    <mergeCell ref="A81:B81"/>
    <mergeCell ref="D81:F81"/>
    <mergeCell ref="G81:J81"/>
    <mergeCell ref="A82:B82"/>
    <mergeCell ref="C82:C87"/>
    <mergeCell ref="A83:A87"/>
    <mergeCell ref="B83:B87"/>
    <mergeCell ref="D83:D84"/>
    <mergeCell ref="I83:I84"/>
    <mergeCell ref="J83:J84"/>
    <mergeCell ref="D85:D86"/>
    <mergeCell ref="E85:E86"/>
    <mergeCell ref="F85:F86"/>
    <mergeCell ref="G85:G86"/>
    <mergeCell ref="H85:H86"/>
    <mergeCell ref="I85:I86"/>
    <mergeCell ref="J85:J86"/>
    <mergeCell ref="A75:B75"/>
    <mergeCell ref="C75:J75"/>
    <mergeCell ref="A76:B76"/>
    <mergeCell ref="C76:J76"/>
    <mergeCell ref="A77:B77"/>
    <mergeCell ref="C77:J77"/>
    <mergeCell ref="A78:B78"/>
    <mergeCell ref="C78:J78"/>
    <mergeCell ref="A79:B79"/>
    <mergeCell ref="C79:J79"/>
    <mergeCell ref="A61:A62"/>
    <mergeCell ref="B61:B62"/>
    <mergeCell ref="A63:C63"/>
    <mergeCell ref="A64:A65"/>
    <mergeCell ref="B64:B65"/>
    <mergeCell ref="A66:C66"/>
    <mergeCell ref="A67:C67"/>
    <mergeCell ref="A68:J68"/>
    <mergeCell ref="A69:J69"/>
    <mergeCell ref="A51:A53"/>
    <mergeCell ref="B51:B53"/>
    <mergeCell ref="A54:C54"/>
    <mergeCell ref="A55:A56"/>
    <mergeCell ref="B55:B56"/>
    <mergeCell ref="A57:C57"/>
    <mergeCell ref="A58:A59"/>
    <mergeCell ref="B58:B59"/>
    <mergeCell ref="A60:C60"/>
    <mergeCell ref="A43:B43"/>
    <mergeCell ref="C43:J43"/>
    <mergeCell ref="A44:B44"/>
    <mergeCell ref="D44:F44"/>
    <mergeCell ref="G44:J44"/>
    <mergeCell ref="A45:B45"/>
    <mergeCell ref="C45:C50"/>
    <mergeCell ref="A46:A50"/>
    <mergeCell ref="B46:B50"/>
    <mergeCell ref="D46:D47"/>
    <mergeCell ref="I46:I47"/>
    <mergeCell ref="J46:J47"/>
    <mergeCell ref="D48:D49"/>
    <mergeCell ref="E48:E49"/>
    <mergeCell ref="F48:F49"/>
    <mergeCell ref="G48:G49"/>
    <mergeCell ref="H48:H49"/>
    <mergeCell ref="I48:I49"/>
    <mergeCell ref="J48:J49"/>
    <mergeCell ref="A38:B38"/>
    <mergeCell ref="C38:J38"/>
    <mergeCell ref="A39:B39"/>
    <mergeCell ref="C39:J39"/>
    <mergeCell ref="A40:B40"/>
    <mergeCell ref="C40:J40"/>
    <mergeCell ref="A41:B41"/>
    <mergeCell ref="C41:J41"/>
    <mergeCell ref="A42:B42"/>
    <mergeCell ref="C42:J42"/>
    <mergeCell ref="A24:A25"/>
    <mergeCell ref="B24:B25"/>
    <mergeCell ref="A26:C26"/>
    <mergeCell ref="A27:A28"/>
    <mergeCell ref="B27:B28"/>
    <mergeCell ref="A29:C29"/>
    <mergeCell ref="A30:C30"/>
    <mergeCell ref="A31:J31"/>
    <mergeCell ref="A32:J32"/>
    <mergeCell ref="A14:A16"/>
    <mergeCell ref="B14:B16"/>
    <mergeCell ref="A17:C17"/>
    <mergeCell ref="A18:A19"/>
    <mergeCell ref="B18:B19"/>
    <mergeCell ref="A20:C20"/>
    <mergeCell ref="A21:A22"/>
    <mergeCell ref="B21:B22"/>
    <mergeCell ref="A23:C23"/>
    <mergeCell ref="A6:B6"/>
    <mergeCell ref="C6:J6"/>
    <mergeCell ref="A7:B7"/>
    <mergeCell ref="D7:F7"/>
    <mergeCell ref="G7:J7"/>
    <mergeCell ref="A8:B8"/>
    <mergeCell ref="C8:C13"/>
    <mergeCell ref="A9:A13"/>
    <mergeCell ref="B9:B13"/>
    <mergeCell ref="D9:D10"/>
    <mergeCell ref="I9:I10"/>
    <mergeCell ref="J9:J10"/>
    <mergeCell ref="D11:D12"/>
    <mergeCell ref="E11:E12"/>
    <mergeCell ref="F11:F12"/>
    <mergeCell ref="G11:G12"/>
    <mergeCell ref="H11:H12"/>
    <mergeCell ref="I11:I12"/>
    <mergeCell ref="J11:J12"/>
    <mergeCell ref="A1:B1"/>
    <mergeCell ref="C1:J1"/>
    <mergeCell ref="A2:B2"/>
    <mergeCell ref="C2:J2"/>
    <mergeCell ref="A3:B3"/>
    <mergeCell ref="C3:J3"/>
    <mergeCell ref="A4:B4"/>
    <mergeCell ref="C4:J4"/>
    <mergeCell ref="A5:B5"/>
    <mergeCell ref="C5:J5"/>
  </mergeCells>
  <conditionalFormatting sqref="C14:C16">
    <cfRule type="cellIs" dxfId="139" priority="2" operator="lessThan">
      <formula>0</formula>
    </cfRule>
  </conditionalFormatting>
  <conditionalFormatting sqref="C51:C53">
    <cfRule type="cellIs" dxfId="138" priority="3" operator="lessThan">
      <formula>0</formula>
    </cfRule>
  </conditionalFormatting>
  <conditionalFormatting sqref="C88:C90">
    <cfRule type="cellIs" dxfId="137" priority="4" operator="lessThan">
      <formula>0</formula>
    </cfRule>
  </conditionalFormatting>
  <conditionalFormatting sqref="C125">
    <cfRule type="cellIs" dxfId="136" priority="5" operator="lessThan">
      <formula>0</formula>
    </cfRule>
  </conditionalFormatting>
  <conditionalFormatting sqref="C127">
    <cfRule type="cellIs" dxfId="135" priority="6" operator="lessThan">
      <formula>0</formula>
    </cfRule>
  </conditionalFormatting>
  <conditionalFormatting sqref="C162">
    <cfRule type="cellIs" dxfId="134" priority="7" operator="lessThan">
      <formula>0</formula>
    </cfRule>
  </conditionalFormatting>
  <conditionalFormatting sqref="C164">
    <cfRule type="cellIs" dxfId="133" priority="8" operator="lessThan">
      <formula>0</formula>
    </cfRule>
  </conditionalFormatting>
  <conditionalFormatting sqref="C199">
    <cfRule type="cellIs" dxfId="132" priority="9" operator="lessThan">
      <formula>0</formula>
    </cfRule>
  </conditionalFormatting>
  <conditionalFormatting sqref="C201">
    <cfRule type="cellIs" dxfId="131" priority="10" operator="lessThan">
      <formula>0</formula>
    </cfRule>
  </conditionalFormatting>
  <conditionalFormatting sqref="C236">
    <cfRule type="cellIs" dxfId="130" priority="11" operator="lessThan">
      <formula>0</formula>
    </cfRule>
  </conditionalFormatting>
  <conditionalFormatting sqref="C238">
    <cfRule type="cellIs" dxfId="129" priority="12" operator="lessThan">
      <formula>0</formula>
    </cfRule>
  </conditionalFormatting>
  <conditionalFormatting sqref="C273">
    <cfRule type="cellIs" dxfId="128" priority="13" operator="lessThan">
      <formula>0</formula>
    </cfRule>
  </conditionalFormatting>
  <conditionalFormatting sqref="C275">
    <cfRule type="cellIs" dxfId="127" priority="14" operator="lessThan">
      <formula>0</formula>
    </cfRule>
  </conditionalFormatting>
  <conditionalFormatting sqref="C310">
    <cfRule type="cellIs" dxfId="126" priority="15" operator="lessThan">
      <formula>0</formula>
    </cfRule>
  </conditionalFormatting>
  <conditionalFormatting sqref="C312">
    <cfRule type="cellIs" dxfId="125" priority="16" operator="lessThan">
      <formula>0</formula>
    </cfRule>
  </conditionalFormatting>
  <conditionalFormatting sqref="C347">
    <cfRule type="cellIs" dxfId="124" priority="17" operator="lessThan">
      <formula>0</formula>
    </cfRule>
  </conditionalFormatting>
  <conditionalFormatting sqref="C349">
    <cfRule type="cellIs" dxfId="123" priority="18" operator="lessThan">
      <formula>0</formula>
    </cfRule>
  </conditionalFormatting>
  <conditionalFormatting sqref="C384">
    <cfRule type="cellIs" dxfId="122" priority="19" operator="lessThan">
      <formula>0</formula>
    </cfRule>
  </conditionalFormatting>
  <conditionalFormatting sqref="C386">
    <cfRule type="cellIs" dxfId="121" priority="20" operator="lessThan">
      <formula>0</formula>
    </cfRule>
  </conditionalFormatting>
  <conditionalFormatting sqref="C421">
    <cfRule type="cellIs" dxfId="120" priority="21" operator="lessThan">
      <formula>0</formula>
    </cfRule>
  </conditionalFormatting>
  <conditionalFormatting sqref="C423">
    <cfRule type="cellIs" dxfId="119" priority="22" operator="lessThan">
      <formula>0</formula>
    </cfRule>
  </conditionalFormatting>
  <conditionalFormatting sqref="C458">
    <cfRule type="cellIs" dxfId="118" priority="23" operator="lessThan">
      <formula>0</formula>
    </cfRule>
  </conditionalFormatting>
  <conditionalFormatting sqref="C460">
    <cfRule type="cellIs" dxfId="117" priority="24" operator="lessThan">
      <formula>0</formula>
    </cfRule>
  </conditionalFormatting>
  <conditionalFormatting sqref="C495">
    <cfRule type="cellIs" dxfId="116" priority="25" operator="lessThan">
      <formula>0</formula>
    </cfRule>
  </conditionalFormatting>
  <conditionalFormatting sqref="C497">
    <cfRule type="cellIs" dxfId="115" priority="26" operator="lessThan">
      <formula>0</formula>
    </cfRule>
  </conditionalFormatting>
  <conditionalFormatting sqref="C532">
    <cfRule type="cellIs" dxfId="114" priority="27" operator="lessThan">
      <formula>0</formula>
    </cfRule>
  </conditionalFormatting>
  <conditionalFormatting sqref="C534">
    <cfRule type="cellIs" dxfId="113" priority="28" operator="lessThan">
      <formula>0</formula>
    </cfRule>
  </conditionalFormatting>
  <conditionalFormatting sqref="C569">
    <cfRule type="cellIs" dxfId="112" priority="29" operator="lessThan">
      <formula>0</formula>
    </cfRule>
  </conditionalFormatting>
  <conditionalFormatting sqref="C571">
    <cfRule type="cellIs" dxfId="111" priority="30" operator="lessThan">
      <formula>0</formula>
    </cfRule>
  </conditionalFormatting>
  <conditionalFormatting sqref="C606">
    <cfRule type="cellIs" dxfId="110" priority="31" operator="lessThan">
      <formula>0</formula>
    </cfRule>
  </conditionalFormatting>
  <conditionalFormatting sqref="C608">
    <cfRule type="cellIs" dxfId="109" priority="32" operator="lessThan">
      <formula>0</formula>
    </cfRule>
  </conditionalFormatting>
  <conditionalFormatting sqref="C643">
    <cfRule type="cellIs" dxfId="108" priority="33" operator="lessThan">
      <formula>0</formula>
    </cfRule>
  </conditionalFormatting>
  <conditionalFormatting sqref="C645">
    <cfRule type="cellIs" dxfId="107" priority="34" operator="lessThan">
      <formula>0</formula>
    </cfRule>
  </conditionalFormatting>
  <conditionalFormatting sqref="C680">
    <cfRule type="cellIs" dxfId="106" priority="35" operator="lessThan">
      <formula>0</formula>
    </cfRule>
  </conditionalFormatting>
  <conditionalFormatting sqref="C682">
    <cfRule type="cellIs" dxfId="105" priority="36" operator="lessThan">
      <formula>0</formula>
    </cfRule>
  </conditionalFormatting>
  <pageMargins left="0.75" right="0.75" top="1" bottom="1" header="0.511811023622047" footer="0.511811023622047"/>
  <pageSetup orientation="portrait" horizontalDpi="300" verticalDpi="300"/>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tabColor rgb="FFCCC1DA"/>
  </sheetPr>
  <dimension ref="A1:N843"/>
  <sheetViews>
    <sheetView topLeftCell="A700" zoomScaleNormal="100" workbookViewId="0">
      <selection activeCell="I698" sqref="I698"/>
    </sheetView>
  </sheetViews>
  <sheetFormatPr baseColWidth="10" defaultColWidth="10.7265625" defaultRowHeight="12.5" x14ac:dyDescent="0.25"/>
  <cols>
    <col min="1" max="2" width="16.7265625" style="21" customWidth="1"/>
    <col min="3" max="3" width="39.26953125" style="21" customWidth="1"/>
    <col min="4" max="8" width="16.7265625" style="21" customWidth="1"/>
    <col min="9" max="9" width="20.26953125" style="21" customWidth="1"/>
    <col min="257" max="258" width="16.7265625" customWidth="1"/>
    <col min="259" max="259" width="39.26953125" customWidth="1"/>
    <col min="260" max="264" width="16.7265625" customWidth="1"/>
    <col min="265" max="265" width="20.26953125" customWidth="1"/>
    <col min="513" max="514" width="16.7265625" customWidth="1"/>
    <col min="515" max="515" width="39.26953125" customWidth="1"/>
    <col min="516" max="520" width="16.7265625" customWidth="1"/>
    <col min="521" max="521" width="20.26953125" customWidth="1"/>
    <col min="769" max="770" width="16.7265625" customWidth="1"/>
    <col min="771" max="771" width="39.26953125" customWidth="1"/>
    <col min="772" max="776" width="16.7265625" customWidth="1"/>
    <col min="777" max="777" width="20.26953125" customWidth="1"/>
  </cols>
  <sheetData>
    <row r="1" spans="1:12" x14ac:dyDescent="0.25">
      <c r="A1" s="13" t="s">
        <v>23</v>
      </c>
      <c r="B1" s="13"/>
      <c r="C1" s="791">
        <f>Presentación!$C$3</f>
        <v>1990</v>
      </c>
      <c r="D1" s="791"/>
      <c r="E1" s="791"/>
      <c r="F1" s="791"/>
      <c r="G1" s="791"/>
      <c r="H1" s="791"/>
      <c r="I1" s="791"/>
    </row>
    <row r="2" spans="1:12" ht="12" customHeight="1" x14ac:dyDescent="0.25">
      <c r="A2" s="11" t="s">
        <v>24</v>
      </c>
      <c r="B2" s="11"/>
      <c r="C2" s="792" t="s">
        <v>0</v>
      </c>
      <c r="D2" s="792"/>
      <c r="E2" s="792"/>
      <c r="F2" s="792"/>
      <c r="G2" s="792"/>
      <c r="H2" s="792"/>
      <c r="I2" s="792"/>
      <c r="K2" s="486">
        <v>100</v>
      </c>
      <c r="L2" s="486"/>
    </row>
    <row r="3" spans="1:12" ht="12" customHeight="1" x14ac:dyDescent="0.25">
      <c r="A3" s="702" t="s">
        <v>5</v>
      </c>
      <c r="B3" s="702"/>
      <c r="C3" s="703" t="s">
        <v>26</v>
      </c>
      <c r="D3" s="703"/>
      <c r="E3" s="703"/>
      <c r="F3" s="703"/>
      <c r="G3" s="703"/>
      <c r="H3" s="703"/>
      <c r="I3" s="703"/>
      <c r="K3" s="486"/>
      <c r="L3" s="486"/>
    </row>
    <row r="4" spans="1:12" ht="12.75" customHeight="1" x14ac:dyDescent="0.25">
      <c r="A4" s="702" t="s">
        <v>27</v>
      </c>
      <c r="B4" s="702"/>
      <c r="C4" s="703" t="s">
        <v>692</v>
      </c>
      <c r="D4" s="703"/>
      <c r="E4" s="703"/>
      <c r="F4" s="703"/>
      <c r="G4" s="703"/>
      <c r="H4" s="703"/>
      <c r="I4" s="703"/>
      <c r="K4" s="486"/>
      <c r="L4" s="486"/>
    </row>
    <row r="5" spans="1:12" ht="12" customHeight="1" x14ac:dyDescent="0.25">
      <c r="A5" s="702" t="s">
        <v>29</v>
      </c>
      <c r="B5" s="702"/>
      <c r="C5" s="703" t="s">
        <v>680</v>
      </c>
      <c r="D5" s="703"/>
      <c r="E5" s="703"/>
      <c r="F5" s="703"/>
      <c r="G5" s="703"/>
      <c r="H5" s="703"/>
      <c r="I5" s="703"/>
      <c r="K5" s="486"/>
      <c r="L5" s="486"/>
    </row>
    <row r="6" spans="1:12" ht="12" customHeight="1" x14ac:dyDescent="0.25">
      <c r="A6" s="702" t="s">
        <v>31</v>
      </c>
      <c r="B6" s="702"/>
      <c r="C6" s="703" t="s">
        <v>406</v>
      </c>
      <c r="D6" s="703"/>
      <c r="E6" s="703"/>
      <c r="F6" s="703"/>
      <c r="G6" s="703"/>
      <c r="H6" s="703"/>
      <c r="I6" s="703"/>
      <c r="K6" s="486"/>
      <c r="L6" s="486"/>
    </row>
    <row r="7" spans="1:12" ht="12" customHeight="1" x14ac:dyDescent="0.25">
      <c r="A7" s="704" t="s">
        <v>33</v>
      </c>
      <c r="B7" s="704"/>
      <c r="C7" s="97" t="s">
        <v>34</v>
      </c>
      <c r="D7" s="705" t="s">
        <v>237</v>
      </c>
      <c r="E7" s="705"/>
      <c r="F7" s="705"/>
      <c r="G7" s="705"/>
      <c r="H7" s="705"/>
      <c r="I7" s="705"/>
      <c r="K7" s="486"/>
      <c r="L7" s="486"/>
    </row>
    <row r="8" spans="1:12" ht="45.75" customHeight="1" x14ac:dyDescent="0.25">
      <c r="A8" s="7" t="s">
        <v>37</v>
      </c>
      <c r="B8" s="7"/>
      <c r="C8" s="7" t="s">
        <v>38</v>
      </c>
      <c r="D8" s="98" t="s">
        <v>238</v>
      </c>
      <c r="E8" s="98" t="s">
        <v>483</v>
      </c>
      <c r="F8" s="98" t="s">
        <v>484</v>
      </c>
      <c r="G8" s="98" t="s">
        <v>241</v>
      </c>
      <c r="H8" s="98" t="s">
        <v>242</v>
      </c>
      <c r="I8" s="98" t="s">
        <v>242</v>
      </c>
      <c r="K8" s="486"/>
      <c r="L8" s="486"/>
    </row>
    <row r="9" spans="1:12" ht="12.75" customHeight="1" x14ac:dyDescent="0.25">
      <c r="A9" s="7" t="s">
        <v>224</v>
      </c>
      <c r="B9" s="7" t="s">
        <v>47</v>
      </c>
      <c r="C9" s="7"/>
      <c r="D9" s="25" t="s">
        <v>48</v>
      </c>
      <c r="E9" s="25" t="s">
        <v>243</v>
      </c>
      <c r="F9" s="25" t="s">
        <v>243</v>
      </c>
      <c r="G9" s="25" t="s">
        <v>244</v>
      </c>
      <c r="H9" s="25" t="s">
        <v>52</v>
      </c>
      <c r="I9" s="25" t="s">
        <v>121</v>
      </c>
      <c r="K9" s="486"/>
      <c r="L9" s="486"/>
    </row>
    <row r="10" spans="1:12" ht="34.5" x14ac:dyDescent="0.25">
      <c r="A10" s="7"/>
      <c r="B10" s="7"/>
      <c r="C10" s="7"/>
      <c r="D10" s="25" t="s">
        <v>54</v>
      </c>
      <c r="E10" s="25" t="s">
        <v>246</v>
      </c>
      <c r="F10" s="25" t="s">
        <v>247</v>
      </c>
      <c r="G10" s="25" t="s">
        <v>485</v>
      </c>
      <c r="H10" s="25" t="s">
        <v>486</v>
      </c>
      <c r="I10" s="25" t="s">
        <v>487</v>
      </c>
      <c r="K10" s="486"/>
      <c r="L10" s="486"/>
    </row>
    <row r="11" spans="1:12" ht="13.5" x14ac:dyDescent="0.35">
      <c r="A11" s="7"/>
      <c r="B11" s="7"/>
      <c r="C11" s="7"/>
      <c r="D11" s="114" t="s">
        <v>488</v>
      </c>
      <c r="E11" s="114" t="s">
        <v>251</v>
      </c>
      <c r="F11" s="114" t="s">
        <v>250</v>
      </c>
      <c r="G11" s="114" t="s">
        <v>489</v>
      </c>
      <c r="H11" s="114" t="s">
        <v>253</v>
      </c>
      <c r="I11" s="114" t="s">
        <v>253</v>
      </c>
      <c r="K11" s="486"/>
      <c r="L11" s="486"/>
    </row>
    <row r="12" spans="1:12" ht="12" customHeight="1" x14ac:dyDescent="0.25">
      <c r="A12" s="7" t="s">
        <v>68</v>
      </c>
      <c r="B12" s="7" t="s">
        <v>315</v>
      </c>
      <c r="C12" s="135" t="s">
        <v>689</v>
      </c>
      <c r="D12" s="511"/>
      <c r="E12" s="511" t="e">
        <f>(E126*D126+E164*D164+E202*D202+E240*D240+E278*D278+E316*D316+E354*D354+E392*D392+E430*D430+D468*E468+D506*E506+D544*E544+E582*D582+E620*D620+E658*D658+E696*D696)/D12</f>
        <v>#DIV/0!</v>
      </c>
      <c r="F12" s="492">
        <v>0</v>
      </c>
      <c r="G12" s="492">
        <v>1</v>
      </c>
      <c r="H12" s="497" t="e">
        <f>D12*(F12-E12)/G12</f>
        <v>#DIV/0!</v>
      </c>
      <c r="I12" s="137"/>
      <c r="K12" s="486">
        <v>1</v>
      </c>
      <c r="L12" s="486">
        <f>K2*100+K12</f>
        <v>10001</v>
      </c>
    </row>
    <row r="13" spans="1:12" x14ac:dyDescent="0.25">
      <c r="A13" s="7"/>
      <c r="B13" s="7"/>
      <c r="C13" s="486" t="s">
        <v>693</v>
      </c>
      <c r="D13" s="511"/>
      <c r="E13" s="511" t="e">
        <f>(E127*D127+E165*D165+E203*D203+E241*D241+E279*D279+E317*D317+E355*D355+E393*D393+E431*D431+D469*E469+D507*E507+D545*E545+E583*D583+E621*D621+E659*D659+E697*D697)/D13</f>
        <v>#DIV/0!</v>
      </c>
      <c r="F13" s="492">
        <v>0</v>
      </c>
      <c r="G13" s="492">
        <v>1</v>
      </c>
      <c r="H13" s="497" t="e">
        <f>D13*(F13-E13)/G13</f>
        <v>#DIV/0!</v>
      </c>
      <c r="I13" s="137"/>
      <c r="K13" s="486">
        <v>2</v>
      </c>
      <c r="L13" s="486">
        <f>K2*100+K13</f>
        <v>10002</v>
      </c>
    </row>
    <row r="14" spans="1:12" x14ac:dyDescent="0.25">
      <c r="A14" s="7"/>
      <c r="B14" s="7"/>
      <c r="C14" s="135" t="s">
        <v>691</v>
      </c>
      <c r="D14" s="511"/>
      <c r="E14" s="511" t="e">
        <f>(E128*D128+E166*D166+E204*D204+E242*D242+E280*D280+E318*D318+E356*D356+E394*D394+E432*D432+D470*E470+D508*E508+D546*E546+E584*D584+E622*D622+E660*D660+E698*D698)/D14</f>
        <v>#DIV/0!</v>
      </c>
      <c r="F14" s="492">
        <v>0</v>
      </c>
      <c r="G14" s="492">
        <v>1</v>
      </c>
      <c r="H14" s="497" t="e">
        <f>D14*(F14-E14)/G14</f>
        <v>#DIV/0!</v>
      </c>
      <c r="I14" s="137"/>
      <c r="K14" s="486">
        <v>3</v>
      </c>
      <c r="L14" s="486">
        <f>K2*100+K14</f>
        <v>10003</v>
      </c>
    </row>
    <row r="15" spans="1:12" x14ac:dyDescent="0.25">
      <c r="A15" s="864" t="s">
        <v>292</v>
      </c>
      <c r="B15" s="864"/>
      <c r="C15" s="864"/>
      <c r="D15" s="505">
        <f>SUM(D11:D14)</f>
        <v>0</v>
      </c>
      <c r="E15" s="513"/>
      <c r="F15" s="495"/>
      <c r="G15" s="495"/>
      <c r="H15" s="92" t="e">
        <f>SUM(H12:H14)</f>
        <v>#DIV/0!</v>
      </c>
      <c r="I15" s="92">
        <f>SUM(I12:I14)</f>
        <v>0</v>
      </c>
      <c r="K15" s="486"/>
      <c r="L15" s="486"/>
    </row>
    <row r="16" spans="1:12" ht="12" customHeight="1" x14ac:dyDescent="0.25">
      <c r="A16" s="7" t="s">
        <v>310</v>
      </c>
      <c r="B16" s="7" t="s">
        <v>315</v>
      </c>
      <c r="C16" s="469" t="s">
        <v>694</v>
      </c>
      <c r="D16" s="511"/>
      <c r="E16" s="511" t="e">
        <f>(E130*D130+E168*D168+E206*D206+E244*D244+E282*D282+E320*D320+E358*D358+E396*D396+E434*D434+D472*E472+D510*E510+D548*E548+E586*D586+E624*D624+E662*D662+E700*D700)/D16</f>
        <v>#DIV/0!</v>
      </c>
      <c r="F16" s="492">
        <v>0</v>
      </c>
      <c r="G16" s="492">
        <v>1</v>
      </c>
      <c r="H16" s="492"/>
      <c r="I16" s="137" t="e">
        <f>D16*(F16-E16)/G16</f>
        <v>#DIV/0!</v>
      </c>
      <c r="K16" s="486">
        <v>4</v>
      </c>
      <c r="L16" s="486">
        <f>K2*100+K16</f>
        <v>10004</v>
      </c>
    </row>
    <row r="17" spans="1:12" x14ac:dyDescent="0.25">
      <c r="A17" s="7"/>
      <c r="B17" s="7"/>
      <c r="C17" s="469" t="s">
        <v>312</v>
      </c>
      <c r="D17" s="506"/>
      <c r="E17" s="492"/>
      <c r="F17" s="492"/>
      <c r="G17" s="492"/>
      <c r="H17" s="492"/>
      <c r="I17" s="137"/>
      <c r="K17" s="486"/>
      <c r="L17" s="486"/>
    </row>
    <row r="18" spans="1:12" x14ac:dyDescent="0.25">
      <c r="A18" s="864" t="s">
        <v>292</v>
      </c>
      <c r="B18" s="864"/>
      <c r="C18" s="864"/>
      <c r="D18" s="507">
        <f>SUM(D16:D17)</f>
        <v>0</v>
      </c>
      <c r="E18" s="495"/>
      <c r="F18" s="495"/>
      <c r="G18" s="495"/>
      <c r="H18" s="92">
        <f>SUM(H16:H17)</f>
        <v>0</v>
      </c>
      <c r="I18" s="92" t="e">
        <f>SUM(I16:I17)</f>
        <v>#DIV/0!</v>
      </c>
      <c r="K18" s="486"/>
      <c r="L18" s="486"/>
    </row>
    <row r="19" spans="1:12" ht="12" customHeight="1" x14ac:dyDescent="0.25">
      <c r="A19" s="7" t="s">
        <v>313</v>
      </c>
      <c r="B19" s="7" t="s">
        <v>315</v>
      </c>
      <c r="C19" s="469" t="s">
        <v>315</v>
      </c>
      <c r="D19" s="511"/>
      <c r="E19" s="511" t="e">
        <f>(E133*D133+E171*D171+E209*D209+E247*D247+E285*D285+E323*D323+E361*D361+E399*D399+E437*D437+D475*E475+D513*E513+D551*E551+E589*D589+E627*D627+E665*D665+E703*D703)/D19</f>
        <v>#DIV/0!</v>
      </c>
      <c r="F19" s="492">
        <v>0</v>
      </c>
      <c r="G19" s="492">
        <v>1</v>
      </c>
      <c r="H19" s="492"/>
      <c r="I19" s="137" t="e">
        <f>D19*(F19-E19)/G19</f>
        <v>#DIV/0!</v>
      </c>
      <c r="K19" s="486">
        <v>5</v>
      </c>
      <c r="L19" s="486">
        <f>K2*100+K19</f>
        <v>10005</v>
      </c>
    </row>
    <row r="20" spans="1:12" x14ac:dyDescent="0.25">
      <c r="A20" s="7"/>
      <c r="B20" s="7"/>
      <c r="C20" s="469" t="s">
        <v>312</v>
      </c>
      <c r="D20" s="506"/>
      <c r="E20" s="492"/>
      <c r="F20" s="492"/>
      <c r="G20" s="492"/>
      <c r="H20" s="492"/>
      <c r="I20" s="137"/>
      <c r="K20" s="486"/>
      <c r="L20" s="486"/>
    </row>
    <row r="21" spans="1:12" x14ac:dyDescent="0.25">
      <c r="A21" s="864" t="s">
        <v>292</v>
      </c>
      <c r="B21" s="864"/>
      <c r="C21" s="864"/>
      <c r="D21" s="507">
        <f>SUM(D19:D20)</f>
        <v>0</v>
      </c>
      <c r="E21" s="495"/>
      <c r="F21" s="495"/>
      <c r="G21" s="495"/>
      <c r="H21" s="92">
        <f>SUM(H19:H20)</f>
        <v>0</v>
      </c>
      <c r="I21" s="92" t="e">
        <f>SUM(I19:I20)</f>
        <v>#DIV/0!</v>
      </c>
      <c r="K21" s="486"/>
      <c r="L21" s="486"/>
    </row>
    <row r="22" spans="1:12" ht="12" customHeight="1" x14ac:dyDescent="0.25">
      <c r="A22" s="7" t="s">
        <v>314</v>
      </c>
      <c r="B22" s="7" t="s">
        <v>315</v>
      </c>
      <c r="C22" s="469" t="s">
        <v>315</v>
      </c>
      <c r="D22" s="511"/>
      <c r="E22" s="511" t="e">
        <f>(E136*D136+E174*D174+E212*D212+E250*D250+E288*D288+E326*D326+E364*D364+E402*D402+E440*D440+D478*E478+D516*E516+D554*E554+E592*D592+E630*D630+E668*D668+E706*D706)/D22</f>
        <v>#DIV/0!</v>
      </c>
      <c r="F22" s="492">
        <v>0</v>
      </c>
      <c r="G22" s="492">
        <v>1</v>
      </c>
      <c r="H22" s="492"/>
      <c r="I22" s="137" t="e">
        <f>D22*(F22-E22)/G22</f>
        <v>#DIV/0!</v>
      </c>
      <c r="K22" s="486">
        <v>6</v>
      </c>
      <c r="L22" s="486">
        <f>K2*100+K22</f>
        <v>10006</v>
      </c>
    </row>
    <row r="23" spans="1:12" x14ac:dyDescent="0.25">
      <c r="A23" s="7"/>
      <c r="B23" s="7"/>
      <c r="C23" s="469" t="s">
        <v>312</v>
      </c>
      <c r="D23" s="506"/>
      <c r="E23" s="492"/>
      <c r="F23" s="492"/>
      <c r="G23" s="492"/>
      <c r="H23" s="492"/>
      <c r="I23" s="137"/>
      <c r="K23" s="486"/>
      <c r="L23" s="486"/>
    </row>
    <row r="24" spans="1:12" x14ac:dyDescent="0.25">
      <c r="A24" s="864" t="s">
        <v>292</v>
      </c>
      <c r="B24" s="864"/>
      <c r="C24" s="864"/>
      <c r="D24" s="507">
        <f>SUM(D22:D23)</f>
        <v>0</v>
      </c>
      <c r="E24" s="495"/>
      <c r="F24" s="495"/>
      <c r="G24" s="495"/>
      <c r="H24" s="92">
        <f>SUM(H22:H23)</f>
        <v>0</v>
      </c>
      <c r="I24" s="92" t="e">
        <f>SUM(I22:I23)</f>
        <v>#DIV/0!</v>
      </c>
      <c r="K24" s="486"/>
      <c r="L24" s="486"/>
    </row>
    <row r="25" spans="1:12" ht="12" customHeight="1" x14ac:dyDescent="0.25">
      <c r="A25" s="7" t="s">
        <v>316</v>
      </c>
      <c r="B25" s="7" t="s">
        <v>315</v>
      </c>
      <c r="C25" s="469" t="s">
        <v>315</v>
      </c>
      <c r="D25" s="511"/>
      <c r="E25" s="511" t="e">
        <f>(E139*D139+E177*D177+E215*D215+E253*D253+E291*D291+E329*D329+E367*D367+E405*D405+E443*D443+D481*E481+D519*E519+D557*E557+E595*D595+E633*D633+E671*D671+E709*D709)/D25</f>
        <v>#DIV/0!</v>
      </c>
      <c r="F25" s="492">
        <v>0</v>
      </c>
      <c r="G25" s="492">
        <v>1</v>
      </c>
      <c r="H25" s="492"/>
      <c r="I25" s="137" t="e">
        <f>D25*(F25-E25)/G25</f>
        <v>#DIV/0!</v>
      </c>
      <c r="K25" s="486">
        <v>7</v>
      </c>
      <c r="L25" s="486">
        <f>K2*100+K25</f>
        <v>10007</v>
      </c>
    </row>
    <row r="26" spans="1:12" x14ac:dyDescent="0.25">
      <c r="A26" s="7"/>
      <c r="B26" s="7"/>
      <c r="C26" s="469" t="s">
        <v>312</v>
      </c>
      <c r="D26" s="506"/>
      <c r="E26" s="514"/>
      <c r="F26" s="492"/>
      <c r="G26" s="492"/>
      <c r="H26" s="492"/>
      <c r="I26" s="137"/>
    </row>
    <row r="27" spans="1:12" x14ac:dyDescent="0.25">
      <c r="A27" s="864" t="s">
        <v>292</v>
      </c>
      <c r="B27" s="864"/>
      <c r="C27" s="864"/>
      <c r="D27" s="507">
        <f>SUM(D25:D26)</f>
        <v>0</v>
      </c>
      <c r="E27" s="515"/>
      <c r="F27" s="495"/>
      <c r="G27" s="495"/>
      <c r="H27" s="92">
        <f>SUM(H25:H26)</f>
        <v>0</v>
      </c>
      <c r="I27" s="92" t="e">
        <f>SUM(I25:I26)</f>
        <v>#DIV/0!</v>
      </c>
    </row>
    <row r="28" spans="1:12" x14ac:dyDescent="0.25">
      <c r="A28" s="865" t="s">
        <v>91</v>
      </c>
      <c r="B28" s="865"/>
      <c r="C28" s="865"/>
      <c r="D28" s="92">
        <f>D27+D24+D21+D18+D15</f>
        <v>0</v>
      </c>
      <c r="E28" s="516"/>
      <c r="F28" s="500"/>
      <c r="G28" s="500"/>
      <c r="H28" s="92" t="e">
        <f>H27+H24+H21+H18+H15</f>
        <v>#DIV/0!</v>
      </c>
      <c r="I28" s="92" t="e">
        <f>I27+I24+I21+I18+I15</f>
        <v>#DIV/0!</v>
      </c>
    </row>
    <row r="29" spans="1:12" ht="14" x14ac:dyDescent="0.25">
      <c r="A29" s="867" t="s">
        <v>491</v>
      </c>
      <c r="B29" s="867"/>
      <c r="C29" s="867"/>
      <c r="D29" s="867"/>
      <c r="E29" s="867"/>
      <c r="F29" s="867"/>
      <c r="G29" s="867"/>
      <c r="H29" s="867"/>
      <c r="I29" s="867"/>
    </row>
    <row r="30" spans="1:12" ht="14" x14ac:dyDescent="0.25">
      <c r="A30" s="867" t="s">
        <v>695</v>
      </c>
      <c r="B30" s="867"/>
      <c r="C30" s="867"/>
      <c r="D30" s="867"/>
      <c r="E30" s="867"/>
      <c r="F30" s="867"/>
      <c r="G30" s="867"/>
      <c r="H30" s="867"/>
      <c r="I30" s="867"/>
    </row>
    <row r="31" spans="1:12" ht="12.75" customHeight="1" x14ac:dyDescent="0.25">
      <c r="A31" s="868" t="s">
        <v>696</v>
      </c>
      <c r="B31" s="868"/>
      <c r="C31" s="868"/>
      <c r="D31" s="868"/>
      <c r="E31" s="868"/>
      <c r="F31" s="868"/>
      <c r="G31" s="868"/>
      <c r="H31" s="868"/>
      <c r="I31" s="868"/>
    </row>
    <row r="32" spans="1:12" x14ac:dyDescent="0.25">
      <c r="A32" s="223"/>
      <c r="B32" s="468"/>
      <c r="C32" s="468"/>
      <c r="D32" s="468"/>
      <c r="E32" s="468"/>
      <c r="F32" s="468"/>
      <c r="G32" s="468"/>
      <c r="H32" s="468"/>
      <c r="I32" s="468"/>
    </row>
    <row r="33" spans="1:9" x14ac:dyDescent="0.25">
      <c r="A33" s="468"/>
      <c r="B33" s="468"/>
      <c r="C33" s="468"/>
      <c r="D33" s="468"/>
      <c r="E33" s="468"/>
      <c r="F33" s="468"/>
      <c r="G33" s="468"/>
      <c r="H33" s="468"/>
      <c r="I33" s="468"/>
    </row>
    <row r="34" spans="1:9" x14ac:dyDescent="0.25">
      <c r="A34" s="468"/>
      <c r="B34" s="468"/>
      <c r="C34" s="468"/>
      <c r="D34" s="468"/>
      <c r="E34" s="468"/>
      <c r="F34" s="468"/>
      <c r="G34" s="468"/>
      <c r="H34" s="468"/>
      <c r="I34" s="468"/>
    </row>
    <row r="35" spans="1:9" x14ac:dyDescent="0.25">
      <c r="A35" s="468"/>
      <c r="B35" s="468"/>
      <c r="C35" s="468"/>
      <c r="D35" s="468"/>
      <c r="E35" s="468"/>
      <c r="F35" s="468"/>
      <c r="G35" s="468"/>
      <c r="H35" s="468"/>
      <c r="I35" s="468"/>
    </row>
    <row r="36" spans="1:9" x14ac:dyDescent="0.25">
      <c r="A36" s="468"/>
      <c r="B36" s="468"/>
      <c r="C36" s="468"/>
      <c r="D36" s="468"/>
      <c r="E36" s="468"/>
      <c r="F36" s="468"/>
      <c r="G36" s="468"/>
      <c r="H36" s="468"/>
      <c r="I36" s="468"/>
    </row>
    <row r="37" spans="1:9" x14ac:dyDescent="0.25">
      <c r="A37" s="468"/>
      <c r="B37" s="468"/>
      <c r="C37" s="468"/>
      <c r="D37" s="468"/>
      <c r="E37" s="468"/>
      <c r="F37" s="468"/>
      <c r="G37" s="468"/>
      <c r="H37" s="468"/>
      <c r="I37" s="468"/>
    </row>
    <row r="38" spans="1:9" x14ac:dyDescent="0.25">
      <c r="A38" s="468"/>
      <c r="B38" s="468"/>
      <c r="C38" s="468"/>
      <c r="D38" s="468"/>
      <c r="E38" s="468"/>
      <c r="F38" s="468"/>
      <c r="G38" s="468"/>
      <c r="H38" s="468"/>
      <c r="I38" s="468"/>
    </row>
    <row r="39" spans="1:9" x14ac:dyDescent="0.25">
      <c r="A39" s="13" t="s">
        <v>23</v>
      </c>
      <c r="B39" s="13"/>
      <c r="C39" s="791">
        <f>Presentación!$C$3</f>
        <v>1990</v>
      </c>
      <c r="D39" s="791"/>
      <c r="E39" s="791"/>
      <c r="F39" s="791"/>
      <c r="G39" s="791"/>
      <c r="H39" s="791"/>
      <c r="I39" s="791"/>
    </row>
    <row r="40" spans="1:9" ht="12" customHeight="1" x14ac:dyDescent="0.25">
      <c r="A40" s="11" t="s">
        <v>24</v>
      </c>
      <c r="B40" s="11"/>
      <c r="C40" s="792" t="s">
        <v>92</v>
      </c>
      <c r="D40" s="792"/>
      <c r="E40" s="792"/>
      <c r="F40" s="792"/>
      <c r="G40" s="792"/>
      <c r="H40" s="792"/>
      <c r="I40" s="792"/>
    </row>
    <row r="41" spans="1:9" ht="12" customHeight="1" x14ac:dyDescent="0.25">
      <c r="A41" s="702" t="s">
        <v>5</v>
      </c>
      <c r="B41" s="702"/>
      <c r="C41" s="703" t="s">
        <v>26</v>
      </c>
      <c r="D41" s="703"/>
      <c r="E41" s="703"/>
      <c r="F41" s="703"/>
      <c r="G41" s="703"/>
      <c r="H41" s="703"/>
      <c r="I41" s="703"/>
    </row>
    <row r="42" spans="1:9" ht="12.75" customHeight="1" x14ac:dyDescent="0.25">
      <c r="A42" s="702" t="s">
        <v>27</v>
      </c>
      <c r="B42" s="702"/>
      <c r="C42" s="703" t="s">
        <v>692</v>
      </c>
      <c r="D42" s="703"/>
      <c r="E42" s="703"/>
      <c r="F42" s="703"/>
      <c r="G42" s="703"/>
      <c r="H42" s="703"/>
      <c r="I42" s="703"/>
    </row>
    <row r="43" spans="1:9" ht="12" customHeight="1" x14ac:dyDescent="0.25">
      <c r="A43" s="702" t="s">
        <v>29</v>
      </c>
      <c r="B43" s="702"/>
      <c r="C43" s="703" t="s">
        <v>680</v>
      </c>
      <c r="D43" s="703"/>
      <c r="E43" s="703"/>
      <c r="F43" s="703"/>
      <c r="G43" s="703"/>
      <c r="H43" s="703"/>
      <c r="I43" s="703"/>
    </row>
    <row r="44" spans="1:9" ht="12" customHeight="1" x14ac:dyDescent="0.25">
      <c r="A44" s="702" t="s">
        <v>31</v>
      </c>
      <c r="B44" s="702"/>
      <c r="C44" s="703" t="s">
        <v>406</v>
      </c>
      <c r="D44" s="703"/>
      <c r="E44" s="703"/>
      <c r="F44" s="703"/>
      <c r="G44" s="703"/>
      <c r="H44" s="703"/>
      <c r="I44" s="703"/>
    </row>
    <row r="45" spans="1:9" ht="12" customHeight="1" x14ac:dyDescent="0.25">
      <c r="A45" s="704" t="s">
        <v>33</v>
      </c>
      <c r="B45" s="704"/>
      <c r="C45" s="97" t="s">
        <v>34</v>
      </c>
      <c r="D45" s="705" t="s">
        <v>237</v>
      </c>
      <c r="E45" s="705"/>
      <c r="F45" s="705"/>
      <c r="G45" s="705"/>
      <c r="H45" s="705"/>
      <c r="I45" s="705"/>
    </row>
    <row r="46" spans="1:9" ht="45.75" customHeight="1" x14ac:dyDescent="0.25">
      <c r="A46" s="7" t="s">
        <v>37</v>
      </c>
      <c r="B46" s="7"/>
      <c r="C46" s="7" t="s">
        <v>38</v>
      </c>
      <c r="D46" s="98" t="s">
        <v>238</v>
      </c>
      <c r="E46" s="98" t="s">
        <v>483</v>
      </c>
      <c r="F46" s="98" t="s">
        <v>484</v>
      </c>
      <c r="G46" s="98" t="s">
        <v>241</v>
      </c>
      <c r="H46" s="98" t="s">
        <v>242</v>
      </c>
      <c r="I46" s="98" t="s">
        <v>242</v>
      </c>
    </row>
    <row r="47" spans="1:9" ht="13.5" customHeight="1" x14ac:dyDescent="0.25">
      <c r="A47" s="7" t="s">
        <v>224</v>
      </c>
      <c r="B47" s="7" t="s">
        <v>47</v>
      </c>
      <c r="C47" s="7"/>
      <c r="D47" s="25" t="s">
        <v>48</v>
      </c>
      <c r="E47" s="25" t="s">
        <v>243</v>
      </c>
      <c r="F47" s="25" t="s">
        <v>243</v>
      </c>
      <c r="G47" s="25" t="s">
        <v>244</v>
      </c>
      <c r="H47" s="25" t="s">
        <v>52</v>
      </c>
      <c r="I47" s="25" t="s">
        <v>121</v>
      </c>
    </row>
    <row r="48" spans="1:9" ht="34.5" x14ac:dyDescent="0.25">
      <c r="A48" s="7"/>
      <c r="B48" s="7"/>
      <c r="C48" s="7"/>
      <c r="D48" s="25" t="s">
        <v>54</v>
      </c>
      <c r="E48" s="25" t="s">
        <v>246</v>
      </c>
      <c r="F48" s="25" t="s">
        <v>247</v>
      </c>
      <c r="G48" s="25" t="s">
        <v>485</v>
      </c>
      <c r="H48" s="25" t="s">
        <v>486</v>
      </c>
      <c r="I48" s="25" t="s">
        <v>487</v>
      </c>
    </row>
    <row r="49" spans="1:9" ht="13.5" x14ac:dyDescent="0.35">
      <c r="A49" s="7"/>
      <c r="B49" s="7"/>
      <c r="C49" s="7"/>
      <c r="D49" s="114" t="s">
        <v>488</v>
      </c>
      <c r="E49" s="114" t="s">
        <v>251</v>
      </c>
      <c r="F49" s="114" t="s">
        <v>250</v>
      </c>
      <c r="G49" s="114" t="s">
        <v>489</v>
      </c>
      <c r="H49" s="114" t="s">
        <v>253</v>
      </c>
      <c r="I49" s="114" t="s">
        <v>253</v>
      </c>
    </row>
    <row r="50" spans="1:9" ht="12" customHeight="1" x14ac:dyDescent="0.25">
      <c r="A50" s="7" t="s">
        <v>68</v>
      </c>
      <c r="B50" s="7" t="s">
        <v>315</v>
      </c>
      <c r="C50" s="135" t="s">
        <v>689</v>
      </c>
      <c r="D50" s="511">
        <f>D126+D164+D202+D240+D278+D316+D354+D392+D430+D468+D506+D544+D582+D620+D658+D696</f>
        <v>0</v>
      </c>
      <c r="E50" s="511"/>
      <c r="F50" s="492">
        <v>0</v>
      </c>
      <c r="G50" s="492">
        <v>1</v>
      </c>
      <c r="H50" s="511">
        <f t="shared" ref="H50:I52" si="0">H126+H164+H202+H240+H278+H316+H354+H392+H430+H468+H506+H544+H582+H620+H658+H696</f>
        <v>0</v>
      </c>
      <c r="I50" s="511">
        <f t="shared" si="0"/>
        <v>0</v>
      </c>
    </row>
    <row r="51" spans="1:9" x14ac:dyDescent="0.25">
      <c r="A51" s="7"/>
      <c r="B51" s="7"/>
      <c r="C51" s="486" t="s">
        <v>693</v>
      </c>
      <c r="D51" s="511">
        <f>D127+D165+D203+D241+D279+D317+D355+D393+D431+D469+D507+D545+D583+D621+D659+D697</f>
        <v>0</v>
      </c>
      <c r="E51" s="511"/>
      <c r="F51" s="492">
        <v>0</v>
      </c>
      <c r="G51" s="492">
        <v>1</v>
      </c>
      <c r="H51" s="511">
        <f t="shared" si="0"/>
        <v>0</v>
      </c>
      <c r="I51" s="511">
        <f t="shared" si="0"/>
        <v>0</v>
      </c>
    </row>
    <row r="52" spans="1:9" x14ac:dyDescent="0.25">
      <c r="A52" s="7"/>
      <c r="B52" s="7"/>
      <c r="C52" s="135" t="s">
        <v>691</v>
      </c>
      <c r="D52" s="511">
        <f>D128+D166+D204+D242+D280+D318+D356+D394+D432+D470+D508+D546+D584+D622+D660+D698</f>
        <v>0</v>
      </c>
      <c r="E52" s="511"/>
      <c r="F52" s="492">
        <v>0</v>
      </c>
      <c r="G52" s="492">
        <v>1</v>
      </c>
      <c r="H52" s="511">
        <f t="shared" si="0"/>
        <v>0</v>
      </c>
      <c r="I52" s="511">
        <f t="shared" si="0"/>
        <v>0</v>
      </c>
    </row>
    <row r="53" spans="1:9" x14ac:dyDescent="0.25">
      <c r="A53" s="864" t="s">
        <v>292</v>
      </c>
      <c r="B53" s="864"/>
      <c r="C53" s="864"/>
      <c r="D53" s="505">
        <f>SUM(D49:D52)</f>
        <v>0</v>
      </c>
      <c r="E53" s="513"/>
      <c r="F53" s="495"/>
      <c r="G53" s="495"/>
      <c r="H53" s="505">
        <f>SUM(H49:H52)</f>
        <v>0</v>
      </c>
      <c r="I53" s="505">
        <f>SUM(I49:I52)</f>
        <v>0</v>
      </c>
    </row>
    <row r="54" spans="1:9" ht="12" customHeight="1" x14ac:dyDescent="0.25">
      <c r="A54" s="7" t="s">
        <v>310</v>
      </c>
      <c r="B54" s="7" t="s">
        <v>315</v>
      </c>
      <c r="C54" s="469" t="s">
        <v>694</v>
      </c>
      <c r="D54" s="511">
        <f>D130+D168+D206+D244+D282+D320+D358+D396+D434+D472+D510+D548+D586+D624+D662+D700</f>
        <v>0</v>
      </c>
      <c r="E54" s="511"/>
      <c r="F54" s="492">
        <v>0</v>
      </c>
      <c r="G54" s="492">
        <v>1</v>
      </c>
      <c r="H54" s="511">
        <f>H130+H168+H206+H244+H282+H320+H358+H396+H434+H472+H510+H548+H586+H624+H662+H700</f>
        <v>0</v>
      </c>
      <c r="I54" s="511">
        <f>I130+I168+I206+I244+I282+I320+I358+I396+I434+I472+I510+I548+I586+I624+I662+I700</f>
        <v>0</v>
      </c>
    </row>
    <row r="55" spans="1:9" x14ac:dyDescent="0.25">
      <c r="A55" s="7"/>
      <c r="B55" s="7"/>
      <c r="C55" s="469" t="s">
        <v>312</v>
      </c>
      <c r="D55" s="506"/>
      <c r="E55" s="492"/>
      <c r="F55" s="492"/>
      <c r="G55" s="492"/>
      <c r="H55" s="506"/>
      <c r="I55" s="506"/>
    </row>
    <row r="56" spans="1:9" x14ac:dyDescent="0.25">
      <c r="A56" s="864" t="s">
        <v>292</v>
      </c>
      <c r="B56" s="864"/>
      <c r="C56" s="864"/>
      <c r="D56" s="507">
        <f>SUM(D54:D55)</f>
        <v>0</v>
      </c>
      <c r="E56" s="495"/>
      <c r="F56" s="495"/>
      <c r="G56" s="495"/>
      <c r="H56" s="507">
        <f>SUM(H54:H55)</f>
        <v>0</v>
      </c>
      <c r="I56" s="507">
        <f>SUM(I54:I55)</f>
        <v>0</v>
      </c>
    </row>
    <row r="57" spans="1:9" ht="12" customHeight="1" x14ac:dyDescent="0.25">
      <c r="A57" s="7" t="s">
        <v>313</v>
      </c>
      <c r="B57" s="7" t="s">
        <v>315</v>
      </c>
      <c r="C57" s="469" t="s">
        <v>315</v>
      </c>
      <c r="D57" s="511">
        <f>D133+D171+D209+D247+D285+D323+D361+D399+D437+D475+D513+D551+D589+D627+D665+D703</f>
        <v>0</v>
      </c>
      <c r="E57" s="511"/>
      <c r="F57" s="492">
        <v>0</v>
      </c>
      <c r="G57" s="492">
        <v>1</v>
      </c>
      <c r="H57" s="511">
        <f>H133+H171+H209+H247+H285+H323+H361+H399+H437+H475+H513+H551+H589+H627+H665+H703</f>
        <v>0</v>
      </c>
      <c r="I57" s="511">
        <f>I133+I171+I209+I247+I285+I323+I361+I399+I437+I475+I513+I551+I589+I627+I665+I703</f>
        <v>0</v>
      </c>
    </row>
    <row r="58" spans="1:9" x14ac:dyDescent="0.25">
      <c r="A58" s="7"/>
      <c r="B58" s="7"/>
      <c r="C58" s="469" t="s">
        <v>312</v>
      </c>
      <c r="D58" s="506"/>
      <c r="E58" s="492"/>
      <c r="F58" s="492"/>
      <c r="G58" s="492"/>
      <c r="H58" s="506"/>
      <c r="I58" s="506"/>
    </row>
    <row r="59" spans="1:9" x14ac:dyDescent="0.25">
      <c r="A59" s="864" t="s">
        <v>292</v>
      </c>
      <c r="B59" s="864"/>
      <c r="C59" s="864"/>
      <c r="D59" s="507">
        <f>SUM(D57:D58)</f>
        <v>0</v>
      </c>
      <c r="E59" s="495"/>
      <c r="F59" s="495"/>
      <c r="G59" s="495"/>
      <c r="H59" s="507">
        <f>SUM(H57:H58)</f>
        <v>0</v>
      </c>
      <c r="I59" s="507">
        <f>SUM(I57:I58)</f>
        <v>0</v>
      </c>
    </row>
    <row r="60" spans="1:9" ht="12" customHeight="1" x14ac:dyDescent="0.25">
      <c r="A60" s="7" t="s">
        <v>314</v>
      </c>
      <c r="B60" s="7" t="s">
        <v>315</v>
      </c>
      <c r="C60" s="469" t="s">
        <v>315</v>
      </c>
      <c r="D60" s="511">
        <f>D136+D174+D212+D250+D288+D326+D364+D402+D440+D478+D516+D554+D592+D630+D668+D706</f>
        <v>0</v>
      </c>
      <c r="E60" s="511"/>
      <c r="F60" s="492">
        <v>0</v>
      </c>
      <c r="G60" s="492">
        <v>1</v>
      </c>
      <c r="H60" s="511">
        <f>H136+H174+H212+H250+H288+H326+H364+H402+H440+H478+H516+H554+H592+H630+H668+H706</f>
        <v>0</v>
      </c>
      <c r="I60" s="511">
        <f>I136+I174+I212+I250+I288+I326+I364+I402+I440+I478+I516+I554+I592+I630+I668+I706</f>
        <v>0</v>
      </c>
    </row>
    <row r="61" spans="1:9" x14ac:dyDescent="0.25">
      <c r="A61" s="7"/>
      <c r="B61" s="7"/>
      <c r="C61" s="469" t="s">
        <v>312</v>
      </c>
      <c r="D61" s="506"/>
      <c r="E61" s="492"/>
      <c r="F61" s="492"/>
      <c r="G61" s="492"/>
      <c r="H61" s="506"/>
      <c r="I61" s="506"/>
    </row>
    <row r="62" spans="1:9" x14ac:dyDescent="0.25">
      <c r="A62" s="864" t="s">
        <v>292</v>
      </c>
      <c r="B62" s="864"/>
      <c r="C62" s="864"/>
      <c r="D62" s="507">
        <f>SUM(D60:D61)</f>
        <v>0</v>
      </c>
      <c r="E62" s="495"/>
      <c r="F62" s="495"/>
      <c r="G62" s="495"/>
      <c r="H62" s="507">
        <f>SUM(H60:H61)</f>
        <v>0</v>
      </c>
      <c r="I62" s="507">
        <f>SUM(I60:I61)</f>
        <v>0</v>
      </c>
    </row>
    <row r="63" spans="1:9" ht="12" customHeight="1" x14ac:dyDescent="0.25">
      <c r="A63" s="7" t="s">
        <v>316</v>
      </c>
      <c r="B63" s="7" t="s">
        <v>315</v>
      </c>
      <c r="C63" s="469" t="s">
        <v>315</v>
      </c>
      <c r="D63" s="511">
        <f>D139+D177+D215+D253+D291+D329+D367+D405+D443+D481+D519+D557+D595+D633+D671+D709</f>
        <v>0</v>
      </c>
      <c r="E63" s="511"/>
      <c r="F63" s="492">
        <v>0</v>
      </c>
      <c r="G63" s="492">
        <v>1</v>
      </c>
      <c r="H63" s="511">
        <f>H139+H177+H215+H253+H291+H329+H367+H405+H443+H481+H519+H557+H595+H633+H671+H709</f>
        <v>0</v>
      </c>
      <c r="I63" s="511">
        <f>I139+I177+I215+I253+I291+I329+I367+I405+I443+I481+I519+I557+I595+I633+I671+I709</f>
        <v>0</v>
      </c>
    </row>
    <row r="64" spans="1:9" x14ac:dyDescent="0.25">
      <c r="A64" s="7"/>
      <c r="B64" s="7"/>
      <c r="C64" s="469" t="s">
        <v>312</v>
      </c>
      <c r="D64" s="506"/>
      <c r="E64" s="514"/>
      <c r="F64" s="492"/>
      <c r="G64" s="492"/>
      <c r="H64" s="506"/>
      <c r="I64" s="506"/>
    </row>
    <row r="65" spans="1:9" x14ac:dyDescent="0.25">
      <c r="A65" s="864" t="s">
        <v>292</v>
      </c>
      <c r="B65" s="864"/>
      <c r="C65" s="864"/>
      <c r="D65" s="507">
        <f>SUM(D63:D64)</f>
        <v>0</v>
      </c>
      <c r="E65" s="515"/>
      <c r="F65" s="495"/>
      <c r="G65" s="495"/>
      <c r="H65" s="507">
        <f>SUM(H63:H64)</f>
        <v>0</v>
      </c>
      <c r="I65" s="507">
        <f>SUM(I63:I64)</f>
        <v>0</v>
      </c>
    </row>
    <row r="66" spans="1:9" x14ac:dyDescent="0.25">
      <c r="A66" s="865" t="s">
        <v>91</v>
      </c>
      <c r="B66" s="865"/>
      <c r="C66" s="865"/>
      <c r="D66" s="92">
        <f>D65+D62+D59+D56+D53</f>
        <v>0</v>
      </c>
      <c r="E66" s="516"/>
      <c r="F66" s="500"/>
      <c r="G66" s="500"/>
      <c r="H66" s="92">
        <f>H65+H62+H59+H56+H53</f>
        <v>0</v>
      </c>
      <c r="I66" s="92">
        <f>I65+I62+I59+I56+I53</f>
        <v>0</v>
      </c>
    </row>
    <row r="67" spans="1:9" ht="14" x14ac:dyDescent="0.25">
      <c r="A67" s="867" t="s">
        <v>491</v>
      </c>
      <c r="B67" s="867"/>
      <c r="C67" s="867"/>
      <c r="D67" s="867"/>
      <c r="E67" s="867"/>
      <c r="F67" s="867"/>
      <c r="G67" s="867"/>
      <c r="H67" s="867"/>
      <c r="I67" s="867"/>
    </row>
    <row r="68" spans="1:9" ht="14" x14ac:dyDescent="0.25">
      <c r="A68" s="867" t="s">
        <v>695</v>
      </c>
      <c r="B68" s="867"/>
      <c r="C68" s="867"/>
      <c r="D68" s="867"/>
      <c r="E68" s="867"/>
      <c r="F68" s="867"/>
      <c r="G68" s="867"/>
      <c r="H68" s="867"/>
      <c r="I68" s="867"/>
    </row>
    <row r="69" spans="1:9" ht="12" customHeight="1" x14ac:dyDescent="0.25">
      <c r="A69" s="868" t="s">
        <v>696</v>
      </c>
      <c r="B69" s="868"/>
      <c r="C69" s="868"/>
      <c r="D69" s="868"/>
      <c r="E69" s="868"/>
      <c r="F69" s="868"/>
      <c r="G69" s="868"/>
      <c r="H69" s="868"/>
      <c r="I69" s="868"/>
    </row>
    <row r="70" spans="1:9" x14ac:dyDescent="0.25">
      <c r="A70" s="223"/>
      <c r="B70" s="468"/>
      <c r="C70" s="468"/>
      <c r="D70" s="468"/>
      <c r="E70" s="468"/>
      <c r="F70" s="468"/>
      <c r="G70" s="468"/>
      <c r="H70" s="468"/>
      <c r="I70" s="468"/>
    </row>
    <row r="77" spans="1:9" x14ac:dyDescent="0.25">
      <c r="A77" s="13" t="s">
        <v>23</v>
      </c>
      <c r="B77" s="13"/>
      <c r="C77" s="791">
        <f>Presentación!$C$3</f>
        <v>1990</v>
      </c>
      <c r="D77" s="791"/>
      <c r="E77" s="791"/>
      <c r="F77" s="791"/>
      <c r="G77" s="791"/>
      <c r="H77" s="791"/>
      <c r="I77" s="791"/>
    </row>
    <row r="78" spans="1:9" ht="12" customHeight="1" x14ac:dyDescent="0.25">
      <c r="A78" s="11" t="s">
        <v>24</v>
      </c>
      <c r="B78" s="11"/>
      <c r="C78" s="792" t="s">
        <v>93</v>
      </c>
      <c r="D78" s="792"/>
      <c r="E78" s="792"/>
      <c r="F78" s="792"/>
      <c r="G78" s="792"/>
      <c r="H78" s="792"/>
      <c r="I78" s="792"/>
    </row>
    <row r="79" spans="1:9" ht="12" customHeight="1" x14ac:dyDescent="0.25">
      <c r="A79" s="702" t="s">
        <v>5</v>
      </c>
      <c r="B79" s="702"/>
      <c r="C79" s="703" t="s">
        <v>26</v>
      </c>
      <c r="D79" s="703"/>
      <c r="E79" s="703"/>
      <c r="F79" s="703"/>
      <c r="G79" s="703"/>
      <c r="H79" s="703"/>
      <c r="I79" s="703"/>
    </row>
    <row r="80" spans="1:9" ht="12.75" customHeight="1" x14ac:dyDescent="0.25">
      <c r="A80" s="702" t="s">
        <v>27</v>
      </c>
      <c r="B80" s="702"/>
      <c r="C80" s="703" t="s">
        <v>692</v>
      </c>
      <c r="D80" s="703"/>
      <c r="E80" s="703"/>
      <c r="F80" s="703"/>
      <c r="G80" s="703"/>
      <c r="H80" s="703"/>
      <c r="I80" s="703"/>
    </row>
    <row r="81" spans="1:9" ht="12" customHeight="1" x14ac:dyDescent="0.25">
      <c r="A81" s="702" t="s">
        <v>29</v>
      </c>
      <c r="B81" s="702"/>
      <c r="C81" s="703" t="s">
        <v>680</v>
      </c>
      <c r="D81" s="703"/>
      <c r="E81" s="703"/>
      <c r="F81" s="703"/>
      <c r="G81" s="703"/>
      <c r="H81" s="703"/>
      <c r="I81" s="703"/>
    </row>
    <row r="82" spans="1:9" ht="12" customHeight="1" x14ac:dyDescent="0.25">
      <c r="A82" s="702" t="s">
        <v>31</v>
      </c>
      <c r="B82" s="702"/>
      <c r="C82" s="703" t="s">
        <v>406</v>
      </c>
      <c r="D82" s="703"/>
      <c r="E82" s="703"/>
      <c r="F82" s="703"/>
      <c r="G82" s="703"/>
      <c r="H82" s="703"/>
      <c r="I82" s="703"/>
    </row>
    <row r="83" spans="1:9" ht="12" customHeight="1" x14ac:dyDescent="0.25">
      <c r="A83" s="704" t="s">
        <v>33</v>
      </c>
      <c r="B83" s="704"/>
      <c r="C83" s="97" t="s">
        <v>34</v>
      </c>
      <c r="D83" s="705" t="s">
        <v>237</v>
      </c>
      <c r="E83" s="705"/>
      <c r="F83" s="705"/>
      <c r="G83" s="705"/>
      <c r="H83" s="705"/>
      <c r="I83" s="705"/>
    </row>
    <row r="84" spans="1:9" ht="45.75" customHeight="1" x14ac:dyDescent="0.25">
      <c r="A84" s="7" t="s">
        <v>37</v>
      </c>
      <c r="B84" s="7"/>
      <c r="C84" s="7" t="s">
        <v>38</v>
      </c>
      <c r="D84" s="98" t="s">
        <v>238</v>
      </c>
      <c r="E84" s="98" t="s">
        <v>483</v>
      </c>
      <c r="F84" s="98" t="s">
        <v>484</v>
      </c>
      <c r="G84" s="98" t="s">
        <v>241</v>
      </c>
      <c r="H84" s="98" t="s">
        <v>242</v>
      </c>
      <c r="I84" s="98" t="s">
        <v>242</v>
      </c>
    </row>
    <row r="85" spans="1:9" ht="13.5" customHeight="1" x14ac:dyDescent="0.25">
      <c r="A85" s="7" t="s">
        <v>224</v>
      </c>
      <c r="B85" s="7" t="s">
        <v>47</v>
      </c>
      <c r="C85" s="7"/>
      <c r="D85" s="25" t="s">
        <v>48</v>
      </c>
      <c r="E85" s="25" t="s">
        <v>243</v>
      </c>
      <c r="F85" s="25" t="s">
        <v>243</v>
      </c>
      <c r="G85" s="25" t="s">
        <v>244</v>
      </c>
      <c r="H85" s="25" t="s">
        <v>52</v>
      </c>
      <c r="I85" s="25" t="s">
        <v>121</v>
      </c>
    </row>
    <row r="86" spans="1:9" ht="34.5" x14ac:dyDescent="0.25">
      <c r="A86" s="7"/>
      <c r="B86" s="7"/>
      <c r="C86" s="7"/>
      <c r="D86" s="25" t="s">
        <v>54</v>
      </c>
      <c r="E86" s="25" t="s">
        <v>246</v>
      </c>
      <c r="F86" s="25" t="s">
        <v>247</v>
      </c>
      <c r="G86" s="25" t="s">
        <v>485</v>
      </c>
      <c r="H86" s="25" t="s">
        <v>486</v>
      </c>
      <c r="I86" s="25" t="s">
        <v>487</v>
      </c>
    </row>
    <row r="87" spans="1:9" ht="13.5" x14ac:dyDescent="0.35">
      <c r="A87" s="7"/>
      <c r="B87" s="7"/>
      <c r="C87" s="7"/>
      <c r="D87" s="114" t="s">
        <v>488</v>
      </c>
      <c r="E87" s="114" t="s">
        <v>251</v>
      </c>
      <c r="F87" s="114" t="s">
        <v>250</v>
      </c>
      <c r="G87" s="114" t="s">
        <v>489</v>
      </c>
      <c r="H87" s="114" t="s">
        <v>253</v>
      </c>
      <c r="I87" s="114" t="s">
        <v>253</v>
      </c>
    </row>
    <row r="88" spans="1:9" ht="12" customHeight="1" x14ac:dyDescent="0.25">
      <c r="A88" s="7" t="s">
        <v>68</v>
      </c>
      <c r="B88" s="7" t="s">
        <v>315</v>
      </c>
      <c r="C88" s="135" t="s">
        <v>689</v>
      </c>
      <c r="D88" s="511">
        <f>D12-D50</f>
        <v>0</v>
      </c>
      <c r="E88" s="511">
        <f>'[1]DOM '!$B$110</f>
        <v>3</v>
      </c>
      <c r="F88" s="492">
        <v>0</v>
      </c>
      <c r="G88" s="492">
        <v>1</v>
      </c>
      <c r="H88" s="511" t="e">
        <f t="shared" ref="H88:I90" si="1">H12-H50</f>
        <v>#DIV/0!</v>
      </c>
      <c r="I88" s="511">
        <f t="shared" si="1"/>
        <v>0</v>
      </c>
    </row>
    <row r="89" spans="1:9" x14ac:dyDescent="0.25">
      <c r="A89" s="7"/>
      <c r="B89" s="7"/>
      <c r="C89" s="486" t="s">
        <v>693</v>
      </c>
      <c r="D89" s="511">
        <f>D13-D51</f>
        <v>0</v>
      </c>
      <c r="E89" s="511"/>
      <c r="F89" s="492">
        <v>0</v>
      </c>
      <c r="G89" s="492">
        <v>1</v>
      </c>
      <c r="H89" s="511" t="e">
        <f t="shared" si="1"/>
        <v>#DIV/0!</v>
      </c>
      <c r="I89" s="511">
        <f t="shared" si="1"/>
        <v>0</v>
      </c>
    </row>
    <row r="90" spans="1:9" x14ac:dyDescent="0.25">
      <c r="A90" s="7"/>
      <c r="B90" s="7"/>
      <c r="C90" s="135" t="s">
        <v>691</v>
      </c>
      <c r="D90" s="511">
        <f>D14-D52</f>
        <v>0</v>
      </c>
      <c r="E90" s="511"/>
      <c r="F90" s="492">
        <v>0</v>
      </c>
      <c r="G90" s="492">
        <v>1</v>
      </c>
      <c r="H90" s="511" t="e">
        <f t="shared" si="1"/>
        <v>#DIV/0!</v>
      </c>
      <c r="I90" s="511">
        <f t="shared" si="1"/>
        <v>0</v>
      </c>
    </row>
    <row r="91" spans="1:9" x14ac:dyDescent="0.25">
      <c r="A91" s="864" t="s">
        <v>292</v>
      </c>
      <c r="B91" s="864"/>
      <c r="C91" s="864"/>
      <c r="D91" s="505">
        <f>SUM(D87:D90)</f>
        <v>0</v>
      </c>
      <c r="E91" s="513"/>
      <c r="F91" s="495"/>
      <c r="G91" s="495"/>
      <c r="H91" s="496" t="e">
        <f>SUM(H88:H90)</f>
        <v>#DIV/0!</v>
      </c>
      <c r="I91" s="496">
        <f>SUM(I88:I90)</f>
        <v>0</v>
      </c>
    </row>
    <row r="92" spans="1:9" ht="12" customHeight="1" x14ac:dyDescent="0.25">
      <c r="A92" s="7" t="s">
        <v>310</v>
      </c>
      <c r="B92" s="7" t="s">
        <v>315</v>
      </c>
      <c r="C92" s="469" t="s">
        <v>694</v>
      </c>
      <c r="D92" s="511">
        <f>D16-D54</f>
        <v>0</v>
      </c>
      <c r="E92" s="492">
        <v>0</v>
      </c>
      <c r="F92" s="492">
        <v>0</v>
      </c>
      <c r="G92" s="492">
        <v>1</v>
      </c>
      <c r="H92" s="511">
        <f>H16-H54</f>
        <v>0</v>
      </c>
      <c r="I92" s="511" t="e">
        <f>I16-I54</f>
        <v>#DIV/0!</v>
      </c>
    </row>
    <row r="93" spans="1:9" x14ac:dyDescent="0.25">
      <c r="A93" s="7"/>
      <c r="B93" s="7"/>
      <c r="C93" s="469" t="s">
        <v>312</v>
      </c>
      <c r="D93" s="506"/>
      <c r="E93" s="492"/>
      <c r="F93" s="492"/>
      <c r="G93" s="492"/>
      <c r="H93" s="492"/>
      <c r="I93" s="137"/>
    </row>
    <row r="94" spans="1:9" x14ac:dyDescent="0.25">
      <c r="A94" s="864" t="s">
        <v>292</v>
      </c>
      <c r="B94" s="864"/>
      <c r="C94" s="864"/>
      <c r="D94" s="507">
        <f>SUM(D92:D93)</f>
        <v>0</v>
      </c>
      <c r="E94" s="495"/>
      <c r="F94" s="495"/>
      <c r="G94" s="495"/>
      <c r="H94" s="496">
        <f>SUM(H92:H93)</f>
        <v>0</v>
      </c>
      <c r="I94" s="496" t="e">
        <f>SUM(I92:I93)</f>
        <v>#DIV/0!</v>
      </c>
    </row>
    <row r="95" spans="1:9" ht="12" customHeight="1" x14ac:dyDescent="0.25">
      <c r="A95" s="7" t="s">
        <v>313</v>
      </c>
      <c r="B95" s="7" t="s">
        <v>315</v>
      </c>
      <c r="C95" s="469" t="s">
        <v>315</v>
      </c>
      <c r="D95" s="511">
        <f>D19-D57</f>
        <v>0</v>
      </c>
      <c r="E95" s="492">
        <v>0</v>
      </c>
      <c r="F95" s="492">
        <v>0</v>
      </c>
      <c r="G95" s="492">
        <v>1</v>
      </c>
      <c r="H95" s="511">
        <f>H19-H57</f>
        <v>0</v>
      </c>
      <c r="I95" s="511" t="e">
        <f>I19-I57</f>
        <v>#DIV/0!</v>
      </c>
    </row>
    <row r="96" spans="1:9" x14ac:dyDescent="0.25">
      <c r="A96" s="7"/>
      <c r="B96" s="7"/>
      <c r="C96" s="469" t="s">
        <v>312</v>
      </c>
      <c r="D96" s="506"/>
      <c r="E96" s="492"/>
      <c r="F96" s="492"/>
      <c r="G96" s="492"/>
      <c r="H96" s="492"/>
      <c r="I96" s="137"/>
    </row>
    <row r="97" spans="1:9" x14ac:dyDescent="0.25">
      <c r="A97" s="864" t="s">
        <v>292</v>
      </c>
      <c r="B97" s="864"/>
      <c r="C97" s="864"/>
      <c r="D97" s="507">
        <f>SUM(D95:D96)</f>
        <v>0</v>
      </c>
      <c r="E97" s="495"/>
      <c r="F97" s="495"/>
      <c r="G97" s="495"/>
      <c r="H97" s="496">
        <f>SUM(H95:H96)</f>
        <v>0</v>
      </c>
      <c r="I97" s="496" t="e">
        <f>SUM(I95:I96)</f>
        <v>#DIV/0!</v>
      </c>
    </row>
    <row r="98" spans="1:9" ht="12" customHeight="1" x14ac:dyDescent="0.25">
      <c r="A98" s="7" t="s">
        <v>314</v>
      </c>
      <c r="B98" s="7" t="s">
        <v>315</v>
      </c>
      <c r="C98" s="469" t="s">
        <v>315</v>
      </c>
      <c r="D98" s="511">
        <f>D22-D60</f>
        <v>0</v>
      </c>
      <c r="E98" s="492">
        <v>0</v>
      </c>
      <c r="F98" s="492">
        <v>0</v>
      </c>
      <c r="G98" s="492">
        <v>1</v>
      </c>
      <c r="H98" s="511">
        <f>H22-H60</f>
        <v>0</v>
      </c>
      <c r="I98" s="511" t="e">
        <f>I22-I60</f>
        <v>#DIV/0!</v>
      </c>
    </row>
    <row r="99" spans="1:9" x14ac:dyDescent="0.25">
      <c r="A99" s="7"/>
      <c r="B99" s="7"/>
      <c r="C99" s="469" t="s">
        <v>312</v>
      </c>
      <c r="D99" s="506"/>
      <c r="E99" s="492"/>
      <c r="F99" s="492"/>
      <c r="G99" s="492"/>
      <c r="H99" s="492"/>
      <c r="I99" s="137"/>
    </row>
    <row r="100" spans="1:9" x14ac:dyDescent="0.25">
      <c r="A100" s="864" t="s">
        <v>292</v>
      </c>
      <c r="B100" s="864"/>
      <c r="C100" s="864"/>
      <c r="D100" s="507">
        <f>SUM(D98:D99)</f>
        <v>0</v>
      </c>
      <c r="E100" s="495"/>
      <c r="F100" s="495"/>
      <c r="G100" s="495"/>
      <c r="H100" s="496">
        <f>SUM(H98:H99)</f>
        <v>0</v>
      </c>
      <c r="I100" s="496" t="e">
        <f>SUM(I98:I99)</f>
        <v>#DIV/0!</v>
      </c>
    </row>
    <row r="101" spans="1:9" ht="12" customHeight="1" x14ac:dyDescent="0.25">
      <c r="A101" s="7" t="s">
        <v>316</v>
      </c>
      <c r="B101" s="7" t="s">
        <v>315</v>
      </c>
      <c r="C101" s="469" t="s">
        <v>315</v>
      </c>
      <c r="D101" s="511">
        <f>D25-D63</f>
        <v>0</v>
      </c>
      <c r="E101" s="492">
        <v>0</v>
      </c>
      <c r="F101" s="492">
        <v>0</v>
      </c>
      <c r="G101" s="492">
        <v>1</v>
      </c>
      <c r="H101" s="511">
        <f>H25-H63</f>
        <v>0</v>
      </c>
      <c r="I101" s="511" t="e">
        <f>I25-I63</f>
        <v>#DIV/0!</v>
      </c>
    </row>
    <row r="102" spans="1:9" x14ac:dyDescent="0.25">
      <c r="A102" s="7"/>
      <c r="B102" s="7"/>
      <c r="C102" s="469" t="s">
        <v>312</v>
      </c>
      <c r="D102" s="506"/>
      <c r="E102" s="514"/>
      <c r="F102" s="492"/>
      <c r="G102" s="492"/>
      <c r="H102" s="492"/>
      <c r="I102" s="137"/>
    </row>
    <row r="103" spans="1:9" x14ac:dyDescent="0.25">
      <c r="A103" s="864" t="s">
        <v>292</v>
      </c>
      <c r="B103" s="864"/>
      <c r="C103" s="864"/>
      <c r="D103" s="507">
        <f>SUM(D101:D102)</f>
        <v>0</v>
      </c>
      <c r="E103" s="515"/>
      <c r="F103" s="495"/>
      <c r="G103" s="495"/>
      <c r="H103" s="496">
        <f>SUM(H101:H102)</f>
        <v>0</v>
      </c>
      <c r="I103" s="496" t="e">
        <f>SUM(I101:I102)</f>
        <v>#DIV/0!</v>
      </c>
    </row>
    <row r="104" spans="1:9" x14ac:dyDescent="0.25">
      <c r="A104" s="865" t="s">
        <v>91</v>
      </c>
      <c r="B104" s="865"/>
      <c r="C104" s="865"/>
      <c r="D104" s="92">
        <f>D103+D100+D97+D94+D91</f>
        <v>0</v>
      </c>
      <c r="E104" s="516"/>
      <c r="F104" s="500"/>
      <c r="G104" s="500"/>
      <c r="H104" s="496" t="e">
        <f>H103+H100+H97+H94+H91</f>
        <v>#DIV/0!</v>
      </c>
      <c r="I104" s="496" t="e">
        <f>I103+I100+I97+I94+I91</f>
        <v>#DIV/0!</v>
      </c>
    </row>
    <row r="105" spans="1:9" ht="14" x14ac:dyDescent="0.25">
      <c r="A105" s="867" t="s">
        <v>491</v>
      </c>
      <c r="B105" s="867"/>
      <c r="C105" s="867"/>
      <c r="D105" s="867"/>
      <c r="E105" s="867"/>
      <c r="F105" s="867"/>
      <c r="G105" s="867"/>
      <c r="H105" s="867"/>
      <c r="I105" s="867"/>
    </row>
    <row r="106" spans="1:9" ht="14" x14ac:dyDescent="0.25">
      <c r="A106" s="867" t="s">
        <v>695</v>
      </c>
      <c r="B106" s="867"/>
      <c r="C106" s="867"/>
      <c r="D106" s="867"/>
      <c r="E106" s="867"/>
      <c r="F106" s="867"/>
      <c r="G106" s="867"/>
      <c r="H106" s="867"/>
      <c r="I106" s="867"/>
    </row>
    <row r="107" spans="1:9" ht="12" customHeight="1" x14ac:dyDescent="0.25">
      <c r="A107" s="868" t="s">
        <v>696</v>
      </c>
      <c r="B107" s="868"/>
      <c r="C107" s="868"/>
      <c r="D107" s="868"/>
      <c r="E107" s="868"/>
      <c r="F107" s="868"/>
      <c r="G107" s="868"/>
      <c r="H107" s="868"/>
      <c r="I107" s="868"/>
    </row>
    <row r="115" spans="1:14" x14ac:dyDescent="0.25">
      <c r="A115" s="13" t="s">
        <v>23</v>
      </c>
      <c r="B115" s="13"/>
      <c r="C115" s="791">
        <f>Presentación!$C$3</f>
        <v>1990</v>
      </c>
      <c r="D115" s="791"/>
      <c r="E115" s="791"/>
      <c r="F115" s="791"/>
      <c r="G115" s="791"/>
      <c r="H115" s="791"/>
      <c r="I115" s="791"/>
    </row>
    <row r="116" spans="1:14" ht="12" customHeight="1" x14ac:dyDescent="0.25">
      <c r="A116" s="11" t="s">
        <v>24</v>
      </c>
      <c r="B116" s="11"/>
      <c r="C116" s="792" t="s">
        <v>375</v>
      </c>
      <c r="D116" s="792"/>
      <c r="E116" s="792"/>
      <c r="F116" s="792"/>
      <c r="G116" s="792"/>
      <c r="H116" s="792"/>
      <c r="I116" s="792"/>
      <c r="K116" s="486">
        <v>15</v>
      </c>
      <c r="L116" s="486">
        <v>4</v>
      </c>
      <c r="M116" s="486"/>
    </row>
    <row r="117" spans="1:14" ht="12" customHeight="1" x14ac:dyDescent="0.25">
      <c r="A117" s="702" t="s">
        <v>5</v>
      </c>
      <c r="B117" s="702"/>
      <c r="C117" s="703" t="s">
        <v>26</v>
      </c>
      <c r="D117" s="703"/>
      <c r="E117" s="703"/>
      <c r="F117" s="703"/>
      <c r="G117" s="703"/>
      <c r="H117" s="703"/>
      <c r="I117" s="703"/>
      <c r="K117" s="486"/>
      <c r="L117" s="486"/>
      <c r="M117" s="468"/>
    </row>
    <row r="118" spans="1:14" ht="12" customHeight="1" x14ac:dyDescent="0.25">
      <c r="A118" s="702" t="s">
        <v>27</v>
      </c>
      <c r="B118" s="702"/>
      <c r="C118" s="703" t="s">
        <v>692</v>
      </c>
      <c r="D118" s="703"/>
      <c r="E118" s="703"/>
      <c r="F118" s="703"/>
      <c r="G118" s="703"/>
      <c r="H118" s="703"/>
      <c r="I118" s="703"/>
      <c r="K118" s="486"/>
      <c r="L118" s="486"/>
      <c r="M118" s="468"/>
    </row>
    <row r="119" spans="1:14" ht="12" customHeight="1" x14ac:dyDescent="0.25">
      <c r="A119" s="702" t="s">
        <v>29</v>
      </c>
      <c r="B119" s="702"/>
      <c r="C119" s="703" t="s">
        <v>680</v>
      </c>
      <c r="D119" s="703"/>
      <c r="E119" s="703"/>
      <c r="F119" s="703"/>
      <c r="G119" s="703"/>
      <c r="H119" s="703"/>
      <c r="I119" s="703"/>
      <c r="K119" s="486"/>
      <c r="L119" s="486"/>
      <c r="M119" s="468"/>
    </row>
    <row r="120" spans="1:14" ht="12" customHeight="1" x14ac:dyDescent="0.25">
      <c r="A120" s="702" t="s">
        <v>31</v>
      </c>
      <c r="B120" s="702"/>
      <c r="C120" s="703" t="s">
        <v>406</v>
      </c>
      <c r="D120" s="703"/>
      <c r="E120" s="703"/>
      <c r="F120" s="703"/>
      <c r="G120" s="703"/>
      <c r="H120" s="703"/>
      <c r="I120" s="703"/>
      <c r="K120" s="486"/>
      <c r="L120" s="486"/>
      <c r="M120" s="468"/>
    </row>
    <row r="121" spans="1:14" ht="12" customHeight="1" x14ac:dyDescent="0.25">
      <c r="A121" s="704" t="s">
        <v>33</v>
      </c>
      <c r="B121" s="704"/>
      <c r="C121" s="97" t="s">
        <v>34</v>
      </c>
      <c r="D121" s="705" t="s">
        <v>237</v>
      </c>
      <c r="E121" s="705"/>
      <c r="F121" s="705"/>
      <c r="G121" s="705"/>
      <c r="H121" s="705"/>
      <c r="I121" s="705"/>
      <c r="K121" s="486"/>
      <c r="L121" s="486"/>
      <c r="M121" s="468"/>
    </row>
    <row r="122" spans="1:14" ht="45.75" customHeight="1" x14ac:dyDescent="0.25">
      <c r="A122" s="7" t="s">
        <v>37</v>
      </c>
      <c r="B122" s="7"/>
      <c r="C122" s="7" t="s">
        <v>38</v>
      </c>
      <c r="D122" s="98" t="s">
        <v>238</v>
      </c>
      <c r="E122" s="98" t="s">
        <v>483</v>
      </c>
      <c r="F122" s="98" t="s">
        <v>484</v>
      </c>
      <c r="G122" s="98" t="s">
        <v>241</v>
      </c>
      <c r="H122" s="98" t="s">
        <v>242</v>
      </c>
      <c r="I122" s="98" t="s">
        <v>242</v>
      </c>
      <c r="K122" s="486"/>
      <c r="L122" s="486"/>
      <c r="M122" s="468"/>
    </row>
    <row r="123" spans="1:14" ht="13.5" customHeight="1" x14ac:dyDescent="0.25">
      <c r="A123" s="7" t="s">
        <v>224</v>
      </c>
      <c r="B123" s="7" t="s">
        <v>47</v>
      </c>
      <c r="C123" s="7"/>
      <c r="D123" s="25" t="s">
        <v>48</v>
      </c>
      <c r="E123" s="25" t="s">
        <v>243</v>
      </c>
      <c r="F123" s="25" t="s">
        <v>243</v>
      </c>
      <c r="G123" s="25" t="s">
        <v>244</v>
      </c>
      <c r="H123" s="25" t="s">
        <v>52</v>
      </c>
      <c r="I123" s="25" t="s">
        <v>121</v>
      </c>
      <c r="K123" s="486"/>
      <c r="L123" s="486"/>
      <c r="M123" s="468"/>
    </row>
    <row r="124" spans="1:14" ht="34.5" x14ac:dyDescent="0.25">
      <c r="A124" s="7"/>
      <c r="B124" s="7"/>
      <c r="C124" s="7"/>
      <c r="D124" s="25" t="s">
        <v>54</v>
      </c>
      <c r="E124" s="25" t="s">
        <v>246</v>
      </c>
      <c r="F124" s="25" t="s">
        <v>247</v>
      </c>
      <c r="G124" s="25" t="s">
        <v>485</v>
      </c>
      <c r="H124" s="25" t="s">
        <v>486</v>
      </c>
      <c r="I124" s="25" t="s">
        <v>487</v>
      </c>
      <c r="K124" s="486"/>
      <c r="L124" s="486"/>
      <c r="M124" s="468"/>
    </row>
    <row r="125" spans="1:14" ht="13.5" x14ac:dyDescent="0.35">
      <c r="A125" s="7"/>
      <c r="B125" s="7"/>
      <c r="C125" s="7"/>
      <c r="D125" s="114" t="s">
        <v>488</v>
      </c>
      <c r="E125" s="114" t="s">
        <v>251</v>
      </c>
      <c r="F125" s="114" t="s">
        <v>250</v>
      </c>
      <c r="G125" s="114" t="s">
        <v>489</v>
      </c>
      <c r="H125" s="114" t="s">
        <v>253</v>
      </c>
      <c r="I125" s="114" t="s">
        <v>253</v>
      </c>
      <c r="K125" s="486"/>
      <c r="L125" s="486"/>
      <c r="M125" s="468"/>
    </row>
    <row r="126" spans="1:14" ht="12" customHeight="1" x14ac:dyDescent="0.25">
      <c r="A126" s="7" t="s">
        <v>68</v>
      </c>
      <c r="B126" s="7" t="s">
        <v>315</v>
      </c>
      <c r="C126" s="135" t="s">
        <v>689</v>
      </c>
      <c r="D126" s="511"/>
      <c r="E126" s="511"/>
      <c r="F126" s="492">
        <v>0</v>
      </c>
      <c r="G126" s="492">
        <v>1</v>
      </c>
      <c r="H126" s="497">
        <f>D126*(F126-E126)/G126</f>
        <v>0</v>
      </c>
      <c r="I126" s="137"/>
      <c r="K126" s="486">
        <v>1</v>
      </c>
      <c r="L126" s="486">
        <f>K116*100+K126</f>
        <v>1501</v>
      </c>
      <c r="M126" s="468"/>
    </row>
    <row r="127" spans="1:14" x14ac:dyDescent="0.25">
      <c r="A127" s="7"/>
      <c r="B127" s="7"/>
      <c r="C127" s="486" t="s">
        <v>693</v>
      </c>
      <c r="D127" s="511"/>
      <c r="E127" s="511"/>
      <c r="F127" s="492">
        <v>0</v>
      </c>
      <c r="G127" s="492">
        <v>1</v>
      </c>
      <c r="H127" s="497">
        <f>D127*(F127-E127)/G127</f>
        <v>0</v>
      </c>
      <c r="I127" s="137"/>
      <c r="K127" s="486">
        <v>2</v>
      </c>
      <c r="L127" s="486">
        <f>K116*100+K127</f>
        <v>1502</v>
      </c>
      <c r="M127" s="468"/>
    </row>
    <row r="128" spans="1:14" x14ac:dyDescent="0.25">
      <c r="A128" s="7"/>
      <c r="B128" s="7"/>
      <c r="C128" s="135" t="s">
        <v>691</v>
      </c>
      <c r="D128" s="511"/>
      <c r="E128" s="511"/>
      <c r="F128" s="492">
        <v>0</v>
      </c>
      <c r="G128" s="492">
        <v>1</v>
      </c>
      <c r="H128" s="497">
        <f>D128*(F128-E128)/G128</f>
        <v>0</v>
      </c>
      <c r="I128" s="137"/>
      <c r="K128" s="486">
        <v>3</v>
      </c>
      <c r="L128" s="486">
        <f>K116*100+K128</f>
        <v>1503</v>
      </c>
      <c r="M128" s="21"/>
      <c r="N128" s="512"/>
    </row>
    <row r="129" spans="1:13" x14ac:dyDescent="0.25">
      <c r="A129" s="864" t="s">
        <v>292</v>
      </c>
      <c r="B129" s="864"/>
      <c r="C129" s="864"/>
      <c r="D129" s="587">
        <f>SUM(D125:D128)</f>
        <v>0</v>
      </c>
      <c r="E129" s="513"/>
      <c r="F129" s="495"/>
      <c r="G129" s="495"/>
      <c r="H129" s="496">
        <f>SUM(H126:H128)</f>
        <v>0</v>
      </c>
      <c r="I129" s="496">
        <f>SUM(I126:I128)</f>
        <v>0</v>
      </c>
      <c r="K129" s="486"/>
      <c r="L129" s="486"/>
      <c r="M129" s="468"/>
    </row>
    <row r="130" spans="1:13" ht="12" customHeight="1" x14ac:dyDescent="0.25">
      <c r="A130" s="7" t="s">
        <v>310</v>
      </c>
      <c r="B130" s="7" t="s">
        <v>315</v>
      </c>
      <c r="C130" s="469" t="s">
        <v>694</v>
      </c>
      <c r="D130" s="511"/>
      <c r="E130" s="492">
        <v>0</v>
      </c>
      <c r="F130" s="492">
        <v>0</v>
      </c>
      <c r="G130" s="492">
        <v>1</v>
      </c>
      <c r="H130" s="492"/>
      <c r="I130" s="137">
        <f>D130*(F130-E130)/G130</f>
        <v>0</v>
      </c>
      <c r="K130" s="486">
        <v>4</v>
      </c>
      <c r="L130" s="486">
        <f>K116*100+K130</f>
        <v>1504</v>
      </c>
      <c r="M130" s="468"/>
    </row>
    <row r="131" spans="1:13" x14ac:dyDescent="0.25">
      <c r="A131" s="7"/>
      <c r="B131" s="7"/>
      <c r="C131" s="469" t="s">
        <v>312</v>
      </c>
      <c r="D131" s="579"/>
      <c r="E131" s="492"/>
      <c r="F131" s="492"/>
      <c r="G131" s="492"/>
      <c r="H131" s="492"/>
      <c r="I131" s="137"/>
      <c r="K131" s="486"/>
      <c r="L131" s="486"/>
      <c r="M131" s="468"/>
    </row>
    <row r="132" spans="1:13" x14ac:dyDescent="0.25">
      <c r="A132" s="864" t="s">
        <v>292</v>
      </c>
      <c r="B132" s="864"/>
      <c r="C132" s="864"/>
      <c r="D132" s="587">
        <f>SUM(D130:D131)</f>
        <v>0</v>
      </c>
      <c r="E132" s="495"/>
      <c r="F132" s="495"/>
      <c r="G132" s="495"/>
      <c r="H132" s="496">
        <f>SUM(H130:H131)</f>
        <v>0</v>
      </c>
      <c r="I132" s="496">
        <f>SUM(I130:I131)</f>
        <v>0</v>
      </c>
      <c r="K132" s="486"/>
      <c r="L132" s="486"/>
      <c r="M132" s="468"/>
    </row>
    <row r="133" spans="1:13" ht="12" customHeight="1" x14ac:dyDescent="0.25">
      <c r="A133" s="7" t="s">
        <v>313</v>
      </c>
      <c r="B133" s="7" t="s">
        <v>315</v>
      </c>
      <c r="C133" s="469" t="s">
        <v>315</v>
      </c>
      <c r="D133" s="511"/>
      <c r="E133" s="492">
        <v>0</v>
      </c>
      <c r="F133" s="492">
        <v>0</v>
      </c>
      <c r="G133" s="492">
        <v>1</v>
      </c>
      <c r="H133" s="492"/>
      <c r="I133" s="137">
        <f>D133*(F133-E133)/G133</f>
        <v>0</v>
      </c>
      <c r="K133" s="486">
        <v>5</v>
      </c>
      <c r="L133" s="486">
        <f>K116*100+K133</f>
        <v>1505</v>
      </c>
      <c r="M133" s="468"/>
    </row>
    <row r="134" spans="1:13" x14ac:dyDescent="0.25">
      <c r="A134" s="7"/>
      <c r="B134" s="7"/>
      <c r="C134" s="469" t="s">
        <v>312</v>
      </c>
      <c r="D134" s="579"/>
      <c r="E134" s="492"/>
      <c r="F134" s="492"/>
      <c r="G134" s="492"/>
      <c r="H134" s="492"/>
      <c r="I134" s="137"/>
      <c r="K134" s="486"/>
      <c r="L134" s="486"/>
      <c r="M134" s="468"/>
    </row>
    <row r="135" spans="1:13" x14ac:dyDescent="0.25">
      <c r="A135" s="864" t="s">
        <v>292</v>
      </c>
      <c r="B135" s="864"/>
      <c r="C135" s="864"/>
      <c r="D135" s="587">
        <f>SUM(D133:D134)</f>
        <v>0</v>
      </c>
      <c r="E135" s="495"/>
      <c r="F135" s="495"/>
      <c r="G135" s="495"/>
      <c r="H135" s="496">
        <f>SUM(H133:H134)</f>
        <v>0</v>
      </c>
      <c r="I135" s="496">
        <f>SUM(I133:I134)</f>
        <v>0</v>
      </c>
      <c r="K135" s="486"/>
      <c r="L135" s="486"/>
      <c r="M135" s="468"/>
    </row>
    <row r="136" spans="1:13" ht="12" customHeight="1" x14ac:dyDescent="0.25">
      <c r="A136" s="7" t="s">
        <v>314</v>
      </c>
      <c r="B136" s="7" t="s">
        <v>315</v>
      </c>
      <c r="C136" s="469" t="s">
        <v>315</v>
      </c>
      <c r="D136" s="511"/>
      <c r="E136" s="492">
        <v>0</v>
      </c>
      <c r="F136" s="492">
        <v>0</v>
      </c>
      <c r="G136" s="492">
        <v>1</v>
      </c>
      <c r="H136" s="492"/>
      <c r="I136" s="137">
        <f>D136*(F136-E136)/G136</f>
        <v>0</v>
      </c>
      <c r="K136" s="486">
        <v>6</v>
      </c>
      <c r="L136" s="486">
        <f>K116*100+K136</f>
        <v>1506</v>
      </c>
      <c r="M136" s="468"/>
    </row>
    <row r="137" spans="1:13" x14ac:dyDescent="0.25">
      <c r="A137" s="7"/>
      <c r="B137" s="7"/>
      <c r="C137" s="469" t="s">
        <v>312</v>
      </c>
      <c r="D137" s="579"/>
      <c r="E137" s="492"/>
      <c r="F137" s="492"/>
      <c r="G137" s="492"/>
      <c r="H137" s="492"/>
      <c r="I137" s="137"/>
      <c r="K137" s="486"/>
      <c r="L137" s="486"/>
      <c r="M137" s="468"/>
    </row>
    <row r="138" spans="1:13" x14ac:dyDescent="0.25">
      <c r="A138" s="864" t="s">
        <v>292</v>
      </c>
      <c r="B138" s="864"/>
      <c r="C138" s="864"/>
      <c r="D138" s="587">
        <f>SUM(D136:D137)</f>
        <v>0</v>
      </c>
      <c r="E138" s="495"/>
      <c r="F138" s="495"/>
      <c r="G138" s="495"/>
      <c r="H138" s="496">
        <f>SUM(H136:H137)</f>
        <v>0</v>
      </c>
      <c r="I138" s="496">
        <f>SUM(I136:I137)</f>
        <v>0</v>
      </c>
      <c r="K138" s="486"/>
      <c r="L138" s="486"/>
      <c r="M138" s="468"/>
    </row>
    <row r="139" spans="1:13" ht="12" customHeight="1" x14ac:dyDescent="0.25">
      <c r="A139" s="7" t="s">
        <v>316</v>
      </c>
      <c r="B139" s="7" t="s">
        <v>315</v>
      </c>
      <c r="C139" s="469" t="s">
        <v>315</v>
      </c>
      <c r="D139" s="511"/>
      <c r="E139" s="492">
        <v>0</v>
      </c>
      <c r="F139" s="492">
        <v>0</v>
      </c>
      <c r="G139" s="492">
        <v>1</v>
      </c>
      <c r="H139" s="492"/>
      <c r="I139" s="137">
        <f>D139*(F139-E139)/G139</f>
        <v>0</v>
      </c>
      <c r="K139" s="486">
        <v>7</v>
      </c>
      <c r="L139" s="486">
        <f>K116*100+K139</f>
        <v>1507</v>
      </c>
      <c r="M139" s="468"/>
    </row>
    <row r="140" spans="1:13" x14ac:dyDescent="0.25">
      <c r="A140" s="7"/>
      <c r="B140" s="7"/>
      <c r="C140" s="469" t="s">
        <v>312</v>
      </c>
      <c r="D140" s="579"/>
      <c r="E140" s="514"/>
      <c r="F140" s="492"/>
      <c r="G140" s="492"/>
      <c r="H140" s="492"/>
      <c r="I140" s="137"/>
      <c r="K140" s="21"/>
      <c r="L140" s="21"/>
      <c r="M140" s="468"/>
    </row>
    <row r="141" spans="1:13" x14ac:dyDescent="0.25">
      <c r="A141" s="864" t="s">
        <v>292</v>
      </c>
      <c r="B141" s="864"/>
      <c r="C141" s="864"/>
      <c r="D141" s="507">
        <f>SUM(D139:D140)</f>
        <v>0</v>
      </c>
      <c r="E141" s="515"/>
      <c r="F141" s="495"/>
      <c r="G141" s="495"/>
      <c r="H141" s="496">
        <f>SUM(H139:H140)</f>
        <v>0</v>
      </c>
      <c r="I141" s="496">
        <f>SUM(I139:I140)</f>
        <v>0</v>
      </c>
      <c r="K141" s="468"/>
      <c r="L141" s="468"/>
      <c r="M141" s="468"/>
    </row>
    <row r="142" spans="1:13" x14ac:dyDescent="0.25">
      <c r="A142" s="865" t="s">
        <v>91</v>
      </c>
      <c r="B142" s="865"/>
      <c r="C142" s="865"/>
      <c r="D142" s="92">
        <f>D141+D138+D135+D132+D129</f>
        <v>0</v>
      </c>
      <c r="E142" s="516"/>
      <c r="F142" s="500"/>
      <c r="G142" s="500"/>
      <c r="H142" s="496">
        <f>H141+H138+H135+H132+H129</f>
        <v>0</v>
      </c>
      <c r="I142" s="496">
        <f>I141+I138+I135+I132+I129</f>
        <v>0</v>
      </c>
      <c r="K142" s="468"/>
      <c r="L142" s="468"/>
      <c r="M142" s="468"/>
    </row>
    <row r="143" spans="1:13" ht="14" x14ac:dyDescent="0.25">
      <c r="A143" s="867" t="s">
        <v>491</v>
      </c>
      <c r="B143" s="867"/>
      <c r="C143" s="867"/>
      <c r="D143" s="867"/>
      <c r="E143" s="867"/>
      <c r="F143" s="867"/>
      <c r="G143" s="867"/>
      <c r="H143" s="867"/>
      <c r="I143" s="867"/>
      <c r="K143" s="468"/>
      <c r="L143" s="468"/>
      <c r="M143" s="468"/>
    </row>
    <row r="144" spans="1:13" ht="14" x14ac:dyDescent="0.25">
      <c r="A144" s="867" t="s">
        <v>695</v>
      </c>
      <c r="B144" s="867"/>
      <c r="C144" s="867"/>
      <c r="D144" s="867"/>
      <c r="E144" s="867"/>
      <c r="F144" s="867"/>
      <c r="G144" s="867"/>
      <c r="H144" s="867"/>
      <c r="I144" s="867"/>
      <c r="K144" s="468"/>
      <c r="L144" s="468"/>
      <c r="M144" s="468"/>
    </row>
    <row r="145" spans="1:13" ht="12" customHeight="1" x14ac:dyDescent="0.25">
      <c r="A145" s="868" t="s">
        <v>696</v>
      </c>
      <c r="B145" s="868"/>
      <c r="C145" s="868"/>
      <c r="D145" s="868"/>
      <c r="E145" s="868"/>
      <c r="F145" s="868"/>
      <c r="G145" s="868"/>
      <c r="H145" s="868"/>
      <c r="I145" s="868"/>
      <c r="K145" s="468"/>
      <c r="L145" s="468"/>
      <c r="M145" s="468"/>
    </row>
    <row r="146" spans="1:13" x14ac:dyDescent="0.25">
      <c r="A146" s="223"/>
      <c r="B146" s="468"/>
      <c r="C146" s="468"/>
      <c r="D146" s="468"/>
      <c r="E146" s="468"/>
      <c r="F146" s="468"/>
      <c r="G146" s="468"/>
      <c r="H146" s="468"/>
      <c r="I146" s="468"/>
      <c r="K146" s="468"/>
      <c r="L146" s="468"/>
      <c r="M146" s="468"/>
    </row>
    <row r="147" spans="1:13" x14ac:dyDescent="0.25">
      <c r="A147" s="223"/>
      <c r="B147" s="468"/>
      <c r="C147" s="468"/>
      <c r="D147" s="468"/>
      <c r="E147" s="468"/>
      <c r="F147" s="468"/>
      <c r="G147" s="468"/>
      <c r="H147" s="468"/>
      <c r="I147" s="468"/>
      <c r="K147" s="468"/>
      <c r="L147" s="468"/>
      <c r="M147" s="468"/>
    </row>
    <row r="148" spans="1:13" x14ac:dyDescent="0.25">
      <c r="A148" s="468"/>
      <c r="B148" s="468"/>
      <c r="C148" s="468"/>
      <c r="D148" s="468"/>
      <c r="E148" s="468"/>
      <c r="F148" s="468"/>
      <c r="G148" s="468"/>
      <c r="H148" s="468"/>
      <c r="I148" s="468"/>
      <c r="K148" s="468"/>
      <c r="L148" s="468"/>
      <c r="M148" s="468"/>
    </row>
    <row r="149" spans="1:13" x14ac:dyDescent="0.25">
      <c r="A149" s="468"/>
      <c r="B149" s="468"/>
      <c r="C149" s="468"/>
      <c r="D149" s="468"/>
      <c r="E149" s="468"/>
      <c r="F149" s="468"/>
      <c r="G149" s="468"/>
      <c r="H149" s="468"/>
      <c r="I149" s="468"/>
      <c r="K149" s="468"/>
      <c r="L149" s="468"/>
      <c r="M149" s="468"/>
    </row>
    <row r="150" spans="1:13" x14ac:dyDescent="0.25">
      <c r="A150" s="468"/>
      <c r="B150" s="468"/>
      <c r="C150" s="468"/>
      <c r="D150" s="468"/>
      <c r="E150" s="468"/>
      <c r="F150" s="468"/>
      <c r="G150" s="468"/>
      <c r="H150" s="468"/>
      <c r="I150" s="468"/>
      <c r="K150" s="468"/>
      <c r="L150" s="468"/>
      <c r="M150" s="468"/>
    </row>
    <row r="151" spans="1:13" x14ac:dyDescent="0.25">
      <c r="A151" s="468"/>
      <c r="B151" s="468"/>
      <c r="C151" s="468"/>
      <c r="D151" s="468"/>
      <c r="E151" s="468"/>
      <c r="F151" s="468"/>
      <c r="G151" s="468"/>
      <c r="H151" s="468"/>
      <c r="I151" s="468"/>
      <c r="K151" s="468"/>
      <c r="L151" s="468"/>
      <c r="M151" s="468"/>
    </row>
    <row r="152" spans="1:13" x14ac:dyDescent="0.25">
      <c r="A152" s="468"/>
      <c r="B152" s="468"/>
      <c r="C152" s="468"/>
      <c r="D152" s="468"/>
      <c r="E152" s="468"/>
      <c r="F152" s="468"/>
      <c r="G152" s="468"/>
      <c r="H152" s="468"/>
      <c r="I152" s="468"/>
      <c r="K152" s="468"/>
      <c r="L152" s="468"/>
      <c r="M152" s="468"/>
    </row>
    <row r="153" spans="1:13" x14ac:dyDescent="0.25">
      <c r="A153" s="13" t="s">
        <v>23</v>
      </c>
      <c r="B153" s="13"/>
      <c r="C153" s="791">
        <f>Presentación!$C$3</f>
        <v>1990</v>
      </c>
      <c r="D153" s="791"/>
      <c r="E153" s="791"/>
      <c r="F153" s="791"/>
      <c r="G153" s="791"/>
      <c r="H153" s="791"/>
      <c r="I153" s="791"/>
      <c r="K153" s="468"/>
      <c r="L153" s="468"/>
      <c r="M153" s="468"/>
    </row>
    <row r="154" spans="1:13" ht="12" customHeight="1" x14ac:dyDescent="0.25">
      <c r="A154" s="11" t="s">
        <v>24</v>
      </c>
      <c r="B154" s="11"/>
      <c r="C154" s="792" t="s">
        <v>376</v>
      </c>
      <c r="D154" s="792"/>
      <c r="E154" s="792"/>
      <c r="F154" s="792"/>
      <c r="G154" s="792"/>
      <c r="H154" s="792"/>
      <c r="I154" s="792"/>
      <c r="K154" s="486">
        <v>1</v>
      </c>
      <c r="L154" s="486">
        <v>4</v>
      </c>
      <c r="M154" s="468"/>
    </row>
    <row r="155" spans="1:13" ht="12" customHeight="1" x14ac:dyDescent="0.25">
      <c r="A155" s="702" t="s">
        <v>5</v>
      </c>
      <c r="B155" s="702"/>
      <c r="C155" s="703" t="s">
        <v>26</v>
      </c>
      <c r="D155" s="703"/>
      <c r="E155" s="703"/>
      <c r="F155" s="703"/>
      <c r="G155" s="703"/>
      <c r="H155" s="703"/>
      <c r="I155" s="703"/>
      <c r="K155" s="486"/>
      <c r="L155" s="486"/>
      <c r="M155" s="468"/>
    </row>
    <row r="156" spans="1:13" ht="12.75" customHeight="1" x14ac:dyDescent="0.25">
      <c r="A156" s="702" t="s">
        <v>27</v>
      </c>
      <c r="B156" s="702"/>
      <c r="C156" s="703" t="s">
        <v>692</v>
      </c>
      <c r="D156" s="703"/>
      <c r="E156" s="703"/>
      <c r="F156" s="703"/>
      <c r="G156" s="703"/>
      <c r="H156" s="703"/>
      <c r="I156" s="703"/>
      <c r="K156" s="486"/>
      <c r="L156" s="486"/>
      <c r="M156" s="468"/>
    </row>
    <row r="157" spans="1:13" ht="12" customHeight="1" x14ac:dyDescent="0.25">
      <c r="A157" s="702" t="s">
        <v>29</v>
      </c>
      <c r="B157" s="702"/>
      <c r="C157" s="703" t="s">
        <v>680</v>
      </c>
      <c r="D157" s="703"/>
      <c r="E157" s="703"/>
      <c r="F157" s="703"/>
      <c r="G157" s="703"/>
      <c r="H157" s="703"/>
      <c r="I157" s="703"/>
      <c r="K157" s="486"/>
      <c r="L157" s="486"/>
      <c r="M157" s="468"/>
    </row>
    <row r="158" spans="1:13" ht="12" customHeight="1" x14ac:dyDescent="0.25">
      <c r="A158" s="702" t="s">
        <v>31</v>
      </c>
      <c r="B158" s="702"/>
      <c r="C158" s="703" t="s">
        <v>406</v>
      </c>
      <c r="D158" s="703"/>
      <c r="E158" s="703"/>
      <c r="F158" s="703"/>
      <c r="G158" s="703"/>
      <c r="H158" s="703"/>
      <c r="I158" s="703"/>
      <c r="K158" s="486"/>
      <c r="L158" s="486"/>
      <c r="M158" s="468"/>
    </row>
    <row r="159" spans="1:13" ht="12" customHeight="1" x14ac:dyDescent="0.25">
      <c r="A159" s="704" t="s">
        <v>33</v>
      </c>
      <c r="B159" s="704"/>
      <c r="C159" s="97" t="s">
        <v>34</v>
      </c>
      <c r="D159" s="705" t="s">
        <v>237</v>
      </c>
      <c r="E159" s="705"/>
      <c r="F159" s="705"/>
      <c r="G159" s="705"/>
      <c r="H159" s="705"/>
      <c r="I159" s="705"/>
      <c r="K159" s="486"/>
      <c r="L159" s="486"/>
      <c r="M159" s="468"/>
    </row>
    <row r="160" spans="1:13" ht="45.75" customHeight="1" x14ac:dyDescent="0.25">
      <c r="A160" s="7" t="s">
        <v>37</v>
      </c>
      <c r="B160" s="7"/>
      <c r="C160" s="7" t="s">
        <v>38</v>
      </c>
      <c r="D160" s="98" t="s">
        <v>238</v>
      </c>
      <c r="E160" s="98" t="s">
        <v>483</v>
      </c>
      <c r="F160" s="98" t="s">
        <v>484</v>
      </c>
      <c r="G160" s="98" t="s">
        <v>241</v>
      </c>
      <c r="H160" s="98" t="s">
        <v>242</v>
      </c>
      <c r="I160" s="98" t="s">
        <v>242</v>
      </c>
      <c r="K160" s="486"/>
      <c r="L160" s="486"/>
      <c r="M160" s="468"/>
    </row>
    <row r="161" spans="1:14" ht="13.5" customHeight="1" x14ac:dyDescent="0.25">
      <c r="A161" s="7" t="s">
        <v>224</v>
      </c>
      <c r="B161" s="7" t="s">
        <v>47</v>
      </c>
      <c r="C161" s="7"/>
      <c r="D161" s="25" t="s">
        <v>48</v>
      </c>
      <c r="E161" s="25" t="s">
        <v>243</v>
      </c>
      <c r="F161" s="25" t="s">
        <v>243</v>
      </c>
      <c r="G161" s="25" t="s">
        <v>244</v>
      </c>
      <c r="H161" s="25" t="s">
        <v>52</v>
      </c>
      <c r="I161" s="25" t="s">
        <v>121</v>
      </c>
      <c r="K161" s="486"/>
      <c r="L161" s="486"/>
      <c r="M161" s="468"/>
    </row>
    <row r="162" spans="1:14" ht="34.5" x14ac:dyDescent="0.25">
      <c r="A162" s="7"/>
      <c r="B162" s="7"/>
      <c r="C162" s="7"/>
      <c r="D162" s="25" t="s">
        <v>54</v>
      </c>
      <c r="E162" s="25" t="s">
        <v>246</v>
      </c>
      <c r="F162" s="25" t="s">
        <v>247</v>
      </c>
      <c r="G162" s="25" t="s">
        <v>485</v>
      </c>
      <c r="H162" s="25" t="s">
        <v>486</v>
      </c>
      <c r="I162" s="25" t="s">
        <v>487</v>
      </c>
      <c r="K162" s="486"/>
      <c r="L162" s="486"/>
      <c r="M162" s="468"/>
    </row>
    <row r="163" spans="1:14" ht="13.5" x14ac:dyDescent="0.35">
      <c r="A163" s="7"/>
      <c r="B163" s="7"/>
      <c r="C163" s="7"/>
      <c r="D163" s="114" t="s">
        <v>488</v>
      </c>
      <c r="E163" s="114" t="s">
        <v>251</v>
      </c>
      <c r="F163" s="114" t="s">
        <v>250</v>
      </c>
      <c r="G163" s="114" t="s">
        <v>489</v>
      </c>
      <c r="H163" s="114" t="s">
        <v>253</v>
      </c>
      <c r="I163" s="114" t="s">
        <v>253</v>
      </c>
      <c r="K163" s="486"/>
      <c r="L163" s="486"/>
      <c r="M163" s="468"/>
    </row>
    <row r="164" spans="1:14" ht="12" customHeight="1" x14ac:dyDescent="0.25">
      <c r="A164" s="7" t="s">
        <v>68</v>
      </c>
      <c r="B164" s="7" t="s">
        <v>315</v>
      </c>
      <c r="C164" s="135" t="s">
        <v>689</v>
      </c>
      <c r="D164" s="511"/>
      <c r="E164" s="511"/>
      <c r="F164" s="492">
        <v>0</v>
      </c>
      <c r="G164" s="492">
        <v>1</v>
      </c>
      <c r="H164" s="497">
        <f>D164*(F164-E164)/G164</f>
        <v>0</v>
      </c>
      <c r="I164" s="137"/>
      <c r="K164" s="486">
        <v>1</v>
      </c>
      <c r="L164" s="486">
        <f>K154*100+K164</f>
        <v>101</v>
      </c>
      <c r="M164" s="468"/>
    </row>
    <row r="165" spans="1:14" x14ac:dyDescent="0.25">
      <c r="A165" s="7"/>
      <c r="B165" s="7"/>
      <c r="C165" s="486" t="s">
        <v>693</v>
      </c>
      <c r="D165" s="511"/>
      <c r="E165" s="511"/>
      <c r="F165" s="492">
        <v>0</v>
      </c>
      <c r="G165" s="492">
        <v>1</v>
      </c>
      <c r="H165" s="497">
        <f>D165*(F165-E165)/G165</f>
        <v>0</v>
      </c>
      <c r="I165" s="137"/>
      <c r="K165" s="486">
        <v>2</v>
      </c>
      <c r="L165" s="486">
        <f>K154*100+K165</f>
        <v>102</v>
      </c>
      <c r="M165" s="468"/>
    </row>
    <row r="166" spans="1:14" x14ac:dyDescent="0.25">
      <c r="A166" s="7"/>
      <c r="B166" s="7"/>
      <c r="C166" s="135" t="s">
        <v>691</v>
      </c>
      <c r="D166" s="511"/>
      <c r="E166" s="511"/>
      <c r="F166" s="492">
        <v>0</v>
      </c>
      <c r="G166" s="492">
        <v>1</v>
      </c>
      <c r="H166" s="497">
        <f>D166*(F166-E166)/G166</f>
        <v>0</v>
      </c>
      <c r="I166" s="137"/>
      <c r="K166" s="486">
        <v>3</v>
      </c>
      <c r="L166" s="486">
        <f>K154*100+K166</f>
        <v>103</v>
      </c>
      <c r="M166" s="21"/>
      <c r="N166" s="512"/>
    </row>
    <row r="167" spans="1:14" x14ac:dyDescent="0.25">
      <c r="A167" s="864" t="s">
        <v>292</v>
      </c>
      <c r="B167" s="864"/>
      <c r="C167" s="864"/>
      <c r="D167" s="587">
        <f>SUM(D163:D166)</f>
        <v>0</v>
      </c>
      <c r="E167" s="513"/>
      <c r="F167" s="495"/>
      <c r="G167" s="495"/>
      <c r="H167" s="496">
        <f>SUM(H164:H166)</f>
        <v>0</v>
      </c>
      <c r="I167" s="496">
        <f>SUM(I164:I166)</f>
        <v>0</v>
      </c>
      <c r="K167" s="486"/>
      <c r="L167" s="486"/>
      <c r="M167" s="468"/>
    </row>
    <row r="168" spans="1:14" ht="12" customHeight="1" x14ac:dyDescent="0.25">
      <c r="A168" s="7" t="s">
        <v>310</v>
      </c>
      <c r="B168" s="7" t="s">
        <v>315</v>
      </c>
      <c r="C168" s="469" t="s">
        <v>694</v>
      </c>
      <c r="D168" s="511"/>
      <c r="E168" s="492">
        <v>0</v>
      </c>
      <c r="F168" s="492">
        <v>0</v>
      </c>
      <c r="G168" s="492">
        <v>1</v>
      </c>
      <c r="H168" s="492"/>
      <c r="I168" s="137">
        <f>D168*(F168-E168)/G168</f>
        <v>0</v>
      </c>
      <c r="K168" s="486">
        <v>4</v>
      </c>
      <c r="L168" s="486">
        <f>K154*100+K168</f>
        <v>104</v>
      </c>
      <c r="M168" s="468"/>
    </row>
    <row r="169" spans="1:14" x14ac:dyDescent="0.25">
      <c r="A169" s="7"/>
      <c r="B169" s="7"/>
      <c r="C169" s="469" t="s">
        <v>312</v>
      </c>
      <c r="D169" s="579"/>
      <c r="E169" s="492"/>
      <c r="F169" s="492"/>
      <c r="G169" s="492"/>
      <c r="H169" s="492"/>
      <c r="I169" s="137"/>
      <c r="K169" s="486"/>
      <c r="L169" s="486"/>
      <c r="M169" s="468"/>
    </row>
    <row r="170" spans="1:14" x14ac:dyDescent="0.25">
      <c r="A170" s="864" t="s">
        <v>292</v>
      </c>
      <c r="B170" s="864"/>
      <c r="C170" s="864"/>
      <c r="D170" s="587">
        <f>SUM(D168:D169)</f>
        <v>0</v>
      </c>
      <c r="E170" s="495"/>
      <c r="F170" s="495"/>
      <c r="G170" s="495"/>
      <c r="H170" s="496">
        <f>SUM(H168:H169)</f>
        <v>0</v>
      </c>
      <c r="I170" s="496">
        <f>SUM(I168:I169)</f>
        <v>0</v>
      </c>
      <c r="K170" s="486"/>
      <c r="L170" s="486"/>
      <c r="M170" s="468"/>
    </row>
    <row r="171" spans="1:14" ht="12" customHeight="1" x14ac:dyDescent="0.25">
      <c r="A171" s="7" t="s">
        <v>313</v>
      </c>
      <c r="B171" s="7" t="s">
        <v>315</v>
      </c>
      <c r="C171" s="469" t="s">
        <v>315</v>
      </c>
      <c r="D171" s="511"/>
      <c r="E171" s="492">
        <v>0</v>
      </c>
      <c r="F171" s="492">
        <v>0</v>
      </c>
      <c r="G171" s="492">
        <v>1</v>
      </c>
      <c r="H171" s="492"/>
      <c r="I171" s="137">
        <f>D171*(F171-E171)/G171</f>
        <v>0</v>
      </c>
      <c r="K171" s="486">
        <v>5</v>
      </c>
      <c r="L171" s="486">
        <f>K154*100+K171</f>
        <v>105</v>
      </c>
      <c r="M171" s="468"/>
    </row>
    <row r="172" spans="1:14" x14ac:dyDescent="0.25">
      <c r="A172" s="7"/>
      <c r="B172" s="7"/>
      <c r="C172" s="469" t="s">
        <v>312</v>
      </c>
      <c r="D172" s="579"/>
      <c r="E172" s="492"/>
      <c r="F172" s="492"/>
      <c r="G172" s="492"/>
      <c r="H172" s="492"/>
      <c r="I172" s="137"/>
      <c r="K172" s="486"/>
      <c r="L172" s="486"/>
      <c r="M172" s="468"/>
    </row>
    <row r="173" spans="1:14" x14ac:dyDescent="0.25">
      <c r="A173" s="864" t="s">
        <v>292</v>
      </c>
      <c r="B173" s="864"/>
      <c r="C173" s="864"/>
      <c r="D173" s="587">
        <f>SUM(D171:D172)</f>
        <v>0</v>
      </c>
      <c r="E173" s="495"/>
      <c r="F173" s="495"/>
      <c r="G173" s="495"/>
      <c r="H173" s="496">
        <f>SUM(H171:H172)</f>
        <v>0</v>
      </c>
      <c r="I173" s="496">
        <f>SUM(I171:I172)</f>
        <v>0</v>
      </c>
      <c r="K173" s="486"/>
      <c r="L173" s="486"/>
      <c r="M173" s="468"/>
    </row>
    <row r="174" spans="1:14" ht="12" customHeight="1" x14ac:dyDescent="0.25">
      <c r="A174" s="7" t="s">
        <v>314</v>
      </c>
      <c r="B174" s="7" t="s">
        <v>315</v>
      </c>
      <c r="C174" s="469" t="s">
        <v>315</v>
      </c>
      <c r="D174" s="511"/>
      <c r="E174" s="492">
        <v>0</v>
      </c>
      <c r="F174" s="492">
        <v>0</v>
      </c>
      <c r="G174" s="492">
        <v>1</v>
      </c>
      <c r="H174" s="492"/>
      <c r="I174" s="137">
        <f>D174*(F174-E174)/G174</f>
        <v>0</v>
      </c>
      <c r="K174" s="486">
        <v>6</v>
      </c>
      <c r="L174" s="486">
        <f>K154*100+K174</f>
        <v>106</v>
      </c>
      <c r="M174" s="468"/>
    </row>
    <row r="175" spans="1:14" x14ac:dyDescent="0.25">
      <c r="A175" s="7"/>
      <c r="B175" s="7"/>
      <c r="C175" s="469" t="s">
        <v>312</v>
      </c>
      <c r="D175" s="579"/>
      <c r="E175" s="492"/>
      <c r="F175" s="492"/>
      <c r="G175" s="492"/>
      <c r="H175" s="492"/>
      <c r="I175" s="137"/>
      <c r="K175" s="486"/>
      <c r="L175" s="486"/>
      <c r="M175" s="468"/>
    </row>
    <row r="176" spans="1:14" x14ac:dyDescent="0.25">
      <c r="A176" s="864" t="s">
        <v>292</v>
      </c>
      <c r="B176" s="864"/>
      <c r="C176" s="864"/>
      <c r="D176" s="587">
        <f>SUM(D174:D175)</f>
        <v>0</v>
      </c>
      <c r="E176" s="495"/>
      <c r="F176" s="495"/>
      <c r="G176" s="495"/>
      <c r="H176" s="496">
        <f>SUM(H174:H175)</f>
        <v>0</v>
      </c>
      <c r="I176" s="496">
        <f>SUM(I174:I175)</f>
        <v>0</v>
      </c>
      <c r="K176" s="486"/>
      <c r="L176" s="486"/>
      <c r="M176" s="468"/>
    </row>
    <row r="177" spans="1:13" ht="12" customHeight="1" x14ac:dyDescent="0.25">
      <c r="A177" s="7" t="s">
        <v>316</v>
      </c>
      <c r="B177" s="7" t="s">
        <v>315</v>
      </c>
      <c r="C177" s="469" t="s">
        <v>315</v>
      </c>
      <c r="D177" s="511"/>
      <c r="E177" s="492">
        <v>0</v>
      </c>
      <c r="F177" s="492">
        <v>0</v>
      </c>
      <c r="G177" s="492">
        <v>1</v>
      </c>
      <c r="H177" s="492"/>
      <c r="I177" s="137">
        <f>D177*(F177-E177)/G177</f>
        <v>0</v>
      </c>
      <c r="K177" s="486">
        <v>7</v>
      </c>
      <c r="L177" s="486">
        <f>K154*100+K177</f>
        <v>107</v>
      </c>
      <c r="M177" s="468"/>
    </row>
    <row r="178" spans="1:13" x14ac:dyDescent="0.25">
      <c r="A178" s="7"/>
      <c r="B178" s="7"/>
      <c r="C178" s="469" t="s">
        <v>312</v>
      </c>
      <c r="D178" s="579"/>
      <c r="E178" s="514"/>
      <c r="F178" s="492"/>
      <c r="G178" s="492"/>
      <c r="H178" s="492"/>
      <c r="I178" s="137"/>
      <c r="K178" s="468"/>
      <c r="L178" s="468"/>
      <c r="M178" s="468"/>
    </row>
    <row r="179" spans="1:13" x14ac:dyDescent="0.25">
      <c r="A179" s="864" t="s">
        <v>292</v>
      </c>
      <c r="B179" s="864"/>
      <c r="C179" s="864"/>
      <c r="D179" s="507">
        <f>SUM(D177:D178)</f>
        <v>0</v>
      </c>
      <c r="E179" s="515"/>
      <c r="F179" s="495"/>
      <c r="G179" s="495"/>
      <c r="H179" s="496">
        <f>SUM(H177:H178)</f>
        <v>0</v>
      </c>
      <c r="I179" s="496">
        <f>SUM(I177:I178)</f>
        <v>0</v>
      </c>
      <c r="K179" s="468"/>
      <c r="L179" s="468"/>
      <c r="M179" s="468"/>
    </row>
    <row r="180" spans="1:13" x14ac:dyDescent="0.25">
      <c r="A180" s="865" t="s">
        <v>91</v>
      </c>
      <c r="B180" s="865"/>
      <c r="C180" s="865"/>
      <c r="D180" s="92">
        <f>D179+D176+D173+D170+D167</f>
        <v>0</v>
      </c>
      <c r="E180" s="516"/>
      <c r="F180" s="500"/>
      <c r="G180" s="500"/>
      <c r="H180" s="496">
        <f>H179+H176+H173+H170+H167</f>
        <v>0</v>
      </c>
      <c r="I180" s="496">
        <f>I179+I176+I173+I170+I167</f>
        <v>0</v>
      </c>
      <c r="K180" s="468"/>
      <c r="L180" s="468"/>
      <c r="M180" s="468"/>
    </row>
    <row r="181" spans="1:13" ht="14" x14ac:dyDescent="0.25">
      <c r="A181" s="867" t="s">
        <v>491</v>
      </c>
      <c r="B181" s="867"/>
      <c r="C181" s="867"/>
      <c r="D181" s="867"/>
      <c r="E181" s="867"/>
      <c r="F181" s="867"/>
      <c r="G181" s="867"/>
      <c r="H181" s="867"/>
      <c r="I181" s="867"/>
      <c r="K181" s="468"/>
      <c r="L181" s="468"/>
      <c r="M181" s="468"/>
    </row>
    <row r="182" spans="1:13" ht="14" x14ac:dyDescent="0.25">
      <c r="A182" s="867" t="s">
        <v>695</v>
      </c>
      <c r="B182" s="867"/>
      <c r="C182" s="867"/>
      <c r="D182" s="867"/>
      <c r="E182" s="867"/>
      <c r="F182" s="867"/>
      <c r="G182" s="867"/>
      <c r="H182" s="867"/>
      <c r="I182" s="867"/>
      <c r="K182" s="468"/>
      <c r="L182" s="468"/>
      <c r="M182" s="468"/>
    </row>
    <row r="183" spans="1:13" ht="12.75" customHeight="1" x14ac:dyDescent="0.25">
      <c r="A183" s="868" t="s">
        <v>696</v>
      </c>
      <c r="B183" s="868"/>
      <c r="C183" s="868"/>
      <c r="D183" s="868"/>
      <c r="E183" s="868"/>
      <c r="F183" s="868"/>
      <c r="G183" s="868"/>
      <c r="H183" s="868"/>
      <c r="I183" s="868"/>
      <c r="K183" s="468"/>
      <c r="L183" s="468"/>
      <c r="M183" s="468"/>
    </row>
    <row r="184" spans="1:13" x14ac:dyDescent="0.25">
      <c r="A184" s="223"/>
      <c r="B184" s="468"/>
      <c r="C184" s="468"/>
      <c r="D184" s="468"/>
      <c r="E184" s="468"/>
      <c r="F184" s="468"/>
      <c r="G184" s="468"/>
      <c r="H184" s="468"/>
      <c r="I184" s="468"/>
      <c r="K184" s="468"/>
      <c r="L184" s="468"/>
      <c r="M184" s="468"/>
    </row>
    <row r="185" spans="1:13" x14ac:dyDescent="0.25">
      <c r="A185" s="468"/>
      <c r="B185" s="468"/>
      <c r="C185" s="468"/>
      <c r="D185" s="468"/>
      <c r="E185" s="468"/>
      <c r="F185" s="468"/>
      <c r="G185" s="468"/>
      <c r="H185" s="468"/>
      <c r="I185" s="468"/>
      <c r="K185" s="468"/>
      <c r="L185" s="468"/>
      <c r="M185" s="468"/>
    </row>
    <row r="186" spans="1:13" x14ac:dyDescent="0.25">
      <c r="A186" s="468"/>
      <c r="B186" s="468"/>
      <c r="C186" s="468"/>
      <c r="D186" s="468"/>
      <c r="E186" s="468"/>
      <c r="F186" s="468"/>
      <c r="G186" s="468"/>
      <c r="H186" s="468"/>
      <c r="I186" s="468"/>
      <c r="K186" s="468"/>
      <c r="L186" s="468"/>
      <c r="M186" s="468"/>
    </row>
    <row r="187" spans="1:13" x14ac:dyDescent="0.25">
      <c r="A187" s="468"/>
      <c r="B187" s="468"/>
      <c r="C187" s="468"/>
      <c r="D187" s="468"/>
      <c r="E187" s="468"/>
      <c r="F187" s="468"/>
      <c r="G187" s="468"/>
      <c r="H187" s="468"/>
      <c r="I187" s="468"/>
      <c r="K187" s="468"/>
      <c r="L187" s="468"/>
      <c r="M187" s="468"/>
    </row>
    <row r="188" spans="1:13" x14ac:dyDescent="0.25">
      <c r="A188" s="468"/>
      <c r="B188" s="468"/>
      <c r="C188" s="468"/>
      <c r="D188" s="468"/>
      <c r="E188" s="468"/>
      <c r="F188" s="468"/>
      <c r="G188" s="468"/>
      <c r="H188" s="468"/>
      <c r="I188" s="468"/>
      <c r="K188" s="468"/>
      <c r="L188" s="468"/>
      <c r="M188" s="468"/>
    </row>
    <row r="189" spans="1:13" x14ac:dyDescent="0.25">
      <c r="A189" s="468"/>
      <c r="B189" s="468"/>
      <c r="C189" s="468"/>
      <c r="D189" s="468"/>
      <c r="E189" s="468"/>
      <c r="F189" s="468"/>
      <c r="G189" s="468"/>
      <c r="H189" s="468"/>
      <c r="I189" s="468"/>
      <c r="K189" s="468"/>
      <c r="L189" s="468"/>
      <c r="M189" s="468"/>
    </row>
    <row r="190" spans="1:13" x14ac:dyDescent="0.25">
      <c r="A190" s="468"/>
      <c r="B190" s="468"/>
      <c r="C190" s="468"/>
      <c r="D190" s="468"/>
      <c r="E190" s="468"/>
      <c r="F190" s="468"/>
      <c r="G190" s="468"/>
      <c r="H190" s="468"/>
      <c r="I190" s="468"/>
      <c r="K190" s="468"/>
      <c r="L190" s="468"/>
      <c r="M190" s="468"/>
    </row>
    <row r="191" spans="1:13" x14ac:dyDescent="0.25">
      <c r="A191" s="13" t="s">
        <v>23</v>
      </c>
      <c r="B191" s="13"/>
      <c r="C191" s="791">
        <f>Presentación!$C$3</f>
        <v>1990</v>
      </c>
      <c r="D191" s="791"/>
      <c r="E191" s="791"/>
      <c r="F191" s="791"/>
      <c r="G191" s="791"/>
      <c r="H191" s="791"/>
      <c r="I191" s="791"/>
      <c r="K191" s="468"/>
      <c r="L191" s="468"/>
      <c r="M191" s="468"/>
    </row>
    <row r="192" spans="1:13" ht="12" customHeight="1" x14ac:dyDescent="0.25">
      <c r="A192" s="11" t="s">
        <v>24</v>
      </c>
      <c r="B192" s="11"/>
      <c r="C192" s="792" t="s">
        <v>377</v>
      </c>
      <c r="D192" s="792"/>
      <c r="E192" s="792"/>
      <c r="F192" s="792"/>
      <c r="G192" s="792"/>
      <c r="H192" s="792"/>
      <c r="I192" s="792"/>
      <c r="K192" s="486">
        <v>2</v>
      </c>
      <c r="L192" s="486">
        <v>4</v>
      </c>
      <c r="M192" s="468"/>
    </row>
    <row r="193" spans="1:14" ht="12" customHeight="1" x14ac:dyDescent="0.25">
      <c r="A193" s="702" t="s">
        <v>5</v>
      </c>
      <c r="B193" s="702"/>
      <c r="C193" s="703" t="s">
        <v>26</v>
      </c>
      <c r="D193" s="703"/>
      <c r="E193" s="703"/>
      <c r="F193" s="703"/>
      <c r="G193" s="703"/>
      <c r="H193" s="703"/>
      <c r="I193" s="703"/>
      <c r="K193" s="486"/>
      <c r="L193" s="486"/>
      <c r="M193" s="468"/>
    </row>
    <row r="194" spans="1:14" ht="12.75" customHeight="1" x14ac:dyDescent="0.25">
      <c r="A194" s="702" t="s">
        <v>27</v>
      </c>
      <c r="B194" s="702"/>
      <c r="C194" s="703" t="s">
        <v>692</v>
      </c>
      <c r="D194" s="703"/>
      <c r="E194" s="703"/>
      <c r="F194" s="703"/>
      <c r="G194" s="703"/>
      <c r="H194" s="703"/>
      <c r="I194" s="703"/>
      <c r="K194" s="486"/>
      <c r="L194" s="486"/>
      <c r="M194" s="468"/>
    </row>
    <row r="195" spans="1:14" ht="12" customHeight="1" x14ac:dyDescent="0.25">
      <c r="A195" s="702" t="s">
        <v>29</v>
      </c>
      <c r="B195" s="702"/>
      <c r="C195" s="703" t="s">
        <v>680</v>
      </c>
      <c r="D195" s="703"/>
      <c r="E195" s="703"/>
      <c r="F195" s="703"/>
      <c r="G195" s="703"/>
      <c r="H195" s="703"/>
      <c r="I195" s="703"/>
      <c r="K195" s="486"/>
      <c r="L195" s="486"/>
      <c r="M195" s="468"/>
    </row>
    <row r="196" spans="1:14" ht="12" customHeight="1" x14ac:dyDescent="0.25">
      <c r="A196" s="702" t="s">
        <v>31</v>
      </c>
      <c r="B196" s="702"/>
      <c r="C196" s="703" t="s">
        <v>406</v>
      </c>
      <c r="D196" s="703"/>
      <c r="E196" s="703"/>
      <c r="F196" s="703"/>
      <c r="G196" s="703"/>
      <c r="H196" s="703"/>
      <c r="I196" s="703"/>
      <c r="K196" s="486"/>
      <c r="L196" s="486"/>
      <c r="M196" s="468"/>
    </row>
    <row r="197" spans="1:14" ht="12" customHeight="1" x14ac:dyDescent="0.25">
      <c r="A197" s="704" t="s">
        <v>33</v>
      </c>
      <c r="B197" s="704"/>
      <c r="C197" s="97" t="s">
        <v>34</v>
      </c>
      <c r="D197" s="705" t="s">
        <v>237</v>
      </c>
      <c r="E197" s="705"/>
      <c r="F197" s="705"/>
      <c r="G197" s="705"/>
      <c r="H197" s="705"/>
      <c r="I197" s="705"/>
      <c r="K197" s="486"/>
      <c r="L197" s="486"/>
      <c r="M197" s="468"/>
    </row>
    <row r="198" spans="1:14" ht="45.75" customHeight="1" x14ac:dyDescent="0.25">
      <c r="A198" s="7" t="s">
        <v>37</v>
      </c>
      <c r="B198" s="7"/>
      <c r="C198" s="7" t="s">
        <v>38</v>
      </c>
      <c r="D198" s="98" t="s">
        <v>238</v>
      </c>
      <c r="E198" s="98" t="s">
        <v>483</v>
      </c>
      <c r="F198" s="98" t="s">
        <v>484</v>
      </c>
      <c r="G198" s="98" t="s">
        <v>241</v>
      </c>
      <c r="H198" s="98" t="s">
        <v>242</v>
      </c>
      <c r="I198" s="98" t="s">
        <v>242</v>
      </c>
      <c r="K198" s="486"/>
      <c r="L198" s="486"/>
      <c r="M198" s="468"/>
    </row>
    <row r="199" spans="1:14" ht="13.5" customHeight="1" x14ac:dyDescent="0.25">
      <c r="A199" s="7" t="s">
        <v>224</v>
      </c>
      <c r="B199" s="7" t="s">
        <v>47</v>
      </c>
      <c r="C199" s="7"/>
      <c r="D199" s="25" t="s">
        <v>48</v>
      </c>
      <c r="E199" s="25" t="s">
        <v>243</v>
      </c>
      <c r="F199" s="25" t="s">
        <v>243</v>
      </c>
      <c r="G199" s="25" t="s">
        <v>244</v>
      </c>
      <c r="H199" s="25" t="s">
        <v>52</v>
      </c>
      <c r="I199" s="25" t="s">
        <v>121</v>
      </c>
      <c r="K199" s="486"/>
      <c r="L199" s="486"/>
      <c r="M199" s="468"/>
    </row>
    <row r="200" spans="1:14" ht="34.5" x14ac:dyDescent="0.25">
      <c r="A200" s="7"/>
      <c r="B200" s="7"/>
      <c r="C200" s="7"/>
      <c r="D200" s="25" t="s">
        <v>54</v>
      </c>
      <c r="E200" s="25" t="s">
        <v>246</v>
      </c>
      <c r="F200" s="25" t="s">
        <v>247</v>
      </c>
      <c r="G200" s="25" t="s">
        <v>485</v>
      </c>
      <c r="H200" s="25" t="s">
        <v>486</v>
      </c>
      <c r="I200" s="25" t="s">
        <v>487</v>
      </c>
      <c r="K200" s="486"/>
      <c r="L200" s="486"/>
      <c r="M200" s="468"/>
    </row>
    <row r="201" spans="1:14" ht="13.5" x14ac:dyDescent="0.35">
      <c r="A201" s="7"/>
      <c r="B201" s="7"/>
      <c r="C201" s="7"/>
      <c r="D201" s="114" t="s">
        <v>488</v>
      </c>
      <c r="E201" s="114" t="s">
        <v>251</v>
      </c>
      <c r="F201" s="114" t="s">
        <v>250</v>
      </c>
      <c r="G201" s="114" t="s">
        <v>489</v>
      </c>
      <c r="H201" s="114" t="s">
        <v>253</v>
      </c>
      <c r="I201" s="114" t="s">
        <v>253</v>
      </c>
      <c r="K201" s="486"/>
      <c r="L201" s="486"/>
      <c r="M201" s="468"/>
    </row>
    <row r="202" spans="1:14" ht="12" customHeight="1" x14ac:dyDescent="0.25">
      <c r="A202" s="7" t="s">
        <v>68</v>
      </c>
      <c r="B202" s="7" t="s">
        <v>315</v>
      </c>
      <c r="C202" s="135" t="s">
        <v>689</v>
      </c>
      <c r="D202" s="511"/>
      <c r="E202" s="511"/>
      <c r="F202" s="492">
        <v>0</v>
      </c>
      <c r="G202" s="492">
        <v>1</v>
      </c>
      <c r="H202" s="497">
        <f>D202*(F202-E202)/G202</f>
        <v>0</v>
      </c>
      <c r="I202" s="137"/>
      <c r="K202" s="486">
        <v>1</v>
      </c>
      <c r="L202" s="486">
        <f>K192*100+K202</f>
        <v>201</v>
      </c>
      <c r="M202" s="468"/>
    </row>
    <row r="203" spans="1:14" x14ac:dyDescent="0.25">
      <c r="A203" s="7"/>
      <c r="B203" s="7"/>
      <c r="C203" s="486" t="s">
        <v>693</v>
      </c>
      <c r="D203" s="511"/>
      <c r="E203" s="511"/>
      <c r="F203" s="492">
        <v>0</v>
      </c>
      <c r="G203" s="492">
        <v>1</v>
      </c>
      <c r="H203" s="497">
        <f>D203*(F203-E203)/G203</f>
        <v>0</v>
      </c>
      <c r="I203" s="137"/>
      <c r="K203" s="486">
        <v>2</v>
      </c>
      <c r="L203" s="486">
        <f>K192*100+K203</f>
        <v>202</v>
      </c>
      <c r="M203" s="468"/>
    </row>
    <row r="204" spans="1:14" x14ac:dyDescent="0.25">
      <c r="A204" s="7"/>
      <c r="B204" s="7"/>
      <c r="C204" s="135" t="s">
        <v>691</v>
      </c>
      <c r="D204" s="511"/>
      <c r="E204" s="511"/>
      <c r="F204" s="492">
        <v>0</v>
      </c>
      <c r="G204" s="492">
        <v>1</v>
      </c>
      <c r="H204" s="497">
        <f>D204*(F204-E204)/G204</f>
        <v>0</v>
      </c>
      <c r="I204" s="137"/>
      <c r="K204" s="486">
        <v>3</v>
      </c>
      <c r="L204" s="486">
        <f>K192*100+K204</f>
        <v>203</v>
      </c>
      <c r="M204" s="21"/>
      <c r="N204" s="512"/>
    </row>
    <row r="205" spans="1:14" x14ac:dyDescent="0.25">
      <c r="A205" s="864" t="s">
        <v>292</v>
      </c>
      <c r="B205" s="864"/>
      <c r="C205" s="864"/>
      <c r="D205" s="587">
        <f>SUM(D201:D204)</f>
        <v>0</v>
      </c>
      <c r="E205" s="513"/>
      <c r="F205" s="495"/>
      <c r="G205" s="495"/>
      <c r="H205" s="496">
        <f>SUM(H202:H204)</f>
        <v>0</v>
      </c>
      <c r="I205" s="496">
        <f>SUM(I202:I204)</f>
        <v>0</v>
      </c>
      <c r="K205" s="486"/>
      <c r="L205" s="486"/>
      <c r="M205" s="468"/>
    </row>
    <row r="206" spans="1:14" ht="12" customHeight="1" x14ac:dyDescent="0.25">
      <c r="A206" s="7" t="s">
        <v>310</v>
      </c>
      <c r="B206" s="7" t="s">
        <v>315</v>
      </c>
      <c r="C206" s="469" t="s">
        <v>694</v>
      </c>
      <c r="D206" s="511"/>
      <c r="E206" s="492">
        <v>0</v>
      </c>
      <c r="F206" s="492">
        <v>0</v>
      </c>
      <c r="G206" s="492">
        <v>1</v>
      </c>
      <c r="H206" s="492"/>
      <c r="I206" s="137">
        <f>D206*(F206-E206)/G206</f>
        <v>0</v>
      </c>
      <c r="K206" s="486">
        <v>4</v>
      </c>
      <c r="L206" s="486">
        <f>K192*100+K206</f>
        <v>204</v>
      </c>
      <c r="M206" s="468"/>
    </row>
    <row r="207" spans="1:14" x14ac:dyDescent="0.25">
      <c r="A207" s="7"/>
      <c r="B207" s="7"/>
      <c r="C207" s="469" t="s">
        <v>312</v>
      </c>
      <c r="D207" s="579"/>
      <c r="E207" s="492"/>
      <c r="F207" s="492"/>
      <c r="G207" s="492"/>
      <c r="H207" s="492"/>
      <c r="I207" s="137"/>
      <c r="K207" s="486"/>
      <c r="L207" s="486"/>
      <c r="M207" s="468"/>
    </row>
    <row r="208" spans="1:14" x14ac:dyDescent="0.25">
      <c r="A208" s="864" t="s">
        <v>292</v>
      </c>
      <c r="B208" s="864"/>
      <c r="C208" s="864"/>
      <c r="D208" s="587">
        <f>SUM(D206:D207)</f>
        <v>0</v>
      </c>
      <c r="E208" s="495"/>
      <c r="F208" s="495"/>
      <c r="G208" s="495"/>
      <c r="H208" s="496">
        <f>SUM(H206:H207)</f>
        <v>0</v>
      </c>
      <c r="I208" s="496">
        <f>SUM(I206:I207)</f>
        <v>0</v>
      </c>
      <c r="K208" s="486"/>
      <c r="L208" s="486"/>
      <c r="M208" s="468"/>
    </row>
    <row r="209" spans="1:13" ht="12" customHeight="1" x14ac:dyDescent="0.25">
      <c r="A209" s="7" t="s">
        <v>313</v>
      </c>
      <c r="B209" s="7" t="s">
        <v>315</v>
      </c>
      <c r="C209" s="469" t="s">
        <v>315</v>
      </c>
      <c r="D209" s="511"/>
      <c r="E209" s="492">
        <v>0</v>
      </c>
      <c r="F209" s="492">
        <v>0</v>
      </c>
      <c r="G209" s="492">
        <v>1</v>
      </c>
      <c r="H209" s="492"/>
      <c r="I209" s="137">
        <f>D209*(F209-E209)/G209</f>
        <v>0</v>
      </c>
      <c r="K209" s="486">
        <v>5</v>
      </c>
      <c r="L209" s="486">
        <f>K192*100+K209</f>
        <v>205</v>
      </c>
      <c r="M209" s="468"/>
    </row>
    <row r="210" spans="1:13" x14ac:dyDescent="0.25">
      <c r="A210" s="7"/>
      <c r="B210" s="7"/>
      <c r="C210" s="469" t="s">
        <v>312</v>
      </c>
      <c r="D210" s="579"/>
      <c r="E210" s="492"/>
      <c r="F210" s="492"/>
      <c r="G210" s="492"/>
      <c r="H210" s="492"/>
      <c r="I210" s="137"/>
      <c r="K210" s="486"/>
      <c r="L210" s="486"/>
      <c r="M210" s="468"/>
    </row>
    <row r="211" spans="1:13" x14ac:dyDescent="0.25">
      <c r="A211" s="864" t="s">
        <v>292</v>
      </c>
      <c r="B211" s="864"/>
      <c r="C211" s="864"/>
      <c r="D211" s="587">
        <f>SUM(D209:D210)</f>
        <v>0</v>
      </c>
      <c r="E211" s="495"/>
      <c r="F211" s="495"/>
      <c r="G211" s="495"/>
      <c r="H211" s="496">
        <f>SUM(H209:H210)</f>
        <v>0</v>
      </c>
      <c r="I211" s="496">
        <f>SUM(I209:I210)</f>
        <v>0</v>
      </c>
      <c r="K211" s="486"/>
      <c r="L211" s="486"/>
      <c r="M211" s="468"/>
    </row>
    <row r="212" spans="1:13" ht="12" customHeight="1" x14ac:dyDescent="0.25">
      <c r="A212" s="7" t="s">
        <v>314</v>
      </c>
      <c r="B212" s="7" t="s">
        <v>315</v>
      </c>
      <c r="C212" s="469" t="s">
        <v>315</v>
      </c>
      <c r="D212" s="511"/>
      <c r="E212" s="492">
        <v>0</v>
      </c>
      <c r="F212" s="492">
        <v>0</v>
      </c>
      <c r="G212" s="492">
        <v>1</v>
      </c>
      <c r="H212" s="492"/>
      <c r="I212" s="137">
        <f>D212*(F212-E212)/G212</f>
        <v>0</v>
      </c>
      <c r="K212" s="486">
        <v>6</v>
      </c>
      <c r="L212" s="486">
        <f>K192*100+K212</f>
        <v>206</v>
      </c>
      <c r="M212" s="468"/>
    </row>
    <row r="213" spans="1:13" x14ac:dyDescent="0.25">
      <c r="A213" s="7"/>
      <c r="B213" s="7"/>
      <c r="C213" s="469" t="s">
        <v>312</v>
      </c>
      <c r="D213" s="579"/>
      <c r="E213" s="492"/>
      <c r="F213" s="492"/>
      <c r="G213" s="492"/>
      <c r="H213" s="492"/>
      <c r="I213" s="137"/>
      <c r="K213" s="486"/>
      <c r="L213" s="486"/>
      <c r="M213" s="468"/>
    </row>
    <row r="214" spans="1:13" x14ac:dyDescent="0.25">
      <c r="A214" s="864" t="s">
        <v>292</v>
      </c>
      <c r="B214" s="864"/>
      <c r="C214" s="864"/>
      <c r="D214" s="587">
        <f>SUM(D212:D213)</f>
        <v>0</v>
      </c>
      <c r="E214" s="495"/>
      <c r="F214" s="495"/>
      <c r="G214" s="495"/>
      <c r="H214" s="496">
        <f>SUM(H212:H213)</f>
        <v>0</v>
      </c>
      <c r="I214" s="496">
        <f>SUM(I212:I213)</f>
        <v>0</v>
      </c>
      <c r="K214" s="486"/>
      <c r="L214" s="486"/>
      <c r="M214" s="468"/>
    </row>
    <row r="215" spans="1:13" ht="12" customHeight="1" x14ac:dyDescent="0.25">
      <c r="A215" s="7" t="s">
        <v>316</v>
      </c>
      <c r="B215" s="7" t="s">
        <v>315</v>
      </c>
      <c r="C215" s="469" t="s">
        <v>315</v>
      </c>
      <c r="D215" s="511"/>
      <c r="E215" s="492">
        <v>0</v>
      </c>
      <c r="F215" s="492">
        <v>0</v>
      </c>
      <c r="G215" s="492">
        <v>1</v>
      </c>
      <c r="H215" s="492"/>
      <c r="I215" s="137">
        <f>D215*(F215-E215)/G215</f>
        <v>0</v>
      </c>
      <c r="K215" s="486">
        <v>7</v>
      </c>
      <c r="L215" s="486">
        <f>K192*100+K215</f>
        <v>207</v>
      </c>
      <c r="M215" s="468"/>
    </row>
    <row r="216" spans="1:13" x14ac:dyDescent="0.25">
      <c r="A216" s="7"/>
      <c r="B216" s="7"/>
      <c r="C216" s="469" t="s">
        <v>312</v>
      </c>
      <c r="D216" s="579"/>
      <c r="E216" s="514"/>
      <c r="F216" s="492"/>
      <c r="G216" s="492"/>
      <c r="H216" s="492"/>
      <c r="I216" s="137"/>
      <c r="K216" s="468"/>
      <c r="L216" s="468"/>
      <c r="M216" s="468"/>
    </row>
    <row r="217" spans="1:13" x14ac:dyDescent="0.25">
      <c r="A217" s="864" t="s">
        <v>292</v>
      </c>
      <c r="B217" s="864"/>
      <c r="C217" s="864"/>
      <c r="D217" s="507">
        <f>SUM(D215:D216)</f>
        <v>0</v>
      </c>
      <c r="E217" s="515"/>
      <c r="F217" s="495"/>
      <c r="G217" s="495"/>
      <c r="H217" s="496">
        <f>SUM(H215:H216)</f>
        <v>0</v>
      </c>
      <c r="I217" s="496">
        <f>SUM(I215:I216)</f>
        <v>0</v>
      </c>
      <c r="K217" s="468"/>
      <c r="L217" s="468"/>
      <c r="M217" s="468"/>
    </row>
    <row r="218" spans="1:13" x14ac:dyDescent="0.25">
      <c r="A218" s="865" t="s">
        <v>91</v>
      </c>
      <c r="B218" s="865"/>
      <c r="C218" s="865"/>
      <c r="D218" s="92">
        <f>D217+D214+D211+D208+D205</f>
        <v>0</v>
      </c>
      <c r="E218" s="516"/>
      <c r="F218" s="500"/>
      <c r="G218" s="500"/>
      <c r="H218" s="496">
        <f>H217+H214+H211+H208+H205</f>
        <v>0</v>
      </c>
      <c r="I218" s="496">
        <f>I217+I214+I211+I208+I205</f>
        <v>0</v>
      </c>
      <c r="K218" s="468"/>
      <c r="L218" s="468"/>
      <c r="M218" s="468"/>
    </row>
    <row r="219" spans="1:13" ht="14" x14ac:dyDescent="0.25">
      <c r="A219" s="867" t="s">
        <v>491</v>
      </c>
      <c r="B219" s="867"/>
      <c r="C219" s="867"/>
      <c r="D219" s="867"/>
      <c r="E219" s="867"/>
      <c r="F219" s="867"/>
      <c r="G219" s="867"/>
      <c r="H219" s="867"/>
      <c r="I219" s="867"/>
      <c r="K219" s="468"/>
      <c r="L219" s="468"/>
      <c r="M219" s="468"/>
    </row>
    <row r="220" spans="1:13" ht="14" x14ac:dyDescent="0.25">
      <c r="A220" s="867" t="s">
        <v>695</v>
      </c>
      <c r="B220" s="867"/>
      <c r="C220" s="867"/>
      <c r="D220" s="867"/>
      <c r="E220" s="867"/>
      <c r="F220" s="867"/>
      <c r="G220" s="867"/>
      <c r="H220" s="867"/>
      <c r="I220" s="867"/>
      <c r="K220" s="468"/>
      <c r="L220" s="468"/>
      <c r="M220" s="468"/>
    </row>
    <row r="221" spans="1:13" ht="12.75" customHeight="1" x14ac:dyDescent="0.25">
      <c r="A221" s="868" t="s">
        <v>696</v>
      </c>
      <c r="B221" s="868"/>
      <c r="C221" s="868"/>
      <c r="D221" s="868"/>
      <c r="E221" s="868"/>
      <c r="F221" s="868"/>
      <c r="G221" s="868"/>
      <c r="H221" s="868"/>
      <c r="I221" s="868"/>
      <c r="K221" s="468"/>
      <c r="L221" s="468"/>
      <c r="M221" s="468"/>
    </row>
    <row r="222" spans="1:13" x14ac:dyDescent="0.25">
      <c r="A222" s="223"/>
      <c r="B222" s="468"/>
      <c r="C222" s="468"/>
      <c r="D222" s="468"/>
      <c r="E222" s="468"/>
      <c r="F222" s="468"/>
      <c r="G222" s="468"/>
      <c r="H222" s="468"/>
      <c r="I222" s="468"/>
      <c r="K222" s="468"/>
      <c r="L222" s="468"/>
      <c r="M222" s="468"/>
    </row>
    <row r="223" spans="1:13" x14ac:dyDescent="0.25">
      <c r="A223" s="468"/>
      <c r="B223" s="468"/>
      <c r="C223" s="468"/>
      <c r="D223" s="468"/>
      <c r="E223" s="468"/>
      <c r="F223" s="468"/>
      <c r="G223" s="468"/>
      <c r="H223" s="468"/>
      <c r="I223" s="468"/>
      <c r="K223" s="468"/>
      <c r="L223" s="468"/>
      <c r="M223" s="468"/>
    </row>
    <row r="224" spans="1:13" x14ac:dyDescent="0.25">
      <c r="A224" s="468"/>
      <c r="B224" s="468"/>
      <c r="C224" s="468"/>
      <c r="D224" s="468"/>
      <c r="E224" s="468"/>
      <c r="F224" s="468"/>
      <c r="G224" s="468"/>
      <c r="H224" s="468"/>
      <c r="I224" s="468"/>
      <c r="K224" s="468"/>
      <c r="L224" s="468"/>
      <c r="M224" s="468"/>
    </row>
    <row r="225" spans="1:13" x14ac:dyDescent="0.25">
      <c r="A225" s="468"/>
      <c r="B225" s="468"/>
      <c r="C225" s="468"/>
      <c r="D225" s="468"/>
      <c r="E225" s="468"/>
      <c r="F225" s="468"/>
      <c r="G225" s="468"/>
      <c r="H225" s="468"/>
      <c r="I225" s="468"/>
      <c r="K225" s="468"/>
      <c r="L225" s="468"/>
      <c r="M225" s="468"/>
    </row>
    <row r="226" spans="1:13" x14ac:dyDescent="0.25">
      <c r="A226" s="468"/>
      <c r="B226" s="468"/>
      <c r="C226" s="468"/>
      <c r="D226" s="468"/>
      <c r="E226" s="468"/>
      <c r="F226" s="468"/>
      <c r="G226" s="468"/>
      <c r="H226" s="468"/>
      <c r="I226" s="468"/>
      <c r="K226" s="468"/>
      <c r="L226" s="468"/>
      <c r="M226" s="468"/>
    </row>
    <row r="227" spans="1:13" x14ac:dyDescent="0.25">
      <c r="A227" s="468"/>
      <c r="B227" s="468"/>
      <c r="C227" s="468"/>
      <c r="D227" s="468"/>
      <c r="E227" s="468"/>
      <c r="F227" s="468"/>
      <c r="G227" s="468"/>
      <c r="H227" s="468"/>
      <c r="I227" s="468"/>
      <c r="K227" s="468"/>
      <c r="L227" s="468"/>
      <c r="M227" s="468"/>
    </row>
    <row r="228" spans="1:13" x14ac:dyDescent="0.25">
      <c r="A228" s="468"/>
      <c r="B228" s="468"/>
      <c r="C228" s="468"/>
      <c r="D228" s="468"/>
      <c r="E228" s="468"/>
      <c r="F228" s="468"/>
      <c r="G228" s="468"/>
      <c r="H228" s="468"/>
      <c r="I228" s="468"/>
      <c r="K228" s="468"/>
      <c r="L228" s="468"/>
      <c r="M228" s="468"/>
    </row>
    <row r="229" spans="1:13" x14ac:dyDescent="0.25">
      <c r="A229" s="13" t="s">
        <v>23</v>
      </c>
      <c r="B229" s="13"/>
      <c r="C229" s="791">
        <f>Presentación!$C$3</f>
        <v>1990</v>
      </c>
      <c r="D229" s="791"/>
      <c r="E229" s="791"/>
      <c r="F229" s="791"/>
      <c r="G229" s="791"/>
      <c r="H229" s="791"/>
      <c r="I229" s="791"/>
      <c r="K229" s="468"/>
      <c r="L229" s="468"/>
      <c r="M229" s="468"/>
    </row>
    <row r="230" spans="1:13" ht="12" customHeight="1" x14ac:dyDescent="0.25">
      <c r="A230" s="11" t="s">
        <v>24</v>
      </c>
      <c r="B230" s="11"/>
      <c r="C230" s="792" t="s">
        <v>378</v>
      </c>
      <c r="D230" s="792"/>
      <c r="E230" s="792"/>
      <c r="F230" s="792"/>
      <c r="G230" s="792"/>
      <c r="H230" s="792"/>
      <c r="I230" s="792"/>
      <c r="K230" s="486">
        <v>3</v>
      </c>
      <c r="L230" s="486">
        <v>4</v>
      </c>
      <c r="M230" s="468"/>
    </row>
    <row r="231" spans="1:13" ht="12" customHeight="1" x14ac:dyDescent="0.25">
      <c r="A231" s="702" t="s">
        <v>5</v>
      </c>
      <c r="B231" s="702"/>
      <c r="C231" s="703" t="s">
        <v>26</v>
      </c>
      <c r="D231" s="703"/>
      <c r="E231" s="703"/>
      <c r="F231" s="703"/>
      <c r="G231" s="703"/>
      <c r="H231" s="703"/>
      <c r="I231" s="703"/>
      <c r="K231" s="486"/>
      <c r="L231" s="486"/>
      <c r="M231" s="468"/>
    </row>
    <row r="232" spans="1:13" ht="12.75" customHeight="1" x14ac:dyDescent="0.25">
      <c r="A232" s="702" t="s">
        <v>27</v>
      </c>
      <c r="B232" s="702"/>
      <c r="C232" s="703" t="s">
        <v>692</v>
      </c>
      <c r="D232" s="703"/>
      <c r="E232" s="703"/>
      <c r="F232" s="703"/>
      <c r="G232" s="703"/>
      <c r="H232" s="703"/>
      <c r="I232" s="703"/>
      <c r="K232" s="486"/>
      <c r="L232" s="486"/>
      <c r="M232" s="468"/>
    </row>
    <row r="233" spans="1:13" ht="12" customHeight="1" x14ac:dyDescent="0.25">
      <c r="A233" s="702" t="s">
        <v>29</v>
      </c>
      <c r="B233" s="702"/>
      <c r="C233" s="703" t="s">
        <v>680</v>
      </c>
      <c r="D233" s="703"/>
      <c r="E233" s="703"/>
      <c r="F233" s="703"/>
      <c r="G233" s="703"/>
      <c r="H233" s="703"/>
      <c r="I233" s="703"/>
      <c r="K233" s="486"/>
      <c r="L233" s="486"/>
      <c r="M233" s="468"/>
    </row>
    <row r="234" spans="1:13" ht="12" customHeight="1" x14ac:dyDescent="0.25">
      <c r="A234" s="702" t="s">
        <v>31</v>
      </c>
      <c r="B234" s="702"/>
      <c r="C234" s="703" t="s">
        <v>406</v>
      </c>
      <c r="D234" s="703"/>
      <c r="E234" s="703"/>
      <c r="F234" s="703"/>
      <c r="G234" s="703"/>
      <c r="H234" s="703"/>
      <c r="I234" s="703"/>
      <c r="K234" s="486"/>
      <c r="L234" s="486"/>
      <c r="M234" s="468"/>
    </row>
    <row r="235" spans="1:13" ht="12" customHeight="1" x14ac:dyDescent="0.25">
      <c r="A235" s="704" t="s">
        <v>33</v>
      </c>
      <c r="B235" s="704"/>
      <c r="C235" s="97" t="s">
        <v>34</v>
      </c>
      <c r="D235" s="705" t="s">
        <v>237</v>
      </c>
      <c r="E235" s="705"/>
      <c r="F235" s="705"/>
      <c r="G235" s="705"/>
      <c r="H235" s="705"/>
      <c r="I235" s="705"/>
      <c r="K235" s="486"/>
      <c r="L235" s="486"/>
      <c r="M235" s="468"/>
    </row>
    <row r="236" spans="1:13" ht="45.75" customHeight="1" x14ac:dyDescent="0.25">
      <c r="A236" s="7" t="s">
        <v>37</v>
      </c>
      <c r="B236" s="7"/>
      <c r="C236" s="7" t="s">
        <v>38</v>
      </c>
      <c r="D236" s="98" t="s">
        <v>238</v>
      </c>
      <c r="E236" s="98" t="s">
        <v>483</v>
      </c>
      <c r="F236" s="98" t="s">
        <v>484</v>
      </c>
      <c r="G236" s="98" t="s">
        <v>241</v>
      </c>
      <c r="H236" s="98" t="s">
        <v>242</v>
      </c>
      <c r="I236" s="98" t="s">
        <v>242</v>
      </c>
      <c r="K236" s="486"/>
      <c r="L236" s="486"/>
      <c r="M236" s="468"/>
    </row>
    <row r="237" spans="1:13" ht="13.5" customHeight="1" x14ac:dyDescent="0.25">
      <c r="A237" s="7" t="s">
        <v>224</v>
      </c>
      <c r="B237" s="7" t="s">
        <v>47</v>
      </c>
      <c r="C237" s="7"/>
      <c r="D237" s="25" t="s">
        <v>48</v>
      </c>
      <c r="E237" s="25" t="s">
        <v>243</v>
      </c>
      <c r="F237" s="25" t="s">
        <v>243</v>
      </c>
      <c r="G237" s="25" t="s">
        <v>244</v>
      </c>
      <c r="H237" s="25" t="s">
        <v>52</v>
      </c>
      <c r="I237" s="25" t="s">
        <v>121</v>
      </c>
      <c r="K237" s="486"/>
      <c r="L237" s="486"/>
      <c r="M237" s="468"/>
    </row>
    <row r="238" spans="1:13" ht="34.5" x14ac:dyDescent="0.25">
      <c r="A238" s="7"/>
      <c r="B238" s="7"/>
      <c r="C238" s="7"/>
      <c r="D238" s="25" t="s">
        <v>54</v>
      </c>
      <c r="E238" s="25" t="s">
        <v>246</v>
      </c>
      <c r="F238" s="25" t="s">
        <v>247</v>
      </c>
      <c r="G238" s="25" t="s">
        <v>485</v>
      </c>
      <c r="H238" s="25" t="s">
        <v>486</v>
      </c>
      <c r="I238" s="25" t="s">
        <v>487</v>
      </c>
      <c r="K238" s="486"/>
      <c r="L238" s="486"/>
      <c r="M238" s="468"/>
    </row>
    <row r="239" spans="1:13" ht="13.5" x14ac:dyDescent="0.35">
      <c r="A239" s="7"/>
      <c r="B239" s="7"/>
      <c r="C239" s="7"/>
      <c r="D239" s="114" t="s">
        <v>488</v>
      </c>
      <c r="E239" s="114" t="s">
        <v>251</v>
      </c>
      <c r="F239" s="114" t="s">
        <v>250</v>
      </c>
      <c r="G239" s="114" t="s">
        <v>489</v>
      </c>
      <c r="H239" s="114" t="s">
        <v>253</v>
      </c>
      <c r="I239" s="114" t="s">
        <v>253</v>
      </c>
      <c r="K239" s="486"/>
      <c r="L239" s="486"/>
      <c r="M239" s="468"/>
    </row>
    <row r="240" spans="1:13" ht="12" customHeight="1" x14ac:dyDescent="0.25">
      <c r="A240" s="7" t="s">
        <v>68</v>
      </c>
      <c r="B240" s="7" t="s">
        <v>315</v>
      </c>
      <c r="C240" s="135" t="s">
        <v>689</v>
      </c>
      <c r="D240" s="511"/>
      <c r="E240" s="511"/>
      <c r="F240" s="492">
        <v>0</v>
      </c>
      <c r="G240" s="492">
        <v>1</v>
      </c>
      <c r="H240" s="497">
        <f>D240*(F240-E240)/G240</f>
        <v>0</v>
      </c>
      <c r="I240" s="137"/>
      <c r="K240" s="486">
        <v>1</v>
      </c>
      <c r="L240" s="486">
        <f>K230*100+K240</f>
        <v>301</v>
      </c>
      <c r="M240" s="468"/>
    </row>
    <row r="241" spans="1:14" x14ac:dyDescent="0.25">
      <c r="A241" s="7"/>
      <c r="B241" s="7"/>
      <c r="C241" s="486" t="s">
        <v>693</v>
      </c>
      <c r="D241" s="511"/>
      <c r="E241" s="511"/>
      <c r="F241" s="492">
        <v>0</v>
      </c>
      <c r="G241" s="492">
        <v>1</v>
      </c>
      <c r="H241" s="497">
        <f>D241*(F241-E241)/G241</f>
        <v>0</v>
      </c>
      <c r="I241" s="137"/>
      <c r="K241" s="486">
        <v>2</v>
      </c>
      <c r="L241" s="486">
        <f>K230*100+K241</f>
        <v>302</v>
      </c>
      <c r="M241" s="468"/>
    </row>
    <row r="242" spans="1:14" x14ac:dyDescent="0.25">
      <c r="A242" s="7"/>
      <c r="B242" s="7"/>
      <c r="C242" s="135" t="s">
        <v>691</v>
      </c>
      <c r="D242" s="511"/>
      <c r="E242" s="511"/>
      <c r="F242" s="492">
        <v>0</v>
      </c>
      <c r="G242" s="492">
        <v>1</v>
      </c>
      <c r="H242" s="497">
        <f>D242*(F242-E242)/G242</f>
        <v>0</v>
      </c>
      <c r="I242" s="137"/>
      <c r="K242" s="486">
        <v>3</v>
      </c>
      <c r="L242" s="486">
        <f>K230*100+K242</f>
        <v>303</v>
      </c>
      <c r="M242" s="21"/>
      <c r="N242" s="512"/>
    </row>
    <row r="243" spans="1:14" x14ac:dyDescent="0.25">
      <c r="A243" s="864" t="s">
        <v>292</v>
      </c>
      <c r="B243" s="864"/>
      <c r="C243" s="864"/>
      <c r="D243" s="587">
        <f>SUM(D239:D242)</f>
        <v>0</v>
      </c>
      <c r="E243" s="513"/>
      <c r="F243" s="495"/>
      <c r="G243" s="495"/>
      <c r="H243" s="496">
        <f>SUM(H240:H242)</f>
        <v>0</v>
      </c>
      <c r="I243" s="496">
        <f>SUM(I240:I242)</f>
        <v>0</v>
      </c>
      <c r="K243" s="486"/>
      <c r="L243" s="486"/>
      <c r="M243" s="468"/>
    </row>
    <row r="244" spans="1:14" ht="12" customHeight="1" x14ac:dyDescent="0.25">
      <c r="A244" s="7" t="s">
        <v>310</v>
      </c>
      <c r="B244" s="7" t="s">
        <v>315</v>
      </c>
      <c r="C244" s="469" t="s">
        <v>694</v>
      </c>
      <c r="D244" s="511"/>
      <c r="E244" s="492">
        <v>0</v>
      </c>
      <c r="F244" s="492">
        <v>0</v>
      </c>
      <c r="G244" s="492">
        <v>1</v>
      </c>
      <c r="H244" s="492"/>
      <c r="I244" s="137">
        <f>D244*(F244-E244)/G244</f>
        <v>0</v>
      </c>
      <c r="K244" s="486">
        <v>4</v>
      </c>
      <c r="L244" s="486">
        <f>K230*100+K244</f>
        <v>304</v>
      </c>
      <c r="M244" s="468"/>
    </row>
    <row r="245" spans="1:14" x14ac:dyDescent="0.25">
      <c r="A245" s="7"/>
      <c r="B245" s="7"/>
      <c r="C245" s="469" t="s">
        <v>312</v>
      </c>
      <c r="D245" s="579"/>
      <c r="E245" s="492"/>
      <c r="F245" s="492"/>
      <c r="G245" s="492"/>
      <c r="H245" s="492"/>
      <c r="I245" s="137"/>
      <c r="K245" s="486"/>
      <c r="L245" s="486"/>
      <c r="M245" s="468"/>
    </row>
    <row r="246" spans="1:14" x14ac:dyDescent="0.25">
      <c r="A246" s="864" t="s">
        <v>292</v>
      </c>
      <c r="B246" s="864"/>
      <c r="C246" s="864"/>
      <c r="D246" s="587">
        <f>SUM(D244:D245)</f>
        <v>0</v>
      </c>
      <c r="E246" s="495"/>
      <c r="F246" s="495"/>
      <c r="G246" s="495"/>
      <c r="H246" s="496">
        <f>SUM(H244:H245)</f>
        <v>0</v>
      </c>
      <c r="I246" s="496">
        <f>SUM(I244:I245)</f>
        <v>0</v>
      </c>
      <c r="K246" s="486"/>
      <c r="L246" s="486"/>
      <c r="M246" s="468"/>
    </row>
    <row r="247" spans="1:14" ht="12" customHeight="1" x14ac:dyDescent="0.25">
      <c r="A247" s="7" t="s">
        <v>313</v>
      </c>
      <c r="B247" s="7" t="s">
        <v>315</v>
      </c>
      <c r="C247" s="469" t="s">
        <v>315</v>
      </c>
      <c r="D247" s="511"/>
      <c r="E247" s="492">
        <v>0</v>
      </c>
      <c r="F247" s="492">
        <v>0</v>
      </c>
      <c r="G247" s="492">
        <v>1</v>
      </c>
      <c r="H247" s="492"/>
      <c r="I247" s="137">
        <f>D247*(F247-E247)/G247</f>
        <v>0</v>
      </c>
      <c r="K247" s="486">
        <v>5</v>
      </c>
      <c r="L247" s="486">
        <f>K230*100+K247</f>
        <v>305</v>
      </c>
      <c r="M247" s="468"/>
    </row>
    <row r="248" spans="1:14" x14ac:dyDescent="0.25">
      <c r="A248" s="7"/>
      <c r="B248" s="7"/>
      <c r="C248" s="469" t="s">
        <v>312</v>
      </c>
      <c r="D248" s="579"/>
      <c r="E248" s="492"/>
      <c r="F248" s="492"/>
      <c r="G248" s="492"/>
      <c r="H248" s="492"/>
      <c r="I248" s="137"/>
      <c r="K248" s="486"/>
      <c r="L248" s="486"/>
      <c r="M248" s="468"/>
    </row>
    <row r="249" spans="1:14" x14ac:dyDescent="0.25">
      <c r="A249" s="864" t="s">
        <v>292</v>
      </c>
      <c r="B249" s="864"/>
      <c r="C249" s="864"/>
      <c r="D249" s="587">
        <f>SUM(D247:D248)</f>
        <v>0</v>
      </c>
      <c r="E249" s="495"/>
      <c r="F249" s="495"/>
      <c r="G249" s="495"/>
      <c r="H249" s="496">
        <f>SUM(H247:H248)</f>
        <v>0</v>
      </c>
      <c r="I249" s="496">
        <f>SUM(I247:I248)</f>
        <v>0</v>
      </c>
      <c r="K249" s="486"/>
      <c r="L249" s="486"/>
      <c r="M249" s="468"/>
    </row>
    <row r="250" spans="1:14" ht="12" customHeight="1" x14ac:dyDescent="0.25">
      <c r="A250" s="7" t="s">
        <v>314</v>
      </c>
      <c r="B250" s="7" t="s">
        <v>315</v>
      </c>
      <c r="C250" s="469" t="s">
        <v>315</v>
      </c>
      <c r="D250" s="511"/>
      <c r="E250" s="492">
        <v>0</v>
      </c>
      <c r="F250" s="492">
        <v>0</v>
      </c>
      <c r="G250" s="492">
        <v>1</v>
      </c>
      <c r="H250" s="492"/>
      <c r="I250" s="137">
        <f>D250*(F250-E250)/G250</f>
        <v>0</v>
      </c>
      <c r="K250" s="486">
        <v>6</v>
      </c>
      <c r="L250" s="486">
        <f>K230*100+K250</f>
        <v>306</v>
      </c>
      <c r="M250" s="468"/>
    </row>
    <row r="251" spans="1:14" x14ac:dyDescent="0.25">
      <c r="A251" s="7"/>
      <c r="B251" s="7"/>
      <c r="C251" s="469" t="s">
        <v>312</v>
      </c>
      <c r="D251" s="579"/>
      <c r="E251" s="492"/>
      <c r="F251" s="492"/>
      <c r="G251" s="492"/>
      <c r="H251" s="492"/>
      <c r="I251" s="137"/>
      <c r="K251" s="486"/>
      <c r="L251" s="486"/>
      <c r="M251" s="468"/>
    </row>
    <row r="252" spans="1:14" x14ac:dyDescent="0.25">
      <c r="A252" s="864" t="s">
        <v>292</v>
      </c>
      <c r="B252" s="864"/>
      <c r="C252" s="864"/>
      <c r="D252" s="587">
        <f>SUM(D250:D251)</f>
        <v>0</v>
      </c>
      <c r="E252" s="495"/>
      <c r="F252" s="495"/>
      <c r="G252" s="495"/>
      <c r="H252" s="496">
        <f>SUM(H250:H251)</f>
        <v>0</v>
      </c>
      <c r="I252" s="496">
        <f>SUM(I250:I251)</f>
        <v>0</v>
      </c>
      <c r="K252" s="486"/>
      <c r="L252" s="486"/>
      <c r="M252" s="468"/>
    </row>
    <row r="253" spans="1:14" ht="12" customHeight="1" x14ac:dyDescent="0.25">
      <c r="A253" s="7" t="s">
        <v>316</v>
      </c>
      <c r="B253" s="7" t="s">
        <v>315</v>
      </c>
      <c r="C253" s="469" t="s">
        <v>315</v>
      </c>
      <c r="D253" s="511"/>
      <c r="E253" s="492">
        <v>0</v>
      </c>
      <c r="F253" s="492">
        <v>0</v>
      </c>
      <c r="G253" s="492">
        <v>1</v>
      </c>
      <c r="H253" s="492"/>
      <c r="I253" s="137">
        <f>D253*(F253-E253)/G253</f>
        <v>0</v>
      </c>
      <c r="K253" s="486">
        <v>7</v>
      </c>
      <c r="L253" s="486">
        <f>K230*100+K253</f>
        <v>307</v>
      </c>
      <c r="M253" s="468"/>
    </row>
    <row r="254" spans="1:14" x14ac:dyDescent="0.25">
      <c r="A254" s="7"/>
      <c r="B254" s="7"/>
      <c r="C254" s="469" t="s">
        <v>312</v>
      </c>
      <c r="D254" s="579"/>
      <c r="E254" s="514"/>
      <c r="F254" s="492"/>
      <c r="G254" s="492"/>
      <c r="H254" s="492"/>
      <c r="I254" s="137"/>
      <c r="K254" s="468"/>
      <c r="L254" s="468"/>
      <c r="M254" s="468"/>
    </row>
    <row r="255" spans="1:14" x14ac:dyDescent="0.25">
      <c r="A255" s="864" t="s">
        <v>292</v>
      </c>
      <c r="B255" s="864"/>
      <c r="C255" s="864"/>
      <c r="D255" s="507">
        <f>SUM(D253:D254)</f>
        <v>0</v>
      </c>
      <c r="E255" s="515"/>
      <c r="F255" s="495"/>
      <c r="G255" s="495"/>
      <c r="H255" s="496">
        <f>SUM(H253:H254)</f>
        <v>0</v>
      </c>
      <c r="I255" s="496">
        <f>SUM(I253:I254)</f>
        <v>0</v>
      </c>
      <c r="K255" s="468"/>
      <c r="L255" s="468"/>
      <c r="M255" s="468"/>
    </row>
    <row r="256" spans="1:14" x14ac:dyDescent="0.25">
      <c r="A256" s="865" t="s">
        <v>91</v>
      </c>
      <c r="B256" s="865"/>
      <c r="C256" s="865"/>
      <c r="D256" s="92">
        <f>D255+D252+D249+D246+D243</f>
        <v>0</v>
      </c>
      <c r="E256" s="516"/>
      <c r="F256" s="500"/>
      <c r="G256" s="500"/>
      <c r="H256" s="496">
        <f>H255+H252+H249+H246+H243</f>
        <v>0</v>
      </c>
      <c r="I256" s="496">
        <f>I255+I252+I249+I246+I243</f>
        <v>0</v>
      </c>
      <c r="K256" s="468"/>
      <c r="L256" s="468"/>
      <c r="M256" s="468"/>
    </row>
    <row r="257" spans="1:13" ht="14" x14ac:dyDescent="0.25">
      <c r="A257" s="867" t="s">
        <v>491</v>
      </c>
      <c r="B257" s="867"/>
      <c r="C257" s="867"/>
      <c r="D257" s="867"/>
      <c r="E257" s="867"/>
      <c r="F257" s="867"/>
      <c r="G257" s="867"/>
      <c r="H257" s="867"/>
      <c r="I257" s="867"/>
      <c r="K257" s="468"/>
      <c r="L257" s="468"/>
      <c r="M257" s="468"/>
    </row>
    <row r="258" spans="1:13" ht="14" x14ac:dyDescent="0.25">
      <c r="A258" s="867" t="s">
        <v>695</v>
      </c>
      <c r="B258" s="867"/>
      <c r="C258" s="867"/>
      <c r="D258" s="867"/>
      <c r="E258" s="867"/>
      <c r="F258" s="867"/>
      <c r="G258" s="867"/>
      <c r="H258" s="867"/>
      <c r="I258" s="867"/>
      <c r="K258" s="468"/>
      <c r="L258" s="468"/>
      <c r="M258" s="468"/>
    </row>
    <row r="259" spans="1:13" ht="12.75" customHeight="1" x14ac:dyDescent="0.25">
      <c r="A259" s="868" t="s">
        <v>696</v>
      </c>
      <c r="B259" s="868"/>
      <c r="C259" s="868"/>
      <c r="D259" s="868"/>
      <c r="E259" s="868"/>
      <c r="F259" s="868"/>
      <c r="G259" s="868"/>
      <c r="H259" s="868"/>
      <c r="I259" s="868"/>
      <c r="K259" s="468"/>
      <c r="L259" s="468"/>
      <c r="M259" s="468"/>
    </row>
    <row r="260" spans="1:13" x14ac:dyDescent="0.25">
      <c r="A260" s="223"/>
      <c r="B260" s="468"/>
      <c r="C260" s="468"/>
      <c r="D260" s="468"/>
      <c r="E260" s="468"/>
      <c r="F260" s="468"/>
      <c r="G260" s="468"/>
      <c r="H260" s="468"/>
      <c r="I260" s="468"/>
      <c r="K260" s="468"/>
      <c r="L260" s="468"/>
      <c r="M260" s="468"/>
    </row>
    <row r="261" spans="1:13" x14ac:dyDescent="0.25">
      <c r="A261" s="468"/>
      <c r="B261" s="468"/>
      <c r="C261" s="468"/>
      <c r="D261" s="468"/>
      <c r="E261" s="468"/>
      <c r="F261" s="468"/>
      <c r="G261" s="468"/>
      <c r="H261" s="468"/>
      <c r="I261" s="468"/>
      <c r="K261" s="468"/>
      <c r="L261" s="468"/>
      <c r="M261" s="468"/>
    </row>
    <row r="262" spans="1:13" x14ac:dyDescent="0.25">
      <c r="A262" s="468"/>
      <c r="B262" s="468"/>
      <c r="C262" s="468"/>
      <c r="D262" s="468"/>
      <c r="E262" s="468"/>
      <c r="F262" s="468"/>
      <c r="G262" s="468"/>
      <c r="H262" s="468"/>
      <c r="I262" s="468"/>
      <c r="K262" s="468"/>
      <c r="L262" s="468"/>
      <c r="M262" s="468"/>
    </row>
    <row r="263" spans="1:13" x14ac:dyDescent="0.25">
      <c r="A263" s="468"/>
      <c r="B263" s="468"/>
      <c r="C263" s="468"/>
      <c r="D263" s="468"/>
      <c r="E263" s="468"/>
      <c r="F263" s="468"/>
      <c r="G263" s="468"/>
      <c r="H263" s="468"/>
      <c r="I263" s="468"/>
      <c r="K263" s="468"/>
      <c r="L263" s="468"/>
      <c r="M263" s="468"/>
    </row>
    <row r="264" spans="1:13" x14ac:dyDescent="0.25">
      <c r="A264" s="468"/>
      <c r="B264" s="468"/>
      <c r="C264" s="468"/>
      <c r="D264" s="468"/>
      <c r="E264" s="468"/>
      <c r="F264" s="468"/>
      <c r="G264" s="468"/>
      <c r="H264" s="468"/>
      <c r="I264" s="468"/>
      <c r="K264" s="468"/>
      <c r="L264" s="468"/>
      <c r="M264" s="468"/>
    </row>
    <row r="265" spans="1:13" x14ac:dyDescent="0.25">
      <c r="A265" s="468"/>
      <c r="B265" s="468"/>
      <c r="C265" s="468"/>
      <c r="D265" s="468"/>
      <c r="E265" s="468"/>
      <c r="F265" s="468"/>
      <c r="G265" s="468"/>
      <c r="H265" s="468"/>
      <c r="I265" s="468"/>
      <c r="K265" s="468"/>
      <c r="L265" s="468"/>
      <c r="M265" s="468"/>
    </row>
    <row r="266" spans="1:13" x14ac:dyDescent="0.25">
      <c r="A266" s="468"/>
      <c r="B266" s="468"/>
      <c r="C266" s="468"/>
      <c r="D266" s="468"/>
      <c r="E266" s="468"/>
      <c r="F266" s="468"/>
      <c r="G266" s="468"/>
      <c r="H266" s="468"/>
      <c r="I266" s="468"/>
      <c r="K266" s="468"/>
      <c r="L266" s="468"/>
      <c r="M266" s="468"/>
    </row>
    <row r="267" spans="1:13" x14ac:dyDescent="0.25">
      <c r="A267" s="13" t="s">
        <v>23</v>
      </c>
      <c r="B267" s="13"/>
      <c r="C267" s="791">
        <f>Presentación!$C$3</f>
        <v>1990</v>
      </c>
      <c r="D267" s="791"/>
      <c r="E267" s="791"/>
      <c r="F267" s="791"/>
      <c r="G267" s="791"/>
      <c r="H267" s="791"/>
      <c r="I267" s="791"/>
      <c r="K267" s="468"/>
      <c r="L267" s="468"/>
      <c r="M267" s="468"/>
    </row>
    <row r="268" spans="1:13" ht="12" customHeight="1" x14ac:dyDescent="0.25">
      <c r="A268" s="11" t="s">
        <v>24</v>
      </c>
      <c r="B268" s="11"/>
      <c r="C268" s="792" t="s">
        <v>379</v>
      </c>
      <c r="D268" s="792"/>
      <c r="E268" s="792"/>
      <c r="F268" s="792"/>
      <c r="G268" s="792"/>
      <c r="H268" s="792"/>
      <c r="I268" s="792"/>
      <c r="K268" s="486">
        <v>4</v>
      </c>
      <c r="L268" s="486">
        <v>4</v>
      </c>
      <c r="M268" s="468"/>
    </row>
    <row r="269" spans="1:13" ht="12" customHeight="1" x14ac:dyDescent="0.25">
      <c r="A269" s="702" t="s">
        <v>5</v>
      </c>
      <c r="B269" s="702"/>
      <c r="C269" s="703" t="s">
        <v>26</v>
      </c>
      <c r="D269" s="703"/>
      <c r="E269" s="703"/>
      <c r="F269" s="703"/>
      <c r="G269" s="703"/>
      <c r="H269" s="703"/>
      <c r="I269" s="703"/>
      <c r="K269" s="486"/>
      <c r="L269" s="486"/>
      <c r="M269" s="468"/>
    </row>
    <row r="270" spans="1:13" ht="12.75" customHeight="1" x14ac:dyDescent="0.25">
      <c r="A270" s="702" t="s">
        <v>27</v>
      </c>
      <c r="B270" s="702"/>
      <c r="C270" s="703" t="s">
        <v>692</v>
      </c>
      <c r="D270" s="703"/>
      <c r="E270" s="703"/>
      <c r="F270" s="703"/>
      <c r="G270" s="703"/>
      <c r="H270" s="703"/>
      <c r="I270" s="703"/>
      <c r="K270" s="486"/>
      <c r="L270" s="486"/>
      <c r="M270" s="468"/>
    </row>
    <row r="271" spans="1:13" ht="12" customHeight="1" x14ac:dyDescent="0.25">
      <c r="A271" s="702" t="s">
        <v>29</v>
      </c>
      <c r="B271" s="702"/>
      <c r="C271" s="703" t="s">
        <v>680</v>
      </c>
      <c r="D271" s="703"/>
      <c r="E271" s="703"/>
      <c r="F271" s="703"/>
      <c r="G271" s="703"/>
      <c r="H271" s="703"/>
      <c r="I271" s="703"/>
      <c r="K271" s="486"/>
      <c r="L271" s="486"/>
      <c r="M271" s="468"/>
    </row>
    <row r="272" spans="1:13" ht="12" customHeight="1" x14ac:dyDescent="0.25">
      <c r="A272" s="702" t="s">
        <v>31</v>
      </c>
      <c r="B272" s="702"/>
      <c r="C272" s="703" t="s">
        <v>406</v>
      </c>
      <c r="D272" s="703"/>
      <c r="E272" s="703"/>
      <c r="F272" s="703"/>
      <c r="G272" s="703"/>
      <c r="H272" s="703"/>
      <c r="I272" s="703"/>
      <c r="K272" s="486"/>
      <c r="L272" s="486"/>
      <c r="M272" s="468"/>
    </row>
    <row r="273" spans="1:14" ht="12" customHeight="1" x14ac:dyDescent="0.25">
      <c r="A273" s="704" t="s">
        <v>33</v>
      </c>
      <c r="B273" s="704"/>
      <c r="C273" s="97" t="s">
        <v>34</v>
      </c>
      <c r="D273" s="705" t="s">
        <v>237</v>
      </c>
      <c r="E273" s="705"/>
      <c r="F273" s="705"/>
      <c r="G273" s="705"/>
      <c r="H273" s="705"/>
      <c r="I273" s="705"/>
      <c r="K273" s="486"/>
      <c r="L273" s="486"/>
      <c r="M273" s="468"/>
    </row>
    <row r="274" spans="1:14" ht="45.75" customHeight="1" x14ac:dyDescent="0.25">
      <c r="A274" s="7" t="s">
        <v>37</v>
      </c>
      <c r="B274" s="7"/>
      <c r="C274" s="7" t="s">
        <v>38</v>
      </c>
      <c r="D274" s="98" t="s">
        <v>238</v>
      </c>
      <c r="E274" s="98" t="s">
        <v>483</v>
      </c>
      <c r="F274" s="98" t="s">
        <v>484</v>
      </c>
      <c r="G274" s="98" t="s">
        <v>241</v>
      </c>
      <c r="H274" s="98" t="s">
        <v>242</v>
      </c>
      <c r="I274" s="98" t="s">
        <v>242</v>
      </c>
      <c r="K274" s="486"/>
      <c r="L274" s="486"/>
      <c r="M274" s="468"/>
    </row>
    <row r="275" spans="1:14" ht="13.5" customHeight="1" x14ac:dyDescent="0.25">
      <c r="A275" s="7" t="s">
        <v>224</v>
      </c>
      <c r="B275" s="7" t="s">
        <v>47</v>
      </c>
      <c r="C275" s="7"/>
      <c r="D275" s="25" t="s">
        <v>48</v>
      </c>
      <c r="E275" s="25" t="s">
        <v>243</v>
      </c>
      <c r="F275" s="25" t="s">
        <v>243</v>
      </c>
      <c r="G275" s="25" t="s">
        <v>244</v>
      </c>
      <c r="H275" s="25" t="s">
        <v>52</v>
      </c>
      <c r="I275" s="25" t="s">
        <v>121</v>
      </c>
      <c r="K275" s="486"/>
      <c r="L275" s="486"/>
      <c r="M275" s="468"/>
    </row>
    <row r="276" spans="1:14" ht="34.5" x14ac:dyDescent="0.25">
      <c r="A276" s="7"/>
      <c r="B276" s="7"/>
      <c r="C276" s="7"/>
      <c r="D276" s="25" t="s">
        <v>54</v>
      </c>
      <c r="E276" s="25" t="s">
        <v>246</v>
      </c>
      <c r="F276" s="25" t="s">
        <v>247</v>
      </c>
      <c r="G276" s="25" t="s">
        <v>485</v>
      </c>
      <c r="H276" s="25" t="s">
        <v>486</v>
      </c>
      <c r="I276" s="25" t="s">
        <v>487</v>
      </c>
      <c r="K276" s="486"/>
      <c r="L276" s="486"/>
      <c r="M276" s="468"/>
    </row>
    <row r="277" spans="1:14" ht="13.5" x14ac:dyDescent="0.35">
      <c r="A277" s="7"/>
      <c r="B277" s="7"/>
      <c r="C277" s="7"/>
      <c r="D277" s="114" t="s">
        <v>488</v>
      </c>
      <c r="E277" s="114" t="s">
        <v>251</v>
      </c>
      <c r="F277" s="114" t="s">
        <v>250</v>
      </c>
      <c r="G277" s="114" t="s">
        <v>489</v>
      </c>
      <c r="H277" s="114" t="s">
        <v>253</v>
      </c>
      <c r="I277" s="114" t="s">
        <v>253</v>
      </c>
      <c r="K277" s="486"/>
      <c r="L277" s="486"/>
      <c r="M277" s="468"/>
    </row>
    <row r="278" spans="1:14" ht="12" customHeight="1" x14ac:dyDescent="0.25">
      <c r="A278" s="7" t="s">
        <v>68</v>
      </c>
      <c r="B278" s="7" t="s">
        <v>315</v>
      </c>
      <c r="C278" s="135" t="s">
        <v>689</v>
      </c>
      <c r="D278" s="511"/>
      <c r="E278" s="511"/>
      <c r="F278" s="492">
        <v>0</v>
      </c>
      <c r="G278" s="492">
        <v>1</v>
      </c>
      <c r="H278" s="497">
        <f>D278*(F278-E278)/G278</f>
        <v>0</v>
      </c>
      <c r="I278" s="137"/>
      <c r="K278" s="486">
        <v>1</v>
      </c>
      <c r="L278" s="486">
        <f>K268*100+K278</f>
        <v>401</v>
      </c>
      <c r="M278" s="468"/>
    </row>
    <row r="279" spans="1:14" x14ac:dyDescent="0.25">
      <c r="A279" s="7"/>
      <c r="B279" s="7"/>
      <c r="C279" s="486" t="s">
        <v>693</v>
      </c>
      <c r="D279" s="511"/>
      <c r="E279" s="511"/>
      <c r="F279" s="492">
        <v>0</v>
      </c>
      <c r="G279" s="492">
        <v>1</v>
      </c>
      <c r="H279" s="497">
        <f>D279*(F279-E279)/G279</f>
        <v>0</v>
      </c>
      <c r="I279" s="137"/>
      <c r="K279" s="486">
        <v>2</v>
      </c>
      <c r="L279" s="486">
        <f>K268*100+K279</f>
        <v>402</v>
      </c>
      <c r="M279" s="468"/>
    </row>
    <row r="280" spans="1:14" x14ac:dyDescent="0.25">
      <c r="A280" s="7"/>
      <c r="B280" s="7"/>
      <c r="C280" s="135" t="s">
        <v>691</v>
      </c>
      <c r="D280" s="511"/>
      <c r="E280" s="511"/>
      <c r="F280" s="492">
        <v>0</v>
      </c>
      <c r="G280" s="492">
        <v>1</v>
      </c>
      <c r="H280" s="497">
        <f>D280*(F280-E280)/G280</f>
        <v>0</v>
      </c>
      <c r="I280" s="137"/>
      <c r="K280" s="486">
        <v>3</v>
      </c>
      <c r="L280" s="486">
        <f>K268*100+K280</f>
        <v>403</v>
      </c>
      <c r="M280" s="21"/>
      <c r="N280" s="512"/>
    </row>
    <row r="281" spans="1:14" x14ac:dyDescent="0.25">
      <c r="A281" s="864" t="s">
        <v>292</v>
      </c>
      <c r="B281" s="864"/>
      <c r="C281" s="864"/>
      <c r="D281" s="587">
        <f>SUM(D277:D280)</f>
        <v>0</v>
      </c>
      <c r="E281" s="513"/>
      <c r="F281" s="495"/>
      <c r="G281" s="495"/>
      <c r="H281" s="496">
        <f>SUM(H278:H280)</f>
        <v>0</v>
      </c>
      <c r="I281" s="496">
        <f>SUM(I278:I280)</f>
        <v>0</v>
      </c>
      <c r="K281" s="486"/>
      <c r="L281" s="486"/>
      <c r="M281" s="468"/>
    </row>
    <row r="282" spans="1:14" ht="12" customHeight="1" x14ac:dyDescent="0.25">
      <c r="A282" s="7" t="s">
        <v>310</v>
      </c>
      <c r="B282" s="7" t="s">
        <v>315</v>
      </c>
      <c r="C282" s="469" t="s">
        <v>694</v>
      </c>
      <c r="D282" s="511"/>
      <c r="E282" s="492">
        <v>0</v>
      </c>
      <c r="F282" s="492"/>
      <c r="G282" s="492"/>
      <c r="H282" s="496"/>
      <c r="I282" s="496"/>
      <c r="K282" s="486">
        <v>4</v>
      </c>
      <c r="L282" s="486">
        <f>K268*100+K282</f>
        <v>404</v>
      </c>
      <c r="M282" s="468"/>
    </row>
    <row r="283" spans="1:14" x14ac:dyDescent="0.25">
      <c r="A283" s="7"/>
      <c r="B283" s="7"/>
      <c r="C283" s="469" t="s">
        <v>312</v>
      </c>
      <c r="D283" s="579"/>
      <c r="E283" s="492"/>
      <c r="F283" s="492"/>
      <c r="G283" s="492"/>
      <c r="H283" s="492"/>
      <c r="I283" s="137"/>
      <c r="K283" s="486"/>
      <c r="L283" s="486"/>
      <c r="M283" s="468"/>
    </row>
    <row r="284" spans="1:14" x14ac:dyDescent="0.25">
      <c r="A284" s="864" t="s">
        <v>292</v>
      </c>
      <c r="B284" s="864"/>
      <c r="C284" s="864"/>
      <c r="D284" s="587">
        <f>SUM(D282:D283)</f>
        <v>0</v>
      </c>
      <c r="E284" s="495"/>
      <c r="F284" s="495"/>
      <c r="G284" s="495"/>
      <c r="H284" s="496">
        <f>SUM(H282:H283)</f>
        <v>0</v>
      </c>
      <c r="I284" s="496">
        <f>SUM(I282:I283)</f>
        <v>0</v>
      </c>
      <c r="M284" s="468"/>
    </row>
    <row r="285" spans="1:14" ht="12" customHeight="1" x14ac:dyDescent="0.25">
      <c r="A285" s="7" t="s">
        <v>313</v>
      </c>
      <c r="B285" s="7" t="s">
        <v>315</v>
      </c>
      <c r="C285" s="469" t="s">
        <v>315</v>
      </c>
      <c r="D285" s="511"/>
      <c r="E285" s="492">
        <v>0</v>
      </c>
      <c r="F285" s="492">
        <v>0</v>
      </c>
      <c r="G285" s="492">
        <v>1</v>
      </c>
      <c r="H285" s="492"/>
      <c r="I285" s="137">
        <f>D285*(F285-E285)/G285</f>
        <v>0</v>
      </c>
      <c r="K285" s="486">
        <v>5</v>
      </c>
      <c r="L285" s="486">
        <f>K268*100+K285</f>
        <v>405</v>
      </c>
      <c r="M285" s="468"/>
    </row>
    <row r="286" spans="1:14" x14ac:dyDescent="0.25">
      <c r="A286" s="7"/>
      <c r="B286" s="7"/>
      <c r="C286" s="469" t="s">
        <v>312</v>
      </c>
      <c r="D286" s="579"/>
      <c r="E286" s="492"/>
      <c r="F286" s="492"/>
      <c r="G286" s="492"/>
      <c r="H286" s="492"/>
      <c r="I286" s="137"/>
      <c r="K286" s="486"/>
      <c r="L286" s="486"/>
      <c r="M286" s="468"/>
    </row>
    <row r="287" spans="1:14" x14ac:dyDescent="0.25">
      <c r="A287" s="864" t="s">
        <v>292</v>
      </c>
      <c r="B287" s="864"/>
      <c r="C287" s="864"/>
      <c r="D287" s="587">
        <f>SUM(D285:D286)</f>
        <v>0</v>
      </c>
      <c r="E287" s="495"/>
      <c r="F287" s="495"/>
      <c r="G287" s="495"/>
      <c r="H287" s="496">
        <f>SUM(H285:H286)</f>
        <v>0</v>
      </c>
      <c r="I287" s="496">
        <f>SUM(I285:I286)</f>
        <v>0</v>
      </c>
      <c r="M287" s="468"/>
    </row>
    <row r="288" spans="1:14" ht="12" customHeight="1" x14ac:dyDescent="0.25">
      <c r="A288" s="7" t="s">
        <v>314</v>
      </c>
      <c r="B288" s="7" t="s">
        <v>315</v>
      </c>
      <c r="C288" s="469" t="s">
        <v>315</v>
      </c>
      <c r="D288" s="511"/>
      <c r="E288" s="492">
        <v>0</v>
      </c>
      <c r="F288" s="492">
        <v>0</v>
      </c>
      <c r="G288" s="492">
        <v>1</v>
      </c>
      <c r="H288" s="492"/>
      <c r="I288" s="137">
        <f>D288*(F288-E288)/G288</f>
        <v>0</v>
      </c>
      <c r="K288" s="486">
        <v>6</v>
      </c>
      <c r="L288" s="486">
        <f>K268*100+K288</f>
        <v>406</v>
      </c>
      <c r="M288" s="468"/>
    </row>
    <row r="289" spans="1:13" x14ac:dyDescent="0.25">
      <c r="A289" s="7"/>
      <c r="B289" s="7"/>
      <c r="C289" s="469" t="s">
        <v>312</v>
      </c>
      <c r="D289" s="579"/>
      <c r="E289" s="492"/>
      <c r="F289" s="492"/>
      <c r="G289" s="492"/>
      <c r="H289" s="492"/>
      <c r="I289" s="137"/>
      <c r="K289" s="486"/>
      <c r="L289" s="486"/>
      <c r="M289" s="468"/>
    </row>
    <row r="290" spans="1:13" x14ac:dyDescent="0.25">
      <c r="A290" s="864" t="s">
        <v>292</v>
      </c>
      <c r="B290" s="864"/>
      <c r="C290" s="864"/>
      <c r="D290" s="587">
        <f>SUM(D288:D289)</f>
        <v>0</v>
      </c>
      <c r="E290" s="495"/>
      <c r="F290" s="495"/>
      <c r="G290" s="495"/>
      <c r="H290" s="496">
        <f>SUM(H288:H289)</f>
        <v>0</v>
      </c>
      <c r="I290" s="496">
        <f>SUM(I288:I289)</f>
        <v>0</v>
      </c>
      <c r="M290" s="468"/>
    </row>
    <row r="291" spans="1:13" ht="12" customHeight="1" x14ac:dyDescent="0.25">
      <c r="A291" s="7" t="s">
        <v>316</v>
      </c>
      <c r="B291" s="7" t="s">
        <v>315</v>
      </c>
      <c r="C291" s="469" t="s">
        <v>315</v>
      </c>
      <c r="D291" s="511"/>
      <c r="E291" s="492">
        <v>0</v>
      </c>
      <c r="F291" s="492">
        <v>0</v>
      </c>
      <c r="G291" s="492">
        <v>1</v>
      </c>
      <c r="H291" s="492"/>
      <c r="I291" s="137">
        <f>D291*(F291-E291)/G291</f>
        <v>0</v>
      </c>
      <c r="K291" s="486">
        <v>7</v>
      </c>
      <c r="L291" s="486">
        <f>K268*100+K291</f>
        <v>407</v>
      </c>
      <c r="M291" s="468"/>
    </row>
    <row r="292" spans="1:13" x14ac:dyDescent="0.25">
      <c r="A292" s="7"/>
      <c r="B292" s="7"/>
      <c r="C292" s="469" t="s">
        <v>312</v>
      </c>
      <c r="D292" s="579"/>
      <c r="E292" s="514"/>
      <c r="F292" s="492"/>
      <c r="G292" s="492"/>
      <c r="H292" s="492"/>
      <c r="I292" s="137"/>
      <c r="K292" s="486"/>
      <c r="L292" s="486"/>
      <c r="M292" s="468"/>
    </row>
    <row r="293" spans="1:13" x14ac:dyDescent="0.25">
      <c r="A293" s="864" t="s">
        <v>292</v>
      </c>
      <c r="B293" s="864"/>
      <c r="C293" s="864"/>
      <c r="D293" s="507">
        <f>SUM(D291:D292)</f>
        <v>0</v>
      </c>
      <c r="E293" s="515"/>
      <c r="F293" s="495"/>
      <c r="G293" s="495"/>
      <c r="H293" s="496">
        <f>SUM(H291:H292)</f>
        <v>0</v>
      </c>
      <c r="I293" s="496">
        <f>SUM(I291:I292)</f>
        <v>0</v>
      </c>
      <c r="M293" s="468"/>
    </row>
    <row r="294" spans="1:13" x14ac:dyDescent="0.25">
      <c r="A294" s="865" t="s">
        <v>91</v>
      </c>
      <c r="B294" s="865"/>
      <c r="C294" s="865"/>
      <c r="D294" s="92">
        <f>D293+D290+D287+D284+D281</f>
        <v>0</v>
      </c>
      <c r="E294" s="516"/>
      <c r="F294" s="500"/>
      <c r="G294" s="500"/>
      <c r="H294" s="496">
        <f>H293+H290+H287+H284+H281</f>
        <v>0</v>
      </c>
      <c r="I294" s="496">
        <f>I293+I290+I287+I284+I281</f>
        <v>0</v>
      </c>
      <c r="K294" s="468"/>
      <c r="L294" s="468"/>
      <c r="M294" s="468"/>
    </row>
    <row r="295" spans="1:13" ht="14" x14ac:dyDescent="0.25">
      <c r="A295" s="867" t="s">
        <v>491</v>
      </c>
      <c r="B295" s="867"/>
      <c r="C295" s="867"/>
      <c r="D295" s="867"/>
      <c r="E295" s="867"/>
      <c r="F295" s="867"/>
      <c r="G295" s="867"/>
      <c r="H295" s="867"/>
      <c r="I295" s="867"/>
      <c r="K295" s="468"/>
      <c r="L295" s="468"/>
      <c r="M295" s="468"/>
    </row>
    <row r="296" spans="1:13" ht="14" x14ac:dyDescent="0.25">
      <c r="A296" s="867" t="s">
        <v>695</v>
      </c>
      <c r="B296" s="867"/>
      <c r="C296" s="867"/>
      <c r="D296" s="867"/>
      <c r="E296" s="867"/>
      <c r="F296" s="867"/>
      <c r="G296" s="867"/>
      <c r="H296" s="867"/>
      <c r="I296" s="867"/>
      <c r="K296" s="468"/>
      <c r="L296" s="468"/>
      <c r="M296" s="468"/>
    </row>
    <row r="297" spans="1:13" ht="12.75" customHeight="1" x14ac:dyDescent="0.25">
      <c r="A297" s="868" t="s">
        <v>696</v>
      </c>
      <c r="B297" s="868"/>
      <c r="C297" s="868"/>
      <c r="D297" s="868"/>
      <c r="E297" s="868"/>
      <c r="F297" s="868"/>
      <c r="G297" s="868"/>
      <c r="H297" s="868"/>
      <c r="I297" s="868"/>
      <c r="K297" s="468"/>
      <c r="L297" s="468"/>
      <c r="M297" s="468"/>
    </row>
    <row r="298" spans="1:13" x14ac:dyDescent="0.25">
      <c r="A298" s="223"/>
      <c r="B298" s="468"/>
      <c r="C298" s="468"/>
      <c r="D298" s="468"/>
      <c r="E298" s="468"/>
      <c r="F298" s="468"/>
      <c r="G298" s="468"/>
      <c r="H298" s="468"/>
      <c r="I298" s="468"/>
      <c r="K298" s="468"/>
      <c r="L298" s="468"/>
      <c r="M298" s="468"/>
    </row>
    <row r="299" spans="1:13" x14ac:dyDescent="0.25">
      <c r="A299" s="468"/>
      <c r="B299" s="468"/>
      <c r="C299" s="468"/>
      <c r="D299" s="468"/>
      <c r="E299" s="468"/>
      <c r="F299" s="468"/>
      <c r="G299" s="468"/>
      <c r="H299" s="468"/>
      <c r="I299" s="468"/>
      <c r="K299" s="468"/>
      <c r="L299" s="468"/>
      <c r="M299" s="468"/>
    </row>
    <row r="300" spans="1:13" x14ac:dyDescent="0.25">
      <c r="A300" s="468"/>
      <c r="B300" s="468"/>
      <c r="C300" s="468"/>
      <c r="D300" s="468"/>
      <c r="E300" s="468"/>
      <c r="F300" s="468"/>
      <c r="G300" s="468"/>
      <c r="H300" s="468"/>
      <c r="I300" s="468"/>
      <c r="K300" s="468"/>
      <c r="L300" s="468"/>
      <c r="M300" s="468"/>
    </row>
    <row r="301" spans="1:13" x14ac:dyDescent="0.25">
      <c r="A301" s="468"/>
      <c r="B301" s="468"/>
      <c r="C301" s="468"/>
      <c r="D301" s="468"/>
      <c r="E301" s="468"/>
      <c r="F301" s="468"/>
      <c r="G301" s="468"/>
      <c r="H301" s="468"/>
      <c r="I301" s="468"/>
      <c r="K301" s="468"/>
      <c r="L301" s="468"/>
      <c r="M301" s="468"/>
    </row>
    <row r="302" spans="1:13" x14ac:dyDescent="0.25">
      <c r="A302" s="468"/>
      <c r="B302" s="468"/>
      <c r="C302" s="468"/>
      <c r="D302" s="468"/>
      <c r="E302" s="468"/>
      <c r="F302" s="468"/>
      <c r="G302" s="468"/>
      <c r="H302" s="468"/>
      <c r="I302" s="468"/>
      <c r="K302" s="468"/>
      <c r="L302" s="468"/>
      <c r="M302" s="468"/>
    </row>
    <row r="303" spans="1:13" x14ac:dyDescent="0.25">
      <c r="A303" s="468"/>
      <c r="B303" s="468"/>
      <c r="C303" s="468"/>
      <c r="D303" s="468"/>
      <c r="E303" s="468"/>
      <c r="F303" s="468"/>
      <c r="G303" s="468"/>
      <c r="H303" s="468"/>
      <c r="I303" s="468"/>
      <c r="K303" s="468"/>
      <c r="L303" s="468"/>
      <c r="M303" s="468"/>
    </row>
    <row r="304" spans="1:13" x14ac:dyDescent="0.25">
      <c r="A304" s="468"/>
      <c r="B304" s="468"/>
      <c r="C304" s="468"/>
      <c r="D304" s="468"/>
      <c r="E304" s="468"/>
      <c r="F304" s="468"/>
      <c r="G304" s="468"/>
      <c r="H304" s="468"/>
      <c r="I304" s="468"/>
      <c r="K304" s="468"/>
      <c r="L304" s="468"/>
      <c r="M304" s="468"/>
    </row>
    <row r="305" spans="1:14" x14ac:dyDescent="0.25">
      <c r="A305" s="13" t="s">
        <v>23</v>
      </c>
      <c r="B305" s="13"/>
      <c r="C305" s="791">
        <f>Presentación!$C$3</f>
        <v>1990</v>
      </c>
      <c r="D305" s="791"/>
      <c r="E305" s="791"/>
      <c r="F305" s="791"/>
      <c r="G305" s="791"/>
      <c r="H305" s="791"/>
      <c r="I305" s="791"/>
      <c r="K305" s="468"/>
      <c r="L305" s="468"/>
      <c r="M305" s="468"/>
    </row>
    <row r="306" spans="1:14" ht="12" customHeight="1" x14ac:dyDescent="0.25">
      <c r="A306" s="11" t="s">
        <v>24</v>
      </c>
      <c r="B306" s="11"/>
      <c r="C306" s="792" t="s">
        <v>380</v>
      </c>
      <c r="D306" s="792"/>
      <c r="E306" s="792"/>
      <c r="F306" s="792"/>
      <c r="G306" s="792"/>
      <c r="H306" s="792"/>
      <c r="I306" s="792"/>
      <c r="K306" s="486">
        <v>5</v>
      </c>
      <c r="L306" s="468">
        <v>4</v>
      </c>
      <c r="M306" s="468"/>
    </row>
    <row r="307" spans="1:14" ht="12" customHeight="1" x14ac:dyDescent="0.25">
      <c r="A307" s="702" t="s">
        <v>5</v>
      </c>
      <c r="B307" s="702"/>
      <c r="C307" s="703" t="s">
        <v>26</v>
      </c>
      <c r="D307" s="703"/>
      <c r="E307" s="703"/>
      <c r="F307" s="703"/>
      <c r="G307" s="703"/>
      <c r="H307" s="703"/>
      <c r="I307" s="703"/>
      <c r="K307" s="468"/>
      <c r="L307" s="468"/>
      <c r="M307" s="468"/>
    </row>
    <row r="308" spans="1:14" ht="12.75" customHeight="1" x14ac:dyDescent="0.25">
      <c r="A308" s="702" t="s">
        <v>27</v>
      </c>
      <c r="B308" s="702"/>
      <c r="C308" s="703" t="s">
        <v>692</v>
      </c>
      <c r="D308" s="703"/>
      <c r="E308" s="703"/>
      <c r="F308" s="703"/>
      <c r="G308" s="703"/>
      <c r="H308" s="703"/>
      <c r="I308" s="703"/>
      <c r="L308" s="486"/>
      <c r="M308" s="468"/>
    </row>
    <row r="309" spans="1:14" ht="12" customHeight="1" x14ac:dyDescent="0.25">
      <c r="A309" s="702" t="s">
        <v>29</v>
      </c>
      <c r="B309" s="702"/>
      <c r="C309" s="703" t="s">
        <v>680</v>
      </c>
      <c r="D309" s="703"/>
      <c r="E309" s="703"/>
      <c r="F309" s="703"/>
      <c r="G309" s="703"/>
      <c r="H309" s="703"/>
      <c r="I309" s="703"/>
      <c r="K309" s="486"/>
      <c r="L309" s="486"/>
      <c r="M309" s="468"/>
    </row>
    <row r="310" spans="1:14" ht="12" customHeight="1" x14ac:dyDescent="0.25">
      <c r="A310" s="702" t="s">
        <v>31</v>
      </c>
      <c r="B310" s="702"/>
      <c r="C310" s="703" t="s">
        <v>406</v>
      </c>
      <c r="D310" s="703"/>
      <c r="E310" s="703"/>
      <c r="F310" s="703"/>
      <c r="G310" s="703"/>
      <c r="H310" s="703"/>
      <c r="I310" s="703"/>
      <c r="K310" s="486"/>
      <c r="L310" s="486"/>
      <c r="M310" s="468"/>
    </row>
    <row r="311" spans="1:14" ht="12" customHeight="1" x14ac:dyDescent="0.25">
      <c r="A311" s="704" t="s">
        <v>33</v>
      </c>
      <c r="B311" s="704"/>
      <c r="C311" s="97" t="s">
        <v>34</v>
      </c>
      <c r="D311" s="705" t="s">
        <v>237</v>
      </c>
      <c r="E311" s="705"/>
      <c r="F311" s="705"/>
      <c r="G311" s="705"/>
      <c r="H311" s="705"/>
      <c r="I311" s="705"/>
      <c r="K311" s="486"/>
      <c r="L311" s="486"/>
      <c r="M311" s="468"/>
    </row>
    <row r="312" spans="1:14" ht="45.75" customHeight="1" x14ac:dyDescent="0.25">
      <c r="A312" s="7" t="s">
        <v>37</v>
      </c>
      <c r="B312" s="7"/>
      <c r="C312" s="7" t="s">
        <v>38</v>
      </c>
      <c r="D312" s="98" t="s">
        <v>238</v>
      </c>
      <c r="E312" s="98" t="s">
        <v>483</v>
      </c>
      <c r="F312" s="98" t="s">
        <v>484</v>
      </c>
      <c r="G312" s="98" t="s">
        <v>241</v>
      </c>
      <c r="H312" s="98" t="s">
        <v>242</v>
      </c>
      <c r="I312" s="98" t="s">
        <v>242</v>
      </c>
      <c r="K312" s="486"/>
      <c r="L312" s="486"/>
      <c r="M312" s="468"/>
    </row>
    <row r="313" spans="1:14" ht="13.5" customHeight="1" x14ac:dyDescent="0.25">
      <c r="A313" s="7" t="s">
        <v>224</v>
      </c>
      <c r="B313" s="7" t="s">
        <v>47</v>
      </c>
      <c r="C313" s="7"/>
      <c r="D313" s="25" t="s">
        <v>48</v>
      </c>
      <c r="E313" s="25" t="s">
        <v>243</v>
      </c>
      <c r="F313" s="25" t="s">
        <v>243</v>
      </c>
      <c r="G313" s="25" t="s">
        <v>244</v>
      </c>
      <c r="H313" s="25" t="s">
        <v>52</v>
      </c>
      <c r="I313" s="25" t="s">
        <v>121</v>
      </c>
      <c r="K313" s="486"/>
      <c r="L313" s="486"/>
      <c r="M313" s="468"/>
    </row>
    <row r="314" spans="1:14" ht="34.5" x14ac:dyDescent="0.25">
      <c r="A314" s="7"/>
      <c r="B314" s="7"/>
      <c r="C314" s="7"/>
      <c r="D314" s="25" t="s">
        <v>54</v>
      </c>
      <c r="E314" s="25" t="s">
        <v>246</v>
      </c>
      <c r="F314" s="25" t="s">
        <v>247</v>
      </c>
      <c r="G314" s="25" t="s">
        <v>485</v>
      </c>
      <c r="H314" s="25" t="s">
        <v>486</v>
      </c>
      <c r="I314" s="25" t="s">
        <v>487</v>
      </c>
      <c r="K314" s="486"/>
      <c r="L314" s="486"/>
      <c r="M314" s="468"/>
    </row>
    <row r="315" spans="1:14" ht="13.5" x14ac:dyDescent="0.35">
      <c r="A315" s="7"/>
      <c r="B315" s="7"/>
      <c r="C315" s="7"/>
      <c r="D315" s="114" t="s">
        <v>488</v>
      </c>
      <c r="E315" s="114" t="s">
        <v>251</v>
      </c>
      <c r="F315" s="114" t="s">
        <v>250</v>
      </c>
      <c r="G315" s="114" t="s">
        <v>489</v>
      </c>
      <c r="H315" s="114" t="s">
        <v>253</v>
      </c>
      <c r="I315" s="114" t="s">
        <v>253</v>
      </c>
      <c r="K315" s="486"/>
      <c r="L315" s="486"/>
      <c r="M315" s="468"/>
    </row>
    <row r="316" spans="1:14" ht="12" customHeight="1" x14ac:dyDescent="0.25">
      <c r="A316" s="7" t="s">
        <v>68</v>
      </c>
      <c r="B316" s="7" t="s">
        <v>315</v>
      </c>
      <c r="C316" s="135" t="s">
        <v>689</v>
      </c>
      <c r="D316" s="511"/>
      <c r="E316" s="511"/>
      <c r="F316" s="492">
        <v>0</v>
      </c>
      <c r="G316" s="492">
        <v>1</v>
      </c>
      <c r="H316" s="497">
        <f>D316*(F316-E316)/G316</f>
        <v>0</v>
      </c>
      <c r="I316" s="137"/>
      <c r="K316" s="486">
        <v>1</v>
      </c>
      <c r="L316" s="486">
        <f>K306*100+K316</f>
        <v>501</v>
      </c>
      <c r="M316" s="468"/>
    </row>
    <row r="317" spans="1:14" x14ac:dyDescent="0.25">
      <c r="A317" s="7"/>
      <c r="B317" s="7"/>
      <c r="C317" s="486" t="s">
        <v>693</v>
      </c>
      <c r="D317" s="511"/>
      <c r="E317" s="511"/>
      <c r="F317" s="492">
        <v>0</v>
      </c>
      <c r="G317" s="492">
        <v>1</v>
      </c>
      <c r="H317" s="497">
        <f>D317*(F317-E317)/G317</f>
        <v>0</v>
      </c>
      <c r="I317" s="137"/>
      <c r="K317" s="486">
        <v>2</v>
      </c>
      <c r="L317" s="486">
        <f>K306*100+K317</f>
        <v>502</v>
      </c>
      <c r="M317" s="468"/>
    </row>
    <row r="318" spans="1:14" x14ac:dyDescent="0.25">
      <c r="A318" s="7"/>
      <c r="B318" s="7"/>
      <c r="C318" s="135" t="s">
        <v>691</v>
      </c>
      <c r="D318" s="511"/>
      <c r="E318" s="511"/>
      <c r="F318" s="492">
        <v>0</v>
      </c>
      <c r="G318" s="492">
        <v>1</v>
      </c>
      <c r="H318" s="497">
        <f>D318*(F318-E318)/G318</f>
        <v>0</v>
      </c>
      <c r="I318" s="137"/>
      <c r="K318" s="486">
        <v>3</v>
      </c>
      <c r="L318" s="486">
        <f>K306*100+K318</f>
        <v>503</v>
      </c>
      <c r="M318" s="21"/>
      <c r="N318" s="512"/>
    </row>
    <row r="319" spans="1:14" x14ac:dyDescent="0.25">
      <c r="A319" s="864" t="s">
        <v>292</v>
      </c>
      <c r="B319" s="864"/>
      <c r="C319" s="864"/>
      <c r="D319" s="587">
        <f>SUM(D315:D318)</f>
        <v>0</v>
      </c>
      <c r="E319" s="513"/>
      <c r="F319" s="495"/>
      <c r="G319" s="495"/>
      <c r="H319" s="496">
        <f>SUM(H316:H318)</f>
        <v>0</v>
      </c>
      <c r="I319" s="496">
        <f>SUM(I316:I318)</f>
        <v>0</v>
      </c>
      <c r="K319" s="486"/>
      <c r="L319" s="486"/>
      <c r="M319" s="468"/>
    </row>
    <row r="320" spans="1:14" ht="12" customHeight="1" x14ac:dyDescent="0.25">
      <c r="A320" s="7" t="s">
        <v>310</v>
      </c>
      <c r="B320" s="7" t="s">
        <v>315</v>
      </c>
      <c r="C320" s="469" t="s">
        <v>694</v>
      </c>
      <c r="D320" s="511"/>
      <c r="E320" s="492">
        <v>0</v>
      </c>
      <c r="F320" s="492">
        <v>0</v>
      </c>
      <c r="G320" s="492">
        <v>1</v>
      </c>
      <c r="H320" s="492"/>
      <c r="I320" s="137">
        <f>D320*(F320-E320)/G320</f>
        <v>0</v>
      </c>
      <c r="K320" s="486">
        <v>4</v>
      </c>
      <c r="L320" s="486">
        <f>K306*100+K320</f>
        <v>504</v>
      </c>
      <c r="M320" s="468"/>
    </row>
    <row r="321" spans="1:13" x14ac:dyDescent="0.25">
      <c r="A321" s="7"/>
      <c r="B321" s="7"/>
      <c r="C321" s="469" t="s">
        <v>312</v>
      </c>
      <c r="D321" s="579"/>
      <c r="E321" s="492"/>
      <c r="F321" s="492"/>
      <c r="G321" s="492"/>
      <c r="H321" s="492"/>
      <c r="I321" s="137"/>
      <c r="K321" s="486"/>
      <c r="L321" s="486"/>
      <c r="M321" s="468"/>
    </row>
    <row r="322" spans="1:13" x14ac:dyDescent="0.25">
      <c r="A322" s="864" t="s">
        <v>292</v>
      </c>
      <c r="B322" s="864"/>
      <c r="C322" s="864"/>
      <c r="D322" s="587">
        <f>SUM(D320:D321)</f>
        <v>0</v>
      </c>
      <c r="E322" s="495"/>
      <c r="F322" s="495"/>
      <c r="G322" s="495"/>
      <c r="H322" s="496">
        <f>SUM(H320:H321)</f>
        <v>0</v>
      </c>
      <c r="I322" s="496">
        <f>SUM(I320:I321)</f>
        <v>0</v>
      </c>
      <c r="K322" s="486"/>
      <c r="L322" s="486"/>
      <c r="M322" s="468"/>
    </row>
    <row r="323" spans="1:13" ht="12" customHeight="1" x14ac:dyDescent="0.25">
      <c r="A323" s="7" t="s">
        <v>313</v>
      </c>
      <c r="B323" s="7" t="s">
        <v>315</v>
      </c>
      <c r="C323" s="469" t="s">
        <v>315</v>
      </c>
      <c r="D323" s="511"/>
      <c r="E323" s="492">
        <v>0</v>
      </c>
      <c r="F323" s="492">
        <v>0</v>
      </c>
      <c r="G323" s="492">
        <v>1</v>
      </c>
      <c r="H323" s="492"/>
      <c r="I323" s="137">
        <f>D323*(F323-E323)/G323</f>
        <v>0</v>
      </c>
      <c r="K323" s="486">
        <v>5</v>
      </c>
      <c r="L323" s="486">
        <f>K306*100+K323</f>
        <v>505</v>
      </c>
      <c r="M323" s="468"/>
    </row>
    <row r="324" spans="1:13" x14ac:dyDescent="0.25">
      <c r="A324" s="7"/>
      <c r="B324" s="7"/>
      <c r="C324" s="469" t="s">
        <v>312</v>
      </c>
      <c r="D324" s="579"/>
      <c r="E324" s="492"/>
      <c r="F324" s="492"/>
      <c r="G324" s="492"/>
      <c r="H324" s="492"/>
      <c r="I324" s="137"/>
      <c r="K324" s="486"/>
      <c r="L324" s="486"/>
      <c r="M324" s="468"/>
    </row>
    <row r="325" spans="1:13" x14ac:dyDescent="0.25">
      <c r="A325" s="864" t="s">
        <v>292</v>
      </c>
      <c r="B325" s="864"/>
      <c r="C325" s="864"/>
      <c r="D325" s="587">
        <f>SUM(D323:D324)</f>
        <v>0</v>
      </c>
      <c r="E325" s="495"/>
      <c r="F325" s="495"/>
      <c r="G325" s="495"/>
      <c r="H325" s="496">
        <f>SUM(H323:H324)</f>
        <v>0</v>
      </c>
      <c r="I325" s="496">
        <f>SUM(I323:I324)</f>
        <v>0</v>
      </c>
      <c r="K325" s="486"/>
      <c r="L325" s="486"/>
      <c r="M325" s="468"/>
    </row>
    <row r="326" spans="1:13" ht="12" customHeight="1" x14ac:dyDescent="0.25">
      <c r="A326" s="7" t="s">
        <v>314</v>
      </c>
      <c r="B326" s="7" t="s">
        <v>315</v>
      </c>
      <c r="C326" s="469" t="s">
        <v>315</v>
      </c>
      <c r="D326" s="511"/>
      <c r="E326" s="492">
        <v>0</v>
      </c>
      <c r="F326" s="492">
        <v>0</v>
      </c>
      <c r="G326" s="492">
        <v>1</v>
      </c>
      <c r="H326" s="492"/>
      <c r="I326" s="137">
        <f>D326*(F326-E326)/G326</f>
        <v>0</v>
      </c>
      <c r="K326" s="486">
        <v>6</v>
      </c>
      <c r="L326" s="486">
        <f>K306*100+K326</f>
        <v>506</v>
      </c>
      <c r="M326" s="468"/>
    </row>
    <row r="327" spans="1:13" x14ac:dyDescent="0.25">
      <c r="A327" s="7"/>
      <c r="B327" s="7"/>
      <c r="C327" s="469" t="s">
        <v>312</v>
      </c>
      <c r="D327" s="579"/>
      <c r="E327" s="492"/>
      <c r="F327" s="492"/>
      <c r="G327" s="492"/>
      <c r="H327" s="492"/>
      <c r="I327" s="137"/>
      <c r="K327" s="486"/>
      <c r="L327" s="486"/>
      <c r="M327" s="468"/>
    </row>
    <row r="328" spans="1:13" x14ac:dyDescent="0.25">
      <c r="A328" s="864" t="s">
        <v>292</v>
      </c>
      <c r="B328" s="864"/>
      <c r="C328" s="864"/>
      <c r="D328" s="587">
        <f>SUM(D326:D327)</f>
        <v>0</v>
      </c>
      <c r="E328" s="495"/>
      <c r="F328" s="495"/>
      <c r="G328" s="495"/>
      <c r="H328" s="496">
        <f>SUM(H326:H327)</f>
        <v>0</v>
      </c>
      <c r="I328" s="496">
        <f>SUM(I326:I327)</f>
        <v>0</v>
      </c>
      <c r="K328" s="486"/>
      <c r="L328" s="486"/>
      <c r="M328" s="468"/>
    </row>
    <row r="329" spans="1:13" ht="12" customHeight="1" x14ac:dyDescent="0.25">
      <c r="A329" s="7" t="s">
        <v>316</v>
      </c>
      <c r="B329" s="7" t="s">
        <v>315</v>
      </c>
      <c r="C329" s="469" t="s">
        <v>315</v>
      </c>
      <c r="D329" s="511"/>
      <c r="E329" s="492">
        <v>0</v>
      </c>
      <c r="F329" s="492">
        <v>0</v>
      </c>
      <c r="G329" s="492">
        <v>1</v>
      </c>
      <c r="H329" s="492"/>
      <c r="I329" s="137">
        <f>D329*(F329-E329)/G329</f>
        <v>0</v>
      </c>
      <c r="K329" s="486">
        <v>7</v>
      </c>
      <c r="L329" s="486">
        <f>K306*100+K329</f>
        <v>507</v>
      </c>
      <c r="M329" s="468"/>
    </row>
    <row r="330" spans="1:13" x14ac:dyDescent="0.25">
      <c r="A330" s="7"/>
      <c r="B330" s="7"/>
      <c r="C330" s="469" t="s">
        <v>312</v>
      </c>
      <c r="D330" s="579"/>
      <c r="E330" s="514"/>
      <c r="F330" s="492"/>
      <c r="G330" s="492"/>
      <c r="H330" s="492"/>
      <c r="I330" s="137"/>
      <c r="M330" s="468"/>
    </row>
    <row r="331" spans="1:13" x14ac:dyDescent="0.25">
      <c r="A331" s="864" t="s">
        <v>292</v>
      </c>
      <c r="B331" s="864"/>
      <c r="C331" s="864"/>
      <c r="D331" s="507">
        <f>SUM(D329:D330)</f>
        <v>0</v>
      </c>
      <c r="E331" s="515"/>
      <c r="F331" s="495"/>
      <c r="G331" s="495"/>
      <c r="H331" s="496">
        <f>SUM(H329:H330)</f>
        <v>0</v>
      </c>
      <c r="I331" s="496">
        <f>SUM(I329:I330)</f>
        <v>0</v>
      </c>
      <c r="M331" s="468"/>
    </row>
    <row r="332" spans="1:13" x14ac:dyDescent="0.25">
      <c r="A332" s="865" t="s">
        <v>91</v>
      </c>
      <c r="B332" s="865"/>
      <c r="C332" s="865"/>
      <c r="D332" s="92">
        <f>D331+D328+D325+D322+D319</f>
        <v>0</v>
      </c>
      <c r="E332" s="516"/>
      <c r="F332" s="500"/>
      <c r="G332" s="500"/>
      <c r="H332" s="496">
        <f>H331+H328+H325+H322+H319</f>
        <v>0</v>
      </c>
      <c r="I332" s="496">
        <f>I331+I328+I325+I322+I319</f>
        <v>0</v>
      </c>
      <c r="K332" s="468"/>
      <c r="L332" s="468"/>
      <c r="M332" s="468"/>
    </row>
    <row r="333" spans="1:13" ht="14" x14ac:dyDescent="0.25">
      <c r="A333" s="867" t="s">
        <v>491</v>
      </c>
      <c r="B333" s="867"/>
      <c r="C333" s="867"/>
      <c r="D333" s="867"/>
      <c r="E333" s="867"/>
      <c r="F333" s="867"/>
      <c r="G333" s="867"/>
      <c r="H333" s="867"/>
      <c r="I333" s="867"/>
      <c r="K333" s="468"/>
      <c r="L333" s="468"/>
      <c r="M333" s="468"/>
    </row>
    <row r="334" spans="1:13" ht="14" x14ac:dyDescent="0.25">
      <c r="A334" s="867" t="s">
        <v>695</v>
      </c>
      <c r="B334" s="867"/>
      <c r="C334" s="867"/>
      <c r="D334" s="867"/>
      <c r="E334" s="867"/>
      <c r="F334" s="867"/>
      <c r="G334" s="867"/>
      <c r="H334" s="867"/>
      <c r="I334" s="867"/>
      <c r="K334" s="468"/>
      <c r="L334" s="468"/>
      <c r="M334" s="468"/>
    </row>
    <row r="335" spans="1:13" ht="12.75" customHeight="1" x14ac:dyDescent="0.25">
      <c r="A335" s="868" t="s">
        <v>696</v>
      </c>
      <c r="B335" s="868"/>
      <c r="C335" s="868"/>
      <c r="D335" s="868"/>
      <c r="E335" s="868"/>
      <c r="F335" s="868"/>
      <c r="G335" s="868"/>
      <c r="H335" s="868"/>
      <c r="I335" s="868"/>
      <c r="K335" s="468"/>
      <c r="L335" s="468"/>
      <c r="M335" s="468"/>
    </row>
    <row r="336" spans="1:13" x14ac:dyDescent="0.25">
      <c r="A336" s="223"/>
      <c r="B336" s="468"/>
      <c r="C336" s="468"/>
      <c r="D336" s="468"/>
      <c r="E336" s="468"/>
      <c r="F336" s="468"/>
      <c r="G336" s="468"/>
      <c r="H336" s="468"/>
      <c r="I336" s="468"/>
      <c r="K336" s="468"/>
      <c r="L336" s="468"/>
      <c r="M336" s="468"/>
    </row>
    <row r="337" spans="1:13" x14ac:dyDescent="0.25">
      <c r="A337" s="468"/>
      <c r="B337" s="468"/>
      <c r="C337" s="468"/>
      <c r="D337" s="468"/>
      <c r="E337" s="468"/>
      <c r="F337" s="468"/>
      <c r="G337" s="468"/>
      <c r="H337" s="468"/>
      <c r="I337" s="468"/>
      <c r="K337" s="468"/>
      <c r="L337" s="468"/>
      <c r="M337" s="468"/>
    </row>
    <row r="338" spans="1:13" x14ac:dyDescent="0.25">
      <c r="A338" s="468"/>
      <c r="B338" s="468"/>
      <c r="C338" s="468"/>
      <c r="D338" s="468"/>
      <c r="E338" s="468"/>
      <c r="F338" s="468"/>
      <c r="G338" s="468"/>
      <c r="H338" s="468"/>
      <c r="I338" s="468"/>
      <c r="K338" s="468"/>
      <c r="L338" s="468"/>
      <c r="M338" s="468"/>
    </row>
    <row r="339" spans="1:13" x14ac:dyDescent="0.25">
      <c r="A339" s="468"/>
      <c r="B339" s="468"/>
      <c r="C339" s="468"/>
      <c r="D339" s="468"/>
      <c r="E339" s="468"/>
      <c r="F339" s="468"/>
      <c r="G339" s="468"/>
      <c r="H339" s="468"/>
      <c r="I339" s="468"/>
      <c r="K339" s="468"/>
      <c r="L339" s="468"/>
      <c r="M339" s="468"/>
    </row>
    <row r="340" spans="1:13" x14ac:dyDescent="0.25">
      <c r="A340" s="468"/>
      <c r="B340" s="468"/>
      <c r="C340" s="468"/>
      <c r="D340" s="468"/>
      <c r="E340" s="468"/>
      <c r="F340" s="468"/>
      <c r="G340" s="468"/>
      <c r="H340" s="468"/>
      <c r="I340" s="468"/>
      <c r="K340" s="468"/>
      <c r="L340" s="468"/>
      <c r="M340" s="468"/>
    </row>
    <row r="341" spans="1:13" x14ac:dyDescent="0.25">
      <c r="A341" s="468"/>
      <c r="B341" s="468"/>
      <c r="C341" s="468"/>
      <c r="D341" s="468"/>
      <c r="E341" s="468"/>
      <c r="F341" s="468"/>
      <c r="G341" s="468"/>
      <c r="H341" s="468"/>
      <c r="I341" s="468"/>
      <c r="K341" s="468"/>
      <c r="L341" s="468"/>
      <c r="M341" s="468"/>
    </row>
    <row r="342" spans="1:13" x14ac:dyDescent="0.25">
      <c r="A342" s="468"/>
      <c r="B342" s="468"/>
      <c r="C342" s="468"/>
      <c r="D342" s="468"/>
      <c r="E342" s="468"/>
      <c r="F342" s="468"/>
      <c r="G342" s="468"/>
      <c r="H342" s="468"/>
      <c r="I342" s="468"/>
      <c r="K342" s="468"/>
      <c r="L342" s="468"/>
      <c r="M342" s="468"/>
    </row>
    <row r="343" spans="1:13" x14ac:dyDescent="0.25">
      <c r="A343" s="13" t="s">
        <v>23</v>
      </c>
      <c r="B343" s="13"/>
      <c r="C343" s="791">
        <f>Presentación!$C$3</f>
        <v>1990</v>
      </c>
      <c r="D343" s="791"/>
      <c r="E343" s="791"/>
      <c r="F343" s="791"/>
      <c r="G343" s="791"/>
      <c r="H343" s="791"/>
      <c r="I343" s="791"/>
      <c r="K343" s="468"/>
      <c r="L343" s="468"/>
      <c r="M343" s="468"/>
    </row>
    <row r="344" spans="1:13" ht="12" customHeight="1" x14ac:dyDescent="0.25">
      <c r="A344" s="11" t="s">
        <v>24</v>
      </c>
      <c r="B344" s="11"/>
      <c r="C344" s="792" t="s">
        <v>381</v>
      </c>
      <c r="D344" s="792"/>
      <c r="E344" s="792"/>
      <c r="F344" s="792"/>
      <c r="G344" s="792"/>
      <c r="H344" s="792"/>
      <c r="I344" s="792"/>
      <c r="K344" s="486">
        <v>13</v>
      </c>
      <c r="L344" s="468">
        <v>4</v>
      </c>
      <c r="M344" s="468"/>
    </row>
    <row r="345" spans="1:13" ht="12" customHeight="1" x14ac:dyDescent="0.25">
      <c r="A345" s="702" t="s">
        <v>5</v>
      </c>
      <c r="B345" s="702"/>
      <c r="C345" s="703" t="s">
        <v>26</v>
      </c>
      <c r="D345" s="703"/>
      <c r="E345" s="703"/>
      <c r="F345" s="703"/>
      <c r="G345" s="703"/>
      <c r="H345" s="703"/>
      <c r="I345" s="703"/>
      <c r="K345" s="468"/>
      <c r="L345" s="468"/>
      <c r="M345" s="468"/>
    </row>
    <row r="346" spans="1:13" ht="12.75" customHeight="1" x14ac:dyDescent="0.25">
      <c r="A346" s="702" t="s">
        <v>27</v>
      </c>
      <c r="B346" s="702"/>
      <c r="C346" s="703" t="s">
        <v>692</v>
      </c>
      <c r="D346" s="703"/>
      <c r="E346" s="703"/>
      <c r="F346" s="703"/>
      <c r="G346" s="703"/>
      <c r="H346" s="703"/>
      <c r="I346" s="703"/>
      <c r="L346" s="486"/>
      <c r="M346" s="468"/>
    </row>
    <row r="347" spans="1:13" ht="12" customHeight="1" x14ac:dyDescent="0.25">
      <c r="A347" s="702" t="s">
        <v>29</v>
      </c>
      <c r="B347" s="702"/>
      <c r="C347" s="703" t="s">
        <v>680</v>
      </c>
      <c r="D347" s="703"/>
      <c r="E347" s="703"/>
      <c r="F347" s="703"/>
      <c r="G347" s="703"/>
      <c r="H347" s="703"/>
      <c r="I347" s="703"/>
      <c r="K347" s="486"/>
      <c r="L347" s="486"/>
      <c r="M347" s="468"/>
    </row>
    <row r="348" spans="1:13" ht="12" customHeight="1" x14ac:dyDescent="0.25">
      <c r="A348" s="702" t="s">
        <v>31</v>
      </c>
      <c r="B348" s="702"/>
      <c r="C348" s="703" t="s">
        <v>406</v>
      </c>
      <c r="D348" s="703"/>
      <c r="E348" s="703"/>
      <c r="F348" s="703"/>
      <c r="G348" s="703"/>
      <c r="H348" s="703"/>
      <c r="I348" s="703"/>
      <c r="K348" s="486"/>
      <c r="L348" s="486"/>
      <c r="M348" s="468"/>
    </row>
    <row r="349" spans="1:13" ht="12" customHeight="1" x14ac:dyDescent="0.25">
      <c r="A349" s="704" t="s">
        <v>33</v>
      </c>
      <c r="B349" s="704"/>
      <c r="C349" s="97" t="s">
        <v>34</v>
      </c>
      <c r="D349" s="705" t="s">
        <v>237</v>
      </c>
      <c r="E349" s="705"/>
      <c r="F349" s="705"/>
      <c r="G349" s="705"/>
      <c r="H349" s="705"/>
      <c r="I349" s="705"/>
      <c r="K349" s="486"/>
      <c r="L349" s="486"/>
      <c r="M349" s="468"/>
    </row>
    <row r="350" spans="1:13" ht="45.75" customHeight="1" x14ac:dyDescent="0.25">
      <c r="A350" s="7" t="s">
        <v>37</v>
      </c>
      <c r="B350" s="7"/>
      <c r="C350" s="7" t="s">
        <v>38</v>
      </c>
      <c r="D350" s="98" t="s">
        <v>238</v>
      </c>
      <c r="E350" s="98" t="s">
        <v>483</v>
      </c>
      <c r="F350" s="98" t="s">
        <v>484</v>
      </c>
      <c r="G350" s="98" t="s">
        <v>241</v>
      </c>
      <c r="H350" s="98" t="s">
        <v>242</v>
      </c>
      <c r="I350" s="98" t="s">
        <v>242</v>
      </c>
      <c r="K350" s="486"/>
      <c r="L350" s="486"/>
      <c r="M350" s="468"/>
    </row>
    <row r="351" spans="1:13" ht="13.5" customHeight="1" x14ac:dyDescent="0.25">
      <c r="A351" s="7" t="s">
        <v>224</v>
      </c>
      <c r="B351" s="7" t="s">
        <v>47</v>
      </c>
      <c r="C351" s="7"/>
      <c r="D351" s="25" t="s">
        <v>48</v>
      </c>
      <c r="E351" s="25" t="s">
        <v>243</v>
      </c>
      <c r="F351" s="25" t="s">
        <v>243</v>
      </c>
      <c r="G351" s="25" t="s">
        <v>244</v>
      </c>
      <c r="H351" s="25" t="s">
        <v>52</v>
      </c>
      <c r="I351" s="25" t="s">
        <v>121</v>
      </c>
      <c r="K351" s="486"/>
      <c r="L351" s="486"/>
      <c r="M351" s="468"/>
    </row>
    <row r="352" spans="1:13" ht="34.5" x14ac:dyDescent="0.25">
      <c r="A352" s="7"/>
      <c r="B352" s="7"/>
      <c r="C352" s="7"/>
      <c r="D352" s="25" t="s">
        <v>54</v>
      </c>
      <c r="E352" s="25" t="s">
        <v>246</v>
      </c>
      <c r="F352" s="25" t="s">
        <v>247</v>
      </c>
      <c r="G352" s="25" t="s">
        <v>485</v>
      </c>
      <c r="H352" s="25" t="s">
        <v>486</v>
      </c>
      <c r="I352" s="25" t="s">
        <v>487</v>
      </c>
      <c r="K352" s="486"/>
      <c r="L352" s="486"/>
      <c r="M352" s="468"/>
    </row>
    <row r="353" spans="1:14" ht="13.5" x14ac:dyDescent="0.35">
      <c r="A353" s="7"/>
      <c r="B353" s="7"/>
      <c r="C353" s="7"/>
      <c r="D353" s="114" t="s">
        <v>488</v>
      </c>
      <c r="E353" s="114" t="s">
        <v>251</v>
      </c>
      <c r="F353" s="114" t="s">
        <v>250</v>
      </c>
      <c r="G353" s="114" t="s">
        <v>489</v>
      </c>
      <c r="H353" s="114" t="s">
        <v>253</v>
      </c>
      <c r="I353" s="114" t="s">
        <v>253</v>
      </c>
      <c r="K353" s="486"/>
      <c r="L353" s="486"/>
      <c r="M353" s="468"/>
    </row>
    <row r="354" spans="1:14" ht="12" customHeight="1" x14ac:dyDescent="0.25">
      <c r="A354" s="7" t="s">
        <v>68</v>
      </c>
      <c r="B354" s="7" t="s">
        <v>315</v>
      </c>
      <c r="C354" s="135" t="s">
        <v>689</v>
      </c>
      <c r="D354" s="511"/>
      <c r="E354" s="511"/>
      <c r="F354" s="492">
        <v>0</v>
      </c>
      <c r="G354" s="492">
        <v>1</v>
      </c>
      <c r="H354" s="497">
        <f>D354*(F354-E354)/G354</f>
        <v>0</v>
      </c>
      <c r="I354" s="137"/>
      <c r="K354" s="486">
        <v>1</v>
      </c>
      <c r="L354" s="486">
        <f>K344*100+K354</f>
        <v>1301</v>
      </c>
      <c r="M354" s="468"/>
    </row>
    <row r="355" spans="1:14" x14ac:dyDescent="0.25">
      <c r="A355" s="7"/>
      <c r="B355" s="7"/>
      <c r="C355" s="486" t="s">
        <v>693</v>
      </c>
      <c r="D355" s="511"/>
      <c r="E355" s="511"/>
      <c r="F355" s="492">
        <v>0</v>
      </c>
      <c r="G355" s="492">
        <v>1</v>
      </c>
      <c r="H355" s="497">
        <f>D355*(F355-E355)/G355</f>
        <v>0</v>
      </c>
      <c r="I355" s="137"/>
      <c r="K355" s="486">
        <v>2</v>
      </c>
      <c r="L355" s="486">
        <f>K344*100+K355</f>
        <v>1302</v>
      </c>
      <c r="M355" s="468"/>
    </row>
    <row r="356" spans="1:14" x14ac:dyDescent="0.25">
      <c r="A356" s="7"/>
      <c r="B356" s="7"/>
      <c r="C356" s="135" t="s">
        <v>691</v>
      </c>
      <c r="D356" s="511"/>
      <c r="E356" s="511"/>
      <c r="F356" s="492">
        <v>0</v>
      </c>
      <c r="G356" s="492">
        <v>1</v>
      </c>
      <c r="H356" s="497">
        <f>D356*(F356-E356)/G356</f>
        <v>0</v>
      </c>
      <c r="I356" s="137"/>
      <c r="K356" s="486">
        <v>3</v>
      </c>
      <c r="L356" s="486">
        <f>K344*100+K356</f>
        <v>1303</v>
      </c>
      <c r="M356" s="21"/>
      <c r="N356" s="512"/>
    </row>
    <row r="357" spans="1:14" x14ac:dyDescent="0.25">
      <c r="A357" s="864" t="s">
        <v>292</v>
      </c>
      <c r="B357" s="864"/>
      <c r="C357" s="864"/>
      <c r="D357" s="587">
        <f>SUM(D353:D356)</f>
        <v>0</v>
      </c>
      <c r="E357" s="513"/>
      <c r="F357" s="495"/>
      <c r="G357" s="495"/>
      <c r="H357" s="496">
        <f>SUM(H354:H356)</f>
        <v>0</v>
      </c>
      <c r="I357" s="496">
        <f>SUM(I354:I356)</f>
        <v>0</v>
      </c>
      <c r="K357" s="486"/>
      <c r="L357" s="486"/>
      <c r="M357" s="468"/>
    </row>
    <row r="358" spans="1:14" ht="12" customHeight="1" x14ac:dyDescent="0.25">
      <c r="A358" s="7" t="s">
        <v>310</v>
      </c>
      <c r="B358" s="7" t="s">
        <v>315</v>
      </c>
      <c r="C358" s="469" t="s">
        <v>694</v>
      </c>
      <c r="D358" s="511"/>
      <c r="E358" s="492">
        <v>0</v>
      </c>
      <c r="F358" s="492">
        <v>0</v>
      </c>
      <c r="G358" s="492">
        <v>1</v>
      </c>
      <c r="H358" s="492"/>
      <c r="I358" s="137">
        <f>D358*(F358-E358)/G358</f>
        <v>0</v>
      </c>
      <c r="K358" s="486">
        <v>4</v>
      </c>
      <c r="L358" s="486">
        <f>K344*100+K358</f>
        <v>1304</v>
      </c>
      <c r="M358" s="468"/>
    </row>
    <row r="359" spans="1:14" x14ac:dyDescent="0.25">
      <c r="A359" s="7"/>
      <c r="B359" s="7"/>
      <c r="C359" s="469" t="s">
        <v>312</v>
      </c>
      <c r="D359" s="579"/>
      <c r="E359" s="492"/>
      <c r="F359" s="492"/>
      <c r="G359" s="492"/>
      <c r="H359" s="492"/>
      <c r="I359" s="137"/>
      <c r="K359" s="486"/>
      <c r="L359" s="486"/>
      <c r="M359" s="468"/>
    </row>
    <row r="360" spans="1:14" x14ac:dyDescent="0.25">
      <c r="A360" s="864" t="s">
        <v>292</v>
      </c>
      <c r="B360" s="864"/>
      <c r="C360" s="864"/>
      <c r="D360" s="587">
        <f>SUM(D358:D359)</f>
        <v>0</v>
      </c>
      <c r="E360" s="495"/>
      <c r="F360" s="495"/>
      <c r="G360" s="495"/>
      <c r="H360" s="496">
        <f>SUM(H358:H359)</f>
        <v>0</v>
      </c>
      <c r="I360" s="496">
        <f>SUM(I358:I359)</f>
        <v>0</v>
      </c>
      <c r="K360" s="486"/>
      <c r="L360" s="486"/>
      <c r="M360" s="468"/>
    </row>
    <row r="361" spans="1:14" ht="12" customHeight="1" x14ac:dyDescent="0.25">
      <c r="A361" s="7" t="s">
        <v>313</v>
      </c>
      <c r="B361" s="7" t="s">
        <v>315</v>
      </c>
      <c r="C361" s="469" t="s">
        <v>315</v>
      </c>
      <c r="D361" s="511"/>
      <c r="E361" s="492">
        <v>0</v>
      </c>
      <c r="F361" s="492">
        <v>0</v>
      </c>
      <c r="G361" s="492">
        <v>1</v>
      </c>
      <c r="H361" s="492"/>
      <c r="I361" s="137">
        <f>D361*(F361-E361)/G361</f>
        <v>0</v>
      </c>
      <c r="K361" s="486">
        <v>5</v>
      </c>
      <c r="L361" s="486">
        <f>K344*100+K361</f>
        <v>1305</v>
      </c>
      <c r="M361" s="468"/>
    </row>
    <row r="362" spans="1:14" x14ac:dyDescent="0.25">
      <c r="A362" s="7"/>
      <c r="B362" s="7"/>
      <c r="C362" s="469" t="s">
        <v>312</v>
      </c>
      <c r="D362" s="579"/>
      <c r="E362" s="492"/>
      <c r="F362" s="492"/>
      <c r="G362" s="492"/>
      <c r="H362" s="492"/>
      <c r="I362" s="137"/>
      <c r="K362" s="486"/>
      <c r="L362" s="486"/>
      <c r="M362" s="468"/>
    </row>
    <row r="363" spans="1:14" x14ac:dyDescent="0.25">
      <c r="A363" s="864" t="s">
        <v>292</v>
      </c>
      <c r="B363" s="864"/>
      <c r="C363" s="864"/>
      <c r="D363" s="587">
        <f>SUM(D361:D362)</f>
        <v>0</v>
      </c>
      <c r="E363" s="495"/>
      <c r="F363" s="495"/>
      <c r="G363" s="495"/>
      <c r="H363" s="496">
        <f>SUM(H361:H362)</f>
        <v>0</v>
      </c>
      <c r="I363" s="496">
        <f>SUM(I361:I362)</f>
        <v>0</v>
      </c>
      <c r="K363" s="486"/>
      <c r="L363" s="486"/>
      <c r="M363" s="468"/>
    </row>
    <row r="364" spans="1:14" ht="12" customHeight="1" x14ac:dyDescent="0.25">
      <c r="A364" s="7" t="s">
        <v>314</v>
      </c>
      <c r="B364" s="7" t="s">
        <v>315</v>
      </c>
      <c r="C364" s="469" t="s">
        <v>315</v>
      </c>
      <c r="D364" s="511"/>
      <c r="E364" s="492">
        <v>0</v>
      </c>
      <c r="F364" s="492">
        <v>0</v>
      </c>
      <c r="G364" s="492">
        <v>1</v>
      </c>
      <c r="H364" s="492"/>
      <c r="I364" s="137">
        <f>D364*(F364-E364)/G364</f>
        <v>0</v>
      </c>
      <c r="K364" s="486">
        <v>6</v>
      </c>
      <c r="L364" s="486">
        <f>K344*100+K364</f>
        <v>1306</v>
      </c>
      <c r="M364" s="468"/>
    </row>
    <row r="365" spans="1:14" x14ac:dyDescent="0.25">
      <c r="A365" s="7"/>
      <c r="B365" s="7"/>
      <c r="C365" s="469" t="s">
        <v>312</v>
      </c>
      <c r="D365" s="579"/>
      <c r="E365" s="492"/>
      <c r="F365" s="492"/>
      <c r="G365" s="492"/>
      <c r="H365" s="492"/>
      <c r="I365" s="137"/>
      <c r="K365" s="486"/>
      <c r="L365" s="486"/>
      <c r="M365" s="468"/>
    </row>
    <row r="366" spans="1:14" x14ac:dyDescent="0.25">
      <c r="A366" s="864" t="s">
        <v>292</v>
      </c>
      <c r="B366" s="864"/>
      <c r="C366" s="864"/>
      <c r="D366" s="587">
        <f>SUM(D364:D365)</f>
        <v>0</v>
      </c>
      <c r="E366" s="495"/>
      <c r="F366" s="495"/>
      <c r="G366" s="495"/>
      <c r="H366" s="496">
        <f>SUM(H364:H365)</f>
        <v>0</v>
      </c>
      <c r="I366" s="496">
        <f>SUM(I364:I365)</f>
        <v>0</v>
      </c>
      <c r="K366" s="486"/>
      <c r="L366" s="486"/>
      <c r="M366" s="468"/>
    </row>
    <row r="367" spans="1:14" ht="12" customHeight="1" x14ac:dyDescent="0.25">
      <c r="A367" s="7" t="s">
        <v>316</v>
      </c>
      <c r="B367" s="7" t="s">
        <v>315</v>
      </c>
      <c r="C367" s="469" t="s">
        <v>315</v>
      </c>
      <c r="D367" s="511"/>
      <c r="E367" s="492">
        <v>0</v>
      </c>
      <c r="F367" s="492">
        <v>0</v>
      </c>
      <c r="G367" s="492">
        <v>1</v>
      </c>
      <c r="H367" s="492"/>
      <c r="I367" s="137">
        <f>D367*(F367-E367)/G367</f>
        <v>0</v>
      </c>
      <c r="K367" s="486">
        <v>7</v>
      </c>
      <c r="L367" s="486">
        <f>K344*100+K367</f>
        <v>1307</v>
      </c>
      <c r="M367" s="468"/>
    </row>
    <row r="368" spans="1:14" x14ac:dyDescent="0.25">
      <c r="A368" s="7"/>
      <c r="B368" s="7"/>
      <c r="C368" s="469" t="s">
        <v>312</v>
      </c>
      <c r="D368" s="579"/>
      <c r="E368" s="514"/>
      <c r="F368" s="492"/>
      <c r="G368" s="492"/>
      <c r="H368" s="492"/>
      <c r="I368" s="137"/>
      <c r="K368" s="486"/>
      <c r="L368" s="486"/>
      <c r="M368" s="468"/>
    </row>
    <row r="369" spans="1:13" x14ac:dyDescent="0.25">
      <c r="A369" s="864" t="s">
        <v>292</v>
      </c>
      <c r="B369" s="864"/>
      <c r="C369" s="864"/>
      <c r="D369" s="507">
        <f>SUM(D367:D368)</f>
        <v>0</v>
      </c>
      <c r="E369" s="515"/>
      <c r="F369" s="495"/>
      <c r="G369" s="495"/>
      <c r="H369" s="496">
        <f>SUM(H367:H368)</f>
        <v>0</v>
      </c>
      <c r="I369" s="496">
        <f>SUM(I367:I368)</f>
        <v>0</v>
      </c>
      <c r="K369" s="486"/>
      <c r="L369" s="486"/>
      <c r="M369" s="468"/>
    </row>
    <row r="370" spans="1:13" x14ac:dyDescent="0.25">
      <c r="A370" s="865" t="s">
        <v>91</v>
      </c>
      <c r="B370" s="865"/>
      <c r="C370" s="865"/>
      <c r="D370" s="92">
        <f>D369+D366+D363+D360+D357</f>
        <v>0</v>
      </c>
      <c r="E370" s="516"/>
      <c r="F370" s="500"/>
      <c r="G370" s="500"/>
      <c r="H370" s="496">
        <f>H369+H366+H363+H360+H357</f>
        <v>0</v>
      </c>
      <c r="I370" s="496">
        <f>I369+I366+I363+I360+I357</f>
        <v>0</v>
      </c>
      <c r="K370" s="468"/>
      <c r="L370" s="468"/>
      <c r="M370" s="468"/>
    </row>
    <row r="371" spans="1:13" ht="14" x14ac:dyDescent="0.25">
      <c r="A371" s="867" t="s">
        <v>491</v>
      </c>
      <c r="B371" s="867"/>
      <c r="C371" s="867"/>
      <c r="D371" s="867"/>
      <c r="E371" s="867"/>
      <c r="F371" s="867"/>
      <c r="G371" s="867"/>
      <c r="H371" s="867"/>
      <c r="I371" s="867"/>
      <c r="K371" s="468"/>
      <c r="L371" s="468"/>
      <c r="M371" s="468"/>
    </row>
    <row r="372" spans="1:13" ht="14" x14ac:dyDescent="0.25">
      <c r="A372" s="867" t="s">
        <v>695</v>
      </c>
      <c r="B372" s="867"/>
      <c r="C372" s="867"/>
      <c r="D372" s="867"/>
      <c r="E372" s="867"/>
      <c r="F372" s="867"/>
      <c r="G372" s="867"/>
      <c r="H372" s="867"/>
      <c r="I372" s="867"/>
      <c r="K372" s="468"/>
      <c r="L372" s="468"/>
      <c r="M372" s="468"/>
    </row>
    <row r="373" spans="1:13" ht="12.75" customHeight="1" x14ac:dyDescent="0.25">
      <c r="A373" s="868" t="s">
        <v>696</v>
      </c>
      <c r="B373" s="868"/>
      <c r="C373" s="868"/>
      <c r="D373" s="868"/>
      <c r="E373" s="868"/>
      <c r="F373" s="868"/>
      <c r="G373" s="868"/>
      <c r="H373" s="868"/>
      <c r="I373" s="868"/>
      <c r="K373" s="468"/>
      <c r="L373" s="468"/>
      <c r="M373" s="468"/>
    </row>
    <row r="374" spans="1:13" x14ac:dyDescent="0.25">
      <c r="A374" s="223"/>
      <c r="B374" s="468"/>
      <c r="C374" s="468"/>
      <c r="D374" s="468"/>
      <c r="E374" s="468"/>
      <c r="F374" s="468"/>
      <c r="G374" s="468"/>
      <c r="H374" s="468"/>
      <c r="I374" s="468"/>
      <c r="K374" s="468"/>
      <c r="L374" s="468"/>
      <c r="M374" s="468"/>
    </row>
    <row r="375" spans="1:13" x14ac:dyDescent="0.25">
      <c r="A375" s="468"/>
      <c r="B375" s="468"/>
      <c r="C375" s="468"/>
      <c r="D375" s="468"/>
      <c r="E375" s="468"/>
      <c r="F375" s="468"/>
      <c r="G375" s="468"/>
      <c r="H375" s="468"/>
      <c r="I375" s="468"/>
      <c r="K375" s="468"/>
      <c r="L375" s="468"/>
      <c r="M375" s="468"/>
    </row>
    <row r="376" spans="1:13" x14ac:dyDescent="0.25">
      <c r="A376" s="468"/>
      <c r="B376" s="468"/>
      <c r="C376" s="468"/>
      <c r="D376" s="468"/>
      <c r="E376" s="468"/>
      <c r="F376" s="468"/>
      <c r="G376" s="468"/>
      <c r="H376" s="468"/>
      <c r="I376" s="468"/>
      <c r="K376" s="468"/>
      <c r="L376" s="468"/>
      <c r="M376" s="468"/>
    </row>
    <row r="377" spans="1:13" x14ac:dyDescent="0.25">
      <c r="A377" s="468"/>
      <c r="B377" s="468"/>
      <c r="C377" s="468"/>
      <c r="D377" s="468"/>
      <c r="E377" s="468"/>
      <c r="F377" s="468"/>
      <c r="G377" s="468"/>
      <c r="H377" s="468"/>
      <c r="I377" s="468"/>
      <c r="K377" s="468"/>
      <c r="L377" s="468"/>
      <c r="M377" s="468"/>
    </row>
    <row r="378" spans="1:13" x14ac:dyDescent="0.25">
      <c r="A378" s="468"/>
      <c r="B378" s="468"/>
      <c r="C378" s="468"/>
      <c r="D378" s="468"/>
      <c r="E378" s="468"/>
      <c r="F378" s="468"/>
      <c r="G378" s="468"/>
      <c r="H378" s="468"/>
      <c r="I378" s="468"/>
      <c r="K378" s="468"/>
      <c r="L378" s="468"/>
      <c r="M378" s="468"/>
    </row>
    <row r="379" spans="1:13" x14ac:dyDescent="0.25">
      <c r="A379" s="468"/>
      <c r="B379" s="468"/>
      <c r="C379" s="468"/>
      <c r="D379" s="468"/>
      <c r="E379" s="468"/>
      <c r="F379" s="468"/>
      <c r="G379" s="468"/>
      <c r="H379" s="468"/>
      <c r="I379" s="468"/>
      <c r="K379" s="468"/>
      <c r="L379" s="468"/>
      <c r="M379" s="468"/>
    </row>
    <row r="380" spans="1:13" x14ac:dyDescent="0.25">
      <c r="A380" s="468"/>
      <c r="B380" s="468"/>
      <c r="C380" s="468"/>
      <c r="D380" s="468"/>
      <c r="E380" s="468"/>
      <c r="F380" s="468"/>
      <c r="G380" s="468"/>
      <c r="H380" s="468"/>
      <c r="I380" s="468"/>
      <c r="K380" s="468"/>
      <c r="L380" s="468"/>
      <c r="M380" s="468"/>
    </row>
    <row r="381" spans="1:13" x14ac:dyDescent="0.25">
      <c r="A381" s="13" t="s">
        <v>23</v>
      </c>
      <c r="B381" s="13"/>
      <c r="C381" s="791">
        <f>Presentación!$C$3</f>
        <v>1990</v>
      </c>
      <c r="D381" s="791"/>
      <c r="E381" s="791"/>
      <c r="F381" s="791"/>
      <c r="G381" s="791"/>
      <c r="H381" s="791"/>
      <c r="I381" s="791"/>
      <c r="K381" s="468"/>
      <c r="L381" s="468"/>
      <c r="M381" s="468"/>
    </row>
    <row r="382" spans="1:13" ht="12" customHeight="1" x14ac:dyDescent="0.25">
      <c r="A382" s="11" t="s">
        <v>24</v>
      </c>
      <c r="B382" s="11"/>
      <c r="C382" s="792" t="s">
        <v>382</v>
      </c>
      <c r="D382" s="792"/>
      <c r="E382" s="792"/>
      <c r="F382" s="792"/>
      <c r="G382" s="792"/>
      <c r="H382" s="792"/>
      <c r="I382" s="792"/>
      <c r="K382" s="486">
        <v>6</v>
      </c>
      <c r="L382" s="468">
        <v>4</v>
      </c>
      <c r="M382" s="468"/>
    </row>
    <row r="383" spans="1:13" ht="12" customHeight="1" x14ac:dyDescent="0.25">
      <c r="A383" s="702" t="s">
        <v>5</v>
      </c>
      <c r="B383" s="702"/>
      <c r="C383" s="703" t="s">
        <v>26</v>
      </c>
      <c r="D383" s="703"/>
      <c r="E383" s="703"/>
      <c r="F383" s="703"/>
      <c r="G383" s="703"/>
      <c r="H383" s="703"/>
      <c r="I383" s="703"/>
      <c r="K383" s="468"/>
      <c r="L383" s="468"/>
      <c r="M383" s="468"/>
    </row>
    <row r="384" spans="1:13" ht="12.75" customHeight="1" x14ac:dyDescent="0.25">
      <c r="A384" s="702" t="s">
        <v>27</v>
      </c>
      <c r="B384" s="702"/>
      <c r="C384" s="703" t="s">
        <v>692</v>
      </c>
      <c r="D384" s="703"/>
      <c r="E384" s="703"/>
      <c r="F384" s="703"/>
      <c r="G384" s="703"/>
      <c r="H384" s="703"/>
      <c r="I384" s="703"/>
      <c r="L384" s="486"/>
      <c r="M384" s="468"/>
    </row>
    <row r="385" spans="1:14" ht="12" customHeight="1" x14ac:dyDescent="0.25">
      <c r="A385" s="702" t="s">
        <v>29</v>
      </c>
      <c r="B385" s="702"/>
      <c r="C385" s="703" t="s">
        <v>680</v>
      </c>
      <c r="D385" s="703"/>
      <c r="E385" s="703"/>
      <c r="F385" s="703"/>
      <c r="G385" s="703"/>
      <c r="H385" s="703"/>
      <c r="I385" s="703"/>
      <c r="K385" s="486"/>
      <c r="L385" s="486"/>
      <c r="M385" s="468"/>
    </row>
    <row r="386" spans="1:14" ht="12" customHeight="1" x14ac:dyDescent="0.25">
      <c r="A386" s="702" t="s">
        <v>31</v>
      </c>
      <c r="B386" s="702"/>
      <c r="C386" s="703" t="s">
        <v>406</v>
      </c>
      <c r="D386" s="703"/>
      <c r="E386" s="703"/>
      <c r="F386" s="703"/>
      <c r="G386" s="703"/>
      <c r="H386" s="703"/>
      <c r="I386" s="703"/>
      <c r="K386" s="486"/>
      <c r="L386" s="486"/>
      <c r="M386" s="468"/>
    </row>
    <row r="387" spans="1:14" ht="12" customHeight="1" x14ac:dyDescent="0.25">
      <c r="A387" s="704" t="s">
        <v>33</v>
      </c>
      <c r="B387" s="704"/>
      <c r="C387" s="97" t="s">
        <v>34</v>
      </c>
      <c r="D387" s="705" t="s">
        <v>237</v>
      </c>
      <c r="E387" s="705"/>
      <c r="F387" s="705"/>
      <c r="G387" s="705"/>
      <c r="H387" s="705"/>
      <c r="I387" s="705"/>
      <c r="K387" s="486"/>
      <c r="L387" s="486"/>
      <c r="M387" s="468"/>
    </row>
    <row r="388" spans="1:14" ht="45.75" customHeight="1" x14ac:dyDescent="0.25">
      <c r="A388" s="7" t="s">
        <v>37</v>
      </c>
      <c r="B388" s="7"/>
      <c r="C388" s="7" t="s">
        <v>38</v>
      </c>
      <c r="D388" s="98" t="s">
        <v>238</v>
      </c>
      <c r="E388" s="98" t="s">
        <v>483</v>
      </c>
      <c r="F388" s="98" t="s">
        <v>484</v>
      </c>
      <c r="G388" s="98" t="s">
        <v>241</v>
      </c>
      <c r="H388" s="98" t="s">
        <v>242</v>
      </c>
      <c r="I388" s="98" t="s">
        <v>242</v>
      </c>
      <c r="K388" s="486"/>
      <c r="L388" s="486"/>
      <c r="M388" s="468"/>
    </row>
    <row r="389" spans="1:14" ht="13.5" customHeight="1" x14ac:dyDescent="0.25">
      <c r="A389" s="7" t="s">
        <v>224</v>
      </c>
      <c r="B389" s="7" t="s">
        <v>47</v>
      </c>
      <c r="C389" s="7"/>
      <c r="D389" s="25" t="s">
        <v>48</v>
      </c>
      <c r="E389" s="25" t="s">
        <v>243</v>
      </c>
      <c r="F389" s="25" t="s">
        <v>243</v>
      </c>
      <c r="G389" s="25" t="s">
        <v>244</v>
      </c>
      <c r="H389" s="25" t="s">
        <v>52</v>
      </c>
      <c r="I389" s="25" t="s">
        <v>121</v>
      </c>
      <c r="K389" s="486"/>
      <c r="L389" s="486"/>
      <c r="M389" s="468"/>
    </row>
    <row r="390" spans="1:14" ht="34.5" x14ac:dyDescent="0.25">
      <c r="A390" s="7"/>
      <c r="B390" s="7"/>
      <c r="C390" s="7"/>
      <c r="D390" s="25" t="s">
        <v>54</v>
      </c>
      <c r="E390" s="25" t="s">
        <v>246</v>
      </c>
      <c r="F390" s="25" t="s">
        <v>247</v>
      </c>
      <c r="G390" s="25" t="s">
        <v>485</v>
      </c>
      <c r="H390" s="25" t="s">
        <v>486</v>
      </c>
      <c r="I390" s="25" t="s">
        <v>487</v>
      </c>
      <c r="K390" s="486"/>
      <c r="L390" s="486"/>
      <c r="M390" s="468"/>
    </row>
    <row r="391" spans="1:14" ht="13.5" x14ac:dyDescent="0.35">
      <c r="A391" s="7"/>
      <c r="B391" s="7"/>
      <c r="C391" s="7"/>
      <c r="D391" s="114" t="s">
        <v>488</v>
      </c>
      <c r="E391" s="114" t="s">
        <v>251</v>
      </c>
      <c r="F391" s="114" t="s">
        <v>250</v>
      </c>
      <c r="G391" s="114" t="s">
        <v>489</v>
      </c>
      <c r="H391" s="114" t="s">
        <v>253</v>
      </c>
      <c r="I391" s="114" t="s">
        <v>253</v>
      </c>
      <c r="K391" s="486"/>
      <c r="L391" s="486"/>
      <c r="M391" s="468"/>
    </row>
    <row r="392" spans="1:14" ht="12" customHeight="1" x14ac:dyDescent="0.25">
      <c r="A392" s="7" t="s">
        <v>68</v>
      </c>
      <c r="B392" s="7" t="s">
        <v>315</v>
      </c>
      <c r="C392" s="135" t="s">
        <v>689</v>
      </c>
      <c r="D392" s="511"/>
      <c r="E392" s="511"/>
      <c r="F392" s="492">
        <v>0</v>
      </c>
      <c r="G392" s="492">
        <v>1</v>
      </c>
      <c r="H392" s="497">
        <f>D392*(F392-E392)/G392</f>
        <v>0</v>
      </c>
      <c r="I392" s="137"/>
      <c r="K392" s="486">
        <v>1</v>
      </c>
      <c r="L392" s="486">
        <f>K382*100+K392</f>
        <v>601</v>
      </c>
      <c r="M392" s="468"/>
    </row>
    <row r="393" spans="1:14" x14ac:dyDescent="0.25">
      <c r="A393" s="7"/>
      <c r="B393" s="7"/>
      <c r="C393" s="486" t="s">
        <v>693</v>
      </c>
      <c r="D393" s="511"/>
      <c r="E393" s="511"/>
      <c r="F393" s="492">
        <v>0</v>
      </c>
      <c r="G393" s="492">
        <v>1</v>
      </c>
      <c r="H393" s="497">
        <f>D393*(F393-E393)/G393</f>
        <v>0</v>
      </c>
      <c r="I393" s="137"/>
      <c r="K393" s="486">
        <v>2</v>
      </c>
      <c r="L393" s="486">
        <f>K382*100+K393</f>
        <v>602</v>
      </c>
      <c r="M393" s="468"/>
    </row>
    <row r="394" spans="1:14" x14ac:dyDescent="0.25">
      <c r="A394" s="7"/>
      <c r="B394" s="7"/>
      <c r="C394" s="135" t="s">
        <v>691</v>
      </c>
      <c r="D394" s="511"/>
      <c r="E394" s="511"/>
      <c r="F394" s="492">
        <v>0</v>
      </c>
      <c r="G394" s="492">
        <v>1</v>
      </c>
      <c r="H394" s="497">
        <f>D394*(F394-E394)/G394</f>
        <v>0</v>
      </c>
      <c r="I394" s="137"/>
      <c r="K394" s="486">
        <v>3</v>
      </c>
      <c r="L394" s="486">
        <f>K382*100+K394</f>
        <v>603</v>
      </c>
      <c r="M394" s="21"/>
      <c r="N394" s="512"/>
    </row>
    <row r="395" spans="1:14" x14ac:dyDescent="0.25">
      <c r="A395" s="864" t="s">
        <v>292</v>
      </c>
      <c r="B395" s="864"/>
      <c r="C395" s="864"/>
      <c r="D395" s="587">
        <f>SUM(D391:D394)</f>
        <v>0</v>
      </c>
      <c r="E395" s="513"/>
      <c r="F395" s="495"/>
      <c r="G395" s="495"/>
      <c r="H395" s="496">
        <f>SUM(H392:H394)</f>
        <v>0</v>
      </c>
      <c r="I395" s="496">
        <f>SUM(I392:I394)</f>
        <v>0</v>
      </c>
      <c r="K395" s="486"/>
      <c r="L395" s="486"/>
      <c r="M395" s="468"/>
    </row>
    <row r="396" spans="1:14" ht="12" customHeight="1" x14ac:dyDescent="0.25">
      <c r="A396" s="7" t="s">
        <v>310</v>
      </c>
      <c r="B396" s="7" t="s">
        <v>315</v>
      </c>
      <c r="C396" s="469" t="s">
        <v>694</v>
      </c>
      <c r="D396" s="511"/>
      <c r="E396" s="492">
        <v>0</v>
      </c>
      <c r="F396" s="492">
        <v>0</v>
      </c>
      <c r="G396" s="492">
        <v>1</v>
      </c>
      <c r="H396" s="492"/>
      <c r="I396" s="137">
        <f>D396*(F396-E396)/G396</f>
        <v>0</v>
      </c>
      <c r="K396" s="486">
        <v>4</v>
      </c>
      <c r="L396" s="486">
        <f>K382*100+K396</f>
        <v>604</v>
      </c>
      <c r="M396" s="468"/>
    </row>
    <row r="397" spans="1:14" x14ac:dyDescent="0.25">
      <c r="A397" s="7"/>
      <c r="B397" s="7"/>
      <c r="C397" s="469" t="s">
        <v>312</v>
      </c>
      <c r="D397" s="579"/>
      <c r="E397" s="492"/>
      <c r="F397" s="492"/>
      <c r="G397" s="492"/>
      <c r="H397" s="492"/>
      <c r="I397" s="137"/>
      <c r="K397" s="486"/>
      <c r="L397" s="486"/>
      <c r="M397" s="468"/>
    </row>
    <row r="398" spans="1:14" x14ac:dyDescent="0.25">
      <c r="A398" s="864" t="s">
        <v>292</v>
      </c>
      <c r="B398" s="864"/>
      <c r="C398" s="864"/>
      <c r="D398" s="587">
        <f>SUM(D396:D397)</f>
        <v>0</v>
      </c>
      <c r="E398" s="495"/>
      <c r="F398" s="495"/>
      <c r="G398" s="495"/>
      <c r="H398" s="496">
        <f>SUM(H396:H397)</f>
        <v>0</v>
      </c>
      <c r="I398" s="496">
        <f>SUM(I396:I397)</f>
        <v>0</v>
      </c>
      <c r="K398" s="486"/>
      <c r="L398" s="486"/>
      <c r="M398" s="468"/>
    </row>
    <row r="399" spans="1:14" ht="12" customHeight="1" x14ac:dyDescent="0.25">
      <c r="A399" s="7" t="s">
        <v>313</v>
      </c>
      <c r="B399" s="7" t="s">
        <v>315</v>
      </c>
      <c r="C399" s="469" t="s">
        <v>315</v>
      </c>
      <c r="D399" s="511"/>
      <c r="E399" s="492">
        <v>0</v>
      </c>
      <c r="F399" s="492">
        <v>0</v>
      </c>
      <c r="G399" s="492">
        <v>1</v>
      </c>
      <c r="H399" s="492"/>
      <c r="I399" s="137">
        <f>D399*(F399-E399)/G399</f>
        <v>0</v>
      </c>
      <c r="K399" s="486">
        <v>5</v>
      </c>
      <c r="L399" s="486">
        <f>K382*100+K399</f>
        <v>605</v>
      </c>
      <c r="M399" s="468"/>
    </row>
    <row r="400" spans="1:14" x14ac:dyDescent="0.25">
      <c r="A400" s="7"/>
      <c r="B400" s="7"/>
      <c r="C400" s="469" t="s">
        <v>312</v>
      </c>
      <c r="D400" s="579"/>
      <c r="E400" s="492"/>
      <c r="F400" s="492"/>
      <c r="G400" s="492"/>
      <c r="H400" s="492"/>
      <c r="I400" s="137"/>
      <c r="K400" s="486"/>
      <c r="L400" s="486"/>
      <c r="M400" s="468"/>
    </row>
    <row r="401" spans="1:13" x14ac:dyDescent="0.25">
      <c r="A401" s="864" t="s">
        <v>292</v>
      </c>
      <c r="B401" s="864"/>
      <c r="C401" s="864"/>
      <c r="D401" s="587">
        <f>SUM(D399:D400)</f>
        <v>0</v>
      </c>
      <c r="E401" s="495"/>
      <c r="F401" s="495"/>
      <c r="G401" s="495"/>
      <c r="H401" s="496">
        <f>SUM(H399:H400)</f>
        <v>0</v>
      </c>
      <c r="I401" s="496">
        <f>SUM(I399:I400)</f>
        <v>0</v>
      </c>
      <c r="K401" s="486"/>
      <c r="L401" s="486"/>
      <c r="M401" s="468"/>
    </row>
    <row r="402" spans="1:13" ht="12" customHeight="1" x14ac:dyDescent="0.25">
      <c r="A402" s="7" t="s">
        <v>314</v>
      </c>
      <c r="B402" s="7" t="s">
        <v>315</v>
      </c>
      <c r="C402" s="469" t="s">
        <v>315</v>
      </c>
      <c r="D402" s="511"/>
      <c r="E402" s="492">
        <v>0</v>
      </c>
      <c r="F402" s="492">
        <v>0</v>
      </c>
      <c r="G402" s="492">
        <v>1</v>
      </c>
      <c r="H402" s="492"/>
      <c r="I402" s="137">
        <f>D402*(F402-E402)/G402</f>
        <v>0</v>
      </c>
      <c r="K402" s="486">
        <v>6</v>
      </c>
      <c r="L402" s="486">
        <f>K382*100+K402</f>
        <v>606</v>
      </c>
      <c r="M402" s="468"/>
    </row>
    <row r="403" spans="1:13" x14ac:dyDescent="0.25">
      <c r="A403" s="7"/>
      <c r="B403" s="7"/>
      <c r="C403" s="469" t="s">
        <v>312</v>
      </c>
      <c r="D403" s="579"/>
      <c r="E403" s="492"/>
      <c r="F403" s="492"/>
      <c r="G403" s="492"/>
      <c r="H403" s="492"/>
      <c r="I403" s="137"/>
      <c r="K403" s="486"/>
      <c r="L403" s="486"/>
      <c r="M403" s="468"/>
    </row>
    <row r="404" spans="1:13" x14ac:dyDescent="0.25">
      <c r="A404" s="864" t="s">
        <v>292</v>
      </c>
      <c r="B404" s="864"/>
      <c r="C404" s="864"/>
      <c r="D404" s="587">
        <f>SUM(D402:D403)</f>
        <v>0</v>
      </c>
      <c r="E404" s="495"/>
      <c r="F404" s="495"/>
      <c r="G404" s="495"/>
      <c r="H404" s="496">
        <f>SUM(H402:H403)</f>
        <v>0</v>
      </c>
      <c r="I404" s="496">
        <f>SUM(I402:I403)</f>
        <v>0</v>
      </c>
      <c r="K404" s="486"/>
      <c r="L404" s="486"/>
      <c r="M404" s="468"/>
    </row>
    <row r="405" spans="1:13" ht="12" customHeight="1" x14ac:dyDescent="0.25">
      <c r="A405" s="7" t="s">
        <v>316</v>
      </c>
      <c r="B405" s="7" t="s">
        <v>315</v>
      </c>
      <c r="C405" s="469" t="s">
        <v>315</v>
      </c>
      <c r="D405" s="511"/>
      <c r="E405" s="492">
        <v>0</v>
      </c>
      <c r="F405" s="492">
        <v>0</v>
      </c>
      <c r="G405" s="492">
        <v>1</v>
      </c>
      <c r="H405" s="492"/>
      <c r="I405" s="137">
        <f>D405*(F405-E405)/G405</f>
        <v>0</v>
      </c>
      <c r="K405" s="486">
        <v>7</v>
      </c>
      <c r="L405" s="486">
        <f>K382*100+K405</f>
        <v>607</v>
      </c>
      <c r="M405" s="468"/>
    </row>
    <row r="406" spans="1:13" x14ac:dyDescent="0.25">
      <c r="A406" s="7"/>
      <c r="B406" s="7"/>
      <c r="C406" s="469" t="s">
        <v>312</v>
      </c>
      <c r="D406" s="579"/>
      <c r="E406" s="514"/>
      <c r="F406" s="492"/>
      <c r="G406" s="492"/>
      <c r="H406" s="492"/>
      <c r="I406" s="137"/>
      <c r="K406" s="486"/>
      <c r="L406" s="486"/>
      <c r="M406" s="468"/>
    </row>
    <row r="407" spans="1:13" x14ac:dyDescent="0.25">
      <c r="A407" s="864" t="s">
        <v>292</v>
      </c>
      <c r="B407" s="864"/>
      <c r="C407" s="864"/>
      <c r="D407" s="507">
        <f>SUM(D405:D406)</f>
        <v>0</v>
      </c>
      <c r="E407" s="515"/>
      <c r="F407" s="495"/>
      <c r="G407" s="495"/>
      <c r="H407" s="496">
        <f>SUM(H405:H406)</f>
        <v>0</v>
      </c>
      <c r="I407" s="496">
        <f>SUM(I405:I406)</f>
        <v>0</v>
      </c>
      <c r="K407" s="486"/>
      <c r="L407" s="486"/>
      <c r="M407" s="468"/>
    </row>
    <row r="408" spans="1:13" x14ac:dyDescent="0.25">
      <c r="A408" s="865" t="s">
        <v>91</v>
      </c>
      <c r="B408" s="865"/>
      <c r="C408" s="865"/>
      <c r="D408" s="92">
        <f>D407+D404+D401+D398+D395</f>
        <v>0</v>
      </c>
      <c r="E408" s="516"/>
      <c r="F408" s="500"/>
      <c r="G408" s="500"/>
      <c r="H408" s="496">
        <f>H407+H404+H401+H398+H395</f>
        <v>0</v>
      </c>
      <c r="I408" s="496">
        <f>I407+I404+I401+I398+I395</f>
        <v>0</v>
      </c>
      <c r="K408" s="468"/>
      <c r="L408" s="468"/>
      <c r="M408" s="468"/>
    </row>
    <row r="409" spans="1:13" ht="14" x14ac:dyDescent="0.25">
      <c r="A409" s="867" t="s">
        <v>491</v>
      </c>
      <c r="B409" s="867"/>
      <c r="C409" s="867"/>
      <c r="D409" s="867"/>
      <c r="E409" s="867"/>
      <c r="F409" s="867"/>
      <c r="G409" s="867"/>
      <c r="H409" s="867"/>
      <c r="I409" s="867"/>
      <c r="K409" s="468"/>
      <c r="L409" s="468"/>
      <c r="M409" s="468"/>
    </row>
    <row r="410" spans="1:13" ht="14" x14ac:dyDescent="0.25">
      <c r="A410" s="867" t="s">
        <v>695</v>
      </c>
      <c r="B410" s="867"/>
      <c r="C410" s="867"/>
      <c r="D410" s="867"/>
      <c r="E410" s="867"/>
      <c r="F410" s="867"/>
      <c r="G410" s="867"/>
      <c r="H410" s="867"/>
      <c r="I410" s="867"/>
      <c r="K410" s="468"/>
      <c r="L410" s="468"/>
      <c r="M410" s="468"/>
    </row>
    <row r="411" spans="1:13" ht="12.75" customHeight="1" x14ac:dyDescent="0.25">
      <c r="A411" s="868" t="s">
        <v>696</v>
      </c>
      <c r="B411" s="868"/>
      <c r="C411" s="868"/>
      <c r="D411" s="868"/>
      <c r="E411" s="868"/>
      <c r="F411" s="868"/>
      <c r="G411" s="868"/>
      <c r="H411" s="868"/>
      <c r="I411" s="868"/>
      <c r="K411" s="468"/>
      <c r="L411" s="468"/>
      <c r="M411" s="468"/>
    </row>
    <row r="412" spans="1:13" x14ac:dyDescent="0.25">
      <c r="A412" s="223"/>
      <c r="B412" s="468"/>
      <c r="C412" s="468"/>
      <c r="D412" s="468"/>
      <c r="E412" s="468"/>
      <c r="F412" s="468"/>
      <c r="G412" s="468"/>
      <c r="H412" s="468"/>
      <c r="I412" s="468"/>
      <c r="K412" s="468"/>
      <c r="L412" s="468"/>
      <c r="M412" s="468"/>
    </row>
    <row r="413" spans="1:13" x14ac:dyDescent="0.25">
      <c r="A413" s="468"/>
      <c r="B413" s="468"/>
      <c r="C413" s="468"/>
      <c r="D413" s="468"/>
      <c r="E413" s="468"/>
      <c r="F413" s="468"/>
      <c r="G413" s="468"/>
      <c r="H413" s="468"/>
      <c r="I413" s="468"/>
      <c r="K413" s="468"/>
      <c r="L413" s="468"/>
      <c r="M413" s="468"/>
    </row>
    <row r="414" spans="1:13" x14ac:dyDescent="0.25">
      <c r="A414" s="468"/>
      <c r="B414" s="468"/>
      <c r="C414" s="468"/>
      <c r="D414" s="468"/>
      <c r="E414" s="468"/>
      <c r="F414" s="468"/>
      <c r="G414" s="468"/>
      <c r="H414" s="468"/>
      <c r="I414" s="468"/>
      <c r="K414" s="468"/>
      <c r="L414" s="468"/>
      <c r="M414" s="468"/>
    </row>
    <row r="415" spans="1:13" x14ac:dyDescent="0.25">
      <c r="A415" s="468"/>
      <c r="B415" s="468"/>
      <c r="C415" s="468"/>
      <c r="D415" s="468"/>
      <c r="E415" s="468"/>
      <c r="F415" s="468"/>
      <c r="G415" s="468"/>
      <c r="H415" s="468"/>
      <c r="I415" s="468"/>
      <c r="K415" s="468"/>
      <c r="L415" s="468"/>
      <c r="M415" s="468"/>
    </row>
    <row r="416" spans="1:13" x14ac:dyDescent="0.25">
      <c r="A416" s="468"/>
      <c r="B416" s="468"/>
      <c r="C416" s="468"/>
      <c r="D416" s="468"/>
      <c r="E416" s="468"/>
      <c r="F416" s="468"/>
      <c r="G416" s="468"/>
      <c r="H416" s="468"/>
      <c r="I416" s="468"/>
      <c r="K416" s="468"/>
      <c r="L416" s="468"/>
      <c r="M416" s="468"/>
    </row>
    <row r="417" spans="1:14" x14ac:dyDescent="0.25">
      <c r="A417" s="468"/>
      <c r="B417" s="468"/>
      <c r="C417" s="468"/>
      <c r="D417" s="468"/>
      <c r="E417" s="468"/>
      <c r="F417" s="468"/>
      <c r="G417" s="468"/>
      <c r="H417" s="468"/>
      <c r="I417" s="468"/>
      <c r="K417" s="468"/>
      <c r="L417" s="468"/>
      <c r="M417" s="468"/>
    </row>
    <row r="418" spans="1:14" x14ac:dyDescent="0.25">
      <c r="A418" s="468"/>
      <c r="B418" s="468"/>
      <c r="C418" s="468"/>
      <c r="D418" s="468"/>
      <c r="E418" s="468"/>
      <c r="F418" s="468"/>
      <c r="G418" s="468"/>
      <c r="H418" s="468"/>
      <c r="I418" s="468"/>
      <c r="K418" s="468"/>
      <c r="L418" s="468"/>
      <c r="M418" s="468"/>
    </row>
    <row r="419" spans="1:14" x14ac:dyDescent="0.25">
      <c r="A419" s="13" t="s">
        <v>23</v>
      </c>
      <c r="B419" s="13"/>
      <c r="C419" s="791">
        <f>Presentación!$C$3</f>
        <v>1990</v>
      </c>
      <c r="D419" s="791"/>
      <c r="E419" s="791"/>
      <c r="F419" s="791"/>
      <c r="G419" s="791"/>
      <c r="H419" s="791"/>
      <c r="I419" s="791"/>
      <c r="K419" s="468"/>
      <c r="L419" s="468"/>
      <c r="M419" s="468"/>
    </row>
    <row r="420" spans="1:14" ht="12" customHeight="1" x14ac:dyDescent="0.25">
      <c r="A420" s="11" t="s">
        <v>24</v>
      </c>
      <c r="B420" s="11"/>
      <c r="C420" s="792" t="s">
        <v>383</v>
      </c>
      <c r="D420" s="792"/>
      <c r="E420" s="792"/>
      <c r="F420" s="792"/>
      <c r="G420" s="792"/>
      <c r="H420" s="792"/>
      <c r="I420" s="792"/>
      <c r="K420" s="486">
        <v>7</v>
      </c>
      <c r="L420" s="468">
        <v>4</v>
      </c>
      <c r="M420" s="468"/>
    </row>
    <row r="421" spans="1:14" ht="12" customHeight="1" x14ac:dyDescent="0.25">
      <c r="A421" s="702" t="s">
        <v>5</v>
      </c>
      <c r="B421" s="702"/>
      <c r="C421" s="703" t="s">
        <v>26</v>
      </c>
      <c r="D421" s="703"/>
      <c r="E421" s="703"/>
      <c r="F421" s="703"/>
      <c r="G421" s="703"/>
      <c r="H421" s="703"/>
      <c r="I421" s="703"/>
      <c r="K421" s="468"/>
      <c r="L421" s="468"/>
      <c r="M421" s="468"/>
    </row>
    <row r="422" spans="1:14" ht="12.75" customHeight="1" x14ac:dyDescent="0.25">
      <c r="A422" s="702" t="s">
        <v>27</v>
      </c>
      <c r="B422" s="702"/>
      <c r="C422" s="703" t="s">
        <v>692</v>
      </c>
      <c r="D422" s="703"/>
      <c r="E422" s="703"/>
      <c r="F422" s="703"/>
      <c r="G422" s="703"/>
      <c r="H422" s="703"/>
      <c r="I422" s="703"/>
      <c r="L422" s="486"/>
      <c r="M422" s="468"/>
    </row>
    <row r="423" spans="1:14" ht="12" customHeight="1" x14ac:dyDescent="0.25">
      <c r="A423" s="702" t="s">
        <v>29</v>
      </c>
      <c r="B423" s="702"/>
      <c r="C423" s="703" t="s">
        <v>680</v>
      </c>
      <c r="D423" s="703"/>
      <c r="E423" s="703"/>
      <c r="F423" s="703"/>
      <c r="G423" s="703"/>
      <c r="H423" s="703"/>
      <c r="I423" s="703"/>
      <c r="K423" s="486"/>
      <c r="L423" s="486"/>
      <c r="M423" s="468"/>
    </row>
    <row r="424" spans="1:14" ht="12" customHeight="1" x14ac:dyDescent="0.25">
      <c r="A424" s="702" t="s">
        <v>31</v>
      </c>
      <c r="B424" s="702"/>
      <c r="C424" s="703" t="s">
        <v>406</v>
      </c>
      <c r="D424" s="703"/>
      <c r="E424" s="703"/>
      <c r="F424" s="703"/>
      <c r="G424" s="703"/>
      <c r="H424" s="703"/>
      <c r="I424" s="703"/>
      <c r="K424" s="486"/>
      <c r="L424" s="486"/>
      <c r="M424" s="468"/>
    </row>
    <row r="425" spans="1:14" ht="12" customHeight="1" x14ac:dyDescent="0.25">
      <c r="A425" s="704" t="s">
        <v>33</v>
      </c>
      <c r="B425" s="704"/>
      <c r="C425" s="97" t="s">
        <v>34</v>
      </c>
      <c r="D425" s="705" t="s">
        <v>237</v>
      </c>
      <c r="E425" s="705"/>
      <c r="F425" s="705"/>
      <c r="G425" s="705"/>
      <c r="H425" s="705"/>
      <c r="I425" s="705"/>
      <c r="K425" s="486"/>
      <c r="L425" s="486"/>
      <c r="M425" s="468"/>
    </row>
    <row r="426" spans="1:14" ht="45.75" customHeight="1" x14ac:dyDescent="0.25">
      <c r="A426" s="7" t="s">
        <v>37</v>
      </c>
      <c r="B426" s="7"/>
      <c r="C426" s="7" t="s">
        <v>38</v>
      </c>
      <c r="D426" s="98" t="s">
        <v>238</v>
      </c>
      <c r="E426" s="98" t="s">
        <v>483</v>
      </c>
      <c r="F426" s="98" t="s">
        <v>484</v>
      </c>
      <c r="G426" s="98" t="s">
        <v>241</v>
      </c>
      <c r="H426" s="98" t="s">
        <v>242</v>
      </c>
      <c r="I426" s="98" t="s">
        <v>242</v>
      </c>
      <c r="K426" s="486"/>
      <c r="L426" s="486"/>
      <c r="M426" s="468"/>
    </row>
    <row r="427" spans="1:14" ht="13.5" customHeight="1" x14ac:dyDescent="0.25">
      <c r="A427" s="7" t="s">
        <v>224</v>
      </c>
      <c r="B427" s="7" t="s">
        <v>47</v>
      </c>
      <c r="C427" s="7"/>
      <c r="D427" s="25" t="s">
        <v>48</v>
      </c>
      <c r="E427" s="25" t="s">
        <v>243</v>
      </c>
      <c r="F427" s="25" t="s">
        <v>243</v>
      </c>
      <c r="G427" s="25" t="s">
        <v>244</v>
      </c>
      <c r="H427" s="25" t="s">
        <v>52</v>
      </c>
      <c r="I427" s="25" t="s">
        <v>121</v>
      </c>
      <c r="K427" s="486"/>
      <c r="L427" s="486"/>
      <c r="M427" s="468"/>
    </row>
    <row r="428" spans="1:14" ht="34.5" x14ac:dyDescent="0.25">
      <c r="A428" s="7"/>
      <c r="B428" s="7"/>
      <c r="C428" s="7"/>
      <c r="D428" s="25" t="s">
        <v>54</v>
      </c>
      <c r="E428" s="25" t="s">
        <v>246</v>
      </c>
      <c r="F428" s="25" t="s">
        <v>247</v>
      </c>
      <c r="G428" s="25" t="s">
        <v>485</v>
      </c>
      <c r="H428" s="25" t="s">
        <v>486</v>
      </c>
      <c r="I428" s="25" t="s">
        <v>487</v>
      </c>
      <c r="K428" s="486"/>
      <c r="L428" s="486"/>
      <c r="M428" s="468"/>
    </row>
    <row r="429" spans="1:14" ht="13.5" x14ac:dyDescent="0.35">
      <c r="A429" s="7"/>
      <c r="B429" s="7"/>
      <c r="C429" s="7"/>
      <c r="D429" s="114" t="s">
        <v>488</v>
      </c>
      <c r="E429" s="114" t="s">
        <v>251</v>
      </c>
      <c r="F429" s="114" t="s">
        <v>250</v>
      </c>
      <c r="G429" s="114" t="s">
        <v>489</v>
      </c>
      <c r="H429" s="114" t="s">
        <v>253</v>
      </c>
      <c r="I429" s="114" t="s">
        <v>253</v>
      </c>
      <c r="K429" s="486"/>
      <c r="L429" s="486"/>
      <c r="M429" s="468"/>
    </row>
    <row r="430" spans="1:14" ht="12" customHeight="1" x14ac:dyDescent="0.25">
      <c r="A430" s="7" t="s">
        <v>68</v>
      </c>
      <c r="B430" s="7" t="s">
        <v>315</v>
      </c>
      <c r="C430" s="135" t="s">
        <v>689</v>
      </c>
      <c r="D430" s="511"/>
      <c r="E430" s="511"/>
      <c r="F430" s="492">
        <v>0</v>
      </c>
      <c r="G430" s="492">
        <v>1</v>
      </c>
      <c r="H430" s="497">
        <f>D430*(F430-E430)/G430</f>
        <v>0</v>
      </c>
      <c r="I430" s="137"/>
      <c r="K430" s="486">
        <v>1</v>
      </c>
      <c r="L430" s="486">
        <f>K420*100+K430</f>
        <v>701</v>
      </c>
      <c r="M430" s="468"/>
    </row>
    <row r="431" spans="1:14" x14ac:dyDescent="0.25">
      <c r="A431" s="7"/>
      <c r="B431" s="7"/>
      <c r="C431" s="486" t="s">
        <v>693</v>
      </c>
      <c r="D431" s="511"/>
      <c r="E431" s="511"/>
      <c r="F431" s="492">
        <v>0</v>
      </c>
      <c r="G431" s="492">
        <v>1</v>
      </c>
      <c r="H431" s="497">
        <f>D431*(F431-E431)/G431</f>
        <v>0</v>
      </c>
      <c r="I431" s="137"/>
      <c r="K431" s="486">
        <v>2</v>
      </c>
      <c r="L431" s="486">
        <f>K420*100+K431</f>
        <v>702</v>
      </c>
      <c r="M431" s="468"/>
    </row>
    <row r="432" spans="1:14" x14ac:dyDescent="0.25">
      <c r="A432" s="7"/>
      <c r="B432" s="7"/>
      <c r="C432" s="135" t="s">
        <v>691</v>
      </c>
      <c r="D432" s="511"/>
      <c r="E432" s="511"/>
      <c r="F432" s="492">
        <v>0</v>
      </c>
      <c r="G432" s="492">
        <v>1</v>
      </c>
      <c r="H432" s="497">
        <f>D432*(F432-E432)/G432</f>
        <v>0</v>
      </c>
      <c r="I432" s="137"/>
      <c r="K432" s="486">
        <v>3</v>
      </c>
      <c r="L432" s="486">
        <f>K420*100+K432</f>
        <v>703</v>
      </c>
      <c r="M432" s="21"/>
      <c r="N432" s="512"/>
    </row>
    <row r="433" spans="1:13" x14ac:dyDescent="0.25">
      <c r="A433" s="864" t="s">
        <v>292</v>
      </c>
      <c r="B433" s="864"/>
      <c r="C433" s="864"/>
      <c r="D433" s="587">
        <f>SUM(D429:D432)</f>
        <v>0</v>
      </c>
      <c r="E433" s="513"/>
      <c r="F433" s="495"/>
      <c r="G433" s="495"/>
      <c r="H433" s="496">
        <f>SUM(H430:H432)</f>
        <v>0</v>
      </c>
      <c r="I433" s="496">
        <f>SUM(I430:I432)</f>
        <v>0</v>
      </c>
      <c r="K433" s="486"/>
      <c r="L433" s="486"/>
      <c r="M433" s="468"/>
    </row>
    <row r="434" spans="1:13" ht="12" customHeight="1" x14ac:dyDescent="0.25">
      <c r="A434" s="7" t="s">
        <v>310</v>
      </c>
      <c r="B434" s="7" t="s">
        <v>315</v>
      </c>
      <c r="C434" s="469" t="s">
        <v>694</v>
      </c>
      <c r="D434" s="511"/>
      <c r="E434" s="492">
        <v>0</v>
      </c>
      <c r="F434" s="492">
        <v>0</v>
      </c>
      <c r="G434" s="492">
        <v>1</v>
      </c>
      <c r="H434" s="492"/>
      <c r="I434" s="137">
        <f>D434*(F434-E434)/G434</f>
        <v>0</v>
      </c>
      <c r="K434" s="486">
        <v>4</v>
      </c>
      <c r="L434" s="486">
        <f>K420*100+K434</f>
        <v>704</v>
      </c>
      <c r="M434" s="468"/>
    </row>
    <row r="435" spans="1:13" x14ac:dyDescent="0.25">
      <c r="A435" s="7"/>
      <c r="B435" s="7"/>
      <c r="C435" s="469" t="s">
        <v>312</v>
      </c>
      <c r="D435" s="579"/>
      <c r="E435" s="492"/>
      <c r="F435" s="492"/>
      <c r="G435" s="492"/>
      <c r="H435" s="492"/>
      <c r="I435" s="137"/>
      <c r="K435" s="486"/>
      <c r="L435" s="486"/>
      <c r="M435" s="468"/>
    </row>
    <row r="436" spans="1:13" x14ac:dyDescent="0.25">
      <c r="A436" s="864" t="s">
        <v>292</v>
      </c>
      <c r="B436" s="864"/>
      <c r="C436" s="864"/>
      <c r="D436" s="587">
        <f>SUM(D434:D435)</f>
        <v>0</v>
      </c>
      <c r="E436" s="495"/>
      <c r="F436" s="495"/>
      <c r="G436" s="495"/>
      <c r="H436" s="496">
        <f>SUM(H434:H435)</f>
        <v>0</v>
      </c>
      <c r="I436" s="496">
        <f>SUM(I434:I435)</f>
        <v>0</v>
      </c>
      <c r="K436" s="486"/>
      <c r="L436" s="486"/>
      <c r="M436" s="468"/>
    </row>
    <row r="437" spans="1:13" ht="12" customHeight="1" x14ac:dyDescent="0.25">
      <c r="A437" s="7" t="s">
        <v>313</v>
      </c>
      <c r="B437" s="7" t="s">
        <v>315</v>
      </c>
      <c r="C437" s="469" t="s">
        <v>315</v>
      </c>
      <c r="D437" s="511"/>
      <c r="E437" s="492">
        <v>0</v>
      </c>
      <c r="F437" s="492">
        <v>0</v>
      </c>
      <c r="G437" s="492">
        <v>1</v>
      </c>
      <c r="H437" s="492"/>
      <c r="I437" s="137">
        <f>D437*(F437-E437)/G437</f>
        <v>0</v>
      </c>
      <c r="K437" s="486">
        <v>5</v>
      </c>
      <c r="L437" s="486">
        <f>K420*100+K437</f>
        <v>705</v>
      </c>
      <c r="M437" s="468"/>
    </row>
    <row r="438" spans="1:13" x14ac:dyDescent="0.25">
      <c r="A438" s="7"/>
      <c r="B438" s="7"/>
      <c r="C438" s="469" t="s">
        <v>312</v>
      </c>
      <c r="D438" s="579"/>
      <c r="E438" s="492"/>
      <c r="F438" s="492"/>
      <c r="G438" s="492"/>
      <c r="H438" s="492"/>
      <c r="I438" s="137"/>
      <c r="K438" s="486"/>
      <c r="L438" s="486"/>
      <c r="M438" s="468"/>
    </row>
    <row r="439" spans="1:13" x14ac:dyDescent="0.25">
      <c r="A439" s="864" t="s">
        <v>292</v>
      </c>
      <c r="B439" s="864"/>
      <c r="C439" s="864"/>
      <c r="D439" s="587">
        <f>SUM(D437:D438)</f>
        <v>0</v>
      </c>
      <c r="E439" s="495"/>
      <c r="F439" s="495"/>
      <c r="G439" s="495"/>
      <c r="H439" s="496">
        <f>SUM(H437:H438)</f>
        <v>0</v>
      </c>
      <c r="I439" s="496">
        <f>SUM(I437:I438)</f>
        <v>0</v>
      </c>
      <c r="K439" s="486"/>
      <c r="L439" s="486"/>
      <c r="M439" s="468"/>
    </row>
    <row r="440" spans="1:13" ht="12" customHeight="1" x14ac:dyDescent="0.25">
      <c r="A440" s="7" t="s">
        <v>314</v>
      </c>
      <c r="B440" s="7" t="s">
        <v>315</v>
      </c>
      <c r="C440" s="469" t="s">
        <v>315</v>
      </c>
      <c r="D440" s="511"/>
      <c r="E440" s="492">
        <v>0</v>
      </c>
      <c r="F440" s="492">
        <v>0</v>
      </c>
      <c r="G440" s="492">
        <v>1</v>
      </c>
      <c r="H440" s="492"/>
      <c r="I440" s="137">
        <f>D440*(F440-E440)/G440</f>
        <v>0</v>
      </c>
      <c r="K440" s="486">
        <v>6</v>
      </c>
      <c r="L440" s="486">
        <f>K420*100+K440</f>
        <v>706</v>
      </c>
      <c r="M440" s="468"/>
    </row>
    <row r="441" spans="1:13" x14ac:dyDescent="0.25">
      <c r="A441" s="7"/>
      <c r="B441" s="7"/>
      <c r="C441" s="469" t="s">
        <v>312</v>
      </c>
      <c r="D441" s="579"/>
      <c r="E441" s="492"/>
      <c r="F441" s="492"/>
      <c r="G441" s="492"/>
      <c r="H441" s="492"/>
      <c r="I441" s="137"/>
      <c r="K441" s="486"/>
      <c r="L441" s="486"/>
      <c r="M441" s="468"/>
    </row>
    <row r="442" spans="1:13" x14ac:dyDescent="0.25">
      <c r="A442" s="864" t="s">
        <v>292</v>
      </c>
      <c r="B442" s="864"/>
      <c r="C442" s="864"/>
      <c r="D442" s="587">
        <f>SUM(D440:D441)</f>
        <v>0</v>
      </c>
      <c r="E442" s="495"/>
      <c r="F442" s="495"/>
      <c r="G442" s="495"/>
      <c r="H442" s="496">
        <f>SUM(H440:H441)</f>
        <v>0</v>
      </c>
      <c r="I442" s="496">
        <f>SUM(I440:I441)</f>
        <v>0</v>
      </c>
      <c r="K442" s="486"/>
      <c r="L442" s="486"/>
      <c r="M442" s="468"/>
    </row>
    <row r="443" spans="1:13" ht="12" customHeight="1" x14ac:dyDescent="0.25">
      <c r="A443" s="7" t="s">
        <v>316</v>
      </c>
      <c r="B443" s="7" t="s">
        <v>315</v>
      </c>
      <c r="C443" s="469" t="s">
        <v>315</v>
      </c>
      <c r="D443" s="511"/>
      <c r="E443" s="492">
        <v>0</v>
      </c>
      <c r="F443" s="492">
        <v>0</v>
      </c>
      <c r="G443" s="492">
        <v>1</v>
      </c>
      <c r="H443" s="492"/>
      <c r="I443" s="137">
        <f>D443*(F443-E443)/G443</f>
        <v>0</v>
      </c>
      <c r="K443" s="486">
        <v>7</v>
      </c>
      <c r="L443" s="486">
        <f>K420*100+K443</f>
        <v>707</v>
      </c>
      <c r="M443" s="468"/>
    </row>
    <row r="444" spans="1:13" x14ac:dyDescent="0.25">
      <c r="A444" s="7"/>
      <c r="B444" s="7"/>
      <c r="C444" s="469" t="s">
        <v>312</v>
      </c>
      <c r="D444" s="579"/>
      <c r="E444" s="514"/>
      <c r="F444" s="492"/>
      <c r="G444" s="492"/>
      <c r="H444" s="492"/>
      <c r="I444" s="137"/>
      <c r="K444" s="486"/>
      <c r="L444" s="486"/>
      <c r="M444" s="468"/>
    </row>
    <row r="445" spans="1:13" x14ac:dyDescent="0.25">
      <c r="A445" s="864" t="s">
        <v>292</v>
      </c>
      <c r="B445" s="864"/>
      <c r="C445" s="864"/>
      <c r="D445" s="507">
        <f>SUM(D443:D444)</f>
        <v>0</v>
      </c>
      <c r="E445" s="515"/>
      <c r="F445" s="495"/>
      <c r="G445" s="495"/>
      <c r="H445" s="496">
        <f>SUM(H443:H444)</f>
        <v>0</v>
      </c>
      <c r="I445" s="496">
        <f>SUM(I443:I444)</f>
        <v>0</v>
      </c>
      <c r="K445" s="486"/>
      <c r="L445" s="486"/>
      <c r="M445" s="468"/>
    </row>
    <row r="446" spans="1:13" x14ac:dyDescent="0.25">
      <c r="A446" s="865" t="s">
        <v>91</v>
      </c>
      <c r="B446" s="865"/>
      <c r="C446" s="865"/>
      <c r="D446" s="92">
        <f>D445+D442+D439+D436+D433</f>
        <v>0</v>
      </c>
      <c r="E446" s="516"/>
      <c r="F446" s="500"/>
      <c r="G446" s="500"/>
      <c r="H446" s="496">
        <f>H445+H442+H439+H436+H433</f>
        <v>0</v>
      </c>
      <c r="I446" s="496">
        <f>I445+I442+I439+I436+I433</f>
        <v>0</v>
      </c>
      <c r="K446" s="468"/>
      <c r="L446" s="468"/>
      <c r="M446" s="468"/>
    </row>
    <row r="447" spans="1:13" ht="14" x14ac:dyDescent="0.25">
      <c r="A447" s="867" t="s">
        <v>491</v>
      </c>
      <c r="B447" s="867"/>
      <c r="C447" s="867"/>
      <c r="D447" s="867"/>
      <c r="E447" s="867"/>
      <c r="F447" s="867"/>
      <c r="G447" s="867"/>
      <c r="H447" s="867"/>
      <c r="I447" s="867"/>
      <c r="K447" s="468"/>
      <c r="L447" s="468"/>
      <c r="M447" s="468"/>
    </row>
    <row r="448" spans="1:13" ht="14" x14ac:dyDescent="0.25">
      <c r="A448" s="867" t="s">
        <v>695</v>
      </c>
      <c r="B448" s="867"/>
      <c r="C448" s="867"/>
      <c r="D448" s="867"/>
      <c r="E448" s="867"/>
      <c r="F448" s="867"/>
      <c r="G448" s="867"/>
      <c r="H448" s="867"/>
      <c r="I448" s="867"/>
      <c r="K448" s="468"/>
      <c r="L448" s="468"/>
      <c r="M448" s="468"/>
    </row>
    <row r="449" spans="1:13" ht="12.75" customHeight="1" x14ac:dyDescent="0.25">
      <c r="A449" s="868" t="s">
        <v>696</v>
      </c>
      <c r="B449" s="868"/>
      <c r="C449" s="868"/>
      <c r="D449" s="868"/>
      <c r="E449" s="868"/>
      <c r="F449" s="868"/>
      <c r="G449" s="868"/>
      <c r="H449" s="868"/>
      <c r="I449" s="868"/>
      <c r="K449" s="468"/>
      <c r="L449" s="468"/>
      <c r="M449" s="468"/>
    </row>
    <row r="450" spans="1:13" x14ac:dyDescent="0.25">
      <c r="A450" s="223"/>
      <c r="B450" s="468"/>
      <c r="C450" s="468"/>
      <c r="D450" s="468"/>
      <c r="E450" s="468"/>
      <c r="F450" s="468"/>
      <c r="G450" s="468"/>
      <c r="H450" s="468"/>
      <c r="I450" s="468"/>
      <c r="K450" s="468"/>
      <c r="L450" s="468"/>
      <c r="M450" s="468"/>
    </row>
    <row r="451" spans="1:13" x14ac:dyDescent="0.25">
      <c r="A451" s="468"/>
      <c r="B451" s="468"/>
      <c r="C451" s="468"/>
      <c r="D451" s="468"/>
      <c r="E451" s="468"/>
      <c r="F451" s="468"/>
      <c r="G451" s="468"/>
      <c r="H451" s="468"/>
      <c r="I451" s="468"/>
      <c r="K451" s="468"/>
      <c r="L451" s="468"/>
      <c r="M451" s="468"/>
    </row>
    <row r="452" spans="1:13" x14ac:dyDescent="0.25">
      <c r="A452" s="468"/>
      <c r="B452" s="468"/>
      <c r="C452" s="468"/>
      <c r="D452" s="468"/>
      <c r="E452" s="468"/>
      <c r="F452" s="468"/>
      <c r="G452" s="468"/>
      <c r="H452" s="468"/>
      <c r="I452" s="468"/>
      <c r="K452" s="468"/>
      <c r="L452" s="468"/>
      <c r="M452" s="468"/>
    </row>
    <row r="453" spans="1:13" x14ac:dyDescent="0.25">
      <c r="A453" s="468"/>
      <c r="B453" s="468"/>
      <c r="C453" s="468"/>
      <c r="D453" s="468"/>
      <c r="E453" s="468"/>
      <c r="F453" s="468"/>
      <c r="G453" s="468"/>
      <c r="H453" s="468"/>
      <c r="I453" s="468"/>
      <c r="K453" s="468"/>
      <c r="L453" s="468"/>
      <c r="M453" s="468"/>
    </row>
    <row r="454" spans="1:13" x14ac:dyDescent="0.25">
      <c r="A454" s="468"/>
      <c r="B454" s="468"/>
      <c r="C454" s="468"/>
      <c r="D454" s="468"/>
      <c r="E454" s="468"/>
      <c r="F454" s="468"/>
      <c r="G454" s="468"/>
      <c r="H454" s="468"/>
      <c r="I454" s="468"/>
      <c r="K454" s="468"/>
      <c r="L454" s="468"/>
      <c r="M454" s="468"/>
    </row>
    <row r="455" spans="1:13" x14ac:dyDescent="0.25">
      <c r="A455" s="468"/>
      <c r="B455" s="468"/>
      <c r="C455" s="468"/>
      <c r="D455" s="468"/>
      <c r="E455" s="468"/>
      <c r="F455" s="468"/>
      <c r="G455" s="468"/>
      <c r="H455" s="468"/>
      <c r="I455" s="468"/>
      <c r="K455" s="468"/>
      <c r="L455" s="468"/>
      <c r="M455" s="468"/>
    </row>
    <row r="456" spans="1:13" x14ac:dyDescent="0.25">
      <c r="A456" s="468"/>
      <c r="B456" s="468"/>
      <c r="C456" s="468"/>
      <c r="D456" s="468"/>
      <c r="E456" s="468"/>
      <c r="F456" s="468"/>
      <c r="G456" s="468"/>
      <c r="H456" s="468"/>
      <c r="I456" s="468"/>
      <c r="K456" s="468"/>
      <c r="L456" s="468"/>
      <c r="M456" s="468"/>
    </row>
    <row r="457" spans="1:13" x14ac:dyDescent="0.25">
      <c r="A457" s="13" t="s">
        <v>23</v>
      </c>
      <c r="B457" s="13"/>
      <c r="C457" s="791">
        <f>Presentación!$C$3</f>
        <v>1990</v>
      </c>
      <c r="D457" s="791"/>
      <c r="E457" s="791"/>
      <c r="F457" s="791"/>
      <c r="G457" s="791"/>
      <c r="H457" s="791"/>
      <c r="I457" s="791"/>
      <c r="K457" s="468"/>
      <c r="L457" s="468"/>
      <c r="M457" s="468"/>
    </row>
    <row r="458" spans="1:13" ht="12" customHeight="1" x14ac:dyDescent="0.25">
      <c r="A458" s="11" t="s">
        <v>24</v>
      </c>
      <c r="B458" s="11"/>
      <c r="C458" s="792" t="s">
        <v>384</v>
      </c>
      <c r="D458" s="792"/>
      <c r="E458" s="792"/>
      <c r="F458" s="792"/>
      <c r="G458" s="792"/>
      <c r="H458" s="792"/>
      <c r="I458" s="792"/>
      <c r="K458" s="486">
        <v>16</v>
      </c>
      <c r="L458" s="468">
        <v>4</v>
      </c>
      <c r="M458" s="468"/>
    </row>
    <row r="459" spans="1:13" ht="12" customHeight="1" x14ac:dyDescent="0.25">
      <c r="A459" s="702" t="s">
        <v>5</v>
      </c>
      <c r="B459" s="702"/>
      <c r="C459" s="703" t="s">
        <v>26</v>
      </c>
      <c r="D459" s="703"/>
      <c r="E459" s="703"/>
      <c r="F459" s="703"/>
      <c r="G459" s="703"/>
      <c r="H459" s="703"/>
      <c r="I459" s="703"/>
      <c r="K459" s="468"/>
      <c r="L459" s="468"/>
      <c r="M459" s="468"/>
    </row>
    <row r="460" spans="1:13" ht="12.75" customHeight="1" x14ac:dyDescent="0.25">
      <c r="A460" s="702" t="s">
        <v>27</v>
      </c>
      <c r="B460" s="702"/>
      <c r="C460" s="703" t="s">
        <v>692</v>
      </c>
      <c r="D460" s="703"/>
      <c r="E460" s="703"/>
      <c r="F460" s="703"/>
      <c r="G460" s="703"/>
      <c r="H460" s="703"/>
      <c r="I460" s="703"/>
      <c r="L460" s="486"/>
      <c r="M460" s="468"/>
    </row>
    <row r="461" spans="1:13" ht="12" customHeight="1" x14ac:dyDescent="0.25">
      <c r="A461" s="702" t="s">
        <v>29</v>
      </c>
      <c r="B461" s="702"/>
      <c r="C461" s="703" t="s">
        <v>680</v>
      </c>
      <c r="D461" s="703"/>
      <c r="E461" s="703"/>
      <c r="F461" s="703"/>
      <c r="G461" s="703"/>
      <c r="H461" s="703"/>
      <c r="I461" s="703"/>
      <c r="K461" s="486"/>
      <c r="L461" s="486"/>
      <c r="M461" s="468"/>
    </row>
    <row r="462" spans="1:13" ht="12" customHeight="1" x14ac:dyDescent="0.25">
      <c r="A462" s="702" t="s">
        <v>31</v>
      </c>
      <c r="B462" s="702"/>
      <c r="C462" s="703" t="s">
        <v>406</v>
      </c>
      <c r="D462" s="703"/>
      <c r="E462" s="703"/>
      <c r="F462" s="703"/>
      <c r="G462" s="703"/>
      <c r="H462" s="703"/>
      <c r="I462" s="703"/>
      <c r="K462" s="486"/>
      <c r="L462" s="486"/>
      <c r="M462" s="468"/>
    </row>
    <row r="463" spans="1:13" ht="12" customHeight="1" x14ac:dyDescent="0.25">
      <c r="A463" s="704" t="s">
        <v>33</v>
      </c>
      <c r="B463" s="704"/>
      <c r="C463" s="97" t="s">
        <v>34</v>
      </c>
      <c r="D463" s="705" t="s">
        <v>237</v>
      </c>
      <c r="E463" s="705"/>
      <c r="F463" s="705"/>
      <c r="G463" s="705"/>
      <c r="H463" s="705"/>
      <c r="I463" s="705"/>
      <c r="K463" s="486"/>
      <c r="L463" s="486"/>
      <c r="M463" s="468"/>
    </row>
    <row r="464" spans="1:13" ht="45.75" customHeight="1" x14ac:dyDescent="0.25">
      <c r="A464" s="7" t="s">
        <v>37</v>
      </c>
      <c r="B464" s="7"/>
      <c r="C464" s="7" t="s">
        <v>38</v>
      </c>
      <c r="D464" s="98" t="s">
        <v>238</v>
      </c>
      <c r="E464" s="98" t="s">
        <v>483</v>
      </c>
      <c r="F464" s="98" t="s">
        <v>484</v>
      </c>
      <c r="G464" s="98" t="s">
        <v>241</v>
      </c>
      <c r="H464" s="98" t="s">
        <v>242</v>
      </c>
      <c r="I464" s="98" t="s">
        <v>242</v>
      </c>
      <c r="K464" s="486"/>
      <c r="L464" s="486"/>
      <c r="M464" s="468"/>
    </row>
    <row r="465" spans="1:14" ht="13.5" customHeight="1" x14ac:dyDescent="0.25">
      <c r="A465" s="7" t="s">
        <v>224</v>
      </c>
      <c r="B465" s="7" t="s">
        <v>47</v>
      </c>
      <c r="C465" s="7"/>
      <c r="D465" s="25" t="s">
        <v>48</v>
      </c>
      <c r="E465" s="25" t="s">
        <v>243</v>
      </c>
      <c r="F465" s="25" t="s">
        <v>243</v>
      </c>
      <c r="G465" s="25" t="s">
        <v>244</v>
      </c>
      <c r="H465" s="25" t="s">
        <v>52</v>
      </c>
      <c r="I465" s="25" t="s">
        <v>121</v>
      </c>
      <c r="K465" s="486"/>
      <c r="L465" s="486"/>
      <c r="M465" s="468"/>
    </row>
    <row r="466" spans="1:14" ht="34.5" x14ac:dyDescent="0.25">
      <c r="A466" s="7"/>
      <c r="B466" s="7"/>
      <c r="C466" s="7"/>
      <c r="D466" s="25" t="s">
        <v>54</v>
      </c>
      <c r="E466" s="25" t="s">
        <v>246</v>
      </c>
      <c r="F466" s="25" t="s">
        <v>247</v>
      </c>
      <c r="G466" s="25" t="s">
        <v>485</v>
      </c>
      <c r="H466" s="25" t="s">
        <v>486</v>
      </c>
      <c r="I466" s="25" t="s">
        <v>487</v>
      </c>
      <c r="K466" s="486"/>
      <c r="L466" s="486"/>
      <c r="M466" s="468"/>
    </row>
    <row r="467" spans="1:14" ht="13.5" x14ac:dyDescent="0.35">
      <c r="A467" s="7"/>
      <c r="B467" s="7"/>
      <c r="C467" s="7"/>
      <c r="D467" s="114" t="s">
        <v>488</v>
      </c>
      <c r="E467" s="114" t="s">
        <v>251</v>
      </c>
      <c r="F467" s="114" t="s">
        <v>250</v>
      </c>
      <c r="G467" s="114" t="s">
        <v>489</v>
      </c>
      <c r="H467" s="114" t="s">
        <v>253</v>
      </c>
      <c r="I467" s="114" t="s">
        <v>253</v>
      </c>
      <c r="K467" s="486"/>
      <c r="L467" s="486"/>
      <c r="M467" s="468"/>
    </row>
    <row r="468" spans="1:14" ht="12" customHeight="1" x14ac:dyDescent="0.25">
      <c r="A468" s="7" t="s">
        <v>68</v>
      </c>
      <c r="B468" s="7" t="s">
        <v>315</v>
      </c>
      <c r="C468" s="135" t="s">
        <v>689</v>
      </c>
      <c r="D468" s="511"/>
      <c r="E468" s="511"/>
      <c r="F468" s="492">
        <v>0</v>
      </c>
      <c r="G468" s="492">
        <v>1</v>
      </c>
      <c r="H468" s="497">
        <f>D468*(F468-E468)/G468</f>
        <v>0</v>
      </c>
      <c r="I468" s="137"/>
      <c r="K468" s="486">
        <v>1</v>
      </c>
      <c r="L468" s="486">
        <f>K458*100+K468</f>
        <v>1601</v>
      </c>
      <c r="M468" s="468"/>
    </row>
    <row r="469" spans="1:14" x14ac:dyDescent="0.25">
      <c r="A469" s="7"/>
      <c r="B469" s="7"/>
      <c r="C469" s="486" t="s">
        <v>693</v>
      </c>
      <c r="D469" s="511"/>
      <c r="E469" s="511"/>
      <c r="F469" s="492">
        <v>0</v>
      </c>
      <c r="G469" s="492">
        <v>1</v>
      </c>
      <c r="H469" s="497">
        <f>D469*(F469-E469)/G469</f>
        <v>0</v>
      </c>
      <c r="I469" s="137"/>
      <c r="K469" s="486">
        <v>2</v>
      </c>
      <c r="L469" s="486">
        <f>K458*100+K469</f>
        <v>1602</v>
      </c>
      <c r="M469" s="468"/>
    </row>
    <row r="470" spans="1:14" x14ac:dyDescent="0.25">
      <c r="A470" s="7"/>
      <c r="B470" s="7"/>
      <c r="C470" s="135" t="s">
        <v>691</v>
      </c>
      <c r="D470" s="511"/>
      <c r="E470" s="511"/>
      <c r="F470" s="492">
        <v>0</v>
      </c>
      <c r="G470" s="492">
        <v>1</v>
      </c>
      <c r="H470" s="497">
        <f>D470*(F470-E470)/G470</f>
        <v>0</v>
      </c>
      <c r="I470" s="137"/>
      <c r="K470" s="486">
        <v>3</v>
      </c>
      <c r="L470" s="486">
        <f>K458*100+K470</f>
        <v>1603</v>
      </c>
      <c r="M470" s="21"/>
      <c r="N470" s="512"/>
    </row>
    <row r="471" spans="1:14" x14ac:dyDescent="0.25">
      <c r="A471" s="864" t="s">
        <v>292</v>
      </c>
      <c r="B471" s="864"/>
      <c r="C471" s="864"/>
      <c r="D471" s="587">
        <f>SUM(D467:D470)</f>
        <v>0</v>
      </c>
      <c r="E471" s="513"/>
      <c r="F471" s="495"/>
      <c r="G471" s="495"/>
      <c r="H471" s="496">
        <f>SUM(H468:H470)</f>
        <v>0</v>
      </c>
      <c r="I471" s="496">
        <f>SUM(I468:I470)</f>
        <v>0</v>
      </c>
      <c r="K471" s="486"/>
      <c r="L471" s="486"/>
      <c r="M471" s="468"/>
    </row>
    <row r="472" spans="1:14" ht="12" customHeight="1" x14ac:dyDescent="0.25">
      <c r="A472" s="7" t="s">
        <v>310</v>
      </c>
      <c r="B472" s="7" t="s">
        <v>315</v>
      </c>
      <c r="C472" s="469" t="s">
        <v>694</v>
      </c>
      <c r="D472" s="511"/>
      <c r="E472" s="492">
        <v>0</v>
      </c>
      <c r="F472" s="492">
        <v>0</v>
      </c>
      <c r="G472" s="492">
        <v>1</v>
      </c>
      <c r="H472" s="492"/>
      <c r="I472" s="137">
        <f>D472*(F472-E472)/G472</f>
        <v>0</v>
      </c>
      <c r="K472" s="486">
        <v>4</v>
      </c>
      <c r="L472" s="486">
        <f>K458*100+K472</f>
        <v>1604</v>
      </c>
      <c r="M472" s="468"/>
    </row>
    <row r="473" spans="1:14" x14ac:dyDescent="0.25">
      <c r="A473" s="7"/>
      <c r="B473" s="7"/>
      <c r="C473" s="469" t="s">
        <v>312</v>
      </c>
      <c r="D473" s="579"/>
      <c r="E473" s="492"/>
      <c r="F473" s="492"/>
      <c r="G473" s="492"/>
      <c r="H473" s="492"/>
      <c r="I473" s="137"/>
      <c r="K473" s="486"/>
      <c r="L473" s="486"/>
      <c r="M473" s="468"/>
    </row>
    <row r="474" spans="1:14" x14ac:dyDescent="0.25">
      <c r="A474" s="864" t="s">
        <v>292</v>
      </c>
      <c r="B474" s="864"/>
      <c r="C474" s="864"/>
      <c r="D474" s="587">
        <f>SUM(D472:D473)</f>
        <v>0</v>
      </c>
      <c r="E474" s="495"/>
      <c r="F474" s="495"/>
      <c r="G474" s="495"/>
      <c r="H474" s="496">
        <f>SUM(H472:H473)</f>
        <v>0</v>
      </c>
      <c r="I474" s="496">
        <f>SUM(I472:I473)</f>
        <v>0</v>
      </c>
      <c r="K474" s="486"/>
      <c r="L474" s="486"/>
      <c r="M474" s="468"/>
    </row>
    <row r="475" spans="1:14" ht="12" customHeight="1" x14ac:dyDescent="0.25">
      <c r="A475" s="7" t="s">
        <v>313</v>
      </c>
      <c r="B475" s="7" t="s">
        <v>315</v>
      </c>
      <c r="C475" s="469" t="s">
        <v>315</v>
      </c>
      <c r="D475" s="511"/>
      <c r="E475" s="492">
        <v>0</v>
      </c>
      <c r="F475" s="492">
        <v>0</v>
      </c>
      <c r="G475" s="492">
        <v>1</v>
      </c>
      <c r="H475" s="492"/>
      <c r="I475" s="137">
        <f>D475*(F475-E475)/G475</f>
        <v>0</v>
      </c>
      <c r="K475" s="486">
        <v>5</v>
      </c>
      <c r="L475" s="486">
        <f>K458*100+K475</f>
        <v>1605</v>
      </c>
      <c r="M475" s="468"/>
    </row>
    <row r="476" spans="1:14" x14ac:dyDescent="0.25">
      <c r="A476" s="7"/>
      <c r="B476" s="7"/>
      <c r="C476" s="469" t="s">
        <v>312</v>
      </c>
      <c r="D476" s="579"/>
      <c r="E476" s="492"/>
      <c r="F476" s="492"/>
      <c r="G476" s="492"/>
      <c r="H476" s="492"/>
      <c r="I476" s="137"/>
      <c r="K476" s="486"/>
      <c r="L476" s="486"/>
      <c r="M476" s="468"/>
    </row>
    <row r="477" spans="1:14" x14ac:dyDescent="0.25">
      <c r="A477" s="864" t="s">
        <v>292</v>
      </c>
      <c r="B477" s="864"/>
      <c r="C477" s="864"/>
      <c r="D477" s="587">
        <f>SUM(D475:D476)</f>
        <v>0</v>
      </c>
      <c r="E477" s="495"/>
      <c r="F477" s="495"/>
      <c r="G477" s="495"/>
      <c r="H477" s="496">
        <f>SUM(H475:H476)</f>
        <v>0</v>
      </c>
      <c r="I477" s="496">
        <f>SUM(I475:I476)</f>
        <v>0</v>
      </c>
      <c r="K477" s="486"/>
      <c r="L477" s="486"/>
      <c r="M477" s="468"/>
    </row>
    <row r="478" spans="1:14" ht="12" customHeight="1" x14ac:dyDescent="0.25">
      <c r="A478" s="7" t="s">
        <v>314</v>
      </c>
      <c r="B478" s="7" t="s">
        <v>315</v>
      </c>
      <c r="C478" s="469" t="s">
        <v>315</v>
      </c>
      <c r="D478" s="511"/>
      <c r="E478" s="492">
        <v>0</v>
      </c>
      <c r="F478" s="492">
        <v>0</v>
      </c>
      <c r="G478" s="492">
        <v>1</v>
      </c>
      <c r="H478" s="492"/>
      <c r="I478" s="137">
        <f>D478*(F478-E478)/G478</f>
        <v>0</v>
      </c>
      <c r="K478" s="486">
        <v>6</v>
      </c>
      <c r="L478" s="486">
        <f>K458*100+K478</f>
        <v>1606</v>
      </c>
      <c r="M478" s="468"/>
    </row>
    <row r="479" spans="1:14" x14ac:dyDescent="0.25">
      <c r="A479" s="7"/>
      <c r="B479" s="7"/>
      <c r="C479" s="469" t="s">
        <v>312</v>
      </c>
      <c r="D479" s="579"/>
      <c r="E479" s="492"/>
      <c r="F479" s="492"/>
      <c r="G479" s="492"/>
      <c r="H479" s="492"/>
      <c r="I479" s="137"/>
      <c r="K479" s="486"/>
      <c r="L479" s="486"/>
      <c r="M479" s="468"/>
    </row>
    <row r="480" spans="1:14" x14ac:dyDescent="0.25">
      <c r="A480" s="864" t="s">
        <v>292</v>
      </c>
      <c r="B480" s="864"/>
      <c r="C480" s="864"/>
      <c r="D480" s="587">
        <f>SUM(D478:D479)</f>
        <v>0</v>
      </c>
      <c r="E480" s="495"/>
      <c r="F480" s="495"/>
      <c r="G480" s="495"/>
      <c r="H480" s="496">
        <f>SUM(H478:H479)</f>
        <v>0</v>
      </c>
      <c r="I480" s="496">
        <f>SUM(I478:I479)</f>
        <v>0</v>
      </c>
      <c r="K480" s="486"/>
      <c r="L480" s="486"/>
      <c r="M480" s="468"/>
    </row>
    <row r="481" spans="1:13" ht="12" customHeight="1" x14ac:dyDescent="0.25">
      <c r="A481" s="7" t="s">
        <v>316</v>
      </c>
      <c r="B481" s="7" t="s">
        <v>315</v>
      </c>
      <c r="C481" s="469" t="s">
        <v>315</v>
      </c>
      <c r="D481" s="511"/>
      <c r="E481" s="492">
        <v>0</v>
      </c>
      <c r="F481" s="492">
        <v>0</v>
      </c>
      <c r="G481" s="492">
        <v>1</v>
      </c>
      <c r="H481" s="492"/>
      <c r="I481" s="137">
        <f>D481*(F481-E481)/G481</f>
        <v>0</v>
      </c>
      <c r="K481" s="486">
        <v>7</v>
      </c>
      <c r="L481" s="486">
        <f>K458*100+K481</f>
        <v>1607</v>
      </c>
      <c r="M481" s="468"/>
    </row>
    <row r="482" spans="1:13" x14ac:dyDescent="0.25">
      <c r="A482" s="7"/>
      <c r="B482" s="7"/>
      <c r="C482" s="469" t="s">
        <v>312</v>
      </c>
      <c r="D482" s="579"/>
      <c r="E482" s="514"/>
      <c r="F482" s="492"/>
      <c r="G482" s="492"/>
      <c r="H482" s="492"/>
      <c r="I482" s="137"/>
      <c r="K482" s="486"/>
      <c r="L482" s="486"/>
      <c r="M482" s="468"/>
    </row>
    <row r="483" spans="1:13" x14ac:dyDescent="0.25">
      <c r="A483" s="864" t="s">
        <v>292</v>
      </c>
      <c r="B483" s="864"/>
      <c r="C483" s="864"/>
      <c r="D483" s="507">
        <f>SUM(D481:D482)</f>
        <v>0</v>
      </c>
      <c r="E483" s="515"/>
      <c r="F483" s="495"/>
      <c r="G483" s="495"/>
      <c r="H483" s="496">
        <f>SUM(H481:H482)</f>
        <v>0</v>
      </c>
      <c r="I483" s="496">
        <f>SUM(I481:I482)</f>
        <v>0</v>
      </c>
      <c r="K483" s="486"/>
      <c r="L483" s="486"/>
      <c r="M483" s="468"/>
    </row>
    <row r="484" spans="1:13" x14ac:dyDescent="0.25">
      <c r="A484" s="865" t="s">
        <v>91</v>
      </c>
      <c r="B484" s="865"/>
      <c r="C484" s="865"/>
      <c r="D484" s="92">
        <f>D483+D480+D477+D474+D471</f>
        <v>0</v>
      </c>
      <c r="E484" s="516"/>
      <c r="F484" s="500"/>
      <c r="G484" s="500"/>
      <c r="H484" s="496">
        <f>H483+H480+H477+H474+H471</f>
        <v>0</v>
      </c>
      <c r="I484" s="496">
        <f>I483+I480+I477+I474+I471</f>
        <v>0</v>
      </c>
      <c r="K484" s="468"/>
      <c r="L484" s="468"/>
      <c r="M484" s="468"/>
    </row>
    <row r="485" spans="1:13" ht="14" x14ac:dyDescent="0.25">
      <c r="A485" s="867" t="s">
        <v>491</v>
      </c>
      <c r="B485" s="867"/>
      <c r="C485" s="867"/>
      <c r="D485" s="867"/>
      <c r="E485" s="867"/>
      <c r="F485" s="867"/>
      <c r="G485" s="867"/>
      <c r="H485" s="867"/>
      <c r="I485" s="867"/>
      <c r="K485" s="468"/>
      <c r="L485" s="468"/>
      <c r="M485" s="468"/>
    </row>
    <row r="486" spans="1:13" ht="14" x14ac:dyDescent="0.25">
      <c r="A486" s="867" t="s">
        <v>695</v>
      </c>
      <c r="B486" s="867"/>
      <c r="C486" s="867"/>
      <c r="D486" s="867"/>
      <c r="E486" s="867"/>
      <c r="F486" s="867"/>
      <c r="G486" s="867"/>
      <c r="H486" s="867"/>
      <c r="I486" s="867"/>
      <c r="K486" s="468"/>
      <c r="L486" s="468"/>
      <c r="M486" s="468"/>
    </row>
    <row r="487" spans="1:13" ht="12.75" customHeight="1" x14ac:dyDescent="0.25">
      <c r="A487" s="868" t="s">
        <v>696</v>
      </c>
      <c r="B487" s="868"/>
      <c r="C487" s="868"/>
      <c r="D487" s="868"/>
      <c r="E487" s="868"/>
      <c r="F487" s="868"/>
      <c r="G487" s="868"/>
      <c r="H487" s="868"/>
      <c r="I487" s="868"/>
      <c r="K487" s="468"/>
      <c r="L487" s="468"/>
      <c r="M487" s="468"/>
    </row>
    <row r="488" spans="1:13" x14ac:dyDescent="0.25">
      <c r="A488" s="223"/>
      <c r="B488" s="468"/>
      <c r="C488" s="468"/>
      <c r="D488" s="468"/>
      <c r="E488" s="468"/>
      <c r="F488" s="468"/>
      <c r="G488" s="468"/>
      <c r="H488" s="468"/>
      <c r="I488" s="468"/>
      <c r="K488" s="468"/>
      <c r="L488" s="468"/>
      <c r="M488" s="468"/>
    </row>
    <row r="489" spans="1:13" x14ac:dyDescent="0.25">
      <c r="A489" s="468"/>
      <c r="B489" s="468"/>
      <c r="C489" s="468"/>
      <c r="D489" s="468"/>
      <c r="E489" s="468"/>
      <c r="F489" s="468"/>
      <c r="G489" s="468"/>
      <c r="H489" s="468"/>
      <c r="I489" s="468"/>
      <c r="K489" s="468"/>
      <c r="L489" s="468"/>
      <c r="M489" s="468"/>
    </row>
    <row r="490" spans="1:13" x14ac:dyDescent="0.25">
      <c r="A490" s="468"/>
      <c r="B490" s="468"/>
      <c r="C490" s="468"/>
      <c r="D490" s="468"/>
      <c r="E490" s="468"/>
      <c r="F490" s="468"/>
      <c r="G490" s="468"/>
      <c r="H490" s="468"/>
      <c r="I490" s="468"/>
      <c r="K490" s="468"/>
      <c r="L490" s="468"/>
      <c r="M490" s="468"/>
    </row>
    <row r="491" spans="1:13" x14ac:dyDescent="0.25">
      <c r="A491" s="468"/>
      <c r="B491" s="468"/>
      <c r="C491" s="468"/>
      <c r="D491" s="468"/>
      <c r="E491" s="468"/>
      <c r="F491" s="468"/>
      <c r="G491" s="468"/>
      <c r="H491" s="468"/>
      <c r="I491" s="468"/>
      <c r="K491" s="468"/>
      <c r="L491" s="468"/>
      <c r="M491" s="468"/>
    </row>
    <row r="492" spans="1:13" x14ac:dyDescent="0.25">
      <c r="A492" s="468"/>
      <c r="B492" s="468"/>
      <c r="C492" s="468"/>
      <c r="D492" s="468"/>
      <c r="E492" s="468"/>
      <c r="F492" s="468"/>
      <c r="G492" s="468"/>
      <c r="H492" s="468"/>
      <c r="I492" s="468"/>
      <c r="K492" s="468"/>
      <c r="L492" s="468"/>
      <c r="M492" s="468"/>
    </row>
    <row r="493" spans="1:13" x14ac:dyDescent="0.25">
      <c r="A493" s="468"/>
      <c r="B493" s="468"/>
      <c r="C493" s="468"/>
      <c r="D493" s="468"/>
      <c r="E493" s="468"/>
      <c r="F493" s="468"/>
      <c r="G493" s="468"/>
      <c r="H493" s="468"/>
      <c r="I493" s="468"/>
      <c r="K493" s="468"/>
      <c r="L493" s="468"/>
      <c r="M493" s="468"/>
    </row>
    <row r="494" spans="1:13" x14ac:dyDescent="0.25">
      <c r="A494" s="468"/>
      <c r="B494" s="468"/>
      <c r="C494" s="468"/>
      <c r="D494" s="468"/>
      <c r="E494" s="468"/>
      <c r="F494" s="468"/>
      <c r="G494" s="468"/>
      <c r="H494" s="468"/>
      <c r="I494" s="468"/>
      <c r="K494" s="468"/>
      <c r="L494" s="468"/>
      <c r="M494" s="468"/>
    </row>
    <row r="495" spans="1:13" x14ac:dyDescent="0.25">
      <c r="A495" s="13" t="s">
        <v>23</v>
      </c>
      <c r="B495" s="13"/>
      <c r="C495" s="791">
        <f>Presentación!$C$3</f>
        <v>1990</v>
      </c>
      <c r="D495" s="791"/>
      <c r="E495" s="791"/>
      <c r="F495" s="791"/>
      <c r="G495" s="791"/>
      <c r="H495" s="791"/>
      <c r="I495" s="791"/>
      <c r="K495" s="468"/>
      <c r="L495" s="468"/>
      <c r="M495" s="468"/>
    </row>
    <row r="496" spans="1:13" ht="12" customHeight="1" x14ac:dyDescent="0.25">
      <c r="A496" s="11" t="s">
        <v>24</v>
      </c>
      <c r="B496" s="11"/>
      <c r="C496" s="792" t="s">
        <v>385</v>
      </c>
      <c r="D496" s="792"/>
      <c r="E496" s="792"/>
      <c r="F496" s="792"/>
      <c r="G496" s="792"/>
      <c r="H496" s="792"/>
      <c r="I496" s="792"/>
      <c r="K496" s="486">
        <v>8</v>
      </c>
      <c r="L496" s="468">
        <v>4</v>
      </c>
      <c r="M496" s="468"/>
    </row>
    <row r="497" spans="1:14" ht="12" customHeight="1" x14ac:dyDescent="0.25">
      <c r="A497" s="702" t="s">
        <v>5</v>
      </c>
      <c r="B497" s="702"/>
      <c r="C497" s="703" t="s">
        <v>26</v>
      </c>
      <c r="D497" s="703"/>
      <c r="E497" s="703"/>
      <c r="F497" s="703"/>
      <c r="G497" s="703"/>
      <c r="H497" s="703"/>
      <c r="I497" s="703"/>
      <c r="K497" s="468"/>
      <c r="L497" s="468"/>
      <c r="M497" s="468"/>
    </row>
    <row r="498" spans="1:14" ht="12.75" customHeight="1" x14ac:dyDescent="0.25">
      <c r="A498" s="702" t="s">
        <v>27</v>
      </c>
      <c r="B498" s="702"/>
      <c r="C498" s="703" t="s">
        <v>692</v>
      </c>
      <c r="D498" s="703"/>
      <c r="E498" s="703"/>
      <c r="F498" s="703"/>
      <c r="G498" s="703"/>
      <c r="H498" s="703"/>
      <c r="I498" s="703"/>
      <c r="L498" s="486"/>
      <c r="M498" s="468"/>
    </row>
    <row r="499" spans="1:14" ht="12" customHeight="1" x14ac:dyDescent="0.25">
      <c r="A499" s="702" t="s">
        <v>29</v>
      </c>
      <c r="B499" s="702"/>
      <c r="C499" s="703" t="s">
        <v>680</v>
      </c>
      <c r="D499" s="703"/>
      <c r="E499" s="703"/>
      <c r="F499" s="703"/>
      <c r="G499" s="703"/>
      <c r="H499" s="703"/>
      <c r="I499" s="703"/>
      <c r="K499" s="486"/>
      <c r="L499" s="486"/>
      <c r="M499" s="468"/>
    </row>
    <row r="500" spans="1:14" ht="12" customHeight="1" x14ac:dyDescent="0.25">
      <c r="A500" s="702" t="s">
        <v>31</v>
      </c>
      <c r="B500" s="702"/>
      <c r="C500" s="703" t="s">
        <v>406</v>
      </c>
      <c r="D500" s="703"/>
      <c r="E500" s="703"/>
      <c r="F500" s="703"/>
      <c r="G500" s="703"/>
      <c r="H500" s="703"/>
      <c r="I500" s="703"/>
      <c r="K500" s="486"/>
      <c r="L500" s="486"/>
      <c r="M500" s="468"/>
    </row>
    <row r="501" spans="1:14" ht="12" customHeight="1" x14ac:dyDescent="0.25">
      <c r="A501" s="704" t="s">
        <v>33</v>
      </c>
      <c r="B501" s="704"/>
      <c r="C501" s="97" t="s">
        <v>34</v>
      </c>
      <c r="D501" s="705" t="s">
        <v>237</v>
      </c>
      <c r="E501" s="705"/>
      <c r="F501" s="705"/>
      <c r="G501" s="705"/>
      <c r="H501" s="705"/>
      <c r="I501" s="705"/>
      <c r="K501" s="486"/>
      <c r="L501" s="486"/>
      <c r="M501" s="468"/>
    </row>
    <row r="502" spans="1:14" ht="45.75" customHeight="1" x14ac:dyDescent="0.25">
      <c r="A502" s="7" t="s">
        <v>37</v>
      </c>
      <c r="B502" s="7"/>
      <c r="C502" s="7" t="s">
        <v>38</v>
      </c>
      <c r="D502" s="98" t="s">
        <v>238</v>
      </c>
      <c r="E502" s="98" t="s">
        <v>483</v>
      </c>
      <c r="F502" s="98" t="s">
        <v>484</v>
      </c>
      <c r="G502" s="98" t="s">
        <v>241</v>
      </c>
      <c r="H502" s="98" t="s">
        <v>242</v>
      </c>
      <c r="I502" s="98" t="s">
        <v>242</v>
      </c>
      <c r="K502" s="486"/>
      <c r="L502" s="486"/>
      <c r="M502" s="468"/>
    </row>
    <row r="503" spans="1:14" ht="13.5" customHeight="1" x14ac:dyDescent="0.25">
      <c r="A503" s="7" t="s">
        <v>224</v>
      </c>
      <c r="B503" s="7" t="s">
        <v>47</v>
      </c>
      <c r="C503" s="7"/>
      <c r="D503" s="25" t="s">
        <v>48</v>
      </c>
      <c r="E503" s="25" t="s">
        <v>243</v>
      </c>
      <c r="F503" s="25" t="s">
        <v>243</v>
      </c>
      <c r="G503" s="25" t="s">
        <v>244</v>
      </c>
      <c r="H503" s="25" t="s">
        <v>52</v>
      </c>
      <c r="I503" s="25" t="s">
        <v>121</v>
      </c>
      <c r="K503" s="486"/>
      <c r="L503" s="486"/>
      <c r="M503" s="468"/>
    </row>
    <row r="504" spans="1:14" ht="34.5" x14ac:dyDescent="0.25">
      <c r="A504" s="7"/>
      <c r="B504" s="7"/>
      <c r="C504" s="7"/>
      <c r="D504" s="25" t="s">
        <v>54</v>
      </c>
      <c r="E504" s="25" t="s">
        <v>246</v>
      </c>
      <c r="F504" s="25" t="s">
        <v>247</v>
      </c>
      <c r="G504" s="25" t="s">
        <v>485</v>
      </c>
      <c r="H504" s="25" t="s">
        <v>486</v>
      </c>
      <c r="I504" s="25" t="s">
        <v>487</v>
      </c>
      <c r="K504" s="486"/>
      <c r="L504" s="486"/>
      <c r="M504" s="468"/>
    </row>
    <row r="505" spans="1:14" ht="13.5" x14ac:dyDescent="0.35">
      <c r="A505" s="7"/>
      <c r="B505" s="7"/>
      <c r="C505" s="7"/>
      <c r="D505" s="114" t="s">
        <v>488</v>
      </c>
      <c r="E505" s="114" t="s">
        <v>251</v>
      </c>
      <c r="F505" s="114" t="s">
        <v>250</v>
      </c>
      <c r="G505" s="114" t="s">
        <v>489</v>
      </c>
      <c r="H505" s="114" t="s">
        <v>253</v>
      </c>
      <c r="I505" s="114" t="s">
        <v>253</v>
      </c>
      <c r="K505" s="486"/>
      <c r="L505" s="486"/>
      <c r="M505" s="468"/>
    </row>
    <row r="506" spans="1:14" ht="12" customHeight="1" x14ac:dyDescent="0.25">
      <c r="A506" s="7" t="s">
        <v>68</v>
      </c>
      <c r="B506" s="7" t="s">
        <v>315</v>
      </c>
      <c r="C506" s="135" t="s">
        <v>689</v>
      </c>
      <c r="D506" s="511"/>
      <c r="E506" s="511"/>
      <c r="F506" s="492">
        <v>0</v>
      </c>
      <c r="G506" s="492">
        <v>1</v>
      </c>
      <c r="H506" s="497">
        <f>D506*(F506-E506)/G506</f>
        <v>0</v>
      </c>
      <c r="I506" s="137"/>
      <c r="K506" s="486">
        <v>1</v>
      </c>
      <c r="L506" s="486">
        <f>K496*100+K506</f>
        <v>801</v>
      </c>
      <c r="M506" s="468"/>
    </row>
    <row r="507" spans="1:14" x14ac:dyDescent="0.25">
      <c r="A507" s="7"/>
      <c r="B507" s="7"/>
      <c r="C507" s="486" t="s">
        <v>693</v>
      </c>
      <c r="D507" s="511"/>
      <c r="E507" s="511"/>
      <c r="F507" s="492">
        <v>0</v>
      </c>
      <c r="G507" s="492">
        <v>1</v>
      </c>
      <c r="H507" s="497">
        <f>D507*(F507-E507)/G507</f>
        <v>0</v>
      </c>
      <c r="I507" s="137"/>
      <c r="K507" s="486">
        <v>2</v>
      </c>
      <c r="L507" s="486">
        <f>K496*100+K507</f>
        <v>802</v>
      </c>
      <c r="M507" s="468"/>
    </row>
    <row r="508" spans="1:14" x14ac:dyDescent="0.25">
      <c r="A508" s="7"/>
      <c r="B508" s="7"/>
      <c r="C508" s="135" t="s">
        <v>691</v>
      </c>
      <c r="D508" s="511"/>
      <c r="E508" s="511"/>
      <c r="F508" s="492">
        <v>0</v>
      </c>
      <c r="G508" s="492">
        <v>1</v>
      </c>
      <c r="H508" s="497">
        <f>D508*(F508-E508)/G508</f>
        <v>0</v>
      </c>
      <c r="I508" s="137"/>
      <c r="K508" s="486">
        <v>3</v>
      </c>
      <c r="L508" s="486">
        <f>K496*100+K508</f>
        <v>803</v>
      </c>
      <c r="M508" s="21"/>
      <c r="N508" s="512"/>
    </row>
    <row r="509" spans="1:14" x14ac:dyDescent="0.25">
      <c r="A509" s="864" t="s">
        <v>292</v>
      </c>
      <c r="B509" s="864"/>
      <c r="C509" s="864"/>
      <c r="D509" s="587">
        <f>SUM(D505:D508)</f>
        <v>0</v>
      </c>
      <c r="E509" s="513"/>
      <c r="F509" s="495"/>
      <c r="G509" s="495"/>
      <c r="H509" s="496">
        <f>SUM(H506:H508)</f>
        <v>0</v>
      </c>
      <c r="I509" s="496">
        <f>SUM(I506:I508)</f>
        <v>0</v>
      </c>
      <c r="K509" s="486"/>
      <c r="L509" s="486"/>
      <c r="M509" s="468"/>
    </row>
    <row r="510" spans="1:14" ht="12" customHeight="1" x14ac:dyDescent="0.25">
      <c r="A510" s="7" t="s">
        <v>310</v>
      </c>
      <c r="B510" s="7" t="s">
        <v>315</v>
      </c>
      <c r="C510" s="469" t="s">
        <v>694</v>
      </c>
      <c r="D510" s="511"/>
      <c r="E510" s="492">
        <v>0</v>
      </c>
      <c r="F510" s="492">
        <v>0</v>
      </c>
      <c r="G510" s="492">
        <v>1</v>
      </c>
      <c r="H510" s="492"/>
      <c r="I510" s="137">
        <f>D510*(F510-E510)/G510</f>
        <v>0</v>
      </c>
      <c r="K510" s="486">
        <v>4</v>
      </c>
      <c r="L510" s="486">
        <f>K496*100+K510</f>
        <v>804</v>
      </c>
      <c r="M510" s="468"/>
    </row>
    <row r="511" spans="1:14" x14ac:dyDescent="0.25">
      <c r="A511" s="7"/>
      <c r="B511" s="7"/>
      <c r="C511" s="469" t="s">
        <v>312</v>
      </c>
      <c r="D511" s="579"/>
      <c r="E511" s="492"/>
      <c r="F511" s="492"/>
      <c r="G511" s="492"/>
      <c r="H511" s="492"/>
      <c r="I511" s="137"/>
      <c r="K511" s="486"/>
      <c r="L511" s="486"/>
      <c r="M511" s="468"/>
    </row>
    <row r="512" spans="1:14" x14ac:dyDescent="0.25">
      <c r="A512" s="864" t="s">
        <v>292</v>
      </c>
      <c r="B512" s="864"/>
      <c r="C512" s="864"/>
      <c r="D512" s="587">
        <f>SUM(D510:D511)</f>
        <v>0</v>
      </c>
      <c r="E512" s="495"/>
      <c r="F512" s="495"/>
      <c r="G512" s="495"/>
      <c r="H512" s="496">
        <f>SUM(H510:H511)</f>
        <v>0</v>
      </c>
      <c r="I512" s="496">
        <f>SUM(I510:I511)</f>
        <v>0</v>
      </c>
      <c r="K512" s="486"/>
      <c r="L512" s="486"/>
      <c r="M512" s="468"/>
    </row>
    <row r="513" spans="1:13" ht="12" customHeight="1" x14ac:dyDescent="0.25">
      <c r="A513" s="7" t="s">
        <v>313</v>
      </c>
      <c r="B513" s="7" t="s">
        <v>315</v>
      </c>
      <c r="C513" s="469" t="s">
        <v>315</v>
      </c>
      <c r="D513" s="511"/>
      <c r="E513" s="492">
        <v>0</v>
      </c>
      <c r="F513" s="492">
        <v>0</v>
      </c>
      <c r="G513" s="492">
        <v>1</v>
      </c>
      <c r="H513" s="492"/>
      <c r="I513" s="137">
        <f>D513*(F513-E513)/G513</f>
        <v>0</v>
      </c>
      <c r="K513" s="486">
        <v>5</v>
      </c>
      <c r="L513" s="486">
        <f>K496*100+K513</f>
        <v>805</v>
      </c>
      <c r="M513" s="468"/>
    </row>
    <row r="514" spans="1:13" x14ac:dyDescent="0.25">
      <c r="A514" s="7"/>
      <c r="B514" s="7"/>
      <c r="C514" s="469" t="s">
        <v>312</v>
      </c>
      <c r="D514" s="579"/>
      <c r="E514" s="492"/>
      <c r="F514" s="492"/>
      <c r="G514" s="492"/>
      <c r="H514" s="492"/>
      <c r="I514" s="137"/>
      <c r="K514" s="486"/>
      <c r="L514" s="486"/>
      <c r="M514" s="468"/>
    </row>
    <row r="515" spans="1:13" x14ac:dyDescent="0.25">
      <c r="A515" s="864" t="s">
        <v>292</v>
      </c>
      <c r="B515" s="864"/>
      <c r="C515" s="864"/>
      <c r="D515" s="587">
        <f>SUM(D513:D514)</f>
        <v>0</v>
      </c>
      <c r="E515" s="495"/>
      <c r="F515" s="495"/>
      <c r="G515" s="495"/>
      <c r="H515" s="496">
        <f>SUM(H513:H514)</f>
        <v>0</v>
      </c>
      <c r="I515" s="496">
        <f>SUM(I513:I514)</f>
        <v>0</v>
      </c>
      <c r="K515" s="486"/>
      <c r="L515" s="486"/>
      <c r="M515" s="468"/>
    </row>
    <row r="516" spans="1:13" ht="12" customHeight="1" x14ac:dyDescent="0.25">
      <c r="A516" s="7" t="s">
        <v>314</v>
      </c>
      <c r="B516" s="7" t="s">
        <v>315</v>
      </c>
      <c r="C516" s="469" t="s">
        <v>315</v>
      </c>
      <c r="D516" s="511"/>
      <c r="E516" s="492">
        <v>0</v>
      </c>
      <c r="F516" s="492">
        <v>0</v>
      </c>
      <c r="G516" s="492">
        <v>1</v>
      </c>
      <c r="H516" s="492"/>
      <c r="I516" s="137">
        <f>D516*(F516-E516)/G516</f>
        <v>0</v>
      </c>
      <c r="K516" s="486">
        <v>6</v>
      </c>
      <c r="L516" s="486">
        <f>K496*100+K516</f>
        <v>806</v>
      </c>
      <c r="M516" s="468"/>
    </row>
    <row r="517" spans="1:13" x14ac:dyDescent="0.25">
      <c r="A517" s="7"/>
      <c r="B517" s="7"/>
      <c r="C517" s="469" t="s">
        <v>312</v>
      </c>
      <c r="D517" s="579"/>
      <c r="E517" s="492"/>
      <c r="F517" s="492"/>
      <c r="G517" s="492"/>
      <c r="H517" s="492"/>
      <c r="I517" s="137"/>
      <c r="K517" s="486"/>
      <c r="L517" s="486"/>
      <c r="M517" s="468"/>
    </row>
    <row r="518" spans="1:13" x14ac:dyDescent="0.25">
      <c r="A518" s="864" t="s">
        <v>292</v>
      </c>
      <c r="B518" s="864"/>
      <c r="C518" s="864"/>
      <c r="D518" s="587">
        <f>SUM(D516:D517)</f>
        <v>0</v>
      </c>
      <c r="E518" s="495"/>
      <c r="F518" s="495"/>
      <c r="G518" s="495"/>
      <c r="H518" s="496">
        <f>SUM(H516:H517)</f>
        <v>0</v>
      </c>
      <c r="I518" s="496">
        <f>SUM(I516:I517)</f>
        <v>0</v>
      </c>
      <c r="K518" s="486"/>
      <c r="L518" s="486"/>
      <c r="M518" s="468"/>
    </row>
    <row r="519" spans="1:13" ht="12" customHeight="1" x14ac:dyDescent="0.25">
      <c r="A519" s="7" t="s">
        <v>316</v>
      </c>
      <c r="B519" s="7" t="s">
        <v>315</v>
      </c>
      <c r="C519" s="469" t="s">
        <v>315</v>
      </c>
      <c r="D519" s="511"/>
      <c r="E519" s="492">
        <v>0</v>
      </c>
      <c r="F519" s="492">
        <v>0</v>
      </c>
      <c r="G519" s="492">
        <v>1</v>
      </c>
      <c r="H519" s="492"/>
      <c r="I519" s="137">
        <f>D519*(F519-E519)/G519</f>
        <v>0</v>
      </c>
      <c r="K519" s="486">
        <v>7</v>
      </c>
      <c r="L519" s="486">
        <f>K496*100+K519</f>
        <v>807</v>
      </c>
      <c r="M519" s="468"/>
    </row>
    <row r="520" spans="1:13" x14ac:dyDescent="0.25">
      <c r="A520" s="7"/>
      <c r="B520" s="7"/>
      <c r="C520" s="469" t="s">
        <v>312</v>
      </c>
      <c r="D520" s="579"/>
      <c r="E520" s="514"/>
      <c r="F520" s="492"/>
      <c r="G520" s="492"/>
      <c r="H520" s="492"/>
      <c r="I520" s="137"/>
      <c r="K520" s="486"/>
      <c r="L520" s="486"/>
      <c r="M520" s="468"/>
    </row>
    <row r="521" spans="1:13" x14ac:dyDescent="0.25">
      <c r="A521" s="864" t="s">
        <v>292</v>
      </c>
      <c r="B521" s="864"/>
      <c r="C521" s="864"/>
      <c r="D521" s="507">
        <f>SUM(D519:D520)</f>
        <v>0</v>
      </c>
      <c r="E521" s="515"/>
      <c r="F521" s="495"/>
      <c r="G521" s="495"/>
      <c r="H521" s="496">
        <f>SUM(H519:H520)</f>
        <v>0</v>
      </c>
      <c r="I521" s="496">
        <f>SUM(I519:I520)</f>
        <v>0</v>
      </c>
      <c r="K521" s="486"/>
      <c r="L521" s="486"/>
      <c r="M521" s="468"/>
    </row>
    <row r="522" spans="1:13" x14ac:dyDescent="0.25">
      <c r="A522" s="865" t="s">
        <v>91</v>
      </c>
      <c r="B522" s="865"/>
      <c r="C522" s="865"/>
      <c r="D522" s="92">
        <f>D521+D518+D515+D512+D509</f>
        <v>0</v>
      </c>
      <c r="E522" s="516"/>
      <c r="F522" s="500"/>
      <c r="G522" s="500"/>
      <c r="H522" s="496">
        <f>H521+H518+H515+H512+H509</f>
        <v>0</v>
      </c>
      <c r="I522" s="496">
        <f>I521+I518+I515+I512+I509</f>
        <v>0</v>
      </c>
      <c r="K522" s="468"/>
      <c r="L522" s="468"/>
      <c r="M522" s="468"/>
    </row>
    <row r="523" spans="1:13" ht="14" x14ac:dyDescent="0.25">
      <c r="A523" s="867" t="s">
        <v>491</v>
      </c>
      <c r="B523" s="867"/>
      <c r="C523" s="867"/>
      <c r="D523" s="867"/>
      <c r="E523" s="867"/>
      <c r="F523" s="867"/>
      <c r="G523" s="867"/>
      <c r="H523" s="867"/>
      <c r="I523" s="867"/>
      <c r="K523" s="468"/>
      <c r="L523" s="468"/>
      <c r="M523" s="468"/>
    </row>
    <row r="524" spans="1:13" ht="14" x14ac:dyDescent="0.25">
      <c r="A524" s="867" t="s">
        <v>695</v>
      </c>
      <c r="B524" s="867"/>
      <c r="C524" s="867"/>
      <c r="D524" s="867"/>
      <c r="E524" s="867"/>
      <c r="F524" s="867"/>
      <c r="G524" s="867"/>
      <c r="H524" s="867"/>
      <c r="I524" s="867"/>
      <c r="K524" s="468"/>
      <c r="L524" s="468"/>
      <c r="M524" s="468"/>
    </row>
    <row r="525" spans="1:13" ht="12.75" customHeight="1" x14ac:dyDescent="0.25">
      <c r="A525" s="868" t="s">
        <v>696</v>
      </c>
      <c r="B525" s="868"/>
      <c r="C525" s="868"/>
      <c r="D525" s="868"/>
      <c r="E525" s="868"/>
      <c r="F525" s="868"/>
      <c r="G525" s="868"/>
      <c r="H525" s="868"/>
      <c r="I525" s="868"/>
      <c r="K525" s="468"/>
      <c r="L525" s="468"/>
      <c r="M525" s="468"/>
    </row>
    <row r="526" spans="1:13" x14ac:dyDescent="0.25">
      <c r="A526" s="223"/>
      <c r="B526" s="468"/>
      <c r="C526" s="468"/>
      <c r="D526" s="468"/>
      <c r="E526" s="468"/>
      <c r="F526" s="468"/>
      <c r="G526" s="468"/>
      <c r="H526" s="468"/>
      <c r="I526" s="468"/>
      <c r="K526" s="468"/>
      <c r="L526" s="468"/>
      <c r="M526" s="468"/>
    </row>
    <row r="527" spans="1:13" x14ac:dyDescent="0.25">
      <c r="A527" s="468"/>
      <c r="B527" s="468"/>
      <c r="C527" s="468"/>
      <c r="D527" s="468"/>
      <c r="E527" s="468"/>
      <c r="F527" s="468"/>
      <c r="G527" s="468"/>
      <c r="H527" s="468"/>
      <c r="I527" s="468"/>
      <c r="K527" s="468"/>
      <c r="L527" s="468"/>
      <c r="M527" s="468"/>
    </row>
    <row r="528" spans="1:13" x14ac:dyDescent="0.25">
      <c r="A528" s="468"/>
      <c r="B528" s="468"/>
      <c r="C528" s="468"/>
      <c r="D528" s="468"/>
      <c r="E528" s="468"/>
      <c r="F528" s="468"/>
      <c r="G528" s="468"/>
      <c r="H528" s="468"/>
      <c r="I528" s="468"/>
      <c r="K528" s="468"/>
      <c r="L528" s="468"/>
      <c r="M528" s="468"/>
    </row>
    <row r="529" spans="1:13" x14ac:dyDescent="0.25">
      <c r="A529" s="468"/>
      <c r="B529" s="468"/>
      <c r="C529" s="468"/>
      <c r="D529" s="468"/>
      <c r="E529" s="468"/>
      <c r="F529" s="468"/>
      <c r="G529" s="468"/>
      <c r="H529" s="468"/>
      <c r="I529" s="468"/>
      <c r="K529" s="468"/>
      <c r="L529" s="468"/>
      <c r="M529" s="468"/>
    </row>
    <row r="530" spans="1:13" x14ac:dyDescent="0.25">
      <c r="A530" s="468"/>
      <c r="B530" s="468"/>
      <c r="C530" s="468"/>
      <c r="D530" s="468"/>
      <c r="E530" s="468"/>
      <c r="F530" s="468"/>
      <c r="G530" s="468"/>
      <c r="H530" s="468"/>
      <c r="I530" s="468"/>
      <c r="K530" s="468"/>
      <c r="L530" s="468"/>
      <c r="M530" s="468"/>
    </row>
    <row r="531" spans="1:13" x14ac:dyDescent="0.25">
      <c r="A531" s="468"/>
      <c r="B531" s="468"/>
      <c r="C531" s="468"/>
      <c r="D531" s="468"/>
      <c r="E531" s="468"/>
      <c r="F531" s="468"/>
      <c r="G531" s="468"/>
      <c r="H531" s="468"/>
      <c r="I531" s="468"/>
      <c r="K531" s="468"/>
      <c r="L531" s="468"/>
      <c r="M531" s="468"/>
    </row>
    <row r="532" spans="1:13" x14ac:dyDescent="0.25">
      <c r="A532" s="468"/>
      <c r="B532" s="468"/>
      <c r="C532" s="468"/>
      <c r="D532" s="468"/>
      <c r="E532" s="468"/>
      <c r="F532" s="468"/>
      <c r="G532" s="468"/>
      <c r="H532" s="468"/>
      <c r="I532" s="468"/>
      <c r="K532" s="468"/>
      <c r="L532" s="468"/>
      <c r="M532" s="468"/>
    </row>
    <row r="533" spans="1:13" x14ac:dyDescent="0.25">
      <c r="A533" s="13" t="s">
        <v>23</v>
      </c>
      <c r="B533" s="13"/>
      <c r="C533" s="791">
        <f>Presentación!$C$3</f>
        <v>1990</v>
      </c>
      <c r="D533" s="791"/>
      <c r="E533" s="791"/>
      <c r="F533" s="791"/>
      <c r="G533" s="791"/>
      <c r="H533" s="791"/>
      <c r="I533" s="791"/>
      <c r="K533" s="468"/>
      <c r="L533" s="468"/>
      <c r="M533" s="468"/>
    </row>
    <row r="534" spans="1:13" ht="12" customHeight="1" x14ac:dyDescent="0.25">
      <c r="A534" s="11" t="s">
        <v>24</v>
      </c>
      <c r="B534" s="11"/>
      <c r="C534" s="792" t="s">
        <v>386</v>
      </c>
      <c r="D534" s="792"/>
      <c r="E534" s="792"/>
      <c r="F534" s="792"/>
      <c r="G534" s="792"/>
      <c r="H534" s="792"/>
      <c r="I534" s="792"/>
      <c r="K534" s="486">
        <v>9</v>
      </c>
      <c r="L534" s="468">
        <v>4</v>
      </c>
      <c r="M534" s="468"/>
    </row>
    <row r="535" spans="1:13" ht="12" customHeight="1" x14ac:dyDescent="0.25">
      <c r="A535" s="702" t="s">
        <v>5</v>
      </c>
      <c r="B535" s="702"/>
      <c r="C535" s="703" t="s">
        <v>26</v>
      </c>
      <c r="D535" s="703"/>
      <c r="E535" s="703"/>
      <c r="F535" s="703"/>
      <c r="G535" s="703"/>
      <c r="H535" s="703"/>
      <c r="I535" s="703"/>
      <c r="K535" s="468"/>
      <c r="L535" s="468"/>
      <c r="M535" s="468"/>
    </row>
    <row r="536" spans="1:13" ht="12.75" customHeight="1" x14ac:dyDescent="0.25">
      <c r="A536" s="702" t="s">
        <v>27</v>
      </c>
      <c r="B536" s="702"/>
      <c r="C536" s="703" t="s">
        <v>692</v>
      </c>
      <c r="D536" s="703"/>
      <c r="E536" s="703"/>
      <c r="F536" s="703"/>
      <c r="G536" s="703"/>
      <c r="H536" s="703"/>
      <c r="I536" s="703"/>
      <c r="L536" s="486"/>
      <c r="M536" s="468"/>
    </row>
    <row r="537" spans="1:13" ht="12" customHeight="1" x14ac:dyDescent="0.25">
      <c r="A537" s="702" t="s">
        <v>29</v>
      </c>
      <c r="B537" s="702"/>
      <c r="C537" s="703" t="s">
        <v>680</v>
      </c>
      <c r="D537" s="703"/>
      <c r="E537" s="703"/>
      <c r="F537" s="703"/>
      <c r="G537" s="703"/>
      <c r="H537" s="703"/>
      <c r="I537" s="703"/>
      <c r="K537" s="486"/>
      <c r="L537" s="486"/>
      <c r="M537" s="468"/>
    </row>
    <row r="538" spans="1:13" ht="12" customHeight="1" x14ac:dyDescent="0.25">
      <c r="A538" s="702" t="s">
        <v>31</v>
      </c>
      <c r="B538" s="702"/>
      <c r="C538" s="703" t="s">
        <v>406</v>
      </c>
      <c r="D538" s="703"/>
      <c r="E538" s="703"/>
      <c r="F538" s="703"/>
      <c r="G538" s="703"/>
      <c r="H538" s="703"/>
      <c r="I538" s="703"/>
      <c r="K538" s="486"/>
      <c r="L538" s="486"/>
      <c r="M538" s="468"/>
    </row>
    <row r="539" spans="1:13" ht="12" customHeight="1" x14ac:dyDescent="0.25">
      <c r="A539" s="704" t="s">
        <v>33</v>
      </c>
      <c r="B539" s="704"/>
      <c r="C539" s="97" t="s">
        <v>34</v>
      </c>
      <c r="D539" s="705" t="s">
        <v>237</v>
      </c>
      <c r="E539" s="705"/>
      <c r="F539" s="705"/>
      <c r="G539" s="705"/>
      <c r="H539" s="705"/>
      <c r="I539" s="705"/>
      <c r="K539" s="486"/>
      <c r="L539" s="486"/>
      <c r="M539" s="468"/>
    </row>
    <row r="540" spans="1:13" ht="45.75" customHeight="1" x14ac:dyDescent="0.25">
      <c r="A540" s="7" t="s">
        <v>37</v>
      </c>
      <c r="B540" s="7"/>
      <c r="C540" s="7" t="s">
        <v>38</v>
      </c>
      <c r="D540" s="98" t="s">
        <v>238</v>
      </c>
      <c r="E540" s="98" t="s">
        <v>483</v>
      </c>
      <c r="F540" s="98" t="s">
        <v>484</v>
      </c>
      <c r="G540" s="98" t="s">
        <v>241</v>
      </c>
      <c r="H540" s="98" t="s">
        <v>242</v>
      </c>
      <c r="I540" s="98" t="s">
        <v>242</v>
      </c>
      <c r="K540" s="486"/>
      <c r="L540" s="486"/>
      <c r="M540" s="468"/>
    </row>
    <row r="541" spans="1:13" ht="13.5" customHeight="1" x14ac:dyDescent="0.25">
      <c r="A541" s="7" t="s">
        <v>224</v>
      </c>
      <c r="B541" s="7" t="s">
        <v>47</v>
      </c>
      <c r="C541" s="7"/>
      <c r="D541" s="25" t="s">
        <v>48</v>
      </c>
      <c r="E541" s="25" t="s">
        <v>243</v>
      </c>
      <c r="F541" s="25" t="s">
        <v>243</v>
      </c>
      <c r="G541" s="25" t="s">
        <v>244</v>
      </c>
      <c r="H541" s="25" t="s">
        <v>52</v>
      </c>
      <c r="I541" s="25" t="s">
        <v>121</v>
      </c>
      <c r="K541" s="486"/>
      <c r="L541" s="486"/>
      <c r="M541" s="468"/>
    </row>
    <row r="542" spans="1:13" ht="34.5" x14ac:dyDescent="0.25">
      <c r="A542" s="7"/>
      <c r="B542" s="7"/>
      <c r="C542" s="7"/>
      <c r="D542" s="25" t="s">
        <v>54</v>
      </c>
      <c r="E542" s="25" t="s">
        <v>246</v>
      </c>
      <c r="F542" s="25" t="s">
        <v>247</v>
      </c>
      <c r="G542" s="25" t="s">
        <v>485</v>
      </c>
      <c r="H542" s="25" t="s">
        <v>486</v>
      </c>
      <c r="I542" s="25" t="s">
        <v>487</v>
      </c>
      <c r="K542" s="486"/>
      <c r="L542" s="486"/>
      <c r="M542" s="468"/>
    </row>
    <row r="543" spans="1:13" ht="13.5" x14ac:dyDescent="0.35">
      <c r="A543" s="7"/>
      <c r="B543" s="7"/>
      <c r="C543" s="7"/>
      <c r="D543" s="114" t="s">
        <v>488</v>
      </c>
      <c r="E543" s="114" t="s">
        <v>251</v>
      </c>
      <c r="F543" s="114" t="s">
        <v>250</v>
      </c>
      <c r="G543" s="114" t="s">
        <v>489</v>
      </c>
      <c r="H543" s="114" t="s">
        <v>253</v>
      </c>
      <c r="I543" s="114" t="s">
        <v>253</v>
      </c>
      <c r="K543" s="486"/>
      <c r="L543" s="486"/>
      <c r="M543" s="468"/>
    </row>
    <row r="544" spans="1:13" ht="12" customHeight="1" x14ac:dyDescent="0.25">
      <c r="A544" s="7" t="s">
        <v>68</v>
      </c>
      <c r="B544" s="7" t="s">
        <v>315</v>
      </c>
      <c r="C544" s="135" t="s">
        <v>689</v>
      </c>
      <c r="D544" s="511"/>
      <c r="E544" s="511"/>
      <c r="F544" s="492">
        <v>0</v>
      </c>
      <c r="G544" s="492">
        <v>1</v>
      </c>
      <c r="H544" s="497">
        <f>D544*(F544-E544)/G544</f>
        <v>0</v>
      </c>
      <c r="I544" s="137"/>
      <c r="K544" s="486">
        <v>1</v>
      </c>
      <c r="L544" s="486">
        <f>K534*100+K544</f>
        <v>901</v>
      </c>
      <c r="M544" s="468"/>
    </row>
    <row r="545" spans="1:14" x14ac:dyDescent="0.25">
      <c r="A545" s="7"/>
      <c r="B545" s="7"/>
      <c r="C545" s="486" t="s">
        <v>693</v>
      </c>
      <c r="D545" s="511"/>
      <c r="E545" s="511"/>
      <c r="F545" s="492">
        <v>0</v>
      </c>
      <c r="G545" s="492">
        <v>1</v>
      </c>
      <c r="H545" s="497">
        <f>D545*(F545-E545)/G545</f>
        <v>0</v>
      </c>
      <c r="I545" s="137"/>
      <c r="K545" s="486">
        <v>2</v>
      </c>
      <c r="L545" s="486">
        <f>K534*100+K545</f>
        <v>902</v>
      </c>
      <c r="M545" s="468"/>
    </row>
    <row r="546" spans="1:14" x14ac:dyDescent="0.25">
      <c r="A546" s="7"/>
      <c r="B546" s="7"/>
      <c r="C546" s="135" t="s">
        <v>691</v>
      </c>
      <c r="D546" s="511"/>
      <c r="E546" s="511"/>
      <c r="F546" s="492">
        <v>0</v>
      </c>
      <c r="G546" s="492">
        <v>1</v>
      </c>
      <c r="H546" s="497">
        <f>D546*(F546-E546)/G546</f>
        <v>0</v>
      </c>
      <c r="I546" s="137"/>
      <c r="K546" s="486">
        <v>3</v>
      </c>
      <c r="L546" s="486">
        <f>K534*100+K546</f>
        <v>903</v>
      </c>
      <c r="M546" s="21"/>
      <c r="N546" s="512"/>
    </row>
    <row r="547" spans="1:14" x14ac:dyDescent="0.25">
      <c r="A547" s="864" t="s">
        <v>292</v>
      </c>
      <c r="B547" s="864"/>
      <c r="C547" s="864"/>
      <c r="D547" s="587">
        <f>SUM(D543:D546)</f>
        <v>0</v>
      </c>
      <c r="E547" s="513"/>
      <c r="F547" s="495"/>
      <c r="G547" s="495"/>
      <c r="H547" s="496">
        <f>SUM(H544:H546)</f>
        <v>0</v>
      </c>
      <c r="I547" s="496">
        <f>SUM(I544:I546)</f>
        <v>0</v>
      </c>
      <c r="K547" s="486"/>
      <c r="L547" s="486"/>
      <c r="M547" s="468"/>
    </row>
    <row r="548" spans="1:14" ht="12" customHeight="1" x14ac:dyDescent="0.25">
      <c r="A548" s="7" t="s">
        <v>310</v>
      </c>
      <c r="B548" s="7" t="s">
        <v>315</v>
      </c>
      <c r="C548" s="469" t="s">
        <v>694</v>
      </c>
      <c r="D548" s="511"/>
      <c r="E548" s="492">
        <v>0</v>
      </c>
      <c r="F548" s="492">
        <v>0</v>
      </c>
      <c r="G548" s="492">
        <v>1</v>
      </c>
      <c r="H548" s="492"/>
      <c r="I548" s="137">
        <f>D548*(F548-E548)/G548</f>
        <v>0</v>
      </c>
      <c r="K548" s="486">
        <v>4</v>
      </c>
      <c r="L548" s="486">
        <f>K534*100+K548</f>
        <v>904</v>
      </c>
      <c r="M548" s="468"/>
    </row>
    <row r="549" spans="1:14" x14ac:dyDescent="0.25">
      <c r="A549" s="7"/>
      <c r="B549" s="7"/>
      <c r="C549" s="469" t="s">
        <v>312</v>
      </c>
      <c r="D549" s="579"/>
      <c r="E549" s="492"/>
      <c r="F549" s="492"/>
      <c r="G549" s="492"/>
      <c r="H549" s="492"/>
      <c r="I549" s="137"/>
      <c r="K549" s="486"/>
      <c r="L549" s="486"/>
      <c r="M549" s="468"/>
    </row>
    <row r="550" spans="1:14" x14ac:dyDescent="0.25">
      <c r="A550" s="864" t="s">
        <v>292</v>
      </c>
      <c r="B550" s="864"/>
      <c r="C550" s="864"/>
      <c r="D550" s="587">
        <f>SUM(D548:D549)</f>
        <v>0</v>
      </c>
      <c r="E550" s="495"/>
      <c r="F550" s="495"/>
      <c r="G550" s="495"/>
      <c r="H550" s="496">
        <f>SUM(H548:H549)</f>
        <v>0</v>
      </c>
      <c r="I550" s="496">
        <f>SUM(I548:I549)</f>
        <v>0</v>
      </c>
      <c r="K550" s="486"/>
      <c r="L550" s="486"/>
      <c r="M550" s="468"/>
    </row>
    <row r="551" spans="1:14" ht="12" customHeight="1" x14ac:dyDescent="0.25">
      <c r="A551" s="7" t="s">
        <v>313</v>
      </c>
      <c r="B551" s="7" t="s">
        <v>315</v>
      </c>
      <c r="C551" s="469" t="s">
        <v>315</v>
      </c>
      <c r="D551" s="511"/>
      <c r="E551" s="492">
        <v>0</v>
      </c>
      <c r="F551" s="492">
        <v>0</v>
      </c>
      <c r="G551" s="492">
        <v>1</v>
      </c>
      <c r="H551" s="492"/>
      <c r="I551" s="137">
        <f>D551*(F551-E551)/G551</f>
        <v>0</v>
      </c>
      <c r="K551" s="486">
        <v>5</v>
      </c>
      <c r="L551" s="486">
        <f>K534*100+K551</f>
        <v>905</v>
      </c>
      <c r="M551" s="468"/>
    </row>
    <row r="552" spans="1:14" x14ac:dyDescent="0.25">
      <c r="A552" s="7"/>
      <c r="B552" s="7"/>
      <c r="C552" s="469" t="s">
        <v>312</v>
      </c>
      <c r="D552" s="579"/>
      <c r="E552" s="492"/>
      <c r="F552" s="492"/>
      <c r="G552" s="492"/>
      <c r="H552" s="492"/>
      <c r="I552" s="137"/>
      <c r="K552" s="486"/>
      <c r="L552" s="486"/>
      <c r="M552" s="468"/>
    </row>
    <row r="553" spans="1:14" x14ac:dyDescent="0.25">
      <c r="A553" s="864" t="s">
        <v>292</v>
      </c>
      <c r="B553" s="864"/>
      <c r="C553" s="864"/>
      <c r="D553" s="587">
        <f>SUM(D551:D552)</f>
        <v>0</v>
      </c>
      <c r="E553" s="495"/>
      <c r="F553" s="495"/>
      <c r="G553" s="495"/>
      <c r="H553" s="496">
        <f>SUM(H551:H552)</f>
        <v>0</v>
      </c>
      <c r="I553" s="496">
        <f>SUM(I551:I552)</f>
        <v>0</v>
      </c>
      <c r="K553" s="486"/>
      <c r="L553" s="486"/>
      <c r="M553" s="468"/>
    </row>
    <row r="554" spans="1:14" ht="12" customHeight="1" x14ac:dyDescent="0.25">
      <c r="A554" s="7" t="s">
        <v>314</v>
      </c>
      <c r="B554" s="7" t="s">
        <v>315</v>
      </c>
      <c r="C554" s="469" t="s">
        <v>315</v>
      </c>
      <c r="D554" s="511"/>
      <c r="E554" s="492">
        <v>0</v>
      </c>
      <c r="F554" s="492">
        <v>0</v>
      </c>
      <c r="G554" s="492">
        <v>1</v>
      </c>
      <c r="H554" s="492"/>
      <c r="I554" s="137">
        <f>D554*(F554-E554)/G554</f>
        <v>0</v>
      </c>
      <c r="K554" s="486">
        <v>6</v>
      </c>
      <c r="L554" s="486">
        <f>K534*100+K554</f>
        <v>906</v>
      </c>
      <c r="M554" s="468"/>
    </row>
    <row r="555" spans="1:14" x14ac:dyDescent="0.25">
      <c r="A555" s="7"/>
      <c r="B555" s="7"/>
      <c r="C555" s="469" t="s">
        <v>312</v>
      </c>
      <c r="D555" s="579"/>
      <c r="E555" s="492"/>
      <c r="F555" s="492"/>
      <c r="G555" s="492"/>
      <c r="H555" s="492"/>
      <c r="I555" s="137"/>
      <c r="K555" s="486"/>
      <c r="L555" s="486"/>
      <c r="M555" s="468"/>
    </row>
    <row r="556" spans="1:14" x14ac:dyDescent="0.25">
      <c r="A556" s="864" t="s">
        <v>292</v>
      </c>
      <c r="B556" s="864"/>
      <c r="C556" s="864"/>
      <c r="D556" s="587">
        <f>SUM(D554:D555)</f>
        <v>0</v>
      </c>
      <c r="E556" s="495"/>
      <c r="F556" s="495"/>
      <c r="G556" s="495"/>
      <c r="H556" s="496">
        <f>SUM(H554:H555)</f>
        <v>0</v>
      </c>
      <c r="I556" s="496">
        <f>SUM(I554:I555)</f>
        <v>0</v>
      </c>
      <c r="K556" s="486"/>
      <c r="L556" s="486"/>
      <c r="M556" s="468"/>
    </row>
    <row r="557" spans="1:14" ht="12" customHeight="1" x14ac:dyDescent="0.25">
      <c r="A557" s="7" t="s">
        <v>316</v>
      </c>
      <c r="B557" s="7" t="s">
        <v>315</v>
      </c>
      <c r="C557" s="469" t="s">
        <v>315</v>
      </c>
      <c r="D557" s="511"/>
      <c r="E557" s="492">
        <v>0</v>
      </c>
      <c r="F557" s="492">
        <v>0</v>
      </c>
      <c r="G557" s="492">
        <v>1</v>
      </c>
      <c r="H557" s="492"/>
      <c r="I557" s="137">
        <f>D557*(F557-E557)/G557</f>
        <v>0</v>
      </c>
      <c r="K557" s="486">
        <v>7</v>
      </c>
      <c r="L557" s="486">
        <f>K534*100+K557</f>
        <v>907</v>
      </c>
      <c r="M557" s="468"/>
    </row>
    <row r="558" spans="1:14" x14ac:dyDescent="0.25">
      <c r="A558" s="7"/>
      <c r="B558" s="7"/>
      <c r="C558" s="469" t="s">
        <v>312</v>
      </c>
      <c r="D558" s="579"/>
      <c r="E558" s="514"/>
      <c r="F558" s="492"/>
      <c r="G558" s="492"/>
      <c r="H558" s="492"/>
      <c r="I558" s="137"/>
      <c r="K558" s="486"/>
      <c r="L558" s="486"/>
      <c r="M558" s="468"/>
    </row>
    <row r="559" spans="1:14" x14ac:dyDescent="0.25">
      <c r="A559" s="864" t="s">
        <v>292</v>
      </c>
      <c r="B559" s="864"/>
      <c r="C559" s="864"/>
      <c r="D559" s="507">
        <f>SUM(D557:D558)</f>
        <v>0</v>
      </c>
      <c r="E559" s="515"/>
      <c r="F559" s="495"/>
      <c r="G559" s="495"/>
      <c r="H559" s="496">
        <f>SUM(H557:H558)</f>
        <v>0</v>
      </c>
      <c r="I559" s="496">
        <f>SUM(I557:I558)</f>
        <v>0</v>
      </c>
      <c r="K559" s="486"/>
      <c r="L559" s="486"/>
      <c r="M559" s="468"/>
    </row>
    <row r="560" spans="1:14" x14ac:dyDescent="0.25">
      <c r="A560" s="865" t="s">
        <v>91</v>
      </c>
      <c r="B560" s="865"/>
      <c r="C560" s="865"/>
      <c r="D560" s="92">
        <f>D559+D556+D553+D550+D547</f>
        <v>0</v>
      </c>
      <c r="E560" s="516"/>
      <c r="F560" s="500"/>
      <c r="G560" s="500"/>
      <c r="H560" s="496">
        <f>H559+H556+H553+H550+H547</f>
        <v>0</v>
      </c>
      <c r="I560" s="496">
        <f>I559+I556+I553+I550+I547</f>
        <v>0</v>
      </c>
      <c r="K560" s="468"/>
      <c r="L560" s="468"/>
      <c r="M560" s="468"/>
    </row>
    <row r="561" spans="1:13" ht="14" x14ac:dyDescent="0.25">
      <c r="A561" s="867" t="s">
        <v>491</v>
      </c>
      <c r="B561" s="867"/>
      <c r="C561" s="867"/>
      <c r="D561" s="867"/>
      <c r="E561" s="867"/>
      <c r="F561" s="867"/>
      <c r="G561" s="867"/>
      <c r="H561" s="867"/>
      <c r="I561" s="867"/>
      <c r="K561" s="468"/>
      <c r="L561" s="468"/>
      <c r="M561" s="468"/>
    </row>
    <row r="562" spans="1:13" ht="14" x14ac:dyDescent="0.25">
      <c r="A562" s="867" t="s">
        <v>695</v>
      </c>
      <c r="B562" s="867"/>
      <c r="C562" s="867"/>
      <c r="D562" s="867"/>
      <c r="E562" s="867"/>
      <c r="F562" s="867"/>
      <c r="G562" s="867"/>
      <c r="H562" s="867"/>
      <c r="I562" s="867"/>
      <c r="K562" s="468"/>
      <c r="L562" s="468"/>
      <c r="M562" s="468"/>
    </row>
    <row r="563" spans="1:13" ht="12.75" customHeight="1" x14ac:dyDescent="0.25">
      <c r="A563" s="868" t="s">
        <v>696</v>
      </c>
      <c r="B563" s="868"/>
      <c r="C563" s="868"/>
      <c r="D563" s="868"/>
      <c r="E563" s="868"/>
      <c r="F563" s="868"/>
      <c r="G563" s="868"/>
      <c r="H563" s="868"/>
      <c r="I563" s="868"/>
      <c r="K563" s="468"/>
      <c r="L563" s="468"/>
      <c r="M563" s="468"/>
    </row>
    <row r="564" spans="1:13" x14ac:dyDescent="0.25">
      <c r="A564" s="223"/>
      <c r="B564" s="468"/>
      <c r="C564" s="468"/>
      <c r="D564" s="468"/>
      <c r="E564" s="468"/>
      <c r="F564" s="468"/>
      <c r="G564" s="468"/>
      <c r="H564" s="468"/>
      <c r="I564" s="468"/>
      <c r="K564" s="468"/>
      <c r="L564" s="468"/>
      <c r="M564" s="468"/>
    </row>
    <row r="565" spans="1:13" x14ac:dyDescent="0.25">
      <c r="A565" s="468"/>
      <c r="B565" s="468"/>
      <c r="C565" s="468"/>
      <c r="D565" s="468"/>
      <c r="E565" s="468"/>
      <c r="F565" s="468"/>
      <c r="G565" s="468"/>
      <c r="H565" s="468"/>
      <c r="I565" s="468"/>
      <c r="K565" s="468"/>
      <c r="L565" s="468"/>
      <c r="M565" s="468"/>
    </row>
    <row r="566" spans="1:13" x14ac:dyDescent="0.25">
      <c r="A566" s="468"/>
      <c r="B566" s="468"/>
      <c r="C566" s="468"/>
      <c r="D566" s="468"/>
      <c r="E566" s="468"/>
      <c r="F566" s="468"/>
      <c r="G566" s="468"/>
      <c r="H566" s="468"/>
      <c r="I566" s="468"/>
      <c r="K566" s="468"/>
      <c r="L566" s="468"/>
      <c r="M566" s="468"/>
    </row>
    <row r="567" spans="1:13" x14ac:dyDescent="0.25">
      <c r="A567" s="468"/>
      <c r="B567" s="468"/>
      <c r="C567" s="468"/>
      <c r="D567" s="468"/>
      <c r="E567" s="468"/>
      <c r="F567" s="468"/>
      <c r="G567" s="468"/>
      <c r="H567" s="468"/>
      <c r="I567" s="468"/>
      <c r="K567" s="468"/>
      <c r="L567" s="468"/>
      <c r="M567" s="468"/>
    </row>
    <row r="568" spans="1:13" x14ac:dyDescent="0.25">
      <c r="A568" s="468"/>
      <c r="B568" s="468"/>
      <c r="C568" s="468"/>
      <c r="D568" s="468"/>
      <c r="E568" s="468"/>
      <c r="F568" s="468"/>
      <c r="G568" s="468"/>
      <c r="H568" s="468"/>
      <c r="I568" s="468"/>
      <c r="K568" s="468"/>
      <c r="L568" s="468"/>
      <c r="M568" s="468"/>
    </row>
    <row r="569" spans="1:13" x14ac:dyDescent="0.25">
      <c r="A569" s="468"/>
      <c r="B569" s="468"/>
      <c r="C569" s="468"/>
      <c r="D569" s="468"/>
      <c r="E569" s="468"/>
      <c r="F569" s="468"/>
      <c r="G569" s="468"/>
      <c r="H569" s="468"/>
      <c r="I569" s="468"/>
      <c r="K569" s="468"/>
      <c r="L569" s="468"/>
      <c r="M569" s="468"/>
    </row>
    <row r="570" spans="1:13" x14ac:dyDescent="0.25">
      <c r="A570" s="468"/>
      <c r="B570" s="468"/>
      <c r="C570" s="468"/>
      <c r="D570" s="468"/>
      <c r="E570" s="468"/>
      <c r="F570" s="468"/>
      <c r="G570" s="468"/>
      <c r="H570" s="468"/>
      <c r="I570" s="468"/>
      <c r="K570" s="468"/>
      <c r="L570" s="468"/>
      <c r="M570" s="468"/>
    </row>
    <row r="571" spans="1:13" x14ac:dyDescent="0.25">
      <c r="A571" s="13" t="s">
        <v>23</v>
      </c>
      <c r="B571" s="13"/>
      <c r="C571" s="791">
        <f>Presentación!$C$3</f>
        <v>1990</v>
      </c>
      <c r="D571" s="791"/>
      <c r="E571" s="791"/>
      <c r="F571" s="791"/>
      <c r="G571" s="791"/>
      <c r="H571" s="791"/>
      <c r="I571" s="791"/>
      <c r="K571" s="468"/>
      <c r="L571" s="468"/>
      <c r="M571" s="468"/>
    </row>
    <row r="572" spans="1:13" ht="12" customHeight="1" x14ac:dyDescent="0.25">
      <c r="A572" s="11" t="s">
        <v>24</v>
      </c>
      <c r="B572" s="11"/>
      <c r="C572" s="792" t="s">
        <v>387</v>
      </c>
      <c r="D572" s="792"/>
      <c r="E572" s="792"/>
      <c r="F572" s="792"/>
      <c r="G572" s="792"/>
      <c r="H572" s="792"/>
      <c r="I572" s="792"/>
      <c r="K572" s="486">
        <v>14</v>
      </c>
      <c r="L572" s="468">
        <v>4</v>
      </c>
      <c r="M572" s="468"/>
    </row>
    <row r="573" spans="1:13" ht="12" customHeight="1" x14ac:dyDescent="0.25">
      <c r="A573" s="702" t="s">
        <v>5</v>
      </c>
      <c r="B573" s="702"/>
      <c r="C573" s="703" t="s">
        <v>26</v>
      </c>
      <c r="D573" s="703"/>
      <c r="E573" s="703"/>
      <c r="F573" s="703"/>
      <c r="G573" s="703"/>
      <c r="H573" s="703"/>
      <c r="I573" s="703"/>
      <c r="K573" s="468"/>
      <c r="L573" s="468"/>
      <c r="M573" s="468"/>
    </row>
    <row r="574" spans="1:13" ht="12.75" customHeight="1" x14ac:dyDescent="0.25">
      <c r="A574" s="702" t="s">
        <v>27</v>
      </c>
      <c r="B574" s="702"/>
      <c r="C574" s="703" t="s">
        <v>692</v>
      </c>
      <c r="D574" s="703"/>
      <c r="E574" s="703"/>
      <c r="F574" s="703"/>
      <c r="G574" s="703"/>
      <c r="H574" s="703"/>
      <c r="I574" s="703"/>
      <c r="L574" s="486"/>
      <c r="M574" s="468"/>
    </row>
    <row r="575" spans="1:13" ht="12" customHeight="1" x14ac:dyDescent="0.25">
      <c r="A575" s="702" t="s">
        <v>29</v>
      </c>
      <c r="B575" s="702"/>
      <c r="C575" s="703" t="s">
        <v>680</v>
      </c>
      <c r="D575" s="703"/>
      <c r="E575" s="703"/>
      <c r="F575" s="703"/>
      <c r="G575" s="703"/>
      <c r="H575" s="703"/>
      <c r="I575" s="703"/>
      <c r="K575" s="486"/>
      <c r="L575" s="486"/>
      <c r="M575" s="468"/>
    </row>
    <row r="576" spans="1:13" ht="12" customHeight="1" x14ac:dyDescent="0.25">
      <c r="A576" s="702" t="s">
        <v>31</v>
      </c>
      <c r="B576" s="702"/>
      <c r="C576" s="703" t="s">
        <v>406</v>
      </c>
      <c r="D576" s="703"/>
      <c r="E576" s="703"/>
      <c r="F576" s="703"/>
      <c r="G576" s="703"/>
      <c r="H576" s="703"/>
      <c r="I576" s="703"/>
      <c r="K576" s="486"/>
      <c r="L576" s="486"/>
      <c r="M576" s="468"/>
    </row>
    <row r="577" spans="1:14" ht="12" customHeight="1" x14ac:dyDescent="0.25">
      <c r="A577" s="704" t="s">
        <v>33</v>
      </c>
      <c r="B577" s="704"/>
      <c r="C577" s="97" t="s">
        <v>34</v>
      </c>
      <c r="D577" s="705" t="s">
        <v>237</v>
      </c>
      <c r="E577" s="705"/>
      <c r="F577" s="705"/>
      <c r="G577" s="705"/>
      <c r="H577" s="705"/>
      <c r="I577" s="705"/>
      <c r="K577" s="486"/>
      <c r="L577" s="486"/>
      <c r="M577" s="468"/>
    </row>
    <row r="578" spans="1:14" ht="45.75" customHeight="1" x14ac:dyDescent="0.25">
      <c r="A578" s="7" t="s">
        <v>37</v>
      </c>
      <c r="B578" s="7"/>
      <c r="C578" s="7" t="s">
        <v>38</v>
      </c>
      <c r="D578" s="98" t="s">
        <v>238</v>
      </c>
      <c r="E578" s="98" t="s">
        <v>483</v>
      </c>
      <c r="F578" s="98" t="s">
        <v>484</v>
      </c>
      <c r="G578" s="98" t="s">
        <v>241</v>
      </c>
      <c r="H578" s="98" t="s">
        <v>242</v>
      </c>
      <c r="I578" s="98" t="s">
        <v>242</v>
      </c>
      <c r="K578" s="486"/>
      <c r="L578" s="486"/>
      <c r="M578" s="468"/>
    </row>
    <row r="579" spans="1:14" ht="13.5" customHeight="1" x14ac:dyDescent="0.25">
      <c r="A579" s="7" t="s">
        <v>224</v>
      </c>
      <c r="B579" s="7" t="s">
        <v>47</v>
      </c>
      <c r="C579" s="7"/>
      <c r="D579" s="25" t="s">
        <v>48</v>
      </c>
      <c r="E579" s="25" t="s">
        <v>243</v>
      </c>
      <c r="F579" s="25" t="s">
        <v>243</v>
      </c>
      <c r="G579" s="25" t="s">
        <v>244</v>
      </c>
      <c r="H579" s="25" t="s">
        <v>52</v>
      </c>
      <c r="I579" s="25" t="s">
        <v>121</v>
      </c>
      <c r="K579" s="486"/>
      <c r="L579" s="486"/>
      <c r="M579" s="468"/>
    </row>
    <row r="580" spans="1:14" ht="34.5" x14ac:dyDescent="0.25">
      <c r="A580" s="7"/>
      <c r="B580" s="7"/>
      <c r="C580" s="7"/>
      <c r="D580" s="25" t="s">
        <v>54</v>
      </c>
      <c r="E580" s="25" t="s">
        <v>246</v>
      </c>
      <c r="F580" s="25" t="s">
        <v>247</v>
      </c>
      <c r="G580" s="25" t="s">
        <v>485</v>
      </c>
      <c r="H580" s="25" t="s">
        <v>486</v>
      </c>
      <c r="I580" s="25" t="s">
        <v>487</v>
      </c>
      <c r="K580" s="486"/>
      <c r="L580" s="486"/>
      <c r="M580" s="468"/>
    </row>
    <row r="581" spans="1:14" ht="13.5" x14ac:dyDescent="0.35">
      <c r="A581" s="7"/>
      <c r="B581" s="7"/>
      <c r="C581" s="7"/>
      <c r="D581" s="114" t="s">
        <v>488</v>
      </c>
      <c r="E581" s="114" t="s">
        <v>251</v>
      </c>
      <c r="F581" s="114" t="s">
        <v>250</v>
      </c>
      <c r="G581" s="114" t="s">
        <v>489</v>
      </c>
      <c r="H581" s="114" t="s">
        <v>253</v>
      </c>
      <c r="I581" s="114" t="s">
        <v>253</v>
      </c>
      <c r="K581" s="486"/>
      <c r="L581" s="486"/>
      <c r="M581" s="468"/>
    </row>
    <row r="582" spans="1:14" ht="12" customHeight="1" x14ac:dyDescent="0.25">
      <c r="A582" s="7" t="s">
        <v>68</v>
      </c>
      <c r="B582" s="7" t="s">
        <v>315</v>
      </c>
      <c r="C582" s="135" t="s">
        <v>689</v>
      </c>
      <c r="D582" s="511"/>
      <c r="E582" s="511"/>
      <c r="F582" s="492">
        <v>0</v>
      </c>
      <c r="G582" s="492">
        <v>1</v>
      </c>
      <c r="H582" s="497">
        <f>D582*(F582-E582)/G582</f>
        <v>0</v>
      </c>
      <c r="I582" s="137"/>
      <c r="K582" s="486">
        <v>1</v>
      </c>
      <c r="L582" s="486">
        <f>K572*100+K582</f>
        <v>1401</v>
      </c>
      <c r="M582" s="468"/>
    </row>
    <row r="583" spans="1:14" x14ac:dyDescent="0.25">
      <c r="A583" s="7"/>
      <c r="B583" s="7"/>
      <c r="C583" s="486" t="s">
        <v>693</v>
      </c>
      <c r="D583" s="511"/>
      <c r="E583" s="511"/>
      <c r="F583" s="492">
        <v>0</v>
      </c>
      <c r="G583" s="492">
        <v>1</v>
      </c>
      <c r="H583" s="497">
        <f>D583*(F583-E583)/G583</f>
        <v>0</v>
      </c>
      <c r="I583" s="137"/>
      <c r="K583" s="486">
        <v>2</v>
      </c>
      <c r="L583" s="486">
        <f>K572*100+K583</f>
        <v>1402</v>
      </c>
      <c r="M583" s="468"/>
    </row>
    <row r="584" spans="1:14" x14ac:dyDescent="0.25">
      <c r="A584" s="7"/>
      <c r="B584" s="7"/>
      <c r="C584" s="135" t="s">
        <v>691</v>
      </c>
      <c r="D584" s="511"/>
      <c r="E584" s="511"/>
      <c r="F584" s="492">
        <v>0</v>
      </c>
      <c r="G584" s="492">
        <v>1</v>
      </c>
      <c r="H584" s="497">
        <f>D584*(F584-E584)/G584</f>
        <v>0</v>
      </c>
      <c r="I584" s="137"/>
      <c r="K584" s="486">
        <v>3</v>
      </c>
      <c r="L584" s="486">
        <f>K572*100+K584</f>
        <v>1403</v>
      </c>
      <c r="M584" s="21"/>
      <c r="N584" s="512"/>
    </row>
    <row r="585" spans="1:14" x14ac:dyDescent="0.25">
      <c r="A585" s="864" t="s">
        <v>292</v>
      </c>
      <c r="B585" s="864"/>
      <c r="C585" s="864"/>
      <c r="D585" s="587">
        <f>SUM(D581:D584)</f>
        <v>0</v>
      </c>
      <c r="E585" s="513"/>
      <c r="F585" s="495"/>
      <c r="G585" s="495"/>
      <c r="H585" s="496">
        <f>SUM(H582:H584)</f>
        <v>0</v>
      </c>
      <c r="I585" s="496">
        <f>SUM(I582:I584)</f>
        <v>0</v>
      </c>
      <c r="K585" s="486"/>
      <c r="L585" s="486"/>
      <c r="M585" s="468"/>
    </row>
    <row r="586" spans="1:14" ht="12" customHeight="1" x14ac:dyDescent="0.25">
      <c r="A586" s="7" t="s">
        <v>310</v>
      </c>
      <c r="B586" s="7" t="s">
        <v>315</v>
      </c>
      <c r="C586" s="469" t="s">
        <v>694</v>
      </c>
      <c r="D586" s="511"/>
      <c r="E586" s="492">
        <v>0</v>
      </c>
      <c r="F586" s="492">
        <v>0</v>
      </c>
      <c r="G586" s="492">
        <v>1</v>
      </c>
      <c r="H586" s="492"/>
      <c r="I586" s="137">
        <f>D586*(F586-E586)/G586</f>
        <v>0</v>
      </c>
      <c r="K586" s="486">
        <v>4</v>
      </c>
      <c r="L586" s="486">
        <f>K572*100+K586</f>
        <v>1404</v>
      </c>
      <c r="M586" s="468"/>
    </row>
    <row r="587" spans="1:14" x14ac:dyDescent="0.25">
      <c r="A587" s="7"/>
      <c r="B587" s="7"/>
      <c r="C587" s="469" t="s">
        <v>312</v>
      </c>
      <c r="D587" s="579"/>
      <c r="E587" s="492"/>
      <c r="F587" s="492"/>
      <c r="G587" s="492"/>
      <c r="H587" s="492"/>
      <c r="I587" s="137"/>
      <c r="K587" s="486"/>
      <c r="L587" s="486"/>
      <c r="M587" s="468"/>
    </row>
    <row r="588" spans="1:14" x14ac:dyDescent="0.25">
      <c r="A588" s="864" t="s">
        <v>292</v>
      </c>
      <c r="B588" s="864"/>
      <c r="C588" s="864"/>
      <c r="D588" s="587">
        <f>SUM(D586:D587)</f>
        <v>0</v>
      </c>
      <c r="E588" s="495"/>
      <c r="F588" s="495"/>
      <c r="G588" s="495"/>
      <c r="H588" s="496">
        <f>SUM(H586:H587)</f>
        <v>0</v>
      </c>
      <c r="I588" s="496">
        <f>SUM(I586:I587)</f>
        <v>0</v>
      </c>
      <c r="K588" s="486"/>
      <c r="L588" s="486"/>
      <c r="M588" s="468"/>
    </row>
    <row r="589" spans="1:14" ht="12" customHeight="1" x14ac:dyDescent="0.25">
      <c r="A589" s="7" t="s">
        <v>313</v>
      </c>
      <c r="B589" s="7" t="s">
        <v>315</v>
      </c>
      <c r="C589" s="469" t="s">
        <v>315</v>
      </c>
      <c r="D589" s="511"/>
      <c r="E589" s="492">
        <v>0</v>
      </c>
      <c r="F589" s="492">
        <v>0</v>
      </c>
      <c r="G589" s="492">
        <v>1</v>
      </c>
      <c r="H589" s="492"/>
      <c r="I589" s="137">
        <f>D589*(F589-E589)/G589</f>
        <v>0</v>
      </c>
      <c r="K589" s="486">
        <v>5</v>
      </c>
      <c r="L589" s="486">
        <f>K572*100+K589</f>
        <v>1405</v>
      </c>
      <c r="M589" s="468"/>
    </row>
    <row r="590" spans="1:14" x14ac:dyDescent="0.25">
      <c r="A590" s="7"/>
      <c r="B590" s="7"/>
      <c r="C590" s="469" t="s">
        <v>312</v>
      </c>
      <c r="D590" s="579"/>
      <c r="E590" s="492"/>
      <c r="F590" s="492"/>
      <c r="G590" s="492"/>
      <c r="H590" s="492"/>
      <c r="I590" s="137"/>
      <c r="K590" s="486"/>
      <c r="L590" s="486"/>
      <c r="M590" s="468"/>
    </row>
    <row r="591" spans="1:14" x14ac:dyDescent="0.25">
      <c r="A591" s="864" t="s">
        <v>292</v>
      </c>
      <c r="B591" s="864"/>
      <c r="C591" s="864"/>
      <c r="D591" s="587">
        <f>SUM(D589:D590)</f>
        <v>0</v>
      </c>
      <c r="E591" s="495"/>
      <c r="F591" s="495"/>
      <c r="G591" s="495"/>
      <c r="H591" s="496">
        <f>SUM(H589:H590)</f>
        <v>0</v>
      </c>
      <c r="I591" s="496">
        <f>SUM(I589:I590)</f>
        <v>0</v>
      </c>
      <c r="K591" s="486"/>
      <c r="L591" s="486"/>
      <c r="M591" s="468"/>
    </row>
    <row r="592" spans="1:14" ht="12" customHeight="1" x14ac:dyDescent="0.25">
      <c r="A592" s="7" t="s">
        <v>314</v>
      </c>
      <c r="B592" s="7" t="s">
        <v>315</v>
      </c>
      <c r="C592" s="469" t="s">
        <v>315</v>
      </c>
      <c r="D592" s="511"/>
      <c r="E592" s="492">
        <v>0</v>
      </c>
      <c r="F592" s="492">
        <v>0</v>
      </c>
      <c r="G592" s="492">
        <v>1</v>
      </c>
      <c r="H592" s="492"/>
      <c r="I592" s="137">
        <f>D592*(F592-E592)/G592</f>
        <v>0</v>
      </c>
      <c r="K592" s="486">
        <v>6</v>
      </c>
      <c r="L592" s="486">
        <f>K572*100+K592</f>
        <v>1406</v>
      </c>
      <c r="M592" s="468"/>
    </row>
    <row r="593" spans="1:13" x14ac:dyDescent="0.25">
      <c r="A593" s="7"/>
      <c r="B593" s="7"/>
      <c r="C593" s="469" t="s">
        <v>312</v>
      </c>
      <c r="D593" s="579"/>
      <c r="E593" s="492"/>
      <c r="F593" s="492"/>
      <c r="G593" s="492"/>
      <c r="H593" s="492"/>
      <c r="I593" s="137"/>
      <c r="K593" s="486"/>
      <c r="L593" s="486"/>
      <c r="M593" s="468"/>
    </row>
    <row r="594" spans="1:13" x14ac:dyDescent="0.25">
      <c r="A594" s="864" t="s">
        <v>292</v>
      </c>
      <c r="B594" s="864"/>
      <c r="C594" s="864"/>
      <c r="D594" s="587">
        <f>SUM(D592:D593)</f>
        <v>0</v>
      </c>
      <c r="E594" s="495"/>
      <c r="F594" s="495"/>
      <c r="G594" s="495"/>
      <c r="H594" s="496">
        <f>SUM(H592:H593)</f>
        <v>0</v>
      </c>
      <c r="I594" s="496">
        <f>SUM(I592:I593)</f>
        <v>0</v>
      </c>
      <c r="K594" s="486"/>
      <c r="L594" s="486"/>
      <c r="M594" s="468"/>
    </row>
    <row r="595" spans="1:13" ht="12" customHeight="1" x14ac:dyDescent="0.25">
      <c r="A595" s="7" t="s">
        <v>316</v>
      </c>
      <c r="B595" s="7" t="s">
        <v>315</v>
      </c>
      <c r="C595" s="469" t="s">
        <v>315</v>
      </c>
      <c r="D595" s="511"/>
      <c r="E595" s="492">
        <v>0</v>
      </c>
      <c r="F595" s="492">
        <v>0</v>
      </c>
      <c r="G595" s="492">
        <v>1</v>
      </c>
      <c r="H595" s="492"/>
      <c r="I595" s="137">
        <f>D595*(F595-E595)/G595</f>
        <v>0</v>
      </c>
      <c r="K595" s="486">
        <v>7</v>
      </c>
      <c r="L595" s="486">
        <f>K572*100+K595</f>
        <v>1407</v>
      </c>
      <c r="M595" s="468"/>
    </row>
    <row r="596" spans="1:13" x14ac:dyDescent="0.25">
      <c r="A596" s="7"/>
      <c r="B596" s="7"/>
      <c r="C596" s="469" t="s">
        <v>312</v>
      </c>
      <c r="D596" s="579"/>
      <c r="E596" s="514"/>
      <c r="F596" s="492"/>
      <c r="G596" s="492"/>
      <c r="H596" s="492"/>
      <c r="I596" s="137"/>
      <c r="K596" s="486"/>
      <c r="L596" s="486"/>
      <c r="M596" s="468"/>
    </row>
    <row r="597" spans="1:13" x14ac:dyDescent="0.25">
      <c r="A597" s="864" t="s">
        <v>292</v>
      </c>
      <c r="B597" s="864"/>
      <c r="C597" s="864"/>
      <c r="D597" s="507">
        <f>SUM(D595:D596)</f>
        <v>0</v>
      </c>
      <c r="E597" s="515"/>
      <c r="F597" s="495"/>
      <c r="G597" s="495"/>
      <c r="H597" s="496">
        <f>SUM(H595:H596)</f>
        <v>0</v>
      </c>
      <c r="I597" s="496">
        <f>SUM(I595:I596)</f>
        <v>0</v>
      </c>
      <c r="K597" s="486"/>
      <c r="L597" s="486"/>
      <c r="M597" s="468"/>
    </row>
    <row r="598" spans="1:13" x14ac:dyDescent="0.25">
      <c r="A598" s="865" t="s">
        <v>91</v>
      </c>
      <c r="B598" s="865"/>
      <c r="C598" s="865"/>
      <c r="D598" s="92">
        <f>D597+D594+D591+D588+D585</f>
        <v>0</v>
      </c>
      <c r="E598" s="516"/>
      <c r="F598" s="500"/>
      <c r="G598" s="500"/>
      <c r="H598" s="496">
        <f>H597+H594+H591+H588+H585</f>
        <v>0</v>
      </c>
      <c r="I598" s="496">
        <f>I597+I594+I591+I588+I585</f>
        <v>0</v>
      </c>
      <c r="K598" s="468"/>
      <c r="L598" s="468"/>
      <c r="M598" s="468"/>
    </row>
    <row r="599" spans="1:13" ht="14" x14ac:dyDescent="0.25">
      <c r="A599" s="867" t="s">
        <v>491</v>
      </c>
      <c r="B599" s="867"/>
      <c r="C599" s="867"/>
      <c r="D599" s="867"/>
      <c r="E599" s="867"/>
      <c r="F599" s="867"/>
      <c r="G599" s="867"/>
      <c r="H599" s="867"/>
      <c r="I599" s="867"/>
      <c r="K599" s="468"/>
      <c r="L599" s="468"/>
      <c r="M599" s="468"/>
    </row>
    <row r="600" spans="1:13" ht="14" x14ac:dyDescent="0.25">
      <c r="A600" s="867" t="s">
        <v>695</v>
      </c>
      <c r="B600" s="867"/>
      <c r="C600" s="867"/>
      <c r="D600" s="867"/>
      <c r="E600" s="867"/>
      <c r="F600" s="867"/>
      <c r="G600" s="867"/>
      <c r="H600" s="867"/>
      <c r="I600" s="867"/>
      <c r="K600" s="468"/>
      <c r="L600" s="468"/>
      <c r="M600" s="468"/>
    </row>
    <row r="601" spans="1:13" ht="12.75" customHeight="1" x14ac:dyDescent="0.25">
      <c r="A601" s="868" t="s">
        <v>696</v>
      </c>
      <c r="B601" s="868"/>
      <c r="C601" s="868"/>
      <c r="D601" s="868"/>
      <c r="E601" s="868"/>
      <c r="F601" s="868"/>
      <c r="G601" s="868"/>
      <c r="H601" s="868"/>
      <c r="I601" s="868"/>
      <c r="K601" s="468"/>
      <c r="L601" s="468"/>
      <c r="M601" s="468"/>
    </row>
    <row r="602" spans="1:13" x14ac:dyDescent="0.25">
      <c r="A602" s="223"/>
      <c r="B602" s="468"/>
      <c r="C602" s="468"/>
      <c r="D602" s="468"/>
      <c r="E602" s="468"/>
      <c r="F602" s="468"/>
      <c r="G602" s="468"/>
      <c r="H602" s="468"/>
      <c r="I602" s="468"/>
      <c r="K602" s="468"/>
      <c r="L602" s="468"/>
      <c r="M602" s="468"/>
    </row>
    <row r="603" spans="1:13" x14ac:dyDescent="0.25">
      <c r="A603" s="468"/>
      <c r="B603" s="468"/>
      <c r="C603" s="468"/>
      <c r="D603" s="468"/>
      <c r="E603" s="468"/>
      <c r="F603" s="468"/>
      <c r="G603" s="468"/>
      <c r="H603" s="468"/>
      <c r="I603" s="468"/>
      <c r="K603" s="468"/>
      <c r="L603" s="468"/>
      <c r="M603" s="468"/>
    </row>
    <row r="604" spans="1:13" x14ac:dyDescent="0.25">
      <c r="A604" s="468"/>
      <c r="B604" s="468"/>
      <c r="C604" s="468"/>
      <c r="D604" s="468"/>
      <c r="E604" s="468"/>
      <c r="F604" s="468"/>
      <c r="G604" s="468"/>
      <c r="H604" s="468"/>
      <c r="I604" s="468"/>
      <c r="K604" s="468"/>
      <c r="L604" s="468"/>
      <c r="M604" s="468"/>
    </row>
    <row r="605" spans="1:13" x14ac:dyDescent="0.25">
      <c r="A605" s="468"/>
      <c r="B605" s="468"/>
      <c r="C605" s="468"/>
      <c r="D605" s="468"/>
      <c r="E605" s="468"/>
      <c r="F605" s="468"/>
      <c r="G605" s="468"/>
      <c r="H605" s="468"/>
      <c r="I605" s="468"/>
      <c r="K605" s="468"/>
      <c r="L605" s="468"/>
      <c r="M605" s="468"/>
    </row>
    <row r="606" spans="1:13" x14ac:dyDescent="0.25">
      <c r="A606" s="468"/>
      <c r="B606" s="468"/>
      <c r="C606" s="468"/>
      <c r="D606" s="468"/>
      <c r="E606" s="468"/>
      <c r="F606" s="468"/>
      <c r="G606" s="468"/>
      <c r="H606" s="468"/>
      <c r="I606" s="468"/>
      <c r="K606" s="468"/>
      <c r="L606" s="468"/>
      <c r="M606" s="468"/>
    </row>
    <row r="607" spans="1:13" x14ac:dyDescent="0.25">
      <c r="A607" s="468"/>
      <c r="B607" s="468"/>
      <c r="C607" s="468"/>
      <c r="D607" s="468"/>
      <c r="E607" s="468"/>
      <c r="F607" s="468"/>
      <c r="G607" s="468"/>
      <c r="H607" s="468"/>
      <c r="I607" s="468"/>
      <c r="K607" s="468"/>
      <c r="L607" s="468"/>
      <c r="M607" s="468"/>
    </row>
    <row r="608" spans="1:13" x14ac:dyDescent="0.25">
      <c r="A608" s="468"/>
      <c r="B608" s="468"/>
      <c r="C608" s="468"/>
      <c r="D608" s="468"/>
      <c r="E608" s="468"/>
      <c r="F608" s="468"/>
      <c r="G608" s="468"/>
      <c r="H608" s="468"/>
      <c r="I608" s="468"/>
      <c r="K608" s="468"/>
      <c r="L608" s="468"/>
      <c r="M608" s="468"/>
    </row>
    <row r="609" spans="1:14" x14ac:dyDescent="0.25">
      <c r="A609" s="13" t="s">
        <v>23</v>
      </c>
      <c r="B609" s="13"/>
      <c r="C609" s="791">
        <f>Presentación!$C$3</f>
        <v>1990</v>
      </c>
      <c r="D609" s="791"/>
      <c r="E609" s="791"/>
      <c r="F609" s="791"/>
      <c r="G609" s="791"/>
      <c r="H609" s="791"/>
      <c r="I609" s="791"/>
      <c r="K609" s="468"/>
      <c r="L609" s="468"/>
      <c r="M609" s="468"/>
    </row>
    <row r="610" spans="1:14" ht="12" customHeight="1" x14ac:dyDescent="0.25">
      <c r="A610" s="11" t="s">
        <v>24</v>
      </c>
      <c r="B610" s="11"/>
      <c r="C610" s="792" t="s">
        <v>388</v>
      </c>
      <c r="D610" s="792"/>
      <c r="E610" s="792"/>
      <c r="F610" s="792"/>
      <c r="G610" s="792"/>
      <c r="H610" s="792"/>
      <c r="I610" s="792"/>
      <c r="K610" s="486">
        <v>10</v>
      </c>
      <c r="L610" s="468">
        <v>4</v>
      </c>
      <c r="M610" s="468"/>
    </row>
    <row r="611" spans="1:14" ht="12" customHeight="1" x14ac:dyDescent="0.25">
      <c r="A611" s="702" t="s">
        <v>5</v>
      </c>
      <c r="B611" s="702"/>
      <c r="C611" s="703" t="s">
        <v>26</v>
      </c>
      <c r="D611" s="703"/>
      <c r="E611" s="703"/>
      <c r="F611" s="703"/>
      <c r="G611" s="703"/>
      <c r="H611" s="703"/>
      <c r="I611" s="703"/>
      <c r="K611" s="468"/>
      <c r="L611" s="468"/>
      <c r="M611" s="468"/>
    </row>
    <row r="612" spans="1:14" ht="12.75" customHeight="1" x14ac:dyDescent="0.25">
      <c r="A612" s="702" t="s">
        <v>27</v>
      </c>
      <c r="B612" s="702"/>
      <c r="C612" s="703" t="s">
        <v>692</v>
      </c>
      <c r="D612" s="703"/>
      <c r="E612" s="703"/>
      <c r="F612" s="703"/>
      <c r="G612" s="703"/>
      <c r="H612" s="703"/>
      <c r="I612" s="703"/>
      <c r="L612" s="486"/>
      <c r="M612" s="468"/>
    </row>
    <row r="613" spans="1:14" ht="12" customHeight="1" x14ac:dyDescent="0.25">
      <c r="A613" s="702" t="s">
        <v>29</v>
      </c>
      <c r="B613" s="702"/>
      <c r="C613" s="703" t="s">
        <v>680</v>
      </c>
      <c r="D613" s="703"/>
      <c r="E613" s="703"/>
      <c r="F613" s="703"/>
      <c r="G613" s="703"/>
      <c r="H613" s="703"/>
      <c r="I613" s="703"/>
      <c r="K613" s="486"/>
      <c r="L613" s="486"/>
      <c r="M613" s="468"/>
    </row>
    <row r="614" spans="1:14" ht="12" customHeight="1" x14ac:dyDescent="0.25">
      <c r="A614" s="702" t="s">
        <v>31</v>
      </c>
      <c r="B614" s="702"/>
      <c r="C614" s="703" t="s">
        <v>406</v>
      </c>
      <c r="D614" s="703"/>
      <c r="E614" s="703"/>
      <c r="F614" s="703"/>
      <c r="G614" s="703"/>
      <c r="H614" s="703"/>
      <c r="I614" s="703"/>
      <c r="K614" s="486"/>
      <c r="L614" s="486"/>
      <c r="M614" s="468"/>
    </row>
    <row r="615" spans="1:14" ht="12" customHeight="1" x14ac:dyDescent="0.25">
      <c r="A615" s="704" t="s">
        <v>33</v>
      </c>
      <c r="B615" s="704"/>
      <c r="C615" s="97" t="s">
        <v>34</v>
      </c>
      <c r="D615" s="705" t="s">
        <v>237</v>
      </c>
      <c r="E615" s="705"/>
      <c r="F615" s="705"/>
      <c r="G615" s="705"/>
      <c r="H615" s="705"/>
      <c r="I615" s="705"/>
      <c r="K615" s="486"/>
      <c r="L615" s="486"/>
      <c r="M615" s="468"/>
    </row>
    <row r="616" spans="1:14" ht="45.75" customHeight="1" x14ac:dyDescent="0.25">
      <c r="A616" s="7" t="s">
        <v>37</v>
      </c>
      <c r="B616" s="7"/>
      <c r="C616" s="7" t="s">
        <v>38</v>
      </c>
      <c r="D616" s="98" t="s">
        <v>238</v>
      </c>
      <c r="E616" s="98" t="s">
        <v>483</v>
      </c>
      <c r="F616" s="98" t="s">
        <v>484</v>
      </c>
      <c r="G616" s="98" t="s">
        <v>241</v>
      </c>
      <c r="H616" s="98" t="s">
        <v>242</v>
      </c>
      <c r="I616" s="98" t="s">
        <v>242</v>
      </c>
      <c r="K616" s="486"/>
      <c r="L616" s="486"/>
      <c r="M616" s="468"/>
    </row>
    <row r="617" spans="1:14" ht="13.5" customHeight="1" x14ac:dyDescent="0.25">
      <c r="A617" s="7" t="s">
        <v>224</v>
      </c>
      <c r="B617" s="7" t="s">
        <v>47</v>
      </c>
      <c r="C617" s="7"/>
      <c r="D617" s="25" t="s">
        <v>48</v>
      </c>
      <c r="E617" s="25" t="s">
        <v>243</v>
      </c>
      <c r="F617" s="25" t="s">
        <v>243</v>
      </c>
      <c r="G617" s="25" t="s">
        <v>244</v>
      </c>
      <c r="H617" s="25" t="s">
        <v>52</v>
      </c>
      <c r="I617" s="25" t="s">
        <v>121</v>
      </c>
      <c r="K617" s="486"/>
      <c r="L617" s="486"/>
      <c r="M617" s="468"/>
    </row>
    <row r="618" spans="1:14" ht="34.5" x14ac:dyDescent="0.25">
      <c r="A618" s="7"/>
      <c r="B618" s="7"/>
      <c r="C618" s="7"/>
      <c r="D618" s="25" t="s">
        <v>54</v>
      </c>
      <c r="E618" s="25" t="s">
        <v>246</v>
      </c>
      <c r="F618" s="25" t="s">
        <v>247</v>
      </c>
      <c r="G618" s="25" t="s">
        <v>485</v>
      </c>
      <c r="H618" s="25" t="s">
        <v>486</v>
      </c>
      <c r="I618" s="25" t="s">
        <v>487</v>
      </c>
      <c r="K618" s="486"/>
      <c r="L618" s="486"/>
      <c r="M618" s="468"/>
    </row>
    <row r="619" spans="1:14" ht="13.5" x14ac:dyDescent="0.35">
      <c r="A619" s="7"/>
      <c r="B619" s="7"/>
      <c r="C619" s="7"/>
      <c r="D619" s="114" t="s">
        <v>488</v>
      </c>
      <c r="E619" s="114" t="s">
        <v>251</v>
      </c>
      <c r="F619" s="114" t="s">
        <v>250</v>
      </c>
      <c r="G619" s="114" t="s">
        <v>489</v>
      </c>
      <c r="H619" s="114" t="s">
        <v>253</v>
      </c>
      <c r="I619" s="114" t="s">
        <v>253</v>
      </c>
      <c r="K619" s="486"/>
      <c r="L619" s="486"/>
      <c r="M619" s="468"/>
    </row>
    <row r="620" spans="1:14" ht="12" customHeight="1" x14ac:dyDescent="0.25">
      <c r="A620" s="7" t="s">
        <v>68</v>
      </c>
      <c r="B620" s="7" t="s">
        <v>315</v>
      </c>
      <c r="C620" s="135" t="s">
        <v>689</v>
      </c>
      <c r="D620" s="511"/>
      <c r="E620" s="511"/>
      <c r="F620" s="492">
        <v>0</v>
      </c>
      <c r="G620" s="492">
        <v>1</v>
      </c>
      <c r="H620" s="497">
        <f>D620*(F620-E620)/G620</f>
        <v>0</v>
      </c>
      <c r="I620" s="137"/>
      <c r="K620" s="486">
        <v>1</v>
      </c>
      <c r="L620" s="486">
        <f>K610*100+K620</f>
        <v>1001</v>
      </c>
      <c r="M620" s="468"/>
    </row>
    <row r="621" spans="1:14" x14ac:dyDescent="0.25">
      <c r="A621" s="7"/>
      <c r="B621" s="7"/>
      <c r="C621" s="486" t="s">
        <v>693</v>
      </c>
      <c r="D621" s="511"/>
      <c r="E621" s="511"/>
      <c r="F621" s="492">
        <v>0</v>
      </c>
      <c r="G621" s="492">
        <v>1</v>
      </c>
      <c r="H621" s="497">
        <f>D621*(F621-E621)/G621</f>
        <v>0</v>
      </c>
      <c r="I621" s="137"/>
      <c r="K621" s="486">
        <v>2</v>
      </c>
      <c r="L621" s="486">
        <f>K610*100+K621</f>
        <v>1002</v>
      </c>
      <c r="M621" s="468"/>
    </row>
    <row r="622" spans="1:14" x14ac:dyDescent="0.25">
      <c r="A622" s="7"/>
      <c r="B622" s="7"/>
      <c r="C622" s="135" t="s">
        <v>691</v>
      </c>
      <c r="D622" s="511"/>
      <c r="E622" s="504"/>
      <c r="F622" s="492">
        <v>0</v>
      </c>
      <c r="G622" s="492">
        <v>1</v>
      </c>
      <c r="H622" s="497">
        <f>D622*(F622-E622)/G622</f>
        <v>0</v>
      </c>
      <c r="I622" s="137"/>
      <c r="K622" s="486">
        <v>3</v>
      </c>
      <c r="L622" s="486">
        <f>K610*100+K622</f>
        <v>1003</v>
      </c>
      <c r="M622" s="21"/>
      <c r="N622" s="512"/>
    </row>
    <row r="623" spans="1:14" x14ac:dyDescent="0.25">
      <c r="A623" s="864" t="s">
        <v>292</v>
      </c>
      <c r="B623" s="864"/>
      <c r="C623" s="864"/>
      <c r="D623" s="587">
        <f>SUM(D619:D622)</f>
        <v>0</v>
      </c>
      <c r="E623" s="513"/>
      <c r="F623" s="495"/>
      <c r="G623" s="495"/>
      <c r="H623" s="496">
        <f>SUM(H620:H622)</f>
        <v>0</v>
      </c>
      <c r="I623" s="496">
        <f>SUM(I620:I622)</f>
        <v>0</v>
      </c>
      <c r="K623" s="486"/>
      <c r="L623" s="486"/>
      <c r="M623" s="468"/>
    </row>
    <row r="624" spans="1:14" ht="12" customHeight="1" x14ac:dyDescent="0.25">
      <c r="A624" s="7" t="s">
        <v>310</v>
      </c>
      <c r="B624" s="7" t="s">
        <v>315</v>
      </c>
      <c r="C624" s="469" t="s">
        <v>694</v>
      </c>
      <c r="D624" s="511"/>
      <c r="E624" s="492">
        <v>0</v>
      </c>
      <c r="F624" s="492">
        <v>0</v>
      </c>
      <c r="G624" s="492">
        <v>1</v>
      </c>
      <c r="H624" s="492"/>
      <c r="I624" s="137">
        <f>D624*(F624-E624)/G624</f>
        <v>0</v>
      </c>
      <c r="K624" s="486">
        <v>4</v>
      </c>
      <c r="L624" s="486">
        <f>K610*100+K624</f>
        <v>1004</v>
      </c>
      <c r="M624" s="468"/>
    </row>
    <row r="625" spans="1:13" x14ac:dyDescent="0.25">
      <c r="A625" s="7"/>
      <c r="B625" s="7"/>
      <c r="C625" s="469" t="s">
        <v>312</v>
      </c>
      <c r="D625" s="579"/>
      <c r="E625" s="492"/>
      <c r="F625" s="492"/>
      <c r="G625" s="492"/>
      <c r="H625" s="492"/>
      <c r="I625" s="137"/>
      <c r="K625" s="486"/>
      <c r="L625" s="486"/>
      <c r="M625" s="468"/>
    </row>
    <row r="626" spans="1:13" x14ac:dyDescent="0.25">
      <c r="A626" s="864" t="s">
        <v>292</v>
      </c>
      <c r="B626" s="864"/>
      <c r="C626" s="864"/>
      <c r="D626" s="587">
        <f>SUM(D624:D625)</f>
        <v>0</v>
      </c>
      <c r="E626" s="495"/>
      <c r="F626" s="495"/>
      <c r="G626" s="495"/>
      <c r="H626" s="496">
        <f>SUM(H624:H625)</f>
        <v>0</v>
      </c>
      <c r="I626" s="496">
        <f>SUM(I624:I625)</f>
        <v>0</v>
      </c>
      <c r="K626" s="486"/>
      <c r="L626" s="486"/>
      <c r="M626" s="468"/>
    </row>
    <row r="627" spans="1:13" ht="12" customHeight="1" x14ac:dyDescent="0.25">
      <c r="A627" s="7" t="s">
        <v>313</v>
      </c>
      <c r="B627" s="7" t="s">
        <v>315</v>
      </c>
      <c r="C627" s="469" t="s">
        <v>315</v>
      </c>
      <c r="D627" s="511"/>
      <c r="E627" s="492">
        <v>0</v>
      </c>
      <c r="F627" s="492">
        <v>0</v>
      </c>
      <c r="G627" s="492">
        <v>1</v>
      </c>
      <c r="H627" s="492"/>
      <c r="I627" s="137">
        <f>D627*(F627-E627)/G627</f>
        <v>0</v>
      </c>
      <c r="K627" s="486">
        <v>5</v>
      </c>
      <c r="L627" s="486">
        <f>K610*100+K627</f>
        <v>1005</v>
      </c>
      <c r="M627" s="468"/>
    </row>
    <row r="628" spans="1:13" x14ac:dyDescent="0.25">
      <c r="A628" s="7"/>
      <c r="B628" s="7"/>
      <c r="C628" s="469" t="s">
        <v>312</v>
      </c>
      <c r="D628" s="579"/>
      <c r="E628" s="492"/>
      <c r="F628" s="492"/>
      <c r="G628" s="492"/>
      <c r="H628" s="492"/>
      <c r="I628" s="137"/>
      <c r="K628" s="486"/>
      <c r="L628" s="486"/>
      <c r="M628" s="468"/>
    </row>
    <row r="629" spans="1:13" x14ac:dyDescent="0.25">
      <c r="A629" s="864" t="s">
        <v>292</v>
      </c>
      <c r="B629" s="864"/>
      <c r="C629" s="864"/>
      <c r="D629" s="587">
        <f>SUM(D627:D628)</f>
        <v>0</v>
      </c>
      <c r="E629" s="495"/>
      <c r="F629" s="495"/>
      <c r="G629" s="495"/>
      <c r="H629" s="496">
        <f>SUM(H627:H628)</f>
        <v>0</v>
      </c>
      <c r="I629" s="496">
        <f>SUM(I627:I628)</f>
        <v>0</v>
      </c>
      <c r="K629" s="486"/>
      <c r="L629" s="486"/>
      <c r="M629" s="468"/>
    </row>
    <row r="630" spans="1:13" ht="12" customHeight="1" x14ac:dyDescent="0.25">
      <c r="A630" s="7" t="s">
        <v>314</v>
      </c>
      <c r="B630" s="7" t="s">
        <v>315</v>
      </c>
      <c r="C630" s="469" t="s">
        <v>315</v>
      </c>
      <c r="D630" s="511"/>
      <c r="E630" s="492">
        <v>0</v>
      </c>
      <c r="F630" s="492">
        <v>0</v>
      </c>
      <c r="G630" s="492">
        <v>1</v>
      </c>
      <c r="H630" s="492"/>
      <c r="I630" s="137">
        <f>D630*(F630-E630)/G630</f>
        <v>0</v>
      </c>
      <c r="K630" s="486">
        <v>6</v>
      </c>
      <c r="L630" s="486">
        <f>K610*100+K630</f>
        <v>1006</v>
      </c>
      <c r="M630" s="468"/>
    </row>
    <row r="631" spans="1:13" x14ac:dyDescent="0.25">
      <c r="A631" s="7"/>
      <c r="B631" s="7"/>
      <c r="C631" s="469" t="s">
        <v>312</v>
      </c>
      <c r="D631" s="579"/>
      <c r="E631" s="492"/>
      <c r="F631" s="492"/>
      <c r="G631" s="492"/>
      <c r="H631" s="492"/>
      <c r="I631" s="137"/>
      <c r="K631" s="486"/>
      <c r="L631" s="486"/>
      <c r="M631" s="468"/>
    </row>
    <row r="632" spans="1:13" x14ac:dyDescent="0.25">
      <c r="A632" s="864" t="s">
        <v>292</v>
      </c>
      <c r="B632" s="864"/>
      <c r="C632" s="864"/>
      <c r="D632" s="587">
        <f>SUM(D630:D631)</f>
        <v>0</v>
      </c>
      <c r="E632" s="495"/>
      <c r="F632" s="495"/>
      <c r="G632" s="495"/>
      <c r="H632" s="496">
        <f>SUM(H630:H631)</f>
        <v>0</v>
      </c>
      <c r="I632" s="496">
        <f>SUM(I630:I631)</f>
        <v>0</v>
      </c>
      <c r="K632" s="486"/>
      <c r="L632" s="486"/>
      <c r="M632" s="468"/>
    </row>
    <row r="633" spans="1:13" ht="12" customHeight="1" x14ac:dyDescent="0.25">
      <c r="A633" s="7" t="s">
        <v>316</v>
      </c>
      <c r="B633" s="7" t="s">
        <v>315</v>
      </c>
      <c r="C633" s="469" t="s">
        <v>315</v>
      </c>
      <c r="D633" s="511"/>
      <c r="E633" s="492">
        <v>0</v>
      </c>
      <c r="F633" s="492">
        <v>0</v>
      </c>
      <c r="G633" s="492">
        <v>1</v>
      </c>
      <c r="H633" s="492"/>
      <c r="I633" s="137">
        <f>D633*(F633-E633)/G633</f>
        <v>0</v>
      </c>
      <c r="K633" s="486">
        <v>7</v>
      </c>
      <c r="L633" s="486">
        <f>K610*100+K633</f>
        <v>1007</v>
      </c>
      <c r="M633" s="468"/>
    </row>
    <row r="634" spans="1:13" x14ac:dyDescent="0.25">
      <c r="A634" s="7"/>
      <c r="B634" s="7"/>
      <c r="C634" s="469" t="s">
        <v>312</v>
      </c>
      <c r="D634" s="579"/>
      <c r="E634" s="514"/>
      <c r="F634" s="492"/>
      <c r="G634" s="492"/>
      <c r="H634" s="492"/>
      <c r="I634" s="137"/>
      <c r="K634" s="486"/>
      <c r="L634" s="486"/>
      <c r="M634" s="468"/>
    </row>
    <row r="635" spans="1:13" x14ac:dyDescent="0.25">
      <c r="A635" s="864" t="s">
        <v>292</v>
      </c>
      <c r="B635" s="864"/>
      <c r="C635" s="864"/>
      <c r="D635" s="507">
        <f>SUM(D633:D634)</f>
        <v>0</v>
      </c>
      <c r="E635" s="515"/>
      <c r="F635" s="495"/>
      <c r="G635" s="495"/>
      <c r="H635" s="496">
        <f>SUM(H633:H634)</f>
        <v>0</v>
      </c>
      <c r="I635" s="496">
        <f>SUM(I633:I634)</f>
        <v>0</v>
      </c>
      <c r="K635" s="486"/>
      <c r="L635" s="486"/>
      <c r="M635" s="468"/>
    </row>
    <row r="636" spans="1:13" x14ac:dyDescent="0.25">
      <c r="A636" s="865" t="s">
        <v>91</v>
      </c>
      <c r="B636" s="865"/>
      <c r="C636" s="865"/>
      <c r="D636" s="92">
        <f>D635+D632+D629+D626+D623</f>
        <v>0</v>
      </c>
      <c r="E636" s="516"/>
      <c r="F636" s="500"/>
      <c r="G636" s="500"/>
      <c r="H636" s="496">
        <f>H635+H632+H629+H626+H623</f>
        <v>0</v>
      </c>
      <c r="I636" s="496">
        <f>I635+I632+I629+I626+I623</f>
        <v>0</v>
      </c>
      <c r="K636" s="468"/>
      <c r="L636" s="468"/>
      <c r="M636" s="468"/>
    </row>
    <row r="637" spans="1:13" ht="14" x14ac:dyDescent="0.25">
      <c r="A637" s="867" t="s">
        <v>491</v>
      </c>
      <c r="B637" s="867"/>
      <c r="C637" s="867"/>
      <c r="D637" s="867"/>
      <c r="E637" s="867"/>
      <c r="F637" s="867"/>
      <c r="G637" s="867"/>
      <c r="H637" s="867"/>
      <c r="I637" s="867"/>
      <c r="K637" s="468"/>
      <c r="L637" s="468"/>
      <c r="M637" s="468"/>
    </row>
    <row r="638" spans="1:13" ht="14" x14ac:dyDescent="0.25">
      <c r="A638" s="867" t="s">
        <v>695</v>
      </c>
      <c r="B638" s="867"/>
      <c r="C638" s="867"/>
      <c r="D638" s="867"/>
      <c r="E638" s="867"/>
      <c r="F638" s="867"/>
      <c r="G638" s="867"/>
      <c r="H638" s="867"/>
      <c r="I638" s="867"/>
      <c r="K638" s="468"/>
      <c r="L638" s="468"/>
      <c r="M638" s="468"/>
    </row>
    <row r="639" spans="1:13" ht="12.75" customHeight="1" x14ac:dyDescent="0.25">
      <c r="A639" s="868" t="s">
        <v>696</v>
      </c>
      <c r="B639" s="868"/>
      <c r="C639" s="868"/>
      <c r="D639" s="868"/>
      <c r="E639" s="868"/>
      <c r="F639" s="868"/>
      <c r="G639" s="868"/>
      <c r="H639" s="868"/>
      <c r="I639" s="868"/>
      <c r="K639" s="468"/>
      <c r="L639" s="468"/>
      <c r="M639" s="468"/>
    </row>
    <row r="640" spans="1:13" x14ac:dyDescent="0.25">
      <c r="A640" s="223"/>
      <c r="B640" s="468"/>
      <c r="C640" s="468"/>
      <c r="D640" s="468"/>
      <c r="E640" s="468"/>
      <c r="F640" s="468"/>
      <c r="G640" s="468"/>
      <c r="H640" s="468"/>
      <c r="I640" s="468"/>
      <c r="K640" s="468"/>
      <c r="L640" s="468"/>
      <c r="M640" s="468"/>
    </row>
    <row r="641" spans="1:13" x14ac:dyDescent="0.25">
      <c r="A641" s="468"/>
      <c r="B641" s="468"/>
      <c r="C641" s="468"/>
      <c r="D641" s="468"/>
      <c r="E641" s="468"/>
      <c r="F641" s="468"/>
      <c r="G641" s="468"/>
      <c r="H641" s="468"/>
      <c r="I641" s="468"/>
      <c r="K641" s="468"/>
      <c r="L641" s="468"/>
      <c r="M641" s="468"/>
    </row>
    <row r="642" spans="1:13" x14ac:dyDescent="0.25">
      <c r="A642" s="468"/>
      <c r="B642" s="468"/>
      <c r="C642" s="468"/>
      <c r="D642" s="468"/>
      <c r="E642" s="468"/>
      <c r="F642" s="468"/>
      <c r="G642" s="468"/>
      <c r="H642" s="468"/>
      <c r="I642" s="468"/>
      <c r="K642" s="468"/>
      <c r="L642" s="468"/>
      <c r="M642" s="468"/>
    </row>
    <row r="643" spans="1:13" x14ac:dyDescent="0.25">
      <c r="A643" s="468"/>
      <c r="B643" s="468"/>
      <c r="C643" s="468"/>
      <c r="D643" s="468"/>
      <c r="E643" s="468"/>
      <c r="F643" s="468"/>
      <c r="G643" s="468"/>
      <c r="H643" s="468"/>
      <c r="I643" s="468"/>
      <c r="K643" s="468"/>
      <c r="L643" s="468"/>
      <c r="M643" s="468"/>
    </row>
    <row r="644" spans="1:13" x14ac:dyDescent="0.25">
      <c r="A644" s="468"/>
      <c r="B644" s="468"/>
      <c r="C644" s="468"/>
      <c r="D644" s="468"/>
      <c r="E644" s="468"/>
      <c r="F644" s="468"/>
      <c r="G644" s="468"/>
      <c r="H644" s="468"/>
      <c r="I644" s="468"/>
      <c r="K644" s="468"/>
      <c r="L644" s="468"/>
      <c r="M644" s="468"/>
    </row>
    <row r="645" spans="1:13" x14ac:dyDescent="0.25">
      <c r="A645" s="468"/>
      <c r="B645" s="468"/>
      <c r="C645" s="468"/>
      <c r="D645" s="468"/>
      <c r="E645" s="468"/>
      <c r="F645" s="468"/>
      <c r="G645" s="468"/>
      <c r="H645" s="468"/>
      <c r="I645" s="468"/>
      <c r="K645" s="468"/>
      <c r="L645" s="468"/>
      <c r="M645" s="468"/>
    </row>
    <row r="646" spans="1:13" x14ac:dyDescent="0.25">
      <c r="A646" s="468"/>
      <c r="B646" s="468"/>
      <c r="C646" s="468"/>
      <c r="D646" s="468"/>
      <c r="E646" s="468"/>
      <c r="F646" s="468"/>
      <c r="G646" s="468"/>
      <c r="H646" s="468"/>
      <c r="I646" s="468"/>
      <c r="K646" s="468"/>
      <c r="L646" s="468"/>
      <c r="M646" s="468"/>
    </row>
    <row r="647" spans="1:13" x14ac:dyDescent="0.25">
      <c r="A647" s="13" t="s">
        <v>23</v>
      </c>
      <c r="B647" s="13"/>
      <c r="C647" s="791">
        <f>Presentación!$C$3</f>
        <v>1990</v>
      </c>
      <c r="D647" s="791"/>
      <c r="E647" s="791"/>
      <c r="F647" s="791"/>
      <c r="G647" s="791"/>
      <c r="H647" s="791"/>
      <c r="I647" s="791"/>
      <c r="K647" s="468"/>
      <c r="L647" s="468"/>
      <c r="M647" s="468"/>
    </row>
    <row r="648" spans="1:13" ht="12" customHeight="1" x14ac:dyDescent="0.25">
      <c r="A648" s="11" t="s">
        <v>24</v>
      </c>
      <c r="B648" s="11"/>
      <c r="C648" s="792" t="s">
        <v>389</v>
      </c>
      <c r="D648" s="792"/>
      <c r="E648" s="792"/>
      <c r="F648" s="792"/>
      <c r="G648" s="792"/>
      <c r="H648" s="792"/>
      <c r="I648" s="792"/>
      <c r="K648" s="486">
        <v>11</v>
      </c>
      <c r="L648" s="468">
        <v>4</v>
      </c>
      <c r="M648" s="468"/>
    </row>
    <row r="649" spans="1:13" ht="12" customHeight="1" x14ac:dyDescent="0.25">
      <c r="A649" s="702" t="s">
        <v>5</v>
      </c>
      <c r="B649" s="702"/>
      <c r="C649" s="703" t="s">
        <v>26</v>
      </c>
      <c r="D649" s="703"/>
      <c r="E649" s="703"/>
      <c r="F649" s="703"/>
      <c r="G649" s="703"/>
      <c r="H649" s="703"/>
      <c r="I649" s="703"/>
      <c r="K649" s="468"/>
      <c r="L649" s="468"/>
      <c r="M649" s="468"/>
    </row>
    <row r="650" spans="1:13" ht="12.75" customHeight="1" x14ac:dyDescent="0.25">
      <c r="A650" s="702" t="s">
        <v>27</v>
      </c>
      <c r="B650" s="702"/>
      <c r="C650" s="703" t="s">
        <v>692</v>
      </c>
      <c r="D650" s="703"/>
      <c r="E650" s="703"/>
      <c r="F650" s="703"/>
      <c r="G650" s="703"/>
      <c r="H650" s="703"/>
      <c r="I650" s="703"/>
      <c r="L650" s="486"/>
      <c r="M650" s="468"/>
    </row>
    <row r="651" spans="1:13" ht="12" customHeight="1" x14ac:dyDescent="0.25">
      <c r="A651" s="702" t="s">
        <v>29</v>
      </c>
      <c r="B651" s="702"/>
      <c r="C651" s="703" t="s">
        <v>680</v>
      </c>
      <c r="D651" s="703"/>
      <c r="E651" s="703"/>
      <c r="F651" s="703"/>
      <c r="G651" s="703"/>
      <c r="H651" s="703"/>
      <c r="I651" s="703"/>
      <c r="K651" s="486"/>
      <c r="L651" s="486"/>
      <c r="M651" s="468"/>
    </row>
    <row r="652" spans="1:13" ht="12" customHeight="1" x14ac:dyDescent="0.25">
      <c r="A652" s="702" t="s">
        <v>31</v>
      </c>
      <c r="B652" s="702"/>
      <c r="C652" s="703" t="s">
        <v>406</v>
      </c>
      <c r="D652" s="703"/>
      <c r="E652" s="703"/>
      <c r="F652" s="703"/>
      <c r="G652" s="703"/>
      <c r="H652" s="703"/>
      <c r="I652" s="703"/>
      <c r="K652" s="486"/>
      <c r="L652" s="486"/>
      <c r="M652" s="468"/>
    </row>
    <row r="653" spans="1:13" ht="12" customHeight="1" x14ac:dyDescent="0.25">
      <c r="A653" s="704" t="s">
        <v>33</v>
      </c>
      <c r="B653" s="704"/>
      <c r="C653" s="97" t="s">
        <v>34</v>
      </c>
      <c r="D653" s="705" t="s">
        <v>237</v>
      </c>
      <c r="E653" s="705"/>
      <c r="F653" s="705"/>
      <c r="G653" s="705"/>
      <c r="H653" s="705"/>
      <c r="I653" s="705"/>
      <c r="K653" s="486"/>
      <c r="L653" s="486"/>
      <c r="M653" s="468"/>
    </row>
    <row r="654" spans="1:13" ht="45.75" customHeight="1" x14ac:dyDescent="0.25">
      <c r="A654" s="7" t="s">
        <v>37</v>
      </c>
      <c r="B654" s="7"/>
      <c r="C654" s="7" t="s">
        <v>38</v>
      </c>
      <c r="D654" s="98" t="s">
        <v>238</v>
      </c>
      <c r="E654" s="98" t="s">
        <v>483</v>
      </c>
      <c r="F654" s="98" t="s">
        <v>484</v>
      </c>
      <c r="G654" s="98" t="s">
        <v>241</v>
      </c>
      <c r="H654" s="98" t="s">
        <v>242</v>
      </c>
      <c r="I654" s="98" t="s">
        <v>242</v>
      </c>
      <c r="K654" s="486"/>
      <c r="L654" s="486"/>
      <c r="M654" s="468"/>
    </row>
    <row r="655" spans="1:13" ht="13.5" customHeight="1" x14ac:dyDescent="0.25">
      <c r="A655" s="7" t="s">
        <v>224</v>
      </c>
      <c r="B655" s="7" t="s">
        <v>47</v>
      </c>
      <c r="C655" s="7"/>
      <c r="D655" s="25" t="s">
        <v>48</v>
      </c>
      <c r="E655" s="25" t="s">
        <v>243</v>
      </c>
      <c r="F655" s="25" t="s">
        <v>243</v>
      </c>
      <c r="G655" s="25" t="s">
        <v>244</v>
      </c>
      <c r="H655" s="25" t="s">
        <v>52</v>
      </c>
      <c r="I655" s="25" t="s">
        <v>121</v>
      </c>
      <c r="K655" s="486"/>
      <c r="L655" s="486"/>
      <c r="M655" s="468"/>
    </row>
    <row r="656" spans="1:13" ht="34.5" x14ac:dyDescent="0.25">
      <c r="A656" s="7"/>
      <c r="B656" s="7"/>
      <c r="C656" s="7"/>
      <c r="D656" s="25" t="s">
        <v>54</v>
      </c>
      <c r="E656" s="25" t="s">
        <v>246</v>
      </c>
      <c r="F656" s="25" t="s">
        <v>247</v>
      </c>
      <c r="G656" s="25" t="s">
        <v>485</v>
      </c>
      <c r="H656" s="25" t="s">
        <v>486</v>
      </c>
      <c r="I656" s="25" t="s">
        <v>487</v>
      </c>
      <c r="K656" s="486"/>
      <c r="L656" s="486"/>
      <c r="M656" s="468"/>
    </row>
    <row r="657" spans="1:14" ht="13.5" x14ac:dyDescent="0.35">
      <c r="A657" s="7"/>
      <c r="B657" s="7"/>
      <c r="C657" s="7"/>
      <c r="D657" s="114" t="s">
        <v>488</v>
      </c>
      <c r="E657" s="114" t="s">
        <v>251</v>
      </c>
      <c r="F657" s="114" t="s">
        <v>250</v>
      </c>
      <c r="G657" s="114" t="s">
        <v>489</v>
      </c>
      <c r="H657" s="114" t="s">
        <v>253</v>
      </c>
      <c r="I657" s="114" t="s">
        <v>253</v>
      </c>
      <c r="K657" s="486"/>
      <c r="L657" s="486"/>
      <c r="M657" s="468"/>
    </row>
    <row r="658" spans="1:14" ht="12" customHeight="1" x14ac:dyDescent="0.25">
      <c r="A658" s="7" t="s">
        <v>68</v>
      </c>
      <c r="B658" s="7" t="s">
        <v>315</v>
      </c>
      <c r="C658" s="135" t="s">
        <v>689</v>
      </c>
      <c r="D658" s="511"/>
      <c r="E658" s="511"/>
      <c r="F658" s="492">
        <v>0</v>
      </c>
      <c r="G658" s="492">
        <v>1</v>
      </c>
      <c r="H658" s="497">
        <f>D658*(F658-E658)/G658</f>
        <v>0</v>
      </c>
      <c r="I658" s="137"/>
      <c r="K658" s="486">
        <v>1</v>
      </c>
      <c r="L658" s="486">
        <f>K648*100+K658</f>
        <v>1101</v>
      </c>
      <c r="M658" s="468"/>
    </row>
    <row r="659" spans="1:14" x14ac:dyDescent="0.25">
      <c r="A659" s="7"/>
      <c r="B659" s="7"/>
      <c r="C659" s="486" t="s">
        <v>693</v>
      </c>
      <c r="D659" s="511"/>
      <c r="E659" s="511"/>
      <c r="F659" s="492">
        <v>0</v>
      </c>
      <c r="G659" s="492">
        <v>1</v>
      </c>
      <c r="H659" s="497">
        <f>D659*(F659-E659)/G659</f>
        <v>0</v>
      </c>
      <c r="I659" s="137"/>
      <c r="K659" s="486">
        <v>2</v>
      </c>
      <c r="L659" s="486">
        <f>K648*100+K659</f>
        <v>1102</v>
      </c>
      <c r="M659" s="468"/>
    </row>
    <row r="660" spans="1:14" x14ac:dyDescent="0.25">
      <c r="A660" s="7"/>
      <c r="B660" s="7"/>
      <c r="C660" s="135" t="s">
        <v>691</v>
      </c>
      <c r="D660" s="511"/>
      <c r="E660" s="504"/>
      <c r="F660" s="492">
        <v>0</v>
      </c>
      <c r="G660" s="492">
        <v>1</v>
      </c>
      <c r="H660" s="497">
        <f>D660*(F660-E660)/G660</f>
        <v>0</v>
      </c>
      <c r="I660" s="137"/>
      <c r="K660" s="486">
        <v>3</v>
      </c>
      <c r="L660" s="486">
        <f>K648*100+K660</f>
        <v>1103</v>
      </c>
      <c r="M660" s="21"/>
      <c r="N660" s="512"/>
    </row>
    <row r="661" spans="1:14" x14ac:dyDescent="0.25">
      <c r="A661" s="864" t="s">
        <v>292</v>
      </c>
      <c r="B661" s="864"/>
      <c r="C661" s="864"/>
      <c r="D661" s="587">
        <f>SUM(D657:D660)</f>
        <v>0</v>
      </c>
      <c r="E661" s="513"/>
      <c r="F661" s="495"/>
      <c r="G661" s="495"/>
      <c r="H661" s="496">
        <f>SUM(H658:H660)</f>
        <v>0</v>
      </c>
      <c r="I661" s="496">
        <f>SUM(I658:I660)</f>
        <v>0</v>
      </c>
      <c r="K661" s="486"/>
      <c r="L661" s="486"/>
      <c r="M661" s="468"/>
    </row>
    <row r="662" spans="1:14" ht="12" customHeight="1" x14ac:dyDescent="0.25">
      <c r="A662" s="7" t="s">
        <v>310</v>
      </c>
      <c r="B662" s="7" t="s">
        <v>315</v>
      </c>
      <c r="C662" s="469" t="s">
        <v>694</v>
      </c>
      <c r="D662" s="511"/>
      <c r="E662" s="492">
        <v>0</v>
      </c>
      <c r="F662" s="492">
        <v>0</v>
      </c>
      <c r="G662" s="492">
        <v>1</v>
      </c>
      <c r="H662" s="492"/>
      <c r="I662" s="137">
        <f>D662*(F662-E662)/G662</f>
        <v>0</v>
      </c>
      <c r="K662" s="486">
        <v>4</v>
      </c>
      <c r="L662" s="486">
        <f>K648*100+K662</f>
        <v>1104</v>
      </c>
      <c r="M662" s="468"/>
    </row>
    <row r="663" spans="1:14" x14ac:dyDescent="0.25">
      <c r="A663" s="7"/>
      <c r="B663" s="7"/>
      <c r="C663" s="469" t="s">
        <v>312</v>
      </c>
      <c r="D663" s="579"/>
      <c r="E663" s="492"/>
      <c r="F663" s="492"/>
      <c r="G663" s="492"/>
      <c r="H663" s="492"/>
      <c r="I663" s="137"/>
      <c r="K663" s="486"/>
      <c r="L663" s="486"/>
      <c r="M663" s="468"/>
    </row>
    <row r="664" spans="1:14" x14ac:dyDescent="0.25">
      <c r="A664" s="864" t="s">
        <v>292</v>
      </c>
      <c r="B664" s="864"/>
      <c r="C664" s="864"/>
      <c r="D664" s="587">
        <f>SUM(D662:D663)</f>
        <v>0</v>
      </c>
      <c r="E664" s="495"/>
      <c r="F664" s="495"/>
      <c r="G664" s="495"/>
      <c r="H664" s="496">
        <f>SUM(H662:H663)</f>
        <v>0</v>
      </c>
      <c r="I664" s="496">
        <f>SUM(I662:I663)</f>
        <v>0</v>
      </c>
      <c r="K664" s="486"/>
      <c r="L664" s="486"/>
      <c r="M664" s="468"/>
    </row>
    <row r="665" spans="1:14" ht="12" customHeight="1" x14ac:dyDescent="0.25">
      <c r="A665" s="7" t="s">
        <v>313</v>
      </c>
      <c r="B665" s="7" t="s">
        <v>315</v>
      </c>
      <c r="C665" s="469" t="s">
        <v>315</v>
      </c>
      <c r="D665" s="511"/>
      <c r="E665" s="492">
        <v>0</v>
      </c>
      <c r="F665" s="492">
        <v>0</v>
      </c>
      <c r="G665" s="492">
        <v>1</v>
      </c>
      <c r="H665" s="492"/>
      <c r="I665" s="137">
        <f>D665*(F665-E665)/G665</f>
        <v>0</v>
      </c>
      <c r="K665" s="486">
        <v>5</v>
      </c>
      <c r="L665" s="486">
        <f>K648*100+K665</f>
        <v>1105</v>
      </c>
      <c r="M665" s="468"/>
    </row>
    <row r="666" spans="1:14" x14ac:dyDescent="0.25">
      <c r="A666" s="7"/>
      <c r="B666" s="7"/>
      <c r="C666" s="469" t="s">
        <v>312</v>
      </c>
      <c r="D666" s="579"/>
      <c r="E666" s="492"/>
      <c r="F666" s="492"/>
      <c r="G666" s="492"/>
      <c r="H666" s="492"/>
      <c r="I666" s="137"/>
      <c r="K666" s="486"/>
      <c r="L666" s="486"/>
      <c r="M666" s="468"/>
    </row>
    <row r="667" spans="1:14" x14ac:dyDescent="0.25">
      <c r="A667" s="864" t="s">
        <v>292</v>
      </c>
      <c r="B667" s="864"/>
      <c r="C667" s="864"/>
      <c r="D667" s="587">
        <f>SUM(D665:D666)</f>
        <v>0</v>
      </c>
      <c r="E667" s="495"/>
      <c r="F667" s="495"/>
      <c r="G667" s="495"/>
      <c r="H667" s="496">
        <f>SUM(H665:H666)</f>
        <v>0</v>
      </c>
      <c r="I667" s="496">
        <f>SUM(I665:I666)</f>
        <v>0</v>
      </c>
      <c r="K667" s="486"/>
      <c r="L667" s="486"/>
      <c r="M667" s="468"/>
    </row>
    <row r="668" spans="1:14" ht="12" customHeight="1" x14ac:dyDescent="0.25">
      <c r="A668" s="7" t="s">
        <v>314</v>
      </c>
      <c r="B668" s="7" t="s">
        <v>315</v>
      </c>
      <c r="C668" s="469" t="s">
        <v>315</v>
      </c>
      <c r="D668" s="511"/>
      <c r="E668" s="492">
        <v>0</v>
      </c>
      <c r="F668" s="492">
        <v>0</v>
      </c>
      <c r="G668" s="492">
        <v>1</v>
      </c>
      <c r="H668" s="492"/>
      <c r="I668" s="137">
        <f>D668*(F668-E668)/G668</f>
        <v>0</v>
      </c>
      <c r="K668" s="486">
        <v>6</v>
      </c>
      <c r="L668" s="486">
        <f>K648*100+K668</f>
        <v>1106</v>
      </c>
      <c r="M668" s="468"/>
    </row>
    <row r="669" spans="1:14" x14ac:dyDescent="0.25">
      <c r="A669" s="7"/>
      <c r="B669" s="7"/>
      <c r="C669" s="469" t="s">
        <v>312</v>
      </c>
      <c r="D669" s="579"/>
      <c r="E669" s="492"/>
      <c r="F669" s="492"/>
      <c r="G669" s="492"/>
      <c r="H669" s="492"/>
      <c r="I669" s="137"/>
      <c r="K669" s="486"/>
      <c r="L669" s="486"/>
      <c r="M669" s="468"/>
    </row>
    <row r="670" spans="1:14" x14ac:dyDescent="0.25">
      <c r="A670" s="864" t="s">
        <v>292</v>
      </c>
      <c r="B670" s="864"/>
      <c r="C670" s="864"/>
      <c r="D670" s="587">
        <f>SUM(D668:D669)</f>
        <v>0</v>
      </c>
      <c r="E670" s="495"/>
      <c r="F670" s="495"/>
      <c r="G670" s="495"/>
      <c r="H670" s="496">
        <f>SUM(H668:H669)</f>
        <v>0</v>
      </c>
      <c r="I670" s="496">
        <f>SUM(I668:I669)</f>
        <v>0</v>
      </c>
      <c r="K670" s="486"/>
      <c r="L670" s="486"/>
      <c r="M670" s="468"/>
    </row>
    <row r="671" spans="1:14" ht="12" customHeight="1" x14ac:dyDescent="0.25">
      <c r="A671" s="7" t="s">
        <v>316</v>
      </c>
      <c r="B671" s="7" t="s">
        <v>315</v>
      </c>
      <c r="C671" s="469" t="s">
        <v>315</v>
      </c>
      <c r="D671" s="511"/>
      <c r="E671" s="492">
        <v>0</v>
      </c>
      <c r="F671" s="492">
        <v>0</v>
      </c>
      <c r="G671" s="492">
        <v>1</v>
      </c>
      <c r="H671" s="492"/>
      <c r="I671" s="137">
        <f>D671*(F671-E671)/G671</f>
        <v>0</v>
      </c>
      <c r="K671" s="486">
        <v>7</v>
      </c>
      <c r="L671" s="486">
        <f>K648*100+K671</f>
        <v>1107</v>
      </c>
      <c r="M671" s="468"/>
    </row>
    <row r="672" spans="1:14" x14ac:dyDescent="0.25">
      <c r="A672" s="7"/>
      <c r="B672" s="7"/>
      <c r="C672" s="469" t="s">
        <v>312</v>
      </c>
      <c r="D672" s="579"/>
      <c r="E672" s="514"/>
      <c r="F672" s="492"/>
      <c r="G672" s="492"/>
      <c r="H672" s="492"/>
      <c r="I672" s="137"/>
      <c r="K672" s="486"/>
      <c r="L672" s="486"/>
      <c r="M672" s="468"/>
    </row>
    <row r="673" spans="1:13" x14ac:dyDescent="0.25">
      <c r="A673" s="864" t="s">
        <v>292</v>
      </c>
      <c r="B673" s="864"/>
      <c r="C673" s="864"/>
      <c r="D673" s="507">
        <f>SUM(D671:D672)</f>
        <v>0</v>
      </c>
      <c r="E673" s="515"/>
      <c r="F673" s="495"/>
      <c r="G673" s="495"/>
      <c r="H673" s="496">
        <f>SUM(H671:H672)</f>
        <v>0</v>
      </c>
      <c r="I673" s="496">
        <f>SUM(I671:I672)</f>
        <v>0</v>
      </c>
      <c r="K673" s="486"/>
      <c r="L673" s="486"/>
      <c r="M673" s="468"/>
    </row>
    <row r="674" spans="1:13" x14ac:dyDescent="0.25">
      <c r="A674" s="865" t="s">
        <v>91</v>
      </c>
      <c r="B674" s="865"/>
      <c r="C674" s="865"/>
      <c r="D674" s="92">
        <f>D673+D670+D667+D664+D661</f>
        <v>0</v>
      </c>
      <c r="E674" s="516"/>
      <c r="F674" s="500"/>
      <c r="G674" s="500"/>
      <c r="H674" s="496">
        <f>H673+H670+H667+H664+H661</f>
        <v>0</v>
      </c>
      <c r="I674" s="496">
        <f>I673+I670+I667+I664+I661</f>
        <v>0</v>
      </c>
      <c r="K674" s="468"/>
      <c r="L674" s="468"/>
      <c r="M674" s="468"/>
    </row>
    <row r="675" spans="1:13" ht="14" x14ac:dyDescent="0.25">
      <c r="A675" s="867" t="s">
        <v>491</v>
      </c>
      <c r="B675" s="867"/>
      <c r="C675" s="867"/>
      <c r="D675" s="867"/>
      <c r="E675" s="867"/>
      <c r="F675" s="867"/>
      <c r="G675" s="867"/>
      <c r="H675" s="867"/>
      <c r="I675" s="867"/>
      <c r="K675" s="468"/>
      <c r="L675" s="468"/>
      <c r="M675" s="468"/>
    </row>
    <row r="676" spans="1:13" ht="14" x14ac:dyDescent="0.25">
      <c r="A676" s="867" t="s">
        <v>695</v>
      </c>
      <c r="B676" s="867"/>
      <c r="C676" s="867"/>
      <c r="D676" s="867"/>
      <c r="E676" s="867"/>
      <c r="F676" s="867"/>
      <c r="G676" s="867"/>
      <c r="H676" s="867"/>
      <c r="I676" s="867"/>
      <c r="K676" s="468"/>
      <c r="L676" s="468"/>
      <c r="M676" s="468"/>
    </row>
    <row r="677" spans="1:13" ht="12.75" customHeight="1" x14ac:dyDescent="0.25">
      <c r="A677" s="868" t="s">
        <v>696</v>
      </c>
      <c r="B677" s="868"/>
      <c r="C677" s="868"/>
      <c r="D677" s="868"/>
      <c r="E677" s="868"/>
      <c r="F677" s="868"/>
      <c r="G677" s="868"/>
      <c r="H677" s="868"/>
      <c r="I677" s="868"/>
      <c r="K677" s="468"/>
      <c r="L677" s="468"/>
      <c r="M677" s="468"/>
    </row>
    <row r="678" spans="1:13" x14ac:dyDescent="0.25">
      <c r="A678" s="223"/>
      <c r="B678" s="468"/>
      <c r="C678" s="468"/>
      <c r="D678" s="468"/>
      <c r="E678" s="468"/>
      <c r="F678" s="468"/>
      <c r="G678" s="468"/>
      <c r="H678" s="468"/>
      <c r="I678" s="468"/>
      <c r="K678" s="468"/>
      <c r="L678" s="468"/>
      <c r="M678" s="468"/>
    </row>
    <row r="679" spans="1:13" x14ac:dyDescent="0.25">
      <c r="A679" s="468"/>
      <c r="B679" s="468"/>
      <c r="C679" s="468"/>
      <c r="D679" s="468"/>
      <c r="E679" s="468"/>
      <c r="F679" s="468"/>
      <c r="G679" s="468"/>
      <c r="H679" s="468"/>
      <c r="I679" s="468"/>
      <c r="K679" s="468"/>
      <c r="L679" s="468"/>
      <c r="M679" s="468"/>
    </row>
    <row r="680" spans="1:13" x14ac:dyDescent="0.25">
      <c r="A680" s="468"/>
      <c r="B680" s="468"/>
      <c r="C680" s="468"/>
      <c r="D680" s="468"/>
      <c r="E680" s="468"/>
      <c r="F680" s="468"/>
      <c r="G680" s="468"/>
      <c r="H680" s="468"/>
      <c r="I680" s="468"/>
      <c r="K680" s="468"/>
      <c r="L680" s="468"/>
      <c r="M680" s="468"/>
    </row>
    <row r="681" spans="1:13" x14ac:dyDescent="0.25">
      <c r="A681" s="468"/>
      <c r="B681" s="468"/>
      <c r="C681" s="468"/>
      <c r="D681" s="468"/>
      <c r="E681" s="468"/>
      <c r="F681" s="468"/>
      <c r="G681" s="468"/>
      <c r="H681" s="468"/>
      <c r="I681" s="468"/>
      <c r="K681" s="468"/>
      <c r="L681" s="468"/>
      <c r="M681" s="468"/>
    </row>
    <row r="682" spans="1:13" x14ac:dyDescent="0.25">
      <c r="A682" s="468"/>
      <c r="B682" s="468"/>
      <c r="C682" s="468"/>
      <c r="D682" s="468"/>
      <c r="E682" s="468"/>
      <c r="F682" s="468"/>
      <c r="G682" s="468"/>
      <c r="H682" s="468"/>
      <c r="I682" s="468"/>
      <c r="K682" s="468"/>
      <c r="L682" s="468"/>
      <c r="M682" s="468"/>
    </row>
    <row r="683" spans="1:13" x14ac:dyDescent="0.25">
      <c r="A683" s="468"/>
      <c r="B683" s="468"/>
      <c r="C683" s="468"/>
      <c r="D683" s="468"/>
      <c r="E683" s="468"/>
      <c r="F683" s="468"/>
      <c r="G683" s="468"/>
      <c r="H683" s="468"/>
      <c r="I683" s="468"/>
      <c r="K683" s="468"/>
      <c r="L683" s="468"/>
      <c r="M683" s="468"/>
    </row>
    <row r="684" spans="1:13" x14ac:dyDescent="0.25">
      <c r="A684" s="468"/>
      <c r="B684" s="468"/>
      <c r="C684" s="468"/>
      <c r="D684" s="468"/>
      <c r="E684" s="468"/>
      <c r="F684" s="468"/>
      <c r="G684" s="468"/>
      <c r="H684" s="468"/>
      <c r="I684" s="468"/>
      <c r="K684" s="468"/>
      <c r="L684" s="468"/>
      <c r="M684" s="468"/>
    </row>
    <row r="685" spans="1:13" x14ac:dyDescent="0.25">
      <c r="A685" s="13" t="s">
        <v>23</v>
      </c>
      <c r="B685" s="13"/>
      <c r="C685" s="791">
        <f>Presentación!$C$3</f>
        <v>1990</v>
      </c>
      <c r="D685" s="791"/>
      <c r="E685" s="791"/>
      <c r="F685" s="791"/>
      <c r="G685" s="791"/>
      <c r="H685" s="791"/>
      <c r="I685" s="791"/>
      <c r="K685" s="468"/>
      <c r="L685" s="468"/>
      <c r="M685" s="468"/>
    </row>
    <row r="686" spans="1:13" ht="12" customHeight="1" x14ac:dyDescent="0.25">
      <c r="A686" s="11" t="s">
        <v>24</v>
      </c>
      <c r="B686" s="11"/>
      <c r="C686" s="792" t="s">
        <v>390</v>
      </c>
      <c r="D686" s="792"/>
      <c r="E686" s="792"/>
      <c r="F686" s="792"/>
      <c r="G686" s="792"/>
      <c r="H686" s="792"/>
      <c r="I686" s="792"/>
      <c r="K686" s="486">
        <v>12</v>
      </c>
      <c r="L686" s="468">
        <v>4</v>
      </c>
      <c r="M686" s="468"/>
    </row>
    <row r="687" spans="1:13" ht="12.75" customHeight="1" x14ac:dyDescent="0.25">
      <c r="A687" s="702" t="s">
        <v>5</v>
      </c>
      <c r="B687" s="702"/>
      <c r="C687" s="703" t="s">
        <v>26</v>
      </c>
      <c r="D687" s="703"/>
      <c r="E687" s="703"/>
      <c r="F687" s="703"/>
      <c r="G687" s="703"/>
      <c r="H687" s="703"/>
      <c r="I687" s="703"/>
      <c r="K687" s="468"/>
      <c r="L687" s="468"/>
      <c r="M687" s="468"/>
    </row>
    <row r="688" spans="1:13" ht="12.75" customHeight="1" x14ac:dyDescent="0.25">
      <c r="A688" s="702" t="s">
        <v>27</v>
      </c>
      <c r="B688" s="702"/>
      <c r="C688" s="703" t="s">
        <v>692</v>
      </c>
      <c r="D688" s="703"/>
      <c r="E688" s="703"/>
      <c r="F688" s="703"/>
      <c r="G688" s="703"/>
      <c r="H688" s="703"/>
      <c r="I688" s="703"/>
      <c r="L688" s="486"/>
      <c r="M688" s="468"/>
    </row>
    <row r="689" spans="1:14" ht="12" customHeight="1" x14ac:dyDescent="0.25">
      <c r="A689" s="702" t="s">
        <v>29</v>
      </c>
      <c r="B689" s="702"/>
      <c r="C689" s="703" t="s">
        <v>680</v>
      </c>
      <c r="D689" s="703"/>
      <c r="E689" s="703"/>
      <c r="F689" s="703"/>
      <c r="G689" s="703"/>
      <c r="H689" s="703"/>
      <c r="I689" s="703"/>
      <c r="K689" s="486"/>
      <c r="L689" s="486"/>
      <c r="M689" s="468"/>
    </row>
    <row r="690" spans="1:14" ht="12" customHeight="1" x14ac:dyDescent="0.25">
      <c r="A690" s="702" t="s">
        <v>31</v>
      </c>
      <c r="B690" s="702"/>
      <c r="C690" s="703" t="s">
        <v>406</v>
      </c>
      <c r="D690" s="703"/>
      <c r="E690" s="703"/>
      <c r="F690" s="703"/>
      <c r="G690" s="703"/>
      <c r="H690" s="703"/>
      <c r="I690" s="703"/>
      <c r="K690" s="486"/>
      <c r="L690" s="486"/>
      <c r="M690" s="468"/>
    </row>
    <row r="691" spans="1:14" ht="12" customHeight="1" x14ac:dyDescent="0.25">
      <c r="A691" s="704" t="s">
        <v>33</v>
      </c>
      <c r="B691" s="704"/>
      <c r="C691" s="97" t="s">
        <v>34</v>
      </c>
      <c r="D691" s="705" t="s">
        <v>237</v>
      </c>
      <c r="E691" s="705"/>
      <c r="F691" s="705"/>
      <c r="G691" s="705"/>
      <c r="H691" s="705"/>
      <c r="I691" s="705"/>
      <c r="K691" s="486"/>
      <c r="L691" s="486"/>
      <c r="M691" s="468"/>
    </row>
    <row r="692" spans="1:14" ht="12.75" customHeight="1" x14ac:dyDescent="0.25">
      <c r="A692" s="7" t="s">
        <v>37</v>
      </c>
      <c r="B692" s="7"/>
      <c r="C692" s="7" t="s">
        <v>38</v>
      </c>
      <c r="D692" s="98" t="s">
        <v>238</v>
      </c>
      <c r="E692" s="98" t="s">
        <v>483</v>
      </c>
      <c r="F692" s="98" t="s">
        <v>484</v>
      </c>
      <c r="G692" s="98" t="s">
        <v>241</v>
      </c>
      <c r="H692" s="98" t="s">
        <v>242</v>
      </c>
      <c r="I692" s="98" t="s">
        <v>242</v>
      </c>
      <c r="K692" s="486"/>
      <c r="L692" s="486"/>
      <c r="M692" s="468"/>
    </row>
    <row r="693" spans="1:14" ht="13.5" customHeight="1" x14ac:dyDescent="0.25">
      <c r="A693" s="7" t="s">
        <v>224</v>
      </c>
      <c r="B693" s="7" t="s">
        <v>47</v>
      </c>
      <c r="C693" s="7"/>
      <c r="D693" s="25" t="s">
        <v>48</v>
      </c>
      <c r="E693" s="25" t="s">
        <v>243</v>
      </c>
      <c r="F693" s="25" t="s">
        <v>243</v>
      </c>
      <c r="G693" s="25" t="s">
        <v>244</v>
      </c>
      <c r="H693" s="25" t="s">
        <v>52</v>
      </c>
      <c r="I693" s="25" t="s">
        <v>121</v>
      </c>
      <c r="K693" s="486"/>
      <c r="L693" s="486"/>
      <c r="M693" s="468"/>
    </row>
    <row r="694" spans="1:14" ht="34.5" x14ac:dyDescent="0.25">
      <c r="A694" s="7"/>
      <c r="B694" s="7"/>
      <c r="C694" s="7"/>
      <c r="D694" s="25" t="s">
        <v>54</v>
      </c>
      <c r="E694" s="25" t="s">
        <v>246</v>
      </c>
      <c r="F694" s="25" t="s">
        <v>247</v>
      </c>
      <c r="G694" s="25" t="s">
        <v>485</v>
      </c>
      <c r="H694" s="25" t="s">
        <v>486</v>
      </c>
      <c r="I694" s="25" t="s">
        <v>487</v>
      </c>
      <c r="K694" s="486"/>
      <c r="L694" s="486"/>
      <c r="M694" s="468"/>
    </row>
    <row r="695" spans="1:14" ht="13.5" x14ac:dyDescent="0.35">
      <c r="A695" s="7"/>
      <c r="B695" s="7"/>
      <c r="C695" s="7"/>
      <c r="D695" s="114" t="s">
        <v>488</v>
      </c>
      <c r="E695" s="114" t="s">
        <v>251</v>
      </c>
      <c r="F695" s="114" t="s">
        <v>250</v>
      </c>
      <c r="G695" s="114" t="s">
        <v>489</v>
      </c>
      <c r="H695" s="114" t="s">
        <v>253</v>
      </c>
      <c r="I695" s="114" t="s">
        <v>253</v>
      </c>
      <c r="K695" s="486"/>
      <c r="L695" s="486"/>
      <c r="M695" s="468"/>
    </row>
    <row r="696" spans="1:14" ht="12" customHeight="1" x14ac:dyDescent="0.25">
      <c r="A696" s="7" t="s">
        <v>68</v>
      </c>
      <c r="B696" s="7" t="s">
        <v>315</v>
      </c>
      <c r="C696" s="135" t="s">
        <v>689</v>
      </c>
      <c r="D696" s="511"/>
      <c r="E696" s="511"/>
      <c r="F696" s="492">
        <v>0</v>
      </c>
      <c r="G696" s="492">
        <v>1</v>
      </c>
      <c r="H696" s="497">
        <f>D696*(F696-E696)/G696</f>
        <v>0</v>
      </c>
      <c r="I696" s="137"/>
      <c r="K696" s="486">
        <v>1</v>
      </c>
      <c r="L696" s="486">
        <f>K686*100+K696</f>
        <v>1201</v>
      </c>
      <c r="M696" s="468"/>
    </row>
    <row r="697" spans="1:14" x14ac:dyDescent="0.25">
      <c r="A697" s="7"/>
      <c r="B697" s="7"/>
      <c r="C697" s="486" t="s">
        <v>693</v>
      </c>
      <c r="D697" s="511"/>
      <c r="E697" s="511"/>
      <c r="F697" s="492">
        <v>0</v>
      </c>
      <c r="G697" s="492">
        <v>1</v>
      </c>
      <c r="H697" s="497">
        <f>D697*(F697-E697)/G697</f>
        <v>0</v>
      </c>
      <c r="I697" s="137"/>
      <c r="K697" s="486">
        <v>2</v>
      </c>
      <c r="L697" s="486">
        <f>K686*100+K697</f>
        <v>1202</v>
      </c>
      <c r="M697" s="468"/>
    </row>
    <row r="698" spans="1:14" x14ac:dyDescent="0.25">
      <c r="A698" s="7"/>
      <c r="B698" s="7"/>
      <c r="C698" s="135" t="s">
        <v>691</v>
      </c>
      <c r="D698" s="511"/>
      <c r="E698" s="504"/>
      <c r="F698" s="492">
        <v>0</v>
      </c>
      <c r="G698" s="492">
        <v>1</v>
      </c>
      <c r="H698" s="497">
        <f>D698*(F698-E698)/G698</f>
        <v>0</v>
      </c>
      <c r="I698" s="137"/>
      <c r="K698" s="486">
        <v>3</v>
      </c>
      <c r="L698" s="486">
        <f>K686*100+K698</f>
        <v>1203</v>
      </c>
      <c r="M698" s="21"/>
      <c r="N698" s="512"/>
    </row>
    <row r="699" spans="1:14" x14ac:dyDescent="0.25">
      <c r="A699" s="864" t="s">
        <v>292</v>
      </c>
      <c r="B699" s="864"/>
      <c r="C699" s="864"/>
      <c r="D699" s="587">
        <f>SUM(D695:D698)</f>
        <v>0</v>
      </c>
      <c r="E699" s="513"/>
      <c r="F699" s="495"/>
      <c r="G699" s="495"/>
      <c r="H699" s="496">
        <f>SUM(H696:H698)</f>
        <v>0</v>
      </c>
      <c r="I699" s="496">
        <f>SUM(I696:I698)</f>
        <v>0</v>
      </c>
      <c r="K699" s="486"/>
      <c r="L699" s="486"/>
      <c r="M699" s="468"/>
    </row>
    <row r="700" spans="1:14" ht="12" customHeight="1" x14ac:dyDescent="0.25">
      <c r="A700" s="7" t="s">
        <v>310</v>
      </c>
      <c r="B700" s="7" t="s">
        <v>315</v>
      </c>
      <c r="C700" s="469" t="s">
        <v>694</v>
      </c>
      <c r="D700" s="511"/>
      <c r="E700" s="492">
        <v>0</v>
      </c>
      <c r="F700" s="492">
        <v>0</v>
      </c>
      <c r="G700" s="492">
        <v>1</v>
      </c>
      <c r="H700" s="492"/>
      <c r="I700" s="137">
        <f>D700*(F700-E700)/G700</f>
        <v>0</v>
      </c>
      <c r="K700" s="486">
        <v>4</v>
      </c>
      <c r="L700" s="486">
        <f>K686*100+K700</f>
        <v>1204</v>
      </c>
      <c r="M700" s="468"/>
    </row>
    <row r="701" spans="1:14" x14ac:dyDescent="0.25">
      <c r="A701" s="7"/>
      <c r="B701" s="7"/>
      <c r="C701" s="469" t="s">
        <v>312</v>
      </c>
      <c r="D701" s="579"/>
      <c r="E701" s="492"/>
      <c r="F701" s="492"/>
      <c r="G701" s="492"/>
      <c r="H701" s="492"/>
      <c r="I701" s="137"/>
      <c r="K701" s="486"/>
      <c r="L701" s="486"/>
      <c r="M701" s="468"/>
    </row>
    <row r="702" spans="1:14" x14ac:dyDescent="0.25">
      <c r="A702" s="864" t="s">
        <v>292</v>
      </c>
      <c r="B702" s="864"/>
      <c r="C702" s="864"/>
      <c r="D702" s="587">
        <f>SUM(D700:D701)</f>
        <v>0</v>
      </c>
      <c r="E702" s="495"/>
      <c r="F702" s="495"/>
      <c r="G702" s="495"/>
      <c r="H702" s="496">
        <f>SUM(H700:H701)</f>
        <v>0</v>
      </c>
      <c r="I702" s="496">
        <f>SUM(I700:I701)</f>
        <v>0</v>
      </c>
      <c r="K702" s="486"/>
      <c r="L702" s="486"/>
      <c r="M702" s="468"/>
    </row>
    <row r="703" spans="1:14" ht="12" customHeight="1" x14ac:dyDescent="0.25">
      <c r="A703" s="7" t="s">
        <v>313</v>
      </c>
      <c r="B703" s="7" t="s">
        <v>315</v>
      </c>
      <c r="C703" s="469" t="s">
        <v>315</v>
      </c>
      <c r="D703" s="511"/>
      <c r="E703" s="492">
        <v>0</v>
      </c>
      <c r="F703" s="492">
        <v>0</v>
      </c>
      <c r="G703" s="492">
        <v>1</v>
      </c>
      <c r="H703" s="492"/>
      <c r="I703" s="137">
        <f>D703*(F703-E703)/G703</f>
        <v>0</v>
      </c>
      <c r="K703" s="486">
        <v>5</v>
      </c>
      <c r="L703" s="486">
        <f>K686*100+K703</f>
        <v>1205</v>
      </c>
      <c r="M703" s="468"/>
    </row>
    <row r="704" spans="1:14" x14ac:dyDescent="0.25">
      <c r="A704" s="7"/>
      <c r="B704" s="7"/>
      <c r="C704" s="469" t="s">
        <v>312</v>
      </c>
      <c r="D704" s="579"/>
      <c r="E704" s="492"/>
      <c r="F704" s="492"/>
      <c r="G704" s="492"/>
      <c r="H704" s="492"/>
      <c r="I704" s="137"/>
      <c r="K704" s="486"/>
      <c r="L704" s="486"/>
      <c r="M704" s="468"/>
    </row>
    <row r="705" spans="1:13" x14ac:dyDescent="0.25">
      <c r="A705" s="864" t="s">
        <v>292</v>
      </c>
      <c r="B705" s="864"/>
      <c r="C705" s="864"/>
      <c r="D705" s="587">
        <f>SUM(D703:D704)</f>
        <v>0</v>
      </c>
      <c r="E705" s="495"/>
      <c r="F705" s="495"/>
      <c r="G705" s="495"/>
      <c r="H705" s="496">
        <f>SUM(H703:H704)</f>
        <v>0</v>
      </c>
      <c r="I705" s="496">
        <f>SUM(I703:I704)</f>
        <v>0</v>
      </c>
      <c r="K705" s="486"/>
      <c r="L705" s="486"/>
      <c r="M705" s="468"/>
    </row>
    <row r="706" spans="1:13" ht="12" customHeight="1" x14ac:dyDescent="0.25">
      <c r="A706" s="7" t="s">
        <v>314</v>
      </c>
      <c r="B706" s="7" t="s">
        <v>315</v>
      </c>
      <c r="C706" s="469" t="s">
        <v>315</v>
      </c>
      <c r="D706" s="511"/>
      <c r="E706" s="492">
        <v>0</v>
      </c>
      <c r="F706" s="492">
        <v>0</v>
      </c>
      <c r="G706" s="492">
        <v>1</v>
      </c>
      <c r="H706" s="492"/>
      <c r="I706" s="137">
        <f>D706*(F706-E706)/G706</f>
        <v>0</v>
      </c>
      <c r="K706" s="486">
        <v>6</v>
      </c>
      <c r="L706" s="486">
        <f>K686*100+K706</f>
        <v>1206</v>
      </c>
      <c r="M706" s="468"/>
    </row>
    <row r="707" spans="1:13" x14ac:dyDescent="0.25">
      <c r="A707" s="7"/>
      <c r="B707" s="7"/>
      <c r="C707" s="469" t="s">
        <v>312</v>
      </c>
      <c r="D707" s="579"/>
      <c r="E707" s="492"/>
      <c r="F707" s="492"/>
      <c r="G707" s="492"/>
      <c r="H707" s="492"/>
      <c r="I707" s="137"/>
      <c r="K707" s="486"/>
      <c r="L707" s="486"/>
      <c r="M707" s="468"/>
    </row>
    <row r="708" spans="1:13" x14ac:dyDescent="0.25">
      <c r="A708" s="864" t="s">
        <v>292</v>
      </c>
      <c r="B708" s="864"/>
      <c r="C708" s="864"/>
      <c r="D708" s="587">
        <f>SUM(D706:D707)</f>
        <v>0</v>
      </c>
      <c r="E708" s="495"/>
      <c r="F708" s="495"/>
      <c r="G708" s="495"/>
      <c r="H708" s="496">
        <f>SUM(H706:H707)</f>
        <v>0</v>
      </c>
      <c r="I708" s="496">
        <f>SUM(I706:I707)</f>
        <v>0</v>
      </c>
      <c r="K708" s="486"/>
      <c r="L708" s="486"/>
      <c r="M708" s="468"/>
    </row>
    <row r="709" spans="1:13" ht="12" customHeight="1" x14ac:dyDescent="0.25">
      <c r="A709" s="7" t="s">
        <v>316</v>
      </c>
      <c r="B709" s="7" t="s">
        <v>315</v>
      </c>
      <c r="C709" s="469" t="s">
        <v>315</v>
      </c>
      <c r="D709" s="511"/>
      <c r="E709" s="492">
        <v>0</v>
      </c>
      <c r="F709" s="492">
        <v>0</v>
      </c>
      <c r="G709" s="492">
        <v>1</v>
      </c>
      <c r="H709" s="492"/>
      <c r="I709" s="137">
        <f>D709*(F709-E709)/G709</f>
        <v>0</v>
      </c>
      <c r="K709" s="486">
        <v>7</v>
      </c>
      <c r="L709" s="486">
        <f>K686*100+K709</f>
        <v>1207</v>
      </c>
      <c r="M709" s="468"/>
    </row>
    <row r="710" spans="1:13" x14ac:dyDescent="0.25">
      <c r="A710" s="7"/>
      <c r="B710" s="7"/>
      <c r="C710" s="469" t="s">
        <v>312</v>
      </c>
      <c r="D710" s="579"/>
      <c r="E710" s="514"/>
      <c r="F710" s="492"/>
      <c r="G710" s="492"/>
      <c r="H710" s="492"/>
      <c r="I710" s="137"/>
      <c r="K710" s="486"/>
      <c r="L710" s="486"/>
      <c r="M710" s="468"/>
    </row>
    <row r="711" spans="1:13" x14ac:dyDescent="0.25">
      <c r="A711" s="864" t="s">
        <v>292</v>
      </c>
      <c r="B711" s="864"/>
      <c r="C711" s="864"/>
      <c r="D711" s="507">
        <f>SUM(D709:D710)</f>
        <v>0</v>
      </c>
      <c r="E711" s="515"/>
      <c r="F711" s="495"/>
      <c r="G711" s="495"/>
      <c r="H711" s="496">
        <f>SUM(H709:H710)</f>
        <v>0</v>
      </c>
      <c r="I711" s="496">
        <f>SUM(I709:I710)</f>
        <v>0</v>
      </c>
      <c r="K711" s="486"/>
      <c r="L711" s="486"/>
      <c r="M711" s="468"/>
    </row>
    <row r="712" spans="1:13" x14ac:dyDescent="0.25">
      <c r="A712" s="865" t="s">
        <v>91</v>
      </c>
      <c r="B712" s="865"/>
      <c r="C712" s="865"/>
      <c r="D712" s="92">
        <f>D711+D708+D705+D702+D699</f>
        <v>0</v>
      </c>
      <c r="E712" s="516"/>
      <c r="F712" s="500"/>
      <c r="G712" s="500"/>
      <c r="H712" s="496">
        <f>H711+H708+H705+H702+H699</f>
        <v>0</v>
      </c>
      <c r="I712" s="496">
        <f>I711+I708+I705+I702+I699</f>
        <v>0</v>
      </c>
    </row>
    <row r="713" spans="1:13" ht="14" x14ac:dyDescent="0.25">
      <c r="A713" s="867" t="s">
        <v>491</v>
      </c>
      <c r="B713" s="867"/>
      <c r="C713" s="867"/>
      <c r="D713" s="867"/>
      <c r="E713" s="867"/>
      <c r="F713" s="867"/>
      <c r="G713" s="867"/>
      <c r="H713" s="867"/>
      <c r="I713" s="867"/>
    </row>
    <row r="714" spans="1:13" ht="12.75" customHeight="1" x14ac:dyDescent="0.25">
      <c r="A714" s="867" t="s">
        <v>695</v>
      </c>
      <c r="B714" s="867"/>
      <c r="C714" s="867"/>
      <c r="D714" s="867"/>
      <c r="E714" s="867"/>
      <c r="F714" s="867"/>
      <c r="G714" s="867"/>
      <c r="H714" s="867"/>
      <c r="I714" s="867"/>
    </row>
    <row r="715" spans="1:13" ht="12.75" customHeight="1" x14ac:dyDescent="0.25">
      <c r="A715" s="868" t="s">
        <v>696</v>
      </c>
      <c r="B715" s="868"/>
      <c r="C715" s="868"/>
      <c r="D715" s="868"/>
      <c r="E715" s="868"/>
      <c r="F715" s="868"/>
      <c r="G715" s="868"/>
      <c r="H715" s="868"/>
      <c r="I715" s="868"/>
    </row>
    <row r="716" spans="1:13" x14ac:dyDescent="0.25">
      <c r="A716" s="223"/>
      <c r="B716" s="468"/>
      <c r="C716" s="468"/>
      <c r="D716" s="468"/>
      <c r="E716" s="468"/>
      <c r="F716" s="468"/>
      <c r="G716" s="468"/>
      <c r="H716" s="468"/>
      <c r="I716" s="468"/>
    </row>
    <row r="717" spans="1:13" x14ac:dyDescent="0.25">
      <c r="A717" s="468"/>
      <c r="B717" s="468"/>
      <c r="C717" s="468"/>
      <c r="D717" s="468"/>
      <c r="E717" s="468"/>
      <c r="F717" s="468"/>
      <c r="G717" s="468"/>
      <c r="H717" s="468"/>
      <c r="I717" s="468"/>
    </row>
    <row r="718" spans="1:13" x14ac:dyDescent="0.25">
      <c r="A718" s="468"/>
      <c r="B718" s="468"/>
      <c r="C718" s="468"/>
      <c r="D718" s="468"/>
      <c r="E718" s="468"/>
      <c r="F718" s="468"/>
      <c r="G718" s="468"/>
      <c r="H718" s="468"/>
      <c r="I718" s="468"/>
    </row>
    <row r="719" spans="1:13" x14ac:dyDescent="0.25">
      <c r="A719" s="468"/>
      <c r="B719" s="468"/>
      <c r="C719" s="468"/>
      <c r="D719" s="468"/>
      <c r="E719" s="468"/>
      <c r="F719" s="468"/>
      <c r="G719" s="468"/>
      <c r="H719" s="468"/>
      <c r="I719" s="468"/>
    </row>
    <row r="720" spans="1:13" x14ac:dyDescent="0.25">
      <c r="A720" s="468"/>
      <c r="B720" s="468"/>
      <c r="C720" s="468"/>
      <c r="D720" s="468"/>
      <c r="E720" s="468"/>
      <c r="F720" s="468"/>
      <c r="G720" s="468"/>
      <c r="H720" s="468"/>
      <c r="I720" s="468"/>
    </row>
    <row r="721" spans="1:9" x14ac:dyDescent="0.25">
      <c r="A721" s="468"/>
      <c r="B721" s="468"/>
      <c r="C721" s="468"/>
      <c r="D721" s="468"/>
      <c r="E721" s="468"/>
      <c r="F721" s="468"/>
      <c r="G721" s="468"/>
      <c r="H721" s="468"/>
      <c r="I721" s="468"/>
    </row>
    <row r="722" spans="1:9" x14ac:dyDescent="0.25">
      <c r="A722" s="468"/>
      <c r="B722" s="468"/>
      <c r="C722" s="468"/>
      <c r="D722" s="468"/>
      <c r="E722" s="468"/>
      <c r="F722" s="468"/>
      <c r="G722" s="468"/>
      <c r="H722" s="468"/>
      <c r="I722" s="468"/>
    </row>
    <row r="723" spans="1:9" x14ac:dyDescent="0.25">
      <c r="A723" s="223"/>
      <c r="B723" s="468"/>
      <c r="C723" s="468"/>
      <c r="D723" s="468"/>
      <c r="E723" s="468"/>
      <c r="F723" s="468"/>
      <c r="G723" s="468"/>
      <c r="H723" s="468"/>
      <c r="I723" s="468"/>
    </row>
    <row r="724" spans="1:9" x14ac:dyDescent="0.25">
      <c r="A724" s="468"/>
      <c r="B724" s="468"/>
      <c r="C724" s="468"/>
      <c r="D724" s="468"/>
      <c r="E724" s="468"/>
      <c r="F724" s="468"/>
      <c r="G724" s="468"/>
      <c r="H724" s="468"/>
      <c r="I724" s="468"/>
    </row>
    <row r="725" spans="1:9" x14ac:dyDescent="0.25">
      <c r="A725" s="468"/>
      <c r="B725" s="468"/>
      <c r="C725" s="468"/>
      <c r="D725" s="468"/>
      <c r="E725" s="468"/>
      <c r="F725" s="468"/>
      <c r="G725" s="468"/>
      <c r="H725" s="468"/>
      <c r="I725" s="468"/>
    </row>
    <row r="726" spans="1:9" x14ac:dyDescent="0.25">
      <c r="A726" s="468"/>
      <c r="B726" s="468"/>
      <c r="C726" s="468"/>
      <c r="D726" s="468"/>
      <c r="E726" s="468"/>
      <c r="F726" s="468"/>
      <c r="G726" s="468"/>
      <c r="H726" s="468"/>
      <c r="I726" s="468"/>
    </row>
    <row r="727" spans="1:9" x14ac:dyDescent="0.25">
      <c r="A727" s="468"/>
      <c r="B727" s="468"/>
      <c r="C727" s="468"/>
      <c r="D727" s="468"/>
      <c r="E727" s="468"/>
      <c r="F727" s="468"/>
      <c r="G727" s="468"/>
      <c r="H727" s="468"/>
      <c r="I727" s="468"/>
    </row>
    <row r="728" spans="1:9" x14ac:dyDescent="0.25">
      <c r="A728" s="468"/>
      <c r="B728" s="468"/>
      <c r="C728" s="468"/>
      <c r="D728" s="468"/>
      <c r="E728" s="468"/>
      <c r="F728" s="468"/>
      <c r="G728" s="468"/>
      <c r="H728" s="468"/>
      <c r="I728" s="468"/>
    </row>
    <row r="729" spans="1:9" x14ac:dyDescent="0.25">
      <c r="A729" s="468"/>
      <c r="B729" s="468"/>
      <c r="C729" s="468"/>
      <c r="D729" s="468"/>
      <c r="E729" s="468"/>
      <c r="F729" s="468"/>
      <c r="G729" s="468"/>
      <c r="H729" s="468"/>
      <c r="I729" s="468"/>
    </row>
    <row r="843" spans="1:9" x14ac:dyDescent="0.25">
      <c r="A843" s="223"/>
      <c r="B843" s="468"/>
      <c r="C843" s="468"/>
      <c r="D843" s="468"/>
      <c r="E843" s="468"/>
      <c r="F843" s="468"/>
      <c r="G843" s="468"/>
      <c r="H843" s="468"/>
      <c r="I843" s="468"/>
    </row>
  </sheetData>
  <mergeCells count="703">
    <mergeCell ref="A709:A710"/>
    <mergeCell ref="B709:B710"/>
    <mergeCell ref="A711:C711"/>
    <mergeCell ref="A712:C712"/>
    <mergeCell ref="A713:I713"/>
    <mergeCell ref="A714:I714"/>
    <mergeCell ref="A715:I715"/>
    <mergeCell ref="A700:A701"/>
    <mergeCell ref="B700:B701"/>
    <mergeCell ref="A702:C702"/>
    <mergeCell ref="A703:A704"/>
    <mergeCell ref="B703:B704"/>
    <mergeCell ref="A705:C705"/>
    <mergeCell ref="A706:A707"/>
    <mergeCell ref="B706:B707"/>
    <mergeCell ref="A708:C708"/>
    <mergeCell ref="A691:B691"/>
    <mergeCell ref="D691:I691"/>
    <mergeCell ref="A692:B692"/>
    <mergeCell ref="C692:C695"/>
    <mergeCell ref="A693:A695"/>
    <mergeCell ref="B693:B695"/>
    <mergeCell ref="A696:A698"/>
    <mergeCell ref="B696:B698"/>
    <mergeCell ref="A699:C699"/>
    <mergeCell ref="A686:B686"/>
    <mergeCell ref="C686:I686"/>
    <mergeCell ref="A687:B687"/>
    <mergeCell ref="C687:I687"/>
    <mergeCell ref="A688:B688"/>
    <mergeCell ref="C688:I688"/>
    <mergeCell ref="A689:B689"/>
    <mergeCell ref="C689:I689"/>
    <mergeCell ref="A690:B690"/>
    <mergeCell ref="C690:I690"/>
    <mergeCell ref="A671:A672"/>
    <mergeCell ref="B671:B672"/>
    <mergeCell ref="A673:C673"/>
    <mergeCell ref="A674:C674"/>
    <mergeCell ref="A675:I675"/>
    <mergeCell ref="A676:I676"/>
    <mergeCell ref="A677:I677"/>
    <mergeCell ref="A685:B685"/>
    <mergeCell ref="C685:I685"/>
    <mergeCell ref="A662:A663"/>
    <mergeCell ref="B662:B663"/>
    <mergeCell ref="A664:C664"/>
    <mergeCell ref="A665:A666"/>
    <mergeCell ref="B665:B666"/>
    <mergeCell ref="A667:C667"/>
    <mergeCell ref="A668:A669"/>
    <mergeCell ref="B668:B669"/>
    <mergeCell ref="A670:C670"/>
    <mergeCell ref="A653:B653"/>
    <mergeCell ref="D653:I653"/>
    <mergeCell ref="A654:B654"/>
    <mergeCell ref="C654:C657"/>
    <mergeCell ref="A655:A657"/>
    <mergeCell ref="B655:B657"/>
    <mergeCell ref="A658:A660"/>
    <mergeCell ref="B658:B660"/>
    <mergeCell ref="A661:C661"/>
    <mergeCell ref="A648:B648"/>
    <mergeCell ref="C648:I648"/>
    <mergeCell ref="A649:B649"/>
    <mergeCell ref="C649:I649"/>
    <mergeCell ref="A650:B650"/>
    <mergeCell ref="C650:I650"/>
    <mergeCell ref="A651:B651"/>
    <mergeCell ref="C651:I651"/>
    <mergeCell ref="A652:B652"/>
    <mergeCell ref="C652:I652"/>
    <mergeCell ref="A633:A634"/>
    <mergeCell ref="B633:B634"/>
    <mergeCell ref="A635:C635"/>
    <mergeCell ref="A636:C636"/>
    <mergeCell ref="A637:I637"/>
    <mergeCell ref="A638:I638"/>
    <mergeCell ref="A639:I639"/>
    <mergeCell ref="A647:B647"/>
    <mergeCell ref="C647:I647"/>
    <mergeCell ref="A624:A625"/>
    <mergeCell ref="B624:B625"/>
    <mergeCell ref="A626:C626"/>
    <mergeCell ref="A627:A628"/>
    <mergeCell ref="B627:B628"/>
    <mergeCell ref="A629:C629"/>
    <mergeCell ref="A630:A631"/>
    <mergeCell ref="B630:B631"/>
    <mergeCell ref="A632:C632"/>
    <mergeCell ref="A615:B615"/>
    <mergeCell ref="D615:I615"/>
    <mergeCell ref="A616:B616"/>
    <mergeCell ref="C616:C619"/>
    <mergeCell ref="A617:A619"/>
    <mergeCell ref="B617:B619"/>
    <mergeCell ref="A620:A622"/>
    <mergeCell ref="B620:B622"/>
    <mergeCell ref="A623:C623"/>
    <mergeCell ref="A610:B610"/>
    <mergeCell ref="C610:I610"/>
    <mergeCell ref="A611:B611"/>
    <mergeCell ref="C611:I611"/>
    <mergeCell ref="A612:B612"/>
    <mergeCell ref="C612:I612"/>
    <mergeCell ref="A613:B613"/>
    <mergeCell ref="C613:I613"/>
    <mergeCell ref="A614:B614"/>
    <mergeCell ref="C614:I614"/>
    <mergeCell ref="A595:A596"/>
    <mergeCell ref="B595:B596"/>
    <mergeCell ref="A597:C597"/>
    <mergeCell ref="A598:C598"/>
    <mergeCell ref="A599:I599"/>
    <mergeCell ref="A600:I600"/>
    <mergeCell ref="A601:I601"/>
    <mergeCell ref="A609:B609"/>
    <mergeCell ref="C609:I609"/>
    <mergeCell ref="A586:A587"/>
    <mergeCell ref="B586:B587"/>
    <mergeCell ref="A588:C588"/>
    <mergeCell ref="A589:A590"/>
    <mergeCell ref="B589:B590"/>
    <mergeCell ref="A591:C591"/>
    <mergeCell ref="A592:A593"/>
    <mergeCell ref="B592:B593"/>
    <mergeCell ref="A594:C594"/>
    <mergeCell ref="A577:B577"/>
    <mergeCell ref="D577:I577"/>
    <mergeCell ref="A578:B578"/>
    <mergeCell ref="C578:C581"/>
    <mergeCell ref="A579:A581"/>
    <mergeCell ref="B579:B581"/>
    <mergeCell ref="A582:A584"/>
    <mergeCell ref="B582:B584"/>
    <mergeCell ref="A585:C585"/>
    <mergeCell ref="A572:B572"/>
    <mergeCell ref="C572:I572"/>
    <mergeCell ref="A573:B573"/>
    <mergeCell ref="C573:I573"/>
    <mergeCell ref="A574:B574"/>
    <mergeCell ref="C574:I574"/>
    <mergeCell ref="A575:B575"/>
    <mergeCell ref="C575:I575"/>
    <mergeCell ref="A576:B576"/>
    <mergeCell ref="C576:I576"/>
    <mergeCell ref="A557:A558"/>
    <mergeCell ref="B557:B558"/>
    <mergeCell ref="A559:C559"/>
    <mergeCell ref="A560:C560"/>
    <mergeCell ref="A561:I561"/>
    <mergeCell ref="A562:I562"/>
    <mergeCell ref="A563:I563"/>
    <mergeCell ref="A571:B571"/>
    <mergeCell ref="C571:I571"/>
    <mergeCell ref="A548:A549"/>
    <mergeCell ref="B548:B549"/>
    <mergeCell ref="A550:C550"/>
    <mergeCell ref="A551:A552"/>
    <mergeCell ref="B551:B552"/>
    <mergeCell ref="A553:C553"/>
    <mergeCell ref="A554:A555"/>
    <mergeCell ref="B554:B555"/>
    <mergeCell ref="A556:C556"/>
    <mergeCell ref="A539:B539"/>
    <mergeCell ref="D539:I539"/>
    <mergeCell ref="A540:B540"/>
    <mergeCell ref="C540:C543"/>
    <mergeCell ref="A541:A543"/>
    <mergeCell ref="B541:B543"/>
    <mergeCell ref="A544:A546"/>
    <mergeCell ref="B544:B546"/>
    <mergeCell ref="A547:C547"/>
    <mergeCell ref="A534:B534"/>
    <mergeCell ref="C534:I534"/>
    <mergeCell ref="A535:B535"/>
    <mergeCell ref="C535:I535"/>
    <mergeCell ref="A536:B536"/>
    <mergeCell ref="C536:I536"/>
    <mergeCell ref="A537:B537"/>
    <mergeCell ref="C537:I537"/>
    <mergeCell ref="A538:B538"/>
    <mergeCell ref="C538:I538"/>
    <mergeCell ref="A519:A520"/>
    <mergeCell ref="B519:B520"/>
    <mergeCell ref="A521:C521"/>
    <mergeCell ref="A522:C522"/>
    <mergeCell ref="A523:I523"/>
    <mergeCell ref="A524:I524"/>
    <mergeCell ref="A525:I525"/>
    <mergeCell ref="A533:B533"/>
    <mergeCell ref="C533:I533"/>
    <mergeCell ref="A510:A511"/>
    <mergeCell ref="B510:B511"/>
    <mergeCell ref="A512:C512"/>
    <mergeCell ref="A513:A514"/>
    <mergeCell ref="B513:B514"/>
    <mergeCell ref="A515:C515"/>
    <mergeCell ref="A516:A517"/>
    <mergeCell ref="B516:B517"/>
    <mergeCell ref="A518:C518"/>
    <mergeCell ref="A501:B501"/>
    <mergeCell ref="D501:I501"/>
    <mergeCell ref="A502:B502"/>
    <mergeCell ref="C502:C505"/>
    <mergeCell ref="A503:A505"/>
    <mergeCell ref="B503:B505"/>
    <mergeCell ref="A506:A508"/>
    <mergeCell ref="B506:B508"/>
    <mergeCell ref="A509:C509"/>
    <mergeCell ref="A496:B496"/>
    <mergeCell ref="C496:I496"/>
    <mergeCell ref="A497:B497"/>
    <mergeCell ref="C497:I497"/>
    <mergeCell ref="A498:B498"/>
    <mergeCell ref="C498:I498"/>
    <mergeCell ref="A499:B499"/>
    <mergeCell ref="C499:I499"/>
    <mergeCell ref="A500:B500"/>
    <mergeCell ref="C500:I500"/>
    <mergeCell ref="A481:A482"/>
    <mergeCell ref="B481:B482"/>
    <mergeCell ref="A483:C483"/>
    <mergeCell ref="A484:C484"/>
    <mergeCell ref="A485:I485"/>
    <mergeCell ref="A486:I486"/>
    <mergeCell ref="A487:I487"/>
    <mergeCell ref="A495:B495"/>
    <mergeCell ref="C495:I495"/>
    <mergeCell ref="A472:A473"/>
    <mergeCell ref="B472:B473"/>
    <mergeCell ref="A474:C474"/>
    <mergeCell ref="A475:A476"/>
    <mergeCell ref="B475:B476"/>
    <mergeCell ref="A477:C477"/>
    <mergeCell ref="A478:A479"/>
    <mergeCell ref="B478:B479"/>
    <mergeCell ref="A480:C480"/>
    <mergeCell ref="A463:B463"/>
    <mergeCell ref="D463:I463"/>
    <mergeCell ref="A464:B464"/>
    <mergeCell ref="C464:C467"/>
    <mergeCell ref="A465:A467"/>
    <mergeCell ref="B465:B467"/>
    <mergeCell ref="A468:A470"/>
    <mergeCell ref="B468:B470"/>
    <mergeCell ref="A471:C471"/>
    <mergeCell ref="A458:B458"/>
    <mergeCell ref="C458:I458"/>
    <mergeCell ref="A459:B459"/>
    <mergeCell ref="C459:I459"/>
    <mergeCell ref="A460:B460"/>
    <mergeCell ref="C460:I460"/>
    <mergeCell ref="A461:B461"/>
    <mergeCell ref="C461:I461"/>
    <mergeCell ref="A462:B462"/>
    <mergeCell ref="C462:I462"/>
    <mergeCell ref="A443:A444"/>
    <mergeCell ref="B443:B444"/>
    <mergeCell ref="A445:C445"/>
    <mergeCell ref="A446:C446"/>
    <mergeCell ref="A447:I447"/>
    <mergeCell ref="A448:I448"/>
    <mergeCell ref="A449:I449"/>
    <mergeCell ref="A457:B457"/>
    <mergeCell ref="C457:I457"/>
    <mergeCell ref="A434:A435"/>
    <mergeCell ref="B434:B435"/>
    <mergeCell ref="A436:C436"/>
    <mergeCell ref="A437:A438"/>
    <mergeCell ref="B437:B438"/>
    <mergeCell ref="A439:C439"/>
    <mergeCell ref="A440:A441"/>
    <mergeCell ref="B440:B441"/>
    <mergeCell ref="A442:C442"/>
    <mergeCell ref="A425:B425"/>
    <mergeCell ref="D425:I425"/>
    <mergeCell ref="A426:B426"/>
    <mergeCell ref="C426:C429"/>
    <mergeCell ref="A427:A429"/>
    <mergeCell ref="B427:B429"/>
    <mergeCell ref="A430:A432"/>
    <mergeCell ref="B430:B432"/>
    <mergeCell ref="A433:C433"/>
    <mergeCell ref="A420:B420"/>
    <mergeCell ref="C420:I420"/>
    <mergeCell ref="A421:B421"/>
    <mergeCell ref="C421:I421"/>
    <mergeCell ref="A422:B422"/>
    <mergeCell ref="C422:I422"/>
    <mergeCell ref="A423:B423"/>
    <mergeCell ref="C423:I423"/>
    <mergeCell ref="A424:B424"/>
    <mergeCell ref="C424:I424"/>
    <mergeCell ref="A405:A406"/>
    <mergeCell ref="B405:B406"/>
    <mergeCell ref="A407:C407"/>
    <mergeCell ref="A408:C408"/>
    <mergeCell ref="A409:I409"/>
    <mergeCell ref="A410:I410"/>
    <mergeCell ref="A411:I411"/>
    <mergeCell ref="A419:B419"/>
    <mergeCell ref="C419:I419"/>
    <mergeCell ref="A396:A397"/>
    <mergeCell ref="B396:B397"/>
    <mergeCell ref="A398:C398"/>
    <mergeCell ref="A399:A400"/>
    <mergeCell ref="B399:B400"/>
    <mergeCell ref="A401:C401"/>
    <mergeCell ref="A402:A403"/>
    <mergeCell ref="B402:B403"/>
    <mergeCell ref="A404:C404"/>
    <mergeCell ref="A387:B387"/>
    <mergeCell ref="D387:I387"/>
    <mergeCell ref="A388:B388"/>
    <mergeCell ref="C388:C391"/>
    <mergeCell ref="A389:A391"/>
    <mergeCell ref="B389:B391"/>
    <mergeCell ref="A392:A394"/>
    <mergeCell ref="B392:B394"/>
    <mergeCell ref="A395:C395"/>
    <mergeCell ref="A382:B382"/>
    <mergeCell ref="C382:I382"/>
    <mergeCell ref="A383:B383"/>
    <mergeCell ref="C383:I383"/>
    <mergeCell ref="A384:B384"/>
    <mergeCell ref="C384:I384"/>
    <mergeCell ref="A385:B385"/>
    <mergeCell ref="C385:I385"/>
    <mergeCell ref="A386:B386"/>
    <mergeCell ref="C386:I386"/>
    <mergeCell ref="A367:A368"/>
    <mergeCell ref="B367:B368"/>
    <mergeCell ref="A369:C369"/>
    <mergeCell ref="A370:C370"/>
    <mergeCell ref="A371:I371"/>
    <mergeCell ref="A372:I372"/>
    <mergeCell ref="A373:I373"/>
    <mergeCell ref="A381:B381"/>
    <mergeCell ref="C381:I381"/>
    <mergeCell ref="A358:A359"/>
    <mergeCell ref="B358:B359"/>
    <mergeCell ref="A360:C360"/>
    <mergeCell ref="A361:A362"/>
    <mergeCell ref="B361:B362"/>
    <mergeCell ref="A363:C363"/>
    <mergeCell ref="A364:A365"/>
    <mergeCell ref="B364:B365"/>
    <mergeCell ref="A366:C366"/>
    <mergeCell ref="A349:B349"/>
    <mergeCell ref="D349:I349"/>
    <mergeCell ref="A350:B350"/>
    <mergeCell ref="C350:C353"/>
    <mergeCell ref="A351:A353"/>
    <mergeCell ref="B351:B353"/>
    <mergeCell ref="A354:A356"/>
    <mergeCell ref="B354:B356"/>
    <mergeCell ref="A357:C357"/>
    <mergeCell ref="A344:B344"/>
    <mergeCell ref="C344:I344"/>
    <mergeCell ref="A345:B345"/>
    <mergeCell ref="C345:I345"/>
    <mergeCell ref="A346:B346"/>
    <mergeCell ref="C346:I346"/>
    <mergeCell ref="A347:B347"/>
    <mergeCell ref="C347:I347"/>
    <mergeCell ref="A348:B348"/>
    <mergeCell ref="C348:I348"/>
    <mergeCell ref="A329:A330"/>
    <mergeCell ref="B329:B330"/>
    <mergeCell ref="A331:C331"/>
    <mergeCell ref="A332:C332"/>
    <mergeCell ref="A333:I333"/>
    <mergeCell ref="A334:I334"/>
    <mergeCell ref="A335:I335"/>
    <mergeCell ref="A343:B343"/>
    <mergeCell ref="C343:I343"/>
    <mergeCell ref="A320:A321"/>
    <mergeCell ref="B320:B321"/>
    <mergeCell ref="A322:C322"/>
    <mergeCell ref="A323:A324"/>
    <mergeCell ref="B323:B324"/>
    <mergeCell ref="A325:C325"/>
    <mergeCell ref="A326:A327"/>
    <mergeCell ref="B326:B327"/>
    <mergeCell ref="A328:C328"/>
    <mergeCell ref="A311:B311"/>
    <mergeCell ref="D311:I311"/>
    <mergeCell ref="A312:B312"/>
    <mergeCell ref="C312:C315"/>
    <mergeCell ref="A313:A315"/>
    <mergeCell ref="B313:B315"/>
    <mergeCell ref="A316:A318"/>
    <mergeCell ref="B316:B318"/>
    <mergeCell ref="A319:C319"/>
    <mergeCell ref="A306:B306"/>
    <mergeCell ref="C306:I306"/>
    <mergeCell ref="A307:B307"/>
    <mergeCell ref="C307:I307"/>
    <mergeCell ref="A308:B308"/>
    <mergeCell ref="C308:I308"/>
    <mergeCell ref="A309:B309"/>
    <mergeCell ref="C309:I309"/>
    <mergeCell ref="A310:B310"/>
    <mergeCell ref="C310:I310"/>
    <mergeCell ref="A291:A292"/>
    <mergeCell ref="B291:B292"/>
    <mergeCell ref="A293:C293"/>
    <mergeCell ref="A294:C294"/>
    <mergeCell ref="A295:I295"/>
    <mergeCell ref="A296:I296"/>
    <mergeCell ref="A297:I297"/>
    <mergeCell ref="A305:B305"/>
    <mergeCell ref="C305:I305"/>
    <mergeCell ref="A282:A283"/>
    <mergeCell ref="B282:B283"/>
    <mergeCell ref="A284:C284"/>
    <mergeCell ref="A285:A286"/>
    <mergeCell ref="B285:B286"/>
    <mergeCell ref="A287:C287"/>
    <mergeCell ref="A288:A289"/>
    <mergeCell ref="B288:B289"/>
    <mergeCell ref="A290:C290"/>
    <mergeCell ref="A273:B273"/>
    <mergeCell ref="D273:I273"/>
    <mergeCell ref="A274:B274"/>
    <mergeCell ref="C274:C277"/>
    <mergeCell ref="A275:A277"/>
    <mergeCell ref="B275:B277"/>
    <mergeCell ref="A278:A280"/>
    <mergeCell ref="B278:B280"/>
    <mergeCell ref="A281:C281"/>
    <mergeCell ref="A268:B268"/>
    <mergeCell ref="C268:I268"/>
    <mergeCell ref="A269:B269"/>
    <mergeCell ref="C269:I269"/>
    <mergeCell ref="A270:B270"/>
    <mergeCell ref="C270:I270"/>
    <mergeCell ref="A271:B271"/>
    <mergeCell ref="C271:I271"/>
    <mergeCell ref="A272:B272"/>
    <mergeCell ref="C272:I272"/>
    <mergeCell ref="A253:A254"/>
    <mergeCell ref="B253:B254"/>
    <mergeCell ref="A255:C255"/>
    <mergeCell ref="A256:C256"/>
    <mergeCell ref="A257:I257"/>
    <mergeCell ref="A258:I258"/>
    <mergeCell ref="A259:I259"/>
    <mergeCell ref="A267:B267"/>
    <mergeCell ref="C267:I267"/>
    <mergeCell ref="A244:A245"/>
    <mergeCell ref="B244:B245"/>
    <mergeCell ref="A246:C246"/>
    <mergeCell ref="A247:A248"/>
    <mergeCell ref="B247:B248"/>
    <mergeCell ref="A249:C249"/>
    <mergeCell ref="A250:A251"/>
    <mergeCell ref="B250:B251"/>
    <mergeCell ref="A252:C252"/>
    <mergeCell ref="A235:B235"/>
    <mergeCell ref="D235:I235"/>
    <mergeCell ref="A236:B236"/>
    <mergeCell ref="C236:C239"/>
    <mergeCell ref="A237:A239"/>
    <mergeCell ref="B237:B239"/>
    <mergeCell ref="A240:A242"/>
    <mergeCell ref="B240:B242"/>
    <mergeCell ref="A243:C243"/>
    <mergeCell ref="A230:B230"/>
    <mergeCell ref="C230:I230"/>
    <mergeCell ref="A231:B231"/>
    <mergeCell ref="C231:I231"/>
    <mergeCell ref="A232:B232"/>
    <mergeCell ref="C232:I232"/>
    <mergeCell ref="A233:B233"/>
    <mergeCell ref="C233:I233"/>
    <mergeCell ref="A234:B234"/>
    <mergeCell ref="C234:I234"/>
    <mergeCell ref="A215:A216"/>
    <mergeCell ref="B215:B216"/>
    <mergeCell ref="A217:C217"/>
    <mergeCell ref="A218:C218"/>
    <mergeCell ref="A219:I219"/>
    <mergeCell ref="A220:I220"/>
    <mergeCell ref="A221:I221"/>
    <mergeCell ref="A229:B229"/>
    <mergeCell ref="C229:I229"/>
    <mergeCell ref="A206:A207"/>
    <mergeCell ref="B206:B207"/>
    <mergeCell ref="A208:C208"/>
    <mergeCell ref="A209:A210"/>
    <mergeCell ref="B209:B210"/>
    <mergeCell ref="A211:C211"/>
    <mergeCell ref="A212:A213"/>
    <mergeCell ref="B212:B213"/>
    <mergeCell ref="A214:C214"/>
    <mergeCell ref="A197:B197"/>
    <mergeCell ref="D197:I197"/>
    <mergeCell ref="A198:B198"/>
    <mergeCell ref="C198:C201"/>
    <mergeCell ref="A199:A201"/>
    <mergeCell ref="B199:B201"/>
    <mergeCell ref="A202:A204"/>
    <mergeCell ref="B202:B204"/>
    <mergeCell ref="A205:C205"/>
    <mergeCell ref="A192:B192"/>
    <mergeCell ref="C192:I192"/>
    <mergeCell ref="A193:B193"/>
    <mergeCell ref="C193:I193"/>
    <mergeCell ref="A194:B194"/>
    <mergeCell ref="C194:I194"/>
    <mergeCell ref="A195:B195"/>
    <mergeCell ref="C195:I195"/>
    <mergeCell ref="A196:B196"/>
    <mergeCell ref="C196:I196"/>
    <mergeCell ref="A177:A178"/>
    <mergeCell ref="B177:B178"/>
    <mergeCell ref="A179:C179"/>
    <mergeCell ref="A180:C180"/>
    <mergeCell ref="A181:I181"/>
    <mergeCell ref="A182:I182"/>
    <mergeCell ref="A183:I183"/>
    <mergeCell ref="A191:B191"/>
    <mergeCell ref="C191:I191"/>
    <mergeCell ref="A168:A169"/>
    <mergeCell ref="B168:B169"/>
    <mergeCell ref="A170:C170"/>
    <mergeCell ref="A171:A172"/>
    <mergeCell ref="B171:B172"/>
    <mergeCell ref="A173:C173"/>
    <mergeCell ref="A174:A175"/>
    <mergeCell ref="B174:B175"/>
    <mergeCell ref="A176:C176"/>
    <mergeCell ref="A159:B159"/>
    <mergeCell ref="D159:I159"/>
    <mergeCell ref="A160:B160"/>
    <mergeCell ref="C160:C163"/>
    <mergeCell ref="A161:A163"/>
    <mergeCell ref="B161:B163"/>
    <mergeCell ref="A164:A166"/>
    <mergeCell ref="B164:B166"/>
    <mergeCell ref="A167:C167"/>
    <mergeCell ref="A154:B154"/>
    <mergeCell ref="C154:I154"/>
    <mergeCell ref="A155:B155"/>
    <mergeCell ref="C155:I155"/>
    <mergeCell ref="A156:B156"/>
    <mergeCell ref="C156:I156"/>
    <mergeCell ref="A157:B157"/>
    <mergeCell ref="C157:I157"/>
    <mergeCell ref="A158:B158"/>
    <mergeCell ref="C158:I158"/>
    <mergeCell ref="A139:A140"/>
    <mergeCell ref="B139:B140"/>
    <mergeCell ref="A141:C141"/>
    <mergeCell ref="A142:C142"/>
    <mergeCell ref="A143:I143"/>
    <mergeCell ref="A144:I144"/>
    <mergeCell ref="A145:I145"/>
    <mergeCell ref="A153:B153"/>
    <mergeCell ref="C153:I153"/>
    <mergeCell ref="A130:A131"/>
    <mergeCell ref="B130:B131"/>
    <mergeCell ref="A132:C132"/>
    <mergeCell ref="A133:A134"/>
    <mergeCell ref="B133:B134"/>
    <mergeCell ref="A135:C135"/>
    <mergeCell ref="A136:A137"/>
    <mergeCell ref="B136:B137"/>
    <mergeCell ref="A138:C138"/>
    <mergeCell ref="A121:B121"/>
    <mergeCell ref="D121:I121"/>
    <mergeCell ref="A122:B122"/>
    <mergeCell ref="C122:C125"/>
    <mergeCell ref="A123:A125"/>
    <mergeCell ref="B123:B125"/>
    <mergeCell ref="A126:A128"/>
    <mergeCell ref="B126:B128"/>
    <mergeCell ref="A129:C129"/>
    <mergeCell ref="A116:B116"/>
    <mergeCell ref="C116:I116"/>
    <mergeCell ref="A117:B117"/>
    <mergeCell ref="C117:I117"/>
    <mergeCell ref="A118:B118"/>
    <mergeCell ref="C118:I118"/>
    <mergeCell ref="A119:B119"/>
    <mergeCell ref="C119:I119"/>
    <mergeCell ref="A120:B120"/>
    <mergeCell ref="C120:I120"/>
    <mergeCell ref="A101:A102"/>
    <mergeCell ref="B101:B102"/>
    <mergeCell ref="A103:C103"/>
    <mergeCell ref="A104:C104"/>
    <mergeCell ref="A105:I105"/>
    <mergeCell ref="A106:I106"/>
    <mergeCell ref="A107:I107"/>
    <mergeCell ref="A115:B115"/>
    <mergeCell ref="C115:I115"/>
    <mergeCell ref="A92:A93"/>
    <mergeCell ref="B92:B93"/>
    <mergeCell ref="A94:C94"/>
    <mergeCell ref="A95:A96"/>
    <mergeCell ref="B95:B96"/>
    <mergeCell ref="A97:C97"/>
    <mergeCell ref="A98:A99"/>
    <mergeCell ref="B98:B99"/>
    <mergeCell ref="A100:C100"/>
    <mergeCell ref="A83:B83"/>
    <mergeCell ref="D83:I83"/>
    <mergeCell ref="A84:B84"/>
    <mergeCell ref="C84:C87"/>
    <mergeCell ref="A85:A87"/>
    <mergeCell ref="B85:B87"/>
    <mergeCell ref="A88:A90"/>
    <mergeCell ref="B88:B90"/>
    <mergeCell ref="A91:C91"/>
    <mergeCell ref="A78:B78"/>
    <mergeCell ref="C78:I78"/>
    <mergeCell ref="A79:B79"/>
    <mergeCell ref="C79:I79"/>
    <mergeCell ref="A80:B80"/>
    <mergeCell ref="C80:I80"/>
    <mergeCell ref="A81:B81"/>
    <mergeCell ref="C81:I81"/>
    <mergeCell ref="A82:B82"/>
    <mergeCell ref="C82:I82"/>
    <mergeCell ref="A63:A64"/>
    <mergeCell ref="B63:B64"/>
    <mergeCell ref="A65:C65"/>
    <mergeCell ref="A66:C66"/>
    <mergeCell ref="A67:I67"/>
    <mergeCell ref="A68:I68"/>
    <mergeCell ref="A69:I69"/>
    <mergeCell ref="A77:B77"/>
    <mergeCell ref="C77:I77"/>
    <mergeCell ref="A54:A55"/>
    <mergeCell ref="B54:B55"/>
    <mergeCell ref="A56:C56"/>
    <mergeCell ref="A57:A58"/>
    <mergeCell ref="B57:B58"/>
    <mergeCell ref="A59:C59"/>
    <mergeCell ref="A60:A61"/>
    <mergeCell ref="B60:B61"/>
    <mergeCell ref="A62:C62"/>
    <mergeCell ref="A45:B45"/>
    <mergeCell ref="D45:I45"/>
    <mergeCell ref="A46:B46"/>
    <mergeCell ref="C46:C49"/>
    <mergeCell ref="A47:A49"/>
    <mergeCell ref="B47:B49"/>
    <mergeCell ref="A50:A52"/>
    <mergeCell ref="B50:B52"/>
    <mergeCell ref="A53:C53"/>
    <mergeCell ref="A40:B40"/>
    <mergeCell ref="C40:I40"/>
    <mergeCell ref="A41:B41"/>
    <mergeCell ref="C41:I41"/>
    <mergeCell ref="A42:B42"/>
    <mergeCell ref="C42:I42"/>
    <mergeCell ref="A43:B43"/>
    <mergeCell ref="C43:I43"/>
    <mergeCell ref="A44:B44"/>
    <mergeCell ref="C44:I44"/>
    <mergeCell ref="A24:C24"/>
    <mergeCell ref="A25:A26"/>
    <mergeCell ref="B25:B26"/>
    <mergeCell ref="A27:C27"/>
    <mergeCell ref="A28:C28"/>
    <mergeCell ref="A29:I29"/>
    <mergeCell ref="A30:I30"/>
    <mergeCell ref="A31:I31"/>
    <mergeCell ref="A39:B39"/>
    <mergeCell ref="C39:I39"/>
    <mergeCell ref="A15:C15"/>
    <mergeCell ref="A16:A17"/>
    <mergeCell ref="B16:B17"/>
    <mergeCell ref="A18:C18"/>
    <mergeCell ref="A19:A20"/>
    <mergeCell ref="B19:B20"/>
    <mergeCell ref="A21:C21"/>
    <mergeCell ref="A22:A23"/>
    <mergeCell ref="B22:B23"/>
    <mergeCell ref="A6:B6"/>
    <mergeCell ref="C6:I6"/>
    <mergeCell ref="A7:B7"/>
    <mergeCell ref="D7:I7"/>
    <mergeCell ref="A8:B8"/>
    <mergeCell ref="C8:C11"/>
    <mergeCell ref="A9:A11"/>
    <mergeCell ref="B9:B11"/>
    <mergeCell ref="A12:A14"/>
    <mergeCell ref="B12:B14"/>
    <mergeCell ref="A1:B1"/>
    <mergeCell ref="C1:I1"/>
    <mergeCell ref="A2:B2"/>
    <mergeCell ref="C2:I2"/>
    <mergeCell ref="A3:B3"/>
    <mergeCell ref="C3:I3"/>
    <mergeCell ref="A4:B4"/>
    <mergeCell ref="C4:I4"/>
    <mergeCell ref="A5:B5"/>
    <mergeCell ref="C5:I5"/>
  </mergeCells>
  <conditionalFormatting sqref="C12">
    <cfRule type="cellIs" dxfId="104" priority="2" operator="lessThan">
      <formula>0</formula>
    </cfRule>
  </conditionalFormatting>
  <conditionalFormatting sqref="C14">
    <cfRule type="cellIs" dxfId="103" priority="3" operator="lessThan">
      <formula>0</formula>
    </cfRule>
  </conditionalFormatting>
  <conditionalFormatting sqref="C50">
    <cfRule type="cellIs" dxfId="102" priority="4" operator="lessThan">
      <formula>0</formula>
    </cfRule>
  </conditionalFormatting>
  <conditionalFormatting sqref="C52">
    <cfRule type="cellIs" dxfId="101" priority="5" operator="lessThan">
      <formula>0</formula>
    </cfRule>
  </conditionalFormatting>
  <conditionalFormatting sqref="C88">
    <cfRule type="cellIs" dxfId="100" priority="6" operator="lessThan">
      <formula>0</formula>
    </cfRule>
  </conditionalFormatting>
  <conditionalFormatting sqref="C90">
    <cfRule type="cellIs" dxfId="99" priority="7" operator="lessThan">
      <formula>0</formula>
    </cfRule>
  </conditionalFormatting>
  <conditionalFormatting sqref="C126">
    <cfRule type="cellIs" dxfId="98" priority="8" operator="lessThan">
      <formula>0</formula>
    </cfRule>
  </conditionalFormatting>
  <conditionalFormatting sqref="C128">
    <cfRule type="cellIs" dxfId="97" priority="9" operator="lessThan">
      <formula>0</formula>
    </cfRule>
  </conditionalFormatting>
  <conditionalFormatting sqref="C164">
    <cfRule type="cellIs" dxfId="96" priority="10" operator="lessThan">
      <formula>0</formula>
    </cfRule>
  </conditionalFormatting>
  <conditionalFormatting sqref="C166">
    <cfRule type="cellIs" dxfId="95" priority="11" operator="lessThan">
      <formula>0</formula>
    </cfRule>
  </conditionalFormatting>
  <conditionalFormatting sqref="C202">
    <cfRule type="cellIs" dxfId="94" priority="12" operator="lessThan">
      <formula>0</formula>
    </cfRule>
  </conditionalFormatting>
  <conditionalFormatting sqref="C204">
    <cfRule type="cellIs" dxfId="93" priority="13" operator="lessThan">
      <formula>0</formula>
    </cfRule>
  </conditionalFormatting>
  <conditionalFormatting sqref="C240">
    <cfRule type="cellIs" dxfId="92" priority="14" operator="lessThan">
      <formula>0</formula>
    </cfRule>
  </conditionalFormatting>
  <conditionalFormatting sqref="C242">
    <cfRule type="cellIs" dxfId="91" priority="15" operator="lessThan">
      <formula>0</formula>
    </cfRule>
  </conditionalFormatting>
  <conditionalFormatting sqref="C278">
    <cfRule type="cellIs" dxfId="90" priority="16" operator="lessThan">
      <formula>0</formula>
    </cfRule>
  </conditionalFormatting>
  <conditionalFormatting sqref="C280">
    <cfRule type="cellIs" dxfId="89" priority="17" operator="lessThan">
      <formula>0</formula>
    </cfRule>
  </conditionalFormatting>
  <conditionalFormatting sqref="C316">
    <cfRule type="cellIs" dxfId="88" priority="18" operator="lessThan">
      <formula>0</formula>
    </cfRule>
  </conditionalFormatting>
  <conditionalFormatting sqref="C318">
    <cfRule type="cellIs" dxfId="87" priority="19" operator="lessThan">
      <formula>0</formula>
    </cfRule>
  </conditionalFormatting>
  <conditionalFormatting sqref="C354">
    <cfRule type="cellIs" dxfId="86" priority="20" operator="lessThan">
      <formula>0</formula>
    </cfRule>
  </conditionalFormatting>
  <conditionalFormatting sqref="C356">
    <cfRule type="cellIs" dxfId="85" priority="21" operator="lessThan">
      <formula>0</formula>
    </cfRule>
  </conditionalFormatting>
  <conditionalFormatting sqref="C392">
    <cfRule type="cellIs" dxfId="84" priority="22" operator="lessThan">
      <formula>0</formula>
    </cfRule>
  </conditionalFormatting>
  <conditionalFormatting sqref="C394">
    <cfRule type="cellIs" dxfId="83" priority="23" operator="lessThan">
      <formula>0</formula>
    </cfRule>
  </conditionalFormatting>
  <conditionalFormatting sqref="C430">
    <cfRule type="cellIs" dxfId="82" priority="24" operator="lessThan">
      <formula>0</formula>
    </cfRule>
  </conditionalFormatting>
  <conditionalFormatting sqref="C432">
    <cfRule type="cellIs" dxfId="81" priority="25" operator="lessThan">
      <formula>0</formula>
    </cfRule>
  </conditionalFormatting>
  <conditionalFormatting sqref="C468">
    <cfRule type="cellIs" dxfId="80" priority="26" operator="lessThan">
      <formula>0</formula>
    </cfRule>
  </conditionalFormatting>
  <conditionalFormatting sqref="C470">
    <cfRule type="cellIs" dxfId="79" priority="27" operator="lessThan">
      <formula>0</formula>
    </cfRule>
  </conditionalFormatting>
  <conditionalFormatting sqref="C506">
    <cfRule type="cellIs" dxfId="78" priority="28" operator="lessThan">
      <formula>0</formula>
    </cfRule>
  </conditionalFormatting>
  <conditionalFormatting sqref="C508">
    <cfRule type="cellIs" dxfId="77" priority="29" operator="lessThan">
      <formula>0</formula>
    </cfRule>
  </conditionalFormatting>
  <conditionalFormatting sqref="C544">
    <cfRule type="cellIs" dxfId="76" priority="30" operator="lessThan">
      <formula>0</formula>
    </cfRule>
  </conditionalFormatting>
  <conditionalFormatting sqref="C546">
    <cfRule type="cellIs" dxfId="75" priority="31" operator="lessThan">
      <formula>0</formula>
    </cfRule>
  </conditionalFormatting>
  <conditionalFormatting sqref="C582">
    <cfRule type="cellIs" dxfId="74" priority="32" operator="lessThan">
      <formula>0</formula>
    </cfRule>
  </conditionalFormatting>
  <conditionalFormatting sqref="C584">
    <cfRule type="cellIs" dxfId="73" priority="33" operator="lessThan">
      <formula>0</formula>
    </cfRule>
  </conditionalFormatting>
  <conditionalFormatting sqref="C620">
    <cfRule type="cellIs" dxfId="72" priority="34" operator="lessThan">
      <formula>0</formula>
    </cfRule>
  </conditionalFormatting>
  <conditionalFormatting sqref="C622">
    <cfRule type="cellIs" dxfId="71" priority="35" operator="lessThan">
      <formula>0</formula>
    </cfRule>
  </conditionalFormatting>
  <conditionalFormatting sqref="C658">
    <cfRule type="cellIs" dxfId="70" priority="36" operator="lessThan">
      <formula>0</formula>
    </cfRule>
  </conditionalFormatting>
  <conditionalFormatting sqref="C660">
    <cfRule type="cellIs" dxfId="69" priority="37" operator="lessThan">
      <formula>0</formula>
    </cfRule>
  </conditionalFormatting>
  <conditionalFormatting sqref="C696">
    <cfRule type="cellIs" dxfId="68" priority="38" operator="lessThan">
      <formula>0</formula>
    </cfRule>
  </conditionalFormatting>
  <conditionalFormatting sqref="C698">
    <cfRule type="cellIs" dxfId="67" priority="39" operator="lessThan">
      <formula>0</formula>
    </cfRule>
  </conditionalFormatting>
  <pageMargins left="0.7" right="0.7" top="0.75" bottom="0.75" header="0.511811023622047" footer="0.511811023622047"/>
  <pageSetup orientation="portrait" horizontalDpi="300" verticalDpi="300"/>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tabColor rgb="FFCCC1DA"/>
  </sheetPr>
  <dimension ref="A1:Q878"/>
  <sheetViews>
    <sheetView topLeftCell="A740" zoomScaleNormal="100" workbookViewId="0">
      <selection activeCell="N752" sqref="N752"/>
    </sheetView>
  </sheetViews>
  <sheetFormatPr baseColWidth="10" defaultColWidth="10.7265625" defaultRowHeight="12.5" x14ac:dyDescent="0.25"/>
  <cols>
    <col min="3" max="3" width="26.453125" customWidth="1"/>
    <col min="4" max="14" width="18.54296875" customWidth="1"/>
    <col min="259" max="259" width="26.453125" customWidth="1"/>
    <col min="260" max="270" width="18.54296875" customWidth="1"/>
    <col min="515" max="515" width="26.453125" customWidth="1"/>
    <col min="516" max="526" width="18.54296875" customWidth="1"/>
    <col min="771" max="771" width="26.453125" customWidth="1"/>
    <col min="772" max="782" width="18.54296875" customWidth="1"/>
  </cols>
  <sheetData>
    <row r="1" spans="1:14" x14ac:dyDescent="0.25">
      <c r="A1" s="13" t="s">
        <v>23</v>
      </c>
      <c r="B1" s="13"/>
      <c r="C1" s="791">
        <f>Presentación!$C$3</f>
        <v>1990</v>
      </c>
      <c r="D1" s="791"/>
      <c r="E1" s="791"/>
      <c r="F1" s="791"/>
      <c r="G1" s="791"/>
      <c r="H1" s="791"/>
      <c r="I1" s="791"/>
      <c r="J1" s="791"/>
      <c r="K1" s="791"/>
      <c r="L1" s="791"/>
      <c r="M1" s="791"/>
      <c r="N1" s="791"/>
    </row>
    <row r="2" spans="1:14" ht="12" customHeight="1" x14ac:dyDescent="0.25">
      <c r="A2" s="11" t="s">
        <v>24</v>
      </c>
      <c r="B2" s="11"/>
      <c r="C2" s="792" t="s">
        <v>0</v>
      </c>
      <c r="D2" s="792"/>
      <c r="E2" s="792"/>
      <c r="F2" s="792"/>
      <c r="G2" s="792"/>
      <c r="H2" s="792"/>
      <c r="I2" s="792"/>
      <c r="J2" s="792"/>
      <c r="K2" s="792"/>
      <c r="L2" s="792"/>
      <c r="M2" s="792"/>
      <c r="N2" s="792"/>
    </row>
    <row r="3" spans="1:14" ht="12.75" customHeight="1" x14ac:dyDescent="0.25">
      <c r="A3" s="11" t="s">
        <v>27</v>
      </c>
      <c r="B3" s="11"/>
      <c r="C3" s="690" t="s">
        <v>697</v>
      </c>
      <c r="D3" s="690"/>
      <c r="E3" s="690"/>
      <c r="F3" s="690"/>
      <c r="G3" s="690"/>
      <c r="H3" s="690"/>
      <c r="I3" s="690"/>
      <c r="J3" s="690"/>
      <c r="K3" s="690"/>
      <c r="L3" s="690"/>
      <c r="M3" s="690"/>
      <c r="N3" s="690"/>
    </row>
    <row r="4" spans="1:14" ht="12" customHeight="1" x14ac:dyDescent="0.25">
      <c r="A4" s="11" t="s">
        <v>29</v>
      </c>
      <c r="B4" s="11"/>
      <c r="C4" s="690" t="s">
        <v>680</v>
      </c>
      <c r="D4" s="690"/>
      <c r="E4" s="690"/>
      <c r="F4" s="690"/>
      <c r="G4" s="690"/>
      <c r="H4" s="690"/>
      <c r="I4" s="690"/>
      <c r="J4" s="690"/>
      <c r="K4" s="690"/>
      <c r="L4" s="690"/>
      <c r="M4" s="690"/>
      <c r="N4" s="690"/>
    </row>
    <row r="5" spans="1:14" ht="12" customHeight="1" x14ac:dyDescent="0.25">
      <c r="A5" s="11" t="s">
        <v>31</v>
      </c>
      <c r="B5" s="11"/>
      <c r="C5" s="690" t="s">
        <v>262</v>
      </c>
      <c r="D5" s="690"/>
      <c r="E5" s="690"/>
      <c r="F5" s="690"/>
      <c r="G5" s="690"/>
      <c r="H5" s="690"/>
      <c r="I5" s="690"/>
      <c r="J5" s="690"/>
      <c r="K5" s="690"/>
      <c r="L5" s="690"/>
      <c r="M5" s="690"/>
      <c r="N5" s="690"/>
    </row>
    <row r="6" spans="1:14" ht="12.75" customHeight="1" x14ac:dyDescent="0.25">
      <c r="A6" s="696" t="s">
        <v>33</v>
      </c>
      <c r="B6" s="696"/>
      <c r="C6" s="23" t="s">
        <v>496</v>
      </c>
      <c r="D6" s="8" t="s">
        <v>263</v>
      </c>
      <c r="E6" s="8"/>
      <c r="F6" s="8"/>
      <c r="G6" s="8"/>
      <c r="H6" s="8"/>
      <c r="I6" s="8"/>
      <c r="J6" s="8"/>
      <c r="K6" s="8"/>
      <c r="L6" s="8"/>
      <c r="M6" s="8"/>
      <c r="N6" s="8"/>
    </row>
    <row r="7" spans="1:14" ht="12.75" customHeight="1" x14ac:dyDescent="0.25">
      <c r="A7" s="7" t="s">
        <v>37</v>
      </c>
      <c r="B7" s="7"/>
      <c r="C7" s="6" t="s">
        <v>264</v>
      </c>
      <c r="D7" s="6" t="s">
        <v>265</v>
      </c>
      <c r="E7" s="708" t="s">
        <v>266</v>
      </c>
      <c r="F7" s="7" t="s">
        <v>267</v>
      </c>
      <c r="G7" s="7" t="s">
        <v>268</v>
      </c>
      <c r="H7" s="7" t="s">
        <v>269</v>
      </c>
      <c r="I7" s="7" t="s">
        <v>270</v>
      </c>
      <c r="J7" s="7" t="s">
        <v>271</v>
      </c>
      <c r="K7" s="7" t="s">
        <v>272</v>
      </c>
      <c r="L7" s="7" t="s">
        <v>273</v>
      </c>
      <c r="M7" s="7" t="s">
        <v>274</v>
      </c>
      <c r="N7" s="708" t="s">
        <v>274</v>
      </c>
    </row>
    <row r="8" spans="1:14" x14ac:dyDescent="0.25">
      <c r="A8" s="7"/>
      <c r="B8" s="7"/>
      <c r="C8" s="6"/>
      <c r="D8" s="6"/>
      <c r="E8" s="6"/>
      <c r="F8" s="6"/>
      <c r="G8" s="6"/>
      <c r="H8" s="6"/>
      <c r="I8" s="6"/>
      <c r="J8" s="6"/>
      <c r="K8" s="6"/>
      <c r="L8" s="6"/>
      <c r="M8" s="7"/>
      <c r="N8" s="708"/>
    </row>
    <row r="9" spans="1:14" x14ac:dyDescent="0.25">
      <c r="A9" s="7"/>
      <c r="B9" s="7"/>
      <c r="C9" s="6"/>
      <c r="D9" s="6"/>
      <c r="E9" s="708"/>
      <c r="F9" s="7"/>
      <c r="G9" s="7"/>
      <c r="H9" s="7"/>
      <c r="I9" s="7"/>
      <c r="J9" s="7"/>
      <c r="K9" s="7"/>
      <c r="L9" s="7"/>
      <c r="M9" s="7"/>
      <c r="N9" s="708"/>
    </row>
    <row r="10" spans="1:14" ht="12" customHeight="1" x14ac:dyDescent="0.25">
      <c r="A10" s="6" t="s">
        <v>197</v>
      </c>
      <c r="B10" s="6" t="s">
        <v>47</v>
      </c>
      <c r="C10" s="6"/>
      <c r="D10" s="796" t="s">
        <v>48</v>
      </c>
      <c r="E10" s="110" t="s">
        <v>460</v>
      </c>
      <c r="F10" s="797" t="s">
        <v>244</v>
      </c>
      <c r="G10" s="7" t="s">
        <v>276</v>
      </c>
      <c r="H10" s="7" t="s">
        <v>276</v>
      </c>
      <c r="I10" s="7" t="s">
        <v>276</v>
      </c>
      <c r="J10" s="7" t="s">
        <v>276</v>
      </c>
      <c r="K10" s="7" t="s">
        <v>276</v>
      </c>
      <c r="L10" s="796" t="s">
        <v>276</v>
      </c>
      <c r="M10" s="110" t="s">
        <v>460</v>
      </c>
      <c r="N10" s="110" t="s">
        <v>497</v>
      </c>
    </row>
    <row r="11" spans="1:14" ht="13.5" x14ac:dyDescent="0.25">
      <c r="A11" s="6"/>
      <c r="B11" s="6"/>
      <c r="C11" s="6"/>
      <c r="D11" s="796"/>
      <c r="E11" s="71" t="s">
        <v>498</v>
      </c>
      <c r="F11" s="797"/>
      <c r="G11" s="7"/>
      <c r="H11" s="7"/>
      <c r="I11" s="7"/>
      <c r="J11" s="7"/>
      <c r="K11" s="7"/>
      <c r="L11" s="796"/>
      <c r="M11" s="51" t="s">
        <v>499</v>
      </c>
      <c r="N11" s="51" t="s">
        <v>499</v>
      </c>
    </row>
    <row r="12" spans="1:14" ht="15" customHeight="1" x14ac:dyDescent="0.25">
      <c r="A12" s="6"/>
      <c r="B12" s="6"/>
      <c r="C12" s="6"/>
      <c r="D12" s="6"/>
      <c r="E12" s="923" t="s">
        <v>500</v>
      </c>
      <c r="F12" s="6" t="s">
        <v>279</v>
      </c>
      <c r="G12" s="924" t="s">
        <v>698</v>
      </c>
      <c r="H12" s="924" t="s">
        <v>698</v>
      </c>
      <c r="I12" s="924" t="s">
        <v>698</v>
      </c>
      <c r="J12" s="924" t="s">
        <v>698</v>
      </c>
      <c r="K12" s="924" t="s">
        <v>698</v>
      </c>
      <c r="L12" s="924" t="s">
        <v>698</v>
      </c>
      <c r="M12" s="615" t="s">
        <v>502</v>
      </c>
      <c r="N12" s="110" t="s">
        <v>502</v>
      </c>
    </row>
    <row r="13" spans="1:14" ht="23" x14ac:dyDescent="0.25">
      <c r="A13" s="6"/>
      <c r="B13" s="6"/>
      <c r="C13" s="6"/>
      <c r="D13" s="6"/>
      <c r="E13" s="6"/>
      <c r="F13" s="6"/>
      <c r="G13" s="924"/>
      <c r="H13" s="924"/>
      <c r="I13" s="924"/>
      <c r="J13" s="924"/>
      <c r="K13" s="924"/>
      <c r="L13" s="924"/>
      <c r="M13" s="616" t="s">
        <v>503</v>
      </c>
      <c r="N13" s="71" t="s">
        <v>504</v>
      </c>
    </row>
    <row r="14" spans="1:14" ht="13.5" x14ac:dyDescent="0.25">
      <c r="A14" s="6"/>
      <c r="B14" s="6"/>
      <c r="C14" s="6"/>
      <c r="D14" s="94" t="s">
        <v>282</v>
      </c>
      <c r="E14" s="94" t="s">
        <v>283</v>
      </c>
      <c r="F14" s="94" t="s">
        <v>158</v>
      </c>
      <c r="G14" s="458" t="s">
        <v>284</v>
      </c>
      <c r="H14" s="458" t="s">
        <v>285</v>
      </c>
      <c r="I14" s="458" t="s">
        <v>286</v>
      </c>
      <c r="J14" s="458" t="s">
        <v>287</v>
      </c>
      <c r="K14" s="458" t="s">
        <v>288</v>
      </c>
      <c r="L14" s="458" t="s">
        <v>289</v>
      </c>
      <c r="M14" s="458" t="s">
        <v>290</v>
      </c>
      <c r="N14" s="458" t="s">
        <v>290</v>
      </c>
    </row>
    <row r="15" spans="1:14" ht="12.75" customHeight="1" x14ac:dyDescent="0.25">
      <c r="A15" s="689" t="s">
        <v>68</v>
      </c>
      <c r="B15" s="689" t="s">
        <v>315</v>
      </c>
      <c r="C15" s="78" t="s">
        <v>699</v>
      </c>
      <c r="D15" s="617">
        <f>D139+D179+D219+D259+D299+D339+D379+D419+D459</f>
        <v>0</v>
      </c>
      <c r="E15" s="618" t="e">
        <f>(E$139*$D$139+E$179*$D$179+E$219*$D$219+E$259*$D$259+E$299*$D$299+E$339*$D$339+E$379*$D$379+E$419*$D$419+E$459*$D$459)/$D$15</f>
        <v>#DIV/0!</v>
      </c>
      <c r="F15" s="71">
        <v>20</v>
      </c>
      <c r="G15" s="618" t="e">
        <f t="shared" ref="G15:L15" si="0">(G$139*$D$139+G$179*$D$179+G$219*$D$219+G$259*$D$259+G$299*$D$299+G$339*$D$339+G$379*$D$379+G$419*$D$419+G$459*$D$459)/$D$15</f>
        <v>#DIV/0!</v>
      </c>
      <c r="H15" s="618" t="e">
        <f t="shared" si="0"/>
        <v>#DIV/0!</v>
      </c>
      <c r="I15" s="618" t="e">
        <f t="shared" si="0"/>
        <v>#DIV/0!</v>
      </c>
      <c r="J15" s="618" t="e">
        <f t="shared" si="0"/>
        <v>#DIV/0!</v>
      </c>
      <c r="K15" s="618" t="e">
        <f t="shared" si="0"/>
        <v>#DIV/0!</v>
      </c>
      <c r="L15" s="618" t="e">
        <f t="shared" si="0"/>
        <v>#DIV/0!</v>
      </c>
      <c r="M15" s="617" t="e">
        <f t="shared" ref="M15:M20" si="1">((D15*E15*G15*H15*I15)-(D15*E15*J15*K15*L15))/F15</f>
        <v>#DIV/0!</v>
      </c>
      <c r="N15" s="617"/>
    </row>
    <row r="16" spans="1:14" x14ac:dyDescent="0.25">
      <c r="A16" s="689"/>
      <c r="B16" s="689"/>
      <c r="C16" s="80" t="s">
        <v>700</v>
      </c>
      <c r="D16" s="619">
        <f>D499+D539+D579+D619+D659+D699+D739</f>
        <v>0</v>
      </c>
      <c r="E16" s="620" t="e">
        <f>($D$499*E$499+E$539*$D$539+E$579*$D$579+E$619*$D$619+E$659*$D$659+E$699*$D$699+E$739*$D$739)/$D$16</f>
        <v>#DIV/0!</v>
      </c>
      <c r="F16" s="25">
        <v>20</v>
      </c>
      <c r="G16" s="620" t="e">
        <f t="shared" ref="G16:L16" si="2">($D$499*G$499+G$539*$D$539+G$579*$D$579+G$619*$D$619+G$659*$D$659+G$699*$D$699+G$739*$D$739)/$D$16</f>
        <v>#DIV/0!</v>
      </c>
      <c r="H16" s="620" t="e">
        <f t="shared" si="2"/>
        <v>#DIV/0!</v>
      </c>
      <c r="I16" s="620" t="e">
        <f t="shared" si="2"/>
        <v>#DIV/0!</v>
      </c>
      <c r="J16" s="620" t="e">
        <f t="shared" si="2"/>
        <v>#DIV/0!</v>
      </c>
      <c r="K16" s="620" t="e">
        <f t="shared" si="2"/>
        <v>#DIV/0!</v>
      </c>
      <c r="L16" s="620" t="e">
        <f t="shared" si="2"/>
        <v>#DIV/0!</v>
      </c>
      <c r="M16" s="619" t="e">
        <f t="shared" si="1"/>
        <v>#DIV/0!</v>
      </c>
      <c r="N16" s="619"/>
    </row>
    <row r="17" spans="1:16" ht="12" customHeight="1" x14ac:dyDescent="0.25">
      <c r="A17" s="689"/>
      <c r="B17" s="689"/>
      <c r="C17" s="78" t="s">
        <v>701</v>
      </c>
      <c r="D17" s="619">
        <f>D140+D180+D220+D260+D300+D340+D380+D420+D460</f>
        <v>0</v>
      </c>
      <c r="E17" s="620" t="e">
        <f>(E$140*$D$140+E$180*$D$180+E$220*$D$220+E$260*$D$260+E$300*$D$300+E$340*$D$340+E$380*$D$380+E$420*$D$420+E$460*$D$460)/$D$17</f>
        <v>#DIV/0!</v>
      </c>
      <c r="F17" s="25">
        <v>20</v>
      </c>
      <c r="G17" s="620" t="e">
        <f t="shared" ref="G17:L17" si="3">(G$140*$D$140+G$180*$D$180+G$220*$D$220+G$260*$D$260+G$300*$D$300+G$340*$D$340+G$380*$D$380+G$420*$D$420+G$460*$D$460)/$D$17</f>
        <v>#DIV/0!</v>
      </c>
      <c r="H17" s="620" t="e">
        <f t="shared" si="3"/>
        <v>#DIV/0!</v>
      </c>
      <c r="I17" s="620" t="e">
        <f t="shared" si="3"/>
        <v>#DIV/0!</v>
      </c>
      <c r="J17" s="620" t="e">
        <f t="shared" si="3"/>
        <v>#DIV/0!</v>
      </c>
      <c r="K17" s="620" t="e">
        <f t="shared" si="3"/>
        <v>#DIV/0!</v>
      </c>
      <c r="L17" s="620" t="e">
        <f t="shared" si="3"/>
        <v>#DIV/0!</v>
      </c>
      <c r="M17" s="619" t="e">
        <f t="shared" si="1"/>
        <v>#DIV/0!</v>
      </c>
      <c r="N17" s="619"/>
    </row>
    <row r="18" spans="1:16" x14ac:dyDescent="0.25">
      <c r="A18" s="689"/>
      <c r="B18" s="689"/>
      <c r="C18" s="80" t="s">
        <v>702</v>
      </c>
      <c r="D18" s="619">
        <f>D500+D540+D580+D620+D660+D700+D740</f>
        <v>0</v>
      </c>
      <c r="E18" s="620" t="e">
        <f>($D$500*E$500+E$540*$D$540+E$580*$D$580+E$620*$D$620+E$660*$D$660+E$700*$D$700+E$740*$D$740)/$D$18</f>
        <v>#DIV/0!</v>
      </c>
      <c r="F18" s="25">
        <v>20</v>
      </c>
      <c r="G18" s="620" t="e">
        <f t="shared" ref="G18:L18" si="4">($D$500*G$500+G$540*$D$540+G$580*$D$580+G$620*$D$620+G$660*$D$660+G$700*$D$700+G$740*$D$740)/$D$18</f>
        <v>#DIV/0!</v>
      </c>
      <c r="H18" s="620" t="e">
        <f t="shared" si="4"/>
        <v>#DIV/0!</v>
      </c>
      <c r="I18" s="620" t="e">
        <f t="shared" si="4"/>
        <v>#DIV/0!</v>
      </c>
      <c r="J18" s="620" t="e">
        <f t="shared" si="4"/>
        <v>#DIV/0!</v>
      </c>
      <c r="K18" s="620" t="e">
        <f t="shared" si="4"/>
        <v>#DIV/0!</v>
      </c>
      <c r="L18" s="620" t="e">
        <f t="shared" si="4"/>
        <v>#DIV/0!</v>
      </c>
      <c r="M18" s="619" t="e">
        <f t="shared" si="1"/>
        <v>#DIV/0!</v>
      </c>
      <c r="N18" s="619"/>
    </row>
    <row r="19" spans="1:16" ht="13.5" x14ac:dyDescent="0.25">
      <c r="A19" s="689"/>
      <c r="B19" s="689"/>
      <c r="C19" s="80" t="s">
        <v>703</v>
      </c>
      <c r="D19" s="619">
        <f>D141+D181+D221+D261+D301+D341+D381+D421+D461</f>
        <v>0</v>
      </c>
      <c r="E19" s="620" t="e">
        <f>(E$141*$D$141+E$181*$D$181+E$221*$D$221+E$261*$D$261+E$301*$D$301+E$341*$D$341+E$381*$D$381+E$421*$D$421+E$461*$D$461)/$D$19</f>
        <v>#DIV/0!</v>
      </c>
      <c r="F19" s="25" t="s">
        <v>291</v>
      </c>
      <c r="G19" s="620" t="e">
        <f t="shared" ref="G19:L19" si="5">(G$141*$D$141+G$181*$D$181+G$221*$D$221+G$261*$D$261+G$301*$D$301+G$341*$D$341+G$381*$D$381+G$421*$D$421+G$461*$D$461)/$D$19</f>
        <v>#DIV/0!</v>
      </c>
      <c r="H19" s="620" t="e">
        <f t="shared" si="5"/>
        <v>#DIV/0!</v>
      </c>
      <c r="I19" s="620" t="e">
        <f t="shared" si="5"/>
        <v>#DIV/0!</v>
      </c>
      <c r="J19" s="620" t="e">
        <f t="shared" si="5"/>
        <v>#DIV/0!</v>
      </c>
      <c r="K19" s="620" t="e">
        <f t="shared" si="5"/>
        <v>#DIV/0!</v>
      </c>
      <c r="L19" s="620" t="e">
        <f t="shared" si="5"/>
        <v>#DIV/0!</v>
      </c>
      <c r="M19" s="619" t="e">
        <f t="shared" si="1"/>
        <v>#DIV/0!</v>
      </c>
      <c r="N19" s="619"/>
    </row>
    <row r="20" spans="1:16" ht="13.5" x14ac:dyDescent="0.25">
      <c r="A20" s="689"/>
      <c r="B20" s="689"/>
      <c r="C20" s="80" t="s">
        <v>704</v>
      </c>
      <c r="D20" s="619">
        <f>D501+D541+D581+D621+D661+D701+D741</f>
        <v>0</v>
      </c>
      <c r="E20" s="103" t="e">
        <f>($D$501*E$501+E$541*$D$541+E$581*$D$581+E$621*$D$621+E$661*$D$661+E$701*$D$701+E$741*$D$741)/$D$20</f>
        <v>#DIV/0!</v>
      </c>
      <c r="F20" s="25">
        <v>20</v>
      </c>
      <c r="G20" s="103" t="e">
        <f t="shared" ref="G20:L20" si="6">($D$501*G$501+G$541*$D$541+G$581*$D$581+G$621*$D$621+G$661*$D$661+G$701*$D$701+G$741*$D$741)/$D$20</f>
        <v>#DIV/0!</v>
      </c>
      <c r="H20" s="103" t="e">
        <f t="shared" si="6"/>
        <v>#DIV/0!</v>
      </c>
      <c r="I20" s="103" t="e">
        <f t="shared" si="6"/>
        <v>#DIV/0!</v>
      </c>
      <c r="J20" s="103" t="e">
        <f t="shared" si="6"/>
        <v>#DIV/0!</v>
      </c>
      <c r="K20" s="103" t="e">
        <f t="shared" si="6"/>
        <v>#DIV/0!</v>
      </c>
      <c r="L20" s="103" t="e">
        <f t="shared" si="6"/>
        <v>#DIV/0!</v>
      </c>
      <c r="M20" s="619" t="e">
        <f t="shared" si="1"/>
        <v>#DIV/0!</v>
      </c>
      <c r="N20" s="619"/>
    </row>
    <row r="21" spans="1:16" x14ac:dyDescent="0.25">
      <c r="A21" s="798" t="s">
        <v>292</v>
      </c>
      <c r="B21" s="798"/>
      <c r="C21" s="798"/>
      <c r="D21" s="621">
        <f>SUM(D15:D20)</f>
        <v>0</v>
      </c>
      <c r="E21" s="622"/>
      <c r="F21" s="622"/>
      <c r="G21" s="372"/>
      <c r="H21" s="372"/>
      <c r="I21" s="372"/>
      <c r="J21" s="372"/>
      <c r="K21" s="372"/>
      <c r="L21" s="372"/>
      <c r="M21" s="623" t="e">
        <f>SUM(M15:M20)</f>
        <v>#DIV/0!</v>
      </c>
      <c r="N21" s="623">
        <f>SUM(N15:N20)</f>
        <v>0</v>
      </c>
    </row>
    <row r="22" spans="1:16" ht="13.5" customHeight="1" x14ac:dyDescent="0.25">
      <c r="A22" s="7" t="s">
        <v>310</v>
      </c>
      <c r="B22" s="7" t="s">
        <v>315</v>
      </c>
      <c r="C22" s="571" t="s">
        <v>705</v>
      </c>
      <c r="D22" s="34">
        <f>D143+D183+D223+D263+D303+D343+D383+D423+D463</f>
        <v>0</v>
      </c>
      <c r="E22" s="620" t="e">
        <f>(E$143*$D$143+E$183*$D$183+E$223*$D$223+E$263*$D$263+E$303*$D$303+E$343*$D$343+E$383*$D$383+E$423*$D$423+E$463*$D$463)/$D$22</f>
        <v>#DIV/0!</v>
      </c>
      <c r="F22" s="25" t="s">
        <v>291</v>
      </c>
      <c r="G22" s="620" t="e">
        <f t="shared" ref="G22:L22" si="7">(G$143*$D$143+G$183*$D$183+G$223*$D$223+G$263*$D$263+G$303*$D$303+G$343*$D$343+G$383*$D$383+G$423*$D$423+G$463*$D$463)/$D$22</f>
        <v>#DIV/0!</v>
      </c>
      <c r="H22" s="620" t="e">
        <f t="shared" si="7"/>
        <v>#DIV/0!</v>
      </c>
      <c r="I22" s="620" t="e">
        <f t="shared" si="7"/>
        <v>#DIV/0!</v>
      </c>
      <c r="J22" s="620" t="e">
        <f t="shared" si="7"/>
        <v>#DIV/0!</v>
      </c>
      <c r="K22" s="620" t="e">
        <f t="shared" si="7"/>
        <v>#DIV/0!</v>
      </c>
      <c r="L22" s="620" t="e">
        <f t="shared" si="7"/>
        <v>#DIV/0!</v>
      </c>
      <c r="M22" s="619" t="e">
        <f>((D22*E22*G22*H22*I22)-(D22*E22*J22*K22*L22))/F22</f>
        <v>#DIV/0!</v>
      </c>
      <c r="N22" s="619"/>
    </row>
    <row r="23" spans="1:16" ht="13.5" x14ac:dyDescent="0.25">
      <c r="A23" s="7"/>
      <c r="B23" s="7"/>
      <c r="C23" s="571" t="s">
        <v>706</v>
      </c>
      <c r="D23" s="34">
        <f>D503+D543+D583+D623+D663+D703+D743</f>
        <v>0</v>
      </c>
      <c r="E23" s="103" t="e">
        <f>(E$503*$D$503+E$543*$D$543+E$583*$D$583+E$623*$D$623+E$663*$D$663+E$703*$D$703+E$743*$D$743)/$D$23</f>
        <v>#DIV/0!</v>
      </c>
      <c r="F23" s="25">
        <v>20</v>
      </c>
      <c r="G23" s="103" t="e">
        <f t="shared" ref="G23:L23" si="8">(G$503*$D$503+G$543*$D$543+G$583*$D$583+G$623*$D$623+G$663*$D$663+G$703*$D$703+G$743*$D$743)/$D$23</f>
        <v>#DIV/0!</v>
      </c>
      <c r="H23" s="103" t="e">
        <f t="shared" si="8"/>
        <v>#DIV/0!</v>
      </c>
      <c r="I23" s="103" t="e">
        <f t="shared" si="8"/>
        <v>#DIV/0!</v>
      </c>
      <c r="J23" s="103" t="e">
        <f t="shared" si="8"/>
        <v>#DIV/0!</v>
      </c>
      <c r="K23" s="103" t="e">
        <f t="shared" si="8"/>
        <v>#DIV/0!</v>
      </c>
      <c r="L23" s="103" t="e">
        <f t="shared" si="8"/>
        <v>#DIV/0!</v>
      </c>
      <c r="M23" s="619" t="e">
        <f>((D23*E23*G23*H23*I23)-(D23*E23*J23*K23*L23))/F23</f>
        <v>#DIV/0!</v>
      </c>
      <c r="N23" s="619"/>
    </row>
    <row r="24" spans="1:16" x14ac:dyDescent="0.25">
      <c r="A24" s="798" t="s">
        <v>292</v>
      </c>
      <c r="B24" s="798"/>
      <c r="C24" s="798"/>
      <c r="D24" s="621">
        <f>SUM(D22:D23)</f>
        <v>0</v>
      </c>
      <c r="E24" s="622"/>
      <c r="F24" s="622"/>
      <c r="G24" s="372"/>
      <c r="H24" s="372"/>
      <c r="I24" s="372"/>
      <c r="J24" s="372"/>
      <c r="K24" s="372"/>
      <c r="L24" s="372"/>
      <c r="M24" s="623" t="e">
        <f>SUM(M22:M23)</f>
        <v>#DIV/0!</v>
      </c>
      <c r="N24" s="623">
        <f>SUM(N22:N23)</f>
        <v>0</v>
      </c>
    </row>
    <row r="25" spans="1:16" ht="13.5" customHeight="1" x14ac:dyDescent="0.25">
      <c r="A25" s="7" t="s">
        <v>313</v>
      </c>
      <c r="B25" s="7" t="s">
        <v>315</v>
      </c>
      <c r="C25" s="571" t="s">
        <v>705</v>
      </c>
      <c r="D25" s="34">
        <f>D146+D186+D226+D266+D306+D346+D386+D426+D466</f>
        <v>0</v>
      </c>
      <c r="E25" s="620" t="e">
        <f>(E$146*$D$146+E$186*$D$186+E$226*$D$226+E$266*$D$266+E$306*$D$306+E$346*$D$346+E$386*$D$386+E$426*$D$426+E$466*$D$466)/$D$25</f>
        <v>#DIV/0!</v>
      </c>
      <c r="F25" s="25" t="s">
        <v>291</v>
      </c>
      <c r="G25" s="620" t="e">
        <f t="shared" ref="G25:L25" si="9">(G$146*$D$146+G$186*$D$186+G$226*$D$226+G$266*$D$266+G$306*$D$306+G$346*$D$346+G$386*$D$386+G$426*$D$426+G$466*$D$466)/$D$25</f>
        <v>#DIV/0!</v>
      </c>
      <c r="H25" s="620" t="e">
        <f t="shared" si="9"/>
        <v>#DIV/0!</v>
      </c>
      <c r="I25" s="620" t="e">
        <f t="shared" si="9"/>
        <v>#DIV/0!</v>
      </c>
      <c r="J25" s="620" t="e">
        <f t="shared" si="9"/>
        <v>#DIV/0!</v>
      </c>
      <c r="K25" s="620" t="e">
        <f t="shared" si="9"/>
        <v>#DIV/0!</v>
      </c>
      <c r="L25" s="620" t="e">
        <f t="shared" si="9"/>
        <v>#DIV/0!</v>
      </c>
      <c r="M25" s="619" t="e">
        <f>((D25*E25*G25*H25*I25)-(D25*E25*J25*K25*L25))/F25</f>
        <v>#DIV/0!</v>
      </c>
      <c r="N25" s="619"/>
    </row>
    <row r="26" spans="1:16" ht="13.5" x14ac:dyDescent="0.25">
      <c r="A26" s="7"/>
      <c r="B26" s="7"/>
      <c r="C26" s="571" t="s">
        <v>706</v>
      </c>
      <c r="D26" s="34">
        <f>D506+D546+D586+D626+D666+D706+D746</f>
        <v>0</v>
      </c>
      <c r="E26" s="103" t="e">
        <f>(E$506*$D$506+E$546*$D$546+E$586*$D$586+E$626*$D$626+E$666*$D$666+E$706*$D$706+E$746*$D$746)/$D$26</f>
        <v>#DIV/0!</v>
      </c>
      <c r="F26" s="25">
        <v>20</v>
      </c>
      <c r="G26" s="103" t="e">
        <f t="shared" ref="G26:L26" si="10">(G$506*$D$506+G$546*$D$546+G$586*$D$586+G$626*$D$626+G$666*$D$666+G$706*$D$706+G$746*$D$746)/$D$26</f>
        <v>#DIV/0!</v>
      </c>
      <c r="H26" s="103" t="e">
        <f t="shared" si="10"/>
        <v>#DIV/0!</v>
      </c>
      <c r="I26" s="103" t="e">
        <f t="shared" si="10"/>
        <v>#DIV/0!</v>
      </c>
      <c r="J26" s="103" t="e">
        <f t="shared" si="10"/>
        <v>#DIV/0!</v>
      </c>
      <c r="K26" s="103" t="e">
        <f t="shared" si="10"/>
        <v>#DIV/0!</v>
      </c>
      <c r="L26" s="103" t="e">
        <f t="shared" si="10"/>
        <v>#DIV/0!</v>
      </c>
      <c r="M26" s="619" t="e">
        <f>((D26*E26*G26*H26*I26)-(D26*E26*J26*K26*L26))/F26</f>
        <v>#DIV/0!</v>
      </c>
      <c r="N26" s="619"/>
    </row>
    <row r="27" spans="1:16" x14ac:dyDescent="0.25">
      <c r="A27" s="798" t="s">
        <v>292</v>
      </c>
      <c r="B27" s="798"/>
      <c r="C27" s="798"/>
      <c r="D27" s="621">
        <f>SUM(D25:D26)</f>
        <v>0</v>
      </c>
      <c r="E27" s="622"/>
      <c r="F27" s="622"/>
      <c r="G27" s="372"/>
      <c r="H27" s="372"/>
      <c r="I27" s="372"/>
      <c r="J27" s="372"/>
      <c r="K27" s="372"/>
      <c r="L27" s="372"/>
      <c r="M27" s="623" t="e">
        <f>SUM(M25:M26)</f>
        <v>#DIV/0!</v>
      </c>
      <c r="N27" s="623">
        <f>SUM(N25:N26)</f>
        <v>0</v>
      </c>
    </row>
    <row r="28" spans="1:16" ht="13.5" customHeight="1" x14ac:dyDescent="0.25">
      <c r="A28" s="7" t="s">
        <v>314</v>
      </c>
      <c r="B28" s="7" t="s">
        <v>315</v>
      </c>
      <c r="C28" s="571" t="s">
        <v>705</v>
      </c>
      <c r="D28" s="34">
        <f>D149+D189+D229+D269+D309+D349+D389+D429+D469</f>
        <v>0</v>
      </c>
      <c r="E28" s="620" t="e">
        <f>(E$149*$D$149+E$189*$D$189+E$229*$D$229+E$269*$D$269+E$309*$D$309+E$349*$D$349+E$389*$D$389+E$429*$D$429+E$469*$D$469)/$D$28</f>
        <v>#DIV/0!</v>
      </c>
      <c r="F28" s="25" t="s">
        <v>291</v>
      </c>
      <c r="G28" s="624" t="e">
        <f>(G$149*$D$149+G$189*$D$189+G$229*$D$229+G$269*$D$269+G$309*$D$309+G$349*$D$349+G$389*$D$389+G$429*$D$429+G$469*$D$469)/$D$28</f>
        <v>#DIV/0!</v>
      </c>
      <c r="H28" s="624" t="e">
        <f>(H$149*$D$149+H$189*$D$189+H$229*$D$229+H$269*$D$269+H$309*$D$309+H$349*$D$349+H$389*$D$389+H$429*$D$429+H$469*$D$469)/$D$28</f>
        <v>#DIV/0!</v>
      </c>
      <c r="I28" s="34">
        <v>1</v>
      </c>
      <c r="J28" s="34">
        <v>1</v>
      </c>
      <c r="K28" s="34">
        <v>1</v>
      </c>
      <c r="L28" s="34">
        <v>1</v>
      </c>
      <c r="M28" s="619" t="e">
        <f>((D28*E28*G28*H28*I28)-(D28*E28*J28*K28*L28))/F28</f>
        <v>#DIV/0!</v>
      </c>
      <c r="N28" s="625"/>
      <c r="P28" s="626"/>
    </row>
    <row r="29" spans="1:16" ht="13.5" x14ac:dyDescent="0.25">
      <c r="A29" s="7"/>
      <c r="B29" s="7"/>
      <c r="C29" s="571" t="s">
        <v>706</v>
      </c>
      <c r="D29" s="34">
        <f>D509+D549+D589+D629+D669+D709+D749</f>
        <v>0</v>
      </c>
      <c r="E29" s="103" t="e">
        <f>(E$509*$D$509+E$549*$D$549+E$589*$D$589+E$629*$D$629+E$669*$D$669+E$709*$D$709+E$749*$D$749)/$D$29</f>
        <v>#DIV/0!</v>
      </c>
      <c r="F29" s="25">
        <v>20</v>
      </c>
      <c r="G29" s="103" t="e">
        <f t="shared" ref="G29:L29" si="11">(G$509*$D$509+G$549*$D$549+G$589*$D$589+G$629*$D$629+G$669*$D$669+G$709*$D$709+G$749*$D$749)/$D$29</f>
        <v>#DIV/0!</v>
      </c>
      <c r="H29" s="103" t="e">
        <f t="shared" si="11"/>
        <v>#DIV/0!</v>
      </c>
      <c r="I29" s="103" t="e">
        <f t="shared" si="11"/>
        <v>#DIV/0!</v>
      </c>
      <c r="J29" s="103" t="e">
        <f t="shared" si="11"/>
        <v>#DIV/0!</v>
      </c>
      <c r="K29" s="103" t="e">
        <f t="shared" si="11"/>
        <v>#DIV/0!</v>
      </c>
      <c r="L29" s="103" t="e">
        <f t="shared" si="11"/>
        <v>#DIV/0!</v>
      </c>
      <c r="M29" s="619" t="e">
        <f>((D29*E29*G29*H29*I29)-(D29*E29*J29*K29*L29))/F29</f>
        <v>#DIV/0!</v>
      </c>
      <c r="N29" s="619"/>
    </row>
    <row r="30" spans="1:16" x14ac:dyDescent="0.25">
      <c r="A30" s="798" t="s">
        <v>292</v>
      </c>
      <c r="B30" s="798"/>
      <c r="C30" s="798"/>
      <c r="D30" s="621">
        <f>SUM(D28:D29)</f>
        <v>0</v>
      </c>
      <c r="E30" s="622"/>
      <c r="F30" s="622"/>
      <c r="G30" s="372"/>
      <c r="H30" s="372"/>
      <c r="I30" s="372"/>
      <c r="J30" s="372"/>
      <c r="K30" s="372"/>
      <c r="L30" s="372"/>
      <c r="M30" s="623" t="e">
        <f>SUM(M28:M29)</f>
        <v>#DIV/0!</v>
      </c>
      <c r="N30" s="623">
        <f>SUM(N28:N29)</f>
        <v>0</v>
      </c>
    </row>
    <row r="31" spans="1:16" ht="13.5" customHeight="1" x14ac:dyDescent="0.25">
      <c r="A31" s="7" t="s">
        <v>316</v>
      </c>
      <c r="B31" s="7" t="s">
        <v>315</v>
      </c>
      <c r="C31" s="571" t="s">
        <v>705</v>
      </c>
      <c r="D31" s="34">
        <f>D152+D192+D232+D272+D312+D352+D392+D432+D472</f>
        <v>0</v>
      </c>
      <c r="E31" s="620" t="e">
        <f>(E$152*$D$152+E$192*$D$192+E$232*$D$232+E$272*$D$272+E$312*$D$312+E$352*$D$352+E$392*$D$392+E$432*$D$432+E$472*$D$472)/$D$31</f>
        <v>#DIV/0!</v>
      </c>
      <c r="F31" s="25" t="s">
        <v>291</v>
      </c>
      <c r="G31" s="620" t="e">
        <f t="shared" ref="G31:L31" si="12">(G$152*$D$152+G$192*$D$192+G$232*$D$232+G$272*$D$272+G$312*$D$312+G$352*$D$352+G$392*$D$392+G$432*$D$432+G$472*$D$472)/$D$31</f>
        <v>#DIV/0!</v>
      </c>
      <c r="H31" s="620" t="e">
        <f t="shared" si="12"/>
        <v>#DIV/0!</v>
      </c>
      <c r="I31" s="620" t="e">
        <f t="shared" si="12"/>
        <v>#DIV/0!</v>
      </c>
      <c r="J31" s="620" t="e">
        <f t="shared" si="12"/>
        <v>#DIV/0!</v>
      </c>
      <c r="K31" s="620" t="e">
        <f t="shared" si="12"/>
        <v>#DIV/0!</v>
      </c>
      <c r="L31" s="620" t="e">
        <f t="shared" si="12"/>
        <v>#DIV/0!</v>
      </c>
      <c r="M31" s="619" t="e">
        <f>((D31*E31*G31*H31*I31)-(D31*E31*J31*K31*L31))/F31</f>
        <v>#DIV/0!</v>
      </c>
      <c r="N31" s="619"/>
    </row>
    <row r="32" spans="1:16" ht="13.5" x14ac:dyDescent="0.25">
      <c r="A32" s="7"/>
      <c r="B32" s="7"/>
      <c r="C32" s="571" t="s">
        <v>706</v>
      </c>
      <c r="D32" s="34">
        <f>D512+D552+D592+D632+D672+D712+D752</f>
        <v>0</v>
      </c>
      <c r="E32" s="620" t="e">
        <f>(E$512*$D$512+E$552*$D$552+E$592*$D$592+E$632*$D$632+E$672*$D$672+E$712*$D$712+E$752*$D$752)/$D$32</f>
        <v>#DIV/0!</v>
      </c>
      <c r="F32" s="25">
        <v>20</v>
      </c>
      <c r="G32" s="620" t="e">
        <f t="shared" ref="G32:L32" si="13">(G$512*$D$512+G$552*$D$552+G$592*$D$592+G$632*$D$632+G$672*$D$672+G$712*$D$712+G$752*$D$752)/$D$32</f>
        <v>#DIV/0!</v>
      </c>
      <c r="H32" s="620" t="e">
        <f t="shared" si="13"/>
        <v>#DIV/0!</v>
      </c>
      <c r="I32" s="620" t="e">
        <f t="shared" si="13"/>
        <v>#DIV/0!</v>
      </c>
      <c r="J32" s="620" t="e">
        <f t="shared" si="13"/>
        <v>#DIV/0!</v>
      </c>
      <c r="K32" s="620" t="e">
        <f t="shared" si="13"/>
        <v>#DIV/0!</v>
      </c>
      <c r="L32" s="620" t="e">
        <f t="shared" si="13"/>
        <v>#DIV/0!</v>
      </c>
      <c r="M32" s="619" t="e">
        <f>((D32*E32*G32*H32*I32)-(D32*E32*J32*K32*L32))/F32</f>
        <v>#DIV/0!</v>
      </c>
      <c r="N32" s="619"/>
    </row>
    <row r="33" spans="1:14" x14ac:dyDescent="0.25">
      <c r="A33" s="798" t="s">
        <v>292</v>
      </c>
      <c r="B33" s="798"/>
      <c r="C33" s="798"/>
      <c r="D33" s="621">
        <f>SUM(D31:D32)</f>
        <v>0</v>
      </c>
      <c r="E33" s="622"/>
      <c r="F33" s="622"/>
      <c r="G33" s="374"/>
      <c r="H33" s="374"/>
      <c r="I33" s="374"/>
      <c r="J33" s="374"/>
      <c r="K33" s="374"/>
      <c r="L33" s="374"/>
      <c r="M33" s="623" t="e">
        <f>SUM(M31:M32)</f>
        <v>#DIV/0!</v>
      </c>
      <c r="N33" s="623">
        <f>SUM(N31:N32)</f>
        <v>0</v>
      </c>
    </row>
    <row r="34" spans="1:14" x14ac:dyDescent="0.25">
      <c r="A34" s="701" t="s">
        <v>91</v>
      </c>
      <c r="B34" s="701"/>
      <c r="C34" s="701"/>
      <c r="D34" s="623">
        <f>D33+D30+D27+D24+D21</f>
        <v>0</v>
      </c>
      <c r="E34" s="627"/>
      <c r="F34" s="627"/>
      <c r="G34" s="93"/>
      <c r="H34" s="93"/>
      <c r="I34" s="93"/>
      <c r="J34" s="93"/>
      <c r="K34" s="93"/>
      <c r="L34" s="93"/>
      <c r="M34" s="623" t="e">
        <f>M33+M30+M27+M24+M21</f>
        <v>#DIV/0!</v>
      </c>
      <c r="N34" s="623">
        <f>N33+N30+N27+N24+N21</f>
        <v>0</v>
      </c>
    </row>
    <row r="35" spans="1:14" ht="13.5" x14ac:dyDescent="0.25">
      <c r="A35" s="925" t="s">
        <v>707</v>
      </c>
      <c r="B35" s="925"/>
      <c r="C35" s="925"/>
      <c r="D35" s="925"/>
      <c r="E35" s="925"/>
      <c r="F35" s="925"/>
      <c r="G35" s="925"/>
      <c r="H35" s="925"/>
      <c r="I35" s="925"/>
      <c r="J35" s="925"/>
      <c r="K35" s="925"/>
      <c r="L35" s="925"/>
      <c r="M35" s="925"/>
      <c r="N35" s="925"/>
    </row>
    <row r="36" spans="1:14" ht="12.75" customHeight="1" x14ac:dyDescent="0.25">
      <c r="A36" s="926"/>
      <c r="B36" s="926"/>
      <c r="C36" s="926"/>
      <c r="D36" s="926"/>
      <c r="E36" s="926"/>
      <c r="F36" s="926"/>
      <c r="G36" s="926"/>
      <c r="H36" s="926"/>
      <c r="I36" s="486"/>
      <c r="J36" s="486"/>
      <c r="K36" s="486"/>
      <c r="L36" s="486"/>
      <c r="M36" s="486"/>
      <c r="N36" s="486"/>
    </row>
    <row r="37" spans="1:14" x14ac:dyDescent="0.25">
      <c r="A37" s="486"/>
      <c r="B37" s="486"/>
      <c r="C37" s="486"/>
      <c r="D37" s="486"/>
      <c r="E37" s="486"/>
      <c r="F37" s="486"/>
      <c r="G37" s="486"/>
      <c r="H37" s="486"/>
      <c r="I37" s="486"/>
      <c r="J37" s="486"/>
      <c r="K37" s="486"/>
      <c r="L37" s="486"/>
      <c r="M37" s="486"/>
      <c r="N37" s="486"/>
    </row>
    <row r="38" spans="1:14" x14ac:dyDescent="0.25">
      <c r="A38" s="486"/>
      <c r="B38" s="486"/>
      <c r="C38" s="486"/>
      <c r="D38" s="486"/>
      <c r="E38" s="486"/>
      <c r="F38" s="486"/>
      <c r="G38" s="486"/>
      <c r="H38" s="486"/>
      <c r="I38" s="486"/>
      <c r="J38" s="486"/>
      <c r="K38" s="486"/>
      <c r="L38" s="486"/>
      <c r="M38" s="486"/>
      <c r="N38" s="486"/>
    </row>
    <row r="39" spans="1:14" x14ac:dyDescent="0.25">
      <c r="A39" s="486"/>
      <c r="B39" s="486"/>
      <c r="C39" s="486"/>
      <c r="D39" s="486"/>
      <c r="E39" s="486"/>
      <c r="F39" s="486"/>
      <c r="G39" s="486"/>
      <c r="H39" s="486"/>
      <c r="I39" s="486"/>
      <c r="J39" s="486"/>
      <c r="K39" s="486"/>
      <c r="L39" s="486"/>
      <c r="M39" s="486"/>
      <c r="N39" s="486"/>
    </row>
    <row r="40" spans="1:14" x14ac:dyDescent="0.25">
      <c r="A40" s="486"/>
      <c r="B40" s="486"/>
      <c r="C40" s="486"/>
      <c r="D40" s="486"/>
      <c r="E40" s="486"/>
      <c r="F40" s="486"/>
      <c r="G40" s="486"/>
      <c r="H40" s="486"/>
      <c r="I40" s="486"/>
      <c r="J40" s="486"/>
      <c r="K40" s="486"/>
      <c r="L40" s="486"/>
      <c r="M40" s="486"/>
      <c r="N40" s="486"/>
    </row>
    <row r="41" spans="1:14" x14ac:dyDescent="0.25">
      <c r="A41" s="486"/>
      <c r="B41" s="486"/>
      <c r="C41" s="486"/>
      <c r="D41" s="486"/>
      <c r="E41" s="486"/>
      <c r="F41" s="486"/>
      <c r="G41" s="486"/>
      <c r="H41" s="486"/>
      <c r="I41" s="486"/>
      <c r="J41" s="486"/>
      <c r="K41" s="486"/>
      <c r="L41" s="486"/>
      <c r="M41" s="486"/>
      <c r="N41" s="486"/>
    </row>
    <row r="42" spans="1:14" x14ac:dyDescent="0.25">
      <c r="A42" s="486"/>
      <c r="B42" s="486"/>
      <c r="C42" s="486"/>
      <c r="D42" s="486"/>
      <c r="E42" s="486"/>
      <c r="F42" s="486"/>
      <c r="G42" s="486"/>
      <c r="H42" s="486"/>
      <c r="I42" s="486"/>
      <c r="J42" s="486"/>
      <c r="K42" s="486"/>
      <c r="L42" s="486"/>
      <c r="M42" s="486"/>
      <c r="N42" s="486"/>
    </row>
    <row r="43" spans="1:14" x14ac:dyDescent="0.25">
      <c r="A43" s="13" t="s">
        <v>23</v>
      </c>
      <c r="B43" s="13"/>
      <c r="C43" s="791">
        <f>Presentación!$C$3</f>
        <v>1990</v>
      </c>
      <c r="D43" s="791"/>
      <c r="E43" s="791"/>
      <c r="F43" s="791"/>
      <c r="G43" s="791"/>
      <c r="H43" s="791"/>
      <c r="I43" s="791"/>
      <c r="J43" s="791"/>
      <c r="K43" s="791"/>
      <c r="L43" s="791"/>
      <c r="M43" s="791"/>
      <c r="N43" s="791"/>
    </row>
    <row r="44" spans="1:14" ht="12" customHeight="1" x14ac:dyDescent="0.25">
      <c r="A44" s="11" t="s">
        <v>24</v>
      </c>
      <c r="B44" s="11"/>
      <c r="C44" s="792" t="s">
        <v>92</v>
      </c>
      <c r="D44" s="792"/>
      <c r="E44" s="792"/>
      <c r="F44" s="792"/>
      <c r="G44" s="792"/>
      <c r="H44" s="792"/>
      <c r="I44" s="792"/>
      <c r="J44" s="792"/>
      <c r="K44" s="792"/>
      <c r="L44" s="792"/>
      <c r="M44" s="792"/>
      <c r="N44" s="792"/>
    </row>
    <row r="45" spans="1:14" ht="12.75" customHeight="1" x14ac:dyDescent="0.25">
      <c r="A45" s="11" t="s">
        <v>27</v>
      </c>
      <c r="B45" s="11"/>
      <c r="C45" s="690" t="s">
        <v>697</v>
      </c>
      <c r="D45" s="690"/>
      <c r="E45" s="690"/>
      <c r="F45" s="690"/>
      <c r="G45" s="690"/>
      <c r="H45" s="690"/>
      <c r="I45" s="690"/>
      <c r="J45" s="690"/>
      <c r="K45" s="690"/>
      <c r="L45" s="690"/>
      <c r="M45" s="690"/>
      <c r="N45" s="690"/>
    </row>
    <row r="46" spans="1:14" ht="12" customHeight="1" x14ac:dyDescent="0.25">
      <c r="A46" s="11" t="s">
        <v>29</v>
      </c>
      <c r="B46" s="11"/>
      <c r="C46" s="690" t="s">
        <v>680</v>
      </c>
      <c r="D46" s="690"/>
      <c r="E46" s="690"/>
      <c r="F46" s="690"/>
      <c r="G46" s="690"/>
      <c r="H46" s="690"/>
      <c r="I46" s="690"/>
      <c r="J46" s="690"/>
      <c r="K46" s="690"/>
      <c r="L46" s="690"/>
      <c r="M46" s="690"/>
      <c r="N46" s="690"/>
    </row>
    <row r="47" spans="1:14" ht="12" customHeight="1" x14ac:dyDescent="0.25">
      <c r="A47" s="11" t="s">
        <v>31</v>
      </c>
      <c r="B47" s="11"/>
      <c r="C47" s="690" t="s">
        <v>262</v>
      </c>
      <c r="D47" s="690"/>
      <c r="E47" s="690"/>
      <c r="F47" s="690"/>
      <c r="G47" s="690"/>
      <c r="H47" s="690"/>
      <c r="I47" s="690"/>
      <c r="J47" s="690"/>
      <c r="K47" s="690"/>
      <c r="L47" s="690"/>
      <c r="M47" s="690"/>
      <c r="N47" s="690"/>
    </row>
    <row r="48" spans="1:14" ht="12.75" customHeight="1" x14ac:dyDescent="0.25">
      <c r="A48" s="696" t="s">
        <v>33</v>
      </c>
      <c r="B48" s="696"/>
      <c r="C48" s="23" t="s">
        <v>496</v>
      </c>
      <c r="D48" s="8" t="s">
        <v>263</v>
      </c>
      <c r="E48" s="8"/>
      <c r="F48" s="8"/>
      <c r="G48" s="8"/>
      <c r="H48" s="8"/>
      <c r="I48" s="8"/>
      <c r="J48" s="8"/>
      <c r="K48" s="8"/>
      <c r="L48" s="8"/>
      <c r="M48" s="8"/>
      <c r="N48" s="8"/>
    </row>
    <row r="49" spans="1:14" ht="12.75" customHeight="1" x14ac:dyDescent="0.25">
      <c r="A49" s="7" t="s">
        <v>37</v>
      </c>
      <c r="B49" s="7"/>
      <c r="C49" s="6" t="s">
        <v>264</v>
      </c>
      <c r="D49" s="6" t="s">
        <v>265</v>
      </c>
      <c r="E49" s="708" t="s">
        <v>266</v>
      </c>
      <c r="F49" s="7" t="s">
        <v>267</v>
      </c>
      <c r="G49" s="7" t="s">
        <v>268</v>
      </c>
      <c r="H49" s="7" t="s">
        <v>269</v>
      </c>
      <c r="I49" s="7" t="s">
        <v>270</v>
      </c>
      <c r="J49" s="7" t="s">
        <v>271</v>
      </c>
      <c r="K49" s="7" t="s">
        <v>272</v>
      </c>
      <c r="L49" s="7" t="s">
        <v>273</v>
      </c>
      <c r="M49" s="7" t="s">
        <v>274</v>
      </c>
      <c r="N49" s="708" t="s">
        <v>274</v>
      </c>
    </row>
    <row r="50" spans="1:14" x14ac:dyDescent="0.25">
      <c r="A50" s="7"/>
      <c r="B50" s="7"/>
      <c r="C50" s="6"/>
      <c r="D50" s="6"/>
      <c r="E50" s="6"/>
      <c r="F50" s="6"/>
      <c r="G50" s="6"/>
      <c r="H50" s="6"/>
      <c r="I50" s="6"/>
      <c r="J50" s="6"/>
      <c r="K50" s="6"/>
      <c r="L50" s="6"/>
      <c r="M50" s="7"/>
      <c r="N50" s="708"/>
    </row>
    <row r="51" spans="1:14" x14ac:dyDescent="0.25">
      <c r="A51" s="7"/>
      <c r="B51" s="7"/>
      <c r="C51" s="6"/>
      <c r="D51" s="6"/>
      <c r="E51" s="708"/>
      <c r="F51" s="7"/>
      <c r="G51" s="7"/>
      <c r="H51" s="7"/>
      <c r="I51" s="7"/>
      <c r="J51" s="7"/>
      <c r="K51" s="7"/>
      <c r="L51" s="7"/>
      <c r="M51" s="7"/>
      <c r="N51" s="708"/>
    </row>
    <row r="52" spans="1:14" ht="12" customHeight="1" x14ac:dyDescent="0.25">
      <c r="A52" s="6" t="s">
        <v>197</v>
      </c>
      <c r="B52" s="6" t="s">
        <v>47</v>
      </c>
      <c r="C52" s="6"/>
      <c r="D52" s="796" t="s">
        <v>48</v>
      </c>
      <c r="E52" s="110" t="s">
        <v>460</v>
      </c>
      <c r="F52" s="797" t="s">
        <v>244</v>
      </c>
      <c r="G52" s="7" t="s">
        <v>276</v>
      </c>
      <c r="H52" s="7" t="s">
        <v>276</v>
      </c>
      <c r="I52" s="7" t="s">
        <v>276</v>
      </c>
      <c r="J52" s="7" t="s">
        <v>276</v>
      </c>
      <c r="K52" s="7" t="s">
        <v>276</v>
      </c>
      <c r="L52" s="796" t="s">
        <v>276</v>
      </c>
      <c r="M52" s="110" t="s">
        <v>460</v>
      </c>
      <c r="N52" s="110" t="s">
        <v>497</v>
      </c>
    </row>
    <row r="53" spans="1:14" ht="13.5" x14ac:dyDescent="0.25">
      <c r="A53" s="6"/>
      <c r="B53" s="6"/>
      <c r="C53" s="6"/>
      <c r="D53" s="796"/>
      <c r="E53" s="71" t="s">
        <v>498</v>
      </c>
      <c r="F53" s="797"/>
      <c r="G53" s="7"/>
      <c r="H53" s="7"/>
      <c r="I53" s="7"/>
      <c r="J53" s="7"/>
      <c r="K53" s="7"/>
      <c r="L53" s="796"/>
      <c r="M53" s="51" t="s">
        <v>499</v>
      </c>
      <c r="N53" s="51" t="s">
        <v>499</v>
      </c>
    </row>
    <row r="54" spans="1:14" ht="15" customHeight="1" x14ac:dyDescent="0.25">
      <c r="A54" s="6"/>
      <c r="B54" s="6"/>
      <c r="C54" s="6"/>
      <c r="D54" s="6"/>
      <c r="E54" s="923" t="s">
        <v>500</v>
      </c>
      <c r="F54" s="6" t="s">
        <v>279</v>
      </c>
      <c r="G54" s="924" t="s">
        <v>698</v>
      </c>
      <c r="H54" s="924" t="s">
        <v>698</v>
      </c>
      <c r="I54" s="924" t="s">
        <v>698</v>
      </c>
      <c r="J54" s="924" t="s">
        <v>698</v>
      </c>
      <c r="K54" s="924" t="s">
        <v>698</v>
      </c>
      <c r="L54" s="924" t="s">
        <v>698</v>
      </c>
      <c r="M54" s="615" t="s">
        <v>502</v>
      </c>
      <c r="N54" s="110" t="s">
        <v>502</v>
      </c>
    </row>
    <row r="55" spans="1:14" ht="23" x14ac:dyDescent="0.25">
      <c r="A55" s="6"/>
      <c r="B55" s="6"/>
      <c r="C55" s="6"/>
      <c r="D55" s="6"/>
      <c r="E55" s="6"/>
      <c r="F55" s="6"/>
      <c r="G55" s="924"/>
      <c r="H55" s="924"/>
      <c r="I55" s="924"/>
      <c r="J55" s="924"/>
      <c r="K55" s="924"/>
      <c r="L55" s="924"/>
      <c r="M55" s="616" t="s">
        <v>503</v>
      </c>
      <c r="N55" s="71" t="s">
        <v>504</v>
      </c>
    </row>
    <row r="56" spans="1:14" ht="13.5" x14ac:dyDescent="0.25">
      <c r="A56" s="6"/>
      <c r="B56" s="6"/>
      <c r="C56" s="6"/>
      <c r="D56" s="94" t="s">
        <v>282</v>
      </c>
      <c r="E56" s="94" t="s">
        <v>283</v>
      </c>
      <c r="F56" s="94" t="s">
        <v>158</v>
      </c>
      <c r="G56" s="458" t="s">
        <v>284</v>
      </c>
      <c r="H56" s="458" t="s">
        <v>285</v>
      </c>
      <c r="I56" s="458" t="s">
        <v>286</v>
      </c>
      <c r="J56" s="458" t="s">
        <v>287</v>
      </c>
      <c r="K56" s="458" t="s">
        <v>288</v>
      </c>
      <c r="L56" s="458" t="s">
        <v>289</v>
      </c>
      <c r="M56" s="458" t="s">
        <v>290</v>
      </c>
      <c r="N56" s="458" t="s">
        <v>290</v>
      </c>
    </row>
    <row r="57" spans="1:14" ht="12.75" customHeight="1" x14ac:dyDescent="0.25">
      <c r="A57" s="689" t="s">
        <v>68</v>
      </c>
      <c r="B57" s="689" t="s">
        <v>315</v>
      </c>
      <c r="C57" s="78" t="s">
        <v>699</v>
      </c>
      <c r="D57" s="79">
        <f>D139+D179+D219+D259+D299+D339+D379+D419+D459</f>
        <v>0</v>
      </c>
      <c r="E57" s="618"/>
      <c r="F57" s="71">
        <v>20</v>
      </c>
      <c r="G57" s="79"/>
      <c r="H57" s="79"/>
      <c r="I57" s="79"/>
      <c r="J57" s="79"/>
      <c r="K57" s="79"/>
      <c r="L57" s="79"/>
      <c r="M57" s="79">
        <f>M139+M179+M219+M259+M299+M339+M379+M419+M459</f>
        <v>0</v>
      </c>
      <c r="N57" s="79">
        <f>N139+N179+N219+N259+N299+N339+N379+N419+N459</f>
        <v>0</v>
      </c>
    </row>
    <row r="58" spans="1:14" x14ac:dyDescent="0.25">
      <c r="A58" s="689"/>
      <c r="B58" s="689"/>
      <c r="C58" s="80" t="s">
        <v>700</v>
      </c>
      <c r="D58" s="34">
        <f>D499+D539+D579+D619+D659+D699+D739</f>
        <v>0</v>
      </c>
      <c r="E58" s="620"/>
      <c r="F58" s="25">
        <v>20</v>
      </c>
      <c r="G58" s="34"/>
      <c r="H58" s="34"/>
      <c r="I58" s="34"/>
      <c r="J58" s="79"/>
      <c r="K58" s="79"/>
      <c r="L58" s="79"/>
      <c r="M58" s="34">
        <f>M499+M539+M579+M619+M659+M699+M739</f>
        <v>0</v>
      </c>
      <c r="N58" s="34">
        <f>N499+N539+N579+N619+N659+N699+N739</f>
        <v>0</v>
      </c>
    </row>
    <row r="59" spans="1:14" x14ac:dyDescent="0.25">
      <c r="A59" s="689"/>
      <c r="B59" s="689"/>
      <c r="C59" s="78" t="s">
        <v>701</v>
      </c>
      <c r="D59" s="34">
        <f>D140+D180+D220+D260+D300+D340+D380+D420+D460</f>
        <v>0</v>
      </c>
      <c r="E59" s="620"/>
      <c r="F59" s="25"/>
      <c r="G59" s="34"/>
      <c r="H59" s="34"/>
      <c r="I59" s="34"/>
      <c r="J59" s="79"/>
      <c r="K59" s="79"/>
      <c r="L59" s="79"/>
      <c r="M59" s="34">
        <f>M140+M180+M220+M260+M300+M340+M380+M420+M460</f>
        <v>0</v>
      </c>
      <c r="N59" s="34">
        <f>N140+N180+N220+N260+N300+N340+N380+N420+N460</f>
        <v>0</v>
      </c>
    </row>
    <row r="60" spans="1:14" x14ac:dyDescent="0.25">
      <c r="A60" s="689"/>
      <c r="B60" s="689"/>
      <c r="C60" s="80" t="s">
        <v>702</v>
      </c>
      <c r="D60" s="34">
        <f>D500+D540+D580+D620+D660+D700+D740</f>
        <v>0</v>
      </c>
      <c r="E60" s="620"/>
      <c r="F60" s="25"/>
      <c r="G60" s="34"/>
      <c r="H60" s="34"/>
      <c r="I60" s="34"/>
      <c r="J60" s="79"/>
      <c r="K60" s="79"/>
      <c r="L60" s="79"/>
      <c r="M60" s="34">
        <f>M500+M540+M580+M620+M660+M700+M740</f>
        <v>0</v>
      </c>
      <c r="N60" s="34">
        <f>N500+N540+N580+N620+N660+N700+N740</f>
        <v>0</v>
      </c>
    </row>
    <row r="61" spans="1:14" ht="13.5" x14ac:dyDescent="0.25">
      <c r="A61" s="689"/>
      <c r="B61" s="689"/>
      <c r="C61" s="80" t="s">
        <v>703</v>
      </c>
      <c r="D61" s="34">
        <f>D141+D181+D221+D261+D301+D341+D381+D421+D461</f>
        <v>0</v>
      </c>
      <c r="E61" s="620"/>
      <c r="F61" s="25" t="s">
        <v>291</v>
      </c>
      <c r="G61" s="34"/>
      <c r="H61" s="34"/>
      <c r="I61" s="34"/>
      <c r="J61" s="34"/>
      <c r="K61" s="34"/>
      <c r="L61" s="34"/>
      <c r="M61" s="34">
        <f>M141+M181+M221+M261+M301+M341+M381+M421+M461</f>
        <v>0</v>
      </c>
      <c r="N61" s="34">
        <f>N141+N181+N221+N261+N301+N341+N381+N421+N461</f>
        <v>0</v>
      </c>
    </row>
    <row r="62" spans="1:14" ht="13.5" x14ac:dyDescent="0.25">
      <c r="A62" s="689"/>
      <c r="B62" s="689"/>
      <c r="C62" s="80" t="s">
        <v>704</v>
      </c>
      <c r="D62" s="34">
        <f>D501+D541+D581+D621+D661+D701+D741</f>
        <v>0</v>
      </c>
      <c r="E62" s="103"/>
      <c r="F62" s="25">
        <v>20</v>
      </c>
      <c r="G62" s="34"/>
      <c r="H62" s="34"/>
      <c r="I62" s="34"/>
      <c r="J62" s="34"/>
      <c r="K62" s="34"/>
      <c r="L62" s="34"/>
      <c r="M62" s="34">
        <f>M501+M541+M581+M621+M661+M701+M741</f>
        <v>0</v>
      </c>
      <c r="N62" s="34">
        <f>N501+N541+N581+N621+N661+N701+N741</f>
        <v>0</v>
      </c>
    </row>
    <row r="63" spans="1:14" x14ac:dyDescent="0.25">
      <c r="A63" s="798" t="s">
        <v>292</v>
      </c>
      <c r="B63" s="798"/>
      <c r="C63" s="798"/>
      <c r="D63" s="92">
        <f>SUM(D57:D62)</f>
        <v>0</v>
      </c>
      <c r="E63" s="622"/>
      <c r="F63" s="622"/>
      <c r="G63" s="372"/>
      <c r="H63" s="372"/>
      <c r="I63" s="372"/>
      <c r="J63" s="372"/>
      <c r="K63" s="372"/>
      <c r="L63" s="372"/>
      <c r="M63" s="92">
        <f>SUM(M57:M62)</f>
        <v>0</v>
      </c>
      <c r="N63" s="92">
        <f>SUM(N57:N62)</f>
        <v>0</v>
      </c>
    </row>
    <row r="64" spans="1:14" ht="13.5" customHeight="1" x14ac:dyDescent="0.25">
      <c r="A64" s="7" t="s">
        <v>310</v>
      </c>
      <c r="B64" s="7" t="s">
        <v>315</v>
      </c>
      <c r="C64" s="469" t="s">
        <v>705</v>
      </c>
      <c r="D64" s="34">
        <f>D143+D183+D223+D263+D303+D343+D383+D423+D463</f>
        <v>0</v>
      </c>
      <c r="E64" s="620"/>
      <c r="F64" s="25" t="s">
        <v>291</v>
      </c>
      <c r="G64" s="79"/>
      <c r="H64" s="79"/>
      <c r="I64" s="79"/>
      <c r="J64" s="34"/>
      <c r="K64" s="34"/>
      <c r="L64" s="34"/>
      <c r="M64" s="34">
        <f>M143+M183+M223+M263+M303+M343+M383+M423+M463</f>
        <v>0</v>
      </c>
      <c r="N64" s="34">
        <f>N143+N183+N223+N263+N303+N343+N383+N423+N463</f>
        <v>0</v>
      </c>
    </row>
    <row r="65" spans="1:16" ht="13.5" x14ac:dyDescent="0.25">
      <c r="A65" s="7"/>
      <c r="B65" s="7"/>
      <c r="C65" s="469" t="s">
        <v>706</v>
      </c>
      <c r="D65" s="34">
        <f>D503+D543+D583+D623+D663+D703+D743</f>
        <v>0</v>
      </c>
      <c r="E65" s="103"/>
      <c r="F65" s="25">
        <v>20</v>
      </c>
      <c r="G65" s="79"/>
      <c r="H65" s="79"/>
      <c r="I65" s="79"/>
      <c r="J65" s="34"/>
      <c r="K65" s="34"/>
      <c r="L65" s="34"/>
      <c r="M65" s="34">
        <f>M503+M543+M583+M623+M663+M703+M743</f>
        <v>0</v>
      </c>
      <c r="N65" s="34">
        <f>N503+N543+N583+N623+N663+N703+N743</f>
        <v>0</v>
      </c>
    </row>
    <row r="66" spans="1:16" x14ac:dyDescent="0.25">
      <c r="A66" s="798" t="s">
        <v>292</v>
      </c>
      <c r="B66" s="798"/>
      <c r="C66" s="798"/>
      <c r="D66" s="92">
        <f>SUM(D64:D65)</f>
        <v>0</v>
      </c>
      <c r="E66" s="622"/>
      <c r="F66" s="622"/>
      <c r="G66" s="372"/>
      <c r="H66" s="372"/>
      <c r="I66" s="372"/>
      <c r="J66" s="372"/>
      <c r="K66" s="372"/>
      <c r="L66" s="372"/>
      <c r="M66" s="92">
        <f>SUM(M64:M65)</f>
        <v>0</v>
      </c>
      <c r="N66" s="92">
        <f>SUM(N64:N65)</f>
        <v>0</v>
      </c>
    </row>
    <row r="67" spans="1:16" ht="13.5" customHeight="1" x14ac:dyDescent="0.25">
      <c r="A67" s="7" t="s">
        <v>313</v>
      </c>
      <c r="B67" s="7" t="s">
        <v>315</v>
      </c>
      <c r="C67" s="469" t="s">
        <v>705</v>
      </c>
      <c r="D67" s="34">
        <f>D146+D186+D226+D266+D306+D346+D386+D426+D466</f>
        <v>0</v>
      </c>
      <c r="E67" s="620"/>
      <c r="F67" s="25" t="s">
        <v>291</v>
      </c>
      <c r="G67" s="34"/>
      <c r="H67" s="34"/>
      <c r="I67" s="34"/>
      <c r="J67" s="34"/>
      <c r="K67" s="34"/>
      <c r="L67" s="34"/>
      <c r="M67" s="34">
        <f>M146+M186+M226+M266+M306+M346+M386+M426+M466</f>
        <v>0</v>
      </c>
      <c r="N67" s="34">
        <f>N146+N186+N226+N266+N306+N346+N386+N426+N466</f>
        <v>0</v>
      </c>
    </row>
    <row r="68" spans="1:16" ht="13.5" x14ac:dyDescent="0.25">
      <c r="A68" s="7"/>
      <c r="B68" s="7"/>
      <c r="C68" s="469" t="s">
        <v>706</v>
      </c>
      <c r="D68" s="34">
        <f>D506+D546+D586+D626+D666+D706+D746</f>
        <v>0</v>
      </c>
      <c r="E68" s="103"/>
      <c r="F68" s="25">
        <v>20</v>
      </c>
      <c r="G68" s="34"/>
      <c r="H68" s="34"/>
      <c r="I68" s="34"/>
      <c r="J68" s="34"/>
      <c r="K68" s="34"/>
      <c r="L68" s="34"/>
      <c r="M68" s="34">
        <f>M506+M546+M586+M626+M666+M706+M746</f>
        <v>0</v>
      </c>
      <c r="N68" s="34">
        <f>N506+N546+N586+N626+N666+N706+N746</f>
        <v>0</v>
      </c>
    </row>
    <row r="69" spans="1:16" x14ac:dyDescent="0.25">
      <c r="A69" s="798" t="s">
        <v>292</v>
      </c>
      <c r="B69" s="798"/>
      <c r="C69" s="798"/>
      <c r="D69" s="92">
        <f>SUM(D67:D68)</f>
        <v>0</v>
      </c>
      <c r="E69" s="628"/>
      <c r="F69" s="622"/>
      <c r="G69" s="372"/>
      <c r="H69" s="372"/>
      <c r="I69" s="372"/>
      <c r="J69" s="372"/>
      <c r="K69" s="372"/>
      <c r="L69" s="372"/>
      <c r="M69" s="92">
        <f>SUM(M67:M68)</f>
        <v>0</v>
      </c>
      <c r="N69" s="92">
        <f>SUM(N67:N68)</f>
        <v>0</v>
      </c>
    </row>
    <row r="70" spans="1:16" ht="13.5" customHeight="1" x14ac:dyDescent="0.25">
      <c r="A70" s="7" t="s">
        <v>314</v>
      </c>
      <c r="B70" s="7" t="s">
        <v>315</v>
      </c>
      <c r="C70" s="469" t="s">
        <v>705</v>
      </c>
      <c r="D70" s="34">
        <f>D149+D189+D229+D269+D309+D349+D389+D429+D469</f>
        <v>0</v>
      </c>
      <c r="E70" s="629"/>
      <c r="F70" s="25" t="s">
        <v>291</v>
      </c>
      <c r="G70" s="34"/>
      <c r="H70" s="34"/>
      <c r="I70" s="34"/>
      <c r="J70" s="34"/>
      <c r="K70" s="34"/>
      <c r="L70" s="34"/>
      <c r="M70" s="34">
        <f>M149+M189+M229+M269+M309+M349+M389+M429+M469</f>
        <v>0</v>
      </c>
      <c r="N70" s="630">
        <f>N149+N189+N229+N269+N309+N349+N389+N429+N469</f>
        <v>0</v>
      </c>
      <c r="P70" s="582"/>
    </row>
    <row r="71" spans="1:16" ht="13.5" x14ac:dyDescent="0.25">
      <c r="A71" s="7"/>
      <c r="B71" s="7"/>
      <c r="C71" s="469" t="s">
        <v>706</v>
      </c>
      <c r="D71" s="34">
        <f>D509+D549+D589+D629+D669+D709+D749</f>
        <v>0</v>
      </c>
      <c r="E71" s="629"/>
      <c r="F71" s="25"/>
      <c r="G71" s="34"/>
      <c r="H71" s="34"/>
      <c r="I71" s="34"/>
      <c r="J71" s="34"/>
      <c r="K71" s="34"/>
      <c r="L71" s="34"/>
      <c r="M71" s="34">
        <f>M509+M549+M589+M629+M669+M709+M749</f>
        <v>0</v>
      </c>
      <c r="N71" s="34">
        <f>N509+N549+N589+N629+N669+N709+N749</f>
        <v>0</v>
      </c>
    </row>
    <row r="72" spans="1:16" x14ac:dyDescent="0.25">
      <c r="A72" s="798" t="s">
        <v>292</v>
      </c>
      <c r="B72" s="798"/>
      <c r="C72" s="798"/>
      <c r="D72" s="92">
        <f>SUM(D70:D71)</f>
        <v>0</v>
      </c>
      <c r="E72" s="628"/>
      <c r="F72" s="622"/>
      <c r="G72" s="372"/>
      <c r="H72" s="372"/>
      <c r="I72" s="372"/>
      <c r="J72" s="372"/>
      <c r="K72" s="372"/>
      <c r="L72" s="372"/>
      <c r="M72" s="92">
        <f>SUM(M70:M71)</f>
        <v>0</v>
      </c>
      <c r="N72" s="92">
        <f>SUM(N70:N71)</f>
        <v>0</v>
      </c>
    </row>
    <row r="73" spans="1:16" ht="13.5" customHeight="1" x14ac:dyDescent="0.25">
      <c r="A73" s="7" t="s">
        <v>316</v>
      </c>
      <c r="B73" s="7" t="s">
        <v>315</v>
      </c>
      <c r="C73" s="469" t="s">
        <v>705</v>
      </c>
      <c r="D73" s="34">
        <f>D152+D192+D232+D272+D312+D352+D392+D432+D472</f>
        <v>0</v>
      </c>
      <c r="E73" s="629"/>
      <c r="F73" s="25" t="s">
        <v>291</v>
      </c>
      <c r="G73" s="34"/>
      <c r="H73" s="34"/>
      <c r="I73" s="34"/>
      <c r="J73" s="34"/>
      <c r="K73" s="34"/>
      <c r="L73" s="34"/>
      <c r="M73" s="34">
        <f>M152+M192+M232+M272+M312+M352+M392+M432+M472</f>
        <v>0</v>
      </c>
      <c r="N73" s="34">
        <f>N152+N192+N232+N272+N312+N352+N392+N432+N472</f>
        <v>0</v>
      </c>
    </row>
    <row r="74" spans="1:16" ht="13.5" x14ac:dyDescent="0.25">
      <c r="A74" s="7"/>
      <c r="B74" s="7"/>
      <c r="C74" s="469" t="s">
        <v>706</v>
      </c>
      <c r="D74" s="34">
        <f>D512+D552+D592+D632+D672+D712+D752</f>
        <v>0</v>
      </c>
      <c r="E74" s="629"/>
      <c r="F74" s="25"/>
      <c r="G74" s="34"/>
      <c r="H74" s="34"/>
      <c r="I74" s="34"/>
      <c r="J74" s="34"/>
      <c r="K74" s="34"/>
      <c r="L74" s="34"/>
      <c r="M74" s="34">
        <f>M512+M552+M592+M632+M672+M712+M752</f>
        <v>0</v>
      </c>
      <c r="N74" s="34">
        <f>N512+N552+N592+N632+N672+N712+N752</f>
        <v>0</v>
      </c>
    </row>
    <row r="75" spans="1:16" x14ac:dyDescent="0.25">
      <c r="A75" s="798" t="s">
        <v>292</v>
      </c>
      <c r="B75" s="798"/>
      <c r="C75" s="798"/>
      <c r="D75" s="92">
        <f>SUM(D73:D74)</f>
        <v>0</v>
      </c>
      <c r="E75" s="628"/>
      <c r="F75" s="622"/>
      <c r="G75" s="372"/>
      <c r="H75" s="372"/>
      <c r="I75" s="372"/>
      <c r="J75" s="372"/>
      <c r="K75" s="372"/>
      <c r="L75" s="372"/>
      <c r="M75" s="92">
        <f>SUM(M73:M74)</f>
        <v>0</v>
      </c>
      <c r="N75" s="92">
        <f>SUM(N73:N74)</f>
        <v>0</v>
      </c>
    </row>
    <row r="76" spans="1:16" x14ac:dyDescent="0.25">
      <c r="A76" s="701" t="s">
        <v>91</v>
      </c>
      <c r="B76" s="701"/>
      <c r="C76" s="701"/>
      <c r="D76" s="631">
        <f>D63+D66+D69+D72+D75</f>
        <v>0</v>
      </c>
      <c r="E76" s="627"/>
      <c r="F76" s="627"/>
      <c r="G76" s="91"/>
      <c r="H76" s="91"/>
      <c r="I76" s="91"/>
      <c r="J76" s="91"/>
      <c r="K76" s="91"/>
      <c r="L76" s="91"/>
      <c r="M76" s="631">
        <f>M63+M66+M69+M72+M75</f>
        <v>0</v>
      </c>
      <c r="N76" s="631">
        <f>N63+N66+N69+N72+N75</f>
        <v>0</v>
      </c>
    </row>
    <row r="77" spans="1:16" ht="13.5" x14ac:dyDescent="0.25">
      <c r="A77" s="925" t="s">
        <v>707</v>
      </c>
      <c r="B77" s="925"/>
      <c r="C77" s="925"/>
      <c r="D77" s="925"/>
      <c r="E77" s="925"/>
      <c r="F77" s="925"/>
      <c r="G77" s="925"/>
      <c r="H77" s="925"/>
      <c r="I77" s="925"/>
      <c r="J77" s="925"/>
      <c r="K77" s="925"/>
      <c r="L77" s="925"/>
      <c r="M77" s="925"/>
      <c r="N77" s="925"/>
    </row>
    <row r="78" spans="1:16" ht="12.75" customHeight="1" x14ac:dyDescent="0.25">
      <c r="A78" s="926"/>
      <c r="B78" s="926"/>
      <c r="C78" s="926"/>
      <c r="D78" s="926"/>
      <c r="E78" s="926"/>
      <c r="F78" s="926"/>
      <c r="G78" s="926"/>
      <c r="H78" s="926"/>
      <c r="I78" s="486"/>
      <c r="J78" s="486"/>
      <c r="K78" s="486"/>
      <c r="L78" s="486"/>
      <c r="M78" s="486"/>
      <c r="N78" s="486"/>
    </row>
    <row r="79" spans="1:16" x14ac:dyDescent="0.25">
      <c r="A79" s="486"/>
      <c r="B79" s="486"/>
      <c r="C79" s="486"/>
      <c r="D79" s="486"/>
      <c r="E79" s="486"/>
      <c r="F79" s="486"/>
      <c r="G79" s="486"/>
      <c r="H79" s="486"/>
      <c r="I79" s="486"/>
      <c r="J79" s="486"/>
      <c r="K79" s="486"/>
      <c r="L79" s="486"/>
      <c r="M79" s="486"/>
      <c r="N79" s="486"/>
    </row>
    <row r="80" spans="1:16" x14ac:dyDescent="0.25">
      <c r="A80" s="486"/>
      <c r="B80" s="486"/>
      <c r="C80" s="486"/>
      <c r="D80" s="486"/>
      <c r="E80" s="486"/>
      <c r="F80" s="486"/>
      <c r="G80" s="486"/>
      <c r="H80" s="486"/>
      <c r="I80" s="486"/>
      <c r="J80" s="486"/>
      <c r="K80" s="486"/>
      <c r="L80" s="486"/>
      <c r="M80" s="486"/>
      <c r="N80" s="486"/>
    </row>
    <row r="81" spans="1:14" x14ac:dyDescent="0.25">
      <c r="A81" s="486"/>
      <c r="B81" s="486"/>
      <c r="C81" s="486"/>
      <c r="D81" s="486"/>
      <c r="E81" s="486"/>
      <c r="F81" s="486"/>
      <c r="G81" s="486"/>
      <c r="H81" s="486"/>
      <c r="I81" s="486"/>
      <c r="J81" s="486"/>
      <c r="K81" s="486"/>
      <c r="L81" s="486"/>
      <c r="M81" s="486"/>
      <c r="N81" s="486"/>
    </row>
    <row r="82" spans="1:14" x14ac:dyDescent="0.25">
      <c r="A82" s="486"/>
      <c r="B82" s="486"/>
      <c r="C82" s="486"/>
      <c r="D82" s="486"/>
      <c r="E82" s="486"/>
      <c r="F82" s="486"/>
      <c r="G82" s="486"/>
      <c r="H82" s="486"/>
      <c r="I82" s="486"/>
      <c r="J82" s="486"/>
      <c r="K82" s="486"/>
      <c r="L82" s="486"/>
      <c r="M82" s="486"/>
      <c r="N82" s="486"/>
    </row>
    <row r="83" spans="1:14" x14ac:dyDescent="0.25">
      <c r="A83" s="486"/>
      <c r="B83" s="486"/>
      <c r="C83" s="486"/>
      <c r="D83" s="486"/>
      <c r="E83" s="486"/>
      <c r="F83" s="486"/>
      <c r="G83" s="486"/>
      <c r="H83" s="486"/>
      <c r="I83" s="486"/>
      <c r="J83" s="486"/>
      <c r="K83" s="486"/>
      <c r="L83" s="486"/>
      <c r="M83" s="486"/>
      <c r="N83" s="486"/>
    </row>
    <row r="84" spans="1:14" x14ac:dyDescent="0.25">
      <c r="A84" s="486"/>
      <c r="B84" s="486"/>
      <c r="C84" s="486"/>
      <c r="D84" s="486"/>
      <c r="E84" s="486"/>
      <c r="F84" s="486"/>
      <c r="G84" s="486"/>
      <c r="H84" s="486"/>
      <c r="I84" s="486"/>
      <c r="J84" s="486"/>
      <c r="K84" s="486"/>
      <c r="L84" s="486"/>
      <c r="M84" s="486"/>
      <c r="N84" s="486"/>
    </row>
    <row r="85" spans="1:14" x14ac:dyDescent="0.25">
      <c r="A85" s="13" t="s">
        <v>23</v>
      </c>
      <c r="B85" s="13"/>
      <c r="C85" s="791">
        <f>Presentación!$C$3</f>
        <v>1990</v>
      </c>
      <c r="D85" s="791"/>
      <c r="E85" s="791"/>
      <c r="F85" s="791"/>
      <c r="G85" s="791"/>
      <c r="H85" s="791"/>
      <c r="I85" s="791"/>
      <c r="J85" s="791"/>
      <c r="K85" s="791"/>
      <c r="L85" s="791"/>
      <c r="M85" s="791"/>
      <c r="N85" s="791"/>
    </row>
    <row r="86" spans="1:14" ht="12" customHeight="1" x14ac:dyDescent="0.25">
      <c r="A86" s="11" t="s">
        <v>24</v>
      </c>
      <c r="B86" s="11"/>
      <c r="C86" s="792" t="s">
        <v>93</v>
      </c>
      <c r="D86" s="792"/>
      <c r="E86" s="792"/>
      <c r="F86" s="792"/>
      <c r="G86" s="792"/>
      <c r="H86" s="792"/>
      <c r="I86" s="792"/>
      <c r="J86" s="792"/>
      <c r="K86" s="792"/>
      <c r="L86" s="792"/>
      <c r="M86" s="792"/>
      <c r="N86" s="792"/>
    </row>
    <row r="87" spans="1:14" ht="12.75" customHeight="1" x14ac:dyDescent="0.25">
      <c r="A87" s="11" t="s">
        <v>27</v>
      </c>
      <c r="B87" s="11"/>
      <c r="C87" s="690" t="s">
        <v>697</v>
      </c>
      <c r="D87" s="690"/>
      <c r="E87" s="690"/>
      <c r="F87" s="690"/>
      <c r="G87" s="690"/>
      <c r="H87" s="690"/>
      <c r="I87" s="690"/>
      <c r="J87" s="690"/>
      <c r="K87" s="690"/>
      <c r="L87" s="690"/>
      <c r="M87" s="690"/>
      <c r="N87" s="690"/>
    </row>
    <row r="88" spans="1:14" ht="12" customHeight="1" x14ac:dyDescent="0.25">
      <c r="A88" s="11" t="s">
        <v>29</v>
      </c>
      <c r="B88" s="11"/>
      <c r="C88" s="690" t="s">
        <v>680</v>
      </c>
      <c r="D88" s="690"/>
      <c r="E88" s="690"/>
      <c r="F88" s="690"/>
      <c r="G88" s="690"/>
      <c r="H88" s="690"/>
      <c r="I88" s="690"/>
      <c r="J88" s="690"/>
      <c r="K88" s="690"/>
      <c r="L88" s="690"/>
      <c r="M88" s="690"/>
      <c r="N88" s="690"/>
    </row>
    <row r="89" spans="1:14" ht="12" customHeight="1" x14ac:dyDescent="0.25">
      <c r="A89" s="11" t="s">
        <v>31</v>
      </c>
      <c r="B89" s="11"/>
      <c r="C89" s="690" t="s">
        <v>262</v>
      </c>
      <c r="D89" s="690"/>
      <c r="E89" s="690"/>
      <c r="F89" s="690"/>
      <c r="G89" s="690"/>
      <c r="H89" s="690"/>
      <c r="I89" s="690"/>
      <c r="J89" s="690"/>
      <c r="K89" s="690"/>
      <c r="L89" s="690"/>
      <c r="M89" s="690"/>
      <c r="N89" s="690"/>
    </row>
    <row r="90" spans="1:14" ht="12.75" customHeight="1" x14ac:dyDescent="0.25">
      <c r="A90" s="696" t="s">
        <v>33</v>
      </c>
      <c r="B90" s="696"/>
      <c r="C90" s="23" t="s">
        <v>496</v>
      </c>
      <c r="D90" s="8" t="s">
        <v>263</v>
      </c>
      <c r="E90" s="8"/>
      <c r="F90" s="8"/>
      <c r="G90" s="8"/>
      <c r="H90" s="8"/>
      <c r="I90" s="8"/>
      <c r="J90" s="8"/>
      <c r="K90" s="8"/>
      <c r="L90" s="8"/>
      <c r="M90" s="8"/>
      <c r="N90" s="8"/>
    </row>
    <row r="91" spans="1:14" ht="12.75" customHeight="1" x14ac:dyDescent="0.25">
      <c r="A91" s="7" t="s">
        <v>37</v>
      </c>
      <c r="B91" s="7"/>
      <c r="C91" s="6" t="s">
        <v>264</v>
      </c>
      <c r="D91" s="6" t="s">
        <v>265</v>
      </c>
      <c r="E91" s="708" t="s">
        <v>266</v>
      </c>
      <c r="F91" s="7" t="s">
        <v>267</v>
      </c>
      <c r="G91" s="7" t="s">
        <v>268</v>
      </c>
      <c r="H91" s="7" t="s">
        <v>269</v>
      </c>
      <c r="I91" s="7" t="s">
        <v>270</v>
      </c>
      <c r="J91" s="7" t="s">
        <v>271</v>
      </c>
      <c r="K91" s="7" t="s">
        <v>272</v>
      </c>
      <c r="L91" s="7" t="s">
        <v>273</v>
      </c>
      <c r="M91" s="7" t="s">
        <v>274</v>
      </c>
      <c r="N91" s="708" t="s">
        <v>274</v>
      </c>
    </row>
    <row r="92" spans="1:14" x14ac:dyDescent="0.25">
      <c r="A92" s="7"/>
      <c r="B92" s="7"/>
      <c r="C92" s="6"/>
      <c r="D92" s="6"/>
      <c r="E92" s="6"/>
      <c r="F92" s="6"/>
      <c r="G92" s="6"/>
      <c r="H92" s="6"/>
      <c r="I92" s="6"/>
      <c r="J92" s="6"/>
      <c r="K92" s="6"/>
      <c r="L92" s="6"/>
      <c r="M92" s="7"/>
      <c r="N92" s="708"/>
    </row>
    <row r="93" spans="1:14" x14ac:dyDescent="0.25">
      <c r="A93" s="7"/>
      <c r="B93" s="7"/>
      <c r="C93" s="6"/>
      <c r="D93" s="6"/>
      <c r="E93" s="708"/>
      <c r="F93" s="7"/>
      <c r="G93" s="7"/>
      <c r="H93" s="7"/>
      <c r="I93" s="7"/>
      <c r="J93" s="7"/>
      <c r="K93" s="7"/>
      <c r="L93" s="7"/>
      <c r="M93" s="7"/>
      <c r="N93" s="708"/>
    </row>
    <row r="94" spans="1:14" ht="12" customHeight="1" x14ac:dyDescent="0.25">
      <c r="A94" s="6" t="s">
        <v>197</v>
      </c>
      <c r="B94" s="6" t="s">
        <v>47</v>
      </c>
      <c r="C94" s="6"/>
      <c r="D94" s="796" t="s">
        <v>48</v>
      </c>
      <c r="E94" s="110" t="s">
        <v>460</v>
      </c>
      <c r="F94" s="797" t="s">
        <v>244</v>
      </c>
      <c r="G94" s="7" t="s">
        <v>276</v>
      </c>
      <c r="H94" s="7" t="s">
        <v>276</v>
      </c>
      <c r="I94" s="7" t="s">
        <v>276</v>
      </c>
      <c r="J94" s="7" t="s">
        <v>276</v>
      </c>
      <c r="K94" s="7" t="s">
        <v>276</v>
      </c>
      <c r="L94" s="796" t="s">
        <v>276</v>
      </c>
      <c r="M94" s="110" t="s">
        <v>460</v>
      </c>
      <c r="N94" s="110" t="s">
        <v>497</v>
      </c>
    </row>
    <row r="95" spans="1:14" ht="13.5" x14ac:dyDescent="0.25">
      <c r="A95" s="6"/>
      <c r="B95" s="6"/>
      <c r="C95" s="6"/>
      <c r="D95" s="796"/>
      <c r="E95" s="71" t="s">
        <v>498</v>
      </c>
      <c r="F95" s="797"/>
      <c r="G95" s="7"/>
      <c r="H95" s="7"/>
      <c r="I95" s="7"/>
      <c r="J95" s="7"/>
      <c r="K95" s="7"/>
      <c r="L95" s="796"/>
      <c r="M95" s="51" t="s">
        <v>499</v>
      </c>
      <c r="N95" s="51" t="s">
        <v>499</v>
      </c>
    </row>
    <row r="96" spans="1:14" ht="15" customHeight="1" x14ac:dyDescent="0.25">
      <c r="A96" s="6"/>
      <c r="B96" s="6"/>
      <c r="C96" s="6"/>
      <c r="D96" s="6"/>
      <c r="E96" s="923" t="s">
        <v>500</v>
      </c>
      <c r="F96" s="6" t="s">
        <v>279</v>
      </c>
      <c r="G96" s="924" t="s">
        <v>698</v>
      </c>
      <c r="H96" s="924" t="s">
        <v>698</v>
      </c>
      <c r="I96" s="924" t="s">
        <v>698</v>
      </c>
      <c r="J96" s="924" t="s">
        <v>698</v>
      </c>
      <c r="K96" s="924" t="s">
        <v>698</v>
      </c>
      <c r="L96" s="924" t="s">
        <v>698</v>
      </c>
      <c r="M96" s="615" t="s">
        <v>502</v>
      </c>
      <c r="N96" s="110" t="s">
        <v>502</v>
      </c>
    </row>
    <row r="97" spans="1:14" ht="23" x14ac:dyDescent="0.25">
      <c r="A97" s="6"/>
      <c r="B97" s="6"/>
      <c r="C97" s="6"/>
      <c r="D97" s="6"/>
      <c r="E97" s="6"/>
      <c r="F97" s="6"/>
      <c r="G97" s="924"/>
      <c r="H97" s="924"/>
      <c r="I97" s="924"/>
      <c r="J97" s="924"/>
      <c r="K97" s="924"/>
      <c r="L97" s="924"/>
      <c r="M97" s="616" t="s">
        <v>503</v>
      </c>
      <c r="N97" s="71" t="s">
        <v>504</v>
      </c>
    </row>
    <row r="98" spans="1:14" ht="13.5" x14ac:dyDescent="0.25">
      <c r="A98" s="6"/>
      <c r="B98" s="6"/>
      <c r="C98" s="6"/>
      <c r="D98" s="94" t="s">
        <v>282</v>
      </c>
      <c r="E98" s="94" t="s">
        <v>283</v>
      </c>
      <c r="F98" s="94" t="s">
        <v>158</v>
      </c>
      <c r="G98" s="458" t="s">
        <v>284</v>
      </c>
      <c r="H98" s="458" t="s">
        <v>285</v>
      </c>
      <c r="I98" s="458" t="s">
        <v>286</v>
      </c>
      <c r="J98" s="458" t="s">
        <v>287</v>
      </c>
      <c r="K98" s="458" t="s">
        <v>288</v>
      </c>
      <c r="L98" s="458" t="s">
        <v>289</v>
      </c>
      <c r="M98" s="458" t="s">
        <v>290</v>
      </c>
      <c r="N98" s="458" t="s">
        <v>290</v>
      </c>
    </row>
    <row r="99" spans="1:14" ht="12.75" customHeight="1" x14ac:dyDescent="0.25">
      <c r="A99" s="689" t="s">
        <v>68</v>
      </c>
      <c r="B99" s="689" t="s">
        <v>315</v>
      </c>
      <c r="C99" s="71" t="s">
        <v>699</v>
      </c>
      <c r="D99" s="617">
        <f>D15-D57</f>
        <v>0</v>
      </c>
      <c r="E99" s="618" t="e">
        <f>(E$139*D$139+E$179*D$179+E$219*D$219+E$259*D$259+E$299*D$299+E$339*D$339+E$379*D$379+E$419*D$419+E$459*D$459)/D$15</f>
        <v>#DIV/0!</v>
      </c>
      <c r="F99" s="71">
        <v>20</v>
      </c>
      <c r="G99" s="86"/>
      <c r="H99" s="86"/>
      <c r="I99" s="86"/>
      <c r="J99" s="86"/>
      <c r="K99" s="86"/>
      <c r="L99" s="86"/>
      <c r="M99" s="617" t="e">
        <f>M15-M57</f>
        <v>#DIV/0!</v>
      </c>
      <c r="N99" s="617">
        <f>N15-N57</f>
        <v>0</v>
      </c>
    </row>
    <row r="100" spans="1:14" x14ac:dyDescent="0.25">
      <c r="A100" s="689"/>
      <c r="B100" s="689"/>
      <c r="C100" s="25" t="s">
        <v>700</v>
      </c>
      <c r="D100" s="617">
        <f>D16-D58</f>
        <v>0</v>
      </c>
      <c r="E100" s="620" t="e">
        <f>(E$539*D$539+E$579*D$579+E$619*D$619+E$659*D$659+E$699*D$699+E$739*D$739)/D$16</f>
        <v>#DIV/0!</v>
      </c>
      <c r="F100" s="25" t="s">
        <v>291</v>
      </c>
      <c r="G100" s="87"/>
      <c r="H100" s="87"/>
      <c r="I100" s="87"/>
      <c r="J100" s="87"/>
      <c r="K100" s="87"/>
      <c r="L100" s="87"/>
      <c r="M100" s="617" t="e">
        <f>M16-M58</f>
        <v>#DIV/0!</v>
      </c>
      <c r="N100" s="617">
        <f>N16-N58</f>
        <v>0</v>
      </c>
    </row>
    <row r="101" spans="1:14" ht="13.5" x14ac:dyDescent="0.25">
      <c r="A101" s="689"/>
      <c r="B101" s="689"/>
      <c r="C101" s="25" t="s">
        <v>703</v>
      </c>
      <c r="D101" s="617">
        <f>D19-D61</f>
        <v>0</v>
      </c>
      <c r="E101" s="620" t="e">
        <f>(E$140*D$140+E$180*D$180+E$220*D$220+E$260*D$260+E$300*D$300+E$340*D$340+E$380*D$380+E$420*D$420+E$460*D$460)/D$19</f>
        <v>#DIV/0!</v>
      </c>
      <c r="F101" s="25"/>
      <c r="G101" s="87"/>
      <c r="H101" s="87"/>
      <c r="I101" s="87"/>
      <c r="J101" s="87"/>
      <c r="K101" s="87"/>
      <c r="L101" s="87"/>
      <c r="M101" s="617" t="e">
        <f>M19-M61</f>
        <v>#DIV/0!</v>
      </c>
      <c r="N101" s="617">
        <f>N19-N61</f>
        <v>0</v>
      </c>
    </row>
    <row r="102" spans="1:14" ht="13.5" x14ac:dyDescent="0.25">
      <c r="A102" s="689"/>
      <c r="B102" s="689"/>
      <c r="C102" s="25" t="s">
        <v>704</v>
      </c>
      <c r="D102" s="617">
        <f>D20-D62</f>
        <v>0</v>
      </c>
      <c r="E102" s="103" t="e">
        <f>(E$540*D$540+E$580*D$580+E$620*D$620+E$660*D$660+E$700*D$700+E$740*D$740)/D$20</f>
        <v>#DIV/0!</v>
      </c>
      <c r="F102" s="25" t="s">
        <v>291</v>
      </c>
      <c r="G102" s="87"/>
      <c r="H102" s="87"/>
      <c r="I102" s="87"/>
      <c r="J102" s="87"/>
      <c r="K102" s="87"/>
      <c r="L102" s="87"/>
      <c r="M102" s="617" t="e">
        <f>M20-M62</f>
        <v>#DIV/0!</v>
      </c>
      <c r="N102" s="617">
        <f>N20-N62</f>
        <v>0</v>
      </c>
    </row>
    <row r="103" spans="1:14" x14ac:dyDescent="0.25">
      <c r="A103" s="798" t="s">
        <v>292</v>
      </c>
      <c r="B103" s="798"/>
      <c r="C103" s="798"/>
      <c r="D103" s="622"/>
      <c r="E103" s="622"/>
      <c r="F103" s="622"/>
      <c r="G103" s="374"/>
      <c r="H103" s="374"/>
      <c r="I103" s="374"/>
      <c r="J103" s="374"/>
      <c r="K103" s="374"/>
      <c r="L103" s="374"/>
      <c r="M103" s="632" t="e">
        <f>SUM(M99:M102)</f>
        <v>#DIV/0!</v>
      </c>
      <c r="N103" s="632">
        <f>SUM(N99:N102)</f>
        <v>0</v>
      </c>
    </row>
    <row r="104" spans="1:14" ht="13.5" customHeight="1" x14ac:dyDescent="0.25">
      <c r="A104" s="7" t="s">
        <v>310</v>
      </c>
      <c r="B104" s="7" t="s">
        <v>315</v>
      </c>
      <c r="C104" s="571" t="s">
        <v>705</v>
      </c>
      <c r="D104" s="617">
        <f>D22-D64</f>
        <v>0</v>
      </c>
      <c r="E104" s="620" t="e">
        <f>(E$143*D$143+E$183*D$183+E$223*D$223+E$263*D$263+E$303*D$303+E$343*D$343+E$383*D$383+E$423*D$423+E$463*D$463)/D$22</f>
        <v>#DIV/0!</v>
      </c>
      <c r="F104" s="25" t="s">
        <v>291</v>
      </c>
      <c r="G104" s="87"/>
      <c r="H104" s="87"/>
      <c r="I104" s="87"/>
      <c r="J104" s="87"/>
      <c r="K104" s="87"/>
      <c r="L104" s="87"/>
      <c r="M104" s="617" t="e">
        <f>M22-M64</f>
        <v>#DIV/0!</v>
      </c>
      <c r="N104" s="617">
        <f>N22-N64</f>
        <v>0</v>
      </c>
    </row>
    <row r="105" spans="1:14" ht="13.5" x14ac:dyDescent="0.25">
      <c r="A105" s="7"/>
      <c r="B105" s="7"/>
      <c r="C105" s="571" t="s">
        <v>706</v>
      </c>
      <c r="D105" s="617">
        <f>D23-D65</f>
        <v>0</v>
      </c>
      <c r="E105" s="103" t="e">
        <f>(E$543*D$543+E$583*D$583+E$623*D$623+E$663*D$663+E$703*D$703+E$743*D$743)/D$23</f>
        <v>#DIV/0!</v>
      </c>
      <c r="F105" s="25" t="s">
        <v>291</v>
      </c>
      <c r="G105" s="87"/>
      <c r="H105" s="87"/>
      <c r="I105" s="87"/>
      <c r="J105" s="87"/>
      <c r="K105" s="87"/>
      <c r="L105" s="87"/>
      <c r="M105" s="617" t="e">
        <f>M23-M65</f>
        <v>#DIV/0!</v>
      </c>
      <c r="N105" s="617">
        <f>N23-N65</f>
        <v>0</v>
      </c>
    </row>
    <row r="106" spans="1:14" x14ac:dyDescent="0.25">
      <c r="A106" s="798" t="s">
        <v>292</v>
      </c>
      <c r="B106" s="798"/>
      <c r="C106" s="798"/>
      <c r="D106" s="622"/>
      <c r="E106" s="622"/>
      <c r="F106" s="622"/>
      <c r="G106" s="374"/>
      <c r="H106" s="374"/>
      <c r="I106" s="374"/>
      <c r="J106" s="374"/>
      <c r="K106" s="374"/>
      <c r="L106" s="374"/>
      <c r="M106" s="632" t="e">
        <f>SUM(M104:M105)</f>
        <v>#DIV/0!</v>
      </c>
      <c r="N106" s="632">
        <f>SUM(N104:N105)</f>
        <v>0</v>
      </c>
    </row>
    <row r="107" spans="1:14" ht="13.5" customHeight="1" x14ac:dyDescent="0.25">
      <c r="A107" s="7" t="s">
        <v>313</v>
      </c>
      <c r="B107" s="7" t="s">
        <v>315</v>
      </c>
      <c r="C107" s="571" t="s">
        <v>705</v>
      </c>
      <c r="D107" s="617">
        <f>D25-D67</f>
        <v>0</v>
      </c>
      <c r="E107" s="620" t="e">
        <f>(E$146*D$146+E$186*D$186+E$226*D$226+E$266*D$266+E$306*D$306+E$346*D$346+E$386*D$386+E$426*D$426+E$466*D$466)/D$25</f>
        <v>#DIV/0!</v>
      </c>
      <c r="F107" s="25" t="s">
        <v>291</v>
      </c>
      <c r="G107" s="87"/>
      <c r="H107" s="87"/>
      <c r="I107" s="87"/>
      <c r="J107" s="87"/>
      <c r="K107" s="87"/>
      <c r="L107" s="87"/>
      <c r="M107" s="617" t="e">
        <f>M25-M67</f>
        <v>#DIV/0!</v>
      </c>
      <c r="N107" s="617">
        <f>N25-N67</f>
        <v>0</v>
      </c>
    </row>
    <row r="108" spans="1:14" ht="13.5" x14ac:dyDescent="0.25">
      <c r="A108" s="7"/>
      <c r="B108" s="7"/>
      <c r="C108" s="571" t="s">
        <v>706</v>
      </c>
      <c r="D108" s="617">
        <f>D26-D68</f>
        <v>0</v>
      </c>
      <c r="E108" s="103" t="e">
        <f>(E$546*D$546+E$586*D$586+E$626*D$626+E$666*D$666+E$706*D$706+E$746*D$746)/D$26</f>
        <v>#DIV/0!</v>
      </c>
      <c r="F108" s="25" t="s">
        <v>291</v>
      </c>
      <c r="G108" s="87"/>
      <c r="H108" s="87"/>
      <c r="I108" s="87"/>
      <c r="J108" s="87"/>
      <c r="K108" s="87"/>
      <c r="L108" s="87"/>
      <c r="M108" s="617" t="e">
        <f>M26-M68</f>
        <v>#DIV/0!</v>
      </c>
      <c r="N108" s="617">
        <f>N26-N68</f>
        <v>0</v>
      </c>
    </row>
    <row r="109" spans="1:14" x14ac:dyDescent="0.25">
      <c r="A109" s="798" t="s">
        <v>292</v>
      </c>
      <c r="B109" s="798"/>
      <c r="C109" s="798"/>
      <c r="D109" s="622"/>
      <c r="E109" s="622"/>
      <c r="F109" s="622"/>
      <c r="G109" s="374"/>
      <c r="H109" s="374"/>
      <c r="I109" s="374"/>
      <c r="J109" s="374"/>
      <c r="K109" s="374"/>
      <c r="L109" s="374"/>
      <c r="M109" s="632" t="e">
        <f>SUM(M107:M108)</f>
        <v>#DIV/0!</v>
      </c>
      <c r="N109" s="632">
        <f>SUM(N107:N108)</f>
        <v>0</v>
      </c>
    </row>
    <row r="110" spans="1:14" ht="13.5" customHeight="1" x14ac:dyDescent="0.25">
      <c r="A110" s="7" t="s">
        <v>314</v>
      </c>
      <c r="B110" s="7" t="s">
        <v>315</v>
      </c>
      <c r="C110" s="571" t="s">
        <v>705</v>
      </c>
      <c r="D110" s="617">
        <f>D28-D70</f>
        <v>0</v>
      </c>
      <c r="E110" s="633"/>
      <c r="F110" s="25" t="s">
        <v>291</v>
      </c>
      <c r="G110" s="87"/>
      <c r="H110" s="87"/>
      <c r="I110" s="87"/>
      <c r="J110" s="87"/>
      <c r="K110" s="87"/>
      <c r="L110" s="87"/>
      <c r="M110" s="617" t="e">
        <f>M28-M70</f>
        <v>#DIV/0!</v>
      </c>
      <c r="N110" s="617">
        <f>N28-N70</f>
        <v>0</v>
      </c>
    </row>
    <row r="111" spans="1:14" ht="13.5" x14ac:dyDescent="0.25">
      <c r="A111" s="7"/>
      <c r="B111" s="7"/>
      <c r="C111" s="571" t="s">
        <v>706</v>
      </c>
      <c r="D111" s="617">
        <f>D29-D71</f>
        <v>0</v>
      </c>
      <c r="E111" s="25"/>
      <c r="F111" s="25" t="s">
        <v>291</v>
      </c>
      <c r="G111" s="87"/>
      <c r="H111" s="87"/>
      <c r="I111" s="87"/>
      <c r="J111" s="87"/>
      <c r="K111" s="87"/>
      <c r="L111" s="87"/>
      <c r="M111" s="617" t="e">
        <f>M29-M71</f>
        <v>#DIV/0!</v>
      </c>
      <c r="N111" s="617">
        <f>N29-N71</f>
        <v>0</v>
      </c>
    </row>
    <row r="112" spans="1:14" x14ac:dyDescent="0.25">
      <c r="A112" s="798" t="s">
        <v>292</v>
      </c>
      <c r="B112" s="798"/>
      <c r="C112" s="798"/>
      <c r="D112" s="622"/>
      <c r="E112" s="622"/>
      <c r="F112" s="622"/>
      <c r="G112" s="374"/>
      <c r="H112" s="374"/>
      <c r="I112" s="374"/>
      <c r="J112" s="374"/>
      <c r="K112" s="374"/>
      <c r="L112" s="374"/>
      <c r="M112" s="632" t="e">
        <f>SUM(M110:M111)</f>
        <v>#DIV/0!</v>
      </c>
      <c r="N112" s="632">
        <f>SUM(N110:N111)</f>
        <v>0</v>
      </c>
    </row>
    <row r="113" spans="1:16" ht="13.5" customHeight="1" x14ac:dyDescent="0.25">
      <c r="A113" s="7" t="s">
        <v>316</v>
      </c>
      <c r="B113" s="7" t="s">
        <v>315</v>
      </c>
      <c r="C113" s="571" t="s">
        <v>705</v>
      </c>
      <c r="D113" s="617">
        <f>D31-D73</f>
        <v>0</v>
      </c>
      <c r="E113" s="633"/>
      <c r="F113" s="25" t="s">
        <v>291</v>
      </c>
      <c r="G113" s="87"/>
      <c r="H113" s="87"/>
      <c r="I113" s="87"/>
      <c r="J113" s="87"/>
      <c r="K113" s="87"/>
      <c r="L113" s="87"/>
      <c r="M113" s="617" t="e">
        <f>M31-M73</f>
        <v>#DIV/0!</v>
      </c>
      <c r="N113" s="617">
        <f>N31-N73</f>
        <v>0</v>
      </c>
    </row>
    <row r="114" spans="1:16" ht="13.5" x14ac:dyDescent="0.25">
      <c r="A114" s="7"/>
      <c r="B114" s="7"/>
      <c r="C114" s="571" t="s">
        <v>706</v>
      </c>
      <c r="D114" s="617">
        <f>D32-D74</f>
        <v>0</v>
      </c>
      <c r="E114" s="25"/>
      <c r="F114" s="25" t="s">
        <v>291</v>
      </c>
      <c r="G114" s="87"/>
      <c r="H114" s="87"/>
      <c r="I114" s="87"/>
      <c r="J114" s="87"/>
      <c r="K114" s="87"/>
      <c r="L114" s="87"/>
      <c r="M114" s="617" t="e">
        <f>M32-M74</f>
        <v>#DIV/0!</v>
      </c>
      <c r="N114" s="617">
        <f>N32-N74</f>
        <v>0</v>
      </c>
    </row>
    <row r="115" spans="1:16" x14ac:dyDescent="0.25">
      <c r="A115" s="798" t="s">
        <v>292</v>
      </c>
      <c r="B115" s="798"/>
      <c r="C115" s="798"/>
      <c r="D115" s="622"/>
      <c r="E115" s="622"/>
      <c r="F115" s="622"/>
      <c r="G115" s="374"/>
      <c r="H115" s="374"/>
      <c r="I115" s="374"/>
      <c r="J115" s="374"/>
      <c r="K115" s="374"/>
      <c r="L115" s="374"/>
      <c r="M115" s="632" t="e">
        <f>SUM(M113:M114)</f>
        <v>#DIV/0!</v>
      </c>
      <c r="N115" s="632">
        <f>SUM(N113:N114)</f>
        <v>0</v>
      </c>
    </row>
    <row r="116" spans="1:16" x14ac:dyDescent="0.25">
      <c r="A116" s="701" t="s">
        <v>91</v>
      </c>
      <c r="B116" s="701"/>
      <c r="C116" s="701"/>
      <c r="D116" s="627"/>
      <c r="E116" s="627"/>
      <c r="F116" s="627"/>
      <c r="G116" s="93"/>
      <c r="H116" s="93"/>
      <c r="I116" s="93"/>
      <c r="J116" s="93"/>
      <c r="K116" s="93"/>
      <c r="L116" s="93"/>
      <c r="M116" s="634" t="e">
        <f>M115+M112+M109+M106+M103</f>
        <v>#DIV/0!</v>
      </c>
      <c r="N116" s="634">
        <f>N115+N112+N109+N106+N103</f>
        <v>0</v>
      </c>
    </row>
    <row r="117" spans="1:16" ht="13.5" x14ac:dyDescent="0.25">
      <c r="A117" s="925" t="s">
        <v>707</v>
      </c>
      <c r="B117" s="925"/>
      <c r="C117" s="925"/>
      <c r="D117" s="925"/>
      <c r="E117" s="925"/>
      <c r="F117" s="925"/>
      <c r="G117" s="925"/>
      <c r="H117" s="925"/>
      <c r="I117" s="925"/>
      <c r="J117" s="925"/>
      <c r="K117" s="925"/>
      <c r="L117" s="925"/>
      <c r="M117" s="925"/>
      <c r="N117" s="925"/>
    </row>
    <row r="125" spans="1:16" x14ac:dyDescent="0.25">
      <c r="A125" s="13" t="s">
        <v>23</v>
      </c>
      <c r="B125" s="13"/>
      <c r="C125" s="791">
        <f>Presentación!$C$3</f>
        <v>1990</v>
      </c>
      <c r="D125" s="791"/>
      <c r="E125" s="791"/>
      <c r="F125" s="791"/>
      <c r="G125" s="791"/>
      <c r="H125" s="791"/>
      <c r="I125" s="791"/>
      <c r="J125" s="791"/>
      <c r="K125" s="791"/>
      <c r="L125" s="791"/>
      <c r="M125" s="791"/>
      <c r="N125" s="791"/>
    </row>
    <row r="126" spans="1:16" ht="12" customHeight="1" x14ac:dyDescent="0.25">
      <c r="A126" s="11" t="s">
        <v>24</v>
      </c>
      <c r="B126" s="11"/>
      <c r="C126" s="792" t="s">
        <v>375</v>
      </c>
      <c r="D126" s="792"/>
      <c r="E126" s="792"/>
      <c r="F126" s="792"/>
      <c r="G126" s="792"/>
      <c r="H126" s="792"/>
      <c r="I126" s="792"/>
      <c r="J126" s="792"/>
      <c r="K126" s="792"/>
      <c r="L126" s="792"/>
      <c r="M126" s="792"/>
      <c r="N126" s="792"/>
      <c r="P126">
        <v>15</v>
      </c>
    </row>
    <row r="127" spans="1:16" ht="12" customHeight="1" x14ac:dyDescent="0.25">
      <c r="A127" s="11" t="s">
        <v>27</v>
      </c>
      <c r="B127" s="11"/>
      <c r="C127" s="690" t="s">
        <v>697</v>
      </c>
      <c r="D127" s="690"/>
      <c r="E127" s="690"/>
      <c r="F127" s="690"/>
      <c r="G127" s="690"/>
      <c r="H127" s="690"/>
      <c r="I127" s="690"/>
      <c r="J127" s="690"/>
      <c r="K127" s="690"/>
      <c r="L127" s="690"/>
      <c r="M127" s="690"/>
      <c r="N127" s="690"/>
    </row>
    <row r="128" spans="1:16" ht="12" customHeight="1" x14ac:dyDescent="0.25">
      <c r="A128" s="11" t="s">
        <v>29</v>
      </c>
      <c r="B128" s="11"/>
      <c r="C128" s="690" t="s">
        <v>680</v>
      </c>
      <c r="D128" s="690"/>
      <c r="E128" s="690"/>
      <c r="F128" s="690"/>
      <c r="G128" s="690"/>
      <c r="H128" s="690"/>
      <c r="I128" s="690"/>
      <c r="J128" s="690"/>
      <c r="K128" s="690"/>
      <c r="L128" s="690"/>
      <c r="M128" s="690"/>
      <c r="N128" s="690"/>
    </row>
    <row r="129" spans="1:17" ht="12" customHeight="1" x14ac:dyDescent="0.25">
      <c r="A129" s="11" t="s">
        <v>31</v>
      </c>
      <c r="B129" s="11"/>
      <c r="C129" s="690" t="s">
        <v>262</v>
      </c>
      <c r="D129" s="690"/>
      <c r="E129" s="690"/>
      <c r="F129" s="690"/>
      <c r="G129" s="690"/>
      <c r="H129" s="690"/>
      <c r="I129" s="690"/>
      <c r="J129" s="690"/>
      <c r="K129" s="690"/>
      <c r="L129" s="690"/>
      <c r="M129" s="690"/>
      <c r="N129" s="690"/>
    </row>
    <row r="130" spans="1:17" ht="12" customHeight="1" x14ac:dyDescent="0.25">
      <c r="A130" s="696" t="s">
        <v>33</v>
      </c>
      <c r="B130" s="696"/>
      <c r="C130" s="23" t="s">
        <v>496</v>
      </c>
      <c r="D130" s="8" t="s">
        <v>263</v>
      </c>
      <c r="E130" s="8"/>
      <c r="F130" s="8"/>
      <c r="G130" s="8"/>
      <c r="H130" s="8"/>
      <c r="I130" s="8"/>
      <c r="J130" s="8"/>
      <c r="K130" s="8"/>
      <c r="L130" s="8"/>
      <c r="M130" s="8"/>
      <c r="N130" s="8"/>
    </row>
    <row r="131" spans="1:17" ht="12" customHeight="1" x14ac:dyDescent="0.25">
      <c r="A131" s="7" t="s">
        <v>37</v>
      </c>
      <c r="B131" s="7"/>
      <c r="C131" s="6" t="s">
        <v>264</v>
      </c>
      <c r="D131" s="6" t="s">
        <v>265</v>
      </c>
      <c r="E131" s="708" t="s">
        <v>266</v>
      </c>
      <c r="F131" s="7" t="s">
        <v>267</v>
      </c>
      <c r="G131" s="7" t="s">
        <v>268</v>
      </c>
      <c r="H131" s="7" t="s">
        <v>269</v>
      </c>
      <c r="I131" s="7" t="s">
        <v>270</v>
      </c>
      <c r="J131" s="7" t="s">
        <v>271</v>
      </c>
      <c r="K131" s="7" t="s">
        <v>272</v>
      </c>
      <c r="L131" s="7" t="s">
        <v>273</v>
      </c>
      <c r="M131" s="7" t="s">
        <v>274</v>
      </c>
      <c r="N131" s="708" t="s">
        <v>274</v>
      </c>
    </row>
    <row r="132" spans="1:17" x14ac:dyDescent="0.25">
      <c r="A132" s="7"/>
      <c r="B132" s="7"/>
      <c r="C132" s="6"/>
      <c r="D132" s="6"/>
      <c r="E132" s="6"/>
      <c r="F132" s="6"/>
      <c r="G132" s="6"/>
      <c r="H132" s="6"/>
      <c r="I132" s="6"/>
      <c r="J132" s="6"/>
      <c r="K132" s="6"/>
      <c r="L132" s="6"/>
      <c r="M132" s="7"/>
      <c r="N132" s="708"/>
    </row>
    <row r="133" spans="1:17" ht="37.5" customHeight="1" x14ac:dyDescent="0.25">
      <c r="A133" s="7"/>
      <c r="B133" s="7"/>
      <c r="C133" s="6"/>
      <c r="D133" s="6"/>
      <c r="E133" s="708"/>
      <c r="F133" s="7"/>
      <c r="G133" s="7"/>
      <c r="H133" s="7"/>
      <c r="I133" s="7"/>
      <c r="J133" s="7"/>
      <c r="K133" s="7"/>
      <c r="L133" s="7"/>
      <c r="M133" s="7"/>
      <c r="N133" s="708"/>
    </row>
    <row r="134" spans="1:17" ht="12" customHeight="1" x14ac:dyDescent="0.25">
      <c r="A134" s="6" t="s">
        <v>197</v>
      </c>
      <c r="B134" s="6" t="s">
        <v>47</v>
      </c>
      <c r="C134" s="6"/>
      <c r="D134" s="796" t="s">
        <v>48</v>
      </c>
      <c r="E134" s="110" t="s">
        <v>460</v>
      </c>
      <c r="F134" s="797" t="s">
        <v>244</v>
      </c>
      <c r="G134" s="7" t="s">
        <v>276</v>
      </c>
      <c r="H134" s="7" t="s">
        <v>276</v>
      </c>
      <c r="I134" s="7" t="s">
        <v>276</v>
      </c>
      <c r="J134" s="7" t="s">
        <v>276</v>
      </c>
      <c r="K134" s="7" t="s">
        <v>276</v>
      </c>
      <c r="L134" s="796" t="s">
        <v>276</v>
      </c>
      <c r="M134" s="110" t="s">
        <v>460</v>
      </c>
      <c r="N134" s="110" t="s">
        <v>497</v>
      </c>
    </row>
    <row r="135" spans="1:17" ht="13.5" x14ac:dyDescent="0.25">
      <c r="A135" s="6"/>
      <c r="B135" s="6"/>
      <c r="C135" s="6"/>
      <c r="D135" s="796"/>
      <c r="E135" s="71" t="s">
        <v>498</v>
      </c>
      <c r="F135" s="797"/>
      <c r="G135" s="7"/>
      <c r="H135" s="7"/>
      <c r="I135" s="7"/>
      <c r="J135" s="7"/>
      <c r="K135" s="7"/>
      <c r="L135" s="796"/>
      <c r="M135" s="51" t="s">
        <v>499</v>
      </c>
      <c r="N135" s="51" t="s">
        <v>499</v>
      </c>
    </row>
    <row r="136" spans="1:17" ht="23.25" customHeight="1" x14ac:dyDescent="0.25">
      <c r="A136" s="6"/>
      <c r="B136" s="6"/>
      <c r="C136" s="6"/>
      <c r="D136" s="6"/>
      <c r="E136" s="923" t="s">
        <v>500</v>
      </c>
      <c r="F136" s="6" t="s">
        <v>279</v>
      </c>
      <c r="G136" s="924" t="s">
        <v>698</v>
      </c>
      <c r="H136" s="924" t="s">
        <v>698</v>
      </c>
      <c r="I136" s="924" t="s">
        <v>698</v>
      </c>
      <c r="J136" s="924" t="s">
        <v>698</v>
      </c>
      <c r="K136" s="924" t="s">
        <v>698</v>
      </c>
      <c r="L136" s="924" t="s">
        <v>698</v>
      </c>
      <c r="M136" s="615" t="s">
        <v>502</v>
      </c>
      <c r="N136" s="110" t="s">
        <v>502</v>
      </c>
    </row>
    <row r="137" spans="1:17" ht="48" customHeight="1" x14ac:dyDescent="0.25">
      <c r="A137" s="6"/>
      <c r="B137" s="6"/>
      <c r="C137" s="6"/>
      <c r="D137" s="6"/>
      <c r="E137" s="6"/>
      <c r="F137" s="6"/>
      <c r="G137" s="924"/>
      <c r="H137" s="924"/>
      <c r="I137" s="924"/>
      <c r="J137" s="924"/>
      <c r="K137" s="924"/>
      <c r="L137" s="924"/>
      <c r="M137" s="616" t="s">
        <v>503</v>
      </c>
      <c r="N137" s="71" t="s">
        <v>504</v>
      </c>
    </row>
    <row r="138" spans="1:17" ht="13.5" x14ac:dyDescent="0.25">
      <c r="A138" s="6"/>
      <c r="B138" s="6"/>
      <c r="C138" s="6"/>
      <c r="D138" s="94" t="s">
        <v>282</v>
      </c>
      <c r="E138" s="94" t="s">
        <v>283</v>
      </c>
      <c r="F138" s="94" t="s">
        <v>158</v>
      </c>
      <c r="G138" s="458" t="s">
        <v>284</v>
      </c>
      <c r="H138" s="458" t="s">
        <v>285</v>
      </c>
      <c r="I138" s="458" t="s">
        <v>286</v>
      </c>
      <c r="J138" s="458" t="s">
        <v>287</v>
      </c>
      <c r="K138" s="458" t="s">
        <v>288</v>
      </c>
      <c r="L138" s="458" t="s">
        <v>289</v>
      </c>
      <c r="M138" s="458" t="s">
        <v>290</v>
      </c>
      <c r="N138" s="458" t="s">
        <v>290</v>
      </c>
    </row>
    <row r="139" spans="1:17" ht="12.75" customHeight="1" x14ac:dyDescent="0.25">
      <c r="A139" s="689" t="s">
        <v>68</v>
      </c>
      <c r="B139" s="689" t="s">
        <v>315</v>
      </c>
      <c r="C139" s="135" t="s">
        <v>689</v>
      </c>
      <c r="D139" s="617"/>
      <c r="E139" s="618"/>
      <c r="F139" s="71">
        <v>20</v>
      </c>
      <c r="G139" s="79"/>
      <c r="H139" s="79"/>
      <c r="I139" s="79"/>
      <c r="J139" s="79"/>
      <c r="K139" s="79"/>
      <c r="L139" s="79"/>
      <c r="M139" s="617">
        <f>((D139*E139*G139*H139*I139)-(D139*E139*J139*K139*L139))/F139</f>
        <v>0</v>
      </c>
      <c r="N139" s="617"/>
      <c r="P139">
        <v>1</v>
      </c>
      <c r="Q139">
        <f>P126*100+P139</f>
        <v>1501</v>
      </c>
    </row>
    <row r="140" spans="1:17" ht="16.5" customHeight="1" x14ac:dyDescent="0.25">
      <c r="A140" s="689"/>
      <c r="B140" s="689"/>
      <c r="C140" s="486" t="s">
        <v>693</v>
      </c>
      <c r="D140" s="617"/>
      <c r="E140" s="620"/>
      <c r="F140" s="25" t="s">
        <v>291</v>
      </c>
      <c r="G140" s="79"/>
      <c r="H140" s="79"/>
      <c r="I140" s="79"/>
      <c r="J140" s="34"/>
      <c r="K140" s="34"/>
      <c r="L140" s="34"/>
      <c r="M140" s="619">
        <f>((D140*E140*G140*H140*I140)-(D140*E140*J140*K140*L140))/F140</f>
        <v>0</v>
      </c>
      <c r="N140" s="619"/>
      <c r="P140">
        <v>2</v>
      </c>
      <c r="Q140">
        <f>P126*100+P140</f>
        <v>1502</v>
      </c>
    </row>
    <row r="141" spans="1:17" x14ac:dyDescent="0.25">
      <c r="A141" s="689"/>
      <c r="B141" s="689"/>
      <c r="C141" s="135" t="s">
        <v>691</v>
      </c>
      <c r="D141" s="617"/>
      <c r="E141" s="620"/>
      <c r="F141" s="25">
        <v>20</v>
      </c>
      <c r="G141" s="79"/>
      <c r="H141" s="79"/>
      <c r="I141" s="79"/>
      <c r="J141" s="34"/>
      <c r="K141" s="34"/>
      <c r="L141" s="34"/>
      <c r="M141" s="619">
        <f>((D141*E141*G141*H141*I141)-(D141*E141*J141*K141*L141))/F141</f>
        <v>0</v>
      </c>
      <c r="N141" s="619"/>
      <c r="P141">
        <v>3</v>
      </c>
      <c r="Q141">
        <f>P126*100+P141</f>
        <v>1503</v>
      </c>
    </row>
    <row r="142" spans="1:17" x14ac:dyDescent="0.25">
      <c r="A142" s="798" t="s">
        <v>292</v>
      </c>
      <c r="B142" s="798"/>
      <c r="C142" s="798"/>
      <c r="D142" s="621">
        <f>SUM(D139:D141)</f>
        <v>0</v>
      </c>
      <c r="E142" s="622"/>
      <c r="F142" s="622"/>
      <c r="G142" s="372"/>
      <c r="H142" s="372"/>
      <c r="I142" s="372"/>
      <c r="J142" s="372"/>
      <c r="K142" s="372"/>
      <c r="L142" s="372"/>
      <c r="M142" s="635">
        <f>SUM(M139:M141)</f>
        <v>0</v>
      </c>
      <c r="N142" s="635">
        <f>SUM(N139:N141)</f>
        <v>0</v>
      </c>
    </row>
    <row r="143" spans="1:17" ht="12" customHeight="1" x14ac:dyDescent="0.25">
      <c r="A143" s="7" t="s">
        <v>310</v>
      </c>
      <c r="B143" s="7" t="s">
        <v>315</v>
      </c>
      <c r="C143" s="469" t="s">
        <v>315</v>
      </c>
      <c r="D143" s="617"/>
      <c r="E143" s="620"/>
      <c r="F143" s="25" t="s">
        <v>291</v>
      </c>
      <c r="G143" s="79"/>
      <c r="H143" s="79"/>
      <c r="I143" s="79"/>
      <c r="J143" s="34"/>
      <c r="K143" s="34"/>
      <c r="L143" s="34"/>
      <c r="M143" s="619">
        <f>((D143*E143*G143*H143*I143)-(D143*E143*J143*K143*L143))/F143</f>
        <v>0</v>
      </c>
      <c r="N143" s="619"/>
      <c r="P143">
        <v>4</v>
      </c>
      <c r="Q143">
        <f>P126*100+P143</f>
        <v>1504</v>
      </c>
    </row>
    <row r="144" spans="1:17" x14ac:dyDescent="0.25">
      <c r="A144" s="7"/>
      <c r="B144" s="7"/>
      <c r="C144" s="80" t="s">
        <v>312</v>
      </c>
      <c r="D144" s="25"/>
      <c r="E144" s="25"/>
      <c r="F144" s="25"/>
      <c r="G144" s="34"/>
      <c r="H144" s="34"/>
      <c r="I144" s="34"/>
      <c r="J144" s="34"/>
      <c r="K144" s="34"/>
      <c r="L144" s="34"/>
      <c r="M144" s="619"/>
      <c r="N144" s="619"/>
    </row>
    <row r="145" spans="1:17" x14ac:dyDescent="0.25">
      <c r="A145" s="798" t="s">
        <v>292</v>
      </c>
      <c r="B145" s="798"/>
      <c r="C145" s="798"/>
      <c r="D145" s="621">
        <f>SUM(D143:D144)</f>
        <v>0</v>
      </c>
      <c r="E145" s="622"/>
      <c r="F145" s="622"/>
      <c r="G145" s="372"/>
      <c r="H145" s="372"/>
      <c r="I145" s="372"/>
      <c r="J145" s="372"/>
      <c r="K145" s="372"/>
      <c r="L145" s="372"/>
      <c r="M145" s="635">
        <f>SUM(M143:M144)</f>
        <v>0</v>
      </c>
      <c r="N145" s="635">
        <f>SUM(N143:N144)</f>
        <v>0</v>
      </c>
    </row>
    <row r="146" spans="1:17" ht="12" customHeight="1" x14ac:dyDescent="0.25">
      <c r="A146" s="7" t="s">
        <v>313</v>
      </c>
      <c r="B146" s="7" t="s">
        <v>315</v>
      </c>
      <c r="C146" s="469" t="s">
        <v>315</v>
      </c>
      <c r="D146" s="617"/>
      <c r="E146" s="620"/>
      <c r="F146" s="25" t="s">
        <v>291</v>
      </c>
      <c r="G146" s="79"/>
      <c r="H146" s="79"/>
      <c r="I146" s="79"/>
      <c r="J146" s="34"/>
      <c r="K146" s="34"/>
      <c r="L146" s="34"/>
      <c r="M146" s="619">
        <f>((D146*E146*G146*H146*I146)-(D146*E146*J146*K146*L146))/F146</f>
        <v>0</v>
      </c>
      <c r="N146" s="619"/>
      <c r="P146">
        <v>5</v>
      </c>
      <c r="Q146">
        <f>P126*100+P146</f>
        <v>1505</v>
      </c>
    </row>
    <row r="147" spans="1:17" x14ac:dyDescent="0.25">
      <c r="A147" s="7"/>
      <c r="B147" s="7"/>
      <c r="C147" s="80" t="s">
        <v>312</v>
      </c>
      <c r="D147" s="25"/>
      <c r="E147" s="25"/>
      <c r="F147" s="25"/>
      <c r="G147" s="34"/>
      <c r="H147" s="34"/>
      <c r="I147" s="34"/>
      <c r="J147" s="34"/>
      <c r="K147" s="34"/>
      <c r="L147" s="34"/>
      <c r="M147" s="619"/>
      <c r="N147" s="619"/>
    </row>
    <row r="148" spans="1:17" x14ac:dyDescent="0.25">
      <c r="A148" s="798" t="s">
        <v>292</v>
      </c>
      <c r="B148" s="798"/>
      <c r="C148" s="798"/>
      <c r="D148" s="621">
        <f>SUM(D146:D147)</f>
        <v>0</v>
      </c>
      <c r="E148" s="622"/>
      <c r="F148" s="622"/>
      <c r="G148" s="372"/>
      <c r="H148" s="372"/>
      <c r="I148" s="372"/>
      <c r="J148" s="372"/>
      <c r="K148" s="372"/>
      <c r="L148" s="372"/>
      <c r="M148" s="635">
        <f>SUM(M146:M147)</f>
        <v>0</v>
      </c>
      <c r="N148" s="635">
        <f>SUM(N146:N147)</f>
        <v>0</v>
      </c>
    </row>
    <row r="149" spans="1:17" ht="12" customHeight="1" x14ac:dyDescent="0.25">
      <c r="A149" s="7" t="s">
        <v>314</v>
      </c>
      <c r="B149" s="7" t="s">
        <v>315</v>
      </c>
      <c r="C149" s="469" t="s">
        <v>315</v>
      </c>
      <c r="D149" s="617"/>
      <c r="E149" s="620"/>
      <c r="F149" s="25" t="s">
        <v>291</v>
      </c>
      <c r="G149" s="79"/>
      <c r="H149" s="79"/>
      <c r="I149" s="79"/>
      <c r="J149" s="34"/>
      <c r="K149" s="34"/>
      <c r="L149" s="34"/>
      <c r="M149" s="619">
        <f>((D149*E149*G149*H149*I149)-(D149*E149*J149*K149*L149))/F149</f>
        <v>0</v>
      </c>
      <c r="N149" s="619"/>
      <c r="P149">
        <v>6</v>
      </c>
      <c r="Q149">
        <f>P126*100+P149</f>
        <v>1506</v>
      </c>
    </row>
    <row r="150" spans="1:17" x14ac:dyDescent="0.25">
      <c r="A150" s="7"/>
      <c r="B150" s="7"/>
      <c r="C150" s="80" t="s">
        <v>312</v>
      </c>
      <c r="D150" s="25"/>
      <c r="E150" s="25"/>
      <c r="F150" s="25"/>
      <c r="G150" s="34"/>
      <c r="H150" s="34"/>
      <c r="I150" s="34"/>
      <c r="J150" s="34"/>
      <c r="K150" s="34"/>
      <c r="L150" s="34"/>
      <c r="M150" s="619"/>
      <c r="N150" s="619"/>
    </row>
    <row r="151" spans="1:17" x14ac:dyDescent="0.25">
      <c r="A151" s="798" t="s">
        <v>292</v>
      </c>
      <c r="B151" s="798"/>
      <c r="C151" s="798"/>
      <c r="D151" s="621">
        <f>SUM(D149:D150)</f>
        <v>0</v>
      </c>
      <c r="E151" s="622"/>
      <c r="F151" s="622"/>
      <c r="G151" s="372"/>
      <c r="H151" s="372"/>
      <c r="I151" s="372"/>
      <c r="J151" s="372"/>
      <c r="K151" s="372"/>
      <c r="L151" s="372"/>
      <c r="M151" s="635">
        <f>SUM(M149:M150)</f>
        <v>0</v>
      </c>
      <c r="N151" s="635">
        <f>SUM(N149:N150)</f>
        <v>0</v>
      </c>
    </row>
    <row r="152" spans="1:17" ht="12" customHeight="1" x14ac:dyDescent="0.25">
      <c r="A152" s="7" t="s">
        <v>316</v>
      </c>
      <c r="B152" s="7" t="s">
        <v>315</v>
      </c>
      <c r="C152" s="469" t="s">
        <v>315</v>
      </c>
      <c r="D152" s="617"/>
      <c r="E152" s="620"/>
      <c r="F152" s="25" t="s">
        <v>291</v>
      </c>
      <c r="G152" s="34"/>
      <c r="H152" s="34"/>
      <c r="I152" s="34"/>
      <c r="J152" s="34"/>
      <c r="K152" s="34"/>
      <c r="L152" s="34"/>
      <c r="M152" s="619">
        <f>((D152*E152*G152*H152*I152)-(D152*E152*J152*K152*L152))/F152</f>
        <v>0</v>
      </c>
      <c r="N152" s="619"/>
      <c r="P152">
        <v>7</v>
      </c>
      <c r="Q152">
        <f>P126*100+P152</f>
        <v>1507</v>
      </c>
    </row>
    <row r="153" spans="1:17" x14ac:dyDescent="0.25">
      <c r="A153" s="7"/>
      <c r="B153" s="7"/>
      <c r="C153" s="80" t="s">
        <v>312</v>
      </c>
      <c r="D153" s="25"/>
      <c r="E153" s="25"/>
      <c r="F153" s="25"/>
      <c r="G153" s="34"/>
      <c r="H153" s="34"/>
      <c r="I153" s="34"/>
      <c r="J153" s="34"/>
      <c r="K153" s="34"/>
      <c r="L153" s="34"/>
      <c r="M153" s="619"/>
      <c r="N153" s="619"/>
    </row>
    <row r="154" spans="1:17" x14ac:dyDescent="0.25">
      <c r="A154" s="798" t="s">
        <v>292</v>
      </c>
      <c r="B154" s="798"/>
      <c r="C154" s="798"/>
      <c r="D154" s="621">
        <f>SUM(D152:D153)</f>
        <v>0</v>
      </c>
      <c r="E154" s="622"/>
      <c r="F154" s="622"/>
      <c r="G154" s="374"/>
      <c r="H154" s="374"/>
      <c r="I154" s="374"/>
      <c r="J154" s="374"/>
      <c r="K154" s="374"/>
      <c r="L154" s="374"/>
      <c r="M154" s="635">
        <f>SUM(M152:M153)</f>
        <v>0</v>
      </c>
      <c r="N154" s="635">
        <f>SUM(N152:N153)</f>
        <v>0</v>
      </c>
    </row>
    <row r="155" spans="1:17" x14ac:dyDescent="0.25">
      <c r="A155" s="701" t="s">
        <v>91</v>
      </c>
      <c r="B155" s="701"/>
      <c r="C155" s="701"/>
      <c r="D155" s="623">
        <f>D154+D151+D148+D145+D142</f>
        <v>0</v>
      </c>
      <c r="E155" s="627"/>
      <c r="F155" s="627"/>
      <c r="G155" s="93"/>
      <c r="H155" s="93"/>
      <c r="I155" s="93"/>
      <c r="J155" s="93"/>
      <c r="K155" s="93"/>
      <c r="L155" s="93"/>
      <c r="M155" s="635">
        <f>M154+M151+M148+M145+M142</f>
        <v>0</v>
      </c>
      <c r="N155" s="635">
        <f>N154+N151+N148+N145+N142</f>
        <v>0</v>
      </c>
    </row>
    <row r="156" spans="1:17" ht="13.5" x14ac:dyDescent="0.25">
      <c r="A156" s="925" t="s">
        <v>707</v>
      </c>
      <c r="B156" s="925"/>
      <c r="C156" s="925"/>
      <c r="D156" s="925"/>
      <c r="E156" s="925"/>
      <c r="F156" s="925"/>
      <c r="G156" s="925"/>
      <c r="H156" s="925"/>
      <c r="I156" s="925"/>
      <c r="J156" s="925"/>
      <c r="K156" s="925"/>
      <c r="L156" s="925"/>
      <c r="M156" s="925"/>
      <c r="N156" s="925"/>
    </row>
    <row r="157" spans="1:17" x14ac:dyDescent="0.25">
      <c r="A157" s="926"/>
      <c r="B157" s="926"/>
      <c r="C157" s="926"/>
      <c r="D157" s="926"/>
      <c r="E157" s="926"/>
      <c r="F157" s="926"/>
      <c r="G157" s="926"/>
      <c r="H157" s="926"/>
      <c r="I157" s="486"/>
      <c r="J157" s="486"/>
      <c r="K157" s="486"/>
      <c r="L157" s="486"/>
      <c r="M157" s="486"/>
      <c r="N157" s="486"/>
    </row>
    <row r="158" spans="1:17" x14ac:dyDescent="0.25">
      <c r="A158" s="486"/>
      <c r="B158" s="486"/>
      <c r="C158" s="486"/>
      <c r="D158" s="486"/>
      <c r="E158" s="486"/>
      <c r="F158" s="486"/>
      <c r="G158" s="486"/>
      <c r="H158" s="486"/>
      <c r="I158" s="486"/>
      <c r="J158" s="486"/>
      <c r="K158" s="486"/>
      <c r="L158" s="486"/>
      <c r="M158" s="486"/>
      <c r="N158" s="486"/>
    </row>
    <row r="159" spans="1:17" x14ac:dyDescent="0.25">
      <c r="A159" s="486"/>
      <c r="B159" s="486"/>
      <c r="C159" s="486"/>
      <c r="D159" s="486"/>
      <c r="E159" s="486"/>
      <c r="F159" s="486"/>
      <c r="G159" s="486"/>
      <c r="H159" s="486"/>
      <c r="I159" s="486"/>
      <c r="J159" s="486"/>
      <c r="K159" s="486"/>
      <c r="L159" s="486"/>
      <c r="M159" s="486"/>
      <c r="N159" s="486"/>
    </row>
    <row r="160" spans="1:17" x14ac:dyDescent="0.25">
      <c r="A160" s="486"/>
      <c r="B160" s="486"/>
      <c r="C160" s="486"/>
      <c r="D160" s="486"/>
      <c r="E160" s="486"/>
      <c r="F160" s="486"/>
      <c r="G160" s="486"/>
      <c r="H160" s="486"/>
      <c r="I160" s="486"/>
      <c r="J160" s="486"/>
      <c r="K160" s="486"/>
      <c r="L160" s="486"/>
      <c r="M160" s="486"/>
      <c r="N160" s="486"/>
    </row>
    <row r="161" spans="1:16" x14ac:dyDescent="0.25">
      <c r="A161" s="486"/>
      <c r="B161" s="486"/>
      <c r="C161" s="486"/>
      <c r="D161" s="486"/>
      <c r="E161" s="486"/>
      <c r="F161" s="486"/>
      <c r="G161" s="486"/>
      <c r="H161" s="486"/>
      <c r="I161" s="486"/>
      <c r="J161" s="486"/>
      <c r="K161" s="486"/>
      <c r="L161" s="486"/>
      <c r="M161" s="486"/>
      <c r="N161" s="486"/>
    </row>
    <row r="162" spans="1:16" x14ac:dyDescent="0.25">
      <c r="A162" s="486"/>
      <c r="B162" s="486"/>
      <c r="C162" s="486"/>
      <c r="D162" s="486"/>
      <c r="E162" s="486"/>
      <c r="F162" s="486"/>
      <c r="G162" s="486"/>
      <c r="H162" s="486"/>
      <c r="I162" s="486"/>
      <c r="J162" s="486"/>
      <c r="K162" s="486"/>
      <c r="L162" s="486"/>
      <c r="M162" s="486"/>
      <c r="N162" s="486"/>
    </row>
    <row r="163" spans="1:16" x14ac:dyDescent="0.25">
      <c r="A163" s="486"/>
      <c r="B163" s="486"/>
      <c r="C163" s="486"/>
      <c r="D163" s="486"/>
      <c r="E163" s="486"/>
      <c r="F163" s="486"/>
      <c r="G163" s="486"/>
      <c r="H163" s="486"/>
      <c r="I163" s="486"/>
      <c r="J163" s="486"/>
      <c r="K163" s="486"/>
      <c r="L163" s="486"/>
      <c r="M163" s="486"/>
      <c r="N163" s="486"/>
    </row>
    <row r="164" spans="1:16" x14ac:dyDescent="0.25">
      <c r="A164" s="486"/>
      <c r="B164" s="486"/>
      <c r="C164" s="486"/>
      <c r="D164" s="486"/>
      <c r="E164" s="486"/>
      <c r="F164" s="486"/>
      <c r="G164" s="486"/>
      <c r="H164" s="486"/>
      <c r="I164" s="486"/>
      <c r="J164" s="486"/>
      <c r="K164" s="486"/>
      <c r="L164" s="486"/>
      <c r="M164" s="486"/>
      <c r="N164" s="486"/>
    </row>
    <row r="165" spans="1:16" x14ac:dyDescent="0.25">
      <c r="A165" s="13" t="s">
        <v>23</v>
      </c>
      <c r="B165" s="13"/>
      <c r="C165" s="791">
        <f>Presentación!$C$3</f>
        <v>1990</v>
      </c>
      <c r="D165" s="791"/>
      <c r="E165" s="791"/>
      <c r="F165" s="791"/>
      <c r="G165" s="791"/>
      <c r="H165" s="791"/>
      <c r="I165" s="791"/>
      <c r="J165" s="791"/>
      <c r="K165" s="791"/>
      <c r="L165" s="791"/>
      <c r="M165" s="791"/>
      <c r="N165" s="791"/>
    </row>
    <row r="166" spans="1:16" ht="12" customHeight="1" x14ac:dyDescent="0.25">
      <c r="A166" s="11" t="s">
        <v>24</v>
      </c>
      <c r="B166" s="11"/>
      <c r="C166" s="792" t="s">
        <v>376</v>
      </c>
      <c r="D166" s="792"/>
      <c r="E166" s="792"/>
      <c r="F166" s="792"/>
      <c r="G166" s="792"/>
      <c r="H166" s="792"/>
      <c r="I166" s="792"/>
      <c r="J166" s="792"/>
      <c r="K166" s="792"/>
      <c r="L166" s="792"/>
      <c r="M166" s="792"/>
      <c r="N166" s="792"/>
      <c r="P166">
        <v>1</v>
      </c>
    </row>
    <row r="167" spans="1:16" ht="12.75" customHeight="1" x14ac:dyDescent="0.25">
      <c r="A167" s="11" t="s">
        <v>27</v>
      </c>
      <c r="B167" s="11"/>
      <c r="C167" s="690" t="s">
        <v>697</v>
      </c>
      <c r="D167" s="690"/>
      <c r="E167" s="690"/>
      <c r="F167" s="690"/>
      <c r="G167" s="690"/>
      <c r="H167" s="690"/>
      <c r="I167" s="690"/>
      <c r="J167" s="690"/>
      <c r="K167" s="690"/>
      <c r="L167" s="690"/>
      <c r="M167" s="690"/>
      <c r="N167" s="690"/>
    </row>
    <row r="168" spans="1:16" ht="12" customHeight="1" x14ac:dyDescent="0.25">
      <c r="A168" s="11" t="s">
        <v>29</v>
      </c>
      <c r="B168" s="11"/>
      <c r="C168" s="690" t="s">
        <v>680</v>
      </c>
      <c r="D168" s="690"/>
      <c r="E168" s="690"/>
      <c r="F168" s="690"/>
      <c r="G168" s="690"/>
      <c r="H168" s="690"/>
      <c r="I168" s="690"/>
      <c r="J168" s="690"/>
      <c r="K168" s="690"/>
      <c r="L168" s="690"/>
      <c r="M168" s="690"/>
      <c r="N168" s="690"/>
    </row>
    <row r="169" spans="1:16" ht="12" customHeight="1" x14ac:dyDescent="0.25">
      <c r="A169" s="11" t="s">
        <v>31</v>
      </c>
      <c r="B169" s="11"/>
      <c r="C169" s="690" t="s">
        <v>262</v>
      </c>
      <c r="D169" s="690"/>
      <c r="E169" s="690"/>
      <c r="F169" s="690"/>
      <c r="G169" s="690"/>
      <c r="H169" s="690"/>
      <c r="I169" s="690"/>
      <c r="J169" s="690"/>
      <c r="K169" s="690"/>
      <c r="L169" s="690"/>
      <c r="M169" s="690"/>
      <c r="N169" s="690"/>
    </row>
    <row r="170" spans="1:16" ht="12.75" customHeight="1" x14ac:dyDescent="0.25">
      <c r="A170" s="696" t="s">
        <v>33</v>
      </c>
      <c r="B170" s="696"/>
      <c r="C170" s="23" t="s">
        <v>496</v>
      </c>
      <c r="D170" s="8" t="s">
        <v>263</v>
      </c>
      <c r="E170" s="8"/>
      <c r="F170" s="8"/>
      <c r="G170" s="8"/>
      <c r="H170" s="8"/>
      <c r="I170" s="8"/>
      <c r="J170" s="8"/>
      <c r="K170" s="8"/>
      <c r="L170" s="8"/>
      <c r="M170" s="8"/>
      <c r="N170" s="8"/>
    </row>
    <row r="171" spans="1:16" ht="12.75" customHeight="1" x14ac:dyDescent="0.25">
      <c r="A171" s="7" t="s">
        <v>37</v>
      </c>
      <c r="B171" s="7"/>
      <c r="C171" s="6" t="s">
        <v>264</v>
      </c>
      <c r="D171" s="6" t="s">
        <v>265</v>
      </c>
      <c r="E171" s="708" t="s">
        <v>266</v>
      </c>
      <c r="F171" s="7" t="s">
        <v>267</v>
      </c>
      <c r="G171" s="7" t="s">
        <v>268</v>
      </c>
      <c r="H171" s="7" t="s">
        <v>269</v>
      </c>
      <c r="I171" s="7" t="s">
        <v>270</v>
      </c>
      <c r="J171" s="7" t="s">
        <v>271</v>
      </c>
      <c r="K171" s="7" t="s">
        <v>272</v>
      </c>
      <c r="L171" s="7" t="s">
        <v>273</v>
      </c>
      <c r="M171" s="7" t="s">
        <v>274</v>
      </c>
      <c r="N171" s="708" t="s">
        <v>274</v>
      </c>
    </row>
    <row r="172" spans="1:16" x14ac:dyDescent="0.25">
      <c r="A172" s="7"/>
      <c r="B172" s="7"/>
      <c r="C172" s="6"/>
      <c r="D172" s="6"/>
      <c r="E172" s="6"/>
      <c r="F172" s="6"/>
      <c r="G172" s="6"/>
      <c r="H172" s="6"/>
      <c r="I172" s="6"/>
      <c r="J172" s="6"/>
      <c r="K172" s="6"/>
      <c r="L172" s="6"/>
      <c r="M172" s="7"/>
      <c r="N172" s="708"/>
    </row>
    <row r="173" spans="1:16" x14ac:dyDescent="0.25">
      <c r="A173" s="7"/>
      <c r="B173" s="7"/>
      <c r="C173" s="6"/>
      <c r="D173" s="6"/>
      <c r="E173" s="708"/>
      <c r="F173" s="7"/>
      <c r="G173" s="7"/>
      <c r="H173" s="7"/>
      <c r="I173" s="7"/>
      <c r="J173" s="7"/>
      <c r="K173" s="7"/>
      <c r="L173" s="7"/>
      <c r="M173" s="7"/>
      <c r="N173" s="708"/>
    </row>
    <row r="174" spans="1:16" ht="12" customHeight="1" x14ac:dyDescent="0.25">
      <c r="A174" s="6" t="s">
        <v>197</v>
      </c>
      <c r="B174" s="6" t="s">
        <v>47</v>
      </c>
      <c r="C174" s="6"/>
      <c r="D174" s="796" t="s">
        <v>48</v>
      </c>
      <c r="E174" s="110" t="s">
        <v>460</v>
      </c>
      <c r="F174" s="797" t="s">
        <v>244</v>
      </c>
      <c r="G174" s="7" t="s">
        <v>276</v>
      </c>
      <c r="H174" s="7" t="s">
        <v>276</v>
      </c>
      <c r="I174" s="7" t="s">
        <v>276</v>
      </c>
      <c r="J174" s="7" t="s">
        <v>276</v>
      </c>
      <c r="K174" s="7" t="s">
        <v>276</v>
      </c>
      <c r="L174" s="796" t="s">
        <v>276</v>
      </c>
      <c r="M174" s="110" t="s">
        <v>460</v>
      </c>
      <c r="N174" s="110" t="s">
        <v>497</v>
      </c>
    </row>
    <row r="175" spans="1:16" ht="13.5" x14ac:dyDescent="0.25">
      <c r="A175" s="6"/>
      <c r="B175" s="6"/>
      <c r="C175" s="6"/>
      <c r="D175" s="796"/>
      <c r="E175" s="71" t="s">
        <v>498</v>
      </c>
      <c r="F175" s="797"/>
      <c r="G175" s="7"/>
      <c r="H175" s="7"/>
      <c r="I175" s="7"/>
      <c r="J175" s="7"/>
      <c r="K175" s="7"/>
      <c r="L175" s="796"/>
      <c r="M175" s="51" t="s">
        <v>499</v>
      </c>
      <c r="N175" s="51" t="s">
        <v>499</v>
      </c>
    </row>
    <row r="176" spans="1:16" ht="15" customHeight="1" x14ac:dyDescent="0.25">
      <c r="A176" s="6"/>
      <c r="B176" s="6"/>
      <c r="C176" s="6"/>
      <c r="D176" s="6"/>
      <c r="E176" s="923" t="s">
        <v>500</v>
      </c>
      <c r="F176" s="6" t="s">
        <v>279</v>
      </c>
      <c r="G176" s="924" t="s">
        <v>698</v>
      </c>
      <c r="H176" s="924" t="s">
        <v>698</v>
      </c>
      <c r="I176" s="924" t="s">
        <v>698</v>
      </c>
      <c r="J176" s="924" t="s">
        <v>698</v>
      </c>
      <c r="K176" s="924" t="s">
        <v>698</v>
      </c>
      <c r="L176" s="924" t="s">
        <v>698</v>
      </c>
      <c r="M176" s="615" t="s">
        <v>502</v>
      </c>
      <c r="N176" s="110" t="s">
        <v>502</v>
      </c>
    </row>
    <row r="177" spans="1:17" ht="23" x14ac:dyDescent="0.25">
      <c r="A177" s="6"/>
      <c r="B177" s="6"/>
      <c r="C177" s="6"/>
      <c r="D177" s="6"/>
      <c r="E177" s="6"/>
      <c r="F177" s="6"/>
      <c r="G177" s="924"/>
      <c r="H177" s="924"/>
      <c r="I177" s="924"/>
      <c r="J177" s="924"/>
      <c r="K177" s="924"/>
      <c r="L177" s="924"/>
      <c r="M177" s="616" t="s">
        <v>503</v>
      </c>
      <c r="N177" s="71" t="s">
        <v>504</v>
      </c>
    </row>
    <row r="178" spans="1:17" ht="13.5" x14ac:dyDescent="0.25">
      <c r="A178" s="6"/>
      <c r="B178" s="6"/>
      <c r="C178" s="6"/>
      <c r="D178" s="94" t="s">
        <v>282</v>
      </c>
      <c r="E178" s="94" t="s">
        <v>283</v>
      </c>
      <c r="F178" s="94" t="s">
        <v>158</v>
      </c>
      <c r="G178" s="458" t="s">
        <v>284</v>
      </c>
      <c r="H178" s="458" t="s">
        <v>285</v>
      </c>
      <c r="I178" s="458" t="s">
        <v>286</v>
      </c>
      <c r="J178" s="458" t="s">
        <v>287</v>
      </c>
      <c r="K178" s="458" t="s">
        <v>288</v>
      </c>
      <c r="L178" s="458" t="s">
        <v>289</v>
      </c>
      <c r="M178" s="458" t="s">
        <v>290</v>
      </c>
      <c r="N178" s="458" t="s">
        <v>290</v>
      </c>
    </row>
    <row r="179" spans="1:17" ht="12.75" customHeight="1" x14ac:dyDescent="0.25">
      <c r="A179" s="689" t="s">
        <v>68</v>
      </c>
      <c r="B179" s="689" t="s">
        <v>315</v>
      </c>
      <c r="C179" s="135" t="s">
        <v>689</v>
      </c>
      <c r="D179" s="617"/>
      <c r="E179" s="618"/>
      <c r="F179" s="71">
        <v>20</v>
      </c>
      <c r="G179" s="79"/>
      <c r="H179" s="79"/>
      <c r="I179" s="79"/>
      <c r="J179" s="79"/>
      <c r="K179" s="79"/>
      <c r="L179" s="79"/>
      <c r="M179" s="617">
        <f>((D179*E179*G179*H179*I179)-(D179*E179*J179*K179*L179))/F179</f>
        <v>0</v>
      </c>
      <c r="N179" s="617"/>
      <c r="P179">
        <v>1</v>
      </c>
      <c r="Q179">
        <f>P166*100+P179</f>
        <v>101</v>
      </c>
    </row>
    <row r="180" spans="1:17" x14ac:dyDescent="0.25">
      <c r="A180" s="689"/>
      <c r="B180" s="689"/>
      <c r="C180" s="486" t="s">
        <v>693</v>
      </c>
      <c r="D180" s="617"/>
      <c r="E180" s="620"/>
      <c r="F180" s="25" t="s">
        <v>291</v>
      </c>
      <c r="G180" s="79"/>
      <c r="H180" s="79"/>
      <c r="I180" s="79"/>
      <c r="J180" s="34"/>
      <c r="K180" s="34"/>
      <c r="L180" s="34"/>
      <c r="M180" s="619">
        <f>((D180*E180*G180*H180*I180)-(D180*E180*J180*K180*L180))/F180</f>
        <v>0</v>
      </c>
      <c r="N180" s="619"/>
      <c r="P180">
        <v>2</v>
      </c>
      <c r="Q180">
        <f>P166*100+P180</f>
        <v>102</v>
      </c>
    </row>
    <row r="181" spans="1:17" x14ac:dyDescent="0.25">
      <c r="A181" s="689"/>
      <c r="B181" s="689"/>
      <c r="C181" s="135" t="s">
        <v>691</v>
      </c>
      <c r="D181" s="617"/>
      <c r="E181" s="620"/>
      <c r="F181" s="25" t="s">
        <v>291</v>
      </c>
      <c r="G181" s="79"/>
      <c r="H181" s="79"/>
      <c r="I181" s="79"/>
      <c r="J181" s="34"/>
      <c r="K181" s="34"/>
      <c r="L181" s="34"/>
      <c r="M181" s="619">
        <f>((D181*E181*G181*H181*I181)-(D181*E181*J181*K181*L181))/F181</f>
        <v>0</v>
      </c>
      <c r="N181" s="619"/>
      <c r="P181">
        <v>3</v>
      </c>
      <c r="Q181">
        <f>P166*100+P181</f>
        <v>103</v>
      </c>
    </row>
    <row r="182" spans="1:17" x14ac:dyDescent="0.25">
      <c r="A182" s="798" t="s">
        <v>292</v>
      </c>
      <c r="B182" s="798"/>
      <c r="C182" s="798"/>
      <c r="D182" s="621">
        <f>SUM(D179:D181)</f>
        <v>0</v>
      </c>
      <c r="E182" s="622"/>
      <c r="F182" s="622"/>
      <c r="G182" s="372"/>
      <c r="H182" s="372"/>
      <c r="I182" s="372"/>
      <c r="J182" s="372"/>
      <c r="K182" s="372"/>
      <c r="L182" s="372"/>
      <c r="M182" s="635">
        <f>SUM(M179:M181)</f>
        <v>0</v>
      </c>
      <c r="N182" s="635">
        <f>SUM(N179:N181)</f>
        <v>0</v>
      </c>
    </row>
    <row r="183" spans="1:17" ht="12" customHeight="1" x14ac:dyDescent="0.25">
      <c r="A183" s="7" t="s">
        <v>310</v>
      </c>
      <c r="B183" s="7" t="s">
        <v>315</v>
      </c>
      <c r="C183" s="469" t="s">
        <v>315</v>
      </c>
      <c r="D183" s="617"/>
      <c r="E183" s="620"/>
      <c r="F183" s="25" t="s">
        <v>291</v>
      </c>
      <c r="G183" s="79"/>
      <c r="H183" s="79"/>
      <c r="I183" s="79"/>
      <c r="J183" s="34"/>
      <c r="K183" s="34"/>
      <c r="L183" s="34"/>
      <c r="M183" s="619">
        <f>((D183*E183*G183*H183*I183)-(D183*E183*J183*K183*L183))/F183</f>
        <v>0</v>
      </c>
      <c r="N183" s="619"/>
      <c r="P183">
        <v>4</v>
      </c>
      <c r="Q183">
        <f>P166*100+P183</f>
        <v>104</v>
      </c>
    </row>
    <row r="184" spans="1:17" x14ac:dyDescent="0.25">
      <c r="A184" s="7"/>
      <c r="B184" s="7"/>
      <c r="C184" s="80" t="s">
        <v>312</v>
      </c>
      <c r="D184" s="25"/>
      <c r="E184" s="25"/>
      <c r="F184" s="25"/>
      <c r="G184" s="34"/>
      <c r="H184" s="34"/>
      <c r="I184" s="34"/>
      <c r="J184" s="34"/>
      <c r="K184" s="34"/>
      <c r="L184" s="34"/>
      <c r="M184" s="619"/>
      <c r="N184" s="619"/>
    </row>
    <row r="185" spans="1:17" x14ac:dyDescent="0.25">
      <c r="A185" s="798" t="s">
        <v>292</v>
      </c>
      <c r="B185" s="798"/>
      <c r="C185" s="798"/>
      <c r="D185" s="621">
        <f>SUM(D183:D184)</f>
        <v>0</v>
      </c>
      <c r="E185" s="622"/>
      <c r="F185" s="622"/>
      <c r="G185" s="372"/>
      <c r="H185" s="372"/>
      <c r="I185" s="372"/>
      <c r="J185" s="372"/>
      <c r="K185" s="372"/>
      <c r="L185" s="372"/>
      <c r="M185" s="635">
        <f>SUM(M183:M184)</f>
        <v>0</v>
      </c>
      <c r="N185" s="635">
        <f>SUM(N183:N184)</f>
        <v>0</v>
      </c>
    </row>
    <row r="186" spans="1:17" ht="12" customHeight="1" x14ac:dyDescent="0.25">
      <c r="A186" s="7" t="s">
        <v>313</v>
      </c>
      <c r="B186" s="7" t="s">
        <v>315</v>
      </c>
      <c r="C186" s="469" t="s">
        <v>315</v>
      </c>
      <c r="D186" s="617"/>
      <c r="E186" s="620"/>
      <c r="F186" s="25" t="s">
        <v>291</v>
      </c>
      <c r="G186" s="79"/>
      <c r="H186" s="79"/>
      <c r="I186" s="79"/>
      <c r="J186" s="34"/>
      <c r="K186" s="34"/>
      <c r="L186" s="34"/>
      <c r="M186" s="619">
        <f>((D186*E186*G186*H186*I186)-(D186*E186*J186*K186*L186))/F186</f>
        <v>0</v>
      </c>
      <c r="N186" s="619"/>
      <c r="P186">
        <v>5</v>
      </c>
      <c r="Q186">
        <f>P166*100+P186</f>
        <v>105</v>
      </c>
    </row>
    <row r="187" spans="1:17" x14ac:dyDescent="0.25">
      <c r="A187" s="7"/>
      <c r="B187" s="7"/>
      <c r="C187" s="80" t="s">
        <v>312</v>
      </c>
      <c r="D187" s="25"/>
      <c r="E187" s="25"/>
      <c r="F187" s="25"/>
      <c r="G187" s="34"/>
      <c r="H187" s="34"/>
      <c r="I187" s="34"/>
      <c r="J187" s="34"/>
      <c r="K187" s="34"/>
      <c r="L187" s="34"/>
      <c r="M187" s="619"/>
      <c r="N187" s="619"/>
    </row>
    <row r="188" spans="1:17" x14ac:dyDescent="0.25">
      <c r="A188" s="798" t="s">
        <v>292</v>
      </c>
      <c r="B188" s="798"/>
      <c r="C188" s="798"/>
      <c r="D188" s="621">
        <f>SUM(D186:D187)</f>
        <v>0</v>
      </c>
      <c r="E188" s="622"/>
      <c r="F188" s="622"/>
      <c r="G188" s="372"/>
      <c r="H188" s="372"/>
      <c r="I188" s="372"/>
      <c r="J188" s="372"/>
      <c r="K188" s="372"/>
      <c r="L188" s="372"/>
      <c r="M188" s="635">
        <f>SUM(M186:M187)</f>
        <v>0</v>
      </c>
      <c r="N188" s="635">
        <f>SUM(N186:N187)</f>
        <v>0</v>
      </c>
    </row>
    <row r="189" spans="1:17" ht="12" customHeight="1" x14ac:dyDescent="0.25">
      <c r="A189" s="7" t="s">
        <v>314</v>
      </c>
      <c r="B189" s="7" t="s">
        <v>315</v>
      </c>
      <c r="C189" s="469" t="s">
        <v>315</v>
      </c>
      <c r="D189" s="617"/>
      <c r="E189" s="620"/>
      <c r="F189" s="25" t="s">
        <v>291</v>
      </c>
      <c r="G189" s="79"/>
      <c r="H189" s="79"/>
      <c r="I189" s="79"/>
      <c r="J189" s="34"/>
      <c r="K189" s="34"/>
      <c r="L189" s="34"/>
      <c r="M189" s="636">
        <f>((D189*E189*G189*H189*I189)-(D189*E189*J189*K189*L189))/F189</f>
        <v>0</v>
      </c>
      <c r="N189" s="619"/>
      <c r="P189">
        <v>6</v>
      </c>
      <c r="Q189">
        <f>P166*100+P189</f>
        <v>106</v>
      </c>
    </row>
    <row r="190" spans="1:17" x14ac:dyDescent="0.25">
      <c r="A190" s="7"/>
      <c r="B190" s="7"/>
      <c r="C190" s="80" t="s">
        <v>312</v>
      </c>
      <c r="D190" s="25"/>
      <c r="E190" s="25"/>
      <c r="F190" s="25"/>
      <c r="G190" s="34"/>
      <c r="H190" s="34"/>
      <c r="I190" s="34"/>
      <c r="J190" s="34"/>
      <c r="K190" s="34"/>
      <c r="L190" s="34"/>
      <c r="M190" s="619"/>
      <c r="N190" s="619"/>
    </row>
    <row r="191" spans="1:17" x14ac:dyDescent="0.25">
      <c r="A191" s="798" t="s">
        <v>292</v>
      </c>
      <c r="B191" s="798"/>
      <c r="C191" s="798"/>
      <c r="D191" s="621">
        <f>SUM(D189:D190)</f>
        <v>0</v>
      </c>
      <c r="E191" s="622"/>
      <c r="F191" s="622"/>
      <c r="G191" s="372"/>
      <c r="H191" s="372"/>
      <c r="I191" s="372"/>
      <c r="J191" s="372"/>
      <c r="K191" s="372"/>
      <c r="L191" s="372"/>
      <c r="M191" s="635">
        <f>SUM(M189:M190)</f>
        <v>0</v>
      </c>
      <c r="N191" s="635">
        <f>SUM(N189:N190)</f>
        <v>0</v>
      </c>
    </row>
    <row r="192" spans="1:17" ht="12" customHeight="1" x14ac:dyDescent="0.25">
      <c r="A192" s="7" t="s">
        <v>316</v>
      </c>
      <c r="B192" s="7" t="s">
        <v>315</v>
      </c>
      <c r="C192" s="469" t="s">
        <v>315</v>
      </c>
      <c r="D192" s="617"/>
      <c r="E192" s="620"/>
      <c r="F192" s="25" t="s">
        <v>291</v>
      </c>
      <c r="G192" s="34"/>
      <c r="H192" s="34"/>
      <c r="I192" s="34"/>
      <c r="J192" s="34"/>
      <c r="K192" s="34"/>
      <c r="L192" s="34"/>
      <c r="M192" s="619">
        <f>((D192*E192*G192*H192*I192)-(D192*E192*J192*K192*L192))/F192</f>
        <v>0</v>
      </c>
      <c r="N192" s="619"/>
      <c r="P192">
        <v>7</v>
      </c>
      <c r="Q192">
        <f>P166*100+P192</f>
        <v>107</v>
      </c>
    </row>
    <row r="193" spans="1:16" x14ac:dyDescent="0.25">
      <c r="A193" s="7"/>
      <c r="B193" s="7"/>
      <c r="C193" s="80" t="s">
        <v>312</v>
      </c>
      <c r="D193" s="25"/>
      <c r="E193" s="25"/>
      <c r="F193" s="25"/>
      <c r="G193" s="34"/>
      <c r="H193" s="34"/>
      <c r="I193" s="34"/>
      <c r="J193" s="34"/>
      <c r="K193" s="34"/>
      <c r="L193" s="34"/>
      <c r="M193" s="619"/>
      <c r="N193" s="619"/>
    </row>
    <row r="194" spans="1:16" x14ac:dyDescent="0.25">
      <c r="A194" s="798" t="s">
        <v>292</v>
      </c>
      <c r="B194" s="798"/>
      <c r="C194" s="798"/>
      <c r="D194" s="621">
        <f>SUM(D192:D193)</f>
        <v>0</v>
      </c>
      <c r="E194" s="622"/>
      <c r="F194" s="622"/>
      <c r="G194" s="374"/>
      <c r="H194" s="374"/>
      <c r="I194" s="374"/>
      <c r="J194" s="374"/>
      <c r="K194" s="374"/>
      <c r="L194" s="374"/>
      <c r="M194" s="635">
        <f>SUM(M192:M193)</f>
        <v>0</v>
      </c>
      <c r="N194" s="635">
        <f>SUM(N192:N193)</f>
        <v>0</v>
      </c>
    </row>
    <row r="195" spans="1:16" x14ac:dyDescent="0.25">
      <c r="A195" s="701" t="s">
        <v>91</v>
      </c>
      <c r="B195" s="701"/>
      <c r="C195" s="701"/>
      <c r="D195" s="623">
        <f>D194+D191+D188+D185+D182</f>
        <v>0</v>
      </c>
      <c r="E195" s="627"/>
      <c r="F195" s="627"/>
      <c r="G195" s="93"/>
      <c r="H195" s="93"/>
      <c r="I195" s="93"/>
      <c r="J195" s="93"/>
      <c r="K195" s="93"/>
      <c r="L195" s="93"/>
      <c r="M195" s="635">
        <f>M194+M191+M188+M185+M182</f>
        <v>0</v>
      </c>
      <c r="N195" s="635">
        <f>N194+N191+N188+N185+N182</f>
        <v>0</v>
      </c>
    </row>
    <row r="196" spans="1:16" ht="13.5" x14ac:dyDescent="0.25">
      <c r="A196" s="925" t="s">
        <v>707</v>
      </c>
      <c r="B196" s="925"/>
      <c r="C196" s="925"/>
      <c r="D196" s="925"/>
      <c r="E196" s="925"/>
      <c r="F196" s="925"/>
      <c r="G196" s="925"/>
      <c r="H196" s="925"/>
      <c r="I196" s="925"/>
      <c r="J196" s="925"/>
      <c r="K196" s="925"/>
      <c r="L196" s="925"/>
      <c r="M196" s="925"/>
      <c r="N196" s="925"/>
    </row>
    <row r="197" spans="1:16" ht="12.75" customHeight="1" x14ac:dyDescent="0.25">
      <c r="A197" s="926"/>
      <c r="B197" s="926"/>
      <c r="C197" s="926"/>
      <c r="D197" s="926"/>
      <c r="E197" s="926"/>
      <c r="F197" s="926"/>
      <c r="G197" s="926"/>
      <c r="H197" s="926"/>
      <c r="I197" s="486"/>
      <c r="J197" s="486"/>
      <c r="K197" s="486"/>
      <c r="L197" s="486"/>
      <c r="M197" s="486"/>
      <c r="N197" s="486"/>
    </row>
    <row r="198" spans="1:16" x14ac:dyDescent="0.25">
      <c r="A198" s="486"/>
      <c r="B198" s="486"/>
      <c r="C198" s="486"/>
      <c r="D198" s="486"/>
      <c r="E198" s="486"/>
      <c r="F198" s="486"/>
      <c r="G198" s="486"/>
      <c r="H198" s="486"/>
      <c r="I198" s="486"/>
      <c r="J198" s="486"/>
      <c r="K198" s="486"/>
      <c r="L198" s="486"/>
      <c r="M198" s="486"/>
      <c r="N198" s="486"/>
    </row>
    <row r="199" spans="1:16" x14ac:dyDescent="0.25">
      <c r="A199" s="486"/>
      <c r="B199" s="486"/>
      <c r="C199" s="486"/>
      <c r="D199" s="486"/>
      <c r="E199" s="486"/>
      <c r="F199" s="486"/>
      <c r="G199" s="486"/>
      <c r="H199" s="486"/>
      <c r="I199" s="486"/>
      <c r="J199" s="486"/>
      <c r="K199" s="486"/>
      <c r="L199" s="486"/>
      <c r="M199" s="486"/>
      <c r="N199" s="486"/>
    </row>
    <row r="200" spans="1:16" x14ac:dyDescent="0.25">
      <c r="A200" s="486"/>
      <c r="B200" s="486"/>
      <c r="C200" s="486"/>
      <c r="D200" s="486"/>
      <c r="E200" s="486"/>
      <c r="F200" s="486"/>
      <c r="G200" s="486"/>
      <c r="H200" s="486"/>
      <c r="I200" s="486"/>
      <c r="J200" s="486"/>
      <c r="K200" s="486"/>
      <c r="L200" s="486"/>
      <c r="M200" s="486"/>
      <c r="N200" s="486"/>
    </row>
    <row r="201" spans="1:16" x14ac:dyDescent="0.25">
      <c r="A201" s="486"/>
      <c r="B201" s="486"/>
      <c r="C201" s="486"/>
      <c r="D201" s="486"/>
      <c r="E201" s="486"/>
      <c r="F201" s="486"/>
      <c r="G201" s="486"/>
      <c r="H201" s="486"/>
      <c r="I201" s="486"/>
      <c r="J201" s="486"/>
      <c r="K201" s="486"/>
      <c r="L201" s="486"/>
      <c r="M201" s="486"/>
      <c r="N201" s="486"/>
    </row>
    <row r="202" spans="1:16" x14ac:dyDescent="0.25">
      <c r="A202" s="486"/>
      <c r="B202" s="486"/>
      <c r="C202" s="486"/>
      <c r="D202" s="486"/>
      <c r="E202" s="486"/>
      <c r="F202" s="486"/>
      <c r="G202" s="486"/>
      <c r="H202" s="486"/>
      <c r="I202" s="486"/>
      <c r="J202" s="486"/>
      <c r="K202" s="486"/>
      <c r="L202" s="486"/>
      <c r="M202" s="486"/>
      <c r="N202" s="486"/>
    </row>
    <row r="203" spans="1:16" x14ac:dyDescent="0.25">
      <c r="A203" s="486"/>
      <c r="B203" s="486"/>
      <c r="C203" s="486"/>
      <c r="D203" s="486"/>
      <c r="E203" s="486"/>
      <c r="F203" s="486"/>
      <c r="G203" s="486"/>
      <c r="H203" s="486"/>
      <c r="I203" s="486"/>
      <c r="J203" s="486"/>
      <c r="K203" s="486"/>
      <c r="L203" s="486"/>
      <c r="M203" s="486"/>
      <c r="N203" s="486"/>
    </row>
    <row r="204" spans="1:16" x14ac:dyDescent="0.25">
      <c r="A204" s="486"/>
      <c r="B204" s="486"/>
      <c r="C204" s="486"/>
      <c r="D204" s="486"/>
      <c r="E204" s="486"/>
      <c r="F204" s="486"/>
      <c r="G204" s="486"/>
      <c r="H204" s="486"/>
      <c r="I204" s="486"/>
      <c r="J204" s="486"/>
      <c r="K204" s="486"/>
      <c r="L204" s="486"/>
      <c r="M204" s="486"/>
      <c r="N204" s="486"/>
    </row>
    <row r="205" spans="1:16" x14ac:dyDescent="0.25">
      <c r="A205" s="13" t="s">
        <v>23</v>
      </c>
      <c r="B205" s="13"/>
      <c r="C205" s="791">
        <f>Presentación!$C$3</f>
        <v>1990</v>
      </c>
      <c r="D205" s="791"/>
      <c r="E205" s="791"/>
      <c r="F205" s="791"/>
      <c r="G205" s="791"/>
      <c r="H205" s="791"/>
      <c r="I205" s="791"/>
      <c r="J205" s="791"/>
      <c r="K205" s="791"/>
      <c r="L205" s="791"/>
      <c r="M205" s="791"/>
      <c r="N205" s="791"/>
    </row>
    <row r="206" spans="1:16" ht="12" customHeight="1" x14ac:dyDescent="0.25">
      <c r="A206" s="11" t="s">
        <v>24</v>
      </c>
      <c r="B206" s="11"/>
      <c r="C206" s="792" t="s">
        <v>377</v>
      </c>
      <c r="D206" s="792"/>
      <c r="E206" s="792"/>
      <c r="F206" s="792"/>
      <c r="G206" s="792"/>
      <c r="H206" s="792"/>
      <c r="I206" s="792"/>
      <c r="J206" s="792"/>
      <c r="K206" s="792"/>
      <c r="L206" s="792"/>
      <c r="M206" s="792"/>
      <c r="N206" s="792"/>
      <c r="P206">
        <v>2</v>
      </c>
    </row>
    <row r="207" spans="1:16" ht="12.75" customHeight="1" x14ac:dyDescent="0.25">
      <c r="A207" s="11" t="s">
        <v>27</v>
      </c>
      <c r="B207" s="11"/>
      <c r="C207" s="690" t="s">
        <v>697</v>
      </c>
      <c r="D207" s="690"/>
      <c r="E207" s="690"/>
      <c r="F207" s="690"/>
      <c r="G207" s="690"/>
      <c r="H207" s="690"/>
      <c r="I207" s="690"/>
      <c r="J207" s="690"/>
      <c r="K207" s="690"/>
      <c r="L207" s="690"/>
      <c r="M207" s="690"/>
      <c r="N207" s="690"/>
    </row>
    <row r="208" spans="1:16" ht="12" customHeight="1" x14ac:dyDescent="0.25">
      <c r="A208" s="11" t="s">
        <v>29</v>
      </c>
      <c r="B208" s="11"/>
      <c r="C208" s="690" t="s">
        <v>680</v>
      </c>
      <c r="D208" s="690"/>
      <c r="E208" s="690"/>
      <c r="F208" s="690"/>
      <c r="G208" s="690"/>
      <c r="H208" s="690"/>
      <c r="I208" s="690"/>
      <c r="J208" s="690"/>
      <c r="K208" s="690"/>
      <c r="L208" s="690"/>
      <c r="M208" s="690"/>
      <c r="N208" s="690"/>
    </row>
    <row r="209" spans="1:17" ht="12" customHeight="1" x14ac:dyDescent="0.25">
      <c r="A209" s="11" t="s">
        <v>31</v>
      </c>
      <c r="B209" s="11"/>
      <c r="C209" s="690" t="s">
        <v>262</v>
      </c>
      <c r="D209" s="690"/>
      <c r="E209" s="690"/>
      <c r="F209" s="690"/>
      <c r="G209" s="690"/>
      <c r="H209" s="690"/>
      <c r="I209" s="690"/>
      <c r="J209" s="690"/>
      <c r="K209" s="690"/>
      <c r="L209" s="690"/>
      <c r="M209" s="690"/>
      <c r="N209" s="690"/>
    </row>
    <row r="210" spans="1:17" ht="12.75" customHeight="1" x14ac:dyDescent="0.25">
      <c r="A210" s="696" t="s">
        <v>33</v>
      </c>
      <c r="B210" s="696"/>
      <c r="C210" s="23" t="s">
        <v>496</v>
      </c>
      <c r="D210" s="8" t="s">
        <v>263</v>
      </c>
      <c r="E210" s="8"/>
      <c r="F210" s="8"/>
      <c r="G210" s="8"/>
      <c r="H210" s="8"/>
      <c r="I210" s="8"/>
      <c r="J210" s="8"/>
      <c r="K210" s="8"/>
      <c r="L210" s="8"/>
      <c r="M210" s="8"/>
      <c r="N210" s="8"/>
    </row>
    <row r="211" spans="1:17" ht="12.75" customHeight="1" x14ac:dyDescent="0.25">
      <c r="A211" s="7" t="s">
        <v>37</v>
      </c>
      <c r="B211" s="7"/>
      <c r="C211" s="6" t="s">
        <v>264</v>
      </c>
      <c r="D211" s="6" t="s">
        <v>265</v>
      </c>
      <c r="E211" s="708" t="s">
        <v>266</v>
      </c>
      <c r="F211" s="7" t="s">
        <v>267</v>
      </c>
      <c r="G211" s="7" t="s">
        <v>268</v>
      </c>
      <c r="H211" s="7" t="s">
        <v>269</v>
      </c>
      <c r="I211" s="7" t="s">
        <v>270</v>
      </c>
      <c r="J211" s="7" t="s">
        <v>271</v>
      </c>
      <c r="K211" s="7" t="s">
        <v>272</v>
      </c>
      <c r="L211" s="7" t="s">
        <v>273</v>
      </c>
      <c r="M211" s="7" t="s">
        <v>274</v>
      </c>
      <c r="N211" s="708" t="s">
        <v>274</v>
      </c>
    </row>
    <row r="212" spans="1:17" x14ac:dyDescent="0.25">
      <c r="A212" s="7"/>
      <c r="B212" s="7"/>
      <c r="C212" s="6"/>
      <c r="D212" s="6"/>
      <c r="E212" s="6"/>
      <c r="F212" s="6"/>
      <c r="G212" s="6"/>
      <c r="H212" s="6"/>
      <c r="I212" s="6"/>
      <c r="J212" s="6"/>
      <c r="K212" s="6"/>
      <c r="L212" s="6"/>
      <c r="M212" s="7"/>
      <c r="N212" s="708"/>
    </row>
    <row r="213" spans="1:17" x14ac:dyDescent="0.25">
      <c r="A213" s="7"/>
      <c r="B213" s="7"/>
      <c r="C213" s="6"/>
      <c r="D213" s="6"/>
      <c r="E213" s="708"/>
      <c r="F213" s="7"/>
      <c r="G213" s="7"/>
      <c r="H213" s="7"/>
      <c r="I213" s="7"/>
      <c r="J213" s="7"/>
      <c r="K213" s="7"/>
      <c r="L213" s="7"/>
      <c r="M213" s="7"/>
      <c r="N213" s="708"/>
    </row>
    <row r="214" spans="1:17" ht="12" customHeight="1" x14ac:dyDescent="0.25">
      <c r="A214" s="6" t="s">
        <v>197</v>
      </c>
      <c r="B214" s="6" t="s">
        <v>47</v>
      </c>
      <c r="C214" s="6"/>
      <c r="D214" s="796" t="s">
        <v>48</v>
      </c>
      <c r="E214" s="110" t="s">
        <v>460</v>
      </c>
      <c r="F214" s="797" t="s">
        <v>244</v>
      </c>
      <c r="G214" s="7" t="s">
        <v>276</v>
      </c>
      <c r="H214" s="7" t="s">
        <v>276</v>
      </c>
      <c r="I214" s="7" t="s">
        <v>276</v>
      </c>
      <c r="J214" s="7" t="s">
        <v>276</v>
      </c>
      <c r="K214" s="7" t="s">
        <v>276</v>
      </c>
      <c r="L214" s="796" t="s">
        <v>276</v>
      </c>
      <c r="M214" s="110" t="s">
        <v>460</v>
      </c>
      <c r="N214" s="110" t="s">
        <v>497</v>
      </c>
    </row>
    <row r="215" spans="1:17" ht="13.5" x14ac:dyDescent="0.25">
      <c r="A215" s="6"/>
      <c r="B215" s="6"/>
      <c r="C215" s="6"/>
      <c r="D215" s="796"/>
      <c r="E215" s="71" t="s">
        <v>498</v>
      </c>
      <c r="F215" s="797"/>
      <c r="G215" s="7"/>
      <c r="H215" s="7"/>
      <c r="I215" s="7"/>
      <c r="J215" s="7"/>
      <c r="K215" s="7"/>
      <c r="L215" s="796"/>
      <c r="M215" s="51" t="s">
        <v>499</v>
      </c>
      <c r="N215" s="51" t="s">
        <v>499</v>
      </c>
    </row>
    <row r="216" spans="1:17" ht="15" customHeight="1" x14ac:dyDescent="0.25">
      <c r="A216" s="6"/>
      <c r="B216" s="6"/>
      <c r="C216" s="6"/>
      <c r="D216" s="6"/>
      <c r="E216" s="923" t="s">
        <v>500</v>
      </c>
      <c r="F216" s="6" t="s">
        <v>279</v>
      </c>
      <c r="G216" s="924" t="s">
        <v>698</v>
      </c>
      <c r="H216" s="924" t="s">
        <v>698</v>
      </c>
      <c r="I216" s="924" t="s">
        <v>698</v>
      </c>
      <c r="J216" s="924" t="s">
        <v>698</v>
      </c>
      <c r="K216" s="924" t="s">
        <v>698</v>
      </c>
      <c r="L216" s="924" t="s">
        <v>698</v>
      </c>
      <c r="M216" s="615" t="s">
        <v>502</v>
      </c>
      <c r="N216" s="110" t="s">
        <v>502</v>
      </c>
    </row>
    <row r="217" spans="1:17" ht="23" x14ac:dyDescent="0.25">
      <c r="A217" s="6"/>
      <c r="B217" s="6"/>
      <c r="C217" s="6"/>
      <c r="D217" s="6"/>
      <c r="E217" s="6"/>
      <c r="F217" s="6"/>
      <c r="G217" s="924"/>
      <c r="H217" s="924"/>
      <c r="I217" s="924"/>
      <c r="J217" s="924"/>
      <c r="K217" s="924"/>
      <c r="L217" s="924"/>
      <c r="M217" s="616" t="s">
        <v>503</v>
      </c>
      <c r="N217" s="71" t="s">
        <v>504</v>
      </c>
    </row>
    <row r="218" spans="1:17" ht="13.5" x14ac:dyDescent="0.25">
      <c r="A218" s="6"/>
      <c r="B218" s="6"/>
      <c r="C218" s="6"/>
      <c r="D218" s="94" t="s">
        <v>282</v>
      </c>
      <c r="E218" s="94" t="s">
        <v>283</v>
      </c>
      <c r="F218" s="94" t="s">
        <v>158</v>
      </c>
      <c r="G218" s="458" t="s">
        <v>284</v>
      </c>
      <c r="H218" s="458" t="s">
        <v>285</v>
      </c>
      <c r="I218" s="458" t="s">
        <v>286</v>
      </c>
      <c r="J218" s="458" t="s">
        <v>287</v>
      </c>
      <c r="K218" s="458" t="s">
        <v>288</v>
      </c>
      <c r="L218" s="458" t="s">
        <v>289</v>
      </c>
      <c r="M218" s="458" t="s">
        <v>290</v>
      </c>
      <c r="N218" s="458" t="s">
        <v>290</v>
      </c>
    </row>
    <row r="219" spans="1:17" ht="12.75" customHeight="1" x14ac:dyDescent="0.25">
      <c r="A219" s="689" t="s">
        <v>68</v>
      </c>
      <c r="B219" s="689" t="s">
        <v>315</v>
      </c>
      <c r="C219" s="135" t="s">
        <v>689</v>
      </c>
      <c r="D219" s="617"/>
      <c r="E219" s="618"/>
      <c r="F219" s="71">
        <v>20</v>
      </c>
      <c r="G219" s="79"/>
      <c r="H219" s="79"/>
      <c r="I219" s="79"/>
      <c r="J219" s="79"/>
      <c r="K219" s="79"/>
      <c r="L219" s="79"/>
      <c r="M219" s="617">
        <f>((D219*E219*G219*H219*I219)-(D219*E219*J219*K219*L219))/F219</f>
        <v>0</v>
      </c>
      <c r="N219" s="617"/>
      <c r="P219">
        <v>1</v>
      </c>
      <c r="Q219">
        <f>P206*100+P219</f>
        <v>201</v>
      </c>
    </row>
    <row r="220" spans="1:17" x14ac:dyDescent="0.25">
      <c r="A220" s="689"/>
      <c r="B220" s="689"/>
      <c r="C220" s="486" t="s">
        <v>693</v>
      </c>
      <c r="D220" s="617"/>
      <c r="E220" s="620"/>
      <c r="F220" s="25" t="s">
        <v>291</v>
      </c>
      <c r="G220" s="79"/>
      <c r="H220" s="79"/>
      <c r="I220" s="79"/>
      <c r="J220" s="34"/>
      <c r="K220" s="34"/>
      <c r="L220" s="34"/>
      <c r="M220" s="619">
        <f>((D220*E220*G220*H220*I220)-(D220*E220*J220*K220*L220))/F220</f>
        <v>0</v>
      </c>
      <c r="N220" s="619"/>
      <c r="P220">
        <v>2</v>
      </c>
      <c r="Q220">
        <f>P206*100+P220</f>
        <v>202</v>
      </c>
    </row>
    <row r="221" spans="1:17" x14ac:dyDescent="0.25">
      <c r="A221" s="689"/>
      <c r="B221" s="689"/>
      <c r="C221" s="135" t="s">
        <v>691</v>
      </c>
      <c r="D221" s="617"/>
      <c r="E221" s="620"/>
      <c r="F221" s="25" t="s">
        <v>291</v>
      </c>
      <c r="G221" s="79"/>
      <c r="H221" s="79"/>
      <c r="I221" s="79"/>
      <c r="J221" s="34"/>
      <c r="K221" s="34"/>
      <c r="L221" s="34"/>
      <c r="M221" s="619">
        <f>((D221*E221*G221*H221*I221)-(D221*E221*J221*K221*L221))/F221</f>
        <v>0</v>
      </c>
      <c r="N221" s="619"/>
      <c r="P221">
        <v>3</v>
      </c>
      <c r="Q221">
        <f>P206*100+P221</f>
        <v>203</v>
      </c>
    </row>
    <row r="222" spans="1:17" x14ac:dyDescent="0.25">
      <c r="A222" s="798" t="s">
        <v>292</v>
      </c>
      <c r="B222" s="798"/>
      <c r="C222" s="798"/>
      <c r="D222" s="621">
        <f>SUM(D219:D221)</f>
        <v>0</v>
      </c>
      <c r="E222" s="622"/>
      <c r="F222" s="622"/>
      <c r="G222" s="372"/>
      <c r="H222" s="372"/>
      <c r="I222" s="372"/>
      <c r="J222" s="372"/>
      <c r="K222" s="372"/>
      <c r="L222" s="372"/>
      <c r="M222" s="635">
        <f>SUM(M219:M221)</f>
        <v>0</v>
      </c>
      <c r="N222" s="635">
        <f>SUM(N219:N221)</f>
        <v>0</v>
      </c>
    </row>
    <row r="223" spans="1:17" ht="12" customHeight="1" x14ac:dyDescent="0.25">
      <c r="A223" s="7" t="s">
        <v>310</v>
      </c>
      <c r="B223" s="7" t="s">
        <v>315</v>
      </c>
      <c r="C223" s="469" t="s">
        <v>315</v>
      </c>
      <c r="D223" s="617"/>
      <c r="E223" s="620"/>
      <c r="F223" s="25" t="s">
        <v>291</v>
      </c>
      <c r="G223" s="79"/>
      <c r="H223" s="79"/>
      <c r="I223" s="79"/>
      <c r="J223" s="34"/>
      <c r="K223" s="34"/>
      <c r="L223" s="34"/>
      <c r="M223" s="619">
        <f>((D223*E223*G223*H223*I223)-(D223*E223*J223*K223*L223))/F223</f>
        <v>0</v>
      </c>
      <c r="N223" s="619"/>
      <c r="P223">
        <v>4</v>
      </c>
      <c r="Q223">
        <f>P206*100+P223</f>
        <v>204</v>
      </c>
    </row>
    <row r="224" spans="1:17" x14ac:dyDescent="0.25">
      <c r="A224" s="7"/>
      <c r="B224" s="7"/>
      <c r="C224" s="80" t="s">
        <v>312</v>
      </c>
      <c r="D224" s="25"/>
      <c r="E224" s="25"/>
      <c r="F224" s="25"/>
      <c r="G224" s="34"/>
      <c r="H224" s="34"/>
      <c r="I224" s="34"/>
      <c r="J224" s="34"/>
      <c r="K224" s="34"/>
      <c r="L224" s="34"/>
      <c r="M224" s="619"/>
      <c r="N224" s="619"/>
    </row>
    <row r="225" spans="1:17" x14ac:dyDescent="0.25">
      <c r="A225" s="798" t="s">
        <v>292</v>
      </c>
      <c r="B225" s="798"/>
      <c r="C225" s="798"/>
      <c r="D225" s="621">
        <f>SUM(D223:D224)</f>
        <v>0</v>
      </c>
      <c r="E225" s="622"/>
      <c r="F225" s="622"/>
      <c r="G225" s="372"/>
      <c r="H225" s="372"/>
      <c r="I225" s="372"/>
      <c r="J225" s="372"/>
      <c r="K225" s="372"/>
      <c r="L225" s="372"/>
      <c r="M225" s="635">
        <f>SUM(M223:M224)</f>
        <v>0</v>
      </c>
      <c r="N225" s="635">
        <f>SUM(N223:N224)</f>
        <v>0</v>
      </c>
    </row>
    <row r="226" spans="1:17" ht="12" customHeight="1" x14ac:dyDescent="0.25">
      <c r="A226" s="7" t="s">
        <v>313</v>
      </c>
      <c r="B226" s="7" t="s">
        <v>315</v>
      </c>
      <c r="C226" s="469" t="s">
        <v>315</v>
      </c>
      <c r="D226" s="617"/>
      <c r="E226" s="620"/>
      <c r="F226" s="25" t="s">
        <v>291</v>
      </c>
      <c r="G226" s="79"/>
      <c r="H226" s="79"/>
      <c r="I226" s="79"/>
      <c r="J226" s="34"/>
      <c r="K226" s="34"/>
      <c r="L226" s="34"/>
      <c r="M226" s="619">
        <f>((D226*E226*G226*H226*I226)-(D226*E226*J226*K226*L226))/F226</f>
        <v>0</v>
      </c>
      <c r="N226" s="619"/>
      <c r="P226">
        <v>5</v>
      </c>
      <c r="Q226">
        <f>P206*100+P226</f>
        <v>205</v>
      </c>
    </row>
    <row r="227" spans="1:17" x14ac:dyDescent="0.25">
      <c r="A227" s="7"/>
      <c r="B227" s="7"/>
      <c r="C227" s="80" t="s">
        <v>312</v>
      </c>
      <c r="D227" s="25"/>
      <c r="E227" s="25"/>
      <c r="F227" s="25"/>
      <c r="G227" s="34"/>
      <c r="H227" s="34"/>
      <c r="I227" s="34"/>
      <c r="J227" s="34"/>
      <c r="K227" s="34"/>
      <c r="L227" s="34"/>
      <c r="M227" s="619"/>
      <c r="N227" s="619"/>
    </row>
    <row r="228" spans="1:17" x14ac:dyDescent="0.25">
      <c r="A228" s="798" t="s">
        <v>292</v>
      </c>
      <c r="B228" s="798"/>
      <c r="C228" s="798"/>
      <c r="D228" s="621">
        <f>SUM(D226:D227)</f>
        <v>0</v>
      </c>
      <c r="E228" s="622"/>
      <c r="F228" s="622"/>
      <c r="G228" s="372"/>
      <c r="H228" s="372"/>
      <c r="I228" s="372"/>
      <c r="J228" s="372"/>
      <c r="K228" s="372"/>
      <c r="L228" s="372"/>
      <c r="M228" s="635">
        <f>SUM(M226:M227)</f>
        <v>0</v>
      </c>
      <c r="N228" s="635">
        <f>SUM(N226:N227)</f>
        <v>0</v>
      </c>
    </row>
    <row r="229" spans="1:17" ht="12" customHeight="1" x14ac:dyDescent="0.25">
      <c r="A229" s="7" t="s">
        <v>314</v>
      </c>
      <c r="B229" s="7" t="s">
        <v>315</v>
      </c>
      <c r="C229" s="469" t="s">
        <v>315</v>
      </c>
      <c r="D229" s="617"/>
      <c r="E229" s="620"/>
      <c r="F229" s="25" t="s">
        <v>291</v>
      </c>
      <c r="G229" s="79"/>
      <c r="H229" s="79"/>
      <c r="I229" s="79"/>
      <c r="J229" s="34"/>
      <c r="K229" s="34"/>
      <c r="L229" s="34"/>
      <c r="M229" s="619">
        <f>((D229*E229*G229*H229*I229)-(D229*E229*J229*K229*L229))/F229</f>
        <v>0</v>
      </c>
      <c r="N229" s="619"/>
      <c r="P229">
        <v>6</v>
      </c>
      <c r="Q229">
        <f>P206*100+P229</f>
        <v>206</v>
      </c>
    </row>
    <row r="230" spans="1:17" x14ac:dyDescent="0.25">
      <c r="A230" s="7"/>
      <c r="B230" s="7"/>
      <c r="C230" s="80" t="s">
        <v>312</v>
      </c>
      <c r="D230" s="25"/>
      <c r="E230" s="25"/>
      <c r="F230" s="25"/>
      <c r="G230" s="34"/>
      <c r="H230" s="34"/>
      <c r="I230" s="34"/>
      <c r="J230" s="34"/>
      <c r="K230" s="34"/>
      <c r="L230" s="34"/>
      <c r="M230" s="619"/>
      <c r="N230" s="619"/>
    </row>
    <row r="231" spans="1:17" x14ac:dyDescent="0.25">
      <c r="A231" s="798" t="s">
        <v>292</v>
      </c>
      <c r="B231" s="798"/>
      <c r="C231" s="798"/>
      <c r="D231" s="621">
        <f>SUM(D229:D230)</f>
        <v>0</v>
      </c>
      <c r="E231" s="622"/>
      <c r="F231" s="622"/>
      <c r="G231" s="372"/>
      <c r="H231" s="372"/>
      <c r="I231" s="372"/>
      <c r="J231" s="372"/>
      <c r="K231" s="372"/>
      <c r="L231" s="372"/>
      <c r="M231" s="635">
        <f>SUM(M229:M230)</f>
        <v>0</v>
      </c>
      <c r="N231" s="635">
        <f>SUM(N229:N230)</f>
        <v>0</v>
      </c>
    </row>
    <row r="232" spans="1:17" ht="12" customHeight="1" x14ac:dyDescent="0.25">
      <c r="A232" s="7" t="s">
        <v>316</v>
      </c>
      <c r="B232" s="7" t="s">
        <v>315</v>
      </c>
      <c r="C232" s="469" t="s">
        <v>315</v>
      </c>
      <c r="D232" s="617"/>
      <c r="E232" s="620"/>
      <c r="F232" s="25" t="s">
        <v>291</v>
      </c>
      <c r="G232" s="34"/>
      <c r="H232" s="34"/>
      <c r="I232" s="34"/>
      <c r="J232" s="34"/>
      <c r="K232" s="34"/>
      <c r="L232" s="34"/>
      <c r="M232" s="619">
        <f>((D232*E232*G232*H232*I232)-(D232*E232*J232*K232*L232))/F232</f>
        <v>0</v>
      </c>
      <c r="N232" s="619"/>
      <c r="P232">
        <v>7</v>
      </c>
      <c r="Q232">
        <f>P206*100+P232</f>
        <v>207</v>
      </c>
    </row>
    <row r="233" spans="1:17" x14ac:dyDescent="0.25">
      <c r="A233" s="7"/>
      <c r="B233" s="7"/>
      <c r="C233" s="80" t="s">
        <v>312</v>
      </c>
      <c r="D233" s="25"/>
      <c r="E233" s="25"/>
      <c r="F233" s="25"/>
      <c r="G233" s="34"/>
      <c r="H233" s="34"/>
      <c r="I233" s="34"/>
      <c r="J233" s="34"/>
      <c r="K233" s="34"/>
      <c r="L233" s="34"/>
      <c r="M233" s="619"/>
      <c r="N233" s="619"/>
    </row>
    <row r="234" spans="1:17" x14ac:dyDescent="0.25">
      <c r="A234" s="798" t="s">
        <v>292</v>
      </c>
      <c r="B234" s="798"/>
      <c r="C234" s="798"/>
      <c r="D234" s="621">
        <f>SUM(D232:D233)</f>
        <v>0</v>
      </c>
      <c r="E234" s="622"/>
      <c r="F234" s="622"/>
      <c r="G234" s="374"/>
      <c r="H234" s="374"/>
      <c r="I234" s="374"/>
      <c r="J234" s="374"/>
      <c r="K234" s="374"/>
      <c r="L234" s="374"/>
      <c r="M234" s="635">
        <f>SUM(M232:M233)</f>
        <v>0</v>
      </c>
      <c r="N234" s="635">
        <f>SUM(N232:N233)</f>
        <v>0</v>
      </c>
    </row>
    <row r="235" spans="1:17" x14ac:dyDescent="0.25">
      <c r="A235" s="701" t="s">
        <v>91</v>
      </c>
      <c r="B235" s="701"/>
      <c r="C235" s="701"/>
      <c r="D235" s="623">
        <f>D234+D231+D228+D225+D222</f>
        <v>0</v>
      </c>
      <c r="E235" s="627"/>
      <c r="F235" s="627"/>
      <c r="G235" s="93"/>
      <c r="H235" s="93"/>
      <c r="I235" s="93"/>
      <c r="J235" s="93"/>
      <c r="K235" s="93"/>
      <c r="L235" s="93"/>
      <c r="M235" s="635">
        <f>M234+M231+M228+M225+M222</f>
        <v>0</v>
      </c>
      <c r="N235" s="635">
        <f>N234+N231+N228+N225+N222</f>
        <v>0</v>
      </c>
    </row>
    <row r="236" spans="1:17" ht="13.5" x14ac:dyDescent="0.25">
      <c r="A236" s="925" t="s">
        <v>707</v>
      </c>
      <c r="B236" s="925"/>
      <c r="C236" s="925"/>
      <c r="D236" s="925"/>
      <c r="E236" s="925"/>
      <c r="F236" s="925"/>
      <c r="G236" s="925"/>
      <c r="H236" s="925"/>
      <c r="I236" s="925"/>
      <c r="J236" s="925"/>
      <c r="K236" s="925"/>
      <c r="L236" s="925"/>
      <c r="M236" s="925"/>
      <c r="N236" s="925"/>
    </row>
    <row r="237" spans="1:17" ht="12.75" customHeight="1" x14ac:dyDescent="0.25">
      <c r="A237" s="926"/>
      <c r="B237" s="926"/>
      <c r="C237" s="926"/>
      <c r="D237" s="926"/>
      <c r="E237" s="926"/>
      <c r="F237" s="926"/>
      <c r="G237" s="926"/>
      <c r="H237" s="926"/>
      <c r="I237" s="486"/>
      <c r="J237" s="486"/>
      <c r="K237" s="486"/>
      <c r="L237" s="486"/>
      <c r="M237" s="486"/>
      <c r="N237" s="486"/>
    </row>
    <row r="238" spans="1:17" x14ac:dyDescent="0.25">
      <c r="A238" s="486"/>
      <c r="B238" s="486"/>
      <c r="C238" s="486"/>
      <c r="D238" s="486"/>
      <c r="E238" s="486"/>
      <c r="F238" s="486"/>
      <c r="G238" s="486"/>
      <c r="H238" s="486"/>
      <c r="I238" s="486"/>
      <c r="J238" s="486"/>
      <c r="K238" s="486"/>
      <c r="L238" s="486"/>
      <c r="M238" s="486"/>
      <c r="N238" s="486"/>
    </row>
    <row r="239" spans="1:17" x14ac:dyDescent="0.25">
      <c r="A239" s="486"/>
      <c r="B239" s="486"/>
      <c r="C239" s="486"/>
      <c r="D239" s="486"/>
      <c r="E239" s="486"/>
      <c r="F239" s="486"/>
      <c r="G239" s="486"/>
      <c r="H239" s="486"/>
      <c r="I239" s="486"/>
      <c r="J239" s="486"/>
      <c r="K239" s="486"/>
      <c r="L239" s="486"/>
      <c r="M239" s="486"/>
      <c r="N239" s="486"/>
    </row>
    <row r="240" spans="1:17" x14ac:dyDescent="0.25">
      <c r="A240" s="486"/>
      <c r="B240" s="486"/>
      <c r="C240" s="486"/>
      <c r="D240" s="486"/>
      <c r="E240" s="486"/>
      <c r="F240" s="486"/>
      <c r="G240" s="486"/>
      <c r="H240" s="486"/>
      <c r="I240" s="486"/>
      <c r="J240" s="486"/>
      <c r="K240" s="486"/>
      <c r="L240" s="486"/>
      <c r="M240" s="486"/>
      <c r="N240" s="486"/>
    </row>
    <row r="241" spans="1:16" x14ac:dyDescent="0.25">
      <c r="A241" s="486"/>
      <c r="B241" s="486"/>
      <c r="C241" s="486"/>
      <c r="D241" s="486"/>
      <c r="E241" s="486"/>
      <c r="F241" s="486"/>
      <c r="G241" s="486"/>
      <c r="H241" s="486"/>
      <c r="I241" s="486"/>
      <c r="J241" s="486"/>
      <c r="K241" s="486"/>
      <c r="L241" s="486"/>
      <c r="M241" s="486"/>
      <c r="N241" s="486"/>
    </row>
    <row r="242" spans="1:16" x14ac:dyDescent="0.25">
      <c r="A242" s="486"/>
      <c r="B242" s="486"/>
      <c r="C242" s="486"/>
      <c r="D242" s="486"/>
      <c r="E242" s="486"/>
      <c r="F242" s="486"/>
      <c r="G242" s="486"/>
      <c r="H242" s="486"/>
      <c r="I242" s="486"/>
      <c r="J242" s="486"/>
      <c r="K242" s="486"/>
      <c r="L242" s="486"/>
      <c r="M242" s="486"/>
      <c r="N242" s="486"/>
    </row>
    <row r="243" spans="1:16" x14ac:dyDescent="0.25">
      <c r="A243" s="486"/>
      <c r="B243" s="486"/>
      <c r="C243" s="486"/>
      <c r="D243" s="486"/>
      <c r="E243" s="486"/>
      <c r="F243" s="486"/>
      <c r="G243" s="486"/>
      <c r="H243" s="486"/>
      <c r="I243" s="486"/>
      <c r="J243" s="486"/>
      <c r="K243" s="486"/>
      <c r="L243" s="486"/>
      <c r="M243" s="486"/>
      <c r="N243" s="486"/>
    </row>
    <row r="244" spans="1:16" x14ac:dyDescent="0.25">
      <c r="A244" s="486"/>
      <c r="B244" s="486"/>
      <c r="C244" s="486"/>
      <c r="D244" s="486"/>
      <c r="E244" s="486"/>
      <c r="F244" s="486"/>
      <c r="G244" s="486"/>
      <c r="H244" s="486"/>
      <c r="I244" s="486"/>
      <c r="J244" s="486"/>
      <c r="K244" s="486"/>
      <c r="L244" s="486"/>
      <c r="M244" s="486"/>
      <c r="N244" s="486"/>
    </row>
    <row r="245" spans="1:16" x14ac:dyDescent="0.25">
      <c r="A245" s="13" t="s">
        <v>23</v>
      </c>
      <c r="B245" s="13"/>
      <c r="C245" s="791">
        <f>Presentación!$C$3</f>
        <v>1990</v>
      </c>
      <c r="D245" s="791"/>
      <c r="E245" s="791"/>
      <c r="F245" s="791"/>
      <c r="G245" s="791"/>
      <c r="H245" s="791"/>
      <c r="I245" s="791"/>
      <c r="J245" s="791"/>
      <c r="K245" s="791"/>
      <c r="L245" s="791"/>
      <c r="M245" s="791"/>
      <c r="N245" s="791"/>
    </row>
    <row r="246" spans="1:16" ht="12" customHeight="1" x14ac:dyDescent="0.25">
      <c r="A246" s="11" t="s">
        <v>24</v>
      </c>
      <c r="B246" s="11"/>
      <c r="C246" s="792" t="s">
        <v>378</v>
      </c>
      <c r="D246" s="792"/>
      <c r="E246" s="792"/>
      <c r="F246" s="792"/>
      <c r="G246" s="792"/>
      <c r="H246" s="792"/>
      <c r="I246" s="792"/>
      <c r="J246" s="792"/>
      <c r="K246" s="792"/>
      <c r="L246" s="792"/>
      <c r="M246" s="792"/>
      <c r="N246" s="792"/>
      <c r="P246">
        <v>3</v>
      </c>
    </row>
    <row r="247" spans="1:16" ht="12.75" customHeight="1" x14ac:dyDescent="0.25">
      <c r="A247" s="11" t="s">
        <v>27</v>
      </c>
      <c r="B247" s="11"/>
      <c r="C247" s="690" t="s">
        <v>697</v>
      </c>
      <c r="D247" s="690"/>
      <c r="E247" s="690"/>
      <c r="F247" s="690"/>
      <c r="G247" s="690"/>
      <c r="H247" s="690"/>
      <c r="I247" s="690"/>
      <c r="J247" s="690"/>
      <c r="K247" s="690"/>
      <c r="L247" s="690"/>
      <c r="M247" s="690"/>
      <c r="N247" s="690"/>
    </row>
    <row r="248" spans="1:16" ht="12" customHeight="1" x14ac:dyDescent="0.25">
      <c r="A248" s="11" t="s">
        <v>29</v>
      </c>
      <c r="B248" s="11"/>
      <c r="C248" s="690" t="s">
        <v>680</v>
      </c>
      <c r="D248" s="690"/>
      <c r="E248" s="690"/>
      <c r="F248" s="690"/>
      <c r="G248" s="690"/>
      <c r="H248" s="690"/>
      <c r="I248" s="690"/>
      <c r="J248" s="690"/>
      <c r="K248" s="690"/>
      <c r="L248" s="690"/>
      <c r="M248" s="690"/>
      <c r="N248" s="690"/>
    </row>
    <row r="249" spans="1:16" ht="12" customHeight="1" x14ac:dyDescent="0.25">
      <c r="A249" s="11" t="s">
        <v>31</v>
      </c>
      <c r="B249" s="11"/>
      <c r="C249" s="690" t="s">
        <v>262</v>
      </c>
      <c r="D249" s="690"/>
      <c r="E249" s="690"/>
      <c r="F249" s="690"/>
      <c r="G249" s="690"/>
      <c r="H249" s="690"/>
      <c r="I249" s="690"/>
      <c r="J249" s="690"/>
      <c r="K249" s="690"/>
      <c r="L249" s="690"/>
      <c r="M249" s="690"/>
      <c r="N249" s="690"/>
    </row>
    <row r="250" spans="1:16" ht="12.75" customHeight="1" x14ac:dyDescent="0.25">
      <c r="A250" s="696" t="s">
        <v>33</v>
      </c>
      <c r="B250" s="696"/>
      <c r="C250" s="23" t="s">
        <v>496</v>
      </c>
      <c r="D250" s="8" t="s">
        <v>263</v>
      </c>
      <c r="E250" s="8"/>
      <c r="F250" s="8"/>
      <c r="G250" s="8"/>
      <c r="H250" s="8"/>
      <c r="I250" s="8"/>
      <c r="J250" s="8"/>
      <c r="K250" s="8"/>
      <c r="L250" s="8"/>
      <c r="M250" s="8"/>
      <c r="N250" s="8"/>
    </row>
    <row r="251" spans="1:16" ht="12.75" customHeight="1" x14ac:dyDescent="0.25">
      <c r="A251" s="7" t="s">
        <v>37</v>
      </c>
      <c r="B251" s="7"/>
      <c r="C251" s="6" t="s">
        <v>264</v>
      </c>
      <c r="D251" s="6" t="s">
        <v>265</v>
      </c>
      <c r="E251" s="708" t="s">
        <v>266</v>
      </c>
      <c r="F251" s="7" t="s">
        <v>267</v>
      </c>
      <c r="G251" s="7" t="s">
        <v>268</v>
      </c>
      <c r="H251" s="7" t="s">
        <v>269</v>
      </c>
      <c r="I251" s="7" t="s">
        <v>270</v>
      </c>
      <c r="J251" s="7" t="s">
        <v>271</v>
      </c>
      <c r="K251" s="7" t="s">
        <v>272</v>
      </c>
      <c r="L251" s="7" t="s">
        <v>273</v>
      </c>
      <c r="M251" s="7" t="s">
        <v>274</v>
      </c>
      <c r="N251" s="708" t="s">
        <v>274</v>
      </c>
    </row>
    <row r="252" spans="1:16" x14ac:dyDescent="0.25">
      <c r="A252" s="7"/>
      <c r="B252" s="7"/>
      <c r="C252" s="6"/>
      <c r="D252" s="6"/>
      <c r="E252" s="6"/>
      <c r="F252" s="6"/>
      <c r="G252" s="6"/>
      <c r="H252" s="6"/>
      <c r="I252" s="6"/>
      <c r="J252" s="6"/>
      <c r="K252" s="6"/>
      <c r="L252" s="6"/>
      <c r="M252" s="7"/>
      <c r="N252" s="708"/>
    </row>
    <row r="253" spans="1:16" ht="27.75" customHeight="1" x14ac:dyDescent="0.25">
      <c r="A253" s="7"/>
      <c r="B253" s="7"/>
      <c r="C253" s="6"/>
      <c r="D253" s="6"/>
      <c r="E253" s="708"/>
      <c r="F253" s="7"/>
      <c r="G253" s="7"/>
      <c r="H253" s="7"/>
      <c r="I253" s="7"/>
      <c r="J253" s="7"/>
      <c r="K253" s="7"/>
      <c r="L253" s="7"/>
      <c r="M253" s="7"/>
      <c r="N253" s="708"/>
    </row>
    <row r="254" spans="1:16" ht="12.75" customHeight="1" x14ac:dyDescent="0.25">
      <c r="A254" s="6" t="s">
        <v>197</v>
      </c>
      <c r="B254" s="6" t="s">
        <v>47</v>
      </c>
      <c r="C254" s="6"/>
      <c r="D254" s="796" t="s">
        <v>48</v>
      </c>
      <c r="E254" s="110" t="s">
        <v>460</v>
      </c>
      <c r="F254" s="797" t="s">
        <v>244</v>
      </c>
      <c r="G254" s="7" t="s">
        <v>276</v>
      </c>
      <c r="H254" s="7" t="s">
        <v>276</v>
      </c>
      <c r="I254" s="7" t="s">
        <v>276</v>
      </c>
      <c r="J254" s="7" t="s">
        <v>276</v>
      </c>
      <c r="K254" s="7" t="s">
        <v>276</v>
      </c>
      <c r="L254" s="796" t="s">
        <v>276</v>
      </c>
      <c r="M254" s="110" t="s">
        <v>460</v>
      </c>
      <c r="N254" s="110" t="s">
        <v>497</v>
      </c>
    </row>
    <row r="255" spans="1:16" ht="13.5" x14ac:dyDescent="0.25">
      <c r="A255" s="6"/>
      <c r="B255" s="6"/>
      <c r="C255" s="6"/>
      <c r="D255" s="796"/>
      <c r="E255" s="71" t="s">
        <v>498</v>
      </c>
      <c r="F255" s="797"/>
      <c r="G255" s="7"/>
      <c r="H255" s="7"/>
      <c r="I255" s="7"/>
      <c r="J255" s="7"/>
      <c r="K255" s="7"/>
      <c r="L255" s="796"/>
      <c r="M255" s="51" t="s">
        <v>499</v>
      </c>
      <c r="N255" s="51" t="s">
        <v>499</v>
      </c>
    </row>
    <row r="256" spans="1:16" ht="15" customHeight="1" x14ac:dyDescent="0.25">
      <c r="A256" s="6"/>
      <c r="B256" s="6"/>
      <c r="C256" s="6"/>
      <c r="D256" s="6"/>
      <c r="E256" s="923" t="s">
        <v>500</v>
      </c>
      <c r="F256" s="6" t="s">
        <v>279</v>
      </c>
      <c r="G256" s="924" t="s">
        <v>698</v>
      </c>
      <c r="H256" s="924" t="s">
        <v>698</v>
      </c>
      <c r="I256" s="924" t="s">
        <v>698</v>
      </c>
      <c r="J256" s="924" t="s">
        <v>698</v>
      </c>
      <c r="K256" s="924" t="s">
        <v>698</v>
      </c>
      <c r="L256" s="924" t="s">
        <v>698</v>
      </c>
      <c r="M256" s="615" t="s">
        <v>502</v>
      </c>
      <c r="N256" s="110" t="s">
        <v>502</v>
      </c>
    </row>
    <row r="257" spans="1:17" ht="48" customHeight="1" x14ac:dyDescent="0.25">
      <c r="A257" s="6"/>
      <c r="B257" s="6"/>
      <c r="C257" s="6"/>
      <c r="D257" s="6"/>
      <c r="E257" s="6"/>
      <c r="F257" s="6"/>
      <c r="G257" s="924"/>
      <c r="H257" s="924"/>
      <c r="I257" s="924"/>
      <c r="J257" s="924"/>
      <c r="K257" s="924"/>
      <c r="L257" s="924"/>
      <c r="M257" s="616" t="s">
        <v>503</v>
      </c>
      <c r="N257" s="71" t="s">
        <v>504</v>
      </c>
    </row>
    <row r="258" spans="1:17" ht="13.5" x14ac:dyDescent="0.25">
      <c r="A258" s="6"/>
      <c r="B258" s="6"/>
      <c r="C258" s="6"/>
      <c r="D258" s="94" t="s">
        <v>282</v>
      </c>
      <c r="E258" s="94" t="s">
        <v>283</v>
      </c>
      <c r="F258" s="94" t="s">
        <v>158</v>
      </c>
      <c r="G258" s="458" t="s">
        <v>284</v>
      </c>
      <c r="H258" s="458" t="s">
        <v>285</v>
      </c>
      <c r="I258" s="458" t="s">
        <v>286</v>
      </c>
      <c r="J258" s="458" t="s">
        <v>287</v>
      </c>
      <c r="K258" s="458" t="s">
        <v>288</v>
      </c>
      <c r="L258" s="458" t="s">
        <v>289</v>
      </c>
      <c r="M258" s="458" t="s">
        <v>290</v>
      </c>
      <c r="N258" s="458" t="s">
        <v>290</v>
      </c>
    </row>
    <row r="259" spans="1:17" ht="12.75" customHeight="1" x14ac:dyDescent="0.25">
      <c r="A259" s="689" t="s">
        <v>68</v>
      </c>
      <c r="B259" s="689" t="s">
        <v>315</v>
      </c>
      <c r="C259" s="135" t="s">
        <v>689</v>
      </c>
      <c r="D259" s="617"/>
      <c r="E259" s="618"/>
      <c r="F259" s="71">
        <v>20</v>
      </c>
      <c r="G259" s="79"/>
      <c r="H259" s="79"/>
      <c r="I259" s="79"/>
      <c r="J259" s="79"/>
      <c r="K259" s="79"/>
      <c r="L259" s="79"/>
      <c r="M259" s="617">
        <f>((D259*E259*G259*H259*I259)-(D259*E259*J259*K259*L259))/F259</f>
        <v>0</v>
      </c>
      <c r="N259" s="617"/>
      <c r="P259">
        <v>1</v>
      </c>
      <c r="Q259">
        <f>P246*100+P259</f>
        <v>301</v>
      </c>
    </row>
    <row r="260" spans="1:17" x14ac:dyDescent="0.25">
      <c r="A260" s="689"/>
      <c r="B260" s="689"/>
      <c r="C260" s="486" t="s">
        <v>693</v>
      </c>
      <c r="D260" s="617"/>
      <c r="E260" s="620"/>
      <c r="F260" s="25" t="s">
        <v>291</v>
      </c>
      <c r="G260" s="79"/>
      <c r="H260" s="79"/>
      <c r="I260" s="79"/>
      <c r="J260" s="34"/>
      <c r="K260" s="34"/>
      <c r="L260" s="34"/>
      <c r="M260" s="619">
        <f>((D260*E260*G260*H260*I260)-(D260*E260*J260*K260*L260))/F260</f>
        <v>0</v>
      </c>
      <c r="N260" s="619"/>
      <c r="P260">
        <v>2</v>
      </c>
      <c r="Q260">
        <f>P246*100+P260</f>
        <v>302</v>
      </c>
    </row>
    <row r="261" spans="1:17" x14ac:dyDescent="0.25">
      <c r="A261" s="689"/>
      <c r="B261" s="689"/>
      <c r="C261" s="135" t="s">
        <v>691</v>
      </c>
      <c r="D261" s="617"/>
      <c r="E261" s="620"/>
      <c r="F261" s="25" t="s">
        <v>291</v>
      </c>
      <c r="G261" s="79"/>
      <c r="H261" s="79"/>
      <c r="I261" s="79"/>
      <c r="J261" s="34"/>
      <c r="K261" s="34"/>
      <c r="L261" s="34"/>
      <c r="M261" s="619">
        <f>((D261*E261*G261*H261*I261)-(D261*E261*J261*K261*L261))/F261</f>
        <v>0</v>
      </c>
      <c r="N261" s="619"/>
      <c r="P261">
        <v>3</v>
      </c>
      <c r="Q261">
        <f>P246*100+P261</f>
        <v>303</v>
      </c>
    </row>
    <row r="262" spans="1:17" x14ac:dyDescent="0.25">
      <c r="A262" s="798" t="s">
        <v>292</v>
      </c>
      <c r="B262" s="798"/>
      <c r="C262" s="798"/>
      <c r="D262" s="621">
        <f>SUM(D259:D261)</f>
        <v>0</v>
      </c>
      <c r="E262" s="622"/>
      <c r="F262" s="622"/>
      <c r="G262" s="372"/>
      <c r="H262" s="372"/>
      <c r="I262" s="372"/>
      <c r="J262" s="372"/>
      <c r="K262" s="372"/>
      <c r="L262" s="372"/>
      <c r="M262" s="635">
        <f>SUM(M259:M261)</f>
        <v>0</v>
      </c>
      <c r="N262" s="635">
        <f>SUM(N259:N261)</f>
        <v>0</v>
      </c>
    </row>
    <row r="263" spans="1:17" ht="12" customHeight="1" x14ac:dyDescent="0.25">
      <c r="A263" s="7" t="s">
        <v>310</v>
      </c>
      <c r="B263" s="7" t="s">
        <v>315</v>
      </c>
      <c r="C263" s="469" t="s">
        <v>315</v>
      </c>
      <c r="D263" s="617"/>
      <c r="E263" s="620"/>
      <c r="F263" s="25" t="s">
        <v>291</v>
      </c>
      <c r="G263" s="79"/>
      <c r="H263" s="79"/>
      <c r="I263" s="79"/>
      <c r="J263" s="34"/>
      <c r="K263" s="34"/>
      <c r="L263" s="34"/>
      <c r="M263" s="619">
        <f>((D263*E263*G263*H263*I263)-(D263*E263*J263*K263*L263))/F263</f>
        <v>0</v>
      </c>
      <c r="N263" s="619"/>
      <c r="P263">
        <v>4</v>
      </c>
      <c r="Q263">
        <f>P246*100+P263</f>
        <v>304</v>
      </c>
    </row>
    <row r="264" spans="1:17" x14ac:dyDescent="0.25">
      <c r="A264" s="7"/>
      <c r="B264" s="7"/>
      <c r="C264" s="80" t="s">
        <v>312</v>
      </c>
      <c r="D264" s="25"/>
      <c r="E264" s="25"/>
      <c r="F264" s="25"/>
      <c r="G264" s="34"/>
      <c r="H264" s="34"/>
      <c r="I264" s="34"/>
      <c r="J264" s="34"/>
      <c r="K264" s="34"/>
      <c r="L264" s="34"/>
      <c r="M264" s="619"/>
      <c r="N264" s="619"/>
    </row>
    <row r="265" spans="1:17" x14ac:dyDescent="0.25">
      <c r="A265" s="798" t="s">
        <v>292</v>
      </c>
      <c r="B265" s="798"/>
      <c r="C265" s="798"/>
      <c r="D265" s="621">
        <f>SUM(D263:D264)</f>
        <v>0</v>
      </c>
      <c r="E265" s="622"/>
      <c r="F265" s="622"/>
      <c r="G265" s="372"/>
      <c r="H265" s="372"/>
      <c r="I265" s="372"/>
      <c r="J265" s="372"/>
      <c r="K265" s="372"/>
      <c r="L265" s="372"/>
      <c r="M265" s="635">
        <f>SUM(M263:M264)</f>
        <v>0</v>
      </c>
      <c r="N265" s="635">
        <f>SUM(N263:N264)</f>
        <v>0</v>
      </c>
    </row>
    <row r="266" spans="1:17" ht="12" customHeight="1" x14ac:dyDescent="0.25">
      <c r="A266" s="7" t="s">
        <v>313</v>
      </c>
      <c r="B266" s="7" t="s">
        <v>315</v>
      </c>
      <c r="C266" s="469" t="s">
        <v>315</v>
      </c>
      <c r="D266" s="617"/>
      <c r="E266" s="620"/>
      <c r="F266" s="25" t="s">
        <v>291</v>
      </c>
      <c r="G266" s="79"/>
      <c r="H266" s="79"/>
      <c r="I266" s="79"/>
      <c r="J266" s="34"/>
      <c r="K266" s="34"/>
      <c r="L266" s="34"/>
      <c r="M266" s="619">
        <f>((D266*E266*G266*H266*I266)-(D266*E266*J266*K266*L266))/F266</f>
        <v>0</v>
      </c>
      <c r="N266" s="619"/>
      <c r="P266">
        <v>5</v>
      </c>
      <c r="Q266">
        <f>P246*100+P266</f>
        <v>305</v>
      </c>
    </row>
    <row r="267" spans="1:17" x14ac:dyDescent="0.25">
      <c r="A267" s="7"/>
      <c r="B267" s="7"/>
      <c r="C267" s="80" t="s">
        <v>312</v>
      </c>
      <c r="D267" s="25"/>
      <c r="E267" s="25"/>
      <c r="F267" s="25"/>
      <c r="G267" s="34"/>
      <c r="H267" s="34"/>
      <c r="I267" s="34"/>
      <c r="J267" s="34"/>
      <c r="K267" s="34"/>
      <c r="L267" s="34"/>
      <c r="M267" s="619"/>
      <c r="N267" s="619"/>
    </row>
    <row r="268" spans="1:17" x14ac:dyDescent="0.25">
      <c r="A268" s="798" t="s">
        <v>292</v>
      </c>
      <c r="B268" s="798"/>
      <c r="C268" s="798"/>
      <c r="D268" s="621">
        <f>SUM(D266:D267)</f>
        <v>0</v>
      </c>
      <c r="E268" s="622"/>
      <c r="F268" s="622"/>
      <c r="G268" s="372"/>
      <c r="H268" s="372"/>
      <c r="I268" s="372"/>
      <c r="J268" s="372"/>
      <c r="K268" s="372"/>
      <c r="L268" s="372"/>
      <c r="M268" s="635">
        <f>SUM(M266:M267)</f>
        <v>0</v>
      </c>
      <c r="N268" s="635">
        <f>SUM(N266:N267)</f>
        <v>0</v>
      </c>
    </row>
    <row r="269" spans="1:17" ht="12" customHeight="1" x14ac:dyDescent="0.25">
      <c r="A269" s="7" t="s">
        <v>314</v>
      </c>
      <c r="B269" s="7" t="s">
        <v>315</v>
      </c>
      <c r="C269" s="469" t="s">
        <v>315</v>
      </c>
      <c r="D269" s="617"/>
      <c r="E269" s="620"/>
      <c r="F269" s="25" t="s">
        <v>291</v>
      </c>
      <c r="G269" s="79"/>
      <c r="H269" s="79"/>
      <c r="I269" s="79"/>
      <c r="J269" s="34"/>
      <c r="K269" s="34"/>
      <c r="L269" s="34"/>
      <c r="M269" s="619">
        <f>((D269*E269*G269*H269*I269)-(D269*E269*J269*K269*L269))/F269</f>
        <v>0</v>
      </c>
      <c r="N269" s="619"/>
      <c r="P269">
        <v>6</v>
      </c>
      <c r="Q269">
        <f>P246*100+P269</f>
        <v>306</v>
      </c>
    </row>
    <row r="270" spans="1:17" x14ac:dyDescent="0.25">
      <c r="A270" s="7"/>
      <c r="B270" s="7"/>
      <c r="C270" s="80" t="s">
        <v>312</v>
      </c>
      <c r="D270" s="25"/>
      <c r="E270" s="25"/>
      <c r="F270" s="25"/>
      <c r="G270" s="34"/>
      <c r="H270" s="34"/>
      <c r="I270" s="34"/>
      <c r="J270" s="34"/>
      <c r="K270" s="34"/>
      <c r="L270" s="34"/>
      <c r="M270" s="619"/>
      <c r="N270" s="619"/>
    </row>
    <row r="271" spans="1:17" x14ac:dyDescent="0.25">
      <c r="A271" s="798" t="s">
        <v>292</v>
      </c>
      <c r="B271" s="798"/>
      <c r="C271" s="798"/>
      <c r="D271" s="621">
        <f>SUM(D269:D270)</f>
        <v>0</v>
      </c>
      <c r="E271" s="622"/>
      <c r="F271" s="622"/>
      <c r="G271" s="372"/>
      <c r="H271" s="372"/>
      <c r="I271" s="372"/>
      <c r="J271" s="372"/>
      <c r="K271" s="372"/>
      <c r="L271" s="372"/>
      <c r="M271" s="635">
        <f>SUM(M269:M270)</f>
        <v>0</v>
      </c>
      <c r="N271" s="635">
        <f>SUM(N269:N270)</f>
        <v>0</v>
      </c>
    </row>
    <row r="272" spans="1:17" ht="12" customHeight="1" x14ac:dyDescent="0.25">
      <c r="A272" s="7" t="s">
        <v>316</v>
      </c>
      <c r="B272" s="7" t="s">
        <v>315</v>
      </c>
      <c r="C272" s="469" t="s">
        <v>315</v>
      </c>
      <c r="D272" s="617"/>
      <c r="E272" s="620"/>
      <c r="F272" s="25" t="s">
        <v>291</v>
      </c>
      <c r="G272" s="34"/>
      <c r="H272" s="34"/>
      <c r="I272" s="34"/>
      <c r="J272" s="34"/>
      <c r="K272" s="34"/>
      <c r="L272" s="34"/>
      <c r="M272" s="619">
        <f>((D272*E272*G272*H272*I272)-(D272*E272*J272*K272*L272))/F272</f>
        <v>0</v>
      </c>
      <c r="N272" s="619"/>
      <c r="P272">
        <v>7</v>
      </c>
      <c r="Q272">
        <f>P246*100+P272</f>
        <v>307</v>
      </c>
    </row>
    <row r="273" spans="1:16" x14ac:dyDescent="0.25">
      <c r="A273" s="7"/>
      <c r="B273" s="7"/>
      <c r="C273" s="80" t="s">
        <v>312</v>
      </c>
      <c r="D273" s="25"/>
      <c r="E273" s="25"/>
      <c r="F273" s="25"/>
      <c r="G273" s="34"/>
      <c r="H273" s="34"/>
      <c r="I273" s="34"/>
      <c r="J273" s="34"/>
      <c r="K273" s="34"/>
      <c r="L273" s="34"/>
      <c r="M273" s="619"/>
      <c r="N273" s="619"/>
    </row>
    <row r="274" spans="1:16" x14ac:dyDescent="0.25">
      <c r="A274" s="798" t="s">
        <v>292</v>
      </c>
      <c r="B274" s="798"/>
      <c r="C274" s="798"/>
      <c r="D274" s="621">
        <f>SUM(D272:D273)</f>
        <v>0</v>
      </c>
      <c r="E274" s="622"/>
      <c r="F274" s="622"/>
      <c r="G274" s="374"/>
      <c r="H274" s="374"/>
      <c r="I274" s="374"/>
      <c r="J274" s="374"/>
      <c r="K274" s="374"/>
      <c r="L274" s="374"/>
      <c r="M274" s="635">
        <f>SUM(M272:M273)</f>
        <v>0</v>
      </c>
      <c r="N274" s="635">
        <f>SUM(N272:N273)</f>
        <v>0</v>
      </c>
    </row>
    <row r="275" spans="1:16" x14ac:dyDescent="0.25">
      <c r="A275" s="701" t="s">
        <v>91</v>
      </c>
      <c r="B275" s="701"/>
      <c r="C275" s="701"/>
      <c r="D275" s="623">
        <f>D274+D271+D268+D265+D262</f>
        <v>0</v>
      </c>
      <c r="E275" s="627"/>
      <c r="F275" s="627"/>
      <c r="G275" s="93"/>
      <c r="H275" s="93"/>
      <c r="I275" s="93"/>
      <c r="J275" s="93"/>
      <c r="K275" s="93"/>
      <c r="L275" s="93"/>
      <c r="M275" s="635">
        <f>M274+M271+M268+M265+M262</f>
        <v>0</v>
      </c>
      <c r="N275" s="635">
        <f>N274+N271+N268+N265+N262</f>
        <v>0</v>
      </c>
    </row>
    <row r="276" spans="1:16" ht="13.5" x14ac:dyDescent="0.25">
      <c r="A276" s="925" t="s">
        <v>707</v>
      </c>
      <c r="B276" s="925"/>
      <c r="C276" s="925"/>
      <c r="D276" s="925"/>
      <c r="E276" s="925"/>
      <c r="F276" s="925"/>
      <c r="G276" s="925"/>
      <c r="H276" s="925"/>
      <c r="I276" s="925"/>
      <c r="J276" s="925"/>
      <c r="K276" s="925"/>
      <c r="L276" s="925"/>
      <c r="M276" s="925"/>
      <c r="N276" s="925"/>
    </row>
    <row r="277" spans="1:16" ht="12.75" customHeight="1" x14ac:dyDescent="0.25">
      <c r="A277" s="926"/>
      <c r="B277" s="926"/>
      <c r="C277" s="926"/>
      <c r="D277" s="926"/>
      <c r="E277" s="926"/>
      <c r="F277" s="926"/>
      <c r="G277" s="926"/>
      <c r="H277" s="926"/>
      <c r="I277" s="486"/>
      <c r="J277" s="486"/>
      <c r="K277" s="486"/>
      <c r="L277" s="486"/>
      <c r="M277" s="486"/>
      <c r="N277" s="486"/>
    </row>
    <row r="278" spans="1:16" x14ac:dyDescent="0.25">
      <c r="A278" s="486"/>
      <c r="B278" s="486"/>
      <c r="C278" s="486"/>
      <c r="D278" s="486"/>
      <c r="E278" s="486"/>
      <c r="F278" s="486"/>
      <c r="G278" s="486"/>
      <c r="H278" s="486"/>
      <c r="I278" s="486"/>
      <c r="J278" s="486"/>
      <c r="K278" s="486"/>
      <c r="L278" s="486"/>
      <c r="M278" s="486"/>
      <c r="N278" s="486"/>
    </row>
    <row r="279" spans="1:16" x14ac:dyDescent="0.25">
      <c r="A279" s="486"/>
      <c r="B279" s="486"/>
      <c r="C279" s="486"/>
      <c r="D279" s="486"/>
      <c r="E279" s="486"/>
      <c r="F279" s="486"/>
      <c r="G279" s="486"/>
      <c r="H279" s="486"/>
      <c r="I279" s="486"/>
      <c r="J279" s="486"/>
      <c r="K279" s="486"/>
      <c r="L279" s="486"/>
      <c r="M279" s="486"/>
      <c r="N279" s="486"/>
    </row>
    <row r="280" spans="1:16" x14ac:dyDescent="0.25">
      <c r="A280" s="486"/>
      <c r="B280" s="486"/>
      <c r="C280" s="486"/>
      <c r="D280" s="486"/>
      <c r="E280" s="486"/>
      <c r="F280" s="486"/>
      <c r="G280" s="486"/>
      <c r="H280" s="486"/>
      <c r="I280" s="486"/>
      <c r="J280" s="486"/>
      <c r="K280" s="486"/>
      <c r="L280" s="486"/>
      <c r="M280" s="486"/>
      <c r="N280" s="486"/>
    </row>
    <row r="281" spans="1:16" x14ac:dyDescent="0.25">
      <c r="A281" s="486"/>
      <c r="B281" s="486"/>
      <c r="C281" s="486"/>
      <c r="D281" s="486"/>
      <c r="E281" s="486"/>
      <c r="F281" s="486"/>
      <c r="G281" s="486"/>
      <c r="H281" s="486"/>
      <c r="I281" s="486"/>
      <c r="J281" s="486"/>
      <c r="K281" s="486"/>
      <c r="L281" s="486"/>
      <c r="M281" s="486"/>
      <c r="N281" s="486"/>
    </row>
    <row r="282" spans="1:16" x14ac:dyDescent="0.25">
      <c r="A282" s="486"/>
      <c r="B282" s="486"/>
      <c r="C282" s="486"/>
      <c r="D282" s="486"/>
      <c r="E282" s="486"/>
      <c r="F282" s="486"/>
      <c r="G282" s="486"/>
      <c r="H282" s="486"/>
      <c r="I282" s="486"/>
      <c r="J282" s="486"/>
      <c r="K282" s="486"/>
      <c r="L282" s="486"/>
      <c r="M282" s="486"/>
      <c r="N282" s="486"/>
    </row>
    <row r="283" spans="1:16" x14ac:dyDescent="0.25">
      <c r="A283" s="486"/>
      <c r="B283" s="486"/>
      <c r="C283" s="486"/>
      <c r="D283" s="486"/>
      <c r="E283" s="486"/>
      <c r="F283" s="486"/>
      <c r="G283" s="486"/>
      <c r="H283" s="486"/>
      <c r="I283" s="486"/>
      <c r="J283" s="486"/>
      <c r="K283" s="486"/>
      <c r="L283" s="486"/>
      <c r="M283" s="486"/>
      <c r="N283" s="486"/>
    </row>
    <row r="284" spans="1:16" x14ac:dyDescent="0.25">
      <c r="A284" s="486"/>
      <c r="B284" s="486"/>
      <c r="C284" s="486"/>
      <c r="D284" s="486"/>
      <c r="E284" s="486"/>
      <c r="F284" s="486"/>
      <c r="G284" s="486"/>
      <c r="H284" s="486"/>
      <c r="I284" s="486"/>
      <c r="J284" s="486"/>
      <c r="K284" s="486"/>
      <c r="L284" s="486"/>
      <c r="M284" s="486"/>
      <c r="N284" s="486"/>
    </row>
    <row r="285" spans="1:16" x14ac:dyDescent="0.25">
      <c r="A285" s="13" t="s">
        <v>23</v>
      </c>
      <c r="B285" s="13"/>
      <c r="C285" s="791">
        <f>Presentación!$C$3</f>
        <v>1990</v>
      </c>
      <c r="D285" s="791"/>
      <c r="E285" s="791"/>
      <c r="F285" s="791"/>
      <c r="G285" s="791"/>
      <c r="H285" s="791"/>
      <c r="I285" s="791"/>
      <c r="J285" s="791"/>
      <c r="K285" s="791"/>
      <c r="L285" s="791"/>
      <c r="M285" s="791"/>
      <c r="N285" s="791"/>
    </row>
    <row r="286" spans="1:16" ht="12" customHeight="1" x14ac:dyDescent="0.25">
      <c r="A286" s="11" t="s">
        <v>24</v>
      </c>
      <c r="B286" s="11"/>
      <c r="C286" s="792" t="s">
        <v>379</v>
      </c>
      <c r="D286" s="792"/>
      <c r="E286" s="792"/>
      <c r="F286" s="792"/>
      <c r="G286" s="792"/>
      <c r="H286" s="792"/>
      <c r="I286" s="792"/>
      <c r="J286" s="792"/>
      <c r="K286" s="792"/>
      <c r="L286" s="792"/>
      <c r="M286" s="792"/>
      <c r="N286" s="792"/>
      <c r="P286">
        <v>4</v>
      </c>
    </row>
    <row r="287" spans="1:16" ht="12.75" customHeight="1" x14ac:dyDescent="0.25">
      <c r="A287" s="11" t="s">
        <v>27</v>
      </c>
      <c r="B287" s="11"/>
      <c r="C287" s="690" t="s">
        <v>697</v>
      </c>
      <c r="D287" s="690"/>
      <c r="E287" s="690"/>
      <c r="F287" s="690"/>
      <c r="G287" s="690"/>
      <c r="H287" s="690"/>
      <c r="I287" s="690"/>
      <c r="J287" s="690"/>
      <c r="K287" s="690"/>
      <c r="L287" s="690"/>
      <c r="M287" s="690"/>
      <c r="N287" s="690"/>
    </row>
    <row r="288" spans="1:16" ht="12" customHeight="1" x14ac:dyDescent="0.25">
      <c r="A288" s="11" t="s">
        <v>29</v>
      </c>
      <c r="B288" s="11"/>
      <c r="C288" s="690" t="s">
        <v>680</v>
      </c>
      <c r="D288" s="690"/>
      <c r="E288" s="690"/>
      <c r="F288" s="690"/>
      <c r="G288" s="690"/>
      <c r="H288" s="690"/>
      <c r="I288" s="690"/>
      <c r="J288" s="690"/>
      <c r="K288" s="690"/>
      <c r="L288" s="690"/>
      <c r="M288" s="690"/>
      <c r="N288" s="690"/>
    </row>
    <row r="289" spans="1:17" ht="12" customHeight="1" x14ac:dyDescent="0.25">
      <c r="A289" s="11" t="s">
        <v>31</v>
      </c>
      <c r="B289" s="11"/>
      <c r="C289" s="690" t="s">
        <v>262</v>
      </c>
      <c r="D289" s="690"/>
      <c r="E289" s="690"/>
      <c r="F289" s="690"/>
      <c r="G289" s="690"/>
      <c r="H289" s="690"/>
      <c r="I289" s="690"/>
      <c r="J289" s="690"/>
      <c r="K289" s="690"/>
      <c r="L289" s="690"/>
      <c r="M289" s="690"/>
      <c r="N289" s="690"/>
    </row>
    <row r="290" spans="1:17" ht="12.75" customHeight="1" x14ac:dyDescent="0.25">
      <c r="A290" s="696" t="s">
        <v>33</v>
      </c>
      <c r="B290" s="696"/>
      <c r="C290" s="23" t="s">
        <v>496</v>
      </c>
      <c r="D290" s="8" t="s">
        <v>263</v>
      </c>
      <c r="E290" s="8"/>
      <c r="F290" s="8"/>
      <c r="G290" s="8"/>
      <c r="H290" s="8"/>
      <c r="I290" s="8"/>
      <c r="J290" s="8"/>
      <c r="K290" s="8"/>
      <c r="L290" s="8"/>
      <c r="M290" s="8"/>
      <c r="N290" s="8"/>
    </row>
    <row r="291" spans="1:17" ht="12.75" customHeight="1" x14ac:dyDescent="0.25">
      <c r="A291" s="7" t="s">
        <v>37</v>
      </c>
      <c r="B291" s="7"/>
      <c r="C291" s="6" t="s">
        <v>264</v>
      </c>
      <c r="D291" s="6" t="s">
        <v>265</v>
      </c>
      <c r="E291" s="708" t="s">
        <v>266</v>
      </c>
      <c r="F291" s="7" t="s">
        <v>267</v>
      </c>
      <c r="G291" s="7" t="s">
        <v>268</v>
      </c>
      <c r="H291" s="7" t="s">
        <v>269</v>
      </c>
      <c r="I291" s="7" t="s">
        <v>270</v>
      </c>
      <c r="J291" s="7" t="s">
        <v>271</v>
      </c>
      <c r="K291" s="7" t="s">
        <v>272</v>
      </c>
      <c r="L291" s="7" t="s">
        <v>273</v>
      </c>
      <c r="M291" s="7" t="s">
        <v>274</v>
      </c>
      <c r="N291" s="708" t="s">
        <v>274</v>
      </c>
    </row>
    <row r="292" spans="1:17" x14ac:dyDescent="0.25">
      <c r="A292" s="7"/>
      <c r="B292" s="7"/>
      <c r="C292" s="6"/>
      <c r="D292" s="6"/>
      <c r="E292" s="6"/>
      <c r="F292" s="6"/>
      <c r="G292" s="6"/>
      <c r="H292" s="6"/>
      <c r="I292" s="6"/>
      <c r="J292" s="6"/>
      <c r="K292" s="6"/>
      <c r="L292" s="6"/>
      <c r="M292" s="7"/>
      <c r="N292" s="708"/>
    </row>
    <row r="293" spans="1:17" x14ac:dyDescent="0.25">
      <c r="A293" s="7"/>
      <c r="B293" s="7"/>
      <c r="C293" s="6"/>
      <c r="D293" s="6"/>
      <c r="E293" s="708"/>
      <c r="F293" s="7"/>
      <c r="G293" s="7"/>
      <c r="H293" s="7"/>
      <c r="I293" s="7"/>
      <c r="J293" s="7"/>
      <c r="K293" s="7"/>
      <c r="L293" s="7"/>
      <c r="M293" s="7"/>
      <c r="N293" s="708"/>
    </row>
    <row r="294" spans="1:17" ht="12" customHeight="1" x14ac:dyDescent="0.25">
      <c r="A294" s="6" t="s">
        <v>197</v>
      </c>
      <c r="B294" s="6" t="s">
        <v>47</v>
      </c>
      <c r="C294" s="6"/>
      <c r="D294" s="796" t="s">
        <v>48</v>
      </c>
      <c r="E294" s="110" t="s">
        <v>460</v>
      </c>
      <c r="F294" s="797" t="s">
        <v>244</v>
      </c>
      <c r="G294" s="7" t="s">
        <v>276</v>
      </c>
      <c r="H294" s="7" t="s">
        <v>276</v>
      </c>
      <c r="I294" s="7" t="s">
        <v>276</v>
      </c>
      <c r="J294" s="7" t="s">
        <v>276</v>
      </c>
      <c r="K294" s="7" t="s">
        <v>276</v>
      </c>
      <c r="L294" s="796" t="s">
        <v>276</v>
      </c>
      <c r="M294" s="110" t="s">
        <v>460</v>
      </c>
      <c r="N294" s="110" t="s">
        <v>497</v>
      </c>
    </row>
    <row r="295" spans="1:17" ht="13.5" x14ac:dyDescent="0.25">
      <c r="A295" s="6"/>
      <c r="B295" s="6"/>
      <c r="C295" s="6"/>
      <c r="D295" s="796"/>
      <c r="E295" s="71" t="s">
        <v>498</v>
      </c>
      <c r="F295" s="797"/>
      <c r="G295" s="7"/>
      <c r="H295" s="7"/>
      <c r="I295" s="7"/>
      <c r="J295" s="7"/>
      <c r="K295" s="7"/>
      <c r="L295" s="796"/>
      <c r="M295" s="51" t="s">
        <v>499</v>
      </c>
      <c r="N295" s="51" t="s">
        <v>499</v>
      </c>
    </row>
    <row r="296" spans="1:17" ht="15" customHeight="1" x14ac:dyDescent="0.25">
      <c r="A296" s="6"/>
      <c r="B296" s="6"/>
      <c r="C296" s="6"/>
      <c r="D296" s="6"/>
      <c r="E296" s="923" t="s">
        <v>500</v>
      </c>
      <c r="F296" s="6" t="s">
        <v>279</v>
      </c>
      <c r="G296" s="924" t="s">
        <v>698</v>
      </c>
      <c r="H296" s="924" t="s">
        <v>698</v>
      </c>
      <c r="I296" s="924" t="s">
        <v>698</v>
      </c>
      <c r="J296" s="924" t="s">
        <v>698</v>
      </c>
      <c r="K296" s="924" t="s">
        <v>698</v>
      </c>
      <c r="L296" s="924" t="s">
        <v>698</v>
      </c>
      <c r="M296" s="615" t="s">
        <v>502</v>
      </c>
      <c r="N296" s="110" t="s">
        <v>502</v>
      </c>
    </row>
    <row r="297" spans="1:17" ht="23" x14ac:dyDescent="0.25">
      <c r="A297" s="6"/>
      <c r="B297" s="6"/>
      <c r="C297" s="6"/>
      <c r="D297" s="6"/>
      <c r="E297" s="6"/>
      <c r="F297" s="6"/>
      <c r="G297" s="924"/>
      <c r="H297" s="924"/>
      <c r="I297" s="924"/>
      <c r="J297" s="924"/>
      <c r="K297" s="924"/>
      <c r="L297" s="924"/>
      <c r="M297" s="616" t="s">
        <v>503</v>
      </c>
      <c r="N297" s="71" t="s">
        <v>504</v>
      </c>
    </row>
    <row r="298" spans="1:17" ht="13.5" x14ac:dyDescent="0.25">
      <c r="A298" s="6"/>
      <c r="B298" s="6"/>
      <c r="C298" s="6"/>
      <c r="D298" s="94" t="s">
        <v>282</v>
      </c>
      <c r="E298" s="94" t="s">
        <v>283</v>
      </c>
      <c r="F298" s="94" t="s">
        <v>158</v>
      </c>
      <c r="G298" s="458" t="s">
        <v>284</v>
      </c>
      <c r="H298" s="458" t="s">
        <v>285</v>
      </c>
      <c r="I298" s="458" t="s">
        <v>286</v>
      </c>
      <c r="J298" s="458" t="s">
        <v>287</v>
      </c>
      <c r="K298" s="458" t="s">
        <v>288</v>
      </c>
      <c r="L298" s="458" t="s">
        <v>289</v>
      </c>
      <c r="M298" s="458" t="s">
        <v>290</v>
      </c>
      <c r="N298" s="458" t="s">
        <v>290</v>
      </c>
    </row>
    <row r="299" spans="1:17" ht="12.75" customHeight="1" x14ac:dyDescent="0.25">
      <c r="A299" s="689" t="s">
        <v>68</v>
      </c>
      <c r="B299" s="689" t="s">
        <v>315</v>
      </c>
      <c r="C299" s="135" t="s">
        <v>689</v>
      </c>
      <c r="D299" s="617"/>
      <c r="E299" s="618"/>
      <c r="F299" s="71">
        <v>20</v>
      </c>
      <c r="G299" s="79"/>
      <c r="H299" s="79"/>
      <c r="I299" s="79"/>
      <c r="J299" s="79"/>
      <c r="K299" s="79"/>
      <c r="L299" s="79"/>
      <c r="M299" s="617">
        <f>((D299*E299*G299*H299*I299)-(D299*E299*J299*K299*L299))/F299</f>
        <v>0</v>
      </c>
      <c r="N299" s="617"/>
      <c r="P299">
        <v>1</v>
      </c>
      <c r="Q299">
        <f>P286*100+P299</f>
        <v>401</v>
      </c>
    </row>
    <row r="300" spans="1:17" x14ac:dyDescent="0.25">
      <c r="A300" s="689"/>
      <c r="B300" s="689"/>
      <c r="C300" s="486" t="s">
        <v>693</v>
      </c>
      <c r="D300" s="617"/>
      <c r="E300" s="620"/>
      <c r="F300" s="25" t="s">
        <v>291</v>
      </c>
      <c r="G300" s="79"/>
      <c r="H300" s="79"/>
      <c r="I300" s="79"/>
      <c r="J300" s="34"/>
      <c r="K300" s="34"/>
      <c r="L300" s="34"/>
      <c r="M300" s="619">
        <f>((D300*E300*G300*H300*I300)-(D300*E300*J300*K300*L300))/F300</f>
        <v>0</v>
      </c>
      <c r="N300" s="619"/>
      <c r="P300">
        <v>2</v>
      </c>
      <c r="Q300">
        <f>P286*100+P300</f>
        <v>402</v>
      </c>
    </row>
    <row r="301" spans="1:17" x14ac:dyDescent="0.25">
      <c r="A301" s="689"/>
      <c r="B301" s="689"/>
      <c r="C301" s="135" t="s">
        <v>691</v>
      </c>
      <c r="D301" s="617"/>
      <c r="E301" s="620"/>
      <c r="F301" s="25" t="s">
        <v>291</v>
      </c>
      <c r="G301" s="79"/>
      <c r="H301" s="79"/>
      <c r="I301" s="79"/>
      <c r="J301" s="34"/>
      <c r="K301" s="34"/>
      <c r="L301" s="34"/>
      <c r="M301" s="619">
        <f>((D301*E301*G301*H301*I301)-(D301*E301*J301*K301*L301))/F301</f>
        <v>0</v>
      </c>
      <c r="N301" s="619"/>
      <c r="P301">
        <v>3</v>
      </c>
      <c r="Q301">
        <f>P286*100+P301</f>
        <v>403</v>
      </c>
    </row>
    <row r="302" spans="1:17" x14ac:dyDescent="0.25">
      <c r="A302" s="798" t="s">
        <v>292</v>
      </c>
      <c r="B302" s="798"/>
      <c r="C302" s="798"/>
      <c r="D302" s="621">
        <f>SUM(D299:D301)</f>
        <v>0</v>
      </c>
      <c r="E302" s="622"/>
      <c r="F302" s="622"/>
      <c r="G302" s="372"/>
      <c r="H302" s="372"/>
      <c r="I302" s="372"/>
      <c r="J302" s="372"/>
      <c r="K302" s="372"/>
      <c r="L302" s="372"/>
      <c r="M302" s="635">
        <f>SUM(M299:M301)</f>
        <v>0</v>
      </c>
      <c r="N302" s="635">
        <f>SUM(N299:N301)</f>
        <v>0</v>
      </c>
    </row>
    <row r="303" spans="1:17" ht="12" customHeight="1" x14ac:dyDescent="0.25">
      <c r="A303" s="7" t="s">
        <v>310</v>
      </c>
      <c r="B303" s="7" t="s">
        <v>315</v>
      </c>
      <c r="C303" s="469" t="s">
        <v>315</v>
      </c>
      <c r="D303" s="617"/>
      <c r="E303" s="620"/>
      <c r="F303" s="25" t="s">
        <v>291</v>
      </c>
      <c r="G303" s="79"/>
      <c r="H303" s="79"/>
      <c r="I303" s="79"/>
      <c r="J303" s="34"/>
      <c r="K303" s="34"/>
      <c r="L303" s="34"/>
      <c r="M303" s="619">
        <f>((D303*E303*G303*H303*I303)-(D303*E303*J303*K303*L303))/F303</f>
        <v>0</v>
      </c>
      <c r="N303" s="619"/>
      <c r="P303">
        <v>4</v>
      </c>
      <c r="Q303">
        <f>P286*100+P303</f>
        <v>404</v>
      </c>
    </row>
    <row r="304" spans="1:17" x14ac:dyDescent="0.25">
      <c r="A304" s="7"/>
      <c r="B304" s="7"/>
      <c r="C304" s="80" t="s">
        <v>312</v>
      </c>
      <c r="D304" s="25"/>
      <c r="E304" s="25"/>
      <c r="F304" s="25"/>
      <c r="G304" s="34"/>
      <c r="H304" s="34"/>
      <c r="I304" s="34"/>
      <c r="J304" s="34"/>
      <c r="K304" s="34"/>
      <c r="L304" s="34"/>
      <c r="M304" s="619"/>
      <c r="N304" s="619"/>
    </row>
    <row r="305" spans="1:17" x14ac:dyDescent="0.25">
      <c r="A305" s="798" t="s">
        <v>292</v>
      </c>
      <c r="B305" s="798"/>
      <c r="C305" s="798"/>
      <c r="D305" s="621">
        <f>SUM(D303:D304)</f>
        <v>0</v>
      </c>
      <c r="E305" s="622"/>
      <c r="F305" s="622"/>
      <c r="G305" s="372"/>
      <c r="H305" s="372"/>
      <c r="I305" s="372"/>
      <c r="J305" s="372"/>
      <c r="K305" s="372"/>
      <c r="L305" s="372"/>
      <c r="M305" s="635">
        <f>SUM(M303:M304)</f>
        <v>0</v>
      </c>
      <c r="N305" s="635">
        <f>SUM(N303:N304)</f>
        <v>0</v>
      </c>
    </row>
    <row r="306" spans="1:17" ht="12" customHeight="1" x14ac:dyDescent="0.25">
      <c r="A306" s="7" t="s">
        <v>313</v>
      </c>
      <c r="B306" s="7" t="s">
        <v>315</v>
      </c>
      <c r="C306" s="469" t="s">
        <v>315</v>
      </c>
      <c r="D306" s="617"/>
      <c r="E306" s="620"/>
      <c r="F306" s="25" t="s">
        <v>291</v>
      </c>
      <c r="G306" s="79"/>
      <c r="H306" s="637"/>
      <c r="I306" s="79"/>
      <c r="J306" s="34"/>
      <c r="K306" s="34"/>
      <c r="L306" s="34"/>
      <c r="M306" s="619">
        <f>((D306*E306*G306*H306*I306)-(D306*E306*J306*K306*L306))/F306</f>
        <v>0</v>
      </c>
      <c r="N306" s="619"/>
      <c r="P306">
        <v>5</v>
      </c>
      <c r="Q306">
        <f>P286*100+P306</f>
        <v>405</v>
      </c>
    </row>
    <row r="307" spans="1:17" x14ac:dyDescent="0.25">
      <c r="A307" s="7"/>
      <c r="B307" s="7"/>
      <c r="C307" s="80" t="s">
        <v>312</v>
      </c>
      <c r="D307" s="25"/>
      <c r="E307" s="25"/>
      <c r="F307" s="25"/>
      <c r="G307" s="34"/>
      <c r="H307" s="34"/>
      <c r="I307" s="34"/>
      <c r="J307" s="34"/>
      <c r="K307" s="34"/>
      <c r="L307" s="34"/>
      <c r="M307" s="619"/>
      <c r="N307" s="619"/>
    </row>
    <row r="308" spans="1:17" x14ac:dyDescent="0.25">
      <c r="A308" s="798" t="s">
        <v>292</v>
      </c>
      <c r="B308" s="798"/>
      <c r="C308" s="798"/>
      <c r="D308" s="621">
        <f>SUM(D306:D307)</f>
        <v>0</v>
      </c>
      <c r="E308" s="622"/>
      <c r="F308" s="622"/>
      <c r="G308" s="372"/>
      <c r="H308" s="372"/>
      <c r="I308" s="372"/>
      <c r="J308" s="372"/>
      <c r="K308" s="372"/>
      <c r="L308" s="372"/>
      <c r="M308" s="635">
        <f>SUM(M306:M307)</f>
        <v>0</v>
      </c>
      <c r="N308" s="635">
        <f>SUM(N306:N307)</f>
        <v>0</v>
      </c>
    </row>
    <row r="309" spans="1:17" ht="12" customHeight="1" x14ac:dyDescent="0.25">
      <c r="A309" s="7" t="s">
        <v>314</v>
      </c>
      <c r="B309" s="7" t="s">
        <v>315</v>
      </c>
      <c r="C309" s="469" t="s">
        <v>315</v>
      </c>
      <c r="D309" s="617"/>
      <c r="E309" s="620"/>
      <c r="F309" s="25" t="s">
        <v>291</v>
      </c>
      <c r="G309" s="79"/>
      <c r="H309" s="638"/>
      <c r="I309" s="79"/>
      <c r="J309" s="34"/>
      <c r="K309" s="34"/>
      <c r="L309" s="34"/>
      <c r="M309" s="619">
        <f>((D309*E309*G309*H309*I309)-(D309*E309*J309*K309*L309))/F309</f>
        <v>0</v>
      </c>
      <c r="N309" s="619"/>
      <c r="P309">
        <v>6</v>
      </c>
      <c r="Q309">
        <f>P286*100+P309</f>
        <v>406</v>
      </c>
    </row>
    <row r="310" spans="1:17" x14ac:dyDescent="0.25">
      <c r="A310" s="7"/>
      <c r="B310" s="7"/>
      <c r="C310" s="80" t="s">
        <v>312</v>
      </c>
      <c r="D310" s="25"/>
      <c r="E310" s="25"/>
      <c r="F310" s="25"/>
      <c r="G310" s="34"/>
      <c r="H310" s="34"/>
      <c r="I310" s="34"/>
      <c r="J310" s="34"/>
      <c r="K310" s="34"/>
      <c r="L310" s="34"/>
      <c r="M310" s="619"/>
      <c r="N310" s="619"/>
    </row>
    <row r="311" spans="1:17" x14ac:dyDescent="0.25">
      <c r="A311" s="798" t="s">
        <v>292</v>
      </c>
      <c r="B311" s="798"/>
      <c r="C311" s="798"/>
      <c r="D311" s="621">
        <f>SUM(D309:D310)</f>
        <v>0</v>
      </c>
      <c r="E311" s="622"/>
      <c r="F311" s="622"/>
      <c r="G311" s="372"/>
      <c r="H311" s="372"/>
      <c r="I311" s="372"/>
      <c r="J311" s="372"/>
      <c r="K311" s="372"/>
      <c r="L311" s="372"/>
      <c r="M311" s="635">
        <f>SUM(M309:M310)</f>
        <v>0</v>
      </c>
      <c r="N311" s="635">
        <f>SUM(N309:N310)</f>
        <v>0</v>
      </c>
    </row>
    <row r="312" spans="1:17" ht="12" customHeight="1" x14ac:dyDescent="0.25">
      <c r="A312" s="7" t="s">
        <v>316</v>
      </c>
      <c r="B312" s="7" t="s">
        <v>315</v>
      </c>
      <c r="C312" s="469" t="s">
        <v>315</v>
      </c>
      <c r="D312" s="617"/>
      <c r="E312" s="620"/>
      <c r="F312" s="25" t="s">
        <v>291</v>
      </c>
      <c r="G312" s="34"/>
      <c r="H312" s="34"/>
      <c r="I312" s="34"/>
      <c r="J312" s="34"/>
      <c r="K312" s="34"/>
      <c r="L312" s="34"/>
      <c r="M312" s="619">
        <f>((D312*E312*G312*H312*I312)-(D312*E312*J312*K312*L312))/F312</f>
        <v>0</v>
      </c>
      <c r="N312" s="619"/>
      <c r="P312">
        <v>7</v>
      </c>
      <c r="Q312">
        <f>P286*100+P312</f>
        <v>407</v>
      </c>
    </row>
    <row r="313" spans="1:17" x14ac:dyDescent="0.25">
      <c r="A313" s="7"/>
      <c r="B313" s="7"/>
      <c r="C313" s="80" t="s">
        <v>312</v>
      </c>
      <c r="D313" s="25"/>
      <c r="E313" s="25"/>
      <c r="F313" s="25"/>
      <c r="G313" s="34"/>
      <c r="H313" s="34"/>
      <c r="I313" s="34"/>
      <c r="J313" s="34"/>
      <c r="K313" s="34"/>
      <c r="L313" s="34"/>
      <c r="M313" s="619"/>
      <c r="N313" s="619"/>
    </row>
    <row r="314" spans="1:17" x14ac:dyDescent="0.25">
      <c r="A314" s="798" t="s">
        <v>292</v>
      </c>
      <c r="B314" s="798"/>
      <c r="C314" s="798"/>
      <c r="D314" s="621">
        <f>SUM(D312:D313)</f>
        <v>0</v>
      </c>
      <c r="E314" s="622"/>
      <c r="F314" s="622"/>
      <c r="G314" s="374"/>
      <c r="H314" s="374"/>
      <c r="I314" s="374"/>
      <c r="J314" s="374"/>
      <c r="K314" s="374"/>
      <c r="L314" s="374"/>
      <c r="M314" s="635">
        <f>SUM(M312:M313)</f>
        <v>0</v>
      </c>
      <c r="N314" s="635">
        <f>SUM(N312:N313)</f>
        <v>0</v>
      </c>
    </row>
    <row r="315" spans="1:17" x14ac:dyDescent="0.25">
      <c r="A315" s="701" t="s">
        <v>91</v>
      </c>
      <c r="B315" s="701"/>
      <c r="C315" s="701"/>
      <c r="D315" s="623">
        <f>D314+D311+D308+D305+D302</f>
        <v>0</v>
      </c>
      <c r="E315" s="627"/>
      <c r="F315" s="627"/>
      <c r="G315" s="93"/>
      <c r="H315" s="93"/>
      <c r="I315" s="93"/>
      <c r="J315" s="93"/>
      <c r="K315" s="93"/>
      <c r="L315" s="93"/>
      <c r="M315" s="635">
        <f>M314+M311+M308+M305+M302</f>
        <v>0</v>
      </c>
      <c r="N315" s="635">
        <f>N314+N311+N308+N305+N302</f>
        <v>0</v>
      </c>
    </row>
    <row r="316" spans="1:17" ht="13.5" x14ac:dyDescent="0.25">
      <c r="A316" s="925" t="s">
        <v>707</v>
      </c>
      <c r="B316" s="925"/>
      <c r="C316" s="925"/>
      <c r="D316" s="925"/>
      <c r="E316" s="925"/>
      <c r="F316" s="925"/>
      <c r="G316" s="925"/>
      <c r="H316" s="925"/>
      <c r="I316" s="925"/>
      <c r="J316" s="925"/>
      <c r="K316" s="925"/>
      <c r="L316" s="925"/>
      <c r="M316" s="925"/>
      <c r="N316" s="925"/>
    </row>
    <row r="317" spans="1:17" ht="12.75" customHeight="1" x14ac:dyDescent="0.25">
      <c r="A317" s="926"/>
      <c r="B317" s="926"/>
      <c r="C317" s="926"/>
      <c r="D317" s="926"/>
      <c r="E317" s="926"/>
      <c r="F317" s="926"/>
      <c r="G317" s="926"/>
      <c r="H317" s="926"/>
      <c r="I317" s="486"/>
      <c r="J317" s="486"/>
      <c r="K317" s="486"/>
      <c r="L317" s="486"/>
      <c r="M317" s="486"/>
      <c r="N317" s="486"/>
    </row>
    <row r="318" spans="1:17" x14ac:dyDescent="0.25">
      <c r="A318" s="486"/>
      <c r="B318" s="486"/>
      <c r="C318" s="486"/>
      <c r="D318" s="486"/>
      <c r="E318" s="486"/>
      <c r="F318" s="486"/>
      <c r="G318" s="486"/>
      <c r="H318" s="486"/>
      <c r="I318" s="486"/>
      <c r="J318" s="486"/>
      <c r="K318" s="486"/>
      <c r="L318" s="486"/>
      <c r="M318" s="486"/>
      <c r="N318" s="486"/>
    </row>
    <row r="319" spans="1:17" x14ac:dyDescent="0.25">
      <c r="A319" s="486"/>
      <c r="B319" s="486"/>
      <c r="C319" s="486"/>
      <c r="D319" s="486"/>
      <c r="E319" s="486"/>
      <c r="F319" s="486"/>
      <c r="G319" s="486"/>
      <c r="H319" s="486"/>
      <c r="I319" s="486"/>
      <c r="J319" s="486"/>
      <c r="K319" s="486"/>
      <c r="L319" s="486"/>
      <c r="M319" s="486"/>
      <c r="N319" s="486"/>
    </row>
    <row r="320" spans="1:17" x14ac:dyDescent="0.25">
      <c r="A320" s="486"/>
      <c r="B320" s="486"/>
      <c r="C320" s="486"/>
      <c r="D320" s="486"/>
      <c r="E320" s="486"/>
      <c r="F320" s="486"/>
      <c r="G320" s="486"/>
      <c r="H320" s="486"/>
      <c r="I320" s="486"/>
      <c r="J320" s="486"/>
      <c r="K320" s="486"/>
      <c r="L320" s="486"/>
      <c r="M320" s="486"/>
      <c r="N320" s="486"/>
    </row>
    <row r="321" spans="1:16" x14ac:dyDescent="0.25">
      <c r="A321" s="486"/>
      <c r="B321" s="486"/>
      <c r="C321" s="486"/>
      <c r="D321" s="486"/>
      <c r="E321" s="486"/>
      <c r="F321" s="486"/>
      <c r="G321" s="486"/>
      <c r="H321" s="486"/>
      <c r="I321" s="486"/>
      <c r="J321" s="486"/>
      <c r="K321" s="486"/>
      <c r="L321" s="486"/>
      <c r="M321" s="486"/>
      <c r="N321" s="486"/>
    </row>
    <row r="322" spans="1:16" x14ac:dyDescent="0.25">
      <c r="A322" s="486"/>
      <c r="B322" s="486"/>
      <c r="C322" s="486"/>
      <c r="D322" s="486"/>
      <c r="E322" s="486"/>
      <c r="F322" s="486"/>
      <c r="G322" s="486"/>
      <c r="H322" s="486"/>
      <c r="I322" s="486"/>
      <c r="J322" s="486"/>
      <c r="K322" s="486"/>
      <c r="L322" s="486"/>
      <c r="M322" s="486"/>
      <c r="N322" s="486"/>
    </row>
    <row r="323" spans="1:16" x14ac:dyDescent="0.25">
      <c r="A323" s="486"/>
      <c r="B323" s="486"/>
      <c r="C323" s="486"/>
      <c r="D323" s="486"/>
      <c r="E323" s="486"/>
      <c r="F323" s="486"/>
      <c r="G323" s="486"/>
      <c r="H323" s="486"/>
      <c r="I323" s="486"/>
      <c r="J323" s="486"/>
      <c r="K323" s="486"/>
      <c r="L323" s="486"/>
      <c r="M323" s="486"/>
      <c r="N323" s="486"/>
    </row>
    <row r="324" spans="1:16" x14ac:dyDescent="0.25">
      <c r="A324" s="486"/>
      <c r="B324" s="486"/>
      <c r="C324" s="486"/>
      <c r="D324" s="486"/>
      <c r="E324" s="486"/>
      <c r="F324" s="486"/>
      <c r="G324" s="486"/>
      <c r="H324" s="486"/>
      <c r="I324" s="486"/>
      <c r="J324" s="486"/>
      <c r="K324" s="486"/>
      <c r="L324" s="486"/>
      <c r="M324" s="486"/>
      <c r="N324" s="486"/>
    </row>
    <row r="325" spans="1:16" x14ac:dyDescent="0.25">
      <c r="A325" s="13" t="s">
        <v>23</v>
      </c>
      <c r="B325" s="13"/>
      <c r="C325" s="791">
        <f>Presentación!$C$3</f>
        <v>1990</v>
      </c>
      <c r="D325" s="791"/>
      <c r="E325" s="791"/>
      <c r="F325" s="791"/>
      <c r="G325" s="791"/>
      <c r="H325" s="791"/>
      <c r="I325" s="791"/>
      <c r="J325" s="791"/>
      <c r="K325" s="791"/>
      <c r="L325" s="791"/>
      <c r="M325" s="791"/>
      <c r="N325" s="791"/>
    </row>
    <row r="326" spans="1:16" ht="12" customHeight="1" x14ac:dyDescent="0.25">
      <c r="A326" s="11" t="s">
        <v>24</v>
      </c>
      <c r="B326" s="11"/>
      <c r="C326" s="792" t="s">
        <v>380</v>
      </c>
      <c r="D326" s="792"/>
      <c r="E326" s="792"/>
      <c r="F326" s="792"/>
      <c r="G326" s="792"/>
      <c r="H326" s="792"/>
      <c r="I326" s="792"/>
      <c r="J326" s="792"/>
      <c r="K326" s="792"/>
      <c r="L326" s="792"/>
      <c r="M326" s="792"/>
      <c r="N326" s="792"/>
      <c r="P326">
        <v>5</v>
      </c>
    </row>
    <row r="327" spans="1:16" ht="12.75" customHeight="1" x14ac:dyDescent="0.25">
      <c r="A327" s="11" t="s">
        <v>27</v>
      </c>
      <c r="B327" s="11"/>
      <c r="C327" s="690" t="s">
        <v>697</v>
      </c>
      <c r="D327" s="690"/>
      <c r="E327" s="690"/>
      <c r="F327" s="690"/>
      <c r="G327" s="690"/>
      <c r="H327" s="690"/>
      <c r="I327" s="690"/>
      <c r="J327" s="690"/>
      <c r="K327" s="690"/>
      <c r="L327" s="690"/>
      <c r="M327" s="690"/>
      <c r="N327" s="690"/>
    </row>
    <row r="328" spans="1:16" ht="12" customHeight="1" x14ac:dyDescent="0.25">
      <c r="A328" s="11" t="s">
        <v>29</v>
      </c>
      <c r="B328" s="11"/>
      <c r="C328" s="690" t="s">
        <v>680</v>
      </c>
      <c r="D328" s="690"/>
      <c r="E328" s="690"/>
      <c r="F328" s="690"/>
      <c r="G328" s="690"/>
      <c r="H328" s="690"/>
      <c r="I328" s="690"/>
      <c r="J328" s="690"/>
      <c r="K328" s="690"/>
      <c r="L328" s="690"/>
      <c r="M328" s="690"/>
      <c r="N328" s="690"/>
    </row>
    <row r="329" spans="1:16" ht="12" customHeight="1" x14ac:dyDescent="0.25">
      <c r="A329" s="11" t="s">
        <v>31</v>
      </c>
      <c r="B329" s="11"/>
      <c r="C329" s="690" t="s">
        <v>262</v>
      </c>
      <c r="D329" s="690"/>
      <c r="E329" s="690"/>
      <c r="F329" s="690"/>
      <c r="G329" s="690"/>
      <c r="H329" s="690"/>
      <c r="I329" s="690"/>
      <c r="J329" s="690"/>
      <c r="K329" s="690"/>
      <c r="L329" s="690"/>
      <c r="M329" s="690"/>
      <c r="N329" s="690"/>
    </row>
    <row r="330" spans="1:16" ht="12.75" customHeight="1" x14ac:dyDescent="0.25">
      <c r="A330" s="696" t="s">
        <v>33</v>
      </c>
      <c r="B330" s="696"/>
      <c r="C330" s="23" t="s">
        <v>496</v>
      </c>
      <c r="D330" s="8" t="s">
        <v>263</v>
      </c>
      <c r="E330" s="8"/>
      <c r="F330" s="8"/>
      <c r="G330" s="8"/>
      <c r="H330" s="8"/>
      <c r="I330" s="8"/>
      <c r="J330" s="8"/>
      <c r="K330" s="8"/>
      <c r="L330" s="8"/>
      <c r="M330" s="8"/>
      <c r="N330" s="8"/>
    </row>
    <row r="331" spans="1:16" ht="12.75" customHeight="1" x14ac:dyDescent="0.25">
      <c r="A331" s="7" t="s">
        <v>37</v>
      </c>
      <c r="B331" s="7"/>
      <c r="C331" s="6" t="s">
        <v>264</v>
      </c>
      <c r="D331" s="6" t="s">
        <v>265</v>
      </c>
      <c r="E331" s="708" t="s">
        <v>266</v>
      </c>
      <c r="F331" s="7" t="s">
        <v>267</v>
      </c>
      <c r="G331" s="7" t="s">
        <v>268</v>
      </c>
      <c r="H331" s="7" t="s">
        <v>269</v>
      </c>
      <c r="I331" s="7" t="s">
        <v>270</v>
      </c>
      <c r="J331" s="7" t="s">
        <v>271</v>
      </c>
      <c r="K331" s="7" t="s">
        <v>272</v>
      </c>
      <c r="L331" s="7" t="s">
        <v>273</v>
      </c>
      <c r="M331" s="7" t="s">
        <v>274</v>
      </c>
      <c r="N331" s="708" t="s">
        <v>274</v>
      </c>
    </row>
    <row r="332" spans="1:16" x14ac:dyDescent="0.25">
      <c r="A332" s="7"/>
      <c r="B332" s="7"/>
      <c r="C332" s="6"/>
      <c r="D332" s="6"/>
      <c r="E332" s="6"/>
      <c r="F332" s="6"/>
      <c r="G332" s="6"/>
      <c r="H332" s="6"/>
      <c r="I332" s="6"/>
      <c r="J332" s="6"/>
      <c r="K332" s="6"/>
      <c r="L332" s="6"/>
      <c r="M332" s="7"/>
      <c r="N332" s="708"/>
    </row>
    <row r="333" spans="1:16" x14ac:dyDescent="0.25">
      <c r="A333" s="7"/>
      <c r="B333" s="7"/>
      <c r="C333" s="6"/>
      <c r="D333" s="6"/>
      <c r="E333" s="708"/>
      <c r="F333" s="7"/>
      <c r="G333" s="7"/>
      <c r="H333" s="7"/>
      <c r="I333" s="7"/>
      <c r="J333" s="7"/>
      <c r="K333" s="7"/>
      <c r="L333" s="7"/>
      <c r="M333" s="7"/>
      <c r="N333" s="708"/>
    </row>
    <row r="334" spans="1:16" ht="12" customHeight="1" x14ac:dyDescent="0.25">
      <c r="A334" s="6" t="s">
        <v>197</v>
      </c>
      <c r="B334" s="6" t="s">
        <v>47</v>
      </c>
      <c r="C334" s="6"/>
      <c r="D334" s="796" t="s">
        <v>48</v>
      </c>
      <c r="E334" s="110" t="s">
        <v>460</v>
      </c>
      <c r="F334" s="797" t="s">
        <v>244</v>
      </c>
      <c r="G334" s="7" t="s">
        <v>276</v>
      </c>
      <c r="H334" s="7" t="s">
        <v>276</v>
      </c>
      <c r="I334" s="7" t="s">
        <v>276</v>
      </c>
      <c r="J334" s="7" t="s">
        <v>276</v>
      </c>
      <c r="K334" s="7" t="s">
        <v>276</v>
      </c>
      <c r="L334" s="796" t="s">
        <v>276</v>
      </c>
      <c r="M334" s="110" t="s">
        <v>460</v>
      </c>
      <c r="N334" s="110" t="s">
        <v>497</v>
      </c>
    </row>
    <row r="335" spans="1:16" ht="13.5" x14ac:dyDescent="0.25">
      <c r="A335" s="6"/>
      <c r="B335" s="6"/>
      <c r="C335" s="6"/>
      <c r="D335" s="796"/>
      <c r="E335" s="71" t="s">
        <v>498</v>
      </c>
      <c r="F335" s="797"/>
      <c r="G335" s="7"/>
      <c r="H335" s="7"/>
      <c r="I335" s="7"/>
      <c r="J335" s="7"/>
      <c r="K335" s="7"/>
      <c r="L335" s="796"/>
      <c r="M335" s="51" t="s">
        <v>499</v>
      </c>
      <c r="N335" s="51" t="s">
        <v>499</v>
      </c>
    </row>
    <row r="336" spans="1:16" ht="15" customHeight="1" x14ac:dyDescent="0.25">
      <c r="A336" s="6"/>
      <c r="B336" s="6"/>
      <c r="C336" s="6"/>
      <c r="D336" s="6"/>
      <c r="E336" s="923" t="s">
        <v>500</v>
      </c>
      <c r="F336" s="6" t="s">
        <v>279</v>
      </c>
      <c r="G336" s="924" t="s">
        <v>698</v>
      </c>
      <c r="H336" s="924" t="s">
        <v>698</v>
      </c>
      <c r="I336" s="924" t="s">
        <v>698</v>
      </c>
      <c r="J336" s="924" t="s">
        <v>698</v>
      </c>
      <c r="K336" s="924" t="s">
        <v>698</v>
      </c>
      <c r="L336" s="924" t="s">
        <v>698</v>
      </c>
      <c r="M336" s="615" t="s">
        <v>502</v>
      </c>
      <c r="N336" s="110" t="s">
        <v>502</v>
      </c>
    </row>
    <row r="337" spans="1:17" ht="23" x14ac:dyDescent="0.25">
      <c r="A337" s="6"/>
      <c r="B337" s="6"/>
      <c r="C337" s="6"/>
      <c r="D337" s="6"/>
      <c r="E337" s="6"/>
      <c r="F337" s="6"/>
      <c r="G337" s="924"/>
      <c r="H337" s="924"/>
      <c r="I337" s="924"/>
      <c r="J337" s="924"/>
      <c r="K337" s="924"/>
      <c r="L337" s="924"/>
      <c r="M337" s="616" t="s">
        <v>503</v>
      </c>
      <c r="N337" s="71" t="s">
        <v>504</v>
      </c>
    </row>
    <row r="338" spans="1:17" ht="13.5" x14ac:dyDescent="0.25">
      <c r="A338" s="6"/>
      <c r="B338" s="6"/>
      <c r="C338" s="6"/>
      <c r="D338" s="94" t="s">
        <v>282</v>
      </c>
      <c r="E338" s="94" t="s">
        <v>283</v>
      </c>
      <c r="F338" s="94" t="s">
        <v>158</v>
      </c>
      <c r="G338" s="458" t="s">
        <v>284</v>
      </c>
      <c r="H338" s="458" t="s">
        <v>285</v>
      </c>
      <c r="I338" s="458" t="s">
        <v>286</v>
      </c>
      <c r="J338" s="458" t="s">
        <v>287</v>
      </c>
      <c r="K338" s="458" t="s">
        <v>288</v>
      </c>
      <c r="L338" s="458" t="s">
        <v>289</v>
      </c>
      <c r="M338" s="458" t="s">
        <v>290</v>
      </c>
      <c r="N338" s="458" t="s">
        <v>290</v>
      </c>
    </row>
    <row r="339" spans="1:17" ht="12.75" customHeight="1" x14ac:dyDescent="0.25">
      <c r="A339" s="689" t="s">
        <v>68</v>
      </c>
      <c r="B339" s="689" t="s">
        <v>315</v>
      </c>
      <c r="C339" s="135" t="s">
        <v>689</v>
      </c>
      <c r="D339" s="617"/>
      <c r="E339" s="618"/>
      <c r="F339" s="71">
        <v>20</v>
      </c>
      <c r="G339" s="79"/>
      <c r="H339" s="79"/>
      <c r="I339" s="79"/>
      <c r="J339" s="79"/>
      <c r="K339" s="79"/>
      <c r="L339" s="79"/>
      <c r="M339" s="617">
        <f>((D339*E339*G339*H339*I339)-(D339*E339*J339*K339*L339))/F339</f>
        <v>0</v>
      </c>
      <c r="N339" s="617"/>
      <c r="P339">
        <v>1</v>
      </c>
      <c r="Q339">
        <f>P326*100+P339</f>
        <v>501</v>
      </c>
    </row>
    <row r="340" spans="1:17" x14ac:dyDescent="0.25">
      <c r="A340" s="689"/>
      <c r="B340" s="689"/>
      <c r="C340" s="486" t="s">
        <v>693</v>
      </c>
      <c r="D340" s="617"/>
      <c r="E340" s="620"/>
      <c r="F340" s="25" t="s">
        <v>291</v>
      </c>
      <c r="G340" s="79"/>
      <c r="H340" s="79"/>
      <c r="I340" s="79"/>
      <c r="J340" s="34"/>
      <c r="K340" s="34"/>
      <c r="L340" s="34"/>
      <c r="M340" s="619">
        <f>((D340*E340*G340*H340*I340)-(D340*E340*J340*K340*L340))/F340</f>
        <v>0</v>
      </c>
      <c r="N340" s="619"/>
      <c r="P340">
        <v>2</v>
      </c>
      <c r="Q340">
        <f>P326*100+P340</f>
        <v>502</v>
      </c>
    </row>
    <row r="341" spans="1:17" x14ac:dyDescent="0.25">
      <c r="A341" s="689"/>
      <c r="B341" s="689"/>
      <c r="C341" s="135" t="s">
        <v>691</v>
      </c>
      <c r="D341" s="617"/>
      <c r="E341" s="620"/>
      <c r="F341" s="25" t="s">
        <v>291</v>
      </c>
      <c r="G341" s="79"/>
      <c r="H341" s="79"/>
      <c r="I341" s="79"/>
      <c r="J341" s="34"/>
      <c r="K341" s="34"/>
      <c r="L341" s="34"/>
      <c r="M341" s="619">
        <f>((D341*E341*G341*H341*I341)-(D341*E341*J341*K341*L341))/F341</f>
        <v>0</v>
      </c>
      <c r="N341" s="619"/>
      <c r="P341">
        <v>3</v>
      </c>
      <c r="Q341">
        <f>P326*100+P341</f>
        <v>503</v>
      </c>
    </row>
    <row r="342" spans="1:17" x14ac:dyDescent="0.25">
      <c r="A342" s="798" t="s">
        <v>292</v>
      </c>
      <c r="B342" s="798"/>
      <c r="C342" s="798"/>
      <c r="D342" s="621">
        <f>SUM(D339:D341)</f>
        <v>0</v>
      </c>
      <c r="E342" s="622"/>
      <c r="F342" s="622"/>
      <c r="G342" s="372"/>
      <c r="H342" s="372"/>
      <c r="I342" s="372"/>
      <c r="J342" s="372"/>
      <c r="K342" s="372"/>
      <c r="L342" s="372"/>
      <c r="M342" s="635">
        <f>SUM(M339:M341)</f>
        <v>0</v>
      </c>
      <c r="N342" s="635">
        <f>SUM(N339:N341)</f>
        <v>0</v>
      </c>
    </row>
    <row r="343" spans="1:17" ht="12" customHeight="1" x14ac:dyDescent="0.25">
      <c r="A343" s="7" t="s">
        <v>310</v>
      </c>
      <c r="B343" s="7" t="s">
        <v>315</v>
      </c>
      <c r="C343" s="469" t="s">
        <v>315</v>
      </c>
      <c r="D343" s="617"/>
      <c r="E343" s="620"/>
      <c r="F343" s="25" t="s">
        <v>291</v>
      </c>
      <c r="G343" s="79"/>
      <c r="H343" s="79"/>
      <c r="I343" s="79"/>
      <c r="J343" s="34"/>
      <c r="K343" s="34"/>
      <c r="L343" s="34"/>
      <c r="M343" s="619">
        <f>((D343*E343*G343*H343*I343)-(D343*E343*J343*K343*L343))/F343</f>
        <v>0</v>
      </c>
      <c r="N343" s="619"/>
      <c r="P343">
        <v>4</v>
      </c>
      <c r="Q343">
        <f>P326*100+P343</f>
        <v>504</v>
      </c>
    </row>
    <row r="344" spans="1:17" x14ac:dyDescent="0.25">
      <c r="A344" s="7"/>
      <c r="B344" s="7"/>
      <c r="C344" s="80" t="s">
        <v>312</v>
      </c>
      <c r="D344" s="25"/>
      <c r="E344" s="25"/>
      <c r="F344" s="25"/>
      <c r="G344" s="34"/>
      <c r="H344" s="34"/>
      <c r="I344" s="34"/>
      <c r="J344" s="34"/>
      <c r="K344" s="34"/>
      <c r="L344" s="34"/>
      <c r="M344" s="619"/>
      <c r="N344" s="619"/>
    </row>
    <row r="345" spans="1:17" x14ac:dyDescent="0.25">
      <c r="A345" s="798" t="s">
        <v>292</v>
      </c>
      <c r="B345" s="798"/>
      <c r="C345" s="798"/>
      <c r="D345" s="621">
        <f>SUM(D343:D344)</f>
        <v>0</v>
      </c>
      <c r="E345" s="622"/>
      <c r="F345" s="622"/>
      <c r="G345" s="372"/>
      <c r="H345" s="372"/>
      <c r="I345" s="372"/>
      <c r="J345" s="372"/>
      <c r="K345" s="372"/>
      <c r="L345" s="372"/>
      <c r="M345" s="635">
        <f>SUM(M343:M344)</f>
        <v>0</v>
      </c>
      <c r="N345" s="635">
        <f>SUM(N343:N344)</f>
        <v>0</v>
      </c>
    </row>
    <row r="346" spans="1:17" ht="12" customHeight="1" x14ac:dyDescent="0.25">
      <c r="A346" s="7" t="s">
        <v>313</v>
      </c>
      <c r="B346" s="7" t="s">
        <v>315</v>
      </c>
      <c r="C346" s="469" t="s">
        <v>315</v>
      </c>
      <c r="D346" s="617"/>
      <c r="E346" s="620"/>
      <c r="F346" s="25" t="s">
        <v>291</v>
      </c>
      <c r="G346" s="79"/>
      <c r="H346" s="79"/>
      <c r="I346" s="79"/>
      <c r="J346" s="34"/>
      <c r="K346" s="34"/>
      <c r="L346" s="34"/>
      <c r="M346" s="619">
        <f>((D346*E346*G346*H346*I346)-(D346*E346*J346*K346*L346))/F346</f>
        <v>0</v>
      </c>
      <c r="N346" s="619"/>
      <c r="P346">
        <v>5</v>
      </c>
      <c r="Q346">
        <f>P326*100+P346</f>
        <v>505</v>
      </c>
    </row>
    <row r="347" spans="1:17" x14ac:dyDescent="0.25">
      <c r="A347" s="7"/>
      <c r="B347" s="7"/>
      <c r="C347" s="80" t="s">
        <v>312</v>
      </c>
      <c r="D347" s="25"/>
      <c r="E347" s="25"/>
      <c r="F347" s="25"/>
      <c r="G347" s="34"/>
      <c r="H347" s="34"/>
      <c r="I347" s="34"/>
      <c r="J347" s="34"/>
      <c r="K347" s="34"/>
      <c r="L347" s="34"/>
      <c r="M347" s="619"/>
      <c r="N347" s="619"/>
    </row>
    <row r="348" spans="1:17" x14ac:dyDescent="0.25">
      <c r="A348" s="798" t="s">
        <v>292</v>
      </c>
      <c r="B348" s="798"/>
      <c r="C348" s="798"/>
      <c r="D348" s="621">
        <f>SUM(D346:D347)</f>
        <v>0</v>
      </c>
      <c r="E348" s="622"/>
      <c r="F348" s="622"/>
      <c r="G348" s="372"/>
      <c r="H348" s="372"/>
      <c r="I348" s="372"/>
      <c r="J348" s="372"/>
      <c r="K348" s="372"/>
      <c r="L348" s="372"/>
      <c r="M348" s="635">
        <f>SUM(M346:M347)</f>
        <v>0</v>
      </c>
      <c r="N348" s="635">
        <f>SUM(N346:N347)</f>
        <v>0</v>
      </c>
    </row>
    <row r="349" spans="1:17" ht="12" customHeight="1" x14ac:dyDescent="0.25">
      <c r="A349" s="7" t="s">
        <v>314</v>
      </c>
      <c r="B349" s="7" t="s">
        <v>315</v>
      </c>
      <c r="C349" s="469" t="s">
        <v>315</v>
      </c>
      <c r="D349" s="617"/>
      <c r="E349" s="620"/>
      <c r="F349" s="25" t="s">
        <v>291</v>
      </c>
      <c r="G349" s="79"/>
      <c r="H349" s="638"/>
      <c r="I349" s="79"/>
      <c r="J349" s="34"/>
      <c r="K349" s="34"/>
      <c r="L349" s="34"/>
      <c r="M349" s="619">
        <f>((D349*E349*G349*H349*I349)-(D349*E349*J349*K349*L349))/F349</f>
        <v>0</v>
      </c>
      <c r="N349" s="619"/>
      <c r="P349">
        <v>6</v>
      </c>
      <c r="Q349">
        <f>P326*100+P349</f>
        <v>506</v>
      </c>
    </row>
    <row r="350" spans="1:17" x14ac:dyDescent="0.25">
      <c r="A350" s="7"/>
      <c r="B350" s="7"/>
      <c r="C350" s="80" t="s">
        <v>312</v>
      </c>
      <c r="D350" s="25"/>
      <c r="E350" s="25"/>
      <c r="F350" s="25"/>
      <c r="G350" s="34"/>
      <c r="H350" s="34"/>
      <c r="I350" s="34"/>
      <c r="J350" s="34"/>
      <c r="K350" s="34"/>
      <c r="L350" s="34"/>
      <c r="M350" s="619"/>
      <c r="N350" s="619"/>
    </row>
    <row r="351" spans="1:17" x14ac:dyDescent="0.25">
      <c r="A351" s="798" t="s">
        <v>292</v>
      </c>
      <c r="B351" s="798"/>
      <c r="C351" s="798"/>
      <c r="D351" s="621">
        <f>SUM(D349:D350)</f>
        <v>0</v>
      </c>
      <c r="E351" s="622"/>
      <c r="F351" s="622"/>
      <c r="G351" s="372"/>
      <c r="H351" s="372"/>
      <c r="I351" s="372"/>
      <c r="J351" s="372"/>
      <c r="K351" s="372"/>
      <c r="L351" s="372"/>
      <c r="M351" s="635">
        <f>SUM(M349:M350)</f>
        <v>0</v>
      </c>
      <c r="N351" s="635">
        <f>SUM(N349:N350)</f>
        <v>0</v>
      </c>
    </row>
    <row r="352" spans="1:17" ht="12" customHeight="1" x14ac:dyDescent="0.25">
      <c r="A352" s="7" t="s">
        <v>316</v>
      </c>
      <c r="B352" s="7" t="s">
        <v>315</v>
      </c>
      <c r="C352" s="469" t="s">
        <v>315</v>
      </c>
      <c r="D352" s="617"/>
      <c r="E352" s="620"/>
      <c r="F352" s="25" t="s">
        <v>291</v>
      </c>
      <c r="G352" s="34"/>
      <c r="H352" s="34"/>
      <c r="I352" s="34"/>
      <c r="J352" s="34"/>
      <c r="K352" s="34"/>
      <c r="L352" s="34"/>
      <c r="M352" s="619">
        <f>((D352*E352*G352*H352*I352)-(D352*E352*J352*K352*L352))/F352</f>
        <v>0</v>
      </c>
      <c r="N352" s="619"/>
      <c r="P352">
        <v>7</v>
      </c>
      <c r="Q352">
        <f>P326*100+P352</f>
        <v>507</v>
      </c>
    </row>
    <row r="353" spans="1:16" x14ac:dyDescent="0.25">
      <c r="A353" s="7"/>
      <c r="B353" s="7"/>
      <c r="C353" s="80" t="s">
        <v>312</v>
      </c>
      <c r="D353" s="25"/>
      <c r="E353" s="25"/>
      <c r="F353" s="25"/>
      <c r="G353" s="34"/>
      <c r="H353" s="34"/>
      <c r="I353" s="34"/>
      <c r="J353" s="34"/>
      <c r="K353" s="34"/>
      <c r="L353" s="34"/>
      <c r="M353" s="619"/>
      <c r="N353" s="619"/>
    </row>
    <row r="354" spans="1:16" x14ac:dyDescent="0.25">
      <c r="A354" s="798" t="s">
        <v>292</v>
      </c>
      <c r="B354" s="798"/>
      <c r="C354" s="798"/>
      <c r="D354" s="621">
        <f>SUM(D352:D353)</f>
        <v>0</v>
      </c>
      <c r="E354" s="622"/>
      <c r="F354" s="622"/>
      <c r="G354" s="374"/>
      <c r="H354" s="374"/>
      <c r="I354" s="374"/>
      <c r="J354" s="374"/>
      <c r="K354" s="374"/>
      <c r="L354" s="374"/>
      <c r="M354" s="635">
        <f>SUM(M352:M353)</f>
        <v>0</v>
      </c>
      <c r="N354" s="635">
        <f>SUM(N352:N353)</f>
        <v>0</v>
      </c>
    </row>
    <row r="355" spans="1:16" x14ac:dyDescent="0.25">
      <c r="A355" s="701" t="s">
        <v>91</v>
      </c>
      <c r="B355" s="701"/>
      <c r="C355" s="701"/>
      <c r="D355" s="623">
        <f>D354+D351+D348+D345+D342</f>
        <v>0</v>
      </c>
      <c r="E355" s="627"/>
      <c r="F355" s="627"/>
      <c r="G355" s="93"/>
      <c r="H355" s="93"/>
      <c r="I355" s="93"/>
      <c r="J355" s="93"/>
      <c r="K355" s="93"/>
      <c r="L355" s="93"/>
      <c r="M355" s="635">
        <f>M354+M351+M348+M345+M342</f>
        <v>0</v>
      </c>
      <c r="N355" s="635">
        <f>N354+N351+N348+N345+N342</f>
        <v>0</v>
      </c>
    </row>
    <row r="356" spans="1:16" ht="13.5" x14ac:dyDescent="0.25">
      <c r="A356" s="925" t="s">
        <v>707</v>
      </c>
      <c r="B356" s="925"/>
      <c r="C356" s="925"/>
      <c r="D356" s="925"/>
      <c r="E356" s="925"/>
      <c r="F356" s="925"/>
      <c r="G356" s="925"/>
      <c r="H356" s="925"/>
      <c r="I356" s="925"/>
      <c r="J356" s="925"/>
      <c r="K356" s="925"/>
      <c r="L356" s="925"/>
      <c r="M356" s="925"/>
      <c r="N356" s="925"/>
    </row>
    <row r="357" spans="1:16" ht="12.75" customHeight="1" x14ac:dyDescent="0.25">
      <c r="A357" s="926"/>
      <c r="B357" s="926"/>
      <c r="C357" s="926"/>
      <c r="D357" s="926"/>
      <c r="E357" s="926"/>
      <c r="F357" s="926"/>
      <c r="G357" s="926"/>
      <c r="H357" s="926"/>
      <c r="I357" s="486"/>
      <c r="J357" s="486"/>
      <c r="K357" s="486"/>
      <c r="L357" s="486"/>
      <c r="M357" s="486"/>
      <c r="N357" s="486"/>
    </row>
    <row r="358" spans="1:16" x14ac:dyDescent="0.25">
      <c r="A358" s="486"/>
      <c r="B358" s="486"/>
      <c r="C358" s="486"/>
      <c r="D358" s="486"/>
      <c r="E358" s="486"/>
      <c r="F358" s="486"/>
      <c r="G358" s="486"/>
      <c r="H358" s="486"/>
      <c r="I358" s="486"/>
      <c r="J358" s="486"/>
      <c r="K358" s="486"/>
      <c r="L358" s="486"/>
      <c r="M358" s="486"/>
      <c r="N358" s="486"/>
    </row>
    <row r="359" spans="1:16" x14ac:dyDescent="0.25">
      <c r="A359" s="486"/>
      <c r="B359" s="486"/>
      <c r="C359" s="486"/>
      <c r="D359" s="486"/>
      <c r="E359" s="486"/>
      <c r="F359" s="486"/>
      <c r="G359" s="486"/>
      <c r="H359" s="486"/>
      <c r="I359" s="486"/>
      <c r="J359" s="486"/>
      <c r="K359" s="486"/>
      <c r="L359" s="486"/>
      <c r="M359" s="486"/>
      <c r="N359" s="486"/>
    </row>
    <row r="360" spans="1:16" x14ac:dyDescent="0.25">
      <c r="A360" s="486"/>
      <c r="B360" s="486"/>
      <c r="C360" s="486"/>
      <c r="D360" s="486"/>
      <c r="E360" s="486"/>
      <c r="F360" s="486"/>
      <c r="G360" s="486"/>
      <c r="H360" s="486"/>
      <c r="I360" s="486"/>
      <c r="J360" s="486"/>
      <c r="K360" s="486"/>
      <c r="L360" s="486"/>
      <c r="M360" s="486"/>
      <c r="N360" s="486"/>
    </row>
    <row r="361" spans="1:16" x14ac:dyDescent="0.25">
      <c r="A361" s="486"/>
      <c r="B361" s="486"/>
      <c r="C361" s="486"/>
      <c r="D361" s="486"/>
      <c r="E361" s="486"/>
      <c r="F361" s="486"/>
      <c r="G361" s="486"/>
      <c r="H361" s="486"/>
      <c r="I361" s="486"/>
      <c r="J361" s="486"/>
      <c r="K361" s="486"/>
      <c r="L361" s="486"/>
      <c r="M361" s="486"/>
      <c r="N361" s="486"/>
    </row>
    <row r="362" spans="1:16" x14ac:dyDescent="0.25">
      <c r="A362" s="486"/>
      <c r="B362" s="486"/>
      <c r="C362" s="486"/>
      <c r="D362" s="486"/>
      <c r="E362" s="486"/>
      <c r="F362" s="486"/>
      <c r="G362" s="486"/>
      <c r="H362" s="486"/>
      <c r="I362" s="486"/>
      <c r="J362" s="486"/>
      <c r="K362" s="486"/>
      <c r="L362" s="486"/>
      <c r="M362" s="486"/>
      <c r="N362" s="486"/>
    </row>
    <row r="363" spans="1:16" x14ac:dyDescent="0.25">
      <c r="A363" s="486"/>
      <c r="B363" s="486"/>
      <c r="C363" s="486"/>
      <c r="D363" s="486"/>
      <c r="E363" s="486"/>
      <c r="F363" s="486"/>
      <c r="G363" s="486"/>
      <c r="H363" s="486"/>
      <c r="I363" s="486"/>
      <c r="J363" s="486"/>
      <c r="K363" s="486"/>
      <c r="L363" s="486"/>
      <c r="M363" s="486"/>
      <c r="N363" s="486"/>
    </row>
    <row r="364" spans="1:16" x14ac:dyDescent="0.25">
      <c r="A364" s="486"/>
      <c r="B364" s="486"/>
      <c r="C364" s="486"/>
      <c r="D364" s="486"/>
      <c r="E364" s="486"/>
      <c r="F364" s="486"/>
      <c r="G364" s="486"/>
      <c r="H364" s="486"/>
      <c r="I364" s="486"/>
      <c r="J364" s="486"/>
      <c r="K364" s="486"/>
      <c r="L364" s="486"/>
      <c r="M364" s="486"/>
      <c r="N364" s="486"/>
    </row>
    <row r="365" spans="1:16" x14ac:dyDescent="0.25">
      <c r="A365" s="13" t="s">
        <v>23</v>
      </c>
      <c r="B365" s="13"/>
      <c r="C365" s="791">
        <f>Presentación!$C$3</f>
        <v>1990</v>
      </c>
      <c r="D365" s="791"/>
      <c r="E365" s="791"/>
      <c r="F365" s="791"/>
      <c r="G365" s="791"/>
      <c r="H365" s="791"/>
      <c r="I365" s="791"/>
      <c r="J365" s="791"/>
      <c r="K365" s="791"/>
      <c r="L365" s="791"/>
      <c r="M365" s="791"/>
      <c r="N365" s="791"/>
    </row>
    <row r="366" spans="1:16" ht="12" customHeight="1" x14ac:dyDescent="0.25">
      <c r="A366" s="11" t="s">
        <v>24</v>
      </c>
      <c r="B366" s="11"/>
      <c r="C366" s="792" t="s">
        <v>381</v>
      </c>
      <c r="D366" s="792"/>
      <c r="E366" s="792"/>
      <c r="F366" s="792"/>
      <c r="G366" s="792"/>
      <c r="H366" s="792"/>
      <c r="I366" s="792"/>
      <c r="J366" s="792"/>
      <c r="K366" s="792"/>
      <c r="L366" s="792"/>
      <c r="M366" s="792"/>
      <c r="N366" s="792"/>
      <c r="P366">
        <v>13</v>
      </c>
    </row>
    <row r="367" spans="1:16" ht="12.75" customHeight="1" x14ac:dyDescent="0.25">
      <c r="A367" s="11" t="s">
        <v>27</v>
      </c>
      <c r="B367" s="11"/>
      <c r="C367" s="690" t="s">
        <v>697</v>
      </c>
      <c r="D367" s="690"/>
      <c r="E367" s="690"/>
      <c r="F367" s="690"/>
      <c r="G367" s="690"/>
      <c r="H367" s="690"/>
      <c r="I367" s="690"/>
      <c r="J367" s="690"/>
      <c r="K367" s="690"/>
      <c r="L367" s="690"/>
      <c r="M367" s="690"/>
      <c r="N367" s="690"/>
    </row>
    <row r="368" spans="1:16" ht="12" customHeight="1" x14ac:dyDescent="0.25">
      <c r="A368" s="11" t="s">
        <v>29</v>
      </c>
      <c r="B368" s="11"/>
      <c r="C368" s="690" t="s">
        <v>680</v>
      </c>
      <c r="D368" s="690"/>
      <c r="E368" s="690"/>
      <c r="F368" s="690"/>
      <c r="G368" s="690"/>
      <c r="H368" s="690"/>
      <c r="I368" s="690"/>
      <c r="J368" s="690"/>
      <c r="K368" s="690"/>
      <c r="L368" s="690"/>
      <c r="M368" s="690"/>
      <c r="N368" s="690"/>
    </row>
    <row r="369" spans="1:17" ht="12" customHeight="1" x14ac:dyDescent="0.25">
      <c r="A369" s="11" t="s">
        <v>31</v>
      </c>
      <c r="B369" s="11"/>
      <c r="C369" s="690" t="s">
        <v>262</v>
      </c>
      <c r="D369" s="690"/>
      <c r="E369" s="690"/>
      <c r="F369" s="690"/>
      <c r="G369" s="690"/>
      <c r="H369" s="690"/>
      <c r="I369" s="690"/>
      <c r="J369" s="690"/>
      <c r="K369" s="690"/>
      <c r="L369" s="690"/>
      <c r="M369" s="690"/>
      <c r="N369" s="690"/>
    </row>
    <row r="370" spans="1:17" ht="12.75" customHeight="1" x14ac:dyDescent="0.25">
      <c r="A370" s="696" t="s">
        <v>33</v>
      </c>
      <c r="B370" s="696"/>
      <c r="C370" s="23" t="s">
        <v>496</v>
      </c>
      <c r="D370" s="8" t="s">
        <v>263</v>
      </c>
      <c r="E370" s="8"/>
      <c r="F370" s="8"/>
      <c r="G370" s="8"/>
      <c r="H370" s="8"/>
      <c r="I370" s="8"/>
      <c r="J370" s="8"/>
      <c r="K370" s="8"/>
      <c r="L370" s="8"/>
      <c r="M370" s="8"/>
      <c r="N370" s="8"/>
    </row>
    <row r="371" spans="1:17" ht="12.75" customHeight="1" x14ac:dyDescent="0.25">
      <c r="A371" s="7" t="s">
        <v>37</v>
      </c>
      <c r="B371" s="7"/>
      <c r="C371" s="6" t="s">
        <v>264</v>
      </c>
      <c r="D371" s="6" t="s">
        <v>265</v>
      </c>
      <c r="E371" s="708" t="s">
        <v>266</v>
      </c>
      <c r="F371" s="7" t="s">
        <v>267</v>
      </c>
      <c r="G371" s="7" t="s">
        <v>268</v>
      </c>
      <c r="H371" s="7" t="s">
        <v>269</v>
      </c>
      <c r="I371" s="7" t="s">
        <v>270</v>
      </c>
      <c r="J371" s="7" t="s">
        <v>271</v>
      </c>
      <c r="K371" s="7" t="s">
        <v>272</v>
      </c>
      <c r="L371" s="7" t="s">
        <v>273</v>
      </c>
      <c r="M371" s="7" t="s">
        <v>274</v>
      </c>
      <c r="N371" s="708" t="s">
        <v>274</v>
      </c>
    </row>
    <row r="372" spans="1:17" x14ac:dyDescent="0.25">
      <c r="A372" s="7"/>
      <c r="B372" s="7"/>
      <c r="C372" s="6"/>
      <c r="D372" s="6"/>
      <c r="E372" s="6"/>
      <c r="F372" s="6"/>
      <c r="G372" s="6"/>
      <c r="H372" s="6"/>
      <c r="I372" s="6"/>
      <c r="J372" s="6"/>
      <c r="K372" s="6"/>
      <c r="L372" s="6"/>
      <c r="M372" s="7"/>
      <c r="N372" s="708"/>
    </row>
    <row r="373" spans="1:17" x14ac:dyDescent="0.25">
      <c r="A373" s="7"/>
      <c r="B373" s="7"/>
      <c r="C373" s="6"/>
      <c r="D373" s="6"/>
      <c r="E373" s="708"/>
      <c r="F373" s="7"/>
      <c r="G373" s="7"/>
      <c r="H373" s="7"/>
      <c r="I373" s="7"/>
      <c r="J373" s="7"/>
      <c r="K373" s="7"/>
      <c r="L373" s="7"/>
      <c r="M373" s="7"/>
      <c r="N373" s="708"/>
    </row>
    <row r="374" spans="1:17" ht="12" customHeight="1" x14ac:dyDescent="0.25">
      <c r="A374" s="6" t="s">
        <v>197</v>
      </c>
      <c r="B374" s="6" t="s">
        <v>47</v>
      </c>
      <c r="C374" s="6"/>
      <c r="D374" s="796" t="s">
        <v>48</v>
      </c>
      <c r="E374" s="110" t="s">
        <v>460</v>
      </c>
      <c r="F374" s="797" t="s">
        <v>244</v>
      </c>
      <c r="G374" s="7" t="s">
        <v>276</v>
      </c>
      <c r="H374" s="7" t="s">
        <v>276</v>
      </c>
      <c r="I374" s="7" t="s">
        <v>276</v>
      </c>
      <c r="J374" s="7" t="s">
        <v>276</v>
      </c>
      <c r="K374" s="7" t="s">
        <v>276</v>
      </c>
      <c r="L374" s="796" t="s">
        <v>276</v>
      </c>
      <c r="M374" s="110" t="s">
        <v>460</v>
      </c>
      <c r="N374" s="110" t="s">
        <v>497</v>
      </c>
    </row>
    <row r="375" spans="1:17" ht="13.5" x14ac:dyDescent="0.25">
      <c r="A375" s="6"/>
      <c r="B375" s="6"/>
      <c r="C375" s="6"/>
      <c r="D375" s="796"/>
      <c r="E375" s="71" t="s">
        <v>498</v>
      </c>
      <c r="F375" s="797"/>
      <c r="G375" s="7"/>
      <c r="H375" s="7"/>
      <c r="I375" s="7"/>
      <c r="J375" s="7"/>
      <c r="K375" s="7"/>
      <c r="L375" s="796"/>
      <c r="M375" s="51" t="s">
        <v>499</v>
      </c>
      <c r="N375" s="51" t="s">
        <v>499</v>
      </c>
    </row>
    <row r="376" spans="1:17" ht="15" customHeight="1" x14ac:dyDescent="0.25">
      <c r="A376" s="6"/>
      <c r="B376" s="6"/>
      <c r="C376" s="6"/>
      <c r="D376" s="6"/>
      <c r="E376" s="923" t="s">
        <v>500</v>
      </c>
      <c r="F376" s="6" t="s">
        <v>279</v>
      </c>
      <c r="G376" s="924" t="s">
        <v>698</v>
      </c>
      <c r="H376" s="924" t="s">
        <v>698</v>
      </c>
      <c r="I376" s="924" t="s">
        <v>698</v>
      </c>
      <c r="J376" s="924" t="s">
        <v>698</v>
      </c>
      <c r="K376" s="924" t="s">
        <v>698</v>
      </c>
      <c r="L376" s="924" t="s">
        <v>698</v>
      </c>
      <c r="M376" s="615" t="s">
        <v>502</v>
      </c>
      <c r="N376" s="110" t="s">
        <v>502</v>
      </c>
    </row>
    <row r="377" spans="1:17" ht="23" x14ac:dyDescent="0.25">
      <c r="A377" s="6"/>
      <c r="B377" s="6"/>
      <c r="C377" s="6"/>
      <c r="D377" s="6"/>
      <c r="E377" s="6"/>
      <c r="F377" s="6"/>
      <c r="G377" s="924"/>
      <c r="H377" s="924"/>
      <c r="I377" s="924"/>
      <c r="J377" s="924"/>
      <c r="K377" s="924"/>
      <c r="L377" s="924"/>
      <c r="M377" s="616" t="s">
        <v>503</v>
      </c>
      <c r="N377" s="71" t="s">
        <v>504</v>
      </c>
    </row>
    <row r="378" spans="1:17" ht="13.5" x14ac:dyDescent="0.25">
      <c r="A378" s="6"/>
      <c r="B378" s="6"/>
      <c r="C378" s="6"/>
      <c r="D378" s="94" t="s">
        <v>282</v>
      </c>
      <c r="E378" s="94" t="s">
        <v>283</v>
      </c>
      <c r="F378" s="94" t="s">
        <v>158</v>
      </c>
      <c r="G378" s="458" t="s">
        <v>284</v>
      </c>
      <c r="H378" s="458" t="s">
        <v>285</v>
      </c>
      <c r="I378" s="458" t="s">
        <v>286</v>
      </c>
      <c r="J378" s="458" t="s">
        <v>287</v>
      </c>
      <c r="K378" s="458" t="s">
        <v>288</v>
      </c>
      <c r="L378" s="458" t="s">
        <v>289</v>
      </c>
      <c r="M378" s="458" t="s">
        <v>290</v>
      </c>
      <c r="N378" s="458" t="s">
        <v>290</v>
      </c>
    </row>
    <row r="379" spans="1:17" ht="12.75" customHeight="1" x14ac:dyDescent="0.25">
      <c r="A379" s="689" t="s">
        <v>68</v>
      </c>
      <c r="B379" s="689" t="s">
        <v>315</v>
      </c>
      <c r="C379" s="135" t="s">
        <v>689</v>
      </c>
      <c r="D379" s="617"/>
      <c r="E379" s="618"/>
      <c r="F379" s="71">
        <v>20</v>
      </c>
      <c r="G379" s="79"/>
      <c r="H379" s="79"/>
      <c r="I379" s="79"/>
      <c r="J379" s="79"/>
      <c r="K379" s="79"/>
      <c r="L379" s="79"/>
      <c r="M379" s="617">
        <f>((D379*E379*G379*H379*I379)-(D379*E379*J379*K379*L379))/F379</f>
        <v>0</v>
      </c>
      <c r="N379" s="617"/>
      <c r="P379">
        <v>1</v>
      </c>
      <c r="Q379">
        <f>P366*100+P379</f>
        <v>1301</v>
      </c>
    </row>
    <row r="380" spans="1:17" x14ac:dyDescent="0.25">
      <c r="A380" s="689"/>
      <c r="B380" s="689"/>
      <c r="C380" s="486" t="s">
        <v>693</v>
      </c>
      <c r="D380" s="617"/>
      <c r="E380" s="620"/>
      <c r="F380" s="25" t="s">
        <v>291</v>
      </c>
      <c r="G380" s="79"/>
      <c r="H380" s="79"/>
      <c r="I380" s="79"/>
      <c r="J380" s="34"/>
      <c r="K380" s="34"/>
      <c r="L380" s="34"/>
      <c r="M380" s="619">
        <f>((D380*E380*G380*H380*I380)-(D380*E380*J380*K380*L380))/F380</f>
        <v>0</v>
      </c>
      <c r="N380" s="619"/>
      <c r="P380">
        <v>2</v>
      </c>
      <c r="Q380">
        <f>P366*100+P380</f>
        <v>1302</v>
      </c>
    </row>
    <row r="381" spans="1:17" x14ac:dyDescent="0.25">
      <c r="A381" s="689"/>
      <c r="B381" s="689"/>
      <c r="C381" s="135" t="s">
        <v>691</v>
      </c>
      <c r="D381" s="617"/>
      <c r="E381" s="620"/>
      <c r="F381" s="25" t="s">
        <v>291</v>
      </c>
      <c r="G381" s="79"/>
      <c r="H381" s="79"/>
      <c r="I381" s="79"/>
      <c r="J381" s="34"/>
      <c r="K381" s="34"/>
      <c r="L381" s="34"/>
      <c r="M381" s="619">
        <f>((D381*E381*G381*H381*I381)-(D381*E381*J381*K381*L381))/F381</f>
        <v>0</v>
      </c>
      <c r="N381" s="619"/>
      <c r="P381">
        <v>3</v>
      </c>
      <c r="Q381">
        <f>P366*100+P381</f>
        <v>1303</v>
      </c>
    </row>
    <row r="382" spans="1:17" x14ac:dyDescent="0.25">
      <c r="A382" s="798" t="s">
        <v>292</v>
      </c>
      <c r="B382" s="798"/>
      <c r="C382" s="798"/>
      <c r="D382" s="621">
        <f>SUM(D379:D381)</f>
        <v>0</v>
      </c>
      <c r="E382" s="622"/>
      <c r="F382" s="622"/>
      <c r="G382" s="372"/>
      <c r="H382" s="372"/>
      <c r="I382" s="372"/>
      <c r="J382" s="372"/>
      <c r="K382" s="372"/>
      <c r="L382" s="372"/>
      <c r="M382" s="635">
        <f>SUM(M379:M381)</f>
        <v>0</v>
      </c>
      <c r="N382" s="635">
        <f>SUM(N379:N381)</f>
        <v>0</v>
      </c>
    </row>
    <row r="383" spans="1:17" ht="12" customHeight="1" x14ac:dyDescent="0.25">
      <c r="A383" s="7" t="s">
        <v>310</v>
      </c>
      <c r="B383" s="7" t="s">
        <v>315</v>
      </c>
      <c r="C383" s="469" t="s">
        <v>315</v>
      </c>
      <c r="D383" s="617"/>
      <c r="E383" s="620"/>
      <c r="F383" s="25" t="s">
        <v>291</v>
      </c>
      <c r="G383" s="79"/>
      <c r="H383" s="79"/>
      <c r="I383" s="79"/>
      <c r="J383" s="34"/>
      <c r="K383" s="34"/>
      <c r="L383" s="34"/>
      <c r="M383" s="619">
        <f>((D383*E383*G383*H383*I383)-(D383*E383*J383*K383*L383))/F383</f>
        <v>0</v>
      </c>
      <c r="N383" s="619"/>
      <c r="P383">
        <v>4</v>
      </c>
      <c r="Q383">
        <f>P366*100+P383</f>
        <v>1304</v>
      </c>
    </row>
    <row r="384" spans="1:17" x14ac:dyDescent="0.25">
      <c r="A384" s="7"/>
      <c r="B384" s="7"/>
      <c r="C384" s="80" t="s">
        <v>312</v>
      </c>
      <c r="D384" s="25"/>
      <c r="E384" s="25"/>
      <c r="F384" s="25"/>
      <c r="G384" s="34"/>
      <c r="H384" s="34"/>
      <c r="I384" s="34"/>
      <c r="J384" s="34"/>
      <c r="K384" s="34"/>
      <c r="L384" s="34"/>
      <c r="M384" s="619"/>
      <c r="N384" s="619"/>
    </row>
    <row r="385" spans="1:17" x14ac:dyDescent="0.25">
      <c r="A385" s="798" t="s">
        <v>292</v>
      </c>
      <c r="B385" s="798"/>
      <c r="C385" s="798"/>
      <c r="D385" s="621">
        <f>SUM(D383:D384)</f>
        <v>0</v>
      </c>
      <c r="E385" s="622"/>
      <c r="F385" s="622"/>
      <c r="G385" s="372"/>
      <c r="H385" s="372"/>
      <c r="I385" s="372"/>
      <c r="J385" s="372"/>
      <c r="K385" s="372"/>
      <c r="L385" s="372"/>
      <c r="M385" s="635">
        <f>SUM(M383:M384)</f>
        <v>0</v>
      </c>
      <c r="N385" s="635">
        <f>SUM(N383:N384)</f>
        <v>0</v>
      </c>
    </row>
    <row r="386" spans="1:17" ht="12" customHeight="1" x14ac:dyDescent="0.25">
      <c r="A386" s="7" t="s">
        <v>313</v>
      </c>
      <c r="B386" s="7" t="s">
        <v>315</v>
      </c>
      <c r="C386" s="469" t="s">
        <v>315</v>
      </c>
      <c r="D386" s="617"/>
      <c r="E386" s="620"/>
      <c r="F386" s="25" t="s">
        <v>291</v>
      </c>
      <c r="G386" s="79"/>
      <c r="H386" s="79"/>
      <c r="I386" s="79"/>
      <c r="J386" s="34"/>
      <c r="K386" s="34"/>
      <c r="L386" s="34"/>
      <c r="M386" s="619">
        <f>((D386*E386*G386*H386*I386)-(D386*E386*J386*K386*L386))/F386</f>
        <v>0</v>
      </c>
      <c r="N386" s="619"/>
      <c r="P386">
        <v>5</v>
      </c>
      <c r="Q386">
        <f>P366*100+P386</f>
        <v>1305</v>
      </c>
    </row>
    <row r="387" spans="1:17" x14ac:dyDescent="0.25">
      <c r="A387" s="7"/>
      <c r="B387" s="7"/>
      <c r="C387" s="80" t="s">
        <v>312</v>
      </c>
      <c r="D387" s="25"/>
      <c r="E387" s="25"/>
      <c r="F387" s="25"/>
      <c r="G387" s="34"/>
      <c r="H387" s="34"/>
      <c r="I387" s="34"/>
      <c r="J387" s="34"/>
      <c r="K387" s="34"/>
      <c r="L387" s="34"/>
      <c r="M387" s="619"/>
      <c r="N387" s="619"/>
    </row>
    <row r="388" spans="1:17" x14ac:dyDescent="0.25">
      <c r="A388" s="798" t="s">
        <v>292</v>
      </c>
      <c r="B388" s="798"/>
      <c r="C388" s="798"/>
      <c r="D388" s="621">
        <f>SUM(D386:D387)</f>
        <v>0</v>
      </c>
      <c r="E388" s="622"/>
      <c r="F388" s="622"/>
      <c r="G388" s="372"/>
      <c r="H388" s="372"/>
      <c r="I388" s="372"/>
      <c r="J388" s="372"/>
      <c r="K388" s="372"/>
      <c r="L388" s="372"/>
      <c r="M388" s="635">
        <f>SUM(M386:M387)</f>
        <v>0</v>
      </c>
      <c r="N388" s="635">
        <f>SUM(N386:N387)</f>
        <v>0</v>
      </c>
    </row>
    <row r="389" spans="1:17" ht="12" customHeight="1" x14ac:dyDescent="0.25">
      <c r="A389" s="7" t="s">
        <v>314</v>
      </c>
      <c r="B389" s="7" t="s">
        <v>315</v>
      </c>
      <c r="C389" s="469" t="s">
        <v>315</v>
      </c>
      <c r="D389" s="617"/>
      <c r="E389" s="620"/>
      <c r="F389" s="25" t="s">
        <v>291</v>
      </c>
      <c r="G389" s="79"/>
      <c r="H389" s="79"/>
      <c r="I389" s="79"/>
      <c r="J389" s="34"/>
      <c r="K389" s="34"/>
      <c r="L389" s="34"/>
      <c r="M389" s="619">
        <f>((D389*E389*G389*H389*I389)-(D389*E389*J389*K389*L389))/F389</f>
        <v>0</v>
      </c>
      <c r="N389" s="619"/>
      <c r="P389">
        <v>6</v>
      </c>
      <c r="Q389">
        <f>P366*100+P389</f>
        <v>1306</v>
      </c>
    </row>
    <row r="390" spans="1:17" x14ac:dyDescent="0.25">
      <c r="A390" s="7"/>
      <c r="B390" s="7"/>
      <c r="C390" s="80" t="s">
        <v>312</v>
      </c>
      <c r="D390" s="25"/>
      <c r="E390" s="25"/>
      <c r="F390" s="25"/>
      <c r="G390" s="34"/>
      <c r="H390" s="34"/>
      <c r="I390" s="34"/>
      <c r="J390" s="34"/>
      <c r="K390" s="34"/>
      <c r="L390" s="34"/>
      <c r="M390" s="619"/>
      <c r="N390" s="619"/>
    </row>
    <row r="391" spans="1:17" x14ac:dyDescent="0.25">
      <c r="A391" s="798" t="s">
        <v>292</v>
      </c>
      <c r="B391" s="798"/>
      <c r="C391" s="798"/>
      <c r="D391" s="621">
        <f>SUM(D389:D390)</f>
        <v>0</v>
      </c>
      <c r="E391" s="622"/>
      <c r="F391" s="622"/>
      <c r="G391" s="372"/>
      <c r="H391" s="372"/>
      <c r="I391" s="372"/>
      <c r="J391" s="372"/>
      <c r="K391" s="372"/>
      <c r="L391" s="372"/>
      <c r="M391" s="635">
        <f>SUM(M389:M390)</f>
        <v>0</v>
      </c>
      <c r="N391" s="635">
        <f>SUM(N389:N390)</f>
        <v>0</v>
      </c>
    </row>
    <row r="392" spans="1:17" ht="12" customHeight="1" x14ac:dyDescent="0.25">
      <c r="A392" s="7" t="s">
        <v>316</v>
      </c>
      <c r="B392" s="7" t="s">
        <v>315</v>
      </c>
      <c r="C392" s="469" t="s">
        <v>315</v>
      </c>
      <c r="D392" s="617"/>
      <c r="E392" s="620"/>
      <c r="F392" s="25" t="s">
        <v>291</v>
      </c>
      <c r="G392" s="34"/>
      <c r="H392" s="34"/>
      <c r="I392" s="34"/>
      <c r="J392" s="34"/>
      <c r="K392" s="34"/>
      <c r="L392" s="34"/>
      <c r="M392" s="619">
        <f>((D392*E392*G392*H392*I392)-(D392*E392*J392*K392*L392))/F392</f>
        <v>0</v>
      </c>
      <c r="N392" s="619"/>
      <c r="P392">
        <v>7</v>
      </c>
      <c r="Q392">
        <f>P366*100+P392</f>
        <v>1307</v>
      </c>
    </row>
    <row r="393" spans="1:17" x14ac:dyDescent="0.25">
      <c r="A393" s="7"/>
      <c r="B393" s="7"/>
      <c r="C393" s="80" t="s">
        <v>312</v>
      </c>
      <c r="D393" s="25"/>
      <c r="E393" s="25"/>
      <c r="F393" s="25"/>
      <c r="G393" s="34"/>
      <c r="H393" s="34"/>
      <c r="I393" s="34"/>
      <c r="J393" s="34"/>
      <c r="K393" s="34"/>
      <c r="L393" s="34"/>
      <c r="M393" s="619"/>
      <c r="N393" s="619"/>
    </row>
    <row r="394" spans="1:17" x14ac:dyDescent="0.25">
      <c r="A394" s="798" t="s">
        <v>292</v>
      </c>
      <c r="B394" s="798"/>
      <c r="C394" s="798"/>
      <c r="D394" s="621">
        <f>SUM(D392:D393)</f>
        <v>0</v>
      </c>
      <c r="E394" s="622"/>
      <c r="F394" s="622"/>
      <c r="G394" s="374"/>
      <c r="H394" s="374"/>
      <c r="I394" s="374"/>
      <c r="J394" s="374"/>
      <c r="K394" s="374"/>
      <c r="L394" s="374"/>
      <c r="M394" s="635">
        <f>SUM(M392:M393)</f>
        <v>0</v>
      </c>
      <c r="N394" s="635">
        <f>SUM(N392:N393)</f>
        <v>0</v>
      </c>
    </row>
    <row r="395" spans="1:17" x14ac:dyDescent="0.25">
      <c r="A395" s="701" t="s">
        <v>91</v>
      </c>
      <c r="B395" s="701"/>
      <c r="C395" s="701"/>
      <c r="D395" s="623">
        <f>D394+D391+D388+D385+D382</f>
        <v>0</v>
      </c>
      <c r="E395" s="627"/>
      <c r="F395" s="627"/>
      <c r="G395" s="93"/>
      <c r="H395" s="93"/>
      <c r="I395" s="93"/>
      <c r="J395" s="93"/>
      <c r="K395" s="93"/>
      <c r="L395" s="93"/>
      <c r="M395" s="635">
        <f>M394+M391+M388+M385+M382</f>
        <v>0</v>
      </c>
      <c r="N395" s="635">
        <f>N394+N391+N388+N385+N382</f>
        <v>0</v>
      </c>
    </row>
    <row r="396" spans="1:17" ht="13.5" x14ac:dyDescent="0.25">
      <c r="A396" s="925" t="s">
        <v>707</v>
      </c>
      <c r="B396" s="925"/>
      <c r="C396" s="925"/>
      <c r="D396" s="925"/>
      <c r="E396" s="925"/>
      <c r="F396" s="925"/>
      <c r="G396" s="925"/>
      <c r="H396" s="925"/>
      <c r="I396" s="925"/>
      <c r="J396" s="925"/>
      <c r="K396" s="925"/>
      <c r="L396" s="925"/>
      <c r="M396" s="925"/>
      <c r="N396" s="925"/>
    </row>
    <row r="397" spans="1:17" ht="12.75" customHeight="1" x14ac:dyDescent="0.25">
      <c r="A397" s="926"/>
      <c r="B397" s="926"/>
      <c r="C397" s="926"/>
      <c r="D397" s="926"/>
      <c r="E397" s="926"/>
      <c r="F397" s="926"/>
      <c r="G397" s="926"/>
      <c r="H397" s="926"/>
      <c r="I397" s="486"/>
      <c r="J397" s="486"/>
      <c r="K397" s="486"/>
      <c r="L397" s="486"/>
      <c r="M397" s="486"/>
      <c r="N397" s="486"/>
    </row>
    <row r="398" spans="1:17" x14ac:dyDescent="0.25">
      <c r="A398" s="486"/>
      <c r="B398" s="486"/>
      <c r="C398" s="486"/>
      <c r="D398" s="486"/>
      <c r="E398" s="486"/>
      <c r="F398" s="486"/>
      <c r="G398" s="486"/>
      <c r="H398" s="486"/>
      <c r="I398" s="486"/>
      <c r="J398" s="486"/>
      <c r="K398" s="486"/>
      <c r="L398" s="486"/>
      <c r="M398" s="486"/>
      <c r="N398" s="486"/>
    </row>
    <row r="399" spans="1:17" x14ac:dyDescent="0.25">
      <c r="A399" s="486"/>
      <c r="B399" s="486"/>
      <c r="C399" s="486"/>
      <c r="D399" s="486"/>
      <c r="E399" s="486"/>
      <c r="F399" s="486"/>
      <c r="G399" s="486"/>
      <c r="H399" s="486"/>
      <c r="I399" s="486"/>
      <c r="J399" s="486"/>
      <c r="K399" s="486"/>
      <c r="L399" s="486"/>
      <c r="M399" s="486"/>
      <c r="N399" s="486"/>
    </row>
    <row r="400" spans="1:17" x14ac:dyDescent="0.25">
      <c r="A400" s="486"/>
      <c r="B400" s="486"/>
      <c r="C400" s="486"/>
      <c r="D400" s="486"/>
      <c r="E400" s="486"/>
      <c r="F400" s="486"/>
      <c r="G400" s="486"/>
      <c r="H400" s="486"/>
      <c r="I400" s="486"/>
      <c r="J400" s="486"/>
      <c r="K400" s="486"/>
      <c r="L400" s="486"/>
      <c r="M400" s="486"/>
      <c r="N400" s="486"/>
    </row>
    <row r="401" spans="1:16" x14ac:dyDescent="0.25">
      <c r="A401" s="486"/>
      <c r="B401" s="486"/>
      <c r="C401" s="486"/>
      <c r="D401" s="486"/>
      <c r="E401" s="486"/>
      <c r="F401" s="486"/>
      <c r="G401" s="486"/>
      <c r="H401" s="486"/>
      <c r="I401" s="486"/>
      <c r="J401" s="486"/>
      <c r="K401" s="486"/>
      <c r="L401" s="486"/>
      <c r="M401" s="486"/>
      <c r="N401" s="486"/>
    </row>
    <row r="402" spans="1:16" x14ac:dyDescent="0.25">
      <c r="A402" s="486"/>
      <c r="B402" s="486"/>
      <c r="C402" s="486"/>
      <c r="D402" s="486"/>
      <c r="E402" s="486"/>
      <c r="F402" s="486"/>
      <c r="G402" s="486"/>
      <c r="H402" s="486"/>
      <c r="I402" s="486"/>
      <c r="J402" s="486"/>
      <c r="K402" s="486"/>
      <c r="L402" s="486"/>
      <c r="M402" s="486"/>
      <c r="N402" s="486"/>
    </row>
    <row r="403" spans="1:16" x14ac:dyDescent="0.25">
      <c r="A403" s="486"/>
      <c r="B403" s="486"/>
      <c r="C403" s="486"/>
      <c r="D403" s="486"/>
      <c r="E403" s="486"/>
      <c r="F403" s="486"/>
      <c r="G403" s="486"/>
      <c r="H403" s="486"/>
      <c r="I403" s="486"/>
      <c r="J403" s="486"/>
      <c r="K403" s="486"/>
      <c r="L403" s="486"/>
      <c r="M403" s="486"/>
      <c r="N403" s="486"/>
    </row>
    <row r="404" spans="1:16" x14ac:dyDescent="0.25">
      <c r="A404" s="486"/>
      <c r="B404" s="486"/>
      <c r="C404" s="486"/>
      <c r="D404" s="486"/>
      <c r="E404" s="486"/>
      <c r="F404" s="486"/>
      <c r="G404" s="486"/>
      <c r="H404" s="486"/>
      <c r="I404" s="486"/>
      <c r="J404" s="486"/>
      <c r="K404" s="486"/>
      <c r="L404" s="486"/>
      <c r="M404" s="486"/>
      <c r="N404" s="486"/>
    </row>
    <row r="405" spans="1:16" x14ac:dyDescent="0.25">
      <c r="A405" s="13" t="s">
        <v>23</v>
      </c>
      <c r="B405" s="13"/>
      <c r="C405" s="791">
        <f>Presentación!$C$3</f>
        <v>1990</v>
      </c>
      <c r="D405" s="791"/>
      <c r="E405" s="791"/>
      <c r="F405" s="791"/>
      <c r="G405" s="791"/>
      <c r="H405" s="791"/>
      <c r="I405" s="791"/>
      <c r="J405" s="791"/>
      <c r="K405" s="791"/>
      <c r="L405" s="791"/>
      <c r="M405" s="791"/>
      <c r="N405" s="791"/>
    </row>
    <row r="406" spans="1:16" ht="12" customHeight="1" x14ac:dyDescent="0.25">
      <c r="A406" s="11" t="s">
        <v>24</v>
      </c>
      <c r="B406" s="11"/>
      <c r="C406" s="792" t="s">
        <v>382</v>
      </c>
      <c r="D406" s="792"/>
      <c r="E406" s="792"/>
      <c r="F406" s="792"/>
      <c r="G406" s="792"/>
      <c r="H406" s="792"/>
      <c r="I406" s="792"/>
      <c r="J406" s="792"/>
      <c r="K406" s="792"/>
      <c r="L406" s="792"/>
      <c r="M406" s="792"/>
      <c r="N406" s="792"/>
      <c r="P406">
        <v>6</v>
      </c>
    </row>
    <row r="407" spans="1:16" ht="12.75" customHeight="1" x14ac:dyDescent="0.25">
      <c r="A407" s="11" t="s">
        <v>27</v>
      </c>
      <c r="B407" s="11"/>
      <c r="C407" s="690" t="s">
        <v>697</v>
      </c>
      <c r="D407" s="690"/>
      <c r="E407" s="690"/>
      <c r="F407" s="690"/>
      <c r="G407" s="690"/>
      <c r="H407" s="690"/>
      <c r="I407" s="690"/>
      <c r="J407" s="690"/>
      <c r="K407" s="690"/>
      <c r="L407" s="690"/>
      <c r="M407" s="690"/>
      <c r="N407" s="690"/>
    </row>
    <row r="408" spans="1:16" ht="12" customHeight="1" x14ac:dyDescent="0.25">
      <c r="A408" s="11" t="s">
        <v>29</v>
      </c>
      <c r="B408" s="11"/>
      <c r="C408" s="690" t="s">
        <v>680</v>
      </c>
      <c r="D408" s="690"/>
      <c r="E408" s="690"/>
      <c r="F408" s="690"/>
      <c r="G408" s="690"/>
      <c r="H408" s="690"/>
      <c r="I408" s="690"/>
      <c r="J408" s="690"/>
      <c r="K408" s="690"/>
      <c r="L408" s="690"/>
      <c r="M408" s="690"/>
      <c r="N408" s="690"/>
    </row>
    <row r="409" spans="1:16" ht="12" customHeight="1" x14ac:dyDescent="0.25">
      <c r="A409" s="11" t="s">
        <v>31</v>
      </c>
      <c r="B409" s="11"/>
      <c r="C409" s="690" t="s">
        <v>262</v>
      </c>
      <c r="D409" s="690"/>
      <c r="E409" s="690"/>
      <c r="F409" s="690"/>
      <c r="G409" s="690"/>
      <c r="H409" s="690"/>
      <c r="I409" s="690"/>
      <c r="J409" s="690"/>
      <c r="K409" s="690"/>
      <c r="L409" s="690"/>
      <c r="M409" s="690"/>
      <c r="N409" s="690"/>
    </row>
    <row r="410" spans="1:16" ht="12.75" customHeight="1" x14ac:dyDescent="0.25">
      <c r="A410" s="696" t="s">
        <v>33</v>
      </c>
      <c r="B410" s="696"/>
      <c r="C410" s="23" t="s">
        <v>496</v>
      </c>
      <c r="D410" s="8" t="s">
        <v>263</v>
      </c>
      <c r="E410" s="8"/>
      <c r="F410" s="8"/>
      <c r="G410" s="8"/>
      <c r="H410" s="8"/>
      <c r="I410" s="8"/>
      <c r="J410" s="8"/>
      <c r="K410" s="8"/>
      <c r="L410" s="8"/>
      <c r="M410" s="8"/>
      <c r="N410" s="8"/>
    </row>
    <row r="411" spans="1:16" ht="12.75" customHeight="1" x14ac:dyDescent="0.25">
      <c r="A411" s="7" t="s">
        <v>37</v>
      </c>
      <c r="B411" s="7"/>
      <c r="C411" s="6" t="s">
        <v>264</v>
      </c>
      <c r="D411" s="6" t="s">
        <v>265</v>
      </c>
      <c r="E411" s="708" t="s">
        <v>266</v>
      </c>
      <c r="F411" s="7" t="s">
        <v>267</v>
      </c>
      <c r="G411" s="7" t="s">
        <v>268</v>
      </c>
      <c r="H411" s="7" t="s">
        <v>269</v>
      </c>
      <c r="I411" s="7" t="s">
        <v>270</v>
      </c>
      <c r="J411" s="7" t="s">
        <v>271</v>
      </c>
      <c r="K411" s="7" t="s">
        <v>272</v>
      </c>
      <c r="L411" s="7" t="s">
        <v>273</v>
      </c>
      <c r="M411" s="7" t="s">
        <v>274</v>
      </c>
      <c r="N411" s="708" t="s">
        <v>274</v>
      </c>
    </row>
    <row r="412" spans="1:16" x14ac:dyDescent="0.25">
      <c r="A412" s="7"/>
      <c r="B412" s="7"/>
      <c r="C412" s="6"/>
      <c r="D412" s="6"/>
      <c r="E412" s="6"/>
      <c r="F412" s="6"/>
      <c r="G412" s="6"/>
      <c r="H412" s="6"/>
      <c r="I412" s="6"/>
      <c r="J412" s="6"/>
      <c r="K412" s="6"/>
      <c r="L412" s="6"/>
      <c r="M412" s="7"/>
      <c r="N412" s="708"/>
    </row>
    <row r="413" spans="1:16" x14ac:dyDescent="0.25">
      <c r="A413" s="7"/>
      <c r="B413" s="7"/>
      <c r="C413" s="6"/>
      <c r="D413" s="6"/>
      <c r="E413" s="708"/>
      <c r="F413" s="7"/>
      <c r="G413" s="7"/>
      <c r="H413" s="7"/>
      <c r="I413" s="7"/>
      <c r="J413" s="7"/>
      <c r="K413" s="7"/>
      <c r="L413" s="7"/>
      <c r="M413" s="7"/>
      <c r="N413" s="708"/>
    </row>
    <row r="414" spans="1:16" ht="12" customHeight="1" x14ac:dyDescent="0.25">
      <c r="A414" s="6" t="s">
        <v>197</v>
      </c>
      <c r="B414" s="6" t="s">
        <v>47</v>
      </c>
      <c r="C414" s="6"/>
      <c r="D414" s="796" t="s">
        <v>48</v>
      </c>
      <c r="E414" s="110" t="s">
        <v>460</v>
      </c>
      <c r="F414" s="797" t="s">
        <v>244</v>
      </c>
      <c r="G414" s="7" t="s">
        <v>276</v>
      </c>
      <c r="H414" s="7" t="s">
        <v>276</v>
      </c>
      <c r="I414" s="7" t="s">
        <v>276</v>
      </c>
      <c r="J414" s="7" t="s">
        <v>276</v>
      </c>
      <c r="K414" s="7" t="s">
        <v>276</v>
      </c>
      <c r="L414" s="796" t="s">
        <v>276</v>
      </c>
      <c r="M414" s="110" t="s">
        <v>460</v>
      </c>
      <c r="N414" s="110" t="s">
        <v>497</v>
      </c>
    </row>
    <row r="415" spans="1:16" ht="13.5" x14ac:dyDescent="0.25">
      <c r="A415" s="6"/>
      <c r="B415" s="6"/>
      <c r="C415" s="6"/>
      <c r="D415" s="796"/>
      <c r="E415" s="71" t="s">
        <v>498</v>
      </c>
      <c r="F415" s="797"/>
      <c r="G415" s="7"/>
      <c r="H415" s="7"/>
      <c r="I415" s="7"/>
      <c r="J415" s="7"/>
      <c r="K415" s="7"/>
      <c r="L415" s="796"/>
      <c r="M415" s="51" t="s">
        <v>499</v>
      </c>
      <c r="N415" s="51" t="s">
        <v>499</v>
      </c>
    </row>
    <row r="416" spans="1:16" ht="15" customHeight="1" x14ac:dyDescent="0.25">
      <c r="A416" s="6"/>
      <c r="B416" s="6"/>
      <c r="C416" s="6"/>
      <c r="D416" s="6"/>
      <c r="E416" s="923" t="s">
        <v>500</v>
      </c>
      <c r="F416" s="6" t="s">
        <v>279</v>
      </c>
      <c r="G416" s="924" t="s">
        <v>698</v>
      </c>
      <c r="H416" s="924" t="s">
        <v>698</v>
      </c>
      <c r="I416" s="924" t="s">
        <v>698</v>
      </c>
      <c r="J416" s="924" t="s">
        <v>698</v>
      </c>
      <c r="K416" s="924" t="s">
        <v>698</v>
      </c>
      <c r="L416" s="924" t="s">
        <v>698</v>
      </c>
      <c r="M416" s="615" t="s">
        <v>502</v>
      </c>
      <c r="N416" s="110" t="s">
        <v>502</v>
      </c>
    </row>
    <row r="417" spans="1:17" ht="23" x14ac:dyDescent="0.25">
      <c r="A417" s="6"/>
      <c r="B417" s="6"/>
      <c r="C417" s="6"/>
      <c r="D417" s="6"/>
      <c r="E417" s="6"/>
      <c r="F417" s="6"/>
      <c r="G417" s="924"/>
      <c r="H417" s="924"/>
      <c r="I417" s="924"/>
      <c r="J417" s="924"/>
      <c r="K417" s="924"/>
      <c r="L417" s="924"/>
      <c r="M417" s="616" t="s">
        <v>503</v>
      </c>
      <c r="N417" s="71" t="s">
        <v>504</v>
      </c>
    </row>
    <row r="418" spans="1:17" ht="13.5" x14ac:dyDescent="0.25">
      <c r="A418" s="6"/>
      <c r="B418" s="6"/>
      <c r="C418" s="6"/>
      <c r="D418" s="94" t="s">
        <v>282</v>
      </c>
      <c r="E418" s="94" t="s">
        <v>283</v>
      </c>
      <c r="F418" s="94" t="s">
        <v>158</v>
      </c>
      <c r="G418" s="458" t="s">
        <v>284</v>
      </c>
      <c r="H418" s="458" t="s">
        <v>285</v>
      </c>
      <c r="I418" s="458" t="s">
        <v>286</v>
      </c>
      <c r="J418" s="458" t="s">
        <v>287</v>
      </c>
      <c r="K418" s="458" t="s">
        <v>288</v>
      </c>
      <c r="L418" s="458" t="s">
        <v>289</v>
      </c>
      <c r="M418" s="458" t="s">
        <v>290</v>
      </c>
      <c r="N418" s="458" t="s">
        <v>290</v>
      </c>
    </row>
    <row r="419" spans="1:17" ht="12.75" customHeight="1" x14ac:dyDescent="0.25">
      <c r="A419" s="689" t="s">
        <v>68</v>
      </c>
      <c r="B419" s="689" t="s">
        <v>315</v>
      </c>
      <c r="C419" s="135" t="s">
        <v>689</v>
      </c>
      <c r="D419" s="617"/>
      <c r="E419" s="618"/>
      <c r="F419" s="71">
        <v>20</v>
      </c>
      <c r="G419" s="79"/>
      <c r="H419" s="79"/>
      <c r="I419" s="79"/>
      <c r="J419" s="79"/>
      <c r="K419" s="79"/>
      <c r="L419" s="79"/>
      <c r="M419" s="617">
        <f>((D419*E419*G419*H419*I419)-(D419*E419*J419*K419*L419))/F419</f>
        <v>0</v>
      </c>
      <c r="N419" s="617"/>
      <c r="P419">
        <v>1</v>
      </c>
      <c r="Q419">
        <f>P406*100+P419</f>
        <v>601</v>
      </c>
    </row>
    <row r="420" spans="1:17" x14ac:dyDescent="0.25">
      <c r="A420" s="689"/>
      <c r="B420" s="689"/>
      <c r="C420" s="486" t="s">
        <v>693</v>
      </c>
      <c r="D420" s="617"/>
      <c r="E420" s="620"/>
      <c r="F420" s="25" t="s">
        <v>291</v>
      </c>
      <c r="G420" s="79"/>
      <c r="H420" s="79"/>
      <c r="I420" s="79"/>
      <c r="J420" s="34"/>
      <c r="K420" s="34"/>
      <c r="L420" s="34"/>
      <c r="M420" s="619">
        <f>((D420*E420*G420*H420*I420)-(D420*E420*J420*K420*L420))/F420</f>
        <v>0</v>
      </c>
      <c r="N420" s="619"/>
      <c r="P420">
        <v>2</v>
      </c>
      <c r="Q420">
        <f>P406*100+P420</f>
        <v>602</v>
      </c>
    </row>
    <row r="421" spans="1:17" x14ac:dyDescent="0.25">
      <c r="A421" s="689"/>
      <c r="B421" s="689"/>
      <c r="C421" s="135" t="s">
        <v>691</v>
      </c>
      <c r="D421" s="617"/>
      <c r="E421" s="620"/>
      <c r="F421" s="25" t="s">
        <v>291</v>
      </c>
      <c r="G421" s="79"/>
      <c r="H421" s="79"/>
      <c r="I421" s="79"/>
      <c r="J421" s="34"/>
      <c r="K421" s="34"/>
      <c r="L421" s="34"/>
      <c r="M421" s="619">
        <f>((D421*E421*G421*H421*I421)-(D421*E421*J421*K421*L421))/F421</f>
        <v>0</v>
      </c>
      <c r="N421" s="619"/>
      <c r="P421">
        <v>3</v>
      </c>
      <c r="Q421">
        <f>P406*100+P421</f>
        <v>603</v>
      </c>
    </row>
    <row r="422" spans="1:17" x14ac:dyDescent="0.25">
      <c r="A422" s="798" t="s">
        <v>292</v>
      </c>
      <c r="B422" s="798"/>
      <c r="C422" s="798"/>
      <c r="D422" s="621">
        <f>SUM(D419:D421)</f>
        <v>0</v>
      </c>
      <c r="E422" s="622"/>
      <c r="F422" s="622"/>
      <c r="G422" s="372"/>
      <c r="H422" s="372"/>
      <c r="I422" s="372"/>
      <c r="J422" s="372"/>
      <c r="K422" s="372"/>
      <c r="L422" s="372"/>
      <c r="M422" s="635">
        <f>SUM(M419:M421)</f>
        <v>0</v>
      </c>
      <c r="N422" s="635">
        <f>SUM(N419:N421)</f>
        <v>0</v>
      </c>
    </row>
    <row r="423" spans="1:17" ht="12" customHeight="1" x14ac:dyDescent="0.25">
      <c r="A423" s="7" t="s">
        <v>310</v>
      </c>
      <c r="B423" s="7" t="s">
        <v>315</v>
      </c>
      <c r="C423" s="469" t="s">
        <v>315</v>
      </c>
      <c r="D423" s="617"/>
      <c r="E423" s="620"/>
      <c r="F423" s="25" t="s">
        <v>291</v>
      </c>
      <c r="G423" s="79"/>
      <c r="H423" s="79"/>
      <c r="I423" s="79"/>
      <c r="J423" s="34"/>
      <c r="K423" s="34"/>
      <c r="L423" s="34"/>
      <c r="M423" s="619">
        <f>((D423*E423*G423*H423*I423)-(D423*E423*J423*K423*L423))/F423</f>
        <v>0</v>
      </c>
      <c r="N423" s="619"/>
      <c r="P423">
        <v>4</v>
      </c>
      <c r="Q423">
        <f>P406*100+P423</f>
        <v>604</v>
      </c>
    </row>
    <row r="424" spans="1:17" x14ac:dyDescent="0.25">
      <c r="A424" s="7"/>
      <c r="B424" s="7"/>
      <c r="C424" s="80" t="s">
        <v>312</v>
      </c>
      <c r="D424" s="25"/>
      <c r="E424" s="25"/>
      <c r="F424" s="25"/>
      <c r="G424" s="34"/>
      <c r="H424" s="34"/>
      <c r="I424" s="34"/>
      <c r="J424" s="34"/>
      <c r="K424" s="34"/>
      <c r="L424" s="34"/>
      <c r="M424" s="619"/>
      <c r="N424" s="619"/>
    </row>
    <row r="425" spans="1:17" x14ac:dyDescent="0.25">
      <c r="A425" s="798" t="s">
        <v>292</v>
      </c>
      <c r="B425" s="798"/>
      <c r="C425" s="798"/>
      <c r="D425" s="621">
        <f>SUM(D423:D424)</f>
        <v>0</v>
      </c>
      <c r="E425" s="622"/>
      <c r="F425" s="622"/>
      <c r="G425" s="372"/>
      <c r="H425" s="372"/>
      <c r="I425" s="372"/>
      <c r="J425" s="372"/>
      <c r="K425" s="372"/>
      <c r="L425" s="372"/>
      <c r="M425" s="635">
        <f>SUM(M423:M424)</f>
        <v>0</v>
      </c>
      <c r="N425" s="635">
        <f>SUM(N423:N424)</f>
        <v>0</v>
      </c>
    </row>
    <row r="426" spans="1:17" ht="12" customHeight="1" x14ac:dyDescent="0.25">
      <c r="A426" s="7" t="s">
        <v>313</v>
      </c>
      <c r="B426" s="7" t="s">
        <v>315</v>
      </c>
      <c r="C426" s="469" t="s">
        <v>315</v>
      </c>
      <c r="D426" s="617"/>
      <c r="E426" s="620"/>
      <c r="F426" s="25" t="s">
        <v>291</v>
      </c>
      <c r="G426" s="79"/>
      <c r="H426" s="79"/>
      <c r="I426" s="79"/>
      <c r="J426" s="34"/>
      <c r="K426" s="34"/>
      <c r="L426" s="34"/>
      <c r="M426" s="619">
        <f>((D426*E426*G426*H426*I426)-(D426*E426*J426*K426*L426))/F426</f>
        <v>0</v>
      </c>
      <c r="N426" s="619"/>
      <c r="P426">
        <v>5</v>
      </c>
      <c r="Q426">
        <f>P406*100+P426</f>
        <v>605</v>
      </c>
    </row>
    <row r="427" spans="1:17" x14ac:dyDescent="0.25">
      <c r="A427" s="7"/>
      <c r="B427" s="7"/>
      <c r="C427" s="80" t="s">
        <v>312</v>
      </c>
      <c r="D427" s="25"/>
      <c r="E427" s="25"/>
      <c r="F427" s="25"/>
      <c r="G427" s="34"/>
      <c r="H427" s="34"/>
      <c r="I427" s="34"/>
      <c r="J427" s="34"/>
      <c r="K427" s="34"/>
      <c r="L427" s="34"/>
      <c r="M427" s="619"/>
      <c r="N427" s="619"/>
    </row>
    <row r="428" spans="1:17" x14ac:dyDescent="0.25">
      <c r="A428" s="798" t="s">
        <v>292</v>
      </c>
      <c r="B428" s="798"/>
      <c r="C428" s="798"/>
      <c r="D428" s="621">
        <f>SUM(D426:D427)</f>
        <v>0</v>
      </c>
      <c r="E428" s="622"/>
      <c r="F428" s="622"/>
      <c r="G428" s="372"/>
      <c r="H428" s="372"/>
      <c r="I428" s="372"/>
      <c r="J428" s="372"/>
      <c r="K428" s="372"/>
      <c r="L428" s="372"/>
      <c r="M428" s="635">
        <f>SUM(M426:M427)</f>
        <v>0</v>
      </c>
      <c r="N428" s="635">
        <f>SUM(N426:N427)</f>
        <v>0</v>
      </c>
    </row>
    <row r="429" spans="1:17" ht="12" customHeight="1" x14ac:dyDescent="0.25">
      <c r="A429" s="7" t="s">
        <v>314</v>
      </c>
      <c r="B429" s="7" t="s">
        <v>315</v>
      </c>
      <c r="C429" s="469" t="s">
        <v>315</v>
      </c>
      <c r="D429" s="617"/>
      <c r="E429" s="620"/>
      <c r="F429" s="25" t="s">
        <v>291</v>
      </c>
      <c r="G429" s="79"/>
      <c r="H429" s="79"/>
      <c r="I429" s="79"/>
      <c r="J429" s="34"/>
      <c r="K429" s="34"/>
      <c r="L429" s="34"/>
      <c r="M429" s="619">
        <f>((D429*E429*G429*H429*I429)-(D429*E429*J429*K429*L429))/F429</f>
        <v>0</v>
      </c>
      <c r="N429" s="619"/>
      <c r="P429">
        <v>6</v>
      </c>
      <c r="Q429">
        <f>P406*100+P429</f>
        <v>606</v>
      </c>
    </row>
    <row r="430" spans="1:17" x14ac:dyDescent="0.25">
      <c r="A430" s="7"/>
      <c r="B430" s="7"/>
      <c r="C430" s="80" t="s">
        <v>312</v>
      </c>
      <c r="D430" s="25"/>
      <c r="E430" s="25"/>
      <c r="F430" s="25"/>
      <c r="G430" s="34"/>
      <c r="H430" s="34"/>
      <c r="I430" s="34"/>
      <c r="J430" s="34"/>
      <c r="K430" s="34"/>
      <c r="L430" s="34"/>
      <c r="M430" s="619"/>
      <c r="N430" s="619"/>
    </row>
    <row r="431" spans="1:17" x14ac:dyDescent="0.25">
      <c r="A431" s="798" t="s">
        <v>292</v>
      </c>
      <c r="B431" s="798"/>
      <c r="C431" s="798"/>
      <c r="D431" s="621">
        <f>SUM(D429:D430)</f>
        <v>0</v>
      </c>
      <c r="E431" s="622"/>
      <c r="F431" s="622"/>
      <c r="G431" s="372"/>
      <c r="H431" s="372"/>
      <c r="I431" s="372"/>
      <c r="J431" s="372"/>
      <c r="K431" s="372"/>
      <c r="L431" s="372"/>
      <c r="M431" s="635">
        <f>SUM(M429:M430)</f>
        <v>0</v>
      </c>
      <c r="N431" s="635">
        <f>SUM(N429:N430)</f>
        <v>0</v>
      </c>
    </row>
    <row r="432" spans="1:17" ht="12" customHeight="1" x14ac:dyDescent="0.25">
      <c r="A432" s="7" t="s">
        <v>316</v>
      </c>
      <c r="B432" s="7" t="s">
        <v>315</v>
      </c>
      <c r="C432" s="469" t="s">
        <v>315</v>
      </c>
      <c r="D432" s="617"/>
      <c r="E432" s="620"/>
      <c r="F432" s="25" t="s">
        <v>291</v>
      </c>
      <c r="G432" s="34"/>
      <c r="H432" s="34"/>
      <c r="I432" s="34"/>
      <c r="J432" s="34"/>
      <c r="K432" s="34"/>
      <c r="L432" s="34"/>
      <c r="M432" s="619">
        <f>((D432*E432*G432*H432*I432)-(D432*E432*J432*K432*L432))/F432</f>
        <v>0</v>
      </c>
      <c r="N432" s="619"/>
      <c r="P432">
        <v>7</v>
      </c>
      <c r="Q432">
        <f>P406*100+P432</f>
        <v>607</v>
      </c>
    </row>
    <row r="433" spans="1:16" x14ac:dyDescent="0.25">
      <c r="A433" s="7"/>
      <c r="B433" s="7"/>
      <c r="C433" s="80" t="s">
        <v>312</v>
      </c>
      <c r="D433" s="25"/>
      <c r="E433" s="25"/>
      <c r="F433" s="25"/>
      <c r="G433" s="34"/>
      <c r="H433" s="34"/>
      <c r="I433" s="34"/>
      <c r="J433" s="34"/>
      <c r="K433" s="34"/>
      <c r="L433" s="34"/>
      <c r="M433" s="619"/>
      <c r="N433" s="619"/>
    </row>
    <row r="434" spans="1:16" x14ac:dyDescent="0.25">
      <c r="A434" s="798" t="s">
        <v>292</v>
      </c>
      <c r="B434" s="798"/>
      <c r="C434" s="798"/>
      <c r="D434" s="621">
        <f>SUM(D432:D433)</f>
        <v>0</v>
      </c>
      <c r="E434" s="622"/>
      <c r="F434" s="622"/>
      <c r="G434" s="374"/>
      <c r="H434" s="374"/>
      <c r="I434" s="374"/>
      <c r="J434" s="374"/>
      <c r="K434" s="374"/>
      <c r="L434" s="374"/>
      <c r="M434" s="635">
        <f>SUM(M432:M433)</f>
        <v>0</v>
      </c>
      <c r="N434" s="635">
        <f>SUM(N432:N433)</f>
        <v>0</v>
      </c>
    </row>
    <row r="435" spans="1:16" x14ac:dyDescent="0.25">
      <c r="A435" s="701" t="s">
        <v>91</v>
      </c>
      <c r="B435" s="701"/>
      <c r="C435" s="701"/>
      <c r="D435" s="623">
        <f>D434+D431+D428+D425+D422</f>
        <v>0</v>
      </c>
      <c r="E435" s="627"/>
      <c r="F435" s="627"/>
      <c r="G435" s="93"/>
      <c r="H435" s="93"/>
      <c r="I435" s="93"/>
      <c r="J435" s="93"/>
      <c r="K435" s="93"/>
      <c r="L435" s="93"/>
      <c r="M435" s="635">
        <f>M434+M431+M428+M425+M422</f>
        <v>0</v>
      </c>
      <c r="N435" s="635">
        <f>N434+N431+N428+N425+N422</f>
        <v>0</v>
      </c>
    </row>
    <row r="436" spans="1:16" ht="13.5" x14ac:dyDescent="0.25">
      <c r="A436" s="925" t="s">
        <v>707</v>
      </c>
      <c r="B436" s="925"/>
      <c r="C436" s="925"/>
      <c r="D436" s="925"/>
      <c r="E436" s="925"/>
      <c r="F436" s="925"/>
      <c r="G436" s="925"/>
      <c r="H436" s="925"/>
      <c r="I436" s="925"/>
      <c r="J436" s="925"/>
      <c r="K436" s="925"/>
      <c r="L436" s="925"/>
      <c r="M436" s="925"/>
      <c r="N436" s="925"/>
    </row>
    <row r="437" spans="1:16" ht="12.75" customHeight="1" x14ac:dyDescent="0.25">
      <c r="A437" s="926"/>
      <c r="B437" s="926"/>
      <c r="C437" s="926"/>
      <c r="D437" s="926"/>
      <c r="E437" s="926"/>
      <c r="F437" s="926"/>
      <c r="G437" s="926"/>
      <c r="H437" s="926"/>
      <c r="I437" s="486"/>
      <c r="J437" s="486"/>
      <c r="K437" s="486"/>
      <c r="L437" s="486"/>
      <c r="M437" s="486"/>
      <c r="N437" s="486"/>
    </row>
    <row r="438" spans="1:16" x14ac:dyDescent="0.25">
      <c r="A438" s="486"/>
      <c r="B438" s="486"/>
      <c r="C438" s="486"/>
      <c r="D438" s="486"/>
      <c r="E438" s="486"/>
      <c r="F438" s="486"/>
      <c r="G438" s="486"/>
      <c r="H438" s="486"/>
      <c r="I438" s="486"/>
      <c r="J438" s="486"/>
      <c r="K438" s="486"/>
      <c r="L438" s="486"/>
      <c r="M438" s="486"/>
      <c r="N438" s="486"/>
    </row>
    <row r="439" spans="1:16" x14ac:dyDescent="0.25">
      <c r="A439" s="486"/>
      <c r="B439" s="486"/>
      <c r="C439" s="486"/>
      <c r="D439" s="486"/>
      <c r="E439" s="486"/>
      <c r="F439" s="486"/>
      <c r="G439" s="486"/>
      <c r="H439" s="486"/>
      <c r="I439" s="486"/>
      <c r="J439" s="486"/>
      <c r="K439" s="486"/>
      <c r="L439" s="486"/>
      <c r="M439" s="486"/>
      <c r="N439" s="486"/>
    </row>
    <row r="440" spans="1:16" x14ac:dyDescent="0.25">
      <c r="A440" s="486"/>
      <c r="B440" s="486"/>
      <c r="C440" s="486"/>
      <c r="D440" s="486"/>
      <c r="E440" s="486"/>
      <c r="F440" s="486"/>
      <c r="G440" s="486"/>
      <c r="H440" s="486"/>
      <c r="I440" s="486"/>
      <c r="J440" s="486"/>
      <c r="K440" s="486"/>
      <c r="L440" s="486"/>
      <c r="M440" s="486"/>
      <c r="N440" s="486"/>
    </row>
    <row r="441" spans="1:16" x14ac:dyDescent="0.25">
      <c r="A441" s="486"/>
      <c r="B441" s="486"/>
      <c r="C441" s="486"/>
      <c r="D441" s="486"/>
      <c r="E441" s="486"/>
      <c r="F441" s="486"/>
      <c r="G441" s="486"/>
      <c r="H441" s="486"/>
      <c r="I441" s="486"/>
      <c r="J441" s="486"/>
      <c r="K441" s="486"/>
      <c r="L441" s="486"/>
      <c r="M441" s="486"/>
      <c r="N441" s="486"/>
    </row>
    <row r="442" spans="1:16" x14ac:dyDescent="0.25">
      <c r="A442" s="486"/>
      <c r="B442" s="486"/>
      <c r="C442" s="486"/>
      <c r="D442" s="486"/>
      <c r="E442" s="486"/>
      <c r="F442" s="486"/>
      <c r="G442" s="486"/>
      <c r="H442" s="486"/>
      <c r="I442" s="486"/>
      <c r="J442" s="486"/>
      <c r="K442" s="486"/>
      <c r="L442" s="486"/>
      <c r="M442" s="486"/>
      <c r="N442" s="486"/>
    </row>
    <row r="443" spans="1:16" x14ac:dyDescent="0.25">
      <c r="A443" s="486"/>
      <c r="B443" s="486"/>
      <c r="C443" s="486"/>
      <c r="D443" s="486"/>
      <c r="E443" s="486"/>
      <c r="F443" s="486"/>
      <c r="G443" s="486"/>
      <c r="H443" s="486"/>
      <c r="I443" s="486"/>
      <c r="J443" s="486"/>
      <c r="K443" s="486"/>
      <c r="L443" s="486"/>
      <c r="M443" s="486"/>
      <c r="N443" s="486"/>
    </row>
    <row r="444" spans="1:16" x14ac:dyDescent="0.25">
      <c r="A444" s="486"/>
      <c r="B444" s="486"/>
      <c r="C444" s="486"/>
      <c r="D444" s="486"/>
      <c r="E444" s="486"/>
      <c r="F444" s="486"/>
      <c r="G444" s="486"/>
      <c r="H444" s="486"/>
      <c r="I444" s="486"/>
      <c r="J444" s="486"/>
      <c r="K444" s="486"/>
      <c r="L444" s="486"/>
      <c r="M444" s="486"/>
      <c r="N444" s="486"/>
    </row>
    <row r="445" spans="1:16" x14ac:dyDescent="0.25">
      <c r="A445" s="13" t="s">
        <v>23</v>
      </c>
      <c r="B445" s="13"/>
      <c r="C445" s="791">
        <f>Presentación!$C$3</f>
        <v>1990</v>
      </c>
      <c r="D445" s="791"/>
      <c r="E445" s="791"/>
      <c r="F445" s="791"/>
      <c r="G445" s="791"/>
      <c r="H445" s="791"/>
      <c r="I445" s="791"/>
      <c r="J445" s="791"/>
      <c r="K445" s="791"/>
      <c r="L445" s="791"/>
      <c r="M445" s="791"/>
      <c r="N445" s="791"/>
    </row>
    <row r="446" spans="1:16" ht="12" customHeight="1" x14ac:dyDescent="0.25">
      <c r="A446" s="11" t="s">
        <v>24</v>
      </c>
      <c r="B446" s="11"/>
      <c r="C446" s="792" t="s">
        <v>383</v>
      </c>
      <c r="D446" s="792"/>
      <c r="E446" s="792"/>
      <c r="F446" s="792"/>
      <c r="G446" s="792"/>
      <c r="H446" s="792"/>
      <c r="I446" s="792"/>
      <c r="J446" s="792"/>
      <c r="K446" s="792"/>
      <c r="L446" s="792"/>
      <c r="M446" s="792"/>
      <c r="N446" s="792"/>
      <c r="P446">
        <v>7</v>
      </c>
    </row>
    <row r="447" spans="1:16" ht="12.75" customHeight="1" x14ac:dyDescent="0.25">
      <c r="A447" s="11" t="s">
        <v>27</v>
      </c>
      <c r="B447" s="11"/>
      <c r="C447" s="690" t="s">
        <v>697</v>
      </c>
      <c r="D447" s="690"/>
      <c r="E447" s="690"/>
      <c r="F447" s="690"/>
      <c r="G447" s="690"/>
      <c r="H447" s="690"/>
      <c r="I447" s="690"/>
      <c r="J447" s="690"/>
      <c r="K447" s="690"/>
      <c r="L447" s="690"/>
      <c r="M447" s="690"/>
      <c r="N447" s="690"/>
    </row>
    <row r="448" spans="1:16" ht="12" customHeight="1" x14ac:dyDescent="0.25">
      <c r="A448" s="11" t="s">
        <v>29</v>
      </c>
      <c r="B448" s="11"/>
      <c r="C448" s="690" t="s">
        <v>680</v>
      </c>
      <c r="D448" s="690"/>
      <c r="E448" s="690"/>
      <c r="F448" s="690"/>
      <c r="G448" s="690"/>
      <c r="H448" s="690"/>
      <c r="I448" s="690"/>
      <c r="J448" s="690"/>
      <c r="K448" s="690"/>
      <c r="L448" s="690"/>
      <c r="M448" s="690"/>
      <c r="N448" s="690"/>
    </row>
    <row r="449" spans="1:17" ht="12" customHeight="1" x14ac:dyDescent="0.25">
      <c r="A449" s="11" t="s">
        <v>31</v>
      </c>
      <c r="B449" s="11"/>
      <c r="C449" s="690" t="s">
        <v>262</v>
      </c>
      <c r="D449" s="690"/>
      <c r="E449" s="690"/>
      <c r="F449" s="690"/>
      <c r="G449" s="690"/>
      <c r="H449" s="690"/>
      <c r="I449" s="690"/>
      <c r="J449" s="690"/>
      <c r="K449" s="690"/>
      <c r="L449" s="690"/>
      <c r="M449" s="690"/>
      <c r="N449" s="690"/>
    </row>
    <row r="450" spans="1:17" ht="12.75" customHeight="1" x14ac:dyDescent="0.25">
      <c r="A450" s="696" t="s">
        <v>33</v>
      </c>
      <c r="B450" s="696"/>
      <c r="C450" s="23" t="s">
        <v>496</v>
      </c>
      <c r="D450" s="8" t="s">
        <v>263</v>
      </c>
      <c r="E450" s="8"/>
      <c r="F450" s="8"/>
      <c r="G450" s="8"/>
      <c r="H450" s="8"/>
      <c r="I450" s="8"/>
      <c r="J450" s="8"/>
      <c r="K450" s="8"/>
      <c r="L450" s="8"/>
      <c r="M450" s="8"/>
      <c r="N450" s="8"/>
    </row>
    <row r="451" spans="1:17" ht="12.75" customHeight="1" x14ac:dyDescent="0.25">
      <c r="A451" s="7" t="s">
        <v>37</v>
      </c>
      <c r="B451" s="7"/>
      <c r="C451" s="6" t="s">
        <v>264</v>
      </c>
      <c r="D451" s="6" t="s">
        <v>265</v>
      </c>
      <c r="E451" s="708" t="s">
        <v>266</v>
      </c>
      <c r="F451" s="7" t="s">
        <v>267</v>
      </c>
      <c r="G451" s="7" t="s">
        <v>268</v>
      </c>
      <c r="H451" s="7" t="s">
        <v>269</v>
      </c>
      <c r="I451" s="7" t="s">
        <v>270</v>
      </c>
      <c r="J451" s="7" t="s">
        <v>271</v>
      </c>
      <c r="K451" s="7" t="s">
        <v>272</v>
      </c>
      <c r="L451" s="7" t="s">
        <v>273</v>
      </c>
      <c r="M451" s="7" t="s">
        <v>274</v>
      </c>
      <c r="N451" s="708" t="s">
        <v>274</v>
      </c>
    </row>
    <row r="452" spans="1:17" x14ac:dyDescent="0.25">
      <c r="A452" s="7"/>
      <c r="B452" s="7"/>
      <c r="C452" s="6"/>
      <c r="D452" s="6"/>
      <c r="E452" s="6"/>
      <c r="F452" s="6"/>
      <c r="G452" s="6"/>
      <c r="H452" s="6"/>
      <c r="I452" s="6"/>
      <c r="J452" s="6"/>
      <c r="K452" s="6"/>
      <c r="L452" s="6"/>
      <c r="M452" s="7"/>
      <c r="N452" s="708"/>
    </row>
    <row r="453" spans="1:17" x14ac:dyDescent="0.25">
      <c r="A453" s="7"/>
      <c r="B453" s="7"/>
      <c r="C453" s="6"/>
      <c r="D453" s="6"/>
      <c r="E453" s="708"/>
      <c r="F453" s="7"/>
      <c r="G453" s="7"/>
      <c r="H453" s="7"/>
      <c r="I453" s="7"/>
      <c r="J453" s="7"/>
      <c r="K453" s="7"/>
      <c r="L453" s="7"/>
      <c r="M453" s="7"/>
      <c r="N453" s="708"/>
    </row>
    <row r="454" spans="1:17" ht="12" customHeight="1" x14ac:dyDescent="0.25">
      <c r="A454" s="6" t="s">
        <v>197</v>
      </c>
      <c r="B454" s="6" t="s">
        <v>47</v>
      </c>
      <c r="C454" s="6"/>
      <c r="D454" s="796" t="s">
        <v>48</v>
      </c>
      <c r="E454" s="110" t="s">
        <v>460</v>
      </c>
      <c r="F454" s="797" t="s">
        <v>244</v>
      </c>
      <c r="G454" s="7" t="s">
        <v>276</v>
      </c>
      <c r="H454" s="7" t="s">
        <v>276</v>
      </c>
      <c r="I454" s="7" t="s">
        <v>276</v>
      </c>
      <c r="J454" s="7" t="s">
        <v>276</v>
      </c>
      <c r="K454" s="7" t="s">
        <v>276</v>
      </c>
      <c r="L454" s="796" t="s">
        <v>276</v>
      </c>
      <c r="M454" s="110" t="s">
        <v>460</v>
      </c>
      <c r="N454" s="110" t="s">
        <v>497</v>
      </c>
    </row>
    <row r="455" spans="1:17" ht="13.5" x14ac:dyDescent="0.25">
      <c r="A455" s="6"/>
      <c r="B455" s="6"/>
      <c r="C455" s="6"/>
      <c r="D455" s="796"/>
      <c r="E455" s="71" t="s">
        <v>498</v>
      </c>
      <c r="F455" s="797"/>
      <c r="G455" s="7"/>
      <c r="H455" s="7"/>
      <c r="I455" s="7"/>
      <c r="J455" s="7"/>
      <c r="K455" s="7"/>
      <c r="L455" s="796"/>
      <c r="M455" s="51" t="s">
        <v>499</v>
      </c>
      <c r="N455" s="51" t="s">
        <v>499</v>
      </c>
    </row>
    <row r="456" spans="1:17" ht="15" customHeight="1" x14ac:dyDescent="0.25">
      <c r="A456" s="6"/>
      <c r="B456" s="6"/>
      <c r="C456" s="6"/>
      <c r="D456" s="6"/>
      <c r="E456" s="923" t="s">
        <v>500</v>
      </c>
      <c r="F456" s="6" t="s">
        <v>279</v>
      </c>
      <c r="G456" s="924" t="s">
        <v>698</v>
      </c>
      <c r="H456" s="924" t="s">
        <v>698</v>
      </c>
      <c r="I456" s="924" t="s">
        <v>698</v>
      </c>
      <c r="J456" s="924" t="s">
        <v>698</v>
      </c>
      <c r="K456" s="924" t="s">
        <v>698</v>
      </c>
      <c r="L456" s="924" t="s">
        <v>698</v>
      </c>
      <c r="M456" s="615" t="s">
        <v>502</v>
      </c>
      <c r="N456" s="110" t="s">
        <v>502</v>
      </c>
    </row>
    <row r="457" spans="1:17" ht="23" x14ac:dyDescent="0.25">
      <c r="A457" s="6"/>
      <c r="B457" s="6"/>
      <c r="C457" s="6"/>
      <c r="D457" s="6"/>
      <c r="E457" s="6"/>
      <c r="F457" s="6"/>
      <c r="G457" s="924"/>
      <c r="H457" s="924"/>
      <c r="I457" s="924"/>
      <c r="J457" s="924"/>
      <c r="K457" s="924"/>
      <c r="L457" s="924"/>
      <c r="M457" s="616" t="s">
        <v>503</v>
      </c>
      <c r="N457" s="71" t="s">
        <v>504</v>
      </c>
    </row>
    <row r="458" spans="1:17" ht="13.5" x14ac:dyDescent="0.25">
      <c r="A458" s="6"/>
      <c r="B458" s="6"/>
      <c r="C458" s="6"/>
      <c r="D458" s="94" t="s">
        <v>282</v>
      </c>
      <c r="E458" s="94" t="s">
        <v>283</v>
      </c>
      <c r="F458" s="94" t="s">
        <v>158</v>
      </c>
      <c r="G458" s="458" t="s">
        <v>284</v>
      </c>
      <c r="H458" s="458" t="s">
        <v>285</v>
      </c>
      <c r="I458" s="458" t="s">
        <v>286</v>
      </c>
      <c r="J458" s="458" t="s">
        <v>287</v>
      </c>
      <c r="K458" s="458" t="s">
        <v>288</v>
      </c>
      <c r="L458" s="458" t="s">
        <v>289</v>
      </c>
      <c r="M458" s="458" t="s">
        <v>290</v>
      </c>
      <c r="N458" s="458" t="s">
        <v>290</v>
      </c>
    </row>
    <row r="459" spans="1:17" ht="12.75" customHeight="1" x14ac:dyDescent="0.25">
      <c r="A459" s="689" t="s">
        <v>68</v>
      </c>
      <c r="B459" s="689" t="s">
        <v>315</v>
      </c>
      <c r="C459" s="135" t="s">
        <v>689</v>
      </c>
      <c r="D459" s="617"/>
      <c r="E459" s="618"/>
      <c r="F459" s="71">
        <v>20</v>
      </c>
      <c r="G459" s="79"/>
      <c r="H459" s="79"/>
      <c r="I459" s="79"/>
      <c r="J459" s="79"/>
      <c r="K459" s="79"/>
      <c r="L459" s="79"/>
      <c r="M459" s="617">
        <f>((D459*E459*G459*H459*I459)-(D459*E459*J459*K459*L459))/F459</f>
        <v>0</v>
      </c>
      <c r="N459" s="617"/>
      <c r="P459">
        <v>1</v>
      </c>
      <c r="Q459">
        <f>P446*100+P459</f>
        <v>701</v>
      </c>
    </row>
    <row r="460" spans="1:17" x14ac:dyDescent="0.25">
      <c r="A460" s="689"/>
      <c r="B460" s="689"/>
      <c r="C460" s="486" t="s">
        <v>693</v>
      </c>
      <c r="D460" s="617"/>
      <c r="E460" s="620"/>
      <c r="F460" s="25" t="s">
        <v>291</v>
      </c>
      <c r="G460" s="79"/>
      <c r="H460" s="79"/>
      <c r="I460" s="79"/>
      <c r="J460" s="34"/>
      <c r="K460" s="34"/>
      <c r="L460" s="34"/>
      <c r="M460" s="619">
        <f>((D460*E460*G460*H460*I460)-(D460*E460*J460*K460*L460))/F460</f>
        <v>0</v>
      </c>
      <c r="N460" s="619"/>
      <c r="P460">
        <v>2</v>
      </c>
      <c r="Q460">
        <f>P446*100+P460</f>
        <v>702</v>
      </c>
    </row>
    <row r="461" spans="1:17" x14ac:dyDescent="0.25">
      <c r="A461" s="689"/>
      <c r="B461" s="689"/>
      <c r="C461" s="135" t="s">
        <v>691</v>
      </c>
      <c r="D461" s="617"/>
      <c r="E461" s="620"/>
      <c r="F461" s="25" t="s">
        <v>291</v>
      </c>
      <c r="G461" s="79"/>
      <c r="H461" s="79"/>
      <c r="I461" s="79"/>
      <c r="J461" s="34"/>
      <c r="K461" s="34"/>
      <c r="L461" s="34"/>
      <c r="M461" s="619">
        <f>((D461*E461*G461*H461*I461)-(D461*E461*J461*K461*L461))/F461</f>
        <v>0</v>
      </c>
      <c r="N461" s="619"/>
      <c r="P461">
        <v>3</v>
      </c>
      <c r="Q461">
        <f>P446*100+P461</f>
        <v>703</v>
      </c>
    </row>
    <row r="462" spans="1:17" x14ac:dyDescent="0.25">
      <c r="A462" s="798" t="s">
        <v>292</v>
      </c>
      <c r="B462" s="798"/>
      <c r="C462" s="798"/>
      <c r="D462" s="621">
        <f>SUM(D459:D461)</f>
        <v>0</v>
      </c>
      <c r="E462" s="622"/>
      <c r="F462" s="622"/>
      <c r="G462" s="372"/>
      <c r="H462" s="372"/>
      <c r="I462" s="372"/>
      <c r="J462" s="372"/>
      <c r="K462" s="372"/>
      <c r="L462" s="372"/>
      <c r="M462" s="635">
        <f>SUM(M459:M461)</f>
        <v>0</v>
      </c>
      <c r="N462" s="635">
        <f>SUM(N459:N461)</f>
        <v>0</v>
      </c>
    </row>
    <row r="463" spans="1:17" ht="12" customHeight="1" x14ac:dyDescent="0.25">
      <c r="A463" s="7" t="s">
        <v>310</v>
      </c>
      <c r="B463" s="7" t="s">
        <v>315</v>
      </c>
      <c r="C463" s="469" t="s">
        <v>315</v>
      </c>
      <c r="D463" s="617"/>
      <c r="E463" s="620"/>
      <c r="F463" s="25" t="s">
        <v>291</v>
      </c>
      <c r="G463" s="79"/>
      <c r="H463" s="79"/>
      <c r="I463" s="79"/>
      <c r="J463" s="34"/>
      <c r="K463" s="34"/>
      <c r="L463" s="34"/>
      <c r="M463" s="619">
        <f>((D463*E463*G463*H463*I463)-(D463*E463*J463*K463*L463))/F463</f>
        <v>0</v>
      </c>
      <c r="N463" s="619"/>
      <c r="P463">
        <v>4</v>
      </c>
      <c r="Q463">
        <f>P446*100+P463</f>
        <v>704</v>
      </c>
    </row>
    <row r="464" spans="1:17" x14ac:dyDescent="0.25">
      <c r="A464" s="7"/>
      <c r="B464" s="7"/>
      <c r="C464" s="80" t="s">
        <v>312</v>
      </c>
      <c r="D464" s="25"/>
      <c r="E464" s="25"/>
      <c r="F464" s="25"/>
      <c r="G464" s="34"/>
      <c r="H464" s="34"/>
      <c r="I464" s="34"/>
      <c r="J464" s="34"/>
      <c r="K464" s="34"/>
      <c r="L464" s="34"/>
      <c r="M464" s="619"/>
      <c r="N464" s="619"/>
    </row>
    <row r="465" spans="1:17" x14ac:dyDescent="0.25">
      <c r="A465" s="798" t="s">
        <v>292</v>
      </c>
      <c r="B465" s="798"/>
      <c r="C465" s="798"/>
      <c r="D465" s="621">
        <f>SUM(D463:D464)</f>
        <v>0</v>
      </c>
      <c r="E465" s="622"/>
      <c r="F465" s="622"/>
      <c r="G465" s="372"/>
      <c r="H465" s="372"/>
      <c r="I465" s="372"/>
      <c r="J465" s="372"/>
      <c r="K465" s="372"/>
      <c r="L465" s="372"/>
      <c r="M465" s="635">
        <f>SUM(M463:M464)</f>
        <v>0</v>
      </c>
      <c r="N465" s="635">
        <f>SUM(N463:N464)</f>
        <v>0</v>
      </c>
    </row>
    <row r="466" spans="1:17" ht="12" customHeight="1" x14ac:dyDescent="0.25">
      <c r="A466" s="7" t="s">
        <v>313</v>
      </c>
      <c r="B466" s="7" t="s">
        <v>315</v>
      </c>
      <c r="C466" s="469" t="s">
        <v>315</v>
      </c>
      <c r="D466" s="617"/>
      <c r="E466" s="620"/>
      <c r="F466" s="25" t="s">
        <v>291</v>
      </c>
      <c r="G466" s="79"/>
      <c r="H466" s="79"/>
      <c r="I466" s="79"/>
      <c r="J466" s="34"/>
      <c r="K466" s="34"/>
      <c r="L466" s="34"/>
      <c r="M466" s="619">
        <f>((D466*E466*G466*H466*I466)-(D466*E466*J466*K466*L466))/F466</f>
        <v>0</v>
      </c>
      <c r="N466" s="619"/>
      <c r="P466">
        <v>5</v>
      </c>
      <c r="Q466">
        <f>P446*100+P466</f>
        <v>705</v>
      </c>
    </row>
    <row r="467" spans="1:17" x14ac:dyDescent="0.25">
      <c r="A467" s="7"/>
      <c r="B467" s="7"/>
      <c r="C467" s="80" t="s">
        <v>312</v>
      </c>
      <c r="D467" s="25"/>
      <c r="E467" s="25"/>
      <c r="F467" s="25"/>
      <c r="G467" s="34"/>
      <c r="H467" s="34"/>
      <c r="I467" s="34"/>
      <c r="J467" s="34"/>
      <c r="K467" s="34"/>
      <c r="L467" s="34"/>
      <c r="M467" s="619"/>
      <c r="N467" s="619"/>
    </row>
    <row r="468" spans="1:17" x14ac:dyDescent="0.25">
      <c r="A468" s="798" t="s">
        <v>292</v>
      </c>
      <c r="B468" s="798"/>
      <c r="C468" s="798"/>
      <c r="D468" s="621">
        <f>SUM(D466:D467)</f>
        <v>0</v>
      </c>
      <c r="E468" s="622"/>
      <c r="F468" s="622"/>
      <c r="G468" s="372"/>
      <c r="H468" s="372"/>
      <c r="I468" s="372"/>
      <c r="J468" s="372"/>
      <c r="K468" s="372"/>
      <c r="L468" s="372"/>
      <c r="M468" s="635">
        <f>SUM(M466:M467)</f>
        <v>0</v>
      </c>
      <c r="N468" s="635">
        <f>SUM(N466:N467)</f>
        <v>0</v>
      </c>
    </row>
    <row r="469" spans="1:17" ht="12" customHeight="1" x14ac:dyDescent="0.25">
      <c r="A469" s="7" t="s">
        <v>314</v>
      </c>
      <c r="B469" s="7" t="s">
        <v>315</v>
      </c>
      <c r="C469" s="469" t="s">
        <v>315</v>
      </c>
      <c r="D469" s="617"/>
      <c r="E469" s="620"/>
      <c r="F469" s="25" t="s">
        <v>291</v>
      </c>
      <c r="G469" s="79"/>
      <c r="H469" s="79"/>
      <c r="I469" s="79"/>
      <c r="J469" s="34"/>
      <c r="K469" s="34"/>
      <c r="L469" s="34"/>
      <c r="M469" s="619">
        <f>((D469*E469*G469*H469*I469)-(D469*E469*J469*K469*L469))/F469</f>
        <v>0</v>
      </c>
      <c r="N469" s="619"/>
      <c r="P469">
        <v>6</v>
      </c>
      <c r="Q469">
        <f>P446*100+P469</f>
        <v>706</v>
      </c>
    </row>
    <row r="470" spans="1:17" x14ac:dyDescent="0.25">
      <c r="A470" s="7"/>
      <c r="B470" s="7"/>
      <c r="C470" s="80" t="s">
        <v>312</v>
      </c>
      <c r="D470" s="25"/>
      <c r="E470" s="25"/>
      <c r="F470" s="25"/>
      <c r="G470" s="34"/>
      <c r="H470" s="34"/>
      <c r="I470" s="34"/>
      <c r="J470" s="34"/>
      <c r="K470" s="34"/>
      <c r="L470" s="34"/>
      <c r="M470" s="619"/>
      <c r="N470" s="619"/>
    </row>
    <row r="471" spans="1:17" x14ac:dyDescent="0.25">
      <c r="A471" s="798" t="s">
        <v>292</v>
      </c>
      <c r="B471" s="798"/>
      <c r="C471" s="798"/>
      <c r="D471" s="621">
        <f>SUM(D469:D470)</f>
        <v>0</v>
      </c>
      <c r="E471" s="622"/>
      <c r="F471" s="622"/>
      <c r="G471" s="372"/>
      <c r="H471" s="372"/>
      <c r="I471" s="372"/>
      <c r="J471" s="372"/>
      <c r="K471" s="372"/>
      <c r="L471" s="372"/>
      <c r="M471" s="635">
        <f>SUM(M469:M470)</f>
        <v>0</v>
      </c>
      <c r="N471" s="635">
        <f>SUM(N469:N470)</f>
        <v>0</v>
      </c>
    </row>
    <row r="472" spans="1:17" ht="12" customHeight="1" x14ac:dyDescent="0.25">
      <c r="A472" s="7" t="s">
        <v>316</v>
      </c>
      <c r="B472" s="7" t="s">
        <v>315</v>
      </c>
      <c r="C472" s="469" t="s">
        <v>315</v>
      </c>
      <c r="D472" s="617"/>
      <c r="E472" s="620"/>
      <c r="F472" s="25" t="s">
        <v>291</v>
      </c>
      <c r="G472" s="34"/>
      <c r="H472" s="34"/>
      <c r="I472" s="34"/>
      <c r="J472" s="34"/>
      <c r="K472" s="34"/>
      <c r="L472" s="34"/>
      <c r="M472" s="619">
        <f>((D472*E472*G472*H472*I472)-(D472*E472*J472*K472*L472))/F472</f>
        <v>0</v>
      </c>
      <c r="N472" s="619"/>
      <c r="P472">
        <v>7</v>
      </c>
      <c r="Q472">
        <f>P446*100+P472</f>
        <v>707</v>
      </c>
    </row>
    <row r="473" spans="1:17" x14ac:dyDescent="0.25">
      <c r="A473" s="7"/>
      <c r="B473" s="7"/>
      <c r="C473" s="80" t="s">
        <v>312</v>
      </c>
      <c r="D473" s="25"/>
      <c r="E473" s="25"/>
      <c r="F473" s="25"/>
      <c r="G473" s="34"/>
      <c r="H473" s="34"/>
      <c r="I473" s="34"/>
      <c r="J473" s="34"/>
      <c r="K473" s="34"/>
      <c r="L473" s="34"/>
      <c r="M473" s="619"/>
      <c r="N473" s="619"/>
    </row>
    <row r="474" spans="1:17" x14ac:dyDescent="0.25">
      <c r="A474" s="798" t="s">
        <v>292</v>
      </c>
      <c r="B474" s="798"/>
      <c r="C474" s="798"/>
      <c r="D474" s="621">
        <f>SUM(D472:D473)</f>
        <v>0</v>
      </c>
      <c r="E474" s="622"/>
      <c r="F474" s="622"/>
      <c r="G474" s="374"/>
      <c r="H474" s="374"/>
      <c r="I474" s="374"/>
      <c r="J474" s="374"/>
      <c r="K474" s="374"/>
      <c r="L474" s="374"/>
      <c r="M474" s="635">
        <f>SUM(M472:M473)</f>
        <v>0</v>
      </c>
      <c r="N474" s="635">
        <f>SUM(N472:N473)</f>
        <v>0</v>
      </c>
    </row>
    <row r="475" spans="1:17" x14ac:dyDescent="0.25">
      <c r="A475" s="701" t="s">
        <v>91</v>
      </c>
      <c r="B475" s="701"/>
      <c r="C475" s="701"/>
      <c r="D475" s="623">
        <f>D474+D471+D468+D465+D462</f>
        <v>0</v>
      </c>
      <c r="E475" s="627"/>
      <c r="F475" s="627"/>
      <c r="G475" s="93"/>
      <c r="H475" s="93"/>
      <c r="I475" s="93"/>
      <c r="J475" s="93"/>
      <c r="K475" s="93"/>
      <c r="L475" s="93"/>
      <c r="M475" s="635">
        <f>M474+M471+M468+M465+M462</f>
        <v>0</v>
      </c>
      <c r="N475" s="635">
        <f>N474+N471+N468+N465+N462</f>
        <v>0</v>
      </c>
    </row>
    <row r="476" spans="1:17" ht="13.5" x14ac:dyDescent="0.25">
      <c r="A476" s="925" t="s">
        <v>707</v>
      </c>
      <c r="B476" s="925"/>
      <c r="C476" s="925"/>
      <c r="D476" s="925"/>
      <c r="E476" s="925"/>
      <c r="F476" s="925"/>
      <c r="G476" s="925"/>
      <c r="H476" s="925"/>
      <c r="I476" s="925"/>
      <c r="J476" s="925"/>
      <c r="K476" s="925"/>
      <c r="L476" s="925"/>
      <c r="M476" s="925"/>
      <c r="N476" s="925"/>
    </row>
    <row r="477" spans="1:17" ht="12.75" customHeight="1" x14ac:dyDescent="0.25">
      <c r="A477" s="926"/>
      <c r="B477" s="926"/>
      <c r="C477" s="926"/>
      <c r="D477" s="926"/>
      <c r="E477" s="926"/>
      <c r="F477" s="926"/>
      <c r="G477" s="926"/>
      <c r="H477" s="926"/>
      <c r="I477" s="486"/>
      <c r="J477" s="486"/>
      <c r="K477" s="486"/>
      <c r="L477" s="486"/>
      <c r="M477" s="486"/>
      <c r="N477" s="486"/>
    </row>
    <row r="478" spans="1:17" x14ac:dyDescent="0.25">
      <c r="A478" s="486"/>
      <c r="B478" s="486"/>
      <c r="C478" s="486"/>
      <c r="D478" s="486"/>
      <c r="E478" s="486"/>
      <c r="F478" s="486"/>
      <c r="G478" s="486"/>
      <c r="H478" s="486"/>
      <c r="I478" s="486"/>
      <c r="J478" s="486"/>
      <c r="K478" s="486"/>
      <c r="L478" s="486"/>
      <c r="M478" s="486"/>
      <c r="N478" s="486"/>
    </row>
    <row r="479" spans="1:17" x14ac:dyDescent="0.25">
      <c r="A479" s="486"/>
      <c r="B479" s="486"/>
      <c r="C479" s="486"/>
      <c r="D479" s="486"/>
      <c r="E479" s="486"/>
      <c r="F479" s="486"/>
      <c r="G479" s="486"/>
      <c r="H479" s="486"/>
      <c r="I479" s="486"/>
      <c r="J479" s="486"/>
      <c r="K479" s="486"/>
      <c r="L479" s="486"/>
      <c r="M479" s="486"/>
      <c r="N479" s="486"/>
    </row>
    <row r="480" spans="1:17" x14ac:dyDescent="0.25">
      <c r="A480" s="486"/>
      <c r="B480" s="486"/>
      <c r="C480" s="486"/>
      <c r="D480" s="486"/>
      <c r="E480" s="486"/>
      <c r="F480" s="486"/>
      <c r="G480" s="486"/>
      <c r="H480" s="486"/>
      <c r="I480" s="486"/>
      <c r="J480" s="486"/>
      <c r="K480" s="486"/>
      <c r="L480" s="486"/>
      <c r="M480" s="486"/>
      <c r="N480" s="486"/>
    </row>
    <row r="481" spans="1:16" x14ac:dyDescent="0.25">
      <c r="A481" s="486"/>
      <c r="B481" s="486"/>
      <c r="C481" s="486"/>
      <c r="D481" s="486"/>
      <c r="E481" s="486"/>
      <c r="F481" s="486"/>
      <c r="G481" s="486"/>
      <c r="H481" s="486"/>
      <c r="I481" s="486"/>
      <c r="J481" s="486"/>
      <c r="K481" s="486"/>
      <c r="L481" s="486"/>
      <c r="M481" s="486"/>
      <c r="N481" s="486"/>
    </row>
    <row r="482" spans="1:16" x14ac:dyDescent="0.25">
      <c r="A482" s="486"/>
      <c r="B482" s="486"/>
      <c r="C482" s="486"/>
      <c r="D482" s="486"/>
      <c r="E482" s="486"/>
      <c r="F482" s="486"/>
      <c r="G482" s="486"/>
      <c r="H482" s="486"/>
      <c r="I482" s="486"/>
      <c r="J482" s="486"/>
      <c r="K482" s="486"/>
      <c r="L482" s="486"/>
      <c r="M482" s="486"/>
      <c r="N482" s="486"/>
    </row>
    <row r="483" spans="1:16" x14ac:dyDescent="0.25">
      <c r="A483" s="486"/>
      <c r="B483" s="486"/>
      <c r="C483" s="486"/>
      <c r="D483" s="486"/>
      <c r="E483" s="486"/>
      <c r="F483" s="486"/>
      <c r="G483" s="486"/>
      <c r="H483" s="486"/>
      <c r="I483" s="486"/>
      <c r="J483" s="486"/>
      <c r="K483" s="486"/>
      <c r="L483" s="486"/>
      <c r="M483" s="486"/>
      <c r="N483" s="486"/>
    </row>
    <row r="484" spans="1:16" x14ac:dyDescent="0.25">
      <c r="A484" s="486"/>
      <c r="B484" s="486"/>
      <c r="C484" s="486"/>
      <c r="D484" s="486"/>
      <c r="E484" s="486"/>
      <c r="F484" s="486"/>
      <c r="G484" s="486"/>
      <c r="H484" s="486"/>
      <c r="I484" s="486"/>
      <c r="J484" s="486"/>
      <c r="K484" s="486"/>
      <c r="L484" s="486"/>
      <c r="M484" s="486"/>
      <c r="N484" s="486"/>
    </row>
    <row r="485" spans="1:16" x14ac:dyDescent="0.25">
      <c r="A485" s="13" t="s">
        <v>23</v>
      </c>
      <c r="B485" s="13"/>
      <c r="C485" s="791">
        <f>Presentación!$C$3</f>
        <v>1990</v>
      </c>
      <c r="D485" s="791"/>
      <c r="E485" s="791"/>
      <c r="F485" s="791"/>
      <c r="G485" s="791"/>
      <c r="H485" s="791"/>
      <c r="I485" s="791"/>
      <c r="J485" s="791"/>
      <c r="K485" s="791"/>
      <c r="L485" s="791"/>
      <c r="M485" s="791"/>
      <c r="N485" s="791"/>
    </row>
    <row r="486" spans="1:16" ht="12" customHeight="1" x14ac:dyDescent="0.25">
      <c r="A486" s="11" t="s">
        <v>24</v>
      </c>
      <c r="B486" s="11"/>
      <c r="C486" s="792" t="s">
        <v>384</v>
      </c>
      <c r="D486" s="792"/>
      <c r="E486" s="792"/>
      <c r="F486" s="792"/>
      <c r="G486" s="792"/>
      <c r="H486" s="792"/>
      <c r="I486" s="792"/>
      <c r="J486" s="792"/>
      <c r="K486" s="792"/>
      <c r="L486" s="792"/>
      <c r="M486" s="792"/>
      <c r="N486" s="792"/>
      <c r="P486">
        <v>16</v>
      </c>
    </row>
    <row r="487" spans="1:16" ht="12.75" customHeight="1" x14ac:dyDescent="0.25">
      <c r="A487" s="11" t="s">
        <v>27</v>
      </c>
      <c r="B487" s="11"/>
      <c r="C487" s="690" t="s">
        <v>697</v>
      </c>
      <c r="D487" s="690"/>
      <c r="E487" s="690"/>
      <c r="F487" s="690"/>
      <c r="G487" s="690"/>
      <c r="H487" s="690"/>
      <c r="I487" s="690"/>
      <c r="J487" s="690"/>
      <c r="K487" s="690"/>
      <c r="L487" s="690"/>
      <c r="M487" s="690"/>
      <c r="N487" s="690"/>
    </row>
    <row r="488" spans="1:16" ht="12" customHeight="1" x14ac:dyDescent="0.25">
      <c r="A488" s="11" t="s">
        <v>29</v>
      </c>
      <c r="B488" s="11"/>
      <c r="C488" s="690" t="s">
        <v>680</v>
      </c>
      <c r="D488" s="690"/>
      <c r="E488" s="690"/>
      <c r="F488" s="690"/>
      <c r="G488" s="690"/>
      <c r="H488" s="690"/>
      <c r="I488" s="690"/>
      <c r="J488" s="690"/>
      <c r="K488" s="690"/>
      <c r="L488" s="690"/>
      <c r="M488" s="690"/>
      <c r="N488" s="690"/>
    </row>
    <row r="489" spans="1:16" ht="12" customHeight="1" x14ac:dyDescent="0.25">
      <c r="A489" s="11" t="s">
        <v>31</v>
      </c>
      <c r="B489" s="11"/>
      <c r="C489" s="690" t="s">
        <v>262</v>
      </c>
      <c r="D489" s="690"/>
      <c r="E489" s="690"/>
      <c r="F489" s="690"/>
      <c r="G489" s="690"/>
      <c r="H489" s="690"/>
      <c r="I489" s="690"/>
      <c r="J489" s="690"/>
      <c r="K489" s="690"/>
      <c r="L489" s="690"/>
      <c r="M489" s="690"/>
      <c r="N489" s="690"/>
    </row>
    <row r="490" spans="1:16" ht="12.75" customHeight="1" x14ac:dyDescent="0.25">
      <c r="A490" s="696" t="s">
        <v>33</v>
      </c>
      <c r="B490" s="696"/>
      <c r="C490" s="23" t="s">
        <v>496</v>
      </c>
      <c r="D490" s="8" t="s">
        <v>263</v>
      </c>
      <c r="E490" s="8"/>
      <c r="F490" s="8"/>
      <c r="G490" s="8"/>
      <c r="H490" s="8"/>
      <c r="I490" s="8"/>
      <c r="J490" s="8"/>
      <c r="K490" s="8"/>
      <c r="L490" s="8"/>
      <c r="M490" s="8"/>
      <c r="N490" s="8"/>
    </row>
    <row r="491" spans="1:16" ht="12.75" customHeight="1" x14ac:dyDescent="0.25">
      <c r="A491" s="7" t="s">
        <v>37</v>
      </c>
      <c r="B491" s="7"/>
      <c r="C491" s="6" t="s">
        <v>264</v>
      </c>
      <c r="D491" s="6" t="s">
        <v>265</v>
      </c>
      <c r="E491" s="708" t="s">
        <v>266</v>
      </c>
      <c r="F491" s="7" t="s">
        <v>267</v>
      </c>
      <c r="G491" s="7" t="s">
        <v>268</v>
      </c>
      <c r="H491" s="7" t="s">
        <v>269</v>
      </c>
      <c r="I491" s="7" t="s">
        <v>270</v>
      </c>
      <c r="J491" s="7" t="s">
        <v>271</v>
      </c>
      <c r="K491" s="7" t="s">
        <v>272</v>
      </c>
      <c r="L491" s="7" t="s">
        <v>273</v>
      </c>
      <c r="M491" s="7" t="s">
        <v>274</v>
      </c>
      <c r="N491" s="708" t="s">
        <v>274</v>
      </c>
    </row>
    <row r="492" spans="1:16" x14ac:dyDescent="0.25">
      <c r="A492" s="7"/>
      <c r="B492" s="7"/>
      <c r="C492" s="6"/>
      <c r="D492" s="6"/>
      <c r="E492" s="6"/>
      <c r="F492" s="6"/>
      <c r="G492" s="6"/>
      <c r="H492" s="6"/>
      <c r="I492" s="6"/>
      <c r="J492" s="6"/>
      <c r="K492" s="6"/>
      <c r="L492" s="6"/>
      <c r="M492" s="7"/>
      <c r="N492" s="708"/>
    </row>
    <row r="493" spans="1:16" x14ac:dyDescent="0.25">
      <c r="A493" s="7"/>
      <c r="B493" s="7"/>
      <c r="C493" s="6"/>
      <c r="D493" s="6"/>
      <c r="E493" s="708"/>
      <c r="F493" s="7"/>
      <c r="G493" s="7"/>
      <c r="H493" s="7"/>
      <c r="I493" s="7"/>
      <c r="J493" s="7"/>
      <c r="K493" s="7"/>
      <c r="L493" s="7"/>
      <c r="M493" s="7"/>
      <c r="N493" s="708"/>
    </row>
    <row r="494" spans="1:16" ht="12" customHeight="1" x14ac:dyDescent="0.25">
      <c r="A494" s="6" t="s">
        <v>197</v>
      </c>
      <c r="B494" s="6" t="s">
        <v>47</v>
      </c>
      <c r="C494" s="6"/>
      <c r="D494" s="796" t="s">
        <v>48</v>
      </c>
      <c r="E494" s="110" t="s">
        <v>460</v>
      </c>
      <c r="F494" s="797" t="s">
        <v>244</v>
      </c>
      <c r="G494" s="7" t="s">
        <v>276</v>
      </c>
      <c r="H494" s="7" t="s">
        <v>276</v>
      </c>
      <c r="I494" s="7" t="s">
        <v>276</v>
      </c>
      <c r="J494" s="7" t="s">
        <v>276</v>
      </c>
      <c r="K494" s="7" t="s">
        <v>276</v>
      </c>
      <c r="L494" s="796" t="s">
        <v>276</v>
      </c>
      <c r="M494" s="110" t="s">
        <v>460</v>
      </c>
      <c r="N494" s="110" t="s">
        <v>497</v>
      </c>
    </row>
    <row r="495" spans="1:16" ht="13.5" x14ac:dyDescent="0.25">
      <c r="A495" s="6"/>
      <c r="B495" s="6"/>
      <c r="C495" s="6"/>
      <c r="D495" s="796"/>
      <c r="E495" s="71" t="s">
        <v>498</v>
      </c>
      <c r="F495" s="797"/>
      <c r="G495" s="7"/>
      <c r="H495" s="7"/>
      <c r="I495" s="7"/>
      <c r="J495" s="7"/>
      <c r="K495" s="7"/>
      <c r="L495" s="796"/>
      <c r="M495" s="51" t="s">
        <v>499</v>
      </c>
      <c r="N495" s="51" t="s">
        <v>499</v>
      </c>
    </row>
    <row r="496" spans="1:16" ht="15" customHeight="1" x14ac:dyDescent="0.25">
      <c r="A496" s="6"/>
      <c r="B496" s="6"/>
      <c r="C496" s="6"/>
      <c r="D496" s="6"/>
      <c r="E496" s="923" t="s">
        <v>500</v>
      </c>
      <c r="F496" s="6" t="s">
        <v>279</v>
      </c>
      <c r="G496" s="924" t="s">
        <v>698</v>
      </c>
      <c r="H496" s="924" t="s">
        <v>698</v>
      </c>
      <c r="I496" s="924" t="s">
        <v>698</v>
      </c>
      <c r="J496" s="924" t="s">
        <v>698</v>
      </c>
      <c r="K496" s="924" t="s">
        <v>698</v>
      </c>
      <c r="L496" s="924" t="s">
        <v>698</v>
      </c>
      <c r="M496" s="615" t="s">
        <v>502</v>
      </c>
      <c r="N496" s="110" t="s">
        <v>502</v>
      </c>
    </row>
    <row r="497" spans="1:17" ht="23" x14ac:dyDescent="0.25">
      <c r="A497" s="6"/>
      <c r="B497" s="6"/>
      <c r="C497" s="6"/>
      <c r="D497" s="6"/>
      <c r="E497" s="6"/>
      <c r="F497" s="6"/>
      <c r="G497" s="924"/>
      <c r="H497" s="924"/>
      <c r="I497" s="924"/>
      <c r="J497" s="924"/>
      <c r="K497" s="924"/>
      <c r="L497" s="924"/>
      <c r="M497" s="616" t="s">
        <v>503</v>
      </c>
      <c r="N497" s="71" t="s">
        <v>504</v>
      </c>
    </row>
    <row r="498" spans="1:17" ht="13.5" x14ac:dyDescent="0.25">
      <c r="A498" s="6"/>
      <c r="B498" s="6"/>
      <c r="C498" s="6"/>
      <c r="D498" s="94" t="s">
        <v>282</v>
      </c>
      <c r="E498" s="94" t="s">
        <v>283</v>
      </c>
      <c r="F498" s="94" t="s">
        <v>158</v>
      </c>
      <c r="G498" s="458" t="s">
        <v>284</v>
      </c>
      <c r="H498" s="458" t="s">
        <v>285</v>
      </c>
      <c r="I498" s="458" t="s">
        <v>286</v>
      </c>
      <c r="J498" s="458" t="s">
        <v>287</v>
      </c>
      <c r="K498" s="458" t="s">
        <v>288</v>
      </c>
      <c r="L498" s="458" t="s">
        <v>289</v>
      </c>
      <c r="M498" s="458" t="s">
        <v>290</v>
      </c>
      <c r="N498" s="458" t="s">
        <v>290</v>
      </c>
    </row>
    <row r="499" spans="1:17" ht="12.75" customHeight="1" x14ac:dyDescent="0.25">
      <c r="A499" s="689" t="s">
        <v>68</v>
      </c>
      <c r="B499" s="689" t="s">
        <v>315</v>
      </c>
      <c r="C499" s="135" t="s">
        <v>689</v>
      </c>
      <c r="D499" s="617"/>
      <c r="E499" s="618"/>
      <c r="F499" s="71">
        <v>20</v>
      </c>
      <c r="G499" s="79"/>
      <c r="H499" s="79"/>
      <c r="I499" s="79"/>
      <c r="J499" s="79"/>
      <c r="K499" s="79"/>
      <c r="L499" s="79"/>
      <c r="M499" s="617">
        <f>((D499*E499*G499*H499*I499)-(D499*E499*J499*K499*L499))/F499</f>
        <v>0</v>
      </c>
      <c r="N499" s="617"/>
      <c r="P499">
        <v>1</v>
      </c>
      <c r="Q499">
        <f>P486*100+P499</f>
        <v>1601</v>
      </c>
    </row>
    <row r="500" spans="1:17" x14ac:dyDescent="0.25">
      <c r="A500" s="689"/>
      <c r="B500" s="689"/>
      <c r="C500" s="486" t="s">
        <v>693</v>
      </c>
      <c r="D500" s="617"/>
      <c r="E500" s="620"/>
      <c r="F500" s="25" t="s">
        <v>291</v>
      </c>
      <c r="G500" s="79"/>
      <c r="H500" s="79"/>
      <c r="I500" s="79"/>
      <c r="J500" s="34"/>
      <c r="K500" s="34"/>
      <c r="L500" s="34"/>
      <c r="M500" s="619">
        <f>((D500*E500*G500*H500*I500)-(D500*E500*J500*K500*L500))/F500</f>
        <v>0</v>
      </c>
      <c r="N500" s="619"/>
      <c r="P500">
        <v>2</v>
      </c>
      <c r="Q500">
        <f>P486*100+P500</f>
        <v>1602</v>
      </c>
    </row>
    <row r="501" spans="1:17" x14ac:dyDescent="0.25">
      <c r="A501" s="689"/>
      <c r="B501" s="689"/>
      <c r="C501" s="135" t="s">
        <v>691</v>
      </c>
      <c r="D501" s="617"/>
      <c r="E501" s="620"/>
      <c r="F501" s="25" t="s">
        <v>291</v>
      </c>
      <c r="G501" s="79"/>
      <c r="H501" s="79"/>
      <c r="I501" s="79"/>
      <c r="J501" s="34"/>
      <c r="K501" s="34"/>
      <c r="L501" s="34"/>
      <c r="M501" s="619">
        <f>((D501*E501*G501*H501*I501)-(D501*E501*J501*K501*L501))/F501</f>
        <v>0</v>
      </c>
      <c r="N501" s="619"/>
      <c r="P501">
        <v>3</v>
      </c>
      <c r="Q501">
        <f>P486*100+P501</f>
        <v>1603</v>
      </c>
    </row>
    <row r="502" spans="1:17" x14ac:dyDescent="0.25">
      <c r="A502" s="798" t="s">
        <v>292</v>
      </c>
      <c r="B502" s="798"/>
      <c r="C502" s="798"/>
      <c r="D502" s="621">
        <f>SUM(D499:D501)</f>
        <v>0</v>
      </c>
      <c r="E502" s="622"/>
      <c r="F502" s="622"/>
      <c r="G502" s="372"/>
      <c r="H502" s="372"/>
      <c r="I502" s="372"/>
      <c r="J502" s="372"/>
      <c r="K502" s="372"/>
      <c r="L502" s="372"/>
      <c r="M502" s="635">
        <f>SUM(M499:M501)</f>
        <v>0</v>
      </c>
      <c r="N502" s="635">
        <f>SUM(N499:N501)</f>
        <v>0</v>
      </c>
    </row>
    <row r="503" spans="1:17" ht="12" customHeight="1" x14ac:dyDescent="0.25">
      <c r="A503" s="7" t="s">
        <v>310</v>
      </c>
      <c r="B503" s="7" t="s">
        <v>315</v>
      </c>
      <c r="C503" s="469" t="s">
        <v>315</v>
      </c>
      <c r="D503" s="617"/>
      <c r="E503" s="620"/>
      <c r="F503" s="25" t="s">
        <v>291</v>
      </c>
      <c r="G503" s="79"/>
      <c r="H503" s="79"/>
      <c r="I503" s="79"/>
      <c r="J503" s="34"/>
      <c r="K503" s="34"/>
      <c r="L503" s="34"/>
      <c r="M503" s="619">
        <f>((D503*E503*G503*H503*I503)-(D503*E503*J503*K503*L503))/F503</f>
        <v>0</v>
      </c>
      <c r="N503" s="619"/>
      <c r="P503">
        <v>4</v>
      </c>
      <c r="Q503">
        <f>P486*100+P503</f>
        <v>1604</v>
      </c>
    </row>
    <row r="504" spans="1:17" x14ac:dyDescent="0.25">
      <c r="A504" s="7"/>
      <c r="B504" s="7"/>
      <c r="C504" s="80" t="s">
        <v>312</v>
      </c>
      <c r="D504" s="25"/>
      <c r="E504" s="25"/>
      <c r="F504" s="25"/>
      <c r="G504" s="34"/>
      <c r="H504" s="34"/>
      <c r="I504" s="34"/>
      <c r="J504" s="34"/>
      <c r="K504" s="34"/>
      <c r="L504" s="34"/>
      <c r="M504" s="619"/>
      <c r="N504" s="619"/>
    </row>
    <row r="505" spans="1:17" x14ac:dyDescent="0.25">
      <c r="A505" s="798" t="s">
        <v>292</v>
      </c>
      <c r="B505" s="798"/>
      <c r="C505" s="798"/>
      <c r="D505" s="621">
        <f>SUM(D503:D504)</f>
        <v>0</v>
      </c>
      <c r="E505" s="622"/>
      <c r="F505" s="622"/>
      <c r="G505" s="372"/>
      <c r="H505" s="372"/>
      <c r="I505" s="372"/>
      <c r="J505" s="372"/>
      <c r="K505" s="372"/>
      <c r="L505" s="372"/>
      <c r="M505" s="635">
        <f>SUM(M503:M504)</f>
        <v>0</v>
      </c>
      <c r="N505" s="635">
        <f>SUM(N503:N504)</f>
        <v>0</v>
      </c>
    </row>
    <row r="506" spans="1:17" ht="12" customHeight="1" x14ac:dyDescent="0.25">
      <c r="A506" s="7" t="s">
        <v>313</v>
      </c>
      <c r="B506" s="7" t="s">
        <v>315</v>
      </c>
      <c r="C506" s="469" t="s">
        <v>315</v>
      </c>
      <c r="D506" s="617"/>
      <c r="E506" s="620"/>
      <c r="F506" s="25" t="s">
        <v>291</v>
      </c>
      <c r="G506" s="79"/>
      <c r="H506" s="79"/>
      <c r="I506" s="79"/>
      <c r="J506" s="34"/>
      <c r="K506" s="34"/>
      <c r="L506" s="34"/>
      <c r="M506" s="619">
        <f>((D506*E506*G506*H506*I506)-(D506*E506*J506*K506*L506))/F506</f>
        <v>0</v>
      </c>
      <c r="N506" s="619"/>
      <c r="P506">
        <v>5</v>
      </c>
      <c r="Q506">
        <f>P486*100+P506</f>
        <v>1605</v>
      </c>
    </row>
    <row r="507" spans="1:17" x14ac:dyDescent="0.25">
      <c r="A507" s="7"/>
      <c r="B507" s="7"/>
      <c r="C507" s="80" t="s">
        <v>312</v>
      </c>
      <c r="D507" s="25"/>
      <c r="E507" s="25"/>
      <c r="F507" s="25"/>
      <c r="G507" s="34"/>
      <c r="H507" s="34"/>
      <c r="I507" s="34"/>
      <c r="J507" s="34"/>
      <c r="K507" s="34"/>
      <c r="L507" s="34"/>
      <c r="M507" s="619"/>
      <c r="N507" s="619"/>
    </row>
    <row r="508" spans="1:17" x14ac:dyDescent="0.25">
      <c r="A508" s="798" t="s">
        <v>292</v>
      </c>
      <c r="B508" s="798"/>
      <c r="C508" s="798"/>
      <c r="D508" s="621">
        <f>SUM(D506:D507)</f>
        <v>0</v>
      </c>
      <c r="E508" s="622"/>
      <c r="F508" s="622"/>
      <c r="G508" s="372"/>
      <c r="H508" s="372"/>
      <c r="I508" s="372"/>
      <c r="J508" s="372"/>
      <c r="K508" s="372"/>
      <c r="L508" s="372"/>
      <c r="M508" s="635">
        <f>SUM(M506:M507)</f>
        <v>0</v>
      </c>
      <c r="N508" s="635">
        <f>SUM(N506:N507)</f>
        <v>0</v>
      </c>
    </row>
    <row r="509" spans="1:17" ht="12" customHeight="1" x14ac:dyDescent="0.25">
      <c r="A509" s="7" t="s">
        <v>314</v>
      </c>
      <c r="B509" s="7" t="s">
        <v>315</v>
      </c>
      <c r="C509" s="469" t="s">
        <v>315</v>
      </c>
      <c r="D509" s="617"/>
      <c r="E509" s="620"/>
      <c r="F509" s="25" t="s">
        <v>291</v>
      </c>
      <c r="G509" s="79"/>
      <c r="H509" s="79"/>
      <c r="I509" s="79"/>
      <c r="J509" s="34"/>
      <c r="K509" s="34"/>
      <c r="L509" s="34"/>
      <c r="M509" s="619">
        <f>((D509*E509*G509*H509*I509)-(D509*E509*J509*K509*L509))/F509</f>
        <v>0</v>
      </c>
      <c r="N509" s="619"/>
      <c r="P509">
        <v>6</v>
      </c>
      <c r="Q509">
        <f>P486*100+P509</f>
        <v>1606</v>
      </c>
    </row>
    <row r="510" spans="1:17" x14ac:dyDescent="0.25">
      <c r="A510" s="7"/>
      <c r="B510" s="7"/>
      <c r="C510" s="80" t="s">
        <v>312</v>
      </c>
      <c r="D510" s="25"/>
      <c r="E510" s="25"/>
      <c r="F510" s="25"/>
      <c r="G510" s="34"/>
      <c r="H510" s="34"/>
      <c r="I510" s="34"/>
      <c r="J510" s="34"/>
      <c r="K510" s="34"/>
      <c r="L510" s="34"/>
      <c r="M510" s="619"/>
      <c r="N510" s="619"/>
    </row>
    <row r="511" spans="1:17" x14ac:dyDescent="0.25">
      <c r="A511" s="798" t="s">
        <v>292</v>
      </c>
      <c r="B511" s="798"/>
      <c r="C511" s="798"/>
      <c r="D511" s="621">
        <f>SUM(D509:D510)</f>
        <v>0</v>
      </c>
      <c r="E511" s="622"/>
      <c r="F511" s="622"/>
      <c r="G511" s="372"/>
      <c r="H511" s="372"/>
      <c r="I511" s="372"/>
      <c r="J511" s="372"/>
      <c r="K511" s="372"/>
      <c r="L511" s="372"/>
      <c r="M511" s="635">
        <f>SUM(M509:M510)</f>
        <v>0</v>
      </c>
      <c r="N511" s="635">
        <f>SUM(N509:N510)</f>
        <v>0</v>
      </c>
    </row>
    <row r="512" spans="1:17" ht="12" customHeight="1" x14ac:dyDescent="0.25">
      <c r="A512" s="7" t="s">
        <v>316</v>
      </c>
      <c r="B512" s="7" t="s">
        <v>315</v>
      </c>
      <c r="C512" s="469" t="s">
        <v>315</v>
      </c>
      <c r="D512" s="617"/>
      <c r="E512" s="620"/>
      <c r="F512" s="25" t="s">
        <v>291</v>
      </c>
      <c r="G512" s="34"/>
      <c r="H512" s="34"/>
      <c r="I512" s="34"/>
      <c r="J512" s="34"/>
      <c r="K512" s="34"/>
      <c r="L512" s="34"/>
      <c r="M512" s="619">
        <f>((D512*E512*G512*H512*I512)-(D512*E512*J512*K512*L512))/F512</f>
        <v>0</v>
      </c>
      <c r="N512" s="619"/>
      <c r="P512">
        <v>7</v>
      </c>
      <c r="Q512">
        <f>P486*100+P512</f>
        <v>1607</v>
      </c>
    </row>
    <row r="513" spans="1:16" x14ac:dyDescent="0.25">
      <c r="A513" s="7"/>
      <c r="B513" s="7"/>
      <c r="C513" s="80" t="s">
        <v>312</v>
      </c>
      <c r="D513" s="25"/>
      <c r="E513" s="25"/>
      <c r="F513" s="25"/>
      <c r="G513" s="34"/>
      <c r="H513" s="34"/>
      <c r="I513" s="34"/>
      <c r="J513" s="34"/>
      <c r="K513" s="34"/>
      <c r="L513" s="34"/>
      <c r="M513" s="619"/>
      <c r="N513" s="619"/>
    </row>
    <row r="514" spans="1:16" x14ac:dyDescent="0.25">
      <c r="A514" s="798" t="s">
        <v>292</v>
      </c>
      <c r="B514" s="798"/>
      <c r="C514" s="798"/>
      <c r="D514" s="621">
        <f>SUM(D512:D513)</f>
        <v>0</v>
      </c>
      <c r="E514" s="622"/>
      <c r="F514" s="622"/>
      <c r="G514" s="374"/>
      <c r="H514" s="374"/>
      <c r="I514" s="374"/>
      <c r="J514" s="374"/>
      <c r="K514" s="374"/>
      <c r="L514" s="374"/>
      <c r="M514" s="635">
        <f>SUM(M512:M513)</f>
        <v>0</v>
      </c>
      <c r="N514" s="635">
        <f>SUM(N512:N513)</f>
        <v>0</v>
      </c>
    </row>
    <row r="515" spans="1:16" x14ac:dyDescent="0.25">
      <c r="A515" s="701" t="s">
        <v>91</v>
      </c>
      <c r="B515" s="701"/>
      <c r="C515" s="701"/>
      <c r="D515" s="623">
        <f>D514+D511+D508+D505+D502</f>
        <v>0</v>
      </c>
      <c r="E515" s="627"/>
      <c r="F515" s="627"/>
      <c r="G515" s="93"/>
      <c r="H515" s="93"/>
      <c r="I515" s="93"/>
      <c r="J515" s="93"/>
      <c r="K515" s="93"/>
      <c r="L515" s="93"/>
      <c r="M515" s="635">
        <f>M514+M511+M508+M505+M502</f>
        <v>0</v>
      </c>
      <c r="N515" s="635">
        <f>N514+N511+N508+N505+N502</f>
        <v>0</v>
      </c>
    </row>
    <row r="516" spans="1:16" ht="13.5" x14ac:dyDescent="0.25">
      <c r="A516" s="925" t="s">
        <v>707</v>
      </c>
      <c r="B516" s="925"/>
      <c r="C516" s="925"/>
      <c r="D516" s="925"/>
      <c r="E516" s="925"/>
      <c r="F516" s="925"/>
      <c r="G516" s="925"/>
      <c r="H516" s="925"/>
      <c r="I516" s="925"/>
      <c r="J516" s="925"/>
      <c r="K516" s="925"/>
      <c r="L516" s="925"/>
      <c r="M516" s="925"/>
      <c r="N516" s="925"/>
    </row>
    <row r="517" spans="1:16" ht="12.75" customHeight="1" x14ac:dyDescent="0.25">
      <c r="A517" s="926"/>
      <c r="B517" s="926"/>
      <c r="C517" s="926"/>
      <c r="D517" s="926"/>
      <c r="E517" s="926"/>
      <c r="F517" s="926"/>
      <c r="G517" s="926"/>
      <c r="H517" s="926"/>
      <c r="I517" s="486"/>
      <c r="J517" s="486"/>
      <c r="K517" s="486"/>
      <c r="L517" s="486"/>
      <c r="M517" s="486"/>
      <c r="N517" s="486"/>
    </row>
    <row r="518" spans="1:16" x14ac:dyDescent="0.25">
      <c r="A518" s="486"/>
      <c r="B518" s="486"/>
      <c r="C518" s="486"/>
      <c r="D518" s="486"/>
      <c r="E518" s="486"/>
      <c r="F518" s="486"/>
      <c r="G518" s="486"/>
      <c r="H518" s="486"/>
      <c r="I518" s="486"/>
      <c r="J518" s="486"/>
      <c r="K518" s="486"/>
      <c r="L518" s="486"/>
      <c r="M518" s="486"/>
      <c r="N518" s="486"/>
    </row>
    <row r="519" spans="1:16" x14ac:dyDescent="0.25">
      <c r="A519" s="486"/>
      <c r="B519" s="486"/>
      <c r="C519" s="486"/>
      <c r="D519" s="486"/>
      <c r="E519" s="486"/>
      <c r="F519" s="486"/>
      <c r="G519" s="486"/>
      <c r="H519" s="486"/>
      <c r="I519" s="486"/>
      <c r="J519" s="486"/>
      <c r="K519" s="486"/>
      <c r="L519" s="486"/>
      <c r="M519" s="486"/>
      <c r="N519" s="486"/>
    </row>
    <row r="520" spans="1:16" x14ac:dyDescent="0.25">
      <c r="A520" s="486"/>
      <c r="B520" s="486"/>
      <c r="C520" s="486"/>
      <c r="D520" s="486"/>
      <c r="E520" s="486"/>
      <c r="F520" s="486"/>
      <c r="G520" s="486"/>
      <c r="H520" s="486"/>
      <c r="I520" s="486"/>
      <c r="J520" s="486"/>
      <c r="K520" s="486"/>
      <c r="L520" s="486"/>
      <c r="M520" s="486"/>
      <c r="N520" s="486"/>
    </row>
    <row r="521" spans="1:16" x14ac:dyDescent="0.25">
      <c r="A521" s="486"/>
      <c r="B521" s="486"/>
      <c r="C521" s="486"/>
      <c r="D521" s="486"/>
      <c r="E521" s="486"/>
      <c r="F521" s="486"/>
      <c r="G521" s="486"/>
      <c r="H521" s="486"/>
      <c r="I521" s="486"/>
      <c r="J521" s="486"/>
      <c r="K521" s="486"/>
      <c r="L521" s="486"/>
      <c r="M521" s="486"/>
      <c r="N521" s="486"/>
    </row>
    <row r="522" spans="1:16" x14ac:dyDescent="0.25">
      <c r="A522" s="486"/>
      <c r="B522" s="486"/>
      <c r="C522" s="486"/>
      <c r="D522" s="486"/>
      <c r="E522" s="486"/>
      <c r="F522" s="486"/>
      <c r="G522" s="486"/>
      <c r="H522" s="486"/>
      <c r="I522" s="486"/>
      <c r="J522" s="486"/>
      <c r="K522" s="486"/>
      <c r="L522" s="486"/>
      <c r="M522" s="486"/>
      <c r="N522" s="486"/>
    </row>
    <row r="523" spans="1:16" x14ac:dyDescent="0.25">
      <c r="A523" s="486"/>
      <c r="B523" s="486"/>
      <c r="C523" s="486"/>
      <c r="D523" s="486"/>
      <c r="E523" s="486"/>
      <c r="F523" s="486"/>
      <c r="G523" s="486"/>
      <c r="H523" s="486"/>
      <c r="I523" s="486"/>
      <c r="J523" s="486"/>
      <c r="K523" s="486"/>
      <c r="L523" s="486"/>
      <c r="M523" s="486"/>
      <c r="N523" s="486"/>
    </row>
    <row r="524" spans="1:16" x14ac:dyDescent="0.25">
      <c r="A524" s="486"/>
      <c r="B524" s="486"/>
      <c r="C524" s="486"/>
      <c r="D524" s="486"/>
      <c r="E524" s="486"/>
      <c r="F524" s="486"/>
      <c r="G524" s="486"/>
      <c r="H524" s="486"/>
      <c r="I524" s="486"/>
      <c r="J524" s="486"/>
      <c r="K524" s="486"/>
      <c r="L524" s="486"/>
      <c r="M524" s="486"/>
      <c r="N524" s="486"/>
    </row>
    <row r="525" spans="1:16" x14ac:dyDescent="0.25">
      <c r="A525" s="13" t="s">
        <v>23</v>
      </c>
      <c r="B525" s="13"/>
      <c r="C525" s="791">
        <f>Presentación!$C$3</f>
        <v>1990</v>
      </c>
      <c r="D525" s="791"/>
      <c r="E525" s="791"/>
      <c r="F525" s="791"/>
      <c r="G525" s="791"/>
      <c r="H525" s="791"/>
      <c r="I525" s="791"/>
      <c r="J525" s="791"/>
      <c r="K525" s="791"/>
      <c r="L525" s="791"/>
      <c r="M525" s="791"/>
      <c r="N525" s="791"/>
    </row>
    <row r="526" spans="1:16" ht="12" customHeight="1" x14ac:dyDescent="0.25">
      <c r="A526" s="11" t="s">
        <v>24</v>
      </c>
      <c r="B526" s="11"/>
      <c r="C526" s="792" t="s">
        <v>385</v>
      </c>
      <c r="D526" s="792"/>
      <c r="E526" s="792"/>
      <c r="F526" s="792"/>
      <c r="G526" s="792"/>
      <c r="H526" s="792"/>
      <c r="I526" s="792"/>
      <c r="J526" s="792"/>
      <c r="K526" s="792"/>
      <c r="L526" s="792"/>
      <c r="M526" s="792"/>
      <c r="N526" s="792"/>
      <c r="P526">
        <v>8</v>
      </c>
    </row>
    <row r="527" spans="1:16" ht="12.75" customHeight="1" x14ac:dyDescent="0.25">
      <c r="A527" s="11" t="s">
        <v>27</v>
      </c>
      <c r="B527" s="11"/>
      <c r="C527" s="690" t="s">
        <v>697</v>
      </c>
      <c r="D527" s="690"/>
      <c r="E527" s="690"/>
      <c r="F527" s="690"/>
      <c r="G527" s="690"/>
      <c r="H527" s="690"/>
      <c r="I527" s="690"/>
      <c r="J527" s="690"/>
      <c r="K527" s="690"/>
      <c r="L527" s="690"/>
      <c r="M527" s="690"/>
      <c r="N527" s="690"/>
    </row>
    <row r="528" spans="1:16" ht="12" customHeight="1" x14ac:dyDescent="0.25">
      <c r="A528" s="11" t="s">
        <v>29</v>
      </c>
      <c r="B528" s="11"/>
      <c r="C528" s="690" t="s">
        <v>680</v>
      </c>
      <c r="D528" s="690"/>
      <c r="E528" s="690"/>
      <c r="F528" s="690"/>
      <c r="G528" s="690"/>
      <c r="H528" s="690"/>
      <c r="I528" s="690"/>
      <c r="J528" s="690"/>
      <c r="K528" s="690"/>
      <c r="L528" s="690"/>
      <c r="M528" s="690"/>
      <c r="N528" s="690"/>
    </row>
    <row r="529" spans="1:17" ht="12" customHeight="1" x14ac:dyDescent="0.25">
      <c r="A529" s="11" t="s">
        <v>31</v>
      </c>
      <c r="B529" s="11"/>
      <c r="C529" s="690" t="s">
        <v>262</v>
      </c>
      <c r="D529" s="690"/>
      <c r="E529" s="690"/>
      <c r="F529" s="690"/>
      <c r="G529" s="690"/>
      <c r="H529" s="690"/>
      <c r="I529" s="690"/>
      <c r="J529" s="690"/>
      <c r="K529" s="690"/>
      <c r="L529" s="690"/>
      <c r="M529" s="690"/>
      <c r="N529" s="690"/>
    </row>
    <row r="530" spans="1:17" ht="12.75" customHeight="1" x14ac:dyDescent="0.25">
      <c r="A530" s="696" t="s">
        <v>33</v>
      </c>
      <c r="B530" s="696"/>
      <c r="C530" s="23" t="s">
        <v>496</v>
      </c>
      <c r="D530" s="8" t="s">
        <v>263</v>
      </c>
      <c r="E530" s="8"/>
      <c r="F530" s="8"/>
      <c r="G530" s="8"/>
      <c r="H530" s="8"/>
      <c r="I530" s="8"/>
      <c r="J530" s="8"/>
      <c r="K530" s="8"/>
      <c r="L530" s="8"/>
      <c r="M530" s="8"/>
      <c r="N530" s="8"/>
    </row>
    <row r="531" spans="1:17" ht="12.75" customHeight="1" x14ac:dyDescent="0.25">
      <c r="A531" s="7" t="s">
        <v>37</v>
      </c>
      <c r="B531" s="7"/>
      <c r="C531" s="6" t="s">
        <v>264</v>
      </c>
      <c r="D531" s="6" t="s">
        <v>265</v>
      </c>
      <c r="E531" s="708" t="s">
        <v>266</v>
      </c>
      <c r="F531" s="7" t="s">
        <v>267</v>
      </c>
      <c r="G531" s="7" t="s">
        <v>268</v>
      </c>
      <c r="H531" s="7" t="s">
        <v>269</v>
      </c>
      <c r="I531" s="7" t="s">
        <v>270</v>
      </c>
      <c r="J531" s="7" t="s">
        <v>271</v>
      </c>
      <c r="K531" s="7" t="s">
        <v>272</v>
      </c>
      <c r="L531" s="7" t="s">
        <v>273</v>
      </c>
      <c r="M531" s="7" t="s">
        <v>274</v>
      </c>
      <c r="N531" s="708" t="s">
        <v>274</v>
      </c>
    </row>
    <row r="532" spans="1:17" x14ac:dyDescent="0.25">
      <c r="A532" s="7"/>
      <c r="B532" s="7"/>
      <c r="C532" s="6"/>
      <c r="D532" s="6"/>
      <c r="E532" s="6"/>
      <c r="F532" s="6"/>
      <c r="G532" s="6"/>
      <c r="H532" s="6"/>
      <c r="I532" s="6"/>
      <c r="J532" s="6"/>
      <c r="K532" s="6"/>
      <c r="L532" s="6"/>
      <c r="M532" s="7"/>
      <c r="N532" s="708"/>
    </row>
    <row r="533" spans="1:17" x14ac:dyDescent="0.25">
      <c r="A533" s="7"/>
      <c r="B533" s="7"/>
      <c r="C533" s="6"/>
      <c r="D533" s="6"/>
      <c r="E533" s="708"/>
      <c r="F533" s="7"/>
      <c r="G533" s="7"/>
      <c r="H533" s="7"/>
      <c r="I533" s="7"/>
      <c r="J533" s="7"/>
      <c r="K533" s="7"/>
      <c r="L533" s="7"/>
      <c r="M533" s="7"/>
      <c r="N533" s="708"/>
    </row>
    <row r="534" spans="1:17" ht="12" customHeight="1" x14ac:dyDescent="0.25">
      <c r="A534" s="6" t="s">
        <v>197</v>
      </c>
      <c r="B534" s="6" t="s">
        <v>47</v>
      </c>
      <c r="C534" s="6"/>
      <c r="D534" s="796" t="s">
        <v>48</v>
      </c>
      <c r="E534" s="110" t="s">
        <v>460</v>
      </c>
      <c r="F534" s="797" t="s">
        <v>244</v>
      </c>
      <c r="G534" s="7" t="s">
        <v>276</v>
      </c>
      <c r="H534" s="7" t="s">
        <v>276</v>
      </c>
      <c r="I534" s="7" t="s">
        <v>276</v>
      </c>
      <c r="J534" s="7" t="s">
        <v>276</v>
      </c>
      <c r="K534" s="7" t="s">
        <v>276</v>
      </c>
      <c r="L534" s="796" t="s">
        <v>276</v>
      </c>
      <c r="M534" s="110" t="s">
        <v>460</v>
      </c>
      <c r="N534" s="110" t="s">
        <v>497</v>
      </c>
    </row>
    <row r="535" spans="1:17" ht="13.5" x14ac:dyDescent="0.25">
      <c r="A535" s="6"/>
      <c r="B535" s="6"/>
      <c r="C535" s="6"/>
      <c r="D535" s="796"/>
      <c r="E535" s="71" t="s">
        <v>498</v>
      </c>
      <c r="F535" s="797"/>
      <c r="G535" s="7"/>
      <c r="H535" s="7"/>
      <c r="I535" s="7"/>
      <c r="J535" s="7"/>
      <c r="K535" s="7"/>
      <c r="L535" s="796"/>
      <c r="M535" s="51" t="s">
        <v>499</v>
      </c>
      <c r="N535" s="51" t="s">
        <v>499</v>
      </c>
    </row>
    <row r="536" spans="1:17" ht="15" customHeight="1" x14ac:dyDescent="0.25">
      <c r="A536" s="6"/>
      <c r="B536" s="6"/>
      <c r="C536" s="6"/>
      <c r="D536" s="6"/>
      <c r="E536" s="923" t="s">
        <v>500</v>
      </c>
      <c r="F536" s="6" t="s">
        <v>279</v>
      </c>
      <c r="G536" s="924" t="s">
        <v>698</v>
      </c>
      <c r="H536" s="924" t="s">
        <v>698</v>
      </c>
      <c r="I536" s="924" t="s">
        <v>698</v>
      </c>
      <c r="J536" s="924" t="s">
        <v>698</v>
      </c>
      <c r="K536" s="924" t="s">
        <v>698</v>
      </c>
      <c r="L536" s="924" t="s">
        <v>698</v>
      </c>
      <c r="M536" s="615" t="s">
        <v>502</v>
      </c>
      <c r="N536" s="110" t="s">
        <v>502</v>
      </c>
    </row>
    <row r="537" spans="1:17" ht="23" x14ac:dyDescent="0.25">
      <c r="A537" s="6"/>
      <c r="B537" s="6"/>
      <c r="C537" s="6"/>
      <c r="D537" s="6"/>
      <c r="E537" s="6"/>
      <c r="F537" s="6"/>
      <c r="G537" s="924"/>
      <c r="H537" s="924"/>
      <c r="I537" s="924"/>
      <c r="J537" s="924"/>
      <c r="K537" s="924"/>
      <c r="L537" s="924"/>
      <c r="M537" s="616" t="s">
        <v>503</v>
      </c>
      <c r="N537" s="71" t="s">
        <v>504</v>
      </c>
    </row>
    <row r="538" spans="1:17" ht="13.5" x14ac:dyDescent="0.25">
      <c r="A538" s="6"/>
      <c r="B538" s="6"/>
      <c r="C538" s="6"/>
      <c r="D538" s="94" t="s">
        <v>282</v>
      </c>
      <c r="E538" s="94" t="s">
        <v>283</v>
      </c>
      <c r="F538" s="94" t="s">
        <v>158</v>
      </c>
      <c r="G538" s="458" t="s">
        <v>284</v>
      </c>
      <c r="H538" s="458" t="s">
        <v>285</v>
      </c>
      <c r="I538" s="458" t="s">
        <v>286</v>
      </c>
      <c r="J538" s="458" t="s">
        <v>287</v>
      </c>
      <c r="K538" s="458" t="s">
        <v>288</v>
      </c>
      <c r="L538" s="458" t="s">
        <v>289</v>
      </c>
      <c r="M538" s="458" t="s">
        <v>290</v>
      </c>
      <c r="N538" s="458" t="s">
        <v>290</v>
      </c>
    </row>
    <row r="539" spans="1:17" ht="12.75" customHeight="1" x14ac:dyDescent="0.25">
      <c r="A539" s="689" t="s">
        <v>68</v>
      </c>
      <c r="B539" s="689" t="s">
        <v>315</v>
      </c>
      <c r="C539" s="135" t="s">
        <v>689</v>
      </c>
      <c r="D539" s="617"/>
      <c r="E539" s="618"/>
      <c r="F539" s="71">
        <v>20</v>
      </c>
      <c r="G539" s="79"/>
      <c r="H539" s="79"/>
      <c r="I539" s="79"/>
      <c r="J539" s="79"/>
      <c r="K539" s="79"/>
      <c r="L539" s="79"/>
      <c r="M539" s="617">
        <f>((D539*E539*G539*H539*I539)-(D539*E539*J539*K539*L539))/F539</f>
        <v>0</v>
      </c>
      <c r="N539" s="617"/>
      <c r="P539">
        <v>1</v>
      </c>
      <c r="Q539">
        <f>P526*100+P539</f>
        <v>801</v>
      </c>
    </row>
    <row r="540" spans="1:17" x14ac:dyDescent="0.25">
      <c r="A540" s="689"/>
      <c r="B540" s="689"/>
      <c r="C540" s="486" t="s">
        <v>693</v>
      </c>
      <c r="D540" s="617"/>
      <c r="E540" s="620"/>
      <c r="F540" s="25" t="s">
        <v>291</v>
      </c>
      <c r="G540" s="79"/>
      <c r="H540" s="79"/>
      <c r="I540" s="79"/>
      <c r="J540" s="34"/>
      <c r="K540" s="34"/>
      <c r="L540" s="34"/>
      <c r="M540" s="619">
        <f>((D540*E540*G540*H540*I540)-(D540*E540*J540*K540*L540))/F540</f>
        <v>0</v>
      </c>
      <c r="N540" s="619"/>
      <c r="P540">
        <v>2</v>
      </c>
      <c r="Q540">
        <f>P526*100+P540</f>
        <v>802</v>
      </c>
    </row>
    <row r="541" spans="1:17" x14ac:dyDescent="0.25">
      <c r="A541" s="689"/>
      <c r="B541" s="689"/>
      <c r="C541" s="135" t="s">
        <v>691</v>
      </c>
      <c r="D541" s="617"/>
      <c r="E541" s="620"/>
      <c r="F541" s="25" t="s">
        <v>291</v>
      </c>
      <c r="G541" s="79"/>
      <c r="H541" s="79"/>
      <c r="I541" s="79"/>
      <c r="J541" s="34"/>
      <c r="K541" s="34"/>
      <c r="L541" s="34"/>
      <c r="M541" s="619">
        <f>((D541*E541*G541*H541*I541)-(D541*E541*J541*K541*L541))/F541</f>
        <v>0</v>
      </c>
      <c r="N541" s="619"/>
      <c r="P541">
        <v>3</v>
      </c>
      <c r="Q541">
        <f>P526*100+P541</f>
        <v>803</v>
      </c>
    </row>
    <row r="542" spans="1:17" x14ac:dyDescent="0.25">
      <c r="A542" s="798" t="s">
        <v>292</v>
      </c>
      <c r="B542" s="798"/>
      <c r="C542" s="798"/>
      <c r="D542" s="621">
        <f>SUM(D539:D541)</f>
        <v>0</v>
      </c>
      <c r="E542" s="622"/>
      <c r="F542" s="622"/>
      <c r="G542" s="372"/>
      <c r="H542" s="372"/>
      <c r="I542" s="372"/>
      <c r="J542" s="372"/>
      <c r="K542" s="372"/>
      <c r="L542" s="372"/>
      <c r="M542" s="635">
        <f>SUM(M539:M541)</f>
        <v>0</v>
      </c>
      <c r="N542" s="635">
        <f>SUM(N539:N541)</f>
        <v>0</v>
      </c>
    </row>
    <row r="543" spans="1:17" ht="12" customHeight="1" x14ac:dyDescent="0.25">
      <c r="A543" s="7" t="s">
        <v>310</v>
      </c>
      <c r="B543" s="7" t="s">
        <v>315</v>
      </c>
      <c r="C543" s="469" t="s">
        <v>315</v>
      </c>
      <c r="D543" s="617"/>
      <c r="E543" s="620"/>
      <c r="F543" s="25" t="s">
        <v>291</v>
      </c>
      <c r="G543" s="79"/>
      <c r="H543" s="79"/>
      <c r="I543" s="79"/>
      <c r="J543" s="34"/>
      <c r="K543" s="34"/>
      <c r="L543" s="34"/>
      <c r="M543" s="619">
        <f>((D543*E543*G543*H543*I543)-(D543*E543*J543*K543*L543))/F543</f>
        <v>0</v>
      </c>
      <c r="N543" s="619"/>
      <c r="P543">
        <v>4</v>
      </c>
      <c r="Q543">
        <f>P526*100+P543</f>
        <v>804</v>
      </c>
    </row>
    <row r="544" spans="1:17" x14ac:dyDescent="0.25">
      <c r="A544" s="7"/>
      <c r="B544" s="7"/>
      <c r="C544" s="80" t="s">
        <v>312</v>
      </c>
      <c r="D544" s="25"/>
      <c r="E544" s="25"/>
      <c r="F544" s="25"/>
      <c r="G544" s="34"/>
      <c r="H544" s="34"/>
      <c r="I544" s="34"/>
      <c r="J544" s="34"/>
      <c r="K544" s="34"/>
      <c r="L544" s="34"/>
      <c r="M544" s="619"/>
      <c r="N544" s="619"/>
    </row>
    <row r="545" spans="1:17" x14ac:dyDescent="0.25">
      <c r="A545" s="798" t="s">
        <v>292</v>
      </c>
      <c r="B545" s="798"/>
      <c r="C545" s="798"/>
      <c r="D545" s="621">
        <f>SUM(D543:D544)</f>
        <v>0</v>
      </c>
      <c r="E545" s="622"/>
      <c r="F545" s="622"/>
      <c r="G545" s="372"/>
      <c r="H545" s="372"/>
      <c r="I545" s="372"/>
      <c r="J545" s="372"/>
      <c r="K545" s="372"/>
      <c r="L545" s="372"/>
      <c r="M545" s="635">
        <f>SUM(M543:M544)</f>
        <v>0</v>
      </c>
      <c r="N545" s="635">
        <f>SUM(N543:N544)</f>
        <v>0</v>
      </c>
    </row>
    <row r="546" spans="1:17" ht="12" customHeight="1" x14ac:dyDescent="0.25">
      <c r="A546" s="7" t="s">
        <v>313</v>
      </c>
      <c r="B546" s="7" t="s">
        <v>315</v>
      </c>
      <c r="C546" s="469" t="s">
        <v>315</v>
      </c>
      <c r="D546" s="617"/>
      <c r="E546" s="620"/>
      <c r="F546" s="25" t="s">
        <v>291</v>
      </c>
      <c r="G546" s="79"/>
      <c r="H546" s="79"/>
      <c r="I546" s="79"/>
      <c r="J546" s="34"/>
      <c r="K546" s="34"/>
      <c r="L546" s="34"/>
      <c r="M546" s="619">
        <f>((D546*E546*G546*H546*I546)-(D546*E546*J546*K546*L546))/F546</f>
        <v>0</v>
      </c>
      <c r="N546" s="619"/>
      <c r="P546">
        <v>5</v>
      </c>
      <c r="Q546">
        <f>P526*100+P546</f>
        <v>805</v>
      </c>
    </row>
    <row r="547" spans="1:17" x14ac:dyDescent="0.25">
      <c r="A547" s="7"/>
      <c r="B547" s="7"/>
      <c r="C547" s="80" t="s">
        <v>312</v>
      </c>
      <c r="D547" s="25"/>
      <c r="E547" s="25"/>
      <c r="F547" s="25"/>
      <c r="G547" s="34"/>
      <c r="H547" s="34"/>
      <c r="I547" s="34"/>
      <c r="J547" s="34"/>
      <c r="K547" s="34"/>
      <c r="L547" s="34"/>
      <c r="M547" s="619"/>
      <c r="N547" s="619"/>
    </row>
    <row r="548" spans="1:17" x14ac:dyDescent="0.25">
      <c r="A548" s="798" t="s">
        <v>292</v>
      </c>
      <c r="B548" s="798"/>
      <c r="C548" s="798"/>
      <c r="D548" s="621">
        <f>SUM(D546:D547)</f>
        <v>0</v>
      </c>
      <c r="E548" s="622"/>
      <c r="F548" s="622"/>
      <c r="G548" s="372"/>
      <c r="H548" s="372"/>
      <c r="I548" s="372"/>
      <c r="J548" s="372"/>
      <c r="K548" s="372"/>
      <c r="L548" s="372"/>
      <c r="M548" s="635">
        <f>SUM(M546:M547)</f>
        <v>0</v>
      </c>
      <c r="N548" s="635">
        <f>SUM(N546:N547)</f>
        <v>0</v>
      </c>
    </row>
    <row r="549" spans="1:17" ht="12" customHeight="1" x14ac:dyDescent="0.25">
      <c r="A549" s="7" t="s">
        <v>314</v>
      </c>
      <c r="B549" s="7" t="s">
        <v>315</v>
      </c>
      <c r="C549" s="469" t="s">
        <v>315</v>
      </c>
      <c r="D549" s="617"/>
      <c r="E549" s="620"/>
      <c r="F549" s="25" t="s">
        <v>291</v>
      </c>
      <c r="G549" s="79"/>
      <c r="H549" s="79"/>
      <c r="I549" s="79"/>
      <c r="J549" s="34"/>
      <c r="K549" s="34"/>
      <c r="L549" s="34"/>
      <c r="M549" s="619">
        <f>((D549*E549*G549*H549*I549)-(D549*E549*J549*K549*L549))/F549</f>
        <v>0</v>
      </c>
      <c r="N549" s="619"/>
      <c r="P549">
        <v>6</v>
      </c>
      <c r="Q549">
        <f>P526*100+P549</f>
        <v>806</v>
      </c>
    </row>
    <row r="550" spans="1:17" x14ac:dyDescent="0.25">
      <c r="A550" s="7"/>
      <c r="B550" s="7"/>
      <c r="C550" s="80" t="s">
        <v>312</v>
      </c>
      <c r="D550" s="25"/>
      <c r="E550" s="25"/>
      <c r="F550" s="25"/>
      <c r="G550" s="34"/>
      <c r="H550" s="34"/>
      <c r="I550" s="34"/>
      <c r="J550" s="34"/>
      <c r="K550" s="34"/>
      <c r="L550" s="34"/>
      <c r="M550" s="619"/>
      <c r="N550" s="619"/>
    </row>
    <row r="551" spans="1:17" x14ac:dyDescent="0.25">
      <c r="A551" s="798" t="s">
        <v>292</v>
      </c>
      <c r="B551" s="798"/>
      <c r="C551" s="798"/>
      <c r="D551" s="621">
        <f>SUM(D549:D550)</f>
        <v>0</v>
      </c>
      <c r="E551" s="622"/>
      <c r="F551" s="622"/>
      <c r="G551" s="372"/>
      <c r="H551" s="372"/>
      <c r="I551" s="372"/>
      <c r="J551" s="372"/>
      <c r="K551" s="372"/>
      <c r="L551" s="372"/>
      <c r="M551" s="635">
        <f>SUM(M549:M550)</f>
        <v>0</v>
      </c>
      <c r="N551" s="635">
        <f>SUM(N549:N550)</f>
        <v>0</v>
      </c>
    </row>
    <row r="552" spans="1:17" ht="12" customHeight="1" x14ac:dyDescent="0.25">
      <c r="A552" s="7" t="s">
        <v>316</v>
      </c>
      <c r="B552" s="7" t="s">
        <v>315</v>
      </c>
      <c r="C552" s="469" t="s">
        <v>315</v>
      </c>
      <c r="D552" s="617"/>
      <c r="E552" s="620"/>
      <c r="F552" s="25" t="s">
        <v>291</v>
      </c>
      <c r="G552" s="34"/>
      <c r="H552" s="34"/>
      <c r="I552" s="34"/>
      <c r="J552" s="34"/>
      <c r="K552" s="34"/>
      <c r="L552" s="34"/>
      <c r="M552" s="619">
        <f>((D552*E552*G552*H552*I552)-(D552*E552*J552*K552*L552))/F552</f>
        <v>0</v>
      </c>
      <c r="N552" s="619"/>
      <c r="P552">
        <v>7</v>
      </c>
      <c r="Q552">
        <f>P526*100+P552</f>
        <v>807</v>
      </c>
    </row>
    <row r="553" spans="1:17" x14ac:dyDescent="0.25">
      <c r="A553" s="7"/>
      <c r="B553" s="7"/>
      <c r="C553" s="80" t="s">
        <v>312</v>
      </c>
      <c r="D553" s="25"/>
      <c r="E553" s="25"/>
      <c r="F553" s="25"/>
      <c r="G553" s="34"/>
      <c r="H553" s="34"/>
      <c r="I553" s="34"/>
      <c r="J553" s="34"/>
      <c r="K553" s="34"/>
      <c r="L553" s="34"/>
      <c r="M553" s="619"/>
      <c r="N553" s="619"/>
    </row>
    <row r="554" spans="1:17" x14ac:dyDescent="0.25">
      <c r="A554" s="798" t="s">
        <v>292</v>
      </c>
      <c r="B554" s="798"/>
      <c r="C554" s="798"/>
      <c r="D554" s="621">
        <f>SUM(D552:D553)</f>
        <v>0</v>
      </c>
      <c r="E554" s="622"/>
      <c r="F554" s="622"/>
      <c r="G554" s="374"/>
      <c r="H554" s="374"/>
      <c r="I554" s="374"/>
      <c r="J554" s="374"/>
      <c r="K554" s="374"/>
      <c r="L554" s="374"/>
      <c r="M554" s="635">
        <f>SUM(M552:M553)</f>
        <v>0</v>
      </c>
      <c r="N554" s="635">
        <f>SUM(N552:N553)</f>
        <v>0</v>
      </c>
    </row>
    <row r="555" spans="1:17" x14ac:dyDescent="0.25">
      <c r="A555" s="701" t="s">
        <v>91</v>
      </c>
      <c r="B555" s="701"/>
      <c r="C555" s="701"/>
      <c r="D555" s="623">
        <f>D554+D551+D548+D545+D542</f>
        <v>0</v>
      </c>
      <c r="E555" s="627"/>
      <c r="F555" s="627"/>
      <c r="G555" s="93"/>
      <c r="H555" s="93"/>
      <c r="I555" s="93"/>
      <c r="J555" s="93"/>
      <c r="K555" s="93"/>
      <c r="L555" s="93"/>
      <c r="M555" s="635">
        <f>M554+M551+M548+M545+M542</f>
        <v>0</v>
      </c>
      <c r="N555" s="635">
        <f>N554+N551+N548+N545+N542</f>
        <v>0</v>
      </c>
    </row>
    <row r="556" spans="1:17" ht="13.5" x14ac:dyDescent="0.25">
      <c r="A556" s="925" t="s">
        <v>707</v>
      </c>
      <c r="B556" s="925"/>
      <c r="C556" s="925"/>
      <c r="D556" s="925"/>
      <c r="E556" s="925"/>
      <c r="F556" s="925"/>
      <c r="G556" s="925"/>
      <c r="H556" s="925"/>
      <c r="I556" s="925"/>
      <c r="J556" s="925"/>
      <c r="K556" s="925"/>
      <c r="L556" s="925"/>
      <c r="M556" s="925"/>
      <c r="N556" s="925"/>
    </row>
    <row r="557" spans="1:17" ht="12.75" customHeight="1" x14ac:dyDescent="0.25">
      <c r="A557" s="926"/>
      <c r="B557" s="926"/>
      <c r="C557" s="926"/>
      <c r="D557" s="926"/>
      <c r="E557" s="926"/>
      <c r="F557" s="926"/>
      <c r="G557" s="926"/>
      <c r="H557" s="926"/>
      <c r="I557" s="486"/>
      <c r="J557" s="486"/>
      <c r="K557" s="486"/>
      <c r="L557" s="486"/>
      <c r="M557" s="486"/>
      <c r="N557" s="486"/>
    </row>
    <row r="558" spans="1:17" x14ac:dyDescent="0.25">
      <c r="A558" s="486"/>
      <c r="B558" s="486"/>
      <c r="C558" s="486"/>
      <c r="D558" s="486"/>
      <c r="E558" s="486"/>
      <c r="F558" s="486"/>
      <c r="G558" s="486"/>
      <c r="H558" s="486"/>
      <c r="I558" s="486"/>
      <c r="J558" s="486"/>
      <c r="K558" s="486"/>
      <c r="L558" s="486"/>
      <c r="M558" s="486"/>
      <c r="N558" s="486"/>
    </row>
    <row r="559" spans="1:17" x14ac:dyDescent="0.25">
      <c r="A559" s="486"/>
      <c r="B559" s="486"/>
      <c r="C559" s="486"/>
      <c r="D559" s="486"/>
      <c r="E559" s="486"/>
      <c r="F559" s="486"/>
      <c r="G559" s="486"/>
      <c r="H559" s="486"/>
      <c r="I559" s="486"/>
      <c r="J559" s="486"/>
      <c r="K559" s="486"/>
      <c r="L559" s="486"/>
      <c r="M559" s="486"/>
      <c r="N559" s="486"/>
    </row>
    <row r="560" spans="1:17" x14ac:dyDescent="0.25">
      <c r="A560" s="486"/>
      <c r="B560" s="486"/>
      <c r="C560" s="486"/>
      <c r="D560" s="486"/>
      <c r="E560" s="486"/>
      <c r="F560" s="486"/>
      <c r="G560" s="486"/>
      <c r="H560" s="486"/>
      <c r="I560" s="486"/>
      <c r="J560" s="486"/>
      <c r="K560" s="486"/>
      <c r="L560" s="486"/>
      <c r="M560" s="486"/>
      <c r="N560" s="486"/>
    </row>
    <row r="561" spans="1:16" x14ac:dyDescent="0.25">
      <c r="A561" s="486"/>
      <c r="B561" s="486"/>
      <c r="C561" s="486"/>
      <c r="D561" s="486"/>
      <c r="E561" s="486"/>
      <c r="F561" s="486"/>
      <c r="G561" s="486"/>
      <c r="H561" s="486"/>
      <c r="I561" s="486"/>
      <c r="J561" s="486"/>
      <c r="K561" s="486"/>
      <c r="L561" s="486"/>
      <c r="M561" s="486"/>
      <c r="N561" s="486"/>
    </row>
    <row r="562" spans="1:16" x14ac:dyDescent="0.25">
      <c r="A562" s="486"/>
      <c r="B562" s="486"/>
      <c r="C562" s="486"/>
      <c r="D562" s="486"/>
      <c r="E562" s="486"/>
      <c r="F562" s="486"/>
      <c r="G562" s="486"/>
      <c r="H562" s="486"/>
      <c r="I562" s="486"/>
      <c r="J562" s="486"/>
      <c r="K562" s="486"/>
      <c r="L562" s="486"/>
      <c r="M562" s="486"/>
      <c r="N562" s="486"/>
    </row>
    <row r="563" spans="1:16" x14ac:dyDescent="0.25">
      <c r="A563" s="486"/>
      <c r="B563" s="486"/>
      <c r="C563" s="486"/>
      <c r="D563" s="486"/>
      <c r="E563" s="486"/>
      <c r="F563" s="486"/>
      <c r="G563" s="486"/>
      <c r="H563" s="486"/>
      <c r="I563" s="486"/>
      <c r="J563" s="486"/>
      <c r="K563" s="486"/>
      <c r="L563" s="486"/>
      <c r="M563" s="486"/>
      <c r="N563" s="486"/>
    </row>
    <row r="564" spans="1:16" x14ac:dyDescent="0.25">
      <c r="A564" s="486"/>
      <c r="B564" s="486"/>
      <c r="C564" s="486"/>
      <c r="D564" s="486"/>
      <c r="E564" s="486"/>
      <c r="F564" s="486"/>
      <c r="G564" s="486"/>
      <c r="H564" s="486"/>
      <c r="I564" s="486"/>
      <c r="J564" s="486"/>
      <c r="K564" s="486"/>
      <c r="L564" s="486"/>
      <c r="M564" s="486"/>
      <c r="N564" s="486"/>
    </row>
    <row r="565" spans="1:16" x14ac:dyDescent="0.25">
      <c r="A565" s="13" t="s">
        <v>23</v>
      </c>
      <c r="B565" s="13"/>
      <c r="C565" s="791">
        <f>Presentación!$C$3</f>
        <v>1990</v>
      </c>
      <c r="D565" s="791"/>
      <c r="E565" s="791"/>
      <c r="F565" s="791"/>
      <c r="G565" s="791"/>
      <c r="H565" s="791"/>
      <c r="I565" s="791"/>
      <c r="J565" s="791"/>
      <c r="K565" s="791"/>
      <c r="L565" s="791"/>
      <c r="M565" s="791"/>
      <c r="N565" s="791"/>
    </row>
    <row r="566" spans="1:16" ht="12" customHeight="1" x14ac:dyDescent="0.25">
      <c r="A566" s="11" t="s">
        <v>24</v>
      </c>
      <c r="B566" s="11"/>
      <c r="C566" s="792" t="s">
        <v>386</v>
      </c>
      <c r="D566" s="792"/>
      <c r="E566" s="792"/>
      <c r="F566" s="792"/>
      <c r="G566" s="792"/>
      <c r="H566" s="792"/>
      <c r="I566" s="792"/>
      <c r="J566" s="792"/>
      <c r="K566" s="792"/>
      <c r="L566" s="792"/>
      <c r="M566" s="792"/>
      <c r="N566" s="792"/>
      <c r="P566">
        <v>9</v>
      </c>
    </row>
    <row r="567" spans="1:16" ht="12.75" customHeight="1" x14ac:dyDescent="0.25">
      <c r="A567" s="11" t="s">
        <v>27</v>
      </c>
      <c r="B567" s="11"/>
      <c r="C567" s="690" t="s">
        <v>697</v>
      </c>
      <c r="D567" s="690"/>
      <c r="E567" s="690"/>
      <c r="F567" s="690"/>
      <c r="G567" s="690"/>
      <c r="H567" s="690"/>
      <c r="I567" s="690"/>
      <c r="J567" s="690"/>
      <c r="K567" s="690"/>
      <c r="L567" s="690"/>
      <c r="M567" s="690"/>
      <c r="N567" s="690"/>
    </row>
    <row r="568" spans="1:16" ht="12" customHeight="1" x14ac:dyDescent="0.25">
      <c r="A568" s="11" t="s">
        <v>29</v>
      </c>
      <c r="B568" s="11"/>
      <c r="C568" s="690" t="s">
        <v>680</v>
      </c>
      <c r="D568" s="690"/>
      <c r="E568" s="690"/>
      <c r="F568" s="690"/>
      <c r="G568" s="690"/>
      <c r="H568" s="690"/>
      <c r="I568" s="690"/>
      <c r="J568" s="690"/>
      <c r="K568" s="690"/>
      <c r="L568" s="690"/>
      <c r="M568" s="690"/>
      <c r="N568" s="690"/>
    </row>
    <row r="569" spans="1:16" ht="12" customHeight="1" x14ac:dyDescent="0.25">
      <c r="A569" s="11" t="s">
        <v>31</v>
      </c>
      <c r="B569" s="11"/>
      <c r="C569" s="690" t="s">
        <v>262</v>
      </c>
      <c r="D569" s="690"/>
      <c r="E569" s="690"/>
      <c r="F569" s="690"/>
      <c r="G569" s="690"/>
      <c r="H569" s="690"/>
      <c r="I569" s="690"/>
      <c r="J569" s="690"/>
      <c r="K569" s="690"/>
      <c r="L569" s="690"/>
      <c r="M569" s="690"/>
      <c r="N569" s="690"/>
    </row>
    <row r="570" spans="1:16" ht="12.75" customHeight="1" x14ac:dyDescent="0.25">
      <c r="A570" s="696" t="s">
        <v>33</v>
      </c>
      <c r="B570" s="696"/>
      <c r="C570" s="23" t="s">
        <v>496</v>
      </c>
      <c r="D570" s="8" t="s">
        <v>263</v>
      </c>
      <c r="E570" s="8"/>
      <c r="F570" s="8"/>
      <c r="G570" s="8"/>
      <c r="H570" s="8"/>
      <c r="I570" s="8"/>
      <c r="J570" s="8"/>
      <c r="K570" s="8"/>
      <c r="L570" s="8"/>
      <c r="M570" s="8"/>
      <c r="N570" s="8"/>
    </row>
    <row r="571" spans="1:16" ht="12.75" customHeight="1" x14ac:dyDescent="0.25">
      <c r="A571" s="7" t="s">
        <v>37</v>
      </c>
      <c r="B571" s="7"/>
      <c r="C571" s="6" t="s">
        <v>264</v>
      </c>
      <c r="D571" s="6" t="s">
        <v>265</v>
      </c>
      <c r="E571" s="708" t="s">
        <v>266</v>
      </c>
      <c r="F571" s="7" t="s">
        <v>267</v>
      </c>
      <c r="G571" s="7" t="s">
        <v>268</v>
      </c>
      <c r="H571" s="7" t="s">
        <v>269</v>
      </c>
      <c r="I571" s="7" t="s">
        <v>270</v>
      </c>
      <c r="J571" s="7" t="s">
        <v>271</v>
      </c>
      <c r="K571" s="7" t="s">
        <v>272</v>
      </c>
      <c r="L571" s="7" t="s">
        <v>273</v>
      </c>
      <c r="M571" s="7" t="s">
        <v>274</v>
      </c>
      <c r="N571" s="708" t="s">
        <v>274</v>
      </c>
    </row>
    <row r="572" spans="1:16" x14ac:dyDescent="0.25">
      <c r="A572" s="7"/>
      <c r="B572" s="7"/>
      <c r="C572" s="6"/>
      <c r="D572" s="6"/>
      <c r="E572" s="6"/>
      <c r="F572" s="6"/>
      <c r="G572" s="6"/>
      <c r="H572" s="6"/>
      <c r="I572" s="6"/>
      <c r="J572" s="6"/>
      <c r="K572" s="6"/>
      <c r="L572" s="6"/>
      <c r="M572" s="7"/>
      <c r="N572" s="708"/>
    </row>
    <row r="573" spans="1:16" x14ac:dyDescent="0.25">
      <c r="A573" s="7"/>
      <c r="B573" s="7"/>
      <c r="C573" s="6"/>
      <c r="D573" s="6"/>
      <c r="E573" s="708"/>
      <c r="F573" s="7"/>
      <c r="G573" s="7"/>
      <c r="H573" s="7"/>
      <c r="I573" s="7"/>
      <c r="J573" s="7"/>
      <c r="K573" s="7"/>
      <c r="L573" s="7"/>
      <c r="M573" s="7"/>
      <c r="N573" s="708"/>
    </row>
    <row r="574" spans="1:16" ht="12" customHeight="1" x14ac:dyDescent="0.25">
      <c r="A574" s="6" t="s">
        <v>197</v>
      </c>
      <c r="B574" s="6" t="s">
        <v>47</v>
      </c>
      <c r="C574" s="6"/>
      <c r="D574" s="796" t="s">
        <v>48</v>
      </c>
      <c r="E574" s="110" t="s">
        <v>460</v>
      </c>
      <c r="F574" s="797" t="s">
        <v>244</v>
      </c>
      <c r="G574" s="7" t="s">
        <v>276</v>
      </c>
      <c r="H574" s="7" t="s">
        <v>276</v>
      </c>
      <c r="I574" s="7" t="s">
        <v>276</v>
      </c>
      <c r="J574" s="7" t="s">
        <v>276</v>
      </c>
      <c r="K574" s="7" t="s">
        <v>276</v>
      </c>
      <c r="L574" s="796" t="s">
        <v>276</v>
      </c>
      <c r="M574" s="110" t="s">
        <v>460</v>
      </c>
      <c r="N574" s="110" t="s">
        <v>497</v>
      </c>
    </row>
    <row r="575" spans="1:16" ht="13.5" x14ac:dyDescent="0.25">
      <c r="A575" s="6"/>
      <c r="B575" s="6"/>
      <c r="C575" s="6"/>
      <c r="D575" s="796"/>
      <c r="E575" s="71" t="s">
        <v>498</v>
      </c>
      <c r="F575" s="797"/>
      <c r="G575" s="7"/>
      <c r="H575" s="7"/>
      <c r="I575" s="7"/>
      <c r="J575" s="7"/>
      <c r="K575" s="7"/>
      <c r="L575" s="796"/>
      <c r="M575" s="51" t="s">
        <v>499</v>
      </c>
      <c r="N575" s="51" t="s">
        <v>499</v>
      </c>
    </row>
    <row r="576" spans="1:16" ht="15" customHeight="1" x14ac:dyDescent="0.25">
      <c r="A576" s="6"/>
      <c r="B576" s="6"/>
      <c r="C576" s="6"/>
      <c r="D576" s="6"/>
      <c r="E576" s="923" t="s">
        <v>500</v>
      </c>
      <c r="F576" s="6" t="s">
        <v>279</v>
      </c>
      <c r="G576" s="924" t="s">
        <v>698</v>
      </c>
      <c r="H576" s="924" t="s">
        <v>698</v>
      </c>
      <c r="I576" s="924" t="s">
        <v>698</v>
      </c>
      <c r="J576" s="924" t="s">
        <v>698</v>
      </c>
      <c r="K576" s="924" t="s">
        <v>698</v>
      </c>
      <c r="L576" s="924" t="s">
        <v>698</v>
      </c>
      <c r="M576" s="615" t="s">
        <v>502</v>
      </c>
      <c r="N576" s="110" t="s">
        <v>502</v>
      </c>
    </row>
    <row r="577" spans="1:17" ht="23" x14ac:dyDescent="0.25">
      <c r="A577" s="6"/>
      <c r="B577" s="6"/>
      <c r="C577" s="6"/>
      <c r="D577" s="6"/>
      <c r="E577" s="6"/>
      <c r="F577" s="6"/>
      <c r="G577" s="924"/>
      <c r="H577" s="924"/>
      <c r="I577" s="924"/>
      <c r="J577" s="924"/>
      <c r="K577" s="924"/>
      <c r="L577" s="924"/>
      <c r="M577" s="616" t="s">
        <v>503</v>
      </c>
      <c r="N577" s="71" t="s">
        <v>504</v>
      </c>
    </row>
    <row r="578" spans="1:17" ht="13.5" x14ac:dyDescent="0.25">
      <c r="A578" s="6"/>
      <c r="B578" s="6"/>
      <c r="C578" s="6"/>
      <c r="D578" s="94" t="s">
        <v>282</v>
      </c>
      <c r="E578" s="94" t="s">
        <v>283</v>
      </c>
      <c r="F578" s="94" t="s">
        <v>158</v>
      </c>
      <c r="G578" s="458" t="s">
        <v>284</v>
      </c>
      <c r="H578" s="458" t="s">
        <v>285</v>
      </c>
      <c r="I578" s="458" t="s">
        <v>286</v>
      </c>
      <c r="J578" s="458" t="s">
        <v>287</v>
      </c>
      <c r="K578" s="458" t="s">
        <v>288</v>
      </c>
      <c r="L578" s="458" t="s">
        <v>289</v>
      </c>
      <c r="M578" s="458" t="s">
        <v>290</v>
      </c>
      <c r="N578" s="458" t="s">
        <v>290</v>
      </c>
    </row>
    <row r="579" spans="1:17" ht="12.75" customHeight="1" x14ac:dyDescent="0.25">
      <c r="A579" s="689" t="s">
        <v>68</v>
      </c>
      <c r="B579" s="689" t="s">
        <v>315</v>
      </c>
      <c r="C579" s="135" t="s">
        <v>689</v>
      </c>
      <c r="D579" s="617"/>
      <c r="E579" s="618"/>
      <c r="F579" s="71">
        <v>20</v>
      </c>
      <c r="G579" s="79"/>
      <c r="H579" s="79"/>
      <c r="I579" s="79"/>
      <c r="J579" s="79"/>
      <c r="K579" s="79"/>
      <c r="L579" s="79"/>
      <c r="M579" s="617">
        <f>((D579*E579*G579*H579*I579)-(D579*E579*J579*K579*L579))/F579</f>
        <v>0</v>
      </c>
      <c r="N579" s="617"/>
      <c r="P579">
        <v>1</v>
      </c>
      <c r="Q579">
        <f>P566*100+P579</f>
        <v>901</v>
      </c>
    </row>
    <row r="580" spans="1:17" x14ac:dyDescent="0.25">
      <c r="A580" s="689"/>
      <c r="B580" s="689"/>
      <c r="C580" s="486" t="s">
        <v>693</v>
      </c>
      <c r="D580" s="617"/>
      <c r="E580" s="620"/>
      <c r="F580" s="25" t="s">
        <v>291</v>
      </c>
      <c r="G580" s="79"/>
      <c r="H580" s="79"/>
      <c r="I580" s="79"/>
      <c r="J580" s="34"/>
      <c r="K580" s="34"/>
      <c r="L580" s="34"/>
      <c r="M580" s="619">
        <f>((D580*E580*G580*H580*I580)-(D580*E580*J580*K580*L580))/F580</f>
        <v>0</v>
      </c>
      <c r="N580" s="619"/>
      <c r="P580">
        <v>2</v>
      </c>
      <c r="Q580">
        <f>P566*100+P580</f>
        <v>902</v>
      </c>
    </row>
    <row r="581" spans="1:17" x14ac:dyDescent="0.25">
      <c r="A581" s="689"/>
      <c r="B581" s="689"/>
      <c r="C581" s="135" t="s">
        <v>691</v>
      </c>
      <c r="D581" s="617"/>
      <c r="E581" s="620"/>
      <c r="F581" s="25" t="s">
        <v>291</v>
      </c>
      <c r="G581" s="79"/>
      <c r="H581" s="79"/>
      <c r="I581" s="79"/>
      <c r="J581" s="34"/>
      <c r="K581" s="34"/>
      <c r="L581" s="34"/>
      <c r="M581" s="619">
        <f>((D581*E581*G581*H581*I581)-(D581*E581*J581*K581*L581))/F581</f>
        <v>0</v>
      </c>
      <c r="N581" s="619"/>
      <c r="P581">
        <v>3</v>
      </c>
      <c r="Q581">
        <f>P566*100+P581</f>
        <v>903</v>
      </c>
    </row>
    <row r="582" spans="1:17" x14ac:dyDescent="0.25">
      <c r="A582" s="798" t="s">
        <v>292</v>
      </c>
      <c r="B582" s="798"/>
      <c r="C582" s="798"/>
      <c r="D582" s="621">
        <f>SUM(D579:D581)</f>
        <v>0</v>
      </c>
      <c r="E582" s="622"/>
      <c r="F582" s="622"/>
      <c r="G582" s="372"/>
      <c r="H582" s="372"/>
      <c r="I582" s="372"/>
      <c r="J582" s="372"/>
      <c r="K582" s="372"/>
      <c r="L582" s="372"/>
      <c r="M582" s="635">
        <f>SUM(M579:M581)</f>
        <v>0</v>
      </c>
      <c r="N582" s="635">
        <f>SUM(N579:N581)</f>
        <v>0</v>
      </c>
    </row>
    <row r="583" spans="1:17" ht="12" customHeight="1" x14ac:dyDescent="0.25">
      <c r="A583" s="7" t="s">
        <v>310</v>
      </c>
      <c r="B583" s="7" t="s">
        <v>315</v>
      </c>
      <c r="C583" s="469" t="s">
        <v>315</v>
      </c>
      <c r="D583" s="617"/>
      <c r="E583" s="620"/>
      <c r="F583" s="25" t="s">
        <v>291</v>
      </c>
      <c r="G583" s="79"/>
      <c r="H583" s="79"/>
      <c r="I583" s="79"/>
      <c r="J583" s="34"/>
      <c r="K583" s="34"/>
      <c r="L583" s="34"/>
      <c r="M583" s="619">
        <f>((D583*E583*G583*H583*I583)-(D583*E583*J583*K583*L583))/F583</f>
        <v>0</v>
      </c>
      <c r="N583" s="619"/>
      <c r="P583">
        <v>4</v>
      </c>
      <c r="Q583">
        <f>P566*100+P583</f>
        <v>904</v>
      </c>
    </row>
    <row r="584" spans="1:17" x14ac:dyDescent="0.25">
      <c r="A584" s="7"/>
      <c r="B584" s="7"/>
      <c r="C584" s="80" t="s">
        <v>312</v>
      </c>
      <c r="D584" s="25"/>
      <c r="E584" s="25"/>
      <c r="F584" s="25"/>
      <c r="G584" s="34"/>
      <c r="H584" s="34"/>
      <c r="I584" s="34"/>
      <c r="J584" s="34"/>
      <c r="K584" s="34"/>
      <c r="L584" s="34"/>
      <c r="M584" s="619"/>
      <c r="N584" s="619"/>
    </row>
    <row r="585" spans="1:17" x14ac:dyDescent="0.25">
      <c r="A585" s="798" t="s">
        <v>292</v>
      </c>
      <c r="B585" s="798"/>
      <c r="C585" s="798"/>
      <c r="D585" s="621">
        <f>SUM(D583:D584)</f>
        <v>0</v>
      </c>
      <c r="E585" s="622"/>
      <c r="F585" s="622"/>
      <c r="G585" s="372"/>
      <c r="H585" s="372"/>
      <c r="I585" s="372"/>
      <c r="J585" s="372"/>
      <c r="K585" s="372"/>
      <c r="L585" s="372"/>
      <c r="M585" s="635">
        <f>SUM(M583:M584)</f>
        <v>0</v>
      </c>
      <c r="N585" s="635">
        <f>SUM(N583:N584)</f>
        <v>0</v>
      </c>
    </row>
    <row r="586" spans="1:17" ht="12" customHeight="1" x14ac:dyDescent="0.25">
      <c r="A586" s="7" t="s">
        <v>313</v>
      </c>
      <c r="B586" s="7" t="s">
        <v>315</v>
      </c>
      <c r="C586" s="469" t="s">
        <v>315</v>
      </c>
      <c r="D586" s="617"/>
      <c r="E586" s="620"/>
      <c r="F586" s="25" t="s">
        <v>291</v>
      </c>
      <c r="G586" s="79"/>
      <c r="H586" s="79"/>
      <c r="I586" s="79"/>
      <c r="J586" s="34"/>
      <c r="K586" s="34"/>
      <c r="L586" s="34"/>
      <c r="M586" s="619">
        <f>((D586*E586*G586*H586*I586)-(D586*E586*J586*K586*L586))/F586</f>
        <v>0</v>
      </c>
      <c r="N586" s="619"/>
      <c r="P586">
        <v>5</v>
      </c>
      <c r="Q586">
        <f>P566*100+P586</f>
        <v>905</v>
      </c>
    </row>
    <row r="587" spans="1:17" x14ac:dyDescent="0.25">
      <c r="A587" s="7"/>
      <c r="B587" s="7"/>
      <c r="C587" s="80" t="s">
        <v>312</v>
      </c>
      <c r="D587" s="25"/>
      <c r="E587" s="25"/>
      <c r="F587" s="25"/>
      <c r="G587" s="34"/>
      <c r="H587" s="34"/>
      <c r="I587" s="34"/>
      <c r="J587" s="34"/>
      <c r="K587" s="34"/>
      <c r="L587" s="34"/>
      <c r="M587" s="619"/>
      <c r="N587" s="619"/>
    </row>
    <row r="588" spans="1:17" x14ac:dyDescent="0.25">
      <c r="A588" s="798" t="s">
        <v>292</v>
      </c>
      <c r="B588" s="798"/>
      <c r="C588" s="798"/>
      <c r="D588" s="621">
        <f>SUM(D586:D587)</f>
        <v>0</v>
      </c>
      <c r="E588" s="622"/>
      <c r="F588" s="622"/>
      <c r="G588" s="372"/>
      <c r="H588" s="372"/>
      <c r="I588" s="372"/>
      <c r="J588" s="372"/>
      <c r="K588" s="372"/>
      <c r="L588" s="372"/>
      <c r="M588" s="635">
        <f>SUM(M586:M587)</f>
        <v>0</v>
      </c>
      <c r="N588" s="635">
        <f>SUM(N586:N587)</f>
        <v>0</v>
      </c>
    </row>
    <row r="589" spans="1:17" ht="12" customHeight="1" x14ac:dyDescent="0.25">
      <c r="A589" s="7" t="s">
        <v>314</v>
      </c>
      <c r="B589" s="7" t="s">
        <v>315</v>
      </c>
      <c r="C589" s="469" t="s">
        <v>315</v>
      </c>
      <c r="D589" s="617"/>
      <c r="E589" s="620"/>
      <c r="F589" s="25" t="s">
        <v>291</v>
      </c>
      <c r="G589" s="79"/>
      <c r="H589" s="79"/>
      <c r="I589" s="79"/>
      <c r="J589" s="34"/>
      <c r="K589" s="34"/>
      <c r="L589" s="34"/>
      <c r="M589" s="619">
        <f>((D589*E589*G589*H589*I589)-(D589*E589*J589*K589*L589))/F589</f>
        <v>0</v>
      </c>
      <c r="N589" s="619"/>
      <c r="P589">
        <v>6</v>
      </c>
      <c r="Q589">
        <f>P566*100+P589</f>
        <v>906</v>
      </c>
    </row>
    <row r="590" spans="1:17" x14ac:dyDescent="0.25">
      <c r="A590" s="7"/>
      <c r="B590" s="7"/>
      <c r="C590" s="80" t="s">
        <v>312</v>
      </c>
      <c r="D590" s="25"/>
      <c r="E590" s="25"/>
      <c r="F590" s="25"/>
      <c r="G590" s="34"/>
      <c r="H590" s="34"/>
      <c r="I590" s="34"/>
      <c r="J590" s="34"/>
      <c r="K590" s="34"/>
      <c r="L590" s="34"/>
      <c r="M590" s="619"/>
      <c r="N590" s="619"/>
    </row>
    <row r="591" spans="1:17" x14ac:dyDescent="0.25">
      <c r="A591" s="798" t="s">
        <v>292</v>
      </c>
      <c r="B591" s="798"/>
      <c r="C591" s="798"/>
      <c r="D591" s="621">
        <f>SUM(D589:D590)</f>
        <v>0</v>
      </c>
      <c r="E591" s="622"/>
      <c r="F591" s="622"/>
      <c r="G591" s="372"/>
      <c r="H591" s="372"/>
      <c r="I591" s="372"/>
      <c r="J591" s="372"/>
      <c r="K591" s="372"/>
      <c r="L591" s="372"/>
      <c r="M591" s="635">
        <f>SUM(M589:M590)</f>
        <v>0</v>
      </c>
      <c r="N591" s="635">
        <f>SUM(N589:N590)</f>
        <v>0</v>
      </c>
    </row>
    <row r="592" spans="1:17" ht="12" customHeight="1" x14ac:dyDescent="0.25">
      <c r="A592" s="7" t="s">
        <v>316</v>
      </c>
      <c r="B592" s="7" t="s">
        <v>315</v>
      </c>
      <c r="C592" s="469" t="s">
        <v>315</v>
      </c>
      <c r="D592" s="617"/>
      <c r="E592" s="620"/>
      <c r="F592" s="25" t="s">
        <v>291</v>
      </c>
      <c r="G592" s="34"/>
      <c r="H592" s="34"/>
      <c r="I592" s="34"/>
      <c r="J592" s="34"/>
      <c r="K592" s="34"/>
      <c r="L592" s="34"/>
      <c r="M592" s="619">
        <f>((D592*E592*G592*H592*I592)-(D592*E592*J592*K592*L592))/F592</f>
        <v>0</v>
      </c>
      <c r="N592" s="619"/>
      <c r="P592">
        <v>7</v>
      </c>
      <c r="Q592">
        <f>P566*100+P592</f>
        <v>907</v>
      </c>
    </row>
    <row r="593" spans="1:16" x14ac:dyDescent="0.25">
      <c r="A593" s="7"/>
      <c r="B593" s="7"/>
      <c r="C593" s="80" t="s">
        <v>312</v>
      </c>
      <c r="D593" s="25"/>
      <c r="E593" s="25"/>
      <c r="F593" s="25"/>
      <c r="G593" s="34"/>
      <c r="H593" s="34"/>
      <c r="I593" s="34"/>
      <c r="J593" s="34"/>
      <c r="K593" s="34"/>
      <c r="L593" s="34"/>
      <c r="M593" s="619"/>
      <c r="N593" s="619"/>
    </row>
    <row r="594" spans="1:16" x14ac:dyDescent="0.25">
      <c r="A594" s="798" t="s">
        <v>292</v>
      </c>
      <c r="B594" s="798"/>
      <c r="C594" s="798"/>
      <c r="D594" s="621">
        <f>SUM(D592:D593)</f>
        <v>0</v>
      </c>
      <c r="E594" s="622"/>
      <c r="F594" s="622"/>
      <c r="G594" s="374"/>
      <c r="H594" s="374"/>
      <c r="I594" s="374"/>
      <c r="J594" s="374"/>
      <c r="K594" s="374"/>
      <c r="L594" s="374"/>
      <c r="M594" s="635">
        <f>SUM(M592:M593)</f>
        <v>0</v>
      </c>
      <c r="N594" s="635">
        <f>SUM(N592:N593)</f>
        <v>0</v>
      </c>
    </row>
    <row r="595" spans="1:16" x14ac:dyDescent="0.25">
      <c r="A595" s="701" t="s">
        <v>91</v>
      </c>
      <c r="B595" s="701"/>
      <c r="C595" s="701"/>
      <c r="D595" s="623">
        <f>D594+D591+D588+D585+D582</f>
        <v>0</v>
      </c>
      <c r="E595" s="627"/>
      <c r="F595" s="627"/>
      <c r="G595" s="93"/>
      <c r="H595" s="93"/>
      <c r="I595" s="93"/>
      <c r="J595" s="93"/>
      <c r="K595" s="93"/>
      <c r="L595" s="93"/>
      <c r="M595" s="635">
        <f>M594+M591+M588+M585+M582</f>
        <v>0</v>
      </c>
      <c r="N595" s="635">
        <f>N594+N591+N588+N585+N582</f>
        <v>0</v>
      </c>
    </row>
    <row r="596" spans="1:16" ht="13.5" x14ac:dyDescent="0.25">
      <c r="A596" s="925" t="s">
        <v>707</v>
      </c>
      <c r="B596" s="925"/>
      <c r="C596" s="925"/>
      <c r="D596" s="925"/>
      <c r="E596" s="925"/>
      <c r="F596" s="925"/>
      <c r="G596" s="925"/>
      <c r="H596" s="925"/>
      <c r="I596" s="925"/>
      <c r="J596" s="925"/>
      <c r="K596" s="925"/>
      <c r="L596" s="925"/>
      <c r="M596" s="925"/>
      <c r="N596" s="925"/>
    </row>
    <row r="597" spans="1:16" ht="12.75" customHeight="1" x14ac:dyDescent="0.25">
      <c r="A597" s="926"/>
      <c r="B597" s="926"/>
      <c r="C597" s="926"/>
      <c r="D597" s="926"/>
      <c r="E597" s="926"/>
      <c r="F597" s="926"/>
      <c r="G597" s="926"/>
      <c r="H597" s="926"/>
      <c r="I597" s="486"/>
      <c r="J597" s="486"/>
      <c r="K597" s="486"/>
      <c r="L597" s="486"/>
      <c r="M597" s="486"/>
      <c r="N597" s="486"/>
    </row>
    <row r="598" spans="1:16" x14ac:dyDescent="0.25">
      <c r="A598" s="486"/>
      <c r="B598" s="486"/>
      <c r="C598" s="486"/>
      <c r="D598" s="486"/>
      <c r="E598" s="486"/>
      <c r="F598" s="486"/>
      <c r="G598" s="486"/>
      <c r="H598" s="486"/>
      <c r="I598" s="486"/>
      <c r="J598" s="486"/>
      <c r="K598" s="486"/>
      <c r="L598" s="486"/>
      <c r="M598" s="486"/>
      <c r="N598" s="486"/>
    </row>
    <row r="599" spans="1:16" x14ac:dyDescent="0.25">
      <c r="A599" s="486"/>
      <c r="B599" s="486"/>
      <c r="C599" s="486"/>
      <c r="D599" s="486"/>
      <c r="E599" s="486"/>
      <c r="F599" s="486"/>
      <c r="G599" s="486"/>
      <c r="H599" s="486"/>
      <c r="I599" s="486"/>
      <c r="J599" s="486"/>
      <c r="K599" s="486"/>
      <c r="L599" s="486"/>
      <c r="M599" s="486"/>
      <c r="N599" s="486"/>
    </row>
    <row r="600" spans="1:16" x14ac:dyDescent="0.25">
      <c r="A600" s="486"/>
      <c r="B600" s="486"/>
      <c r="C600" s="486"/>
      <c r="D600" s="486"/>
      <c r="E600" s="486"/>
      <c r="F600" s="486"/>
      <c r="G600" s="486"/>
      <c r="H600" s="486"/>
      <c r="I600" s="486"/>
      <c r="J600" s="486"/>
      <c r="K600" s="486"/>
      <c r="L600" s="486"/>
      <c r="M600" s="486"/>
      <c r="N600" s="486"/>
    </row>
    <row r="601" spans="1:16" x14ac:dyDescent="0.25">
      <c r="A601" s="486"/>
      <c r="B601" s="486"/>
      <c r="C601" s="486"/>
      <c r="D601" s="486"/>
      <c r="E601" s="486"/>
      <c r="F601" s="486"/>
      <c r="G601" s="486"/>
      <c r="H601" s="486"/>
      <c r="I601" s="486"/>
      <c r="J601" s="486"/>
      <c r="K601" s="486"/>
      <c r="L601" s="486"/>
      <c r="M601" s="486"/>
      <c r="N601" s="486"/>
    </row>
    <row r="602" spans="1:16" x14ac:dyDescent="0.25">
      <c r="A602" s="486"/>
      <c r="B602" s="486"/>
      <c r="C602" s="486"/>
      <c r="D602" s="486"/>
      <c r="E602" s="486"/>
      <c r="F602" s="486"/>
      <c r="G602" s="486"/>
      <c r="H602" s="486"/>
      <c r="I602" s="486"/>
      <c r="J602" s="486"/>
      <c r="K602" s="486"/>
      <c r="L602" s="486"/>
      <c r="M602" s="486"/>
      <c r="N602" s="486"/>
    </row>
    <row r="603" spans="1:16" x14ac:dyDescent="0.25">
      <c r="A603" s="486"/>
      <c r="B603" s="486"/>
      <c r="C603" s="486"/>
      <c r="D603" s="486"/>
      <c r="E603" s="486"/>
      <c r="F603" s="486"/>
      <c r="G603" s="486"/>
      <c r="H603" s="486"/>
      <c r="I603" s="486"/>
      <c r="J603" s="486"/>
      <c r="K603" s="486"/>
      <c r="L603" s="486"/>
      <c r="M603" s="486"/>
      <c r="N603" s="486"/>
    </row>
    <row r="604" spans="1:16" x14ac:dyDescent="0.25">
      <c r="A604" s="486"/>
      <c r="B604" s="486"/>
      <c r="C604" s="486"/>
      <c r="D604" s="486"/>
      <c r="E604" s="486"/>
      <c r="F604" s="486"/>
      <c r="G604" s="486"/>
      <c r="H604" s="486"/>
      <c r="I604" s="486"/>
      <c r="J604" s="486"/>
      <c r="K604" s="486"/>
      <c r="L604" s="486"/>
      <c r="M604" s="486"/>
      <c r="N604" s="486"/>
    </row>
    <row r="605" spans="1:16" x14ac:dyDescent="0.25">
      <c r="A605" s="13" t="s">
        <v>23</v>
      </c>
      <c r="B605" s="13"/>
      <c r="C605" s="791">
        <f>Presentación!$C$3</f>
        <v>1990</v>
      </c>
      <c r="D605" s="791"/>
      <c r="E605" s="791"/>
      <c r="F605" s="791"/>
      <c r="G605" s="791"/>
      <c r="H605" s="791"/>
      <c r="I605" s="791"/>
      <c r="J605" s="791"/>
      <c r="K605" s="791"/>
      <c r="L605" s="791"/>
      <c r="M605" s="791"/>
      <c r="N605" s="791"/>
    </row>
    <row r="606" spans="1:16" ht="12" customHeight="1" x14ac:dyDescent="0.25">
      <c r="A606" s="11" t="s">
        <v>24</v>
      </c>
      <c r="B606" s="11"/>
      <c r="C606" s="792" t="s">
        <v>387</v>
      </c>
      <c r="D606" s="792"/>
      <c r="E606" s="792"/>
      <c r="F606" s="792"/>
      <c r="G606" s="792"/>
      <c r="H606" s="792"/>
      <c r="I606" s="792"/>
      <c r="J606" s="792"/>
      <c r="K606" s="792"/>
      <c r="L606" s="792"/>
      <c r="M606" s="792"/>
      <c r="N606" s="792"/>
      <c r="P606">
        <v>14</v>
      </c>
    </row>
    <row r="607" spans="1:16" ht="12.75" customHeight="1" x14ac:dyDescent="0.25">
      <c r="A607" s="11" t="s">
        <v>27</v>
      </c>
      <c r="B607" s="11"/>
      <c r="C607" s="690" t="s">
        <v>697</v>
      </c>
      <c r="D607" s="690"/>
      <c r="E607" s="690"/>
      <c r="F607" s="690"/>
      <c r="G607" s="690"/>
      <c r="H607" s="690"/>
      <c r="I607" s="690"/>
      <c r="J607" s="690"/>
      <c r="K607" s="690"/>
      <c r="L607" s="690"/>
      <c r="M607" s="690"/>
      <c r="N607" s="690"/>
    </row>
    <row r="608" spans="1:16" ht="12" customHeight="1" x14ac:dyDescent="0.25">
      <c r="A608" s="11" t="s">
        <v>29</v>
      </c>
      <c r="B608" s="11"/>
      <c r="C608" s="690" t="s">
        <v>680</v>
      </c>
      <c r="D608" s="690"/>
      <c r="E608" s="690"/>
      <c r="F608" s="690"/>
      <c r="G608" s="690"/>
      <c r="H608" s="690"/>
      <c r="I608" s="690"/>
      <c r="J608" s="690"/>
      <c r="K608" s="690"/>
      <c r="L608" s="690"/>
      <c r="M608" s="690"/>
      <c r="N608" s="690"/>
    </row>
    <row r="609" spans="1:17" ht="12" customHeight="1" x14ac:dyDescent="0.25">
      <c r="A609" s="11" t="s">
        <v>31</v>
      </c>
      <c r="B609" s="11"/>
      <c r="C609" s="690" t="s">
        <v>262</v>
      </c>
      <c r="D609" s="690"/>
      <c r="E609" s="690"/>
      <c r="F609" s="690"/>
      <c r="G609" s="690"/>
      <c r="H609" s="690"/>
      <c r="I609" s="690"/>
      <c r="J609" s="690"/>
      <c r="K609" s="690"/>
      <c r="L609" s="690"/>
      <c r="M609" s="690"/>
      <c r="N609" s="690"/>
    </row>
    <row r="610" spans="1:17" ht="12.75" customHeight="1" x14ac:dyDescent="0.25">
      <c r="A610" s="696" t="s">
        <v>33</v>
      </c>
      <c r="B610" s="696"/>
      <c r="C610" s="23" t="s">
        <v>496</v>
      </c>
      <c r="D610" s="8" t="s">
        <v>263</v>
      </c>
      <c r="E610" s="8"/>
      <c r="F610" s="8"/>
      <c r="G610" s="8"/>
      <c r="H610" s="8"/>
      <c r="I610" s="8"/>
      <c r="J610" s="8"/>
      <c r="K610" s="8"/>
      <c r="L610" s="8"/>
      <c r="M610" s="8"/>
      <c r="N610" s="8"/>
    </row>
    <row r="611" spans="1:17" ht="12.75" customHeight="1" x14ac:dyDescent="0.25">
      <c r="A611" s="7" t="s">
        <v>37</v>
      </c>
      <c r="B611" s="7"/>
      <c r="C611" s="6" t="s">
        <v>264</v>
      </c>
      <c r="D611" s="6" t="s">
        <v>265</v>
      </c>
      <c r="E611" s="708" t="s">
        <v>266</v>
      </c>
      <c r="F611" s="7" t="s">
        <v>267</v>
      </c>
      <c r="G611" s="7" t="s">
        <v>268</v>
      </c>
      <c r="H611" s="7" t="s">
        <v>269</v>
      </c>
      <c r="I611" s="7" t="s">
        <v>270</v>
      </c>
      <c r="J611" s="7" t="s">
        <v>271</v>
      </c>
      <c r="K611" s="7" t="s">
        <v>272</v>
      </c>
      <c r="L611" s="7" t="s">
        <v>273</v>
      </c>
      <c r="M611" s="7" t="s">
        <v>274</v>
      </c>
      <c r="N611" s="708" t="s">
        <v>274</v>
      </c>
    </row>
    <row r="612" spans="1:17" x14ac:dyDescent="0.25">
      <c r="A612" s="7"/>
      <c r="B612" s="7"/>
      <c r="C612" s="6"/>
      <c r="D612" s="6"/>
      <c r="E612" s="6"/>
      <c r="F612" s="6"/>
      <c r="G612" s="6"/>
      <c r="H612" s="6"/>
      <c r="I612" s="6"/>
      <c r="J612" s="6"/>
      <c r="K612" s="6"/>
      <c r="L612" s="6"/>
      <c r="M612" s="7"/>
      <c r="N612" s="708"/>
    </row>
    <row r="613" spans="1:17" x14ac:dyDescent="0.25">
      <c r="A613" s="7"/>
      <c r="B613" s="7"/>
      <c r="C613" s="6"/>
      <c r="D613" s="6"/>
      <c r="E613" s="708"/>
      <c r="F613" s="7"/>
      <c r="G613" s="7"/>
      <c r="H613" s="7"/>
      <c r="I613" s="7"/>
      <c r="J613" s="7"/>
      <c r="K613" s="7"/>
      <c r="L613" s="7"/>
      <c r="M613" s="7"/>
      <c r="N613" s="708"/>
    </row>
    <row r="614" spans="1:17" ht="12" customHeight="1" x14ac:dyDescent="0.25">
      <c r="A614" s="6" t="s">
        <v>197</v>
      </c>
      <c r="B614" s="6" t="s">
        <v>47</v>
      </c>
      <c r="C614" s="6"/>
      <c r="D614" s="796" t="s">
        <v>48</v>
      </c>
      <c r="E614" s="110" t="s">
        <v>460</v>
      </c>
      <c r="F614" s="797" t="s">
        <v>244</v>
      </c>
      <c r="G614" s="7" t="s">
        <v>276</v>
      </c>
      <c r="H614" s="7" t="s">
        <v>276</v>
      </c>
      <c r="I614" s="7" t="s">
        <v>276</v>
      </c>
      <c r="J614" s="7" t="s">
        <v>276</v>
      </c>
      <c r="K614" s="7" t="s">
        <v>276</v>
      </c>
      <c r="L614" s="796" t="s">
        <v>276</v>
      </c>
      <c r="M614" s="110" t="s">
        <v>460</v>
      </c>
      <c r="N614" s="110" t="s">
        <v>497</v>
      </c>
    </row>
    <row r="615" spans="1:17" ht="13.5" x14ac:dyDescent="0.25">
      <c r="A615" s="6"/>
      <c r="B615" s="6"/>
      <c r="C615" s="6"/>
      <c r="D615" s="796"/>
      <c r="E615" s="71" t="s">
        <v>498</v>
      </c>
      <c r="F615" s="797"/>
      <c r="G615" s="7"/>
      <c r="H615" s="7"/>
      <c r="I615" s="7"/>
      <c r="J615" s="7"/>
      <c r="K615" s="7"/>
      <c r="L615" s="796"/>
      <c r="M615" s="51" t="s">
        <v>499</v>
      </c>
      <c r="N615" s="51" t="s">
        <v>499</v>
      </c>
    </row>
    <row r="616" spans="1:17" ht="15" customHeight="1" x14ac:dyDescent="0.25">
      <c r="A616" s="6"/>
      <c r="B616" s="6"/>
      <c r="C616" s="6"/>
      <c r="D616" s="6"/>
      <c r="E616" s="923" t="s">
        <v>500</v>
      </c>
      <c r="F616" s="6" t="s">
        <v>279</v>
      </c>
      <c r="G616" s="924" t="s">
        <v>698</v>
      </c>
      <c r="H616" s="924" t="s">
        <v>698</v>
      </c>
      <c r="I616" s="924" t="s">
        <v>698</v>
      </c>
      <c r="J616" s="924" t="s">
        <v>698</v>
      </c>
      <c r="K616" s="924" t="s">
        <v>698</v>
      </c>
      <c r="L616" s="924" t="s">
        <v>698</v>
      </c>
      <c r="M616" s="615" t="s">
        <v>502</v>
      </c>
      <c r="N616" s="110" t="s">
        <v>502</v>
      </c>
    </row>
    <row r="617" spans="1:17" ht="23" x14ac:dyDescent="0.25">
      <c r="A617" s="6"/>
      <c r="B617" s="6"/>
      <c r="C617" s="6"/>
      <c r="D617" s="6"/>
      <c r="E617" s="6"/>
      <c r="F617" s="6"/>
      <c r="G617" s="924"/>
      <c r="H617" s="924"/>
      <c r="I617" s="924"/>
      <c r="J617" s="924"/>
      <c r="K617" s="924"/>
      <c r="L617" s="924"/>
      <c r="M617" s="616" t="s">
        <v>503</v>
      </c>
      <c r="N617" s="71" t="s">
        <v>504</v>
      </c>
    </row>
    <row r="618" spans="1:17" ht="13.5" x14ac:dyDescent="0.25">
      <c r="A618" s="6"/>
      <c r="B618" s="6"/>
      <c r="C618" s="6"/>
      <c r="D618" s="94" t="s">
        <v>282</v>
      </c>
      <c r="E618" s="94" t="s">
        <v>283</v>
      </c>
      <c r="F618" s="94" t="s">
        <v>158</v>
      </c>
      <c r="G618" s="458" t="s">
        <v>284</v>
      </c>
      <c r="H618" s="458" t="s">
        <v>285</v>
      </c>
      <c r="I618" s="458" t="s">
        <v>286</v>
      </c>
      <c r="J618" s="458" t="s">
        <v>287</v>
      </c>
      <c r="K618" s="458" t="s">
        <v>288</v>
      </c>
      <c r="L618" s="458" t="s">
        <v>289</v>
      </c>
      <c r="M618" s="458" t="s">
        <v>290</v>
      </c>
      <c r="N618" s="458" t="s">
        <v>290</v>
      </c>
    </row>
    <row r="619" spans="1:17" ht="12.75" customHeight="1" x14ac:dyDescent="0.25">
      <c r="A619" s="689" t="s">
        <v>68</v>
      </c>
      <c r="B619" s="689" t="s">
        <v>315</v>
      </c>
      <c r="C619" s="135" t="s">
        <v>689</v>
      </c>
      <c r="D619" s="617"/>
      <c r="E619" s="618"/>
      <c r="F619" s="71">
        <v>20</v>
      </c>
      <c r="G619" s="79"/>
      <c r="H619" s="79"/>
      <c r="I619" s="79"/>
      <c r="J619" s="79"/>
      <c r="K619" s="79"/>
      <c r="L619" s="79"/>
      <c r="M619" s="617">
        <f>((D619*E619*G619*H619*I619)-(D619*E619*J619*K619*L619))/F619</f>
        <v>0</v>
      </c>
      <c r="N619" s="617"/>
      <c r="P619">
        <v>1</v>
      </c>
      <c r="Q619">
        <f>P606*100+P619</f>
        <v>1401</v>
      </c>
    </row>
    <row r="620" spans="1:17" x14ac:dyDescent="0.25">
      <c r="A620" s="689"/>
      <c r="B620" s="689"/>
      <c r="C620" s="486" t="s">
        <v>693</v>
      </c>
      <c r="D620" s="617"/>
      <c r="E620" s="620"/>
      <c r="F620" s="25" t="s">
        <v>291</v>
      </c>
      <c r="G620" s="79"/>
      <c r="H620" s="79"/>
      <c r="I620" s="79"/>
      <c r="J620" s="34"/>
      <c r="K620" s="34"/>
      <c r="L620" s="34"/>
      <c r="M620" s="619">
        <f>((D620*E620*G620*H620*I620)-(D620*E620*J620*K620*L620))/F620</f>
        <v>0</v>
      </c>
      <c r="N620" s="619"/>
      <c r="P620">
        <v>2</v>
      </c>
      <c r="Q620">
        <f>P606*100+P620</f>
        <v>1402</v>
      </c>
    </row>
    <row r="621" spans="1:17" x14ac:dyDescent="0.25">
      <c r="A621" s="689"/>
      <c r="B621" s="689"/>
      <c r="C621" s="135" t="s">
        <v>691</v>
      </c>
      <c r="D621" s="617"/>
      <c r="E621" s="620"/>
      <c r="F621" s="25" t="s">
        <v>291</v>
      </c>
      <c r="G621" s="79"/>
      <c r="H621" s="79"/>
      <c r="I621" s="79"/>
      <c r="J621" s="34"/>
      <c r="K621" s="34"/>
      <c r="L621" s="34"/>
      <c r="M621" s="619">
        <f>((D621*E621*G621*H621*I621)-(D621*E621*J621*K621*L621))/F621</f>
        <v>0</v>
      </c>
      <c r="N621" s="619"/>
      <c r="P621">
        <v>3</v>
      </c>
      <c r="Q621">
        <f>P606*100+P621</f>
        <v>1403</v>
      </c>
    </row>
    <row r="622" spans="1:17" x14ac:dyDescent="0.25">
      <c r="A622" s="798" t="s">
        <v>292</v>
      </c>
      <c r="B622" s="798"/>
      <c r="C622" s="798"/>
      <c r="D622" s="621">
        <f>SUM(D619:D621)</f>
        <v>0</v>
      </c>
      <c r="E622" s="622"/>
      <c r="F622" s="622"/>
      <c r="G622" s="372"/>
      <c r="H622" s="372"/>
      <c r="I622" s="372"/>
      <c r="J622" s="372"/>
      <c r="K622" s="372"/>
      <c r="L622" s="372"/>
      <c r="M622" s="635">
        <f>SUM(M619:M621)</f>
        <v>0</v>
      </c>
      <c r="N622" s="635">
        <f>SUM(N619:N621)</f>
        <v>0</v>
      </c>
    </row>
    <row r="623" spans="1:17" ht="12" customHeight="1" x14ac:dyDescent="0.25">
      <c r="A623" s="7" t="s">
        <v>310</v>
      </c>
      <c r="B623" s="7" t="s">
        <v>315</v>
      </c>
      <c r="C623" s="469" t="s">
        <v>315</v>
      </c>
      <c r="D623" s="617"/>
      <c r="E623" s="620"/>
      <c r="F623" s="25" t="s">
        <v>291</v>
      </c>
      <c r="G623" s="79"/>
      <c r="H623" s="79"/>
      <c r="I623" s="79"/>
      <c r="J623" s="34"/>
      <c r="K623" s="34"/>
      <c r="L623" s="34"/>
      <c r="M623" s="619">
        <f>((D623*E623*G623*H623*I623)-(D623*E623*J623*K623*L623))/F623</f>
        <v>0</v>
      </c>
      <c r="N623" s="619"/>
      <c r="P623">
        <v>4</v>
      </c>
      <c r="Q623">
        <f>P606*100+P623</f>
        <v>1404</v>
      </c>
    </row>
    <row r="624" spans="1:17" x14ac:dyDescent="0.25">
      <c r="A624" s="7"/>
      <c r="B624" s="7"/>
      <c r="C624" s="80" t="s">
        <v>312</v>
      </c>
      <c r="D624" s="25"/>
      <c r="E624" s="25"/>
      <c r="F624" s="25"/>
      <c r="G624" s="34"/>
      <c r="H624" s="34"/>
      <c r="I624" s="34"/>
      <c r="J624" s="34"/>
      <c r="K624" s="34"/>
      <c r="L624" s="34"/>
      <c r="M624" s="619"/>
      <c r="N624" s="619"/>
    </row>
    <row r="625" spans="1:17" x14ac:dyDescent="0.25">
      <c r="A625" s="798" t="s">
        <v>292</v>
      </c>
      <c r="B625" s="798"/>
      <c r="C625" s="798"/>
      <c r="D625" s="621">
        <f>SUM(D623:D624)</f>
        <v>0</v>
      </c>
      <c r="E625" s="622"/>
      <c r="F625" s="622"/>
      <c r="G625" s="372"/>
      <c r="H625" s="372"/>
      <c r="I625" s="372"/>
      <c r="J625" s="372"/>
      <c r="K625" s="372"/>
      <c r="L625" s="372"/>
      <c r="M625" s="635">
        <f>SUM(M623:M624)</f>
        <v>0</v>
      </c>
      <c r="N625" s="635">
        <f>SUM(N623:N624)</f>
        <v>0</v>
      </c>
    </row>
    <row r="626" spans="1:17" ht="12" customHeight="1" x14ac:dyDescent="0.25">
      <c r="A626" s="7" t="s">
        <v>313</v>
      </c>
      <c r="B626" s="7" t="s">
        <v>315</v>
      </c>
      <c r="C626" s="469" t="s">
        <v>315</v>
      </c>
      <c r="D626" s="617"/>
      <c r="E626" s="620"/>
      <c r="F626" s="25" t="s">
        <v>291</v>
      </c>
      <c r="G626" s="79"/>
      <c r="H626" s="79"/>
      <c r="I626" s="79"/>
      <c r="J626" s="34"/>
      <c r="K626" s="34"/>
      <c r="L626" s="34"/>
      <c r="M626" s="619">
        <f>((D626*E626*G626*H626*I626)-(D626*E626*J626*K626*L626))/F626</f>
        <v>0</v>
      </c>
      <c r="N626" s="619"/>
      <c r="P626">
        <v>5</v>
      </c>
      <c r="Q626">
        <f>P606*100+P626</f>
        <v>1405</v>
      </c>
    </row>
    <row r="627" spans="1:17" x14ac:dyDescent="0.25">
      <c r="A627" s="7"/>
      <c r="B627" s="7"/>
      <c r="C627" s="80" t="s">
        <v>312</v>
      </c>
      <c r="D627" s="25"/>
      <c r="E627" s="25"/>
      <c r="F627" s="25"/>
      <c r="G627" s="34"/>
      <c r="H627" s="34"/>
      <c r="I627" s="34"/>
      <c r="J627" s="34"/>
      <c r="K627" s="34"/>
      <c r="L627" s="34"/>
      <c r="M627" s="619"/>
      <c r="N627" s="619"/>
    </row>
    <row r="628" spans="1:17" x14ac:dyDescent="0.25">
      <c r="A628" s="798" t="s">
        <v>292</v>
      </c>
      <c r="B628" s="798"/>
      <c r="C628" s="798"/>
      <c r="D628" s="621">
        <f>SUM(D626:D627)</f>
        <v>0</v>
      </c>
      <c r="E628" s="622"/>
      <c r="F628" s="622"/>
      <c r="G628" s="372"/>
      <c r="H628" s="372"/>
      <c r="I628" s="372"/>
      <c r="J628" s="372"/>
      <c r="K628" s="372"/>
      <c r="L628" s="372"/>
      <c r="M628" s="635">
        <f>SUM(M626:M627)</f>
        <v>0</v>
      </c>
      <c r="N628" s="635">
        <f>SUM(N626:N627)</f>
        <v>0</v>
      </c>
    </row>
    <row r="629" spans="1:17" ht="12" customHeight="1" x14ac:dyDescent="0.25">
      <c r="A629" s="7" t="s">
        <v>314</v>
      </c>
      <c r="B629" s="7" t="s">
        <v>315</v>
      </c>
      <c r="C629" s="469" t="s">
        <v>315</v>
      </c>
      <c r="D629" s="617"/>
      <c r="E629" s="620"/>
      <c r="F629" s="25" t="s">
        <v>291</v>
      </c>
      <c r="G629" s="79"/>
      <c r="H629" s="79"/>
      <c r="I629" s="79"/>
      <c r="J629" s="34"/>
      <c r="K629" s="34"/>
      <c r="L629" s="34"/>
      <c r="M629" s="619">
        <f>((D629*E629*G629*H629*I629)-(D629*E629*J629*K629*L629))/F629</f>
        <v>0</v>
      </c>
      <c r="N629" s="619"/>
      <c r="P629">
        <v>6</v>
      </c>
      <c r="Q629">
        <f>P606*100+P629</f>
        <v>1406</v>
      </c>
    </row>
    <row r="630" spans="1:17" x14ac:dyDescent="0.25">
      <c r="A630" s="7"/>
      <c r="B630" s="7"/>
      <c r="C630" s="80" t="s">
        <v>312</v>
      </c>
      <c r="D630" s="25"/>
      <c r="E630" s="25"/>
      <c r="F630" s="25"/>
      <c r="G630" s="34"/>
      <c r="H630" s="34"/>
      <c r="I630" s="34"/>
      <c r="J630" s="34"/>
      <c r="K630" s="34"/>
      <c r="L630" s="34"/>
      <c r="M630" s="619"/>
      <c r="N630" s="619"/>
    </row>
    <row r="631" spans="1:17" x14ac:dyDescent="0.25">
      <c r="A631" s="798" t="s">
        <v>292</v>
      </c>
      <c r="B631" s="798"/>
      <c r="C631" s="798"/>
      <c r="D631" s="621">
        <f>SUM(D629:D630)</f>
        <v>0</v>
      </c>
      <c r="E631" s="622"/>
      <c r="F631" s="622"/>
      <c r="G631" s="372"/>
      <c r="H631" s="372"/>
      <c r="I631" s="372"/>
      <c r="J631" s="372"/>
      <c r="K631" s="372"/>
      <c r="L631" s="372"/>
      <c r="M631" s="635">
        <f>SUM(M629:M630)</f>
        <v>0</v>
      </c>
      <c r="N631" s="635">
        <f>SUM(N629:N630)</f>
        <v>0</v>
      </c>
    </row>
    <row r="632" spans="1:17" ht="12" customHeight="1" x14ac:dyDescent="0.25">
      <c r="A632" s="7" t="s">
        <v>316</v>
      </c>
      <c r="B632" s="7" t="s">
        <v>315</v>
      </c>
      <c r="C632" s="469" t="s">
        <v>315</v>
      </c>
      <c r="D632" s="617"/>
      <c r="E632" s="620"/>
      <c r="F632" s="25" t="s">
        <v>291</v>
      </c>
      <c r="G632" s="34"/>
      <c r="H632" s="34"/>
      <c r="I632" s="34"/>
      <c r="J632" s="34"/>
      <c r="K632" s="34"/>
      <c r="L632" s="34"/>
      <c r="M632" s="619">
        <f>((D632*E632*G632*H632*I632)-(D632*E632*J632*K632*L632))/F632</f>
        <v>0</v>
      </c>
      <c r="N632" s="619"/>
      <c r="P632">
        <v>7</v>
      </c>
      <c r="Q632">
        <f>P606*100+P632</f>
        <v>1407</v>
      </c>
    </row>
    <row r="633" spans="1:17" x14ac:dyDescent="0.25">
      <c r="A633" s="7"/>
      <c r="B633" s="7"/>
      <c r="C633" s="80" t="s">
        <v>312</v>
      </c>
      <c r="D633" s="25"/>
      <c r="E633" s="25"/>
      <c r="F633" s="25"/>
      <c r="G633" s="34"/>
      <c r="H633" s="34"/>
      <c r="I633" s="34"/>
      <c r="J633" s="34"/>
      <c r="K633" s="34"/>
      <c r="L633" s="34"/>
      <c r="M633" s="619"/>
      <c r="N633" s="619"/>
    </row>
    <row r="634" spans="1:17" x14ac:dyDescent="0.25">
      <c r="A634" s="798" t="s">
        <v>292</v>
      </c>
      <c r="B634" s="798"/>
      <c r="C634" s="798"/>
      <c r="D634" s="621">
        <f>SUM(D632:D633)</f>
        <v>0</v>
      </c>
      <c r="E634" s="622"/>
      <c r="F634" s="622"/>
      <c r="G634" s="374"/>
      <c r="H634" s="374"/>
      <c r="I634" s="374"/>
      <c r="J634" s="374"/>
      <c r="K634" s="374"/>
      <c r="L634" s="374"/>
      <c r="M634" s="635">
        <f>SUM(M632:M633)</f>
        <v>0</v>
      </c>
      <c r="N634" s="635">
        <f>SUM(N632:N633)</f>
        <v>0</v>
      </c>
    </row>
    <row r="635" spans="1:17" x14ac:dyDescent="0.25">
      <c r="A635" s="701" t="s">
        <v>91</v>
      </c>
      <c r="B635" s="701"/>
      <c r="C635" s="701"/>
      <c r="D635" s="623">
        <f>D634+D631+D628+D625+D622</f>
        <v>0</v>
      </c>
      <c r="E635" s="627"/>
      <c r="F635" s="627"/>
      <c r="G635" s="93"/>
      <c r="H635" s="93"/>
      <c r="I635" s="93"/>
      <c r="J635" s="93"/>
      <c r="K635" s="93"/>
      <c r="L635" s="93"/>
      <c r="M635" s="635">
        <f>M634+M631+M628+M625+M622</f>
        <v>0</v>
      </c>
      <c r="N635" s="635">
        <f>N634+N631+N628+N625+N622</f>
        <v>0</v>
      </c>
    </row>
    <row r="636" spans="1:17" ht="13.5" x14ac:dyDescent="0.25">
      <c r="A636" s="925" t="s">
        <v>707</v>
      </c>
      <c r="B636" s="925"/>
      <c r="C636" s="925"/>
      <c r="D636" s="925"/>
      <c r="E636" s="925"/>
      <c r="F636" s="925"/>
      <c r="G636" s="925"/>
      <c r="H636" s="925"/>
      <c r="I636" s="925"/>
      <c r="J636" s="925"/>
      <c r="K636" s="925"/>
      <c r="L636" s="925"/>
      <c r="M636" s="925"/>
      <c r="N636" s="925"/>
    </row>
    <row r="637" spans="1:17" ht="12.75" customHeight="1" x14ac:dyDescent="0.25">
      <c r="A637" s="926"/>
      <c r="B637" s="926"/>
      <c r="C637" s="926"/>
      <c r="D637" s="926"/>
      <c r="E637" s="926"/>
      <c r="F637" s="926"/>
      <c r="G637" s="926"/>
      <c r="H637" s="926"/>
      <c r="I637" s="486"/>
      <c r="J637" s="486"/>
      <c r="K637" s="486"/>
      <c r="L637" s="486"/>
      <c r="M637" s="486"/>
      <c r="N637" s="486"/>
    </row>
    <row r="638" spans="1:17" x14ac:dyDescent="0.25">
      <c r="A638" s="486"/>
      <c r="B638" s="486"/>
      <c r="C638" s="486"/>
      <c r="D638" s="486"/>
      <c r="E638" s="486"/>
      <c r="F638" s="486"/>
      <c r="G638" s="486"/>
      <c r="H638" s="486"/>
      <c r="I638" s="486"/>
      <c r="J638" s="486"/>
      <c r="K638" s="486"/>
      <c r="L638" s="486"/>
      <c r="M638" s="486"/>
      <c r="N638" s="486"/>
    </row>
    <row r="639" spans="1:17" x14ac:dyDescent="0.25">
      <c r="A639" s="486"/>
      <c r="B639" s="486"/>
      <c r="C639" s="486"/>
      <c r="D639" s="486"/>
      <c r="E639" s="486"/>
      <c r="F639" s="486"/>
      <c r="G639" s="486"/>
      <c r="H639" s="486"/>
      <c r="I639" s="486"/>
      <c r="J639" s="486"/>
      <c r="K639" s="486"/>
      <c r="L639" s="486"/>
      <c r="M639" s="486"/>
      <c r="N639" s="486"/>
    </row>
    <row r="640" spans="1:17" x14ac:dyDescent="0.25">
      <c r="A640" s="486"/>
      <c r="B640" s="486"/>
      <c r="C640" s="486"/>
      <c r="D640" s="486"/>
      <c r="E640" s="486"/>
      <c r="F640" s="486"/>
      <c r="G640" s="486"/>
      <c r="H640" s="486"/>
      <c r="I640" s="486"/>
      <c r="J640" s="486"/>
      <c r="K640" s="486"/>
      <c r="L640" s="486"/>
      <c r="M640" s="486"/>
      <c r="N640" s="486"/>
    </row>
    <row r="641" spans="1:16" x14ac:dyDescent="0.25">
      <c r="A641" s="486"/>
      <c r="B641" s="486"/>
      <c r="C641" s="486"/>
      <c r="D641" s="486"/>
      <c r="E641" s="486"/>
      <c r="F641" s="486"/>
      <c r="G641" s="486"/>
      <c r="H641" s="486"/>
      <c r="I641" s="486"/>
      <c r="J641" s="486"/>
      <c r="K641" s="486"/>
      <c r="L641" s="486"/>
      <c r="M641" s="486"/>
      <c r="N641" s="486"/>
    </row>
    <row r="642" spans="1:16" x14ac:dyDescent="0.25">
      <c r="A642" s="486"/>
      <c r="B642" s="486"/>
      <c r="C642" s="486"/>
      <c r="D642" s="486"/>
      <c r="E642" s="486"/>
      <c r="F642" s="486"/>
      <c r="G642" s="486"/>
      <c r="H642" s="486"/>
      <c r="I642" s="486"/>
      <c r="J642" s="486"/>
      <c r="K642" s="486"/>
      <c r="L642" s="486"/>
      <c r="M642" s="486"/>
      <c r="N642" s="486"/>
    </row>
    <row r="643" spans="1:16" x14ac:dyDescent="0.25">
      <c r="A643" s="486"/>
      <c r="B643" s="486"/>
      <c r="C643" s="486"/>
      <c r="D643" s="486"/>
      <c r="E643" s="486"/>
      <c r="F643" s="486"/>
      <c r="G643" s="486"/>
      <c r="H643" s="486"/>
      <c r="I643" s="486"/>
      <c r="J643" s="486"/>
      <c r="K643" s="486"/>
      <c r="L643" s="486"/>
      <c r="M643" s="486"/>
      <c r="N643" s="486"/>
    </row>
    <row r="644" spans="1:16" x14ac:dyDescent="0.25">
      <c r="A644" s="486"/>
      <c r="B644" s="486"/>
      <c r="C644" s="486"/>
      <c r="D644" s="486"/>
      <c r="E644" s="486"/>
      <c r="F644" s="486"/>
      <c r="G644" s="486"/>
      <c r="H644" s="486"/>
      <c r="I644" s="486"/>
      <c r="J644" s="486"/>
      <c r="K644" s="486"/>
      <c r="L644" s="486"/>
      <c r="M644" s="486"/>
      <c r="N644" s="486"/>
    </row>
    <row r="645" spans="1:16" x14ac:dyDescent="0.25">
      <c r="A645" s="13" t="s">
        <v>23</v>
      </c>
      <c r="B645" s="13"/>
      <c r="C645" s="791">
        <f>Presentación!$C$3</f>
        <v>1990</v>
      </c>
      <c r="D645" s="791"/>
      <c r="E645" s="791"/>
      <c r="F645" s="791"/>
      <c r="G645" s="791"/>
      <c r="H645" s="791"/>
      <c r="I645" s="791"/>
      <c r="J645" s="791"/>
      <c r="K645" s="791"/>
      <c r="L645" s="791"/>
      <c r="M645" s="791"/>
      <c r="N645" s="791"/>
    </row>
    <row r="646" spans="1:16" ht="12" customHeight="1" x14ac:dyDescent="0.25">
      <c r="A646" s="11" t="s">
        <v>24</v>
      </c>
      <c r="B646" s="11"/>
      <c r="C646" s="792" t="s">
        <v>388</v>
      </c>
      <c r="D646" s="792"/>
      <c r="E646" s="792"/>
      <c r="F646" s="792"/>
      <c r="G646" s="792"/>
      <c r="H646" s="792"/>
      <c r="I646" s="792"/>
      <c r="J646" s="792"/>
      <c r="K646" s="792"/>
      <c r="L646" s="792"/>
      <c r="M646" s="792"/>
      <c r="N646" s="792"/>
      <c r="P646">
        <v>10</v>
      </c>
    </row>
    <row r="647" spans="1:16" ht="12.75" customHeight="1" x14ac:dyDescent="0.25">
      <c r="A647" s="11" t="s">
        <v>27</v>
      </c>
      <c r="B647" s="11"/>
      <c r="C647" s="690" t="s">
        <v>697</v>
      </c>
      <c r="D647" s="690"/>
      <c r="E647" s="690"/>
      <c r="F647" s="690"/>
      <c r="G647" s="690"/>
      <c r="H647" s="690"/>
      <c r="I647" s="690"/>
      <c r="J647" s="690"/>
      <c r="K647" s="690"/>
      <c r="L647" s="690"/>
      <c r="M647" s="690"/>
      <c r="N647" s="690"/>
    </row>
    <row r="648" spans="1:16" ht="12" customHeight="1" x14ac:dyDescent="0.25">
      <c r="A648" s="11" t="s">
        <v>29</v>
      </c>
      <c r="B648" s="11"/>
      <c r="C648" s="690" t="s">
        <v>680</v>
      </c>
      <c r="D648" s="690"/>
      <c r="E648" s="690"/>
      <c r="F648" s="690"/>
      <c r="G648" s="690"/>
      <c r="H648" s="690"/>
      <c r="I648" s="690"/>
      <c r="J648" s="690"/>
      <c r="K648" s="690"/>
      <c r="L648" s="690"/>
      <c r="M648" s="690"/>
      <c r="N648" s="690"/>
    </row>
    <row r="649" spans="1:16" ht="12" customHeight="1" x14ac:dyDescent="0.25">
      <c r="A649" s="11" t="s">
        <v>31</v>
      </c>
      <c r="B649" s="11"/>
      <c r="C649" s="690" t="s">
        <v>262</v>
      </c>
      <c r="D649" s="690"/>
      <c r="E649" s="690"/>
      <c r="F649" s="690"/>
      <c r="G649" s="690"/>
      <c r="H649" s="690"/>
      <c r="I649" s="690"/>
      <c r="J649" s="690"/>
      <c r="K649" s="690"/>
      <c r="L649" s="690"/>
      <c r="M649" s="690"/>
      <c r="N649" s="690"/>
    </row>
    <row r="650" spans="1:16" ht="12.75" customHeight="1" x14ac:dyDescent="0.25">
      <c r="A650" s="696" t="s">
        <v>33</v>
      </c>
      <c r="B650" s="696"/>
      <c r="C650" s="23" t="s">
        <v>496</v>
      </c>
      <c r="D650" s="8" t="s">
        <v>263</v>
      </c>
      <c r="E650" s="8"/>
      <c r="F650" s="8"/>
      <c r="G650" s="8"/>
      <c r="H650" s="8"/>
      <c r="I650" s="8"/>
      <c r="J650" s="8"/>
      <c r="K650" s="8"/>
      <c r="L650" s="8"/>
      <c r="M650" s="8"/>
      <c r="N650" s="8"/>
    </row>
    <row r="651" spans="1:16" ht="12.75" customHeight="1" x14ac:dyDescent="0.25">
      <c r="A651" s="7" t="s">
        <v>37</v>
      </c>
      <c r="B651" s="7"/>
      <c r="C651" s="6" t="s">
        <v>264</v>
      </c>
      <c r="D651" s="6" t="s">
        <v>265</v>
      </c>
      <c r="E651" s="708" t="s">
        <v>266</v>
      </c>
      <c r="F651" s="7" t="s">
        <v>267</v>
      </c>
      <c r="G651" s="7" t="s">
        <v>268</v>
      </c>
      <c r="H651" s="7" t="s">
        <v>269</v>
      </c>
      <c r="I651" s="7" t="s">
        <v>270</v>
      </c>
      <c r="J651" s="7" t="s">
        <v>271</v>
      </c>
      <c r="K651" s="7" t="s">
        <v>272</v>
      </c>
      <c r="L651" s="7" t="s">
        <v>273</v>
      </c>
      <c r="M651" s="7" t="s">
        <v>274</v>
      </c>
      <c r="N651" s="708" t="s">
        <v>274</v>
      </c>
    </row>
    <row r="652" spans="1:16" x14ac:dyDescent="0.25">
      <c r="A652" s="7"/>
      <c r="B652" s="7"/>
      <c r="C652" s="6"/>
      <c r="D652" s="6"/>
      <c r="E652" s="6"/>
      <c r="F652" s="6"/>
      <c r="G652" s="6"/>
      <c r="H652" s="6"/>
      <c r="I652" s="6"/>
      <c r="J652" s="6"/>
      <c r="K652" s="6"/>
      <c r="L652" s="6"/>
      <c r="M652" s="7"/>
      <c r="N652" s="708"/>
    </row>
    <row r="653" spans="1:16" x14ac:dyDescent="0.25">
      <c r="A653" s="7"/>
      <c r="B653" s="7"/>
      <c r="C653" s="6"/>
      <c r="D653" s="6"/>
      <c r="E653" s="708"/>
      <c r="F653" s="7"/>
      <c r="G653" s="7"/>
      <c r="H653" s="7"/>
      <c r="I653" s="7"/>
      <c r="J653" s="7"/>
      <c r="K653" s="7"/>
      <c r="L653" s="7"/>
      <c r="M653" s="7"/>
      <c r="N653" s="708"/>
    </row>
    <row r="654" spans="1:16" ht="12" customHeight="1" x14ac:dyDescent="0.25">
      <c r="A654" s="6" t="s">
        <v>197</v>
      </c>
      <c r="B654" s="6" t="s">
        <v>47</v>
      </c>
      <c r="C654" s="6"/>
      <c r="D654" s="796" t="s">
        <v>48</v>
      </c>
      <c r="E654" s="110" t="s">
        <v>460</v>
      </c>
      <c r="F654" s="797" t="s">
        <v>244</v>
      </c>
      <c r="G654" s="7" t="s">
        <v>276</v>
      </c>
      <c r="H654" s="7" t="s">
        <v>276</v>
      </c>
      <c r="I654" s="7" t="s">
        <v>276</v>
      </c>
      <c r="J654" s="7" t="s">
        <v>276</v>
      </c>
      <c r="K654" s="7" t="s">
        <v>276</v>
      </c>
      <c r="L654" s="796" t="s">
        <v>276</v>
      </c>
      <c r="M654" s="110" t="s">
        <v>460</v>
      </c>
      <c r="N654" s="110" t="s">
        <v>497</v>
      </c>
    </row>
    <row r="655" spans="1:16" ht="13.5" x14ac:dyDescent="0.25">
      <c r="A655" s="6"/>
      <c r="B655" s="6"/>
      <c r="C655" s="6"/>
      <c r="D655" s="796"/>
      <c r="E655" s="71" t="s">
        <v>498</v>
      </c>
      <c r="F655" s="797"/>
      <c r="G655" s="7"/>
      <c r="H655" s="7"/>
      <c r="I655" s="7"/>
      <c r="J655" s="7"/>
      <c r="K655" s="7"/>
      <c r="L655" s="796"/>
      <c r="M655" s="51" t="s">
        <v>499</v>
      </c>
      <c r="N655" s="51" t="s">
        <v>499</v>
      </c>
    </row>
    <row r="656" spans="1:16" ht="15" customHeight="1" x14ac:dyDescent="0.25">
      <c r="A656" s="6"/>
      <c r="B656" s="6"/>
      <c r="C656" s="6"/>
      <c r="D656" s="6"/>
      <c r="E656" s="923" t="s">
        <v>500</v>
      </c>
      <c r="F656" s="6" t="s">
        <v>279</v>
      </c>
      <c r="G656" s="924" t="s">
        <v>698</v>
      </c>
      <c r="H656" s="924" t="s">
        <v>698</v>
      </c>
      <c r="I656" s="924" t="s">
        <v>698</v>
      </c>
      <c r="J656" s="924" t="s">
        <v>698</v>
      </c>
      <c r="K656" s="924" t="s">
        <v>698</v>
      </c>
      <c r="L656" s="924" t="s">
        <v>698</v>
      </c>
      <c r="M656" s="615" t="s">
        <v>502</v>
      </c>
      <c r="N656" s="110" t="s">
        <v>502</v>
      </c>
    </row>
    <row r="657" spans="1:17" ht="23" x14ac:dyDescent="0.25">
      <c r="A657" s="6"/>
      <c r="B657" s="6"/>
      <c r="C657" s="6"/>
      <c r="D657" s="6"/>
      <c r="E657" s="6"/>
      <c r="F657" s="6"/>
      <c r="G657" s="924"/>
      <c r="H657" s="924"/>
      <c r="I657" s="924"/>
      <c r="J657" s="924"/>
      <c r="K657" s="924"/>
      <c r="L657" s="924"/>
      <c r="M657" s="616" t="s">
        <v>503</v>
      </c>
      <c r="N657" s="71" t="s">
        <v>504</v>
      </c>
    </row>
    <row r="658" spans="1:17" ht="13.5" x14ac:dyDescent="0.25">
      <c r="A658" s="6"/>
      <c r="B658" s="6"/>
      <c r="C658" s="6"/>
      <c r="D658" s="94" t="s">
        <v>282</v>
      </c>
      <c r="E658" s="94" t="s">
        <v>283</v>
      </c>
      <c r="F658" s="94" t="s">
        <v>158</v>
      </c>
      <c r="G658" s="458" t="s">
        <v>284</v>
      </c>
      <c r="H658" s="458" t="s">
        <v>285</v>
      </c>
      <c r="I658" s="458" t="s">
        <v>286</v>
      </c>
      <c r="J658" s="458" t="s">
        <v>287</v>
      </c>
      <c r="K658" s="458" t="s">
        <v>288</v>
      </c>
      <c r="L658" s="458" t="s">
        <v>289</v>
      </c>
      <c r="M658" s="458" t="s">
        <v>290</v>
      </c>
      <c r="N658" s="458" t="s">
        <v>290</v>
      </c>
    </row>
    <row r="659" spans="1:17" ht="12.75" customHeight="1" x14ac:dyDescent="0.25">
      <c r="A659" s="689" t="s">
        <v>68</v>
      </c>
      <c r="B659" s="689" t="s">
        <v>315</v>
      </c>
      <c r="C659" s="135" t="s">
        <v>689</v>
      </c>
      <c r="D659" s="617"/>
      <c r="E659" s="618"/>
      <c r="F659" s="71">
        <v>20</v>
      </c>
      <c r="G659" s="79"/>
      <c r="H659" s="79"/>
      <c r="I659" s="79"/>
      <c r="J659" s="79"/>
      <c r="K659" s="79"/>
      <c r="L659" s="79"/>
      <c r="M659" s="617">
        <f>((D659*E659*G659*H659*I659)-(D659*E659*J659*K659*L659))/F659</f>
        <v>0</v>
      </c>
      <c r="N659" s="617"/>
      <c r="P659">
        <v>1</v>
      </c>
      <c r="Q659">
        <f>P646*100+P659</f>
        <v>1001</v>
      </c>
    </row>
    <row r="660" spans="1:17" x14ac:dyDescent="0.25">
      <c r="A660" s="689"/>
      <c r="B660" s="689"/>
      <c r="C660" s="486" t="s">
        <v>693</v>
      </c>
      <c r="D660" s="617"/>
      <c r="E660" s="620"/>
      <c r="F660" s="25" t="s">
        <v>291</v>
      </c>
      <c r="G660" s="79"/>
      <c r="H660" s="79"/>
      <c r="I660" s="79"/>
      <c r="J660" s="34"/>
      <c r="K660" s="34"/>
      <c r="L660" s="34"/>
      <c r="M660" s="619">
        <f>((D660*E660*G660*H660*I660)-(D660*E660*J660*K660*L660))/F660</f>
        <v>0</v>
      </c>
      <c r="N660" s="619"/>
      <c r="P660">
        <v>2</v>
      </c>
      <c r="Q660">
        <f>P646*100+P660</f>
        <v>1002</v>
      </c>
    </row>
    <row r="661" spans="1:17" x14ac:dyDescent="0.25">
      <c r="A661" s="689"/>
      <c r="B661" s="689"/>
      <c r="C661" s="135" t="s">
        <v>691</v>
      </c>
      <c r="D661" s="617"/>
      <c r="E661" s="620"/>
      <c r="F661" s="25" t="s">
        <v>291</v>
      </c>
      <c r="G661" s="79"/>
      <c r="H661" s="79"/>
      <c r="I661" s="79"/>
      <c r="J661" s="34"/>
      <c r="K661" s="34"/>
      <c r="L661" s="34"/>
      <c r="M661" s="619">
        <f>((D661*E661*G661*H661*I661)-(D661*E661*J661*K661*L661))/F661</f>
        <v>0</v>
      </c>
      <c r="N661" s="619"/>
      <c r="P661">
        <v>3</v>
      </c>
      <c r="Q661">
        <f>P646*100+P661</f>
        <v>1003</v>
      </c>
    </row>
    <row r="662" spans="1:17" x14ac:dyDescent="0.25">
      <c r="A662" s="798" t="s">
        <v>292</v>
      </c>
      <c r="B662" s="798"/>
      <c r="C662" s="798"/>
      <c r="D662" s="621">
        <f>SUM(D659:D661)</f>
        <v>0</v>
      </c>
      <c r="E662" s="622"/>
      <c r="F662" s="622"/>
      <c r="G662" s="372"/>
      <c r="H662" s="372"/>
      <c r="I662" s="372"/>
      <c r="J662" s="372"/>
      <c r="K662" s="372"/>
      <c r="L662" s="372"/>
      <c r="M662" s="635">
        <f>SUM(M659:M661)</f>
        <v>0</v>
      </c>
      <c r="N662" s="635">
        <f>SUM(N659:N661)</f>
        <v>0</v>
      </c>
    </row>
    <row r="663" spans="1:17" ht="12" customHeight="1" x14ac:dyDescent="0.25">
      <c r="A663" s="7" t="s">
        <v>310</v>
      </c>
      <c r="B663" s="7" t="s">
        <v>315</v>
      </c>
      <c r="C663" s="469" t="s">
        <v>315</v>
      </c>
      <c r="D663" s="617"/>
      <c r="E663" s="620"/>
      <c r="F663" s="25" t="s">
        <v>291</v>
      </c>
      <c r="G663" s="79"/>
      <c r="H663" s="79"/>
      <c r="I663" s="79"/>
      <c r="J663" s="34"/>
      <c r="K663" s="34"/>
      <c r="L663" s="34"/>
      <c r="M663" s="619">
        <f>((D663*E663*G663*H663*I663)-(D663*E663*J663*K663*L663))/F663</f>
        <v>0</v>
      </c>
      <c r="N663" s="619"/>
      <c r="P663">
        <v>4</v>
      </c>
      <c r="Q663">
        <f>P646*100+P663</f>
        <v>1004</v>
      </c>
    </row>
    <row r="664" spans="1:17" x14ac:dyDescent="0.25">
      <c r="A664" s="7"/>
      <c r="B664" s="7"/>
      <c r="C664" s="80" t="s">
        <v>312</v>
      </c>
      <c r="D664" s="25"/>
      <c r="E664" s="25"/>
      <c r="F664" s="25"/>
      <c r="G664" s="34"/>
      <c r="H664" s="34"/>
      <c r="I664" s="34"/>
      <c r="J664" s="34"/>
      <c r="K664" s="34"/>
      <c r="L664" s="34"/>
      <c r="M664" s="619"/>
      <c r="N664" s="619"/>
    </row>
    <row r="665" spans="1:17" x14ac:dyDescent="0.25">
      <c r="A665" s="798" t="s">
        <v>292</v>
      </c>
      <c r="B665" s="798"/>
      <c r="C665" s="798"/>
      <c r="D665" s="621">
        <f>SUM(D663:D664)</f>
        <v>0</v>
      </c>
      <c r="E665" s="622"/>
      <c r="F665" s="622"/>
      <c r="G665" s="372"/>
      <c r="H665" s="372"/>
      <c r="I665" s="372"/>
      <c r="J665" s="372"/>
      <c r="K665" s="372"/>
      <c r="L665" s="372"/>
      <c r="M665" s="635">
        <f>SUM(M663:M664)</f>
        <v>0</v>
      </c>
      <c r="N665" s="635">
        <f>SUM(N663:N664)</f>
        <v>0</v>
      </c>
    </row>
    <row r="666" spans="1:17" ht="12" customHeight="1" x14ac:dyDescent="0.25">
      <c r="A666" s="7" t="s">
        <v>313</v>
      </c>
      <c r="B666" s="7" t="s">
        <v>315</v>
      </c>
      <c r="C666" s="469" t="s">
        <v>315</v>
      </c>
      <c r="D666" s="617"/>
      <c r="E666" s="620"/>
      <c r="F666" s="25" t="s">
        <v>291</v>
      </c>
      <c r="G666" s="79"/>
      <c r="H666" s="79"/>
      <c r="I666" s="79"/>
      <c r="J666" s="34"/>
      <c r="K666" s="34"/>
      <c r="L666" s="34"/>
      <c r="M666" s="619">
        <f>((D666*E666*G666*H666*I666)-(D666*E666*J666*K666*L666))/F666</f>
        <v>0</v>
      </c>
      <c r="N666" s="619"/>
      <c r="P666">
        <v>5</v>
      </c>
      <c r="Q666">
        <f>P646*100+P666</f>
        <v>1005</v>
      </c>
    </row>
    <row r="667" spans="1:17" x14ac:dyDescent="0.25">
      <c r="A667" s="7"/>
      <c r="B667" s="7"/>
      <c r="C667" s="80" t="s">
        <v>312</v>
      </c>
      <c r="D667" s="25"/>
      <c r="E667" s="25"/>
      <c r="F667" s="25"/>
      <c r="G667" s="34"/>
      <c r="H667" s="34"/>
      <c r="I667" s="34"/>
      <c r="J667" s="34"/>
      <c r="K667" s="34"/>
      <c r="L667" s="34"/>
      <c r="M667" s="619"/>
      <c r="N667" s="619"/>
    </row>
    <row r="668" spans="1:17" x14ac:dyDescent="0.25">
      <c r="A668" s="798" t="s">
        <v>292</v>
      </c>
      <c r="B668" s="798"/>
      <c r="C668" s="798"/>
      <c r="D668" s="621">
        <f>SUM(D666:D667)</f>
        <v>0</v>
      </c>
      <c r="E668" s="622"/>
      <c r="F668" s="622"/>
      <c r="G668" s="372"/>
      <c r="H668" s="372"/>
      <c r="I668" s="372"/>
      <c r="J668" s="372"/>
      <c r="K668" s="372"/>
      <c r="L668" s="372"/>
      <c r="M668" s="635">
        <f>SUM(M666:M667)</f>
        <v>0</v>
      </c>
      <c r="N668" s="635">
        <f>SUM(N666:N667)</f>
        <v>0</v>
      </c>
    </row>
    <row r="669" spans="1:17" ht="12" customHeight="1" x14ac:dyDescent="0.25">
      <c r="A669" s="7" t="s">
        <v>314</v>
      </c>
      <c r="B669" s="7" t="s">
        <v>315</v>
      </c>
      <c r="C669" s="469" t="s">
        <v>315</v>
      </c>
      <c r="D669" s="617"/>
      <c r="E669" s="620"/>
      <c r="F669" s="25" t="s">
        <v>291</v>
      </c>
      <c r="G669" s="79"/>
      <c r="H669" s="79"/>
      <c r="I669" s="79"/>
      <c r="J669" s="34"/>
      <c r="K669" s="34"/>
      <c r="L669" s="34"/>
      <c r="M669" s="619">
        <f>((D669*E669*G669*H669*I669)-(D669*E669*J669*K669*L669))/F669</f>
        <v>0</v>
      </c>
      <c r="N669" s="619"/>
      <c r="P669">
        <v>6</v>
      </c>
      <c r="Q669">
        <f>P646*100+P669</f>
        <v>1006</v>
      </c>
    </row>
    <row r="670" spans="1:17" x14ac:dyDescent="0.25">
      <c r="A670" s="7"/>
      <c r="B670" s="7"/>
      <c r="C670" s="80" t="s">
        <v>312</v>
      </c>
      <c r="D670" s="25"/>
      <c r="E670" s="25"/>
      <c r="F670" s="25"/>
      <c r="G670" s="34"/>
      <c r="H670" s="34"/>
      <c r="I670" s="34"/>
      <c r="J670" s="34"/>
      <c r="K670" s="34"/>
      <c r="L670" s="34"/>
      <c r="M670" s="619"/>
      <c r="N670" s="619"/>
    </row>
    <row r="671" spans="1:17" x14ac:dyDescent="0.25">
      <c r="A671" s="798" t="s">
        <v>292</v>
      </c>
      <c r="B671" s="798"/>
      <c r="C671" s="798"/>
      <c r="D671" s="621">
        <f>SUM(D669:D670)</f>
        <v>0</v>
      </c>
      <c r="E671" s="622"/>
      <c r="F671" s="622"/>
      <c r="G671" s="372"/>
      <c r="H671" s="372"/>
      <c r="I671" s="372"/>
      <c r="J671" s="372"/>
      <c r="K671" s="372"/>
      <c r="L671" s="372"/>
      <c r="M671" s="635">
        <f>SUM(M669:M670)</f>
        <v>0</v>
      </c>
      <c r="N671" s="635">
        <f>SUM(N669:N670)</f>
        <v>0</v>
      </c>
    </row>
    <row r="672" spans="1:17" ht="12" customHeight="1" x14ac:dyDescent="0.25">
      <c r="A672" s="7" t="s">
        <v>316</v>
      </c>
      <c r="B672" s="7" t="s">
        <v>315</v>
      </c>
      <c r="C672" s="469" t="s">
        <v>315</v>
      </c>
      <c r="D672" s="617"/>
      <c r="E672" s="620"/>
      <c r="F672" s="25" t="s">
        <v>291</v>
      </c>
      <c r="G672" s="34"/>
      <c r="H672" s="34"/>
      <c r="I672" s="34"/>
      <c r="J672" s="34"/>
      <c r="K672" s="34"/>
      <c r="L672" s="34"/>
      <c r="M672" s="619">
        <f>((D672*E672*G672*H672*I672)-(D672*E672*J672*K672*L672))/F672</f>
        <v>0</v>
      </c>
      <c r="N672" s="619"/>
      <c r="P672">
        <v>7</v>
      </c>
      <c r="Q672">
        <f>P646*100+P672</f>
        <v>1007</v>
      </c>
    </row>
    <row r="673" spans="1:16" x14ac:dyDescent="0.25">
      <c r="A673" s="7"/>
      <c r="B673" s="7"/>
      <c r="C673" s="80" t="s">
        <v>312</v>
      </c>
      <c r="D673" s="25"/>
      <c r="E673" s="25"/>
      <c r="F673" s="25"/>
      <c r="G673" s="34"/>
      <c r="H673" s="34"/>
      <c r="I673" s="34"/>
      <c r="J673" s="34"/>
      <c r="K673" s="34"/>
      <c r="L673" s="34"/>
      <c r="M673" s="619"/>
      <c r="N673" s="619"/>
    </row>
    <row r="674" spans="1:16" x14ac:dyDescent="0.25">
      <c r="A674" s="798" t="s">
        <v>292</v>
      </c>
      <c r="B674" s="798"/>
      <c r="C674" s="798"/>
      <c r="D674" s="621">
        <f>SUM(D672:D673)</f>
        <v>0</v>
      </c>
      <c r="E674" s="622"/>
      <c r="F674" s="622"/>
      <c r="G674" s="374"/>
      <c r="H674" s="374"/>
      <c r="I674" s="374"/>
      <c r="J674" s="374"/>
      <c r="K674" s="374"/>
      <c r="L674" s="374"/>
      <c r="M674" s="635">
        <f>SUM(M672:M673)</f>
        <v>0</v>
      </c>
      <c r="N674" s="635">
        <f>SUM(N672:N673)</f>
        <v>0</v>
      </c>
    </row>
    <row r="675" spans="1:16" x14ac:dyDescent="0.25">
      <c r="A675" s="701" t="s">
        <v>91</v>
      </c>
      <c r="B675" s="701"/>
      <c r="C675" s="701"/>
      <c r="D675" s="623">
        <f>D674+D671+D668+D665+D662</f>
        <v>0</v>
      </c>
      <c r="E675" s="627"/>
      <c r="F675" s="627"/>
      <c r="G675" s="93"/>
      <c r="H675" s="93"/>
      <c r="I675" s="93"/>
      <c r="J675" s="93"/>
      <c r="K675" s="93"/>
      <c r="L675" s="93"/>
      <c r="M675" s="635">
        <f>M674+M671+M668+M665+M662</f>
        <v>0</v>
      </c>
      <c r="N675" s="635">
        <f>N674+N671+N668+N665+N662</f>
        <v>0</v>
      </c>
    </row>
    <row r="676" spans="1:16" ht="13.5" x14ac:dyDescent="0.25">
      <c r="A676" s="925" t="s">
        <v>707</v>
      </c>
      <c r="B676" s="925"/>
      <c r="C676" s="925"/>
      <c r="D676" s="925"/>
      <c r="E676" s="925"/>
      <c r="F676" s="925"/>
      <c r="G676" s="925"/>
      <c r="H676" s="925"/>
      <c r="I676" s="925"/>
      <c r="J676" s="925"/>
      <c r="K676" s="925"/>
      <c r="L676" s="925"/>
      <c r="M676" s="925"/>
      <c r="N676" s="925"/>
    </row>
    <row r="677" spans="1:16" ht="12.75" customHeight="1" x14ac:dyDescent="0.25">
      <c r="A677" s="926"/>
      <c r="B677" s="926"/>
      <c r="C677" s="926"/>
      <c r="D677" s="926"/>
      <c r="E677" s="926"/>
      <c r="F677" s="926"/>
      <c r="G677" s="926"/>
      <c r="H677" s="926"/>
      <c r="I677" s="486"/>
      <c r="J677" s="486"/>
      <c r="K677" s="486"/>
      <c r="L677" s="486"/>
      <c r="M677" s="486"/>
      <c r="N677" s="486"/>
    </row>
    <row r="678" spans="1:16" x14ac:dyDescent="0.25">
      <c r="A678" s="486"/>
      <c r="B678" s="486"/>
      <c r="C678" s="486"/>
      <c r="D678" s="486"/>
      <c r="E678" s="486"/>
      <c r="F678" s="486"/>
      <c r="G678" s="486"/>
      <c r="H678" s="486"/>
      <c r="I678" s="486"/>
      <c r="J678" s="486"/>
      <c r="K678" s="486"/>
      <c r="L678" s="486"/>
      <c r="M678" s="486"/>
      <c r="N678" s="486"/>
    </row>
    <row r="679" spans="1:16" x14ac:dyDescent="0.25">
      <c r="A679" s="486"/>
      <c r="B679" s="486"/>
      <c r="C679" s="486"/>
      <c r="D679" s="486"/>
      <c r="E679" s="486"/>
      <c r="F679" s="486"/>
      <c r="G679" s="486"/>
      <c r="H679" s="486"/>
      <c r="I679" s="486"/>
      <c r="J679" s="486"/>
      <c r="K679" s="486"/>
      <c r="L679" s="486"/>
      <c r="M679" s="486"/>
      <c r="N679" s="486"/>
    </row>
    <row r="680" spans="1:16" x14ac:dyDescent="0.25">
      <c r="A680" s="486"/>
      <c r="B680" s="486"/>
      <c r="C680" s="486"/>
      <c r="D680" s="486"/>
      <c r="E680" s="486"/>
      <c r="F680" s="486"/>
      <c r="G680" s="486"/>
      <c r="H680" s="486"/>
      <c r="I680" s="486"/>
      <c r="J680" s="486"/>
      <c r="K680" s="486"/>
      <c r="L680" s="486"/>
      <c r="M680" s="486"/>
      <c r="N680" s="486"/>
    </row>
    <row r="681" spans="1:16" x14ac:dyDescent="0.25">
      <c r="A681" s="486"/>
      <c r="B681" s="486"/>
      <c r="C681" s="486"/>
      <c r="D681" s="486"/>
      <c r="E681" s="486"/>
      <c r="F681" s="486"/>
      <c r="G681" s="486"/>
      <c r="H681" s="486"/>
      <c r="I681" s="486"/>
      <c r="J681" s="486"/>
      <c r="K681" s="486"/>
      <c r="L681" s="486"/>
      <c r="M681" s="486"/>
      <c r="N681" s="486"/>
    </row>
    <row r="682" spans="1:16" x14ac:dyDescent="0.25">
      <c r="A682" s="486"/>
      <c r="B682" s="486"/>
      <c r="C682" s="486"/>
      <c r="D682" s="486"/>
      <c r="E682" s="486"/>
      <c r="F682" s="486"/>
      <c r="G682" s="486"/>
      <c r="H682" s="486"/>
      <c r="I682" s="486"/>
      <c r="J682" s="486"/>
      <c r="K682" s="486"/>
      <c r="L682" s="486"/>
      <c r="M682" s="486"/>
      <c r="N682" s="486"/>
    </row>
    <row r="683" spans="1:16" x14ac:dyDescent="0.25">
      <c r="A683" s="486"/>
      <c r="B683" s="486"/>
      <c r="C683" s="486"/>
      <c r="D683" s="486"/>
      <c r="E683" s="486"/>
      <c r="F683" s="486"/>
      <c r="G683" s="486"/>
      <c r="H683" s="486"/>
      <c r="I683" s="486"/>
      <c r="J683" s="486"/>
      <c r="K683" s="486"/>
      <c r="L683" s="486"/>
      <c r="M683" s="486"/>
      <c r="N683" s="486"/>
    </row>
    <row r="684" spans="1:16" x14ac:dyDescent="0.25">
      <c r="A684" s="486"/>
      <c r="B684" s="486"/>
      <c r="C684" s="486"/>
      <c r="D684" s="486"/>
      <c r="E684" s="486"/>
      <c r="F684" s="486"/>
      <c r="G684" s="486"/>
      <c r="H684" s="486"/>
      <c r="I684" s="486"/>
      <c r="J684" s="486"/>
      <c r="K684" s="486"/>
      <c r="L684" s="486"/>
      <c r="M684" s="486"/>
      <c r="N684" s="486"/>
    </row>
    <row r="685" spans="1:16" x14ac:dyDescent="0.25">
      <c r="A685" s="13" t="s">
        <v>23</v>
      </c>
      <c r="B685" s="13"/>
      <c r="C685" s="791">
        <f>Presentación!$C$3</f>
        <v>1990</v>
      </c>
      <c r="D685" s="791"/>
      <c r="E685" s="791"/>
      <c r="F685" s="791"/>
      <c r="G685" s="791"/>
      <c r="H685" s="791"/>
      <c r="I685" s="791"/>
      <c r="J685" s="791"/>
      <c r="K685" s="791"/>
      <c r="L685" s="791"/>
      <c r="M685" s="791"/>
      <c r="N685" s="791"/>
    </row>
    <row r="686" spans="1:16" ht="12" customHeight="1" x14ac:dyDescent="0.25">
      <c r="A686" s="11" t="s">
        <v>24</v>
      </c>
      <c r="B686" s="11"/>
      <c r="C686" s="792" t="s">
        <v>389</v>
      </c>
      <c r="D686" s="792"/>
      <c r="E686" s="792"/>
      <c r="F686" s="792"/>
      <c r="G686" s="792"/>
      <c r="H686" s="792"/>
      <c r="I686" s="792"/>
      <c r="J686" s="792"/>
      <c r="K686" s="792"/>
      <c r="L686" s="792"/>
      <c r="M686" s="792"/>
      <c r="N686" s="792"/>
      <c r="P686">
        <v>11</v>
      </c>
    </row>
    <row r="687" spans="1:16" ht="12.75" customHeight="1" x14ac:dyDescent="0.25">
      <c r="A687" s="11" t="s">
        <v>27</v>
      </c>
      <c r="B687" s="11"/>
      <c r="C687" s="690" t="s">
        <v>697</v>
      </c>
      <c r="D687" s="690"/>
      <c r="E687" s="690"/>
      <c r="F687" s="690"/>
      <c r="G687" s="690"/>
      <c r="H687" s="690"/>
      <c r="I687" s="690"/>
      <c r="J687" s="690"/>
      <c r="K687" s="690"/>
      <c r="L687" s="690"/>
      <c r="M687" s="690"/>
      <c r="N687" s="690"/>
    </row>
    <row r="688" spans="1:16" ht="12" customHeight="1" x14ac:dyDescent="0.25">
      <c r="A688" s="11" t="s">
        <v>29</v>
      </c>
      <c r="B688" s="11"/>
      <c r="C688" s="690" t="s">
        <v>680</v>
      </c>
      <c r="D688" s="690"/>
      <c r="E688" s="690"/>
      <c r="F688" s="690"/>
      <c r="G688" s="690"/>
      <c r="H688" s="690"/>
      <c r="I688" s="690"/>
      <c r="J688" s="690"/>
      <c r="K688" s="690"/>
      <c r="L688" s="690"/>
      <c r="M688" s="690"/>
      <c r="N688" s="690"/>
    </row>
    <row r="689" spans="1:17" ht="12" customHeight="1" x14ac:dyDescent="0.25">
      <c r="A689" s="11" t="s">
        <v>31</v>
      </c>
      <c r="B689" s="11"/>
      <c r="C689" s="690" t="s">
        <v>262</v>
      </c>
      <c r="D689" s="690"/>
      <c r="E689" s="690"/>
      <c r="F689" s="690"/>
      <c r="G689" s="690"/>
      <c r="H689" s="690"/>
      <c r="I689" s="690"/>
      <c r="J689" s="690"/>
      <c r="K689" s="690"/>
      <c r="L689" s="690"/>
      <c r="M689" s="690"/>
      <c r="N689" s="690"/>
    </row>
    <row r="690" spans="1:17" ht="12.75" customHeight="1" x14ac:dyDescent="0.25">
      <c r="A690" s="696" t="s">
        <v>33</v>
      </c>
      <c r="B690" s="696"/>
      <c r="C690" s="23" t="s">
        <v>496</v>
      </c>
      <c r="D690" s="8" t="s">
        <v>263</v>
      </c>
      <c r="E690" s="8"/>
      <c r="F690" s="8"/>
      <c r="G690" s="8"/>
      <c r="H690" s="8"/>
      <c r="I690" s="8"/>
      <c r="J690" s="8"/>
      <c r="K690" s="8"/>
      <c r="L690" s="8"/>
      <c r="M690" s="8"/>
      <c r="N690" s="8"/>
    </row>
    <row r="691" spans="1:17" ht="12.75" customHeight="1" x14ac:dyDescent="0.25">
      <c r="A691" s="7" t="s">
        <v>37</v>
      </c>
      <c r="B691" s="7"/>
      <c r="C691" s="6" t="s">
        <v>264</v>
      </c>
      <c r="D691" s="6" t="s">
        <v>265</v>
      </c>
      <c r="E691" s="708" t="s">
        <v>266</v>
      </c>
      <c r="F691" s="7" t="s">
        <v>267</v>
      </c>
      <c r="G691" s="7" t="s">
        <v>268</v>
      </c>
      <c r="H691" s="7" t="s">
        <v>269</v>
      </c>
      <c r="I691" s="7" t="s">
        <v>270</v>
      </c>
      <c r="J691" s="7" t="s">
        <v>271</v>
      </c>
      <c r="K691" s="7" t="s">
        <v>272</v>
      </c>
      <c r="L691" s="7" t="s">
        <v>273</v>
      </c>
      <c r="M691" s="7" t="s">
        <v>274</v>
      </c>
      <c r="N691" s="708" t="s">
        <v>274</v>
      </c>
    </row>
    <row r="692" spans="1:17" x14ac:dyDescent="0.25">
      <c r="A692" s="7"/>
      <c r="B692" s="7"/>
      <c r="C692" s="6"/>
      <c r="D692" s="6"/>
      <c r="E692" s="6"/>
      <c r="F692" s="6"/>
      <c r="G692" s="6"/>
      <c r="H692" s="6"/>
      <c r="I692" s="6"/>
      <c r="J692" s="6"/>
      <c r="K692" s="6"/>
      <c r="L692" s="6"/>
      <c r="M692" s="7"/>
      <c r="N692" s="708"/>
    </row>
    <row r="693" spans="1:17" x14ac:dyDescent="0.25">
      <c r="A693" s="7"/>
      <c r="B693" s="7"/>
      <c r="C693" s="6"/>
      <c r="D693" s="6"/>
      <c r="E693" s="708"/>
      <c r="F693" s="7"/>
      <c r="G693" s="7"/>
      <c r="H693" s="7"/>
      <c r="I693" s="7"/>
      <c r="J693" s="7"/>
      <c r="K693" s="7"/>
      <c r="L693" s="7"/>
      <c r="M693" s="7"/>
      <c r="N693" s="708"/>
    </row>
    <row r="694" spans="1:17" ht="12" customHeight="1" x14ac:dyDescent="0.25">
      <c r="A694" s="6" t="s">
        <v>197</v>
      </c>
      <c r="B694" s="6" t="s">
        <v>47</v>
      </c>
      <c r="C694" s="6"/>
      <c r="D694" s="796" t="s">
        <v>48</v>
      </c>
      <c r="E694" s="110" t="s">
        <v>460</v>
      </c>
      <c r="F694" s="797" t="s">
        <v>244</v>
      </c>
      <c r="G694" s="7" t="s">
        <v>276</v>
      </c>
      <c r="H694" s="7" t="s">
        <v>276</v>
      </c>
      <c r="I694" s="7" t="s">
        <v>276</v>
      </c>
      <c r="J694" s="7" t="s">
        <v>276</v>
      </c>
      <c r="K694" s="7" t="s">
        <v>276</v>
      </c>
      <c r="L694" s="796" t="s">
        <v>276</v>
      </c>
      <c r="M694" s="110" t="s">
        <v>460</v>
      </c>
      <c r="N694" s="110" t="s">
        <v>497</v>
      </c>
    </row>
    <row r="695" spans="1:17" ht="13.5" x14ac:dyDescent="0.25">
      <c r="A695" s="6"/>
      <c r="B695" s="6"/>
      <c r="C695" s="6"/>
      <c r="D695" s="796"/>
      <c r="E695" s="71" t="s">
        <v>498</v>
      </c>
      <c r="F695" s="797"/>
      <c r="G695" s="7"/>
      <c r="H695" s="7"/>
      <c r="I695" s="7"/>
      <c r="J695" s="7"/>
      <c r="K695" s="7"/>
      <c r="L695" s="796"/>
      <c r="M695" s="51" t="s">
        <v>499</v>
      </c>
      <c r="N695" s="51" t="s">
        <v>499</v>
      </c>
    </row>
    <row r="696" spans="1:17" ht="15" customHeight="1" x14ac:dyDescent="0.25">
      <c r="A696" s="6"/>
      <c r="B696" s="6"/>
      <c r="C696" s="6"/>
      <c r="D696" s="6"/>
      <c r="E696" s="923" t="s">
        <v>500</v>
      </c>
      <c r="F696" s="6" t="s">
        <v>279</v>
      </c>
      <c r="G696" s="924" t="s">
        <v>698</v>
      </c>
      <c r="H696" s="924" t="s">
        <v>698</v>
      </c>
      <c r="I696" s="924" t="s">
        <v>698</v>
      </c>
      <c r="J696" s="924" t="s">
        <v>698</v>
      </c>
      <c r="K696" s="924" t="s">
        <v>698</v>
      </c>
      <c r="L696" s="924" t="s">
        <v>698</v>
      </c>
      <c r="M696" s="615" t="s">
        <v>502</v>
      </c>
      <c r="N696" s="110" t="s">
        <v>502</v>
      </c>
    </row>
    <row r="697" spans="1:17" ht="23" x14ac:dyDescent="0.25">
      <c r="A697" s="6"/>
      <c r="B697" s="6"/>
      <c r="C697" s="6"/>
      <c r="D697" s="6"/>
      <c r="E697" s="6"/>
      <c r="F697" s="6"/>
      <c r="G697" s="924"/>
      <c r="H697" s="924"/>
      <c r="I697" s="924"/>
      <c r="J697" s="924"/>
      <c r="K697" s="924"/>
      <c r="L697" s="924"/>
      <c r="M697" s="616" t="s">
        <v>503</v>
      </c>
      <c r="N697" s="71" t="s">
        <v>504</v>
      </c>
    </row>
    <row r="698" spans="1:17" ht="13.5" x14ac:dyDescent="0.25">
      <c r="A698" s="6"/>
      <c r="B698" s="6"/>
      <c r="C698" s="6"/>
      <c r="D698" s="94" t="s">
        <v>282</v>
      </c>
      <c r="E698" s="94" t="s">
        <v>283</v>
      </c>
      <c r="F698" s="94" t="s">
        <v>158</v>
      </c>
      <c r="G698" s="458" t="s">
        <v>284</v>
      </c>
      <c r="H698" s="458" t="s">
        <v>285</v>
      </c>
      <c r="I698" s="458" t="s">
        <v>286</v>
      </c>
      <c r="J698" s="458" t="s">
        <v>287</v>
      </c>
      <c r="K698" s="458" t="s">
        <v>288</v>
      </c>
      <c r="L698" s="458" t="s">
        <v>289</v>
      </c>
      <c r="M698" s="458" t="s">
        <v>290</v>
      </c>
      <c r="N698" s="458" t="s">
        <v>290</v>
      </c>
    </row>
    <row r="699" spans="1:17" ht="12.75" customHeight="1" x14ac:dyDescent="0.25">
      <c r="A699" s="689" t="s">
        <v>68</v>
      </c>
      <c r="B699" s="689" t="s">
        <v>315</v>
      </c>
      <c r="C699" s="135" t="s">
        <v>689</v>
      </c>
      <c r="D699" s="617"/>
      <c r="E699" s="618"/>
      <c r="F699" s="71">
        <v>20</v>
      </c>
      <c r="G699" s="79"/>
      <c r="H699" s="79"/>
      <c r="I699" s="79"/>
      <c r="J699" s="79"/>
      <c r="K699" s="79"/>
      <c r="L699" s="79"/>
      <c r="M699" s="617">
        <f>((D699*E699*G699*H699*I699)-(D699*E699*J699*K699*L699))/F699</f>
        <v>0</v>
      </c>
      <c r="N699" s="617"/>
      <c r="P699">
        <v>1</v>
      </c>
      <c r="Q699">
        <f>P686*100+P699</f>
        <v>1101</v>
      </c>
    </row>
    <row r="700" spans="1:17" x14ac:dyDescent="0.25">
      <c r="A700" s="689"/>
      <c r="B700" s="689"/>
      <c r="C700" s="486" t="s">
        <v>693</v>
      </c>
      <c r="D700" s="617"/>
      <c r="E700" s="620"/>
      <c r="F700" s="25" t="s">
        <v>291</v>
      </c>
      <c r="G700" s="79"/>
      <c r="H700" s="79"/>
      <c r="I700" s="79"/>
      <c r="J700" s="34"/>
      <c r="K700" s="34"/>
      <c r="L700" s="34"/>
      <c r="M700" s="619">
        <f>((D700*E700*G700*H700*I700)-(D700*E700*J700*K700*L700))/F700</f>
        <v>0</v>
      </c>
      <c r="N700" s="619"/>
      <c r="P700">
        <v>2</v>
      </c>
      <c r="Q700">
        <f>P686*100+P700</f>
        <v>1102</v>
      </c>
    </row>
    <row r="701" spans="1:17" x14ac:dyDescent="0.25">
      <c r="A701" s="689"/>
      <c r="B701" s="689"/>
      <c r="C701" s="135" t="s">
        <v>691</v>
      </c>
      <c r="D701" s="617"/>
      <c r="E701" s="620"/>
      <c r="F701" s="25" t="s">
        <v>291</v>
      </c>
      <c r="G701" s="79"/>
      <c r="H701" s="79"/>
      <c r="I701" s="79"/>
      <c r="J701" s="34"/>
      <c r="K701" s="34"/>
      <c r="L701" s="34"/>
      <c r="M701" s="619">
        <f>((D701*E701*G701*H701*I701)-(D701*E701*J701*K701*L701))/F701</f>
        <v>0</v>
      </c>
      <c r="N701" s="619"/>
      <c r="P701">
        <v>3</v>
      </c>
      <c r="Q701">
        <f>P686*100+P701</f>
        <v>1103</v>
      </c>
    </row>
    <row r="702" spans="1:17" x14ac:dyDescent="0.25">
      <c r="A702" s="798" t="s">
        <v>292</v>
      </c>
      <c r="B702" s="798"/>
      <c r="C702" s="798"/>
      <c r="D702" s="621">
        <f>SUM(D699:D701)</f>
        <v>0</v>
      </c>
      <c r="E702" s="622"/>
      <c r="F702" s="622"/>
      <c r="G702" s="372"/>
      <c r="H702" s="372"/>
      <c r="I702" s="372"/>
      <c r="J702" s="372"/>
      <c r="K702" s="372"/>
      <c r="L702" s="372"/>
      <c r="M702" s="635">
        <f>SUM(M699:M701)</f>
        <v>0</v>
      </c>
      <c r="N702" s="635">
        <f>SUM(N699:N701)</f>
        <v>0</v>
      </c>
    </row>
    <row r="703" spans="1:17" ht="12" customHeight="1" x14ac:dyDescent="0.25">
      <c r="A703" s="7" t="s">
        <v>310</v>
      </c>
      <c r="B703" s="7" t="s">
        <v>315</v>
      </c>
      <c r="C703" s="469" t="s">
        <v>315</v>
      </c>
      <c r="D703" s="617"/>
      <c r="E703" s="620"/>
      <c r="F703" s="25" t="s">
        <v>291</v>
      </c>
      <c r="G703" s="79"/>
      <c r="H703" s="79"/>
      <c r="I703" s="79"/>
      <c r="J703" s="34"/>
      <c r="K703" s="34"/>
      <c r="L703" s="34"/>
      <c r="M703" s="619">
        <f>((D703*E703*G703*H703*I703)-(D703*E703*J703*K703*L703))/F703</f>
        <v>0</v>
      </c>
      <c r="N703" s="619"/>
      <c r="P703">
        <v>4</v>
      </c>
      <c r="Q703">
        <f>P686*100+P703</f>
        <v>1104</v>
      </c>
    </row>
    <row r="704" spans="1:17" x14ac:dyDescent="0.25">
      <c r="A704" s="7"/>
      <c r="B704" s="7"/>
      <c r="C704" s="80" t="s">
        <v>312</v>
      </c>
      <c r="D704" s="25"/>
      <c r="E704" s="25"/>
      <c r="F704" s="25"/>
      <c r="G704" s="34"/>
      <c r="H704" s="34"/>
      <c r="I704" s="34"/>
      <c r="J704" s="34"/>
      <c r="K704" s="34"/>
      <c r="L704" s="34"/>
      <c r="M704" s="619"/>
      <c r="N704" s="619"/>
    </row>
    <row r="705" spans="1:17" x14ac:dyDescent="0.25">
      <c r="A705" s="798" t="s">
        <v>292</v>
      </c>
      <c r="B705" s="798"/>
      <c r="C705" s="798"/>
      <c r="D705" s="621">
        <f>SUM(D703:D704)</f>
        <v>0</v>
      </c>
      <c r="E705" s="622"/>
      <c r="F705" s="622"/>
      <c r="G705" s="372"/>
      <c r="H705" s="372"/>
      <c r="I705" s="372"/>
      <c r="J705" s="372"/>
      <c r="K705" s="372"/>
      <c r="L705" s="372"/>
      <c r="M705" s="635">
        <f>SUM(M703:M704)</f>
        <v>0</v>
      </c>
      <c r="N705" s="635">
        <f>SUM(N703:N704)</f>
        <v>0</v>
      </c>
    </row>
    <row r="706" spans="1:17" ht="12" customHeight="1" x14ac:dyDescent="0.25">
      <c r="A706" s="7" t="s">
        <v>313</v>
      </c>
      <c r="B706" s="7" t="s">
        <v>315</v>
      </c>
      <c r="C706" s="469" t="s">
        <v>315</v>
      </c>
      <c r="D706" s="617"/>
      <c r="E706" s="620"/>
      <c r="F706" s="25" t="s">
        <v>291</v>
      </c>
      <c r="G706" s="79"/>
      <c r="H706" s="79"/>
      <c r="I706" s="79"/>
      <c r="J706" s="34"/>
      <c r="K706" s="34"/>
      <c r="L706" s="34"/>
      <c r="M706" s="619">
        <f>((D706*E706*G706*H706*I706)-(D706*E706*J706*K706*L706))/F706</f>
        <v>0</v>
      </c>
      <c r="N706" s="619"/>
      <c r="P706">
        <v>5</v>
      </c>
      <c r="Q706">
        <f>P686*100+P706</f>
        <v>1105</v>
      </c>
    </row>
    <row r="707" spans="1:17" x14ac:dyDescent="0.25">
      <c r="A707" s="7"/>
      <c r="B707" s="7"/>
      <c r="C707" s="80" t="s">
        <v>312</v>
      </c>
      <c r="D707" s="25"/>
      <c r="E707" s="25"/>
      <c r="F707" s="25"/>
      <c r="G707" s="34"/>
      <c r="H707" s="34"/>
      <c r="I707" s="34"/>
      <c r="J707" s="34"/>
      <c r="K707" s="34"/>
      <c r="L707" s="34"/>
      <c r="M707" s="619"/>
      <c r="N707" s="619"/>
    </row>
    <row r="708" spans="1:17" x14ac:dyDescent="0.25">
      <c r="A708" s="798" t="s">
        <v>292</v>
      </c>
      <c r="B708" s="798"/>
      <c r="C708" s="798"/>
      <c r="D708" s="621">
        <f>SUM(D706:D707)</f>
        <v>0</v>
      </c>
      <c r="E708" s="622"/>
      <c r="F708" s="622"/>
      <c r="G708" s="372"/>
      <c r="H708" s="372"/>
      <c r="I708" s="372"/>
      <c r="J708" s="372"/>
      <c r="K708" s="372"/>
      <c r="L708" s="372"/>
      <c r="M708" s="635">
        <f>SUM(M706:M707)</f>
        <v>0</v>
      </c>
      <c r="N708" s="635">
        <f>SUM(N706:N707)</f>
        <v>0</v>
      </c>
    </row>
    <row r="709" spans="1:17" ht="12" customHeight="1" x14ac:dyDescent="0.25">
      <c r="A709" s="7" t="s">
        <v>314</v>
      </c>
      <c r="B709" s="7" t="s">
        <v>315</v>
      </c>
      <c r="C709" s="469" t="s">
        <v>315</v>
      </c>
      <c r="D709" s="617"/>
      <c r="E709" s="620"/>
      <c r="F709" s="25" t="s">
        <v>291</v>
      </c>
      <c r="G709" s="79"/>
      <c r="H709" s="79"/>
      <c r="I709" s="79"/>
      <c r="J709" s="34"/>
      <c r="K709" s="34"/>
      <c r="L709" s="34"/>
      <c r="M709" s="619">
        <f>((D709*E709*G709*H709*I709)-(D709*E709*J709*K709*L709))/F709</f>
        <v>0</v>
      </c>
      <c r="N709" s="619"/>
      <c r="P709">
        <v>6</v>
      </c>
      <c r="Q709">
        <f>P686*100+P709</f>
        <v>1106</v>
      </c>
    </row>
    <row r="710" spans="1:17" x14ac:dyDescent="0.25">
      <c r="A710" s="7"/>
      <c r="B710" s="7"/>
      <c r="C710" s="80" t="s">
        <v>312</v>
      </c>
      <c r="D710" s="25"/>
      <c r="E710" s="25"/>
      <c r="F710" s="25"/>
      <c r="G710" s="34"/>
      <c r="H710" s="34"/>
      <c r="I710" s="34"/>
      <c r="J710" s="34"/>
      <c r="K710" s="34"/>
      <c r="L710" s="34"/>
      <c r="M710" s="619"/>
      <c r="N710" s="619"/>
    </row>
    <row r="711" spans="1:17" x14ac:dyDescent="0.25">
      <c r="A711" s="798" t="s">
        <v>292</v>
      </c>
      <c r="B711" s="798"/>
      <c r="C711" s="798"/>
      <c r="D711" s="621">
        <f>SUM(D709:D710)</f>
        <v>0</v>
      </c>
      <c r="E711" s="622"/>
      <c r="F711" s="622"/>
      <c r="G711" s="372"/>
      <c r="H711" s="372"/>
      <c r="I711" s="372"/>
      <c r="J711" s="372"/>
      <c r="K711" s="372"/>
      <c r="L711" s="372"/>
      <c r="M711" s="635">
        <f>SUM(M709:M710)</f>
        <v>0</v>
      </c>
      <c r="N711" s="635">
        <f>SUM(N709:N710)</f>
        <v>0</v>
      </c>
    </row>
    <row r="712" spans="1:17" ht="12" customHeight="1" x14ac:dyDescent="0.25">
      <c r="A712" s="7" t="s">
        <v>316</v>
      </c>
      <c r="B712" s="7" t="s">
        <v>315</v>
      </c>
      <c r="C712" s="469" t="s">
        <v>315</v>
      </c>
      <c r="D712" s="617"/>
      <c r="E712" s="620"/>
      <c r="F712" s="25" t="s">
        <v>291</v>
      </c>
      <c r="G712" s="34"/>
      <c r="H712" s="34"/>
      <c r="I712" s="34"/>
      <c r="J712" s="34"/>
      <c r="K712" s="34"/>
      <c r="L712" s="34"/>
      <c r="M712" s="619">
        <f>((D712*E712*G712*H712*I712)-(D712*E712*J712*K712*L712))/F712</f>
        <v>0</v>
      </c>
      <c r="N712" s="619"/>
      <c r="P712">
        <v>7</v>
      </c>
      <c r="Q712">
        <f>P686*100+P712</f>
        <v>1107</v>
      </c>
    </row>
    <row r="713" spans="1:17" x14ac:dyDescent="0.25">
      <c r="A713" s="7"/>
      <c r="B713" s="7"/>
      <c r="C713" s="80" t="s">
        <v>312</v>
      </c>
      <c r="D713" s="25"/>
      <c r="E713" s="25"/>
      <c r="F713" s="25"/>
      <c r="G713" s="34"/>
      <c r="H713" s="34"/>
      <c r="I713" s="34"/>
      <c r="J713" s="34"/>
      <c r="K713" s="34"/>
      <c r="L713" s="34"/>
      <c r="M713" s="619"/>
      <c r="N713" s="619"/>
    </row>
    <row r="714" spans="1:17" x14ac:dyDescent="0.25">
      <c r="A714" s="798" t="s">
        <v>292</v>
      </c>
      <c r="B714" s="798"/>
      <c r="C714" s="798"/>
      <c r="D714" s="621">
        <f>SUM(D712:D713)</f>
        <v>0</v>
      </c>
      <c r="E714" s="622"/>
      <c r="F714" s="622"/>
      <c r="G714" s="374"/>
      <c r="H714" s="374"/>
      <c r="I714" s="374"/>
      <c r="J714" s="374"/>
      <c r="K714" s="374"/>
      <c r="L714" s="374"/>
      <c r="M714" s="635">
        <f>SUM(M712:M713)</f>
        <v>0</v>
      </c>
      <c r="N714" s="635">
        <f>SUM(N712:N713)</f>
        <v>0</v>
      </c>
    </row>
    <row r="715" spans="1:17" x14ac:dyDescent="0.25">
      <c r="A715" s="701" t="s">
        <v>91</v>
      </c>
      <c r="B715" s="701"/>
      <c r="C715" s="701"/>
      <c r="D715" s="623">
        <f>D714+D711+D708+D705+D702</f>
        <v>0</v>
      </c>
      <c r="E715" s="627"/>
      <c r="F715" s="627"/>
      <c r="G715" s="93"/>
      <c r="H715" s="93"/>
      <c r="I715" s="93"/>
      <c r="J715" s="93"/>
      <c r="K715" s="93"/>
      <c r="L715" s="93"/>
      <c r="M715" s="635">
        <f>M714+M711+M708+M705+M702</f>
        <v>0</v>
      </c>
      <c r="N715" s="635">
        <f>N714+N711+N708+N705+N702</f>
        <v>0</v>
      </c>
    </row>
    <row r="716" spans="1:17" ht="13.5" x14ac:dyDescent="0.25">
      <c r="A716" s="925" t="s">
        <v>707</v>
      </c>
      <c r="B716" s="925"/>
      <c r="C716" s="925"/>
      <c r="D716" s="925"/>
      <c r="E716" s="925"/>
      <c r="F716" s="925"/>
      <c r="G716" s="925"/>
      <c r="H716" s="925"/>
      <c r="I716" s="925"/>
      <c r="J716" s="925"/>
      <c r="K716" s="925"/>
      <c r="L716" s="925"/>
      <c r="M716" s="925"/>
      <c r="N716" s="925"/>
    </row>
    <row r="717" spans="1:17" ht="12.75" customHeight="1" x14ac:dyDescent="0.25">
      <c r="A717" s="926"/>
      <c r="B717" s="926"/>
      <c r="C717" s="926"/>
      <c r="D717" s="926"/>
      <c r="E717" s="926"/>
      <c r="F717" s="926"/>
      <c r="G717" s="926"/>
      <c r="H717" s="926"/>
      <c r="I717" s="486"/>
      <c r="J717" s="486"/>
      <c r="K717" s="486"/>
      <c r="L717" s="486"/>
      <c r="M717" s="486"/>
      <c r="N717" s="486"/>
    </row>
    <row r="718" spans="1:17" x14ac:dyDescent="0.25">
      <c r="A718" s="486"/>
      <c r="B718" s="486"/>
      <c r="C718" s="486"/>
      <c r="D718" s="486"/>
      <c r="E718" s="486"/>
      <c r="F718" s="486"/>
      <c r="G718" s="486"/>
      <c r="H718" s="486"/>
      <c r="I718" s="486"/>
      <c r="J718" s="486"/>
      <c r="K718" s="486"/>
      <c r="L718" s="486"/>
      <c r="M718" s="486"/>
      <c r="N718" s="486"/>
    </row>
    <row r="719" spans="1:17" x14ac:dyDescent="0.25">
      <c r="A719" s="486"/>
      <c r="B719" s="486"/>
      <c r="C719" s="486"/>
      <c r="D719" s="486"/>
      <c r="E719" s="486"/>
      <c r="F719" s="486"/>
      <c r="G719" s="486"/>
      <c r="H719" s="486"/>
      <c r="I719" s="486"/>
      <c r="J719" s="486"/>
      <c r="K719" s="486"/>
      <c r="L719" s="486"/>
      <c r="M719" s="486"/>
      <c r="N719" s="486"/>
    </row>
    <row r="720" spans="1:17" x14ac:dyDescent="0.25">
      <c r="A720" s="486"/>
      <c r="B720" s="486"/>
      <c r="C720" s="486"/>
      <c r="D720" s="486"/>
      <c r="E720" s="486"/>
      <c r="F720" s="486"/>
      <c r="G720" s="486"/>
      <c r="H720" s="486"/>
      <c r="I720" s="486"/>
      <c r="J720" s="486"/>
      <c r="K720" s="486"/>
      <c r="L720" s="486"/>
      <c r="M720" s="486"/>
      <c r="N720" s="486"/>
    </row>
    <row r="721" spans="1:16" x14ac:dyDescent="0.25">
      <c r="A721" s="486"/>
      <c r="B721" s="486"/>
      <c r="C721" s="486"/>
      <c r="D721" s="486"/>
      <c r="E721" s="486"/>
      <c r="F721" s="486"/>
      <c r="G721" s="486"/>
      <c r="H721" s="486"/>
      <c r="I721" s="486"/>
      <c r="J721" s="486"/>
      <c r="K721" s="486"/>
      <c r="L721" s="486"/>
      <c r="M721" s="486"/>
      <c r="N721" s="486"/>
    </row>
    <row r="722" spans="1:16" x14ac:dyDescent="0.25">
      <c r="A722" s="486"/>
      <c r="B722" s="486"/>
      <c r="C722" s="486"/>
      <c r="D722" s="486"/>
      <c r="E722" s="486"/>
      <c r="F722" s="486"/>
      <c r="G722" s="486"/>
      <c r="H722" s="486"/>
      <c r="I722" s="486"/>
      <c r="J722" s="486"/>
      <c r="K722" s="486"/>
      <c r="L722" s="486"/>
      <c r="M722" s="486"/>
      <c r="N722" s="486"/>
    </row>
    <row r="723" spans="1:16" x14ac:dyDescent="0.25">
      <c r="A723" s="486"/>
      <c r="B723" s="486"/>
      <c r="C723" s="486"/>
      <c r="D723" s="486"/>
      <c r="E723" s="486"/>
      <c r="F723" s="486"/>
      <c r="G723" s="486"/>
      <c r="H723" s="486"/>
      <c r="I723" s="486"/>
      <c r="J723" s="486"/>
      <c r="K723" s="486"/>
      <c r="L723" s="486"/>
      <c r="M723" s="486"/>
      <c r="N723" s="486"/>
    </row>
    <row r="724" spans="1:16" x14ac:dyDescent="0.25">
      <c r="A724" s="486"/>
      <c r="B724" s="486"/>
      <c r="C724" s="486"/>
      <c r="D724" s="486"/>
      <c r="E724" s="486"/>
      <c r="F724" s="486"/>
      <c r="G724" s="486"/>
      <c r="H724" s="486"/>
      <c r="I724" s="486"/>
      <c r="J724" s="486"/>
      <c r="K724" s="486"/>
      <c r="L724" s="486"/>
      <c r="M724" s="486"/>
      <c r="N724" s="486"/>
    </row>
    <row r="725" spans="1:16" x14ac:dyDescent="0.25">
      <c r="A725" s="13" t="s">
        <v>23</v>
      </c>
      <c r="B725" s="13"/>
      <c r="C725" s="791">
        <f>Presentación!$C$3</f>
        <v>1990</v>
      </c>
      <c r="D725" s="791"/>
      <c r="E725" s="791"/>
      <c r="F725" s="791"/>
      <c r="G725" s="791"/>
      <c r="H725" s="791"/>
      <c r="I725" s="791"/>
      <c r="J725" s="791"/>
      <c r="K725" s="791"/>
      <c r="L725" s="791"/>
      <c r="M725" s="791"/>
      <c r="N725" s="791"/>
    </row>
    <row r="726" spans="1:16" ht="12" customHeight="1" x14ac:dyDescent="0.25">
      <c r="A726" s="11" t="s">
        <v>24</v>
      </c>
      <c r="B726" s="11"/>
      <c r="C726" s="792" t="s">
        <v>390</v>
      </c>
      <c r="D726" s="792"/>
      <c r="E726" s="792"/>
      <c r="F726" s="792"/>
      <c r="G726" s="792"/>
      <c r="H726" s="792"/>
      <c r="I726" s="792"/>
      <c r="J726" s="792"/>
      <c r="K726" s="792"/>
      <c r="L726" s="792"/>
      <c r="M726" s="792"/>
      <c r="N726" s="792"/>
      <c r="P726">
        <v>12</v>
      </c>
    </row>
    <row r="727" spans="1:16" ht="12.75" customHeight="1" x14ac:dyDescent="0.25">
      <c r="A727" s="11" t="s">
        <v>27</v>
      </c>
      <c r="B727" s="11"/>
      <c r="C727" s="690" t="s">
        <v>697</v>
      </c>
      <c r="D727" s="690"/>
      <c r="E727" s="690"/>
      <c r="F727" s="690"/>
      <c r="G727" s="690"/>
      <c r="H727" s="690"/>
      <c r="I727" s="690"/>
      <c r="J727" s="690"/>
      <c r="K727" s="690"/>
      <c r="L727" s="690"/>
      <c r="M727" s="690"/>
      <c r="N727" s="690"/>
    </row>
    <row r="728" spans="1:16" ht="12" customHeight="1" x14ac:dyDescent="0.25">
      <c r="A728" s="11" t="s">
        <v>29</v>
      </c>
      <c r="B728" s="11"/>
      <c r="C728" s="690" t="s">
        <v>680</v>
      </c>
      <c r="D728" s="690"/>
      <c r="E728" s="690"/>
      <c r="F728" s="690"/>
      <c r="G728" s="690"/>
      <c r="H728" s="690"/>
      <c r="I728" s="690"/>
      <c r="J728" s="690"/>
      <c r="K728" s="690"/>
      <c r="L728" s="690"/>
      <c r="M728" s="690"/>
      <c r="N728" s="690"/>
    </row>
    <row r="729" spans="1:16" ht="12" customHeight="1" x14ac:dyDescent="0.25">
      <c r="A729" s="11" t="s">
        <v>31</v>
      </c>
      <c r="B729" s="11"/>
      <c r="C729" s="690" t="s">
        <v>262</v>
      </c>
      <c r="D729" s="690"/>
      <c r="E729" s="690"/>
      <c r="F729" s="690"/>
      <c r="G729" s="690"/>
      <c r="H729" s="690"/>
      <c r="I729" s="690"/>
      <c r="J729" s="690"/>
      <c r="K729" s="690"/>
      <c r="L729" s="690"/>
      <c r="M729" s="690"/>
      <c r="N729" s="690"/>
    </row>
    <row r="730" spans="1:16" ht="12.75" customHeight="1" x14ac:dyDescent="0.25">
      <c r="A730" s="696" t="s">
        <v>33</v>
      </c>
      <c r="B730" s="696"/>
      <c r="C730" s="23" t="s">
        <v>496</v>
      </c>
      <c r="D730" s="8" t="s">
        <v>263</v>
      </c>
      <c r="E730" s="8"/>
      <c r="F730" s="8"/>
      <c r="G730" s="8"/>
      <c r="H730" s="8"/>
      <c r="I730" s="8"/>
      <c r="J730" s="8"/>
      <c r="K730" s="8"/>
      <c r="L730" s="8"/>
      <c r="M730" s="8"/>
      <c r="N730" s="8"/>
    </row>
    <row r="731" spans="1:16" ht="12.75" customHeight="1" x14ac:dyDescent="0.25">
      <c r="A731" s="7" t="s">
        <v>37</v>
      </c>
      <c r="B731" s="7"/>
      <c r="C731" s="6" t="s">
        <v>264</v>
      </c>
      <c r="D731" s="6" t="s">
        <v>265</v>
      </c>
      <c r="E731" s="708" t="s">
        <v>266</v>
      </c>
      <c r="F731" s="7" t="s">
        <v>267</v>
      </c>
      <c r="G731" s="7" t="s">
        <v>268</v>
      </c>
      <c r="H731" s="7" t="s">
        <v>269</v>
      </c>
      <c r="I731" s="7" t="s">
        <v>270</v>
      </c>
      <c r="J731" s="7" t="s">
        <v>271</v>
      </c>
      <c r="K731" s="7" t="s">
        <v>272</v>
      </c>
      <c r="L731" s="7" t="s">
        <v>273</v>
      </c>
      <c r="M731" s="7" t="s">
        <v>274</v>
      </c>
      <c r="N731" s="708" t="s">
        <v>274</v>
      </c>
    </row>
    <row r="732" spans="1:16" x14ac:dyDescent="0.25">
      <c r="A732" s="7"/>
      <c r="B732" s="7"/>
      <c r="C732" s="6"/>
      <c r="D732" s="6"/>
      <c r="E732" s="6"/>
      <c r="F732" s="6"/>
      <c r="G732" s="6"/>
      <c r="H732" s="6"/>
      <c r="I732" s="6"/>
      <c r="J732" s="6"/>
      <c r="K732" s="6"/>
      <c r="L732" s="6"/>
      <c r="M732" s="7"/>
      <c r="N732" s="708"/>
    </row>
    <row r="733" spans="1:16" x14ac:dyDescent="0.25">
      <c r="A733" s="7"/>
      <c r="B733" s="7"/>
      <c r="C733" s="6"/>
      <c r="D733" s="6"/>
      <c r="E733" s="708"/>
      <c r="F733" s="7"/>
      <c r="G733" s="7"/>
      <c r="H733" s="7"/>
      <c r="I733" s="7"/>
      <c r="J733" s="7"/>
      <c r="K733" s="7"/>
      <c r="L733" s="7"/>
      <c r="M733" s="7"/>
      <c r="N733" s="708"/>
    </row>
    <row r="734" spans="1:16" ht="12" customHeight="1" x14ac:dyDescent="0.25">
      <c r="A734" s="6" t="s">
        <v>197</v>
      </c>
      <c r="B734" s="6" t="s">
        <v>47</v>
      </c>
      <c r="C734" s="6"/>
      <c r="D734" s="796" t="s">
        <v>48</v>
      </c>
      <c r="E734" s="110" t="s">
        <v>460</v>
      </c>
      <c r="F734" s="797" t="s">
        <v>244</v>
      </c>
      <c r="G734" s="7" t="s">
        <v>276</v>
      </c>
      <c r="H734" s="7" t="s">
        <v>276</v>
      </c>
      <c r="I734" s="7" t="s">
        <v>276</v>
      </c>
      <c r="J734" s="7" t="s">
        <v>276</v>
      </c>
      <c r="K734" s="7" t="s">
        <v>276</v>
      </c>
      <c r="L734" s="796" t="s">
        <v>276</v>
      </c>
      <c r="M734" s="110" t="s">
        <v>460</v>
      </c>
      <c r="N734" s="110" t="s">
        <v>497</v>
      </c>
    </row>
    <row r="735" spans="1:16" ht="13.5" x14ac:dyDescent="0.25">
      <c r="A735" s="6"/>
      <c r="B735" s="6"/>
      <c r="C735" s="6"/>
      <c r="D735" s="796"/>
      <c r="E735" s="71" t="s">
        <v>498</v>
      </c>
      <c r="F735" s="797"/>
      <c r="G735" s="7"/>
      <c r="H735" s="7"/>
      <c r="I735" s="7"/>
      <c r="J735" s="7"/>
      <c r="K735" s="7"/>
      <c r="L735" s="796"/>
      <c r="M735" s="51" t="s">
        <v>499</v>
      </c>
      <c r="N735" s="51" t="s">
        <v>499</v>
      </c>
    </row>
    <row r="736" spans="1:16" ht="15" customHeight="1" x14ac:dyDescent="0.25">
      <c r="A736" s="6"/>
      <c r="B736" s="6"/>
      <c r="C736" s="6"/>
      <c r="D736" s="6"/>
      <c r="E736" s="923" t="s">
        <v>500</v>
      </c>
      <c r="F736" s="6" t="s">
        <v>279</v>
      </c>
      <c r="G736" s="924" t="s">
        <v>698</v>
      </c>
      <c r="H736" s="924" t="s">
        <v>698</v>
      </c>
      <c r="I736" s="924" t="s">
        <v>698</v>
      </c>
      <c r="J736" s="924" t="s">
        <v>698</v>
      </c>
      <c r="K736" s="924" t="s">
        <v>698</v>
      </c>
      <c r="L736" s="924" t="s">
        <v>698</v>
      </c>
      <c r="M736" s="615" t="s">
        <v>502</v>
      </c>
      <c r="N736" s="110" t="s">
        <v>502</v>
      </c>
    </row>
    <row r="737" spans="1:17" ht="23" x14ac:dyDescent="0.25">
      <c r="A737" s="6"/>
      <c r="B737" s="6"/>
      <c r="C737" s="6"/>
      <c r="D737" s="6"/>
      <c r="E737" s="6"/>
      <c r="F737" s="6"/>
      <c r="G737" s="924"/>
      <c r="H737" s="924"/>
      <c r="I737" s="924"/>
      <c r="J737" s="924"/>
      <c r="K737" s="924"/>
      <c r="L737" s="924"/>
      <c r="M737" s="616" t="s">
        <v>503</v>
      </c>
      <c r="N737" s="71" t="s">
        <v>504</v>
      </c>
    </row>
    <row r="738" spans="1:17" ht="13.5" x14ac:dyDescent="0.25">
      <c r="A738" s="6"/>
      <c r="B738" s="6"/>
      <c r="C738" s="6"/>
      <c r="D738" s="94" t="s">
        <v>282</v>
      </c>
      <c r="E738" s="94" t="s">
        <v>283</v>
      </c>
      <c r="F738" s="94" t="s">
        <v>158</v>
      </c>
      <c r="G738" s="458" t="s">
        <v>284</v>
      </c>
      <c r="H738" s="458" t="s">
        <v>285</v>
      </c>
      <c r="I738" s="458" t="s">
        <v>286</v>
      </c>
      <c r="J738" s="458" t="s">
        <v>287</v>
      </c>
      <c r="K738" s="458" t="s">
        <v>288</v>
      </c>
      <c r="L738" s="458" t="s">
        <v>289</v>
      </c>
      <c r="M738" s="458" t="s">
        <v>290</v>
      </c>
      <c r="N738" s="458" t="s">
        <v>290</v>
      </c>
    </row>
    <row r="739" spans="1:17" ht="12.75" customHeight="1" x14ac:dyDescent="0.25">
      <c r="A739" s="689" t="s">
        <v>68</v>
      </c>
      <c r="B739" s="689" t="s">
        <v>315</v>
      </c>
      <c r="C739" s="135" t="s">
        <v>689</v>
      </c>
      <c r="D739" s="617"/>
      <c r="E739" s="618"/>
      <c r="F739" s="71">
        <v>20</v>
      </c>
      <c r="G739" s="79"/>
      <c r="H739" s="79"/>
      <c r="I739" s="79"/>
      <c r="J739" s="79"/>
      <c r="K739" s="79"/>
      <c r="L739" s="79"/>
      <c r="M739" s="617">
        <f>((D739*E739*G739*H739*I739)-(D739*E739*J739*K739*L739))/F739</f>
        <v>0</v>
      </c>
      <c r="N739" s="617"/>
      <c r="P739">
        <v>1</v>
      </c>
      <c r="Q739">
        <f>P726*100+P739</f>
        <v>1201</v>
      </c>
    </row>
    <row r="740" spans="1:17" x14ac:dyDescent="0.25">
      <c r="A740" s="689"/>
      <c r="B740" s="689"/>
      <c r="C740" s="486" t="s">
        <v>693</v>
      </c>
      <c r="D740" s="617"/>
      <c r="E740" s="620"/>
      <c r="F740" s="25" t="s">
        <v>291</v>
      </c>
      <c r="G740" s="79"/>
      <c r="H740" s="79"/>
      <c r="I740" s="79"/>
      <c r="J740" s="34"/>
      <c r="K740" s="34"/>
      <c r="L740" s="34"/>
      <c r="M740" s="619">
        <f>((D740*E740*G740*H740*I740)-(D740*E740*J740*K740*L740))/F740</f>
        <v>0</v>
      </c>
      <c r="N740" s="619"/>
      <c r="P740">
        <v>2</v>
      </c>
      <c r="Q740">
        <f>P726*100+P740</f>
        <v>1202</v>
      </c>
    </row>
    <row r="741" spans="1:17" x14ac:dyDescent="0.25">
      <c r="A741" s="689"/>
      <c r="B741" s="689"/>
      <c r="C741" s="135" t="s">
        <v>691</v>
      </c>
      <c r="D741" s="617"/>
      <c r="E741" s="620"/>
      <c r="F741" s="25" t="s">
        <v>291</v>
      </c>
      <c r="G741" s="79"/>
      <c r="H741" s="79"/>
      <c r="I741" s="79"/>
      <c r="J741" s="34"/>
      <c r="K741" s="34"/>
      <c r="L741" s="34"/>
      <c r="M741" s="619">
        <f>((D741*E741*G741*H741*I741)-(D741*E741*J741*K741*L741))/F741</f>
        <v>0</v>
      </c>
      <c r="N741" s="619"/>
      <c r="P741">
        <v>3</v>
      </c>
      <c r="Q741">
        <f>P726*100+P741</f>
        <v>1203</v>
      </c>
    </row>
    <row r="742" spans="1:17" x14ac:dyDescent="0.25">
      <c r="A742" s="798" t="s">
        <v>292</v>
      </c>
      <c r="B742" s="798"/>
      <c r="C742" s="798"/>
      <c r="D742" s="621">
        <f>SUM(D739:D741)</f>
        <v>0</v>
      </c>
      <c r="E742" s="622"/>
      <c r="F742" s="622"/>
      <c r="G742" s="372"/>
      <c r="H742" s="372"/>
      <c r="I742" s="372"/>
      <c r="J742" s="372"/>
      <c r="K742" s="372"/>
      <c r="L742" s="372"/>
      <c r="M742" s="635">
        <f>SUM(M739:M741)</f>
        <v>0</v>
      </c>
      <c r="N742" s="635">
        <f>SUM(N739:N741)</f>
        <v>0</v>
      </c>
    </row>
    <row r="743" spans="1:17" ht="12" customHeight="1" x14ac:dyDescent="0.25">
      <c r="A743" s="7" t="s">
        <v>310</v>
      </c>
      <c r="B743" s="7" t="s">
        <v>315</v>
      </c>
      <c r="C743" s="469" t="s">
        <v>315</v>
      </c>
      <c r="D743" s="617"/>
      <c r="E743" s="620"/>
      <c r="F743" s="25" t="s">
        <v>291</v>
      </c>
      <c r="G743" s="79"/>
      <c r="H743" s="79"/>
      <c r="I743" s="79"/>
      <c r="J743" s="34"/>
      <c r="K743" s="34"/>
      <c r="L743" s="34"/>
      <c r="M743" s="619">
        <f>((D743*E743*G743*H743*I743)-(D743*E743*J743*K743*L743))/F743</f>
        <v>0</v>
      </c>
      <c r="N743" s="619"/>
      <c r="P743">
        <v>4</v>
      </c>
      <c r="Q743">
        <f>P726*100+P743</f>
        <v>1204</v>
      </c>
    </row>
    <row r="744" spans="1:17" x14ac:dyDescent="0.25">
      <c r="A744" s="7"/>
      <c r="B744" s="7"/>
      <c r="C744" s="80" t="s">
        <v>312</v>
      </c>
      <c r="D744" s="25"/>
      <c r="E744" s="25"/>
      <c r="F744" s="25"/>
      <c r="G744" s="34"/>
      <c r="H744" s="34"/>
      <c r="I744" s="34"/>
      <c r="J744" s="34"/>
      <c r="K744" s="34"/>
      <c r="L744" s="34"/>
      <c r="M744" s="619"/>
      <c r="N744" s="619"/>
    </row>
    <row r="745" spans="1:17" x14ac:dyDescent="0.25">
      <c r="A745" s="798" t="s">
        <v>292</v>
      </c>
      <c r="B745" s="798"/>
      <c r="C745" s="798"/>
      <c r="D745" s="621">
        <f>SUM(D743:D744)</f>
        <v>0</v>
      </c>
      <c r="E745" s="622"/>
      <c r="F745" s="622"/>
      <c r="G745" s="372"/>
      <c r="H745" s="372"/>
      <c r="I745" s="372"/>
      <c r="J745" s="372"/>
      <c r="K745" s="372"/>
      <c r="L745" s="372"/>
      <c r="M745" s="635">
        <f>SUM(M743:M744)</f>
        <v>0</v>
      </c>
      <c r="N745" s="635">
        <f>SUM(N743:N744)</f>
        <v>0</v>
      </c>
    </row>
    <row r="746" spans="1:17" ht="12" customHeight="1" x14ac:dyDescent="0.25">
      <c r="A746" s="7" t="s">
        <v>313</v>
      </c>
      <c r="B746" s="7" t="s">
        <v>315</v>
      </c>
      <c r="C746" s="469" t="s">
        <v>315</v>
      </c>
      <c r="D746" s="617"/>
      <c r="E746" s="620"/>
      <c r="F746" s="25" t="s">
        <v>291</v>
      </c>
      <c r="G746" s="79"/>
      <c r="H746" s="79"/>
      <c r="I746" s="79"/>
      <c r="J746" s="34"/>
      <c r="K746" s="34"/>
      <c r="L746" s="34"/>
      <c r="M746" s="619">
        <f>((D746*E746*G746*H746*I746)-(D746*E746*J746*K746*L746))/F746</f>
        <v>0</v>
      </c>
      <c r="N746" s="619"/>
      <c r="P746">
        <v>5</v>
      </c>
      <c r="Q746">
        <f>P726*100+P746</f>
        <v>1205</v>
      </c>
    </row>
    <row r="747" spans="1:17" x14ac:dyDescent="0.25">
      <c r="A747" s="7"/>
      <c r="B747" s="7"/>
      <c r="C747" s="80" t="s">
        <v>312</v>
      </c>
      <c r="D747" s="25"/>
      <c r="E747" s="25"/>
      <c r="F747" s="25"/>
      <c r="G747" s="34"/>
      <c r="H747" s="34"/>
      <c r="I747" s="34"/>
      <c r="J747" s="34"/>
      <c r="K747" s="34"/>
      <c r="L747" s="34"/>
      <c r="M747" s="619"/>
      <c r="N747" s="619"/>
    </row>
    <row r="748" spans="1:17" x14ac:dyDescent="0.25">
      <c r="A748" s="798" t="s">
        <v>292</v>
      </c>
      <c r="B748" s="798"/>
      <c r="C748" s="798"/>
      <c r="D748" s="621">
        <f>SUM(D746:D747)</f>
        <v>0</v>
      </c>
      <c r="E748" s="622"/>
      <c r="F748" s="622"/>
      <c r="G748" s="372"/>
      <c r="H748" s="372"/>
      <c r="I748" s="372"/>
      <c r="J748" s="372"/>
      <c r="K748" s="372"/>
      <c r="L748" s="372"/>
      <c r="M748" s="635">
        <f>SUM(M746:M747)</f>
        <v>0</v>
      </c>
      <c r="N748" s="635">
        <f>SUM(N746:N747)</f>
        <v>0</v>
      </c>
    </row>
    <row r="749" spans="1:17" ht="12" customHeight="1" x14ac:dyDescent="0.25">
      <c r="A749" s="7" t="s">
        <v>314</v>
      </c>
      <c r="B749" s="7" t="s">
        <v>315</v>
      </c>
      <c r="C749" s="469" t="s">
        <v>315</v>
      </c>
      <c r="D749" s="617"/>
      <c r="E749" s="620"/>
      <c r="F749" s="25" t="s">
        <v>291</v>
      </c>
      <c r="G749" s="79"/>
      <c r="H749" s="79"/>
      <c r="I749" s="79"/>
      <c r="J749" s="34"/>
      <c r="K749" s="34"/>
      <c r="L749" s="34"/>
      <c r="M749" s="619">
        <f>((D749*E749*G749*H749*I749)-(D749*E749*J749*K749*L749))/F749</f>
        <v>0</v>
      </c>
      <c r="N749" s="619"/>
      <c r="P749">
        <v>6</v>
      </c>
      <c r="Q749">
        <f>P726*100+P749</f>
        <v>1206</v>
      </c>
    </row>
    <row r="750" spans="1:17" x14ac:dyDescent="0.25">
      <c r="A750" s="7"/>
      <c r="B750" s="7"/>
      <c r="C750" s="80" t="s">
        <v>312</v>
      </c>
      <c r="D750" s="25"/>
      <c r="E750" s="25"/>
      <c r="F750" s="25"/>
      <c r="G750" s="34"/>
      <c r="H750" s="34"/>
      <c r="I750" s="34"/>
      <c r="J750" s="34"/>
      <c r="K750" s="34"/>
      <c r="L750" s="34"/>
      <c r="M750" s="619"/>
      <c r="N750" s="619"/>
    </row>
    <row r="751" spans="1:17" x14ac:dyDescent="0.25">
      <c r="A751" s="798" t="s">
        <v>292</v>
      </c>
      <c r="B751" s="798"/>
      <c r="C751" s="798"/>
      <c r="D751" s="621">
        <f>SUM(D749:D750)</f>
        <v>0</v>
      </c>
      <c r="E751" s="622"/>
      <c r="F751" s="622"/>
      <c r="G751" s="372"/>
      <c r="H751" s="372"/>
      <c r="I751" s="372"/>
      <c r="J751" s="372"/>
      <c r="K751" s="372"/>
      <c r="L751" s="372"/>
      <c r="M751" s="635">
        <f>SUM(M749:M750)</f>
        <v>0</v>
      </c>
      <c r="N751" s="635">
        <f>SUM(N749:N750)</f>
        <v>0</v>
      </c>
    </row>
    <row r="752" spans="1:17" ht="12" customHeight="1" x14ac:dyDescent="0.25">
      <c r="A752" s="7" t="s">
        <v>316</v>
      </c>
      <c r="B752" s="7" t="s">
        <v>315</v>
      </c>
      <c r="C752" s="469" t="s">
        <v>315</v>
      </c>
      <c r="D752" s="617"/>
      <c r="E752" s="620"/>
      <c r="F752" s="25" t="s">
        <v>291</v>
      </c>
      <c r="G752" s="34"/>
      <c r="H752" s="34"/>
      <c r="I752" s="34"/>
      <c r="J752" s="34"/>
      <c r="K752" s="34"/>
      <c r="L752" s="34"/>
      <c r="M752" s="619">
        <f>((D752*E752*G752*H752*I752)-(D752*E752*J752*K752*L752))/F752</f>
        <v>0</v>
      </c>
      <c r="N752" s="619"/>
      <c r="P752">
        <v>7</v>
      </c>
      <c r="Q752">
        <f>P726*100+P752</f>
        <v>1207</v>
      </c>
    </row>
    <row r="753" spans="1:14" x14ac:dyDescent="0.25">
      <c r="A753" s="7"/>
      <c r="B753" s="7"/>
      <c r="C753" s="80" t="s">
        <v>312</v>
      </c>
      <c r="D753" s="25"/>
      <c r="E753" s="25"/>
      <c r="F753" s="25"/>
      <c r="G753" s="34"/>
      <c r="H753" s="34"/>
      <c r="I753" s="34"/>
      <c r="J753" s="34"/>
      <c r="K753" s="34"/>
      <c r="L753" s="34"/>
      <c r="M753" s="619"/>
      <c r="N753" s="619"/>
    </row>
    <row r="754" spans="1:14" x14ac:dyDescent="0.25">
      <c r="A754" s="798" t="s">
        <v>292</v>
      </c>
      <c r="B754" s="798"/>
      <c r="C754" s="798"/>
      <c r="D754" s="621">
        <f>SUM(D752:D753)</f>
        <v>0</v>
      </c>
      <c r="E754" s="622"/>
      <c r="F754" s="622"/>
      <c r="G754" s="374"/>
      <c r="H754" s="374"/>
      <c r="I754" s="374"/>
      <c r="J754" s="374"/>
      <c r="K754" s="374"/>
      <c r="L754" s="374"/>
      <c r="M754" s="635">
        <f>SUM(M752:M753)</f>
        <v>0</v>
      </c>
      <c r="N754" s="635">
        <f>SUM(N752:N753)</f>
        <v>0</v>
      </c>
    </row>
    <row r="755" spans="1:14" x14ac:dyDescent="0.25">
      <c r="A755" s="701" t="s">
        <v>91</v>
      </c>
      <c r="B755" s="701"/>
      <c r="C755" s="701"/>
      <c r="D755" s="623">
        <f>D754+D751+D748+D745+D742</f>
        <v>0</v>
      </c>
      <c r="E755" s="627"/>
      <c r="F755" s="627"/>
      <c r="G755" s="93"/>
      <c r="H755" s="93"/>
      <c r="I755" s="93"/>
      <c r="J755" s="93"/>
      <c r="K755" s="93"/>
      <c r="L755" s="93"/>
      <c r="M755" s="635">
        <f>M754+M751+M748+M745+M742</f>
        <v>0</v>
      </c>
      <c r="N755" s="635">
        <f>N754+N751+N748+N745+N742</f>
        <v>0</v>
      </c>
    </row>
    <row r="756" spans="1:14" ht="13.5" x14ac:dyDescent="0.25">
      <c r="A756" s="925" t="s">
        <v>707</v>
      </c>
      <c r="B756" s="925"/>
      <c r="C756" s="925"/>
      <c r="D756" s="925"/>
      <c r="E756" s="925"/>
      <c r="F756" s="925"/>
      <c r="G756" s="925"/>
      <c r="H756" s="925"/>
      <c r="I756" s="925"/>
      <c r="J756" s="925"/>
      <c r="K756" s="925"/>
      <c r="L756" s="925"/>
      <c r="M756" s="925"/>
      <c r="N756" s="925"/>
    </row>
    <row r="757" spans="1:14" ht="12.75" customHeight="1" x14ac:dyDescent="0.25">
      <c r="A757" s="926"/>
      <c r="B757" s="926"/>
      <c r="C757" s="926"/>
      <c r="D757" s="926"/>
      <c r="E757" s="926"/>
      <c r="F757" s="926"/>
      <c r="G757" s="926"/>
      <c r="H757" s="926"/>
      <c r="I757" s="486"/>
      <c r="J757" s="486"/>
      <c r="K757" s="486"/>
      <c r="L757" s="486"/>
      <c r="M757" s="486"/>
      <c r="N757" s="486"/>
    </row>
    <row r="758" spans="1:14" x14ac:dyDescent="0.25">
      <c r="A758" s="486"/>
      <c r="B758" s="486"/>
      <c r="C758" s="486"/>
      <c r="D758" s="486"/>
      <c r="E758" s="486"/>
      <c r="F758" s="486"/>
      <c r="G758" s="486"/>
      <c r="H758" s="486"/>
      <c r="I758" s="486"/>
      <c r="J758" s="486"/>
      <c r="K758" s="486"/>
      <c r="L758" s="486"/>
      <c r="M758" s="486"/>
      <c r="N758" s="486"/>
    </row>
    <row r="759" spans="1:14" x14ac:dyDescent="0.25">
      <c r="A759" s="486"/>
      <c r="B759" s="486"/>
      <c r="C759" s="486"/>
      <c r="D759" s="486"/>
      <c r="E759" s="486"/>
      <c r="F759" s="486"/>
      <c r="G759" s="486"/>
      <c r="H759" s="486"/>
      <c r="I759" s="486"/>
      <c r="J759" s="486"/>
      <c r="K759" s="486"/>
      <c r="L759" s="486"/>
      <c r="M759" s="486"/>
      <c r="N759" s="486"/>
    </row>
    <row r="760" spans="1:14" x14ac:dyDescent="0.25">
      <c r="A760" s="486"/>
      <c r="B760" s="486"/>
      <c r="C760" s="486"/>
      <c r="D760" s="486"/>
      <c r="E760" s="486"/>
      <c r="F760" s="486"/>
      <c r="G760" s="486"/>
      <c r="H760" s="486"/>
      <c r="I760" s="486"/>
      <c r="J760" s="486"/>
      <c r="K760" s="486"/>
      <c r="L760" s="486"/>
      <c r="M760" s="486"/>
      <c r="N760" s="486"/>
    </row>
    <row r="761" spans="1:14" x14ac:dyDescent="0.25">
      <c r="A761" s="486"/>
      <c r="B761" s="486"/>
      <c r="C761" s="486"/>
      <c r="D761" s="486"/>
      <c r="E761" s="486"/>
      <c r="F761" s="486"/>
      <c r="G761" s="486"/>
      <c r="H761" s="486"/>
      <c r="I761" s="486"/>
      <c r="J761" s="486"/>
      <c r="K761" s="486"/>
      <c r="L761" s="486"/>
      <c r="M761" s="486"/>
      <c r="N761" s="486"/>
    </row>
    <row r="762" spans="1:14" x14ac:dyDescent="0.25">
      <c r="A762" s="486"/>
      <c r="B762" s="486"/>
      <c r="C762" s="486"/>
      <c r="D762" s="486"/>
      <c r="E762" s="486"/>
      <c r="F762" s="486"/>
      <c r="G762" s="486"/>
      <c r="H762" s="486"/>
      <c r="I762" s="486"/>
      <c r="J762" s="486"/>
      <c r="K762" s="486"/>
      <c r="L762" s="486"/>
      <c r="M762" s="486"/>
      <c r="N762" s="486"/>
    </row>
    <row r="763" spans="1:14" x14ac:dyDescent="0.25">
      <c r="A763" s="486"/>
      <c r="B763" s="486"/>
      <c r="C763" s="486"/>
      <c r="D763" s="486"/>
      <c r="E763" s="486"/>
      <c r="F763" s="486"/>
      <c r="G763" s="486"/>
      <c r="H763" s="486"/>
      <c r="I763" s="486"/>
      <c r="J763" s="486"/>
      <c r="K763" s="486"/>
      <c r="L763" s="486"/>
      <c r="M763" s="486"/>
      <c r="N763" s="486"/>
    </row>
    <row r="764" spans="1:14" x14ac:dyDescent="0.25">
      <c r="A764" s="486"/>
      <c r="B764" s="486"/>
      <c r="C764" s="486"/>
      <c r="D764" s="486"/>
      <c r="E764" s="486"/>
      <c r="F764" s="486"/>
      <c r="G764" s="486"/>
      <c r="H764" s="486"/>
      <c r="I764" s="486"/>
      <c r="J764" s="486"/>
      <c r="K764" s="486"/>
      <c r="L764" s="486"/>
      <c r="M764" s="486"/>
      <c r="N764" s="486"/>
    </row>
    <row r="878" spans="1:14" ht="12.75" customHeight="1" x14ac:dyDescent="0.25">
      <c r="A878" s="926"/>
      <c r="B878" s="926"/>
      <c r="C878" s="926"/>
      <c r="D878" s="926"/>
      <c r="E878" s="926"/>
      <c r="F878" s="926"/>
      <c r="G878" s="926"/>
      <c r="H878" s="926"/>
      <c r="I878" s="486"/>
      <c r="J878" s="486"/>
      <c r="K878" s="486"/>
      <c r="L878" s="486"/>
      <c r="M878" s="486"/>
      <c r="N878" s="486"/>
    </row>
  </sheetData>
  <mergeCells count="1178">
    <mergeCell ref="A742:C742"/>
    <mergeCell ref="A743:A744"/>
    <mergeCell ref="B743:B744"/>
    <mergeCell ref="A745:C745"/>
    <mergeCell ref="A746:A747"/>
    <mergeCell ref="B746:B747"/>
    <mergeCell ref="A748:C748"/>
    <mergeCell ref="A749:A750"/>
    <mergeCell ref="B749:B750"/>
    <mergeCell ref="A751:C751"/>
    <mergeCell ref="A752:A753"/>
    <mergeCell ref="B752:B753"/>
    <mergeCell ref="A754:C754"/>
    <mergeCell ref="A755:C755"/>
    <mergeCell ref="A756:N756"/>
    <mergeCell ref="A757:H757"/>
    <mergeCell ref="A878:H878"/>
    <mergeCell ref="F734:F735"/>
    <mergeCell ref="G734:G735"/>
    <mergeCell ref="H734:H735"/>
    <mergeCell ref="I734:I735"/>
    <mergeCell ref="J734:J735"/>
    <mergeCell ref="K734:K735"/>
    <mergeCell ref="L734:L735"/>
    <mergeCell ref="D736:D737"/>
    <mergeCell ref="E736:E737"/>
    <mergeCell ref="F736:F737"/>
    <mergeCell ref="G736:G737"/>
    <mergeCell ref="H736:H737"/>
    <mergeCell ref="I736:I737"/>
    <mergeCell ref="J736:J737"/>
    <mergeCell ref="K736:K737"/>
    <mergeCell ref="L736:L737"/>
    <mergeCell ref="A739:A741"/>
    <mergeCell ref="B739:B741"/>
    <mergeCell ref="A714:C714"/>
    <mergeCell ref="A715:C715"/>
    <mergeCell ref="A716:N716"/>
    <mergeCell ref="A717:H717"/>
    <mergeCell ref="A725:B725"/>
    <mergeCell ref="C725:N725"/>
    <mergeCell ref="A726:B726"/>
    <mergeCell ref="C726:N726"/>
    <mergeCell ref="A727:B727"/>
    <mergeCell ref="C727:N727"/>
    <mergeCell ref="A728:B728"/>
    <mergeCell ref="C728:N728"/>
    <mergeCell ref="A729:B729"/>
    <mergeCell ref="C729:N729"/>
    <mergeCell ref="A730:B730"/>
    <mergeCell ref="D730:N730"/>
    <mergeCell ref="A731:B733"/>
    <mergeCell ref="C731:C738"/>
    <mergeCell ref="D731:D733"/>
    <mergeCell ref="E731:E733"/>
    <mergeCell ref="F731:F733"/>
    <mergeCell ref="G731:G733"/>
    <mergeCell ref="H731:H733"/>
    <mergeCell ref="I731:I733"/>
    <mergeCell ref="J731:J733"/>
    <mergeCell ref="K731:K733"/>
    <mergeCell ref="L731:L733"/>
    <mergeCell ref="M731:M733"/>
    <mergeCell ref="N731:N733"/>
    <mergeCell ref="A734:A738"/>
    <mergeCell ref="B734:B738"/>
    <mergeCell ref="D734:D735"/>
    <mergeCell ref="I696:I697"/>
    <mergeCell ref="J696:J697"/>
    <mergeCell ref="K696:K697"/>
    <mergeCell ref="L696:L697"/>
    <mergeCell ref="A699:A701"/>
    <mergeCell ref="B699:B701"/>
    <mergeCell ref="A702:C702"/>
    <mergeCell ref="A703:A704"/>
    <mergeCell ref="B703:B704"/>
    <mergeCell ref="A705:C705"/>
    <mergeCell ref="A706:A707"/>
    <mergeCell ref="B706:B707"/>
    <mergeCell ref="A708:C708"/>
    <mergeCell ref="A709:A710"/>
    <mergeCell ref="B709:B710"/>
    <mergeCell ref="A711:C711"/>
    <mergeCell ref="A712:A713"/>
    <mergeCell ref="B712:B713"/>
    <mergeCell ref="A689:B689"/>
    <mergeCell ref="C689:N689"/>
    <mergeCell ref="A690:B690"/>
    <mergeCell ref="D690:N690"/>
    <mergeCell ref="A691:B693"/>
    <mergeCell ref="C691:C698"/>
    <mergeCell ref="D691:D693"/>
    <mergeCell ref="E691:E693"/>
    <mergeCell ref="F691:F693"/>
    <mergeCell ref="G691:G693"/>
    <mergeCell ref="H691:H693"/>
    <mergeCell ref="I691:I693"/>
    <mergeCell ref="J691:J693"/>
    <mergeCell ref="K691:K693"/>
    <mergeCell ref="L691:L693"/>
    <mergeCell ref="M691:M693"/>
    <mergeCell ref="N691:N693"/>
    <mergeCell ref="A694:A698"/>
    <mergeCell ref="B694:B698"/>
    <mergeCell ref="D694:D695"/>
    <mergeCell ref="F694:F695"/>
    <mergeCell ref="G694:G695"/>
    <mergeCell ref="H694:H695"/>
    <mergeCell ref="I694:I695"/>
    <mergeCell ref="J694:J695"/>
    <mergeCell ref="K694:K695"/>
    <mergeCell ref="L694:L695"/>
    <mergeCell ref="D696:D697"/>
    <mergeCell ref="E696:E697"/>
    <mergeCell ref="F696:F697"/>
    <mergeCell ref="G696:G697"/>
    <mergeCell ref="H696:H697"/>
    <mergeCell ref="A668:C668"/>
    <mergeCell ref="A669:A670"/>
    <mergeCell ref="B669:B670"/>
    <mergeCell ref="A671:C671"/>
    <mergeCell ref="A672:A673"/>
    <mergeCell ref="B672:B673"/>
    <mergeCell ref="A674:C674"/>
    <mergeCell ref="A675:C675"/>
    <mergeCell ref="A676:N676"/>
    <mergeCell ref="A677:H677"/>
    <mergeCell ref="A685:B685"/>
    <mergeCell ref="C685:N685"/>
    <mergeCell ref="A686:B686"/>
    <mergeCell ref="C686:N686"/>
    <mergeCell ref="A687:B687"/>
    <mergeCell ref="C687:N687"/>
    <mergeCell ref="A688:B688"/>
    <mergeCell ref="C688:N688"/>
    <mergeCell ref="L654:L655"/>
    <mergeCell ref="D656:D657"/>
    <mergeCell ref="E656:E657"/>
    <mergeCell ref="F656:F657"/>
    <mergeCell ref="G656:G657"/>
    <mergeCell ref="H656:H657"/>
    <mergeCell ref="I656:I657"/>
    <mergeCell ref="J656:J657"/>
    <mergeCell ref="K656:K657"/>
    <mergeCell ref="L656:L657"/>
    <mergeCell ref="A659:A661"/>
    <mergeCell ref="B659:B661"/>
    <mergeCell ref="A662:C662"/>
    <mergeCell ref="A663:A664"/>
    <mergeCell ref="B663:B664"/>
    <mergeCell ref="A665:C665"/>
    <mergeCell ref="A666:A667"/>
    <mergeCell ref="B666:B667"/>
    <mergeCell ref="A646:B646"/>
    <mergeCell ref="C646:N646"/>
    <mergeCell ref="A647:B647"/>
    <mergeCell ref="C647:N647"/>
    <mergeCell ref="A648:B648"/>
    <mergeCell ref="C648:N648"/>
    <mergeCell ref="A649:B649"/>
    <mergeCell ref="C649:N649"/>
    <mergeCell ref="A650:B650"/>
    <mergeCell ref="D650:N650"/>
    <mergeCell ref="A651:B653"/>
    <mergeCell ref="C651:C658"/>
    <mergeCell ref="D651:D653"/>
    <mergeCell ref="E651:E653"/>
    <mergeCell ref="F651:F653"/>
    <mergeCell ref="G651:G653"/>
    <mergeCell ref="H651:H653"/>
    <mergeCell ref="I651:I653"/>
    <mergeCell ref="J651:J653"/>
    <mergeCell ref="K651:K653"/>
    <mergeCell ref="L651:L653"/>
    <mergeCell ref="M651:M653"/>
    <mergeCell ref="N651:N653"/>
    <mergeCell ref="A654:A658"/>
    <mergeCell ref="B654:B658"/>
    <mergeCell ref="D654:D655"/>
    <mergeCell ref="F654:F655"/>
    <mergeCell ref="G654:G655"/>
    <mergeCell ref="H654:H655"/>
    <mergeCell ref="I654:I655"/>
    <mergeCell ref="J654:J655"/>
    <mergeCell ref="K654:K655"/>
    <mergeCell ref="A622:C622"/>
    <mergeCell ref="A623:A624"/>
    <mergeCell ref="B623:B624"/>
    <mergeCell ref="A625:C625"/>
    <mergeCell ref="A626:A627"/>
    <mergeCell ref="B626:B627"/>
    <mergeCell ref="A628:C628"/>
    <mergeCell ref="A629:A630"/>
    <mergeCell ref="B629:B630"/>
    <mergeCell ref="A631:C631"/>
    <mergeCell ref="A632:A633"/>
    <mergeCell ref="B632:B633"/>
    <mergeCell ref="A634:C634"/>
    <mergeCell ref="A635:C635"/>
    <mergeCell ref="A636:N636"/>
    <mergeCell ref="A637:H637"/>
    <mergeCell ref="A645:B645"/>
    <mergeCell ref="C645:N645"/>
    <mergeCell ref="F614:F615"/>
    <mergeCell ref="G614:G615"/>
    <mergeCell ref="H614:H615"/>
    <mergeCell ref="I614:I615"/>
    <mergeCell ref="J614:J615"/>
    <mergeCell ref="K614:K615"/>
    <mergeCell ref="L614:L615"/>
    <mergeCell ref="D616:D617"/>
    <mergeCell ref="E616:E617"/>
    <mergeCell ref="F616:F617"/>
    <mergeCell ref="G616:G617"/>
    <mergeCell ref="H616:H617"/>
    <mergeCell ref="I616:I617"/>
    <mergeCell ref="J616:J617"/>
    <mergeCell ref="K616:K617"/>
    <mergeCell ref="L616:L617"/>
    <mergeCell ref="A619:A621"/>
    <mergeCell ref="B619:B621"/>
    <mergeCell ref="A594:C594"/>
    <mergeCell ref="A595:C595"/>
    <mergeCell ref="A596:N596"/>
    <mergeCell ref="A597:H597"/>
    <mergeCell ref="A605:B605"/>
    <mergeCell ref="C605:N605"/>
    <mergeCell ref="A606:B606"/>
    <mergeCell ref="C606:N606"/>
    <mergeCell ref="A607:B607"/>
    <mergeCell ref="C607:N607"/>
    <mergeCell ref="A608:B608"/>
    <mergeCell ref="C608:N608"/>
    <mergeCell ref="A609:B609"/>
    <mergeCell ref="C609:N609"/>
    <mergeCell ref="A610:B610"/>
    <mergeCell ref="D610:N610"/>
    <mergeCell ref="A611:B613"/>
    <mergeCell ref="C611:C618"/>
    <mergeCell ref="D611:D613"/>
    <mergeCell ref="E611:E613"/>
    <mergeCell ref="F611:F613"/>
    <mergeCell ref="G611:G613"/>
    <mergeCell ref="H611:H613"/>
    <mergeCell ref="I611:I613"/>
    <mergeCell ref="J611:J613"/>
    <mergeCell ref="K611:K613"/>
    <mergeCell ref="L611:L613"/>
    <mergeCell ref="M611:M613"/>
    <mergeCell ref="N611:N613"/>
    <mergeCell ref="A614:A618"/>
    <mergeCell ref="B614:B618"/>
    <mergeCell ref="D614:D615"/>
    <mergeCell ref="I576:I577"/>
    <mergeCell ref="J576:J577"/>
    <mergeCell ref="K576:K577"/>
    <mergeCell ref="L576:L577"/>
    <mergeCell ref="A579:A581"/>
    <mergeCell ref="B579:B581"/>
    <mergeCell ref="A582:C582"/>
    <mergeCell ref="A583:A584"/>
    <mergeCell ref="B583:B584"/>
    <mergeCell ref="A585:C585"/>
    <mergeCell ref="A586:A587"/>
    <mergeCell ref="B586:B587"/>
    <mergeCell ref="A588:C588"/>
    <mergeCell ref="A589:A590"/>
    <mergeCell ref="B589:B590"/>
    <mergeCell ref="A591:C591"/>
    <mergeCell ref="A592:A593"/>
    <mergeCell ref="B592:B593"/>
    <mergeCell ref="A569:B569"/>
    <mergeCell ref="C569:N569"/>
    <mergeCell ref="A570:B570"/>
    <mergeCell ref="D570:N570"/>
    <mergeCell ref="A571:B573"/>
    <mergeCell ref="C571:C578"/>
    <mergeCell ref="D571:D573"/>
    <mergeCell ref="E571:E573"/>
    <mergeCell ref="F571:F573"/>
    <mergeCell ref="G571:G573"/>
    <mergeCell ref="H571:H573"/>
    <mergeCell ref="I571:I573"/>
    <mergeCell ref="J571:J573"/>
    <mergeCell ref="K571:K573"/>
    <mergeCell ref="L571:L573"/>
    <mergeCell ref="M571:M573"/>
    <mergeCell ref="N571:N573"/>
    <mergeCell ref="A574:A578"/>
    <mergeCell ref="B574:B578"/>
    <mergeCell ref="D574:D575"/>
    <mergeCell ref="F574:F575"/>
    <mergeCell ref="G574:G575"/>
    <mergeCell ref="H574:H575"/>
    <mergeCell ref="I574:I575"/>
    <mergeCell ref="J574:J575"/>
    <mergeCell ref="K574:K575"/>
    <mergeCell ref="L574:L575"/>
    <mergeCell ref="D576:D577"/>
    <mergeCell ref="E576:E577"/>
    <mergeCell ref="F576:F577"/>
    <mergeCell ref="G576:G577"/>
    <mergeCell ref="H576:H577"/>
    <mergeCell ref="A548:C548"/>
    <mergeCell ref="A549:A550"/>
    <mergeCell ref="B549:B550"/>
    <mergeCell ref="A551:C551"/>
    <mergeCell ref="A552:A553"/>
    <mergeCell ref="B552:B553"/>
    <mergeCell ref="A554:C554"/>
    <mergeCell ref="A555:C555"/>
    <mergeCell ref="A556:N556"/>
    <mergeCell ref="A557:H557"/>
    <mergeCell ref="A565:B565"/>
    <mergeCell ref="C565:N565"/>
    <mergeCell ref="A566:B566"/>
    <mergeCell ref="C566:N566"/>
    <mergeCell ref="A567:B567"/>
    <mergeCell ref="C567:N567"/>
    <mergeCell ref="A568:B568"/>
    <mergeCell ref="C568:N568"/>
    <mergeCell ref="L534:L535"/>
    <mergeCell ref="D536:D537"/>
    <mergeCell ref="E536:E537"/>
    <mergeCell ref="F536:F537"/>
    <mergeCell ref="G536:G537"/>
    <mergeCell ref="H536:H537"/>
    <mergeCell ref="I536:I537"/>
    <mergeCell ref="J536:J537"/>
    <mergeCell ref="K536:K537"/>
    <mergeCell ref="L536:L537"/>
    <mergeCell ref="A539:A541"/>
    <mergeCell ref="B539:B541"/>
    <mergeCell ref="A542:C542"/>
    <mergeCell ref="A543:A544"/>
    <mergeCell ref="B543:B544"/>
    <mergeCell ref="A545:C545"/>
    <mergeCell ref="A546:A547"/>
    <mergeCell ref="B546:B547"/>
    <mergeCell ref="A526:B526"/>
    <mergeCell ref="C526:N526"/>
    <mergeCell ref="A527:B527"/>
    <mergeCell ref="C527:N527"/>
    <mergeCell ref="A528:B528"/>
    <mergeCell ref="C528:N528"/>
    <mergeCell ref="A529:B529"/>
    <mergeCell ref="C529:N529"/>
    <mergeCell ref="A530:B530"/>
    <mergeCell ref="D530:N530"/>
    <mergeCell ref="A531:B533"/>
    <mergeCell ref="C531:C538"/>
    <mergeCell ref="D531:D533"/>
    <mergeCell ref="E531:E533"/>
    <mergeCell ref="F531:F533"/>
    <mergeCell ref="G531:G533"/>
    <mergeCell ref="H531:H533"/>
    <mergeCell ref="I531:I533"/>
    <mergeCell ref="J531:J533"/>
    <mergeCell ref="K531:K533"/>
    <mergeCell ref="L531:L533"/>
    <mergeCell ref="M531:M533"/>
    <mergeCell ref="N531:N533"/>
    <mergeCell ref="A534:A538"/>
    <mergeCell ref="B534:B538"/>
    <mergeCell ref="D534:D535"/>
    <mergeCell ref="F534:F535"/>
    <mergeCell ref="G534:G535"/>
    <mergeCell ref="H534:H535"/>
    <mergeCell ref="I534:I535"/>
    <mergeCell ref="J534:J535"/>
    <mergeCell ref="K534:K535"/>
    <mergeCell ref="A502:C502"/>
    <mergeCell ref="A503:A504"/>
    <mergeCell ref="B503:B504"/>
    <mergeCell ref="A505:C505"/>
    <mergeCell ref="A506:A507"/>
    <mergeCell ref="B506:B507"/>
    <mergeCell ref="A508:C508"/>
    <mergeCell ref="A509:A510"/>
    <mergeCell ref="B509:B510"/>
    <mergeCell ref="A511:C511"/>
    <mergeCell ref="A512:A513"/>
    <mergeCell ref="B512:B513"/>
    <mergeCell ref="A514:C514"/>
    <mergeCell ref="A515:C515"/>
    <mergeCell ref="A516:N516"/>
    <mergeCell ref="A517:H517"/>
    <mergeCell ref="A525:B525"/>
    <mergeCell ref="C525:N525"/>
    <mergeCell ref="F494:F495"/>
    <mergeCell ref="G494:G495"/>
    <mergeCell ref="H494:H495"/>
    <mergeCell ref="I494:I495"/>
    <mergeCell ref="J494:J495"/>
    <mergeCell ref="K494:K495"/>
    <mergeCell ref="L494:L495"/>
    <mergeCell ref="D496:D497"/>
    <mergeCell ref="E496:E497"/>
    <mergeCell ref="F496:F497"/>
    <mergeCell ref="G496:G497"/>
    <mergeCell ref="H496:H497"/>
    <mergeCell ref="I496:I497"/>
    <mergeCell ref="J496:J497"/>
    <mergeCell ref="K496:K497"/>
    <mergeCell ref="L496:L497"/>
    <mergeCell ref="A499:A501"/>
    <mergeCell ref="B499:B501"/>
    <mergeCell ref="A474:C474"/>
    <mergeCell ref="A475:C475"/>
    <mergeCell ref="A476:N476"/>
    <mergeCell ref="A477:H477"/>
    <mergeCell ref="A485:B485"/>
    <mergeCell ref="C485:N485"/>
    <mergeCell ref="A486:B486"/>
    <mergeCell ref="C486:N486"/>
    <mergeCell ref="A487:B487"/>
    <mergeCell ref="C487:N487"/>
    <mergeCell ref="A488:B488"/>
    <mergeCell ref="C488:N488"/>
    <mergeCell ref="A489:B489"/>
    <mergeCell ref="C489:N489"/>
    <mergeCell ref="A490:B490"/>
    <mergeCell ref="D490:N490"/>
    <mergeCell ref="A491:B493"/>
    <mergeCell ref="C491:C498"/>
    <mergeCell ref="D491:D493"/>
    <mergeCell ref="E491:E493"/>
    <mergeCell ref="F491:F493"/>
    <mergeCell ref="G491:G493"/>
    <mergeCell ref="H491:H493"/>
    <mergeCell ref="I491:I493"/>
    <mergeCell ref="J491:J493"/>
    <mergeCell ref="K491:K493"/>
    <mergeCell ref="L491:L493"/>
    <mergeCell ref="M491:M493"/>
    <mergeCell ref="N491:N493"/>
    <mergeCell ref="A494:A498"/>
    <mergeCell ref="B494:B498"/>
    <mergeCell ref="D494:D495"/>
    <mergeCell ref="I456:I457"/>
    <mergeCell ref="J456:J457"/>
    <mergeCell ref="K456:K457"/>
    <mergeCell ref="L456:L457"/>
    <mergeCell ref="A459:A461"/>
    <mergeCell ref="B459:B461"/>
    <mergeCell ref="A462:C462"/>
    <mergeCell ref="A463:A464"/>
    <mergeCell ref="B463:B464"/>
    <mergeCell ref="A465:C465"/>
    <mergeCell ref="A466:A467"/>
    <mergeCell ref="B466:B467"/>
    <mergeCell ref="A468:C468"/>
    <mergeCell ref="A469:A470"/>
    <mergeCell ref="B469:B470"/>
    <mergeCell ref="A471:C471"/>
    <mergeCell ref="A472:A473"/>
    <mergeCell ref="B472:B473"/>
    <mergeCell ref="A449:B449"/>
    <mergeCell ref="C449:N449"/>
    <mergeCell ref="A450:B450"/>
    <mergeCell ref="D450:N450"/>
    <mergeCell ref="A451:B453"/>
    <mergeCell ref="C451:C458"/>
    <mergeCell ref="D451:D453"/>
    <mergeCell ref="E451:E453"/>
    <mergeCell ref="F451:F453"/>
    <mergeCell ref="G451:G453"/>
    <mergeCell ref="H451:H453"/>
    <mergeCell ref="I451:I453"/>
    <mergeCell ref="J451:J453"/>
    <mergeCell ref="K451:K453"/>
    <mergeCell ref="L451:L453"/>
    <mergeCell ref="M451:M453"/>
    <mergeCell ref="N451:N453"/>
    <mergeCell ref="A454:A458"/>
    <mergeCell ref="B454:B458"/>
    <mergeCell ref="D454:D455"/>
    <mergeCell ref="F454:F455"/>
    <mergeCell ref="G454:G455"/>
    <mergeCell ref="H454:H455"/>
    <mergeCell ref="I454:I455"/>
    <mergeCell ref="J454:J455"/>
    <mergeCell ref="K454:K455"/>
    <mergeCell ref="L454:L455"/>
    <mergeCell ref="D456:D457"/>
    <mergeCell ref="E456:E457"/>
    <mergeCell ref="F456:F457"/>
    <mergeCell ref="G456:G457"/>
    <mergeCell ref="H456:H457"/>
    <mergeCell ref="A428:C428"/>
    <mergeCell ref="A429:A430"/>
    <mergeCell ref="B429:B430"/>
    <mergeCell ref="A431:C431"/>
    <mergeCell ref="A432:A433"/>
    <mergeCell ref="B432:B433"/>
    <mergeCell ref="A434:C434"/>
    <mergeCell ref="A435:C435"/>
    <mergeCell ref="A436:N436"/>
    <mergeCell ref="A437:H437"/>
    <mergeCell ref="A445:B445"/>
    <mergeCell ref="C445:N445"/>
    <mergeCell ref="A446:B446"/>
    <mergeCell ref="C446:N446"/>
    <mergeCell ref="A447:B447"/>
    <mergeCell ref="C447:N447"/>
    <mergeCell ref="A448:B448"/>
    <mergeCell ref="C448:N448"/>
    <mergeCell ref="L414:L415"/>
    <mergeCell ref="D416:D417"/>
    <mergeCell ref="E416:E417"/>
    <mergeCell ref="F416:F417"/>
    <mergeCell ref="G416:G417"/>
    <mergeCell ref="H416:H417"/>
    <mergeCell ref="I416:I417"/>
    <mergeCell ref="J416:J417"/>
    <mergeCell ref="K416:K417"/>
    <mergeCell ref="L416:L417"/>
    <mergeCell ref="A419:A421"/>
    <mergeCell ref="B419:B421"/>
    <mergeCell ref="A422:C422"/>
    <mergeCell ref="A423:A424"/>
    <mergeCell ref="B423:B424"/>
    <mergeCell ref="A425:C425"/>
    <mergeCell ref="A426:A427"/>
    <mergeCell ref="B426:B427"/>
    <mergeCell ref="A406:B406"/>
    <mergeCell ref="C406:N406"/>
    <mergeCell ref="A407:B407"/>
    <mergeCell ref="C407:N407"/>
    <mergeCell ref="A408:B408"/>
    <mergeCell ref="C408:N408"/>
    <mergeCell ref="A409:B409"/>
    <mergeCell ref="C409:N409"/>
    <mergeCell ref="A410:B410"/>
    <mergeCell ref="D410:N410"/>
    <mergeCell ref="A411:B413"/>
    <mergeCell ref="C411:C418"/>
    <mergeCell ref="D411:D413"/>
    <mergeCell ref="E411:E413"/>
    <mergeCell ref="F411:F413"/>
    <mergeCell ref="G411:G413"/>
    <mergeCell ref="H411:H413"/>
    <mergeCell ref="I411:I413"/>
    <mergeCell ref="J411:J413"/>
    <mergeCell ref="K411:K413"/>
    <mergeCell ref="L411:L413"/>
    <mergeCell ref="M411:M413"/>
    <mergeCell ref="N411:N413"/>
    <mergeCell ref="A414:A418"/>
    <mergeCell ref="B414:B418"/>
    <mergeCell ref="D414:D415"/>
    <mergeCell ref="F414:F415"/>
    <mergeCell ref="G414:G415"/>
    <mergeCell ref="H414:H415"/>
    <mergeCell ref="I414:I415"/>
    <mergeCell ref="J414:J415"/>
    <mergeCell ref="K414:K415"/>
    <mergeCell ref="A382:C382"/>
    <mergeCell ref="A383:A384"/>
    <mergeCell ref="B383:B384"/>
    <mergeCell ref="A385:C385"/>
    <mergeCell ref="A386:A387"/>
    <mergeCell ref="B386:B387"/>
    <mergeCell ref="A388:C388"/>
    <mergeCell ref="A389:A390"/>
    <mergeCell ref="B389:B390"/>
    <mergeCell ref="A391:C391"/>
    <mergeCell ref="A392:A393"/>
    <mergeCell ref="B392:B393"/>
    <mergeCell ref="A394:C394"/>
    <mergeCell ref="A395:C395"/>
    <mergeCell ref="A396:N396"/>
    <mergeCell ref="A397:H397"/>
    <mergeCell ref="A405:B405"/>
    <mergeCell ref="C405:N405"/>
    <mergeCell ref="F374:F375"/>
    <mergeCell ref="G374:G375"/>
    <mergeCell ref="H374:H375"/>
    <mergeCell ref="I374:I375"/>
    <mergeCell ref="J374:J375"/>
    <mergeCell ref="K374:K375"/>
    <mergeCell ref="L374:L375"/>
    <mergeCell ref="D376:D377"/>
    <mergeCell ref="E376:E377"/>
    <mergeCell ref="F376:F377"/>
    <mergeCell ref="G376:G377"/>
    <mergeCell ref="H376:H377"/>
    <mergeCell ref="I376:I377"/>
    <mergeCell ref="J376:J377"/>
    <mergeCell ref="K376:K377"/>
    <mergeCell ref="L376:L377"/>
    <mergeCell ref="A379:A381"/>
    <mergeCell ref="B379:B381"/>
    <mergeCell ref="A354:C354"/>
    <mergeCell ref="A355:C355"/>
    <mergeCell ref="A356:N356"/>
    <mergeCell ref="A357:H357"/>
    <mergeCell ref="A365:B365"/>
    <mergeCell ref="C365:N365"/>
    <mergeCell ref="A366:B366"/>
    <mergeCell ref="C366:N366"/>
    <mergeCell ref="A367:B367"/>
    <mergeCell ref="C367:N367"/>
    <mergeCell ref="A368:B368"/>
    <mergeCell ref="C368:N368"/>
    <mergeCell ref="A369:B369"/>
    <mergeCell ref="C369:N369"/>
    <mergeCell ref="A370:B370"/>
    <mergeCell ref="D370:N370"/>
    <mergeCell ref="A371:B373"/>
    <mergeCell ref="C371:C378"/>
    <mergeCell ref="D371:D373"/>
    <mergeCell ref="E371:E373"/>
    <mergeCell ref="F371:F373"/>
    <mergeCell ref="G371:G373"/>
    <mergeCell ref="H371:H373"/>
    <mergeCell ref="I371:I373"/>
    <mergeCell ref="J371:J373"/>
    <mergeCell ref="K371:K373"/>
    <mergeCell ref="L371:L373"/>
    <mergeCell ref="M371:M373"/>
    <mergeCell ref="N371:N373"/>
    <mergeCell ref="A374:A378"/>
    <mergeCell ref="B374:B378"/>
    <mergeCell ref="D374:D375"/>
    <mergeCell ref="I336:I337"/>
    <mergeCell ref="J336:J337"/>
    <mergeCell ref="K336:K337"/>
    <mergeCell ref="L336:L337"/>
    <mergeCell ref="A339:A341"/>
    <mergeCell ref="B339:B341"/>
    <mergeCell ref="A342:C342"/>
    <mergeCell ref="A343:A344"/>
    <mergeCell ref="B343:B344"/>
    <mergeCell ref="A345:C345"/>
    <mergeCell ref="A346:A347"/>
    <mergeCell ref="B346:B347"/>
    <mergeCell ref="A348:C348"/>
    <mergeCell ref="A349:A350"/>
    <mergeCell ref="B349:B350"/>
    <mergeCell ref="A351:C351"/>
    <mergeCell ref="A352:A353"/>
    <mergeCell ref="B352:B353"/>
    <mergeCell ref="A329:B329"/>
    <mergeCell ref="C329:N329"/>
    <mergeCell ref="A330:B330"/>
    <mergeCell ref="D330:N330"/>
    <mergeCell ref="A331:B333"/>
    <mergeCell ref="C331:C338"/>
    <mergeCell ref="D331:D333"/>
    <mergeCell ref="E331:E333"/>
    <mergeCell ref="F331:F333"/>
    <mergeCell ref="G331:G333"/>
    <mergeCell ref="H331:H333"/>
    <mergeCell ref="I331:I333"/>
    <mergeCell ref="J331:J333"/>
    <mergeCell ref="K331:K333"/>
    <mergeCell ref="L331:L333"/>
    <mergeCell ref="M331:M333"/>
    <mergeCell ref="N331:N333"/>
    <mergeCell ref="A334:A338"/>
    <mergeCell ref="B334:B338"/>
    <mergeCell ref="D334:D335"/>
    <mergeCell ref="F334:F335"/>
    <mergeCell ref="G334:G335"/>
    <mergeCell ref="H334:H335"/>
    <mergeCell ref="I334:I335"/>
    <mergeCell ref="J334:J335"/>
    <mergeCell ref="K334:K335"/>
    <mergeCell ref="L334:L335"/>
    <mergeCell ref="D336:D337"/>
    <mergeCell ref="E336:E337"/>
    <mergeCell ref="F336:F337"/>
    <mergeCell ref="G336:G337"/>
    <mergeCell ref="H336:H337"/>
    <mergeCell ref="A308:C308"/>
    <mergeCell ref="A309:A310"/>
    <mergeCell ref="B309:B310"/>
    <mergeCell ref="A311:C311"/>
    <mergeCell ref="A312:A313"/>
    <mergeCell ref="B312:B313"/>
    <mergeCell ref="A314:C314"/>
    <mergeCell ref="A315:C315"/>
    <mergeCell ref="A316:N316"/>
    <mergeCell ref="A317:H317"/>
    <mergeCell ref="A325:B325"/>
    <mergeCell ref="C325:N325"/>
    <mergeCell ref="A326:B326"/>
    <mergeCell ref="C326:N326"/>
    <mergeCell ref="A327:B327"/>
    <mergeCell ref="C327:N327"/>
    <mergeCell ref="A328:B328"/>
    <mergeCell ref="C328:N328"/>
    <mergeCell ref="L294:L295"/>
    <mergeCell ref="D296:D297"/>
    <mergeCell ref="E296:E297"/>
    <mergeCell ref="F296:F297"/>
    <mergeCell ref="G296:G297"/>
    <mergeCell ref="H296:H297"/>
    <mergeCell ref="I296:I297"/>
    <mergeCell ref="J296:J297"/>
    <mergeCell ref="K296:K297"/>
    <mergeCell ref="L296:L297"/>
    <mergeCell ref="A299:A301"/>
    <mergeCell ref="B299:B301"/>
    <mergeCell ref="A302:C302"/>
    <mergeCell ref="A303:A304"/>
    <mergeCell ref="B303:B304"/>
    <mergeCell ref="A305:C305"/>
    <mergeCell ref="A306:A307"/>
    <mergeCell ref="B306:B307"/>
    <mergeCell ref="A286:B286"/>
    <mergeCell ref="C286:N286"/>
    <mergeCell ref="A287:B287"/>
    <mergeCell ref="C287:N287"/>
    <mergeCell ref="A288:B288"/>
    <mergeCell ref="C288:N288"/>
    <mergeCell ref="A289:B289"/>
    <mergeCell ref="C289:N289"/>
    <mergeCell ref="A290:B290"/>
    <mergeCell ref="D290:N290"/>
    <mergeCell ref="A291:B293"/>
    <mergeCell ref="C291:C298"/>
    <mergeCell ref="D291:D293"/>
    <mergeCell ref="E291:E293"/>
    <mergeCell ref="F291:F293"/>
    <mergeCell ref="G291:G293"/>
    <mergeCell ref="H291:H293"/>
    <mergeCell ref="I291:I293"/>
    <mergeCell ref="J291:J293"/>
    <mergeCell ref="K291:K293"/>
    <mergeCell ref="L291:L293"/>
    <mergeCell ref="M291:M293"/>
    <mergeCell ref="N291:N293"/>
    <mergeCell ref="A294:A298"/>
    <mergeCell ref="B294:B298"/>
    <mergeCell ref="D294:D295"/>
    <mergeCell ref="F294:F295"/>
    <mergeCell ref="G294:G295"/>
    <mergeCell ref="H294:H295"/>
    <mergeCell ref="I294:I295"/>
    <mergeCell ref="J294:J295"/>
    <mergeCell ref="K294:K295"/>
    <mergeCell ref="A262:C262"/>
    <mergeCell ref="A263:A264"/>
    <mergeCell ref="B263:B264"/>
    <mergeCell ref="A265:C265"/>
    <mergeCell ref="A266:A267"/>
    <mergeCell ref="B266:B267"/>
    <mergeCell ref="A268:C268"/>
    <mergeCell ref="A269:A270"/>
    <mergeCell ref="B269:B270"/>
    <mergeCell ref="A271:C271"/>
    <mergeCell ref="A272:A273"/>
    <mergeCell ref="B272:B273"/>
    <mergeCell ref="A274:C274"/>
    <mergeCell ref="A275:C275"/>
    <mergeCell ref="A276:N276"/>
    <mergeCell ref="A277:H277"/>
    <mergeCell ref="A285:B285"/>
    <mergeCell ref="C285:N285"/>
    <mergeCell ref="F254:F255"/>
    <mergeCell ref="G254:G255"/>
    <mergeCell ref="H254:H255"/>
    <mergeCell ref="I254:I255"/>
    <mergeCell ref="J254:J255"/>
    <mergeCell ref="K254:K255"/>
    <mergeCell ref="L254:L255"/>
    <mergeCell ref="D256:D257"/>
    <mergeCell ref="E256:E257"/>
    <mergeCell ref="F256:F257"/>
    <mergeCell ref="G256:G257"/>
    <mergeCell ref="H256:H257"/>
    <mergeCell ref="I256:I257"/>
    <mergeCell ref="J256:J257"/>
    <mergeCell ref="K256:K257"/>
    <mergeCell ref="L256:L257"/>
    <mergeCell ref="A259:A261"/>
    <mergeCell ref="B259:B261"/>
    <mergeCell ref="A234:C234"/>
    <mergeCell ref="A235:C235"/>
    <mergeCell ref="A236:N236"/>
    <mergeCell ref="A237:H237"/>
    <mergeCell ref="A245:B245"/>
    <mergeCell ref="C245:N245"/>
    <mergeCell ref="A246:B246"/>
    <mergeCell ref="C246:N246"/>
    <mergeCell ref="A247:B247"/>
    <mergeCell ref="C247:N247"/>
    <mergeCell ref="A248:B248"/>
    <mergeCell ref="C248:N248"/>
    <mergeCell ref="A249:B249"/>
    <mergeCell ref="C249:N249"/>
    <mergeCell ref="A250:B250"/>
    <mergeCell ref="D250:N250"/>
    <mergeCell ref="A251:B253"/>
    <mergeCell ref="C251:C258"/>
    <mergeCell ref="D251:D253"/>
    <mergeCell ref="E251:E253"/>
    <mergeCell ref="F251:F253"/>
    <mergeCell ref="G251:G253"/>
    <mergeCell ref="H251:H253"/>
    <mergeCell ref="I251:I253"/>
    <mergeCell ref="J251:J253"/>
    <mergeCell ref="K251:K253"/>
    <mergeCell ref="L251:L253"/>
    <mergeCell ref="M251:M253"/>
    <mergeCell ref="N251:N253"/>
    <mergeCell ref="A254:A258"/>
    <mergeCell ref="B254:B258"/>
    <mergeCell ref="D254:D255"/>
    <mergeCell ref="I216:I217"/>
    <mergeCell ref="J216:J217"/>
    <mergeCell ref="K216:K217"/>
    <mergeCell ref="L216:L217"/>
    <mergeCell ref="A219:A221"/>
    <mergeCell ref="B219:B221"/>
    <mergeCell ref="A222:C222"/>
    <mergeCell ref="A223:A224"/>
    <mergeCell ref="B223:B224"/>
    <mergeCell ref="A225:C225"/>
    <mergeCell ref="A226:A227"/>
    <mergeCell ref="B226:B227"/>
    <mergeCell ref="A228:C228"/>
    <mergeCell ref="A229:A230"/>
    <mergeCell ref="B229:B230"/>
    <mergeCell ref="A231:C231"/>
    <mergeCell ref="A232:A233"/>
    <mergeCell ref="B232:B233"/>
    <mergeCell ref="A209:B209"/>
    <mergeCell ref="C209:N209"/>
    <mergeCell ref="A210:B210"/>
    <mergeCell ref="D210:N210"/>
    <mergeCell ref="A211:B213"/>
    <mergeCell ref="C211:C218"/>
    <mergeCell ref="D211:D213"/>
    <mergeCell ref="E211:E213"/>
    <mergeCell ref="F211:F213"/>
    <mergeCell ref="G211:G213"/>
    <mergeCell ref="H211:H213"/>
    <mergeCell ref="I211:I213"/>
    <mergeCell ref="J211:J213"/>
    <mergeCell ref="K211:K213"/>
    <mergeCell ref="L211:L213"/>
    <mergeCell ref="M211:M213"/>
    <mergeCell ref="N211:N213"/>
    <mergeCell ref="A214:A218"/>
    <mergeCell ref="B214:B218"/>
    <mergeCell ref="D214:D215"/>
    <mergeCell ref="F214:F215"/>
    <mergeCell ref="G214:G215"/>
    <mergeCell ref="H214:H215"/>
    <mergeCell ref="I214:I215"/>
    <mergeCell ref="J214:J215"/>
    <mergeCell ref="K214:K215"/>
    <mergeCell ref="L214:L215"/>
    <mergeCell ref="D216:D217"/>
    <mergeCell ref="E216:E217"/>
    <mergeCell ref="F216:F217"/>
    <mergeCell ref="G216:G217"/>
    <mergeCell ref="H216:H217"/>
    <mergeCell ref="A188:C188"/>
    <mergeCell ref="A189:A190"/>
    <mergeCell ref="B189:B190"/>
    <mergeCell ref="A191:C191"/>
    <mergeCell ref="A192:A193"/>
    <mergeCell ref="B192:B193"/>
    <mergeCell ref="A194:C194"/>
    <mergeCell ref="A195:C195"/>
    <mergeCell ref="A196:N196"/>
    <mergeCell ref="A197:H197"/>
    <mergeCell ref="A205:B205"/>
    <mergeCell ref="C205:N205"/>
    <mergeCell ref="A206:B206"/>
    <mergeCell ref="C206:N206"/>
    <mergeCell ref="A207:B207"/>
    <mergeCell ref="C207:N207"/>
    <mergeCell ref="A208:B208"/>
    <mergeCell ref="C208:N208"/>
    <mergeCell ref="L174:L175"/>
    <mergeCell ref="D176:D177"/>
    <mergeCell ref="E176:E177"/>
    <mergeCell ref="F176:F177"/>
    <mergeCell ref="G176:G177"/>
    <mergeCell ref="H176:H177"/>
    <mergeCell ref="I176:I177"/>
    <mergeCell ref="J176:J177"/>
    <mergeCell ref="K176:K177"/>
    <mergeCell ref="L176:L177"/>
    <mergeCell ref="A179:A181"/>
    <mergeCell ref="B179:B181"/>
    <mergeCell ref="A182:C182"/>
    <mergeCell ref="A183:A184"/>
    <mergeCell ref="B183:B184"/>
    <mergeCell ref="A185:C185"/>
    <mergeCell ref="A186:A187"/>
    <mergeCell ref="B186:B187"/>
    <mergeCell ref="A166:B166"/>
    <mergeCell ref="C166:N166"/>
    <mergeCell ref="A167:B167"/>
    <mergeCell ref="C167:N167"/>
    <mergeCell ref="A168:B168"/>
    <mergeCell ref="C168:N168"/>
    <mergeCell ref="A169:B169"/>
    <mergeCell ref="C169:N169"/>
    <mergeCell ref="A170:B170"/>
    <mergeCell ref="D170:N170"/>
    <mergeCell ref="A171:B173"/>
    <mergeCell ref="C171:C178"/>
    <mergeCell ref="D171:D173"/>
    <mergeCell ref="E171:E173"/>
    <mergeCell ref="F171:F173"/>
    <mergeCell ref="G171:G173"/>
    <mergeCell ref="H171:H173"/>
    <mergeCell ref="I171:I173"/>
    <mergeCell ref="J171:J173"/>
    <mergeCell ref="K171:K173"/>
    <mergeCell ref="L171:L173"/>
    <mergeCell ref="M171:M173"/>
    <mergeCell ref="N171:N173"/>
    <mergeCell ref="A174:A178"/>
    <mergeCell ref="B174:B178"/>
    <mergeCell ref="D174:D175"/>
    <mergeCell ref="F174:F175"/>
    <mergeCell ref="G174:G175"/>
    <mergeCell ref="H174:H175"/>
    <mergeCell ref="I174:I175"/>
    <mergeCell ref="J174:J175"/>
    <mergeCell ref="K174:K175"/>
    <mergeCell ref="A142:C142"/>
    <mergeCell ref="A143:A144"/>
    <mergeCell ref="B143:B144"/>
    <mergeCell ref="A145:C145"/>
    <mergeCell ref="A146:A147"/>
    <mergeCell ref="B146:B147"/>
    <mergeCell ref="A148:C148"/>
    <mergeCell ref="A149:A150"/>
    <mergeCell ref="B149:B150"/>
    <mergeCell ref="A151:C151"/>
    <mergeCell ref="A152:A153"/>
    <mergeCell ref="B152:B153"/>
    <mergeCell ref="A154:C154"/>
    <mergeCell ref="A155:C155"/>
    <mergeCell ref="A156:N156"/>
    <mergeCell ref="A157:H157"/>
    <mergeCell ref="A165:B165"/>
    <mergeCell ref="C165:N165"/>
    <mergeCell ref="G134:G135"/>
    <mergeCell ref="H134:H135"/>
    <mergeCell ref="I134:I135"/>
    <mergeCell ref="J134:J135"/>
    <mergeCell ref="K134:K135"/>
    <mergeCell ref="L134:L135"/>
    <mergeCell ref="D136:D137"/>
    <mergeCell ref="E136:E137"/>
    <mergeCell ref="F136:F137"/>
    <mergeCell ref="G136:G137"/>
    <mergeCell ref="H136:H137"/>
    <mergeCell ref="I136:I137"/>
    <mergeCell ref="J136:J137"/>
    <mergeCell ref="K136:K137"/>
    <mergeCell ref="L136:L137"/>
    <mergeCell ref="A139:A141"/>
    <mergeCell ref="B139:B141"/>
    <mergeCell ref="A115:C115"/>
    <mergeCell ref="A116:C116"/>
    <mergeCell ref="A117:N117"/>
    <mergeCell ref="A125:B125"/>
    <mergeCell ref="C125:N125"/>
    <mergeCell ref="A126:B126"/>
    <mergeCell ref="C126:N126"/>
    <mergeCell ref="A127:B127"/>
    <mergeCell ref="C127:N127"/>
    <mergeCell ref="A128:B128"/>
    <mergeCell ref="C128:N128"/>
    <mergeCell ref="A129:B129"/>
    <mergeCell ref="C129:N129"/>
    <mergeCell ref="A130:B130"/>
    <mergeCell ref="D130:N130"/>
    <mergeCell ref="A131:B133"/>
    <mergeCell ref="C131:C138"/>
    <mergeCell ref="D131:D133"/>
    <mergeCell ref="E131:E133"/>
    <mergeCell ref="F131:F133"/>
    <mergeCell ref="G131:G133"/>
    <mergeCell ref="H131:H133"/>
    <mergeCell ref="I131:I133"/>
    <mergeCell ref="J131:J133"/>
    <mergeCell ref="K131:K133"/>
    <mergeCell ref="L131:L133"/>
    <mergeCell ref="M131:M133"/>
    <mergeCell ref="N131:N133"/>
    <mergeCell ref="A134:A138"/>
    <mergeCell ref="B134:B138"/>
    <mergeCell ref="D134:D135"/>
    <mergeCell ref="F134:F135"/>
    <mergeCell ref="I96:I97"/>
    <mergeCell ref="J96:J97"/>
    <mergeCell ref="K96:K97"/>
    <mergeCell ref="L96:L97"/>
    <mergeCell ref="A99:A102"/>
    <mergeCell ref="B99:B102"/>
    <mergeCell ref="A103:C103"/>
    <mergeCell ref="A104:A105"/>
    <mergeCell ref="B104:B105"/>
    <mergeCell ref="A106:C106"/>
    <mergeCell ref="A107:A108"/>
    <mergeCell ref="B107:B108"/>
    <mergeCell ref="A109:C109"/>
    <mergeCell ref="A110:A111"/>
    <mergeCell ref="B110:B111"/>
    <mergeCell ref="A112:C112"/>
    <mergeCell ref="A113:A114"/>
    <mergeCell ref="B113:B114"/>
    <mergeCell ref="A89:B89"/>
    <mergeCell ref="C89:N89"/>
    <mergeCell ref="A90:B90"/>
    <mergeCell ref="D90:N90"/>
    <mergeCell ref="A91:B93"/>
    <mergeCell ref="C91:C98"/>
    <mergeCell ref="D91:D93"/>
    <mergeCell ref="E91:E93"/>
    <mergeCell ref="F91:F93"/>
    <mergeCell ref="G91:G93"/>
    <mergeCell ref="H91:H93"/>
    <mergeCell ref="I91:I93"/>
    <mergeCell ref="J91:J93"/>
    <mergeCell ref="K91:K93"/>
    <mergeCell ref="L91:L93"/>
    <mergeCell ref="M91:M93"/>
    <mergeCell ref="N91:N93"/>
    <mergeCell ref="A94:A98"/>
    <mergeCell ref="B94:B98"/>
    <mergeCell ref="D94:D95"/>
    <mergeCell ref="F94:F95"/>
    <mergeCell ref="G94:G95"/>
    <mergeCell ref="H94:H95"/>
    <mergeCell ref="I94:I95"/>
    <mergeCell ref="J94:J95"/>
    <mergeCell ref="K94:K95"/>
    <mergeCell ref="L94:L95"/>
    <mergeCell ref="D96:D97"/>
    <mergeCell ref="E96:E97"/>
    <mergeCell ref="F96:F97"/>
    <mergeCell ref="G96:G97"/>
    <mergeCell ref="H96:H97"/>
    <mergeCell ref="A70:A71"/>
    <mergeCell ref="B70:B71"/>
    <mergeCell ref="A72:C72"/>
    <mergeCell ref="A73:A74"/>
    <mergeCell ref="B73:B74"/>
    <mergeCell ref="A75:C75"/>
    <mergeCell ref="A76:C76"/>
    <mergeCell ref="A77:N77"/>
    <mergeCell ref="A78:H78"/>
    <mergeCell ref="A85:B85"/>
    <mergeCell ref="C85:N85"/>
    <mergeCell ref="A86:B86"/>
    <mergeCell ref="C86:N86"/>
    <mergeCell ref="A87:B87"/>
    <mergeCell ref="C87:N87"/>
    <mergeCell ref="A88:B88"/>
    <mergeCell ref="C88:N88"/>
    <mergeCell ref="E54:E55"/>
    <mergeCell ref="F54:F55"/>
    <mergeCell ref="G54:G55"/>
    <mergeCell ref="H54:H55"/>
    <mergeCell ref="I54:I55"/>
    <mergeCell ref="J54:J55"/>
    <mergeCell ref="K54:K55"/>
    <mergeCell ref="L54:L55"/>
    <mergeCell ref="A57:A62"/>
    <mergeCell ref="B57:B62"/>
    <mergeCell ref="A63:C63"/>
    <mergeCell ref="A64:A65"/>
    <mergeCell ref="B64:B65"/>
    <mergeCell ref="A66:C66"/>
    <mergeCell ref="A67:A68"/>
    <mergeCell ref="B67:B68"/>
    <mergeCell ref="A69:C69"/>
    <mergeCell ref="A45:B45"/>
    <mergeCell ref="C45:N45"/>
    <mergeCell ref="A46:B46"/>
    <mergeCell ref="C46:N46"/>
    <mergeCell ref="A47:B47"/>
    <mergeCell ref="C47:N47"/>
    <mergeCell ref="A48:B48"/>
    <mergeCell ref="D48:N48"/>
    <mergeCell ref="A49:B51"/>
    <mergeCell ref="C49:C56"/>
    <mergeCell ref="D49:D51"/>
    <mergeCell ref="E49:E51"/>
    <mergeCell ref="F49:F51"/>
    <mergeCell ref="G49:G51"/>
    <mergeCell ref="H49:H51"/>
    <mergeCell ref="I49:I51"/>
    <mergeCell ref="J49:J51"/>
    <mergeCell ref="K49:K51"/>
    <mergeCell ref="L49:L51"/>
    <mergeCell ref="M49:M51"/>
    <mergeCell ref="N49:N51"/>
    <mergeCell ref="A52:A56"/>
    <mergeCell ref="B52:B56"/>
    <mergeCell ref="D52:D53"/>
    <mergeCell ref="F52:F53"/>
    <mergeCell ref="G52:G53"/>
    <mergeCell ref="H52:H53"/>
    <mergeCell ref="I52:I53"/>
    <mergeCell ref="J52:J53"/>
    <mergeCell ref="K52:K53"/>
    <mergeCell ref="L52:L53"/>
    <mergeCell ref="D54:D55"/>
    <mergeCell ref="A24:C24"/>
    <mergeCell ref="A25:A26"/>
    <mergeCell ref="B25:B26"/>
    <mergeCell ref="A27:C27"/>
    <mergeCell ref="A28:A29"/>
    <mergeCell ref="B28:B29"/>
    <mergeCell ref="A30:C30"/>
    <mergeCell ref="A31:A32"/>
    <mergeCell ref="B31:B32"/>
    <mergeCell ref="A33:C33"/>
    <mergeCell ref="A34:C34"/>
    <mergeCell ref="A35:N35"/>
    <mergeCell ref="A36:H36"/>
    <mergeCell ref="A43:B43"/>
    <mergeCell ref="C43:N43"/>
    <mergeCell ref="A44:B44"/>
    <mergeCell ref="C44:N44"/>
    <mergeCell ref="J10:J11"/>
    <mergeCell ref="K10:K11"/>
    <mergeCell ref="L10:L11"/>
    <mergeCell ref="D12:D13"/>
    <mergeCell ref="E12:E13"/>
    <mergeCell ref="F12:F13"/>
    <mergeCell ref="G12:G13"/>
    <mergeCell ref="H12:H13"/>
    <mergeCell ref="I12:I13"/>
    <mergeCell ref="J12:J13"/>
    <mergeCell ref="K12:K13"/>
    <mergeCell ref="L12:L13"/>
    <mergeCell ref="A15:A20"/>
    <mergeCell ref="B15:B20"/>
    <mergeCell ref="A21:C21"/>
    <mergeCell ref="A22:A23"/>
    <mergeCell ref="B22:B23"/>
    <mergeCell ref="A1:B1"/>
    <mergeCell ref="C1:N1"/>
    <mergeCell ref="A2:B2"/>
    <mergeCell ref="C2:N2"/>
    <mergeCell ref="A3:B3"/>
    <mergeCell ref="C3:N3"/>
    <mergeCell ref="A4:B4"/>
    <mergeCell ref="C4:N4"/>
    <mergeCell ref="A5:B5"/>
    <mergeCell ref="C5:N5"/>
    <mergeCell ref="A6:B6"/>
    <mergeCell ref="D6:N6"/>
    <mergeCell ref="A7:B9"/>
    <mergeCell ref="C7:C14"/>
    <mergeCell ref="D7:D9"/>
    <mergeCell ref="E7:E9"/>
    <mergeCell ref="F7:F9"/>
    <mergeCell ref="G7:G9"/>
    <mergeCell ref="H7:H9"/>
    <mergeCell ref="I7:I9"/>
    <mergeCell ref="J7:J9"/>
    <mergeCell ref="K7:K9"/>
    <mergeCell ref="L7:L9"/>
    <mergeCell ref="M7:M9"/>
    <mergeCell ref="N7:N9"/>
    <mergeCell ref="A10:A14"/>
    <mergeCell ref="B10:B14"/>
    <mergeCell ref="D10:D11"/>
    <mergeCell ref="F10:F11"/>
    <mergeCell ref="G10:G11"/>
    <mergeCell ref="H10:H11"/>
    <mergeCell ref="I10:I11"/>
  </mergeCells>
  <conditionalFormatting sqref="C139">
    <cfRule type="cellIs" dxfId="66" priority="2" operator="lessThan">
      <formula>0</formula>
    </cfRule>
  </conditionalFormatting>
  <conditionalFormatting sqref="C141">
    <cfRule type="cellIs" dxfId="65" priority="3" operator="lessThan">
      <formula>0</formula>
    </cfRule>
  </conditionalFormatting>
  <conditionalFormatting sqref="C179">
    <cfRule type="cellIs" dxfId="64" priority="4" operator="lessThan">
      <formula>0</formula>
    </cfRule>
  </conditionalFormatting>
  <conditionalFormatting sqref="C181">
    <cfRule type="cellIs" dxfId="63" priority="5" operator="lessThan">
      <formula>0</formula>
    </cfRule>
  </conditionalFormatting>
  <conditionalFormatting sqref="C219">
    <cfRule type="cellIs" dxfId="62" priority="6" operator="lessThan">
      <formula>0</formula>
    </cfRule>
  </conditionalFormatting>
  <conditionalFormatting sqref="C221">
    <cfRule type="cellIs" dxfId="61" priority="7" operator="lessThan">
      <formula>0</formula>
    </cfRule>
  </conditionalFormatting>
  <conditionalFormatting sqref="C259">
    <cfRule type="cellIs" dxfId="60" priority="8" operator="lessThan">
      <formula>0</formula>
    </cfRule>
  </conditionalFormatting>
  <conditionalFormatting sqref="C261">
    <cfRule type="cellIs" dxfId="59" priority="9" operator="lessThan">
      <formula>0</formula>
    </cfRule>
  </conditionalFormatting>
  <conditionalFormatting sqref="C299">
    <cfRule type="cellIs" dxfId="58" priority="10" operator="lessThan">
      <formula>0</formula>
    </cfRule>
  </conditionalFormatting>
  <conditionalFormatting sqref="C301">
    <cfRule type="cellIs" dxfId="57" priority="11" operator="lessThan">
      <formula>0</formula>
    </cfRule>
  </conditionalFormatting>
  <conditionalFormatting sqref="C339">
    <cfRule type="cellIs" dxfId="56" priority="12" operator="lessThan">
      <formula>0</formula>
    </cfRule>
  </conditionalFormatting>
  <conditionalFormatting sqref="C341">
    <cfRule type="cellIs" dxfId="55" priority="13" operator="lessThan">
      <formula>0</formula>
    </cfRule>
  </conditionalFormatting>
  <conditionalFormatting sqref="C379">
    <cfRule type="cellIs" dxfId="54" priority="14" operator="lessThan">
      <formula>0</formula>
    </cfRule>
  </conditionalFormatting>
  <conditionalFormatting sqref="C381">
    <cfRule type="cellIs" dxfId="53" priority="15" operator="lessThan">
      <formula>0</formula>
    </cfRule>
  </conditionalFormatting>
  <conditionalFormatting sqref="C419">
    <cfRule type="cellIs" dxfId="52" priority="16" operator="lessThan">
      <formula>0</formula>
    </cfRule>
  </conditionalFormatting>
  <conditionalFormatting sqref="C421">
    <cfRule type="cellIs" dxfId="51" priority="17" operator="lessThan">
      <formula>0</formula>
    </cfRule>
  </conditionalFormatting>
  <conditionalFormatting sqref="C459">
    <cfRule type="cellIs" dxfId="50" priority="18" operator="lessThan">
      <formula>0</formula>
    </cfRule>
  </conditionalFormatting>
  <conditionalFormatting sqref="C461">
    <cfRule type="cellIs" dxfId="49" priority="19" operator="lessThan">
      <formula>0</formula>
    </cfRule>
  </conditionalFormatting>
  <conditionalFormatting sqref="C499">
    <cfRule type="cellIs" dxfId="48" priority="20" operator="lessThan">
      <formula>0</formula>
    </cfRule>
  </conditionalFormatting>
  <conditionalFormatting sqref="C501">
    <cfRule type="cellIs" dxfId="47" priority="21" operator="lessThan">
      <formula>0</formula>
    </cfRule>
  </conditionalFormatting>
  <conditionalFormatting sqref="C539">
    <cfRule type="cellIs" dxfId="46" priority="22" operator="lessThan">
      <formula>0</formula>
    </cfRule>
  </conditionalFormatting>
  <conditionalFormatting sqref="C541">
    <cfRule type="cellIs" dxfId="45" priority="23" operator="lessThan">
      <formula>0</formula>
    </cfRule>
  </conditionalFormatting>
  <conditionalFormatting sqref="C579">
    <cfRule type="cellIs" dxfId="44" priority="24" operator="lessThan">
      <formula>0</formula>
    </cfRule>
  </conditionalFormatting>
  <conditionalFormatting sqref="C581">
    <cfRule type="cellIs" dxfId="43" priority="25" operator="lessThan">
      <formula>0</formula>
    </cfRule>
  </conditionalFormatting>
  <conditionalFormatting sqref="C619">
    <cfRule type="cellIs" dxfId="42" priority="26" operator="lessThan">
      <formula>0</formula>
    </cfRule>
  </conditionalFormatting>
  <conditionalFormatting sqref="C621">
    <cfRule type="cellIs" dxfId="41" priority="27" operator="lessThan">
      <formula>0</formula>
    </cfRule>
  </conditionalFormatting>
  <conditionalFormatting sqref="C659">
    <cfRule type="cellIs" dxfId="40" priority="28" operator="lessThan">
      <formula>0</formula>
    </cfRule>
  </conditionalFormatting>
  <conditionalFormatting sqref="C661">
    <cfRule type="cellIs" dxfId="39" priority="29" operator="lessThan">
      <formula>0</formula>
    </cfRule>
  </conditionalFormatting>
  <conditionalFormatting sqref="C699">
    <cfRule type="cellIs" dxfId="38" priority="30" operator="lessThan">
      <formula>0</formula>
    </cfRule>
  </conditionalFormatting>
  <conditionalFormatting sqref="C701">
    <cfRule type="cellIs" dxfId="37" priority="31" operator="lessThan">
      <formula>0</formula>
    </cfRule>
  </conditionalFormatting>
  <conditionalFormatting sqref="C739">
    <cfRule type="cellIs" dxfId="36" priority="32" operator="lessThan">
      <formula>0</formula>
    </cfRule>
  </conditionalFormatting>
  <conditionalFormatting sqref="C741">
    <cfRule type="cellIs" dxfId="35" priority="33" operator="lessThan">
      <formula>0</formula>
    </cfRule>
  </conditionalFormatting>
  <pageMargins left="0.7" right="0.7" top="0.75" bottom="0.75" header="0.511811023622047" footer="0.511811023622047"/>
  <pageSetup orientation="portrait" horizontalDpi="300" verticalDpi="300"/>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dimension ref="A1:F26"/>
  <sheetViews>
    <sheetView zoomScaleNormal="100" workbookViewId="0">
      <selection activeCell="D32" sqref="D32"/>
    </sheetView>
  </sheetViews>
  <sheetFormatPr baseColWidth="10" defaultColWidth="9.1796875" defaultRowHeight="12.5" x14ac:dyDescent="0.25"/>
  <cols>
    <col min="1" max="6" width="16.7265625" customWidth="1"/>
    <col min="257" max="262" width="16.7265625" customWidth="1"/>
    <col min="513" max="518" width="16.7265625" customWidth="1"/>
    <col min="769" max="774" width="16.7265625" customWidth="1"/>
  </cols>
  <sheetData>
    <row r="1" spans="1:6" ht="12.75" customHeight="1" x14ac:dyDescent="0.25">
      <c r="A1" s="900" t="s">
        <v>5</v>
      </c>
      <c r="B1" s="900"/>
      <c r="C1" s="901" t="s">
        <v>26</v>
      </c>
      <c r="D1" s="901"/>
      <c r="E1" s="901"/>
      <c r="F1" s="901"/>
    </row>
    <row r="2" spans="1:6" ht="24" customHeight="1" x14ac:dyDescent="0.25">
      <c r="A2" s="900" t="s">
        <v>27</v>
      </c>
      <c r="B2" s="900"/>
      <c r="C2" s="901" t="s">
        <v>582</v>
      </c>
      <c r="D2" s="901"/>
      <c r="E2" s="901"/>
      <c r="F2" s="901"/>
    </row>
    <row r="3" spans="1:6" ht="12.75" customHeight="1" x14ac:dyDescent="0.25">
      <c r="A3" s="900" t="s">
        <v>29</v>
      </c>
      <c r="B3" s="900"/>
      <c r="C3" s="901" t="s">
        <v>549</v>
      </c>
      <c r="D3" s="901"/>
      <c r="E3" s="901"/>
      <c r="F3" s="901"/>
    </row>
    <row r="4" spans="1:6" ht="12.75" customHeight="1" x14ac:dyDescent="0.25">
      <c r="A4" s="900" t="s">
        <v>31</v>
      </c>
      <c r="B4" s="900"/>
      <c r="C4" s="901" t="s">
        <v>299</v>
      </c>
      <c r="D4" s="901"/>
      <c r="E4" s="901"/>
      <c r="F4" s="901"/>
    </row>
    <row r="5" spans="1:6" ht="12.75" customHeight="1" x14ac:dyDescent="0.25">
      <c r="A5" s="902" t="s">
        <v>33</v>
      </c>
      <c r="B5" s="902"/>
      <c r="C5" s="591" t="s">
        <v>34</v>
      </c>
      <c r="D5" s="903" t="s">
        <v>300</v>
      </c>
      <c r="E5" s="903"/>
      <c r="F5" s="903"/>
    </row>
    <row r="6" spans="1:6" ht="34.5" customHeight="1" x14ac:dyDescent="0.25">
      <c r="A6" s="745" t="s">
        <v>37</v>
      </c>
      <c r="B6" s="745"/>
      <c r="C6" s="746" t="s">
        <v>38</v>
      </c>
      <c r="D6" s="592" t="s">
        <v>444</v>
      </c>
      <c r="E6" s="592" t="s">
        <v>302</v>
      </c>
      <c r="F6" s="592" t="s">
        <v>445</v>
      </c>
    </row>
    <row r="7" spans="1:6" ht="13.5" customHeight="1" x14ac:dyDescent="0.25">
      <c r="A7" s="747" t="s">
        <v>197</v>
      </c>
      <c r="B7" s="747" t="s">
        <v>47</v>
      </c>
      <c r="C7" s="746"/>
      <c r="D7" s="593" t="s">
        <v>48</v>
      </c>
      <c r="E7" s="593" t="s">
        <v>304</v>
      </c>
      <c r="F7" s="593" t="s">
        <v>52</v>
      </c>
    </row>
    <row r="8" spans="1:6" ht="13.5" x14ac:dyDescent="0.35">
      <c r="A8" s="747"/>
      <c r="B8" s="747"/>
      <c r="C8" s="746"/>
      <c r="D8" s="593"/>
      <c r="E8" s="593" t="s">
        <v>542</v>
      </c>
      <c r="F8" s="594" t="s">
        <v>583</v>
      </c>
    </row>
    <row r="9" spans="1:6" ht="13.5" x14ac:dyDescent="0.35">
      <c r="A9" s="747"/>
      <c r="B9" s="747"/>
      <c r="C9" s="746"/>
      <c r="D9" s="595" t="s">
        <v>61</v>
      </c>
      <c r="E9" s="595" t="s">
        <v>308</v>
      </c>
      <c r="F9" s="596" t="s">
        <v>309</v>
      </c>
    </row>
    <row r="10" spans="1:6" ht="13.5" customHeight="1" x14ac:dyDescent="0.25">
      <c r="A10" s="748" t="s">
        <v>68</v>
      </c>
      <c r="B10" s="748" t="s">
        <v>313</v>
      </c>
      <c r="C10" s="593" t="s">
        <v>311</v>
      </c>
      <c r="D10" s="597"/>
      <c r="E10" s="597"/>
      <c r="F10" s="598"/>
    </row>
    <row r="11" spans="1:6" x14ac:dyDescent="0.25">
      <c r="A11" s="748"/>
      <c r="B11" s="748"/>
      <c r="C11" s="593" t="s">
        <v>312</v>
      </c>
      <c r="D11" s="593"/>
      <c r="E11" s="593"/>
      <c r="F11" s="598"/>
    </row>
    <row r="12" spans="1:6" x14ac:dyDescent="0.25">
      <c r="A12" s="904" t="s">
        <v>292</v>
      </c>
      <c r="B12" s="904"/>
      <c r="C12" s="904"/>
      <c r="D12" s="599"/>
      <c r="E12" s="599"/>
      <c r="F12" s="598"/>
    </row>
    <row r="13" spans="1:6" ht="12.75" customHeight="1" x14ac:dyDescent="0.25">
      <c r="A13" s="745" t="s">
        <v>310</v>
      </c>
      <c r="B13" s="745" t="s">
        <v>313</v>
      </c>
      <c r="C13" s="593" t="s">
        <v>311</v>
      </c>
      <c r="D13" s="597"/>
      <c r="E13" s="597"/>
      <c r="F13" s="598"/>
    </row>
    <row r="14" spans="1:6" x14ac:dyDescent="0.25">
      <c r="A14" s="745"/>
      <c r="B14" s="745"/>
      <c r="C14" s="593" t="s">
        <v>312</v>
      </c>
      <c r="D14" s="593"/>
      <c r="E14" s="593"/>
      <c r="F14" s="598"/>
    </row>
    <row r="15" spans="1:6" x14ac:dyDescent="0.25">
      <c r="A15" s="904" t="s">
        <v>292</v>
      </c>
      <c r="B15" s="904"/>
      <c r="C15" s="904"/>
      <c r="D15" s="599"/>
      <c r="E15" s="599"/>
      <c r="F15" s="598"/>
    </row>
    <row r="16" spans="1:6" ht="12.75" customHeight="1" x14ac:dyDescent="0.25">
      <c r="A16" s="745" t="s">
        <v>314</v>
      </c>
      <c r="B16" s="745" t="s">
        <v>313</v>
      </c>
      <c r="C16" s="593" t="s">
        <v>311</v>
      </c>
      <c r="D16" s="597"/>
      <c r="E16" s="597"/>
      <c r="F16" s="598"/>
    </row>
    <row r="17" spans="1:6" x14ac:dyDescent="0.25">
      <c r="A17" s="745"/>
      <c r="B17" s="745"/>
      <c r="C17" s="593" t="s">
        <v>312</v>
      </c>
      <c r="D17" s="593"/>
      <c r="E17" s="593"/>
      <c r="F17" s="598"/>
    </row>
    <row r="18" spans="1:6" x14ac:dyDescent="0.25">
      <c r="A18" s="904" t="s">
        <v>292</v>
      </c>
      <c r="B18" s="904"/>
      <c r="C18" s="904"/>
      <c r="D18" s="599"/>
      <c r="E18" s="599"/>
      <c r="F18" s="598"/>
    </row>
    <row r="19" spans="1:6" ht="12.75" customHeight="1" x14ac:dyDescent="0.25">
      <c r="A19" s="745" t="s">
        <v>315</v>
      </c>
      <c r="B19" s="745" t="s">
        <v>313</v>
      </c>
      <c r="C19" s="593" t="s">
        <v>311</v>
      </c>
      <c r="D19" s="597"/>
      <c r="E19" s="597"/>
      <c r="F19" s="598"/>
    </row>
    <row r="20" spans="1:6" x14ac:dyDescent="0.25">
      <c r="A20" s="745"/>
      <c r="B20" s="745"/>
      <c r="C20" s="593" t="s">
        <v>312</v>
      </c>
      <c r="D20" s="593"/>
      <c r="E20" s="593"/>
      <c r="F20" s="598"/>
    </row>
    <row r="21" spans="1:6" x14ac:dyDescent="0.25">
      <c r="A21" s="904" t="s">
        <v>292</v>
      </c>
      <c r="B21" s="904"/>
      <c r="C21" s="904"/>
      <c r="D21" s="599"/>
      <c r="E21" s="599"/>
      <c r="F21" s="598"/>
    </row>
    <row r="22" spans="1:6" ht="12.75" customHeight="1" x14ac:dyDescent="0.25">
      <c r="A22" s="745" t="s">
        <v>316</v>
      </c>
      <c r="B22" s="745" t="s">
        <v>313</v>
      </c>
      <c r="C22" s="593" t="s">
        <v>311</v>
      </c>
      <c r="D22" s="597"/>
      <c r="E22" s="597"/>
      <c r="F22" s="598"/>
    </row>
    <row r="23" spans="1:6" x14ac:dyDescent="0.25">
      <c r="A23" s="745"/>
      <c r="B23" s="745"/>
      <c r="C23" s="593" t="s">
        <v>312</v>
      </c>
      <c r="D23" s="593"/>
      <c r="E23" s="593"/>
      <c r="F23" s="598"/>
    </row>
    <row r="24" spans="1:6" x14ac:dyDescent="0.25">
      <c r="A24" s="904" t="s">
        <v>292</v>
      </c>
      <c r="B24" s="904"/>
      <c r="C24" s="904"/>
      <c r="D24" s="599"/>
      <c r="E24" s="599"/>
      <c r="F24" s="598"/>
    </row>
    <row r="25" spans="1:6" x14ac:dyDescent="0.25">
      <c r="A25" s="905" t="s">
        <v>91</v>
      </c>
      <c r="B25" s="905"/>
      <c r="C25" s="905"/>
      <c r="D25" s="600"/>
      <c r="E25" s="600"/>
      <c r="F25" s="598"/>
    </row>
    <row r="26" spans="1:6" x14ac:dyDescent="0.25">
      <c r="A26" s="906" t="s">
        <v>584</v>
      </c>
      <c r="B26" s="906"/>
      <c r="C26" s="906"/>
      <c r="D26" s="906"/>
      <c r="E26" s="906"/>
      <c r="F26" s="906"/>
    </row>
  </sheetData>
  <mergeCells count="31">
    <mergeCell ref="A26:F26"/>
    <mergeCell ref="A21:C21"/>
    <mergeCell ref="A22:A23"/>
    <mergeCell ref="B22:B23"/>
    <mergeCell ref="A24:C24"/>
    <mergeCell ref="A25:C25"/>
    <mergeCell ref="A15:C15"/>
    <mergeCell ref="A16:A17"/>
    <mergeCell ref="B16:B17"/>
    <mergeCell ref="A18:C18"/>
    <mergeCell ref="A19:A20"/>
    <mergeCell ref="B19:B20"/>
    <mergeCell ref="A10:A11"/>
    <mergeCell ref="B10:B11"/>
    <mergeCell ref="A12:C12"/>
    <mergeCell ref="A13:A14"/>
    <mergeCell ref="B13:B14"/>
    <mergeCell ref="A4:B4"/>
    <mergeCell ref="C4:F4"/>
    <mergeCell ref="A5:B5"/>
    <mergeCell ref="D5:F5"/>
    <mergeCell ref="A6:B6"/>
    <mergeCell ref="C6:C9"/>
    <mergeCell ref="A7:A9"/>
    <mergeCell ref="B7:B9"/>
    <mergeCell ref="A1:B1"/>
    <mergeCell ref="C1:F1"/>
    <mergeCell ref="A2:B2"/>
    <mergeCell ref="C2:F2"/>
    <mergeCell ref="A3:B3"/>
    <mergeCell ref="C3:F3"/>
  </mergeCells>
  <pageMargins left="0.75" right="0.75" top="1" bottom="1" header="0.511811023622047" footer="0.511811023622047"/>
  <pageSetup orientation="portrait" horizontalDpi="300" verticalDpi="300"/>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tabColor rgb="FFC4BD97"/>
  </sheetPr>
  <dimension ref="A1:M699"/>
  <sheetViews>
    <sheetView topLeftCell="A706" zoomScaleNormal="100" workbookViewId="0">
      <selection activeCell="J693" sqref="J693"/>
    </sheetView>
  </sheetViews>
  <sheetFormatPr baseColWidth="10" defaultColWidth="9.1796875" defaultRowHeight="12.5" x14ac:dyDescent="0.25"/>
  <cols>
    <col min="1" max="2" width="16.7265625" customWidth="1"/>
    <col min="3" max="3" width="25.453125" customWidth="1"/>
    <col min="4" max="10" width="16.7265625" customWidth="1"/>
  </cols>
  <sheetData>
    <row r="1" spans="1:13" ht="12" customHeight="1" x14ac:dyDescent="0.25">
      <c r="A1" s="702" t="s">
        <v>23</v>
      </c>
      <c r="B1" s="702"/>
      <c r="C1" s="890">
        <f>Presentación!$C$3</f>
        <v>1990</v>
      </c>
      <c r="D1" s="890"/>
      <c r="E1" s="890"/>
      <c r="F1" s="890"/>
      <c r="G1" s="890"/>
      <c r="H1" s="890"/>
      <c r="I1" s="890"/>
      <c r="J1" s="890"/>
    </row>
    <row r="2" spans="1:13" ht="12" customHeight="1" x14ac:dyDescent="0.25">
      <c r="A2" s="702" t="s">
        <v>24</v>
      </c>
      <c r="B2" s="702"/>
      <c r="C2" s="891" t="s">
        <v>0</v>
      </c>
      <c r="D2" s="891"/>
      <c r="E2" s="891"/>
      <c r="F2" s="891"/>
      <c r="G2" s="891"/>
      <c r="H2" s="891"/>
      <c r="I2" s="891"/>
      <c r="J2" s="891"/>
      <c r="L2">
        <v>100</v>
      </c>
    </row>
    <row r="3" spans="1:13" ht="12.75" customHeight="1" x14ac:dyDescent="0.25">
      <c r="A3" s="702" t="s">
        <v>5</v>
      </c>
      <c r="B3" s="702"/>
      <c r="C3" s="703" t="s">
        <v>26</v>
      </c>
      <c r="D3" s="703"/>
      <c r="E3" s="703"/>
      <c r="F3" s="703"/>
      <c r="G3" s="703"/>
      <c r="H3" s="703"/>
      <c r="I3" s="703"/>
      <c r="J3" s="703"/>
    </row>
    <row r="4" spans="1:13" ht="12.75" customHeight="1" x14ac:dyDescent="0.25">
      <c r="A4" s="702" t="s">
        <v>27</v>
      </c>
      <c r="B4" s="702"/>
      <c r="C4" s="703" t="s">
        <v>708</v>
      </c>
      <c r="D4" s="703"/>
      <c r="E4" s="703"/>
      <c r="F4" s="703"/>
      <c r="G4" s="703"/>
      <c r="H4" s="703"/>
      <c r="I4" s="703"/>
      <c r="J4" s="703"/>
    </row>
    <row r="5" spans="1:13" ht="12" customHeight="1" x14ac:dyDescent="0.25">
      <c r="A5" s="702" t="s">
        <v>29</v>
      </c>
      <c r="B5" s="702"/>
      <c r="C5" s="703" t="s">
        <v>709</v>
      </c>
      <c r="D5" s="703"/>
      <c r="E5" s="703"/>
      <c r="F5" s="703"/>
      <c r="G5" s="703"/>
      <c r="H5" s="703"/>
      <c r="I5" s="703"/>
      <c r="J5" s="703"/>
    </row>
    <row r="6" spans="1:13" ht="12" customHeight="1" x14ac:dyDescent="0.25">
      <c r="A6" s="702" t="s">
        <v>31</v>
      </c>
      <c r="B6" s="702"/>
      <c r="C6" s="703" t="s">
        <v>406</v>
      </c>
      <c r="D6" s="703"/>
      <c r="E6" s="703"/>
      <c r="F6" s="703"/>
      <c r="G6" s="703"/>
      <c r="H6" s="703"/>
      <c r="I6" s="703"/>
      <c r="J6" s="703"/>
    </row>
    <row r="7" spans="1:13" ht="12" customHeight="1" x14ac:dyDescent="0.25">
      <c r="A7" s="704" t="s">
        <v>33</v>
      </c>
      <c r="B7" s="704"/>
      <c r="C7" s="97" t="s">
        <v>34</v>
      </c>
      <c r="D7" s="705" t="s">
        <v>219</v>
      </c>
      <c r="E7" s="705"/>
      <c r="F7" s="705"/>
      <c r="G7" s="705" t="s">
        <v>455</v>
      </c>
      <c r="H7" s="705"/>
      <c r="I7" s="705"/>
      <c r="J7" s="705"/>
    </row>
    <row r="8" spans="1:13" ht="34.5" customHeight="1" x14ac:dyDescent="0.25">
      <c r="A8" s="7" t="s">
        <v>37</v>
      </c>
      <c r="B8" s="7"/>
      <c r="C8" s="6" t="s">
        <v>38</v>
      </c>
      <c r="D8" s="98" t="s">
        <v>710</v>
      </c>
      <c r="E8" s="98" t="s">
        <v>222</v>
      </c>
      <c r="F8" s="98" t="s">
        <v>43</v>
      </c>
      <c r="G8" s="98" t="s">
        <v>457</v>
      </c>
      <c r="H8" s="98" t="s">
        <v>458</v>
      </c>
      <c r="I8" s="98" t="s">
        <v>411</v>
      </c>
      <c r="J8" s="98" t="s">
        <v>411</v>
      </c>
    </row>
    <row r="9" spans="1:13" ht="12.75" customHeight="1" x14ac:dyDescent="0.25">
      <c r="A9" s="6" t="s">
        <v>197</v>
      </c>
      <c r="B9" s="6" t="s">
        <v>47</v>
      </c>
      <c r="C9" s="6"/>
      <c r="D9" s="892" t="s">
        <v>48</v>
      </c>
      <c r="E9" s="571" t="s">
        <v>552</v>
      </c>
      <c r="F9" s="571" t="s">
        <v>120</v>
      </c>
      <c r="G9" s="571" t="s">
        <v>460</v>
      </c>
      <c r="H9" s="571" t="s">
        <v>460</v>
      </c>
      <c r="I9" s="892" t="s">
        <v>52</v>
      </c>
      <c r="J9" s="892" t="s">
        <v>225</v>
      </c>
    </row>
    <row r="10" spans="1:13" ht="13.5" x14ac:dyDescent="0.25">
      <c r="A10" s="6"/>
      <c r="B10" s="6"/>
      <c r="C10" s="6"/>
      <c r="D10" s="892"/>
      <c r="E10" s="571" t="s">
        <v>498</v>
      </c>
      <c r="F10" s="571" t="s">
        <v>123</v>
      </c>
      <c r="G10" s="571" t="s">
        <v>462</v>
      </c>
      <c r="H10" s="571" t="s">
        <v>462</v>
      </c>
      <c r="I10" s="892"/>
      <c r="J10" s="892"/>
    </row>
    <row r="11" spans="1:13" ht="12.75" customHeight="1" x14ac:dyDescent="0.25">
      <c r="A11" s="6"/>
      <c r="B11" s="6"/>
      <c r="C11" s="6"/>
      <c r="D11" s="892"/>
      <c r="E11" s="7"/>
      <c r="F11" s="7"/>
      <c r="G11" s="7" t="s">
        <v>557</v>
      </c>
      <c r="H11" s="7" t="s">
        <v>557</v>
      </c>
      <c r="I11" s="893" t="s">
        <v>682</v>
      </c>
      <c r="J11" s="893" t="s">
        <v>683</v>
      </c>
    </row>
    <row r="12" spans="1:13" x14ac:dyDescent="0.25">
      <c r="A12" s="6"/>
      <c r="B12" s="6"/>
      <c r="C12" s="6"/>
      <c r="D12" s="892"/>
      <c r="E12" s="7"/>
      <c r="F12" s="7"/>
      <c r="G12" s="7"/>
      <c r="H12" s="7"/>
      <c r="I12" s="893"/>
      <c r="J12" s="893"/>
    </row>
    <row r="13" spans="1:13" ht="13.5" x14ac:dyDescent="0.35">
      <c r="A13" s="6"/>
      <c r="B13" s="6"/>
      <c r="C13" s="6"/>
      <c r="D13" s="572" t="s">
        <v>467</v>
      </c>
      <c r="E13" s="572" t="s">
        <v>468</v>
      </c>
      <c r="F13" s="572" t="s">
        <v>65</v>
      </c>
      <c r="G13" s="572" t="s">
        <v>66</v>
      </c>
      <c r="H13" s="572" t="s">
        <v>469</v>
      </c>
      <c r="I13" s="573" t="s">
        <v>470</v>
      </c>
      <c r="J13" s="573" t="s">
        <v>470</v>
      </c>
    </row>
    <row r="14" spans="1:13" ht="12.75" customHeight="1" x14ac:dyDescent="0.25">
      <c r="A14" s="687" t="s">
        <v>68</v>
      </c>
      <c r="B14" s="687" t="s">
        <v>316</v>
      </c>
      <c r="C14" s="135" t="s">
        <v>711</v>
      </c>
      <c r="D14" s="575"/>
      <c r="E14" s="577"/>
      <c r="F14" s="576"/>
      <c r="G14" s="613"/>
      <c r="H14" s="613"/>
      <c r="I14" s="575">
        <f>(G14+((0-E14)*F14)-H14)*D14</f>
        <v>0</v>
      </c>
      <c r="J14" s="578"/>
      <c r="L14">
        <v>1</v>
      </c>
      <c r="M14">
        <f>L2*100+L14</f>
        <v>10001</v>
      </c>
    </row>
    <row r="15" spans="1:13" x14ac:dyDescent="0.25">
      <c r="A15" s="687"/>
      <c r="B15" s="687"/>
      <c r="C15" s="135" t="s">
        <v>712</v>
      </c>
      <c r="D15" s="575"/>
      <c r="E15" s="577"/>
      <c r="F15" s="576"/>
      <c r="G15" s="613"/>
      <c r="H15" s="613"/>
      <c r="I15" s="575">
        <f>(G15+((0-E15)*F15)-H15)*D15</f>
        <v>0</v>
      </c>
      <c r="J15" s="578"/>
      <c r="L15">
        <v>2</v>
      </c>
      <c r="M15">
        <f>L2*100+L15</f>
        <v>10002</v>
      </c>
    </row>
    <row r="16" spans="1:13" x14ac:dyDescent="0.25">
      <c r="A16" s="687"/>
      <c r="B16" s="687"/>
      <c r="C16" s="135" t="s">
        <v>713</v>
      </c>
      <c r="D16" s="575"/>
      <c r="E16" s="577"/>
      <c r="F16" s="576"/>
      <c r="G16" s="613"/>
      <c r="H16" s="613"/>
      <c r="I16" s="575">
        <f>(G16+((0-E16)*F16)-H16)*D16</f>
        <v>0</v>
      </c>
      <c r="J16" s="578"/>
      <c r="L16">
        <v>3</v>
      </c>
      <c r="M16">
        <f>L2*100+L16</f>
        <v>10003</v>
      </c>
    </row>
    <row r="17" spans="1:13" ht="12" customHeight="1" x14ac:dyDescent="0.25">
      <c r="A17" s="916" t="s">
        <v>292</v>
      </c>
      <c r="B17" s="916"/>
      <c r="C17" s="916"/>
      <c r="D17" s="587">
        <f>SUM(D14:D16)</f>
        <v>0</v>
      </c>
      <c r="E17" s="515"/>
      <c r="F17" s="515"/>
      <c r="G17" s="515"/>
      <c r="H17" s="515"/>
      <c r="I17" s="510">
        <f>SUM(I14:I16)</f>
        <v>0</v>
      </c>
      <c r="J17" s="510">
        <f>SUM(J14:J16)</f>
        <v>0</v>
      </c>
    </row>
    <row r="18" spans="1:13" ht="12" customHeight="1" x14ac:dyDescent="0.25">
      <c r="A18" s="7" t="s">
        <v>310</v>
      </c>
      <c r="B18" s="7" t="s">
        <v>316</v>
      </c>
      <c r="C18" s="469" t="s">
        <v>316</v>
      </c>
      <c r="D18" s="575"/>
      <c r="E18" s="577"/>
      <c r="F18" s="580"/>
      <c r="G18" s="613"/>
      <c r="H18" s="613"/>
      <c r="I18" s="575">
        <f>(G18+((0-E18)*F18)-H18)*D18</f>
        <v>0</v>
      </c>
      <c r="J18" s="578"/>
      <c r="L18">
        <v>4</v>
      </c>
      <c r="M18">
        <f>L2*100+L18</f>
        <v>10004</v>
      </c>
    </row>
    <row r="19" spans="1:13" x14ac:dyDescent="0.25">
      <c r="A19" s="7"/>
      <c r="B19" s="7"/>
      <c r="C19" s="469"/>
      <c r="D19" s="579"/>
      <c r="E19" s="579"/>
      <c r="F19" s="579"/>
      <c r="G19" s="579"/>
      <c r="H19" s="579"/>
      <c r="I19" s="511"/>
      <c r="J19" s="504"/>
    </row>
    <row r="20" spans="1:13" ht="12" customHeight="1" x14ac:dyDescent="0.25">
      <c r="A20" s="916" t="s">
        <v>292</v>
      </c>
      <c r="B20" s="916"/>
      <c r="C20" s="916"/>
      <c r="D20" s="587">
        <f>SUM(D18:D19)</f>
        <v>0</v>
      </c>
      <c r="E20" s="515"/>
      <c r="F20" s="515"/>
      <c r="G20" s="515"/>
      <c r="H20" s="515"/>
      <c r="I20" s="510">
        <f>SUM(I18:I19)</f>
        <v>0</v>
      </c>
      <c r="J20" s="510">
        <f>SUM(J18:J19)</f>
        <v>0</v>
      </c>
    </row>
    <row r="21" spans="1:13" ht="12" customHeight="1" x14ac:dyDescent="0.25">
      <c r="A21" s="7" t="s">
        <v>313</v>
      </c>
      <c r="B21" s="7" t="s">
        <v>316</v>
      </c>
      <c r="C21" s="469" t="s">
        <v>316</v>
      </c>
      <c r="D21" s="575"/>
      <c r="E21" s="577"/>
      <c r="F21" s="580"/>
      <c r="G21" s="613"/>
      <c r="H21" s="613"/>
      <c r="I21" s="575">
        <f>(G21+((0-E21)*F21)-H21)*D21</f>
        <v>0</v>
      </c>
      <c r="J21" s="578"/>
      <c r="L21">
        <v>5</v>
      </c>
      <c r="M21">
        <f>L2*100+L21</f>
        <v>10005</v>
      </c>
    </row>
    <row r="22" spans="1:13" x14ac:dyDescent="0.25">
      <c r="A22" s="7"/>
      <c r="B22" s="7"/>
      <c r="C22" s="469"/>
      <c r="D22" s="579"/>
      <c r="E22" s="579"/>
      <c r="F22" s="579"/>
      <c r="G22" s="579"/>
      <c r="H22" s="579"/>
      <c r="I22" s="511"/>
      <c r="J22" s="504"/>
    </row>
    <row r="23" spans="1:13" ht="12" customHeight="1" x14ac:dyDescent="0.25">
      <c r="A23" s="916" t="s">
        <v>292</v>
      </c>
      <c r="B23" s="916"/>
      <c r="C23" s="916"/>
      <c r="D23" s="587">
        <f>SUM(D21:D22)</f>
        <v>0</v>
      </c>
      <c r="E23" s="515"/>
      <c r="F23" s="515"/>
      <c r="G23" s="515"/>
      <c r="H23" s="515"/>
      <c r="I23" s="510">
        <f>SUM(I21:I22)</f>
        <v>0</v>
      </c>
      <c r="J23" s="510">
        <f>SUM(J21:J22)</f>
        <v>0</v>
      </c>
    </row>
    <row r="24" spans="1:13" ht="12" customHeight="1" x14ac:dyDescent="0.25">
      <c r="A24" s="7" t="s">
        <v>314</v>
      </c>
      <c r="B24" s="7" t="s">
        <v>316</v>
      </c>
      <c r="C24" s="469" t="s">
        <v>316</v>
      </c>
      <c r="D24" s="575"/>
      <c r="E24" s="577"/>
      <c r="F24" s="580"/>
      <c r="G24" s="613"/>
      <c r="H24" s="613"/>
      <c r="I24" s="575">
        <f>(G24+((0-E24)*F24)-H24)*D24</f>
        <v>0</v>
      </c>
      <c r="J24" s="578"/>
      <c r="L24">
        <v>6</v>
      </c>
      <c r="M24">
        <f>L2*100+L24</f>
        <v>10006</v>
      </c>
    </row>
    <row r="25" spans="1:13" x14ac:dyDescent="0.25">
      <c r="A25" s="7"/>
      <c r="B25" s="7"/>
      <c r="C25" s="469"/>
      <c r="D25" s="579"/>
      <c r="E25" s="579"/>
      <c r="F25" s="579"/>
      <c r="G25" s="579"/>
      <c r="H25" s="579"/>
      <c r="I25" s="511"/>
      <c r="J25" s="504"/>
    </row>
    <row r="26" spans="1:13" ht="12" customHeight="1" x14ac:dyDescent="0.25">
      <c r="A26" s="916" t="s">
        <v>292</v>
      </c>
      <c r="B26" s="916"/>
      <c r="C26" s="916"/>
      <c r="D26" s="587">
        <f>SUM(D24:D25)</f>
        <v>0</v>
      </c>
      <c r="E26" s="515"/>
      <c r="F26" s="515"/>
      <c r="G26" s="515"/>
      <c r="H26" s="515"/>
      <c r="I26" s="510">
        <f>SUM(I24:I25)</f>
        <v>0</v>
      </c>
      <c r="J26" s="510">
        <f>SUM(J24:J25)</f>
        <v>0</v>
      </c>
    </row>
    <row r="27" spans="1:13" ht="12" customHeight="1" x14ac:dyDescent="0.25">
      <c r="A27" s="7" t="s">
        <v>315</v>
      </c>
      <c r="B27" s="7" t="s">
        <v>316</v>
      </c>
      <c r="C27" s="469" t="s">
        <v>316</v>
      </c>
      <c r="D27" s="575"/>
      <c r="E27" s="577"/>
      <c r="F27" s="580"/>
      <c r="G27" s="613"/>
      <c r="H27" s="613"/>
      <c r="I27" s="575">
        <f>(G27+((0-E27)*F27)-H27)*D27</f>
        <v>0</v>
      </c>
      <c r="J27" s="578"/>
      <c r="L27">
        <v>7</v>
      </c>
      <c r="M27">
        <f>L2*100+L27</f>
        <v>10007</v>
      </c>
    </row>
    <row r="28" spans="1:13" x14ac:dyDescent="0.25">
      <c r="A28" s="7"/>
      <c r="B28" s="7"/>
      <c r="C28" s="469"/>
      <c r="D28" s="579"/>
      <c r="E28" s="579"/>
      <c r="F28" s="579"/>
      <c r="G28" s="579"/>
      <c r="H28" s="579"/>
      <c r="I28" s="511"/>
      <c r="J28" s="504"/>
    </row>
    <row r="29" spans="1:13" ht="12" customHeight="1" x14ac:dyDescent="0.25">
      <c r="A29" s="917" t="s">
        <v>292</v>
      </c>
      <c r="B29" s="917"/>
      <c r="C29" s="917"/>
      <c r="D29" s="587">
        <f>SUM(D27:D28)</f>
        <v>0</v>
      </c>
      <c r="E29" s="515"/>
      <c r="F29" s="515"/>
      <c r="G29" s="515"/>
      <c r="H29" s="515"/>
      <c r="I29" s="510">
        <f>SUM(I27:I28)</f>
        <v>0</v>
      </c>
      <c r="J29" s="510">
        <f>SUM(J27:J28)</f>
        <v>0</v>
      </c>
    </row>
    <row r="30" spans="1:13" x14ac:dyDescent="0.25">
      <c r="A30" s="865" t="s">
        <v>91</v>
      </c>
      <c r="B30" s="865"/>
      <c r="C30" s="865"/>
      <c r="D30" s="587">
        <f>D17+D20+D23+D26+D29</f>
        <v>0</v>
      </c>
      <c r="E30" s="516"/>
      <c r="F30" s="516"/>
      <c r="G30" s="516"/>
      <c r="H30" s="516"/>
      <c r="I30" s="510">
        <f>I17+I20+I23+I26+I29</f>
        <v>0</v>
      </c>
      <c r="J30" s="510">
        <f>J17+J20+J23+J26+J29</f>
        <v>0</v>
      </c>
    </row>
    <row r="31" spans="1:13" x14ac:dyDescent="0.25">
      <c r="A31" s="896" t="s">
        <v>714</v>
      </c>
      <c r="B31" s="896"/>
      <c r="C31" s="896"/>
      <c r="D31" s="896"/>
      <c r="E31" s="896"/>
      <c r="F31" s="896"/>
      <c r="G31" s="896"/>
      <c r="H31" s="896"/>
      <c r="I31" s="896"/>
      <c r="J31" s="896"/>
    </row>
    <row r="32" spans="1:13" x14ac:dyDescent="0.25">
      <c r="A32" s="927" t="s">
        <v>715</v>
      </c>
      <c r="B32" s="927"/>
      <c r="C32" s="927"/>
      <c r="D32" s="927"/>
      <c r="E32" s="927"/>
      <c r="F32" s="927"/>
      <c r="G32" s="927"/>
      <c r="H32" s="927"/>
      <c r="I32" s="927"/>
      <c r="J32" s="927"/>
    </row>
    <row r="33" spans="1:10" x14ac:dyDescent="0.25">
      <c r="A33" s="583"/>
      <c r="B33" s="583"/>
      <c r="C33" s="583"/>
      <c r="D33" s="583"/>
      <c r="E33" s="583"/>
      <c r="F33" s="583"/>
      <c r="G33" s="583"/>
      <c r="H33" s="583"/>
      <c r="I33" s="583"/>
      <c r="J33" s="583"/>
    </row>
    <row r="38" spans="1:10" ht="12" customHeight="1" x14ac:dyDescent="0.25">
      <c r="A38" s="702" t="s">
        <v>23</v>
      </c>
      <c r="B38" s="702"/>
      <c r="C38" s="890">
        <f>Presentación!$C$3</f>
        <v>1990</v>
      </c>
      <c r="D38" s="890"/>
      <c r="E38" s="890"/>
      <c r="F38" s="890"/>
      <c r="G38" s="890"/>
      <c r="H38" s="890"/>
      <c r="I38" s="890"/>
      <c r="J38" s="890"/>
    </row>
    <row r="39" spans="1:10" ht="12" customHeight="1" x14ac:dyDescent="0.25">
      <c r="A39" s="702" t="s">
        <v>24</v>
      </c>
      <c r="B39" s="702"/>
      <c r="C39" s="891" t="s">
        <v>92</v>
      </c>
      <c r="D39" s="891"/>
      <c r="E39" s="891"/>
      <c r="F39" s="891"/>
      <c r="G39" s="891"/>
      <c r="H39" s="891"/>
      <c r="I39" s="891"/>
      <c r="J39" s="891"/>
    </row>
    <row r="40" spans="1:10" ht="12" customHeight="1" x14ac:dyDescent="0.25">
      <c r="A40" s="702" t="s">
        <v>5</v>
      </c>
      <c r="B40" s="702"/>
      <c r="C40" s="703" t="s">
        <v>26</v>
      </c>
      <c r="D40" s="703"/>
      <c r="E40" s="703"/>
      <c r="F40" s="703"/>
      <c r="G40" s="703"/>
      <c r="H40" s="703"/>
      <c r="I40" s="703"/>
      <c r="J40" s="703"/>
    </row>
    <row r="41" spans="1:10" ht="12.75" customHeight="1" x14ac:dyDescent="0.25">
      <c r="A41" s="702" t="s">
        <v>27</v>
      </c>
      <c r="B41" s="702"/>
      <c r="C41" s="703" t="s">
        <v>708</v>
      </c>
      <c r="D41" s="703"/>
      <c r="E41" s="703"/>
      <c r="F41" s="703"/>
      <c r="G41" s="703"/>
      <c r="H41" s="703"/>
      <c r="I41" s="703"/>
      <c r="J41" s="703"/>
    </row>
    <row r="42" spans="1:10" ht="12" customHeight="1" x14ac:dyDescent="0.25">
      <c r="A42" s="702" t="s">
        <v>29</v>
      </c>
      <c r="B42" s="702"/>
      <c r="C42" s="703" t="s">
        <v>709</v>
      </c>
      <c r="D42" s="703"/>
      <c r="E42" s="703"/>
      <c r="F42" s="703"/>
      <c r="G42" s="703"/>
      <c r="H42" s="703"/>
      <c r="I42" s="703"/>
      <c r="J42" s="703"/>
    </row>
    <row r="43" spans="1:10" ht="12" customHeight="1" x14ac:dyDescent="0.25">
      <c r="A43" s="702" t="s">
        <v>31</v>
      </c>
      <c r="B43" s="702"/>
      <c r="C43" s="703" t="s">
        <v>406</v>
      </c>
      <c r="D43" s="703"/>
      <c r="E43" s="703"/>
      <c r="F43" s="703"/>
      <c r="G43" s="703"/>
      <c r="H43" s="703"/>
      <c r="I43" s="703"/>
      <c r="J43" s="703"/>
    </row>
    <row r="44" spans="1:10" ht="12" customHeight="1" x14ac:dyDescent="0.25">
      <c r="A44" s="704" t="s">
        <v>33</v>
      </c>
      <c r="B44" s="704"/>
      <c r="C44" s="97" t="s">
        <v>34</v>
      </c>
      <c r="D44" s="705" t="s">
        <v>219</v>
      </c>
      <c r="E44" s="705"/>
      <c r="F44" s="705"/>
      <c r="G44" s="705" t="s">
        <v>455</v>
      </c>
      <c r="H44" s="705"/>
      <c r="I44" s="705"/>
      <c r="J44" s="705"/>
    </row>
    <row r="45" spans="1:10" ht="34.5" customHeight="1" x14ac:dyDescent="0.25">
      <c r="A45" s="7" t="s">
        <v>37</v>
      </c>
      <c r="B45" s="7"/>
      <c r="C45" s="6" t="s">
        <v>38</v>
      </c>
      <c r="D45" s="98" t="s">
        <v>710</v>
      </c>
      <c r="E45" s="98" t="s">
        <v>222</v>
      </c>
      <c r="F45" s="98" t="s">
        <v>43</v>
      </c>
      <c r="G45" s="98" t="s">
        <v>457</v>
      </c>
      <c r="H45" s="98" t="s">
        <v>458</v>
      </c>
      <c r="I45" s="98" t="s">
        <v>411</v>
      </c>
      <c r="J45" s="98" t="s">
        <v>411</v>
      </c>
    </row>
    <row r="46" spans="1:10" ht="12.75" customHeight="1" x14ac:dyDescent="0.25">
      <c r="A46" s="6" t="s">
        <v>197</v>
      </c>
      <c r="B46" s="6" t="s">
        <v>47</v>
      </c>
      <c r="C46" s="6"/>
      <c r="D46" s="892" t="s">
        <v>48</v>
      </c>
      <c r="E46" s="571" t="s">
        <v>552</v>
      </c>
      <c r="F46" s="571" t="s">
        <v>120</v>
      </c>
      <c r="G46" s="571" t="s">
        <v>460</v>
      </c>
      <c r="H46" s="571" t="s">
        <v>460</v>
      </c>
      <c r="I46" s="892" t="s">
        <v>52</v>
      </c>
      <c r="J46" s="892" t="s">
        <v>225</v>
      </c>
    </row>
    <row r="47" spans="1:10" ht="13.5" x14ac:dyDescent="0.25">
      <c r="A47" s="6"/>
      <c r="B47" s="6"/>
      <c r="C47" s="6"/>
      <c r="D47" s="892"/>
      <c r="E47" s="571" t="s">
        <v>498</v>
      </c>
      <c r="F47" s="571" t="s">
        <v>123</v>
      </c>
      <c r="G47" s="571" t="s">
        <v>462</v>
      </c>
      <c r="H47" s="571" t="s">
        <v>462</v>
      </c>
      <c r="I47" s="892"/>
      <c r="J47" s="892"/>
    </row>
    <row r="48" spans="1:10" ht="12.75" customHeight="1" x14ac:dyDescent="0.25">
      <c r="A48" s="6"/>
      <c r="B48" s="6"/>
      <c r="C48" s="6"/>
      <c r="D48" s="892"/>
      <c r="E48" s="7"/>
      <c r="F48" s="7"/>
      <c r="G48" s="7" t="s">
        <v>557</v>
      </c>
      <c r="H48" s="7" t="s">
        <v>557</v>
      </c>
      <c r="I48" s="893" t="s">
        <v>682</v>
      </c>
      <c r="J48" s="893" t="s">
        <v>683</v>
      </c>
    </row>
    <row r="49" spans="1:10" x14ac:dyDescent="0.25">
      <c r="A49" s="6"/>
      <c r="B49" s="6"/>
      <c r="C49" s="6"/>
      <c r="D49" s="892"/>
      <c r="E49" s="7"/>
      <c r="F49" s="7"/>
      <c r="G49" s="7"/>
      <c r="H49" s="7"/>
      <c r="I49" s="893"/>
      <c r="J49" s="893"/>
    </row>
    <row r="50" spans="1:10" ht="13.5" x14ac:dyDescent="0.35">
      <c r="A50" s="6"/>
      <c r="B50" s="6"/>
      <c r="C50" s="6"/>
      <c r="D50" s="572" t="s">
        <v>467</v>
      </c>
      <c r="E50" s="572" t="s">
        <v>468</v>
      </c>
      <c r="F50" s="572" t="s">
        <v>65</v>
      </c>
      <c r="G50" s="572" t="s">
        <v>66</v>
      </c>
      <c r="H50" s="572" t="s">
        <v>469</v>
      </c>
      <c r="I50" s="573" t="s">
        <v>470</v>
      </c>
      <c r="J50" s="573" t="s">
        <v>470</v>
      </c>
    </row>
    <row r="51" spans="1:10" ht="12.75" customHeight="1" x14ac:dyDescent="0.25">
      <c r="A51" s="687" t="s">
        <v>68</v>
      </c>
      <c r="B51" s="687" t="s">
        <v>316</v>
      </c>
      <c r="C51" s="135" t="s">
        <v>711</v>
      </c>
      <c r="D51" s="575">
        <f>D125+D162+D199+D236+D273+D310+D347+D384+D421+D458+D495+D532+D569+D606+D643+D680</f>
        <v>0</v>
      </c>
      <c r="E51" s="577">
        <v>81.097560890960096</v>
      </c>
      <c r="F51" s="576">
        <f>'[1]Factores emisión'!$B$5</f>
        <v>0.47</v>
      </c>
      <c r="G51" s="613">
        <f>'[1]Stock_Otras Tierras'!$F$9*'[1]Factores emisión'!$B$6</f>
        <v>0.5</v>
      </c>
      <c r="H51" s="613">
        <f>'[1]Stock_Otras Tierras'!$G$9*'[1]Factores emisión'!$B$6</f>
        <v>0.5</v>
      </c>
      <c r="I51" s="575">
        <f t="shared" ref="I51:J53" si="0">I125+I162+I199+I236+I273+I310+I347+I384+I421+I458+I495+I532+I569+I606+I643+I680</f>
        <v>0</v>
      </c>
      <c r="J51" s="575">
        <f t="shared" si="0"/>
        <v>0</v>
      </c>
    </row>
    <row r="52" spans="1:10" x14ac:dyDescent="0.25">
      <c r="A52" s="687"/>
      <c r="B52" s="687"/>
      <c r="C52" s="135" t="s">
        <v>712</v>
      </c>
      <c r="D52" s="575">
        <f>D126+D163+D200+D237+D274+D311+D348+D385+D422+D459+D496+D533+D570+D607+D644+D681</f>
        <v>0</v>
      </c>
      <c r="E52" s="577">
        <v>280.88057026901299</v>
      </c>
      <c r="F52" s="576">
        <f>'[1]Factores emisión'!$B$5</f>
        <v>0.47</v>
      </c>
      <c r="G52" s="613">
        <f>'[1]Stock_Otras Tierras'!$F$9*'[1]Factores emisión'!$B$6</f>
        <v>0.5</v>
      </c>
      <c r="H52" s="613">
        <f>'[1]Stock_Otras Tierras'!$G$9*'[1]Factores emisión'!$B$6</f>
        <v>0.5</v>
      </c>
      <c r="I52" s="575">
        <f t="shared" si="0"/>
        <v>0</v>
      </c>
      <c r="J52" s="575">
        <f t="shared" si="0"/>
        <v>0</v>
      </c>
    </row>
    <row r="53" spans="1:10" x14ac:dyDescent="0.25">
      <c r="A53" s="687"/>
      <c r="B53" s="687"/>
      <c r="C53" s="135" t="s">
        <v>713</v>
      </c>
      <c r="D53" s="575">
        <f>D127+D164+D201+D238+D275+D312+D349+D386+D423+D460+D497+D534+D571+D608+D645+D682</f>
        <v>0</v>
      </c>
      <c r="E53" s="577"/>
      <c r="F53" s="576">
        <f>'[1]Factores emisión'!$B$5</f>
        <v>0.47</v>
      </c>
      <c r="G53" s="613">
        <f>'[1]Stock_Otras Tierras'!$F$9*'[1]Factores emisión'!$B$6</f>
        <v>0.5</v>
      </c>
      <c r="H53" s="613">
        <f>'[1]Stock_Otras Tierras'!$G$9*'[1]Factores emisión'!$B$6</f>
        <v>0.5</v>
      </c>
      <c r="I53" s="575">
        <f t="shared" si="0"/>
        <v>0</v>
      </c>
      <c r="J53" s="575">
        <f t="shared" si="0"/>
        <v>0</v>
      </c>
    </row>
    <row r="54" spans="1:10" ht="12" customHeight="1" x14ac:dyDescent="0.25">
      <c r="A54" s="916" t="s">
        <v>292</v>
      </c>
      <c r="B54" s="916"/>
      <c r="C54" s="916"/>
      <c r="D54" s="510">
        <f>SUM(D51:D53)</f>
        <v>0</v>
      </c>
      <c r="E54" s="515"/>
      <c r="F54" s="515"/>
      <c r="G54" s="515"/>
      <c r="H54" s="515"/>
      <c r="I54" s="510">
        <f>SUM(I51:I53)</f>
        <v>0</v>
      </c>
      <c r="J54" s="510">
        <f>SUM(J51:J53)</f>
        <v>0</v>
      </c>
    </row>
    <row r="55" spans="1:10" ht="12" customHeight="1" x14ac:dyDescent="0.25">
      <c r="A55" s="7" t="s">
        <v>310</v>
      </c>
      <c r="B55" s="7" t="s">
        <v>316</v>
      </c>
      <c r="C55" s="469" t="s">
        <v>316</v>
      </c>
      <c r="D55" s="575">
        <f>D129+D166+D203+D240+D277+D314+D351+D388+D425+D462+D499+D536+D573+D610+D647+D684</f>
        <v>0</v>
      </c>
      <c r="E55" s="577"/>
      <c r="F55" s="580">
        <f>'[1]Factores emisión'!$B$6</f>
        <v>0.5</v>
      </c>
      <c r="G55" s="613">
        <f>'[1]Stock_Otras Tierras'!$F$9*'[1]Factores emisión'!$B$6</f>
        <v>0.5</v>
      </c>
      <c r="H55" s="613">
        <f>'[1]Stock_Otras Tierras'!$G$9*'[1]Factores emisión'!$B$6</f>
        <v>0.5</v>
      </c>
      <c r="I55" s="575">
        <f>I129+I166+I203+I240+I277+I314+I351+I388+I425+I462+I499+I536+I573+I610+I647+I684</f>
        <v>0</v>
      </c>
      <c r="J55" s="575">
        <f>J129+J166+J203+J240+J277+J314+J351+J388+J425+J462+J499+J536+J573+J610+J647+J684</f>
        <v>0</v>
      </c>
    </row>
    <row r="56" spans="1:10" x14ac:dyDescent="0.25">
      <c r="A56" s="7"/>
      <c r="B56" s="7"/>
      <c r="C56" s="469"/>
      <c r="D56" s="511"/>
      <c r="E56" s="579"/>
      <c r="F56" s="579"/>
      <c r="G56" s="579"/>
      <c r="H56" s="579"/>
      <c r="I56" s="511"/>
      <c r="J56" s="511"/>
    </row>
    <row r="57" spans="1:10" ht="12" customHeight="1" x14ac:dyDescent="0.25">
      <c r="A57" s="916" t="s">
        <v>292</v>
      </c>
      <c r="B57" s="916"/>
      <c r="C57" s="916"/>
      <c r="D57" s="510">
        <f>SUM(D55:D56)</f>
        <v>0</v>
      </c>
      <c r="E57" s="515"/>
      <c r="F57" s="515"/>
      <c r="G57" s="515"/>
      <c r="H57" s="515"/>
      <c r="I57" s="510">
        <f>SUM(I55:I56)</f>
        <v>0</v>
      </c>
      <c r="J57" s="510">
        <f>SUM(J55:J56)</f>
        <v>0</v>
      </c>
    </row>
    <row r="58" spans="1:10" ht="12" customHeight="1" x14ac:dyDescent="0.25">
      <c r="A58" s="7" t="s">
        <v>313</v>
      </c>
      <c r="B58" s="7" t="s">
        <v>316</v>
      </c>
      <c r="C58" s="469" t="s">
        <v>316</v>
      </c>
      <c r="D58" s="575">
        <f>D132+D169+D206+D243+D280+D317+D354+D391+D428+D465+D502+D539+D576+D613+D650+D687</f>
        <v>0</v>
      </c>
      <c r="E58" s="577">
        <v>8.9190667295768495</v>
      </c>
      <c r="F58" s="580">
        <f>'[1]Factores emisión'!$B$6</f>
        <v>0.5</v>
      </c>
      <c r="G58" s="613">
        <f>'[1]Stock_Otras Tierras'!$F$9*'[1]Factores emisión'!$B$6</f>
        <v>0.5</v>
      </c>
      <c r="H58" s="613">
        <f>'[1]Stock_Otras Tierras'!$G$9*'[1]Factores emisión'!$B$6</f>
        <v>0.5</v>
      </c>
      <c r="I58" s="575">
        <f>I132+I169+I206+I243+I280+I317+I354+I391+I428+I465+I502+I539+I576+I613+I650+I687</f>
        <v>0</v>
      </c>
      <c r="J58" s="575">
        <f>J132+J169+J206+J243+J280+J317+J354+J391+J428+J465+J502+J539+J576+J613+J650+J687</f>
        <v>0</v>
      </c>
    </row>
    <row r="59" spans="1:10" x14ac:dyDescent="0.25">
      <c r="A59" s="7"/>
      <c r="B59" s="7"/>
      <c r="C59" s="469"/>
      <c r="D59" s="511"/>
      <c r="E59" s="579"/>
      <c r="F59" s="579"/>
      <c r="G59" s="579"/>
      <c r="H59" s="579"/>
      <c r="I59" s="511"/>
      <c r="J59" s="511"/>
    </row>
    <row r="60" spans="1:10" ht="12" customHeight="1" x14ac:dyDescent="0.25">
      <c r="A60" s="916" t="s">
        <v>292</v>
      </c>
      <c r="B60" s="916"/>
      <c r="C60" s="916"/>
      <c r="D60" s="510">
        <f>SUM(D58:D59)</f>
        <v>0</v>
      </c>
      <c r="E60" s="515"/>
      <c r="F60" s="515"/>
      <c r="G60" s="515"/>
      <c r="H60" s="515"/>
      <c r="I60" s="510">
        <f>SUM(I58:I59)</f>
        <v>0</v>
      </c>
      <c r="J60" s="510">
        <f>SUM(J58:J59)</f>
        <v>0</v>
      </c>
    </row>
    <row r="61" spans="1:10" ht="12" customHeight="1" x14ac:dyDescent="0.25">
      <c r="A61" s="7" t="s">
        <v>314</v>
      </c>
      <c r="B61" s="7" t="s">
        <v>316</v>
      </c>
      <c r="C61" s="469" t="s">
        <v>316</v>
      </c>
      <c r="D61" s="575">
        <f>D135+D172+D209+D246+D283+D320+D357+D394+D431+D468+D505+D542+D579+D616+D653+D690</f>
        <v>0</v>
      </c>
      <c r="E61" s="577">
        <v>0</v>
      </c>
      <c r="F61" s="580">
        <f>'[1]Factores emisión'!$B$6</f>
        <v>0.5</v>
      </c>
      <c r="G61" s="613">
        <f>'[1]Stock_Otras Tierras'!$F$9*'[1]Factores emisión'!$B$6</f>
        <v>0.5</v>
      </c>
      <c r="H61" s="613">
        <f>'[1]Stock_Otras Tierras'!$G$9*'[1]Factores emisión'!$B$6</f>
        <v>0.5</v>
      </c>
      <c r="I61" s="575">
        <f>I135+I172+I209+I246+I283+I320+I357+I394+I431+I468+I505+I542+I579+I616+I653+I690</f>
        <v>0</v>
      </c>
      <c r="J61" s="575">
        <f>J135+J172+J209+J246+J283+J320+J357+J394+J431+J468+J505+J542+J579+J616+J653+J690</f>
        <v>0</v>
      </c>
    </row>
    <row r="62" spans="1:10" x14ac:dyDescent="0.25">
      <c r="A62" s="7"/>
      <c r="B62" s="7"/>
      <c r="C62" s="469"/>
      <c r="D62" s="511"/>
      <c r="E62" s="579"/>
      <c r="F62" s="579"/>
      <c r="G62" s="579"/>
      <c r="H62" s="579"/>
      <c r="I62" s="511"/>
      <c r="J62" s="511"/>
    </row>
    <row r="63" spans="1:10" ht="12" customHeight="1" x14ac:dyDescent="0.25">
      <c r="A63" s="916" t="s">
        <v>292</v>
      </c>
      <c r="B63" s="916"/>
      <c r="C63" s="916"/>
      <c r="D63" s="510">
        <f>SUM(D61:D62)</f>
        <v>0</v>
      </c>
      <c r="E63" s="515"/>
      <c r="F63" s="515"/>
      <c r="G63" s="515"/>
      <c r="H63" s="515"/>
      <c r="I63" s="510">
        <f>SUM(I61:I62)</f>
        <v>0</v>
      </c>
      <c r="J63" s="510">
        <f>SUM(J61:J62)</f>
        <v>0</v>
      </c>
    </row>
    <row r="64" spans="1:10" ht="12" customHeight="1" x14ac:dyDescent="0.25">
      <c r="A64" s="7" t="s">
        <v>315</v>
      </c>
      <c r="B64" s="7" t="s">
        <v>316</v>
      </c>
      <c r="C64" s="469" t="s">
        <v>316</v>
      </c>
      <c r="D64" s="575">
        <f>D138+D175+D212+D249+D286+D323+D360+D397+D434+D471+D508+D545+D582+D619+D656+D693</f>
        <v>0</v>
      </c>
      <c r="E64" s="577">
        <v>0</v>
      </c>
      <c r="F64" s="580">
        <f>'[1]Factores emisión'!$B$6</f>
        <v>0.5</v>
      </c>
      <c r="G64" s="613">
        <f>'[1]Stock_Otras Tierras'!$F$9*'[1]Factores emisión'!$B$6</f>
        <v>0.5</v>
      </c>
      <c r="H64" s="613">
        <f>'[1]Stock_Otras Tierras'!$G$9*'[1]Factores emisión'!$B$6</f>
        <v>0.5</v>
      </c>
      <c r="I64" s="575">
        <f>I138+I175+I212+I249+I286+I323+I360+I397+I434+I471+I508+I545+I582+I619+I656+I693</f>
        <v>0</v>
      </c>
      <c r="J64" s="575">
        <f>J138+J175+J212+J249+J286+J323+J360+J397+J434+J471+J508+J545+J582+J619+J656+J693</f>
        <v>0</v>
      </c>
    </row>
    <row r="65" spans="1:10" x14ac:dyDescent="0.25">
      <c r="A65" s="7"/>
      <c r="B65" s="7"/>
      <c r="C65" s="469"/>
      <c r="D65" s="511"/>
      <c r="E65" s="579"/>
      <c r="F65" s="579"/>
      <c r="G65" s="579"/>
      <c r="H65" s="579"/>
      <c r="I65" s="511"/>
      <c r="J65" s="511"/>
    </row>
    <row r="66" spans="1:10" ht="12" customHeight="1" x14ac:dyDescent="0.25">
      <c r="A66" s="917" t="s">
        <v>292</v>
      </c>
      <c r="B66" s="917"/>
      <c r="C66" s="917"/>
      <c r="D66" s="510">
        <f>SUM(D64:D65)</f>
        <v>0</v>
      </c>
      <c r="E66" s="515"/>
      <c r="F66" s="515"/>
      <c r="G66" s="515"/>
      <c r="H66" s="515"/>
      <c r="I66" s="510">
        <f>SUM(I64:I65)</f>
        <v>0</v>
      </c>
      <c r="J66" s="510">
        <f>SUM(J64:J65)</f>
        <v>0</v>
      </c>
    </row>
    <row r="67" spans="1:10" x14ac:dyDescent="0.25">
      <c r="A67" s="865" t="s">
        <v>91</v>
      </c>
      <c r="B67" s="865"/>
      <c r="C67" s="865"/>
      <c r="D67" s="510">
        <f>D54+D57+D60+D63+D66</f>
        <v>0</v>
      </c>
      <c r="E67" s="516"/>
      <c r="F67" s="516"/>
      <c r="G67" s="516"/>
      <c r="H67" s="516"/>
      <c r="I67" s="510">
        <f>I54+I57+I60+I63+I66</f>
        <v>0</v>
      </c>
      <c r="J67" s="510">
        <f>J54+J57+J60+J63+J66</f>
        <v>0</v>
      </c>
    </row>
    <row r="68" spans="1:10" x14ac:dyDescent="0.25">
      <c r="A68" s="896" t="s">
        <v>714</v>
      </c>
      <c r="B68" s="896"/>
      <c r="C68" s="896"/>
      <c r="D68" s="896"/>
      <c r="E68" s="896"/>
      <c r="F68" s="896"/>
      <c r="G68" s="896"/>
      <c r="H68" s="896"/>
      <c r="I68" s="896"/>
      <c r="J68" s="896"/>
    </row>
    <row r="69" spans="1:10" x14ac:dyDescent="0.25">
      <c r="A69" s="927"/>
      <c r="B69" s="927"/>
      <c r="C69" s="927"/>
      <c r="D69" s="927"/>
      <c r="E69" s="927"/>
      <c r="F69" s="927"/>
      <c r="G69" s="927"/>
      <c r="H69" s="927"/>
      <c r="I69" s="927"/>
      <c r="J69" s="927"/>
    </row>
    <row r="70" spans="1:10" x14ac:dyDescent="0.25">
      <c r="A70" s="583" t="s">
        <v>568</v>
      </c>
      <c r="B70" s="583"/>
      <c r="C70" s="583"/>
      <c r="D70" s="583"/>
      <c r="E70" s="583"/>
      <c r="F70" s="583"/>
      <c r="G70" s="583"/>
      <c r="H70" s="583"/>
      <c r="I70" s="583"/>
      <c r="J70" s="583"/>
    </row>
    <row r="75" spans="1:10" ht="12" customHeight="1" x14ac:dyDescent="0.25">
      <c r="A75" s="702" t="s">
        <v>23</v>
      </c>
      <c r="B75" s="702"/>
      <c r="C75" s="890">
        <f>Presentación!$C$3</f>
        <v>1990</v>
      </c>
      <c r="D75" s="890"/>
      <c r="E75" s="890"/>
      <c r="F75" s="890"/>
      <c r="G75" s="890"/>
      <c r="H75" s="890"/>
      <c r="I75" s="890"/>
      <c r="J75" s="890"/>
    </row>
    <row r="76" spans="1:10" ht="12" customHeight="1" x14ac:dyDescent="0.25">
      <c r="A76" s="702" t="s">
        <v>24</v>
      </c>
      <c r="B76" s="702"/>
      <c r="C76" s="891" t="s">
        <v>93</v>
      </c>
      <c r="D76" s="891"/>
      <c r="E76" s="891"/>
      <c r="F76" s="891"/>
      <c r="G76" s="891"/>
      <c r="H76" s="891"/>
      <c r="I76" s="891"/>
      <c r="J76" s="891"/>
    </row>
    <row r="77" spans="1:10" ht="12" customHeight="1" x14ac:dyDescent="0.25">
      <c r="A77" s="702" t="s">
        <v>5</v>
      </c>
      <c r="B77" s="702"/>
      <c r="C77" s="703" t="s">
        <v>26</v>
      </c>
      <c r="D77" s="703"/>
      <c r="E77" s="703"/>
      <c r="F77" s="703"/>
      <c r="G77" s="703"/>
      <c r="H77" s="703"/>
      <c r="I77" s="703"/>
      <c r="J77" s="703"/>
    </row>
    <row r="78" spans="1:10" ht="12.75" customHeight="1" x14ac:dyDescent="0.25">
      <c r="A78" s="702" t="s">
        <v>27</v>
      </c>
      <c r="B78" s="702"/>
      <c r="C78" s="703" t="s">
        <v>708</v>
      </c>
      <c r="D78" s="703"/>
      <c r="E78" s="703"/>
      <c r="F78" s="703"/>
      <c r="G78" s="703"/>
      <c r="H78" s="703"/>
      <c r="I78" s="703"/>
      <c r="J78" s="703"/>
    </row>
    <row r="79" spans="1:10" ht="12" customHeight="1" x14ac:dyDescent="0.25">
      <c r="A79" s="702" t="s">
        <v>29</v>
      </c>
      <c r="B79" s="702"/>
      <c r="C79" s="703" t="s">
        <v>709</v>
      </c>
      <c r="D79" s="703"/>
      <c r="E79" s="703"/>
      <c r="F79" s="703"/>
      <c r="G79" s="703"/>
      <c r="H79" s="703"/>
      <c r="I79" s="703"/>
      <c r="J79" s="703"/>
    </row>
    <row r="80" spans="1:10" ht="12" customHeight="1" x14ac:dyDescent="0.25">
      <c r="A80" s="702" t="s">
        <v>31</v>
      </c>
      <c r="B80" s="702"/>
      <c r="C80" s="703" t="s">
        <v>406</v>
      </c>
      <c r="D80" s="703"/>
      <c r="E80" s="703"/>
      <c r="F80" s="703"/>
      <c r="G80" s="703"/>
      <c r="H80" s="703"/>
      <c r="I80" s="703"/>
      <c r="J80" s="703"/>
    </row>
    <row r="81" spans="1:10" ht="12" customHeight="1" x14ac:dyDescent="0.25">
      <c r="A81" s="704" t="s">
        <v>33</v>
      </c>
      <c r="B81" s="704"/>
      <c r="C81" s="97" t="s">
        <v>34</v>
      </c>
      <c r="D81" s="705" t="s">
        <v>219</v>
      </c>
      <c r="E81" s="705"/>
      <c r="F81" s="705"/>
      <c r="G81" s="705" t="s">
        <v>455</v>
      </c>
      <c r="H81" s="705"/>
      <c r="I81" s="705"/>
      <c r="J81" s="705"/>
    </row>
    <row r="82" spans="1:10" ht="34.5" customHeight="1" x14ac:dyDescent="0.25">
      <c r="A82" s="7" t="s">
        <v>37</v>
      </c>
      <c r="B82" s="7"/>
      <c r="C82" s="6" t="s">
        <v>38</v>
      </c>
      <c r="D82" s="98" t="s">
        <v>710</v>
      </c>
      <c r="E82" s="98" t="s">
        <v>222</v>
      </c>
      <c r="F82" s="98" t="s">
        <v>43</v>
      </c>
      <c r="G82" s="98" t="s">
        <v>457</v>
      </c>
      <c r="H82" s="98" t="s">
        <v>458</v>
      </c>
      <c r="I82" s="98" t="s">
        <v>411</v>
      </c>
      <c r="J82" s="98" t="s">
        <v>411</v>
      </c>
    </row>
    <row r="83" spans="1:10" ht="12.75" customHeight="1" x14ac:dyDescent="0.25">
      <c r="A83" s="6" t="s">
        <v>197</v>
      </c>
      <c r="B83" s="6" t="s">
        <v>47</v>
      </c>
      <c r="C83" s="6"/>
      <c r="D83" s="892" t="s">
        <v>48</v>
      </c>
      <c r="E83" s="571" t="s">
        <v>552</v>
      </c>
      <c r="F83" s="571" t="s">
        <v>120</v>
      </c>
      <c r="G83" s="571" t="s">
        <v>460</v>
      </c>
      <c r="H83" s="571" t="s">
        <v>460</v>
      </c>
      <c r="I83" s="892" t="s">
        <v>52</v>
      </c>
      <c r="J83" s="892" t="s">
        <v>225</v>
      </c>
    </row>
    <row r="84" spans="1:10" ht="13.5" x14ac:dyDescent="0.25">
      <c r="A84" s="6"/>
      <c r="B84" s="6"/>
      <c r="C84" s="6"/>
      <c r="D84" s="892"/>
      <c r="E84" s="571" t="s">
        <v>498</v>
      </c>
      <c r="F84" s="571" t="s">
        <v>123</v>
      </c>
      <c r="G84" s="571" t="s">
        <v>462</v>
      </c>
      <c r="H84" s="571" t="s">
        <v>462</v>
      </c>
      <c r="I84" s="892"/>
      <c r="J84" s="892"/>
    </row>
    <row r="85" spans="1:10" ht="12.75" customHeight="1" x14ac:dyDescent="0.25">
      <c r="A85" s="6"/>
      <c r="B85" s="6"/>
      <c r="C85" s="6"/>
      <c r="D85" s="892"/>
      <c r="E85" s="7"/>
      <c r="F85" s="7"/>
      <c r="G85" s="7" t="s">
        <v>557</v>
      </c>
      <c r="H85" s="7" t="s">
        <v>557</v>
      </c>
      <c r="I85" s="893" t="s">
        <v>682</v>
      </c>
      <c r="J85" s="893" t="s">
        <v>683</v>
      </c>
    </row>
    <row r="86" spans="1:10" x14ac:dyDescent="0.25">
      <c r="A86" s="6"/>
      <c r="B86" s="6"/>
      <c r="C86" s="6"/>
      <c r="D86" s="892"/>
      <c r="E86" s="7"/>
      <c r="F86" s="7"/>
      <c r="G86" s="7"/>
      <c r="H86" s="7"/>
      <c r="I86" s="893"/>
      <c r="J86" s="893"/>
    </row>
    <row r="87" spans="1:10" ht="13.5" x14ac:dyDescent="0.35">
      <c r="A87" s="6"/>
      <c r="B87" s="6"/>
      <c r="C87" s="6"/>
      <c r="D87" s="572" t="s">
        <v>467</v>
      </c>
      <c r="E87" s="572" t="s">
        <v>468</v>
      </c>
      <c r="F87" s="572" t="s">
        <v>65</v>
      </c>
      <c r="G87" s="572" t="s">
        <v>66</v>
      </c>
      <c r="H87" s="572" t="s">
        <v>469</v>
      </c>
      <c r="I87" s="573" t="s">
        <v>470</v>
      </c>
      <c r="J87" s="573" t="s">
        <v>470</v>
      </c>
    </row>
    <row r="88" spans="1:10" ht="12.75" customHeight="1" x14ac:dyDescent="0.25">
      <c r="A88" s="687" t="s">
        <v>68</v>
      </c>
      <c r="B88" s="687" t="s">
        <v>316</v>
      </c>
      <c r="C88" s="135" t="s">
        <v>711</v>
      </c>
      <c r="D88" s="575">
        <f>D14-D51</f>
        <v>0</v>
      </c>
      <c r="E88" s="577"/>
      <c r="F88" s="576"/>
      <c r="G88" s="576"/>
      <c r="H88" s="576"/>
      <c r="I88" s="575">
        <f t="shared" ref="I88:J90" si="1">I14-I51</f>
        <v>0</v>
      </c>
      <c r="J88" s="575">
        <f t="shared" si="1"/>
        <v>0</v>
      </c>
    </row>
    <row r="89" spans="1:10" x14ac:dyDescent="0.25">
      <c r="A89" s="687"/>
      <c r="B89" s="687"/>
      <c r="C89" s="135" t="s">
        <v>712</v>
      </c>
      <c r="D89" s="575">
        <f>D15-D52</f>
        <v>0</v>
      </c>
      <c r="E89" s="577"/>
      <c r="F89" s="576"/>
      <c r="G89" s="492"/>
      <c r="H89" s="492"/>
      <c r="I89" s="575">
        <f t="shared" si="1"/>
        <v>0</v>
      </c>
      <c r="J89" s="575">
        <f t="shared" si="1"/>
        <v>0</v>
      </c>
    </row>
    <row r="90" spans="1:10" x14ac:dyDescent="0.25">
      <c r="A90" s="687"/>
      <c r="B90" s="687"/>
      <c r="C90" s="135" t="s">
        <v>713</v>
      </c>
      <c r="D90" s="575">
        <f>D16-D53</f>
        <v>0</v>
      </c>
      <c r="E90" s="577"/>
      <c r="F90" s="576"/>
      <c r="G90" s="492"/>
      <c r="H90" s="492"/>
      <c r="I90" s="575">
        <f t="shared" si="1"/>
        <v>0</v>
      </c>
      <c r="J90" s="575">
        <f t="shared" si="1"/>
        <v>0</v>
      </c>
    </row>
    <row r="91" spans="1:10" ht="12" customHeight="1" x14ac:dyDescent="0.25">
      <c r="A91" s="916" t="s">
        <v>292</v>
      </c>
      <c r="B91" s="916"/>
      <c r="C91" s="916"/>
      <c r="D91" s="510">
        <f>SUM(D88:D90)</f>
        <v>0</v>
      </c>
      <c r="E91" s="515"/>
      <c r="F91" s="515"/>
      <c r="G91" s="515"/>
      <c r="H91" s="515"/>
      <c r="I91" s="510">
        <f>SUM(I88:I90)</f>
        <v>0</v>
      </c>
      <c r="J91" s="510">
        <f>SUM(J88:J90)</f>
        <v>0</v>
      </c>
    </row>
    <row r="92" spans="1:10" ht="12" customHeight="1" x14ac:dyDescent="0.25">
      <c r="A92" s="7" t="s">
        <v>310</v>
      </c>
      <c r="B92" s="7" t="s">
        <v>316</v>
      </c>
      <c r="C92" s="469" t="s">
        <v>316</v>
      </c>
      <c r="D92" s="575">
        <f>D18-D55</f>
        <v>0</v>
      </c>
      <c r="E92" s="577"/>
      <c r="F92" s="580"/>
      <c r="G92" s="579"/>
      <c r="H92" s="579"/>
      <c r="I92" s="575">
        <f>I18-I55</f>
        <v>0</v>
      </c>
      <c r="J92" s="575">
        <f>J18-J55</f>
        <v>0</v>
      </c>
    </row>
    <row r="93" spans="1:10" x14ac:dyDescent="0.25">
      <c r="A93" s="7"/>
      <c r="B93" s="7"/>
      <c r="C93" s="469"/>
      <c r="D93" s="511"/>
      <c r="E93" s="579"/>
      <c r="F93" s="579"/>
      <c r="G93" s="579"/>
      <c r="H93" s="579"/>
      <c r="I93" s="511"/>
      <c r="J93" s="504"/>
    </row>
    <row r="94" spans="1:10" ht="12" customHeight="1" x14ac:dyDescent="0.25">
      <c r="A94" s="916" t="s">
        <v>292</v>
      </c>
      <c r="B94" s="916"/>
      <c r="C94" s="916"/>
      <c r="D94" s="510">
        <f>SUM(D92:D93)</f>
        <v>0</v>
      </c>
      <c r="E94" s="515"/>
      <c r="F94" s="515"/>
      <c r="G94" s="515"/>
      <c r="H94" s="515"/>
      <c r="I94" s="510">
        <f>SUM(I92:I93)</f>
        <v>0</v>
      </c>
      <c r="J94" s="510">
        <f>SUM(J92:J93)</f>
        <v>0</v>
      </c>
    </row>
    <row r="95" spans="1:10" ht="12" customHeight="1" x14ac:dyDescent="0.25">
      <c r="A95" s="7" t="s">
        <v>313</v>
      </c>
      <c r="B95" s="7" t="s">
        <v>316</v>
      </c>
      <c r="C95" s="469" t="s">
        <v>316</v>
      </c>
      <c r="D95" s="575">
        <f>D21-D58</f>
        <v>0</v>
      </c>
      <c r="E95" s="577"/>
      <c r="F95" s="580"/>
      <c r="G95" s="579"/>
      <c r="H95" s="579"/>
      <c r="I95" s="575">
        <f>I21-I58</f>
        <v>0</v>
      </c>
      <c r="J95" s="575">
        <f>J21-J58</f>
        <v>0</v>
      </c>
    </row>
    <row r="96" spans="1:10" x14ac:dyDescent="0.25">
      <c r="A96" s="7"/>
      <c r="B96" s="7"/>
      <c r="C96" s="469"/>
      <c r="D96" s="511"/>
      <c r="E96" s="579"/>
      <c r="F96" s="579"/>
      <c r="G96" s="579"/>
      <c r="H96" s="579"/>
      <c r="I96" s="511"/>
      <c r="J96" s="504"/>
    </row>
    <row r="97" spans="1:10" ht="12" customHeight="1" x14ac:dyDescent="0.25">
      <c r="A97" s="916" t="s">
        <v>292</v>
      </c>
      <c r="B97" s="916"/>
      <c r="C97" s="916"/>
      <c r="D97" s="510">
        <f>SUM(D95:D96)</f>
        <v>0</v>
      </c>
      <c r="E97" s="515"/>
      <c r="F97" s="515"/>
      <c r="G97" s="515"/>
      <c r="H97" s="515"/>
      <c r="I97" s="510">
        <f>SUM(I95:I96)</f>
        <v>0</v>
      </c>
      <c r="J97" s="510">
        <f>SUM(J95:J96)</f>
        <v>0</v>
      </c>
    </row>
    <row r="98" spans="1:10" ht="12" customHeight="1" x14ac:dyDescent="0.25">
      <c r="A98" s="7" t="s">
        <v>314</v>
      </c>
      <c r="B98" s="7" t="s">
        <v>316</v>
      </c>
      <c r="C98" s="469" t="s">
        <v>316</v>
      </c>
      <c r="D98" s="575">
        <f>D24-D61</f>
        <v>0</v>
      </c>
      <c r="E98" s="577"/>
      <c r="F98" s="580"/>
      <c r="G98" s="579"/>
      <c r="H98" s="579"/>
      <c r="I98" s="575">
        <f>I24-I61</f>
        <v>0</v>
      </c>
      <c r="J98" s="575">
        <f>J24-J61</f>
        <v>0</v>
      </c>
    </row>
    <row r="99" spans="1:10" x14ac:dyDescent="0.25">
      <c r="A99" s="7"/>
      <c r="B99" s="7"/>
      <c r="C99" s="469"/>
      <c r="D99" s="511"/>
      <c r="E99" s="579"/>
      <c r="F99" s="579"/>
      <c r="G99" s="579"/>
      <c r="H99" s="579"/>
      <c r="I99" s="511"/>
      <c r="J99" s="504"/>
    </row>
    <row r="100" spans="1:10" ht="12" customHeight="1" x14ac:dyDescent="0.25">
      <c r="A100" s="916" t="s">
        <v>292</v>
      </c>
      <c r="B100" s="916"/>
      <c r="C100" s="916"/>
      <c r="D100" s="510">
        <f>SUM(D98:D99)</f>
        <v>0</v>
      </c>
      <c r="E100" s="515"/>
      <c r="F100" s="515"/>
      <c r="G100" s="515"/>
      <c r="H100" s="515"/>
      <c r="I100" s="510">
        <f>SUM(I98:I99)</f>
        <v>0</v>
      </c>
      <c r="J100" s="510">
        <f>SUM(J98:J99)</f>
        <v>0</v>
      </c>
    </row>
    <row r="101" spans="1:10" ht="12" customHeight="1" x14ac:dyDescent="0.25">
      <c r="A101" s="7" t="s">
        <v>315</v>
      </c>
      <c r="B101" s="7" t="s">
        <v>316</v>
      </c>
      <c r="C101" s="469" t="s">
        <v>316</v>
      </c>
      <c r="D101" s="575">
        <f>D27-D64</f>
        <v>0</v>
      </c>
      <c r="E101" s="577"/>
      <c r="F101" s="580"/>
      <c r="G101" s="579"/>
      <c r="H101" s="579"/>
      <c r="I101" s="575">
        <f>I27-I64</f>
        <v>0</v>
      </c>
      <c r="J101" s="575">
        <f>J27-J64</f>
        <v>0</v>
      </c>
    </row>
    <row r="102" spans="1:10" x14ac:dyDescent="0.25">
      <c r="A102" s="7"/>
      <c r="B102" s="7"/>
      <c r="C102" s="469"/>
      <c r="D102" s="511"/>
      <c r="E102" s="579"/>
      <c r="F102" s="579"/>
      <c r="G102" s="579"/>
      <c r="H102" s="579"/>
      <c r="I102" s="511"/>
      <c r="J102" s="504"/>
    </row>
    <row r="103" spans="1:10" ht="12" customHeight="1" x14ac:dyDescent="0.25">
      <c r="A103" s="917" t="s">
        <v>292</v>
      </c>
      <c r="B103" s="917"/>
      <c r="C103" s="917"/>
      <c r="D103" s="510">
        <f>SUM(D101:D102)</f>
        <v>0</v>
      </c>
      <c r="E103" s="515"/>
      <c r="F103" s="515"/>
      <c r="G103" s="515"/>
      <c r="H103" s="515"/>
      <c r="I103" s="510">
        <f>SUM(I101:I102)</f>
        <v>0</v>
      </c>
      <c r="J103" s="510">
        <f>SUM(J101:J102)</f>
        <v>0</v>
      </c>
    </row>
    <row r="104" spans="1:10" x14ac:dyDescent="0.25">
      <c r="A104" s="865" t="s">
        <v>91</v>
      </c>
      <c r="B104" s="865"/>
      <c r="C104" s="865"/>
      <c r="D104" s="510">
        <f>D91+D94+D97+D100+D103</f>
        <v>0</v>
      </c>
      <c r="E104" s="516"/>
      <c r="F104" s="516"/>
      <c r="G104" s="516"/>
      <c r="H104" s="516"/>
      <c r="I104" s="510">
        <f>I91+I94+I97+I100+I103</f>
        <v>0</v>
      </c>
      <c r="J104" s="510">
        <f>J91+J94+J97+J100+J103</f>
        <v>0</v>
      </c>
    </row>
    <row r="105" spans="1:10" x14ac:dyDescent="0.25">
      <c r="A105" s="896" t="s">
        <v>714</v>
      </c>
      <c r="B105" s="896"/>
      <c r="C105" s="896"/>
      <c r="D105" s="896"/>
      <c r="E105" s="896"/>
      <c r="F105" s="896"/>
      <c r="G105" s="896"/>
      <c r="H105" s="896"/>
      <c r="I105" s="896"/>
      <c r="J105" s="896"/>
    </row>
    <row r="106" spans="1:10" x14ac:dyDescent="0.25">
      <c r="A106" s="927"/>
      <c r="B106" s="927"/>
      <c r="C106" s="927"/>
      <c r="D106" s="927"/>
      <c r="E106" s="927"/>
      <c r="F106" s="927"/>
      <c r="G106" s="927"/>
      <c r="H106" s="927"/>
      <c r="I106" s="927"/>
      <c r="J106" s="927"/>
    </row>
    <row r="107" spans="1:10" x14ac:dyDescent="0.25">
      <c r="A107" s="583" t="s">
        <v>568</v>
      </c>
      <c r="B107" s="583"/>
      <c r="C107" s="583"/>
      <c r="D107" s="583"/>
      <c r="E107" s="583"/>
      <c r="F107" s="583"/>
      <c r="G107" s="583"/>
      <c r="H107" s="583"/>
      <c r="I107" s="583"/>
      <c r="J107" s="583"/>
    </row>
    <row r="112" spans="1:10" ht="12" customHeight="1" x14ac:dyDescent="0.25">
      <c r="A112" s="702" t="s">
        <v>23</v>
      </c>
      <c r="B112" s="702"/>
      <c r="C112" s="890">
        <f>Presentación!$C$3</f>
        <v>1990</v>
      </c>
      <c r="D112" s="890"/>
      <c r="E112" s="890"/>
      <c r="F112" s="890"/>
      <c r="G112" s="890"/>
      <c r="H112" s="890"/>
      <c r="I112" s="890"/>
      <c r="J112" s="890"/>
    </row>
    <row r="113" spans="1:13" ht="12" customHeight="1" x14ac:dyDescent="0.25">
      <c r="A113" s="702" t="s">
        <v>24</v>
      </c>
      <c r="B113" s="702"/>
      <c r="C113" s="891" t="s">
        <v>375</v>
      </c>
      <c r="D113" s="891"/>
      <c r="E113" s="891"/>
      <c r="F113" s="891"/>
      <c r="G113" s="891"/>
      <c r="H113" s="891"/>
      <c r="I113" s="891"/>
      <c r="J113" s="891"/>
      <c r="L113">
        <v>15</v>
      </c>
    </row>
    <row r="114" spans="1:13" ht="12" customHeight="1" x14ac:dyDescent="0.25">
      <c r="A114" s="702" t="s">
        <v>5</v>
      </c>
      <c r="B114" s="702"/>
      <c r="C114" s="703" t="s">
        <v>26</v>
      </c>
      <c r="D114" s="703"/>
      <c r="E114" s="703"/>
      <c r="F114" s="703"/>
      <c r="G114" s="703"/>
      <c r="H114" s="703"/>
      <c r="I114" s="703"/>
      <c r="J114" s="703"/>
    </row>
    <row r="115" spans="1:13" ht="12" customHeight="1" x14ac:dyDescent="0.25">
      <c r="A115" s="702" t="s">
        <v>27</v>
      </c>
      <c r="B115" s="702"/>
      <c r="C115" s="703" t="s">
        <v>708</v>
      </c>
      <c r="D115" s="703"/>
      <c r="E115" s="703"/>
      <c r="F115" s="703"/>
      <c r="G115" s="703"/>
      <c r="H115" s="703"/>
      <c r="I115" s="703"/>
      <c r="J115" s="703"/>
    </row>
    <row r="116" spans="1:13" ht="12" customHeight="1" x14ac:dyDescent="0.25">
      <c r="A116" s="702" t="s">
        <v>29</v>
      </c>
      <c r="B116" s="702"/>
      <c r="C116" s="703" t="s">
        <v>709</v>
      </c>
      <c r="D116" s="703"/>
      <c r="E116" s="703"/>
      <c r="F116" s="703"/>
      <c r="G116" s="703"/>
      <c r="H116" s="703"/>
      <c r="I116" s="703"/>
      <c r="J116" s="703"/>
    </row>
    <row r="117" spans="1:13" ht="12" customHeight="1" x14ac:dyDescent="0.25">
      <c r="A117" s="702" t="s">
        <v>31</v>
      </c>
      <c r="B117" s="702"/>
      <c r="C117" s="703" t="s">
        <v>406</v>
      </c>
      <c r="D117" s="703"/>
      <c r="E117" s="703"/>
      <c r="F117" s="703"/>
      <c r="G117" s="703"/>
      <c r="H117" s="703"/>
      <c r="I117" s="703"/>
      <c r="J117" s="703"/>
    </row>
    <row r="118" spans="1:13" ht="12" customHeight="1" x14ac:dyDescent="0.25">
      <c r="A118" s="704" t="s">
        <v>33</v>
      </c>
      <c r="B118" s="704"/>
      <c r="C118" s="97" t="s">
        <v>34</v>
      </c>
      <c r="D118" s="705" t="s">
        <v>219</v>
      </c>
      <c r="E118" s="705"/>
      <c r="F118" s="705"/>
      <c r="G118" s="705" t="s">
        <v>455</v>
      </c>
      <c r="H118" s="705"/>
      <c r="I118" s="705"/>
      <c r="J118" s="705"/>
    </row>
    <row r="119" spans="1:13" ht="34.5" customHeight="1" x14ac:dyDescent="0.25">
      <c r="A119" s="7" t="s">
        <v>37</v>
      </c>
      <c r="B119" s="7"/>
      <c r="C119" s="6" t="s">
        <v>38</v>
      </c>
      <c r="D119" s="98" t="s">
        <v>710</v>
      </c>
      <c r="E119" s="98" t="s">
        <v>222</v>
      </c>
      <c r="F119" s="98" t="s">
        <v>43</v>
      </c>
      <c r="G119" s="98" t="s">
        <v>457</v>
      </c>
      <c r="H119" s="98" t="s">
        <v>458</v>
      </c>
      <c r="I119" s="98" t="s">
        <v>411</v>
      </c>
      <c r="J119" s="98" t="s">
        <v>411</v>
      </c>
    </row>
    <row r="120" spans="1:13" ht="12" customHeight="1" x14ac:dyDescent="0.25">
      <c r="A120" s="6" t="s">
        <v>197</v>
      </c>
      <c r="B120" s="6" t="s">
        <v>47</v>
      </c>
      <c r="C120" s="6"/>
      <c r="D120" s="892" t="s">
        <v>48</v>
      </c>
      <c r="E120" s="571" t="s">
        <v>552</v>
      </c>
      <c r="F120" s="571" t="s">
        <v>120</v>
      </c>
      <c r="G120" s="571" t="s">
        <v>460</v>
      </c>
      <c r="H120" s="571" t="s">
        <v>460</v>
      </c>
      <c r="I120" s="892" t="s">
        <v>52</v>
      </c>
      <c r="J120" s="892" t="s">
        <v>225</v>
      </c>
    </row>
    <row r="121" spans="1:13" ht="13.5" x14ac:dyDescent="0.25">
      <c r="A121" s="6"/>
      <c r="B121" s="6"/>
      <c r="C121" s="6"/>
      <c r="D121" s="892"/>
      <c r="E121" s="571" t="s">
        <v>498</v>
      </c>
      <c r="F121" s="571" t="s">
        <v>123</v>
      </c>
      <c r="G121" s="571" t="s">
        <v>462</v>
      </c>
      <c r="H121" s="571" t="s">
        <v>462</v>
      </c>
      <c r="I121" s="892"/>
      <c r="J121" s="892"/>
    </row>
    <row r="122" spans="1:13" ht="83.25" customHeight="1" x14ac:dyDescent="0.25">
      <c r="A122" s="6"/>
      <c r="B122" s="6"/>
      <c r="C122" s="6"/>
      <c r="D122" s="892"/>
      <c r="E122" s="7"/>
      <c r="F122" s="7"/>
      <c r="G122" s="7" t="s">
        <v>557</v>
      </c>
      <c r="H122" s="7" t="s">
        <v>557</v>
      </c>
      <c r="I122" s="893" t="s">
        <v>682</v>
      </c>
      <c r="J122" s="893" t="s">
        <v>683</v>
      </c>
    </row>
    <row r="123" spans="1:13" x14ac:dyDescent="0.25">
      <c r="A123" s="6"/>
      <c r="B123" s="6"/>
      <c r="C123" s="6"/>
      <c r="D123" s="892"/>
      <c r="E123" s="7"/>
      <c r="F123" s="7"/>
      <c r="G123" s="7"/>
      <c r="H123" s="7"/>
      <c r="I123" s="893"/>
      <c r="J123" s="893"/>
    </row>
    <row r="124" spans="1:13" ht="13.5" x14ac:dyDescent="0.35">
      <c r="A124" s="6"/>
      <c r="B124" s="6"/>
      <c r="C124" s="6"/>
      <c r="D124" s="572" t="s">
        <v>467</v>
      </c>
      <c r="E124" s="572" t="s">
        <v>468</v>
      </c>
      <c r="F124" s="572" t="s">
        <v>65</v>
      </c>
      <c r="G124" s="572" t="s">
        <v>66</v>
      </c>
      <c r="H124" s="572" t="s">
        <v>469</v>
      </c>
      <c r="I124" s="573" t="s">
        <v>470</v>
      </c>
      <c r="J124" s="573" t="s">
        <v>470</v>
      </c>
    </row>
    <row r="125" spans="1:13" ht="12.75" customHeight="1" x14ac:dyDescent="0.25">
      <c r="A125" s="687" t="s">
        <v>68</v>
      </c>
      <c r="B125" s="687" t="s">
        <v>316</v>
      </c>
      <c r="C125" s="135" t="s">
        <v>689</v>
      </c>
      <c r="D125" s="575"/>
      <c r="E125" s="577"/>
      <c r="F125" s="576"/>
      <c r="G125" s="613"/>
      <c r="H125" s="613"/>
      <c r="I125" s="584">
        <f>(G125+((0-E125)*F125)-H125)*D125</f>
        <v>0</v>
      </c>
      <c r="J125" s="585"/>
      <c r="L125">
        <v>1</v>
      </c>
      <c r="M125">
        <f>L113*100+L125</f>
        <v>1501</v>
      </c>
    </row>
    <row r="126" spans="1:13" x14ac:dyDescent="0.25">
      <c r="A126" s="687"/>
      <c r="B126" s="687"/>
      <c r="C126" s="486" t="s">
        <v>690</v>
      </c>
      <c r="D126" s="575"/>
      <c r="E126" s="491"/>
      <c r="F126" s="576"/>
      <c r="G126" s="613"/>
      <c r="H126" s="613"/>
      <c r="I126" s="584">
        <f>(G126+((0-E126)*F126)-H126)*D126</f>
        <v>0</v>
      </c>
      <c r="J126" s="585"/>
      <c r="L126">
        <v>2</v>
      </c>
      <c r="M126">
        <f>L113*100+L126</f>
        <v>1502</v>
      </c>
    </row>
    <row r="127" spans="1:13" x14ac:dyDescent="0.25">
      <c r="A127" s="687"/>
      <c r="B127" s="687"/>
      <c r="C127" s="135" t="s">
        <v>691</v>
      </c>
      <c r="D127" s="575"/>
      <c r="E127" s="491"/>
      <c r="F127" s="576"/>
      <c r="G127" s="613"/>
      <c r="H127" s="613"/>
      <c r="I127" s="584">
        <f>(G127+((0-E127)*F127)-H127)*D127</f>
        <v>0</v>
      </c>
      <c r="J127" s="585"/>
      <c r="L127">
        <v>3</v>
      </c>
      <c r="M127">
        <f>L113*100+L127</f>
        <v>1503</v>
      </c>
    </row>
    <row r="128" spans="1:13" ht="12" customHeight="1" x14ac:dyDescent="0.25">
      <c r="A128" s="916" t="s">
        <v>292</v>
      </c>
      <c r="B128" s="916"/>
      <c r="C128" s="916"/>
      <c r="D128" s="587">
        <f>SUM(D125:D127)</f>
        <v>0</v>
      </c>
      <c r="E128" s="515"/>
      <c r="F128" s="515"/>
      <c r="G128" s="515"/>
      <c r="H128" s="515"/>
      <c r="I128" s="587">
        <f>SUM(I125:I127)</f>
        <v>0</v>
      </c>
      <c r="J128" s="587">
        <f>SUM(J125:J127)</f>
        <v>0</v>
      </c>
    </row>
    <row r="129" spans="1:13" ht="12" customHeight="1" x14ac:dyDescent="0.25">
      <c r="A129" s="7" t="s">
        <v>310</v>
      </c>
      <c r="B129" s="7" t="s">
        <v>316</v>
      </c>
      <c r="C129" s="469" t="s">
        <v>316</v>
      </c>
      <c r="D129" s="575"/>
      <c r="E129" s="588"/>
      <c r="F129" s="580"/>
      <c r="G129" s="613"/>
      <c r="H129" s="613"/>
      <c r="I129" s="584">
        <f>(G129+((0-E129)*F129)-H129)*D129</f>
        <v>0</v>
      </c>
      <c r="J129" s="585"/>
      <c r="L129">
        <v>4</v>
      </c>
      <c r="M129">
        <f>L113*100+L129</f>
        <v>1504</v>
      </c>
    </row>
    <row r="130" spans="1:13" x14ac:dyDescent="0.25">
      <c r="A130" s="7"/>
      <c r="B130" s="7"/>
      <c r="C130" s="469"/>
      <c r="D130" s="579"/>
      <c r="E130" s="579"/>
      <c r="F130" s="579"/>
      <c r="G130" s="579"/>
      <c r="H130" s="579"/>
      <c r="I130" s="579"/>
      <c r="J130" s="497"/>
    </row>
    <row r="131" spans="1:13" ht="12" customHeight="1" x14ac:dyDescent="0.25">
      <c r="A131" s="916" t="s">
        <v>292</v>
      </c>
      <c r="B131" s="916"/>
      <c r="C131" s="916"/>
      <c r="D131" s="587">
        <f>SUM(D129:D130)</f>
        <v>0</v>
      </c>
      <c r="E131" s="515"/>
      <c r="F131" s="515"/>
      <c r="G131" s="515"/>
      <c r="H131" s="515"/>
      <c r="I131" s="587">
        <f>SUM(I129:I130)</f>
        <v>0</v>
      </c>
      <c r="J131" s="587">
        <f>SUM(J129:J130)</f>
        <v>0</v>
      </c>
    </row>
    <row r="132" spans="1:13" ht="12" customHeight="1" x14ac:dyDescent="0.25">
      <c r="A132" s="7" t="s">
        <v>313</v>
      </c>
      <c r="B132" s="7" t="s">
        <v>316</v>
      </c>
      <c r="C132" s="469" t="s">
        <v>316</v>
      </c>
      <c r="D132" s="575"/>
      <c r="E132" s="588"/>
      <c r="F132" s="580"/>
      <c r="G132" s="613"/>
      <c r="H132" s="613"/>
      <c r="I132" s="584">
        <f>(G132+((0-E132)*F132)-H132)*D132</f>
        <v>0</v>
      </c>
      <c r="J132" s="585"/>
      <c r="L132">
        <v>5</v>
      </c>
      <c r="M132">
        <f>L113*100+L132</f>
        <v>1505</v>
      </c>
    </row>
    <row r="133" spans="1:13" x14ac:dyDescent="0.25">
      <c r="A133" s="7"/>
      <c r="B133" s="7"/>
      <c r="C133" s="469"/>
      <c r="D133" s="579"/>
      <c r="E133" s="579"/>
      <c r="F133" s="579"/>
      <c r="G133" s="579"/>
      <c r="H133" s="579"/>
      <c r="I133" s="579"/>
      <c r="J133" s="497"/>
    </row>
    <row r="134" spans="1:13" ht="12" customHeight="1" x14ac:dyDescent="0.25">
      <c r="A134" s="916" t="s">
        <v>292</v>
      </c>
      <c r="B134" s="916"/>
      <c r="C134" s="916"/>
      <c r="D134" s="587">
        <f>SUM(D132:D133)</f>
        <v>0</v>
      </c>
      <c r="E134" s="515"/>
      <c r="F134" s="515"/>
      <c r="G134" s="515"/>
      <c r="H134" s="515"/>
      <c r="I134" s="587">
        <f>SUM(I132:I133)</f>
        <v>0</v>
      </c>
      <c r="J134" s="587">
        <f>SUM(J132:J133)</f>
        <v>0</v>
      </c>
    </row>
    <row r="135" spans="1:13" ht="12" customHeight="1" x14ac:dyDescent="0.25">
      <c r="A135" s="7" t="s">
        <v>314</v>
      </c>
      <c r="B135" s="7" t="s">
        <v>316</v>
      </c>
      <c r="C135" s="469" t="s">
        <v>316</v>
      </c>
      <c r="D135" s="575"/>
      <c r="E135" s="588"/>
      <c r="F135" s="580"/>
      <c r="G135" s="613"/>
      <c r="H135" s="613"/>
      <c r="I135" s="584">
        <f>(G135+((0-E135)*F135)-H135)*D135</f>
        <v>0</v>
      </c>
      <c r="J135" s="585"/>
      <c r="L135">
        <v>6</v>
      </c>
      <c r="M135">
        <f>L113*100+L135</f>
        <v>1506</v>
      </c>
    </row>
    <row r="136" spans="1:13" x14ac:dyDescent="0.25">
      <c r="A136" s="7"/>
      <c r="B136" s="7"/>
      <c r="C136" s="469"/>
      <c r="D136" s="579"/>
      <c r="E136" s="579"/>
      <c r="F136" s="579"/>
      <c r="G136" s="579"/>
      <c r="H136" s="579"/>
      <c r="I136" s="579"/>
      <c r="J136" s="497"/>
    </row>
    <row r="137" spans="1:13" ht="12" customHeight="1" x14ac:dyDescent="0.25">
      <c r="A137" s="916" t="s">
        <v>292</v>
      </c>
      <c r="B137" s="916"/>
      <c r="C137" s="916"/>
      <c r="D137" s="587">
        <f>SUM(D135:D136)</f>
        <v>0</v>
      </c>
      <c r="E137" s="515"/>
      <c r="F137" s="515"/>
      <c r="G137" s="515"/>
      <c r="H137" s="515"/>
      <c r="I137" s="587">
        <f>SUM(I135:I136)</f>
        <v>0</v>
      </c>
      <c r="J137" s="587">
        <f>SUM(J135:J136)</f>
        <v>0</v>
      </c>
    </row>
    <row r="138" spans="1:13" ht="12" customHeight="1" x14ac:dyDescent="0.25">
      <c r="A138" s="7" t="s">
        <v>315</v>
      </c>
      <c r="B138" s="7" t="s">
        <v>316</v>
      </c>
      <c r="C138" s="469" t="s">
        <v>316</v>
      </c>
      <c r="D138" s="575"/>
      <c r="E138" s="588"/>
      <c r="F138" s="580"/>
      <c r="G138" s="613"/>
      <c r="H138" s="613"/>
      <c r="I138" s="584">
        <f>(G138+((0-E138)*F138)-H138)*D138</f>
        <v>0</v>
      </c>
      <c r="J138" s="585"/>
      <c r="L138">
        <v>7</v>
      </c>
      <c r="M138">
        <f>L113*100+L138</f>
        <v>1507</v>
      </c>
    </row>
    <row r="139" spans="1:13" x14ac:dyDescent="0.25">
      <c r="A139" s="7"/>
      <c r="B139" s="7"/>
      <c r="C139" s="469"/>
      <c r="D139" s="579"/>
      <c r="E139" s="579"/>
      <c r="F139" s="579"/>
      <c r="G139" s="579"/>
      <c r="H139" s="579"/>
      <c r="I139" s="579"/>
      <c r="J139" s="497"/>
    </row>
    <row r="140" spans="1:13" ht="12" customHeight="1" x14ac:dyDescent="0.25">
      <c r="A140" s="917" t="s">
        <v>292</v>
      </c>
      <c r="B140" s="917"/>
      <c r="C140" s="917"/>
      <c r="D140" s="587">
        <f>SUM(D138:D139)</f>
        <v>0</v>
      </c>
      <c r="E140" s="515"/>
      <c r="F140" s="515"/>
      <c r="G140" s="515"/>
      <c r="H140" s="515"/>
      <c r="I140" s="587">
        <f>SUM(I138:I139)</f>
        <v>0</v>
      </c>
      <c r="J140" s="587">
        <f>SUM(J138:J139)</f>
        <v>0</v>
      </c>
    </row>
    <row r="141" spans="1:13" x14ac:dyDescent="0.25">
      <c r="A141" s="865" t="s">
        <v>91</v>
      </c>
      <c r="B141" s="865"/>
      <c r="C141" s="865"/>
      <c r="D141" s="587">
        <f>D128+D131+D134+D137+D140</f>
        <v>0</v>
      </c>
      <c r="E141" s="516"/>
      <c r="F141" s="516"/>
      <c r="G141" s="516"/>
      <c r="H141" s="516"/>
      <c r="I141" s="587">
        <f>I128+I131+I134+I137+I140</f>
        <v>0</v>
      </c>
      <c r="J141" s="587">
        <f>J128+J131+J134+J137+J140</f>
        <v>0</v>
      </c>
    </row>
    <row r="142" spans="1:13" x14ac:dyDescent="0.25">
      <c r="A142" s="896" t="s">
        <v>714</v>
      </c>
      <c r="B142" s="896"/>
      <c r="C142" s="896"/>
      <c r="D142" s="896"/>
      <c r="E142" s="896"/>
      <c r="F142" s="896"/>
      <c r="G142" s="896"/>
      <c r="H142" s="896"/>
      <c r="I142" s="896"/>
      <c r="J142" s="896"/>
    </row>
    <row r="143" spans="1:13" x14ac:dyDescent="0.25">
      <c r="A143" s="927"/>
      <c r="B143" s="927"/>
      <c r="C143" s="927"/>
      <c r="D143" s="927"/>
      <c r="E143" s="927"/>
      <c r="F143" s="927"/>
      <c r="G143" s="927"/>
      <c r="H143" s="927"/>
      <c r="I143" s="927"/>
      <c r="J143" s="927"/>
    </row>
    <row r="144" spans="1:13" x14ac:dyDescent="0.25">
      <c r="A144" s="583" t="s">
        <v>568</v>
      </c>
      <c r="B144" s="583"/>
      <c r="C144" s="583"/>
      <c r="D144" s="583"/>
      <c r="E144" s="583"/>
      <c r="F144" s="583"/>
      <c r="G144" s="583"/>
      <c r="H144" s="583"/>
      <c r="I144" s="583"/>
      <c r="J144" s="583"/>
    </row>
    <row r="149" spans="1:12" ht="12" customHeight="1" x14ac:dyDescent="0.25">
      <c r="A149" s="702" t="s">
        <v>23</v>
      </c>
      <c r="B149" s="702"/>
      <c r="C149" s="890">
        <f>Presentación!$C$3</f>
        <v>1990</v>
      </c>
      <c r="D149" s="890"/>
      <c r="E149" s="890"/>
      <c r="F149" s="890"/>
      <c r="G149" s="890"/>
      <c r="H149" s="890"/>
      <c r="I149" s="890"/>
      <c r="J149" s="890"/>
    </row>
    <row r="150" spans="1:12" ht="12" customHeight="1" x14ac:dyDescent="0.25">
      <c r="A150" s="702" t="s">
        <v>24</v>
      </c>
      <c r="B150" s="702"/>
      <c r="C150" s="891" t="s">
        <v>376</v>
      </c>
      <c r="D150" s="891"/>
      <c r="E150" s="891"/>
      <c r="F150" s="891"/>
      <c r="G150" s="891"/>
      <c r="H150" s="891"/>
      <c r="I150" s="891"/>
      <c r="J150" s="891"/>
      <c r="L150">
        <v>1</v>
      </c>
    </row>
    <row r="151" spans="1:12" ht="12.75" customHeight="1" x14ac:dyDescent="0.25">
      <c r="A151" s="702" t="s">
        <v>5</v>
      </c>
      <c r="B151" s="702"/>
      <c r="C151" s="703" t="s">
        <v>26</v>
      </c>
      <c r="D151" s="703"/>
      <c r="E151" s="703"/>
      <c r="F151" s="703"/>
      <c r="G151" s="703"/>
      <c r="H151" s="703"/>
      <c r="I151" s="703"/>
      <c r="J151" s="703"/>
    </row>
    <row r="152" spans="1:12" ht="12.75" customHeight="1" x14ac:dyDescent="0.25">
      <c r="A152" s="702" t="s">
        <v>27</v>
      </c>
      <c r="B152" s="702"/>
      <c r="C152" s="703" t="s">
        <v>708</v>
      </c>
      <c r="D152" s="703"/>
      <c r="E152" s="703"/>
      <c r="F152" s="703"/>
      <c r="G152" s="703"/>
      <c r="H152" s="703"/>
      <c r="I152" s="703"/>
      <c r="J152" s="703"/>
    </row>
    <row r="153" spans="1:12" ht="12" customHeight="1" x14ac:dyDescent="0.25">
      <c r="A153" s="702" t="s">
        <v>29</v>
      </c>
      <c r="B153" s="702"/>
      <c r="C153" s="703" t="s">
        <v>709</v>
      </c>
      <c r="D153" s="703"/>
      <c r="E153" s="703"/>
      <c r="F153" s="703"/>
      <c r="G153" s="703"/>
      <c r="H153" s="703"/>
      <c r="I153" s="703"/>
      <c r="J153" s="703"/>
    </row>
    <row r="154" spans="1:12" ht="12" customHeight="1" x14ac:dyDescent="0.25">
      <c r="A154" s="702" t="s">
        <v>31</v>
      </c>
      <c r="B154" s="702"/>
      <c r="C154" s="703" t="s">
        <v>406</v>
      </c>
      <c r="D154" s="703"/>
      <c r="E154" s="703"/>
      <c r="F154" s="703"/>
      <c r="G154" s="703"/>
      <c r="H154" s="703"/>
      <c r="I154" s="703"/>
      <c r="J154" s="703"/>
    </row>
    <row r="155" spans="1:12" ht="12" customHeight="1" x14ac:dyDescent="0.25">
      <c r="A155" s="704" t="s">
        <v>33</v>
      </c>
      <c r="B155" s="704"/>
      <c r="C155" s="97" t="s">
        <v>34</v>
      </c>
      <c r="D155" s="705" t="s">
        <v>219</v>
      </c>
      <c r="E155" s="705"/>
      <c r="F155" s="705"/>
      <c r="G155" s="705" t="s">
        <v>455</v>
      </c>
      <c r="H155" s="705"/>
      <c r="I155" s="705"/>
      <c r="J155" s="705"/>
    </row>
    <row r="156" spans="1:12" ht="34.5" customHeight="1" x14ac:dyDescent="0.25">
      <c r="A156" s="7" t="s">
        <v>37</v>
      </c>
      <c r="B156" s="7"/>
      <c r="C156" s="6" t="s">
        <v>38</v>
      </c>
      <c r="D156" s="98" t="s">
        <v>710</v>
      </c>
      <c r="E156" s="98" t="s">
        <v>222</v>
      </c>
      <c r="F156" s="98" t="s">
        <v>43</v>
      </c>
      <c r="G156" s="98" t="s">
        <v>457</v>
      </c>
      <c r="H156" s="98" t="s">
        <v>458</v>
      </c>
      <c r="I156" s="98" t="s">
        <v>411</v>
      </c>
      <c r="J156" s="98" t="s">
        <v>411</v>
      </c>
    </row>
    <row r="157" spans="1:12" ht="12.75" customHeight="1" x14ac:dyDescent="0.25">
      <c r="A157" s="6" t="s">
        <v>197</v>
      </c>
      <c r="B157" s="6" t="s">
        <v>47</v>
      </c>
      <c r="C157" s="6"/>
      <c r="D157" s="892" t="s">
        <v>48</v>
      </c>
      <c r="E157" s="571" t="s">
        <v>552</v>
      </c>
      <c r="F157" s="571" t="s">
        <v>120</v>
      </c>
      <c r="G157" s="571" t="s">
        <v>460</v>
      </c>
      <c r="H157" s="571" t="s">
        <v>460</v>
      </c>
      <c r="I157" s="892" t="s">
        <v>52</v>
      </c>
      <c r="J157" s="892" t="s">
        <v>225</v>
      </c>
    </row>
    <row r="158" spans="1:12" ht="13.5" x14ac:dyDescent="0.25">
      <c r="A158" s="6"/>
      <c r="B158" s="6"/>
      <c r="C158" s="6"/>
      <c r="D158" s="892"/>
      <c r="E158" s="571" t="s">
        <v>498</v>
      </c>
      <c r="F158" s="571" t="s">
        <v>123</v>
      </c>
      <c r="G158" s="571" t="s">
        <v>462</v>
      </c>
      <c r="H158" s="571" t="s">
        <v>462</v>
      </c>
      <c r="I158" s="892"/>
      <c r="J158" s="892"/>
    </row>
    <row r="159" spans="1:12" ht="12.75" customHeight="1" x14ac:dyDescent="0.25">
      <c r="A159" s="6"/>
      <c r="B159" s="6"/>
      <c r="C159" s="6"/>
      <c r="D159" s="892"/>
      <c r="E159" s="7"/>
      <c r="F159" s="7"/>
      <c r="G159" s="7" t="s">
        <v>557</v>
      </c>
      <c r="H159" s="7" t="s">
        <v>557</v>
      </c>
      <c r="I159" s="893" t="s">
        <v>682</v>
      </c>
      <c r="J159" s="893" t="s">
        <v>683</v>
      </c>
    </row>
    <row r="160" spans="1:12" x14ac:dyDescent="0.25">
      <c r="A160" s="6"/>
      <c r="B160" s="6"/>
      <c r="C160" s="6"/>
      <c r="D160" s="892"/>
      <c r="E160" s="7"/>
      <c r="F160" s="7"/>
      <c r="G160" s="7"/>
      <c r="H160" s="7"/>
      <c r="I160" s="893"/>
      <c r="J160" s="893"/>
    </row>
    <row r="161" spans="1:13" ht="13.5" x14ac:dyDescent="0.35">
      <c r="A161" s="6"/>
      <c r="B161" s="6"/>
      <c r="C161" s="6"/>
      <c r="D161" s="572" t="s">
        <v>467</v>
      </c>
      <c r="E161" s="572" t="s">
        <v>468</v>
      </c>
      <c r="F161" s="572" t="s">
        <v>65</v>
      </c>
      <c r="G161" s="572" t="s">
        <v>66</v>
      </c>
      <c r="H161" s="572" t="s">
        <v>469</v>
      </c>
      <c r="I161" s="573" t="s">
        <v>470</v>
      </c>
      <c r="J161" s="573" t="s">
        <v>470</v>
      </c>
    </row>
    <row r="162" spans="1:13" ht="12.75" customHeight="1" x14ac:dyDescent="0.25">
      <c r="A162" s="687" t="s">
        <v>68</v>
      </c>
      <c r="B162" s="687" t="s">
        <v>316</v>
      </c>
      <c r="C162" s="135" t="s">
        <v>689</v>
      </c>
      <c r="D162" s="575"/>
      <c r="E162" s="577"/>
      <c r="F162" s="576"/>
      <c r="G162" s="613"/>
      <c r="H162" s="613"/>
      <c r="I162" s="584">
        <f>(G162+((0-E162)*F162)-H162)*D162</f>
        <v>0</v>
      </c>
      <c r="J162" s="585"/>
      <c r="L162">
        <v>1</v>
      </c>
      <c r="M162">
        <f>L150*100+L162</f>
        <v>101</v>
      </c>
    </row>
    <row r="163" spans="1:13" x14ac:dyDescent="0.25">
      <c r="A163" s="687"/>
      <c r="B163" s="687"/>
      <c r="C163" s="486" t="s">
        <v>690</v>
      </c>
      <c r="D163" s="575"/>
      <c r="E163" s="491"/>
      <c r="F163" s="576"/>
      <c r="G163" s="613"/>
      <c r="H163" s="613"/>
      <c r="I163" s="584">
        <f>(G163+((0-E163)*F163)-H163)*D163</f>
        <v>0</v>
      </c>
      <c r="J163" s="585"/>
      <c r="L163">
        <v>2</v>
      </c>
      <c r="M163">
        <f>L150*100+L163</f>
        <v>102</v>
      </c>
    </row>
    <row r="164" spans="1:13" x14ac:dyDescent="0.25">
      <c r="A164" s="687"/>
      <c r="B164" s="687"/>
      <c r="C164" s="135" t="s">
        <v>691</v>
      </c>
      <c r="D164" s="575"/>
      <c r="E164" s="491"/>
      <c r="F164" s="576"/>
      <c r="G164" s="613"/>
      <c r="H164" s="613"/>
      <c r="I164" s="584">
        <f>(G164+((0-E164)*F164)-H164)*D164</f>
        <v>0</v>
      </c>
      <c r="J164" s="585"/>
      <c r="L164">
        <v>3</v>
      </c>
      <c r="M164">
        <f>L150*100+L164</f>
        <v>103</v>
      </c>
    </row>
    <row r="165" spans="1:13" ht="12" customHeight="1" x14ac:dyDescent="0.25">
      <c r="A165" s="916" t="s">
        <v>292</v>
      </c>
      <c r="B165" s="916"/>
      <c r="C165" s="916"/>
      <c r="D165" s="587">
        <f>SUM(D162:D164)</f>
        <v>0</v>
      </c>
      <c r="E165" s="515"/>
      <c r="F165" s="515"/>
      <c r="G165" s="515"/>
      <c r="H165" s="515"/>
      <c r="I165" s="587">
        <f>SUM(I162:I164)</f>
        <v>0</v>
      </c>
      <c r="J165" s="587">
        <f>SUM(J162:J164)</f>
        <v>0</v>
      </c>
    </row>
    <row r="166" spans="1:13" ht="12" customHeight="1" x14ac:dyDescent="0.25">
      <c r="A166" s="7" t="s">
        <v>310</v>
      </c>
      <c r="B166" s="7" t="s">
        <v>316</v>
      </c>
      <c r="C166" s="469" t="s">
        <v>316</v>
      </c>
      <c r="D166" s="575"/>
      <c r="E166" s="588"/>
      <c r="F166" s="580"/>
      <c r="G166" s="613"/>
      <c r="H166" s="613"/>
      <c r="I166" s="584">
        <f>(G166+((0-E166)*F166)-H166)*D166</f>
        <v>0</v>
      </c>
      <c r="J166" s="585"/>
      <c r="L166">
        <v>4</v>
      </c>
      <c r="M166">
        <f>L150*100+L166</f>
        <v>104</v>
      </c>
    </row>
    <row r="167" spans="1:13" x14ac:dyDescent="0.25">
      <c r="A167" s="7"/>
      <c r="B167" s="7"/>
      <c r="C167" s="469"/>
      <c r="D167" s="579"/>
      <c r="E167" s="579"/>
      <c r="F167" s="579"/>
      <c r="G167" s="579"/>
      <c r="H167" s="579"/>
      <c r="I167" s="579"/>
      <c r="J167" s="497"/>
    </row>
    <row r="168" spans="1:13" ht="12" customHeight="1" x14ac:dyDescent="0.25">
      <c r="A168" s="916" t="s">
        <v>292</v>
      </c>
      <c r="B168" s="916"/>
      <c r="C168" s="916"/>
      <c r="D168" s="587">
        <f>SUM(D166:D167)</f>
        <v>0</v>
      </c>
      <c r="E168" s="515"/>
      <c r="F168" s="515"/>
      <c r="G168" s="515"/>
      <c r="H168" s="515"/>
      <c r="I168" s="587">
        <f>SUM(I166:I167)</f>
        <v>0</v>
      </c>
      <c r="J168" s="587">
        <f>SUM(J166:J167)</f>
        <v>0</v>
      </c>
    </row>
    <row r="169" spans="1:13" ht="12" customHeight="1" x14ac:dyDescent="0.25">
      <c r="A169" s="7" t="s">
        <v>313</v>
      </c>
      <c r="B169" s="7" t="s">
        <v>316</v>
      </c>
      <c r="C169" s="469" t="s">
        <v>316</v>
      </c>
      <c r="D169" s="575"/>
      <c r="E169" s="588"/>
      <c r="F169" s="580"/>
      <c r="G169" s="613"/>
      <c r="H169" s="613"/>
      <c r="I169" s="584">
        <f>(G169+((0-E169)*F169)-H169)*D169</f>
        <v>0</v>
      </c>
      <c r="J169" s="585"/>
      <c r="L169">
        <v>5</v>
      </c>
      <c r="M169">
        <f>L150*100+L169</f>
        <v>105</v>
      </c>
    </row>
    <row r="170" spans="1:13" x14ac:dyDescent="0.25">
      <c r="A170" s="7"/>
      <c r="B170" s="7"/>
      <c r="C170" s="469"/>
      <c r="D170" s="579"/>
      <c r="E170" s="579"/>
      <c r="F170" s="579"/>
      <c r="G170" s="579"/>
      <c r="H170" s="579"/>
      <c r="I170" s="579"/>
      <c r="J170" s="497"/>
    </row>
    <row r="171" spans="1:13" ht="12" customHeight="1" x14ac:dyDescent="0.25">
      <c r="A171" s="916" t="s">
        <v>292</v>
      </c>
      <c r="B171" s="916"/>
      <c r="C171" s="916"/>
      <c r="D171" s="587">
        <f>SUM(D169:D170)</f>
        <v>0</v>
      </c>
      <c r="E171" s="515"/>
      <c r="F171" s="515"/>
      <c r="G171" s="515"/>
      <c r="H171" s="515"/>
      <c r="I171" s="587">
        <f>SUM(I169:I170)</f>
        <v>0</v>
      </c>
      <c r="J171" s="587">
        <f>SUM(J169:J170)</f>
        <v>0</v>
      </c>
    </row>
    <row r="172" spans="1:13" ht="12" customHeight="1" x14ac:dyDescent="0.25">
      <c r="A172" s="7" t="s">
        <v>314</v>
      </c>
      <c r="B172" s="7" t="s">
        <v>316</v>
      </c>
      <c r="C172" s="469" t="s">
        <v>316</v>
      </c>
      <c r="D172" s="575"/>
      <c r="E172" s="588"/>
      <c r="F172" s="580"/>
      <c r="G172" s="613"/>
      <c r="H172" s="613"/>
      <c r="I172" s="584">
        <f>(G172+((0-E172)*F172)-H172)*D172</f>
        <v>0</v>
      </c>
      <c r="J172" s="585"/>
      <c r="L172">
        <v>6</v>
      </c>
      <c r="M172">
        <f>L150*100+L172</f>
        <v>106</v>
      </c>
    </row>
    <row r="173" spans="1:13" x14ac:dyDescent="0.25">
      <c r="A173" s="7"/>
      <c r="B173" s="7"/>
      <c r="C173" s="469"/>
      <c r="D173" s="579"/>
      <c r="E173" s="579"/>
      <c r="F173" s="579"/>
      <c r="G173" s="579"/>
      <c r="H173" s="579"/>
      <c r="I173" s="579"/>
      <c r="J173" s="497"/>
    </row>
    <row r="174" spans="1:13" ht="12" customHeight="1" x14ac:dyDescent="0.25">
      <c r="A174" s="916" t="s">
        <v>292</v>
      </c>
      <c r="B174" s="916"/>
      <c r="C174" s="916"/>
      <c r="D174" s="587">
        <f>SUM(D172:D173)</f>
        <v>0</v>
      </c>
      <c r="E174" s="515"/>
      <c r="F174" s="515"/>
      <c r="G174" s="515"/>
      <c r="H174" s="515"/>
      <c r="I174" s="587">
        <f>SUM(I172:I173)</f>
        <v>0</v>
      </c>
      <c r="J174" s="587">
        <f>SUM(J172:J173)</f>
        <v>0</v>
      </c>
    </row>
    <row r="175" spans="1:13" ht="12" customHeight="1" x14ac:dyDescent="0.25">
      <c r="A175" s="7" t="s">
        <v>315</v>
      </c>
      <c r="B175" s="7" t="s">
        <v>316</v>
      </c>
      <c r="C175" s="469" t="s">
        <v>316</v>
      </c>
      <c r="D175" s="575"/>
      <c r="E175" s="588"/>
      <c r="F175" s="580"/>
      <c r="G175" s="613"/>
      <c r="H175" s="613"/>
      <c r="I175" s="584">
        <f>(G175+((0-E175)*F175)-H175)*D175</f>
        <v>0</v>
      </c>
      <c r="J175" s="585"/>
      <c r="L175">
        <v>7</v>
      </c>
      <c r="M175">
        <f>L150*100+L175</f>
        <v>107</v>
      </c>
    </row>
    <row r="176" spans="1:13" x14ac:dyDescent="0.25">
      <c r="A176" s="7"/>
      <c r="B176" s="7"/>
      <c r="C176" s="469"/>
      <c r="D176" s="579"/>
      <c r="E176" s="579"/>
      <c r="F176" s="579"/>
      <c r="G176" s="579"/>
      <c r="H176" s="579"/>
      <c r="I176" s="579"/>
      <c r="J176" s="497"/>
    </row>
    <row r="177" spans="1:12" ht="12" customHeight="1" x14ac:dyDescent="0.25">
      <c r="A177" s="917" t="s">
        <v>292</v>
      </c>
      <c r="B177" s="917"/>
      <c r="C177" s="917"/>
      <c r="D177" s="587">
        <f>SUM(D175:D176)</f>
        <v>0</v>
      </c>
      <c r="E177" s="515"/>
      <c r="F177" s="515"/>
      <c r="G177" s="515"/>
      <c r="H177" s="515"/>
      <c r="I177" s="587">
        <f>SUM(I175:I176)</f>
        <v>0</v>
      </c>
      <c r="J177" s="587">
        <f>SUM(J175:J176)</f>
        <v>0</v>
      </c>
    </row>
    <row r="178" spans="1:12" x14ac:dyDescent="0.25">
      <c r="A178" s="865" t="s">
        <v>91</v>
      </c>
      <c r="B178" s="865"/>
      <c r="C178" s="865"/>
      <c r="D178" s="587">
        <f>D165+D168+D171+D174+D177</f>
        <v>0</v>
      </c>
      <c r="E178" s="516"/>
      <c r="F178" s="516"/>
      <c r="G178" s="516"/>
      <c r="H178" s="516"/>
      <c r="I178" s="587">
        <f>I165+I168+I171+I174+I177</f>
        <v>0</v>
      </c>
      <c r="J178" s="587">
        <f>J165+J168+J171+J174+J177</f>
        <v>0</v>
      </c>
    </row>
    <row r="179" spans="1:12" x14ac:dyDescent="0.25">
      <c r="A179" s="896" t="s">
        <v>714</v>
      </c>
      <c r="B179" s="896"/>
      <c r="C179" s="896"/>
      <c r="D179" s="896"/>
      <c r="E179" s="896"/>
      <c r="F179" s="896"/>
      <c r="G179" s="896"/>
      <c r="H179" s="896"/>
      <c r="I179" s="896"/>
      <c r="J179" s="896"/>
    </row>
    <row r="180" spans="1:12" x14ac:dyDescent="0.25">
      <c r="A180" s="927"/>
      <c r="B180" s="927"/>
      <c r="C180" s="927"/>
      <c r="D180" s="927"/>
      <c r="E180" s="927"/>
      <c r="F180" s="927"/>
      <c r="G180" s="927"/>
      <c r="H180" s="927"/>
      <c r="I180" s="927"/>
      <c r="J180" s="927"/>
    </row>
    <row r="181" spans="1:12" x14ac:dyDescent="0.25">
      <c r="A181" s="583" t="s">
        <v>568</v>
      </c>
      <c r="B181" s="583"/>
      <c r="C181" s="583"/>
      <c r="D181" s="583"/>
      <c r="E181" s="583"/>
      <c r="F181" s="583"/>
      <c r="G181" s="583"/>
      <c r="H181" s="583"/>
      <c r="I181" s="583"/>
      <c r="J181" s="583"/>
    </row>
    <row r="186" spans="1:12" ht="12" customHeight="1" x14ac:dyDescent="0.25">
      <c r="A186" s="702" t="s">
        <v>23</v>
      </c>
      <c r="B186" s="702"/>
      <c r="C186" s="890">
        <f>Presentación!$C$3</f>
        <v>1990</v>
      </c>
      <c r="D186" s="890"/>
      <c r="E186" s="890"/>
      <c r="F186" s="890"/>
      <c r="G186" s="890"/>
      <c r="H186" s="890"/>
      <c r="I186" s="890"/>
      <c r="J186" s="890"/>
    </row>
    <row r="187" spans="1:12" ht="12" customHeight="1" x14ac:dyDescent="0.25">
      <c r="A187" s="702" t="s">
        <v>24</v>
      </c>
      <c r="B187" s="702"/>
      <c r="C187" s="891" t="s">
        <v>377</v>
      </c>
      <c r="D187" s="891"/>
      <c r="E187" s="891"/>
      <c r="F187" s="891"/>
      <c r="G187" s="891"/>
      <c r="H187" s="891"/>
      <c r="I187" s="891"/>
      <c r="J187" s="891"/>
      <c r="L187">
        <v>2</v>
      </c>
    </row>
    <row r="188" spans="1:12" ht="12.75" customHeight="1" x14ac:dyDescent="0.25">
      <c r="A188" s="702" t="s">
        <v>5</v>
      </c>
      <c r="B188" s="702"/>
      <c r="C188" s="703" t="s">
        <v>26</v>
      </c>
      <c r="D188" s="703"/>
      <c r="E188" s="703"/>
      <c r="F188" s="703"/>
      <c r="G188" s="703"/>
      <c r="H188" s="703"/>
      <c r="I188" s="703"/>
      <c r="J188" s="703"/>
    </row>
    <row r="189" spans="1:12" ht="12.75" customHeight="1" x14ac:dyDescent="0.25">
      <c r="A189" s="702" t="s">
        <v>27</v>
      </c>
      <c r="B189" s="702"/>
      <c r="C189" s="703" t="s">
        <v>708</v>
      </c>
      <c r="D189" s="703"/>
      <c r="E189" s="703"/>
      <c r="F189" s="703"/>
      <c r="G189" s="703"/>
      <c r="H189" s="703"/>
      <c r="I189" s="703"/>
      <c r="J189" s="703"/>
    </row>
    <row r="190" spans="1:12" ht="12" customHeight="1" x14ac:dyDescent="0.25">
      <c r="A190" s="702" t="s">
        <v>29</v>
      </c>
      <c r="B190" s="702"/>
      <c r="C190" s="703" t="s">
        <v>709</v>
      </c>
      <c r="D190" s="703"/>
      <c r="E190" s="703"/>
      <c r="F190" s="703"/>
      <c r="G190" s="703"/>
      <c r="H190" s="703"/>
      <c r="I190" s="703"/>
      <c r="J190" s="703"/>
    </row>
    <row r="191" spans="1:12" ht="12" customHeight="1" x14ac:dyDescent="0.25">
      <c r="A191" s="702" t="s">
        <v>31</v>
      </c>
      <c r="B191" s="702"/>
      <c r="C191" s="703" t="s">
        <v>406</v>
      </c>
      <c r="D191" s="703"/>
      <c r="E191" s="703"/>
      <c r="F191" s="703"/>
      <c r="G191" s="703"/>
      <c r="H191" s="703"/>
      <c r="I191" s="703"/>
      <c r="J191" s="703"/>
    </row>
    <row r="192" spans="1:12" ht="12" customHeight="1" x14ac:dyDescent="0.25">
      <c r="A192" s="704" t="s">
        <v>33</v>
      </c>
      <c r="B192" s="704"/>
      <c r="C192" s="97" t="s">
        <v>34</v>
      </c>
      <c r="D192" s="705" t="s">
        <v>219</v>
      </c>
      <c r="E192" s="705"/>
      <c r="F192" s="705"/>
      <c r="G192" s="705" t="s">
        <v>455</v>
      </c>
      <c r="H192" s="705"/>
      <c r="I192" s="705"/>
      <c r="J192" s="705"/>
    </row>
    <row r="193" spans="1:13" ht="34.5" customHeight="1" x14ac:dyDescent="0.25">
      <c r="A193" s="7" t="s">
        <v>37</v>
      </c>
      <c r="B193" s="7"/>
      <c r="C193" s="6" t="s">
        <v>38</v>
      </c>
      <c r="D193" s="98" t="s">
        <v>710</v>
      </c>
      <c r="E193" s="98" t="s">
        <v>222</v>
      </c>
      <c r="F193" s="98" t="s">
        <v>43</v>
      </c>
      <c r="G193" s="98" t="s">
        <v>457</v>
      </c>
      <c r="H193" s="98" t="s">
        <v>458</v>
      </c>
      <c r="I193" s="98" t="s">
        <v>411</v>
      </c>
      <c r="J193" s="98" t="s">
        <v>411</v>
      </c>
    </row>
    <row r="194" spans="1:13" ht="12.75" customHeight="1" x14ac:dyDescent="0.25">
      <c r="A194" s="6" t="s">
        <v>197</v>
      </c>
      <c r="B194" s="6" t="s">
        <v>47</v>
      </c>
      <c r="C194" s="6"/>
      <c r="D194" s="892" t="s">
        <v>48</v>
      </c>
      <c r="E194" s="571" t="s">
        <v>552</v>
      </c>
      <c r="F194" s="571" t="s">
        <v>120</v>
      </c>
      <c r="G194" s="571" t="s">
        <v>460</v>
      </c>
      <c r="H194" s="571" t="s">
        <v>460</v>
      </c>
      <c r="I194" s="892" t="s">
        <v>52</v>
      </c>
      <c r="J194" s="892" t="s">
        <v>225</v>
      </c>
    </row>
    <row r="195" spans="1:13" ht="13.5" x14ac:dyDescent="0.25">
      <c r="A195" s="6"/>
      <c r="B195" s="6"/>
      <c r="C195" s="6"/>
      <c r="D195" s="892"/>
      <c r="E195" s="571" t="s">
        <v>498</v>
      </c>
      <c r="F195" s="571" t="s">
        <v>123</v>
      </c>
      <c r="G195" s="571" t="s">
        <v>462</v>
      </c>
      <c r="H195" s="571" t="s">
        <v>462</v>
      </c>
      <c r="I195" s="892"/>
      <c r="J195" s="892"/>
    </row>
    <row r="196" spans="1:13" ht="12.75" customHeight="1" x14ac:dyDescent="0.25">
      <c r="A196" s="6"/>
      <c r="B196" s="6"/>
      <c r="C196" s="6"/>
      <c r="D196" s="892"/>
      <c r="E196" s="7"/>
      <c r="F196" s="7"/>
      <c r="G196" s="7" t="s">
        <v>557</v>
      </c>
      <c r="H196" s="7" t="s">
        <v>557</v>
      </c>
      <c r="I196" s="893" t="s">
        <v>682</v>
      </c>
      <c r="J196" s="893" t="s">
        <v>683</v>
      </c>
    </row>
    <row r="197" spans="1:13" x14ac:dyDescent="0.25">
      <c r="A197" s="6"/>
      <c r="B197" s="6"/>
      <c r="C197" s="6"/>
      <c r="D197" s="892"/>
      <c r="E197" s="7"/>
      <c r="F197" s="7"/>
      <c r="G197" s="7"/>
      <c r="H197" s="7"/>
      <c r="I197" s="893"/>
      <c r="J197" s="893"/>
    </row>
    <row r="198" spans="1:13" ht="13.5" x14ac:dyDescent="0.35">
      <c r="A198" s="6"/>
      <c r="B198" s="6"/>
      <c r="C198" s="6"/>
      <c r="D198" s="572" t="s">
        <v>467</v>
      </c>
      <c r="E198" s="572" t="s">
        <v>468</v>
      </c>
      <c r="F198" s="572" t="s">
        <v>65</v>
      </c>
      <c r="G198" s="572" t="s">
        <v>66</v>
      </c>
      <c r="H198" s="572" t="s">
        <v>469</v>
      </c>
      <c r="I198" s="573" t="s">
        <v>470</v>
      </c>
      <c r="J198" s="573" t="s">
        <v>470</v>
      </c>
    </row>
    <row r="199" spans="1:13" ht="12.75" customHeight="1" x14ac:dyDescent="0.25">
      <c r="A199" s="687" t="s">
        <v>68</v>
      </c>
      <c r="B199" s="687" t="s">
        <v>316</v>
      </c>
      <c r="C199" s="135" t="s">
        <v>689</v>
      </c>
      <c r="D199" s="575"/>
      <c r="E199" s="577"/>
      <c r="F199" s="576"/>
      <c r="G199" s="613"/>
      <c r="H199" s="613"/>
      <c r="I199" s="584">
        <f>(G199+((0-E199)*F199)-H199)*D199</f>
        <v>0</v>
      </c>
      <c r="J199" s="585"/>
      <c r="L199">
        <v>1</v>
      </c>
      <c r="M199">
        <f>L187*100+L199</f>
        <v>201</v>
      </c>
    </row>
    <row r="200" spans="1:13" x14ac:dyDescent="0.25">
      <c r="A200" s="687"/>
      <c r="B200" s="687"/>
      <c r="C200" s="486" t="s">
        <v>690</v>
      </c>
      <c r="D200" s="575"/>
      <c r="E200" s="491"/>
      <c r="F200" s="576"/>
      <c r="G200" s="613"/>
      <c r="H200" s="613"/>
      <c r="I200" s="584">
        <f>(G200+((0-E200)*F200)-H200)*D200</f>
        <v>0</v>
      </c>
      <c r="J200" s="585"/>
      <c r="L200">
        <v>2</v>
      </c>
      <c r="M200">
        <f>L187*100+L200</f>
        <v>202</v>
      </c>
    </row>
    <row r="201" spans="1:13" x14ac:dyDescent="0.25">
      <c r="A201" s="687"/>
      <c r="B201" s="687"/>
      <c r="C201" s="135" t="s">
        <v>691</v>
      </c>
      <c r="D201" s="575"/>
      <c r="E201" s="491"/>
      <c r="F201" s="576"/>
      <c r="G201" s="613"/>
      <c r="H201" s="613"/>
      <c r="I201" s="584">
        <f>(G201+((0-E201)*F201)-H201)*D201</f>
        <v>0</v>
      </c>
      <c r="J201" s="585"/>
      <c r="L201">
        <v>3</v>
      </c>
      <c r="M201">
        <f>L187*100+L201</f>
        <v>203</v>
      </c>
    </row>
    <row r="202" spans="1:13" ht="12" customHeight="1" x14ac:dyDescent="0.25">
      <c r="A202" s="916" t="s">
        <v>292</v>
      </c>
      <c r="B202" s="916"/>
      <c r="C202" s="916"/>
      <c r="D202" s="587">
        <f>SUM(D199:D201)</f>
        <v>0</v>
      </c>
      <c r="E202" s="515"/>
      <c r="F202" s="515"/>
      <c r="G202" s="515"/>
      <c r="H202" s="515"/>
      <c r="I202" s="587">
        <f>SUM(I199:I201)</f>
        <v>0</v>
      </c>
      <c r="J202" s="587">
        <f>SUM(J199:J201)</f>
        <v>0</v>
      </c>
    </row>
    <row r="203" spans="1:13" ht="12" customHeight="1" x14ac:dyDescent="0.25">
      <c r="A203" s="7" t="s">
        <v>310</v>
      </c>
      <c r="B203" s="7" t="s">
        <v>316</v>
      </c>
      <c r="C203" s="469" t="s">
        <v>316</v>
      </c>
      <c r="D203" s="575"/>
      <c r="E203" s="588"/>
      <c r="F203" s="580"/>
      <c r="G203" s="613"/>
      <c r="H203" s="613"/>
      <c r="I203" s="584">
        <f>(G203+((0-E203)*F203)-H203)*D203</f>
        <v>0</v>
      </c>
      <c r="J203" s="585"/>
      <c r="L203">
        <v>4</v>
      </c>
      <c r="M203">
        <f>L187*100+L203</f>
        <v>204</v>
      </c>
    </row>
    <row r="204" spans="1:13" x14ac:dyDescent="0.25">
      <c r="A204" s="7"/>
      <c r="B204" s="7"/>
      <c r="C204" s="469"/>
      <c r="D204" s="579"/>
      <c r="E204" s="579"/>
      <c r="F204" s="579"/>
      <c r="G204" s="579"/>
      <c r="H204" s="579"/>
      <c r="I204" s="579"/>
      <c r="J204" s="497"/>
    </row>
    <row r="205" spans="1:13" ht="12" customHeight="1" x14ac:dyDescent="0.25">
      <c r="A205" s="916" t="s">
        <v>292</v>
      </c>
      <c r="B205" s="916"/>
      <c r="C205" s="916"/>
      <c r="D205" s="587">
        <f>SUM(D203:D204)</f>
        <v>0</v>
      </c>
      <c r="E205" s="515"/>
      <c r="F205" s="515"/>
      <c r="G205" s="515"/>
      <c r="H205" s="515"/>
      <c r="I205" s="587">
        <f>SUM(I203:I204)</f>
        <v>0</v>
      </c>
      <c r="J205" s="587">
        <f>SUM(J203:J204)</f>
        <v>0</v>
      </c>
    </row>
    <row r="206" spans="1:13" ht="12" customHeight="1" x14ac:dyDescent="0.25">
      <c r="A206" s="7" t="s">
        <v>313</v>
      </c>
      <c r="B206" s="7" t="s">
        <v>316</v>
      </c>
      <c r="C206" s="469" t="s">
        <v>316</v>
      </c>
      <c r="D206" s="575"/>
      <c r="E206" s="588"/>
      <c r="F206" s="580"/>
      <c r="G206" s="613"/>
      <c r="H206" s="613"/>
      <c r="I206" s="584">
        <f>(G206+((0-E206)*F206)-H206)*D206</f>
        <v>0</v>
      </c>
      <c r="J206" s="585"/>
      <c r="L206">
        <v>5</v>
      </c>
      <c r="M206">
        <f>L187*100+L206</f>
        <v>205</v>
      </c>
    </row>
    <row r="207" spans="1:13" x14ac:dyDescent="0.25">
      <c r="A207" s="7"/>
      <c r="B207" s="7"/>
      <c r="C207" s="469"/>
      <c r="D207" s="579"/>
      <c r="E207" s="579"/>
      <c r="F207" s="579"/>
      <c r="G207" s="579"/>
      <c r="H207" s="579"/>
      <c r="I207" s="579"/>
      <c r="J207" s="497"/>
    </row>
    <row r="208" spans="1:13" ht="12" customHeight="1" x14ac:dyDescent="0.25">
      <c r="A208" s="916" t="s">
        <v>292</v>
      </c>
      <c r="B208" s="916"/>
      <c r="C208" s="916"/>
      <c r="D208" s="587">
        <f>SUM(D206:D207)</f>
        <v>0</v>
      </c>
      <c r="E208" s="515"/>
      <c r="F208" s="515"/>
      <c r="G208" s="515"/>
      <c r="H208" s="515"/>
      <c r="I208" s="587">
        <f>SUM(I206:I207)</f>
        <v>0</v>
      </c>
      <c r="J208" s="587">
        <f>SUM(J206:J207)</f>
        <v>0</v>
      </c>
    </row>
    <row r="209" spans="1:13" ht="12" customHeight="1" x14ac:dyDescent="0.25">
      <c r="A209" s="7" t="s">
        <v>314</v>
      </c>
      <c r="B209" s="7" t="s">
        <v>316</v>
      </c>
      <c r="C209" s="469" t="s">
        <v>316</v>
      </c>
      <c r="D209" s="575"/>
      <c r="E209" s="588"/>
      <c r="F209" s="580"/>
      <c r="G209" s="613"/>
      <c r="H209" s="613"/>
      <c r="I209" s="584">
        <f>(G209+((0-E209)*F209)-H209)*D209</f>
        <v>0</v>
      </c>
      <c r="J209" s="585"/>
      <c r="L209">
        <v>6</v>
      </c>
      <c r="M209">
        <f>L187*100+L209</f>
        <v>206</v>
      </c>
    </row>
    <row r="210" spans="1:13" x14ac:dyDescent="0.25">
      <c r="A210" s="7"/>
      <c r="B210" s="7"/>
      <c r="C210" s="469"/>
      <c r="D210" s="579"/>
      <c r="E210" s="579"/>
      <c r="F210" s="579"/>
      <c r="G210" s="579"/>
      <c r="H210" s="579"/>
      <c r="I210" s="579"/>
      <c r="J210" s="497"/>
    </row>
    <row r="211" spans="1:13" ht="12" customHeight="1" x14ac:dyDescent="0.25">
      <c r="A211" s="916" t="s">
        <v>292</v>
      </c>
      <c r="B211" s="916"/>
      <c r="C211" s="916"/>
      <c r="D211" s="587">
        <f>SUM(D209:D210)</f>
        <v>0</v>
      </c>
      <c r="E211" s="515"/>
      <c r="F211" s="515"/>
      <c r="G211" s="515"/>
      <c r="H211" s="515"/>
      <c r="I211" s="587">
        <f>SUM(I209:I210)</f>
        <v>0</v>
      </c>
      <c r="J211" s="587">
        <f>SUM(J209:J210)</f>
        <v>0</v>
      </c>
    </row>
    <row r="212" spans="1:13" ht="12" customHeight="1" x14ac:dyDescent="0.25">
      <c r="A212" s="7" t="s">
        <v>315</v>
      </c>
      <c r="B212" s="7" t="s">
        <v>316</v>
      </c>
      <c r="C212" s="469" t="s">
        <v>316</v>
      </c>
      <c r="D212" s="575"/>
      <c r="E212" s="588"/>
      <c r="F212" s="580"/>
      <c r="G212" s="613"/>
      <c r="H212" s="613"/>
      <c r="I212" s="584">
        <f>(G212+((0-E212)*F212)-H212)*D212</f>
        <v>0</v>
      </c>
      <c r="J212" s="585"/>
      <c r="L212">
        <v>7</v>
      </c>
      <c r="M212">
        <f>L187*100+L212</f>
        <v>207</v>
      </c>
    </row>
    <row r="213" spans="1:13" x14ac:dyDescent="0.25">
      <c r="A213" s="7"/>
      <c r="B213" s="7"/>
      <c r="C213" s="469"/>
      <c r="D213" s="579"/>
      <c r="E213" s="579"/>
      <c r="F213" s="579"/>
      <c r="G213" s="579"/>
      <c r="H213" s="579"/>
      <c r="I213" s="579"/>
      <c r="J213" s="497"/>
    </row>
    <row r="214" spans="1:13" ht="12" customHeight="1" x14ac:dyDescent="0.25">
      <c r="A214" s="917" t="s">
        <v>292</v>
      </c>
      <c r="B214" s="917"/>
      <c r="C214" s="917"/>
      <c r="D214" s="587">
        <f>SUM(D212:D213)</f>
        <v>0</v>
      </c>
      <c r="E214" s="515"/>
      <c r="F214" s="515"/>
      <c r="G214" s="515"/>
      <c r="H214" s="515"/>
      <c r="I214" s="587">
        <f>SUM(I212:I213)</f>
        <v>0</v>
      </c>
      <c r="J214" s="587">
        <f>SUM(J212:J213)</f>
        <v>0</v>
      </c>
    </row>
    <row r="215" spans="1:13" x14ac:dyDescent="0.25">
      <c r="A215" s="865" t="s">
        <v>91</v>
      </c>
      <c r="B215" s="865"/>
      <c r="C215" s="865"/>
      <c r="D215" s="587">
        <f>D202+D205+D208+D211+D214</f>
        <v>0</v>
      </c>
      <c r="E215" s="516"/>
      <c r="F215" s="516"/>
      <c r="G215" s="516"/>
      <c r="H215" s="516"/>
      <c r="I215" s="587">
        <f>I202+I205+I208+I211+I214</f>
        <v>0</v>
      </c>
      <c r="J215" s="587">
        <f>J202+J205+J208+J211+J214</f>
        <v>0</v>
      </c>
    </row>
    <row r="216" spans="1:13" x14ac:dyDescent="0.25">
      <c r="A216" s="896" t="s">
        <v>714</v>
      </c>
      <c r="B216" s="896"/>
      <c r="C216" s="896"/>
      <c r="D216" s="896"/>
      <c r="E216" s="896"/>
      <c r="F216" s="896"/>
      <c r="G216" s="896"/>
      <c r="H216" s="896"/>
      <c r="I216" s="896"/>
      <c r="J216" s="896"/>
    </row>
    <row r="217" spans="1:13" x14ac:dyDescent="0.25">
      <c r="A217" s="927"/>
      <c r="B217" s="927"/>
      <c r="C217" s="927"/>
      <c r="D217" s="927"/>
      <c r="E217" s="927"/>
      <c r="F217" s="927"/>
      <c r="G217" s="927"/>
      <c r="H217" s="927"/>
      <c r="I217" s="927"/>
      <c r="J217" s="927"/>
    </row>
    <row r="218" spans="1:13" x14ac:dyDescent="0.25">
      <c r="A218" s="583" t="s">
        <v>568</v>
      </c>
      <c r="B218" s="583"/>
      <c r="C218" s="583"/>
      <c r="D218" s="583"/>
      <c r="E218" s="583"/>
      <c r="F218" s="583"/>
      <c r="G218" s="583"/>
      <c r="H218" s="583"/>
      <c r="I218" s="583"/>
      <c r="J218" s="583"/>
    </row>
    <row r="223" spans="1:13" ht="12" customHeight="1" x14ac:dyDescent="0.25">
      <c r="A223" s="702" t="s">
        <v>23</v>
      </c>
      <c r="B223" s="702"/>
      <c r="C223" s="890">
        <f>Presentación!$C$3</f>
        <v>1990</v>
      </c>
      <c r="D223" s="890"/>
      <c r="E223" s="890"/>
      <c r="F223" s="890"/>
      <c r="G223" s="890"/>
      <c r="H223" s="890"/>
      <c r="I223" s="890"/>
      <c r="J223" s="890"/>
    </row>
    <row r="224" spans="1:13" ht="12" customHeight="1" x14ac:dyDescent="0.25">
      <c r="A224" s="702" t="s">
        <v>24</v>
      </c>
      <c r="B224" s="702"/>
      <c r="C224" s="891" t="s">
        <v>378</v>
      </c>
      <c r="D224" s="891"/>
      <c r="E224" s="891"/>
      <c r="F224" s="891"/>
      <c r="G224" s="891"/>
      <c r="H224" s="891"/>
      <c r="I224" s="891"/>
      <c r="J224" s="891"/>
      <c r="L224">
        <v>3</v>
      </c>
    </row>
    <row r="225" spans="1:13" ht="12.75" customHeight="1" x14ac:dyDescent="0.25">
      <c r="A225" s="702" t="s">
        <v>5</v>
      </c>
      <c r="B225" s="702"/>
      <c r="C225" s="703" t="s">
        <v>26</v>
      </c>
      <c r="D225" s="703"/>
      <c r="E225" s="703"/>
      <c r="F225" s="703"/>
      <c r="G225" s="703"/>
      <c r="H225" s="703"/>
      <c r="I225" s="703"/>
      <c r="J225" s="703"/>
    </row>
    <row r="226" spans="1:13" ht="12.75" customHeight="1" x14ac:dyDescent="0.25">
      <c r="A226" s="702" t="s">
        <v>27</v>
      </c>
      <c r="B226" s="702"/>
      <c r="C226" s="703" t="s">
        <v>708</v>
      </c>
      <c r="D226" s="703"/>
      <c r="E226" s="703"/>
      <c r="F226" s="703"/>
      <c r="G226" s="703"/>
      <c r="H226" s="703"/>
      <c r="I226" s="703"/>
      <c r="J226" s="703"/>
    </row>
    <row r="227" spans="1:13" ht="12" customHeight="1" x14ac:dyDescent="0.25">
      <c r="A227" s="702" t="s">
        <v>29</v>
      </c>
      <c r="B227" s="702"/>
      <c r="C227" s="703" t="s">
        <v>709</v>
      </c>
      <c r="D227" s="703"/>
      <c r="E227" s="703"/>
      <c r="F227" s="703"/>
      <c r="G227" s="703"/>
      <c r="H227" s="703"/>
      <c r="I227" s="703"/>
      <c r="J227" s="703"/>
    </row>
    <row r="228" spans="1:13" ht="12" customHeight="1" x14ac:dyDescent="0.25">
      <c r="A228" s="702" t="s">
        <v>31</v>
      </c>
      <c r="B228" s="702"/>
      <c r="C228" s="703" t="s">
        <v>406</v>
      </c>
      <c r="D228" s="703"/>
      <c r="E228" s="703"/>
      <c r="F228" s="703"/>
      <c r="G228" s="703"/>
      <c r="H228" s="703"/>
      <c r="I228" s="703"/>
      <c r="J228" s="703"/>
    </row>
    <row r="229" spans="1:13" ht="12" customHeight="1" x14ac:dyDescent="0.25">
      <c r="A229" s="704" t="s">
        <v>33</v>
      </c>
      <c r="B229" s="704"/>
      <c r="C229" s="97" t="s">
        <v>34</v>
      </c>
      <c r="D229" s="705" t="s">
        <v>219</v>
      </c>
      <c r="E229" s="705"/>
      <c r="F229" s="705"/>
      <c r="G229" s="705" t="s">
        <v>455</v>
      </c>
      <c r="H229" s="705"/>
      <c r="I229" s="705"/>
      <c r="J229" s="705"/>
    </row>
    <row r="230" spans="1:13" ht="34.5" customHeight="1" x14ac:dyDescent="0.25">
      <c r="A230" s="7" t="s">
        <v>37</v>
      </c>
      <c r="B230" s="7"/>
      <c r="C230" s="6" t="s">
        <v>38</v>
      </c>
      <c r="D230" s="98" t="s">
        <v>710</v>
      </c>
      <c r="E230" s="98" t="s">
        <v>222</v>
      </c>
      <c r="F230" s="98" t="s">
        <v>43</v>
      </c>
      <c r="G230" s="98" t="s">
        <v>457</v>
      </c>
      <c r="H230" s="98" t="s">
        <v>458</v>
      </c>
      <c r="I230" s="98" t="s">
        <v>411</v>
      </c>
      <c r="J230" s="98" t="s">
        <v>411</v>
      </c>
    </row>
    <row r="231" spans="1:13" ht="12.75" customHeight="1" x14ac:dyDescent="0.25">
      <c r="A231" s="6" t="s">
        <v>197</v>
      </c>
      <c r="B231" s="6" t="s">
        <v>47</v>
      </c>
      <c r="C231" s="6"/>
      <c r="D231" s="892" t="s">
        <v>48</v>
      </c>
      <c r="E231" s="571" t="s">
        <v>552</v>
      </c>
      <c r="F231" s="571" t="s">
        <v>120</v>
      </c>
      <c r="G231" s="571" t="s">
        <v>460</v>
      </c>
      <c r="H231" s="571" t="s">
        <v>460</v>
      </c>
      <c r="I231" s="892" t="s">
        <v>52</v>
      </c>
      <c r="J231" s="892" t="s">
        <v>225</v>
      </c>
    </row>
    <row r="232" spans="1:13" ht="13.5" x14ac:dyDescent="0.25">
      <c r="A232" s="6"/>
      <c r="B232" s="6"/>
      <c r="C232" s="6"/>
      <c r="D232" s="892"/>
      <c r="E232" s="571" t="s">
        <v>498</v>
      </c>
      <c r="F232" s="571" t="s">
        <v>123</v>
      </c>
      <c r="G232" s="571" t="s">
        <v>462</v>
      </c>
      <c r="H232" s="571" t="s">
        <v>462</v>
      </c>
      <c r="I232" s="892"/>
      <c r="J232" s="892"/>
    </row>
    <row r="233" spans="1:13" ht="12.75" customHeight="1" x14ac:dyDescent="0.25">
      <c r="A233" s="6"/>
      <c r="B233" s="6"/>
      <c r="C233" s="6"/>
      <c r="D233" s="892"/>
      <c r="E233" s="7"/>
      <c r="F233" s="7"/>
      <c r="G233" s="7" t="s">
        <v>557</v>
      </c>
      <c r="H233" s="7" t="s">
        <v>557</v>
      </c>
      <c r="I233" s="893" t="s">
        <v>682</v>
      </c>
      <c r="J233" s="893" t="s">
        <v>683</v>
      </c>
    </row>
    <row r="234" spans="1:13" x14ac:dyDescent="0.25">
      <c r="A234" s="6"/>
      <c r="B234" s="6"/>
      <c r="C234" s="6"/>
      <c r="D234" s="892"/>
      <c r="E234" s="7"/>
      <c r="F234" s="7"/>
      <c r="G234" s="7"/>
      <c r="H234" s="7"/>
      <c r="I234" s="893"/>
      <c r="J234" s="893"/>
    </row>
    <row r="235" spans="1:13" ht="13.5" x14ac:dyDescent="0.35">
      <c r="A235" s="6"/>
      <c r="B235" s="6"/>
      <c r="C235" s="6"/>
      <c r="D235" s="572" t="s">
        <v>467</v>
      </c>
      <c r="E235" s="572" t="s">
        <v>468</v>
      </c>
      <c r="F235" s="572" t="s">
        <v>65</v>
      </c>
      <c r="G235" s="572" t="s">
        <v>66</v>
      </c>
      <c r="H235" s="572" t="s">
        <v>469</v>
      </c>
      <c r="I235" s="573" t="s">
        <v>470</v>
      </c>
      <c r="J235" s="573" t="s">
        <v>470</v>
      </c>
    </row>
    <row r="236" spans="1:13" ht="12.75" customHeight="1" x14ac:dyDescent="0.25">
      <c r="A236" s="687" t="s">
        <v>68</v>
      </c>
      <c r="B236" s="687" t="s">
        <v>316</v>
      </c>
      <c r="C236" s="135" t="s">
        <v>689</v>
      </c>
      <c r="D236" s="575"/>
      <c r="E236" s="577"/>
      <c r="F236" s="576"/>
      <c r="G236" s="613"/>
      <c r="H236" s="613"/>
      <c r="I236" s="584">
        <f>(G236+((0-E236)*F236)-H236)*D236</f>
        <v>0</v>
      </c>
      <c r="J236" s="585"/>
      <c r="L236">
        <v>1</v>
      </c>
      <c r="M236">
        <f>L224*100+L236</f>
        <v>301</v>
      </c>
    </row>
    <row r="237" spans="1:13" x14ac:dyDescent="0.25">
      <c r="A237" s="687"/>
      <c r="B237" s="687"/>
      <c r="C237" s="486" t="s">
        <v>690</v>
      </c>
      <c r="D237" s="575"/>
      <c r="E237" s="491"/>
      <c r="F237" s="576"/>
      <c r="G237" s="613"/>
      <c r="H237" s="613"/>
      <c r="I237" s="584">
        <f>(G237+((0-E237)*F237)-H237)*D237</f>
        <v>0</v>
      </c>
      <c r="J237" s="585"/>
      <c r="L237">
        <v>2</v>
      </c>
      <c r="M237">
        <f>L224*100+L237</f>
        <v>302</v>
      </c>
    </row>
    <row r="238" spans="1:13" x14ac:dyDescent="0.25">
      <c r="A238" s="687"/>
      <c r="B238" s="687"/>
      <c r="C238" s="135" t="s">
        <v>691</v>
      </c>
      <c r="D238" s="575"/>
      <c r="E238" s="491"/>
      <c r="F238" s="576"/>
      <c r="G238" s="613"/>
      <c r="H238" s="613"/>
      <c r="I238" s="584">
        <f>(G238+((0-E238)*F238)-H238)*D238</f>
        <v>0</v>
      </c>
      <c r="J238" s="585"/>
      <c r="L238">
        <v>3</v>
      </c>
      <c r="M238">
        <f>L224*100+L238</f>
        <v>303</v>
      </c>
    </row>
    <row r="239" spans="1:13" ht="12" customHeight="1" x14ac:dyDescent="0.25">
      <c r="A239" s="916" t="s">
        <v>292</v>
      </c>
      <c r="B239" s="916"/>
      <c r="C239" s="916"/>
      <c r="D239" s="587">
        <f>SUM(D236:D238)</f>
        <v>0</v>
      </c>
      <c r="E239" s="515"/>
      <c r="F239" s="515"/>
      <c r="G239" s="515"/>
      <c r="H239" s="515"/>
      <c r="I239" s="587">
        <f>SUM(I236:I238)</f>
        <v>0</v>
      </c>
      <c r="J239" s="587">
        <f>SUM(J236:J238)</f>
        <v>0</v>
      </c>
    </row>
    <row r="240" spans="1:13" ht="12" customHeight="1" x14ac:dyDescent="0.25">
      <c r="A240" s="7" t="s">
        <v>310</v>
      </c>
      <c r="B240" s="7" t="s">
        <v>316</v>
      </c>
      <c r="C240" s="469" t="s">
        <v>316</v>
      </c>
      <c r="D240" s="575"/>
      <c r="E240" s="588"/>
      <c r="F240" s="580"/>
      <c r="G240" s="613"/>
      <c r="H240" s="613"/>
      <c r="I240" s="584">
        <f>(G240+((0-E240)*F240)-H240)*D240</f>
        <v>0</v>
      </c>
      <c r="J240" s="585"/>
      <c r="L240">
        <v>4</v>
      </c>
      <c r="M240">
        <f>L224*100+L240</f>
        <v>304</v>
      </c>
    </row>
    <row r="241" spans="1:13" x14ac:dyDescent="0.25">
      <c r="A241" s="7"/>
      <c r="B241" s="7"/>
      <c r="C241" s="469"/>
      <c r="D241" s="579"/>
      <c r="E241" s="579"/>
      <c r="F241" s="579"/>
      <c r="G241" s="579"/>
      <c r="H241" s="579"/>
      <c r="I241" s="579"/>
      <c r="J241" s="497"/>
    </row>
    <row r="242" spans="1:13" ht="12" customHeight="1" x14ac:dyDescent="0.25">
      <c r="A242" s="916" t="s">
        <v>292</v>
      </c>
      <c r="B242" s="916"/>
      <c r="C242" s="916"/>
      <c r="D242" s="587">
        <f>SUM(D240:D241)</f>
        <v>0</v>
      </c>
      <c r="E242" s="515"/>
      <c r="F242" s="515"/>
      <c r="G242" s="515"/>
      <c r="H242" s="515"/>
      <c r="I242" s="587">
        <f>SUM(I240:I241)</f>
        <v>0</v>
      </c>
      <c r="J242" s="587">
        <f>SUM(J240:J241)</f>
        <v>0</v>
      </c>
    </row>
    <row r="243" spans="1:13" ht="12" customHeight="1" x14ac:dyDescent="0.25">
      <c r="A243" s="7" t="s">
        <v>313</v>
      </c>
      <c r="B243" s="7" t="s">
        <v>316</v>
      </c>
      <c r="C243" s="469" t="s">
        <v>316</v>
      </c>
      <c r="D243" s="575"/>
      <c r="E243" s="588"/>
      <c r="F243" s="580"/>
      <c r="G243" s="613"/>
      <c r="H243" s="613"/>
      <c r="I243" s="584">
        <f>(G243+((0-E243)*F243)-H243)*D243</f>
        <v>0</v>
      </c>
      <c r="J243" s="585"/>
      <c r="L243">
        <v>5</v>
      </c>
      <c r="M243">
        <f>L224*100+L243</f>
        <v>305</v>
      </c>
    </row>
    <row r="244" spans="1:13" x14ac:dyDescent="0.25">
      <c r="A244" s="7"/>
      <c r="B244" s="7"/>
      <c r="C244" s="469"/>
      <c r="D244" s="579"/>
      <c r="E244" s="579"/>
      <c r="F244" s="579"/>
      <c r="G244" s="579"/>
      <c r="H244" s="579"/>
      <c r="I244" s="579"/>
      <c r="J244" s="497"/>
    </row>
    <row r="245" spans="1:13" ht="12" customHeight="1" x14ac:dyDescent="0.25">
      <c r="A245" s="916" t="s">
        <v>292</v>
      </c>
      <c r="B245" s="916"/>
      <c r="C245" s="916"/>
      <c r="D245" s="587">
        <f>SUM(D243:D244)</f>
        <v>0</v>
      </c>
      <c r="E245" s="515"/>
      <c r="F245" s="515"/>
      <c r="G245" s="515"/>
      <c r="H245" s="515"/>
      <c r="I245" s="587">
        <f>SUM(I243:I244)</f>
        <v>0</v>
      </c>
      <c r="J245" s="587">
        <f>SUM(J243:J244)</f>
        <v>0</v>
      </c>
    </row>
    <row r="246" spans="1:13" ht="12" customHeight="1" x14ac:dyDescent="0.25">
      <c r="A246" s="7" t="s">
        <v>314</v>
      </c>
      <c r="B246" s="7" t="s">
        <v>316</v>
      </c>
      <c r="C246" s="469" t="s">
        <v>316</v>
      </c>
      <c r="D246" s="575"/>
      <c r="E246" s="588"/>
      <c r="F246" s="580"/>
      <c r="G246" s="613"/>
      <c r="H246" s="613"/>
      <c r="I246" s="584">
        <f>(G246+((0-E246)*F246)-H246)*D246</f>
        <v>0</v>
      </c>
      <c r="J246" s="585"/>
      <c r="L246">
        <v>6</v>
      </c>
      <c r="M246">
        <f>L224*100+L246</f>
        <v>306</v>
      </c>
    </row>
    <row r="247" spans="1:13" x14ac:dyDescent="0.25">
      <c r="A247" s="7"/>
      <c r="B247" s="7"/>
      <c r="C247" s="469"/>
      <c r="D247" s="579"/>
      <c r="E247" s="579"/>
      <c r="F247" s="579"/>
      <c r="G247" s="579"/>
      <c r="H247" s="579"/>
      <c r="I247" s="579"/>
      <c r="J247" s="497"/>
    </row>
    <row r="248" spans="1:13" ht="12" customHeight="1" x14ac:dyDescent="0.25">
      <c r="A248" s="916" t="s">
        <v>292</v>
      </c>
      <c r="B248" s="916"/>
      <c r="C248" s="916"/>
      <c r="D248" s="587">
        <f>SUM(D246:D247)</f>
        <v>0</v>
      </c>
      <c r="E248" s="515"/>
      <c r="F248" s="515"/>
      <c r="G248" s="515"/>
      <c r="H248" s="515"/>
      <c r="I248" s="587">
        <f>SUM(I246:I247)</f>
        <v>0</v>
      </c>
      <c r="J248" s="587">
        <f>SUM(J246:J247)</f>
        <v>0</v>
      </c>
    </row>
    <row r="249" spans="1:13" ht="12" customHeight="1" x14ac:dyDescent="0.25">
      <c r="A249" s="7" t="s">
        <v>315</v>
      </c>
      <c r="B249" s="7" t="s">
        <v>316</v>
      </c>
      <c r="C249" s="469" t="s">
        <v>316</v>
      </c>
      <c r="D249" s="575"/>
      <c r="E249" s="588"/>
      <c r="F249" s="580"/>
      <c r="G249" s="613"/>
      <c r="H249" s="613"/>
      <c r="I249" s="584">
        <f>(G249+((0-E249)*F249)-H249)*D249</f>
        <v>0</v>
      </c>
      <c r="J249" s="585"/>
      <c r="L249">
        <v>7</v>
      </c>
      <c r="M249">
        <f>L224*100+L249</f>
        <v>307</v>
      </c>
    </row>
    <row r="250" spans="1:13" x14ac:dyDescent="0.25">
      <c r="A250" s="7"/>
      <c r="B250" s="7"/>
      <c r="C250" s="469"/>
      <c r="D250" s="579"/>
      <c r="E250" s="579"/>
      <c r="F250" s="579"/>
      <c r="G250" s="579"/>
      <c r="H250" s="579"/>
      <c r="I250" s="579"/>
      <c r="J250" s="497"/>
    </row>
    <row r="251" spans="1:13" ht="12" customHeight="1" x14ac:dyDescent="0.25">
      <c r="A251" s="917" t="s">
        <v>292</v>
      </c>
      <c r="B251" s="917"/>
      <c r="C251" s="917"/>
      <c r="D251" s="587">
        <f>SUM(D249:D250)</f>
        <v>0</v>
      </c>
      <c r="E251" s="515"/>
      <c r="F251" s="515"/>
      <c r="G251" s="515"/>
      <c r="H251" s="515"/>
      <c r="I251" s="587">
        <f>SUM(I249:I250)</f>
        <v>0</v>
      </c>
      <c r="J251" s="587">
        <f>SUM(J249:J250)</f>
        <v>0</v>
      </c>
    </row>
    <row r="252" spans="1:13" x14ac:dyDescent="0.25">
      <c r="A252" s="865" t="s">
        <v>91</v>
      </c>
      <c r="B252" s="865"/>
      <c r="C252" s="865"/>
      <c r="D252" s="587">
        <f>D239+D242+D245+D248+D251</f>
        <v>0</v>
      </c>
      <c r="E252" s="516"/>
      <c r="F252" s="516"/>
      <c r="G252" s="516"/>
      <c r="H252" s="516"/>
      <c r="I252" s="587">
        <f>I239+I242+I245+I248+I251</f>
        <v>0</v>
      </c>
      <c r="J252" s="587">
        <f>J239+J242+J245+J248+J251</f>
        <v>0</v>
      </c>
    </row>
    <row r="253" spans="1:13" x14ac:dyDescent="0.25">
      <c r="A253" s="896" t="s">
        <v>714</v>
      </c>
      <c r="B253" s="896"/>
      <c r="C253" s="896"/>
      <c r="D253" s="896"/>
      <c r="E253" s="896"/>
      <c r="F253" s="896"/>
      <c r="G253" s="896"/>
      <c r="H253" s="896"/>
      <c r="I253" s="896"/>
      <c r="J253" s="896"/>
    </row>
    <row r="254" spans="1:13" x14ac:dyDescent="0.25">
      <c r="A254" s="927"/>
      <c r="B254" s="927"/>
      <c r="C254" s="927"/>
      <c r="D254" s="927"/>
      <c r="E254" s="927"/>
      <c r="F254" s="927"/>
      <c r="G254" s="927"/>
      <c r="H254" s="927"/>
      <c r="I254" s="927"/>
      <c r="J254" s="927"/>
    </row>
    <row r="255" spans="1:13" x14ac:dyDescent="0.25">
      <c r="A255" s="583" t="s">
        <v>568</v>
      </c>
      <c r="B255" s="583"/>
      <c r="C255" s="583"/>
      <c r="D255" s="583"/>
      <c r="E255" s="583"/>
      <c r="F255" s="583"/>
      <c r="G255" s="583"/>
      <c r="H255" s="583"/>
      <c r="I255" s="583"/>
      <c r="J255" s="583"/>
    </row>
    <row r="260" spans="1:12" ht="12" customHeight="1" x14ac:dyDescent="0.25">
      <c r="A260" s="702" t="s">
        <v>23</v>
      </c>
      <c r="B260" s="702"/>
      <c r="C260" s="890">
        <f>Presentación!$C$3</f>
        <v>1990</v>
      </c>
      <c r="D260" s="890"/>
      <c r="E260" s="890"/>
      <c r="F260" s="890"/>
      <c r="G260" s="890"/>
      <c r="H260" s="890"/>
      <c r="I260" s="890"/>
      <c r="J260" s="890"/>
    </row>
    <row r="261" spans="1:12" ht="12" customHeight="1" x14ac:dyDescent="0.25">
      <c r="A261" s="702" t="s">
        <v>24</v>
      </c>
      <c r="B261" s="702"/>
      <c r="C261" s="891" t="s">
        <v>379</v>
      </c>
      <c r="D261" s="891"/>
      <c r="E261" s="891"/>
      <c r="F261" s="891"/>
      <c r="G261" s="891"/>
      <c r="H261" s="891"/>
      <c r="I261" s="891"/>
      <c r="J261" s="891"/>
      <c r="L261">
        <v>4</v>
      </c>
    </row>
    <row r="262" spans="1:12" ht="12.75" customHeight="1" x14ac:dyDescent="0.25">
      <c r="A262" s="702" t="s">
        <v>5</v>
      </c>
      <c r="B262" s="702"/>
      <c r="C262" s="703" t="s">
        <v>26</v>
      </c>
      <c r="D262" s="703"/>
      <c r="E262" s="703"/>
      <c r="F262" s="703"/>
      <c r="G262" s="703"/>
      <c r="H262" s="703"/>
      <c r="I262" s="703"/>
      <c r="J262" s="703"/>
    </row>
    <row r="263" spans="1:12" ht="12.75" customHeight="1" x14ac:dyDescent="0.25">
      <c r="A263" s="702" t="s">
        <v>27</v>
      </c>
      <c r="B263" s="702"/>
      <c r="C263" s="703" t="s">
        <v>708</v>
      </c>
      <c r="D263" s="703"/>
      <c r="E263" s="703"/>
      <c r="F263" s="703"/>
      <c r="G263" s="703"/>
      <c r="H263" s="703"/>
      <c r="I263" s="703"/>
      <c r="J263" s="703"/>
    </row>
    <row r="264" spans="1:12" ht="12" customHeight="1" x14ac:dyDescent="0.25">
      <c r="A264" s="702" t="s">
        <v>29</v>
      </c>
      <c r="B264" s="702"/>
      <c r="C264" s="703" t="s">
        <v>709</v>
      </c>
      <c r="D264" s="703"/>
      <c r="E264" s="703"/>
      <c r="F264" s="703"/>
      <c r="G264" s="703"/>
      <c r="H264" s="703"/>
      <c r="I264" s="703"/>
      <c r="J264" s="703"/>
    </row>
    <row r="265" spans="1:12" ht="12" customHeight="1" x14ac:dyDescent="0.25">
      <c r="A265" s="702" t="s">
        <v>31</v>
      </c>
      <c r="B265" s="702"/>
      <c r="C265" s="703" t="s">
        <v>406</v>
      </c>
      <c r="D265" s="703"/>
      <c r="E265" s="703"/>
      <c r="F265" s="703"/>
      <c r="G265" s="703"/>
      <c r="H265" s="703"/>
      <c r="I265" s="703"/>
      <c r="J265" s="703"/>
    </row>
    <row r="266" spans="1:12" ht="12" customHeight="1" x14ac:dyDescent="0.25">
      <c r="A266" s="704" t="s">
        <v>33</v>
      </c>
      <c r="B266" s="704"/>
      <c r="C266" s="97" t="s">
        <v>34</v>
      </c>
      <c r="D266" s="705" t="s">
        <v>219</v>
      </c>
      <c r="E266" s="705"/>
      <c r="F266" s="705"/>
      <c r="G266" s="705" t="s">
        <v>455</v>
      </c>
      <c r="H266" s="705"/>
      <c r="I266" s="705"/>
      <c r="J266" s="705"/>
    </row>
    <row r="267" spans="1:12" ht="34.5" customHeight="1" x14ac:dyDescent="0.25">
      <c r="A267" s="7" t="s">
        <v>37</v>
      </c>
      <c r="B267" s="7"/>
      <c r="C267" s="6" t="s">
        <v>38</v>
      </c>
      <c r="D267" s="98" t="s">
        <v>710</v>
      </c>
      <c r="E267" s="98" t="s">
        <v>222</v>
      </c>
      <c r="F267" s="98" t="s">
        <v>43</v>
      </c>
      <c r="G267" s="98" t="s">
        <v>457</v>
      </c>
      <c r="H267" s="98" t="s">
        <v>458</v>
      </c>
      <c r="I267" s="98" t="s">
        <v>411</v>
      </c>
      <c r="J267" s="98" t="s">
        <v>411</v>
      </c>
    </row>
    <row r="268" spans="1:12" ht="12.75" customHeight="1" x14ac:dyDescent="0.25">
      <c r="A268" s="6" t="s">
        <v>197</v>
      </c>
      <c r="B268" s="6" t="s">
        <v>47</v>
      </c>
      <c r="C268" s="6"/>
      <c r="D268" s="892" t="s">
        <v>48</v>
      </c>
      <c r="E268" s="571" t="s">
        <v>552</v>
      </c>
      <c r="F268" s="571" t="s">
        <v>120</v>
      </c>
      <c r="G268" s="571" t="s">
        <v>460</v>
      </c>
      <c r="H268" s="571" t="s">
        <v>460</v>
      </c>
      <c r="I268" s="892" t="s">
        <v>52</v>
      </c>
      <c r="J268" s="892" t="s">
        <v>225</v>
      </c>
    </row>
    <row r="269" spans="1:12" ht="13.5" x14ac:dyDescent="0.25">
      <c r="A269" s="6"/>
      <c r="B269" s="6"/>
      <c r="C269" s="6"/>
      <c r="D269" s="892"/>
      <c r="E269" s="571" t="s">
        <v>498</v>
      </c>
      <c r="F269" s="571" t="s">
        <v>123</v>
      </c>
      <c r="G269" s="571" t="s">
        <v>462</v>
      </c>
      <c r="H269" s="571" t="s">
        <v>462</v>
      </c>
      <c r="I269" s="892"/>
      <c r="J269" s="892"/>
    </row>
    <row r="270" spans="1:12" ht="12.75" customHeight="1" x14ac:dyDescent="0.25">
      <c r="A270" s="6"/>
      <c r="B270" s="6"/>
      <c r="C270" s="6"/>
      <c r="D270" s="892"/>
      <c r="E270" s="7"/>
      <c r="F270" s="7"/>
      <c r="G270" s="7" t="s">
        <v>557</v>
      </c>
      <c r="H270" s="7" t="s">
        <v>557</v>
      </c>
      <c r="I270" s="893" t="s">
        <v>682</v>
      </c>
      <c r="J270" s="893" t="s">
        <v>683</v>
      </c>
    </row>
    <row r="271" spans="1:12" x14ac:dyDescent="0.25">
      <c r="A271" s="6"/>
      <c r="B271" s="6"/>
      <c r="C271" s="6"/>
      <c r="D271" s="892"/>
      <c r="E271" s="7"/>
      <c r="F271" s="7"/>
      <c r="G271" s="7"/>
      <c r="H271" s="7"/>
      <c r="I271" s="893"/>
      <c r="J271" s="893"/>
    </row>
    <row r="272" spans="1:12" ht="13.5" x14ac:dyDescent="0.35">
      <c r="A272" s="6"/>
      <c r="B272" s="6"/>
      <c r="C272" s="6"/>
      <c r="D272" s="572" t="s">
        <v>467</v>
      </c>
      <c r="E272" s="572" t="s">
        <v>468</v>
      </c>
      <c r="F272" s="572" t="s">
        <v>65</v>
      </c>
      <c r="G272" s="572" t="s">
        <v>66</v>
      </c>
      <c r="H272" s="572" t="s">
        <v>469</v>
      </c>
      <c r="I272" s="573" t="s">
        <v>470</v>
      </c>
      <c r="J272" s="573" t="s">
        <v>470</v>
      </c>
    </row>
    <row r="273" spans="1:13" ht="12.75" customHeight="1" x14ac:dyDescent="0.25">
      <c r="A273" s="687" t="s">
        <v>68</v>
      </c>
      <c r="B273" s="687" t="s">
        <v>316</v>
      </c>
      <c r="C273" s="135" t="s">
        <v>689</v>
      </c>
      <c r="D273" s="575"/>
      <c r="E273" s="577"/>
      <c r="F273" s="576"/>
      <c r="G273" s="613"/>
      <c r="H273" s="613"/>
      <c r="I273" s="584">
        <f>(G273+((0-E273)*F273)-H273)*D273</f>
        <v>0</v>
      </c>
      <c r="J273" s="585"/>
      <c r="L273">
        <v>1</v>
      </c>
      <c r="M273">
        <f>L261*100+L273</f>
        <v>401</v>
      </c>
    </row>
    <row r="274" spans="1:13" x14ac:dyDescent="0.25">
      <c r="A274" s="687"/>
      <c r="B274" s="687"/>
      <c r="C274" s="486" t="s">
        <v>690</v>
      </c>
      <c r="D274" s="575"/>
      <c r="E274" s="491"/>
      <c r="F274" s="576"/>
      <c r="G274" s="613"/>
      <c r="H274" s="613"/>
      <c r="I274" s="584">
        <f>(G274+((0-E274)*F274)-H274)*D274</f>
        <v>0</v>
      </c>
      <c r="J274" s="585"/>
      <c r="L274">
        <v>2</v>
      </c>
      <c r="M274">
        <f>L261*100+L274</f>
        <v>402</v>
      </c>
    </row>
    <row r="275" spans="1:13" x14ac:dyDescent="0.25">
      <c r="A275" s="687"/>
      <c r="B275" s="687"/>
      <c r="C275" s="135" t="s">
        <v>691</v>
      </c>
      <c r="D275" s="575"/>
      <c r="E275" s="491"/>
      <c r="F275" s="576"/>
      <c r="G275" s="613"/>
      <c r="H275" s="613"/>
      <c r="I275" s="584">
        <f>(G275+((0-E275)*F275)-H275)*D275</f>
        <v>0</v>
      </c>
      <c r="J275" s="585"/>
      <c r="L275">
        <v>3</v>
      </c>
      <c r="M275">
        <f>L261*100+L275</f>
        <v>403</v>
      </c>
    </row>
    <row r="276" spans="1:13" ht="12" customHeight="1" x14ac:dyDescent="0.25">
      <c r="A276" s="916" t="s">
        <v>292</v>
      </c>
      <c r="B276" s="916"/>
      <c r="C276" s="916"/>
      <c r="D276" s="587">
        <f>SUM(D273:D275)</f>
        <v>0</v>
      </c>
      <c r="E276" s="515"/>
      <c r="F276" s="515"/>
      <c r="G276" s="515"/>
      <c r="H276" s="515"/>
      <c r="I276" s="587">
        <f>SUM(I273:I275)</f>
        <v>0</v>
      </c>
      <c r="J276" s="587">
        <f>SUM(J273:J275)</f>
        <v>0</v>
      </c>
    </row>
    <row r="277" spans="1:13" ht="12" customHeight="1" x14ac:dyDescent="0.25">
      <c r="A277" s="7" t="s">
        <v>310</v>
      </c>
      <c r="B277" s="7" t="s">
        <v>316</v>
      </c>
      <c r="C277" s="469" t="s">
        <v>316</v>
      </c>
      <c r="D277" s="575"/>
      <c r="E277" s="588"/>
      <c r="F277" s="580"/>
      <c r="G277" s="613"/>
      <c r="H277" s="613"/>
      <c r="I277" s="584">
        <f>(G277+((0-E277)*F277)-H277)*D277</f>
        <v>0</v>
      </c>
      <c r="J277" s="585"/>
      <c r="L277">
        <v>4</v>
      </c>
      <c r="M277">
        <f>L261*100+L277</f>
        <v>404</v>
      </c>
    </row>
    <row r="278" spans="1:13" x14ac:dyDescent="0.25">
      <c r="A278" s="7"/>
      <c r="B278" s="7"/>
      <c r="C278" s="469"/>
      <c r="D278" s="579"/>
      <c r="E278" s="579"/>
      <c r="F278" s="579"/>
      <c r="G278" s="579"/>
      <c r="H278" s="579"/>
      <c r="I278" s="579"/>
      <c r="J278" s="497"/>
    </row>
    <row r="279" spans="1:13" ht="12" customHeight="1" x14ac:dyDescent="0.25">
      <c r="A279" s="916" t="s">
        <v>292</v>
      </c>
      <c r="B279" s="916"/>
      <c r="C279" s="916"/>
      <c r="D279" s="587">
        <f>SUM(D277:D278)</f>
        <v>0</v>
      </c>
      <c r="E279" s="515"/>
      <c r="F279" s="515"/>
      <c r="G279" s="515"/>
      <c r="H279" s="515"/>
      <c r="I279" s="587">
        <f>SUM(I277:I278)</f>
        <v>0</v>
      </c>
      <c r="J279" s="587">
        <f>SUM(J277:J278)</f>
        <v>0</v>
      </c>
    </row>
    <row r="280" spans="1:13" ht="12" customHeight="1" x14ac:dyDescent="0.25">
      <c r="A280" s="7" t="s">
        <v>313</v>
      </c>
      <c r="B280" s="7" t="s">
        <v>316</v>
      </c>
      <c r="C280" s="469" t="s">
        <v>316</v>
      </c>
      <c r="D280" s="575"/>
      <c r="E280" s="588"/>
      <c r="F280" s="580"/>
      <c r="G280" s="613"/>
      <c r="H280" s="613"/>
      <c r="I280" s="584">
        <f>(G280+((0-E280)*F280)-H280)*D280</f>
        <v>0</v>
      </c>
      <c r="J280" s="585"/>
      <c r="L280">
        <v>5</v>
      </c>
      <c r="M280">
        <f>L261*100+L280</f>
        <v>405</v>
      </c>
    </row>
    <row r="281" spans="1:13" x14ac:dyDescent="0.25">
      <c r="A281" s="7"/>
      <c r="B281" s="7"/>
      <c r="C281" s="469"/>
      <c r="D281" s="579"/>
      <c r="E281" s="579"/>
      <c r="F281" s="579"/>
      <c r="G281" s="579"/>
      <c r="H281" s="579"/>
      <c r="I281" s="579"/>
      <c r="J281" s="497"/>
    </row>
    <row r="282" spans="1:13" ht="12" customHeight="1" x14ac:dyDescent="0.25">
      <c r="A282" s="916" t="s">
        <v>292</v>
      </c>
      <c r="B282" s="916"/>
      <c r="C282" s="916"/>
      <c r="D282" s="587">
        <f>SUM(D280:D281)</f>
        <v>0</v>
      </c>
      <c r="E282" s="515"/>
      <c r="F282" s="515"/>
      <c r="G282" s="515"/>
      <c r="H282" s="515"/>
      <c r="I282" s="587">
        <f>SUM(I280:I281)</f>
        <v>0</v>
      </c>
      <c r="J282" s="587">
        <f>SUM(J280:J281)</f>
        <v>0</v>
      </c>
    </row>
    <row r="283" spans="1:13" ht="12" customHeight="1" x14ac:dyDescent="0.25">
      <c r="A283" s="7" t="s">
        <v>314</v>
      </c>
      <c r="B283" s="7" t="s">
        <v>316</v>
      </c>
      <c r="C283" s="469" t="s">
        <v>316</v>
      </c>
      <c r="D283" s="575"/>
      <c r="E283" s="588"/>
      <c r="F283" s="580"/>
      <c r="G283" s="613"/>
      <c r="H283" s="613"/>
      <c r="I283" s="584">
        <f>(G283+((0-E283)*F283)-H283)*D283</f>
        <v>0</v>
      </c>
      <c r="J283" s="585"/>
      <c r="L283">
        <v>6</v>
      </c>
      <c r="M283">
        <f>L261*100+L283</f>
        <v>406</v>
      </c>
    </row>
    <row r="284" spans="1:13" x14ac:dyDescent="0.25">
      <c r="A284" s="7"/>
      <c r="B284" s="7"/>
      <c r="C284" s="469"/>
      <c r="D284" s="579"/>
      <c r="E284" s="579"/>
      <c r="F284" s="579"/>
      <c r="G284" s="579"/>
      <c r="H284" s="579"/>
      <c r="I284" s="579"/>
      <c r="J284" s="497"/>
    </row>
    <row r="285" spans="1:13" ht="12" customHeight="1" x14ac:dyDescent="0.25">
      <c r="A285" s="916" t="s">
        <v>292</v>
      </c>
      <c r="B285" s="916"/>
      <c r="C285" s="916"/>
      <c r="D285" s="587">
        <f>SUM(D283:D284)</f>
        <v>0</v>
      </c>
      <c r="E285" s="515"/>
      <c r="F285" s="515"/>
      <c r="G285" s="515"/>
      <c r="H285" s="515"/>
      <c r="I285" s="587">
        <f>SUM(I283:I284)</f>
        <v>0</v>
      </c>
      <c r="J285" s="587">
        <f>SUM(J283:J284)</f>
        <v>0</v>
      </c>
    </row>
    <row r="286" spans="1:13" ht="12" customHeight="1" x14ac:dyDescent="0.25">
      <c r="A286" s="7" t="s">
        <v>315</v>
      </c>
      <c r="B286" s="7" t="s">
        <v>316</v>
      </c>
      <c r="C286" s="469" t="s">
        <v>316</v>
      </c>
      <c r="D286" s="575"/>
      <c r="E286" s="588"/>
      <c r="F286" s="580"/>
      <c r="G286" s="613"/>
      <c r="H286" s="613"/>
      <c r="I286" s="584">
        <f>(G286+((0-E286)*F286)-H286)*D286</f>
        <v>0</v>
      </c>
      <c r="J286" s="585"/>
      <c r="L286">
        <v>7</v>
      </c>
      <c r="M286">
        <f>L261*100+L286</f>
        <v>407</v>
      </c>
    </row>
    <row r="287" spans="1:13" x14ac:dyDescent="0.25">
      <c r="A287" s="7"/>
      <c r="B287" s="7"/>
      <c r="C287" s="469"/>
      <c r="D287" s="579"/>
      <c r="E287" s="579"/>
      <c r="F287" s="579"/>
      <c r="G287" s="579"/>
      <c r="H287" s="579"/>
      <c r="I287" s="579"/>
      <c r="J287" s="497"/>
    </row>
    <row r="288" spans="1:13" ht="12" customHeight="1" x14ac:dyDescent="0.25">
      <c r="A288" s="917" t="s">
        <v>292</v>
      </c>
      <c r="B288" s="917"/>
      <c r="C288" s="917"/>
      <c r="D288" s="587">
        <f>SUM(D286:D287)</f>
        <v>0</v>
      </c>
      <c r="E288" s="515"/>
      <c r="F288" s="515"/>
      <c r="G288" s="515"/>
      <c r="H288" s="515"/>
      <c r="I288" s="587">
        <f>SUM(I286:I287)</f>
        <v>0</v>
      </c>
      <c r="J288" s="587">
        <f>SUM(J286:J287)</f>
        <v>0</v>
      </c>
    </row>
    <row r="289" spans="1:12" x14ac:dyDescent="0.25">
      <c r="A289" s="865" t="s">
        <v>91</v>
      </c>
      <c r="B289" s="865"/>
      <c r="C289" s="865"/>
      <c r="D289" s="587">
        <f>D276+D279+D282+D285+D288</f>
        <v>0</v>
      </c>
      <c r="E289" s="516"/>
      <c r="F289" s="516"/>
      <c r="G289" s="516"/>
      <c r="H289" s="516"/>
      <c r="I289" s="587">
        <f>I276+I279+I282+I285+I288</f>
        <v>0</v>
      </c>
      <c r="J289" s="587">
        <f>J276+J279+J282+J285+J288</f>
        <v>0</v>
      </c>
    </row>
    <row r="290" spans="1:12" x14ac:dyDescent="0.25">
      <c r="A290" s="896" t="s">
        <v>714</v>
      </c>
      <c r="B290" s="896"/>
      <c r="C290" s="896"/>
      <c r="D290" s="896"/>
      <c r="E290" s="896"/>
      <c r="F290" s="896"/>
      <c r="G290" s="896"/>
      <c r="H290" s="896"/>
      <c r="I290" s="896"/>
      <c r="J290" s="896"/>
    </row>
    <row r="291" spans="1:12" x14ac:dyDescent="0.25">
      <c r="A291" s="927"/>
      <c r="B291" s="927"/>
      <c r="C291" s="927"/>
      <c r="D291" s="927"/>
      <c r="E291" s="927"/>
      <c r="F291" s="927"/>
      <c r="G291" s="927"/>
      <c r="H291" s="927"/>
      <c r="I291" s="927"/>
      <c r="J291" s="927"/>
    </row>
    <row r="292" spans="1:12" x14ac:dyDescent="0.25">
      <c r="A292" s="583" t="s">
        <v>568</v>
      </c>
      <c r="B292" s="583"/>
      <c r="C292" s="583"/>
      <c r="D292" s="583"/>
      <c r="E292" s="583"/>
      <c r="F292" s="583"/>
      <c r="G292" s="583"/>
      <c r="H292" s="583"/>
      <c r="I292" s="583"/>
      <c r="J292" s="583"/>
    </row>
    <row r="297" spans="1:12" ht="12" customHeight="1" x14ac:dyDescent="0.25">
      <c r="A297" s="702" t="s">
        <v>23</v>
      </c>
      <c r="B297" s="702"/>
      <c r="C297" s="890">
        <f>Presentación!$C$3</f>
        <v>1990</v>
      </c>
      <c r="D297" s="890"/>
      <c r="E297" s="890"/>
      <c r="F297" s="890"/>
      <c r="G297" s="890"/>
      <c r="H297" s="890"/>
      <c r="I297" s="890"/>
      <c r="J297" s="890"/>
    </row>
    <row r="298" spans="1:12" ht="12" customHeight="1" x14ac:dyDescent="0.25">
      <c r="A298" s="702" t="s">
        <v>24</v>
      </c>
      <c r="B298" s="702"/>
      <c r="C298" s="891" t="s">
        <v>380</v>
      </c>
      <c r="D298" s="891"/>
      <c r="E298" s="891"/>
      <c r="F298" s="891"/>
      <c r="G298" s="891"/>
      <c r="H298" s="891"/>
      <c r="I298" s="891"/>
      <c r="J298" s="891"/>
      <c r="L298">
        <v>5</v>
      </c>
    </row>
    <row r="299" spans="1:12" ht="12.75" customHeight="1" x14ac:dyDescent="0.25">
      <c r="A299" s="702" t="s">
        <v>5</v>
      </c>
      <c r="B299" s="702"/>
      <c r="C299" s="703" t="s">
        <v>26</v>
      </c>
      <c r="D299" s="703"/>
      <c r="E299" s="703"/>
      <c r="F299" s="703"/>
      <c r="G299" s="703"/>
      <c r="H299" s="703"/>
      <c r="I299" s="703"/>
      <c r="J299" s="703"/>
    </row>
    <row r="300" spans="1:12" ht="12.75" customHeight="1" x14ac:dyDescent="0.25">
      <c r="A300" s="702" t="s">
        <v>27</v>
      </c>
      <c r="B300" s="702"/>
      <c r="C300" s="703" t="s">
        <v>708</v>
      </c>
      <c r="D300" s="703"/>
      <c r="E300" s="703"/>
      <c r="F300" s="703"/>
      <c r="G300" s="703"/>
      <c r="H300" s="703"/>
      <c r="I300" s="703"/>
      <c r="J300" s="703"/>
    </row>
    <row r="301" spans="1:12" ht="12" customHeight="1" x14ac:dyDescent="0.25">
      <c r="A301" s="702" t="s">
        <v>29</v>
      </c>
      <c r="B301" s="702"/>
      <c r="C301" s="703" t="s">
        <v>709</v>
      </c>
      <c r="D301" s="703"/>
      <c r="E301" s="703"/>
      <c r="F301" s="703"/>
      <c r="G301" s="703"/>
      <c r="H301" s="703"/>
      <c r="I301" s="703"/>
      <c r="J301" s="703"/>
    </row>
    <row r="302" spans="1:12" ht="12" customHeight="1" x14ac:dyDescent="0.25">
      <c r="A302" s="702" t="s">
        <v>31</v>
      </c>
      <c r="B302" s="702"/>
      <c r="C302" s="703" t="s">
        <v>406</v>
      </c>
      <c r="D302" s="703"/>
      <c r="E302" s="703"/>
      <c r="F302" s="703"/>
      <c r="G302" s="703"/>
      <c r="H302" s="703"/>
      <c r="I302" s="703"/>
      <c r="J302" s="703"/>
    </row>
    <row r="303" spans="1:12" ht="12" customHeight="1" x14ac:dyDescent="0.25">
      <c r="A303" s="704" t="s">
        <v>33</v>
      </c>
      <c r="B303" s="704"/>
      <c r="C303" s="97" t="s">
        <v>34</v>
      </c>
      <c r="D303" s="705" t="s">
        <v>219</v>
      </c>
      <c r="E303" s="705"/>
      <c r="F303" s="705"/>
      <c r="G303" s="705" t="s">
        <v>455</v>
      </c>
      <c r="H303" s="705"/>
      <c r="I303" s="705"/>
      <c r="J303" s="705"/>
    </row>
    <row r="304" spans="1:12" ht="34.5" customHeight="1" x14ac:dyDescent="0.25">
      <c r="A304" s="7" t="s">
        <v>37</v>
      </c>
      <c r="B304" s="7"/>
      <c r="C304" s="6" t="s">
        <v>38</v>
      </c>
      <c r="D304" s="98" t="s">
        <v>710</v>
      </c>
      <c r="E304" s="98" t="s">
        <v>222</v>
      </c>
      <c r="F304" s="98" t="s">
        <v>43</v>
      </c>
      <c r="G304" s="98" t="s">
        <v>457</v>
      </c>
      <c r="H304" s="98" t="s">
        <v>458</v>
      </c>
      <c r="I304" s="98" t="s">
        <v>411</v>
      </c>
      <c r="J304" s="98" t="s">
        <v>411</v>
      </c>
    </row>
    <row r="305" spans="1:13" ht="12.75" customHeight="1" x14ac:dyDescent="0.25">
      <c r="A305" s="6" t="s">
        <v>197</v>
      </c>
      <c r="B305" s="6" t="s">
        <v>47</v>
      </c>
      <c r="C305" s="6"/>
      <c r="D305" s="892" t="s">
        <v>48</v>
      </c>
      <c r="E305" s="571" t="s">
        <v>552</v>
      </c>
      <c r="F305" s="571" t="s">
        <v>120</v>
      </c>
      <c r="G305" s="571" t="s">
        <v>460</v>
      </c>
      <c r="H305" s="571" t="s">
        <v>460</v>
      </c>
      <c r="I305" s="892" t="s">
        <v>52</v>
      </c>
      <c r="J305" s="892" t="s">
        <v>225</v>
      </c>
    </row>
    <row r="306" spans="1:13" ht="13.5" x14ac:dyDescent="0.25">
      <c r="A306" s="6"/>
      <c r="B306" s="6"/>
      <c r="C306" s="6"/>
      <c r="D306" s="892"/>
      <c r="E306" s="571" t="s">
        <v>498</v>
      </c>
      <c r="F306" s="571" t="s">
        <v>123</v>
      </c>
      <c r="G306" s="571" t="s">
        <v>462</v>
      </c>
      <c r="H306" s="571" t="s">
        <v>462</v>
      </c>
      <c r="I306" s="892"/>
      <c r="J306" s="892"/>
    </row>
    <row r="307" spans="1:13" ht="12.75" customHeight="1" x14ac:dyDescent="0.25">
      <c r="A307" s="6"/>
      <c r="B307" s="6"/>
      <c r="C307" s="6"/>
      <c r="D307" s="892"/>
      <c r="E307" s="7"/>
      <c r="F307" s="7"/>
      <c r="G307" s="7" t="s">
        <v>557</v>
      </c>
      <c r="H307" s="7" t="s">
        <v>557</v>
      </c>
      <c r="I307" s="893" t="s">
        <v>682</v>
      </c>
      <c r="J307" s="893" t="s">
        <v>683</v>
      </c>
    </row>
    <row r="308" spans="1:13" x14ac:dyDescent="0.25">
      <c r="A308" s="6"/>
      <c r="B308" s="6"/>
      <c r="C308" s="6"/>
      <c r="D308" s="892"/>
      <c r="E308" s="7"/>
      <c r="F308" s="7"/>
      <c r="G308" s="7"/>
      <c r="H308" s="7"/>
      <c r="I308" s="893"/>
      <c r="J308" s="893"/>
    </row>
    <row r="309" spans="1:13" ht="13.5" x14ac:dyDescent="0.35">
      <c r="A309" s="6"/>
      <c r="B309" s="6"/>
      <c r="C309" s="6"/>
      <c r="D309" s="572" t="s">
        <v>467</v>
      </c>
      <c r="E309" s="572" t="s">
        <v>468</v>
      </c>
      <c r="F309" s="572" t="s">
        <v>65</v>
      </c>
      <c r="G309" s="572" t="s">
        <v>66</v>
      </c>
      <c r="H309" s="572" t="s">
        <v>469</v>
      </c>
      <c r="I309" s="573" t="s">
        <v>470</v>
      </c>
      <c r="J309" s="573" t="s">
        <v>470</v>
      </c>
    </row>
    <row r="310" spans="1:13" ht="12.75" customHeight="1" x14ac:dyDescent="0.25">
      <c r="A310" s="687" t="s">
        <v>68</v>
      </c>
      <c r="B310" s="687" t="s">
        <v>316</v>
      </c>
      <c r="C310" s="135" t="s">
        <v>689</v>
      </c>
      <c r="D310" s="575"/>
      <c r="E310" s="577"/>
      <c r="F310" s="576"/>
      <c r="G310" s="613"/>
      <c r="H310" s="613"/>
      <c r="I310" s="584">
        <f>(G310+((0-E310)*F310)-H310)*D310</f>
        <v>0</v>
      </c>
      <c r="J310" s="585"/>
      <c r="L310">
        <v>1</v>
      </c>
      <c r="M310">
        <f>L298*100+L310</f>
        <v>501</v>
      </c>
    </row>
    <row r="311" spans="1:13" x14ac:dyDescent="0.25">
      <c r="A311" s="687"/>
      <c r="B311" s="687"/>
      <c r="C311" s="486" t="s">
        <v>690</v>
      </c>
      <c r="D311" s="575"/>
      <c r="E311" s="491"/>
      <c r="F311" s="576"/>
      <c r="G311" s="613"/>
      <c r="H311" s="613"/>
      <c r="I311" s="584">
        <f>(G311+((0-E311)*F311)-H311)*D311</f>
        <v>0</v>
      </c>
      <c r="J311" s="585"/>
      <c r="L311">
        <v>2</v>
      </c>
      <c r="M311">
        <f>L298*100+L311</f>
        <v>502</v>
      </c>
    </row>
    <row r="312" spans="1:13" x14ac:dyDescent="0.25">
      <c r="A312" s="687"/>
      <c r="B312" s="687"/>
      <c r="C312" s="135" t="s">
        <v>691</v>
      </c>
      <c r="D312" s="575"/>
      <c r="E312" s="491"/>
      <c r="F312" s="576"/>
      <c r="G312" s="613"/>
      <c r="H312" s="613"/>
      <c r="I312" s="584">
        <f>(G312+((0-E312)*F312)-H312)*D312</f>
        <v>0</v>
      </c>
      <c r="J312" s="585"/>
      <c r="L312">
        <v>3</v>
      </c>
      <c r="M312">
        <f>L298*100+L312</f>
        <v>503</v>
      </c>
    </row>
    <row r="313" spans="1:13" ht="12" customHeight="1" x14ac:dyDescent="0.25">
      <c r="A313" s="916" t="s">
        <v>292</v>
      </c>
      <c r="B313" s="916"/>
      <c r="C313" s="916"/>
      <c r="D313" s="587">
        <f>SUM(D310:D312)</f>
        <v>0</v>
      </c>
      <c r="E313" s="515"/>
      <c r="F313" s="515"/>
      <c r="G313" s="515"/>
      <c r="H313" s="515"/>
      <c r="I313" s="587">
        <f>SUM(I310:I312)</f>
        <v>0</v>
      </c>
      <c r="J313" s="587">
        <f>SUM(J310:J312)</f>
        <v>0</v>
      </c>
    </row>
    <row r="314" spans="1:13" ht="12" customHeight="1" x14ac:dyDescent="0.25">
      <c r="A314" s="7" t="s">
        <v>310</v>
      </c>
      <c r="B314" s="7" t="s">
        <v>316</v>
      </c>
      <c r="C314" s="469" t="s">
        <v>316</v>
      </c>
      <c r="D314" s="575"/>
      <c r="E314" s="588"/>
      <c r="F314" s="580"/>
      <c r="G314" s="613"/>
      <c r="H314" s="613"/>
      <c r="I314" s="584">
        <f>(G314+((0-E314)*F314)-H314)*D314</f>
        <v>0</v>
      </c>
      <c r="J314" s="585"/>
      <c r="L314">
        <v>4</v>
      </c>
      <c r="M314">
        <f>L298*100+L314</f>
        <v>504</v>
      </c>
    </row>
    <row r="315" spans="1:13" x14ac:dyDescent="0.25">
      <c r="A315" s="7"/>
      <c r="B315" s="7"/>
      <c r="C315" s="469"/>
      <c r="D315" s="579"/>
      <c r="E315" s="579"/>
      <c r="F315" s="579"/>
      <c r="G315" s="579"/>
      <c r="H315" s="579"/>
      <c r="I315" s="579"/>
      <c r="J315" s="497"/>
    </row>
    <row r="316" spans="1:13" ht="12" customHeight="1" x14ac:dyDescent="0.25">
      <c r="A316" s="916" t="s">
        <v>292</v>
      </c>
      <c r="B316" s="916"/>
      <c r="C316" s="916"/>
      <c r="D316" s="587">
        <f>SUM(D314:D315)</f>
        <v>0</v>
      </c>
      <c r="E316" s="515"/>
      <c r="F316" s="515"/>
      <c r="G316" s="515"/>
      <c r="H316" s="515"/>
      <c r="I316" s="587">
        <f>SUM(I314:I315)</f>
        <v>0</v>
      </c>
      <c r="J316" s="587">
        <f>SUM(J314:J315)</f>
        <v>0</v>
      </c>
    </row>
    <row r="317" spans="1:13" ht="12" customHeight="1" x14ac:dyDescent="0.25">
      <c r="A317" s="7" t="s">
        <v>313</v>
      </c>
      <c r="B317" s="7" t="s">
        <v>316</v>
      </c>
      <c r="C317" s="469" t="s">
        <v>316</v>
      </c>
      <c r="D317" s="575"/>
      <c r="E317" s="588"/>
      <c r="F317" s="580"/>
      <c r="G317" s="613"/>
      <c r="H317" s="613"/>
      <c r="I317" s="584">
        <f>(G317+((0-E317)*F317)-H317)*D317</f>
        <v>0</v>
      </c>
      <c r="J317" s="585"/>
      <c r="L317">
        <v>5</v>
      </c>
      <c r="M317">
        <f>L298*100+L317</f>
        <v>505</v>
      </c>
    </row>
    <row r="318" spans="1:13" x14ac:dyDescent="0.25">
      <c r="A318" s="7"/>
      <c r="B318" s="7"/>
      <c r="C318" s="469"/>
      <c r="D318" s="579"/>
      <c r="E318" s="579"/>
      <c r="F318" s="579"/>
      <c r="G318" s="579"/>
      <c r="H318" s="579"/>
      <c r="I318" s="579"/>
      <c r="J318" s="497"/>
    </row>
    <row r="319" spans="1:13" ht="12" customHeight="1" x14ac:dyDescent="0.25">
      <c r="A319" s="916" t="s">
        <v>292</v>
      </c>
      <c r="B319" s="916"/>
      <c r="C319" s="916"/>
      <c r="D319" s="587">
        <f>SUM(D317:D318)</f>
        <v>0</v>
      </c>
      <c r="E319" s="515"/>
      <c r="F319" s="515"/>
      <c r="G319" s="515"/>
      <c r="H319" s="515"/>
      <c r="I319" s="587">
        <f>SUM(I317:I318)</f>
        <v>0</v>
      </c>
      <c r="J319" s="587">
        <f>SUM(J317:J318)</f>
        <v>0</v>
      </c>
    </row>
    <row r="320" spans="1:13" ht="12" customHeight="1" x14ac:dyDescent="0.25">
      <c r="A320" s="7" t="s">
        <v>314</v>
      </c>
      <c r="B320" s="7" t="s">
        <v>316</v>
      </c>
      <c r="C320" s="469" t="s">
        <v>316</v>
      </c>
      <c r="D320" s="575"/>
      <c r="E320" s="588"/>
      <c r="F320" s="580"/>
      <c r="G320" s="613"/>
      <c r="H320" s="613"/>
      <c r="I320" s="584">
        <f>(G320+((0-E320)*F320)-H320)*D320</f>
        <v>0</v>
      </c>
      <c r="J320" s="585"/>
      <c r="L320">
        <v>6</v>
      </c>
      <c r="M320">
        <f>L298*100+L320</f>
        <v>506</v>
      </c>
    </row>
    <row r="321" spans="1:13" x14ac:dyDescent="0.25">
      <c r="A321" s="7"/>
      <c r="B321" s="7"/>
      <c r="C321" s="469"/>
      <c r="D321" s="579"/>
      <c r="E321" s="579"/>
      <c r="F321" s="579"/>
      <c r="G321" s="579"/>
      <c r="H321" s="579"/>
      <c r="I321" s="579"/>
      <c r="J321" s="497"/>
    </row>
    <row r="322" spans="1:13" ht="12" customHeight="1" x14ac:dyDescent="0.25">
      <c r="A322" s="916" t="s">
        <v>292</v>
      </c>
      <c r="B322" s="916"/>
      <c r="C322" s="916"/>
      <c r="D322" s="587">
        <f>SUM(D320:D321)</f>
        <v>0</v>
      </c>
      <c r="E322" s="515"/>
      <c r="F322" s="515"/>
      <c r="G322" s="515"/>
      <c r="H322" s="515"/>
      <c r="I322" s="587">
        <f>SUM(I320:I321)</f>
        <v>0</v>
      </c>
      <c r="J322" s="587">
        <f>SUM(J320:J321)</f>
        <v>0</v>
      </c>
    </row>
    <row r="323" spans="1:13" ht="12" customHeight="1" x14ac:dyDescent="0.25">
      <c r="A323" s="7" t="s">
        <v>315</v>
      </c>
      <c r="B323" s="7" t="s">
        <v>316</v>
      </c>
      <c r="C323" s="469" t="s">
        <v>316</v>
      </c>
      <c r="D323" s="575"/>
      <c r="E323" s="588"/>
      <c r="F323" s="580"/>
      <c r="G323" s="613"/>
      <c r="H323" s="613"/>
      <c r="I323" s="584">
        <f>(G323+((0-E323)*F323)-H323)*D323</f>
        <v>0</v>
      </c>
      <c r="J323" s="585"/>
      <c r="L323">
        <v>7</v>
      </c>
      <c r="M323">
        <f>L298*100+L323</f>
        <v>507</v>
      </c>
    </row>
    <row r="324" spans="1:13" x14ac:dyDescent="0.25">
      <c r="A324" s="7"/>
      <c r="B324" s="7"/>
      <c r="C324" s="469"/>
      <c r="D324" s="579"/>
      <c r="E324" s="579"/>
      <c r="F324" s="579"/>
      <c r="G324" s="579"/>
      <c r="H324" s="579"/>
      <c r="I324" s="579"/>
      <c r="J324" s="497"/>
    </row>
    <row r="325" spans="1:13" ht="12" customHeight="1" x14ac:dyDescent="0.25">
      <c r="A325" s="917" t="s">
        <v>292</v>
      </c>
      <c r="B325" s="917"/>
      <c r="C325" s="917"/>
      <c r="D325" s="587">
        <f>SUM(D323:D324)</f>
        <v>0</v>
      </c>
      <c r="E325" s="515"/>
      <c r="F325" s="515"/>
      <c r="G325" s="515"/>
      <c r="H325" s="515"/>
      <c r="I325" s="587">
        <f>SUM(I323:I324)</f>
        <v>0</v>
      </c>
      <c r="J325" s="587">
        <f>SUM(J323:J324)</f>
        <v>0</v>
      </c>
    </row>
    <row r="326" spans="1:13" x14ac:dyDescent="0.25">
      <c r="A326" s="865" t="s">
        <v>91</v>
      </c>
      <c r="B326" s="865"/>
      <c r="C326" s="865"/>
      <c r="D326" s="587">
        <f>D313+D316+D319+D322+D325</f>
        <v>0</v>
      </c>
      <c r="E326" s="516"/>
      <c r="F326" s="516"/>
      <c r="G326" s="516"/>
      <c r="H326" s="516"/>
      <c r="I326" s="587">
        <f>I313+I316+I319+I322+I325</f>
        <v>0</v>
      </c>
      <c r="J326" s="587">
        <f>J313+J316+J319+J322+J325</f>
        <v>0</v>
      </c>
    </row>
    <row r="327" spans="1:13" x14ac:dyDescent="0.25">
      <c r="A327" s="896" t="s">
        <v>714</v>
      </c>
      <c r="B327" s="896"/>
      <c r="C327" s="896"/>
      <c r="D327" s="896"/>
      <c r="E327" s="896"/>
      <c r="F327" s="896"/>
      <c r="G327" s="896"/>
      <c r="H327" s="896"/>
      <c r="I327" s="896"/>
      <c r="J327" s="896"/>
    </row>
    <row r="328" spans="1:13" x14ac:dyDescent="0.25">
      <c r="A328" s="927"/>
      <c r="B328" s="927"/>
      <c r="C328" s="927"/>
      <c r="D328" s="927"/>
      <c r="E328" s="927"/>
      <c r="F328" s="927"/>
      <c r="G328" s="927"/>
      <c r="H328" s="927"/>
      <c r="I328" s="927"/>
      <c r="J328" s="927"/>
    </row>
    <row r="329" spans="1:13" x14ac:dyDescent="0.25">
      <c r="A329" s="583" t="s">
        <v>568</v>
      </c>
      <c r="B329" s="583"/>
      <c r="C329" s="583"/>
      <c r="D329" s="583"/>
      <c r="E329" s="583"/>
      <c r="F329" s="583"/>
      <c r="G329" s="583"/>
      <c r="H329" s="583"/>
      <c r="I329" s="583"/>
      <c r="J329" s="583"/>
    </row>
    <row r="334" spans="1:13" ht="12" customHeight="1" x14ac:dyDescent="0.25">
      <c r="A334" s="702" t="s">
        <v>23</v>
      </c>
      <c r="B334" s="702"/>
      <c r="C334" s="890">
        <f>Presentación!$C$3</f>
        <v>1990</v>
      </c>
      <c r="D334" s="890"/>
      <c r="E334" s="890"/>
      <c r="F334" s="890"/>
      <c r="G334" s="890"/>
      <c r="H334" s="890"/>
      <c r="I334" s="890"/>
      <c r="J334" s="890"/>
    </row>
    <row r="335" spans="1:13" ht="12" customHeight="1" x14ac:dyDescent="0.25">
      <c r="A335" s="702" t="s">
        <v>24</v>
      </c>
      <c r="B335" s="702"/>
      <c r="C335" s="891" t="s">
        <v>381</v>
      </c>
      <c r="D335" s="891"/>
      <c r="E335" s="891"/>
      <c r="F335" s="891"/>
      <c r="G335" s="891"/>
      <c r="H335" s="891"/>
      <c r="I335" s="891"/>
      <c r="J335" s="891"/>
      <c r="L335">
        <v>13</v>
      </c>
    </row>
    <row r="336" spans="1:13" ht="12.75" customHeight="1" x14ac:dyDescent="0.25">
      <c r="A336" s="702" t="s">
        <v>5</v>
      </c>
      <c r="B336" s="702"/>
      <c r="C336" s="703" t="s">
        <v>26</v>
      </c>
      <c r="D336" s="703"/>
      <c r="E336" s="703"/>
      <c r="F336" s="703"/>
      <c r="G336" s="703"/>
      <c r="H336" s="703"/>
      <c r="I336" s="703"/>
      <c r="J336" s="703"/>
    </row>
    <row r="337" spans="1:13" ht="12.75" customHeight="1" x14ac:dyDescent="0.25">
      <c r="A337" s="702" t="s">
        <v>27</v>
      </c>
      <c r="B337" s="702"/>
      <c r="C337" s="703" t="s">
        <v>708</v>
      </c>
      <c r="D337" s="703"/>
      <c r="E337" s="703"/>
      <c r="F337" s="703"/>
      <c r="G337" s="703"/>
      <c r="H337" s="703"/>
      <c r="I337" s="703"/>
      <c r="J337" s="703"/>
    </row>
    <row r="338" spans="1:13" ht="12" customHeight="1" x14ac:dyDescent="0.25">
      <c r="A338" s="702" t="s">
        <v>29</v>
      </c>
      <c r="B338" s="702"/>
      <c r="C338" s="703" t="s">
        <v>709</v>
      </c>
      <c r="D338" s="703"/>
      <c r="E338" s="703"/>
      <c r="F338" s="703"/>
      <c r="G338" s="703"/>
      <c r="H338" s="703"/>
      <c r="I338" s="703"/>
      <c r="J338" s="703"/>
    </row>
    <row r="339" spans="1:13" ht="12" customHeight="1" x14ac:dyDescent="0.25">
      <c r="A339" s="702" t="s">
        <v>31</v>
      </c>
      <c r="B339" s="702"/>
      <c r="C339" s="703" t="s">
        <v>406</v>
      </c>
      <c r="D339" s="703"/>
      <c r="E339" s="703"/>
      <c r="F339" s="703"/>
      <c r="G339" s="703"/>
      <c r="H339" s="703"/>
      <c r="I339" s="703"/>
      <c r="J339" s="703"/>
    </row>
    <row r="340" spans="1:13" ht="12" customHeight="1" x14ac:dyDescent="0.25">
      <c r="A340" s="704" t="s">
        <v>33</v>
      </c>
      <c r="B340" s="704"/>
      <c r="C340" s="97" t="s">
        <v>34</v>
      </c>
      <c r="D340" s="705" t="s">
        <v>219</v>
      </c>
      <c r="E340" s="705"/>
      <c r="F340" s="705"/>
      <c r="G340" s="705" t="s">
        <v>455</v>
      </c>
      <c r="H340" s="705"/>
      <c r="I340" s="705"/>
      <c r="J340" s="705"/>
    </row>
    <row r="341" spans="1:13" ht="34.5" customHeight="1" x14ac:dyDescent="0.25">
      <c r="A341" s="7" t="s">
        <v>37</v>
      </c>
      <c r="B341" s="7"/>
      <c r="C341" s="6" t="s">
        <v>38</v>
      </c>
      <c r="D341" s="98" t="s">
        <v>710</v>
      </c>
      <c r="E341" s="98" t="s">
        <v>222</v>
      </c>
      <c r="F341" s="98" t="s">
        <v>43</v>
      </c>
      <c r="G341" s="98" t="s">
        <v>457</v>
      </c>
      <c r="H341" s="98" t="s">
        <v>458</v>
      </c>
      <c r="I341" s="98" t="s">
        <v>411</v>
      </c>
      <c r="J341" s="98" t="s">
        <v>411</v>
      </c>
    </row>
    <row r="342" spans="1:13" ht="12.75" customHeight="1" x14ac:dyDescent="0.25">
      <c r="A342" s="6" t="s">
        <v>197</v>
      </c>
      <c r="B342" s="6" t="s">
        <v>47</v>
      </c>
      <c r="C342" s="6"/>
      <c r="D342" s="892" t="s">
        <v>48</v>
      </c>
      <c r="E342" s="571" t="s">
        <v>552</v>
      </c>
      <c r="F342" s="571" t="s">
        <v>120</v>
      </c>
      <c r="G342" s="571" t="s">
        <v>460</v>
      </c>
      <c r="H342" s="571" t="s">
        <v>460</v>
      </c>
      <c r="I342" s="892" t="s">
        <v>52</v>
      </c>
      <c r="J342" s="892" t="s">
        <v>225</v>
      </c>
    </row>
    <row r="343" spans="1:13" ht="13.5" x14ac:dyDescent="0.25">
      <c r="A343" s="6"/>
      <c r="B343" s="6"/>
      <c r="C343" s="6"/>
      <c r="D343" s="892"/>
      <c r="E343" s="571" t="s">
        <v>498</v>
      </c>
      <c r="F343" s="571" t="s">
        <v>123</v>
      </c>
      <c r="G343" s="571" t="s">
        <v>462</v>
      </c>
      <c r="H343" s="571" t="s">
        <v>462</v>
      </c>
      <c r="I343" s="892"/>
      <c r="J343" s="892"/>
    </row>
    <row r="344" spans="1:13" ht="12.75" customHeight="1" x14ac:dyDescent="0.25">
      <c r="A344" s="6"/>
      <c r="B344" s="6"/>
      <c r="C344" s="6"/>
      <c r="D344" s="892"/>
      <c r="E344" s="7"/>
      <c r="F344" s="7"/>
      <c r="G344" s="7" t="s">
        <v>557</v>
      </c>
      <c r="H344" s="7" t="s">
        <v>557</v>
      </c>
      <c r="I344" s="893" t="s">
        <v>682</v>
      </c>
      <c r="J344" s="893" t="s">
        <v>683</v>
      </c>
    </row>
    <row r="345" spans="1:13" x14ac:dyDescent="0.25">
      <c r="A345" s="6"/>
      <c r="B345" s="6"/>
      <c r="C345" s="6"/>
      <c r="D345" s="892"/>
      <c r="E345" s="7"/>
      <c r="F345" s="7"/>
      <c r="G345" s="7"/>
      <c r="H345" s="7"/>
      <c r="I345" s="893"/>
      <c r="J345" s="893"/>
    </row>
    <row r="346" spans="1:13" ht="13.5" x14ac:dyDescent="0.35">
      <c r="A346" s="6"/>
      <c r="B346" s="6"/>
      <c r="C346" s="6"/>
      <c r="D346" s="572" t="s">
        <v>467</v>
      </c>
      <c r="E346" s="572" t="s">
        <v>468</v>
      </c>
      <c r="F346" s="572" t="s">
        <v>65</v>
      </c>
      <c r="G346" s="572" t="s">
        <v>66</v>
      </c>
      <c r="H346" s="572" t="s">
        <v>469</v>
      </c>
      <c r="I346" s="573" t="s">
        <v>470</v>
      </c>
      <c r="J346" s="573" t="s">
        <v>470</v>
      </c>
    </row>
    <row r="347" spans="1:13" ht="12.75" customHeight="1" x14ac:dyDescent="0.25">
      <c r="A347" s="687" t="s">
        <v>68</v>
      </c>
      <c r="B347" s="687" t="s">
        <v>316</v>
      </c>
      <c r="C347" s="135" t="s">
        <v>689</v>
      </c>
      <c r="D347" s="575"/>
      <c r="E347" s="577"/>
      <c r="F347" s="576"/>
      <c r="G347" s="613"/>
      <c r="H347" s="613"/>
      <c r="I347" s="584">
        <f>(G347+((0-E347)*F347)-H347)*D347</f>
        <v>0</v>
      </c>
      <c r="J347" s="585"/>
      <c r="L347">
        <v>1</v>
      </c>
      <c r="M347">
        <f>L335*100+L347</f>
        <v>1301</v>
      </c>
    </row>
    <row r="348" spans="1:13" x14ac:dyDescent="0.25">
      <c r="A348" s="687"/>
      <c r="B348" s="687"/>
      <c r="C348" s="486" t="s">
        <v>690</v>
      </c>
      <c r="D348" s="575"/>
      <c r="E348" s="491"/>
      <c r="F348" s="576"/>
      <c r="G348" s="613"/>
      <c r="H348" s="613"/>
      <c r="I348" s="584">
        <f>(G348+((0-E348)*F348)-H348)*D348</f>
        <v>0</v>
      </c>
      <c r="J348" s="585"/>
      <c r="L348">
        <v>2</v>
      </c>
      <c r="M348">
        <f>L335*100+L348</f>
        <v>1302</v>
      </c>
    </row>
    <row r="349" spans="1:13" x14ac:dyDescent="0.25">
      <c r="A349" s="687"/>
      <c r="B349" s="687"/>
      <c r="C349" s="135" t="s">
        <v>691</v>
      </c>
      <c r="D349" s="575"/>
      <c r="E349" s="491"/>
      <c r="F349" s="576"/>
      <c r="G349" s="613"/>
      <c r="H349" s="613"/>
      <c r="I349" s="584">
        <f>(G349+((0-E349)*F349)-H349)*D349</f>
        <v>0</v>
      </c>
      <c r="J349" s="585"/>
      <c r="L349">
        <v>3</v>
      </c>
      <c r="M349">
        <f>L335*100+L349</f>
        <v>1303</v>
      </c>
    </row>
    <row r="350" spans="1:13" ht="12" customHeight="1" x14ac:dyDescent="0.25">
      <c r="A350" s="916" t="s">
        <v>292</v>
      </c>
      <c r="B350" s="916"/>
      <c r="C350" s="916"/>
      <c r="D350" s="587">
        <f>SUM(D347:D349)</f>
        <v>0</v>
      </c>
      <c r="E350" s="515"/>
      <c r="F350" s="515"/>
      <c r="G350" s="515"/>
      <c r="H350" s="515"/>
      <c r="I350" s="587">
        <f>SUM(I347:I349)</f>
        <v>0</v>
      </c>
      <c r="J350" s="587">
        <f>SUM(J347:J349)</f>
        <v>0</v>
      </c>
    </row>
    <row r="351" spans="1:13" ht="12" customHeight="1" x14ac:dyDescent="0.25">
      <c r="A351" s="7" t="s">
        <v>310</v>
      </c>
      <c r="B351" s="7" t="s">
        <v>316</v>
      </c>
      <c r="C351" s="469" t="s">
        <v>316</v>
      </c>
      <c r="D351" s="575"/>
      <c r="E351" s="588"/>
      <c r="F351" s="580"/>
      <c r="G351" s="613"/>
      <c r="H351" s="613"/>
      <c r="I351" s="584">
        <f>(G351+((0-E351)*F351)-H351)*D351</f>
        <v>0</v>
      </c>
      <c r="J351" s="585"/>
      <c r="L351">
        <v>4</v>
      </c>
      <c r="M351">
        <f>L335*100+L351</f>
        <v>1304</v>
      </c>
    </row>
    <row r="352" spans="1:13" x14ac:dyDescent="0.25">
      <c r="A352" s="7"/>
      <c r="B352" s="7"/>
      <c r="C352" s="469"/>
      <c r="D352" s="579"/>
      <c r="E352" s="579"/>
      <c r="F352" s="579"/>
      <c r="G352" s="579"/>
      <c r="H352" s="579"/>
      <c r="I352" s="579"/>
      <c r="J352" s="497"/>
    </row>
    <row r="353" spans="1:13" ht="12" customHeight="1" x14ac:dyDescent="0.25">
      <c r="A353" s="916" t="s">
        <v>292</v>
      </c>
      <c r="B353" s="916"/>
      <c r="C353" s="916"/>
      <c r="D353" s="587">
        <f>SUM(D351:D352)</f>
        <v>0</v>
      </c>
      <c r="E353" s="515"/>
      <c r="F353" s="515"/>
      <c r="G353" s="515"/>
      <c r="H353" s="515"/>
      <c r="I353" s="587">
        <f>SUM(I351:I352)</f>
        <v>0</v>
      </c>
      <c r="J353" s="587">
        <f>SUM(J351:J352)</f>
        <v>0</v>
      </c>
    </row>
    <row r="354" spans="1:13" ht="12" customHeight="1" x14ac:dyDescent="0.25">
      <c r="A354" s="7" t="s">
        <v>313</v>
      </c>
      <c r="B354" s="7" t="s">
        <v>316</v>
      </c>
      <c r="C354" s="469" t="s">
        <v>316</v>
      </c>
      <c r="D354" s="575"/>
      <c r="E354" s="588"/>
      <c r="F354" s="580"/>
      <c r="G354" s="613"/>
      <c r="H354" s="613"/>
      <c r="I354" s="584">
        <f>(G354+((0-E354)*F354)-H354)*D354</f>
        <v>0</v>
      </c>
      <c r="J354" s="585"/>
      <c r="L354">
        <v>5</v>
      </c>
      <c r="M354">
        <f>L335*100+L354</f>
        <v>1305</v>
      </c>
    </row>
    <row r="355" spans="1:13" x14ac:dyDescent="0.25">
      <c r="A355" s="7"/>
      <c r="B355" s="7"/>
      <c r="C355" s="469"/>
      <c r="D355" s="579"/>
      <c r="E355" s="579"/>
      <c r="F355" s="579"/>
      <c r="G355" s="579"/>
      <c r="H355" s="579"/>
      <c r="I355" s="579"/>
      <c r="J355" s="497"/>
    </row>
    <row r="356" spans="1:13" ht="12" customHeight="1" x14ac:dyDescent="0.25">
      <c r="A356" s="916" t="s">
        <v>292</v>
      </c>
      <c r="B356" s="916"/>
      <c r="C356" s="916"/>
      <c r="D356" s="587">
        <f>SUM(D354:D355)</f>
        <v>0</v>
      </c>
      <c r="E356" s="515"/>
      <c r="F356" s="515"/>
      <c r="G356" s="515"/>
      <c r="H356" s="515"/>
      <c r="I356" s="587">
        <f>SUM(I354:I355)</f>
        <v>0</v>
      </c>
      <c r="J356" s="587">
        <f>SUM(J354:J355)</f>
        <v>0</v>
      </c>
    </row>
    <row r="357" spans="1:13" ht="12" customHeight="1" x14ac:dyDescent="0.25">
      <c r="A357" s="7" t="s">
        <v>314</v>
      </c>
      <c r="B357" s="7" t="s">
        <v>316</v>
      </c>
      <c r="C357" s="469" t="s">
        <v>316</v>
      </c>
      <c r="D357" s="575"/>
      <c r="E357" s="588"/>
      <c r="F357" s="580"/>
      <c r="G357" s="613"/>
      <c r="H357" s="613"/>
      <c r="I357" s="584">
        <f>(G357+((0-E357)*F357)-H357)*D357</f>
        <v>0</v>
      </c>
      <c r="J357" s="585"/>
      <c r="L357">
        <v>6</v>
      </c>
      <c r="M357">
        <f>L335*100+L357</f>
        <v>1306</v>
      </c>
    </row>
    <row r="358" spans="1:13" x14ac:dyDescent="0.25">
      <c r="A358" s="7"/>
      <c r="B358" s="7"/>
      <c r="C358" s="469"/>
      <c r="D358" s="579"/>
      <c r="E358" s="579"/>
      <c r="F358" s="579"/>
      <c r="G358" s="579"/>
      <c r="H358" s="579"/>
      <c r="I358" s="579"/>
      <c r="J358" s="497"/>
    </row>
    <row r="359" spans="1:13" ht="12" customHeight="1" x14ac:dyDescent="0.25">
      <c r="A359" s="916" t="s">
        <v>292</v>
      </c>
      <c r="B359" s="916"/>
      <c r="C359" s="916"/>
      <c r="D359" s="587">
        <f>SUM(D357:D358)</f>
        <v>0</v>
      </c>
      <c r="E359" s="515"/>
      <c r="F359" s="515"/>
      <c r="G359" s="515"/>
      <c r="H359" s="515"/>
      <c r="I359" s="587">
        <f>SUM(I357:I358)</f>
        <v>0</v>
      </c>
      <c r="J359" s="587">
        <f>SUM(J357:J358)</f>
        <v>0</v>
      </c>
    </row>
    <row r="360" spans="1:13" ht="12" customHeight="1" x14ac:dyDescent="0.25">
      <c r="A360" s="7" t="s">
        <v>315</v>
      </c>
      <c r="B360" s="7" t="s">
        <v>316</v>
      </c>
      <c r="C360" s="469" t="s">
        <v>316</v>
      </c>
      <c r="D360" s="575"/>
      <c r="E360" s="588"/>
      <c r="F360" s="580"/>
      <c r="G360" s="613"/>
      <c r="H360" s="613"/>
      <c r="I360" s="584">
        <f>(G360+((0-E360)*F360)-H360)*D360</f>
        <v>0</v>
      </c>
      <c r="J360" s="585"/>
      <c r="L360">
        <v>7</v>
      </c>
      <c r="M360">
        <f>L335*100+L360</f>
        <v>1307</v>
      </c>
    </row>
    <row r="361" spans="1:13" x14ac:dyDescent="0.25">
      <c r="A361" s="7"/>
      <c r="B361" s="7"/>
      <c r="C361" s="469"/>
      <c r="D361" s="579"/>
      <c r="E361" s="579"/>
      <c r="F361" s="579"/>
      <c r="G361" s="579"/>
      <c r="H361" s="579"/>
      <c r="I361" s="579"/>
      <c r="J361" s="497"/>
    </row>
    <row r="362" spans="1:13" ht="12" customHeight="1" x14ac:dyDescent="0.25">
      <c r="A362" s="917" t="s">
        <v>292</v>
      </c>
      <c r="B362" s="917"/>
      <c r="C362" s="917"/>
      <c r="D362" s="587">
        <f>SUM(D360:D361)</f>
        <v>0</v>
      </c>
      <c r="E362" s="515"/>
      <c r="F362" s="515"/>
      <c r="G362" s="515"/>
      <c r="H362" s="515"/>
      <c r="I362" s="587">
        <f>SUM(I360:I361)</f>
        <v>0</v>
      </c>
      <c r="J362" s="587">
        <f>SUM(J360:J361)</f>
        <v>0</v>
      </c>
    </row>
    <row r="363" spans="1:13" x14ac:dyDescent="0.25">
      <c r="A363" s="865" t="s">
        <v>91</v>
      </c>
      <c r="B363" s="865"/>
      <c r="C363" s="865"/>
      <c r="D363" s="587">
        <f>D350+D353+D356+D359+D362</f>
        <v>0</v>
      </c>
      <c r="E363" s="516"/>
      <c r="F363" s="516"/>
      <c r="G363" s="516"/>
      <c r="H363" s="516"/>
      <c r="I363" s="587">
        <f>I350+I353+I356+I359+I362</f>
        <v>0</v>
      </c>
      <c r="J363" s="587">
        <f>J350+J353+J356+J359+J362</f>
        <v>0</v>
      </c>
    </row>
    <row r="364" spans="1:13" x14ac:dyDescent="0.25">
      <c r="A364" s="896" t="s">
        <v>714</v>
      </c>
      <c r="B364" s="896"/>
      <c r="C364" s="896"/>
      <c r="D364" s="896"/>
      <c r="E364" s="896"/>
      <c r="F364" s="896"/>
      <c r="G364" s="896"/>
      <c r="H364" s="896"/>
      <c r="I364" s="896"/>
      <c r="J364" s="896"/>
    </row>
    <row r="365" spans="1:13" x14ac:dyDescent="0.25">
      <c r="A365" s="927"/>
      <c r="B365" s="927"/>
      <c r="C365" s="927"/>
      <c r="D365" s="927"/>
      <c r="E365" s="927"/>
      <c r="F365" s="927"/>
      <c r="G365" s="927"/>
      <c r="H365" s="927"/>
      <c r="I365" s="927"/>
      <c r="J365" s="927"/>
    </row>
    <row r="366" spans="1:13" x14ac:dyDescent="0.25">
      <c r="A366" s="583" t="s">
        <v>568</v>
      </c>
      <c r="B366" s="583"/>
      <c r="C366" s="583"/>
      <c r="D366" s="583"/>
      <c r="E366" s="583"/>
      <c r="F366" s="583"/>
      <c r="G366" s="583"/>
      <c r="H366" s="583"/>
      <c r="I366" s="583"/>
      <c r="J366" s="583"/>
    </row>
    <row r="371" spans="1:13" ht="12" customHeight="1" x14ac:dyDescent="0.25">
      <c r="A371" s="702" t="s">
        <v>23</v>
      </c>
      <c r="B371" s="702"/>
      <c r="C371" s="890">
        <f>Presentación!$C$3</f>
        <v>1990</v>
      </c>
      <c r="D371" s="890"/>
      <c r="E371" s="890"/>
      <c r="F371" s="890"/>
      <c r="G371" s="890"/>
      <c r="H371" s="890"/>
      <c r="I371" s="890"/>
      <c r="J371" s="890"/>
    </row>
    <row r="372" spans="1:13" ht="12" customHeight="1" x14ac:dyDescent="0.25">
      <c r="A372" s="702" t="s">
        <v>24</v>
      </c>
      <c r="B372" s="702"/>
      <c r="C372" s="891" t="s">
        <v>382</v>
      </c>
      <c r="D372" s="891"/>
      <c r="E372" s="891"/>
      <c r="F372" s="891"/>
      <c r="G372" s="891"/>
      <c r="H372" s="891"/>
      <c r="I372" s="891"/>
      <c r="J372" s="891"/>
      <c r="L372">
        <v>6</v>
      </c>
    </row>
    <row r="373" spans="1:13" ht="12" customHeight="1" x14ac:dyDescent="0.25">
      <c r="A373" s="702" t="s">
        <v>5</v>
      </c>
      <c r="B373" s="702"/>
      <c r="C373" s="703" t="s">
        <v>26</v>
      </c>
      <c r="D373" s="703"/>
      <c r="E373" s="703"/>
      <c r="F373" s="703"/>
      <c r="G373" s="703"/>
      <c r="H373" s="703"/>
      <c r="I373" s="703"/>
      <c r="J373" s="703"/>
    </row>
    <row r="374" spans="1:13" ht="12.75" customHeight="1" x14ac:dyDescent="0.25">
      <c r="A374" s="702" t="s">
        <v>27</v>
      </c>
      <c r="B374" s="702"/>
      <c r="C374" s="703" t="s">
        <v>708</v>
      </c>
      <c r="D374" s="703"/>
      <c r="E374" s="703"/>
      <c r="F374" s="703"/>
      <c r="G374" s="703"/>
      <c r="H374" s="703"/>
      <c r="I374" s="703"/>
      <c r="J374" s="703"/>
    </row>
    <row r="375" spans="1:13" ht="12" customHeight="1" x14ac:dyDescent="0.25">
      <c r="A375" s="702" t="s">
        <v>29</v>
      </c>
      <c r="B375" s="702"/>
      <c r="C375" s="703" t="s">
        <v>709</v>
      </c>
      <c r="D375" s="703"/>
      <c r="E375" s="703"/>
      <c r="F375" s="703"/>
      <c r="G375" s="703"/>
      <c r="H375" s="703"/>
      <c r="I375" s="703"/>
      <c r="J375" s="703"/>
    </row>
    <row r="376" spans="1:13" ht="12" customHeight="1" x14ac:dyDescent="0.25">
      <c r="A376" s="702" t="s">
        <v>31</v>
      </c>
      <c r="B376" s="702"/>
      <c r="C376" s="703" t="s">
        <v>406</v>
      </c>
      <c r="D376" s="703"/>
      <c r="E376" s="703"/>
      <c r="F376" s="703"/>
      <c r="G376" s="703"/>
      <c r="H376" s="703"/>
      <c r="I376" s="703"/>
      <c r="J376" s="703"/>
    </row>
    <row r="377" spans="1:13" ht="12.75" customHeight="1" x14ac:dyDescent="0.25">
      <c r="A377" s="704" t="s">
        <v>33</v>
      </c>
      <c r="B377" s="704"/>
      <c r="C377" s="97" t="s">
        <v>34</v>
      </c>
      <c r="D377" s="705" t="s">
        <v>219</v>
      </c>
      <c r="E377" s="705"/>
      <c r="F377" s="705"/>
      <c r="G377" s="705" t="s">
        <v>455</v>
      </c>
      <c r="H377" s="705"/>
      <c r="I377" s="705"/>
      <c r="J377" s="705"/>
    </row>
    <row r="378" spans="1:13" ht="34.5" customHeight="1" x14ac:dyDescent="0.25">
      <c r="A378" s="7" t="s">
        <v>37</v>
      </c>
      <c r="B378" s="7"/>
      <c r="C378" s="6" t="s">
        <v>38</v>
      </c>
      <c r="D378" s="98" t="s">
        <v>710</v>
      </c>
      <c r="E378" s="98" t="s">
        <v>222</v>
      </c>
      <c r="F378" s="98" t="s">
        <v>43</v>
      </c>
      <c r="G378" s="98" t="s">
        <v>457</v>
      </c>
      <c r="H378" s="98" t="s">
        <v>458</v>
      </c>
      <c r="I378" s="98" t="s">
        <v>411</v>
      </c>
      <c r="J378" s="98" t="s">
        <v>411</v>
      </c>
    </row>
    <row r="379" spans="1:13" ht="12.75" customHeight="1" x14ac:dyDescent="0.25">
      <c r="A379" s="6" t="s">
        <v>197</v>
      </c>
      <c r="B379" s="6" t="s">
        <v>47</v>
      </c>
      <c r="C379" s="6"/>
      <c r="D379" s="892" t="s">
        <v>48</v>
      </c>
      <c r="E379" s="571" t="s">
        <v>552</v>
      </c>
      <c r="F379" s="571" t="s">
        <v>120</v>
      </c>
      <c r="G379" s="571" t="s">
        <v>460</v>
      </c>
      <c r="H379" s="571" t="s">
        <v>460</v>
      </c>
      <c r="I379" s="892" t="s">
        <v>52</v>
      </c>
      <c r="J379" s="892" t="s">
        <v>225</v>
      </c>
    </row>
    <row r="380" spans="1:13" ht="13.5" x14ac:dyDescent="0.25">
      <c r="A380" s="6"/>
      <c r="B380" s="6"/>
      <c r="C380" s="6"/>
      <c r="D380" s="892"/>
      <c r="E380" s="571" t="s">
        <v>498</v>
      </c>
      <c r="F380" s="571" t="s">
        <v>123</v>
      </c>
      <c r="G380" s="571" t="s">
        <v>462</v>
      </c>
      <c r="H380" s="571" t="s">
        <v>462</v>
      </c>
      <c r="I380" s="892"/>
      <c r="J380" s="892"/>
    </row>
    <row r="381" spans="1:13" ht="12.75" customHeight="1" x14ac:dyDescent="0.25">
      <c r="A381" s="6"/>
      <c r="B381" s="6"/>
      <c r="C381" s="6"/>
      <c r="D381" s="892"/>
      <c r="E381" s="7"/>
      <c r="F381" s="7"/>
      <c r="G381" s="7" t="s">
        <v>557</v>
      </c>
      <c r="H381" s="7" t="s">
        <v>557</v>
      </c>
      <c r="I381" s="893" t="s">
        <v>682</v>
      </c>
      <c r="J381" s="893" t="s">
        <v>683</v>
      </c>
    </row>
    <row r="382" spans="1:13" x14ac:dyDescent="0.25">
      <c r="A382" s="6"/>
      <c r="B382" s="6"/>
      <c r="C382" s="6"/>
      <c r="D382" s="892"/>
      <c r="E382" s="7"/>
      <c r="F382" s="7"/>
      <c r="G382" s="7"/>
      <c r="H382" s="7"/>
      <c r="I382" s="893"/>
      <c r="J382" s="893"/>
    </row>
    <row r="383" spans="1:13" ht="13.5" x14ac:dyDescent="0.35">
      <c r="A383" s="6"/>
      <c r="B383" s="6"/>
      <c r="C383" s="6"/>
      <c r="D383" s="572" t="s">
        <v>467</v>
      </c>
      <c r="E383" s="572" t="s">
        <v>468</v>
      </c>
      <c r="F383" s="572" t="s">
        <v>65</v>
      </c>
      <c r="G383" s="572" t="s">
        <v>66</v>
      </c>
      <c r="H383" s="572" t="s">
        <v>469</v>
      </c>
      <c r="I383" s="573" t="s">
        <v>470</v>
      </c>
      <c r="J383" s="573" t="s">
        <v>470</v>
      </c>
    </row>
    <row r="384" spans="1:13" ht="12.75" customHeight="1" x14ac:dyDescent="0.25">
      <c r="A384" s="687" t="s">
        <v>68</v>
      </c>
      <c r="B384" s="687" t="s">
        <v>316</v>
      </c>
      <c r="C384" s="135" t="s">
        <v>689</v>
      </c>
      <c r="D384" s="575"/>
      <c r="E384" s="577"/>
      <c r="F384" s="576"/>
      <c r="G384" s="613"/>
      <c r="H384" s="613"/>
      <c r="I384" s="584">
        <f>(G384+((0-E384)*F384)-H384)*D384</f>
        <v>0</v>
      </c>
      <c r="J384" s="585"/>
      <c r="L384">
        <v>1</v>
      </c>
      <c r="M384">
        <f>L372*100+L384</f>
        <v>601</v>
      </c>
    </row>
    <row r="385" spans="1:13" x14ac:dyDescent="0.25">
      <c r="A385" s="687"/>
      <c r="B385" s="687"/>
      <c r="C385" s="486" t="s">
        <v>690</v>
      </c>
      <c r="D385" s="575"/>
      <c r="E385" s="491"/>
      <c r="F385" s="576"/>
      <c r="G385" s="613"/>
      <c r="H385" s="613"/>
      <c r="I385" s="584">
        <f>(G385+((0-E385)*F385)-H385)*D385</f>
        <v>0</v>
      </c>
      <c r="J385" s="585"/>
      <c r="L385">
        <v>2</v>
      </c>
      <c r="M385">
        <f>L372*100+L385</f>
        <v>602</v>
      </c>
    </row>
    <row r="386" spans="1:13" x14ac:dyDescent="0.25">
      <c r="A386" s="687"/>
      <c r="B386" s="687"/>
      <c r="C386" s="135" t="s">
        <v>691</v>
      </c>
      <c r="D386" s="575"/>
      <c r="E386" s="491"/>
      <c r="F386" s="576"/>
      <c r="G386" s="613"/>
      <c r="H386" s="613"/>
      <c r="I386" s="584">
        <f>(G386+((0-E386)*F386)-H386)*D386</f>
        <v>0</v>
      </c>
      <c r="J386" s="585"/>
      <c r="L386">
        <v>3</v>
      </c>
      <c r="M386">
        <f>L372*100+L386</f>
        <v>603</v>
      </c>
    </row>
    <row r="387" spans="1:13" ht="12" customHeight="1" x14ac:dyDescent="0.25">
      <c r="A387" s="916" t="s">
        <v>292</v>
      </c>
      <c r="B387" s="916"/>
      <c r="C387" s="916"/>
      <c r="D387" s="587">
        <f>SUM(D384:D386)</f>
        <v>0</v>
      </c>
      <c r="E387" s="515"/>
      <c r="F387" s="515"/>
      <c r="G387" s="515"/>
      <c r="H387" s="515"/>
      <c r="I387" s="587">
        <f>SUM(I384:I386)</f>
        <v>0</v>
      </c>
      <c r="J387" s="587">
        <f>SUM(J384:J386)</f>
        <v>0</v>
      </c>
    </row>
    <row r="388" spans="1:13" ht="12" customHeight="1" x14ac:dyDescent="0.25">
      <c r="A388" s="7" t="s">
        <v>310</v>
      </c>
      <c r="B388" s="7" t="s">
        <v>316</v>
      </c>
      <c r="C388" s="469" t="s">
        <v>316</v>
      </c>
      <c r="D388" s="575"/>
      <c r="E388" s="588"/>
      <c r="F388" s="580"/>
      <c r="G388" s="613"/>
      <c r="H388" s="613"/>
      <c r="I388" s="584">
        <f>(G388+((0-E388)*F388)-H388)*D388</f>
        <v>0</v>
      </c>
      <c r="J388" s="585"/>
      <c r="L388">
        <v>4</v>
      </c>
      <c r="M388">
        <f>L372*100+L388</f>
        <v>604</v>
      </c>
    </row>
    <row r="389" spans="1:13" x14ac:dyDescent="0.25">
      <c r="A389" s="7"/>
      <c r="B389" s="7"/>
      <c r="C389" s="469"/>
      <c r="D389" s="579"/>
      <c r="E389" s="579"/>
      <c r="F389" s="579"/>
      <c r="G389" s="579"/>
      <c r="H389" s="579"/>
      <c r="I389" s="579"/>
      <c r="J389" s="497"/>
    </row>
    <row r="390" spans="1:13" ht="12" customHeight="1" x14ac:dyDescent="0.25">
      <c r="A390" s="916" t="s">
        <v>292</v>
      </c>
      <c r="B390" s="916"/>
      <c r="C390" s="916"/>
      <c r="D390" s="587">
        <f>SUM(D388:D389)</f>
        <v>0</v>
      </c>
      <c r="E390" s="515"/>
      <c r="F390" s="515"/>
      <c r="G390" s="515"/>
      <c r="H390" s="515"/>
      <c r="I390" s="587">
        <f>SUM(I388:I389)</f>
        <v>0</v>
      </c>
      <c r="J390" s="587">
        <f>SUM(J388:J389)</f>
        <v>0</v>
      </c>
    </row>
    <row r="391" spans="1:13" ht="12" customHeight="1" x14ac:dyDescent="0.25">
      <c r="A391" s="7" t="s">
        <v>313</v>
      </c>
      <c r="B391" s="7" t="s">
        <v>316</v>
      </c>
      <c r="C391" s="469" t="s">
        <v>316</v>
      </c>
      <c r="D391" s="575"/>
      <c r="E391" s="588"/>
      <c r="F391" s="580"/>
      <c r="G391" s="613"/>
      <c r="H391" s="613"/>
      <c r="I391" s="584">
        <f>(G391+((0-E391)*F391)-H391)*D391</f>
        <v>0</v>
      </c>
      <c r="J391" s="585"/>
      <c r="L391">
        <v>5</v>
      </c>
      <c r="M391">
        <f>L372*100+L391</f>
        <v>605</v>
      </c>
    </row>
    <row r="392" spans="1:13" x14ac:dyDescent="0.25">
      <c r="A392" s="7"/>
      <c r="B392" s="7"/>
      <c r="C392" s="469"/>
      <c r="D392" s="579"/>
      <c r="E392" s="579"/>
      <c r="F392" s="579"/>
      <c r="G392" s="579"/>
      <c r="H392" s="579"/>
      <c r="I392" s="579"/>
      <c r="J392" s="497"/>
    </row>
    <row r="393" spans="1:13" ht="12" customHeight="1" x14ac:dyDescent="0.25">
      <c r="A393" s="916" t="s">
        <v>292</v>
      </c>
      <c r="B393" s="916"/>
      <c r="C393" s="916"/>
      <c r="D393" s="587">
        <f>SUM(D391:D392)</f>
        <v>0</v>
      </c>
      <c r="E393" s="515"/>
      <c r="F393" s="515"/>
      <c r="G393" s="515"/>
      <c r="H393" s="515"/>
      <c r="I393" s="587">
        <f>SUM(I391:I392)</f>
        <v>0</v>
      </c>
      <c r="J393" s="587">
        <f>SUM(J391:J392)</f>
        <v>0</v>
      </c>
    </row>
    <row r="394" spans="1:13" ht="12" customHeight="1" x14ac:dyDescent="0.25">
      <c r="A394" s="7" t="s">
        <v>314</v>
      </c>
      <c r="B394" s="7" t="s">
        <v>316</v>
      </c>
      <c r="C394" s="469" t="s">
        <v>316</v>
      </c>
      <c r="D394" s="575"/>
      <c r="E394" s="588"/>
      <c r="F394" s="580"/>
      <c r="G394" s="613"/>
      <c r="H394" s="613"/>
      <c r="I394" s="584">
        <f>(G394+((0-E394)*F394)-H394)*D394</f>
        <v>0</v>
      </c>
      <c r="J394" s="585"/>
      <c r="L394">
        <v>6</v>
      </c>
      <c r="M394">
        <f>L372*100+L394</f>
        <v>606</v>
      </c>
    </row>
    <row r="395" spans="1:13" x14ac:dyDescent="0.25">
      <c r="A395" s="7"/>
      <c r="B395" s="7"/>
      <c r="C395" s="469"/>
      <c r="D395" s="579"/>
      <c r="E395" s="579"/>
      <c r="F395" s="579"/>
      <c r="G395" s="579"/>
      <c r="H395" s="579"/>
      <c r="I395" s="579"/>
      <c r="J395" s="497"/>
    </row>
    <row r="396" spans="1:13" ht="12" customHeight="1" x14ac:dyDescent="0.25">
      <c r="A396" s="916" t="s">
        <v>292</v>
      </c>
      <c r="B396" s="916"/>
      <c r="C396" s="916"/>
      <c r="D396" s="587">
        <f>SUM(D394:D395)</f>
        <v>0</v>
      </c>
      <c r="E396" s="515"/>
      <c r="F396" s="515"/>
      <c r="G396" s="515"/>
      <c r="H396" s="515"/>
      <c r="I396" s="587">
        <f>SUM(I394:I395)</f>
        <v>0</v>
      </c>
      <c r="J396" s="587">
        <f>SUM(J394:J395)</f>
        <v>0</v>
      </c>
    </row>
    <row r="397" spans="1:13" ht="12" customHeight="1" x14ac:dyDescent="0.25">
      <c r="A397" s="7" t="s">
        <v>315</v>
      </c>
      <c r="B397" s="7" t="s">
        <v>316</v>
      </c>
      <c r="C397" s="469" t="s">
        <v>316</v>
      </c>
      <c r="D397" s="575"/>
      <c r="E397" s="588"/>
      <c r="F397" s="580"/>
      <c r="G397" s="613"/>
      <c r="H397" s="613"/>
      <c r="I397" s="584">
        <f>(G397+((0-E397)*F397)-H397)*D397</f>
        <v>0</v>
      </c>
      <c r="J397" s="585"/>
      <c r="L397">
        <v>7</v>
      </c>
      <c r="M397">
        <f>L372*100+L397</f>
        <v>607</v>
      </c>
    </row>
    <row r="398" spans="1:13" x14ac:dyDescent="0.25">
      <c r="A398" s="7"/>
      <c r="B398" s="7"/>
      <c r="C398" s="469"/>
      <c r="D398" s="579"/>
      <c r="E398" s="579"/>
      <c r="F398" s="579"/>
      <c r="G398" s="579"/>
      <c r="H398" s="579"/>
      <c r="I398" s="579"/>
      <c r="J398" s="497"/>
    </row>
    <row r="399" spans="1:13" ht="12" customHeight="1" x14ac:dyDescent="0.25">
      <c r="A399" s="917" t="s">
        <v>292</v>
      </c>
      <c r="B399" s="917"/>
      <c r="C399" s="917"/>
      <c r="D399" s="587">
        <f>SUM(D397:D398)</f>
        <v>0</v>
      </c>
      <c r="E399" s="515"/>
      <c r="F399" s="515"/>
      <c r="G399" s="515"/>
      <c r="H399" s="515"/>
      <c r="I399" s="587">
        <f>SUM(I397:I398)</f>
        <v>0</v>
      </c>
      <c r="J399" s="587">
        <f>SUM(J397:J398)</f>
        <v>0</v>
      </c>
    </row>
    <row r="400" spans="1:13" x14ac:dyDescent="0.25">
      <c r="A400" s="865" t="s">
        <v>91</v>
      </c>
      <c r="B400" s="865"/>
      <c r="C400" s="865"/>
      <c r="D400" s="587">
        <f>D387+D390+D393+D396+D399</f>
        <v>0</v>
      </c>
      <c r="E400" s="516"/>
      <c r="F400" s="516"/>
      <c r="G400" s="516"/>
      <c r="H400" s="516"/>
      <c r="I400" s="587">
        <f>I387+I390+I393+I396+I399</f>
        <v>0</v>
      </c>
      <c r="J400" s="587">
        <f>J387+J390+J393+J396+J399</f>
        <v>0</v>
      </c>
    </row>
    <row r="401" spans="1:12" x14ac:dyDescent="0.25">
      <c r="A401" s="896" t="s">
        <v>714</v>
      </c>
      <c r="B401" s="896"/>
      <c r="C401" s="896"/>
      <c r="D401" s="896"/>
      <c r="E401" s="896"/>
      <c r="F401" s="896"/>
      <c r="G401" s="896"/>
      <c r="H401" s="896"/>
      <c r="I401" s="896"/>
      <c r="J401" s="896"/>
    </row>
    <row r="402" spans="1:12" x14ac:dyDescent="0.25">
      <c r="A402" s="927"/>
      <c r="B402" s="927"/>
      <c r="C402" s="927"/>
      <c r="D402" s="927"/>
      <c r="E402" s="927"/>
      <c r="F402" s="927"/>
      <c r="G402" s="927"/>
      <c r="H402" s="927"/>
      <c r="I402" s="927"/>
      <c r="J402" s="927"/>
    </row>
    <row r="403" spans="1:12" x14ac:dyDescent="0.25">
      <c r="A403" s="583" t="s">
        <v>568</v>
      </c>
      <c r="B403" s="583"/>
      <c r="C403" s="583"/>
      <c r="D403" s="583"/>
      <c r="E403" s="583"/>
      <c r="F403" s="583"/>
      <c r="G403" s="583"/>
      <c r="H403" s="583"/>
      <c r="I403" s="583"/>
      <c r="J403" s="583"/>
    </row>
    <row r="408" spans="1:12" ht="12" customHeight="1" x14ac:dyDescent="0.25">
      <c r="A408" s="702" t="s">
        <v>23</v>
      </c>
      <c r="B408" s="702"/>
      <c r="C408" s="890">
        <f>Presentación!$C$3</f>
        <v>1990</v>
      </c>
      <c r="D408" s="890"/>
      <c r="E408" s="890"/>
      <c r="F408" s="890"/>
      <c r="G408" s="890"/>
      <c r="H408" s="890"/>
      <c r="I408" s="890"/>
      <c r="J408" s="890"/>
    </row>
    <row r="409" spans="1:12" ht="12" customHeight="1" x14ac:dyDescent="0.25">
      <c r="A409" s="702" t="s">
        <v>24</v>
      </c>
      <c r="B409" s="702"/>
      <c r="C409" s="891" t="s">
        <v>383</v>
      </c>
      <c r="D409" s="891"/>
      <c r="E409" s="891"/>
      <c r="F409" s="891"/>
      <c r="G409" s="891"/>
      <c r="H409" s="891"/>
      <c r="I409" s="891"/>
      <c r="J409" s="891"/>
      <c r="L409">
        <v>7</v>
      </c>
    </row>
    <row r="410" spans="1:12" ht="12.75" customHeight="1" x14ac:dyDescent="0.25">
      <c r="A410" s="702" t="s">
        <v>5</v>
      </c>
      <c r="B410" s="702"/>
      <c r="C410" s="703" t="s">
        <v>26</v>
      </c>
      <c r="D410" s="703"/>
      <c r="E410" s="703"/>
      <c r="F410" s="703"/>
      <c r="G410" s="703"/>
      <c r="H410" s="703"/>
      <c r="I410" s="703"/>
      <c r="J410" s="703"/>
    </row>
    <row r="411" spans="1:12" ht="12.75" customHeight="1" x14ac:dyDescent="0.25">
      <c r="A411" s="702" t="s">
        <v>27</v>
      </c>
      <c r="B411" s="702"/>
      <c r="C411" s="703" t="s">
        <v>708</v>
      </c>
      <c r="D411" s="703"/>
      <c r="E411" s="703"/>
      <c r="F411" s="703"/>
      <c r="G411" s="703"/>
      <c r="H411" s="703"/>
      <c r="I411" s="703"/>
      <c r="J411" s="703"/>
    </row>
    <row r="412" spans="1:12" ht="12" customHeight="1" x14ac:dyDescent="0.25">
      <c r="A412" s="702" t="s">
        <v>29</v>
      </c>
      <c r="B412" s="702"/>
      <c r="C412" s="703" t="s">
        <v>709</v>
      </c>
      <c r="D412" s="703"/>
      <c r="E412" s="703"/>
      <c r="F412" s="703"/>
      <c r="G412" s="703"/>
      <c r="H412" s="703"/>
      <c r="I412" s="703"/>
      <c r="J412" s="703"/>
    </row>
    <row r="413" spans="1:12" ht="12" customHeight="1" x14ac:dyDescent="0.25">
      <c r="A413" s="702" t="s">
        <v>31</v>
      </c>
      <c r="B413" s="702"/>
      <c r="C413" s="703" t="s">
        <v>406</v>
      </c>
      <c r="D413" s="703"/>
      <c r="E413" s="703"/>
      <c r="F413" s="703"/>
      <c r="G413" s="703"/>
      <c r="H413" s="703"/>
      <c r="I413" s="703"/>
      <c r="J413" s="703"/>
    </row>
    <row r="414" spans="1:12" ht="12" customHeight="1" x14ac:dyDescent="0.25">
      <c r="A414" s="704" t="s">
        <v>33</v>
      </c>
      <c r="B414" s="704"/>
      <c r="C414" s="97" t="s">
        <v>34</v>
      </c>
      <c r="D414" s="705" t="s">
        <v>219</v>
      </c>
      <c r="E414" s="705"/>
      <c r="F414" s="705"/>
      <c r="G414" s="705" t="s">
        <v>455</v>
      </c>
      <c r="H414" s="705"/>
      <c r="I414" s="705"/>
      <c r="J414" s="705"/>
    </row>
    <row r="415" spans="1:12" ht="34.5" customHeight="1" x14ac:dyDescent="0.25">
      <c r="A415" s="7" t="s">
        <v>37</v>
      </c>
      <c r="B415" s="7"/>
      <c r="C415" s="6" t="s">
        <v>38</v>
      </c>
      <c r="D415" s="98" t="s">
        <v>710</v>
      </c>
      <c r="E415" s="98" t="s">
        <v>222</v>
      </c>
      <c r="F415" s="98" t="s">
        <v>43</v>
      </c>
      <c r="G415" s="98" t="s">
        <v>457</v>
      </c>
      <c r="H415" s="98" t="s">
        <v>458</v>
      </c>
      <c r="I415" s="98" t="s">
        <v>411</v>
      </c>
      <c r="J415" s="98" t="s">
        <v>411</v>
      </c>
    </row>
    <row r="416" spans="1:12" ht="12.75" customHeight="1" x14ac:dyDescent="0.25">
      <c r="A416" s="6" t="s">
        <v>197</v>
      </c>
      <c r="B416" s="6" t="s">
        <v>47</v>
      </c>
      <c r="C416" s="6"/>
      <c r="D416" s="892" t="s">
        <v>48</v>
      </c>
      <c r="E416" s="571" t="s">
        <v>552</v>
      </c>
      <c r="F416" s="571" t="s">
        <v>120</v>
      </c>
      <c r="G416" s="571" t="s">
        <v>460</v>
      </c>
      <c r="H416" s="571" t="s">
        <v>460</v>
      </c>
      <c r="I416" s="892" t="s">
        <v>52</v>
      </c>
      <c r="J416" s="892" t="s">
        <v>225</v>
      </c>
    </row>
    <row r="417" spans="1:13" ht="13.5" x14ac:dyDescent="0.25">
      <c r="A417" s="6"/>
      <c r="B417" s="6"/>
      <c r="C417" s="6"/>
      <c r="D417" s="892"/>
      <c r="E417" s="571" t="s">
        <v>498</v>
      </c>
      <c r="F417" s="571" t="s">
        <v>123</v>
      </c>
      <c r="G417" s="571" t="s">
        <v>462</v>
      </c>
      <c r="H417" s="571" t="s">
        <v>462</v>
      </c>
      <c r="I417" s="892"/>
      <c r="J417" s="892"/>
    </row>
    <row r="418" spans="1:13" ht="12.75" customHeight="1" x14ac:dyDescent="0.25">
      <c r="A418" s="6"/>
      <c r="B418" s="6"/>
      <c r="C418" s="6"/>
      <c r="D418" s="892"/>
      <c r="E418" s="7"/>
      <c r="F418" s="7"/>
      <c r="G418" s="7" t="s">
        <v>557</v>
      </c>
      <c r="H418" s="7" t="s">
        <v>557</v>
      </c>
      <c r="I418" s="893" t="s">
        <v>682</v>
      </c>
      <c r="J418" s="893" t="s">
        <v>683</v>
      </c>
    </row>
    <row r="419" spans="1:13" x14ac:dyDescent="0.25">
      <c r="A419" s="6"/>
      <c r="B419" s="6"/>
      <c r="C419" s="6"/>
      <c r="D419" s="892"/>
      <c r="E419" s="7"/>
      <c r="F419" s="7"/>
      <c r="G419" s="7"/>
      <c r="H419" s="7"/>
      <c r="I419" s="893"/>
      <c r="J419" s="893"/>
    </row>
    <row r="420" spans="1:13" ht="13.5" x14ac:dyDescent="0.35">
      <c r="A420" s="6"/>
      <c r="B420" s="6"/>
      <c r="C420" s="6"/>
      <c r="D420" s="572" t="s">
        <v>467</v>
      </c>
      <c r="E420" s="572" t="s">
        <v>468</v>
      </c>
      <c r="F420" s="572" t="s">
        <v>65</v>
      </c>
      <c r="G420" s="572" t="s">
        <v>66</v>
      </c>
      <c r="H420" s="572" t="s">
        <v>469</v>
      </c>
      <c r="I420" s="573" t="s">
        <v>470</v>
      </c>
      <c r="J420" s="573" t="s">
        <v>470</v>
      </c>
    </row>
    <row r="421" spans="1:13" ht="12.75" customHeight="1" x14ac:dyDescent="0.25">
      <c r="A421" s="687" t="s">
        <v>68</v>
      </c>
      <c r="B421" s="687" t="s">
        <v>316</v>
      </c>
      <c r="C421" s="135" t="s">
        <v>689</v>
      </c>
      <c r="D421" s="575"/>
      <c r="E421" s="577"/>
      <c r="F421" s="576"/>
      <c r="G421" s="613"/>
      <c r="H421" s="613"/>
      <c r="I421" s="584">
        <f>(G421+((0-E421)*F421)-H421)*D421</f>
        <v>0</v>
      </c>
      <c r="J421" s="585"/>
      <c r="L421">
        <v>1</v>
      </c>
      <c r="M421">
        <f>L409*100+L421</f>
        <v>701</v>
      </c>
    </row>
    <row r="422" spans="1:13" x14ac:dyDescent="0.25">
      <c r="A422" s="687"/>
      <c r="B422" s="687"/>
      <c r="C422" s="486" t="s">
        <v>690</v>
      </c>
      <c r="D422" s="575"/>
      <c r="E422" s="491"/>
      <c r="F422" s="576"/>
      <c r="G422" s="613"/>
      <c r="H422" s="613"/>
      <c r="I422" s="584">
        <f>(G422+((0-E422)*F422)-H422)*D422</f>
        <v>0</v>
      </c>
      <c r="J422" s="585"/>
      <c r="L422">
        <v>2</v>
      </c>
      <c r="M422">
        <f>L409*100+L422</f>
        <v>702</v>
      </c>
    </row>
    <row r="423" spans="1:13" x14ac:dyDescent="0.25">
      <c r="A423" s="687"/>
      <c r="B423" s="687"/>
      <c r="C423" s="135" t="s">
        <v>691</v>
      </c>
      <c r="D423" s="575"/>
      <c r="E423" s="491"/>
      <c r="F423" s="576"/>
      <c r="G423" s="613"/>
      <c r="H423" s="613"/>
      <c r="I423" s="584">
        <f>(G423+((0-E423)*F423)-H423)*D423</f>
        <v>0</v>
      </c>
      <c r="J423" s="585"/>
      <c r="L423">
        <v>3</v>
      </c>
      <c r="M423">
        <f>L409*100+L423</f>
        <v>703</v>
      </c>
    </row>
    <row r="424" spans="1:13" ht="12" customHeight="1" x14ac:dyDescent="0.25">
      <c r="A424" s="916" t="s">
        <v>292</v>
      </c>
      <c r="B424" s="916"/>
      <c r="C424" s="916"/>
      <c r="D424" s="587">
        <f>SUM(D421:D423)</f>
        <v>0</v>
      </c>
      <c r="E424" s="515"/>
      <c r="F424" s="515"/>
      <c r="G424" s="515"/>
      <c r="H424" s="515"/>
      <c r="I424" s="587">
        <f>SUM(I421:I423)</f>
        <v>0</v>
      </c>
      <c r="J424" s="587">
        <f>SUM(J421:J423)</f>
        <v>0</v>
      </c>
    </row>
    <row r="425" spans="1:13" ht="12" customHeight="1" x14ac:dyDescent="0.25">
      <c r="A425" s="7" t="s">
        <v>310</v>
      </c>
      <c r="B425" s="7" t="s">
        <v>316</v>
      </c>
      <c r="C425" s="469" t="s">
        <v>316</v>
      </c>
      <c r="D425" s="575"/>
      <c r="E425" s="588"/>
      <c r="F425" s="580"/>
      <c r="G425" s="613"/>
      <c r="H425" s="613"/>
      <c r="I425" s="584">
        <f>(G425+((0-E425)*F425)-H425)*D425</f>
        <v>0</v>
      </c>
      <c r="J425" s="585"/>
      <c r="L425">
        <v>4</v>
      </c>
      <c r="M425">
        <f>L409*100+L425</f>
        <v>704</v>
      </c>
    </row>
    <row r="426" spans="1:13" x14ac:dyDescent="0.25">
      <c r="A426" s="7"/>
      <c r="B426" s="7"/>
      <c r="C426" s="469"/>
      <c r="D426" s="579"/>
      <c r="E426" s="579"/>
      <c r="F426" s="579"/>
      <c r="G426" s="579"/>
      <c r="H426" s="579"/>
      <c r="I426" s="579"/>
      <c r="J426" s="497"/>
    </row>
    <row r="427" spans="1:13" ht="12" customHeight="1" x14ac:dyDescent="0.25">
      <c r="A427" s="916" t="s">
        <v>292</v>
      </c>
      <c r="B427" s="916"/>
      <c r="C427" s="916"/>
      <c r="D427" s="587">
        <f>SUM(D425:D426)</f>
        <v>0</v>
      </c>
      <c r="E427" s="515"/>
      <c r="F427" s="515"/>
      <c r="G427" s="515"/>
      <c r="H427" s="515"/>
      <c r="I427" s="587">
        <f>SUM(I425:I426)</f>
        <v>0</v>
      </c>
      <c r="J427" s="587">
        <f>SUM(J425:J426)</f>
        <v>0</v>
      </c>
    </row>
    <row r="428" spans="1:13" ht="12" customHeight="1" x14ac:dyDescent="0.25">
      <c r="A428" s="7" t="s">
        <v>313</v>
      </c>
      <c r="B428" s="7" t="s">
        <v>316</v>
      </c>
      <c r="C428" s="469" t="s">
        <v>316</v>
      </c>
      <c r="D428" s="575"/>
      <c r="E428" s="588"/>
      <c r="F428" s="580"/>
      <c r="G428" s="613"/>
      <c r="H428" s="613"/>
      <c r="I428" s="584">
        <f>(G428+((0-E428)*F428)-H428)*D428</f>
        <v>0</v>
      </c>
      <c r="J428" s="585"/>
      <c r="L428">
        <v>5</v>
      </c>
      <c r="M428">
        <f>L409*100+L428</f>
        <v>705</v>
      </c>
    </row>
    <row r="429" spans="1:13" x14ac:dyDescent="0.25">
      <c r="A429" s="7"/>
      <c r="B429" s="7"/>
      <c r="C429" s="469"/>
      <c r="D429" s="579"/>
      <c r="E429" s="579"/>
      <c r="F429" s="579"/>
      <c r="G429" s="579"/>
      <c r="H429" s="579"/>
      <c r="I429" s="579"/>
      <c r="J429" s="497"/>
    </row>
    <row r="430" spans="1:13" ht="12" customHeight="1" x14ac:dyDescent="0.25">
      <c r="A430" s="916" t="s">
        <v>292</v>
      </c>
      <c r="B430" s="916"/>
      <c r="C430" s="916"/>
      <c r="D430" s="587">
        <f>SUM(D428:D429)</f>
        <v>0</v>
      </c>
      <c r="E430" s="515"/>
      <c r="F430" s="515"/>
      <c r="G430" s="515"/>
      <c r="H430" s="515"/>
      <c r="I430" s="587">
        <f>SUM(I428:I429)</f>
        <v>0</v>
      </c>
      <c r="J430" s="587">
        <f>SUM(J428:J429)</f>
        <v>0</v>
      </c>
    </row>
    <row r="431" spans="1:13" ht="12" customHeight="1" x14ac:dyDescent="0.25">
      <c r="A431" s="7" t="s">
        <v>314</v>
      </c>
      <c r="B431" s="7" t="s">
        <v>316</v>
      </c>
      <c r="C431" s="469" t="s">
        <v>316</v>
      </c>
      <c r="D431" s="575"/>
      <c r="E431" s="588"/>
      <c r="F431" s="580"/>
      <c r="G431" s="613"/>
      <c r="H431" s="613"/>
      <c r="I431" s="584">
        <f>(G431+((0-E431)*F431)-H431)*D431</f>
        <v>0</v>
      </c>
      <c r="J431" s="585"/>
      <c r="L431">
        <v>6</v>
      </c>
      <c r="M431">
        <f>L409*100+L431</f>
        <v>706</v>
      </c>
    </row>
    <row r="432" spans="1:13" x14ac:dyDescent="0.25">
      <c r="A432" s="7"/>
      <c r="B432" s="7"/>
      <c r="C432" s="469"/>
      <c r="D432" s="579"/>
      <c r="E432" s="579"/>
      <c r="F432" s="579"/>
      <c r="G432" s="579"/>
      <c r="H432" s="579"/>
      <c r="I432" s="579"/>
      <c r="J432" s="497"/>
    </row>
    <row r="433" spans="1:13" ht="12" customHeight="1" x14ac:dyDescent="0.25">
      <c r="A433" s="916" t="s">
        <v>292</v>
      </c>
      <c r="B433" s="916"/>
      <c r="C433" s="916"/>
      <c r="D433" s="587">
        <f>SUM(D431:D432)</f>
        <v>0</v>
      </c>
      <c r="E433" s="515"/>
      <c r="F433" s="515"/>
      <c r="G433" s="515"/>
      <c r="H433" s="515"/>
      <c r="I433" s="587">
        <f>SUM(I431:I432)</f>
        <v>0</v>
      </c>
      <c r="J433" s="587">
        <f>SUM(J431:J432)</f>
        <v>0</v>
      </c>
    </row>
    <row r="434" spans="1:13" ht="12" customHeight="1" x14ac:dyDescent="0.25">
      <c r="A434" s="7" t="s">
        <v>315</v>
      </c>
      <c r="B434" s="7" t="s">
        <v>316</v>
      </c>
      <c r="C434" s="469" t="s">
        <v>316</v>
      </c>
      <c r="D434" s="575"/>
      <c r="E434" s="588"/>
      <c r="F434" s="580"/>
      <c r="G434" s="613"/>
      <c r="H434" s="613"/>
      <c r="I434" s="584">
        <f>(G434+((0-E434)*F434)-H434)*D434</f>
        <v>0</v>
      </c>
      <c r="J434" s="585"/>
      <c r="L434">
        <v>7</v>
      </c>
      <c r="M434">
        <f>L409*100+L434</f>
        <v>707</v>
      </c>
    </row>
    <row r="435" spans="1:13" x14ac:dyDescent="0.25">
      <c r="A435" s="7"/>
      <c r="B435" s="7"/>
      <c r="C435" s="469"/>
      <c r="D435" s="579"/>
      <c r="E435" s="579"/>
      <c r="F435" s="579"/>
      <c r="G435" s="579"/>
      <c r="H435" s="579"/>
      <c r="I435" s="579"/>
      <c r="J435" s="497"/>
    </row>
    <row r="436" spans="1:13" ht="12" customHeight="1" x14ac:dyDescent="0.25">
      <c r="A436" s="917" t="s">
        <v>292</v>
      </c>
      <c r="B436" s="917"/>
      <c r="C436" s="917"/>
      <c r="D436" s="587">
        <f>SUM(D434:D435)</f>
        <v>0</v>
      </c>
      <c r="E436" s="515"/>
      <c r="F436" s="515"/>
      <c r="G436" s="515"/>
      <c r="H436" s="515"/>
      <c r="I436" s="587">
        <f>SUM(I434:I435)</f>
        <v>0</v>
      </c>
      <c r="J436" s="587">
        <f>SUM(J434:J435)</f>
        <v>0</v>
      </c>
    </row>
    <row r="437" spans="1:13" x14ac:dyDescent="0.25">
      <c r="A437" s="865" t="s">
        <v>91</v>
      </c>
      <c r="B437" s="865"/>
      <c r="C437" s="865"/>
      <c r="D437" s="587">
        <f>D424+D427+D430+D433+D436</f>
        <v>0</v>
      </c>
      <c r="E437" s="516"/>
      <c r="F437" s="516"/>
      <c r="G437" s="516"/>
      <c r="H437" s="516"/>
      <c r="I437" s="587">
        <f>I424+I427+I430+I433+I436</f>
        <v>0</v>
      </c>
      <c r="J437" s="587">
        <f>J424+J427+J430+J433+J436</f>
        <v>0</v>
      </c>
    </row>
    <row r="438" spans="1:13" x14ac:dyDescent="0.25">
      <c r="A438" s="896" t="s">
        <v>714</v>
      </c>
      <c r="B438" s="896"/>
      <c r="C438" s="896"/>
      <c r="D438" s="896"/>
      <c r="E438" s="896"/>
      <c r="F438" s="896"/>
      <c r="G438" s="896"/>
      <c r="H438" s="896"/>
      <c r="I438" s="896"/>
      <c r="J438" s="896"/>
    </row>
    <row r="439" spans="1:13" x14ac:dyDescent="0.25">
      <c r="A439" s="927"/>
      <c r="B439" s="927"/>
      <c r="C439" s="927"/>
      <c r="D439" s="927"/>
      <c r="E439" s="927"/>
      <c r="F439" s="927"/>
      <c r="G439" s="927"/>
      <c r="H439" s="927"/>
      <c r="I439" s="927"/>
      <c r="J439" s="927"/>
    </row>
    <row r="440" spans="1:13" x14ac:dyDescent="0.25">
      <c r="A440" s="583" t="s">
        <v>568</v>
      </c>
      <c r="B440" s="583"/>
      <c r="C440" s="583"/>
      <c r="D440" s="583"/>
      <c r="E440" s="583"/>
      <c r="F440" s="583"/>
      <c r="G440" s="583"/>
      <c r="H440" s="583"/>
      <c r="I440" s="583"/>
      <c r="J440" s="583"/>
    </row>
    <row r="445" spans="1:13" ht="12" customHeight="1" x14ac:dyDescent="0.25">
      <c r="A445" s="702" t="s">
        <v>23</v>
      </c>
      <c r="B445" s="702"/>
      <c r="C445" s="890">
        <f>Presentación!$C$3</f>
        <v>1990</v>
      </c>
      <c r="D445" s="890"/>
      <c r="E445" s="890"/>
      <c r="F445" s="890"/>
      <c r="G445" s="890"/>
      <c r="H445" s="890"/>
      <c r="I445" s="890"/>
      <c r="J445" s="890"/>
    </row>
    <row r="446" spans="1:13" ht="12" customHeight="1" x14ac:dyDescent="0.25">
      <c r="A446" s="702" t="s">
        <v>24</v>
      </c>
      <c r="B446" s="702"/>
      <c r="C446" s="891" t="s">
        <v>384</v>
      </c>
      <c r="D446" s="891"/>
      <c r="E446" s="891"/>
      <c r="F446" s="891"/>
      <c r="G446" s="891"/>
      <c r="H446" s="891"/>
      <c r="I446" s="891"/>
      <c r="J446" s="891"/>
      <c r="L446">
        <v>16</v>
      </c>
    </row>
    <row r="447" spans="1:13" ht="12.75" customHeight="1" x14ac:dyDescent="0.25">
      <c r="A447" s="702" t="s">
        <v>5</v>
      </c>
      <c r="B447" s="702"/>
      <c r="C447" s="703" t="s">
        <v>26</v>
      </c>
      <c r="D447" s="703"/>
      <c r="E447" s="703"/>
      <c r="F447" s="703"/>
      <c r="G447" s="703"/>
      <c r="H447" s="703"/>
      <c r="I447" s="703"/>
      <c r="J447" s="703"/>
    </row>
    <row r="448" spans="1:13" ht="12.75" customHeight="1" x14ac:dyDescent="0.25">
      <c r="A448" s="702" t="s">
        <v>27</v>
      </c>
      <c r="B448" s="702"/>
      <c r="C448" s="703" t="s">
        <v>708</v>
      </c>
      <c r="D448" s="703"/>
      <c r="E448" s="703"/>
      <c r="F448" s="703"/>
      <c r="G448" s="703"/>
      <c r="H448" s="703"/>
      <c r="I448" s="703"/>
      <c r="J448" s="703"/>
    </row>
    <row r="449" spans="1:13" ht="12" customHeight="1" x14ac:dyDescent="0.25">
      <c r="A449" s="702" t="s">
        <v>29</v>
      </c>
      <c r="B449" s="702"/>
      <c r="C449" s="703" t="s">
        <v>709</v>
      </c>
      <c r="D449" s="703"/>
      <c r="E449" s="703"/>
      <c r="F449" s="703"/>
      <c r="G449" s="703"/>
      <c r="H449" s="703"/>
      <c r="I449" s="703"/>
      <c r="J449" s="703"/>
    </row>
    <row r="450" spans="1:13" ht="12" customHeight="1" x14ac:dyDescent="0.25">
      <c r="A450" s="702" t="s">
        <v>31</v>
      </c>
      <c r="B450" s="702"/>
      <c r="C450" s="703" t="s">
        <v>406</v>
      </c>
      <c r="D450" s="703"/>
      <c r="E450" s="703"/>
      <c r="F450" s="703"/>
      <c r="G450" s="703"/>
      <c r="H450" s="703"/>
      <c r="I450" s="703"/>
      <c r="J450" s="703"/>
    </row>
    <row r="451" spans="1:13" ht="12" customHeight="1" x14ac:dyDescent="0.25">
      <c r="A451" s="704" t="s">
        <v>33</v>
      </c>
      <c r="B451" s="704"/>
      <c r="C451" s="97" t="s">
        <v>34</v>
      </c>
      <c r="D451" s="705" t="s">
        <v>219</v>
      </c>
      <c r="E451" s="705"/>
      <c r="F451" s="705"/>
      <c r="G451" s="705" t="s">
        <v>455</v>
      </c>
      <c r="H451" s="705"/>
      <c r="I451" s="705"/>
      <c r="J451" s="705"/>
    </row>
    <row r="452" spans="1:13" ht="34.5" customHeight="1" x14ac:dyDescent="0.25">
      <c r="A452" s="7" t="s">
        <v>37</v>
      </c>
      <c r="B452" s="7"/>
      <c r="C452" s="6" t="s">
        <v>38</v>
      </c>
      <c r="D452" s="98" t="s">
        <v>710</v>
      </c>
      <c r="E452" s="98" t="s">
        <v>222</v>
      </c>
      <c r="F452" s="98" t="s">
        <v>43</v>
      </c>
      <c r="G452" s="98" t="s">
        <v>457</v>
      </c>
      <c r="H452" s="98" t="s">
        <v>458</v>
      </c>
      <c r="I452" s="98" t="s">
        <v>411</v>
      </c>
      <c r="J452" s="98" t="s">
        <v>411</v>
      </c>
    </row>
    <row r="453" spans="1:13" ht="12.75" customHeight="1" x14ac:dyDescent="0.25">
      <c r="A453" s="6" t="s">
        <v>197</v>
      </c>
      <c r="B453" s="6" t="s">
        <v>47</v>
      </c>
      <c r="C453" s="6"/>
      <c r="D453" s="892" t="s">
        <v>48</v>
      </c>
      <c r="E453" s="571" t="s">
        <v>552</v>
      </c>
      <c r="F453" s="571" t="s">
        <v>120</v>
      </c>
      <c r="G453" s="571" t="s">
        <v>460</v>
      </c>
      <c r="H453" s="571" t="s">
        <v>460</v>
      </c>
      <c r="I453" s="892" t="s">
        <v>52</v>
      </c>
      <c r="J453" s="892" t="s">
        <v>225</v>
      </c>
    </row>
    <row r="454" spans="1:13" ht="13.5" x14ac:dyDescent="0.25">
      <c r="A454" s="6"/>
      <c r="B454" s="6"/>
      <c r="C454" s="6"/>
      <c r="D454" s="892"/>
      <c r="E454" s="571" t="s">
        <v>498</v>
      </c>
      <c r="F454" s="571" t="s">
        <v>123</v>
      </c>
      <c r="G454" s="571" t="s">
        <v>462</v>
      </c>
      <c r="H454" s="571" t="s">
        <v>462</v>
      </c>
      <c r="I454" s="892"/>
      <c r="J454" s="892"/>
    </row>
    <row r="455" spans="1:13" ht="12.75" customHeight="1" x14ac:dyDescent="0.25">
      <c r="A455" s="6"/>
      <c r="B455" s="6"/>
      <c r="C455" s="6"/>
      <c r="D455" s="892"/>
      <c r="E455" s="7"/>
      <c r="F455" s="7"/>
      <c r="G455" s="7" t="s">
        <v>557</v>
      </c>
      <c r="H455" s="7" t="s">
        <v>557</v>
      </c>
      <c r="I455" s="893" t="s">
        <v>682</v>
      </c>
      <c r="J455" s="893" t="s">
        <v>683</v>
      </c>
    </row>
    <row r="456" spans="1:13" x14ac:dyDescent="0.25">
      <c r="A456" s="6"/>
      <c r="B456" s="6"/>
      <c r="C456" s="6"/>
      <c r="D456" s="892"/>
      <c r="E456" s="7"/>
      <c r="F456" s="7"/>
      <c r="G456" s="7"/>
      <c r="H456" s="7"/>
      <c r="I456" s="893"/>
      <c r="J456" s="893"/>
    </row>
    <row r="457" spans="1:13" ht="13.5" x14ac:dyDescent="0.35">
      <c r="A457" s="6"/>
      <c r="B457" s="6"/>
      <c r="C457" s="6"/>
      <c r="D457" s="572" t="s">
        <v>467</v>
      </c>
      <c r="E457" s="572" t="s">
        <v>468</v>
      </c>
      <c r="F457" s="572" t="s">
        <v>65</v>
      </c>
      <c r="G457" s="572" t="s">
        <v>66</v>
      </c>
      <c r="H457" s="572" t="s">
        <v>469</v>
      </c>
      <c r="I457" s="573" t="s">
        <v>470</v>
      </c>
      <c r="J457" s="573" t="s">
        <v>470</v>
      </c>
    </row>
    <row r="458" spans="1:13" ht="12.75" customHeight="1" x14ac:dyDescent="0.25">
      <c r="A458" s="687" t="s">
        <v>68</v>
      </c>
      <c r="B458" s="687" t="s">
        <v>316</v>
      </c>
      <c r="C458" s="135" t="s">
        <v>689</v>
      </c>
      <c r="D458" s="575"/>
      <c r="E458" s="577"/>
      <c r="F458" s="576"/>
      <c r="G458" s="613"/>
      <c r="H458" s="613"/>
      <c r="I458" s="584">
        <f>(G458+((0-E458)*F458)-H458)*D458</f>
        <v>0</v>
      </c>
      <c r="J458" s="585"/>
      <c r="L458">
        <v>1</v>
      </c>
      <c r="M458">
        <f>L446*100+L458</f>
        <v>1601</v>
      </c>
    </row>
    <row r="459" spans="1:13" x14ac:dyDescent="0.25">
      <c r="A459" s="687"/>
      <c r="B459" s="687"/>
      <c r="C459" s="486" t="s">
        <v>690</v>
      </c>
      <c r="D459" s="575"/>
      <c r="E459" s="491"/>
      <c r="F459" s="576"/>
      <c r="G459" s="613"/>
      <c r="H459" s="613"/>
      <c r="I459" s="584">
        <f>(G459+((0-E459)*F459)-H459)*D459</f>
        <v>0</v>
      </c>
      <c r="J459" s="585"/>
      <c r="L459">
        <v>2</v>
      </c>
      <c r="M459">
        <f>L446*100+L459</f>
        <v>1602</v>
      </c>
    </row>
    <row r="460" spans="1:13" x14ac:dyDescent="0.25">
      <c r="A460" s="687"/>
      <c r="B460" s="687"/>
      <c r="C460" s="135" t="s">
        <v>691</v>
      </c>
      <c r="D460" s="575"/>
      <c r="E460" s="491"/>
      <c r="F460" s="576"/>
      <c r="G460" s="613"/>
      <c r="H460" s="613"/>
      <c r="I460" s="584">
        <f>(G460+((0-E460)*F460)-H460)*D460</f>
        <v>0</v>
      </c>
      <c r="J460" s="585"/>
      <c r="L460">
        <v>3</v>
      </c>
      <c r="M460">
        <f>L446*100+L460</f>
        <v>1603</v>
      </c>
    </row>
    <row r="461" spans="1:13" ht="12" customHeight="1" x14ac:dyDescent="0.25">
      <c r="A461" s="916" t="s">
        <v>292</v>
      </c>
      <c r="B461" s="916"/>
      <c r="C461" s="916"/>
      <c r="D461" s="587">
        <f>SUM(D458:D460)</f>
        <v>0</v>
      </c>
      <c r="E461" s="515"/>
      <c r="F461" s="515"/>
      <c r="G461" s="515"/>
      <c r="H461" s="515"/>
      <c r="I461" s="587">
        <f>SUM(I458:I460)</f>
        <v>0</v>
      </c>
      <c r="J461" s="587">
        <f>SUM(J458:J460)</f>
        <v>0</v>
      </c>
    </row>
    <row r="462" spans="1:13" ht="12" customHeight="1" x14ac:dyDescent="0.25">
      <c r="A462" s="7" t="s">
        <v>310</v>
      </c>
      <c r="B462" s="7" t="s">
        <v>316</v>
      </c>
      <c r="C462" s="469" t="s">
        <v>316</v>
      </c>
      <c r="D462" s="575"/>
      <c r="E462" s="588"/>
      <c r="F462" s="580"/>
      <c r="G462" s="613"/>
      <c r="H462" s="613"/>
      <c r="I462" s="584">
        <f>(G462+((0-E462)*F462)-H462)*D462</f>
        <v>0</v>
      </c>
      <c r="J462" s="585"/>
      <c r="L462">
        <v>4</v>
      </c>
      <c r="M462">
        <f>L446*100+L462</f>
        <v>1604</v>
      </c>
    </row>
    <row r="463" spans="1:13" x14ac:dyDescent="0.25">
      <c r="A463" s="7"/>
      <c r="B463" s="7"/>
      <c r="C463" s="469"/>
      <c r="D463" s="579"/>
      <c r="E463" s="579"/>
      <c r="F463" s="579"/>
      <c r="G463" s="579"/>
      <c r="H463" s="579"/>
      <c r="I463" s="579"/>
      <c r="J463" s="497"/>
    </row>
    <row r="464" spans="1:13" ht="12" customHeight="1" x14ac:dyDescent="0.25">
      <c r="A464" s="916" t="s">
        <v>292</v>
      </c>
      <c r="B464" s="916"/>
      <c r="C464" s="916"/>
      <c r="D464" s="587">
        <f>SUM(D462:D463)</f>
        <v>0</v>
      </c>
      <c r="E464" s="515"/>
      <c r="F464" s="515"/>
      <c r="G464" s="515"/>
      <c r="H464" s="515"/>
      <c r="I464" s="587">
        <f>SUM(I462:I463)</f>
        <v>0</v>
      </c>
      <c r="J464" s="587">
        <f>SUM(J462:J463)</f>
        <v>0</v>
      </c>
    </row>
    <row r="465" spans="1:13" ht="12" customHeight="1" x14ac:dyDescent="0.25">
      <c r="A465" s="7" t="s">
        <v>313</v>
      </c>
      <c r="B465" s="7" t="s">
        <v>316</v>
      </c>
      <c r="C465" s="469" t="s">
        <v>316</v>
      </c>
      <c r="D465" s="575"/>
      <c r="E465" s="588"/>
      <c r="F465" s="580"/>
      <c r="G465" s="613"/>
      <c r="H465" s="613"/>
      <c r="I465" s="584">
        <f>(G465+((0-E465)*F465)-H465)*D465</f>
        <v>0</v>
      </c>
      <c r="J465" s="585"/>
      <c r="L465">
        <v>5</v>
      </c>
      <c r="M465">
        <f>L446*100+L465</f>
        <v>1605</v>
      </c>
    </row>
    <row r="466" spans="1:13" x14ac:dyDescent="0.25">
      <c r="A466" s="7"/>
      <c r="B466" s="7"/>
      <c r="C466" s="469"/>
      <c r="D466" s="579"/>
      <c r="E466" s="579"/>
      <c r="F466" s="579"/>
      <c r="G466" s="579"/>
      <c r="H466" s="579"/>
      <c r="I466" s="579"/>
      <c r="J466" s="497"/>
    </row>
    <row r="467" spans="1:13" ht="12" customHeight="1" x14ac:dyDescent="0.25">
      <c r="A467" s="916" t="s">
        <v>292</v>
      </c>
      <c r="B467" s="916"/>
      <c r="C467" s="916"/>
      <c r="D467" s="587">
        <f>SUM(D465:D466)</f>
        <v>0</v>
      </c>
      <c r="E467" s="515"/>
      <c r="F467" s="515"/>
      <c r="G467" s="515"/>
      <c r="H467" s="515"/>
      <c r="I467" s="587">
        <f>SUM(I465:I466)</f>
        <v>0</v>
      </c>
      <c r="J467" s="587">
        <f>SUM(J465:J466)</f>
        <v>0</v>
      </c>
    </row>
    <row r="468" spans="1:13" ht="12" customHeight="1" x14ac:dyDescent="0.25">
      <c r="A468" s="7" t="s">
        <v>314</v>
      </c>
      <c r="B468" s="7" t="s">
        <v>316</v>
      </c>
      <c r="C468" s="469" t="s">
        <v>316</v>
      </c>
      <c r="D468" s="575"/>
      <c r="E468" s="588"/>
      <c r="F468" s="580"/>
      <c r="G468" s="613"/>
      <c r="H468" s="613"/>
      <c r="I468" s="584">
        <f>(G468+((0-E468)*F468)-H468)*D468</f>
        <v>0</v>
      </c>
      <c r="J468" s="585"/>
      <c r="L468">
        <v>6</v>
      </c>
      <c r="M468">
        <f>L446*100+L468</f>
        <v>1606</v>
      </c>
    </row>
    <row r="469" spans="1:13" x14ac:dyDescent="0.25">
      <c r="A469" s="7"/>
      <c r="B469" s="7"/>
      <c r="C469" s="469"/>
      <c r="D469" s="579"/>
      <c r="E469" s="579"/>
      <c r="F469" s="579"/>
      <c r="G469" s="579"/>
      <c r="H469" s="579"/>
      <c r="I469" s="579"/>
      <c r="J469" s="497"/>
    </row>
    <row r="470" spans="1:13" ht="12" customHeight="1" x14ac:dyDescent="0.25">
      <c r="A470" s="916" t="s">
        <v>292</v>
      </c>
      <c r="B470" s="916"/>
      <c r="C470" s="916"/>
      <c r="D470" s="587">
        <f>SUM(D468:D469)</f>
        <v>0</v>
      </c>
      <c r="E470" s="515"/>
      <c r="F470" s="515"/>
      <c r="G470" s="515"/>
      <c r="H470" s="515"/>
      <c r="I470" s="587">
        <f>SUM(I468:I469)</f>
        <v>0</v>
      </c>
      <c r="J470" s="587">
        <f>SUM(J468:J469)</f>
        <v>0</v>
      </c>
    </row>
    <row r="471" spans="1:13" ht="12" customHeight="1" x14ac:dyDescent="0.25">
      <c r="A471" s="7" t="s">
        <v>315</v>
      </c>
      <c r="B471" s="7" t="s">
        <v>316</v>
      </c>
      <c r="C471" s="469" t="s">
        <v>316</v>
      </c>
      <c r="D471" s="575"/>
      <c r="E471" s="588"/>
      <c r="F471" s="580"/>
      <c r="G471" s="613"/>
      <c r="H471" s="613"/>
      <c r="I471" s="584">
        <f>(G471+((0-E471)*F471)-H471)*D471</f>
        <v>0</v>
      </c>
      <c r="J471" s="585"/>
      <c r="L471">
        <v>7</v>
      </c>
      <c r="M471">
        <f>L446*100+L471</f>
        <v>1607</v>
      </c>
    </row>
    <row r="472" spans="1:13" x14ac:dyDescent="0.25">
      <c r="A472" s="7"/>
      <c r="B472" s="7"/>
      <c r="C472" s="469"/>
      <c r="D472" s="579"/>
      <c r="E472" s="579"/>
      <c r="F472" s="579"/>
      <c r="G472" s="579"/>
      <c r="H472" s="579"/>
      <c r="I472" s="579"/>
      <c r="J472" s="497"/>
    </row>
    <row r="473" spans="1:13" ht="12" customHeight="1" x14ac:dyDescent="0.25">
      <c r="A473" s="917" t="s">
        <v>292</v>
      </c>
      <c r="B473" s="917"/>
      <c r="C473" s="917"/>
      <c r="D473" s="587">
        <f>SUM(D471:D472)</f>
        <v>0</v>
      </c>
      <c r="E473" s="515"/>
      <c r="F473" s="515"/>
      <c r="G473" s="515"/>
      <c r="H473" s="515"/>
      <c r="I473" s="587">
        <f>SUM(I471:I472)</f>
        <v>0</v>
      </c>
      <c r="J473" s="587">
        <f>SUM(J471:J472)</f>
        <v>0</v>
      </c>
    </row>
    <row r="474" spans="1:13" x14ac:dyDescent="0.25">
      <c r="A474" s="865" t="s">
        <v>91</v>
      </c>
      <c r="B474" s="865"/>
      <c r="C474" s="865"/>
      <c r="D474" s="587">
        <f>D461+D464+D467+D470+D473</f>
        <v>0</v>
      </c>
      <c r="E474" s="516"/>
      <c r="F474" s="516"/>
      <c r="G474" s="516"/>
      <c r="H474" s="516"/>
      <c r="I474" s="587">
        <f>I461+I464+I467+I470+I473</f>
        <v>0</v>
      </c>
      <c r="J474" s="587">
        <f>J461+J464+J467+J470+J473</f>
        <v>0</v>
      </c>
    </row>
    <row r="475" spans="1:13" x14ac:dyDescent="0.25">
      <c r="A475" s="896" t="s">
        <v>714</v>
      </c>
      <c r="B475" s="896"/>
      <c r="C475" s="896"/>
      <c r="D475" s="896"/>
      <c r="E475" s="896"/>
      <c r="F475" s="896"/>
      <c r="G475" s="896"/>
      <c r="H475" s="896"/>
      <c r="I475" s="896"/>
      <c r="J475" s="896"/>
    </row>
    <row r="476" spans="1:13" x14ac:dyDescent="0.25">
      <c r="A476" s="927"/>
      <c r="B476" s="927"/>
      <c r="C476" s="927"/>
      <c r="D476" s="927"/>
      <c r="E476" s="927"/>
      <c r="F476" s="927"/>
      <c r="G476" s="927"/>
      <c r="H476" s="927"/>
      <c r="I476" s="927"/>
      <c r="J476" s="927"/>
    </row>
    <row r="477" spans="1:13" x14ac:dyDescent="0.25">
      <c r="A477" s="583" t="s">
        <v>568</v>
      </c>
      <c r="B477" s="583"/>
      <c r="C477" s="583"/>
      <c r="D477" s="583"/>
      <c r="E477" s="583"/>
      <c r="F477" s="583"/>
      <c r="G477" s="583"/>
      <c r="H477" s="583"/>
      <c r="I477" s="583"/>
      <c r="J477" s="583"/>
    </row>
    <row r="482" spans="1:13" ht="12" customHeight="1" x14ac:dyDescent="0.25">
      <c r="A482" s="702" t="s">
        <v>23</v>
      </c>
      <c r="B482" s="702"/>
      <c r="C482" s="890">
        <f>Presentación!$C$3</f>
        <v>1990</v>
      </c>
      <c r="D482" s="890"/>
      <c r="E482" s="890"/>
      <c r="F482" s="890"/>
      <c r="G482" s="890"/>
      <c r="H482" s="890"/>
      <c r="I482" s="890"/>
      <c r="J482" s="890"/>
    </row>
    <row r="483" spans="1:13" ht="12" customHeight="1" x14ac:dyDescent="0.25">
      <c r="A483" s="702" t="s">
        <v>24</v>
      </c>
      <c r="B483" s="702"/>
      <c r="C483" s="891" t="s">
        <v>385</v>
      </c>
      <c r="D483" s="891"/>
      <c r="E483" s="891"/>
      <c r="F483" s="891"/>
      <c r="G483" s="891"/>
      <c r="H483" s="891"/>
      <c r="I483" s="891"/>
      <c r="J483" s="891"/>
      <c r="L483">
        <v>8</v>
      </c>
    </row>
    <row r="484" spans="1:13" ht="12.75" customHeight="1" x14ac:dyDescent="0.25">
      <c r="A484" s="702" t="s">
        <v>5</v>
      </c>
      <c r="B484" s="702"/>
      <c r="C484" s="703" t="s">
        <v>26</v>
      </c>
      <c r="D484" s="703"/>
      <c r="E484" s="703"/>
      <c r="F484" s="703"/>
      <c r="G484" s="703"/>
      <c r="H484" s="703"/>
      <c r="I484" s="703"/>
      <c r="J484" s="703"/>
    </row>
    <row r="485" spans="1:13" ht="12.75" customHeight="1" x14ac:dyDescent="0.25">
      <c r="A485" s="702" t="s">
        <v>27</v>
      </c>
      <c r="B485" s="702"/>
      <c r="C485" s="703" t="s">
        <v>708</v>
      </c>
      <c r="D485" s="703"/>
      <c r="E485" s="703"/>
      <c r="F485" s="703"/>
      <c r="G485" s="703"/>
      <c r="H485" s="703"/>
      <c r="I485" s="703"/>
      <c r="J485" s="703"/>
    </row>
    <row r="486" spans="1:13" ht="12" customHeight="1" x14ac:dyDescent="0.25">
      <c r="A486" s="702" t="s">
        <v>29</v>
      </c>
      <c r="B486" s="702"/>
      <c r="C486" s="703" t="s">
        <v>709</v>
      </c>
      <c r="D486" s="703"/>
      <c r="E486" s="703"/>
      <c r="F486" s="703"/>
      <c r="G486" s="703"/>
      <c r="H486" s="703"/>
      <c r="I486" s="703"/>
      <c r="J486" s="703"/>
    </row>
    <row r="487" spans="1:13" ht="12" customHeight="1" x14ac:dyDescent="0.25">
      <c r="A487" s="702" t="s">
        <v>31</v>
      </c>
      <c r="B487" s="702"/>
      <c r="C487" s="703" t="s">
        <v>406</v>
      </c>
      <c r="D487" s="703"/>
      <c r="E487" s="703"/>
      <c r="F487" s="703"/>
      <c r="G487" s="703"/>
      <c r="H487" s="703"/>
      <c r="I487" s="703"/>
      <c r="J487" s="703"/>
    </row>
    <row r="488" spans="1:13" ht="12" customHeight="1" x14ac:dyDescent="0.25">
      <c r="A488" s="704" t="s">
        <v>33</v>
      </c>
      <c r="B488" s="704"/>
      <c r="C488" s="97" t="s">
        <v>34</v>
      </c>
      <c r="D488" s="705" t="s">
        <v>219</v>
      </c>
      <c r="E488" s="705"/>
      <c r="F488" s="705"/>
      <c r="G488" s="705" t="s">
        <v>455</v>
      </c>
      <c r="H488" s="705"/>
      <c r="I488" s="705"/>
      <c r="J488" s="705"/>
    </row>
    <row r="489" spans="1:13" ht="34.5" customHeight="1" x14ac:dyDescent="0.25">
      <c r="A489" s="7" t="s">
        <v>37</v>
      </c>
      <c r="B489" s="7"/>
      <c r="C489" s="6" t="s">
        <v>38</v>
      </c>
      <c r="D489" s="98" t="s">
        <v>710</v>
      </c>
      <c r="E489" s="98" t="s">
        <v>222</v>
      </c>
      <c r="F489" s="98" t="s">
        <v>43</v>
      </c>
      <c r="G489" s="98" t="s">
        <v>457</v>
      </c>
      <c r="H489" s="98" t="s">
        <v>458</v>
      </c>
      <c r="I489" s="98" t="s">
        <v>411</v>
      </c>
      <c r="J489" s="98" t="s">
        <v>411</v>
      </c>
    </row>
    <row r="490" spans="1:13" ht="12.75" customHeight="1" x14ac:dyDescent="0.25">
      <c r="A490" s="6" t="s">
        <v>197</v>
      </c>
      <c r="B490" s="6" t="s">
        <v>47</v>
      </c>
      <c r="C490" s="6"/>
      <c r="D490" s="892" t="s">
        <v>48</v>
      </c>
      <c r="E490" s="571" t="s">
        <v>552</v>
      </c>
      <c r="F490" s="571" t="s">
        <v>120</v>
      </c>
      <c r="G490" s="571" t="s">
        <v>460</v>
      </c>
      <c r="H490" s="571" t="s">
        <v>460</v>
      </c>
      <c r="I490" s="892" t="s">
        <v>52</v>
      </c>
      <c r="J490" s="892" t="s">
        <v>225</v>
      </c>
    </row>
    <row r="491" spans="1:13" ht="13.5" x14ac:dyDescent="0.25">
      <c r="A491" s="6"/>
      <c r="B491" s="6"/>
      <c r="C491" s="6"/>
      <c r="D491" s="892"/>
      <c r="E491" s="571" t="s">
        <v>498</v>
      </c>
      <c r="F491" s="571" t="s">
        <v>123</v>
      </c>
      <c r="G491" s="571" t="s">
        <v>462</v>
      </c>
      <c r="H491" s="571" t="s">
        <v>462</v>
      </c>
      <c r="I491" s="892"/>
      <c r="J491" s="892"/>
    </row>
    <row r="492" spans="1:13" ht="12.75" customHeight="1" x14ac:dyDescent="0.25">
      <c r="A492" s="6"/>
      <c r="B492" s="6"/>
      <c r="C492" s="6"/>
      <c r="D492" s="892"/>
      <c r="E492" s="7"/>
      <c r="F492" s="7"/>
      <c r="G492" s="7" t="s">
        <v>557</v>
      </c>
      <c r="H492" s="7" t="s">
        <v>557</v>
      </c>
      <c r="I492" s="893" t="s">
        <v>682</v>
      </c>
      <c r="J492" s="893" t="s">
        <v>683</v>
      </c>
    </row>
    <row r="493" spans="1:13" x14ac:dyDescent="0.25">
      <c r="A493" s="6"/>
      <c r="B493" s="6"/>
      <c r="C493" s="6"/>
      <c r="D493" s="892"/>
      <c r="E493" s="7"/>
      <c r="F493" s="7"/>
      <c r="G493" s="7"/>
      <c r="H493" s="7"/>
      <c r="I493" s="893"/>
      <c r="J493" s="893"/>
    </row>
    <row r="494" spans="1:13" ht="13.5" x14ac:dyDescent="0.35">
      <c r="A494" s="6"/>
      <c r="B494" s="6"/>
      <c r="C494" s="6"/>
      <c r="D494" s="572" t="s">
        <v>467</v>
      </c>
      <c r="E494" s="572" t="s">
        <v>468</v>
      </c>
      <c r="F494" s="572" t="s">
        <v>65</v>
      </c>
      <c r="G494" s="572" t="s">
        <v>66</v>
      </c>
      <c r="H494" s="572" t="s">
        <v>469</v>
      </c>
      <c r="I494" s="573" t="s">
        <v>470</v>
      </c>
      <c r="J494" s="573" t="s">
        <v>470</v>
      </c>
    </row>
    <row r="495" spans="1:13" ht="12.75" customHeight="1" x14ac:dyDescent="0.25">
      <c r="A495" s="687" t="s">
        <v>68</v>
      </c>
      <c r="B495" s="687" t="s">
        <v>316</v>
      </c>
      <c r="C495" s="135" t="s">
        <v>689</v>
      </c>
      <c r="D495" s="575"/>
      <c r="E495" s="577"/>
      <c r="F495" s="576"/>
      <c r="G495" s="613"/>
      <c r="H495" s="613"/>
      <c r="I495" s="584">
        <f>(G495+((0-E495)*F495)-H495)*D495</f>
        <v>0</v>
      </c>
      <c r="J495" s="585"/>
      <c r="L495">
        <v>1</v>
      </c>
      <c r="M495">
        <f>L483*100+L495</f>
        <v>801</v>
      </c>
    </row>
    <row r="496" spans="1:13" x14ac:dyDescent="0.25">
      <c r="A496" s="687"/>
      <c r="B496" s="687"/>
      <c r="C496" s="486" t="s">
        <v>690</v>
      </c>
      <c r="D496" s="575"/>
      <c r="E496" s="491"/>
      <c r="F496" s="576"/>
      <c r="G496" s="613"/>
      <c r="H496" s="613"/>
      <c r="I496" s="584">
        <f>(G496+((0-E496)*F496)-H496)*D496</f>
        <v>0</v>
      </c>
      <c r="J496" s="585"/>
      <c r="L496">
        <v>2</v>
      </c>
      <c r="M496">
        <f>L483*100+L496</f>
        <v>802</v>
      </c>
    </row>
    <row r="497" spans="1:13" x14ac:dyDescent="0.25">
      <c r="A497" s="687"/>
      <c r="B497" s="687"/>
      <c r="C497" s="135" t="s">
        <v>691</v>
      </c>
      <c r="D497" s="575"/>
      <c r="E497" s="491"/>
      <c r="F497" s="576"/>
      <c r="G497" s="613"/>
      <c r="H497" s="613"/>
      <c r="I497" s="584">
        <f>(G497+((0-E497)*F497)-H497)*D497</f>
        <v>0</v>
      </c>
      <c r="J497" s="585"/>
      <c r="L497">
        <v>3</v>
      </c>
      <c r="M497">
        <f>L483*100+L497</f>
        <v>803</v>
      </c>
    </row>
    <row r="498" spans="1:13" ht="12" customHeight="1" x14ac:dyDescent="0.25">
      <c r="A498" s="916" t="s">
        <v>292</v>
      </c>
      <c r="B498" s="916"/>
      <c r="C498" s="916"/>
      <c r="D498" s="587">
        <f>SUM(D495:D497)</f>
        <v>0</v>
      </c>
      <c r="E498" s="515"/>
      <c r="F498" s="515"/>
      <c r="G498" s="515"/>
      <c r="H498" s="515"/>
      <c r="I498" s="587">
        <f>SUM(I495:I497)</f>
        <v>0</v>
      </c>
      <c r="J498" s="587">
        <f>SUM(J495:J497)</f>
        <v>0</v>
      </c>
    </row>
    <row r="499" spans="1:13" ht="12" customHeight="1" x14ac:dyDescent="0.25">
      <c r="A499" s="7" t="s">
        <v>310</v>
      </c>
      <c r="B499" s="7" t="s">
        <v>316</v>
      </c>
      <c r="C499" s="469" t="s">
        <v>316</v>
      </c>
      <c r="D499" s="575"/>
      <c r="E499" s="588"/>
      <c r="F499" s="580"/>
      <c r="G499" s="613"/>
      <c r="H499" s="613"/>
      <c r="I499" s="584">
        <f>(G499+((0-E499)*F499)-H499)*D499</f>
        <v>0</v>
      </c>
      <c r="J499" s="585"/>
      <c r="L499">
        <v>4</v>
      </c>
      <c r="M499">
        <f>L483*100+L499</f>
        <v>804</v>
      </c>
    </row>
    <row r="500" spans="1:13" x14ac:dyDescent="0.25">
      <c r="A500" s="7"/>
      <c r="B500" s="7"/>
      <c r="C500" s="469"/>
      <c r="D500" s="579"/>
      <c r="E500" s="579"/>
      <c r="F500" s="579"/>
      <c r="G500" s="579"/>
      <c r="H500" s="579"/>
      <c r="I500" s="579"/>
      <c r="J500" s="497"/>
    </row>
    <row r="501" spans="1:13" ht="12" customHeight="1" x14ac:dyDescent="0.25">
      <c r="A501" s="916" t="s">
        <v>292</v>
      </c>
      <c r="B501" s="916"/>
      <c r="C501" s="916"/>
      <c r="D501" s="587">
        <f>SUM(D499:D500)</f>
        <v>0</v>
      </c>
      <c r="E501" s="515"/>
      <c r="F501" s="515"/>
      <c r="G501" s="515"/>
      <c r="H501" s="515"/>
      <c r="I501" s="587">
        <f>SUM(I499:I500)</f>
        <v>0</v>
      </c>
      <c r="J501" s="587">
        <f>SUM(J499:J500)</f>
        <v>0</v>
      </c>
    </row>
    <row r="502" spans="1:13" ht="12" customHeight="1" x14ac:dyDescent="0.25">
      <c r="A502" s="7" t="s">
        <v>313</v>
      </c>
      <c r="B502" s="7" t="s">
        <v>316</v>
      </c>
      <c r="C502" s="469" t="s">
        <v>316</v>
      </c>
      <c r="D502" s="575"/>
      <c r="E502" s="588"/>
      <c r="F502" s="580"/>
      <c r="G502" s="613"/>
      <c r="H502" s="613"/>
      <c r="I502" s="584">
        <f>(G502+((0-E502)*F502)-H502)*D502</f>
        <v>0</v>
      </c>
      <c r="J502" s="585"/>
      <c r="L502">
        <v>5</v>
      </c>
      <c r="M502">
        <f>L483*100+L502</f>
        <v>805</v>
      </c>
    </row>
    <row r="503" spans="1:13" x14ac:dyDescent="0.25">
      <c r="A503" s="7"/>
      <c r="B503" s="7"/>
      <c r="C503" s="469"/>
      <c r="D503" s="579"/>
      <c r="E503" s="579"/>
      <c r="F503" s="579"/>
      <c r="G503" s="579"/>
      <c r="H503" s="579"/>
      <c r="I503" s="579"/>
      <c r="J503" s="497"/>
    </row>
    <row r="504" spans="1:13" ht="12" customHeight="1" x14ac:dyDescent="0.25">
      <c r="A504" s="916" t="s">
        <v>292</v>
      </c>
      <c r="B504" s="916"/>
      <c r="C504" s="916"/>
      <c r="D504" s="587">
        <f>SUM(D502:D503)</f>
        <v>0</v>
      </c>
      <c r="E504" s="515"/>
      <c r="F504" s="515"/>
      <c r="G504" s="515"/>
      <c r="H504" s="515"/>
      <c r="I504" s="587">
        <f>SUM(I502:I503)</f>
        <v>0</v>
      </c>
      <c r="J504" s="587">
        <f>SUM(J502:J503)</f>
        <v>0</v>
      </c>
    </row>
    <row r="505" spans="1:13" ht="12" customHeight="1" x14ac:dyDescent="0.25">
      <c r="A505" s="7" t="s">
        <v>314</v>
      </c>
      <c r="B505" s="7" t="s">
        <v>316</v>
      </c>
      <c r="C505" s="469" t="s">
        <v>316</v>
      </c>
      <c r="D505" s="575"/>
      <c r="E505" s="588"/>
      <c r="F505" s="580"/>
      <c r="G505" s="613"/>
      <c r="H505" s="613"/>
      <c r="I505" s="584">
        <f>(G505+((0-E505)*F505)-H505)*D505</f>
        <v>0</v>
      </c>
      <c r="J505" s="585"/>
      <c r="L505">
        <v>6</v>
      </c>
      <c r="M505">
        <f>L483*100+L505</f>
        <v>806</v>
      </c>
    </row>
    <row r="506" spans="1:13" x14ac:dyDescent="0.25">
      <c r="A506" s="7"/>
      <c r="B506" s="7"/>
      <c r="C506" s="469"/>
      <c r="D506" s="579"/>
      <c r="E506" s="579"/>
      <c r="F506" s="579"/>
      <c r="G506" s="579"/>
      <c r="H506" s="579"/>
      <c r="I506" s="579"/>
      <c r="J506" s="497"/>
    </row>
    <row r="507" spans="1:13" ht="12" customHeight="1" x14ac:dyDescent="0.25">
      <c r="A507" s="916" t="s">
        <v>292</v>
      </c>
      <c r="B507" s="916"/>
      <c r="C507" s="916"/>
      <c r="D507" s="587">
        <f>SUM(D505:D506)</f>
        <v>0</v>
      </c>
      <c r="E507" s="515"/>
      <c r="F507" s="515"/>
      <c r="G507" s="515"/>
      <c r="H507" s="515"/>
      <c r="I507" s="587">
        <f>SUM(I505:I506)</f>
        <v>0</v>
      </c>
      <c r="J507" s="587">
        <f>SUM(J505:J506)</f>
        <v>0</v>
      </c>
    </row>
    <row r="508" spans="1:13" ht="12" customHeight="1" x14ac:dyDescent="0.25">
      <c r="A508" s="7" t="s">
        <v>315</v>
      </c>
      <c r="B508" s="7" t="s">
        <v>316</v>
      </c>
      <c r="C508" s="469" t="s">
        <v>316</v>
      </c>
      <c r="D508" s="575"/>
      <c r="E508" s="588"/>
      <c r="F508" s="580"/>
      <c r="G508" s="613"/>
      <c r="H508" s="613"/>
      <c r="I508" s="584">
        <f>(G508+((0-E508)*F508)-H508)*D508</f>
        <v>0</v>
      </c>
      <c r="J508" s="585"/>
      <c r="L508">
        <v>7</v>
      </c>
      <c r="M508">
        <f>L483*100+L508</f>
        <v>807</v>
      </c>
    </row>
    <row r="509" spans="1:13" x14ac:dyDescent="0.25">
      <c r="A509" s="7"/>
      <c r="B509" s="7"/>
      <c r="C509" s="469"/>
      <c r="D509" s="579"/>
      <c r="E509" s="579"/>
      <c r="F509" s="579"/>
      <c r="G509" s="579"/>
      <c r="H509" s="579"/>
      <c r="I509" s="579"/>
      <c r="J509" s="497"/>
    </row>
    <row r="510" spans="1:13" ht="12" customHeight="1" x14ac:dyDescent="0.25">
      <c r="A510" s="917" t="s">
        <v>292</v>
      </c>
      <c r="B510" s="917"/>
      <c r="C510" s="917"/>
      <c r="D510" s="587">
        <f>SUM(D508:D509)</f>
        <v>0</v>
      </c>
      <c r="E510" s="515"/>
      <c r="F510" s="515"/>
      <c r="G510" s="515"/>
      <c r="H510" s="515"/>
      <c r="I510" s="587">
        <f>SUM(I508:I509)</f>
        <v>0</v>
      </c>
      <c r="J510" s="587">
        <f>SUM(J508:J509)</f>
        <v>0</v>
      </c>
    </row>
    <row r="511" spans="1:13" x14ac:dyDescent="0.25">
      <c r="A511" s="865" t="s">
        <v>91</v>
      </c>
      <c r="B511" s="865"/>
      <c r="C511" s="865"/>
      <c r="D511" s="587">
        <f>D498+D501+D504+D507+D510</f>
        <v>0</v>
      </c>
      <c r="E511" s="516"/>
      <c r="F511" s="516"/>
      <c r="G511" s="516"/>
      <c r="H511" s="516"/>
      <c r="I511" s="587">
        <f>I498+I501+I504+I507+I510</f>
        <v>0</v>
      </c>
      <c r="J511" s="587">
        <f>J498+J501+J504+J507+J510</f>
        <v>0</v>
      </c>
    </row>
    <row r="512" spans="1:13" x14ac:dyDescent="0.25">
      <c r="A512" s="896" t="s">
        <v>714</v>
      </c>
      <c r="B512" s="896"/>
      <c r="C512" s="896"/>
      <c r="D512" s="896"/>
      <c r="E512" s="896"/>
      <c r="F512" s="896"/>
      <c r="G512" s="896"/>
      <c r="H512" s="896"/>
      <c r="I512" s="896"/>
      <c r="J512" s="896"/>
    </row>
    <row r="513" spans="1:12" x14ac:dyDescent="0.25">
      <c r="A513" s="927"/>
      <c r="B513" s="927"/>
      <c r="C513" s="927"/>
      <c r="D513" s="927"/>
      <c r="E513" s="927"/>
      <c r="F513" s="927"/>
      <c r="G513" s="927"/>
      <c r="H513" s="927"/>
      <c r="I513" s="927"/>
      <c r="J513" s="927"/>
    </row>
    <row r="514" spans="1:12" x14ac:dyDescent="0.25">
      <c r="A514" s="583" t="s">
        <v>568</v>
      </c>
      <c r="B514" s="583"/>
      <c r="C514" s="583"/>
      <c r="D514" s="583"/>
      <c r="E514" s="583"/>
      <c r="F514" s="583"/>
      <c r="G514" s="583"/>
      <c r="H514" s="583"/>
      <c r="I514" s="583"/>
      <c r="J514" s="583"/>
    </row>
    <row r="519" spans="1:12" ht="12" customHeight="1" x14ac:dyDescent="0.25">
      <c r="A519" s="702" t="s">
        <v>23</v>
      </c>
      <c r="B519" s="702"/>
      <c r="C519" s="890">
        <f>Presentación!$C$3</f>
        <v>1990</v>
      </c>
      <c r="D519" s="890"/>
      <c r="E519" s="890"/>
      <c r="F519" s="890"/>
      <c r="G519" s="890"/>
      <c r="H519" s="890"/>
      <c r="I519" s="890"/>
      <c r="J519" s="890"/>
    </row>
    <row r="520" spans="1:12" ht="12" customHeight="1" x14ac:dyDescent="0.25">
      <c r="A520" s="702" t="s">
        <v>24</v>
      </c>
      <c r="B520" s="702"/>
      <c r="C520" s="891" t="s">
        <v>386</v>
      </c>
      <c r="D520" s="891"/>
      <c r="E520" s="891"/>
      <c r="F520" s="891"/>
      <c r="G520" s="891"/>
      <c r="H520" s="891"/>
      <c r="I520" s="891"/>
      <c r="J520" s="891"/>
      <c r="L520">
        <v>9</v>
      </c>
    </row>
    <row r="521" spans="1:12" ht="12.75" customHeight="1" x14ac:dyDescent="0.25">
      <c r="A521" s="702" t="s">
        <v>5</v>
      </c>
      <c r="B521" s="702"/>
      <c r="C521" s="703" t="s">
        <v>26</v>
      </c>
      <c r="D521" s="703"/>
      <c r="E521" s="703"/>
      <c r="F521" s="703"/>
      <c r="G521" s="703"/>
      <c r="H521" s="703"/>
      <c r="I521" s="703"/>
      <c r="J521" s="703"/>
    </row>
    <row r="522" spans="1:12" ht="12.75" customHeight="1" x14ac:dyDescent="0.25">
      <c r="A522" s="702" t="s">
        <v>27</v>
      </c>
      <c r="B522" s="702"/>
      <c r="C522" s="703" t="s">
        <v>708</v>
      </c>
      <c r="D522" s="703"/>
      <c r="E522" s="703"/>
      <c r="F522" s="703"/>
      <c r="G522" s="703"/>
      <c r="H522" s="703"/>
      <c r="I522" s="703"/>
      <c r="J522" s="703"/>
    </row>
    <row r="523" spans="1:12" ht="12" customHeight="1" x14ac:dyDescent="0.25">
      <c r="A523" s="702" t="s">
        <v>29</v>
      </c>
      <c r="B523" s="702"/>
      <c r="C523" s="703" t="s">
        <v>709</v>
      </c>
      <c r="D523" s="703"/>
      <c r="E523" s="703"/>
      <c r="F523" s="703"/>
      <c r="G523" s="703"/>
      <c r="H523" s="703"/>
      <c r="I523" s="703"/>
      <c r="J523" s="703"/>
    </row>
    <row r="524" spans="1:12" ht="12" customHeight="1" x14ac:dyDescent="0.25">
      <c r="A524" s="702" t="s">
        <v>31</v>
      </c>
      <c r="B524" s="702"/>
      <c r="C524" s="703" t="s">
        <v>406</v>
      </c>
      <c r="D524" s="703"/>
      <c r="E524" s="703"/>
      <c r="F524" s="703"/>
      <c r="G524" s="703"/>
      <c r="H524" s="703"/>
      <c r="I524" s="703"/>
      <c r="J524" s="703"/>
    </row>
    <row r="525" spans="1:12" ht="12" customHeight="1" x14ac:dyDescent="0.25">
      <c r="A525" s="704" t="s">
        <v>33</v>
      </c>
      <c r="B525" s="704"/>
      <c r="C525" s="97" t="s">
        <v>34</v>
      </c>
      <c r="D525" s="705" t="s">
        <v>219</v>
      </c>
      <c r="E525" s="705"/>
      <c r="F525" s="705"/>
      <c r="G525" s="705" t="s">
        <v>455</v>
      </c>
      <c r="H525" s="705"/>
      <c r="I525" s="705"/>
      <c r="J525" s="705"/>
    </row>
    <row r="526" spans="1:12" ht="34.5" customHeight="1" x14ac:dyDescent="0.25">
      <c r="A526" s="7" t="s">
        <v>37</v>
      </c>
      <c r="B526" s="7"/>
      <c r="C526" s="6" t="s">
        <v>38</v>
      </c>
      <c r="D526" s="98" t="s">
        <v>710</v>
      </c>
      <c r="E526" s="98" t="s">
        <v>222</v>
      </c>
      <c r="F526" s="98" t="s">
        <v>43</v>
      </c>
      <c r="G526" s="98" t="s">
        <v>457</v>
      </c>
      <c r="H526" s="98" t="s">
        <v>458</v>
      </c>
      <c r="I526" s="98" t="s">
        <v>411</v>
      </c>
      <c r="J526" s="98" t="s">
        <v>411</v>
      </c>
    </row>
    <row r="527" spans="1:12" ht="12.75" customHeight="1" x14ac:dyDescent="0.25">
      <c r="A527" s="6" t="s">
        <v>197</v>
      </c>
      <c r="B527" s="6" t="s">
        <v>47</v>
      </c>
      <c r="C527" s="6"/>
      <c r="D527" s="892" t="s">
        <v>48</v>
      </c>
      <c r="E527" s="571" t="s">
        <v>552</v>
      </c>
      <c r="F527" s="571" t="s">
        <v>120</v>
      </c>
      <c r="G527" s="571" t="s">
        <v>460</v>
      </c>
      <c r="H527" s="571" t="s">
        <v>460</v>
      </c>
      <c r="I527" s="892" t="s">
        <v>52</v>
      </c>
      <c r="J527" s="892" t="s">
        <v>225</v>
      </c>
    </row>
    <row r="528" spans="1:12" ht="13.5" x14ac:dyDescent="0.25">
      <c r="A528" s="6"/>
      <c r="B528" s="6"/>
      <c r="C528" s="6"/>
      <c r="D528" s="892"/>
      <c r="E528" s="571" t="s">
        <v>498</v>
      </c>
      <c r="F528" s="571" t="s">
        <v>123</v>
      </c>
      <c r="G528" s="571" t="s">
        <v>462</v>
      </c>
      <c r="H528" s="571" t="s">
        <v>462</v>
      </c>
      <c r="I528" s="892"/>
      <c r="J528" s="892"/>
    </row>
    <row r="529" spans="1:13" ht="12.75" customHeight="1" x14ac:dyDescent="0.25">
      <c r="A529" s="6"/>
      <c r="B529" s="6"/>
      <c r="C529" s="6"/>
      <c r="D529" s="892"/>
      <c r="E529" s="7"/>
      <c r="F529" s="7"/>
      <c r="G529" s="7" t="s">
        <v>557</v>
      </c>
      <c r="H529" s="7" t="s">
        <v>557</v>
      </c>
      <c r="I529" s="893" t="s">
        <v>682</v>
      </c>
      <c r="J529" s="893" t="s">
        <v>683</v>
      </c>
    </row>
    <row r="530" spans="1:13" x14ac:dyDescent="0.25">
      <c r="A530" s="6"/>
      <c r="B530" s="6"/>
      <c r="C530" s="6"/>
      <c r="D530" s="892"/>
      <c r="E530" s="7"/>
      <c r="F530" s="7"/>
      <c r="G530" s="7"/>
      <c r="H530" s="7"/>
      <c r="I530" s="893"/>
      <c r="J530" s="893"/>
    </row>
    <row r="531" spans="1:13" ht="13.5" x14ac:dyDescent="0.35">
      <c r="A531" s="6"/>
      <c r="B531" s="6"/>
      <c r="C531" s="6"/>
      <c r="D531" s="572" t="s">
        <v>467</v>
      </c>
      <c r="E531" s="572" t="s">
        <v>468</v>
      </c>
      <c r="F531" s="572" t="s">
        <v>65</v>
      </c>
      <c r="G531" s="572" t="s">
        <v>66</v>
      </c>
      <c r="H531" s="572" t="s">
        <v>469</v>
      </c>
      <c r="I531" s="573" t="s">
        <v>470</v>
      </c>
      <c r="J531" s="573" t="s">
        <v>470</v>
      </c>
    </row>
    <row r="532" spans="1:13" ht="12.75" customHeight="1" x14ac:dyDescent="0.25">
      <c r="A532" s="687" t="s">
        <v>68</v>
      </c>
      <c r="B532" s="687" t="s">
        <v>316</v>
      </c>
      <c r="C532" s="135" t="s">
        <v>689</v>
      </c>
      <c r="D532" s="575"/>
      <c r="E532" s="577"/>
      <c r="F532" s="576"/>
      <c r="G532" s="613"/>
      <c r="H532" s="613"/>
      <c r="I532" s="584">
        <f>(G532+((0-E532)*F532)-H532)*D532</f>
        <v>0</v>
      </c>
      <c r="J532" s="585"/>
      <c r="L532">
        <v>1</v>
      </c>
      <c r="M532">
        <f>L520*100+L532</f>
        <v>901</v>
      </c>
    </row>
    <row r="533" spans="1:13" x14ac:dyDescent="0.25">
      <c r="A533" s="687"/>
      <c r="B533" s="687"/>
      <c r="C533" s="486" t="s">
        <v>690</v>
      </c>
      <c r="D533" s="575"/>
      <c r="E533" s="491"/>
      <c r="F533" s="576"/>
      <c r="G533" s="613"/>
      <c r="H533" s="613"/>
      <c r="I533" s="584">
        <f>(G533+((0-E533)*F533)-H533)*D533</f>
        <v>0</v>
      </c>
      <c r="J533" s="585"/>
      <c r="L533">
        <v>2</v>
      </c>
      <c r="M533">
        <f>L520*100+L533</f>
        <v>902</v>
      </c>
    </row>
    <row r="534" spans="1:13" x14ac:dyDescent="0.25">
      <c r="A534" s="687"/>
      <c r="B534" s="687"/>
      <c r="C534" s="135" t="s">
        <v>691</v>
      </c>
      <c r="D534" s="575"/>
      <c r="E534" s="491"/>
      <c r="F534" s="576"/>
      <c r="G534" s="613"/>
      <c r="H534" s="613"/>
      <c r="I534" s="584">
        <f>(G534+((0-E534)*F534)-H534)*D534</f>
        <v>0</v>
      </c>
      <c r="J534" s="585"/>
      <c r="L534">
        <v>3</v>
      </c>
      <c r="M534">
        <f>L520*100+L534</f>
        <v>903</v>
      </c>
    </row>
    <row r="535" spans="1:13" ht="12" customHeight="1" x14ac:dyDescent="0.25">
      <c r="A535" s="916" t="s">
        <v>292</v>
      </c>
      <c r="B535" s="916"/>
      <c r="C535" s="916"/>
      <c r="D535" s="587">
        <f>SUM(D532:D534)</f>
        <v>0</v>
      </c>
      <c r="E535" s="515"/>
      <c r="F535" s="515"/>
      <c r="G535" s="515"/>
      <c r="H535" s="515"/>
      <c r="I535" s="587">
        <f>SUM(I532:I534)</f>
        <v>0</v>
      </c>
      <c r="J535" s="587">
        <f>SUM(J532:J534)</f>
        <v>0</v>
      </c>
    </row>
    <row r="536" spans="1:13" ht="12" customHeight="1" x14ac:dyDescent="0.25">
      <c r="A536" s="7" t="s">
        <v>310</v>
      </c>
      <c r="B536" s="7" t="s">
        <v>316</v>
      </c>
      <c r="C536" s="469" t="s">
        <v>316</v>
      </c>
      <c r="D536" s="575"/>
      <c r="E536" s="588"/>
      <c r="F536" s="580"/>
      <c r="G536" s="613"/>
      <c r="H536" s="613"/>
      <c r="I536" s="584">
        <f>(G536+((0-E536)*F536)-H536)*D536</f>
        <v>0</v>
      </c>
      <c r="J536" s="585"/>
      <c r="L536">
        <v>4</v>
      </c>
      <c r="M536">
        <f>L520*100+L536</f>
        <v>904</v>
      </c>
    </row>
    <row r="537" spans="1:13" x14ac:dyDescent="0.25">
      <c r="A537" s="7"/>
      <c r="B537" s="7"/>
      <c r="C537" s="469"/>
      <c r="D537" s="579"/>
      <c r="E537" s="579"/>
      <c r="F537" s="579"/>
      <c r="G537" s="579"/>
      <c r="H537" s="579"/>
      <c r="I537" s="579"/>
      <c r="J537" s="497"/>
    </row>
    <row r="538" spans="1:13" ht="12" customHeight="1" x14ac:dyDescent="0.25">
      <c r="A538" s="916" t="s">
        <v>292</v>
      </c>
      <c r="B538" s="916"/>
      <c r="C538" s="916"/>
      <c r="D538" s="587">
        <f>SUM(D536:D537)</f>
        <v>0</v>
      </c>
      <c r="E538" s="515"/>
      <c r="F538" s="515"/>
      <c r="G538" s="515"/>
      <c r="H538" s="515"/>
      <c r="I538" s="587">
        <f>SUM(I536:I537)</f>
        <v>0</v>
      </c>
      <c r="J538" s="587">
        <f>SUM(J536:J537)</f>
        <v>0</v>
      </c>
    </row>
    <row r="539" spans="1:13" ht="12" customHeight="1" x14ac:dyDescent="0.25">
      <c r="A539" s="7" t="s">
        <v>313</v>
      </c>
      <c r="B539" s="7" t="s">
        <v>316</v>
      </c>
      <c r="C539" s="469" t="s">
        <v>316</v>
      </c>
      <c r="D539" s="575"/>
      <c r="E539" s="588"/>
      <c r="F539" s="580"/>
      <c r="G539" s="613"/>
      <c r="H539" s="613"/>
      <c r="I539" s="584">
        <f>(G539+((0-E539)*F539)-H539)*D539</f>
        <v>0</v>
      </c>
      <c r="J539" s="585"/>
      <c r="L539">
        <v>5</v>
      </c>
      <c r="M539">
        <f>L520*100+L539</f>
        <v>905</v>
      </c>
    </row>
    <row r="540" spans="1:13" x14ac:dyDescent="0.25">
      <c r="A540" s="7"/>
      <c r="B540" s="7"/>
      <c r="C540" s="469"/>
      <c r="D540" s="579"/>
      <c r="E540" s="579"/>
      <c r="F540" s="579"/>
      <c r="G540" s="579"/>
      <c r="H540" s="579"/>
      <c r="I540" s="579"/>
      <c r="J540" s="497"/>
    </row>
    <row r="541" spans="1:13" ht="12" customHeight="1" x14ac:dyDescent="0.25">
      <c r="A541" s="916" t="s">
        <v>292</v>
      </c>
      <c r="B541" s="916"/>
      <c r="C541" s="916"/>
      <c r="D541" s="587">
        <f>SUM(D539:D540)</f>
        <v>0</v>
      </c>
      <c r="E541" s="515"/>
      <c r="F541" s="515"/>
      <c r="G541" s="515"/>
      <c r="H541" s="515"/>
      <c r="I541" s="587">
        <f>SUM(I539:I540)</f>
        <v>0</v>
      </c>
      <c r="J541" s="587">
        <f>SUM(J539:J540)</f>
        <v>0</v>
      </c>
    </row>
    <row r="542" spans="1:13" ht="12" customHeight="1" x14ac:dyDescent="0.25">
      <c r="A542" s="7" t="s">
        <v>314</v>
      </c>
      <c r="B542" s="7" t="s">
        <v>316</v>
      </c>
      <c r="C542" s="469" t="s">
        <v>316</v>
      </c>
      <c r="D542" s="575"/>
      <c r="E542" s="588"/>
      <c r="F542" s="580"/>
      <c r="G542" s="613"/>
      <c r="H542" s="613"/>
      <c r="I542" s="584">
        <f>(G542+((0-E542)*F542)-H542)*D542</f>
        <v>0</v>
      </c>
      <c r="J542" s="585"/>
      <c r="L542">
        <v>6</v>
      </c>
      <c r="M542">
        <f>L520*100+L542</f>
        <v>906</v>
      </c>
    </row>
    <row r="543" spans="1:13" x14ac:dyDescent="0.25">
      <c r="A543" s="7"/>
      <c r="B543" s="7"/>
      <c r="C543" s="469"/>
      <c r="D543" s="579"/>
      <c r="E543" s="579"/>
      <c r="F543" s="579"/>
      <c r="G543" s="579"/>
      <c r="H543" s="579"/>
      <c r="I543" s="579"/>
      <c r="J543" s="497"/>
    </row>
    <row r="544" spans="1:13" ht="12" customHeight="1" x14ac:dyDescent="0.25">
      <c r="A544" s="916" t="s">
        <v>292</v>
      </c>
      <c r="B544" s="916"/>
      <c r="C544" s="916"/>
      <c r="D544" s="587">
        <f>SUM(D542:D543)</f>
        <v>0</v>
      </c>
      <c r="E544" s="515"/>
      <c r="F544" s="515"/>
      <c r="G544" s="515"/>
      <c r="H544" s="515"/>
      <c r="I544" s="587">
        <f>SUM(I542:I543)</f>
        <v>0</v>
      </c>
      <c r="J544" s="587">
        <f>SUM(J542:J543)</f>
        <v>0</v>
      </c>
    </row>
    <row r="545" spans="1:13" ht="12" customHeight="1" x14ac:dyDescent="0.25">
      <c r="A545" s="7" t="s">
        <v>315</v>
      </c>
      <c r="B545" s="7" t="s">
        <v>316</v>
      </c>
      <c r="C545" s="469" t="s">
        <v>316</v>
      </c>
      <c r="D545" s="575"/>
      <c r="E545" s="588"/>
      <c r="F545" s="580"/>
      <c r="G545" s="613"/>
      <c r="H545" s="613"/>
      <c r="I545" s="584">
        <f>(G545+((0-E545)*F545)-H545)*D545</f>
        <v>0</v>
      </c>
      <c r="J545" s="585"/>
      <c r="L545">
        <v>7</v>
      </c>
      <c r="M545">
        <f>L520*100+L545</f>
        <v>907</v>
      </c>
    </row>
    <row r="546" spans="1:13" x14ac:dyDescent="0.25">
      <c r="A546" s="7"/>
      <c r="B546" s="7"/>
      <c r="C546" s="469"/>
      <c r="D546" s="579"/>
      <c r="E546" s="579"/>
      <c r="F546" s="579"/>
      <c r="G546" s="579"/>
      <c r="H546" s="579"/>
      <c r="I546" s="579"/>
      <c r="J546" s="497"/>
    </row>
    <row r="547" spans="1:13" ht="12" customHeight="1" x14ac:dyDescent="0.25">
      <c r="A547" s="917" t="s">
        <v>292</v>
      </c>
      <c r="B547" s="917"/>
      <c r="C547" s="917"/>
      <c r="D547" s="587">
        <f>SUM(D545:D546)</f>
        <v>0</v>
      </c>
      <c r="E547" s="515"/>
      <c r="F547" s="515"/>
      <c r="G547" s="515"/>
      <c r="H547" s="515"/>
      <c r="I547" s="587">
        <f>SUM(I545:I546)</f>
        <v>0</v>
      </c>
      <c r="J547" s="587">
        <f>SUM(J545:J546)</f>
        <v>0</v>
      </c>
    </row>
    <row r="548" spans="1:13" x14ac:dyDescent="0.25">
      <c r="A548" s="865" t="s">
        <v>91</v>
      </c>
      <c r="B548" s="865"/>
      <c r="C548" s="865"/>
      <c r="D548" s="587">
        <f>D535+D538+D541+D544+D547</f>
        <v>0</v>
      </c>
      <c r="E548" s="516"/>
      <c r="F548" s="516"/>
      <c r="G548" s="516"/>
      <c r="H548" s="516"/>
      <c r="I548" s="587">
        <f>I535+I538+I541+I544+I547</f>
        <v>0</v>
      </c>
      <c r="J548" s="587">
        <f>J535+J538+J541+J544+J547</f>
        <v>0</v>
      </c>
    </row>
    <row r="549" spans="1:13" x14ac:dyDescent="0.25">
      <c r="A549" s="896" t="s">
        <v>714</v>
      </c>
      <c r="B549" s="896"/>
      <c r="C549" s="896"/>
      <c r="D549" s="896"/>
      <c r="E549" s="896"/>
      <c r="F549" s="896"/>
      <c r="G549" s="896"/>
      <c r="H549" s="896"/>
      <c r="I549" s="896"/>
      <c r="J549" s="896"/>
    </row>
    <row r="550" spans="1:13" x14ac:dyDescent="0.25">
      <c r="A550" s="927"/>
      <c r="B550" s="927"/>
      <c r="C550" s="927"/>
      <c r="D550" s="927"/>
      <c r="E550" s="927"/>
      <c r="F550" s="927"/>
      <c r="G550" s="927"/>
      <c r="H550" s="927"/>
      <c r="I550" s="927"/>
      <c r="J550" s="927"/>
    </row>
    <row r="551" spans="1:13" x14ac:dyDescent="0.25">
      <c r="A551" s="583" t="s">
        <v>568</v>
      </c>
      <c r="B551" s="583"/>
      <c r="C551" s="583"/>
      <c r="D551" s="583"/>
      <c r="E551" s="583"/>
      <c r="F551" s="583"/>
      <c r="G551" s="583"/>
      <c r="H551" s="583"/>
      <c r="I551" s="583"/>
      <c r="J551" s="583"/>
    </row>
    <row r="556" spans="1:13" ht="12" customHeight="1" x14ac:dyDescent="0.25">
      <c r="A556" s="702" t="s">
        <v>23</v>
      </c>
      <c r="B556" s="702"/>
      <c r="C556" s="890">
        <f>Presentación!$C$3</f>
        <v>1990</v>
      </c>
      <c r="D556" s="890"/>
      <c r="E556" s="890"/>
      <c r="F556" s="890"/>
      <c r="G556" s="890"/>
      <c r="H556" s="890"/>
      <c r="I556" s="890"/>
      <c r="J556" s="890"/>
    </row>
    <row r="557" spans="1:13" ht="12" customHeight="1" x14ac:dyDescent="0.25">
      <c r="A557" s="702" t="s">
        <v>24</v>
      </c>
      <c r="B557" s="702"/>
      <c r="C557" s="891" t="s">
        <v>387</v>
      </c>
      <c r="D557" s="891"/>
      <c r="E557" s="891"/>
      <c r="F557" s="891"/>
      <c r="G557" s="891"/>
      <c r="H557" s="891"/>
      <c r="I557" s="891"/>
      <c r="J557" s="891"/>
      <c r="L557">
        <v>14</v>
      </c>
    </row>
    <row r="558" spans="1:13" ht="12.75" customHeight="1" x14ac:dyDescent="0.25">
      <c r="A558" s="702" t="s">
        <v>5</v>
      </c>
      <c r="B558" s="702"/>
      <c r="C558" s="703" t="s">
        <v>26</v>
      </c>
      <c r="D558" s="703"/>
      <c r="E558" s="703"/>
      <c r="F558" s="703"/>
      <c r="G558" s="703"/>
      <c r="H558" s="703"/>
      <c r="I558" s="703"/>
      <c r="J558" s="703"/>
    </row>
    <row r="559" spans="1:13" ht="12.75" customHeight="1" x14ac:dyDescent="0.25">
      <c r="A559" s="702" t="s">
        <v>27</v>
      </c>
      <c r="B559" s="702"/>
      <c r="C559" s="703" t="s">
        <v>708</v>
      </c>
      <c r="D559" s="703"/>
      <c r="E559" s="703"/>
      <c r="F559" s="703"/>
      <c r="G559" s="703"/>
      <c r="H559" s="703"/>
      <c r="I559" s="703"/>
      <c r="J559" s="703"/>
    </row>
    <row r="560" spans="1:13" ht="12" customHeight="1" x14ac:dyDescent="0.25">
      <c r="A560" s="702" t="s">
        <v>29</v>
      </c>
      <c r="B560" s="702"/>
      <c r="C560" s="703" t="s">
        <v>709</v>
      </c>
      <c r="D560" s="703"/>
      <c r="E560" s="703"/>
      <c r="F560" s="703"/>
      <c r="G560" s="703"/>
      <c r="H560" s="703"/>
      <c r="I560" s="703"/>
      <c r="J560" s="703"/>
    </row>
    <row r="561" spans="1:13" ht="12" customHeight="1" x14ac:dyDescent="0.25">
      <c r="A561" s="702" t="s">
        <v>31</v>
      </c>
      <c r="B561" s="702"/>
      <c r="C561" s="703" t="s">
        <v>406</v>
      </c>
      <c r="D561" s="703"/>
      <c r="E561" s="703"/>
      <c r="F561" s="703"/>
      <c r="G561" s="703"/>
      <c r="H561" s="703"/>
      <c r="I561" s="703"/>
      <c r="J561" s="703"/>
    </row>
    <row r="562" spans="1:13" ht="12" customHeight="1" x14ac:dyDescent="0.25">
      <c r="A562" s="704" t="s">
        <v>33</v>
      </c>
      <c r="B562" s="704"/>
      <c r="C562" s="97" t="s">
        <v>34</v>
      </c>
      <c r="D562" s="705" t="s">
        <v>219</v>
      </c>
      <c r="E562" s="705"/>
      <c r="F562" s="705"/>
      <c r="G562" s="705" t="s">
        <v>455</v>
      </c>
      <c r="H562" s="705"/>
      <c r="I562" s="705"/>
      <c r="J562" s="705"/>
    </row>
    <row r="563" spans="1:13" ht="34.5" customHeight="1" x14ac:dyDescent="0.25">
      <c r="A563" s="7" t="s">
        <v>37</v>
      </c>
      <c r="B563" s="7"/>
      <c r="C563" s="6" t="s">
        <v>38</v>
      </c>
      <c r="D563" s="98" t="s">
        <v>710</v>
      </c>
      <c r="E563" s="98" t="s">
        <v>222</v>
      </c>
      <c r="F563" s="98" t="s">
        <v>43</v>
      </c>
      <c r="G563" s="98" t="s">
        <v>457</v>
      </c>
      <c r="H563" s="98" t="s">
        <v>458</v>
      </c>
      <c r="I563" s="98" t="s">
        <v>411</v>
      </c>
      <c r="J563" s="98" t="s">
        <v>411</v>
      </c>
    </row>
    <row r="564" spans="1:13" ht="12.75" customHeight="1" x14ac:dyDescent="0.25">
      <c r="A564" s="6" t="s">
        <v>197</v>
      </c>
      <c r="B564" s="6" t="s">
        <v>47</v>
      </c>
      <c r="C564" s="6"/>
      <c r="D564" s="892" t="s">
        <v>48</v>
      </c>
      <c r="E564" s="571" t="s">
        <v>552</v>
      </c>
      <c r="F564" s="571" t="s">
        <v>120</v>
      </c>
      <c r="G564" s="571" t="s">
        <v>460</v>
      </c>
      <c r="H564" s="571" t="s">
        <v>460</v>
      </c>
      <c r="I564" s="892" t="s">
        <v>52</v>
      </c>
      <c r="J564" s="892" t="s">
        <v>225</v>
      </c>
    </row>
    <row r="565" spans="1:13" ht="13.5" x14ac:dyDescent="0.25">
      <c r="A565" s="6"/>
      <c r="B565" s="6"/>
      <c r="C565" s="6"/>
      <c r="D565" s="892"/>
      <c r="E565" s="571" t="s">
        <v>498</v>
      </c>
      <c r="F565" s="571" t="s">
        <v>123</v>
      </c>
      <c r="G565" s="571" t="s">
        <v>462</v>
      </c>
      <c r="H565" s="571" t="s">
        <v>462</v>
      </c>
      <c r="I565" s="892"/>
      <c r="J565" s="892"/>
    </row>
    <row r="566" spans="1:13" ht="12.75" customHeight="1" x14ac:dyDescent="0.25">
      <c r="A566" s="6"/>
      <c r="B566" s="6"/>
      <c r="C566" s="6"/>
      <c r="D566" s="892"/>
      <c r="E566" s="7"/>
      <c r="F566" s="7"/>
      <c r="G566" s="7" t="s">
        <v>557</v>
      </c>
      <c r="H566" s="7" t="s">
        <v>557</v>
      </c>
      <c r="I566" s="893" t="s">
        <v>682</v>
      </c>
      <c r="J566" s="893" t="s">
        <v>683</v>
      </c>
    </row>
    <row r="567" spans="1:13" x14ac:dyDescent="0.25">
      <c r="A567" s="6"/>
      <c r="B567" s="6"/>
      <c r="C567" s="6"/>
      <c r="D567" s="892"/>
      <c r="E567" s="7"/>
      <c r="F567" s="7"/>
      <c r="G567" s="7"/>
      <c r="H567" s="7"/>
      <c r="I567" s="893"/>
      <c r="J567" s="893"/>
    </row>
    <row r="568" spans="1:13" ht="13.5" x14ac:dyDescent="0.35">
      <c r="A568" s="6"/>
      <c r="B568" s="6"/>
      <c r="C568" s="6"/>
      <c r="D568" s="572" t="s">
        <v>467</v>
      </c>
      <c r="E568" s="572" t="s">
        <v>468</v>
      </c>
      <c r="F568" s="572" t="s">
        <v>65</v>
      </c>
      <c r="G568" s="572" t="s">
        <v>66</v>
      </c>
      <c r="H568" s="572" t="s">
        <v>469</v>
      </c>
      <c r="I568" s="573" t="s">
        <v>470</v>
      </c>
      <c r="J568" s="573" t="s">
        <v>470</v>
      </c>
    </row>
    <row r="569" spans="1:13" ht="12.75" customHeight="1" x14ac:dyDescent="0.25">
      <c r="A569" s="687" t="s">
        <v>68</v>
      </c>
      <c r="B569" s="687" t="s">
        <v>316</v>
      </c>
      <c r="C569" s="135" t="s">
        <v>689</v>
      </c>
      <c r="D569" s="575"/>
      <c r="E569" s="577"/>
      <c r="F569" s="576"/>
      <c r="G569" s="613"/>
      <c r="H569" s="613"/>
      <c r="I569" s="584">
        <f>(G569+((0-E569)*F569)-H569)*D569</f>
        <v>0</v>
      </c>
      <c r="J569" s="585"/>
      <c r="L569">
        <v>1</v>
      </c>
      <c r="M569">
        <f>L557*100+L569</f>
        <v>1401</v>
      </c>
    </row>
    <row r="570" spans="1:13" x14ac:dyDescent="0.25">
      <c r="A570" s="687"/>
      <c r="B570" s="687"/>
      <c r="C570" s="486" t="s">
        <v>690</v>
      </c>
      <c r="D570" s="575"/>
      <c r="E570" s="491"/>
      <c r="F570" s="576"/>
      <c r="G570" s="613"/>
      <c r="H570" s="613"/>
      <c r="I570" s="584">
        <f>(G570+((0-E570)*F570)-H570)*D570</f>
        <v>0</v>
      </c>
      <c r="J570" s="585"/>
      <c r="L570">
        <v>2</v>
      </c>
      <c r="M570">
        <f>L557*100+L570</f>
        <v>1402</v>
      </c>
    </row>
    <row r="571" spans="1:13" x14ac:dyDescent="0.25">
      <c r="A571" s="687"/>
      <c r="B571" s="687"/>
      <c r="C571" s="135" t="s">
        <v>691</v>
      </c>
      <c r="D571" s="575"/>
      <c r="E571" s="491"/>
      <c r="F571" s="576"/>
      <c r="G571" s="613"/>
      <c r="H571" s="613"/>
      <c r="I571" s="584">
        <f>(G571+((0-E571)*F571)-H571)*D571</f>
        <v>0</v>
      </c>
      <c r="J571" s="585"/>
      <c r="L571">
        <v>3</v>
      </c>
      <c r="M571">
        <f>L557*100+L571</f>
        <v>1403</v>
      </c>
    </row>
    <row r="572" spans="1:13" ht="12" customHeight="1" x14ac:dyDescent="0.25">
      <c r="A572" s="916" t="s">
        <v>292</v>
      </c>
      <c r="B572" s="916"/>
      <c r="C572" s="916"/>
      <c r="D572" s="587">
        <f>SUM(D569:D571)</f>
        <v>0</v>
      </c>
      <c r="E572" s="515"/>
      <c r="F572" s="515"/>
      <c r="G572" s="515"/>
      <c r="H572" s="515"/>
      <c r="I572" s="587">
        <f>SUM(I569:I571)</f>
        <v>0</v>
      </c>
      <c r="J572" s="587">
        <f>SUM(J569:J571)</f>
        <v>0</v>
      </c>
    </row>
    <row r="573" spans="1:13" ht="12" customHeight="1" x14ac:dyDescent="0.25">
      <c r="A573" s="7" t="s">
        <v>310</v>
      </c>
      <c r="B573" s="7" t="s">
        <v>316</v>
      </c>
      <c r="C573" s="469" t="s">
        <v>316</v>
      </c>
      <c r="D573" s="575"/>
      <c r="E573" s="588"/>
      <c r="F573" s="580"/>
      <c r="G573" s="613"/>
      <c r="H573" s="613"/>
      <c r="I573" s="584">
        <f>(G573+((0-E573)*F573)-H573)*D573</f>
        <v>0</v>
      </c>
      <c r="J573" s="585"/>
      <c r="L573">
        <v>4</v>
      </c>
      <c r="M573">
        <f>L557*100+L573</f>
        <v>1404</v>
      </c>
    </row>
    <row r="574" spans="1:13" x14ac:dyDescent="0.25">
      <c r="A574" s="7"/>
      <c r="B574" s="7"/>
      <c r="C574" s="469"/>
      <c r="D574" s="579"/>
      <c r="E574" s="579"/>
      <c r="F574" s="579"/>
      <c r="G574" s="579"/>
      <c r="H574" s="579"/>
      <c r="I574" s="579"/>
      <c r="J574" s="497"/>
    </row>
    <row r="575" spans="1:13" ht="12" customHeight="1" x14ac:dyDescent="0.25">
      <c r="A575" s="916" t="s">
        <v>292</v>
      </c>
      <c r="B575" s="916"/>
      <c r="C575" s="916"/>
      <c r="D575" s="587">
        <f>SUM(D573:D574)</f>
        <v>0</v>
      </c>
      <c r="E575" s="515"/>
      <c r="F575" s="515"/>
      <c r="G575" s="515"/>
      <c r="H575" s="515"/>
      <c r="I575" s="587">
        <f>SUM(I573:I574)</f>
        <v>0</v>
      </c>
      <c r="J575" s="587">
        <f>SUM(J573:J574)</f>
        <v>0</v>
      </c>
    </row>
    <row r="576" spans="1:13" ht="12" customHeight="1" x14ac:dyDescent="0.25">
      <c r="A576" s="7" t="s">
        <v>313</v>
      </c>
      <c r="B576" s="7" t="s">
        <v>316</v>
      </c>
      <c r="C576" s="469" t="s">
        <v>316</v>
      </c>
      <c r="D576" s="575"/>
      <c r="E576" s="588"/>
      <c r="F576" s="580"/>
      <c r="G576" s="613"/>
      <c r="H576" s="613"/>
      <c r="I576" s="584">
        <f>(G576+((0-E576)*F576)-H576)*D576</f>
        <v>0</v>
      </c>
      <c r="J576" s="585"/>
      <c r="L576">
        <v>5</v>
      </c>
      <c r="M576">
        <f>L557*100+L576</f>
        <v>1405</v>
      </c>
    </row>
    <row r="577" spans="1:13" x14ac:dyDescent="0.25">
      <c r="A577" s="7"/>
      <c r="B577" s="7"/>
      <c r="C577" s="469"/>
      <c r="D577" s="579"/>
      <c r="E577" s="579"/>
      <c r="F577" s="579"/>
      <c r="G577" s="579"/>
      <c r="H577" s="579"/>
      <c r="I577" s="579"/>
      <c r="J577" s="497"/>
    </row>
    <row r="578" spans="1:13" ht="12" customHeight="1" x14ac:dyDescent="0.25">
      <c r="A578" s="916" t="s">
        <v>292</v>
      </c>
      <c r="B578" s="916"/>
      <c r="C578" s="916"/>
      <c r="D578" s="587">
        <f>SUM(D576:D577)</f>
        <v>0</v>
      </c>
      <c r="E578" s="515"/>
      <c r="F578" s="515"/>
      <c r="G578" s="515"/>
      <c r="H578" s="515"/>
      <c r="I578" s="587">
        <f>SUM(I576:I577)</f>
        <v>0</v>
      </c>
      <c r="J578" s="587">
        <f>SUM(J576:J577)</f>
        <v>0</v>
      </c>
    </row>
    <row r="579" spans="1:13" ht="12" customHeight="1" x14ac:dyDescent="0.25">
      <c r="A579" s="7" t="s">
        <v>314</v>
      </c>
      <c r="B579" s="7" t="s">
        <v>316</v>
      </c>
      <c r="C579" s="469" t="s">
        <v>316</v>
      </c>
      <c r="D579" s="575"/>
      <c r="E579" s="588"/>
      <c r="F579" s="580"/>
      <c r="G579" s="613"/>
      <c r="H579" s="613"/>
      <c r="I579" s="584">
        <f>(G579+((0-E579)*F579)-H579)*D579</f>
        <v>0</v>
      </c>
      <c r="J579" s="585"/>
      <c r="L579">
        <v>6</v>
      </c>
      <c r="M579">
        <f>L557*100+L579</f>
        <v>1406</v>
      </c>
    </row>
    <row r="580" spans="1:13" x14ac:dyDescent="0.25">
      <c r="A580" s="7"/>
      <c r="B580" s="7"/>
      <c r="C580" s="469"/>
      <c r="D580" s="579"/>
      <c r="E580" s="579"/>
      <c r="F580" s="579"/>
      <c r="G580" s="579"/>
      <c r="H580" s="579"/>
      <c r="I580" s="579"/>
      <c r="J580" s="497"/>
    </row>
    <row r="581" spans="1:13" ht="12" customHeight="1" x14ac:dyDescent="0.25">
      <c r="A581" s="916" t="s">
        <v>292</v>
      </c>
      <c r="B581" s="916"/>
      <c r="C581" s="916"/>
      <c r="D581" s="587">
        <f>SUM(D579:D580)</f>
        <v>0</v>
      </c>
      <c r="E581" s="515"/>
      <c r="F581" s="515"/>
      <c r="G581" s="515"/>
      <c r="H581" s="515"/>
      <c r="I581" s="587">
        <f>SUM(I579:I580)</f>
        <v>0</v>
      </c>
      <c r="J581" s="587">
        <f>SUM(J579:J580)</f>
        <v>0</v>
      </c>
    </row>
    <row r="582" spans="1:13" ht="12" customHeight="1" x14ac:dyDescent="0.25">
      <c r="A582" s="7" t="s">
        <v>315</v>
      </c>
      <c r="B582" s="7" t="s">
        <v>316</v>
      </c>
      <c r="C582" s="469" t="s">
        <v>316</v>
      </c>
      <c r="D582" s="575"/>
      <c r="E582" s="588"/>
      <c r="F582" s="580"/>
      <c r="G582" s="613"/>
      <c r="H582" s="613"/>
      <c r="I582" s="584">
        <f>(G582+((0-E582)*F582)-H582)*D582</f>
        <v>0</v>
      </c>
      <c r="J582" s="585"/>
      <c r="L582">
        <v>7</v>
      </c>
      <c r="M582">
        <f>L557*100+L582</f>
        <v>1407</v>
      </c>
    </row>
    <row r="583" spans="1:13" x14ac:dyDescent="0.25">
      <c r="A583" s="7"/>
      <c r="B583" s="7"/>
      <c r="C583" s="469"/>
      <c r="D583" s="579"/>
      <c r="E583" s="579"/>
      <c r="F583" s="579"/>
      <c r="G583" s="579"/>
      <c r="H583" s="579"/>
      <c r="I583" s="579"/>
      <c r="J583" s="497"/>
    </row>
    <row r="584" spans="1:13" ht="12" customHeight="1" x14ac:dyDescent="0.25">
      <c r="A584" s="917" t="s">
        <v>292</v>
      </c>
      <c r="B584" s="917"/>
      <c r="C584" s="917"/>
      <c r="D584" s="587">
        <f>SUM(D582:D583)</f>
        <v>0</v>
      </c>
      <c r="E584" s="515"/>
      <c r="F584" s="515"/>
      <c r="G584" s="515"/>
      <c r="H584" s="515"/>
      <c r="I584" s="587">
        <f>SUM(I582:I583)</f>
        <v>0</v>
      </c>
      <c r="J584" s="587">
        <f>SUM(J582:J583)</f>
        <v>0</v>
      </c>
    </row>
    <row r="585" spans="1:13" x14ac:dyDescent="0.25">
      <c r="A585" s="865" t="s">
        <v>91</v>
      </c>
      <c r="B585" s="865"/>
      <c r="C585" s="865"/>
      <c r="D585" s="587">
        <f>D572+D575+D578+D581+D584</f>
        <v>0</v>
      </c>
      <c r="E585" s="516"/>
      <c r="F585" s="516"/>
      <c r="G585" s="516"/>
      <c r="H585" s="516"/>
      <c r="I585" s="587">
        <f>I572+I575+I578+I581+I584</f>
        <v>0</v>
      </c>
      <c r="J585" s="587">
        <f>J572+J575+J578+J581+J584</f>
        <v>0</v>
      </c>
    </row>
    <row r="586" spans="1:13" x14ac:dyDescent="0.25">
      <c r="A586" s="896" t="s">
        <v>714</v>
      </c>
      <c r="B586" s="896"/>
      <c r="C586" s="896"/>
      <c r="D586" s="896"/>
      <c r="E586" s="896"/>
      <c r="F586" s="896"/>
      <c r="G586" s="896"/>
      <c r="H586" s="896"/>
      <c r="I586" s="896"/>
      <c r="J586" s="896"/>
    </row>
    <row r="587" spans="1:13" x14ac:dyDescent="0.25">
      <c r="A587" s="927"/>
      <c r="B587" s="927"/>
      <c r="C587" s="927"/>
      <c r="D587" s="927"/>
      <c r="E587" s="927"/>
      <c r="F587" s="927"/>
      <c r="G587" s="927"/>
      <c r="H587" s="927"/>
      <c r="I587" s="927"/>
      <c r="J587" s="927"/>
    </row>
    <row r="588" spans="1:13" x14ac:dyDescent="0.25">
      <c r="A588" s="583" t="s">
        <v>568</v>
      </c>
      <c r="B588" s="583"/>
      <c r="C588" s="583"/>
      <c r="D588" s="583"/>
      <c r="E588" s="583"/>
      <c r="F588" s="583"/>
      <c r="G588" s="583"/>
      <c r="H588" s="583"/>
      <c r="I588" s="583"/>
      <c r="J588" s="583"/>
    </row>
    <row r="593" spans="1:13" ht="12" customHeight="1" x14ac:dyDescent="0.25">
      <c r="A593" s="702" t="s">
        <v>23</v>
      </c>
      <c r="B593" s="702"/>
      <c r="C593" s="890">
        <f>Presentación!$C$3</f>
        <v>1990</v>
      </c>
      <c r="D593" s="890"/>
      <c r="E593" s="890"/>
      <c r="F593" s="890"/>
      <c r="G593" s="890"/>
      <c r="H593" s="890"/>
      <c r="I593" s="890"/>
      <c r="J593" s="890"/>
    </row>
    <row r="594" spans="1:13" ht="12" customHeight="1" x14ac:dyDescent="0.25">
      <c r="A594" s="702" t="s">
        <v>24</v>
      </c>
      <c r="B594" s="702"/>
      <c r="C594" s="891" t="s">
        <v>388</v>
      </c>
      <c r="D594" s="891"/>
      <c r="E594" s="891"/>
      <c r="F594" s="891"/>
      <c r="G594" s="891"/>
      <c r="H594" s="891"/>
      <c r="I594" s="891"/>
      <c r="J594" s="891"/>
      <c r="L594">
        <v>10</v>
      </c>
    </row>
    <row r="595" spans="1:13" ht="12.75" customHeight="1" x14ac:dyDescent="0.25">
      <c r="A595" s="702" t="s">
        <v>5</v>
      </c>
      <c r="B595" s="702"/>
      <c r="C595" s="703" t="s">
        <v>26</v>
      </c>
      <c r="D595" s="703"/>
      <c r="E595" s="703"/>
      <c r="F595" s="703"/>
      <c r="G595" s="703"/>
      <c r="H595" s="703"/>
      <c r="I595" s="703"/>
      <c r="J595" s="703"/>
    </row>
    <row r="596" spans="1:13" ht="12.75" customHeight="1" x14ac:dyDescent="0.25">
      <c r="A596" s="702" t="s">
        <v>27</v>
      </c>
      <c r="B596" s="702"/>
      <c r="C596" s="703" t="s">
        <v>708</v>
      </c>
      <c r="D596" s="703"/>
      <c r="E596" s="703"/>
      <c r="F596" s="703"/>
      <c r="G596" s="703"/>
      <c r="H596" s="703"/>
      <c r="I596" s="703"/>
      <c r="J596" s="703"/>
    </row>
    <row r="597" spans="1:13" ht="12" customHeight="1" x14ac:dyDescent="0.25">
      <c r="A597" s="702" t="s">
        <v>29</v>
      </c>
      <c r="B597" s="702"/>
      <c r="C597" s="703" t="s">
        <v>709</v>
      </c>
      <c r="D597" s="703"/>
      <c r="E597" s="703"/>
      <c r="F597" s="703"/>
      <c r="G597" s="703"/>
      <c r="H597" s="703"/>
      <c r="I597" s="703"/>
      <c r="J597" s="703"/>
    </row>
    <row r="598" spans="1:13" ht="12" customHeight="1" x14ac:dyDescent="0.25">
      <c r="A598" s="702" t="s">
        <v>31</v>
      </c>
      <c r="B598" s="702"/>
      <c r="C598" s="703" t="s">
        <v>406</v>
      </c>
      <c r="D598" s="703"/>
      <c r="E598" s="703"/>
      <c r="F598" s="703"/>
      <c r="G598" s="703"/>
      <c r="H598" s="703"/>
      <c r="I598" s="703"/>
      <c r="J598" s="703"/>
    </row>
    <row r="599" spans="1:13" ht="12" customHeight="1" x14ac:dyDescent="0.25">
      <c r="A599" s="704" t="s">
        <v>33</v>
      </c>
      <c r="B599" s="704"/>
      <c r="C599" s="97" t="s">
        <v>34</v>
      </c>
      <c r="D599" s="705" t="s">
        <v>219</v>
      </c>
      <c r="E599" s="705"/>
      <c r="F599" s="705"/>
      <c r="G599" s="705" t="s">
        <v>455</v>
      </c>
      <c r="H599" s="705"/>
      <c r="I599" s="705"/>
      <c r="J599" s="705"/>
    </row>
    <row r="600" spans="1:13" ht="34.5" customHeight="1" x14ac:dyDescent="0.25">
      <c r="A600" s="7" t="s">
        <v>37</v>
      </c>
      <c r="B600" s="7"/>
      <c r="C600" s="6" t="s">
        <v>38</v>
      </c>
      <c r="D600" s="98" t="s">
        <v>710</v>
      </c>
      <c r="E600" s="98" t="s">
        <v>222</v>
      </c>
      <c r="F600" s="98" t="s">
        <v>43</v>
      </c>
      <c r="G600" s="98" t="s">
        <v>457</v>
      </c>
      <c r="H600" s="98" t="s">
        <v>458</v>
      </c>
      <c r="I600" s="98" t="s">
        <v>411</v>
      </c>
      <c r="J600" s="98" t="s">
        <v>411</v>
      </c>
    </row>
    <row r="601" spans="1:13" ht="12.75" customHeight="1" x14ac:dyDescent="0.25">
      <c r="A601" s="6" t="s">
        <v>197</v>
      </c>
      <c r="B601" s="6" t="s">
        <v>47</v>
      </c>
      <c r="C601" s="6"/>
      <c r="D601" s="892" t="s">
        <v>48</v>
      </c>
      <c r="E601" s="571" t="s">
        <v>552</v>
      </c>
      <c r="F601" s="571" t="s">
        <v>120</v>
      </c>
      <c r="G601" s="571" t="s">
        <v>460</v>
      </c>
      <c r="H601" s="571" t="s">
        <v>460</v>
      </c>
      <c r="I601" s="892" t="s">
        <v>52</v>
      </c>
      <c r="J601" s="892" t="s">
        <v>225</v>
      </c>
    </row>
    <row r="602" spans="1:13" ht="13.5" x14ac:dyDescent="0.25">
      <c r="A602" s="6"/>
      <c r="B602" s="6"/>
      <c r="C602" s="6"/>
      <c r="D602" s="892"/>
      <c r="E602" s="571" t="s">
        <v>498</v>
      </c>
      <c r="F602" s="571" t="s">
        <v>123</v>
      </c>
      <c r="G602" s="571" t="s">
        <v>462</v>
      </c>
      <c r="H602" s="571" t="s">
        <v>462</v>
      </c>
      <c r="I602" s="892"/>
      <c r="J602" s="892"/>
    </row>
    <row r="603" spans="1:13" ht="12.75" customHeight="1" x14ac:dyDescent="0.25">
      <c r="A603" s="6"/>
      <c r="B603" s="6"/>
      <c r="C603" s="6"/>
      <c r="D603" s="892"/>
      <c r="E603" s="7"/>
      <c r="F603" s="7"/>
      <c r="G603" s="7" t="s">
        <v>557</v>
      </c>
      <c r="H603" s="7" t="s">
        <v>557</v>
      </c>
      <c r="I603" s="893" t="s">
        <v>682</v>
      </c>
      <c r="J603" s="893" t="s">
        <v>683</v>
      </c>
    </row>
    <row r="604" spans="1:13" x14ac:dyDescent="0.25">
      <c r="A604" s="6"/>
      <c r="B604" s="6"/>
      <c r="C604" s="6"/>
      <c r="D604" s="892"/>
      <c r="E604" s="7"/>
      <c r="F604" s="7"/>
      <c r="G604" s="7"/>
      <c r="H604" s="7"/>
      <c r="I604" s="893"/>
      <c r="J604" s="893"/>
    </row>
    <row r="605" spans="1:13" ht="13.5" x14ac:dyDescent="0.35">
      <c r="A605" s="6"/>
      <c r="B605" s="6"/>
      <c r="C605" s="6"/>
      <c r="D605" s="572" t="s">
        <v>467</v>
      </c>
      <c r="E605" s="572" t="s">
        <v>468</v>
      </c>
      <c r="F605" s="572" t="s">
        <v>65</v>
      </c>
      <c r="G605" s="572" t="s">
        <v>66</v>
      </c>
      <c r="H605" s="572" t="s">
        <v>469</v>
      </c>
      <c r="I605" s="573" t="s">
        <v>470</v>
      </c>
      <c r="J605" s="573" t="s">
        <v>470</v>
      </c>
    </row>
    <row r="606" spans="1:13" ht="12.75" customHeight="1" x14ac:dyDescent="0.25">
      <c r="A606" s="687" t="s">
        <v>68</v>
      </c>
      <c r="B606" s="687" t="s">
        <v>316</v>
      </c>
      <c r="C606" s="135" t="s">
        <v>689</v>
      </c>
      <c r="D606" s="575"/>
      <c r="E606" s="577"/>
      <c r="F606" s="576"/>
      <c r="G606" s="613"/>
      <c r="H606" s="613"/>
      <c r="I606" s="584">
        <f>(G606+((0-E606)*F606)-H606)*D606</f>
        <v>0</v>
      </c>
      <c r="J606" s="585"/>
      <c r="L606">
        <v>1</v>
      </c>
      <c r="M606">
        <f>L594*100+L606</f>
        <v>1001</v>
      </c>
    </row>
    <row r="607" spans="1:13" x14ac:dyDescent="0.25">
      <c r="A607" s="687"/>
      <c r="B607" s="687"/>
      <c r="C607" s="486" t="s">
        <v>690</v>
      </c>
      <c r="D607" s="575"/>
      <c r="E607" s="491"/>
      <c r="F607" s="576"/>
      <c r="G607" s="613"/>
      <c r="H607" s="613"/>
      <c r="I607" s="584">
        <f>(G607+((0-E607)*F607)-H607)*D607</f>
        <v>0</v>
      </c>
      <c r="J607" s="585"/>
      <c r="L607">
        <v>2</v>
      </c>
      <c r="M607">
        <f>L594*100+L607</f>
        <v>1002</v>
      </c>
    </row>
    <row r="608" spans="1:13" x14ac:dyDescent="0.25">
      <c r="A608" s="687"/>
      <c r="B608" s="687"/>
      <c r="C608" s="135" t="s">
        <v>691</v>
      </c>
      <c r="D608" s="575"/>
      <c r="E608" s="491"/>
      <c r="F608" s="576"/>
      <c r="G608" s="613"/>
      <c r="H608" s="613"/>
      <c r="I608" s="584">
        <f>(G608+((0-E608)*F608)-H608)*D608</f>
        <v>0</v>
      </c>
      <c r="J608" s="585"/>
      <c r="L608">
        <v>3</v>
      </c>
      <c r="M608">
        <f>L594*100+L608</f>
        <v>1003</v>
      </c>
    </row>
    <row r="609" spans="1:13" ht="12" customHeight="1" x14ac:dyDescent="0.25">
      <c r="A609" s="916" t="s">
        <v>292</v>
      </c>
      <c r="B609" s="916"/>
      <c r="C609" s="916"/>
      <c r="D609" s="587">
        <f>SUM(D606:D608)</f>
        <v>0</v>
      </c>
      <c r="E609" s="515"/>
      <c r="F609" s="515"/>
      <c r="G609" s="515"/>
      <c r="H609" s="515"/>
      <c r="I609" s="587">
        <f>SUM(I606:I608)</f>
        <v>0</v>
      </c>
      <c r="J609" s="587">
        <f>SUM(J606:J608)</f>
        <v>0</v>
      </c>
    </row>
    <row r="610" spans="1:13" ht="12" customHeight="1" x14ac:dyDescent="0.25">
      <c r="A610" s="7" t="s">
        <v>310</v>
      </c>
      <c r="B610" s="7" t="s">
        <v>316</v>
      </c>
      <c r="C610" s="469" t="s">
        <v>316</v>
      </c>
      <c r="D610" s="575"/>
      <c r="E610" s="588"/>
      <c r="F610" s="580"/>
      <c r="G610" s="613"/>
      <c r="H610" s="613"/>
      <c r="I610" s="584">
        <f>(G610+((0-E610)*F610)-H610)*D610</f>
        <v>0</v>
      </c>
      <c r="J610" s="585"/>
      <c r="L610">
        <v>4</v>
      </c>
      <c r="M610">
        <f>L594*100+L610</f>
        <v>1004</v>
      </c>
    </row>
    <row r="611" spans="1:13" x14ac:dyDescent="0.25">
      <c r="A611" s="7"/>
      <c r="B611" s="7"/>
      <c r="C611" s="469"/>
      <c r="D611" s="579"/>
      <c r="E611" s="579"/>
      <c r="F611" s="579"/>
      <c r="G611" s="579"/>
      <c r="H611" s="579"/>
      <c r="I611" s="579"/>
      <c r="J611" s="497"/>
    </row>
    <row r="612" spans="1:13" ht="12" customHeight="1" x14ac:dyDescent="0.25">
      <c r="A612" s="916" t="s">
        <v>292</v>
      </c>
      <c r="B612" s="916"/>
      <c r="C612" s="916"/>
      <c r="D612" s="587">
        <f>SUM(D610:D611)</f>
        <v>0</v>
      </c>
      <c r="E612" s="515"/>
      <c r="F612" s="515"/>
      <c r="G612" s="515"/>
      <c r="H612" s="515"/>
      <c r="I612" s="587">
        <f>SUM(I610:I611)</f>
        <v>0</v>
      </c>
      <c r="J612" s="587">
        <f>SUM(J610:J611)</f>
        <v>0</v>
      </c>
    </row>
    <row r="613" spans="1:13" ht="12" customHeight="1" x14ac:dyDescent="0.25">
      <c r="A613" s="7" t="s">
        <v>313</v>
      </c>
      <c r="B613" s="7" t="s">
        <v>316</v>
      </c>
      <c r="C613" s="469" t="s">
        <v>316</v>
      </c>
      <c r="D613" s="575"/>
      <c r="E613" s="588"/>
      <c r="F613" s="580"/>
      <c r="G613" s="613"/>
      <c r="H613" s="613"/>
      <c r="I613" s="584">
        <f>(G613+((0-E613)*F613)-H613)*D613</f>
        <v>0</v>
      </c>
      <c r="J613" s="585"/>
      <c r="L613">
        <v>5</v>
      </c>
      <c r="M613">
        <f>L594*100+L613</f>
        <v>1005</v>
      </c>
    </row>
    <row r="614" spans="1:13" x14ac:dyDescent="0.25">
      <c r="A614" s="7"/>
      <c r="B614" s="7"/>
      <c r="C614" s="469"/>
      <c r="D614" s="579"/>
      <c r="E614" s="579"/>
      <c r="F614" s="579"/>
      <c r="G614" s="579"/>
      <c r="H614" s="579"/>
      <c r="I614" s="579"/>
      <c r="J614" s="497"/>
    </row>
    <row r="615" spans="1:13" ht="12" customHeight="1" x14ac:dyDescent="0.25">
      <c r="A615" s="916" t="s">
        <v>292</v>
      </c>
      <c r="B615" s="916"/>
      <c r="C615" s="916"/>
      <c r="D615" s="587">
        <f>SUM(D613:D614)</f>
        <v>0</v>
      </c>
      <c r="E615" s="515"/>
      <c r="F615" s="515"/>
      <c r="G615" s="515"/>
      <c r="H615" s="515"/>
      <c r="I615" s="587">
        <f>SUM(I613:I614)</f>
        <v>0</v>
      </c>
      <c r="J615" s="587">
        <f>SUM(J613:J614)</f>
        <v>0</v>
      </c>
    </row>
    <row r="616" spans="1:13" ht="12" customHeight="1" x14ac:dyDescent="0.25">
      <c r="A616" s="7" t="s">
        <v>314</v>
      </c>
      <c r="B616" s="7" t="s">
        <v>316</v>
      </c>
      <c r="C616" s="469" t="s">
        <v>316</v>
      </c>
      <c r="D616" s="575"/>
      <c r="E616" s="588"/>
      <c r="F616" s="580"/>
      <c r="G616" s="613"/>
      <c r="H616" s="613"/>
      <c r="I616" s="584">
        <f>(G616+((0-E616)*F616)-H616)*D616</f>
        <v>0</v>
      </c>
      <c r="J616" s="585"/>
      <c r="L616">
        <v>6</v>
      </c>
      <c r="M616">
        <f>L594*100+L616</f>
        <v>1006</v>
      </c>
    </row>
    <row r="617" spans="1:13" x14ac:dyDescent="0.25">
      <c r="A617" s="7"/>
      <c r="B617" s="7"/>
      <c r="C617" s="469"/>
      <c r="D617" s="579"/>
      <c r="E617" s="579"/>
      <c r="F617" s="579"/>
      <c r="G617" s="579"/>
      <c r="H617" s="579"/>
      <c r="I617" s="579"/>
      <c r="J617" s="497"/>
    </row>
    <row r="618" spans="1:13" ht="12" customHeight="1" x14ac:dyDescent="0.25">
      <c r="A618" s="916" t="s">
        <v>292</v>
      </c>
      <c r="B618" s="916"/>
      <c r="C618" s="916"/>
      <c r="D618" s="587">
        <f>SUM(D616:D617)</f>
        <v>0</v>
      </c>
      <c r="E618" s="515"/>
      <c r="F618" s="515"/>
      <c r="G618" s="515"/>
      <c r="H618" s="515"/>
      <c r="I618" s="587">
        <f>SUM(I616:I617)</f>
        <v>0</v>
      </c>
      <c r="J618" s="587">
        <f>SUM(J616:J617)</f>
        <v>0</v>
      </c>
    </row>
    <row r="619" spans="1:13" ht="12" customHeight="1" x14ac:dyDescent="0.25">
      <c r="A619" s="7" t="s">
        <v>315</v>
      </c>
      <c r="B619" s="7" t="s">
        <v>316</v>
      </c>
      <c r="C619" s="469" t="s">
        <v>316</v>
      </c>
      <c r="D619" s="575"/>
      <c r="E619" s="588"/>
      <c r="F619" s="580"/>
      <c r="G619" s="613"/>
      <c r="H619" s="613"/>
      <c r="I619" s="584">
        <f>(G619+((0-E619)*F619)-H619)*D619</f>
        <v>0</v>
      </c>
      <c r="J619" s="585"/>
      <c r="L619">
        <v>7</v>
      </c>
      <c r="M619">
        <f>L594*100+L619</f>
        <v>1007</v>
      </c>
    </row>
    <row r="620" spans="1:13" x14ac:dyDescent="0.25">
      <c r="A620" s="7"/>
      <c r="B620" s="7"/>
      <c r="C620" s="469"/>
      <c r="D620" s="579"/>
      <c r="E620" s="579"/>
      <c r="F620" s="579"/>
      <c r="G620" s="579"/>
      <c r="H620" s="579"/>
      <c r="I620" s="579"/>
      <c r="J620" s="497"/>
    </row>
    <row r="621" spans="1:13" ht="12" customHeight="1" x14ac:dyDescent="0.25">
      <c r="A621" s="917" t="s">
        <v>292</v>
      </c>
      <c r="B621" s="917"/>
      <c r="C621" s="917"/>
      <c r="D621" s="587">
        <f>SUM(D619:D620)</f>
        <v>0</v>
      </c>
      <c r="E621" s="515"/>
      <c r="F621" s="515"/>
      <c r="G621" s="515"/>
      <c r="H621" s="515"/>
      <c r="I621" s="587">
        <f>SUM(I619:I620)</f>
        <v>0</v>
      </c>
      <c r="J621" s="587">
        <f>SUM(J619:J620)</f>
        <v>0</v>
      </c>
    </row>
    <row r="622" spans="1:13" x14ac:dyDescent="0.25">
      <c r="A622" s="865" t="s">
        <v>91</v>
      </c>
      <c r="B622" s="865"/>
      <c r="C622" s="865"/>
      <c r="D622" s="587">
        <f>D609+D612+D615+D618+D621</f>
        <v>0</v>
      </c>
      <c r="E622" s="516"/>
      <c r="F622" s="516"/>
      <c r="G622" s="516"/>
      <c r="H622" s="516"/>
      <c r="I622" s="587">
        <f>I609+I612+I615+I618+I621</f>
        <v>0</v>
      </c>
      <c r="J622" s="587">
        <f>J609+J612+J615+J618+J621</f>
        <v>0</v>
      </c>
    </row>
    <row r="623" spans="1:13" x14ac:dyDescent="0.25">
      <c r="A623" s="896" t="s">
        <v>714</v>
      </c>
      <c r="B623" s="896"/>
      <c r="C623" s="896"/>
      <c r="D623" s="896"/>
      <c r="E623" s="896"/>
      <c r="F623" s="896"/>
      <c r="G623" s="896"/>
      <c r="H623" s="896"/>
      <c r="I623" s="896"/>
      <c r="J623" s="896"/>
    </row>
    <row r="624" spans="1:13" x14ac:dyDescent="0.25">
      <c r="A624" s="927"/>
      <c r="B624" s="927"/>
      <c r="C624" s="927"/>
      <c r="D624" s="927"/>
      <c r="E624" s="927"/>
      <c r="F624" s="927"/>
      <c r="G624" s="927"/>
      <c r="H624" s="927"/>
      <c r="I624" s="927"/>
      <c r="J624" s="927"/>
    </row>
    <row r="625" spans="1:12" x14ac:dyDescent="0.25">
      <c r="A625" s="583" t="s">
        <v>568</v>
      </c>
      <c r="B625" s="583"/>
      <c r="C625" s="583"/>
      <c r="D625" s="583"/>
      <c r="E625" s="583"/>
      <c r="F625" s="583"/>
      <c r="G625" s="583"/>
      <c r="H625" s="583"/>
      <c r="I625" s="583"/>
      <c r="J625" s="583"/>
    </row>
    <row r="630" spans="1:12" ht="12" customHeight="1" x14ac:dyDescent="0.25">
      <c r="A630" s="702" t="s">
        <v>23</v>
      </c>
      <c r="B630" s="702"/>
      <c r="C630" s="890">
        <f>Presentación!$C$3</f>
        <v>1990</v>
      </c>
      <c r="D630" s="890"/>
      <c r="E630" s="890"/>
      <c r="F630" s="890"/>
      <c r="G630" s="890"/>
      <c r="H630" s="890"/>
      <c r="I630" s="890"/>
      <c r="J630" s="890"/>
    </row>
    <row r="631" spans="1:12" ht="12" customHeight="1" x14ac:dyDescent="0.25">
      <c r="A631" s="702" t="s">
        <v>24</v>
      </c>
      <c r="B631" s="702"/>
      <c r="C631" s="891" t="s">
        <v>389</v>
      </c>
      <c r="D631" s="891"/>
      <c r="E631" s="891"/>
      <c r="F631" s="891"/>
      <c r="G631" s="891"/>
      <c r="H631" s="891"/>
      <c r="I631" s="891"/>
      <c r="J631" s="891"/>
      <c r="L631">
        <v>11</v>
      </c>
    </row>
    <row r="632" spans="1:12" ht="12.75" customHeight="1" x14ac:dyDescent="0.25">
      <c r="A632" s="702" t="s">
        <v>5</v>
      </c>
      <c r="B632" s="702"/>
      <c r="C632" s="703" t="s">
        <v>26</v>
      </c>
      <c r="D632" s="703"/>
      <c r="E632" s="703"/>
      <c r="F632" s="703"/>
      <c r="G632" s="703"/>
      <c r="H632" s="703"/>
      <c r="I632" s="703"/>
      <c r="J632" s="703"/>
    </row>
    <row r="633" spans="1:12" ht="12.75" customHeight="1" x14ac:dyDescent="0.25">
      <c r="A633" s="702" t="s">
        <v>27</v>
      </c>
      <c r="B633" s="702"/>
      <c r="C633" s="703" t="s">
        <v>708</v>
      </c>
      <c r="D633" s="703"/>
      <c r="E633" s="703"/>
      <c r="F633" s="703"/>
      <c r="G633" s="703"/>
      <c r="H633" s="703"/>
      <c r="I633" s="703"/>
      <c r="J633" s="703"/>
    </row>
    <row r="634" spans="1:12" ht="12" customHeight="1" x14ac:dyDescent="0.25">
      <c r="A634" s="702" t="s">
        <v>29</v>
      </c>
      <c r="B634" s="702"/>
      <c r="C634" s="703" t="s">
        <v>709</v>
      </c>
      <c r="D634" s="703"/>
      <c r="E634" s="703"/>
      <c r="F634" s="703"/>
      <c r="G634" s="703"/>
      <c r="H634" s="703"/>
      <c r="I634" s="703"/>
      <c r="J634" s="703"/>
    </row>
    <row r="635" spans="1:12" ht="12" customHeight="1" x14ac:dyDescent="0.25">
      <c r="A635" s="702" t="s">
        <v>31</v>
      </c>
      <c r="B635" s="702"/>
      <c r="C635" s="703" t="s">
        <v>406</v>
      </c>
      <c r="D635" s="703"/>
      <c r="E635" s="703"/>
      <c r="F635" s="703"/>
      <c r="G635" s="703"/>
      <c r="H635" s="703"/>
      <c r="I635" s="703"/>
      <c r="J635" s="703"/>
    </row>
    <row r="636" spans="1:12" ht="12" customHeight="1" x14ac:dyDescent="0.25">
      <c r="A636" s="704" t="s">
        <v>33</v>
      </c>
      <c r="B636" s="704"/>
      <c r="C636" s="97" t="s">
        <v>34</v>
      </c>
      <c r="D636" s="705" t="s">
        <v>219</v>
      </c>
      <c r="E636" s="705"/>
      <c r="F636" s="705"/>
      <c r="G636" s="705" t="s">
        <v>455</v>
      </c>
      <c r="H636" s="705"/>
      <c r="I636" s="705"/>
      <c r="J636" s="705"/>
    </row>
    <row r="637" spans="1:12" ht="34.5" customHeight="1" x14ac:dyDescent="0.25">
      <c r="A637" s="7" t="s">
        <v>37</v>
      </c>
      <c r="B637" s="7"/>
      <c r="C637" s="6" t="s">
        <v>38</v>
      </c>
      <c r="D637" s="98" t="s">
        <v>710</v>
      </c>
      <c r="E637" s="98" t="s">
        <v>222</v>
      </c>
      <c r="F637" s="98" t="s">
        <v>43</v>
      </c>
      <c r="G637" s="98" t="s">
        <v>457</v>
      </c>
      <c r="H637" s="98" t="s">
        <v>458</v>
      </c>
      <c r="I637" s="98" t="s">
        <v>411</v>
      </c>
      <c r="J637" s="98" t="s">
        <v>411</v>
      </c>
    </row>
    <row r="638" spans="1:12" ht="12.75" customHeight="1" x14ac:dyDescent="0.25">
      <c r="A638" s="6" t="s">
        <v>197</v>
      </c>
      <c r="B638" s="6" t="s">
        <v>47</v>
      </c>
      <c r="C638" s="6"/>
      <c r="D638" s="892" t="s">
        <v>48</v>
      </c>
      <c r="E638" s="571" t="s">
        <v>552</v>
      </c>
      <c r="F638" s="571" t="s">
        <v>120</v>
      </c>
      <c r="G638" s="571" t="s">
        <v>460</v>
      </c>
      <c r="H638" s="571" t="s">
        <v>460</v>
      </c>
      <c r="I638" s="892" t="s">
        <v>52</v>
      </c>
      <c r="J638" s="892" t="s">
        <v>225</v>
      </c>
    </row>
    <row r="639" spans="1:12" ht="13.5" x14ac:dyDescent="0.25">
      <c r="A639" s="6"/>
      <c r="B639" s="6"/>
      <c r="C639" s="6"/>
      <c r="D639" s="892"/>
      <c r="E639" s="571" t="s">
        <v>498</v>
      </c>
      <c r="F639" s="571" t="s">
        <v>123</v>
      </c>
      <c r="G639" s="571" t="s">
        <v>462</v>
      </c>
      <c r="H639" s="571" t="s">
        <v>462</v>
      </c>
      <c r="I639" s="892"/>
      <c r="J639" s="892"/>
    </row>
    <row r="640" spans="1:12" ht="12.75" customHeight="1" x14ac:dyDescent="0.25">
      <c r="A640" s="6"/>
      <c r="B640" s="6"/>
      <c r="C640" s="6"/>
      <c r="D640" s="892"/>
      <c r="E640" s="7"/>
      <c r="F640" s="7"/>
      <c r="G640" s="7" t="s">
        <v>557</v>
      </c>
      <c r="H640" s="7" t="s">
        <v>557</v>
      </c>
      <c r="I640" s="893" t="s">
        <v>682</v>
      </c>
      <c r="J640" s="893" t="s">
        <v>683</v>
      </c>
    </row>
    <row r="641" spans="1:13" x14ac:dyDescent="0.25">
      <c r="A641" s="6"/>
      <c r="B641" s="6"/>
      <c r="C641" s="6"/>
      <c r="D641" s="892"/>
      <c r="E641" s="7"/>
      <c r="F641" s="7"/>
      <c r="G641" s="7"/>
      <c r="H641" s="7"/>
      <c r="I641" s="893"/>
      <c r="J641" s="893"/>
    </row>
    <row r="642" spans="1:13" ht="13.5" x14ac:dyDescent="0.35">
      <c r="A642" s="6"/>
      <c r="B642" s="6"/>
      <c r="C642" s="6"/>
      <c r="D642" s="572" t="s">
        <v>467</v>
      </c>
      <c r="E642" s="572" t="s">
        <v>468</v>
      </c>
      <c r="F642" s="572" t="s">
        <v>65</v>
      </c>
      <c r="G642" s="572" t="s">
        <v>66</v>
      </c>
      <c r="H642" s="572" t="s">
        <v>469</v>
      </c>
      <c r="I642" s="573" t="s">
        <v>470</v>
      </c>
      <c r="J642" s="573" t="s">
        <v>470</v>
      </c>
    </row>
    <row r="643" spans="1:13" ht="12.75" customHeight="1" x14ac:dyDescent="0.25">
      <c r="A643" s="687" t="s">
        <v>68</v>
      </c>
      <c r="B643" s="687" t="s">
        <v>316</v>
      </c>
      <c r="C643" s="135" t="s">
        <v>689</v>
      </c>
      <c r="D643" s="575"/>
      <c r="E643" s="577"/>
      <c r="F643" s="576"/>
      <c r="G643" s="613"/>
      <c r="H643" s="613"/>
      <c r="I643" s="584">
        <f>(G643+((0-E643)*F643)-H643)*D643</f>
        <v>0</v>
      </c>
      <c r="J643" s="585"/>
      <c r="L643">
        <v>1</v>
      </c>
      <c r="M643">
        <f>L631*100+L643</f>
        <v>1101</v>
      </c>
    </row>
    <row r="644" spans="1:13" x14ac:dyDescent="0.25">
      <c r="A644" s="687"/>
      <c r="B644" s="687"/>
      <c r="C644" s="486" t="s">
        <v>690</v>
      </c>
      <c r="D644" s="575"/>
      <c r="E644" s="491"/>
      <c r="F644" s="576"/>
      <c r="G644" s="613"/>
      <c r="H644" s="613"/>
      <c r="I644" s="584">
        <f>(G644+((0-E644)*F644)-H644)*D644</f>
        <v>0</v>
      </c>
      <c r="J644" s="585"/>
      <c r="L644">
        <v>2</v>
      </c>
      <c r="M644">
        <f>L631*100+L644</f>
        <v>1102</v>
      </c>
    </row>
    <row r="645" spans="1:13" x14ac:dyDescent="0.25">
      <c r="A645" s="687"/>
      <c r="B645" s="687"/>
      <c r="C645" s="135" t="s">
        <v>691</v>
      </c>
      <c r="D645" s="575"/>
      <c r="E645" s="491"/>
      <c r="F645" s="576"/>
      <c r="G645" s="613"/>
      <c r="H645" s="613"/>
      <c r="I645" s="584">
        <f>(G645+((0-E645)*F645)-H645)*D645</f>
        <v>0</v>
      </c>
      <c r="J645" s="585"/>
      <c r="L645">
        <v>3</v>
      </c>
      <c r="M645">
        <f>L631*100+L645</f>
        <v>1103</v>
      </c>
    </row>
    <row r="646" spans="1:13" ht="12" customHeight="1" x14ac:dyDescent="0.25">
      <c r="A646" s="916" t="s">
        <v>292</v>
      </c>
      <c r="B646" s="916"/>
      <c r="C646" s="916"/>
      <c r="D646" s="587">
        <f>SUM(D643:D645)</f>
        <v>0</v>
      </c>
      <c r="E646" s="515"/>
      <c r="F646" s="515"/>
      <c r="G646" s="515"/>
      <c r="H646" s="515"/>
      <c r="I646" s="587">
        <f>SUM(I643:I645)</f>
        <v>0</v>
      </c>
      <c r="J646" s="587">
        <f>SUM(J643:J645)</f>
        <v>0</v>
      </c>
    </row>
    <row r="647" spans="1:13" ht="12" customHeight="1" x14ac:dyDescent="0.25">
      <c r="A647" s="7" t="s">
        <v>310</v>
      </c>
      <c r="B647" s="7" t="s">
        <v>316</v>
      </c>
      <c r="C647" s="469" t="s">
        <v>316</v>
      </c>
      <c r="D647" s="575"/>
      <c r="E647" s="588"/>
      <c r="F647" s="580"/>
      <c r="G647" s="613"/>
      <c r="H647" s="613"/>
      <c r="I647" s="584">
        <f>(G647+((0-E647)*F647)-H647)*D647</f>
        <v>0</v>
      </c>
      <c r="J647" s="585"/>
      <c r="L647">
        <v>4</v>
      </c>
      <c r="M647">
        <f>L631*100+L647</f>
        <v>1104</v>
      </c>
    </row>
    <row r="648" spans="1:13" x14ac:dyDescent="0.25">
      <c r="A648" s="7"/>
      <c r="B648" s="7"/>
      <c r="C648" s="469"/>
      <c r="D648" s="579"/>
      <c r="E648" s="579"/>
      <c r="F648" s="579"/>
      <c r="G648" s="579"/>
      <c r="H648" s="579"/>
      <c r="I648" s="579"/>
      <c r="J648" s="497"/>
    </row>
    <row r="649" spans="1:13" ht="12" customHeight="1" x14ac:dyDescent="0.25">
      <c r="A649" s="916" t="s">
        <v>292</v>
      </c>
      <c r="B649" s="916"/>
      <c r="C649" s="916"/>
      <c r="D649" s="587">
        <f>SUM(D647:D648)</f>
        <v>0</v>
      </c>
      <c r="E649" s="515"/>
      <c r="F649" s="515"/>
      <c r="G649" s="515"/>
      <c r="H649" s="515"/>
      <c r="I649" s="587">
        <f>SUM(I647:I648)</f>
        <v>0</v>
      </c>
      <c r="J649" s="587">
        <f>SUM(J647:J648)</f>
        <v>0</v>
      </c>
    </row>
    <row r="650" spans="1:13" ht="12" customHeight="1" x14ac:dyDescent="0.25">
      <c r="A650" s="7" t="s">
        <v>313</v>
      </c>
      <c r="B650" s="7" t="s">
        <v>316</v>
      </c>
      <c r="C650" s="469" t="s">
        <v>316</v>
      </c>
      <c r="D650" s="575"/>
      <c r="E650" s="588"/>
      <c r="F650" s="580"/>
      <c r="G650" s="613"/>
      <c r="H650" s="613"/>
      <c r="I650" s="584">
        <f>(G650+((0-E650)*F650)-H650)*D650</f>
        <v>0</v>
      </c>
      <c r="J650" s="585"/>
      <c r="L650">
        <v>5</v>
      </c>
      <c r="M650">
        <f>L631*100+L650</f>
        <v>1105</v>
      </c>
    </row>
    <row r="651" spans="1:13" x14ac:dyDescent="0.25">
      <c r="A651" s="7"/>
      <c r="B651" s="7"/>
      <c r="C651" s="469"/>
      <c r="D651" s="579"/>
      <c r="E651" s="579"/>
      <c r="F651" s="579"/>
      <c r="G651" s="579"/>
      <c r="H651" s="579"/>
      <c r="I651" s="579"/>
      <c r="J651" s="497"/>
    </row>
    <row r="652" spans="1:13" ht="12" customHeight="1" x14ac:dyDescent="0.25">
      <c r="A652" s="916" t="s">
        <v>292</v>
      </c>
      <c r="B652" s="916"/>
      <c r="C652" s="916"/>
      <c r="D652" s="587">
        <f>SUM(D650:D651)</f>
        <v>0</v>
      </c>
      <c r="E652" s="515"/>
      <c r="F652" s="515"/>
      <c r="G652" s="515"/>
      <c r="H652" s="515"/>
      <c r="I652" s="587">
        <f>SUM(I650:I651)</f>
        <v>0</v>
      </c>
      <c r="J652" s="587">
        <f>SUM(J650:J651)</f>
        <v>0</v>
      </c>
    </row>
    <row r="653" spans="1:13" ht="12" customHeight="1" x14ac:dyDescent="0.25">
      <c r="A653" s="7" t="s">
        <v>314</v>
      </c>
      <c r="B653" s="7" t="s">
        <v>316</v>
      </c>
      <c r="C653" s="469" t="s">
        <v>316</v>
      </c>
      <c r="D653" s="575"/>
      <c r="E653" s="588"/>
      <c r="F653" s="580"/>
      <c r="G653" s="613"/>
      <c r="H653" s="613"/>
      <c r="I653" s="584">
        <f>(G653+((0-E653)*F653)-H653)*D653</f>
        <v>0</v>
      </c>
      <c r="J653" s="585"/>
      <c r="L653">
        <v>6</v>
      </c>
      <c r="M653">
        <f>L631*100+L653</f>
        <v>1106</v>
      </c>
    </row>
    <row r="654" spans="1:13" x14ac:dyDescent="0.25">
      <c r="A654" s="7"/>
      <c r="B654" s="7"/>
      <c r="C654" s="469"/>
      <c r="D654" s="579"/>
      <c r="E654" s="579"/>
      <c r="F654" s="579"/>
      <c r="G654" s="579"/>
      <c r="H654" s="579"/>
      <c r="I654" s="579"/>
      <c r="J654" s="497"/>
    </row>
    <row r="655" spans="1:13" ht="12" customHeight="1" x14ac:dyDescent="0.25">
      <c r="A655" s="916" t="s">
        <v>292</v>
      </c>
      <c r="B655" s="916"/>
      <c r="C655" s="916"/>
      <c r="D655" s="587">
        <f>SUM(D653:D654)</f>
        <v>0</v>
      </c>
      <c r="E655" s="515"/>
      <c r="F655" s="515"/>
      <c r="G655" s="515"/>
      <c r="H655" s="515"/>
      <c r="I655" s="587">
        <f>SUM(I653:I654)</f>
        <v>0</v>
      </c>
      <c r="J655" s="587">
        <f>SUM(J653:J654)</f>
        <v>0</v>
      </c>
    </row>
    <row r="656" spans="1:13" ht="12" customHeight="1" x14ac:dyDescent="0.25">
      <c r="A656" s="7" t="s">
        <v>315</v>
      </c>
      <c r="B656" s="7" t="s">
        <v>316</v>
      </c>
      <c r="C656" s="469" t="s">
        <v>316</v>
      </c>
      <c r="D656" s="575"/>
      <c r="E656" s="588"/>
      <c r="F656" s="580"/>
      <c r="G656" s="613"/>
      <c r="H656" s="613"/>
      <c r="I656" s="584">
        <f>(G656+((0-E656)*F656)-H656)*D656</f>
        <v>0</v>
      </c>
      <c r="J656" s="585"/>
      <c r="L656">
        <v>7</v>
      </c>
      <c r="M656">
        <f>L631*100+L656</f>
        <v>1107</v>
      </c>
    </row>
    <row r="657" spans="1:12" x14ac:dyDescent="0.25">
      <c r="A657" s="7"/>
      <c r="B657" s="7"/>
      <c r="C657" s="469"/>
      <c r="D657" s="579"/>
      <c r="E657" s="579"/>
      <c r="F657" s="579"/>
      <c r="G657" s="579"/>
      <c r="H657" s="579"/>
      <c r="I657" s="579"/>
      <c r="J657" s="497"/>
    </row>
    <row r="658" spans="1:12" ht="12" customHeight="1" x14ac:dyDescent="0.25">
      <c r="A658" s="917" t="s">
        <v>292</v>
      </c>
      <c r="B658" s="917"/>
      <c r="C658" s="917"/>
      <c r="D658" s="587">
        <f>SUM(D656:D657)</f>
        <v>0</v>
      </c>
      <c r="E658" s="515"/>
      <c r="F658" s="515"/>
      <c r="G658" s="515"/>
      <c r="H658" s="515"/>
      <c r="I658" s="587">
        <f>SUM(I656:I657)</f>
        <v>0</v>
      </c>
      <c r="J658" s="587">
        <f>SUM(J656:J657)</f>
        <v>0</v>
      </c>
    </row>
    <row r="659" spans="1:12" x14ac:dyDescent="0.25">
      <c r="A659" s="865" t="s">
        <v>91</v>
      </c>
      <c r="B659" s="865"/>
      <c r="C659" s="865"/>
      <c r="D659" s="587">
        <f>D646+D649+D652+D655+D658</f>
        <v>0</v>
      </c>
      <c r="E659" s="516"/>
      <c r="F659" s="516"/>
      <c r="G659" s="516"/>
      <c r="H659" s="516"/>
      <c r="I659" s="587">
        <f>I646+I649+I652+I655+I658</f>
        <v>0</v>
      </c>
      <c r="J659" s="587">
        <f>J646+J649+J652+J655+J658</f>
        <v>0</v>
      </c>
    </row>
    <row r="660" spans="1:12" x14ac:dyDescent="0.25">
      <c r="A660" s="896" t="s">
        <v>714</v>
      </c>
      <c r="B660" s="896"/>
      <c r="C660" s="896"/>
      <c r="D660" s="896"/>
      <c r="E660" s="896"/>
      <c r="F660" s="896"/>
      <c r="G660" s="896"/>
      <c r="H660" s="896"/>
      <c r="I660" s="896"/>
      <c r="J660" s="896"/>
    </row>
    <row r="661" spans="1:12" x14ac:dyDescent="0.25">
      <c r="A661" s="927"/>
      <c r="B661" s="927"/>
      <c r="C661" s="927"/>
      <c r="D661" s="927"/>
      <c r="E661" s="927"/>
      <c r="F661" s="927"/>
      <c r="G661" s="927"/>
      <c r="H661" s="927"/>
      <c r="I661" s="927"/>
      <c r="J661" s="927"/>
    </row>
    <row r="662" spans="1:12" x14ac:dyDescent="0.25">
      <c r="A662" s="583" t="s">
        <v>568</v>
      </c>
      <c r="B662" s="583"/>
      <c r="C662" s="583"/>
      <c r="D662" s="583"/>
      <c r="E662" s="583"/>
      <c r="F662" s="583"/>
      <c r="G662" s="583"/>
      <c r="H662" s="583"/>
      <c r="I662" s="583"/>
      <c r="J662" s="583"/>
    </row>
    <row r="667" spans="1:12" ht="12" customHeight="1" x14ac:dyDescent="0.25">
      <c r="A667" s="702" t="s">
        <v>23</v>
      </c>
      <c r="B667" s="702"/>
      <c r="C667" s="890">
        <f>Presentación!$C$3</f>
        <v>1990</v>
      </c>
      <c r="D667" s="890"/>
      <c r="E667" s="890"/>
      <c r="F667" s="890"/>
      <c r="G667" s="890"/>
      <c r="H667" s="890"/>
      <c r="I667" s="890"/>
      <c r="J667" s="890"/>
    </row>
    <row r="668" spans="1:12" ht="12" customHeight="1" x14ac:dyDescent="0.25">
      <c r="A668" s="702" t="s">
        <v>24</v>
      </c>
      <c r="B668" s="702"/>
      <c r="C668" s="891" t="s">
        <v>390</v>
      </c>
      <c r="D668" s="891"/>
      <c r="E668" s="891"/>
      <c r="F668" s="891"/>
      <c r="G668" s="891"/>
      <c r="H668" s="891"/>
      <c r="I668" s="891"/>
      <c r="J668" s="891"/>
      <c r="L668">
        <v>12</v>
      </c>
    </row>
    <row r="669" spans="1:12" ht="12.75" customHeight="1" x14ac:dyDescent="0.25">
      <c r="A669" s="702" t="s">
        <v>5</v>
      </c>
      <c r="B669" s="702"/>
      <c r="C669" s="703" t="s">
        <v>26</v>
      </c>
      <c r="D669" s="703"/>
      <c r="E669" s="703"/>
      <c r="F669" s="703"/>
      <c r="G669" s="703"/>
      <c r="H669" s="703"/>
      <c r="I669" s="703"/>
      <c r="J669" s="703"/>
    </row>
    <row r="670" spans="1:12" ht="12.75" customHeight="1" x14ac:dyDescent="0.25">
      <c r="A670" s="702" t="s">
        <v>27</v>
      </c>
      <c r="B670" s="702"/>
      <c r="C670" s="703" t="s">
        <v>708</v>
      </c>
      <c r="D670" s="703"/>
      <c r="E670" s="703"/>
      <c r="F670" s="703"/>
      <c r="G670" s="703"/>
      <c r="H670" s="703"/>
      <c r="I670" s="703"/>
      <c r="J670" s="703"/>
    </row>
    <row r="671" spans="1:12" ht="12" customHeight="1" x14ac:dyDescent="0.25">
      <c r="A671" s="702" t="s">
        <v>29</v>
      </c>
      <c r="B671" s="702"/>
      <c r="C671" s="703" t="s">
        <v>709</v>
      </c>
      <c r="D671" s="703"/>
      <c r="E671" s="703"/>
      <c r="F671" s="703"/>
      <c r="G671" s="703"/>
      <c r="H671" s="703"/>
      <c r="I671" s="703"/>
      <c r="J671" s="703"/>
    </row>
    <row r="672" spans="1:12" ht="12" customHeight="1" x14ac:dyDescent="0.25">
      <c r="A672" s="702" t="s">
        <v>31</v>
      </c>
      <c r="B672" s="702"/>
      <c r="C672" s="703" t="s">
        <v>406</v>
      </c>
      <c r="D672" s="703"/>
      <c r="E672" s="703"/>
      <c r="F672" s="703"/>
      <c r="G672" s="703"/>
      <c r="H672" s="703"/>
      <c r="I672" s="703"/>
      <c r="J672" s="703"/>
    </row>
    <row r="673" spans="1:13" ht="12" customHeight="1" x14ac:dyDescent="0.25">
      <c r="A673" s="704" t="s">
        <v>33</v>
      </c>
      <c r="B673" s="704"/>
      <c r="C673" s="97" t="s">
        <v>34</v>
      </c>
      <c r="D673" s="705" t="s">
        <v>219</v>
      </c>
      <c r="E673" s="705"/>
      <c r="F673" s="705"/>
      <c r="G673" s="705" t="s">
        <v>455</v>
      </c>
      <c r="H673" s="705"/>
      <c r="I673" s="705"/>
      <c r="J673" s="705"/>
    </row>
    <row r="674" spans="1:13" ht="34.5" customHeight="1" x14ac:dyDescent="0.25">
      <c r="A674" s="7" t="s">
        <v>37</v>
      </c>
      <c r="B674" s="7"/>
      <c r="C674" s="6" t="s">
        <v>38</v>
      </c>
      <c r="D674" s="98" t="s">
        <v>710</v>
      </c>
      <c r="E674" s="98" t="s">
        <v>222</v>
      </c>
      <c r="F674" s="98" t="s">
        <v>43</v>
      </c>
      <c r="G674" s="98" t="s">
        <v>457</v>
      </c>
      <c r="H674" s="98" t="s">
        <v>458</v>
      </c>
      <c r="I674" s="98" t="s">
        <v>411</v>
      </c>
      <c r="J674" s="98" t="s">
        <v>411</v>
      </c>
    </row>
    <row r="675" spans="1:13" ht="12.75" customHeight="1" x14ac:dyDescent="0.25">
      <c r="A675" s="6" t="s">
        <v>197</v>
      </c>
      <c r="B675" s="6" t="s">
        <v>47</v>
      </c>
      <c r="C675" s="6"/>
      <c r="D675" s="892" t="s">
        <v>48</v>
      </c>
      <c r="E675" s="571" t="s">
        <v>552</v>
      </c>
      <c r="F675" s="571" t="s">
        <v>120</v>
      </c>
      <c r="G675" s="571" t="s">
        <v>460</v>
      </c>
      <c r="H675" s="571" t="s">
        <v>460</v>
      </c>
      <c r="I675" s="892" t="s">
        <v>52</v>
      </c>
      <c r="J675" s="892" t="s">
        <v>225</v>
      </c>
    </row>
    <row r="676" spans="1:13" ht="13.5" x14ac:dyDescent="0.25">
      <c r="A676" s="6"/>
      <c r="B676" s="6"/>
      <c r="C676" s="6"/>
      <c r="D676" s="892"/>
      <c r="E676" s="571" t="s">
        <v>498</v>
      </c>
      <c r="F676" s="571" t="s">
        <v>123</v>
      </c>
      <c r="G676" s="571" t="s">
        <v>462</v>
      </c>
      <c r="H676" s="571" t="s">
        <v>462</v>
      </c>
      <c r="I676" s="892"/>
      <c r="J676" s="892"/>
    </row>
    <row r="677" spans="1:13" ht="12.75" customHeight="1" x14ac:dyDescent="0.25">
      <c r="A677" s="6"/>
      <c r="B677" s="6"/>
      <c r="C677" s="6"/>
      <c r="D677" s="892"/>
      <c r="E677" s="7"/>
      <c r="F677" s="7"/>
      <c r="G677" s="7" t="s">
        <v>557</v>
      </c>
      <c r="H677" s="7" t="s">
        <v>557</v>
      </c>
      <c r="I677" s="893" t="s">
        <v>682</v>
      </c>
      <c r="J677" s="893" t="s">
        <v>683</v>
      </c>
    </row>
    <row r="678" spans="1:13" x14ac:dyDescent="0.25">
      <c r="A678" s="6"/>
      <c r="B678" s="6"/>
      <c r="C678" s="6"/>
      <c r="D678" s="892"/>
      <c r="E678" s="7"/>
      <c r="F678" s="7"/>
      <c r="G678" s="7"/>
      <c r="H678" s="7"/>
      <c r="I678" s="893"/>
      <c r="J678" s="893"/>
    </row>
    <row r="679" spans="1:13" ht="13.5" x14ac:dyDescent="0.35">
      <c r="A679" s="6"/>
      <c r="B679" s="6"/>
      <c r="C679" s="6"/>
      <c r="D679" s="572" t="s">
        <v>467</v>
      </c>
      <c r="E679" s="572" t="s">
        <v>468</v>
      </c>
      <c r="F679" s="572" t="s">
        <v>65</v>
      </c>
      <c r="G679" s="572" t="s">
        <v>66</v>
      </c>
      <c r="H679" s="572" t="s">
        <v>469</v>
      </c>
      <c r="I679" s="573" t="s">
        <v>470</v>
      </c>
      <c r="J679" s="573" t="s">
        <v>470</v>
      </c>
    </row>
    <row r="680" spans="1:13" ht="12.75" customHeight="1" x14ac:dyDescent="0.25">
      <c r="A680" s="687" t="s">
        <v>68</v>
      </c>
      <c r="B680" s="687" t="s">
        <v>316</v>
      </c>
      <c r="C680" s="135" t="s">
        <v>689</v>
      </c>
      <c r="D680" s="575"/>
      <c r="E680" s="577"/>
      <c r="F680" s="576"/>
      <c r="G680" s="613"/>
      <c r="H680" s="613"/>
      <c r="I680" s="584">
        <f>(G680+((0-E680)*F680)-H680)*D680</f>
        <v>0</v>
      </c>
      <c r="J680" s="585"/>
      <c r="L680">
        <v>1</v>
      </c>
      <c r="M680">
        <f>L668*100+L680</f>
        <v>1201</v>
      </c>
    </row>
    <row r="681" spans="1:13" x14ac:dyDescent="0.25">
      <c r="A681" s="687"/>
      <c r="B681" s="687"/>
      <c r="C681" s="486" t="s">
        <v>690</v>
      </c>
      <c r="D681" s="575"/>
      <c r="E681" s="491"/>
      <c r="F681" s="576"/>
      <c r="G681" s="613"/>
      <c r="H681" s="613"/>
      <c r="I681" s="584">
        <f>(G681+((0-E681)*F681)-H681)*D681</f>
        <v>0</v>
      </c>
      <c r="J681" s="585"/>
      <c r="L681">
        <v>2</v>
      </c>
      <c r="M681">
        <f>L668*100+L681</f>
        <v>1202</v>
      </c>
    </row>
    <row r="682" spans="1:13" x14ac:dyDescent="0.25">
      <c r="A682" s="687"/>
      <c r="B682" s="687"/>
      <c r="C682" s="135" t="s">
        <v>691</v>
      </c>
      <c r="D682" s="575"/>
      <c r="E682" s="491"/>
      <c r="F682" s="576"/>
      <c r="G682" s="613"/>
      <c r="H682" s="613"/>
      <c r="I682" s="584">
        <f>(G682+((0-E682)*F682)-H682)*D682</f>
        <v>0</v>
      </c>
      <c r="J682" s="585"/>
      <c r="L682">
        <v>3</v>
      </c>
      <c r="M682">
        <f>L668*100+L682</f>
        <v>1203</v>
      </c>
    </row>
    <row r="683" spans="1:13" ht="12" customHeight="1" x14ac:dyDescent="0.25">
      <c r="A683" s="916" t="s">
        <v>292</v>
      </c>
      <c r="B683" s="916"/>
      <c r="C683" s="916"/>
      <c r="D683" s="587">
        <f>SUM(D680:D682)</f>
        <v>0</v>
      </c>
      <c r="E683" s="515"/>
      <c r="F683" s="515"/>
      <c r="G683" s="515"/>
      <c r="H683" s="515"/>
      <c r="I683" s="587">
        <f>SUM(I680:I682)</f>
        <v>0</v>
      </c>
      <c r="J683" s="587">
        <f>SUM(J680:J682)</f>
        <v>0</v>
      </c>
    </row>
    <row r="684" spans="1:13" ht="12" customHeight="1" x14ac:dyDescent="0.25">
      <c r="A684" s="7" t="s">
        <v>310</v>
      </c>
      <c r="B684" s="7" t="s">
        <v>316</v>
      </c>
      <c r="C684" s="469" t="s">
        <v>316</v>
      </c>
      <c r="D684" s="575"/>
      <c r="E684" s="588"/>
      <c r="F684" s="580"/>
      <c r="G684" s="613"/>
      <c r="H684" s="613"/>
      <c r="I684" s="584">
        <f>(G684+((0-E684)*F684)-H684)*D684</f>
        <v>0</v>
      </c>
      <c r="J684" s="585"/>
      <c r="L684">
        <v>4</v>
      </c>
      <c r="M684">
        <f>L668*100+L684</f>
        <v>1204</v>
      </c>
    </row>
    <row r="685" spans="1:13" x14ac:dyDescent="0.25">
      <c r="A685" s="7"/>
      <c r="B685" s="7"/>
      <c r="C685" s="469"/>
      <c r="D685" s="579"/>
      <c r="E685" s="579"/>
      <c r="F685" s="579"/>
      <c r="G685" s="579"/>
      <c r="H685" s="579"/>
      <c r="I685" s="579"/>
      <c r="J685" s="497"/>
    </row>
    <row r="686" spans="1:13" ht="12" customHeight="1" x14ac:dyDescent="0.25">
      <c r="A686" s="916" t="s">
        <v>292</v>
      </c>
      <c r="B686" s="916"/>
      <c r="C686" s="916"/>
      <c r="D686" s="587">
        <f>SUM(D684:D685)</f>
        <v>0</v>
      </c>
      <c r="E686" s="515"/>
      <c r="F686" s="515"/>
      <c r="G686" s="515"/>
      <c r="H686" s="515"/>
      <c r="I686" s="587">
        <f>SUM(I684:I685)</f>
        <v>0</v>
      </c>
      <c r="J686" s="587">
        <f>SUM(J684:J685)</f>
        <v>0</v>
      </c>
    </row>
    <row r="687" spans="1:13" ht="12" customHeight="1" x14ac:dyDescent="0.25">
      <c r="A687" s="7" t="s">
        <v>313</v>
      </c>
      <c r="B687" s="7" t="s">
        <v>316</v>
      </c>
      <c r="C687" s="469" t="s">
        <v>316</v>
      </c>
      <c r="D687" s="575"/>
      <c r="E687" s="588"/>
      <c r="F687" s="580"/>
      <c r="G687" s="613"/>
      <c r="H687" s="613"/>
      <c r="I687" s="584">
        <f>(G687+((0-E687)*F687)-H687)*D687</f>
        <v>0</v>
      </c>
      <c r="J687" s="585"/>
      <c r="L687">
        <v>5</v>
      </c>
      <c r="M687">
        <f>L668*100+L687</f>
        <v>1205</v>
      </c>
    </row>
    <row r="688" spans="1:13" x14ac:dyDescent="0.25">
      <c r="A688" s="7"/>
      <c r="B688" s="7"/>
      <c r="C688" s="469"/>
      <c r="D688" s="579"/>
      <c r="E688" s="579"/>
      <c r="F688" s="579"/>
      <c r="G688" s="579"/>
      <c r="H688" s="579"/>
      <c r="I688" s="579"/>
      <c r="J688" s="497"/>
    </row>
    <row r="689" spans="1:13" ht="12" customHeight="1" x14ac:dyDescent="0.25">
      <c r="A689" s="916" t="s">
        <v>292</v>
      </c>
      <c r="B689" s="916"/>
      <c r="C689" s="916"/>
      <c r="D689" s="587">
        <f>SUM(D687:D688)</f>
        <v>0</v>
      </c>
      <c r="E689" s="515"/>
      <c r="F689" s="515"/>
      <c r="G689" s="515"/>
      <c r="H689" s="515"/>
      <c r="I689" s="587">
        <f>SUM(I687:I688)</f>
        <v>0</v>
      </c>
      <c r="J689" s="587">
        <f>SUM(J687:J688)</f>
        <v>0</v>
      </c>
    </row>
    <row r="690" spans="1:13" ht="12" customHeight="1" x14ac:dyDescent="0.25">
      <c r="A690" s="7" t="s">
        <v>314</v>
      </c>
      <c r="B690" s="7" t="s">
        <v>316</v>
      </c>
      <c r="C690" s="469" t="s">
        <v>316</v>
      </c>
      <c r="D690" s="575"/>
      <c r="E690" s="588"/>
      <c r="F690" s="580"/>
      <c r="G690" s="613"/>
      <c r="H690" s="613"/>
      <c r="I690" s="584">
        <f>(G690+((0-E690)*F690)-H690)*D690</f>
        <v>0</v>
      </c>
      <c r="J690" s="585"/>
      <c r="L690">
        <v>6</v>
      </c>
      <c r="M690">
        <f>L668*100+L690</f>
        <v>1206</v>
      </c>
    </row>
    <row r="691" spans="1:13" x14ac:dyDescent="0.25">
      <c r="A691" s="7"/>
      <c r="B691" s="7"/>
      <c r="C691" s="469"/>
      <c r="D691" s="579"/>
      <c r="E691" s="579"/>
      <c r="F691" s="579"/>
      <c r="G691" s="579"/>
      <c r="H691" s="579"/>
      <c r="I691" s="579"/>
      <c r="J691" s="497"/>
    </row>
    <row r="692" spans="1:13" ht="12" customHeight="1" x14ac:dyDescent="0.25">
      <c r="A692" s="916" t="s">
        <v>292</v>
      </c>
      <c r="B692" s="916"/>
      <c r="C692" s="916"/>
      <c r="D692" s="587">
        <f>SUM(D690:D691)</f>
        <v>0</v>
      </c>
      <c r="E692" s="515"/>
      <c r="F692" s="515"/>
      <c r="G692" s="515"/>
      <c r="H692" s="515"/>
      <c r="I692" s="587">
        <f>SUM(I690:I691)</f>
        <v>0</v>
      </c>
      <c r="J692" s="587">
        <f>SUM(J690:J691)</f>
        <v>0</v>
      </c>
    </row>
    <row r="693" spans="1:13" ht="12" customHeight="1" x14ac:dyDescent="0.25">
      <c r="A693" s="7" t="s">
        <v>315</v>
      </c>
      <c r="B693" s="7" t="s">
        <v>316</v>
      </c>
      <c r="C693" s="469" t="s">
        <v>316</v>
      </c>
      <c r="D693" s="575"/>
      <c r="E693" s="588"/>
      <c r="F693" s="580"/>
      <c r="G693" s="613"/>
      <c r="H693" s="613"/>
      <c r="I693" s="584">
        <f>(G693+((0-E693)*F693)-H693)*D693</f>
        <v>0</v>
      </c>
      <c r="J693" s="585"/>
      <c r="L693">
        <v>7</v>
      </c>
      <c r="M693">
        <f>L668*100+L693</f>
        <v>1207</v>
      </c>
    </row>
    <row r="694" spans="1:13" x14ac:dyDescent="0.25">
      <c r="A694" s="7"/>
      <c r="B694" s="7"/>
      <c r="C694" s="469"/>
      <c r="D694" s="579"/>
      <c r="E694" s="579"/>
      <c r="F694" s="579"/>
      <c r="G694" s="579"/>
      <c r="H694" s="579"/>
      <c r="I694" s="579"/>
      <c r="J694" s="497"/>
    </row>
    <row r="695" spans="1:13" ht="12" customHeight="1" x14ac:dyDescent="0.25">
      <c r="A695" s="917" t="s">
        <v>292</v>
      </c>
      <c r="B695" s="917"/>
      <c r="C695" s="917"/>
      <c r="D695" s="587">
        <f>SUM(D693:D694)</f>
        <v>0</v>
      </c>
      <c r="E695" s="515"/>
      <c r="F695" s="515"/>
      <c r="G695" s="515"/>
      <c r="H695" s="515"/>
      <c r="I695" s="587">
        <f>SUM(I693:I694)</f>
        <v>0</v>
      </c>
      <c r="J695" s="587">
        <f>SUM(J693:J694)</f>
        <v>0</v>
      </c>
    </row>
    <row r="696" spans="1:13" x14ac:dyDescent="0.25">
      <c r="A696" s="865" t="s">
        <v>91</v>
      </c>
      <c r="B696" s="865"/>
      <c r="C696" s="865"/>
      <c r="D696" s="587">
        <f>D683+D686+D689+D692+D695</f>
        <v>0</v>
      </c>
      <c r="E696" s="516"/>
      <c r="F696" s="516"/>
      <c r="G696" s="516"/>
      <c r="H696" s="516"/>
      <c r="I696" s="587">
        <f>I683+I686+I689+I692+I695</f>
        <v>0</v>
      </c>
      <c r="J696" s="587">
        <f>J683+J686+J689+J692+J695</f>
        <v>0</v>
      </c>
    </row>
    <row r="697" spans="1:13" x14ac:dyDescent="0.25">
      <c r="A697" s="896" t="s">
        <v>714</v>
      </c>
      <c r="B697" s="896"/>
      <c r="C697" s="896"/>
      <c r="D697" s="896"/>
      <c r="E697" s="896"/>
      <c r="F697" s="896"/>
      <c r="G697" s="896"/>
      <c r="H697" s="896"/>
      <c r="I697" s="896"/>
      <c r="J697" s="896"/>
    </row>
    <row r="698" spans="1:13" x14ac:dyDescent="0.25">
      <c r="A698" s="927"/>
      <c r="B698" s="927"/>
      <c r="C698" s="927"/>
      <c r="D698" s="927"/>
      <c r="E698" s="927"/>
      <c r="F698" s="927"/>
      <c r="G698" s="927"/>
      <c r="H698" s="927"/>
      <c r="I698" s="927"/>
      <c r="J698" s="927"/>
    </row>
    <row r="699" spans="1:13" x14ac:dyDescent="0.25">
      <c r="A699" s="583" t="s">
        <v>568</v>
      </c>
      <c r="B699" s="583"/>
      <c r="C699" s="583"/>
      <c r="D699" s="583"/>
      <c r="E699" s="583"/>
      <c r="F699" s="583"/>
      <c r="G699" s="583"/>
      <c r="H699" s="583"/>
      <c r="I699" s="583"/>
      <c r="J699" s="583"/>
    </row>
  </sheetData>
  <mergeCells count="893">
    <mergeCell ref="A690:A691"/>
    <mergeCell ref="B690:B691"/>
    <mergeCell ref="A692:C692"/>
    <mergeCell ref="A693:A694"/>
    <mergeCell ref="B693:B694"/>
    <mergeCell ref="A695:C695"/>
    <mergeCell ref="A696:C696"/>
    <mergeCell ref="A697:J697"/>
    <mergeCell ref="A698:J698"/>
    <mergeCell ref="A680:A682"/>
    <mergeCell ref="B680:B682"/>
    <mergeCell ref="A683:C683"/>
    <mergeCell ref="A684:A685"/>
    <mergeCell ref="B684:B685"/>
    <mergeCell ref="A686:C686"/>
    <mergeCell ref="A687:A688"/>
    <mergeCell ref="B687:B688"/>
    <mergeCell ref="A689:C689"/>
    <mergeCell ref="A672:B672"/>
    <mergeCell ref="C672:J672"/>
    <mergeCell ref="A673:B673"/>
    <mergeCell ref="D673:F673"/>
    <mergeCell ref="G673:J673"/>
    <mergeCell ref="A674:B674"/>
    <mergeCell ref="C674:C679"/>
    <mergeCell ref="A675:A679"/>
    <mergeCell ref="B675:B679"/>
    <mergeCell ref="D675:D676"/>
    <mergeCell ref="I675:I676"/>
    <mergeCell ref="J675:J676"/>
    <mergeCell ref="D677:D678"/>
    <mergeCell ref="E677:E678"/>
    <mergeCell ref="F677:F678"/>
    <mergeCell ref="G677:G678"/>
    <mergeCell ref="H677:H678"/>
    <mergeCell ref="I677:I678"/>
    <mergeCell ref="J677:J678"/>
    <mergeCell ref="A667:B667"/>
    <mergeCell ref="C667:J667"/>
    <mergeCell ref="A668:B668"/>
    <mergeCell ref="C668:J668"/>
    <mergeCell ref="A669:B669"/>
    <mergeCell ref="C669:J669"/>
    <mergeCell ref="A670:B670"/>
    <mergeCell ref="C670:J670"/>
    <mergeCell ref="A671:B671"/>
    <mergeCell ref="C671:J671"/>
    <mergeCell ref="A653:A654"/>
    <mergeCell ref="B653:B654"/>
    <mergeCell ref="A655:C655"/>
    <mergeCell ref="A656:A657"/>
    <mergeCell ref="B656:B657"/>
    <mergeCell ref="A658:C658"/>
    <mergeCell ref="A659:C659"/>
    <mergeCell ref="A660:J660"/>
    <mergeCell ref="A661:J661"/>
    <mergeCell ref="A643:A645"/>
    <mergeCell ref="B643:B645"/>
    <mergeCell ref="A646:C646"/>
    <mergeCell ref="A647:A648"/>
    <mergeCell ref="B647:B648"/>
    <mergeCell ref="A649:C649"/>
    <mergeCell ref="A650:A651"/>
    <mergeCell ref="B650:B651"/>
    <mergeCell ref="A652:C652"/>
    <mergeCell ref="A635:B635"/>
    <mergeCell ref="C635:J635"/>
    <mergeCell ref="A636:B636"/>
    <mergeCell ref="D636:F636"/>
    <mergeCell ref="G636:J636"/>
    <mergeCell ref="A637:B637"/>
    <mergeCell ref="C637:C642"/>
    <mergeCell ref="A638:A642"/>
    <mergeCell ref="B638:B642"/>
    <mergeCell ref="D638:D639"/>
    <mergeCell ref="I638:I639"/>
    <mergeCell ref="J638:J639"/>
    <mergeCell ref="D640:D641"/>
    <mergeCell ref="E640:E641"/>
    <mergeCell ref="F640:F641"/>
    <mergeCell ref="G640:G641"/>
    <mergeCell ref="H640:H641"/>
    <mergeCell ref="I640:I641"/>
    <mergeCell ref="J640:J641"/>
    <mergeCell ref="A630:B630"/>
    <mergeCell ref="C630:J630"/>
    <mergeCell ref="A631:B631"/>
    <mergeCell ref="C631:J631"/>
    <mergeCell ref="A632:B632"/>
    <mergeCell ref="C632:J632"/>
    <mergeCell ref="A633:B633"/>
    <mergeCell ref="C633:J633"/>
    <mergeCell ref="A634:B634"/>
    <mergeCell ref="C634:J634"/>
    <mergeCell ref="A616:A617"/>
    <mergeCell ref="B616:B617"/>
    <mergeCell ref="A618:C618"/>
    <mergeCell ref="A619:A620"/>
    <mergeCell ref="B619:B620"/>
    <mergeCell ref="A621:C621"/>
    <mergeCell ref="A622:C622"/>
    <mergeCell ref="A623:J623"/>
    <mergeCell ref="A624:J624"/>
    <mergeCell ref="A606:A608"/>
    <mergeCell ref="B606:B608"/>
    <mergeCell ref="A609:C609"/>
    <mergeCell ref="A610:A611"/>
    <mergeCell ref="B610:B611"/>
    <mergeCell ref="A612:C612"/>
    <mergeCell ref="A613:A614"/>
    <mergeCell ref="B613:B614"/>
    <mergeCell ref="A615:C615"/>
    <mergeCell ref="A598:B598"/>
    <mergeCell ref="C598:J598"/>
    <mergeCell ref="A599:B599"/>
    <mergeCell ref="D599:F599"/>
    <mergeCell ref="G599:J599"/>
    <mergeCell ref="A600:B600"/>
    <mergeCell ref="C600:C605"/>
    <mergeCell ref="A601:A605"/>
    <mergeCell ref="B601:B605"/>
    <mergeCell ref="D601:D602"/>
    <mergeCell ref="I601:I602"/>
    <mergeCell ref="J601:J602"/>
    <mergeCell ref="D603:D604"/>
    <mergeCell ref="E603:E604"/>
    <mergeCell ref="F603:F604"/>
    <mergeCell ref="G603:G604"/>
    <mergeCell ref="H603:H604"/>
    <mergeCell ref="I603:I604"/>
    <mergeCell ref="J603:J604"/>
    <mergeCell ref="A593:B593"/>
    <mergeCell ref="C593:J593"/>
    <mergeCell ref="A594:B594"/>
    <mergeCell ref="C594:J594"/>
    <mergeCell ref="A595:B595"/>
    <mergeCell ref="C595:J595"/>
    <mergeCell ref="A596:B596"/>
    <mergeCell ref="C596:J596"/>
    <mergeCell ref="A597:B597"/>
    <mergeCell ref="C597:J597"/>
    <mergeCell ref="A579:A580"/>
    <mergeCell ref="B579:B580"/>
    <mergeCell ref="A581:C581"/>
    <mergeCell ref="A582:A583"/>
    <mergeCell ref="B582:B583"/>
    <mergeCell ref="A584:C584"/>
    <mergeCell ref="A585:C585"/>
    <mergeCell ref="A586:J586"/>
    <mergeCell ref="A587:J587"/>
    <mergeCell ref="A569:A571"/>
    <mergeCell ref="B569:B571"/>
    <mergeCell ref="A572:C572"/>
    <mergeCell ref="A573:A574"/>
    <mergeCell ref="B573:B574"/>
    <mergeCell ref="A575:C575"/>
    <mergeCell ref="A576:A577"/>
    <mergeCell ref="B576:B577"/>
    <mergeCell ref="A578:C578"/>
    <mergeCell ref="A561:B561"/>
    <mergeCell ref="C561:J561"/>
    <mergeCell ref="A562:B562"/>
    <mergeCell ref="D562:F562"/>
    <mergeCell ref="G562:J562"/>
    <mergeCell ref="A563:B563"/>
    <mergeCell ref="C563:C568"/>
    <mergeCell ref="A564:A568"/>
    <mergeCell ref="B564:B568"/>
    <mergeCell ref="D564:D565"/>
    <mergeCell ref="I564:I565"/>
    <mergeCell ref="J564:J565"/>
    <mergeCell ref="D566:D567"/>
    <mergeCell ref="E566:E567"/>
    <mergeCell ref="F566:F567"/>
    <mergeCell ref="G566:G567"/>
    <mergeCell ref="H566:H567"/>
    <mergeCell ref="I566:I567"/>
    <mergeCell ref="J566:J567"/>
    <mergeCell ref="A556:B556"/>
    <mergeCell ref="C556:J556"/>
    <mergeCell ref="A557:B557"/>
    <mergeCell ref="C557:J557"/>
    <mergeCell ref="A558:B558"/>
    <mergeCell ref="C558:J558"/>
    <mergeCell ref="A559:B559"/>
    <mergeCell ref="C559:J559"/>
    <mergeCell ref="A560:B560"/>
    <mergeCell ref="C560:J560"/>
    <mergeCell ref="A542:A543"/>
    <mergeCell ref="B542:B543"/>
    <mergeCell ref="A544:C544"/>
    <mergeCell ref="A545:A546"/>
    <mergeCell ref="B545:B546"/>
    <mergeCell ref="A547:C547"/>
    <mergeCell ref="A548:C548"/>
    <mergeCell ref="A549:J549"/>
    <mergeCell ref="A550:J550"/>
    <mergeCell ref="A532:A534"/>
    <mergeCell ref="B532:B534"/>
    <mergeCell ref="A535:C535"/>
    <mergeCell ref="A536:A537"/>
    <mergeCell ref="B536:B537"/>
    <mergeCell ref="A538:C538"/>
    <mergeCell ref="A539:A540"/>
    <mergeCell ref="B539:B540"/>
    <mergeCell ref="A541:C541"/>
    <mergeCell ref="A524:B524"/>
    <mergeCell ref="C524:J524"/>
    <mergeCell ref="A525:B525"/>
    <mergeCell ref="D525:F525"/>
    <mergeCell ref="G525:J525"/>
    <mergeCell ref="A526:B526"/>
    <mergeCell ref="C526:C531"/>
    <mergeCell ref="A527:A531"/>
    <mergeCell ref="B527:B531"/>
    <mergeCell ref="D527:D528"/>
    <mergeCell ref="I527:I528"/>
    <mergeCell ref="J527:J528"/>
    <mergeCell ref="D529:D530"/>
    <mergeCell ref="E529:E530"/>
    <mergeCell ref="F529:F530"/>
    <mergeCell ref="G529:G530"/>
    <mergeCell ref="H529:H530"/>
    <mergeCell ref="I529:I530"/>
    <mergeCell ref="J529:J530"/>
    <mergeCell ref="A519:B519"/>
    <mergeCell ref="C519:J519"/>
    <mergeCell ref="A520:B520"/>
    <mergeCell ref="C520:J520"/>
    <mergeCell ref="A521:B521"/>
    <mergeCell ref="C521:J521"/>
    <mergeCell ref="A522:B522"/>
    <mergeCell ref="C522:J522"/>
    <mergeCell ref="A523:B523"/>
    <mergeCell ref="C523:J523"/>
    <mergeCell ref="A505:A506"/>
    <mergeCell ref="B505:B506"/>
    <mergeCell ref="A507:C507"/>
    <mergeCell ref="A508:A509"/>
    <mergeCell ref="B508:B509"/>
    <mergeCell ref="A510:C510"/>
    <mergeCell ref="A511:C511"/>
    <mergeCell ref="A512:J512"/>
    <mergeCell ref="A513:J513"/>
    <mergeCell ref="A495:A497"/>
    <mergeCell ref="B495:B497"/>
    <mergeCell ref="A498:C498"/>
    <mergeCell ref="A499:A500"/>
    <mergeCell ref="B499:B500"/>
    <mergeCell ref="A501:C501"/>
    <mergeCell ref="A502:A503"/>
    <mergeCell ref="B502:B503"/>
    <mergeCell ref="A504:C504"/>
    <mergeCell ref="A487:B487"/>
    <mergeCell ref="C487:J487"/>
    <mergeCell ref="A488:B488"/>
    <mergeCell ref="D488:F488"/>
    <mergeCell ref="G488:J488"/>
    <mergeCell ref="A489:B489"/>
    <mergeCell ref="C489:C494"/>
    <mergeCell ref="A490:A494"/>
    <mergeCell ref="B490:B494"/>
    <mergeCell ref="D490:D491"/>
    <mergeCell ref="I490:I491"/>
    <mergeCell ref="J490:J491"/>
    <mergeCell ref="D492:D493"/>
    <mergeCell ref="E492:E493"/>
    <mergeCell ref="F492:F493"/>
    <mergeCell ref="G492:G493"/>
    <mergeCell ref="H492:H493"/>
    <mergeCell ref="I492:I493"/>
    <mergeCell ref="J492:J493"/>
    <mergeCell ref="A482:B482"/>
    <mergeCell ref="C482:J482"/>
    <mergeCell ref="A483:B483"/>
    <mergeCell ref="C483:J483"/>
    <mergeCell ref="A484:B484"/>
    <mergeCell ref="C484:J484"/>
    <mergeCell ref="A485:B485"/>
    <mergeCell ref="C485:J485"/>
    <mergeCell ref="A486:B486"/>
    <mergeCell ref="C486:J486"/>
    <mergeCell ref="A468:A469"/>
    <mergeCell ref="B468:B469"/>
    <mergeCell ref="A470:C470"/>
    <mergeCell ref="A471:A472"/>
    <mergeCell ref="B471:B472"/>
    <mergeCell ref="A473:C473"/>
    <mergeCell ref="A474:C474"/>
    <mergeCell ref="A475:J475"/>
    <mergeCell ref="A476:J476"/>
    <mergeCell ref="A458:A460"/>
    <mergeCell ref="B458:B460"/>
    <mergeCell ref="A461:C461"/>
    <mergeCell ref="A462:A463"/>
    <mergeCell ref="B462:B463"/>
    <mergeCell ref="A464:C464"/>
    <mergeCell ref="A465:A466"/>
    <mergeCell ref="B465:B466"/>
    <mergeCell ref="A467:C467"/>
    <mergeCell ref="A450:B450"/>
    <mergeCell ref="C450:J450"/>
    <mergeCell ref="A451:B451"/>
    <mergeCell ref="D451:F451"/>
    <mergeCell ref="G451:J451"/>
    <mergeCell ref="A452:B452"/>
    <mergeCell ref="C452:C457"/>
    <mergeCell ref="A453:A457"/>
    <mergeCell ref="B453:B457"/>
    <mergeCell ref="D453:D454"/>
    <mergeCell ref="I453:I454"/>
    <mergeCell ref="J453:J454"/>
    <mergeCell ref="D455:D456"/>
    <mergeCell ref="E455:E456"/>
    <mergeCell ref="F455:F456"/>
    <mergeCell ref="G455:G456"/>
    <mergeCell ref="H455:H456"/>
    <mergeCell ref="I455:I456"/>
    <mergeCell ref="J455:J456"/>
    <mergeCell ref="A445:B445"/>
    <mergeCell ref="C445:J445"/>
    <mergeCell ref="A446:B446"/>
    <mergeCell ref="C446:J446"/>
    <mergeCell ref="A447:B447"/>
    <mergeCell ref="C447:J447"/>
    <mergeCell ref="A448:B448"/>
    <mergeCell ref="C448:J448"/>
    <mergeCell ref="A449:B449"/>
    <mergeCell ref="C449:J449"/>
    <mergeCell ref="A431:A432"/>
    <mergeCell ref="B431:B432"/>
    <mergeCell ref="A433:C433"/>
    <mergeCell ref="A434:A435"/>
    <mergeCell ref="B434:B435"/>
    <mergeCell ref="A436:C436"/>
    <mergeCell ref="A437:C437"/>
    <mergeCell ref="A438:J438"/>
    <mergeCell ref="A439:J439"/>
    <mergeCell ref="A421:A423"/>
    <mergeCell ref="B421:B423"/>
    <mergeCell ref="A424:C424"/>
    <mergeCell ref="A425:A426"/>
    <mergeCell ref="B425:B426"/>
    <mergeCell ref="A427:C427"/>
    <mergeCell ref="A428:A429"/>
    <mergeCell ref="B428:B429"/>
    <mergeCell ref="A430:C430"/>
    <mergeCell ref="A413:B413"/>
    <mergeCell ref="C413:J413"/>
    <mergeCell ref="A414:B414"/>
    <mergeCell ref="D414:F414"/>
    <mergeCell ref="G414:J414"/>
    <mergeCell ref="A415:B415"/>
    <mergeCell ref="C415:C420"/>
    <mergeCell ref="A416:A420"/>
    <mergeCell ref="B416:B420"/>
    <mergeCell ref="D416:D417"/>
    <mergeCell ref="I416:I417"/>
    <mergeCell ref="J416:J417"/>
    <mergeCell ref="D418:D419"/>
    <mergeCell ref="E418:E419"/>
    <mergeCell ref="F418:F419"/>
    <mergeCell ref="G418:G419"/>
    <mergeCell ref="H418:H419"/>
    <mergeCell ref="I418:I419"/>
    <mergeCell ref="J418:J419"/>
    <mergeCell ref="A408:B408"/>
    <mergeCell ref="C408:J408"/>
    <mergeCell ref="A409:B409"/>
    <mergeCell ref="C409:J409"/>
    <mergeCell ref="A410:B410"/>
    <mergeCell ref="C410:J410"/>
    <mergeCell ref="A411:B411"/>
    <mergeCell ref="C411:J411"/>
    <mergeCell ref="A412:B412"/>
    <mergeCell ref="C412:J412"/>
    <mergeCell ref="A394:A395"/>
    <mergeCell ref="B394:B395"/>
    <mergeCell ref="A396:C396"/>
    <mergeCell ref="A397:A398"/>
    <mergeCell ref="B397:B398"/>
    <mergeCell ref="A399:C399"/>
    <mergeCell ref="A400:C400"/>
    <mergeCell ref="A401:J401"/>
    <mergeCell ref="A402:J402"/>
    <mergeCell ref="A384:A386"/>
    <mergeCell ref="B384:B386"/>
    <mergeCell ref="A387:C387"/>
    <mergeCell ref="A388:A389"/>
    <mergeCell ref="B388:B389"/>
    <mergeCell ref="A390:C390"/>
    <mergeCell ref="A391:A392"/>
    <mergeCell ref="B391:B392"/>
    <mergeCell ref="A393:C393"/>
    <mergeCell ref="A376:B376"/>
    <mergeCell ref="C376:J376"/>
    <mergeCell ref="A377:B377"/>
    <mergeCell ref="D377:F377"/>
    <mergeCell ref="G377:J377"/>
    <mergeCell ref="A378:B378"/>
    <mergeCell ref="C378:C383"/>
    <mergeCell ref="A379:A383"/>
    <mergeCell ref="B379:B383"/>
    <mergeCell ref="D379:D380"/>
    <mergeCell ref="I379:I380"/>
    <mergeCell ref="J379:J380"/>
    <mergeCell ref="D381:D382"/>
    <mergeCell ref="E381:E382"/>
    <mergeCell ref="F381:F382"/>
    <mergeCell ref="G381:G382"/>
    <mergeCell ref="H381:H382"/>
    <mergeCell ref="I381:I382"/>
    <mergeCell ref="J381:J382"/>
    <mergeCell ref="A371:B371"/>
    <mergeCell ref="C371:J371"/>
    <mergeCell ref="A372:B372"/>
    <mergeCell ref="C372:J372"/>
    <mergeCell ref="A373:B373"/>
    <mergeCell ref="C373:J373"/>
    <mergeCell ref="A374:B374"/>
    <mergeCell ref="C374:J374"/>
    <mergeCell ref="A375:B375"/>
    <mergeCell ref="C375:J375"/>
    <mergeCell ref="A357:A358"/>
    <mergeCell ref="B357:B358"/>
    <mergeCell ref="A359:C359"/>
    <mergeCell ref="A360:A361"/>
    <mergeCell ref="B360:B361"/>
    <mergeCell ref="A362:C362"/>
    <mergeCell ref="A363:C363"/>
    <mergeCell ref="A364:J364"/>
    <mergeCell ref="A365:J365"/>
    <mergeCell ref="A347:A349"/>
    <mergeCell ref="B347:B349"/>
    <mergeCell ref="A350:C350"/>
    <mergeCell ref="A351:A352"/>
    <mergeCell ref="B351:B352"/>
    <mergeCell ref="A353:C353"/>
    <mergeCell ref="A354:A355"/>
    <mergeCell ref="B354:B355"/>
    <mergeCell ref="A356:C356"/>
    <mergeCell ref="A339:B339"/>
    <mergeCell ref="C339:J339"/>
    <mergeCell ref="A340:B340"/>
    <mergeCell ref="D340:F340"/>
    <mergeCell ref="G340:J340"/>
    <mergeCell ref="A341:B341"/>
    <mergeCell ref="C341:C346"/>
    <mergeCell ref="A342:A346"/>
    <mergeCell ref="B342:B346"/>
    <mergeCell ref="D342:D343"/>
    <mergeCell ref="I342:I343"/>
    <mergeCell ref="J342:J343"/>
    <mergeCell ref="D344:D345"/>
    <mergeCell ref="E344:E345"/>
    <mergeCell ref="F344:F345"/>
    <mergeCell ref="G344:G345"/>
    <mergeCell ref="H344:H345"/>
    <mergeCell ref="I344:I345"/>
    <mergeCell ref="J344:J345"/>
    <mergeCell ref="A334:B334"/>
    <mergeCell ref="C334:J334"/>
    <mergeCell ref="A335:B335"/>
    <mergeCell ref="C335:J335"/>
    <mergeCell ref="A336:B336"/>
    <mergeCell ref="C336:J336"/>
    <mergeCell ref="A337:B337"/>
    <mergeCell ref="C337:J337"/>
    <mergeCell ref="A338:B338"/>
    <mergeCell ref="C338:J338"/>
    <mergeCell ref="A320:A321"/>
    <mergeCell ref="B320:B321"/>
    <mergeCell ref="A322:C322"/>
    <mergeCell ref="A323:A324"/>
    <mergeCell ref="B323:B324"/>
    <mergeCell ref="A325:C325"/>
    <mergeCell ref="A326:C326"/>
    <mergeCell ref="A327:J327"/>
    <mergeCell ref="A328:J328"/>
    <mergeCell ref="A310:A312"/>
    <mergeCell ref="B310:B312"/>
    <mergeCell ref="A313:C313"/>
    <mergeCell ref="A314:A315"/>
    <mergeCell ref="B314:B315"/>
    <mergeCell ref="A316:C316"/>
    <mergeCell ref="A317:A318"/>
    <mergeCell ref="B317:B318"/>
    <mergeCell ref="A319:C319"/>
    <mergeCell ref="A302:B302"/>
    <mergeCell ref="C302:J302"/>
    <mergeCell ref="A303:B303"/>
    <mergeCell ref="D303:F303"/>
    <mergeCell ref="G303:J303"/>
    <mergeCell ref="A304:B304"/>
    <mergeCell ref="C304:C309"/>
    <mergeCell ref="A305:A309"/>
    <mergeCell ref="B305:B309"/>
    <mergeCell ref="D305:D306"/>
    <mergeCell ref="I305:I306"/>
    <mergeCell ref="J305:J306"/>
    <mergeCell ref="D307:D308"/>
    <mergeCell ref="E307:E308"/>
    <mergeCell ref="F307:F308"/>
    <mergeCell ref="G307:G308"/>
    <mergeCell ref="H307:H308"/>
    <mergeCell ref="I307:I308"/>
    <mergeCell ref="J307:J308"/>
    <mergeCell ref="A297:B297"/>
    <mergeCell ref="C297:J297"/>
    <mergeCell ref="A298:B298"/>
    <mergeCell ref="C298:J298"/>
    <mergeCell ref="A299:B299"/>
    <mergeCell ref="C299:J299"/>
    <mergeCell ref="A300:B300"/>
    <mergeCell ref="C300:J300"/>
    <mergeCell ref="A301:B301"/>
    <mergeCell ref="C301:J301"/>
    <mergeCell ref="A283:A284"/>
    <mergeCell ref="B283:B284"/>
    <mergeCell ref="A285:C285"/>
    <mergeCell ref="A286:A287"/>
    <mergeCell ref="B286:B287"/>
    <mergeCell ref="A288:C288"/>
    <mergeCell ref="A289:C289"/>
    <mergeCell ref="A290:J290"/>
    <mergeCell ref="A291:J291"/>
    <mergeCell ref="A273:A275"/>
    <mergeCell ref="B273:B275"/>
    <mergeCell ref="A276:C276"/>
    <mergeCell ref="A277:A278"/>
    <mergeCell ref="B277:B278"/>
    <mergeCell ref="A279:C279"/>
    <mergeCell ref="A280:A281"/>
    <mergeCell ref="B280:B281"/>
    <mergeCell ref="A282:C282"/>
    <mergeCell ref="A265:B265"/>
    <mergeCell ref="C265:J265"/>
    <mergeCell ref="A266:B266"/>
    <mergeCell ref="D266:F266"/>
    <mergeCell ref="G266:J266"/>
    <mergeCell ref="A267:B267"/>
    <mergeCell ref="C267:C272"/>
    <mergeCell ref="A268:A272"/>
    <mergeCell ref="B268:B272"/>
    <mergeCell ref="D268:D269"/>
    <mergeCell ref="I268:I269"/>
    <mergeCell ref="J268:J269"/>
    <mergeCell ref="D270:D271"/>
    <mergeCell ref="E270:E271"/>
    <mergeCell ref="F270:F271"/>
    <mergeCell ref="G270:G271"/>
    <mergeCell ref="H270:H271"/>
    <mergeCell ref="I270:I271"/>
    <mergeCell ref="J270:J271"/>
    <mergeCell ref="A260:B260"/>
    <mergeCell ref="C260:J260"/>
    <mergeCell ref="A261:B261"/>
    <mergeCell ref="C261:J261"/>
    <mergeCell ref="A262:B262"/>
    <mergeCell ref="C262:J262"/>
    <mergeCell ref="A263:B263"/>
    <mergeCell ref="C263:J263"/>
    <mergeCell ref="A264:B264"/>
    <mergeCell ref="C264:J264"/>
    <mergeCell ref="A246:A247"/>
    <mergeCell ref="B246:B247"/>
    <mergeCell ref="A248:C248"/>
    <mergeCell ref="A249:A250"/>
    <mergeCell ref="B249:B250"/>
    <mergeCell ref="A251:C251"/>
    <mergeCell ref="A252:C252"/>
    <mergeCell ref="A253:J253"/>
    <mergeCell ref="A254:J254"/>
    <mergeCell ref="A236:A238"/>
    <mergeCell ref="B236:B238"/>
    <mergeCell ref="A239:C239"/>
    <mergeCell ref="A240:A241"/>
    <mergeCell ref="B240:B241"/>
    <mergeCell ref="A242:C242"/>
    <mergeCell ref="A243:A244"/>
    <mergeCell ref="B243:B244"/>
    <mergeCell ref="A245:C245"/>
    <mergeCell ref="A228:B228"/>
    <mergeCell ref="C228:J228"/>
    <mergeCell ref="A229:B229"/>
    <mergeCell ref="D229:F229"/>
    <mergeCell ref="G229:J229"/>
    <mergeCell ref="A230:B230"/>
    <mergeCell ref="C230:C235"/>
    <mergeCell ref="A231:A235"/>
    <mergeCell ref="B231:B235"/>
    <mergeCell ref="D231:D232"/>
    <mergeCell ref="I231:I232"/>
    <mergeCell ref="J231:J232"/>
    <mergeCell ref="D233:D234"/>
    <mergeCell ref="E233:E234"/>
    <mergeCell ref="F233:F234"/>
    <mergeCell ref="G233:G234"/>
    <mergeCell ref="H233:H234"/>
    <mergeCell ref="I233:I234"/>
    <mergeCell ref="J233:J234"/>
    <mergeCell ref="A223:B223"/>
    <mergeCell ref="C223:J223"/>
    <mergeCell ref="A224:B224"/>
    <mergeCell ref="C224:J224"/>
    <mergeCell ref="A225:B225"/>
    <mergeCell ref="C225:J225"/>
    <mergeCell ref="A226:B226"/>
    <mergeCell ref="C226:J226"/>
    <mergeCell ref="A227:B227"/>
    <mergeCell ref="C227:J227"/>
    <mergeCell ref="A209:A210"/>
    <mergeCell ref="B209:B210"/>
    <mergeCell ref="A211:C211"/>
    <mergeCell ref="A212:A213"/>
    <mergeCell ref="B212:B213"/>
    <mergeCell ref="A214:C214"/>
    <mergeCell ref="A215:C215"/>
    <mergeCell ref="A216:J216"/>
    <mergeCell ref="A217:J217"/>
    <mergeCell ref="A199:A201"/>
    <mergeCell ref="B199:B201"/>
    <mergeCell ref="A202:C202"/>
    <mergeCell ref="A203:A204"/>
    <mergeCell ref="B203:B204"/>
    <mergeCell ref="A205:C205"/>
    <mergeCell ref="A206:A207"/>
    <mergeCell ref="B206:B207"/>
    <mergeCell ref="A208:C208"/>
    <mergeCell ref="A191:B191"/>
    <mergeCell ref="C191:J191"/>
    <mergeCell ref="A192:B192"/>
    <mergeCell ref="D192:F192"/>
    <mergeCell ref="G192:J192"/>
    <mergeCell ref="A193:B193"/>
    <mergeCell ref="C193:C198"/>
    <mergeCell ref="A194:A198"/>
    <mergeCell ref="B194:B198"/>
    <mergeCell ref="D194:D195"/>
    <mergeCell ref="I194:I195"/>
    <mergeCell ref="J194:J195"/>
    <mergeCell ref="D196:D197"/>
    <mergeCell ref="E196:E197"/>
    <mergeCell ref="F196:F197"/>
    <mergeCell ref="G196:G197"/>
    <mergeCell ref="H196:H197"/>
    <mergeCell ref="I196:I197"/>
    <mergeCell ref="J196:J197"/>
    <mergeCell ref="A186:B186"/>
    <mergeCell ref="C186:J186"/>
    <mergeCell ref="A187:B187"/>
    <mergeCell ref="C187:J187"/>
    <mergeCell ref="A188:B188"/>
    <mergeCell ref="C188:J188"/>
    <mergeCell ref="A189:B189"/>
    <mergeCell ref="C189:J189"/>
    <mergeCell ref="A190:B190"/>
    <mergeCell ref="C190:J190"/>
    <mergeCell ref="A172:A173"/>
    <mergeCell ref="B172:B173"/>
    <mergeCell ref="A174:C174"/>
    <mergeCell ref="A175:A176"/>
    <mergeCell ref="B175:B176"/>
    <mergeCell ref="A177:C177"/>
    <mergeCell ref="A178:C178"/>
    <mergeCell ref="A179:J179"/>
    <mergeCell ref="A180:J180"/>
    <mergeCell ref="A162:A164"/>
    <mergeCell ref="B162:B164"/>
    <mergeCell ref="A165:C165"/>
    <mergeCell ref="A166:A167"/>
    <mergeCell ref="B166:B167"/>
    <mergeCell ref="A168:C168"/>
    <mergeCell ref="A169:A170"/>
    <mergeCell ref="B169:B170"/>
    <mergeCell ref="A171:C171"/>
    <mergeCell ref="A154:B154"/>
    <mergeCell ref="C154:J154"/>
    <mergeCell ref="A155:B155"/>
    <mergeCell ref="D155:F155"/>
    <mergeCell ref="G155:J155"/>
    <mergeCell ref="A156:B156"/>
    <mergeCell ref="C156:C161"/>
    <mergeCell ref="A157:A161"/>
    <mergeCell ref="B157:B161"/>
    <mergeCell ref="D157:D158"/>
    <mergeCell ref="I157:I158"/>
    <mergeCell ref="J157:J158"/>
    <mergeCell ref="D159:D160"/>
    <mergeCell ref="E159:E160"/>
    <mergeCell ref="F159:F160"/>
    <mergeCell ref="G159:G160"/>
    <mergeCell ref="H159:H160"/>
    <mergeCell ref="I159:I160"/>
    <mergeCell ref="J159:J160"/>
    <mergeCell ref="A149:B149"/>
    <mergeCell ref="C149:J149"/>
    <mergeCell ref="A150:B150"/>
    <mergeCell ref="C150:J150"/>
    <mergeCell ref="A151:B151"/>
    <mergeCell ref="C151:J151"/>
    <mergeCell ref="A152:B152"/>
    <mergeCell ref="C152:J152"/>
    <mergeCell ref="A153:B153"/>
    <mergeCell ref="C153:J153"/>
    <mergeCell ref="A135:A136"/>
    <mergeCell ref="B135:B136"/>
    <mergeCell ref="A137:C137"/>
    <mergeCell ref="A138:A139"/>
    <mergeCell ref="B138:B139"/>
    <mergeCell ref="A140:C140"/>
    <mergeCell ref="A141:C141"/>
    <mergeCell ref="A142:J142"/>
    <mergeCell ref="A143:J143"/>
    <mergeCell ref="A125:A127"/>
    <mergeCell ref="B125:B127"/>
    <mergeCell ref="A128:C128"/>
    <mergeCell ref="A129:A130"/>
    <mergeCell ref="B129:B130"/>
    <mergeCell ref="A131:C131"/>
    <mergeCell ref="A132:A133"/>
    <mergeCell ref="B132:B133"/>
    <mergeCell ref="A134:C134"/>
    <mergeCell ref="A117:B117"/>
    <mergeCell ref="C117:J117"/>
    <mergeCell ref="A118:B118"/>
    <mergeCell ref="D118:F118"/>
    <mergeCell ref="G118:J118"/>
    <mergeCell ref="A119:B119"/>
    <mergeCell ref="C119:C124"/>
    <mergeCell ref="A120:A124"/>
    <mergeCell ref="B120:B124"/>
    <mergeCell ref="D120:D121"/>
    <mergeCell ref="I120:I121"/>
    <mergeCell ref="J120:J121"/>
    <mergeCell ref="D122:D123"/>
    <mergeCell ref="E122:E123"/>
    <mergeCell ref="F122:F123"/>
    <mergeCell ref="G122:G123"/>
    <mergeCell ref="H122:H123"/>
    <mergeCell ref="I122:I123"/>
    <mergeCell ref="J122:J123"/>
    <mergeCell ref="A112:B112"/>
    <mergeCell ref="C112:J112"/>
    <mergeCell ref="A113:B113"/>
    <mergeCell ref="C113:J113"/>
    <mergeCell ref="A114:B114"/>
    <mergeCell ref="C114:J114"/>
    <mergeCell ref="A115:B115"/>
    <mergeCell ref="C115:J115"/>
    <mergeCell ref="A116:B116"/>
    <mergeCell ref="C116:J116"/>
    <mergeCell ref="A98:A99"/>
    <mergeCell ref="B98:B99"/>
    <mergeCell ref="A100:C100"/>
    <mergeCell ref="A101:A102"/>
    <mergeCell ref="B101:B102"/>
    <mergeCell ref="A103:C103"/>
    <mergeCell ref="A104:C104"/>
    <mergeCell ref="A105:J105"/>
    <mergeCell ref="A106:J106"/>
    <mergeCell ref="A88:A90"/>
    <mergeCell ref="B88:B90"/>
    <mergeCell ref="A91:C91"/>
    <mergeCell ref="A92:A93"/>
    <mergeCell ref="B92:B93"/>
    <mergeCell ref="A94:C94"/>
    <mergeCell ref="A95:A96"/>
    <mergeCell ref="B95:B96"/>
    <mergeCell ref="A97:C97"/>
    <mergeCell ref="A80:B80"/>
    <mergeCell ref="C80:J80"/>
    <mergeCell ref="A81:B81"/>
    <mergeCell ref="D81:F81"/>
    <mergeCell ref="G81:J81"/>
    <mergeCell ref="A82:B82"/>
    <mergeCell ref="C82:C87"/>
    <mergeCell ref="A83:A87"/>
    <mergeCell ref="B83:B87"/>
    <mergeCell ref="D83:D84"/>
    <mergeCell ref="I83:I84"/>
    <mergeCell ref="J83:J84"/>
    <mergeCell ref="D85:D86"/>
    <mergeCell ref="E85:E86"/>
    <mergeCell ref="F85:F86"/>
    <mergeCell ref="G85:G86"/>
    <mergeCell ref="H85:H86"/>
    <mergeCell ref="I85:I86"/>
    <mergeCell ref="J85:J86"/>
    <mergeCell ref="A75:B75"/>
    <mergeCell ref="C75:J75"/>
    <mergeCell ref="A76:B76"/>
    <mergeCell ref="C76:J76"/>
    <mergeCell ref="A77:B77"/>
    <mergeCell ref="C77:J77"/>
    <mergeCell ref="A78:B78"/>
    <mergeCell ref="C78:J78"/>
    <mergeCell ref="A79:B79"/>
    <mergeCell ref="C79:J79"/>
    <mergeCell ref="A61:A62"/>
    <mergeCell ref="B61:B62"/>
    <mergeCell ref="A63:C63"/>
    <mergeCell ref="A64:A65"/>
    <mergeCell ref="B64:B65"/>
    <mergeCell ref="A66:C66"/>
    <mergeCell ref="A67:C67"/>
    <mergeCell ref="A68:J68"/>
    <mergeCell ref="A69:J69"/>
    <mergeCell ref="A51:A53"/>
    <mergeCell ref="B51:B53"/>
    <mergeCell ref="A54:C54"/>
    <mergeCell ref="A55:A56"/>
    <mergeCell ref="B55:B56"/>
    <mergeCell ref="A57:C57"/>
    <mergeCell ref="A58:A59"/>
    <mergeCell ref="B58:B59"/>
    <mergeCell ref="A60:C60"/>
    <mergeCell ref="A43:B43"/>
    <mergeCell ref="C43:J43"/>
    <mergeCell ref="A44:B44"/>
    <mergeCell ref="D44:F44"/>
    <mergeCell ref="G44:J44"/>
    <mergeCell ref="A45:B45"/>
    <mergeCell ref="C45:C50"/>
    <mergeCell ref="A46:A50"/>
    <mergeCell ref="B46:B50"/>
    <mergeCell ref="D46:D47"/>
    <mergeCell ref="I46:I47"/>
    <mergeCell ref="J46:J47"/>
    <mergeCell ref="D48:D49"/>
    <mergeCell ref="E48:E49"/>
    <mergeCell ref="F48:F49"/>
    <mergeCell ref="G48:G49"/>
    <mergeCell ref="H48:H49"/>
    <mergeCell ref="I48:I49"/>
    <mergeCell ref="J48:J49"/>
    <mergeCell ref="A38:B38"/>
    <mergeCell ref="C38:J38"/>
    <mergeCell ref="A39:B39"/>
    <mergeCell ref="C39:J39"/>
    <mergeCell ref="A40:B40"/>
    <mergeCell ref="C40:J40"/>
    <mergeCell ref="A41:B41"/>
    <mergeCell ref="C41:J41"/>
    <mergeCell ref="A42:B42"/>
    <mergeCell ref="C42:J42"/>
    <mergeCell ref="A24:A25"/>
    <mergeCell ref="B24:B25"/>
    <mergeCell ref="A26:C26"/>
    <mergeCell ref="A27:A28"/>
    <mergeCell ref="B27:B28"/>
    <mergeCell ref="A29:C29"/>
    <mergeCell ref="A30:C30"/>
    <mergeCell ref="A31:J31"/>
    <mergeCell ref="A32:J32"/>
    <mergeCell ref="A14:A16"/>
    <mergeCell ref="B14:B16"/>
    <mergeCell ref="A17:C17"/>
    <mergeCell ref="A18:A19"/>
    <mergeCell ref="B18:B19"/>
    <mergeCell ref="A20:C20"/>
    <mergeCell ref="A21:A22"/>
    <mergeCell ref="B21:B22"/>
    <mergeCell ref="A23:C23"/>
    <mergeCell ref="A6:B6"/>
    <mergeCell ref="C6:J6"/>
    <mergeCell ref="A7:B7"/>
    <mergeCell ref="D7:F7"/>
    <mergeCell ref="G7:J7"/>
    <mergeCell ref="A8:B8"/>
    <mergeCell ref="C8:C13"/>
    <mergeCell ref="A9:A13"/>
    <mergeCell ref="B9:B13"/>
    <mergeCell ref="D9:D10"/>
    <mergeCell ref="I9:I10"/>
    <mergeCell ref="J9:J10"/>
    <mergeCell ref="D11:D12"/>
    <mergeCell ref="E11:E12"/>
    <mergeCell ref="F11:F12"/>
    <mergeCell ref="G11:G12"/>
    <mergeCell ref="H11:H12"/>
    <mergeCell ref="I11:I12"/>
    <mergeCell ref="J11:J12"/>
    <mergeCell ref="A1:B1"/>
    <mergeCell ref="C1:J1"/>
    <mergeCell ref="A2:B2"/>
    <mergeCell ref="C2:J2"/>
    <mergeCell ref="A3:B3"/>
    <mergeCell ref="C3:J3"/>
    <mergeCell ref="A4:B4"/>
    <mergeCell ref="C4:J4"/>
    <mergeCell ref="A5:B5"/>
    <mergeCell ref="C5:J5"/>
  </mergeCells>
  <conditionalFormatting sqref="C14:C16">
    <cfRule type="cellIs" dxfId="34" priority="2" operator="lessThan">
      <formula>0</formula>
    </cfRule>
  </conditionalFormatting>
  <conditionalFormatting sqref="C51:C53">
    <cfRule type="cellIs" dxfId="33" priority="3" operator="lessThan">
      <formula>0</formula>
    </cfRule>
  </conditionalFormatting>
  <conditionalFormatting sqref="C88:C90">
    <cfRule type="cellIs" dxfId="32" priority="4" operator="lessThan">
      <formula>0</formula>
    </cfRule>
  </conditionalFormatting>
  <conditionalFormatting sqref="C125">
    <cfRule type="cellIs" dxfId="31" priority="5" operator="lessThan">
      <formula>0</formula>
    </cfRule>
  </conditionalFormatting>
  <conditionalFormatting sqref="C127">
    <cfRule type="cellIs" dxfId="30" priority="6" operator="lessThan">
      <formula>0</formula>
    </cfRule>
  </conditionalFormatting>
  <conditionalFormatting sqref="C162">
    <cfRule type="cellIs" dxfId="29" priority="7" operator="lessThan">
      <formula>0</formula>
    </cfRule>
  </conditionalFormatting>
  <conditionalFormatting sqref="C164">
    <cfRule type="cellIs" dxfId="28" priority="8" operator="lessThan">
      <formula>0</formula>
    </cfRule>
  </conditionalFormatting>
  <conditionalFormatting sqref="C199">
    <cfRule type="cellIs" dxfId="27" priority="9" operator="lessThan">
      <formula>0</formula>
    </cfRule>
  </conditionalFormatting>
  <conditionalFormatting sqref="C201">
    <cfRule type="cellIs" dxfId="26" priority="10" operator="lessThan">
      <formula>0</formula>
    </cfRule>
  </conditionalFormatting>
  <conditionalFormatting sqref="C236">
    <cfRule type="cellIs" dxfId="25" priority="11" operator="lessThan">
      <formula>0</formula>
    </cfRule>
  </conditionalFormatting>
  <conditionalFormatting sqref="C238">
    <cfRule type="cellIs" dxfId="24" priority="12" operator="lessThan">
      <formula>0</formula>
    </cfRule>
  </conditionalFormatting>
  <conditionalFormatting sqref="C273">
    <cfRule type="cellIs" dxfId="23" priority="13" operator="lessThan">
      <formula>0</formula>
    </cfRule>
  </conditionalFormatting>
  <conditionalFormatting sqref="C275">
    <cfRule type="cellIs" dxfId="22" priority="14" operator="lessThan">
      <formula>0</formula>
    </cfRule>
  </conditionalFormatting>
  <conditionalFormatting sqref="C310">
    <cfRule type="cellIs" dxfId="21" priority="15" operator="lessThan">
      <formula>0</formula>
    </cfRule>
  </conditionalFormatting>
  <conditionalFormatting sqref="C312">
    <cfRule type="cellIs" dxfId="20" priority="16" operator="lessThan">
      <formula>0</formula>
    </cfRule>
  </conditionalFormatting>
  <conditionalFormatting sqref="C347">
    <cfRule type="cellIs" dxfId="19" priority="17" operator="lessThan">
      <formula>0</formula>
    </cfRule>
  </conditionalFormatting>
  <conditionalFormatting sqref="C349">
    <cfRule type="cellIs" dxfId="18" priority="18" operator="lessThan">
      <formula>0</formula>
    </cfRule>
  </conditionalFormatting>
  <conditionalFormatting sqref="C384">
    <cfRule type="cellIs" dxfId="17" priority="19" operator="lessThan">
      <formula>0</formula>
    </cfRule>
  </conditionalFormatting>
  <conditionalFormatting sqref="C386">
    <cfRule type="cellIs" dxfId="16" priority="20" operator="lessThan">
      <formula>0</formula>
    </cfRule>
  </conditionalFormatting>
  <conditionalFormatting sqref="C421">
    <cfRule type="cellIs" dxfId="15" priority="21" operator="lessThan">
      <formula>0</formula>
    </cfRule>
  </conditionalFormatting>
  <conditionalFormatting sqref="C423">
    <cfRule type="cellIs" dxfId="14" priority="22" operator="lessThan">
      <formula>0</formula>
    </cfRule>
  </conditionalFormatting>
  <conditionalFormatting sqref="C458">
    <cfRule type="cellIs" dxfId="13" priority="23" operator="lessThan">
      <formula>0</formula>
    </cfRule>
  </conditionalFormatting>
  <conditionalFormatting sqref="C460">
    <cfRule type="cellIs" dxfId="12" priority="24" operator="lessThan">
      <formula>0</formula>
    </cfRule>
  </conditionalFormatting>
  <conditionalFormatting sqref="C495">
    <cfRule type="cellIs" dxfId="11" priority="25" operator="lessThan">
      <formula>0</formula>
    </cfRule>
  </conditionalFormatting>
  <conditionalFormatting sqref="C497">
    <cfRule type="cellIs" dxfId="10" priority="26" operator="lessThan">
      <formula>0</formula>
    </cfRule>
  </conditionalFormatting>
  <conditionalFormatting sqref="C532">
    <cfRule type="cellIs" dxfId="9" priority="27" operator="lessThan">
      <formula>0</formula>
    </cfRule>
  </conditionalFormatting>
  <conditionalFormatting sqref="C534">
    <cfRule type="cellIs" dxfId="8" priority="28" operator="lessThan">
      <formula>0</formula>
    </cfRule>
  </conditionalFormatting>
  <conditionalFormatting sqref="C569">
    <cfRule type="cellIs" dxfId="7" priority="29" operator="lessThan">
      <formula>0</formula>
    </cfRule>
  </conditionalFormatting>
  <conditionalFormatting sqref="C571">
    <cfRule type="cellIs" dxfId="6" priority="30" operator="lessThan">
      <formula>0</formula>
    </cfRule>
  </conditionalFormatting>
  <conditionalFormatting sqref="C606">
    <cfRule type="cellIs" dxfId="5" priority="31" operator="lessThan">
      <formula>0</formula>
    </cfRule>
  </conditionalFormatting>
  <conditionalFormatting sqref="C608">
    <cfRule type="cellIs" dxfId="4" priority="32" operator="lessThan">
      <formula>0</formula>
    </cfRule>
  </conditionalFormatting>
  <conditionalFormatting sqref="C643">
    <cfRule type="cellIs" dxfId="3" priority="33" operator="lessThan">
      <formula>0</formula>
    </cfRule>
  </conditionalFormatting>
  <conditionalFormatting sqref="C645">
    <cfRule type="cellIs" dxfId="2" priority="34" operator="lessThan">
      <formula>0</formula>
    </cfRule>
  </conditionalFormatting>
  <conditionalFormatting sqref="C680">
    <cfRule type="cellIs" dxfId="1" priority="35" operator="lessThan">
      <formula>0</formula>
    </cfRule>
  </conditionalFormatting>
  <conditionalFormatting sqref="C682">
    <cfRule type="cellIs" dxfId="0" priority="36" operator="lessThan">
      <formula>0</formula>
    </cfRule>
  </conditionalFormatting>
  <pageMargins left="0.75" right="0.75" top="1" bottom="1" header="0.511811023622047" footer="0.511811023622047"/>
  <pageSetup orientation="portrait" horizontalDpi="300" verticalDpi="300"/>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dimension ref="A1:O1255"/>
  <sheetViews>
    <sheetView topLeftCell="A1087" zoomScaleNormal="100" workbookViewId="0">
      <selection activeCell="D1125" sqref="D1125"/>
    </sheetView>
  </sheetViews>
  <sheetFormatPr baseColWidth="10" defaultColWidth="8.7265625" defaultRowHeight="12.5" x14ac:dyDescent="0.25"/>
  <cols>
    <col min="1" max="1" width="16.7265625" customWidth="1"/>
    <col min="2" max="2" width="36.26953125" customWidth="1"/>
    <col min="3" max="7" width="16.7265625" customWidth="1"/>
    <col min="8" max="8" width="9.36328125" customWidth="1"/>
    <col min="10" max="10" width="10.90625" customWidth="1"/>
    <col min="12" max="12" width="10.90625" customWidth="1"/>
    <col min="15" max="15" width="12.1796875" customWidth="1"/>
    <col min="257" max="263" width="16.7265625" customWidth="1"/>
    <col min="513" max="519" width="16.7265625" customWidth="1"/>
    <col min="769" max="775" width="16.7265625" customWidth="1"/>
  </cols>
  <sheetData>
    <row r="1" spans="1:7" ht="12.75" customHeight="1" x14ac:dyDescent="0.25">
      <c r="A1" s="900" t="s">
        <v>23</v>
      </c>
      <c r="B1" s="900"/>
      <c r="C1" s="928">
        <f>Presentación!$C$3</f>
        <v>1990</v>
      </c>
      <c r="D1" s="928"/>
      <c r="E1" s="928"/>
      <c r="F1" s="928"/>
      <c r="G1" s="928"/>
    </row>
    <row r="2" spans="1:7" ht="12.75" customHeight="1" x14ac:dyDescent="0.25">
      <c r="A2" s="639"/>
      <c r="B2" s="640" t="s">
        <v>24</v>
      </c>
      <c r="C2" s="928" t="s">
        <v>0</v>
      </c>
      <c r="D2" s="928"/>
      <c r="E2" s="928"/>
      <c r="F2" s="928"/>
      <c r="G2" s="928"/>
    </row>
    <row r="3" spans="1:7" ht="12.75" customHeight="1" x14ac:dyDescent="0.25">
      <c r="A3" s="900" t="s">
        <v>5</v>
      </c>
      <c r="B3" s="900"/>
      <c r="C3" s="901" t="s">
        <v>26</v>
      </c>
      <c r="D3" s="901"/>
      <c r="E3" s="901"/>
      <c r="F3" s="901"/>
      <c r="G3" s="901"/>
    </row>
    <row r="4" spans="1:7" ht="13.5" customHeight="1" x14ac:dyDescent="0.25">
      <c r="A4" s="900" t="s">
        <v>27</v>
      </c>
      <c r="B4" s="900"/>
      <c r="C4" s="901" t="s">
        <v>716</v>
      </c>
      <c r="D4" s="901"/>
      <c r="E4" s="901"/>
      <c r="F4" s="901"/>
      <c r="G4" s="901"/>
    </row>
    <row r="5" spans="1:7" ht="12.75" customHeight="1" x14ac:dyDescent="0.25">
      <c r="A5" s="900" t="s">
        <v>29</v>
      </c>
      <c r="B5" s="900"/>
      <c r="C5" s="901" t="s">
        <v>717</v>
      </c>
      <c r="D5" s="901"/>
      <c r="E5" s="901"/>
      <c r="F5" s="901"/>
      <c r="G5" s="901"/>
    </row>
    <row r="6" spans="1:7" ht="12.75" customHeight="1" x14ac:dyDescent="0.25">
      <c r="A6" s="900" t="s">
        <v>31</v>
      </c>
      <c r="B6" s="900"/>
      <c r="C6" s="901" t="s">
        <v>262</v>
      </c>
      <c r="D6" s="901"/>
      <c r="E6" s="901"/>
      <c r="F6" s="901"/>
      <c r="G6" s="901"/>
    </row>
    <row r="7" spans="1:7" ht="12.75" customHeight="1" x14ac:dyDescent="0.25">
      <c r="A7" s="902" t="s">
        <v>33</v>
      </c>
      <c r="B7" s="902"/>
      <c r="C7" s="903" t="s">
        <v>718</v>
      </c>
      <c r="D7" s="903"/>
      <c r="E7" s="903"/>
      <c r="F7" s="903"/>
      <c r="G7" s="903"/>
    </row>
    <row r="8" spans="1:7" ht="36.75" customHeight="1" x14ac:dyDescent="0.25">
      <c r="A8" s="747" t="s">
        <v>719</v>
      </c>
      <c r="B8" s="747"/>
      <c r="C8" s="929" t="s">
        <v>720</v>
      </c>
      <c r="D8" s="929"/>
      <c r="E8" s="929" t="s">
        <v>721</v>
      </c>
      <c r="F8" s="929"/>
      <c r="G8" s="592" t="s">
        <v>722</v>
      </c>
    </row>
    <row r="9" spans="1:7" ht="13.5" customHeight="1" x14ac:dyDescent="0.25">
      <c r="A9" s="747"/>
      <c r="B9" s="747"/>
      <c r="C9" s="745" t="s">
        <v>723</v>
      </c>
      <c r="D9" s="745"/>
      <c r="E9" s="745" t="s">
        <v>724</v>
      </c>
      <c r="F9" s="745"/>
      <c r="G9" s="745" t="s">
        <v>725</v>
      </c>
    </row>
    <row r="10" spans="1:7" ht="13.5" customHeight="1" x14ac:dyDescent="0.25">
      <c r="A10" s="747"/>
      <c r="B10" s="747"/>
      <c r="C10" s="745"/>
      <c r="D10" s="745"/>
      <c r="E10" s="745"/>
      <c r="F10" s="745"/>
      <c r="G10" s="745"/>
    </row>
    <row r="11" spans="1:7" ht="13.5" customHeight="1" x14ac:dyDescent="0.25">
      <c r="A11" s="747"/>
      <c r="B11" s="747"/>
      <c r="C11" s="745"/>
      <c r="D11" s="745"/>
      <c r="E11" s="745" t="s">
        <v>726</v>
      </c>
      <c r="F11" s="745"/>
      <c r="G11" s="253" t="s">
        <v>727</v>
      </c>
    </row>
    <row r="12" spans="1:7" ht="13.5" customHeight="1" x14ac:dyDescent="0.35">
      <c r="A12" s="747"/>
      <c r="B12" s="747"/>
      <c r="C12" s="930" t="s">
        <v>728</v>
      </c>
      <c r="D12" s="930"/>
      <c r="E12" s="930" t="s">
        <v>308</v>
      </c>
      <c r="F12" s="930"/>
      <c r="G12" s="596" t="s">
        <v>729</v>
      </c>
    </row>
    <row r="13" spans="1:7" ht="25.5" customHeight="1" x14ac:dyDescent="0.25">
      <c r="A13" s="931" t="s">
        <v>730</v>
      </c>
      <c r="B13" s="641" t="s">
        <v>731</v>
      </c>
      <c r="C13" s="642" t="s">
        <v>732</v>
      </c>
      <c r="D13" s="593"/>
      <c r="E13" s="932" t="s">
        <v>733</v>
      </c>
      <c r="F13" s="593"/>
      <c r="G13" s="593"/>
    </row>
    <row r="14" spans="1:7" ht="36.5" x14ac:dyDescent="0.25">
      <c r="A14" s="931"/>
      <c r="B14" s="641" t="s">
        <v>734</v>
      </c>
      <c r="C14" s="642" t="s">
        <v>735</v>
      </c>
      <c r="D14" s="593"/>
      <c r="E14" s="932"/>
      <c r="F14" s="593"/>
      <c r="G14" s="593"/>
    </row>
    <row r="15" spans="1:7" ht="25" x14ac:dyDescent="0.25">
      <c r="A15" s="931"/>
      <c r="B15" s="641" t="s">
        <v>736</v>
      </c>
      <c r="C15" s="642" t="s">
        <v>737</v>
      </c>
      <c r="D15" s="593"/>
      <c r="E15" s="932"/>
      <c r="F15" s="593"/>
      <c r="G15" s="593"/>
    </row>
    <row r="16" spans="1:7" x14ac:dyDescent="0.25">
      <c r="A16" s="931"/>
      <c r="B16" s="643" t="s">
        <v>738</v>
      </c>
      <c r="C16" s="642"/>
      <c r="D16" s="593"/>
      <c r="E16" s="932"/>
      <c r="F16" s="593"/>
      <c r="G16" s="593"/>
    </row>
    <row r="17" spans="1:12" ht="12.75" customHeight="1" x14ac:dyDescent="0.25">
      <c r="A17" s="931"/>
      <c r="B17" s="643" t="s">
        <v>739</v>
      </c>
      <c r="C17" s="933" t="s">
        <v>740</v>
      </c>
      <c r="D17" s="593"/>
      <c r="E17" s="644"/>
      <c r="F17" s="593"/>
      <c r="G17" s="593"/>
    </row>
    <row r="18" spans="1:12" x14ac:dyDescent="0.25">
      <c r="A18" s="931"/>
      <c r="B18" s="645" t="s">
        <v>741</v>
      </c>
      <c r="C18" s="933"/>
      <c r="D18" s="593" t="s">
        <v>742</v>
      </c>
      <c r="E18" s="644"/>
      <c r="F18" s="593"/>
      <c r="G18" s="593"/>
    </row>
    <row r="19" spans="1:12" x14ac:dyDescent="0.25">
      <c r="A19" s="931"/>
      <c r="B19" s="645" t="s">
        <v>743</v>
      </c>
      <c r="C19" s="933"/>
      <c r="D19" s="593" t="s">
        <v>742</v>
      </c>
      <c r="E19" s="644"/>
      <c r="F19" s="593"/>
      <c r="G19" s="593"/>
    </row>
    <row r="20" spans="1:12" x14ac:dyDescent="0.25">
      <c r="A20" s="931"/>
      <c r="B20" s="646" t="s">
        <v>744</v>
      </c>
      <c r="C20" s="933"/>
      <c r="D20" s="593"/>
      <c r="E20" s="644"/>
      <c r="F20" s="593"/>
      <c r="G20" s="593"/>
    </row>
    <row r="21" spans="1:12" x14ac:dyDescent="0.25">
      <c r="A21" s="931"/>
      <c r="B21" s="645" t="s">
        <v>745</v>
      </c>
      <c r="C21" s="933"/>
      <c r="D21" s="593"/>
      <c r="E21" s="644"/>
      <c r="F21" s="593"/>
      <c r="G21" s="593"/>
    </row>
    <row r="22" spans="1:12" x14ac:dyDescent="0.25">
      <c r="A22" s="931"/>
      <c r="B22" s="647" t="s">
        <v>746</v>
      </c>
      <c r="C22" s="933"/>
      <c r="D22" s="648"/>
      <c r="E22" s="644"/>
      <c r="F22" s="649"/>
      <c r="G22" s="649"/>
      <c r="H22" s="650"/>
      <c r="I22" s="582"/>
      <c r="J22" s="650"/>
      <c r="K22" s="651"/>
      <c r="L22" s="650"/>
    </row>
    <row r="23" spans="1:12" ht="12.75" customHeight="1" x14ac:dyDescent="0.25">
      <c r="A23" s="931"/>
      <c r="B23" s="647" t="s">
        <v>747</v>
      </c>
      <c r="C23" s="933"/>
      <c r="D23" s="648"/>
      <c r="E23" s="644"/>
      <c r="F23" s="649"/>
      <c r="G23" s="649"/>
      <c r="I23" s="582"/>
      <c r="J23" s="650"/>
      <c r="K23" s="651"/>
    </row>
    <row r="24" spans="1:12" ht="12.75" customHeight="1" x14ac:dyDescent="0.25">
      <c r="A24" s="931"/>
      <c r="B24" s="647" t="s">
        <v>748</v>
      </c>
      <c r="C24" s="933"/>
      <c r="D24" s="648"/>
      <c r="E24" s="644"/>
      <c r="F24" s="649"/>
      <c r="G24" s="649"/>
      <c r="H24" s="652"/>
      <c r="I24" s="582"/>
      <c r="J24" s="650"/>
      <c r="K24" s="651"/>
    </row>
    <row r="25" spans="1:12" ht="12.75" customHeight="1" x14ac:dyDescent="0.25">
      <c r="A25" s="931"/>
      <c r="B25" s="647" t="s">
        <v>749</v>
      </c>
      <c r="C25" s="933"/>
      <c r="D25" s="653" t="s">
        <v>742</v>
      </c>
      <c r="E25" s="644"/>
      <c r="F25" s="593"/>
      <c r="G25" s="593"/>
    </row>
    <row r="26" spans="1:12" ht="12.75" customHeight="1" x14ac:dyDescent="0.25">
      <c r="A26" s="931"/>
      <c r="B26" s="647" t="s">
        <v>750</v>
      </c>
      <c r="C26" s="933"/>
      <c r="D26" s="593" t="s">
        <v>742</v>
      </c>
      <c r="E26" s="644"/>
      <c r="F26" s="593"/>
      <c r="G26" s="593"/>
    </row>
    <row r="27" spans="1:12" ht="12.75" customHeight="1" x14ac:dyDescent="0.25">
      <c r="A27" s="931"/>
      <c r="B27" s="646" t="s">
        <v>751</v>
      </c>
      <c r="C27" s="933"/>
      <c r="D27" s="593"/>
      <c r="E27" s="644"/>
      <c r="F27" s="593"/>
      <c r="G27" s="593"/>
    </row>
    <row r="28" spans="1:12" ht="12.75" customHeight="1" x14ac:dyDescent="0.25">
      <c r="A28" s="931"/>
      <c r="B28" s="645" t="s">
        <v>752</v>
      </c>
      <c r="C28" s="933"/>
      <c r="D28" s="593" t="s">
        <v>742</v>
      </c>
      <c r="E28" s="644"/>
      <c r="F28" s="593"/>
      <c r="G28" s="593"/>
    </row>
    <row r="29" spans="1:12" ht="12.75" customHeight="1" x14ac:dyDescent="0.25">
      <c r="A29" s="931"/>
      <c r="B29" s="645" t="s">
        <v>753</v>
      </c>
      <c r="C29" s="933"/>
      <c r="D29" s="593" t="s">
        <v>742</v>
      </c>
      <c r="E29" s="644"/>
      <c r="F29" s="593"/>
      <c r="G29" s="593"/>
    </row>
    <row r="30" spans="1:12" ht="12.75" customHeight="1" x14ac:dyDescent="0.25">
      <c r="A30" s="931"/>
      <c r="B30" s="647" t="s">
        <v>754</v>
      </c>
      <c r="C30" s="933"/>
      <c r="D30" s="593" t="s">
        <v>742</v>
      </c>
      <c r="E30" s="644"/>
      <c r="F30" s="593"/>
      <c r="G30" s="593"/>
    </row>
    <row r="31" spans="1:12" ht="12.75" customHeight="1" x14ac:dyDescent="0.25">
      <c r="A31" s="931"/>
      <c r="B31" s="647" t="s">
        <v>755</v>
      </c>
      <c r="C31" s="933"/>
      <c r="D31" s="593" t="s">
        <v>742</v>
      </c>
      <c r="E31" s="644"/>
      <c r="F31" s="593"/>
      <c r="G31" s="593"/>
    </row>
    <row r="32" spans="1:12" ht="12.75" customHeight="1" x14ac:dyDescent="0.25">
      <c r="A32" s="931"/>
      <c r="B32" s="647" t="s">
        <v>756</v>
      </c>
      <c r="C32" s="933"/>
      <c r="D32" s="593" t="s">
        <v>742</v>
      </c>
      <c r="E32" s="644"/>
      <c r="F32" s="593"/>
      <c r="G32" s="593"/>
    </row>
    <row r="33" spans="1:15" ht="12.75" customHeight="1" x14ac:dyDescent="0.25">
      <c r="A33" s="931"/>
      <c r="B33" s="647" t="s">
        <v>757</v>
      </c>
      <c r="C33" s="933"/>
      <c r="D33" s="593" t="s">
        <v>742</v>
      </c>
      <c r="E33" s="644"/>
      <c r="F33" s="593"/>
      <c r="G33" s="593"/>
    </row>
    <row r="34" spans="1:15" ht="12.75" customHeight="1" x14ac:dyDescent="0.25">
      <c r="A34" s="931"/>
      <c r="B34" s="647" t="s">
        <v>758</v>
      </c>
      <c r="C34" s="933"/>
      <c r="D34" s="593" t="s">
        <v>742</v>
      </c>
      <c r="E34" s="644"/>
      <c r="F34" s="593"/>
      <c r="G34" s="593"/>
    </row>
    <row r="35" spans="1:15" ht="12.75" customHeight="1" x14ac:dyDescent="0.25">
      <c r="A35" s="931"/>
      <c r="B35" s="646" t="s">
        <v>759</v>
      </c>
      <c r="C35" s="933"/>
      <c r="D35" s="593"/>
      <c r="E35" s="644"/>
      <c r="F35" s="593"/>
      <c r="G35" s="593"/>
    </row>
    <row r="36" spans="1:15" ht="12.75" customHeight="1" x14ac:dyDescent="0.25">
      <c r="A36" s="931"/>
      <c r="B36" s="645" t="s">
        <v>760</v>
      </c>
      <c r="C36" s="933"/>
      <c r="D36" s="593" t="s">
        <v>742</v>
      </c>
      <c r="E36" s="644"/>
      <c r="F36" s="593"/>
      <c r="G36" s="593"/>
    </row>
    <row r="37" spans="1:15" ht="12.75" customHeight="1" x14ac:dyDescent="0.25">
      <c r="A37" s="931"/>
      <c r="B37" s="645" t="s">
        <v>761</v>
      </c>
      <c r="C37" s="933"/>
      <c r="D37" s="593" t="s">
        <v>742</v>
      </c>
      <c r="E37" s="644"/>
      <c r="F37" s="593"/>
      <c r="G37" s="593"/>
    </row>
    <row r="38" spans="1:15" ht="12.75" customHeight="1" x14ac:dyDescent="0.25">
      <c r="A38" s="931"/>
      <c r="B38" s="647" t="s">
        <v>762</v>
      </c>
      <c r="C38" s="933"/>
      <c r="D38" s="593" t="s">
        <v>742</v>
      </c>
      <c r="E38" s="644"/>
      <c r="F38" s="593"/>
      <c r="G38" s="593"/>
    </row>
    <row r="39" spans="1:15" ht="12.75" customHeight="1" x14ac:dyDescent="0.25">
      <c r="A39" s="931"/>
      <c r="B39" s="647" t="s">
        <v>763</v>
      </c>
      <c r="C39" s="933"/>
      <c r="D39" s="593" t="s">
        <v>742</v>
      </c>
      <c r="E39" s="644"/>
      <c r="F39" s="593"/>
      <c r="G39" s="593"/>
    </row>
    <row r="40" spans="1:15" ht="12.75" customHeight="1" x14ac:dyDescent="0.25">
      <c r="A40" s="931"/>
      <c r="B40" s="647" t="s">
        <v>764</v>
      </c>
      <c r="C40" s="933"/>
      <c r="D40" s="593" t="s">
        <v>742</v>
      </c>
      <c r="E40" s="644"/>
      <c r="F40" s="593"/>
      <c r="G40" s="593"/>
    </row>
    <row r="41" spans="1:15" ht="12.75" customHeight="1" x14ac:dyDescent="0.25">
      <c r="A41" s="931"/>
      <c r="B41" s="647" t="s">
        <v>765</v>
      </c>
      <c r="C41" s="933"/>
      <c r="D41" s="593" t="s">
        <v>742</v>
      </c>
      <c r="E41" s="644"/>
      <c r="F41" s="593"/>
      <c r="G41" s="593"/>
    </row>
    <row r="42" spans="1:15" ht="12.75" customHeight="1" x14ac:dyDescent="0.25">
      <c r="A42" s="931"/>
      <c r="B42" s="647" t="s">
        <v>766</v>
      </c>
      <c r="C42" s="933"/>
      <c r="D42" s="593" t="s">
        <v>742</v>
      </c>
      <c r="E42" s="644"/>
      <c r="F42" s="593"/>
      <c r="G42" s="593"/>
    </row>
    <row r="43" spans="1:15" ht="12.75" customHeight="1" x14ac:dyDescent="0.25">
      <c r="A43" s="931"/>
      <c r="B43" s="646" t="s">
        <v>767</v>
      </c>
      <c r="C43" s="933"/>
      <c r="D43" s="593"/>
      <c r="E43" s="644"/>
      <c r="F43" s="593"/>
      <c r="G43" s="593"/>
    </row>
    <row r="44" spans="1:15" ht="12.75" customHeight="1" x14ac:dyDescent="0.25">
      <c r="A44" s="931"/>
      <c r="B44" s="645" t="s">
        <v>768</v>
      </c>
      <c r="C44" s="933"/>
      <c r="D44" s="593" t="s">
        <v>742</v>
      </c>
      <c r="E44" s="644"/>
      <c r="F44" s="593"/>
      <c r="G44" s="593"/>
    </row>
    <row r="45" spans="1:15" ht="12.75" customHeight="1" x14ac:dyDescent="0.25">
      <c r="A45" s="931"/>
      <c r="B45" s="645" t="s">
        <v>769</v>
      </c>
      <c r="C45" s="933"/>
      <c r="D45" s="593"/>
      <c r="E45" s="644"/>
      <c r="F45" s="593"/>
      <c r="G45" s="593"/>
    </row>
    <row r="46" spans="1:15" ht="12.75" customHeight="1" x14ac:dyDescent="0.25">
      <c r="A46" s="931"/>
      <c r="B46" s="647" t="s">
        <v>770</v>
      </c>
      <c r="C46" s="933"/>
      <c r="D46" s="654"/>
      <c r="E46" s="644"/>
      <c r="F46" s="649"/>
      <c r="G46" s="649"/>
      <c r="I46" s="582"/>
      <c r="J46" s="650"/>
      <c r="K46" s="651"/>
      <c r="L46" s="650"/>
    </row>
    <row r="47" spans="1:15" ht="12.75" customHeight="1" x14ac:dyDescent="0.25">
      <c r="A47" s="931"/>
      <c r="B47" s="647" t="s">
        <v>771</v>
      </c>
      <c r="C47" s="933"/>
      <c r="D47" s="654"/>
      <c r="E47" s="644"/>
      <c r="F47" s="649"/>
      <c r="G47" s="649"/>
      <c r="I47" s="582"/>
      <c r="J47" s="650"/>
      <c r="K47" s="651"/>
    </row>
    <row r="48" spans="1:15" ht="12.75" customHeight="1" x14ac:dyDescent="0.25">
      <c r="A48" s="931"/>
      <c r="B48" s="647" t="s">
        <v>772</v>
      </c>
      <c r="C48" s="933"/>
      <c r="D48" s="654"/>
      <c r="E48" s="644"/>
      <c r="F48" s="649"/>
      <c r="G48" s="649"/>
      <c r="I48" s="582"/>
      <c r="J48" s="650"/>
      <c r="K48" s="651"/>
      <c r="L48" s="650"/>
      <c r="M48" s="650"/>
      <c r="N48" s="650"/>
      <c r="O48" s="650"/>
    </row>
    <row r="49" spans="1:7" ht="12.75" customHeight="1" x14ac:dyDescent="0.25">
      <c r="A49" s="931"/>
      <c r="B49" s="647" t="s">
        <v>773</v>
      </c>
      <c r="C49" s="933"/>
      <c r="D49" s="654"/>
      <c r="E49" s="644"/>
      <c r="F49" s="649"/>
      <c r="G49" s="649"/>
    </row>
    <row r="50" spans="1:7" ht="12.75" customHeight="1" x14ac:dyDescent="0.25">
      <c r="A50" s="931"/>
      <c r="B50" s="647" t="s">
        <v>774</v>
      </c>
      <c r="C50" s="933"/>
      <c r="D50" s="593" t="s">
        <v>742</v>
      </c>
      <c r="E50" s="644"/>
      <c r="F50" s="593"/>
      <c r="G50" s="593"/>
    </row>
    <row r="51" spans="1:7" ht="12.75" customHeight="1" x14ac:dyDescent="0.25">
      <c r="A51" s="931"/>
      <c r="B51" s="646" t="s">
        <v>775</v>
      </c>
      <c r="C51" s="933"/>
      <c r="D51" s="593"/>
      <c r="E51" s="644"/>
      <c r="F51" s="593"/>
      <c r="G51" s="593"/>
    </row>
    <row r="52" spans="1:7" ht="25.5" customHeight="1" x14ac:dyDescent="0.25">
      <c r="A52" s="934" t="s">
        <v>776</v>
      </c>
      <c r="B52" s="641" t="s">
        <v>731</v>
      </c>
      <c r="C52" s="642" t="s">
        <v>732</v>
      </c>
      <c r="D52" s="593"/>
      <c r="E52" s="935" t="s">
        <v>777</v>
      </c>
      <c r="F52" s="593"/>
      <c r="G52" s="593"/>
    </row>
    <row r="53" spans="1:7" ht="36.5" x14ac:dyDescent="0.25">
      <c r="A53" s="934"/>
      <c r="B53" s="641" t="s">
        <v>734</v>
      </c>
      <c r="C53" s="642" t="s">
        <v>735</v>
      </c>
      <c r="D53" s="593"/>
      <c r="E53" s="935"/>
      <c r="F53" s="593"/>
      <c r="G53" s="593"/>
    </row>
    <row r="54" spans="1:7" ht="25" x14ac:dyDescent="0.25">
      <c r="A54" s="934"/>
      <c r="B54" s="641" t="s">
        <v>736</v>
      </c>
      <c r="C54" s="642" t="s">
        <v>737</v>
      </c>
      <c r="D54" s="593"/>
      <c r="E54" s="935"/>
      <c r="F54" s="593"/>
      <c r="G54" s="593"/>
    </row>
    <row r="55" spans="1:7" ht="105.5" x14ac:dyDescent="0.25">
      <c r="A55" s="934"/>
      <c r="B55" s="641" t="s">
        <v>778</v>
      </c>
      <c r="C55" s="642" t="s">
        <v>779</v>
      </c>
      <c r="D55" s="593"/>
      <c r="E55" s="935"/>
      <c r="F55" s="593"/>
      <c r="G55" s="593"/>
    </row>
    <row r="56" spans="1:7" x14ac:dyDescent="0.25">
      <c r="A56" s="914" t="s">
        <v>91</v>
      </c>
      <c r="B56" s="914"/>
      <c r="C56" s="655"/>
      <c r="D56" s="655"/>
      <c r="E56" s="656"/>
      <c r="F56" s="655"/>
      <c r="G56" s="657">
        <f>SUM(G16:G55)</f>
        <v>0</v>
      </c>
    </row>
    <row r="60" spans="1:7" ht="12.75" customHeight="1" x14ac:dyDescent="0.25">
      <c r="A60" s="900" t="s">
        <v>23</v>
      </c>
      <c r="B60" s="900"/>
      <c r="C60" s="928">
        <f>Presentación!$C$3</f>
        <v>1990</v>
      </c>
      <c r="D60" s="928"/>
      <c r="E60" s="928"/>
      <c r="F60" s="928"/>
      <c r="G60" s="928"/>
    </row>
    <row r="61" spans="1:7" ht="12.75" customHeight="1" x14ac:dyDescent="0.25">
      <c r="A61" s="639"/>
      <c r="B61" s="640" t="s">
        <v>24</v>
      </c>
      <c r="C61" s="928" t="s">
        <v>0</v>
      </c>
      <c r="D61" s="928"/>
      <c r="E61" s="928"/>
      <c r="F61" s="928"/>
      <c r="G61" s="928"/>
    </row>
    <row r="62" spans="1:7" ht="12.75" customHeight="1" x14ac:dyDescent="0.25">
      <c r="A62" s="900" t="s">
        <v>5</v>
      </c>
      <c r="B62" s="900"/>
      <c r="C62" s="901" t="s">
        <v>26</v>
      </c>
      <c r="D62" s="901"/>
      <c r="E62" s="901"/>
      <c r="F62" s="901"/>
      <c r="G62" s="901"/>
    </row>
    <row r="63" spans="1:7" ht="12.75" customHeight="1" x14ac:dyDescent="0.25">
      <c r="A63" s="900" t="s">
        <v>27</v>
      </c>
      <c r="B63" s="900"/>
      <c r="C63" s="901" t="s">
        <v>716</v>
      </c>
      <c r="D63" s="901"/>
      <c r="E63" s="901"/>
      <c r="F63" s="901"/>
      <c r="G63" s="901"/>
    </row>
    <row r="64" spans="1:7" ht="12.75" customHeight="1" x14ac:dyDescent="0.25">
      <c r="A64" s="900" t="s">
        <v>29</v>
      </c>
      <c r="B64" s="900"/>
      <c r="C64" s="901" t="s">
        <v>717</v>
      </c>
      <c r="D64" s="901"/>
      <c r="E64" s="901"/>
      <c r="F64" s="901"/>
      <c r="G64" s="901"/>
    </row>
    <row r="65" spans="1:7" ht="12.75" customHeight="1" x14ac:dyDescent="0.25">
      <c r="A65" s="900" t="s">
        <v>31</v>
      </c>
      <c r="B65" s="900"/>
      <c r="C65" s="901" t="s">
        <v>262</v>
      </c>
      <c r="D65" s="901"/>
      <c r="E65" s="901"/>
      <c r="F65" s="901"/>
      <c r="G65" s="901"/>
    </row>
    <row r="66" spans="1:7" ht="12.75" customHeight="1" x14ac:dyDescent="0.25">
      <c r="A66" s="902" t="s">
        <v>33</v>
      </c>
      <c r="B66" s="902"/>
      <c r="C66" s="903" t="s">
        <v>718</v>
      </c>
      <c r="D66" s="903"/>
      <c r="E66" s="903"/>
      <c r="F66" s="903"/>
      <c r="G66" s="903"/>
    </row>
    <row r="67" spans="1:7" ht="36.75" customHeight="1" x14ac:dyDescent="0.25">
      <c r="A67" s="747" t="s">
        <v>719</v>
      </c>
      <c r="B67" s="747"/>
      <c r="C67" s="929" t="s">
        <v>720</v>
      </c>
      <c r="D67" s="929"/>
      <c r="E67" s="929" t="s">
        <v>721</v>
      </c>
      <c r="F67" s="929"/>
      <c r="G67" s="592" t="s">
        <v>722</v>
      </c>
    </row>
    <row r="68" spans="1:7" ht="12" customHeight="1" x14ac:dyDescent="0.25">
      <c r="A68" s="747"/>
      <c r="B68" s="747"/>
      <c r="C68" s="745" t="s">
        <v>723</v>
      </c>
      <c r="D68" s="745"/>
      <c r="E68" s="745" t="s">
        <v>724</v>
      </c>
      <c r="F68" s="745"/>
      <c r="G68" s="745" t="s">
        <v>725</v>
      </c>
    </row>
    <row r="69" spans="1:7" x14ac:dyDescent="0.25">
      <c r="A69" s="747"/>
      <c r="B69" s="747"/>
      <c r="C69" s="745"/>
      <c r="D69" s="745"/>
      <c r="E69" s="745"/>
      <c r="F69" s="745"/>
      <c r="G69" s="745"/>
    </row>
    <row r="70" spans="1:7" ht="13.5" customHeight="1" x14ac:dyDescent="0.25">
      <c r="A70" s="747"/>
      <c r="B70" s="747"/>
      <c r="C70" s="745"/>
      <c r="D70" s="745"/>
      <c r="E70" s="745" t="s">
        <v>726</v>
      </c>
      <c r="F70" s="745"/>
      <c r="G70" s="253" t="s">
        <v>727</v>
      </c>
    </row>
    <row r="71" spans="1:7" ht="13.5" customHeight="1" x14ac:dyDescent="0.35">
      <c r="A71" s="747"/>
      <c r="B71" s="747"/>
      <c r="C71" s="930" t="s">
        <v>728</v>
      </c>
      <c r="D71" s="930"/>
      <c r="E71" s="930" t="s">
        <v>308</v>
      </c>
      <c r="F71" s="930"/>
      <c r="G71" s="596" t="s">
        <v>729</v>
      </c>
    </row>
    <row r="72" spans="1:7" ht="25.5" customHeight="1" x14ac:dyDescent="0.25">
      <c r="A72" s="931" t="s">
        <v>730</v>
      </c>
      <c r="B72" s="641" t="s">
        <v>731</v>
      </c>
      <c r="C72" s="642" t="s">
        <v>732</v>
      </c>
      <c r="D72" s="593"/>
      <c r="E72" s="932" t="s">
        <v>733</v>
      </c>
      <c r="F72" s="593"/>
      <c r="G72" s="593"/>
    </row>
    <row r="73" spans="1:7" ht="36.5" x14ac:dyDescent="0.25">
      <c r="A73" s="931"/>
      <c r="B73" s="641" t="s">
        <v>734</v>
      </c>
      <c r="C73" s="642" t="s">
        <v>735</v>
      </c>
      <c r="D73" s="593"/>
      <c r="E73" s="932"/>
      <c r="F73" s="593"/>
      <c r="G73" s="593"/>
    </row>
    <row r="74" spans="1:7" ht="25" x14ac:dyDescent="0.25">
      <c r="A74" s="931"/>
      <c r="B74" s="641" t="s">
        <v>736</v>
      </c>
      <c r="C74" s="642" t="s">
        <v>737</v>
      </c>
      <c r="D74" s="593"/>
      <c r="E74" s="932"/>
      <c r="F74" s="593"/>
      <c r="G74" s="593"/>
    </row>
    <row r="75" spans="1:7" x14ac:dyDescent="0.25">
      <c r="A75" s="931"/>
      <c r="B75" s="643" t="s">
        <v>738</v>
      </c>
      <c r="C75" s="642"/>
      <c r="D75" s="593"/>
      <c r="E75" s="932"/>
      <c r="F75" s="593"/>
      <c r="G75" s="593"/>
    </row>
    <row r="76" spans="1:7" ht="12.75" customHeight="1" x14ac:dyDescent="0.25">
      <c r="A76" s="931"/>
      <c r="B76" s="643" t="s">
        <v>739</v>
      </c>
      <c r="C76" s="933" t="s">
        <v>740</v>
      </c>
      <c r="D76" s="593"/>
      <c r="E76" s="644"/>
      <c r="F76" s="593"/>
      <c r="G76" s="593"/>
    </row>
    <row r="77" spans="1:7" x14ac:dyDescent="0.25">
      <c r="A77" s="931"/>
      <c r="B77" s="645" t="s">
        <v>741</v>
      </c>
      <c r="C77" s="933"/>
      <c r="D77" s="593" t="s">
        <v>742</v>
      </c>
      <c r="E77" s="644"/>
      <c r="F77" s="593"/>
      <c r="G77" s="593"/>
    </row>
    <row r="78" spans="1:7" x14ac:dyDescent="0.25">
      <c r="A78" s="931"/>
      <c r="B78" s="645" t="s">
        <v>743</v>
      </c>
      <c r="C78" s="933"/>
      <c r="D78" s="593" t="s">
        <v>742</v>
      </c>
      <c r="E78" s="644"/>
      <c r="F78" s="593"/>
      <c r="G78" s="593"/>
    </row>
    <row r="79" spans="1:7" x14ac:dyDescent="0.25">
      <c r="A79" s="931"/>
      <c r="B79" s="646" t="s">
        <v>744</v>
      </c>
      <c r="C79" s="933"/>
      <c r="D79" s="593"/>
      <c r="E79" s="644"/>
      <c r="F79" s="593"/>
      <c r="G79" s="593"/>
    </row>
    <row r="80" spans="1:7" x14ac:dyDescent="0.25">
      <c r="A80" s="931"/>
      <c r="B80" s="645" t="s">
        <v>745</v>
      </c>
      <c r="C80" s="933"/>
      <c r="D80" s="593"/>
      <c r="E80" s="644"/>
      <c r="F80" s="593"/>
      <c r="G80" s="593"/>
    </row>
    <row r="81" spans="1:7" x14ac:dyDescent="0.25">
      <c r="A81" s="931"/>
      <c r="B81" s="647" t="s">
        <v>746</v>
      </c>
      <c r="C81" s="933"/>
      <c r="D81" s="648"/>
      <c r="E81" s="644"/>
      <c r="F81" s="649"/>
      <c r="G81" s="648"/>
    </row>
    <row r="82" spans="1:7" x14ac:dyDescent="0.25">
      <c r="A82" s="931"/>
      <c r="B82" s="647" t="s">
        <v>747</v>
      </c>
      <c r="C82" s="933"/>
      <c r="D82" s="648"/>
      <c r="E82" s="644"/>
      <c r="F82" s="649"/>
      <c r="G82" s="648"/>
    </row>
    <row r="83" spans="1:7" x14ac:dyDescent="0.25">
      <c r="A83" s="931"/>
      <c r="B83" s="647" t="s">
        <v>748</v>
      </c>
      <c r="C83" s="933"/>
      <c r="D83" s="648"/>
      <c r="E83" s="644"/>
      <c r="F83" s="649"/>
      <c r="G83" s="648"/>
    </row>
    <row r="84" spans="1:7" x14ac:dyDescent="0.25">
      <c r="A84" s="931"/>
      <c r="B84" s="647" t="s">
        <v>749</v>
      </c>
      <c r="C84" s="933"/>
      <c r="D84" s="653" t="s">
        <v>742</v>
      </c>
      <c r="E84" s="644"/>
      <c r="F84" s="593"/>
      <c r="G84" s="593"/>
    </row>
    <row r="85" spans="1:7" x14ac:dyDescent="0.25">
      <c r="A85" s="931"/>
      <c r="B85" s="647" t="s">
        <v>750</v>
      </c>
      <c r="C85" s="933"/>
      <c r="D85" s="593" t="s">
        <v>742</v>
      </c>
      <c r="E85" s="644"/>
      <c r="F85" s="593"/>
      <c r="G85" s="593"/>
    </row>
    <row r="86" spans="1:7" x14ac:dyDescent="0.25">
      <c r="A86" s="931"/>
      <c r="B86" s="646" t="s">
        <v>751</v>
      </c>
      <c r="C86" s="933"/>
      <c r="D86" s="593"/>
      <c r="E86" s="644"/>
      <c r="F86" s="593"/>
      <c r="G86" s="593"/>
    </row>
    <row r="87" spans="1:7" x14ac:dyDescent="0.25">
      <c r="A87" s="931"/>
      <c r="B87" s="645" t="s">
        <v>752</v>
      </c>
      <c r="C87" s="933"/>
      <c r="D87" s="593" t="s">
        <v>742</v>
      </c>
      <c r="E87" s="644"/>
      <c r="F87" s="593"/>
      <c r="G87" s="593"/>
    </row>
    <row r="88" spans="1:7" x14ac:dyDescent="0.25">
      <c r="A88" s="931"/>
      <c r="B88" s="645" t="s">
        <v>753</v>
      </c>
      <c r="C88" s="933"/>
      <c r="D88" s="593" t="s">
        <v>742</v>
      </c>
      <c r="E88" s="644"/>
      <c r="F88" s="593"/>
      <c r="G88" s="593"/>
    </row>
    <row r="89" spans="1:7" x14ac:dyDescent="0.25">
      <c r="A89" s="931"/>
      <c r="B89" s="647" t="s">
        <v>754</v>
      </c>
      <c r="C89" s="933"/>
      <c r="D89" s="593" t="s">
        <v>742</v>
      </c>
      <c r="E89" s="644"/>
      <c r="F89" s="593"/>
      <c r="G89" s="593"/>
    </row>
    <row r="90" spans="1:7" x14ac:dyDescent="0.25">
      <c r="A90" s="931"/>
      <c r="B90" s="647" t="s">
        <v>755</v>
      </c>
      <c r="C90" s="933"/>
      <c r="D90" s="593" t="s">
        <v>742</v>
      </c>
      <c r="E90" s="644"/>
      <c r="F90" s="593"/>
      <c r="G90" s="593"/>
    </row>
    <row r="91" spans="1:7" x14ac:dyDescent="0.25">
      <c r="A91" s="931"/>
      <c r="B91" s="647" t="s">
        <v>756</v>
      </c>
      <c r="C91" s="933"/>
      <c r="D91" s="593" t="s">
        <v>742</v>
      </c>
      <c r="E91" s="644"/>
      <c r="F91" s="593"/>
      <c r="G91" s="593"/>
    </row>
    <row r="92" spans="1:7" x14ac:dyDescent="0.25">
      <c r="A92" s="931"/>
      <c r="B92" s="647" t="s">
        <v>757</v>
      </c>
      <c r="C92" s="933"/>
      <c r="D92" s="593" t="s">
        <v>742</v>
      </c>
      <c r="E92" s="644"/>
      <c r="F92" s="593"/>
      <c r="G92" s="593"/>
    </row>
    <row r="93" spans="1:7" x14ac:dyDescent="0.25">
      <c r="A93" s="931"/>
      <c r="B93" s="647" t="s">
        <v>758</v>
      </c>
      <c r="C93" s="933"/>
      <c r="D93" s="593" t="s">
        <v>742</v>
      </c>
      <c r="E93" s="644"/>
      <c r="F93" s="593"/>
      <c r="G93" s="593"/>
    </row>
    <row r="94" spans="1:7" x14ac:dyDescent="0.25">
      <c r="A94" s="931"/>
      <c r="B94" s="646" t="s">
        <v>759</v>
      </c>
      <c r="C94" s="933"/>
      <c r="D94" s="593"/>
      <c r="E94" s="644"/>
      <c r="F94" s="593"/>
      <c r="G94" s="593"/>
    </row>
    <row r="95" spans="1:7" x14ac:dyDescent="0.25">
      <c r="A95" s="931"/>
      <c r="B95" s="645" t="s">
        <v>760</v>
      </c>
      <c r="C95" s="933"/>
      <c r="D95" s="593" t="s">
        <v>742</v>
      </c>
      <c r="E95" s="644"/>
      <c r="F95" s="593"/>
      <c r="G95" s="593"/>
    </row>
    <row r="96" spans="1:7" x14ac:dyDescent="0.25">
      <c r="A96" s="931"/>
      <c r="B96" s="645" t="s">
        <v>761</v>
      </c>
      <c r="C96" s="933"/>
      <c r="D96" s="593" t="s">
        <v>742</v>
      </c>
      <c r="E96" s="644"/>
      <c r="F96" s="593"/>
      <c r="G96" s="593"/>
    </row>
    <row r="97" spans="1:7" x14ac:dyDescent="0.25">
      <c r="A97" s="931"/>
      <c r="B97" s="647" t="s">
        <v>762</v>
      </c>
      <c r="C97" s="933"/>
      <c r="D97" s="593" t="s">
        <v>742</v>
      </c>
      <c r="E97" s="644"/>
      <c r="F97" s="593"/>
      <c r="G97" s="593"/>
    </row>
    <row r="98" spans="1:7" x14ac:dyDescent="0.25">
      <c r="A98" s="931"/>
      <c r="B98" s="647" t="s">
        <v>763</v>
      </c>
      <c r="C98" s="933"/>
      <c r="D98" s="593" t="s">
        <v>742</v>
      </c>
      <c r="E98" s="644"/>
      <c r="F98" s="593"/>
      <c r="G98" s="593"/>
    </row>
    <row r="99" spans="1:7" x14ac:dyDescent="0.25">
      <c r="A99" s="931"/>
      <c r="B99" s="647" t="s">
        <v>764</v>
      </c>
      <c r="C99" s="933"/>
      <c r="D99" s="593" t="s">
        <v>742</v>
      </c>
      <c r="E99" s="644"/>
      <c r="F99" s="593"/>
      <c r="G99" s="593"/>
    </row>
    <row r="100" spans="1:7" x14ac:dyDescent="0.25">
      <c r="A100" s="931"/>
      <c r="B100" s="647" t="s">
        <v>765</v>
      </c>
      <c r="C100" s="933"/>
      <c r="D100" s="593" t="s">
        <v>742</v>
      </c>
      <c r="E100" s="644"/>
      <c r="F100" s="593"/>
      <c r="G100" s="593"/>
    </row>
    <row r="101" spans="1:7" x14ac:dyDescent="0.25">
      <c r="A101" s="931"/>
      <c r="B101" s="647" t="s">
        <v>766</v>
      </c>
      <c r="C101" s="933"/>
      <c r="D101" s="593" t="s">
        <v>742</v>
      </c>
      <c r="E101" s="644"/>
      <c r="F101" s="593"/>
      <c r="G101" s="593"/>
    </row>
    <row r="102" spans="1:7" x14ac:dyDescent="0.25">
      <c r="A102" s="931"/>
      <c r="B102" s="646" t="s">
        <v>767</v>
      </c>
      <c r="C102" s="933"/>
      <c r="D102" s="593"/>
      <c r="E102" s="644"/>
      <c r="F102" s="593"/>
      <c r="G102" s="593"/>
    </row>
    <row r="103" spans="1:7" x14ac:dyDescent="0.25">
      <c r="A103" s="931"/>
      <c r="B103" s="645" t="s">
        <v>768</v>
      </c>
      <c r="C103" s="933"/>
      <c r="D103" s="593" t="s">
        <v>742</v>
      </c>
      <c r="E103" s="644"/>
      <c r="F103" s="593"/>
      <c r="G103" s="593"/>
    </row>
    <row r="104" spans="1:7" x14ac:dyDescent="0.25">
      <c r="A104" s="931"/>
      <c r="B104" s="645" t="s">
        <v>769</v>
      </c>
      <c r="C104" s="933"/>
      <c r="D104" s="593"/>
      <c r="E104" s="644"/>
      <c r="F104" s="593"/>
      <c r="G104" s="593"/>
    </row>
    <row r="105" spans="1:7" x14ac:dyDescent="0.25">
      <c r="A105" s="931"/>
      <c r="B105" s="647" t="s">
        <v>770</v>
      </c>
      <c r="C105" s="933"/>
      <c r="D105" s="648"/>
      <c r="E105" s="644"/>
      <c r="F105" s="649"/>
      <c r="G105" s="648"/>
    </row>
    <row r="106" spans="1:7" x14ac:dyDescent="0.25">
      <c r="A106" s="931"/>
      <c r="B106" s="647" t="s">
        <v>771</v>
      </c>
      <c r="C106" s="933"/>
      <c r="D106" s="648"/>
      <c r="E106" s="644"/>
      <c r="F106" s="649"/>
      <c r="G106" s="648"/>
    </row>
    <row r="107" spans="1:7" x14ac:dyDescent="0.25">
      <c r="A107" s="931"/>
      <c r="B107" s="647" t="s">
        <v>772</v>
      </c>
      <c r="C107" s="933"/>
      <c r="D107" s="648"/>
      <c r="E107" s="644"/>
      <c r="F107" s="649"/>
      <c r="G107" s="648"/>
    </row>
    <row r="108" spans="1:7" x14ac:dyDescent="0.25">
      <c r="A108" s="931"/>
      <c r="B108" s="647" t="s">
        <v>773</v>
      </c>
      <c r="C108" s="933"/>
      <c r="D108" s="648"/>
      <c r="E108" s="644"/>
      <c r="F108" s="649"/>
      <c r="G108" s="648"/>
    </row>
    <row r="109" spans="1:7" x14ac:dyDescent="0.25">
      <c r="A109" s="931"/>
      <c r="B109" s="647" t="s">
        <v>774</v>
      </c>
      <c r="C109" s="933"/>
      <c r="D109" s="593" t="s">
        <v>742</v>
      </c>
      <c r="E109" s="644"/>
      <c r="F109" s="593"/>
      <c r="G109" s="593"/>
    </row>
    <row r="110" spans="1:7" x14ac:dyDescent="0.25">
      <c r="A110" s="931"/>
      <c r="B110" s="646" t="s">
        <v>775</v>
      </c>
      <c r="C110" s="933"/>
      <c r="D110" s="593"/>
      <c r="E110" s="644"/>
      <c r="F110" s="593"/>
      <c r="G110" s="593"/>
    </row>
    <row r="111" spans="1:7" ht="25.5" customHeight="1" x14ac:dyDescent="0.25">
      <c r="A111" s="934" t="s">
        <v>776</v>
      </c>
      <c r="B111" s="641" t="s">
        <v>731</v>
      </c>
      <c r="C111" s="642" t="s">
        <v>732</v>
      </c>
      <c r="D111" s="593"/>
      <c r="E111" s="935" t="s">
        <v>777</v>
      </c>
      <c r="F111" s="593"/>
      <c r="G111" s="593"/>
    </row>
    <row r="112" spans="1:7" ht="36.5" x14ac:dyDescent="0.25">
      <c r="A112" s="934"/>
      <c r="B112" s="641" t="s">
        <v>734</v>
      </c>
      <c r="C112" s="642" t="s">
        <v>735</v>
      </c>
      <c r="D112" s="593"/>
      <c r="E112" s="935"/>
      <c r="F112" s="593"/>
      <c r="G112" s="593"/>
    </row>
    <row r="113" spans="1:7" ht="25" x14ac:dyDescent="0.25">
      <c r="A113" s="934"/>
      <c r="B113" s="641" t="s">
        <v>736</v>
      </c>
      <c r="C113" s="642" t="s">
        <v>737</v>
      </c>
      <c r="D113" s="593"/>
      <c r="E113" s="935"/>
      <c r="F113" s="593"/>
      <c r="G113" s="593"/>
    </row>
    <row r="114" spans="1:7" ht="105.5" x14ac:dyDescent="0.25">
      <c r="A114" s="934"/>
      <c r="B114" s="641" t="s">
        <v>778</v>
      </c>
      <c r="C114" s="642" t="s">
        <v>779</v>
      </c>
      <c r="D114" s="593"/>
      <c r="E114" s="935"/>
      <c r="F114" s="593"/>
      <c r="G114" s="593"/>
    </row>
    <row r="115" spans="1:7" x14ac:dyDescent="0.25">
      <c r="A115" s="914" t="s">
        <v>91</v>
      </c>
      <c r="B115" s="914"/>
      <c r="C115" s="655"/>
      <c r="D115" s="655"/>
      <c r="E115" s="656"/>
      <c r="F115" s="655"/>
      <c r="G115" s="648">
        <f>SUM(G76:G114)</f>
        <v>0</v>
      </c>
    </row>
    <row r="120" spans="1:7" ht="12.75" customHeight="1" x14ac:dyDescent="0.25">
      <c r="A120" s="900" t="s">
        <v>23</v>
      </c>
      <c r="B120" s="900"/>
      <c r="C120" s="928">
        <f>Presentación!$C$3</f>
        <v>1990</v>
      </c>
      <c r="D120" s="928"/>
      <c r="E120" s="928"/>
      <c r="F120" s="928"/>
      <c r="G120" s="928"/>
    </row>
    <row r="121" spans="1:7" ht="12.75" customHeight="1" x14ac:dyDescent="0.25">
      <c r="A121" s="639"/>
      <c r="B121" s="640" t="s">
        <v>24</v>
      </c>
      <c r="C121" s="928" t="s">
        <v>0</v>
      </c>
      <c r="D121" s="928"/>
      <c r="E121" s="928"/>
      <c r="F121" s="928"/>
      <c r="G121" s="928"/>
    </row>
    <row r="122" spans="1:7" ht="12.75" customHeight="1" x14ac:dyDescent="0.25">
      <c r="A122" s="900" t="s">
        <v>5</v>
      </c>
      <c r="B122" s="900"/>
      <c r="C122" s="901" t="s">
        <v>26</v>
      </c>
      <c r="D122" s="901"/>
      <c r="E122" s="901"/>
      <c r="F122" s="901"/>
      <c r="G122" s="901"/>
    </row>
    <row r="123" spans="1:7" ht="12.75" customHeight="1" x14ac:dyDescent="0.25">
      <c r="A123" s="900" t="s">
        <v>27</v>
      </c>
      <c r="B123" s="900"/>
      <c r="C123" s="901" t="s">
        <v>716</v>
      </c>
      <c r="D123" s="901"/>
      <c r="E123" s="901"/>
      <c r="F123" s="901"/>
      <c r="G123" s="901"/>
    </row>
    <row r="124" spans="1:7" ht="12.75" customHeight="1" x14ac:dyDescent="0.25">
      <c r="A124" s="900" t="s">
        <v>29</v>
      </c>
      <c r="B124" s="900"/>
      <c r="C124" s="901" t="s">
        <v>717</v>
      </c>
      <c r="D124" s="901"/>
      <c r="E124" s="901"/>
      <c r="F124" s="901"/>
      <c r="G124" s="901"/>
    </row>
    <row r="125" spans="1:7" ht="12.75" customHeight="1" x14ac:dyDescent="0.25">
      <c r="A125" s="900" t="s">
        <v>31</v>
      </c>
      <c r="B125" s="900"/>
      <c r="C125" s="901" t="s">
        <v>262</v>
      </c>
      <c r="D125" s="901"/>
      <c r="E125" s="901"/>
      <c r="F125" s="901"/>
      <c r="G125" s="901"/>
    </row>
    <row r="126" spans="1:7" ht="12.75" customHeight="1" x14ac:dyDescent="0.25">
      <c r="A126" s="902" t="s">
        <v>33</v>
      </c>
      <c r="B126" s="902"/>
      <c r="C126" s="903" t="s">
        <v>718</v>
      </c>
      <c r="D126" s="903"/>
      <c r="E126" s="903"/>
      <c r="F126" s="903"/>
      <c r="G126" s="903"/>
    </row>
    <row r="127" spans="1:7" ht="36.75" customHeight="1" x14ac:dyDescent="0.25">
      <c r="A127" s="747" t="s">
        <v>719</v>
      </c>
      <c r="B127" s="747"/>
      <c r="C127" s="929" t="s">
        <v>720</v>
      </c>
      <c r="D127" s="929"/>
      <c r="E127" s="929" t="s">
        <v>721</v>
      </c>
      <c r="F127" s="929"/>
      <c r="G127" s="592" t="s">
        <v>722</v>
      </c>
    </row>
    <row r="128" spans="1:7" ht="12" customHeight="1" x14ac:dyDescent="0.25">
      <c r="A128" s="747"/>
      <c r="B128" s="747"/>
      <c r="C128" s="745" t="s">
        <v>723</v>
      </c>
      <c r="D128" s="745"/>
      <c r="E128" s="745" t="s">
        <v>724</v>
      </c>
      <c r="F128" s="745"/>
      <c r="G128" s="745" t="s">
        <v>725</v>
      </c>
    </row>
    <row r="129" spans="1:7" x14ac:dyDescent="0.25">
      <c r="A129" s="747"/>
      <c r="B129" s="747"/>
      <c r="C129" s="745"/>
      <c r="D129" s="745"/>
      <c r="E129" s="745"/>
      <c r="F129" s="745"/>
      <c r="G129" s="745"/>
    </row>
    <row r="130" spans="1:7" ht="13.5" customHeight="1" x14ac:dyDescent="0.25">
      <c r="A130" s="747"/>
      <c r="B130" s="747"/>
      <c r="C130" s="745"/>
      <c r="D130" s="745"/>
      <c r="E130" s="745" t="s">
        <v>726</v>
      </c>
      <c r="F130" s="745"/>
      <c r="G130" s="253" t="s">
        <v>727</v>
      </c>
    </row>
    <row r="131" spans="1:7" ht="13.5" customHeight="1" x14ac:dyDescent="0.35">
      <c r="A131" s="747"/>
      <c r="B131" s="747"/>
      <c r="C131" s="930" t="s">
        <v>728</v>
      </c>
      <c r="D131" s="930"/>
      <c r="E131" s="930" t="s">
        <v>308</v>
      </c>
      <c r="F131" s="930"/>
      <c r="G131" s="596" t="s">
        <v>729</v>
      </c>
    </row>
    <row r="132" spans="1:7" ht="25.5" customHeight="1" x14ac:dyDescent="0.25">
      <c r="A132" s="931" t="s">
        <v>730</v>
      </c>
      <c r="B132" s="641" t="s">
        <v>731</v>
      </c>
      <c r="C132" s="642" t="s">
        <v>732</v>
      </c>
      <c r="D132" s="593"/>
      <c r="E132" s="932" t="s">
        <v>733</v>
      </c>
      <c r="F132" s="593"/>
      <c r="G132" s="593"/>
    </row>
    <row r="133" spans="1:7" ht="36.5" x14ac:dyDescent="0.25">
      <c r="A133" s="931"/>
      <c r="B133" s="641" t="s">
        <v>734</v>
      </c>
      <c r="C133" s="642" t="s">
        <v>735</v>
      </c>
      <c r="D133" s="593"/>
      <c r="E133" s="932"/>
      <c r="F133" s="593"/>
      <c r="G133" s="593"/>
    </row>
    <row r="134" spans="1:7" ht="25" x14ac:dyDescent="0.25">
      <c r="A134" s="931"/>
      <c r="B134" s="641" t="s">
        <v>736</v>
      </c>
      <c r="C134" s="642" t="s">
        <v>737</v>
      </c>
      <c r="D134" s="593"/>
      <c r="E134" s="932"/>
      <c r="F134" s="593"/>
      <c r="G134" s="593"/>
    </row>
    <row r="135" spans="1:7" x14ac:dyDescent="0.25">
      <c r="A135" s="931"/>
      <c r="B135" s="643" t="s">
        <v>738</v>
      </c>
      <c r="C135" s="642"/>
      <c r="D135" s="593"/>
      <c r="E135" s="932"/>
      <c r="F135" s="593"/>
      <c r="G135" s="593"/>
    </row>
    <row r="136" spans="1:7" ht="12.75" customHeight="1" x14ac:dyDescent="0.25">
      <c r="A136" s="931"/>
      <c r="B136" s="643" t="s">
        <v>739</v>
      </c>
      <c r="C136" s="933" t="s">
        <v>740</v>
      </c>
      <c r="D136" s="593"/>
      <c r="E136" s="644"/>
      <c r="F136" s="593"/>
      <c r="G136" s="593"/>
    </row>
    <row r="137" spans="1:7" x14ac:dyDescent="0.25">
      <c r="A137" s="931"/>
      <c r="B137" s="645" t="s">
        <v>741</v>
      </c>
      <c r="C137" s="933"/>
      <c r="D137" s="593" t="s">
        <v>742</v>
      </c>
      <c r="E137" s="644"/>
      <c r="F137" s="593"/>
      <c r="G137" s="593"/>
    </row>
    <row r="138" spans="1:7" x14ac:dyDescent="0.25">
      <c r="A138" s="931"/>
      <c r="B138" s="645" t="s">
        <v>743</v>
      </c>
      <c r="C138" s="933"/>
      <c r="D138" s="593" t="s">
        <v>742</v>
      </c>
      <c r="E138" s="644"/>
      <c r="F138" s="593"/>
      <c r="G138" s="593"/>
    </row>
    <row r="139" spans="1:7" x14ac:dyDescent="0.25">
      <c r="A139" s="931"/>
      <c r="B139" s="646" t="s">
        <v>744</v>
      </c>
      <c r="C139" s="933"/>
      <c r="D139" s="593"/>
      <c r="E139" s="644"/>
      <c r="F139" s="593"/>
      <c r="G139" s="593"/>
    </row>
    <row r="140" spans="1:7" x14ac:dyDescent="0.25">
      <c r="A140" s="931"/>
      <c r="B140" s="645" t="s">
        <v>745</v>
      </c>
      <c r="C140" s="933"/>
      <c r="D140" s="593"/>
      <c r="E140" s="644"/>
      <c r="F140" s="593"/>
      <c r="G140" s="593"/>
    </row>
    <row r="141" spans="1:7" x14ac:dyDescent="0.25">
      <c r="A141" s="931"/>
      <c r="B141" s="647" t="s">
        <v>746</v>
      </c>
      <c r="C141" s="933"/>
      <c r="D141" s="658"/>
      <c r="E141" s="644"/>
      <c r="F141" s="649"/>
      <c r="G141" s="658"/>
    </row>
    <row r="142" spans="1:7" x14ac:dyDescent="0.25">
      <c r="A142" s="931"/>
      <c r="B142" s="647" t="s">
        <v>747</v>
      </c>
      <c r="C142" s="933"/>
      <c r="D142" s="658"/>
      <c r="E142" s="644"/>
      <c r="F142" s="649"/>
      <c r="G142" s="658"/>
    </row>
    <row r="143" spans="1:7" x14ac:dyDescent="0.25">
      <c r="A143" s="931"/>
      <c r="B143" s="647" t="s">
        <v>748</v>
      </c>
      <c r="C143" s="933"/>
      <c r="D143" s="658"/>
      <c r="E143" s="644"/>
      <c r="F143" s="649"/>
      <c r="G143" s="658"/>
    </row>
    <row r="144" spans="1:7" x14ac:dyDescent="0.25">
      <c r="A144" s="931"/>
      <c r="B144" s="647" t="s">
        <v>749</v>
      </c>
      <c r="C144" s="933"/>
      <c r="D144" s="653" t="s">
        <v>742</v>
      </c>
      <c r="E144" s="644"/>
      <c r="F144" s="593"/>
      <c r="G144" s="593"/>
    </row>
    <row r="145" spans="1:7" x14ac:dyDescent="0.25">
      <c r="A145" s="931"/>
      <c r="B145" s="647" t="s">
        <v>750</v>
      </c>
      <c r="C145" s="933"/>
      <c r="D145" s="593" t="s">
        <v>742</v>
      </c>
      <c r="E145" s="644"/>
      <c r="F145" s="593"/>
      <c r="G145" s="593"/>
    </row>
    <row r="146" spans="1:7" x14ac:dyDescent="0.25">
      <c r="A146" s="931"/>
      <c r="B146" s="646" t="s">
        <v>751</v>
      </c>
      <c r="C146" s="933"/>
      <c r="D146" s="593"/>
      <c r="E146" s="644"/>
      <c r="F146" s="593"/>
      <c r="G146" s="593"/>
    </row>
    <row r="147" spans="1:7" x14ac:dyDescent="0.25">
      <c r="A147" s="931"/>
      <c r="B147" s="645" t="s">
        <v>752</v>
      </c>
      <c r="C147" s="933"/>
      <c r="D147" s="593" t="s">
        <v>742</v>
      </c>
      <c r="E147" s="644"/>
      <c r="F147" s="593"/>
      <c r="G147" s="593"/>
    </row>
    <row r="148" spans="1:7" x14ac:dyDescent="0.25">
      <c r="A148" s="931"/>
      <c r="B148" s="645" t="s">
        <v>753</v>
      </c>
      <c r="C148" s="933"/>
      <c r="D148" s="593" t="s">
        <v>742</v>
      </c>
      <c r="E148" s="644"/>
      <c r="F148" s="593"/>
      <c r="G148" s="593"/>
    </row>
    <row r="149" spans="1:7" x14ac:dyDescent="0.25">
      <c r="A149" s="931"/>
      <c r="B149" s="647" t="s">
        <v>754</v>
      </c>
      <c r="C149" s="933"/>
      <c r="D149" s="593" t="s">
        <v>742</v>
      </c>
      <c r="E149" s="644"/>
      <c r="F149" s="593"/>
      <c r="G149" s="593"/>
    </row>
    <row r="150" spans="1:7" x14ac:dyDescent="0.25">
      <c r="A150" s="931"/>
      <c r="B150" s="647" t="s">
        <v>755</v>
      </c>
      <c r="C150" s="933"/>
      <c r="D150" s="593" t="s">
        <v>742</v>
      </c>
      <c r="E150" s="644"/>
      <c r="F150" s="593"/>
      <c r="G150" s="593"/>
    </row>
    <row r="151" spans="1:7" x14ac:dyDescent="0.25">
      <c r="A151" s="931"/>
      <c r="B151" s="647" t="s">
        <v>756</v>
      </c>
      <c r="C151" s="933"/>
      <c r="D151" s="593" t="s">
        <v>742</v>
      </c>
      <c r="E151" s="644"/>
      <c r="F151" s="593"/>
      <c r="G151" s="593"/>
    </row>
    <row r="152" spans="1:7" x14ac:dyDescent="0.25">
      <c r="A152" s="931"/>
      <c r="B152" s="647" t="s">
        <v>757</v>
      </c>
      <c r="C152" s="933"/>
      <c r="D152" s="593" t="s">
        <v>742</v>
      </c>
      <c r="E152" s="644"/>
      <c r="F152" s="593"/>
      <c r="G152" s="593"/>
    </row>
    <row r="153" spans="1:7" x14ac:dyDescent="0.25">
      <c r="A153" s="931"/>
      <c r="B153" s="647" t="s">
        <v>758</v>
      </c>
      <c r="C153" s="933"/>
      <c r="D153" s="593" t="s">
        <v>742</v>
      </c>
      <c r="E153" s="644"/>
      <c r="F153" s="593"/>
      <c r="G153" s="593"/>
    </row>
    <row r="154" spans="1:7" x14ac:dyDescent="0.25">
      <c r="A154" s="931"/>
      <c r="B154" s="646" t="s">
        <v>759</v>
      </c>
      <c r="C154" s="933"/>
      <c r="D154" s="593"/>
      <c r="E154" s="644"/>
      <c r="F154" s="593"/>
      <c r="G154" s="593"/>
    </row>
    <row r="155" spans="1:7" x14ac:dyDescent="0.25">
      <c r="A155" s="931"/>
      <c r="B155" s="645" t="s">
        <v>760</v>
      </c>
      <c r="C155" s="933"/>
      <c r="D155" s="593" t="s">
        <v>742</v>
      </c>
      <c r="E155" s="644"/>
      <c r="F155" s="593"/>
      <c r="G155" s="593"/>
    </row>
    <row r="156" spans="1:7" x14ac:dyDescent="0.25">
      <c r="A156" s="931"/>
      <c r="B156" s="645" t="s">
        <v>761</v>
      </c>
      <c r="C156" s="933"/>
      <c r="D156" s="593" t="s">
        <v>742</v>
      </c>
      <c r="E156" s="644"/>
      <c r="F156" s="593"/>
      <c r="G156" s="593"/>
    </row>
    <row r="157" spans="1:7" x14ac:dyDescent="0.25">
      <c r="A157" s="931"/>
      <c r="B157" s="647" t="s">
        <v>762</v>
      </c>
      <c r="C157" s="933"/>
      <c r="D157" s="593" t="s">
        <v>742</v>
      </c>
      <c r="E157" s="644"/>
      <c r="F157" s="593"/>
      <c r="G157" s="593"/>
    </row>
    <row r="158" spans="1:7" x14ac:dyDescent="0.25">
      <c r="A158" s="931"/>
      <c r="B158" s="647" t="s">
        <v>763</v>
      </c>
      <c r="C158" s="933"/>
      <c r="D158" s="593" t="s">
        <v>742</v>
      </c>
      <c r="E158" s="644"/>
      <c r="F158" s="593"/>
      <c r="G158" s="593"/>
    </row>
    <row r="159" spans="1:7" x14ac:dyDescent="0.25">
      <c r="A159" s="931"/>
      <c r="B159" s="647" t="s">
        <v>764</v>
      </c>
      <c r="C159" s="933"/>
      <c r="D159" s="593" t="s">
        <v>742</v>
      </c>
      <c r="E159" s="644"/>
      <c r="F159" s="593"/>
      <c r="G159" s="593"/>
    </row>
    <row r="160" spans="1:7" x14ac:dyDescent="0.25">
      <c r="A160" s="931"/>
      <c r="B160" s="647" t="s">
        <v>765</v>
      </c>
      <c r="C160" s="933"/>
      <c r="D160" s="593" t="s">
        <v>742</v>
      </c>
      <c r="E160" s="644"/>
      <c r="F160" s="593"/>
      <c r="G160" s="593"/>
    </row>
    <row r="161" spans="1:7" x14ac:dyDescent="0.25">
      <c r="A161" s="931"/>
      <c r="B161" s="647" t="s">
        <v>766</v>
      </c>
      <c r="C161" s="933"/>
      <c r="D161" s="593" t="s">
        <v>742</v>
      </c>
      <c r="E161" s="644"/>
      <c r="F161" s="593"/>
      <c r="G161" s="593"/>
    </row>
    <row r="162" spans="1:7" x14ac:dyDescent="0.25">
      <c r="A162" s="931"/>
      <c r="B162" s="646" t="s">
        <v>767</v>
      </c>
      <c r="C162" s="933"/>
      <c r="D162" s="593"/>
      <c r="E162" s="644"/>
      <c r="F162" s="593"/>
      <c r="G162" s="593"/>
    </row>
    <row r="163" spans="1:7" x14ac:dyDescent="0.25">
      <c r="A163" s="931"/>
      <c r="B163" s="645" t="s">
        <v>768</v>
      </c>
      <c r="C163" s="933"/>
      <c r="D163" s="593" t="s">
        <v>742</v>
      </c>
      <c r="E163" s="644"/>
      <c r="F163" s="593"/>
      <c r="G163" s="593"/>
    </row>
    <row r="164" spans="1:7" x14ac:dyDescent="0.25">
      <c r="A164" s="931"/>
      <c r="B164" s="645" t="s">
        <v>769</v>
      </c>
      <c r="C164" s="933"/>
      <c r="D164" s="593"/>
      <c r="E164" s="644"/>
      <c r="F164" s="593"/>
      <c r="G164" s="593"/>
    </row>
    <row r="165" spans="1:7" x14ac:dyDescent="0.25">
      <c r="A165" s="931"/>
      <c r="B165" s="647" t="s">
        <v>770</v>
      </c>
      <c r="C165" s="933"/>
      <c r="D165" s="658"/>
      <c r="E165" s="644"/>
      <c r="F165" s="649"/>
      <c r="G165" s="649"/>
    </row>
    <row r="166" spans="1:7" x14ac:dyDescent="0.25">
      <c r="A166" s="931"/>
      <c r="B166" s="647" t="s">
        <v>771</v>
      </c>
      <c r="C166" s="933"/>
      <c r="D166" s="658"/>
      <c r="E166" s="644"/>
      <c r="F166" s="649"/>
      <c r="G166" s="649"/>
    </row>
    <row r="167" spans="1:7" x14ac:dyDescent="0.25">
      <c r="A167" s="931"/>
      <c r="B167" s="647" t="s">
        <v>772</v>
      </c>
      <c r="C167" s="933"/>
      <c r="D167" s="658"/>
      <c r="E167" s="644"/>
      <c r="F167" s="649"/>
      <c r="G167" s="649"/>
    </row>
    <row r="168" spans="1:7" x14ac:dyDescent="0.25">
      <c r="A168" s="931"/>
      <c r="B168" s="647" t="s">
        <v>773</v>
      </c>
      <c r="C168" s="933"/>
      <c r="D168" s="658"/>
      <c r="E168" s="644"/>
      <c r="F168" s="649"/>
      <c r="G168" s="649"/>
    </row>
    <row r="169" spans="1:7" x14ac:dyDescent="0.25">
      <c r="A169" s="931"/>
      <c r="B169" s="647" t="s">
        <v>774</v>
      </c>
      <c r="C169" s="933"/>
      <c r="D169" s="593" t="s">
        <v>742</v>
      </c>
      <c r="E169" s="644"/>
      <c r="F169" s="593"/>
      <c r="G169" s="593"/>
    </row>
    <row r="170" spans="1:7" x14ac:dyDescent="0.25">
      <c r="A170" s="931"/>
      <c r="B170" s="646" t="s">
        <v>775</v>
      </c>
      <c r="C170" s="933"/>
      <c r="D170" s="593"/>
      <c r="E170" s="644"/>
      <c r="F170" s="593"/>
      <c r="G170" s="593"/>
    </row>
    <row r="171" spans="1:7" ht="25.5" customHeight="1" x14ac:dyDescent="0.25">
      <c r="A171" s="934" t="s">
        <v>776</v>
      </c>
      <c r="B171" s="641" t="s">
        <v>731</v>
      </c>
      <c r="C171" s="642" t="s">
        <v>732</v>
      </c>
      <c r="D171" s="593"/>
      <c r="E171" s="935" t="s">
        <v>777</v>
      </c>
      <c r="F171" s="593"/>
      <c r="G171" s="593"/>
    </row>
    <row r="172" spans="1:7" ht="36.5" x14ac:dyDescent="0.25">
      <c r="A172" s="934"/>
      <c r="B172" s="641" t="s">
        <v>734</v>
      </c>
      <c r="C172" s="642" t="s">
        <v>735</v>
      </c>
      <c r="D172" s="593"/>
      <c r="E172" s="935"/>
      <c r="F172" s="593"/>
      <c r="G172" s="593"/>
    </row>
    <row r="173" spans="1:7" ht="25" x14ac:dyDescent="0.25">
      <c r="A173" s="934"/>
      <c r="B173" s="641" t="s">
        <v>736</v>
      </c>
      <c r="C173" s="642" t="s">
        <v>737</v>
      </c>
      <c r="D173" s="593"/>
      <c r="E173" s="935"/>
      <c r="F173" s="593"/>
      <c r="G173" s="593"/>
    </row>
    <row r="174" spans="1:7" ht="105.5" x14ac:dyDescent="0.25">
      <c r="A174" s="934"/>
      <c r="B174" s="641" t="s">
        <v>778</v>
      </c>
      <c r="C174" s="642" t="s">
        <v>779</v>
      </c>
      <c r="D174" s="593"/>
      <c r="E174" s="935"/>
      <c r="F174" s="593"/>
      <c r="G174" s="593"/>
    </row>
    <row r="175" spans="1:7" x14ac:dyDescent="0.25">
      <c r="A175" s="914" t="s">
        <v>91</v>
      </c>
      <c r="B175" s="914"/>
      <c r="C175" s="655"/>
      <c r="D175" s="655"/>
      <c r="E175" s="656"/>
      <c r="F175" s="655"/>
      <c r="G175" s="657">
        <f>SUM(G135:G174)</f>
        <v>0</v>
      </c>
    </row>
    <row r="180" spans="1:7" ht="12.75" customHeight="1" x14ac:dyDescent="0.25">
      <c r="A180" s="900" t="s">
        <v>23</v>
      </c>
      <c r="B180" s="900"/>
      <c r="C180" s="928">
        <f>Presentación!$C$3</f>
        <v>1990</v>
      </c>
      <c r="D180" s="928"/>
      <c r="E180" s="928"/>
      <c r="F180" s="928"/>
      <c r="G180" s="928"/>
    </row>
    <row r="181" spans="1:7" ht="12.75" customHeight="1" x14ac:dyDescent="0.25">
      <c r="A181" s="639"/>
      <c r="B181" s="640" t="s">
        <v>24</v>
      </c>
      <c r="C181" s="928" t="s">
        <v>94</v>
      </c>
      <c r="D181" s="928"/>
      <c r="E181" s="928"/>
      <c r="F181" s="928"/>
      <c r="G181" s="928"/>
    </row>
    <row r="182" spans="1:7" ht="12.75" customHeight="1" x14ac:dyDescent="0.25">
      <c r="A182" s="900" t="s">
        <v>5</v>
      </c>
      <c r="B182" s="900"/>
      <c r="C182" s="901" t="s">
        <v>26</v>
      </c>
      <c r="D182" s="901"/>
      <c r="E182" s="901"/>
      <c r="F182" s="901"/>
      <c r="G182" s="901"/>
    </row>
    <row r="183" spans="1:7" ht="12.75" customHeight="1" x14ac:dyDescent="0.25">
      <c r="A183" s="900" t="s">
        <v>27</v>
      </c>
      <c r="B183" s="900"/>
      <c r="C183" s="901" t="s">
        <v>716</v>
      </c>
      <c r="D183" s="901"/>
      <c r="E183" s="901"/>
      <c r="F183" s="901"/>
      <c r="G183" s="901"/>
    </row>
    <row r="184" spans="1:7" ht="12.75" customHeight="1" x14ac:dyDescent="0.25">
      <c r="A184" s="900" t="s">
        <v>29</v>
      </c>
      <c r="B184" s="900"/>
      <c r="C184" s="901" t="s">
        <v>717</v>
      </c>
      <c r="D184" s="901"/>
      <c r="E184" s="901"/>
      <c r="F184" s="901"/>
      <c r="G184" s="901"/>
    </row>
    <row r="185" spans="1:7" ht="12.75" customHeight="1" x14ac:dyDescent="0.25">
      <c r="A185" s="900" t="s">
        <v>31</v>
      </c>
      <c r="B185" s="900"/>
      <c r="C185" s="901" t="s">
        <v>262</v>
      </c>
      <c r="D185" s="901"/>
      <c r="E185" s="901"/>
      <c r="F185" s="901"/>
      <c r="G185" s="901"/>
    </row>
    <row r="186" spans="1:7" ht="12.75" customHeight="1" x14ac:dyDescent="0.25">
      <c r="A186" s="902" t="s">
        <v>33</v>
      </c>
      <c r="B186" s="902"/>
      <c r="C186" s="903" t="s">
        <v>718</v>
      </c>
      <c r="D186" s="903"/>
      <c r="E186" s="903"/>
      <c r="F186" s="903"/>
      <c r="G186" s="903"/>
    </row>
    <row r="187" spans="1:7" ht="36.75" customHeight="1" x14ac:dyDescent="0.25">
      <c r="A187" s="747" t="s">
        <v>719</v>
      </c>
      <c r="B187" s="747"/>
      <c r="C187" s="929" t="s">
        <v>720</v>
      </c>
      <c r="D187" s="929"/>
      <c r="E187" s="929" t="s">
        <v>721</v>
      </c>
      <c r="F187" s="929"/>
      <c r="G187" s="592" t="s">
        <v>722</v>
      </c>
    </row>
    <row r="188" spans="1:7" ht="12" customHeight="1" x14ac:dyDescent="0.25">
      <c r="A188" s="747"/>
      <c r="B188" s="747"/>
      <c r="C188" s="745" t="s">
        <v>723</v>
      </c>
      <c r="D188" s="745"/>
      <c r="E188" s="745" t="s">
        <v>724</v>
      </c>
      <c r="F188" s="745"/>
      <c r="G188" s="745" t="s">
        <v>725</v>
      </c>
    </row>
    <row r="189" spans="1:7" x14ac:dyDescent="0.25">
      <c r="A189" s="747"/>
      <c r="B189" s="747"/>
      <c r="C189" s="745"/>
      <c r="D189" s="745"/>
      <c r="E189" s="745"/>
      <c r="F189" s="745"/>
      <c r="G189" s="745"/>
    </row>
    <row r="190" spans="1:7" ht="13.5" customHeight="1" x14ac:dyDescent="0.25">
      <c r="A190" s="747"/>
      <c r="B190" s="747"/>
      <c r="C190" s="745"/>
      <c r="D190" s="745"/>
      <c r="E190" s="745" t="s">
        <v>726</v>
      </c>
      <c r="F190" s="745"/>
      <c r="G190" s="253" t="s">
        <v>727</v>
      </c>
    </row>
    <row r="191" spans="1:7" ht="13.5" customHeight="1" x14ac:dyDescent="0.35">
      <c r="A191" s="747"/>
      <c r="B191" s="747"/>
      <c r="C191" s="930" t="s">
        <v>728</v>
      </c>
      <c r="D191" s="930"/>
      <c r="E191" s="930" t="s">
        <v>308</v>
      </c>
      <c r="F191" s="930"/>
      <c r="G191" s="596" t="s">
        <v>729</v>
      </c>
    </row>
    <row r="192" spans="1:7" ht="25.5" customHeight="1" x14ac:dyDescent="0.25">
      <c r="A192" s="931" t="s">
        <v>730</v>
      </c>
      <c r="B192" s="641" t="s">
        <v>731</v>
      </c>
      <c r="C192" s="642" t="s">
        <v>732</v>
      </c>
      <c r="D192" s="593"/>
      <c r="E192" s="932" t="s">
        <v>733</v>
      </c>
      <c r="F192" s="593"/>
      <c r="G192" s="593"/>
    </row>
    <row r="193" spans="1:7" ht="36.5" x14ac:dyDescent="0.25">
      <c r="A193" s="931"/>
      <c r="B193" s="641" t="s">
        <v>734</v>
      </c>
      <c r="C193" s="642" t="s">
        <v>735</v>
      </c>
      <c r="D193" s="593"/>
      <c r="E193" s="932"/>
      <c r="F193" s="593"/>
      <c r="G193" s="593"/>
    </row>
    <row r="194" spans="1:7" ht="25" x14ac:dyDescent="0.25">
      <c r="A194" s="931"/>
      <c r="B194" s="641" t="s">
        <v>736</v>
      </c>
      <c r="C194" s="642" t="s">
        <v>737</v>
      </c>
      <c r="D194" s="593"/>
      <c r="E194" s="932"/>
      <c r="F194" s="593"/>
      <c r="G194" s="593"/>
    </row>
    <row r="195" spans="1:7" x14ac:dyDescent="0.25">
      <c r="A195" s="931"/>
      <c r="B195" s="643" t="s">
        <v>738</v>
      </c>
      <c r="C195" s="642"/>
      <c r="D195" s="593"/>
      <c r="E195" s="932"/>
      <c r="F195" s="593"/>
      <c r="G195" s="593"/>
    </row>
    <row r="196" spans="1:7" ht="12.75" customHeight="1" x14ac:dyDescent="0.25">
      <c r="A196" s="931"/>
      <c r="B196" s="643" t="s">
        <v>739</v>
      </c>
      <c r="C196" s="933" t="s">
        <v>740</v>
      </c>
      <c r="D196" s="593"/>
      <c r="E196" s="644"/>
      <c r="F196" s="593"/>
      <c r="G196" s="593"/>
    </row>
    <row r="197" spans="1:7" x14ac:dyDescent="0.25">
      <c r="A197" s="931"/>
      <c r="B197" s="645" t="s">
        <v>741</v>
      </c>
      <c r="C197" s="933"/>
      <c r="D197" s="593" t="s">
        <v>742</v>
      </c>
      <c r="E197" s="644"/>
      <c r="F197" s="593"/>
      <c r="G197" s="593"/>
    </row>
    <row r="198" spans="1:7" x14ac:dyDescent="0.25">
      <c r="A198" s="931"/>
      <c r="B198" s="645" t="s">
        <v>743</v>
      </c>
      <c r="C198" s="933"/>
      <c r="D198" s="593" t="s">
        <v>742</v>
      </c>
      <c r="E198" s="644"/>
      <c r="F198" s="593"/>
      <c r="G198" s="593"/>
    </row>
    <row r="199" spans="1:7" x14ac:dyDescent="0.25">
      <c r="A199" s="931"/>
      <c r="B199" s="646" t="s">
        <v>744</v>
      </c>
      <c r="C199" s="933"/>
      <c r="D199" s="593"/>
      <c r="E199" s="644"/>
      <c r="F199" s="593"/>
      <c r="G199" s="593"/>
    </row>
    <row r="200" spans="1:7" x14ac:dyDescent="0.25">
      <c r="A200" s="931"/>
      <c r="B200" s="645" t="s">
        <v>745</v>
      </c>
      <c r="C200" s="933"/>
      <c r="D200" s="593"/>
      <c r="E200" s="644"/>
      <c r="F200" s="593"/>
      <c r="G200" s="593"/>
    </row>
    <row r="201" spans="1:7" x14ac:dyDescent="0.25">
      <c r="A201" s="931"/>
      <c r="B201" s="647" t="s">
        <v>746</v>
      </c>
      <c r="C201" s="933"/>
      <c r="D201" s="648"/>
      <c r="E201" s="644"/>
      <c r="F201" s="649"/>
      <c r="G201" s="649"/>
    </row>
    <row r="202" spans="1:7" x14ac:dyDescent="0.25">
      <c r="A202" s="931"/>
      <c r="B202" s="647" t="s">
        <v>747</v>
      </c>
      <c r="C202" s="933"/>
      <c r="D202" s="654"/>
      <c r="E202" s="644"/>
      <c r="F202" s="649"/>
      <c r="G202" s="649"/>
    </row>
    <row r="203" spans="1:7" x14ac:dyDescent="0.25">
      <c r="A203" s="931"/>
      <c r="B203" s="647" t="s">
        <v>748</v>
      </c>
      <c r="C203" s="933"/>
      <c r="D203" s="654"/>
      <c r="E203" s="644"/>
      <c r="F203" s="649"/>
      <c r="G203" s="649"/>
    </row>
    <row r="204" spans="1:7" x14ac:dyDescent="0.25">
      <c r="A204" s="931"/>
      <c r="B204" s="647" t="s">
        <v>749</v>
      </c>
      <c r="C204" s="933"/>
      <c r="D204" s="653" t="s">
        <v>742</v>
      </c>
      <c r="E204" s="644"/>
      <c r="F204" s="593"/>
      <c r="G204" s="593"/>
    </row>
    <row r="205" spans="1:7" x14ac:dyDescent="0.25">
      <c r="A205" s="931"/>
      <c r="B205" s="647" t="s">
        <v>750</v>
      </c>
      <c r="C205" s="933"/>
      <c r="D205" s="593" t="s">
        <v>742</v>
      </c>
      <c r="E205" s="644"/>
      <c r="F205" s="593"/>
      <c r="G205" s="593"/>
    </row>
    <row r="206" spans="1:7" x14ac:dyDescent="0.25">
      <c r="A206" s="931"/>
      <c r="B206" s="646" t="s">
        <v>751</v>
      </c>
      <c r="C206" s="933"/>
      <c r="D206" s="593"/>
      <c r="E206" s="644"/>
      <c r="F206" s="593"/>
      <c r="G206" s="593"/>
    </row>
    <row r="207" spans="1:7" x14ac:dyDescent="0.25">
      <c r="A207" s="931"/>
      <c r="B207" s="645" t="s">
        <v>752</v>
      </c>
      <c r="C207" s="933"/>
      <c r="D207" s="593" t="s">
        <v>742</v>
      </c>
      <c r="E207" s="644"/>
      <c r="F207" s="593"/>
      <c r="G207" s="593"/>
    </row>
    <row r="208" spans="1:7" x14ac:dyDescent="0.25">
      <c r="A208" s="931"/>
      <c r="B208" s="645" t="s">
        <v>753</v>
      </c>
      <c r="C208" s="933"/>
      <c r="D208" s="593" t="s">
        <v>742</v>
      </c>
      <c r="E208" s="644"/>
      <c r="F208" s="593"/>
      <c r="G208" s="593"/>
    </row>
    <row r="209" spans="1:7" x14ac:dyDescent="0.25">
      <c r="A209" s="931"/>
      <c r="B209" s="647" t="s">
        <v>754</v>
      </c>
      <c r="C209" s="933"/>
      <c r="D209" s="593" t="s">
        <v>742</v>
      </c>
      <c r="E209" s="644"/>
      <c r="F209" s="593"/>
      <c r="G209" s="593"/>
    </row>
    <row r="210" spans="1:7" x14ac:dyDescent="0.25">
      <c r="A210" s="931"/>
      <c r="B210" s="647" t="s">
        <v>755</v>
      </c>
      <c r="C210" s="933"/>
      <c r="D210" s="593" t="s">
        <v>742</v>
      </c>
      <c r="E210" s="644"/>
      <c r="F210" s="593"/>
      <c r="G210" s="593"/>
    </row>
    <row r="211" spans="1:7" x14ac:dyDescent="0.25">
      <c r="A211" s="931"/>
      <c r="B211" s="647" t="s">
        <v>756</v>
      </c>
      <c r="C211" s="933"/>
      <c r="D211" s="593" t="s">
        <v>742</v>
      </c>
      <c r="E211" s="644"/>
      <c r="F211" s="593"/>
      <c r="G211" s="593"/>
    </row>
    <row r="212" spans="1:7" x14ac:dyDescent="0.25">
      <c r="A212" s="931"/>
      <c r="B212" s="647" t="s">
        <v>757</v>
      </c>
      <c r="C212" s="933"/>
      <c r="D212" s="593" t="s">
        <v>742</v>
      </c>
      <c r="E212" s="644"/>
      <c r="F212" s="593"/>
      <c r="G212" s="593"/>
    </row>
    <row r="213" spans="1:7" x14ac:dyDescent="0.25">
      <c r="A213" s="931"/>
      <c r="B213" s="647" t="s">
        <v>758</v>
      </c>
      <c r="C213" s="933"/>
      <c r="D213" s="593" t="s">
        <v>742</v>
      </c>
      <c r="E213" s="644"/>
      <c r="F213" s="593"/>
      <c r="G213" s="593"/>
    </row>
    <row r="214" spans="1:7" x14ac:dyDescent="0.25">
      <c r="A214" s="931"/>
      <c r="B214" s="646" t="s">
        <v>759</v>
      </c>
      <c r="C214" s="933"/>
      <c r="D214" s="593"/>
      <c r="E214" s="644"/>
      <c r="F214" s="593"/>
      <c r="G214" s="593"/>
    </row>
    <row r="215" spans="1:7" x14ac:dyDescent="0.25">
      <c r="A215" s="931"/>
      <c r="B215" s="645" t="s">
        <v>760</v>
      </c>
      <c r="C215" s="933"/>
      <c r="D215" s="593" t="s">
        <v>742</v>
      </c>
      <c r="E215" s="644"/>
      <c r="F215" s="593"/>
      <c r="G215" s="593"/>
    </row>
    <row r="216" spans="1:7" x14ac:dyDescent="0.25">
      <c r="A216" s="931"/>
      <c r="B216" s="645" t="s">
        <v>761</v>
      </c>
      <c r="C216" s="933"/>
      <c r="D216" s="593" t="s">
        <v>742</v>
      </c>
      <c r="E216" s="644"/>
      <c r="F216" s="593"/>
      <c r="G216" s="593"/>
    </row>
    <row r="217" spans="1:7" x14ac:dyDescent="0.25">
      <c r="A217" s="931"/>
      <c r="B217" s="647" t="s">
        <v>762</v>
      </c>
      <c r="C217" s="933"/>
      <c r="D217" s="593" t="s">
        <v>742</v>
      </c>
      <c r="E217" s="644"/>
      <c r="F217" s="593"/>
      <c r="G217" s="593"/>
    </row>
    <row r="218" spans="1:7" x14ac:dyDescent="0.25">
      <c r="A218" s="931"/>
      <c r="B218" s="647" t="s">
        <v>763</v>
      </c>
      <c r="C218" s="933"/>
      <c r="D218" s="593" t="s">
        <v>742</v>
      </c>
      <c r="E218" s="644"/>
      <c r="F218" s="593"/>
      <c r="G218" s="593"/>
    </row>
    <row r="219" spans="1:7" x14ac:dyDescent="0.25">
      <c r="A219" s="931"/>
      <c r="B219" s="647" t="s">
        <v>764</v>
      </c>
      <c r="C219" s="933"/>
      <c r="D219" s="593" t="s">
        <v>742</v>
      </c>
      <c r="E219" s="644"/>
      <c r="F219" s="593"/>
      <c r="G219" s="593"/>
    </row>
    <row r="220" spans="1:7" x14ac:dyDescent="0.25">
      <c r="A220" s="931"/>
      <c r="B220" s="647" t="s">
        <v>765</v>
      </c>
      <c r="C220" s="933"/>
      <c r="D220" s="593" t="s">
        <v>742</v>
      </c>
      <c r="E220" s="644"/>
      <c r="F220" s="593"/>
      <c r="G220" s="593"/>
    </row>
    <row r="221" spans="1:7" x14ac:dyDescent="0.25">
      <c r="A221" s="931"/>
      <c r="B221" s="647" t="s">
        <v>766</v>
      </c>
      <c r="C221" s="933"/>
      <c r="D221" s="593" t="s">
        <v>742</v>
      </c>
      <c r="E221" s="644"/>
      <c r="F221" s="593"/>
      <c r="G221" s="593"/>
    </row>
    <row r="222" spans="1:7" x14ac:dyDescent="0.25">
      <c r="A222" s="931"/>
      <c r="B222" s="646" t="s">
        <v>767</v>
      </c>
      <c r="C222" s="933"/>
      <c r="D222" s="593"/>
      <c r="E222" s="644"/>
      <c r="F222" s="593"/>
      <c r="G222" s="593"/>
    </row>
    <row r="223" spans="1:7" x14ac:dyDescent="0.25">
      <c r="A223" s="931"/>
      <c r="B223" s="645" t="s">
        <v>768</v>
      </c>
      <c r="C223" s="933"/>
      <c r="D223" s="593" t="s">
        <v>742</v>
      </c>
      <c r="E223" s="644"/>
      <c r="F223" s="593"/>
      <c r="G223" s="593"/>
    </row>
    <row r="224" spans="1:7" x14ac:dyDescent="0.25">
      <c r="A224" s="931"/>
      <c r="B224" s="645" t="s">
        <v>769</v>
      </c>
      <c r="C224" s="933"/>
      <c r="D224" s="593"/>
      <c r="E224" s="644"/>
      <c r="F224" s="593"/>
      <c r="G224" s="593"/>
    </row>
    <row r="225" spans="1:7" x14ac:dyDescent="0.25">
      <c r="A225" s="931"/>
      <c r="B225" s="647" t="s">
        <v>770</v>
      </c>
      <c r="C225" s="933"/>
      <c r="D225" s="654"/>
      <c r="E225" s="644"/>
      <c r="F225" s="649"/>
      <c r="G225" s="649"/>
    </row>
    <row r="226" spans="1:7" x14ac:dyDescent="0.25">
      <c r="A226" s="931"/>
      <c r="B226" s="647" t="s">
        <v>771</v>
      </c>
      <c r="C226" s="933"/>
      <c r="D226" s="654"/>
      <c r="E226" s="644"/>
      <c r="F226" s="649"/>
      <c r="G226" s="649"/>
    </row>
    <row r="227" spans="1:7" x14ac:dyDescent="0.25">
      <c r="A227" s="931"/>
      <c r="B227" s="647" t="s">
        <v>772</v>
      </c>
      <c r="C227" s="933"/>
      <c r="D227" s="654"/>
      <c r="E227" s="644"/>
      <c r="F227" s="649"/>
      <c r="G227" s="649"/>
    </row>
    <row r="228" spans="1:7" x14ac:dyDescent="0.25">
      <c r="A228" s="931"/>
      <c r="B228" s="647" t="s">
        <v>773</v>
      </c>
      <c r="C228" s="933"/>
      <c r="D228" s="654"/>
      <c r="E228" s="644"/>
      <c r="F228" s="649"/>
      <c r="G228" s="649"/>
    </row>
    <row r="229" spans="1:7" x14ac:dyDescent="0.25">
      <c r="A229" s="931"/>
      <c r="B229" s="647" t="s">
        <v>774</v>
      </c>
      <c r="C229" s="933"/>
      <c r="D229" s="593" t="s">
        <v>742</v>
      </c>
      <c r="E229" s="644"/>
      <c r="F229" s="593"/>
      <c r="G229" s="593"/>
    </row>
    <row r="230" spans="1:7" x14ac:dyDescent="0.25">
      <c r="A230" s="931"/>
      <c r="B230" s="646" t="s">
        <v>775</v>
      </c>
      <c r="C230" s="933"/>
      <c r="D230" s="593"/>
      <c r="E230" s="644"/>
      <c r="F230" s="593"/>
      <c r="G230" s="593"/>
    </row>
    <row r="231" spans="1:7" ht="25.5" customHeight="1" x14ac:dyDescent="0.25">
      <c r="A231" s="934" t="s">
        <v>776</v>
      </c>
      <c r="B231" s="641" t="s">
        <v>731</v>
      </c>
      <c r="C231" s="642" t="s">
        <v>732</v>
      </c>
      <c r="D231" s="593"/>
      <c r="E231" s="935" t="s">
        <v>777</v>
      </c>
      <c r="F231" s="593"/>
      <c r="G231" s="593"/>
    </row>
    <row r="232" spans="1:7" ht="36.5" x14ac:dyDescent="0.25">
      <c r="A232" s="934"/>
      <c r="B232" s="641" t="s">
        <v>734</v>
      </c>
      <c r="C232" s="642" t="s">
        <v>735</v>
      </c>
      <c r="D232" s="593"/>
      <c r="E232" s="935"/>
      <c r="F232" s="593"/>
      <c r="G232" s="593"/>
    </row>
    <row r="233" spans="1:7" ht="25" x14ac:dyDescent="0.25">
      <c r="A233" s="934"/>
      <c r="B233" s="641" t="s">
        <v>736</v>
      </c>
      <c r="C233" s="642" t="s">
        <v>737</v>
      </c>
      <c r="D233" s="593"/>
      <c r="E233" s="935"/>
      <c r="F233" s="593"/>
      <c r="G233" s="593"/>
    </row>
    <row r="234" spans="1:7" ht="105.5" x14ac:dyDescent="0.25">
      <c r="A234" s="934"/>
      <c r="B234" s="641" t="s">
        <v>778</v>
      </c>
      <c r="C234" s="642" t="s">
        <v>779</v>
      </c>
      <c r="D234" s="593"/>
      <c r="E234" s="935"/>
      <c r="F234" s="593"/>
      <c r="G234" s="593"/>
    </row>
    <row r="235" spans="1:7" x14ac:dyDescent="0.25">
      <c r="A235" s="914" t="s">
        <v>91</v>
      </c>
      <c r="B235" s="914"/>
      <c r="C235" s="655"/>
      <c r="D235" s="655"/>
      <c r="E235" s="656"/>
      <c r="F235" s="655"/>
      <c r="G235" s="657">
        <f>SUM(G195:G234)</f>
        <v>0</v>
      </c>
    </row>
    <row r="240" spans="1:7" ht="12.75" customHeight="1" x14ac:dyDescent="0.25">
      <c r="A240" s="900" t="s">
        <v>23</v>
      </c>
      <c r="B240" s="900"/>
      <c r="C240" s="928">
        <f>Presentación!$C$3</f>
        <v>1990</v>
      </c>
      <c r="D240" s="928"/>
      <c r="E240" s="928"/>
      <c r="F240" s="928"/>
      <c r="G240" s="928"/>
    </row>
    <row r="241" spans="1:7" ht="12.75" customHeight="1" x14ac:dyDescent="0.25">
      <c r="A241" s="639"/>
      <c r="B241" s="640" t="s">
        <v>24</v>
      </c>
      <c r="C241" s="928" t="s">
        <v>95</v>
      </c>
      <c r="D241" s="928"/>
      <c r="E241" s="928"/>
      <c r="F241" s="928"/>
      <c r="G241" s="928"/>
    </row>
    <row r="242" spans="1:7" ht="12.75" customHeight="1" x14ac:dyDescent="0.25">
      <c r="A242" s="900" t="s">
        <v>5</v>
      </c>
      <c r="B242" s="900"/>
      <c r="C242" s="901" t="s">
        <v>26</v>
      </c>
      <c r="D242" s="901"/>
      <c r="E242" s="901"/>
      <c r="F242" s="901"/>
      <c r="G242" s="901"/>
    </row>
    <row r="243" spans="1:7" ht="12.75" customHeight="1" x14ac:dyDescent="0.25">
      <c r="A243" s="900" t="s">
        <v>27</v>
      </c>
      <c r="B243" s="900"/>
      <c r="C243" s="901" t="s">
        <v>716</v>
      </c>
      <c r="D243" s="901"/>
      <c r="E243" s="901"/>
      <c r="F243" s="901"/>
      <c r="G243" s="901"/>
    </row>
    <row r="244" spans="1:7" ht="12.75" customHeight="1" x14ac:dyDescent="0.25">
      <c r="A244" s="900" t="s">
        <v>29</v>
      </c>
      <c r="B244" s="900"/>
      <c r="C244" s="901" t="s">
        <v>717</v>
      </c>
      <c r="D244" s="901"/>
      <c r="E244" s="901"/>
      <c r="F244" s="901"/>
      <c r="G244" s="901"/>
    </row>
    <row r="245" spans="1:7" ht="12.75" customHeight="1" x14ac:dyDescent="0.25">
      <c r="A245" s="900" t="s">
        <v>31</v>
      </c>
      <c r="B245" s="900"/>
      <c r="C245" s="901" t="s">
        <v>262</v>
      </c>
      <c r="D245" s="901"/>
      <c r="E245" s="901"/>
      <c r="F245" s="901"/>
      <c r="G245" s="901"/>
    </row>
    <row r="246" spans="1:7" ht="12.75" customHeight="1" x14ac:dyDescent="0.25">
      <c r="A246" s="902" t="s">
        <v>33</v>
      </c>
      <c r="B246" s="902"/>
      <c r="C246" s="903" t="s">
        <v>718</v>
      </c>
      <c r="D246" s="903"/>
      <c r="E246" s="903"/>
      <c r="F246" s="903"/>
      <c r="G246" s="903"/>
    </row>
    <row r="247" spans="1:7" ht="36.75" customHeight="1" x14ac:dyDescent="0.25">
      <c r="A247" s="747" t="s">
        <v>719</v>
      </c>
      <c r="B247" s="747"/>
      <c r="C247" s="929" t="s">
        <v>720</v>
      </c>
      <c r="D247" s="929"/>
      <c r="E247" s="929" t="s">
        <v>721</v>
      </c>
      <c r="F247" s="929"/>
      <c r="G247" s="592" t="s">
        <v>722</v>
      </c>
    </row>
    <row r="248" spans="1:7" ht="12" customHeight="1" x14ac:dyDescent="0.25">
      <c r="A248" s="747"/>
      <c r="B248" s="747"/>
      <c r="C248" s="745" t="s">
        <v>723</v>
      </c>
      <c r="D248" s="745"/>
      <c r="E248" s="745" t="s">
        <v>724</v>
      </c>
      <c r="F248" s="745"/>
      <c r="G248" s="745" t="s">
        <v>725</v>
      </c>
    </row>
    <row r="249" spans="1:7" x14ac:dyDescent="0.25">
      <c r="A249" s="747"/>
      <c r="B249" s="747"/>
      <c r="C249" s="745"/>
      <c r="D249" s="745"/>
      <c r="E249" s="745"/>
      <c r="F249" s="745"/>
      <c r="G249" s="745"/>
    </row>
    <row r="250" spans="1:7" ht="13.5" customHeight="1" x14ac:dyDescent="0.25">
      <c r="A250" s="747"/>
      <c r="B250" s="747"/>
      <c r="C250" s="745"/>
      <c r="D250" s="745"/>
      <c r="E250" s="745" t="s">
        <v>726</v>
      </c>
      <c r="F250" s="745"/>
      <c r="G250" s="253" t="s">
        <v>727</v>
      </c>
    </row>
    <row r="251" spans="1:7" ht="13.5" customHeight="1" x14ac:dyDescent="0.35">
      <c r="A251" s="747"/>
      <c r="B251" s="747"/>
      <c r="C251" s="930" t="s">
        <v>728</v>
      </c>
      <c r="D251" s="930"/>
      <c r="E251" s="930" t="s">
        <v>308</v>
      </c>
      <c r="F251" s="930"/>
      <c r="G251" s="596" t="s">
        <v>729</v>
      </c>
    </row>
    <row r="252" spans="1:7" ht="25.5" customHeight="1" x14ac:dyDescent="0.25">
      <c r="A252" s="931" t="s">
        <v>730</v>
      </c>
      <c r="B252" s="641" t="s">
        <v>731</v>
      </c>
      <c r="C252" s="642" t="s">
        <v>732</v>
      </c>
      <c r="D252" s="593"/>
      <c r="E252" s="932" t="s">
        <v>733</v>
      </c>
      <c r="F252" s="593"/>
      <c r="G252" s="593"/>
    </row>
    <row r="253" spans="1:7" ht="36.5" x14ac:dyDescent="0.25">
      <c r="A253" s="931"/>
      <c r="B253" s="641" t="s">
        <v>734</v>
      </c>
      <c r="C253" s="642" t="s">
        <v>735</v>
      </c>
      <c r="D253" s="593"/>
      <c r="E253" s="932"/>
      <c r="F253" s="593"/>
      <c r="G253" s="593"/>
    </row>
    <row r="254" spans="1:7" ht="25" x14ac:dyDescent="0.25">
      <c r="A254" s="931"/>
      <c r="B254" s="641" t="s">
        <v>736</v>
      </c>
      <c r="C254" s="642" t="s">
        <v>737</v>
      </c>
      <c r="D254" s="593"/>
      <c r="E254" s="932"/>
      <c r="F254" s="593"/>
      <c r="G254" s="593"/>
    </row>
    <row r="255" spans="1:7" x14ac:dyDescent="0.25">
      <c r="A255" s="931"/>
      <c r="B255" s="643" t="s">
        <v>738</v>
      </c>
      <c r="C255" s="642"/>
      <c r="D255" s="593"/>
      <c r="E255" s="932"/>
      <c r="F255" s="593"/>
      <c r="G255" s="593"/>
    </row>
    <row r="256" spans="1:7" ht="12.75" customHeight="1" x14ac:dyDescent="0.25">
      <c r="A256" s="931"/>
      <c r="B256" s="643" t="s">
        <v>739</v>
      </c>
      <c r="C256" s="933" t="s">
        <v>740</v>
      </c>
      <c r="D256" s="593"/>
      <c r="E256" s="644"/>
      <c r="F256" s="593"/>
      <c r="G256" s="593"/>
    </row>
    <row r="257" spans="1:7" x14ac:dyDescent="0.25">
      <c r="A257" s="931"/>
      <c r="B257" s="645" t="s">
        <v>741</v>
      </c>
      <c r="C257" s="933"/>
      <c r="D257" s="593" t="s">
        <v>742</v>
      </c>
      <c r="E257" s="644"/>
      <c r="F257" s="593"/>
      <c r="G257" s="593"/>
    </row>
    <row r="258" spans="1:7" x14ac:dyDescent="0.25">
      <c r="A258" s="931"/>
      <c r="B258" s="645" t="s">
        <v>743</v>
      </c>
      <c r="C258" s="933"/>
      <c r="D258" s="593" t="s">
        <v>742</v>
      </c>
      <c r="E258" s="644"/>
      <c r="F258" s="593"/>
      <c r="G258" s="593"/>
    </row>
    <row r="259" spans="1:7" x14ac:dyDescent="0.25">
      <c r="A259" s="931"/>
      <c r="B259" s="646" t="s">
        <v>744</v>
      </c>
      <c r="C259" s="933"/>
      <c r="D259" s="593"/>
      <c r="E259" s="644"/>
      <c r="F259" s="593"/>
      <c r="G259" s="593"/>
    </row>
    <row r="260" spans="1:7" x14ac:dyDescent="0.25">
      <c r="A260" s="931"/>
      <c r="B260" s="645" t="s">
        <v>745</v>
      </c>
      <c r="C260" s="933"/>
      <c r="D260" s="593"/>
      <c r="E260" s="644"/>
      <c r="F260" s="593"/>
      <c r="G260" s="593"/>
    </row>
    <row r="261" spans="1:7" x14ac:dyDescent="0.25">
      <c r="A261" s="931"/>
      <c r="B261" s="647" t="s">
        <v>746</v>
      </c>
      <c r="C261" s="933"/>
      <c r="D261" s="648"/>
      <c r="E261" s="644"/>
      <c r="F261" s="649"/>
      <c r="G261" s="649"/>
    </row>
    <row r="262" spans="1:7" x14ac:dyDescent="0.25">
      <c r="A262" s="931"/>
      <c r="B262" s="647" t="s">
        <v>747</v>
      </c>
      <c r="C262" s="933"/>
      <c r="D262" s="654"/>
      <c r="E262" s="644"/>
      <c r="F262" s="649"/>
      <c r="G262" s="649"/>
    </row>
    <row r="263" spans="1:7" x14ac:dyDescent="0.25">
      <c r="A263" s="931"/>
      <c r="B263" s="647" t="s">
        <v>748</v>
      </c>
      <c r="C263" s="933"/>
      <c r="D263" s="654"/>
      <c r="E263" s="644"/>
      <c r="F263" s="649"/>
      <c r="G263" s="649"/>
    </row>
    <row r="264" spans="1:7" x14ac:dyDescent="0.25">
      <c r="A264" s="931"/>
      <c r="B264" s="647" t="s">
        <v>749</v>
      </c>
      <c r="C264" s="933"/>
      <c r="D264" s="653" t="s">
        <v>742</v>
      </c>
      <c r="E264" s="644"/>
      <c r="F264" s="593"/>
      <c r="G264" s="593"/>
    </row>
    <row r="265" spans="1:7" x14ac:dyDescent="0.25">
      <c r="A265" s="931"/>
      <c r="B265" s="647" t="s">
        <v>750</v>
      </c>
      <c r="C265" s="933"/>
      <c r="D265" s="593" t="s">
        <v>742</v>
      </c>
      <c r="E265" s="644"/>
      <c r="F265" s="593"/>
      <c r="G265" s="593"/>
    </row>
    <row r="266" spans="1:7" x14ac:dyDescent="0.25">
      <c r="A266" s="931"/>
      <c r="B266" s="646" t="s">
        <v>751</v>
      </c>
      <c r="C266" s="933"/>
      <c r="D266" s="593"/>
      <c r="E266" s="644"/>
      <c r="F266" s="593"/>
      <c r="G266" s="593"/>
    </row>
    <row r="267" spans="1:7" x14ac:dyDescent="0.25">
      <c r="A267" s="931"/>
      <c r="B267" s="645" t="s">
        <v>752</v>
      </c>
      <c r="C267" s="933"/>
      <c r="D267" s="593" t="s">
        <v>742</v>
      </c>
      <c r="E267" s="644"/>
      <c r="F267" s="593"/>
      <c r="G267" s="593"/>
    </row>
    <row r="268" spans="1:7" x14ac:dyDescent="0.25">
      <c r="A268" s="931"/>
      <c r="B268" s="645" t="s">
        <v>753</v>
      </c>
      <c r="C268" s="933"/>
      <c r="D268" s="593" t="s">
        <v>742</v>
      </c>
      <c r="E268" s="644"/>
      <c r="F268" s="593"/>
      <c r="G268" s="593"/>
    </row>
    <row r="269" spans="1:7" x14ac:dyDescent="0.25">
      <c r="A269" s="931"/>
      <c r="B269" s="647" t="s">
        <v>754</v>
      </c>
      <c r="C269" s="933"/>
      <c r="D269" s="593" t="s">
        <v>742</v>
      </c>
      <c r="E269" s="644"/>
      <c r="F269" s="593"/>
      <c r="G269" s="593"/>
    </row>
    <row r="270" spans="1:7" x14ac:dyDescent="0.25">
      <c r="A270" s="931"/>
      <c r="B270" s="647" t="s">
        <v>755</v>
      </c>
      <c r="C270" s="933"/>
      <c r="D270" s="593" t="s">
        <v>742</v>
      </c>
      <c r="E270" s="644"/>
      <c r="F270" s="593"/>
      <c r="G270" s="593"/>
    </row>
    <row r="271" spans="1:7" x14ac:dyDescent="0.25">
      <c r="A271" s="931"/>
      <c r="B271" s="647" t="s">
        <v>756</v>
      </c>
      <c r="C271" s="933"/>
      <c r="D271" s="593" t="s">
        <v>742</v>
      </c>
      <c r="E271" s="644"/>
      <c r="F271" s="593"/>
      <c r="G271" s="593"/>
    </row>
    <row r="272" spans="1:7" x14ac:dyDescent="0.25">
      <c r="A272" s="931"/>
      <c r="B272" s="647" t="s">
        <v>757</v>
      </c>
      <c r="C272" s="933"/>
      <c r="D272" s="593" t="s">
        <v>742</v>
      </c>
      <c r="E272" s="644"/>
      <c r="F272" s="593"/>
      <c r="G272" s="593"/>
    </row>
    <row r="273" spans="1:7" x14ac:dyDescent="0.25">
      <c r="A273" s="931"/>
      <c r="B273" s="647" t="s">
        <v>758</v>
      </c>
      <c r="C273" s="933"/>
      <c r="D273" s="593" t="s">
        <v>742</v>
      </c>
      <c r="E273" s="644"/>
      <c r="F273" s="593"/>
      <c r="G273" s="593"/>
    </row>
    <row r="274" spans="1:7" x14ac:dyDescent="0.25">
      <c r="A274" s="931"/>
      <c r="B274" s="646" t="s">
        <v>759</v>
      </c>
      <c r="C274" s="933"/>
      <c r="D274" s="593"/>
      <c r="E274" s="644"/>
      <c r="F274" s="593"/>
      <c r="G274" s="593"/>
    </row>
    <row r="275" spans="1:7" x14ac:dyDescent="0.25">
      <c r="A275" s="931"/>
      <c r="B275" s="645" t="s">
        <v>760</v>
      </c>
      <c r="C275" s="933"/>
      <c r="D275" s="593" t="s">
        <v>742</v>
      </c>
      <c r="E275" s="644"/>
      <c r="F275" s="593"/>
      <c r="G275" s="593"/>
    </row>
    <row r="276" spans="1:7" x14ac:dyDescent="0.25">
      <c r="A276" s="931"/>
      <c r="B276" s="645" t="s">
        <v>761</v>
      </c>
      <c r="C276" s="933"/>
      <c r="D276" s="593" t="s">
        <v>742</v>
      </c>
      <c r="E276" s="644"/>
      <c r="F276" s="593"/>
      <c r="G276" s="593"/>
    </row>
    <row r="277" spans="1:7" x14ac:dyDescent="0.25">
      <c r="A277" s="931"/>
      <c r="B277" s="647" t="s">
        <v>762</v>
      </c>
      <c r="C277" s="933"/>
      <c r="D277" s="593" t="s">
        <v>742</v>
      </c>
      <c r="E277" s="644"/>
      <c r="F277" s="593"/>
      <c r="G277" s="593"/>
    </row>
    <row r="278" spans="1:7" x14ac:dyDescent="0.25">
      <c r="A278" s="931"/>
      <c r="B278" s="647" t="s">
        <v>763</v>
      </c>
      <c r="C278" s="933"/>
      <c r="D278" s="593" t="s">
        <v>742</v>
      </c>
      <c r="E278" s="644"/>
      <c r="F278" s="593"/>
      <c r="G278" s="593"/>
    </row>
    <row r="279" spans="1:7" x14ac:dyDescent="0.25">
      <c r="A279" s="931"/>
      <c r="B279" s="647" t="s">
        <v>764</v>
      </c>
      <c r="C279" s="933"/>
      <c r="D279" s="593" t="s">
        <v>742</v>
      </c>
      <c r="E279" s="644"/>
      <c r="F279" s="593"/>
      <c r="G279" s="593"/>
    </row>
    <row r="280" spans="1:7" x14ac:dyDescent="0.25">
      <c r="A280" s="931"/>
      <c r="B280" s="647" t="s">
        <v>765</v>
      </c>
      <c r="C280" s="933"/>
      <c r="D280" s="593" t="s">
        <v>742</v>
      </c>
      <c r="E280" s="644"/>
      <c r="F280" s="593"/>
      <c r="G280" s="593"/>
    </row>
    <row r="281" spans="1:7" x14ac:dyDescent="0.25">
      <c r="A281" s="931"/>
      <c r="B281" s="647" t="s">
        <v>766</v>
      </c>
      <c r="C281" s="933"/>
      <c r="D281" s="593" t="s">
        <v>742</v>
      </c>
      <c r="E281" s="644"/>
      <c r="F281" s="593"/>
      <c r="G281" s="593"/>
    </row>
    <row r="282" spans="1:7" x14ac:dyDescent="0.25">
      <c r="A282" s="931"/>
      <c r="B282" s="646" t="s">
        <v>767</v>
      </c>
      <c r="C282" s="933"/>
      <c r="D282" s="593"/>
      <c r="E282" s="644"/>
      <c r="F282" s="593"/>
      <c r="G282" s="593"/>
    </row>
    <row r="283" spans="1:7" x14ac:dyDescent="0.25">
      <c r="A283" s="931"/>
      <c r="B283" s="645" t="s">
        <v>768</v>
      </c>
      <c r="C283" s="933"/>
      <c r="D283" s="593" t="s">
        <v>742</v>
      </c>
      <c r="E283" s="644"/>
      <c r="F283" s="593"/>
      <c r="G283" s="593"/>
    </row>
    <row r="284" spans="1:7" x14ac:dyDescent="0.25">
      <c r="A284" s="931"/>
      <c r="B284" s="645" t="s">
        <v>769</v>
      </c>
      <c r="C284" s="933"/>
      <c r="D284" s="593"/>
      <c r="E284" s="644"/>
      <c r="F284" s="593"/>
      <c r="G284" s="593"/>
    </row>
    <row r="285" spans="1:7" x14ac:dyDescent="0.25">
      <c r="A285" s="931"/>
      <c r="B285" s="647" t="s">
        <v>770</v>
      </c>
      <c r="C285" s="933"/>
      <c r="D285" s="654"/>
      <c r="E285" s="644"/>
      <c r="F285" s="649"/>
      <c r="G285" s="649"/>
    </row>
    <row r="286" spans="1:7" x14ac:dyDescent="0.25">
      <c r="A286" s="931"/>
      <c r="B286" s="647" t="s">
        <v>771</v>
      </c>
      <c r="C286" s="933"/>
      <c r="D286" s="654"/>
      <c r="E286" s="644"/>
      <c r="F286" s="649"/>
      <c r="G286" s="649"/>
    </row>
    <row r="287" spans="1:7" x14ac:dyDescent="0.25">
      <c r="A287" s="931"/>
      <c r="B287" s="647" t="s">
        <v>772</v>
      </c>
      <c r="C287" s="933"/>
      <c r="D287" s="654"/>
      <c r="E287" s="644"/>
      <c r="F287" s="649"/>
      <c r="G287" s="649"/>
    </row>
    <row r="288" spans="1:7" x14ac:dyDescent="0.25">
      <c r="A288" s="931"/>
      <c r="B288" s="647" t="s">
        <v>773</v>
      </c>
      <c r="C288" s="933"/>
      <c r="D288" s="654"/>
      <c r="E288" s="644"/>
      <c r="F288" s="649"/>
      <c r="G288" s="649"/>
    </row>
    <row r="289" spans="1:7" x14ac:dyDescent="0.25">
      <c r="A289" s="931"/>
      <c r="B289" s="647" t="s">
        <v>774</v>
      </c>
      <c r="C289" s="933"/>
      <c r="D289" s="593" t="s">
        <v>742</v>
      </c>
      <c r="E289" s="644"/>
      <c r="F289" s="593"/>
      <c r="G289" s="593"/>
    </row>
    <row r="290" spans="1:7" x14ac:dyDescent="0.25">
      <c r="A290" s="931"/>
      <c r="B290" s="646" t="s">
        <v>775</v>
      </c>
      <c r="C290" s="933"/>
      <c r="D290" s="593"/>
      <c r="E290" s="644"/>
      <c r="F290" s="593"/>
      <c r="G290" s="593"/>
    </row>
    <row r="291" spans="1:7" ht="25.5" customHeight="1" x14ac:dyDescent="0.25">
      <c r="A291" s="934" t="s">
        <v>776</v>
      </c>
      <c r="B291" s="641" t="s">
        <v>731</v>
      </c>
      <c r="C291" s="642" t="s">
        <v>732</v>
      </c>
      <c r="D291" s="593"/>
      <c r="E291" s="935" t="s">
        <v>777</v>
      </c>
      <c r="F291" s="593"/>
      <c r="G291" s="593"/>
    </row>
    <row r="292" spans="1:7" ht="36.5" x14ac:dyDescent="0.25">
      <c r="A292" s="934"/>
      <c r="B292" s="641" t="s">
        <v>734</v>
      </c>
      <c r="C292" s="642" t="s">
        <v>735</v>
      </c>
      <c r="D292" s="593"/>
      <c r="E292" s="935"/>
      <c r="F292" s="593"/>
      <c r="G292" s="593"/>
    </row>
    <row r="293" spans="1:7" ht="25" x14ac:dyDescent="0.25">
      <c r="A293" s="934"/>
      <c r="B293" s="641" t="s">
        <v>736</v>
      </c>
      <c r="C293" s="642" t="s">
        <v>737</v>
      </c>
      <c r="D293" s="593"/>
      <c r="E293" s="935"/>
      <c r="F293" s="593"/>
      <c r="G293" s="593"/>
    </row>
    <row r="294" spans="1:7" ht="105.5" x14ac:dyDescent="0.25">
      <c r="A294" s="934"/>
      <c r="B294" s="641" t="s">
        <v>778</v>
      </c>
      <c r="C294" s="642" t="s">
        <v>779</v>
      </c>
      <c r="D294" s="593"/>
      <c r="E294" s="935"/>
      <c r="F294" s="593"/>
      <c r="G294" s="593"/>
    </row>
    <row r="295" spans="1:7" x14ac:dyDescent="0.25">
      <c r="A295" s="914" t="s">
        <v>91</v>
      </c>
      <c r="B295" s="914"/>
      <c r="C295" s="655"/>
      <c r="D295" s="655"/>
      <c r="E295" s="656"/>
      <c r="F295" s="655"/>
      <c r="G295" s="657">
        <f>SUM(G255:G294)</f>
        <v>0</v>
      </c>
    </row>
    <row r="300" spans="1:7" ht="12.75" customHeight="1" x14ac:dyDescent="0.25">
      <c r="A300" s="900" t="s">
        <v>23</v>
      </c>
      <c r="B300" s="900"/>
      <c r="C300" s="928">
        <f>Presentación!$C$3</f>
        <v>1990</v>
      </c>
      <c r="D300" s="928"/>
      <c r="E300" s="928"/>
      <c r="F300" s="928"/>
      <c r="G300" s="928"/>
    </row>
    <row r="301" spans="1:7" ht="12.75" customHeight="1" x14ac:dyDescent="0.25">
      <c r="A301" s="639"/>
      <c r="B301" s="640" t="s">
        <v>24</v>
      </c>
      <c r="C301" s="928" t="s">
        <v>96</v>
      </c>
      <c r="D301" s="928"/>
      <c r="E301" s="928"/>
      <c r="F301" s="928"/>
      <c r="G301" s="928"/>
    </row>
    <row r="302" spans="1:7" ht="12.75" customHeight="1" x14ac:dyDescent="0.25">
      <c r="A302" s="900" t="s">
        <v>5</v>
      </c>
      <c r="B302" s="900"/>
      <c r="C302" s="901" t="s">
        <v>26</v>
      </c>
      <c r="D302" s="901"/>
      <c r="E302" s="901"/>
      <c r="F302" s="901"/>
      <c r="G302" s="901"/>
    </row>
    <row r="303" spans="1:7" ht="12.75" customHeight="1" x14ac:dyDescent="0.25">
      <c r="A303" s="900" t="s">
        <v>27</v>
      </c>
      <c r="B303" s="900"/>
      <c r="C303" s="901" t="s">
        <v>716</v>
      </c>
      <c r="D303" s="901"/>
      <c r="E303" s="901"/>
      <c r="F303" s="901"/>
      <c r="G303" s="901"/>
    </row>
    <row r="304" spans="1:7" ht="12.75" customHeight="1" x14ac:dyDescent="0.25">
      <c r="A304" s="900" t="s">
        <v>29</v>
      </c>
      <c r="B304" s="900"/>
      <c r="C304" s="901" t="s">
        <v>717</v>
      </c>
      <c r="D304" s="901"/>
      <c r="E304" s="901"/>
      <c r="F304" s="901"/>
      <c r="G304" s="901"/>
    </row>
    <row r="305" spans="1:7" ht="12.75" customHeight="1" x14ac:dyDescent="0.25">
      <c r="A305" s="900" t="s">
        <v>31</v>
      </c>
      <c r="B305" s="900"/>
      <c r="C305" s="901" t="s">
        <v>262</v>
      </c>
      <c r="D305" s="901"/>
      <c r="E305" s="901"/>
      <c r="F305" s="901"/>
      <c r="G305" s="901"/>
    </row>
    <row r="306" spans="1:7" ht="12.75" customHeight="1" x14ac:dyDescent="0.25">
      <c r="A306" s="902" t="s">
        <v>33</v>
      </c>
      <c r="B306" s="902"/>
      <c r="C306" s="903" t="s">
        <v>718</v>
      </c>
      <c r="D306" s="903"/>
      <c r="E306" s="903"/>
      <c r="F306" s="903"/>
      <c r="G306" s="903"/>
    </row>
    <row r="307" spans="1:7" ht="36.75" customHeight="1" x14ac:dyDescent="0.25">
      <c r="A307" s="747" t="s">
        <v>719</v>
      </c>
      <c r="B307" s="747"/>
      <c r="C307" s="929" t="s">
        <v>720</v>
      </c>
      <c r="D307" s="929"/>
      <c r="E307" s="929" t="s">
        <v>721</v>
      </c>
      <c r="F307" s="929"/>
      <c r="G307" s="592" t="s">
        <v>722</v>
      </c>
    </row>
    <row r="308" spans="1:7" ht="12" customHeight="1" x14ac:dyDescent="0.25">
      <c r="A308" s="747"/>
      <c r="B308" s="747"/>
      <c r="C308" s="745" t="s">
        <v>723</v>
      </c>
      <c r="D308" s="745"/>
      <c r="E308" s="745" t="s">
        <v>724</v>
      </c>
      <c r="F308" s="745"/>
      <c r="G308" s="745" t="s">
        <v>725</v>
      </c>
    </row>
    <row r="309" spans="1:7" x14ac:dyDescent="0.25">
      <c r="A309" s="747"/>
      <c r="B309" s="747"/>
      <c r="C309" s="745"/>
      <c r="D309" s="745"/>
      <c r="E309" s="745"/>
      <c r="F309" s="745"/>
      <c r="G309" s="745"/>
    </row>
    <row r="310" spans="1:7" ht="13.5" customHeight="1" x14ac:dyDescent="0.25">
      <c r="A310" s="747"/>
      <c r="B310" s="747"/>
      <c r="C310" s="745"/>
      <c r="D310" s="745"/>
      <c r="E310" s="745" t="s">
        <v>726</v>
      </c>
      <c r="F310" s="745"/>
      <c r="G310" s="253" t="s">
        <v>727</v>
      </c>
    </row>
    <row r="311" spans="1:7" ht="13.5" customHeight="1" x14ac:dyDescent="0.35">
      <c r="A311" s="747"/>
      <c r="B311" s="747"/>
      <c r="C311" s="930" t="s">
        <v>728</v>
      </c>
      <c r="D311" s="930"/>
      <c r="E311" s="930" t="s">
        <v>308</v>
      </c>
      <c r="F311" s="930"/>
      <c r="G311" s="596" t="s">
        <v>729</v>
      </c>
    </row>
    <row r="312" spans="1:7" ht="25.5" customHeight="1" x14ac:dyDescent="0.25">
      <c r="A312" s="931" t="s">
        <v>730</v>
      </c>
      <c r="B312" s="641" t="s">
        <v>731</v>
      </c>
      <c r="C312" s="642" t="s">
        <v>732</v>
      </c>
      <c r="D312" s="593"/>
      <c r="E312" s="932" t="s">
        <v>733</v>
      </c>
      <c r="F312" s="593"/>
      <c r="G312" s="593"/>
    </row>
    <row r="313" spans="1:7" ht="36.5" x14ac:dyDescent="0.25">
      <c r="A313" s="931"/>
      <c r="B313" s="641" t="s">
        <v>734</v>
      </c>
      <c r="C313" s="642" t="s">
        <v>735</v>
      </c>
      <c r="D313" s="593"/>
      <c r="E313" s="932"/>
      <c r="F313" s="593"/>
      <c r="G313" s="593"/>
    </row>
    <row r="314" spans="1:7" ht="25" x14ac:dyDescent="0.25">
      <c r="A314" s="931"/>
      <c r="B314" s="641" t="s">
        <v>736</v>
      </c>
      <c r="C314" s="642" t="s">
        <v>737</v>
      </c>
      <c r="D314" s="593"/>
      <c r="E314" s="932"/>
      <c r="F314" s="593"/>
      <c r="G314" s="593"/>
    </row>
    <row r="315" spans="1:7" x14ac:dyDescent="0.25">
      <c r="A315" s="931"/>
      <c r="B315" s="643" t="s">
        <v>738</v>
      </c>
      <c r="C315" s="642"/>
      <c r="D315" s="593"/>
      <c r="E315" s="932"/>
      <c r="F315" s="593"/>
      <c r="G315" s="593"/>
    </row>
    <row r="316" spans="1:7" ht="12.75" customHeight="1" x14ac:dyDescent="0.25">
      <c r="A316" s="931"/>
      <c r="B316" s="643" t="s">
        <v>739</v>
      </c>
      <c r="C316" s="933" t="s">
        <v>740</v>
      </c>
      <c r="D316" s="593"/>
      <c r="E316" s="644"/>
      <c r="F316" s="593"/>
      <c r="G316" s="593"/>
    </row>
    <row r="317" spans="1:7" x14ac:dyDescent="0.25">
      <c r="A317" s="931"/>
      <c r="B317" s="645" t="s">
        <v>741</v>
      </c>
      <c r="C317" s="933"/>
      <c r="D317" s="593" t="s">
        <v>742</v>
      </c>
      <c r="E317" s="644"/>
      <c r="F317" s="593"/>
      <c r="G317" s="593"/>
    </row>
    <row r="318" spans="1:7" x14ac:dyDescent="0.25">
      <c r="A318" s="931"/>
      <c r="B318" s="645" t="s">
        <v>743</v>
      </c>
      <c r="C318" s="933"/>
      <c r="D318" s="593" t="s">
        <v>742</v>
      </c>
      <c r="E318" s="644"/>
      <c r="F318" s="593"/>
      <c r="G318" s="593"/>
    </row>
    <row r="319" spans="1:7" x14ac:dyDescent="0.25">
      <c r="A319" s="931"/>
      <c r="B319" s="646" t="s">
        <v>744</v>
      </c>
      <c r="C319" s="933"/>
      <c r="D319" s="593"/>
      <c r="E319" s="644"/>
      <c r="F319" s="593"/>
      <c r="G319" s="593"/>
    </row>
    <row r="320" spans="1:7" x14ac:dyDescent="0.25">
      <c r="A320" s="931"/>
      <c r="B320" s="645" t="s">
        <v>745</v>
      </c>
      <c r="C320" s="933"/>
      <c r="D320" s="593"/>
      <c r="E320" s="644"/>
      <c r="F320" s="593"/>
      <c r="G320" s="593"/>
    </row>
    <row r="321" spans="1:7" x14ac:dyDescent="0.25">
      <c r="A321" s="931"/>
      <c r="B321" s="647" t="s">
        <v>746</v>
      </c>
      <c r="C321" s="933"/>
      <c r="D321" s="648"/>
      <c r="E321" s="644"/>
      <c r="F321" s="649"/>
      <c r="G321" s="649"/>
    </row>
    <row r="322" spans="1:7" x14ac:dyDescent="0.25">
      <c r="A322" s="931"/>
      <c r="B322" s="647" t="s">
        <v>747</v>
      </c>
      <c r="C322" s="933"/>
      <c r="D322" s="654"/>
      <c r="E322" s="644"/>
      <c r="F322" s="649"/>
      <c r="G322" s="649"/>
    </row>
    <row r="323" spans="1:7" x14ac:dyDescent="0.25">
      <c r="A323" s="931"/>
      <c r="B323" s="647" t="s">
        <v>748</v>
      </c>
      <c r="C323" s="933"/>
      <c r="D323" s="654"/>
      <c r="E323" s="644"/>
      <c r="F323" s="649"/>
      <c r="G323" s="649"/>
    </row>
    <row r="324" spans="1:7" x14ac:dyDescent="0.25">
      <c r="A324" s="931"/>
      <c r="B324" s="647" t="s">
        <v>749</v>
      </c>
      <c r="C324" s="933"/>
      <c r="D324" s="653" t="s">
        <v>742</v>
      </c>
      <c r="E324" s="644"/>
      <c r="F324" s="593"/>
      <c r="G324" s="593"/>
    </row>
    <row r="325" spans="1:7" x14ac:dyDescent="0.25">
      <c r="A325" s="931"/>
      <c r="B325" s="647" t="s">
        <v>750</v>
      </c>
      <c r="C325" s="933"/>
      <c r="D325" s="593" t="s">
        <v>742</v>
      </c>
      <c r="E325" s="644"/>
      <c r="F325" s="593"/>
      <c r="G325" s="593"/>
    </row>
    <row r="326" spans="1:7" x14ac:dyDescent="0.25">
      <c r="A326" s="931"/>
      <c r="B326" s="646" t="s">
        <v>751</v>
      </c>
      <c r="C326" s="933"/>
      <c r="D326" s="593"/>
      <c r="E326" s="644"/>
      <c r="F326" s="593"/>
      <c r="G326" s="593"/>
    </row>
    <row r="327" spans="1:7" x14ac:dyDescent="0.25">
      <c r="A327" s="931"/>
      <c r="B327" s="645" t="s">
        <v>752</v>
      </c>
      <c r="C327" s="933"/>
      <c r="D327" s="593" t="s">
        <v>742</v>
      </c>
      <c r="E327" s="644"/>
      <c r="F327" s="593"/>
      <c r="G327" s="593"/>
    </row>
    <row r="328" spans="1:7" x14ac:dyDescent="0.25">
      <c r="A328" s="931"/>
      <c r="B328" s="645" t="s">
        <v>753</v>
      </c>
      <c r="C328" s="933"/>
      <c r="D328" s="593" t="s">
        <v>742</v>
      </c>
      <c r="E328" s="644"/>
      <c r="F328" s="593"/>
      <c r="G328" s="593"/>
    </row>
    <row r="329" spans="1:7" x14ac:dyDescent="0.25">
      <c r="A329" s="931"/>
      <c r="B329" s="647" t="s">
        <v>754</v>
      </c>
      <c r="C329" s="933"/>
      <c r="D329" s="593" t="s">
        <v>742</v>
      </c>
      <c r="E329" s="644"/>
      <c r="F329" s="593"/>
      <c r="G329" s="593"/>
    </row>
    <row r="330" spans="1:7" x14ac:dyDescent="0.25">
      <c r="A330" s="931"/>
      <c r="B330" s="647" t="s">
        <v>755</v>
      </c>
      <c r="C330" s="933"/>
      <c r="D330" s="593" t="s">
        <v>742</v>
      </c>
      <c r="E330" s="644"/>
      <c r="F330" s="593"/>
      <c r="G330" s="593"/>
    </row>
    <row r="331" spans="1:7" x14ac:dyDescent="0.25">
      <c r="A331" s="931"/>
      <c r="B331" s="647" t="s">
        <v>756</v>
      </c>
      <c r="C331" s="933"/>
      <c r="D331" s="593" t="s">
        <v>742</v>
      </c>
      <c r="E331" s="644"/>
      <c r="F331" s="593"/>
      <c r="G331" s="593"/>
    </row>
    <row r="332" spans="1:7" x14ac:dyDescent="0.25">
      <c r="A332" s="931"/>
      <c r="B332" s="647" t="s">
        <v>757</v>
      </c>
      <c r="C332" s="933"/>
      <c r="D332" s="593" t="s">
        <v>742</v>
      </c>
      <c r="E332" s="644"/>
      <c r="F332" s="593"/>
      <c r="G332" s="593"/>
    </row>
    <row r="333" spans="1:7" x14ac:dyDescent="0.25">
      <c r="A333" s="931"/>
      <c r="B333" s="647" t="s">
        <v>758</v>
      </c>
      <c r="C333" s="933"/>
      <c r="D333" s="593" t="s">
        <v>742</v>
      </c>
      <c r="E333" s="644"/>
      <c r="F333" s="593"/>
      <c r="G333" s="593"/>
    </row>
    <row r="334" spans="1:7" x14ac:dyDescent="0.25">
      <c r="A334" s="931"/>
      <c r="B334" s="646" t="s">
        <v>759</v>
      </c>
      <c r="C334" s="933"/>
      <c r="D334" s="593"/>
      <c r="E334" s="644"/>
      <c r="F334" s="593"/>
      <c r="G334" s="593"/>
    </row>
    <row r="335" spans="1:7" x14ac:dyDescent="0.25">
      <c r="A335" s="931"/>
      <c r="B335" s="645" t="s">
        <v>760</v>
      </c>
      <c r="C335" s="933"/>
      <c r="D335" s="593" t="s">
        <v>742</v>
      </c>
      <c r="E335" s="644"/>
      <c r="F335" s="593"/>
      <c r="G335" s="593"/>
    </row>
    <row r="336" spans="1:7" x14ac:dyDescent="0.25">
      <c r="A336" s="931"/>
      <c r="B336" s="645" t="s">
        <v>761</v>
      </c>
      <c r="C336" s="933"/>
      <c r="D336" s="593" t="s">
        <v>742</v>
      </c>
      <c r="E336" s="644"/>
      <c r="F336" s="593"/>
      <c r="G336" s="593"/>
    </row>
    <row r="337" spans="1:7" x14ac:dyDescent="0.25">
      <c r="A337" s="931"/>
      <c r="B337" s="647" t="s">
        <v>762</v>
      </c>
      <c r="C337" s="933"/>
      <c r="D337" s="593" t="s">
        <v>742</v>
      </c>
      <c r="E337" s="644"/>
      <c r="F337" s="593"/>
      <c r="G337" s="593"/>
    </row>
    <row r="338" spans="1:7" x14ac:dyDescent="0.25">
      <c r="A338" s="931"/>
      <c r="B338" s="647" t="s">
        <v>763</v>
      </c>
      <c r="C338" s="933"/>
      <c r="D338" s="593" t="s">
        <v>742</v>
      </c>
      <c r="E338" s="644"/>
      <c r="F338" s="593"/>
      <c r="G338" s="593"/>
    </row>
    <row r="339" spans="1:7" x14ac:dyDescent="0.25">
      <c r="A339" s="931"/>
      <c r="B339" s="647" t="s">
        <v>764</v>
      </c>
      <c r="C339" s="933"/>
      <c r="D339" s="593" t="s">
        <v>742</v>
      </c>
      <c r="E339" s="644"/>
      <c r="F339" s="593"/>
      <c r="G339" s="593"/>
    </row>
    <row r="340" spans="1:7" x14ac:dyDescent="0.25">
      <c r="A340" s="931"/>
      <c r="B340" s="647" t="s">
        <v>765</v>
      </c>
      <c r="C340" s="933"/>
      <c r="D340" s="593" t="s">
        <v>742</v>
      </c>
      <c r="E340" s="644"/>
      <c r="F340" s="593"/>
      <c r="G340" s="593"/>
    </row>
    <row r="341" spans="1:7" x14ac:dyDescent="0.25">
      <c r="A341" s="931"/>
      <c r="B341" s="647" t="s">
        <v>766</v>
      </c>
      <c r="C341" s="933"/>
      <c r="D341" s="593" t="s">
        <v>742</v>
      </c>
      <c r="E341" s="644"/>
      <c r="F341" s="593"/>
      <c r="G341" s="593"/>
    </row>
    <row r="342" spans="1:7" x14ac:dyDescent="0.25">
      <c r="A342" s="931"/>
      <c r="B342" s="646" t="s">
        <v>767</v>
      </c>
      <c r="C342" s="933"/>
      <c r="D342" s="593"/>
      <c r="E342" s="644"/>
      <c r="F342" s="593"/>
      <c r="G342" s="593"/>
    </row>
    <row r="343" spans="1:7" x14ac:dyDescent="0.25">
      <c r="A343" s="931"/>
      <c r="B343" s="645" t="s">
        <v>768</v>
      </c>
      <c r="C343" s="933"/>
      <c r="D343" s="593" t="s">
        <v>742</v>
      </c>
      <c r="E343" s="644"/>
      <c r="F343" s="593"/>
      <c r="G343" s="593"/>
    </row>
    <row r="344" spans="1:7" x14ac:dyDescent="0.25">
      <c r="A344" s="931"/>
      <c r="B344" s="645" t="s">
        <v>769</v>
      </c>
      <c r="C344" s="933"/>
      <c r="D344" s="593"/>
      <c r="E344" s="644"/>
      <c r="F344" s="593"/>
      <c r="G344" s="593"/>
    </row>
    <row r="345" spans="1:7" x14ac:dyDescent="0.25">
      <c r="A345" s="931"/>
      <c r="B345" s="647" t="s">
        <v>770</v>
      </c>
      <c r="C345" s="933"/>
      <c r="D345" s="654"/>
      <c r="E345" s="644"/>
      <c r="F345" s="649"/>
      <c r="G345" s="649"/>
    </row>
    <row r="346" spans="1:7" x14ac:dyDescent="0.25">
      <c r="A346" s="931"/>
      <c r="B346" s="647" t="s">
        <v>771</v>
      </c>
      <c r="C346" s="933"/>
      <c r="D346" s="654"/>
      <c r="E346" s="644"/>
      <c r="F346" s="649"/>
      <c r="G346" s="649"/>
    </row>
    <row r="347" spans="1:7" x14ac:dyDescent="0.25">
      <c r="A347" s="931"/>
      <c r="B347" s="647" t="s">
        <v>772</v>
      </c>
      <c r="C347" s="933"/>
      <c r="D347" s="654"/>
      <c r="E347" s="644"/>
      <c r="F347" s="649"/>
      <c r="G347" s="649"/>
    </row>
    <row r="348" spans="1:7" x14ac:dyDescent="0.25">
      <c r="A348" s="931"/>
      <c r="B348" s="647" t="s">
        <v>773</v>
      </c>
      <c r="C348" s="933"/>
      <c r="D348" s="654"/>
      <c r="E348" s="644"/>
      <c r="F348" s="649"/>
      <c r="G348" s="649"/>
    </row>
    <row r="349" spans="1:7" x14ac:dyDescent="0.25">
      <c r="A349" s="931"/>
      <c r="B349" s="647" t="s">
        <v>774</v>
      </c>
      <c r="C349" s="933"/>
      <c r="D349" s="593" t="s">
        <v>742</v>
      </c>
      <c r="E349" s="644"/>
      <c r="F349" s="593"/>
      <c r="G349" s="593"/>
    </row>
    <row r="350" spans="1:7" x14ac:dyDescent="0.25">
      <c r="A350" s="931"/>
      <c r="B350" s="646" t="s">
        <v>775</v>
      </c>
      <c r="C350" s="933"/>
      <c r="D350" s="593"/>
      <c r="E350" s="644"/>
      <c r="F350" s="593"/>
      <c r="G350" s="593"/>
    </row>
    <row r="351" spans="1:7" ht="25.5" customHeight="1" x14ac:dyDescent="0.25">
      <c r="A351" s="934" t="s">
        <v>776</v>
      </c>
      <c r="B351" s="641" t="s">
        <v>731</v>
      </c>
      <c r="C351" s="642" t="s">
        <v>732</v>
      </c>
      <c r="D351" s="593"/>
      <c r="E351" s="935" t="s">
        <v>777</v>
      </c>
      <c r="F351" s="593"/>
      <c r="G351" s="593"/>
    </row>
    <row r="352" spans="1:7" ht="36.5" x14ac:dyDescent="0.25">
      <c r="A352" s="934"/>
      <c r="B352" s="641" t="s">
        <v>734</v>
      </c>
      <c r="C352" s="642" t="s">
        <v>735</v>
      </c>
      <c r="D352" s="593"/>
      <c r="E352" s="935"/>
      <c r="F352" s="593"/>
      <c r="G352" s="593"/>
    </row>
    <row r="353" spans="1:7" ht="25" x14ac:dyDescent="0.25">
      <c r="A353" s="934"/>
      <c r="B353" s="641" t="s">
        <v>736</v>
      </c>
      <c r="C353" s="642" t="s">
        <v>737</v>
      </c>
      <c r="D353" s="593"/>
      <c r="E353" s="935"/>
      <c r="F353" s="593"/>
      <c r="G353" s="593"/>
    </row>
    <row r="354" spans="1:7" ht="105.5" x14ac:dyDescent="0.25">
      <c r="A354" s="934"/>
      <c r="B354" s="641" t="s">
        <v>778</v>
      </c>
      <c r="C354" s="642" t="s">
        <v>779</v>
      </c>
      <c r="D354" s="593"/>
      <c r="E354" s="935"/>
      <c r="F354" s="593"/>
      <c r="G354" s="593"/>
    </row>
    <row r="355" spans="1:7" x14ac:dyDescent="0.25">
      <c r="A355" s="914" t="s">
        <v>91</v>
      </c>
      <c r="B355" s="914"/>
      <c r="C355" s="655"/>
      <c r="D355" s="655"/>
      <c r="E355" s="656"/>
      <c r="F355" s="655"/>
      <c r="G355" s="657">
        <f>SUM(G315:G354)</f>
        <v>0</v>
      </c>
    </row>
    <row r="360" spans="1:7" ht="12.75" customHeight="1" x14ac:dyDescent="0.25">
      <c r="A360" s="900" t="s">
        <v>23</v>
      </c>
      <c r="B360" s="900"/>
      <c r="C360" s="928">
        <f>Presentación!$C$3</f>
        <v>1990</v>
      </c>
      <c r="D360" s="928"/>
      <c r="E360" s="928"/>
      <c r="F360" s="928"/>
      <c r="G360" s="928"/>
    </row>
    <row r="361" spans="1:7" ht="12.75" customHeight="1" x14ac:dyDescent="0.25">
      <c r="A361" s="639"/>
      <c r="B361" s="640" t="s">
        <v>24</v>
      </c>
      <c r="C361" s="928" t="s">
        <v>97</v>
      </c>
      <c r="D361" s="928"/>
      <c r="E361" s="928"/>
      <c r="F361" s="928"/>
      <c r="G361" s="928"/>
    </row>
    <row r="362" spans="1:7" ht="12.75" customHeight="1" x14ac:dyDescent="0.25">
      <c r="A362" s="900" t="s">
        <v>5</v>
      </c>
      <c r="B362" s="900"/>
      <c r="C362" s="901" t="s">
        <v>26</v>
      </c>
      <c r="D362" s="901"/>
      <c r="E362" s="901"/>
      <c r="F362" s="901"/>
      <c r="G362" s="901"/>
    </row>
    <row r="363" spans="1:7" ht="12.75" customHeight="1" x14ac:dyDescent="0.25">
      <c r="A363" s="900" t="s">
        <v>27</v>
      </c>
      <c r="B363" s="900"/>
      <c r="C363" s="901" t="s">
        <v>716</v>
      </c>
      <c r="D363" s="901"/>
      <c r="E363" s="901"/>
      <c r="F363" s="901"/>
      <c r="G363" s="901"/>
    </row>
    <row r="364" spans="1:7" ht="12.75" customHeight="1" x14ac:dyDescent="0.25">
      <c r="A364" s="900" t="s">
        <v>29</v>
      </c>
      <c r="B364" s="900"/>
      <c r="C364" s="901" t="s">
        <v>717</v>
      </c>
      <c r="D364" s="901"/>
      <c r="E364" s="901"/>
      <c r="F364" s="901"/>
      <c r="G364" s="901"/>
    </row>
    <row r="365" spans="1:7" ht="12.75" customHeight="1" x14ac:dyDescent="0.25">
      <c r="A365" s="900" t="s">
        <v>31</v>
      </c>
      <c r="B365" s="900"/>
      <c r="C365" s="901" t="s">
        <v>262</v>
      </c>
      <c r="D365" s="901"/>
      <c r="E365" s="901"/>
      <c r="F365" s="901"/>
      <c r="G365" s="901"/>
    </row>
    <row r="366" spans="1:7" ht="12.75" customHeight="1" x14ac:dyDescent="0.25">
      <c r="A366" s="902" t="s">
        <v>33</v>
      </c>
      <c r="B366" s="902"/>
      <c r="C366" s="903" t="s">
        <v>718</v>
      </c>
      <c r="D366" s="903"/>
      <c r="E366" s="903"/>
      <c r="F366" s="903"/>
      <c r="G366" s="903"/>
    </row>
    <row r="367" spans="1:7" ht="36.75" customHeight="1" x14ac:dyDescent="0.25">
      <c r="A367" s="747" t="s">
        <v>719</v>
      </c>
      <c r="B367" s="747"/>
      <c r="C367" s="929" t="s">
        <v>720</v>
      </c>
      <c r="D367" s="929"/>
      <c r="E367" s="929" t="s">
        <v>721</v>
      </c>
      <c r="F367" s="929"/>
      <c r="G367" s="592" t="s">
        <v>722</v>
      </c>
    </row>
    <row r="368" spans="1:7" ht="12" customHeight="1" x14ac:dyDescent="0.25">
      <c r="A368" s="747"/>
      <c r="B368" s="747"/>
      <c r="C368" s="745" t="s">
        <v>723</v>
      </c>
      <c r="D368" s="745"/>
      <c r="E368" s="745" t="s">
        <v>724</v>
      </c>
      <c r="F368" s="745"/>
      <c r="G368" s="745" t="s">
        <v>725</v>
      </c>
    </row>
    <row r="369" spans="1:7" x14ac:dyDescent="0.25">
      <c r="A369" s="747"/>
      <c r="B369" s="747"/>
      <c r="C369" s="745"/>
      <c r="D369" s="745"/>
      <c r="E369" s="745"/>
      <c r="F369" s="745"/>
      <c r="G369" s="745"/>
    </row>
    <row r="370" spans="1:7" ht="13.5" customHeight="1" x14ac:dyDescent="0.25">
      <c r="A370" s="747"/>
      <c r="B370" s="747"/>
      <c r="C370" s="745"/>
      <c r="D370" s="745"/>
      <c r="E370" s="745" t="s">
        <v>726</v>
      </c>
      <c r="F370" s="745"/>
      <c r="G370" s="253" t="s">
        <v>727</v>
      </c>
    </row>
    <row r="371" spans="1:7" ht="13.5" customHeight="1" x14ac:dyDescent="0.35">
      <c r="A371" s="747"/>
      <c r="B371" s="747"/>
      <c r="C371" s="930" t="s">
        <v>728</v>
      </c>
      <c r="D371" s="930"/>
      <c r="E371" s="930" t="s">
        <v>308</v>
      </c>
      <c r="F371" s="930"/>
      <c r="G371" s="596" t="s">
        <v>729</v>
      </c>
    </row>
    <row r="372" spans="1:7" ht="25.5" customHeight="1" x14ac:dyDescent="0.25">
      <c r="A372" s="931" t="s">
        <v>730</v>
      </c>
      <c r="B372" s="641" t="s">
        <v>731</v>
      </c>
      <c r="C372" s="642" t="s">
        <v>732</v>
      </c>
      <c r="D372" s="593"/>
      <c r="E372" s="932" t="s">
        <v>733</v>
      </c>
      <c r="F372" s="593"/>
      <c r="G372" s="593"/>
    </row>
    <row r="373" spans="1:7" ht="36.5" x14ac:dyDescent="0.25">
      <c r="A373" s="931"/>
      <c r="B373" s="641" t="s">
        <v>734</v>
      </c>
      <c r="C373" s="642" t="s">
        <v>735</v>
      </c>
      <c r="D373" s="593"/>
      <c r="E373" s="932"/>
      <c r="F373" s="593"/>
      <c r="G373" s="593"/>
    </row>
    <row r="374" spans="1:7" ht="25" x14ac:dyDescent="0.25">
      <c r="A374" s="931"/>
      <c r="B374" s="641" t="s">
        <v>736</v>
      </c>
      <c r="C374" s="642" t="s">
        <v>737</v>
      </c>
      <c r="D374" s="593"/>
      <c r="E374" s="932"/>
      <c r="F374" s="593"/>
      <c r="G374" s="593"/>
    </row>
    <row r="375" spans="1:7" x14ac:dyDescent="0.25">
      <c r="A375" s="931"/>
      <c r="B375" s="643" t="s">
        <v>738</v>
      </c>
      <c r="C375" s="642"/>
      <c r="D375" s="593"/>
      <c r="E375" s="932"/>
      <c r="F375" s="593"/>
      <c r="G375" s="593"/>
    </row>
    <row r="376" spans="1:7" ht="12.75" customHeight="1" x14ac:dyDescent="0.25">
      <c r="A376" s="931"/>
      <c r="B376" s="643" t="s">
        <v>739</v>
      </c>
      <c r="C376" s="933" t="s">
        <v>740</v>
      </c>
      <c r="D376" s="593"/>
      <c r="E376" s="644"/>
      <c r="F376" s="593"/>
      <c r="G376" s="593"/>
    </row>
    <row r="377" spans="1:7" x14ac:dyDescent="0.25">
      <c r="A377" s="931"/>
      <c r="B377" s="645" t="s">
        <v>741</v>
      </c>
      <c r="C377" s="933"/>
      <c r="D377" s="593" t="s">
        <v>742</v>
      </c>
      <c r="E377" s="644"/>
      <c r="F377" s="593"/>
      <c r="G377" s="593"/>
    </row>
    <row r="378" spans="1:7" x14ac:dyDescent="0.25">
      <c r="A378" s="931"/>
      <c r="B378" s="645" t="s">
        <v>743</v>
      </c>
      <c r="C378" s="933"/>
      <c r="D378" s="593" t="s">
        <v>742</v>
      </c>
      <c r="E378" s="644"/>
      <c r="F378" s="593"/>
      <c r="G378" s="593"/>
    </row>
    <row r="379" spans="1:7" x14ac:dyDescent="0.25">
      <c r="A379" s="931"/>
      <c r="B379" s="646" t="s">
        <v>744</v>
      </c>
      <c r="C379" s="933"/>
      <c r="D379" s="593"/>
      <c r="E379" s="644"/>
      <c r="F379" s="593"/>
      <c r="G379" s="593"/>
    </row>
    <row r="380" spans="1:7" x14ac:dyDescent="0.25">
      <c r="A380" s="931"/>
      <c r="B380" s="645" t="s">
        <v>745</v>
      </c>
      <c r="C380" s="933"/>
      <c r="D380" s="593"/>
      <c r="E380" s="644"/>
      <c r="F380" s="593"/>
      <c r="G380" s="593"/>
    </row>
    <row r="381" spans="1:7" x14ac:dyDescent="0.25">
      <c r="A381" s="931"/>
      <c r="B381" s="647" t="s">
        <v>746</v>
      </c>
      <c r="C381" s="933"/>
      <c r="D381" s="648"/>
      <c r="E381" s="644"/>
      <c r="F381" s="649"/>
      <c r="G381" s="649"/>
    </row>
    <row r="382" spans="1:7" x14ac:dyDescent="0.25">
      <c r="A382" s="931"/>
      <c r="B382" s="647" t="s">
        <v>747</v>
      </c>
      <c r="C382" s="933"/>
      <c r="D382" s="654"/>
      <c r="E382" s="644"/>
      <c r="F382" s="649"/>
      <c r="G382" s="649"/>
    </row>
    <row r="383" spans="1:7" x14ac:dyDescent="0.25">
      <c r="A383" s="931"/>
      <c r="B383" s="647" t="s">
        <v>748</v>
      </c>
      <c r="C383" s="933"/>
      <c r="D383" s="654"/>
      <c r="E383" s="644"/>
      <c r="F383" s="649"/>
      <c r="G383" s="649"/>
    </row>
    <row r="384" spans="1:7" x14ac:dyDescent="0.25">
      <c r="A384" s="931"/>
      <c r="B384" s="647" t="s">
        <v>749</v>
      </c>
      <c r="C384" s="933"/>
      <c r="D384" s="653" t="s">
        <v>742</v>
      </c>
      <c r="E384" s="644"/>
      <c r="F384" s="593"/>
      <c r="G384" s="593"/>
    </row>
    <row r="385" spans="1:7" x14ac:dyDescent="0.25">
      <c r="A385" s="931"/>
      <c r="B385" s="647" t="s">
        <v>750</v>
      </c>
      <c r="C385" s="933"/>
      <c r="D385" s="593" t="s">
        <v>742</v>
      </c>
      <c r="E385" s="644"/>
      <c r="F385" s="593"/>
      <c r="G385" s="593"/>
    </row>
    <row r="386" spans="1:7" x14ac:dyDescent="0.25">
      <c r="A386" s="931"/>
      <c r="B386" s="646" t="s">
        <v>751</v>
      </c>
      <c r="C386" s="933"/>
      <c r="D386" s="593"/>
      <c r="E386" s="644"/>
      <c r="F386" s="593"/>
      <c r="G386" s="593"/>
    </row>
    <row r="387" spans="1:7" x14ac:dyDescent="0.25">
      <c r="A387" s="931"/>
      <c r="B387" s="645" t="s">
        <v>752</v>
      </c>
      <c r="C387" s="933"/>
      <c r="D387" s="593" t="s">
        <v>742</v>
      </c>
      <c r="E387" s="644"/>
      <c r="F387" s="593"/>
      <c r="G387" s="593"/>
    </row>
    <row r="388" spans="1:7" x14ac:dyDescent="0.25">
      <c r="A388" s="931"/>
      <c r="B388" s="645" t="s">
        <v>753</v>
      </c>
      <c r="C388" s="933"/>
      <c r="D388" s="593" t="s">
        <v>742</v>
      </c>
      <c r="E388" s="644"/>
      <c r="F388" s="593"/>
      <c r="G388" s="593"/>
    </row>
    <row r="389" spans="1:7" x14ac:dyDescent="0.25">
      <c r="A389" s="931"/>
      <c r="B389" s="647" t="s">
        <v>754</v>
      </c>
      <c r="C389" s="933"/>
      <c r="D389" s="593" t="s">
        <v>742</v>
      </c>
      <c r="E389" s="644"/>
      <c r="F389" s="593"/>
      <c r="G389" s="593"/>
    </row>
    <row r="390" spans="1:7" x14ac:dyDescent="0.25">
      <c r="A390" s="931"/>
      <c r="B390" s="647" t="s">
        <v>755</v>
      </c>
      <c r="C390" s="933"/>
      <c r="D390" s="593" t="s">
        <v>742</v>
      </c>
      <c r="E390" s="644"/>
      <c r="F390" s="593"/>
      <c r="G390" s="593"/>
    </row>
    <row r="391" spans="1:7" x14ac:dyDescent="0.25">
      <c r="A391" s="931"/>
      <c r="B391" s="647" t="s">
        <v>756</v>
      </c>
      <c r="C391" s="933"/>
      <c r="D391" s="593" t="s">
        <v>742</v>
      </c>
      <c r="E391" s="644"/>
      <c r="F391" s="593"/>
      <c r="G391" s="593"/>
    </row>
    <row r="392" spans="1:7" x14ac:dyDescent="0.25">
      <c r="A392" s="931"/>
      <c r="B392" s="647" t="s">
        <v>757</v>
      </c>
      <c r="C392" s="933"/>
      <c r="D392" s="593" t="s">
        <v>742</v>
      </c>
      <c r="E392" s="644"/>
      <c r="F392" s="593"/>
      <c r="G392" s="593"/>
    </row>
    <row r="393" spans="1:7" x14ac:dyDescent="0.25">
      <c r="A393" s="931"/>
      <c r="B393" s="647" t="s">
        <v>758</v>
      </c>
      <c r="C393" s="933"/>
      <c r="D393" s="593" t="s">
        <v>742</v>
      </c>
      <c r="E393" s="644"/>
      <c r="F393" s="593"/>
      <c r="G393" s="593"/>
    </row>
    <row r="394" spans="1:7" x14ac:dyDescent="0.25">
      <c r="A394" s="931"/>
      <c r="B394" s="646" t="s">
        <v>759</v>
      </c>
      <c r="C394" s="933"/>
      <c r="D394" s="593"/>
      <c r="E394" s="644"/>
      <c r="F394" s="593"/>
      <c r="G394" s="593"/>
    </row>
    <row r="395" spans="1:7" x14ac:dyDescent="0.25">
      <c r="A395" s="931"/>
      <c r="B395" s="645" t="s">
        <v>760</v>
      </c>
      <c r="C395" s="933"/>
      <c r="D395" s="593" t="s">
        <v>742</v>
      </c>
      <c r="E395" s="644"/>
      <c r="F395" s="593"/>
      <c r="G395" s="593"/>
    </row>
    <row r="396" spans="1:7" x14ac:dyDescent="0.25">
      <c r="A396" s="931"/>
      <c r="B396" s="645" t="s">
        <v>761</v>
      </c>
      <c r="C396" s="933"/>
      <c r="D396" s="593" t="s">
        <v>742</v>
      </c>
      <c r="E396" s="644"/>
      <c r="F396" s="593"/>
      <c r="G396" s="593"/>
    </row>
    <row r="397" spans="1:7" x14ac:dyDescent="0.25">
      <c r="A397" s="931"/>
      <c r="B397" s="647" t="s">
        <v>762</v>
      </c>
      <c r="C397" s="933"/>
      <c r="D397" s="593" t="s">
        <v>742</v>
      </c>
      <c r="E397" s="644"/>
      <c r="F397" s="593"/>
      <c r="G397" s="593"/>
    </row>
    <row r="398" spans="1:7" x14ac:dyDescent="0.25">
      <c r="A398" s="931"/>
      <c r="B398" s="647" t="s">
        <v>763</v>
      </c>
      <c r="C398" s="933"/>
      <c r="D398" s="593" t="s">
        <v>742</v>
      </c>
      <c r="E398" s="644"/>
      <c r="F398" s="593"/>
      <c r="G398" s="593"/>
    </row>
    <row r="399" spans="1:7" x14ac:dyDescent="0.25">
      <c r="A399" s="931"/>
      <c r="B399" s="647" t="s">
        <v>764</v>
      </c>
      <c r="C399" s="933"/>
      <c r="D399" s="593" t="s">
        <v>742</v>
      </c>
      <c r="E399" s="644"/>
      <c r="F399" s="593"/>
      <c r="G399" s="593"/>
    </row>
    <row r="400" spans="1:7" x14ac:dyDescent="0.25">
      <c r="A400" s="931"/>
      <c r="B400" s="647" t="s">
        <v>765</v>
      </c>
      <c r="C400" s="933"/>
      <c r="D400" s="593" t="s">
        <v>742</v>
      </c>
      <c r="E400" s="644"/>
      <c r="F400" s="593"/>
      <c r="G400" s="593"/>
    </row>
    <row r="401" spans="1:7" x14ac:dyDescent="0.25">
      <c r="A401" s="931"/>
      <c r="B401" s="647" t="s">
        <v>766</v>
      </c>
      <c r="C401" s="933"/>
      <c r="D401" s="593" t="s">
        <v>742</v>
      </c>
      <c r="E401" s="644"/>
      <c r="F401" s="593"/>
      <c r="G401" s="593"/>
    </row>
    <row r="402" spans="1:7" x14ac:dyDescent="0.25">
      <c r="A402" s="931"/>
      <c r="B402" s="646" t="s">
        <v>767</v>
      </c>
      <c r="C402" s="933"/>
      <c r="D402" s="593"/>
      <c r="E402" s="644"/>
      <c r="F402" s="593"/>
      <c r="G402" s="593"/>
    </row>
    <row r="403" spans="1:7" x14ac:dyDescent="0.25">
      <c r="A403" s="931"/>
      <c r="B403" s="645" t="s">
        <v>768</v>
      </c>
      <c r="C403" s="933"/>
      <c r="D403" s="593" t="s">
        <v>742</v>
      </c>
      <c r="E403" s="644"/>
      <c r="F403" s="593"/>
      <c r="G403" s="593"/>
    </row>
    <row r="404" spans="1:7" x14ac:dyDescent="0.25">
      <c r="A404" s="931"/>
      <c r="B404" s="645" t="s">
        <v>769</v>
      </c>
      <c r="C404" s="933"/>
      <c r="D404" s="593"/>
      <c r="E404" s="644"/>
      <c r="F404" s="593"/>
      <c r="G404" s="593"/>
    </row>
    <row r="405" spans="1:7" x14ac:dyDescent="0.25">
      <c r="A405" s="931"/>
      <c r="B405" s="647" t="s">
        <v>770</v>
      </c>
      <c r="C405" s="933"/>
      <c r="D405" s="654"/>
      <c r="E405" s="644"/>
      <c r="F405" s="649"/>
      <c r="G405" s="649"/>
    </row>
    <row r="406" spans="1:7" x14ac:dyDescent="0.25">
      <c r="A406" s="931"/>
      <c r="B406" s="647" t="s">
        <v>771</v>
      </c>
      <c r="C406" s="933"/>
      <c r="D406" s="654"/>
      <c r="E406" s="644"/>
      <c r="F406" s="649"/>
      <c r="G406" s="649"/>
    </row>
    <row r="407" spans="1:7" x14ac:dyDescent="0.25">
      <c r="A407" s="931"/>
      <c r="B407" s="647" t="s">
        <v>772</v>
      </c>
      <c r="C407" s="933"/>
      <c r="D407" s="654"/>
      <c r="E407" s="644"/>
      <c r="F407" s="649"/>
      <c r="G407" s="649"/>
    </row>
    <row r="408" spans="1:7" x14ac:dyDescent="0.25">
      <c r="A408" s="931"/>
      <c r="B408" s="647" t="s">
        <v>773</v>
      </c>
      <c r="C408" s="933"/>
      <c r="D408" s="654"/>
      <c r="E408" s="644"/>
      <c r="F408" s="649"/>
      <c r="G408" s="649"/>
    </row>
    <row r="409" spans="1:7" x14ac:dyDescent="0.25">
      <c r="A409" s="931"/>
      <c r="B409" s="647" t="s">
        <v>774</v>
      </c>
      <c r="C409" s="933"/>
      <c r="D409" s="593" t="s">
        <v>742</v>
      </c>
      <c r="E409" s="644"/>
      <c r="F409" s="593"/>
      <c r="G409" s="593"/>
    </row>
    <row r="410" spans="1:7" x14ac:dyDescent="0.25">
      <c r="A410" s="931"/>
      <c r="B410" s="646" t="s">
        <v>775</v>
      </c>
      <c r="C410" s="933"/>
      <c r="D410" s="593"/>
      <c r="E410" s="644"/>
      <c r="F410" s="593"/>
      <c r="G410" s="593"/>
    </row>
    <row r="411" spans="1:7" ht="25.5" customHeight="1" x14ac:dyDescent="0.25">
      <c r="A411" s="934" t="s">
        <v>776</v>
      </c>
      <c r="B411" s="641" t="s">
        <v>731</v>
      </c>
      <c r="C411" s="642" t="s">
        <v>732</v>
      </c>
      <c r="D411" s="593"/>
      <c r="E411" s="935" t="s">
        <v>777</v>
      </c>
      <c r="F411" s="593"/>
      <c r="G411" s="593"/>
    </row>
    <row r="412" spans="1:7" ht="36.5" x14ac:dyDescent="0.25">
      <c r="A412" s="934"/>
      <c r="B412" s="641" t="s">
        <v>734</v>
      </c>
      <c r="C412" s="642" t="s">
        <v>735</v>
      </c>
      <c r="D412" s="593"/>
      <c r="E412" s="935"/>
      <c r="F412" s="593"/>
      <c r="G412" s="593"/>
    </row>
    <row r="413" spans="1:7" ht="25" x14ac:dyDescent="0.25">
      <c r="A413" s="934"/>
      <c r="B413" s="641" t="s">
        <v>736</v>
      </c>
      <c r="C413" s="642" t="s">
        <v>737</v>
      </c>
      <c r="D413" s="593"/>
      <c r="E413" s="935"/>
      <c r="F413" s="593"/>
      <c r="G413" s="593"/>
    </row>
    <row r="414" spans="1:7" ht="105.5" x14ac:dyDescent="0.25">
      <c r="A414" s="934"/>
      <c r="B414" s="641" t="s">
        <v>778</v>
      </c>
      <c r="C414" s="642" t="s">
        <v>779</v>
      </c>
      <c r="D414" s="593"/>
      <c r="E414" s="935"/>
      <c r="F414" s="593"/>
      <c r="G414" s="593"/>
    </row>
    <row r="415" spans="1:7" x14ac:dyDescent="0.25">
      <c r="A415" s="914" t="s">
        <v>91</v>
      </c>
      <c r="B415" s="914"/>
      <c r="C415" s="655"/>
      <c r="D415" s="655"/>
      <c r="E415" s="656"/>
      <c r="F415" s="655"/>
      <c r="G415" s="657">
        <f>SUM(G375:G414)</f>
        <v>0</v>
      </c>
    </row>
    <row r="420" spans="1:7" ht="12.75" customHeight="1" x14ac:dyDescent="0.25">
      <c r="A420" s="900" t="s">
        <v>23</v>
      </c>
      <c r="B420" s="900"/>
      <c r="C420" s="928">
        <f>Presentación!$C$3</f>
        <v>1990</v>
      </c>
      <c r="D420" s="928"/>
      <c r="E420" s="928"/>
      <c r="F420" s="928"/>
      <c r="G420" s="928"/>
    </row>
    <row r="421" spans="1:7" ht="12.75" customHeight="1" x14ac:dyDescent="0.25">
      <c r="A421" s="639"/>
      <c r="B421" s="640" t="s">
        <v>24</v>
      </c>
      <c r="C421" s="928" t="s">
        <v>98</v>
      </c>
      <c r="D421" s="928"/>
      <c r="E421" s="928"/>
      <c r="F421" s="928"/>
      <c r="G421" s="928"/>
    </row>
    <row r="422" spans="1:7" ht="12.75" customHeight="1" x14ac:dyDescent="0.25">
      <c r="A422" s="900" t="s">
        <v>5</v>
      </c>
      <c r="B422" s="900"/>
      <c r="C422" s="901" t="s">
        <v>26</v>
      </c>
      <c r="D422" s="901"/>
      <c r="E422" s="901"/>
      <c r="F422" s="901"/>
      <c r="G422" s="901"/>
    </row>
    <row r="423" spans="1:7" ht="12.75" customHeight="1" x14ac:dyDescent="0.25">
      <c r="A423" s="900" t="s">
        <v>27</v>
      </c>
      <c r="B423" s="900"/>
      <c r="C423" s="901" t="s">
        <v>716</v>
      </c>
      <c r="D423" s="901"/>
      <c r="E423" s="901"/>
      <c r="F423" s="901"/>
      <c r="G423" s="901"/>
    </row>
    <row r="424" spans="1:7" ht="12.75" customHeight="1" x14ac:dyDescent="0.25">
      <c r="A424" s="900" t="s">
        <v>29</v>
      </c>
      <c r="B424" s="900"/>
      <c r="C424" s="901" t="s">
        <v>717</v>
      </c>
      <c r="D424" s="901"/>
      <c r="E424" s="901"/>
      <c r="F424" s="901"/>
      <c r="G424" s="901"/>
    </row>
    <row r="425" spans="1:7" ht="12.75" customHeight="1" x14ac:dyDescent="0.25">
      <c r="A425" s="900" t="s">
        <v>31</v>
      </c>
      <c r="B425" s="900"/>
      <c r="C425" s="901" t="s">
        <v>262</v>
      </c>
      <c r="D425" s="901"/>
      <c r="E425" s="901"/>
      <c r="F425" s="901"/>
      <c r="G425" s="901"/>
    </row>
    <row r="426" spans="1:7" ht="12.75" customHeight="1" x14ac:dyDescent="0.25">
      <c r="A426" s="902" t="s">
        <v>33</v>
      </c>
      <c r="B426" s="902"/>
      <c r="C426" s="903" t="s">
        <v>718</v>
      </c>
      <c r="D426" s="903"/>
      <c r="E426" s="903"/>
      <c r="F426" s="903"/>
      <c r="G426" s="903"/>
    </row>
    <row r="427" spans="1:7" ht="36.75" customHeight="1" x14ac:dyDescent="0.25">
      <c r="A427" s="747" t="s">
        <v>719</v>
      </c>
      <c r="B427" s="747"/>
      <c r="C427" s="929" t="s">
        <v>720</v>
      </c>
      <c r="D427" s="929"/>
      <c r="E427" s="929" t="s">
        <v>721</v>
      </c>
      <c r="F427" s="929"/>
      <c r="G427" s="592" t="s">
        <v>722</v>
      </c>
    </row>
    <row r="428" spans="1:7" ht="12" customHeight="1" x14ac:dyDescent="0.25">
      <c r="A428" s="747"/>
      <c r="B428" s="747"/>
      <c r="C428" s="745" t="s">
        <v>723</v>
      </c>
      <c r="D428" s="745"/>
      <c r="E428" s="745" t="s">
        <v>724</v>
      </c>
      <c r="F428" s="745"/>
      <c r="G428" s="745" t="s">
        <v>725</v>
      </c>
    </row>
    <row r="429" spans="1:7" x14ac:dyDescent="0.25">
      <c r="A429" s="747"/>
      <c r="B429" s="747"/>
      <c r="C429" s="745"/>
      <c r="D429" s="745"/>
      <c r="E429" s="745"/>
      <c r="F429" s="745"/>
      <c r="G429" s="745"/>
    </row>
    <row r="430" spans="1:7" ht="13.5" customHeight="1" x14ac:dyDescent="0.25">
      <c r="A430" s="747"/>
      <c r="B430" s="747"/>
      <c r="C430" s="745"/>
      <c r="D430" s="745"/>
      <c r="E430" s="745" t="s">
        <v>726</v>
      </c>
      <c r="F430" s="745"/>
      <c r="G430" s="253" t="s">
        <v>727</v>
      </c>
    </row>
    <row r="431" spans="1:7" ht="13.5" customHeight="1" x14ac:dyDescent="0.35">
      <c r="A431" s="747"/>
      <c r="B431" s="747"/>
      <c r="C431" s="930" t="s">
        <v>728</v>
      </c>
      <c r="D431" s="930"/>
      <c r="E431" s="930" t="s">
        <v>308</v>
      </c>
      <c r="F431" s="930"/>
      <c r="G431" s="596" t="s">
        <v>729</v>
      </c>
    </row>
    <row r="432" spans="1:7" ht="25.5" customHeight="1" x14ac:dyDescent="0.25">
      <c r="A432" s="931" t="s">
        <v>730</v>
      </c>
      <c r="B432" s="641" t="s">
        <v>731</v>
      </c>
      <c r="C432" s="642" t="s">
        <v>732</v>
      </c>
      <c r="D432" s="593"/>
      <c r="E432" s="932" t="s">
        <v>733</v>
      </c>
      <c r="F432" s="593"/>
      <c r="G432" s="593"/>
    </row>
    <row r="433" spans="1:7" ht="36.5" x14ac:dyDescent="0.25">
      <c r="A433" s="931"/>
      <c r="B433" s="641" t="s">
        <v>734</v>
      </c>
      <c r="C433" s="642" t="s">
        <v>735</v>
      </c>
      <c r="D433" s="593"/>
      <c r="E433" s="932"/>
      <c r="F433" s="593"/>
      <c r="G433" s="593"/>
    </row>
    <row r="434" spans="1:7" ht="25" x14ac:dyDescent="0.25">
      <c r="A434" s="931"/>
      <c r="B434" s="641" t="s">
        <v>736</v>
      </c>
      <c r="C434" s="642" t="s">
        <v>737</v>
      </c>
      <c r="D434" s="593"/>
      <c r="E434" s="932"/>
      <c r="F434" s="593"/>
      <c r="G434" s="593"/>
    </row>
    <row r="435" spans="1:7" x14ac:dyDescent="0.25">
      <c r="A435" s="931"/>
      <c r="B435" s="643" t="s">
        <v>738</v>
      </c>
      <c r="C435" s="642"/>
      <c r="D435" s="593"/>
      <c r="E435" s="932"/>
      <c r="F435" s="593"/>
      <c r="G435" s="593"/>
    </row>
    <row r="436" spans="1:7" ht="12.75" customHeight="1" x14ac:dyDescent="0.25">
      <c r="A436" s="931"/>
      <c r="B436" s="643" t="s">
        <v>739</v>
      </c>
      <c r="C436" s="933" t="s">
        <v>740</v>
      </c>
      <c r="D436" s="593"/>
      <c r="E436" s="644"/>
      <c r="F436" s="593"/>
      <c r="G436" s="593"/>
    </row>
    <row r="437" spans="1:7" x14ac:dyDescent="0.25">
      <c r="A437" s="931"/>
      <c r="B437" s="645" t="s">
        <v>741</v>
      </c>
      <c r="C437" s="933"/>
      <c r="D437" s="593" t="s">
        <v>742</v>
      </c>
      <c r="E437" s="644"/>
      <c r="F437" s="593"/>
      <c r="G437" s="593"/>
    </row>
    <row r="438" spans="1:7" x14ac:dyDescent="0.25">
      <c r="A438" s="931"/>
      <c r="B438" s="645" t="s">
        <v>743</v>
      </c>
      <c r="C438" s="933"/>
      <c r="D438" s="593" t="s">
        <v>742</v>
      </c>
      <c r="E438" s="644"/>
      <c r="F438" s="593"/>
      <c r="G438" s="593"/>
    </row>
    <row r="439" spans="1:7" x14ac:dyDescent="0.25">
      <c r="A439" s="931"/>
      <c r="B439" s="646" t="s">
        <v>744</v>
      </c>
      <c r="C439" s="933"/>
      <c r="D439" s="593"/>
      <c r="E439" s="644"/>
      <c r="F439" s="593"/>
      <c r="G439" s="593"/>
    </row>
    <row r="440" spans="1:7" x14ac:dyDescent="0.25">
      <c r="A440" s="931"/>
      <c r="B440" s="645" t="s">
        <v>745</v>
      </c>
      <c r="C440" s="933"/>
      <c r="D440" s="593"/>
      <c r="E440" s="644"/>
      <c r="F440" s="593"/>
      <c r="G440" s="593"/>
    </row>
    <row r="441" spans="1:7" x14ac:dyDescent="0.25">
      <c r="A441" s="931"/>
      <c r="B441" s="647" t="s">
        <v>746</v>
      </c>
      <c r="C441" s="933"/>
      <c r="D441" s="648"/>
      <c r="E441" s="644"/>
      <c r="F441" s="649"/>
      <c r="G441" s="649"/>
    </row>
    <row r="442" spans="1:7" x14ac:dyDescent="0.25">
      <c r="A442" s="931"/>
      <c r="B442" s="647" t="s">
        <v>747</v>
      </c>
      <c r="C442" s="933"/>
      <c r="D442" s="654"/>
      <c r="E442" s="644"/>
      <c r="F442" s="649"/>
      <c r="G442" s="649"/>
    </row>
    <row r="443" spans="1:7" x14ac:dyDescent="0.25">
      <c r="A443" s="931"/>
      <c r="B443" s="647" t="s">
        <v>748</v>
      </c>
      <c r="C443" s="933"/>
      <c r="D443" s="654"/>
      <c r="E443" s="644"/>
      <c r="F443" s="649"/>
      <c r="G443" s="649"/>
    </row>
    <row r="444" spans="1:7" x14ac:dyDescent="0.25">
      <c r="A444" s="931"/>
      <c r="B444" s="647" t="s">
        <v>749</v>
      </c>
      <c r="C444" s="933"/>
      <c r="D444" s="653" t="s">
        <v>742</v>
      </c>
      <c r="E444" s="644"/>
      <c r="F444" s="593"/>
      <c r="G444" s="593"/>
    </row>
    <row r="445" spans="1:7" x14ac:dyDescent="0.25">
      <c r="A445" s="931"/>
      <c r="B445" s="647" t="s">
        <v>750</v>
      </c>
      <c r="C445" s="933"/>
      <c r="D445" s="593" t="s">
        <v>742</v>
      </c>
      <c r="E445" s="644"/>
      <c r="F445" s="593"/>
      <c r="G445" s="593"/>
    </row>
    <row r="446" spans="1:7" x14ac:dyDescent="0.25">
      <c r="A446" s="931"/>
      <c r="B446" s="646" t="s">
        <v>751</v>
      </c>
      <c r="C446" s="933"/>
      <c r="D446" s="593"/>
      <c r="E446" s="644"/>
      <c r="F446" s="593"/>
      <c r="G446" s="593"/>
    </row>
    <row r="447" spans="1:7" x14ac:dyDescent="0.25">
      <c r="A447" s="931"/>
      <c r="B447" s="645" t="s">
        <v>752</v>
      </c>
      <c r="C447" s="933"/>
      <c r="D447" s="593" t="s">
        <v>742</v>
      </c>
      <c r="E447" s="644"/>
      <c r="F447" s="593"/>
      <c r="G447" s="593"/>
    </row>
    <row r="448" spans="1:7" x14ac:dyDescent="0.25">
      <c r="A448" s="931"/>
      <c r="B448" s="645" t="s">
        <v>753</v>
      </c>
      <c r="C448" s="933"/>
      <c r="D448" s="593" t="s">
        <v>742</v>
      </c>
      <c r="E448" s="644"/>
      <c r="F448" s="593"/>
      <c r="G448" s="593"/>
    </row>
    <row r="449" spans="1:7" x14ac:dyDescent="0.25">
      <c r="A449" s="931"/>
      <c r="B449" s="647" t="s">
        <v>754</v>
      </c>
      <c r="C449" s="933"/>
      <c r="D449" s="593" t="s">
        <v>742</v>
      </c>
      <c r="E449" s="644"/>
      <c r="F449" s="593"/>
      <c r="G449" s="593"/>
    </row>
    <row r="450" spans="1:7" x14ac:dyDescent="0.25">
      <c r="A450" s="931"/>
      <c r="B450" s="647" t="s">
        <v>755</v>
      </c>
      <c r="C450" s="933"/>
      <c r="D450" s="593" t="s">
        <v>742</v>
      </c>
      <c r="E450" s="644"/>
      <c r="F450" s="593"/>
      <c r="G450" s="593"/>
    </row>
    <row r="451" spans="1:7" x14ac:dyDescent="0.25">
      <c r="A451" s="931"/>
      <c r="B451" s="647" t="s">
        <v>756</v>
      </c>
      <c r="C451" s="933"/>
      <c r="D451" s="593" t="s">
        <v>742</v>
      </c>
      <c r="E451" s="644"/>
      <c r="F451" s="593"/>
      <c r="G451" s="593"/>
    </row>
    <row r="452" spans="1:7" x14ac:dyDescent="0.25">
      <c r="A452" s="931"/>
      <c r="B452" s="647" t="s">
        <v>757</v>
      </c>
      <c r="C452" s="933"/>
      <c r="D452" s="593" t="s">
        <v>742</v>
      </c>
      <c r="E452" s="644"/>
      <c r="F452" s="593"/>
      <c r="G452" s="593"/>
    </row>
    <row r="453" spans="1:7" x14ac:dyDescent="0.25">
      <c r="A453" s="931"/>
      <c r="B453" s="647" t="s">
        <v>758</v>
      </c>
      <c r="C453" s="933"/>
      <c r="D453" s="593" t="s">
        <v>742</v>
      </c>
      <c r="E453" s="644"/>
      <c r="F453" s="593"/>
      <c r="G453" s="593"/>
    </row>
    <row r="454" spans="1:7" x14ac:dyDescent="0.25">
      <c r="A454" s="931"/>
      <c r="B454" s="646" t="s">
        <v>759</v>
      </c>
      <c r="C454" s="933"/>
      <c r="D454" s="593"/>
      <c r="E454" s="644"/>
      <c r="F454" s="593"/>
      <c r="G454" s="593"/>
    </row>
    <row r="455" spans="1:7" x14ac:dyDescent="0.25">
      <c r="A455" s="931"/>
      <c r="B455" s="645" t="s">
        <v>760</v>
      </c>
      <c r="C455" s="933"/>
      <c r="D455" s="593" t="s">
        <v>742</v>
      </c>
      <c r="E455" s="644"/>
      <c r="F455" s="593"/>
      <c r="G455" s="593"/>
    </row>
    <row r="456" spans="1:7" x14ac:dyDescent="0.25">
      <c r="A456" s="931"/>
      <c r="B456" s="645" t="s">
        <v>761</v>
      </c>
      <c r="C456" s="933"/>
      <c r="D456" s="593" t="s">
        <v>742</v>
      </c>
      <c r="E456" s="644"/>
      <c r="F456" s="593"/>
      <c r="G456" s="593"/>
    </row>
    <row r="457" spans="1:7" x14ac:dyDescent="0.25">
      <c r="A457" s="931"/>
      <c r="B457" s="647" t="s">
        <v>762</v>
      </c>
      <c r="C457" s="933"/>
      <c r="D457" s="593" t="s">
        <v>742</v>
      </c>
      <c r="E457" s="644"/>
      <c r="F457" s="593"/>
      <c r="G457" s="593"/>
    </row>
    <row r="458" spans="1:7" x14ac:dyDescent="0.25">
      <c r="A458" s="931"/>
      <c r="B458" s="647" t="s">
        <v>763</v>
      </c>
      <c r="C458" s="933"/>
      <c r="D458" s="593" t="s">
        <v>742</v>
      </c>
      <c r="E458" s="644"/>
      <c r="F458" s="593"/>
      <c r="G458" s="593"/>
    </row>
    <row r="459" spans="1:7" x14ac:dyDescent="0.25">
      <c r="A459" s="931"/>
      <c r="B459" s="647" t="s">
        <v>764</v>
      </c>
      <c r="C459" s="933"/>
      <c r="D459" s="593" t="s">
        <v>742</v>
      </c>
      <c r="E459" s="644"/>
      <c r="F459" s="593"/>
      <c r="G459" s="593"/>
    </row>
    <row r="460" spans="1:7" x14ac:dyDescent="0.25">
      <c r="A460" s="931"/>
      <c r="B460" s="647" t="s">
        <v>765</v>
      </c>
      <c r="C460" s="933"/>
      <c r="D460" s="593" t="s">
        <v>742</v>
      </c>
      <c r="E460" s="644"/>
      <c r="F460" s="593"/>
      <c r="G460" s="593"/>
    </row>
    <row r="461" spans="1:7" x14ac:dyDescent="0.25">
      <c r="A461" s="931"/>
      <c r="B461" s="647" t="s">
        <v>766</v>
      </c>
      <c r="C461" s="933"/>
      <c r="D461" s="593" t="s">
        <v>742</v>
      </c>
      <c r="E461" s="644"/>
      <c r="F461" s="593"/>
      <c r="G461" s="593"/>
    </row>
    <row r="462" spans="1:7" x14ac:dyDescent="0.25">
      <c r="A462" s="931"/>
      <c r="B462" s="646" t="s">
        <v>767</v>
      </c>
      <c r="C462" s="933"/>
      <c r="D462" s="593"/>
      <c r="E462" s="644"/>
      <c r="F462" s="593"/>
      <c r="G462" s="593"/>
    </row>
    <row r="463" spans="1:7" x14ac:dyDescent="0.25">
      <c r="A463" s="931"/>
      <c r="B463" s="645" t="s">
        <v>768</v>
      </c>
      <c r="C463" s="933"/>
      <c r="D463" s="593" t="s">
        <v>742</v>
      </c>
      <c r="E463" s="644"/>
      <c r="F463" s="593"/>
      <c r="G463" s="593"/>
    </row>
    <row r="464" spans="1:7" x14ac:dyDescent="0.25">
      <c r="A464" s="931"/>
      <c r="B464" s="645" t="s">
        <v>769</v>
      </c>
      <c r="C464" s="933"/>
      <c r="D464" s="593"/>
      <c r="E464" s="644"/>
      <c r="F464" s="593"/>
      <c r="G464" s="593"/>
    </row>
    <row r="465" spans="1:7" x14ac:dyDescent="0.25">
      <c r="A465" s="931"/>
      <c r="B465" s="647" t="s">
        <v>770</v>
      </c>
      <c r="C465" s="933"/>
      <c r="D465" s="654"/>
      <c r="E465" s="644"/>
      <c r="F465" s="649"/>
      <c r="G465" s="649"/>
    </row>
    <row r="466" spans="1:7" x14ac:dyDescent="0.25">
      <c r="A466" s="931"/>
      <c r="B466" s="647" t="s">
        <v>771</v>
      </c>
      <c r="C466" s="933"/>
      <c r="D466" s="654"/>
      <c r="E466" s="644"/>
      <c r="F466" s="649"/>
      <c r="G466" s="649"/>
    </row>
    <row r="467" spans="1:7" x14ac:dyDescent="0.25">
      <c r="A467" s="931"/>
      <c r="B467" s="647" t="s">
        <v>772</v>
      </c>
      <c r="C467" s="933"/>
      <c r="D467" s="654"/>
      <c r="E467" s="644"/>
      <c r="F467" s="649"/>
      <c r="G467" s="649"/>
    </row>
    <row r="468" spans="1:7" x14ac:dyDescent="0.25">
      <c r="A468" s="931"/>
      <c r="B468" s="647" t="s">
        <v>773</v>
      </c>
      <c r="C468" s="933"/>
      <c r="D468" s="654"/>
      <c r="E468" s="644"/>
      <c r="F468" s="649"/>
      <c r="G468" s="649"/>
    </row>
    <row r="469" spans="1:7" x14ac:dyDescent="0.25">
      <c r="A469" s="931"/>
      <c r="B469" s="647" t="s">
        <v>774</v>
      </c>
      <c r="C469" s="933"/>
      <c r="D469" s="593" t="s">
        <v>742</v>
      </c>
      <c r="E469" s="644"/>
      <c r="F469" s="593"/>
      <c r="G469" s="593"/>
    </row>
    <row r="470" spans="1:7" x14ac:dyDescent="0.25">
      <c r="A470" s="931"/>
      <c r="B470" s="646" t="s">
        <v>775</v>
      </c>
      <c r="C470" s="933"/>
      <c r="D470" s="593"/>
      <c r="E470" s="644"/>
      <c r="F470" s="593"/>
      <c r="G470" s="593"/>
    </row>
    <row r="471" spans="1:7" ht="25.5" customHeight="1" x14ac:dyDescent="0.25">
      <c r="A471" s="934" t="s">
        <v>776</v>
      </c>
      <c r="B471" s="641" t="s">
        <v>731</v>
      </c>
      <c r="C471" s="642" t="s">
        <v>732</v>
      </c>
      <c r="D471" s="593"/>
      <c r="E471" s="935" t="s">
        <v>777</v>
      </c>
      <c r="F471" s="593"/>
      <c r="G471" s="593"/>
    </row>
    <row r="472" spans="1:7" ht="36.5" x14ac:dyDescent="0.25">
      <c r="A472" s="934"/>
      <c r="B472" s="641" t="s">
        <v>734</v>
      </c>
      <c r="C472" s="642" t="s">
        <v>735</v>
      </c>
      <c r="D472" s="593"/>
      <c r="E472" s="935"/>
      <c r="F472" s="593"/>
      <c r="G472" s="593"/>
    </row>
    <row r="473" spans="1:7" ht="25" x14ac:dyDescent="0.25">
      <c r="A473" s="934"/>
      <c r="B473" s="641" t="s">
        <v>736</v>
      </c>
      <c r="C473" s="642" t="s">
        <v>737</v>
      </c>
      <c r="D473" s="593"/>
      <c r="E473" s="935"/>
      <c r="F473" s="593"/>
      <c r="G473" s="593"/>
    </row>
    <row r="474" spans="1:7" ht="105.5" x14ac:dyDescent="0.25">
      <c r="A474" s="934"/>
      <c r="B474" s="641" t="s">
        <v>778</v>
      </c>
      <c r="C474" s="642" t="s">
        <v>779</v>
      </c>
      <c r="D474" s="593"/>
      <c r="E474" s="935"/>
      <c r="F474" s="593"/>
      <c r="G474" s="593"/>
    </row>
    <row r="475" spans="1:7" x14ac:dyDescent="0.25">
      <c r="A475" s="914" t="s">
        <v>91</v>
      </c>
      <c r="B475" s="914"/>
      <c r="C475" s="655"/>
      <c r="D475" s="655"/>
      <c r="E475" s="656"/>
      <c r="F475" s="655"/>
      <c r="G475" s="657">
        <f>SUM(G435:G474)</f>
        <v>0</v>
      </c>
    </row>
    <row r="480" spans="1:7" ht="12.75" customHeight="1" x14ac:dyDescent="0.25">
      <c r="A480" s="900" t="s">
        <v>23</v>
      </c>
      <c r="B480" s="900"/>
      <c r="C480" s="928">
        <f>Presentación!$C$3</f>
        <v>1990</v>
      </c>
      <c r="D480" s="928"/>
      <c r="E480" s="928"/>
      <c r="F480" s="928"/>
      <c r="G480" s="928"/>
    </row>
    <row r="481" spans="1:7" ht="12.75" customHeight="1" x14ac:dyDescent="0.25">
      <c r="A481" s="639"/>
      <c r="B481" s="640" t="s">
        <v>24</v>
      </c>
      <c r="C481" s="928" t="s">
        <v>99</v>
      </c>
      <c r="D481" s="928"/>
      <c r="E481" s="928"/>
      <c r="F481" s="928"/>
      <c r="G481" s="928"/>
    </row>
    <row r="482" spans="1:7" ht="12.75" customHeight="1" x14ac:dyDescent="0.25">
      <c r="A482" s="900" t="s">
        <v>5</v>
      </c>
      <c r="B482" s="900"/>
      <c r="C482" s="901" t="s">
        <v>26</v>
      </c>
      <c r="D482" s="901"/>
      <c r="E482" s="901"/>
      <c r="F482" s="901"/>
      <c r="G482" s="901"/>
    </row>
    <row r="483" spans="1:7" ht="12.75" customHeight="1" x14ac:dyDescent="0.25">
      <c r="A483" s="900" t="s">
        <v>27</v>
      </c>
      <c r="B483" s="900"/>
      <c r="C483" s="901" t="s">
        <v>716</v>
      </c>
      <c r="D483" s="901"/>
      <c r="E483" s="901"/>
      <c r="F483" s="901"/>
      <c r="G483" s="901"/>
    </row>
    <row r="484" spans="1:7" ht="12.75" customHeight="1" x14ac:dyDescent="0.25">
      <c r="A484" s="900" t="s">
        <v>29</v>
      </c>
      <c r="B484" s="900"/>
      <c r="C484" s="901" t="s">
        <v>717</v>
      </c>
      <c r="D484" s="901"/>
      <c r="E484" s="901"/>
      <c r="F484" s="901"/>
      <c r="G484" s="901"/>
    </row>
    <row r="485" spans="1:7" ht="12.75" customHeight="1" x14ac:dyDescent="0.25">
      <c r="A485" s="900" t="s">
        <v>31</v>
      </c>
      <c r="B485" s="900"/>
      <c r="C485" s="901" t="s">
        <v>262</v>
      </c>
      <c r="D485" s="901"/>
      <c r="E485" s="901"/>
      <c r="F485" s="901"/>
      <c r="G485" s="901"/>
    </row>
    <row r="486" spans="1:7" ht="12.75" customHeight="1" x14ac:dyDescent="0.25">
      <c r="A486" s="902" t="s">
        <v>33</v>
      </c>
      <c r="B486" s="902"/>
      <c r="C486" s="903" t="s">
        <v>718</v>
      </c>
      <c r="D486" s="903"/>
      <c r="E486" s="903"/>
      <c r="F486" s="903"/>
      <c r="G486" s="903"/>
    </row>
    <row r="487" spans="1:7" ht="36.75" customHeight="1" x14ac:dyDescent="0.25">
      <c r="A487" s="747" t="s">
        <v>719</v>
      </c>
      <c r="B487" s="747"/>
      <c r="C487" s="929" t="s">
        <v>720</v>
      </c>
      <c r="D487" s="929"/>
      <c r="E487" s="929" t="s">
        <v>721</v>
      </c>
      <c r="F487" s="929"/>
      <c r="G487" s="592" t="s">
        <v>722</v>
      </c>
    </row>
    <row r="488" spans="1:7" ht="12" customHeight="1" x14ac:dyDescent="0.25">
      <c r="A488" s="747"/>
      <c r="B488" s="747"/>
      <c r="C488" s="745" t="s">
        <v>723</v>
      </c>
      <c r="D488" s="745"/>
      <c r="E488" s="745" t="s">
        <v>724</v>
      </c>
      <c r="F488" s="745"/>
      <c r="G488" s="745" t="s">
        <v>725</v>
      </c>
    </row>
    <row r="489" spans="1:7" x14ac:dyDescent="0.25">
      <c r="A489" s="747"/>
      <c r="B489" s="747"/>
      <c r="C489" s="745"/>
      <c r="D489" s="745"/>
      <c r="E489" s="745"/>
      <c r="F489" s="745"/>
      <c r="G489" s="745"/>
    </row>
    <row r="490" spans="1:7" ht="13.5" customHeight="1" x14ac:dyDescent="0.25">
      <c r="A490" s="747"/>
      <c r="B490" s="747"/>
      <c r="C490" s="745"/>
      <c r="D490" s="745"/>
      <c r="E490" s="745" t="s">
        <v>726</v>
      </c>
      <c r="F490" s="745"/>
      <c r="G490" s="253" t="s">
        <v>727</v>
      </c>
    </row>
    <row r="491" spans="1:7" ht="13.5" customHeight="1" x14ac:dyDescent="0.35">
      <c r="A491" s="747"/>
      <c r="B491" s="747"/>
      <c r="C491" s="930" t="s">
        <v>728</v>
      </c>
      <c r="D491" s="930"/>
      <c r="E491" s="930" t="s">
        <v>308</v>
      </c>
      <c r="F491" s="930"/>
      <c r="G491" s="596" t="s">
        <v>729</v>
      </c>
    </row>
    <row r="492" spans="1:7" ht="25.5" customHeight="1" x14ac:dyDescent="0.25">
      <c r="A492" s="931" t="s">
        <v>730</v>
      </c>
      <c r="B492" s="641" t="s">
        <v>731</v>
      </c>
      <c r="C492" s="642" t="s">
        <v>732</v>
      </c>
      <c r="D492" s="593"/>
      <c r="E492" s="932" t="s">
        <v>733</v>
      </c>
      <c r="F492" s="593"/>
      <c r="G492" s="593"/>
    </row>
    <row r="493" spans="1:7" ht="36.5" x14ac:dyDescent="0.25">
      <c r="A493" s="931"/>
      <c r="B493" s="641" t="s">
        <v>734</v>
      </c>
      <c r="C493" s="642" t="s">
        <v>735</v>
      </c>
      <c r="D493" s="593"/>
      <c r="E493" s="932"/>
      <c r="F493" s="593"/>
      <c r="G493" s="593"/>
    </row>
    <row r="494" spans="1:7" ht="25" x14ac:dyDescent="0.25">
      <c r="A494" s="931"/>
      <c r="B494" s="641" t="s">
        <v>736</v>
      </c>
      <c r="C494" s="642" t="s">
        <v>737</v>
      </c>
      <c r="D494" s="593"/>
      <c r="E494" s="932"/>
      <c r="F494" s="593"/>
      <c r="G494" s="593"/>
    </row>
    <row r="495" spans="1:7" x14ac:dyDescent="0.25">
      <c r="A495" s="931"/>
      <c r="B495" s="643" t="s">
        <v>738</v>
      </c>
      <c r="C495" s="642"/>
      <c r="D495" s="593"/>
      <c r="E495" s="932"/>
      <c r="F495" s="593"/>
      <c r="G495" s="593"/>
    </row>
    <row r="496" spans="1:7" ht="12.75" customHeight="1" x14ac:dyDescent="0.25">
      <c r="A496" s="931"/>
      <c r="B496" s="643" t="s">
        <v>739</v>
      </c>
      <c r="C496" s="933" t="s">
        <v>740</v>
      </c>
      <c r="D496" s="593"/>
      <c r="E496" s="644"/>
      <c r="F496" s="593"/>
      <c r="G496" s="593"/>
    </row>
    <row r="497" spans="1:7" x14ac:dyDescent="0.25">
      <c r="A497" s="931"/>
      <c r="B497" s="645" t="s">
        <v>741</v>
      </c>
      <c r="C497" s="933"/>
      <c r="D497" s="593" t="s">
        <v>742</v>
      </c>
      <c r="E497" s="644"/>
      <c r="F497" s="593"/>
      <c r="G497" s="593"/>
    </row>
    <row r="498" spans="1:7" x14ac:dyDescent="0.25">
      <c r="A498" s="931"/>
      <c r="B498" s="645" t="s">
        <v>743</v>
      </c>
      <c r="C498" s="933"/>
      <c r="D498" s="593" t="s">
        <v>742</v>
      </c>
      <c r="E498" s="644"/>
      <c r="F498" s="593"/>
      <c r="G498" s="593"/>
    </row>
    <row r="499" spans="1:7" x14ac:dyDescent="0.25">
      <c r="A499" s="931"/>
      <c r="B499" s="646" t="s">
        <v>744</v>
      </c>
      <c r="C499" s="933"/>
      <c r="D499" s="593"/>
      <c r="E499" s="644"/>
      <c r="F499" s="593"/>
      <c r="G499" s="593"/>
    </row>
    <row r="500" spans="1:7" x14ac:dyDescent="0.25">
      <c r="A500" s="931"/>
      <c r="B500" s="645" t="s">
        <v>745</v>
      </c>
      <c r="C500" s="933"/>
      <c r="D500" s="593"/>
      <c r="E500" s="644"/>
      <c r="F500" s="593"/>
      <c r="G500" s="593"/>
    </row>
    <row r="501" spans="1:7" x14ac:dyDescent="0.25">
      <c r="A501" s="931"/>
      <c r="B501" s="647" t="s">
        <v>746</v>
      </c>
      <c r="C501" s="933"/>
      <c r="D501" s="648"/>
      <c r="E501" s="644"/>
      <c r="F501" s="649"/>
      <c r="G501" s="649"/>
    </row>
    <row r="502" spans="1:7" x14ac:dyDescent="0.25">
      <c r="A502" s="931"/>
      <c r="B502" s="647" t="s">
        <v>747</v>
      </c>
      <c r="C502" s="933"/>
      <c r="D502" s="654"/>
      <c r="E502" s="644"/>
      <c r="F502" s="649"/>
      <c r="G502" s="649"/>
    </row>
    <row r="503" spans="1:7" x14ac:dyDescent="0.25">
      <c r="A503" s="931"/>
      <c r="B503" s="647" t="s">
        <v>748</v>
      </c>
      <c r="C503" s="933"/>
      <c r="D503" s="654"/>
      <c r="E503" s="644"/>
      <c r="F503" s="649"/>
      <c r="G503" s="649"/>
    </row>
    <row r="504" spans="1:7" x14ac:dyDescent="0.25">
      <c r="A504" s="931"/>
      <c r="B504" s="647" t="s">
        <v>749</v>
      </c>
      <c r="C504" s="933"/>
      <c r="D504" s="653" t="s">
        <v>742</v>
      </c>
      <c r="E504" s="644"/>
      <c r="F504" s="593"/>
      <c r="G504" s="593"/>
    </row>
    <row r="505" spans="1:7" x14ac:dyDescent="0.25">
      <c r="A505" s="931"/>
      <c r="B505" s="647" t="s">
        <v>750</v>
      </c>
      <c r="C505" s="933"/>
      <c r="D505" s="593" t="s">
        <v>742</v>
      </c>
      <c r="E505" s="644"/>
      <c r="F505" s="593"/>
      <c r="G505" s="593"/>
    </row>
    <row r="506" spans="1:7" x14ac:dyDescent="0.25">
      <c r="A506" s="931"/>
      <c r="B506" s="646" t="s">
        <v>751</v>
      </c>
      <c r="C506" s="933"/>
      <c r="D506" s="593"/>
      <c r="E506" s="644"/>
      <c r="F506" s="593"/>
      <c r="G506" s="593"/>
    </row>
    <row r="507" spans="1:7" x14ac:dyDescent="0.25">
      <c r="A507" s="931"/>
      <c r="B507" s="645" t="s">
        <v>752</v>
      </c>
      <c r="C507" s="933"/>
      <c r="D507" s="593" t="s">
        <v>742</v>
      </c>
      <c r="E507" s="644"/>
      <c r="F507" s="593"/>
      <c r="G507" s="593"/>
    </row>
    <row r="508" spans="1:7" x14ac:dyDescent="0.25">
      <c r="A508" s="931"/>
      <c r="B508" s="645" t="s">
        <v>753</v>
      </c>
      <c r="C508" s="933"/>
      <c r="D508" s="593" t="s">
        <v>742</v>
      </c>
      <c r="E508" s="644"/>
      <c r="F508" s="593"/>
      <c r="G508" s="593"/>
    </row>
    <row r="509" spans="1:7" x14ac:dyDescent="0.25">
      <c r="A509" s="931"/>
      <c r="B509" s="647" t="s">
        <v>754</v>
      </c>
      <c r="C509" s="933"/>
      <c r="D509" s="593" t="s">
        <v>742</v>
      </c>
      <c r="E509" s="644"/>
      <c r="F509" s="593"/>
      <c r="G509" s="593"/>
    </row>
    <row r="510" spans="1:7" x14ac:dyDescent="0.25">
      <c r="A510" s="931"/>
      <c r="B510" s="647" t="s">
        <v>755</v>
      </c>
      <c r="C510" s="933"/>
      <c r="D510" s="593" t="s">
        <v>742</v>
      </c>
      <c r="E510" s="644"/>
      <c r="F510" s="593"/>
      <c r="G510" s="593"/>
    </row>
    <row r="511" spans="1:7" x14ac:dyDescent="0.25">
      <c r="A511" s="931"/>
      <c r="B511" s="647" t="s">
        <v>756</v>
      </c>
      <c r="C511" s="933"/>
      <c r="D511" s="593" t="s">
        <v>742</v>
      </c>
      <c r="E511" s="644"/>
      <c r="F511" s="593"/>
      <c r="G511" s="593"/>
    </row>
    <row r="512" spans="1:7" x14ac:dyDescent="0.25">
      <c r="A512" s="931"/>
      <c r="B512" s="647" t="s">
        <v>757</v>
      </c>
      <c r="C512" s="933"/>
      <c r="D512" s="593" t="s">
        <v>742</v>
      </c>
      <c r="E512" s="644"/>
      <c r="F512" s="593"/>
      <c r="G512" s="593"/>
    </row>
    <row r="513" spans="1:7" x14ac:dyDescent="0.25">
      <c r="A513" s="931"/>
      <c r="B513" s="647" t="s">
        <v>758</v>
      </c>
      <c r="C513" s="933"/>
      <c r="D513" s="593" t="s">
        <v>742</v>
      </c>
      <c r="E513" s="644"/>
      <c r="F513" s="593"/>
      <c r="G513" s="593"/>
    </row>
    <row r="514" spans="1:7" x14ac:dyDescent="0.25">
      <c r="A514" s="931"/>
      <c r="B514" s="646" t="s">
        <v>759</v>
      </c>
      <c r="C514" s="933"/>
      <c r="D514" s="593"/>
      <c r="E514" s="644"/>
      <c r="F514" s="593"/>
      <c r="G514" s="593"/>
    </row>
    <row r="515" spans="1:7" x14ac:dyDescent="0.25">
      <c r="A515" s="931"/>
      <c r="B515" s="645" t="s">
        <v>760</v>
      </c>
      <c r="C515" s="933"/>
      <c r="D515" s="593" t="s">
        <v>742</v>
      </c>
      <c r="E515" s="644"/>
      <c r="F515" s="593"/>
      <c r="G515" s="593"/>
    </row>
    <row r="516" spans="1:7" x14ac:dyDescent="0.25">
      <c r="A516" s="931"/>
      <c r="B516" s="645" t="s">
        <v>761</v>
      </c>
      <c r="C516" s="933"/>
      <c r="D516" s="593" t="s">
        <v>742</v>
      </c>
      <c r="E516" s="644"/>
      <c r="F516" s="593"/>
      <c r="G516" s="593"/>
    </row>
    <row r="517" spans="1:7" x14ac:dyDescent="0.25">
      <c r="A517" s="931"/>
      <c r="B517" s="647" t="s">
        <v>762</v>
      </c>
      <c r="C517" s="933"/>
      <c r="D517" s="593" t="s">
        <v>742</v>
      </c>
      <c r="E517" s="644"/>
      <c r="F517" s="593"/>
      <c r="G517" s="593"/>
    </row>
    <row r="518" spans="1:7" x14ac:dyDescent="0.25">
      <c r="A518" s="931"/>
      <c r="B518" s="647" t="s">
        <v>763</v>
      </c>
      <c r="C518" s="933"/>
      <c r="D518" s="593" t="s">
        <v>742</v>
      </c>
      <c r="E518" s="644"/>
      <c r="F518" s="593"/>
      <c r="G518" s="593"/>
    </row>
    <row r="519" spans="1:7" x14ac:dyDescent="0.25">
      <c r="A519" s="931"/>
      <c r="B519" s="647" t="s">
        <v>764</v>
      </c>
      <c r="C519" s="933"/>
      <c r="D519" s="593" t="s">
        <v>742</v>
      </c>
      <c r="E519" s="644"/>
      <c r="F519" s="593"/>
      <c r="G519" s="593"/>
    </row>
    <row r="520" spans="1:7" x14ac:dyDescent="0.25">
      <c r="A520" s="931"/>
      <c r="B520" s="647" t="s">
        <v>765</v>
      </c>
      <c r="C520" s="933"/>
      <c r="D520" s="593" t="s">
        <v>742</v>
      </c>
      <c r="E520" s="644"/>
      <c r="F520" s="593"/>
      <c r="G520" s="593"/>
    </row>
    <row r="521" spans="1:7" x14ac:dyDescent="0.25">
      <c r="A521" s="931"/>
      <c r="B521" s="647" t="s">
        <v>766</v>
      </c>
      <c r="C521" s="933"/>
      <c r="D521" s="593" t="s">
        <v>742</v>
      </c>
      <c r="E521" s="644"/>
      <c r="F521" s="593"/>
      <c r="G521" s="593"/>
    </row>
    <row r="522" spans="1:7" x14ac:dyDescent="0.25">
      <c r="A522" s="931"/>
      <c r="B522" s="646" t="s">
        <v>767</v>
      </c>
      <c r="C522" s="933"/>
      <c r="D522" s="593"/>
      <c r="E522" s="644"/>
      <c r="F522" s="593"/>
      <c r="G522" s="593"/>
    </row>
    <row r="523" spans="1:7" x14ac:dyDescent="0.25">
      <c r="A523" s="931"/>
      <c r="B523" s="645" t="s">
        <v>768</v>
      </c>
      <c r="C523" s="933"/>
      <c r="D523" s="593" t="s">
        <v>742</v>
      </c>
      <c r="E523" s="644"/>
      <c r="F523" s="593"/>
      <c r="G523" s="593"/>
    </row>
    <row r="524" spans="1:7" x14ac:dyDescent="0.25">
      <c r="A524" s="931"/>
      <c r="B524" s="645" t="s">
        <v>769</v>
      </c>
      <c r="C524" s="933"/>
      <c r="D524" s="593"/>
      <c r="E524" s="644"/>
      <c r="F524" s="593"/>
      <c r="G524" s="593"/>
    </row>
    <row r="525" spans="1:7" x14ac:dyDescent="0.25">
      <c r="A525" s="931"/>
      <c r="B525" s="647" t="s">
        <v>770</v>
      </c>
      <c r="C525" s="933"/>
      <c r="D525" s="654"/>
      <c r="E525" s="644"/>
      <c r="F525" s="649"/>
      <c r="G525" s="649"/>
    </row>
    <row r="526" spans="1:7" x14ac:dyDescent="0.25">
      <c r="A526" s="931"/>
      <c r="B526" s="647" t="s">
        <v>771</v>
      </c>
      <c r="C526" s="933"/>
      <c r="D526" s="654"/>
      <c r="E526" s="644"/>
      <c r="F526" s="649"/>
      <c r="G526" s="649"/>
    </row>
    <row r="527" spans="1:7" x14ac:dyDescent="0.25">
      <c r="A527" s="931"/>
      <c r="B527" s="647" t="s">
        <v>772</v>
      </c>
      <c r="C527" s="933"/>
      <c r="D527" s="654"/>
      <c r="E527" s="644"/>
      <c r="F527" s="649"/>
      <c r="G527" s="649"/>
    </row>
    <row r="528" spans="1:7" x14ac:dyDescent="0.25">
      <c r="A528" s="931"/>
      <c r="B528" s="647" t="s">
        <v>773</v>
      </c>
      <c r="C528" s="933"/>
      <c r="D528" s="654"/>
      <c r="E528" s="644"/>
      <c r="F528" s="649"/>
      <c r="G528" s="649"/>
    </row>
    <row r="529" spans="1:7" x14ac:dyDescent="0.25">
      <c r="A529" s="931"/>
      <c r="B529" s="647" t="s">
        <v>774</v>
      </c>
      <c r="C529" s="933"/>
      <c r="D529" s="593" t="s">
        <v>742</v>
      </c>
      <c r="E529" s="644"/>
      <c r="F529" s="593"/>
      <c r="G529" s="593"/>
    </row>
    <row r="530" spans="1:7" x14ac:dyDescent="0.25">
      <c r="A530" s="931"/>
      <c r="B530" s="646" t="s">
        <v>775</v>
      </c>
      <c r="C530" s="933"/>
      <c r="D530" s="593"/>
      <c r="E530" s="644"/>
      <c r="F530" s="593"/>
      <c r="G530" s="593"/>
    </row>
    <row r="531" spans="1:7" ht="25.5" customHeight="1" x14ac:dyDescent="0.25">
      <c r="A531" s="934" t="s">
        <v>776</v>
      </c>
      <c r="B531" s="641" t="s">
        <v>731</v>
      </c>
      <c r="C531" s="642" t="s">
        <v>732</v>
      </c>
      <c r="D531" s="593"/>
      <c r="E531" s="935" t="s">
        <v>777</v>
      </c>
      <c r="F531" s="593"/>
      <c r="G531" s="593"/>
    </row>
    <row r="532" spans="1:7" ht="36.5" x14ac:dyDescent="0.25">
      <c r="A532" s="934"/>
      <c r="B532" s="641" t="s">
        <v>734</v>
      </c>
      <c r="C532" s="642" t="s">
        <v>735</v>
      </c>
      <c r="D532" s="593"/>
      <c r="E532" s="935"/>
      <c r="F532" s="593"/>
      <c r="G532" s="593"/>
    </row>
    <row r="533" spans="1:7" ht="25" x14ac:dyDescent="0.25">
      <c r="A533" s="934"/>
      <c r="B533" s="641" t="s">
        <v>736</v>
      </c>
      <c r="C533" s="642" t="s">
        <v>737</v>
      </c>
      <c r="D533" s="593"/>
      <c r="E533" s="935"/>
      <c r="F533" s="593"/>
      <c r="G533" s="593"/>
    </row>
    <row r="534" spans="1:7" ht="105.5" x14ac:dyDescent="0.25">
      <c r="A534" s="934"/>
      <c r="B534" s="641" t="s">
        <v>778</v>
      </c>
      <c r="C534" s="642" t="s">
        <v>779</v>
      </c>
      <c r="D534" s="593"/>
      <c r="E534" s="935"/>
      <c r="F534" s="593"/>
      <c r="G534" s="593"/>
    </row>
    <row r="535" spans="1:7" x14ac:dyDescent="0.25">
      <c r="A535" s="914" t="s">
        <v>91</v>
      </c>
      <c r="B535" s="914"/>
      <c r="C535" s="655"/>
      <c r="D535" s="655"/>
      <c r="E535" s="656"/>
      <c r="F535" s="655"/>
      <c r="G535" s="657">
        <f>SUM(G495:G534)</f>
        <v>0</v>
      </c>
    </row>
    <row r="540" spans="1:7" ht="12.75" customHeight="1" x14ac:dyDescent="0.25">
      <c r="A540" s="900" t="s">
        <v>23</v>
      </c>
      <c r="B540" s="900"/>
      <c r="C540" s="928">
        <f>Presentación!$C$3</f>
        <v>1990</v>
      </c>
      <c r="D540" s="928"/>
      <c r="E540" s="928"/>
      <c r="F540" s="928"/>
      <c r="G540" s="928"/>
    </row>
    <row r="541" spans="1:7" ht="12.75" customHeight="1" x14ac:dyDescent="0.25">
      <c r="A541" s="639"/>
      <c r="B541" s="640" t="s">
        <v>24</v>
      </c>
      <c r="C541" s="928" t="s">
        <v>100</v>
      </c>
      <c r="D541" s="928"/>
      <c r="E541" s="928"/>
      <c r="F541" s="928"/>
      <c r="G541" s="928"/>
    </row>
    <row r="542" spans="1:7" ht="12.75" customHeight="1" x14ac:dyDescent="0.25">
      <c r="A542" s="900" t="s">
        <v>5</v>
      </c>
      <c r="B542" s="900"/>
      <c r="C542" s="901" t="s">
        <v>26</v>
      </c>
      <c r="D542" s="901"/>
      <c r="E542" s="901"/>
      <c r="F542" s="901"/>
      <c r="G542" s="901"/>
    </row>
    <row r="543" spans="1:7" ht="12.75" customHeight="1" x14ac:dyDescent="0.25">
      <c r="A543" s="900" t="s">
        <v>27</v>
      </c>
      <c r="B543" s="900"/>
      <c r="C543" s="901" t="s">
        <v>716</v>
      </c>
      <c r="D543" s="901"/>
      <c r="E543" s="901"/>
      <c r="F543" s="901"/>
      <c r="G543" s="901"/>
    </row>
    <row r="544" spans="1:7" ht="12.75" customHeight="1" x14ac:dyDescent="0.25">
      <c r="A544" s="900" t="s">
        <v>29</v>
      </c>
      <c r="B544" s="900"/>
      <c r="C544" s="901" t="s">
        <v>717</v>
      </c>
      <c r="D544" s="901"/>
      <c r="E544" s="901"/>
      <c r="F544" s="901"/>
      <c r="G544" s="901"/>
    </row>
    <row r="545" spans="1:7" ht="12.75" customHeight="1" x14ac:dyDescent="0.25">
      <c r="A545" s="900" t="s">
        <v>31</v>
      </c>
      <c r="B545" s="900"/>
      <c r="C545" s="901" t="s">
        <v>262</v>
      </c>
      <c r="D545" s="901"/>
      <c r="E545" s="901"/>
      <c r="F545" s="901"/>
      <c r="G545" s="901"/>
    </row>
    <row r="546" spans="1:7" ht="12.75" customHeight="1" x14ac:dyDescent="0.25">
      <c r="A546" s="902" t="s">
        <v>33</v>
      </c>
      <c r="B546" s="902"/>
      <c r="C546" s="903" t="s">
        <v>718</v>
      </c>
      <c r="D546" s="903"/>
      <c r="E546" s="903"/>
      <c r="F546" s="903"/>
      <c r="G546" s="903"/>
    </row>
    <row r="547" spans="1:7" ht="36.75" customHeight="1" x14ac:dyDescent="0.25">
      <c r="A547" s="747" t="s">
        <v>719</v>
      </c>
      <c r="B547" s="747"/>
      <c r="C547" s="929" t="s">
        <v>720</v>
      </c>
      <c r="D547" s="929"/>
      <c r="E547" s="929" t="s">
        <v>721</v>
      </c>
      <c r="F547" s="929"/>
      <c r="G547" s="592" t="s">
        <v>722</v>
      </c>
    </row>
    <row r="548" spans="1:7" ht="12" customHeight="1" x14ac:dyDescent="0.25">
      <c r="A548" s="747"/>
      <c r="B548" s="747"/>
      <c r="C548" s="745" t="s">
        <v>723</v>
      </c>
      <c r="D548" s="745"/>
      <c r="E548" s="745" t="s">
        <v>724</v>
      </c>
      <c r="F548" s="745"/>
      <c r="G548" s="745" t="s">
        <v>725</v>
      </c>
    </row>
    <row r="549" spans="1:7" x14ac:dyDescent="0.25">
      <c r="A549" s="747"/>
      <c r="B549" s="747"/>
      <c r="C549" s="745"/>
      <c r="D549" s="745"/>
      <c r="E549" s="745"/>
      <c r="F549" s="745"/>
      <c r="G549" s="745"/>
    </row>
    <row r="550" spans="1:7" ht="13.5" customHeight="1" x14ac:dyDescent="0.25">
      <c r="A550" s="747"/>
      <c r="B550" s="747"/>
      <c r="C550" s="745"/>
      <c r="D550" s="745"/>
      <c r="E550" s="745" t="s">
        <v>726</v>
      </c>
      <c r="F550" s="745"/>
      <c r="G550" s="253" t="s">
        <v>727</v>
      </c>
    </row>
    <row r="551" spans="1:7" ht="13.5" customHeight="1" x14ac:dyDescent="0.35">
      <c r="A551" s="747"/>
      <c r="B551" s="747"/>
      <c r="C551" s="930" t="s">
        <v>728</v>
      </c>
      <c r="D551" s="930"/>
      <c r="E551" s="930" t="s">
        <v>308</v>
      </c>
      <c r="F551" s="930"/>
      <c r="G551" s="596" t="s">
        <v>729</v>
      </c>
    </row>
    <row r="552" spans="1:7" ht="25.5" customHeight="1" x14ac:dyDescent="0.25">
      <c r="A552" s="931" t="s">
        <v>730</v>
      </c>
      <c r="B552" s="641" t="s">
        <v>731</v>
      </c>
      <c r="C552" s="642" t="s">
        <v>732</v>
      </c>
      <c r="D552" s="593"/>
      <c r="E552" s="932" t="s">
        <v>733</v>
      </c>
      <c r="F552" s="593"/>
      <c r="G552" s="593"/>
    </row>
    <row r="553" spans="1:7" ht="36.5" x14ac:dyDescent="0.25">
      <c r="A553" s="931"/>
      <c r="B553" s="641" t="s">
        <v>734</v>
      </c>
      <c r="C553" s="642" t="s">
        <v>735</v>
      </c>
      <c r="D553" s="593"/>
      <c r="E553" s="932"/>
      <c r="F553" s="593"/>
      <c r="G553" s="593"/>
    </row>
    <row r="554" spans="1:7" ht="25" x14ac:dyDescent="0.25">
      <c r="A554" s="931"/>
      <c r="B554" s="641" t="s">
        <v>736</v>
      </c>
      <c r="C554" s="642" t="s">
        <v>737</v>
      </c>
      <c r="D554" s="593"/>
      <c r="E554" s="932"/>
      <c r="F554" s="593"/>
      <c r="G554" s="593"/>
    </row>
    <row r="555" spans="1:7" x14ac:dyDescent="0.25">
      <c r="A555" s="931"/>
      <c r="B555" s="643" t="s">
        <v>738</v>
      </c>
      <c r="C555" s="642"/>
      <c r="D555" s="593"/>
      <c r="E555" s="932"/>
      <c r="F555" s="593"/>
      <c r="G555" s="593"/>
    </row>
    <row r="556" spans="1:7" ht="12.75" customHeight="1" x14ac:dyDescent="0.25">
      <c r="A556" s="931"/>
      <c r="B556" s="643" t="s">
        <v>739</v>
      </c>
      <c r="C556" s="933" t="s">
        <v>740</v>
      </c>
      <c r="D556" s="593"/>
      <c r="E556" s="644"/>
      <c r="F556" s="593"/>
      <c r="G556" s="593"/>
    </row>
    <row r="557" spans="1:7" x14ac:dyDescent="0.25">
      <c r="A557" s="931"/>
      <c r="B557" s="645" t="s">
        <v>741</v>
      </c>
      <c r="C557" s="933"/>
      <c r="D557" s="593" t="s">
        <v>742</v>
      </c>
      <c r="E557" s="644"/>
      <c r="F557" s="593"/>
      <c r="G557" s="593"/>
    </row>
    <row r="558" spans="1:7" x14ac:dyDescent="0.25">
      <c r="A558" s="931"/>
      <c r="B558" s="645" t="s">
        <v>743</v>
      </c>
      <c r="C558" s="933"/>
      <c r="D558" s="593" t="s">
        <v>742</v>
      </c>
      <c r="E558" s="644"/>
      <c r="F558" s="593"/>
      <c r="G558" s="593"/>
    </row>
    <row r="559" spans="1:7" x14ac:dyDescent="0.25">
      <c r="A559" s="931"/>
      <c r="B559" s="646" t="s">
        <v>744</v>
      </c>
      <c r="C559" s="933"/>
      <c r="D559" s="593"/>
      <c r="E559" s="644"/>
      <c r="F559" s="593"/>
      <c r="G559" s="593"/>
    </row>
    <row r="560" spans="1:7" x14ac:dyDescent="0.25">
      <c r="A560" s="931"/>
      <c r="B560" s="645" t="s">
        <v>745</v>
      </c>
      <c r="C560" s="933"/>
      <c r="D560" s="593"/>
      <c r="E560" s="644"/>
      <c r="F560" s="593"/>
      <c r="G560" s="593"/>
    </row>
    <row r="561" spans="1:7" x14ac:dyDescent="0.25">
      <c r="A561" s="931"/>
      <c r="B561" s="647" t="s">
        <v>746</v>
      </c>
      <c r="C561" s="933"/>
      <c r="D561" s="648"/>
      <c r="E561" s="644"/>
      <c r="F561" s="649"/>
      <c r="G561" s="649"/>
    </row>
    <row r="562" spans="1:7" x14ac:dyDescent="0.25">
      <c r="A562" s="931"/>
      <c r="B562" s="647" t="s">
        <v>747</v>
      </c>
      <c r="C562" s="933"/>
      <c r="D562" s="654"/>
      <c r="E562" s="644"/>
      <c r="F562" s="649"/>
      <c r="G562" s="649"/>
    </row>
    <row r="563" spans="1:7" x14ac:dyDescent="0.25">
      <c r="A563" s="931"/>
      <c r="B563" s="647" t="s">
        <v>748</v>
      </c>
      <c r="C563" s="933"/>
      <c r="D563" s="654"/>
      <c r="E563" s="644"/>
      <c r="F563" s="649"/>
      <c r="G563" s="649"/>
    </row>
    <row r="564" spans="1:7" x14ac:dyDescent="0.25">
      <c r="A564" s="931"/>
      <c r="B564" s="647" t="s">
        <v>749</v>
      </c>
      <c r="C564" s="933"/>
      <c r="D564" s="653" t="s">
        <v>742</v>
      </c>
      <c r="E564" s="644"/>
      <c r="F564" s="593"/>
      <c r="G564" s="593"/>
    </row>
    <row r="565" spans="1:7" x14ac:dyDescent="0.25">
      <c r="A565" s="931"/>
      <c r="B565" s="647" t="s">
        <v>750</v>
      </c>
      <c r="C565" s="933"/>
      <c r="D565" s="593" t="s">
        <v>742</v>
      </c>
      <c r="E565" s="644"/>
      <c r="F565" s="593"/>
      <c r="G565" s="593"/>
    </row>
    <row r="566" spans="1:7" x14ac:dyDescent="0.25">
      <c r="A566" s="931"/>
      <c r="B566" s="646" t="s">
        <v>751</v>
      </c>
      <c r="C566" s="933"/>
      <c r="D566" s="593"/>
      <c r="E566" s="644"/>
      <c r="F566" s="593"/>
      <c r="G566" s="593"/>
    </row>
    <row r="567" spans="1:7" x14ac:dyDescent="0.25">
      <c r="A567" s="931"/>
      <c r="B567" s="645" t="s">
        <v>752</v>
      </c>
      <c r="C567" s="933"/>
      <c r="D567" s="593" t="s">
        <v>742</v>
      </c>
      <c r="E567" s="644"/>
      <c r="F567" s="593"/>
      <c r="G567" s="593"/>
    </row>
    <row r="568" spans="1:7" x14ac:dyDescent="0.25">
      <c r="A568" s="931"/>
      <c r="B568" s="645" t="s">
        <v>753</v>
      </c>
      <c r="C568" s="933"/>
      <c r="D568" s="593" t="s">
        <v>742</v>
      </c>
      <c r="E568" s="644"/>
      <c r="F568" s="593"/>
      <c r="G568" s="593"/>
    </row>
    <row r="569" spans="1:7" x14ac:dyDescent="0.25">
      <c r="A569" s="931"/>
      <c r="B569" s="647" t="s">
        <v>754</v>
      </c>
      <c r="C569" s="933"/>
      <c r="D569" s="593" t="s">
        <v>742</v>
      </c>
      <c r="E569" s="644"/>
      <c r="F569" s="593"/>
      <c r="G569" s="593"/>
    </row>
    <row r="570" spans="1:7" x14ac:dyDescent="0.25">
      <c r="A570" s="931"/>
      <c r="B570" s="647" t="s">
        <v>755</v>
      </c>
      <c r="C570" s="933"/>
      <c r="D570" s="593" t="s">
        <v>742</v>
      </c>
      <c r="E570" s="644"/>
      <c r="F570" s="593"/>
      <c r="G570" s="593"/>
    </row>
    <row r="571" spans="1:7" x14ac:dyDescent="0.25">
      <c r="A571" s="931"/>
      <c r="B571" s="647" t="s">
        <v>756</v>
      </c>
      <c r="C571" s="933"/>
      <c r="D571" s="593" t="s">
        <v>742</v>
      </c>
      <c r="E571" s="644"/>
      <c r="F571" s="593"/>
      <c r="G571" s="593"/>
    </row>
    <row r="572" spans="1:7" x14ac:dyDescent="0.25">
      <c r="A572" s="931"/>
      <c r="B572" s="647" t="s">
        <v>757</v>
      </c>
      <c r="C572" s="933"/>
      <c r="D572" s="593" t="s">
        <v>742</v>
      </c>
      <c r="E572" s="644"/>
      <c r="F572" s="593"/>
      <c r="G572" s="593"/>
    </row>
    <row r="573" spans="1:7" x14ac:dyDescent="0.25">
      <c r="A573" s="931"/>
      <c r="B573" s="647" t="s">
        <v>758</v>
      </c>
      <c r="C573" s="933"/>
      <c r="D573" s="593" t="s">
        <v>742</v>
      </c>
      <c r="E573" s="644"/>
      <c r="F573" s="593"/>
      <c r="G573" s="593"/>
    </row>
    <row r="574" spans="1:7" x14ac:dyDescent="0.25">
      <c r="A574" s="931"/>
      <c r="B574" s="646" t="s">
        <v>759</v>
      </c>
      <c r="C574" s="933"/>
      <c r="D574" s="593"/>
      <c r="E574" s="644"/>
      <c r="F574" s="593"/>
      <c r="G574" s="593"/>
    </row>
    <row r="575" spans="1:7" x14ac:dyDescent="0.25">
      <c r="A575" s="931"/>
      <c r="B575" s="645" t="s">
        <v>760</v>
      </c>
      <c r="C575" s="933"/>
      <c r="D575" s="593" t="s">
        <v>742</v>
      </c>
      <c r="E575" s="644"/>
      <c r="F575" s="593"/>
      <c r="G575" s="593"/>
    </row>
    <row r="576" spans="1:7" x14ac:dyDescent="0.25">
      <c r="A576" s="931"/>
      <c r="B576" s="645" t="s">
        <v>761</v>
      </c>
      <c r="C576" s="933"/>
      <c r="D576" s="593" t="s">
        <v>742</v>
      </c>
      <c r="E576" s="644"/>
      <c r="F576" s="593"/>
      <c r="G576" s="593"/>
    </row>
    <row r="577" spans="1:7" x14ac:dyDescent="0.25">
      <c r="A577" s="931"/>
      <c r="B577" s="647" t="s">
        <v>762</v>
      </c>
      <c r="C577" s="933"/>
      <c r="D577" s="593" t="s">
        <v>742</v>
      </c>
      <c r="E577" s="644"/>
      <c r="F577" s="593"/>
      <c r="G577" s="593"/>
    </row>
    <row r="578" spans="1:7" x14ac:dyDescent="0.25">
      <c r="A578" s="931"/>
      <c r="B578" s="647" t="s">
        <v>763</v>
      </c>
      <c r="C578" s="933"/>
      <c r="D578" s="593" t="s">
        <v>742</v>
      </c>
      <c r="E578" s="644"/>
      <c r="F578" s="593"/>
      <c r="G578" s="593"/>
    </row>
    <row r="579" spans="1:7" x14ac:dyDescent="0.25">
      <c r="A579" s="931"/>
      <c r="B579" s="647" t="s">
        <v>764</v>
      </c>
      <c r="C579" s="933"/>
      <c r="D579" s="593" t="s">
        <v>742</v>
      </c>
      <c r="E579" s="644"/>
      <c r="F579" s="593"/>
      <c r="G579" s="593"/>
    </row>
    <row r="580" spans="1:7" x14ac:dyDescent="0.25">
      <c r="A580" s="931"/>
      <c r="B580" s="647" t="s">
        <v>765</v>
      </c>
      <c r="C580" s="933"/>
      <c r="D580" s="593" t="s">
        <v>742</v>
      </c>
      <c r="E580" s="644"/>
      <c r="F580" s="593"/>
      <c r="G580" s="593"/>
    </row>
    <row r="581" spans="1:7" x14ac:dyDescent="0.25">
      <c r="A581" s="931"/>
      <c r="B581" s="647" t="s">
        <v>766</v>
      </c>
      <c r="C581" s="933"/>
      <c r="D581" s="593" t="s">
        <v>742</v>
      </c>
      <c r="E581" s="644"/>
      <c r="F581" s="593"/>
      <c r="G581" s="593"/>
    </row>
    <row r="582" spans="1:7" x14ac:dyDescent="0.25">
      <c r="A582" s="931"/>
      <c r="B582" s="646" t="s">
        <v>767</v>
      </c>
      <c r="C582" s="933"/>
      <c r="D582" s="593"/>
      <c r="E582" s="644"/>
      <c r="F582" s="593"/>
      <c r="G582" s="593"/>
    </row>
    <row r="583" spans="1:7" x14ac:dyDescent="0.25">
      <c r="A583" s="931"/>
      <c r="B583" s="645" t="s">
        <v>768</v>
      </c>
      <c r="C583" s="933"/>
      <c r="D583" s="593" t="s">
        <v>742</v>
      </c>
      <c r="E583" s="644"/>
      <c r="F583" s="593"/>
      <c r="G583" s="593"/>
    </row>
    <row r="584" spans="1:7" x14ac:dyDescent="0.25">
      <c r="A584" s="931"/>
      <c r="B584" s="645" t="s">
        <v>769</v>
      </c>
      <c r="C584" s="933"/>
      <c r="D584" s="593"/>
      <c r="E584" s="644"/>
      <c r="F584" s="593"/>
      <c r="G584" s="593"/>
    </row>
    <row r="585" spans="1:7" x14ac:dyDescent="0.25">
      <c r="A585" s="931"/>
      <c r="B585" s="647" t="s">
        <v>770</v>
      </c>
      <c r="C585" s="933"/>
      <c r="D585" s="654"/>
      <c r="E585" s="644"/>
      <c r="F585" s="649"/>
      <c r="G585" s="649"/>
    </row>
    <row r="586" spans="1:7" x14ac:dyDescent="0.25">
      <c r="A586" s="931"/>
      <c r="B586" s="647" t="s">
        <v>771</v>
      </c>
      <c r="C586" s="933"/>
      <c r="D586" s="654"/>
      <c r="E586" s="644"/>
      <c r="F586" s="649"/>
      <c r="G586" s="649"/>
    </row>
    <row r="587" spans="1:7" x14ac:dyDescent="0.25">
      <c r="A587" s="931"/>
      <c r="B587" s="647" t="s">
        <v>772</v>
      </c>
      <c r="C587" s="933"/>
      <c r="D587" s="654"/>
      <c r="E587" s="644"/>
      <c r="F587" s="649"/>
      <c r="G587" s="649"/>
    </row>
    <row r="588" spans="1:7" x14ac:dyDescent="0.25">
      <c r="A588" s="931"/>
      <c r="B588" s="647" t="s">
        <v>773</v>
      </c>
      <c r="C588" s="933"/>
      <c r="D588" s="654"/>
      <c r="E588" s="644"/>
      <c r="F588" s="649"/>
      <c r="G588" s="649"/>
    </row>
    <row r="589" spans="1:7" x14ac:dyDescent="0.25">
      <c r="A589" s="931"/>
      <c r="B589" s="647" t="s">
        <v>774</v>
      </c>
      <c r="C589" s="933"/>
      <c r="D589" s="593" t="s">
        <v>742</v>
      </c>
      <c r="E589" s="644"/>
      <c r="F589" s="593"/>
      <c r="G589" s="593"/>
    </row>
    <row r="590" spans="1:7" x14ac:dyDescent="0.25">
      <c r="A590" s="931"/>
      <c r="B590" s="646" t="s">
        <v>775</v>
      </c>
      <c r="C590" s="933"/>
      <c r="D590" s="593"/>
      <c r="E590" s="644"/>
      <c r="F590" s="593"/>
      <c r="G590" s="593"/>
    </row>
    <row r="591" spans="1:7" ht="25.5" customHeight="1" x14ac:dyDescent="0.25">
      <c r="A591" s="934" t="s">
        <v>776</v>
      </c>
      <c r="B591" s="641" t="s">
        <v>731</v>
      </c>
      <c r="C591" s="642" t="s">
        <v>732</v>
      </c>
      <c r="D591" s="593"/>
      <c r="E591" s="935" t="s">
        <v>777</v>
      </c>
      <c r="F591" s="593"/>
      <c r="G591" s="593"/>
    </row>
    <row r="592" spans="1:7" ht="36.5" x14ac:dyDescent="0.25">
      <c r="A592" s="934"/>
      <c r="B592" s="641" t="s">
        <v>734</v>
      </c>
      <c r="C592" s="642" t="s">
        <v>735</v>
      </c>
      <c r="D592" s="593"/>
      <c r="E592" s="935"/>
      <c r="F592" s="593"/>
      <c r="G592" s="593"/>
    </row>
    <row r="593" spans="1:7" ht="25" x14ac:dyDescent="0.25">
      <c r="A593" s="934"/>
      <c r="B593" s="641" t="s">
        <v>736</v>
      </c>
      <c r="C593" s="642" t="s">
        <v>737</v>
      </c>
      <c r="D593" s="593"/>
      <c r="E593" s="935"/>
      <c r="F593" s="593"/>
      <c r="G593" s="593"/>
    </row>
    <row r="594" spans="1:7" ht="105.5" x14ac:dyDescent="0.25">
      <c r="A594" s="934"/>
      <c r="B594" s="641" t="s">
        <v>778</v>
      </c>
      <c r="C594" s="642" t="s">
        <v>779</v>
      </c>
      <c r="D594" s="593"/>
      <c r="E594" s="935"/>
      <c r="F594" s="593"/>
      <c r="G594" s="593"/>
    </row>
    <row r="595" spans="1:7" x14ac:dyDescent="0.25">
      <c r="A595" s="914" t="s">
        <v>91</v>
      </c>
      <c r="B595" s="914"/>
      <c r="C595" s="655"/>
      <c r="D595" s="655"/>
      <c r="E595" s="656"/>
      <c r="F595" s="655"/>
      <c r="G595" s="657">
        <f>SUM(G555:G594)</f>
        <v>0</v>
      </c>
    </row>
    <row r="600" spans="1:7" ht="12.75" customHeight="1" x14ac:dyDescent="0.25">
      <c r="A600" s="900" t="s">
        <v>23</v>
      </c>
      <c r="B600" s="900"/>
      <c r="C600" s="928">
        <f>Presentación!$C$3</f>
        <v>1990</v>
      </c>
      <c r="D600" s="928"/>
      <c r="E600" s="928"/>
      <c r="F600" s="928"/>
      <c r="G600" s="928"/>
    </row>
    <row r="601" spans="1:7" ht="12.75" customHeight="1" x14ac:dyDescent="0.25">
      <c r="A601" s="639"/>
      <c r="B601" s="640" t="s">
        <v>24</v>
      </c>
      <c r="C601" s="928" t="s">
        <v>780</v>
      </c>
      <c r="D601" s="928"/>
      <c r="E601" s="928"/>
      <c r="F601" s="928"/>
      <c r="G601" s="928"/>
    </row>
    <row r="602" spans="1:7" ht="12.75" customHeight="1" x14ac:dyDescent="0.25">
      <c r="A602" s="900" t="s">
        <v>5</v>
      </c>
      <c r="B602" s="900"/>
      <c r="C602" s="901" t="s">
        <v>26</v>
      </c>
      <c r="D602" s="901"/>
      <c r="E602" s="901"/>
      <c r="F602" s="901"/>
      <c r="G602" s="901"/>
    </row>
    <row r="603" spans="1:7" ht="12.75" customHeight="1" x14ac:dyDescent="0.25">
      <c r="A603" s="900" t="s">
        <v>27</v>
      </c>
      <c r="B603" s="900"/>
      <c r="C603" s="901" t="s">
        <v>716</v>
      </c>
      <c r="D603" s="901"/>
      <c r="E603" s="901"/>
      <c r="F603" s="901"/>
      <c r="G603" s="901"/>
    </row>
    <row r="604" spans="1:7" ht="12.75" customHeight="1" x14ac:dyDescent="0.25">
      <c r="A604" s="900" t="s">
        <v>29</v>
      </c>
      <c r="B604" s="900"/>
      <c r="C604" s="901" t="s">
        <v>717</v>
      </c>
      <c r="D604" s="901"/>
      <c r="E604" s="901"/>
      <c r="F604" s="901"/>
      <c r="G604" s="901"/>
    </row>
    <row r="605" spans="1:7" ht="12.75" customHeight="1" x14ac:dyDescent="0.25">
      <c r="A605" s="900" t="s">
        <v>31</v>
      </c>
      <c r="B605" s="900"/>
      <c r="C605" s="901" t="s">
        <v>262</v>
      </c>
      <c r="D605" s="901"/>
      <c r="E605" s="901"/>
      <c r="F605" s="901"/>
      <c r="G605" s="901"/>
    </row>
    <row r="606" spans="1:7" ht="12.75" customHeight="1" x14ac:dyDescent="0.25">
      <c r="A606" s="902" t="s">
        <v>33</v>
      </c>
      <c r="B606" s="902"/>
      <c r="C606" s="903" t="s">
        <v>718</v>
      </c>
      <c r="D606" s="903"/>
      <c r="E606" s="903"/>
      <c r="F606" s="903"/>
      <c r="G606" s="903"/>
    </row>
    <row r="607" spans="1:7" ht="36.75" customHeight="1" x14ac:dyDescent="0.25">
      <c r="A607" s="747" t="s">
        <v>719</v>
      </c>
      <c r="B607" s="747"/>
      <c r="C607" s="929" t="s">
        <v>720</v>
      </c>
      <c r="D607" s="929"/>
      <c r="E607" s="929" t="s">
        <v>721</v>
      </c>
      <c r="F607" s="929"/>
      <c r="G607" s="592" t="s">
        <v>722</v>
      </c>
    </row>
    <row r="608" spans="1:7" ht="12" customHeight="1" x14ac:dyDescent="0.25">
      <c r="A608" s="747"/>
      <c r="B608" s="747"/>
      <c r="C608" s="745" t="s">
        <v>723</v>
      </c>
      <c r="D608" s="745"/>
      <c r="E608" s="745" t="s">
        <v>724</v>
      </c>
      <c r="F608" s="745"/>
      <c r="G608" s="745" t="s">
        <v>725</v>
      </c>
    </row>
    <row r="609" spans="1:7" x14ac:dyDescent="0.25">
      <c r="A609" s="747"/>
      <c r="B609" s="747"/>
      <c r="C609" s="745"/>
      <c r="D609" s="745"/>
      <c r="E609" s="745"/>
      <c r="F609" s="745"/>
      <c r="G609" s="745"/>
    </row>
    <row r="610" spans="1:7" ht="13.5" customHeight="1" x14ac:dyDescent="0.25">
      <c r="A610" s="747"/>
      <c r="B610" s="747"/>
      <c r="C610" s="745"/>
      <c r="D610" s="745"/>
      <c r="E610" s="745" t="s">
        <v>726</v>
      </c>
      <c r="F610" s="745"/>
      <c r="G610" s="253" t="s">
        <v>727</v>
      </c>
    </row>
    <row r="611" spans="1:7" ht="13.5" customHeight="1" x14ac:dyDescent="0.35">
      <c r="A611" s="747"/>
      <c r="B611" s="747"/>
      <c r="C611" s="930" t="s">
        <v>728</v>
      </c>
      <c r="D611" s="930"/>
      <c r="E611" s="930" t="s">
        <v>308</v>
      </c>
      <c r="F611" s="930"/>
      <c r="G611" s="596" t="s">
        <v>729</v>
      </c>
    </row>
    <row r="612" spans="1:7" ht="25.5" customHeight="1" x14ac:dyDescent="0.25">
      <c r="A612" s="931" t="s">
        <v>730</v>
      </c>
      <c r="B612" s="641" t="s">
        <v>731</v>
      </c>
      <c r="C612" s="642" t="s">
        <v>732</v>
      </c>
      <c r="D612" s="593"/>
      <c r="E612" s="932" t="s">
        <v>733</v>
      </c>
      <c r="F612" s="593"/>
      <c r="G612" s="593"/>
    </row>
    <row r="613" spans="1:7" ht="36.5" x14ac:dyDescent="0.25">
      <c r="A613" s="931"/>
      <c r="B613" s="641" t="s">
        <v>734</v>
      </c>
      <c r="C613" s="642" t="s">
        <v>735</v>
      </c>
      <c r="D613" s="593"/>
      <c r="E613" s="932"/>
      <c r="F613" s="593"/>
      <c r="G613" s="593"/>
    </row>
    <row r="614" spans="1:7" ht="25" x14ac:dyDescent="0.25">
      <c r="A614" s="931"/>
      <c r="B614" s="641" t="s">
        <v>736</v>
      </c>
      <c r="C614" s="642" t="s">
        <v>737</v>
      </c>
      <c r="D614" s="593"/>
      <c r="E614" s="932"/>
      <c r="F614" s="593"/>
      <c r="G614" s="593"/>
    </row>
    <row r="615" spans="1:7" x14ac:dyDescent="0.25">
      <c r="A615" s="931"/>
      <c r="B615" s="643" t="s">
        <v>738</v>
      </c>
      <c r="C615" s="642"/>
      <c r="D615" s="593"/>
      <c r="E615" s="932"/>
      <c r="F615" s="593"/>
      <c r="G615" s="593"/>
    </row>
    <row r="616" spans="1:7" ht="12.75" customHeight="1" x14ac:dyDescent="0.25">
      <c r="A616" s="931"/>
      <c r="B616" s="643" t="s">
        <v>739</v>
      </c>
      <c r="C616" s="933" t="s">
        <v>740</v>
      </c>
      <c r="D616" s="593"/>
      <c r="E616" s="644"/>
      <c r="F616" s="593"/>
      <c r="G616" s="593"/>
    </row>
    <row r="617" spans="1:7" x14ac:dyDescent="0.25">
      <c r="A617" s="931"/>
      <c r="B617" s="645" t="s">
        <v>741</v>
      </c>
      <c r="C617" s="933"/>
      <c r="D617" s="593" t="s">
        <v>742</v>
      </c>
      <c r="E617" s="644"/>
      <c r="F617" s="593"/>
      <c r="G617" s="593"/>
    </row>
    <row r="618" spans="1:7" x14ac:dyDescent="0.25">
      <c r="A618" s="931"/>
      <c r="B618" s="645" t="s">
        <v>743</v>
      </c>
      <c r="C618" s="933"/>
      <c r="D618" s="593" t="s">
        <v>742</v>
      </c>
      <c r="E618" s="644"/>
      <c r="F618" s="593"/>
      <c r="G618" s="593"/>
    </row>
    <row r="619" spans="1:7" x14ac:dyDescent="0.25">
      <c r="A619" s="931"/>
      <c r="B619" s="646" t="s">
        <v>744</v>
      </c>
      <c r="C619" s="933"/>
      <c r="D619" s="593"/>
      <c r="E619" s="644"/>
      <c r="F619" s="593"/>
      <c r="G619" s="593"/>
    </row>
    <row r="620" spans="1:7" x14ac:dyDescent="0.25">
      <c r="A620" s="931"/>
      <c r="B620" s="645" t="s">
        <v>745</v>
      </c>
      <c r="C620" s="933"/>
      <c r="D620" s="593"/>
      <c r="E620" s="644"/>
      <c r="F620" s="593"/>
      <c r="G620" s="593"/>
    </row>
    <row r="621" spans="1:7" x14ac:dyDescent="0.25">
      <c r="A621" s="931"/>
      <c r="B621" s="647" t="s">
        <v>746</v>
      </c>
      <c r="C621" s="933"/>
      <c r="D621" s="648"/>
      <c r="E621" s="644"/>
      <c r="F621" s="649"/>
      <c r="G621" s="649"/>
    </row>
    <row r="622" spans="1:7" x14ac:dyDescent="0.25">
      <c r="A622" s="931"/>
      <c r="B622" s="647" t="s">
        <v>747</v>
      </c>
      <c r="C622" s="933"/>
      <c r="D622" s="654"/>
      <c r="E622" s="644"/>
      <c r="F622" s="649"/>
      <c r="G622" s="649"/>
    </row>
    <row r="623" spans="1:7" x14ac:dyDescent="0.25">
      <c r="A623" s="931"/>
      <c r="B623" s="647" t="s">
        <v>748</v>
      </c>
      <c r="C623" s="933"/>
      <c r="D623" s="654"/>
      <c r="E623" s="644"/>
      <c r="F623" s="649"/>
      <c r="G623" s="649"/>
    </row>
    <row r="624" spans="1:7" x14ac:dyDescent="0.25">
      <c r="A624" s="931"/>
      <c r="B624" s="647" t="s">
        <v>749</v>
      </c>
      <c r="C624" s="933"/>
      <c r="D624" s="653" t="s">
        <v>742</v>
      </c>
      <c r="E624" s="644"/>
      <c r="F624" s="593"/>
      <c r="G624" s="593"/>
    </row>
    <row r="625" spans="1:7" x14ac:dyDescent="0.25">
      <c r="A625" s="931"/>
      <c r="B625" s="647" t="s">
        <v>750</v>
      </c>
      <c r="C625" s="933"/>
      <c r="D625" s="593" t="s">
        <v>742</v>
      </c>
      <c r="E625" s="644"/>
      <c r="F625" s="593"/>
      <c r="G625" s="593"/>
    </row>
    <row r="626" spans="1:7" x14ac:dyDescent="0.25">
      <c r="A626" s="931"/>
      <c r="B626" s="646" t="s">
        <v>751</v>
      </c>
      <c r="C626" s="933"/>
      <c r="D626" s="593"/>
      <c r="E626" s="644"/>
      <c r="F626" s="593"/>
      <c r="G626" s="593"/>
    </row>
    <row r="627" spans="1:7" x14ac:dyDescent="0.25">
      <c r="A627" s="931"/>
      <c r="B627" s="645" t="s">
        <v>752</v>
      </c>
      <c r="C627" s="933"/>
      <c r="D627" s="593" t="s">
        <v>742</v>
      </c>
      <c r="E627" s="644"/>
      <c r="F627" s="593"/>
      <c r="G627" s="593"/>
    </row>
    <row r="628" spans="1:7" x14ac:dyDescent="0.25">
      <c r="A628" s="931"/>
      <c r="B628" s="645" t="s">
        <v>753</v>
      </c>
      <c r="C628" s="933"/>
      <c r="D628" s="593" t="s">
        <v>742</v>
      </c>
      <c r="E628" s="644"/>
      <c r="F628" s="593"/>
      <c r="G628" s="593"/>
    </row>
    <row r="629" spans="1:7" x14ac:dyDescent="0.25">
      <c r="A629" s="931"/>
      <c r="B629" s="647" t="s">
        <v>754</v>
      </c>
      <c r="C629" s="933"/>
      <c r="D629" s="593" t="s">
        <v>742</v>
      </c>
      <c r="E629" s="644"/>
      <c r="F629" s="593"/>
      <c r="G629" s="593"/>
    </row>
    <row r="630" spans="1:7" x14ac:dyDescent="0.25">
      <c r="A630" s="931"/>
      <c r="B630" s="647" t="s">
        <v>755</v>
      </c>
      <c r="C630" s="933"/>
      <c r="D630" s="593" t="s">
        <v>742</v>
      </c>
      <c r="E630" s="644"/>
      <c r="F630" s="593"/>
      <c r="G630" s="593"/>
    </row>
    <row r="631" spans="1:7" x14ac:dyDescent="0.25">
      <c r="A631" s="931"/>
      <c r="B631" s="647" t="s">
        <v>756</v>
      </c>
      <c r="C631" s="933"/>
      <c r="D631" s="593" t="s">
        <v>742</v>
      </c>
      <c r="E631" s="644"/>
      <c r="F631" s="593"/>
      <c r="G631" s="593"/>
    </row>
    <row r="632" spans="1:7" x14ac:dyDescent="0.25">
      <c r="A632" s="931"/>
      <c r="B632" s="647" t="s">
        <v>757</v>
      </c>
      <c r="C632" s="933"/>
      <c r="D632" s="593" t="s">
        <v>742</v>
      </c>
      <c r="E632" s="644"/>
      <c r="F632" s="593"/>
      <c r="G632" s="593"/>
    </row>
    <row r="633" spans="1:7" x14ac:dyDescent="0.25">
      <c r="A633" s="931"/>
      <c r="B633" s="647" t="s">
        <v>758</v>
      </c>
      <c r="C633" s="933"/>
      <c r="D633" s="593" t="s">
        <v>742</v>
      </c>
      <c r="E633" s="644"/>
      <c r="F633" s="593"/>
      <c r="G633" s="593"/>
    </row>
    <row r="634" spans="1:7" x14ac:dyDescent="0.25">
      <c r="A634" s="931"/>
      <c r="B634" s="646" t="s">
        <v>759</v>
      </c>
      <c r="C634" s="933"/>
      <c r="D634" s="593"/>
      <c r="E634" s="644"/>
      <c r="F634" s="593"/>
      <c r="G634" s="593"/>
    </row>
    <row r="635" spans="1:7" x14ac:dyDescent="0.25">
      <c r="A635" s="931"/>
      <c r="B635" s="645" t="s">
        <v>760</v>
      </c>
      <c r="C635" s="933"/>
      <c r="D635" s="593" t="s">
        <v>742</v>
      </c>
      <c r="E635" s="644"/>
      <c r="F635" s="593"/>
      <c r="G635" s="593"/>
    </row>
    <row r="636" spans="1:7" x14ac:dyDescent="0.25">
      <c r="A636" s="931"/>
      <c r="B636" s="645" t="s">
        <v>761</v>
      </c>
      <c r="C636" s="933"/>
      <c r="D636" s="593" t="s">
        <v>742</v>
      </c>
      <c r="E636" s="644"/>
      <c r="F636" s="593"/>
      <c r="G636" s="593"/>
    </row>
    <row r="637" spans="1:7" x14ac:dyDescent="0.25">
      <c r="A637" s="931"/>
      <c r="B637" s="647" t="s">
        <v>762</v>
      </c>
      <c r="C637" s="933"/>
      <c r="D637" s="593" t="s">
        <v>742</v>
      </c>
      <c r="E637" s="644"/>
      <c r="F637" s="593"/>
      <c r="G637" s="593"/>
    </row>
    <row r="638" spans="1:7" x14ac:dyDescent="0.25">
      <c r="A638" s="931"/>
      <c r="B638" s="647" t="s">
        <v>763</v>
      </c>
      <c r="C638" s="933"/>
      <c r="D638" s="593" t="s">
        <v>742</v>
      </c>
      <c r="E638" s="644"/>
      <c r="F638" s="593"/>
      <c r="G638" s="593"/>
    </row>
    <row r="639" spans="1:7" x14ac:dyDescent="0.25">
      <c r="A639" s="931"/>
      <c r="B639" s="647" t="s">
        <v>764</v>
      </c>
      <c r="C639" s="933"/>
      <c r="D639" s="593" t="s">
        <v>742</v>
      </c>
      <c r="E639" s="644"/>
      <c r="F639" s="593"/>
      <c r="G639" s="593"/>
    </row>
    <row r="640" spans="1:7" x14ac:dyDescent="0.25">
      <c r="A640" s="931"/>
      <c r="B640" s="647" t="s">
        <v>765</v>
      </c>
      <c r="C640" s="933"/>
      <c r="D640" s="593" t="s">
        <v>742</v>
      </c>
      <c r="E640" s="644"/>
      <c r="F640" s="593"/>
      <c r="G640" s="593"/>
    </row>
    <row r="641" spans="1:7" x14ac:dyDescent="0.25">
      <c r="A641" s="931"/>
      <c r="B641" s="647" t="s">
        <v>766</v>
      </c>
      <c r="C641" s="933"/>
      <c r="D641" s="593" t="s">
        <v>742</v>
      </c>
      <c r="E641" s="644"/>
      <c r="F641" s="593"/>
      <c r="G641" s="593"/>
    </row>
    <row r="642" spans="1:7" x14ac:dyDescent="0.25">
      <c r="A642" s="931"/>
      <c r="B642" s="646" t="s">
        <v>767</v>
      </c>
      <c r="C642" s="933"/>
      <c r="D642" s="593"/>
      <c r="E642" s="644"/>
      <c r="F642" s="593"/>
      <c r="G642" s="593"/>
    </row>
    <row r="643" spans="1:7" x14ac:dyDescent="0.25">
      <c r="A643" s="931"/>
      <c r="B643" s="645" t="s">
        <v>768</v>
      </c>
      <c r="C643" s="933"/>
      <c r="D643" s="593" t="s">
        <v>742</v>
      </c>
      <c r="E643" s="644"/>
      <c r="F643" s="593"/>
      <c r="G643" s="593"/>
    </row>
    <row r="644" spans="1:7" x14ac:dyDescent="0.25">
      <c r="A644" s="931"/>
      <c r="B644" s="645" t="s">
        <v>769</v>
      </c>
      <c r="C644" s="933"/>
      <c r="D644" s="593"/>
      <c r="E644" s="644"/>
      <c r="F644" s="593"/>
      <c r="G644" s="593"/>
    </row>
    <row r="645" spans="1:7" x14ac:dyDescent="0.25">
      <c r="A645" s="931"/>
      <c r="B645" s="647" t="s">
        <v>770</v>
      </c>
      <c r="C645" s="933"/>
      <c r="D645" s="654"/>
      <c r="E645" s="644"/>
      <c r="F645" s="649"/>
      <c r="G645" s="649"/>
    </row>
    <row r="646" spans="1:7" x14ac:dyDescent="0.25">
      <c r="A646" s="931"/>
      <c r="B646" s="647" t="s">
        <v>771</v>
      </c>
      <c r="C646" s="933"/>
      <c r="D646" s="654"/>
      <c r="E646" s="644"/>
      <c r="F646" s="649"/>
      <c r="G646" s="649"/>
    </row>
    <row r="647" spans="1:7" x14ac:dyDescent="0.25">
      <c r="A647" s="931"/>
      <c r="B647" s="647" t="s">
        <v>772</v>
      </c>
      <c r="C647" s="933"/>
      <c r="D647" s="654"/>
      <c r="E647" s="644"/>
      <c r="F647" s="649"/>
      <c r="G647" s="649"/>
    </row>
    <row r="648" spans="1:7" x14ac:dyDescent="0.25">
      <c r="A648" s="931"/>
      <c r="B648" s="647" t="s">
        <v>773</v>
      </c>
      <c r="C648" s="933"/>
      <c r="D648" s="654"/>
      <c r="E648" s="644"/>
      <c r="F648" s="649"/>
      <c r="G648" s="649"/>
    </row>
    <row r="649" spans="1:7" x14ac:dyDescent="0.25">
      <c r="A649" s="931"/>
      <c r="B649" s="647" t="s">
        <v>774</v>
      </c>
      <c r="C649" s="933"/>
      <c r="D649" s="593" t="s">
        <v>742</v>
      </c>
      <c r="E649" s="644"/>
      <c r="F649" s="593"/>
      <c r="G649" s="593"/>
    </row>
    <row r="650" spans="1:7" x14ac:dyDescent="0.25">
      <c r="A650" s="931"/>
      <c r="B650" s="646" t="s">
        <v>775</v>
      </c>
      <c r="C650" s="933"/>
      <c r="D650" s="593"/>
      <c r="E650" s="644"/>
      <c r="F650" s="593"/>
      <c r="G650" s="593"/>
    </row>
    <row r="651" spans="1:7" ht="25.5" customHeight="1" x14ac:dyDescent="0.25">
      <c r="A651" s="934" t="s">
        <v>776</v>
      </c>
      <c r="B651" s="641" t="s">
        <v>731</v>
      </c>
      <c r="C651" s="642" t="s">
        <v>732</v>
      </c>
      <c r="D651" s="593"/>
      <c r="E651" s="935" t="s">
        <v>777</v>
      </c>
      <c r="F651" s="593"/>
      <c r="G651" s="593"/>
    </row>
    <row r="652" spans="1:7" ht="36.5" x14ac:dyDescent="0.25">
      <c r="A652" s="934"/>
      <c r="B652" s="641" t="s">
        <v>734</v>
      </c>
      <c r="C652" s="642" t="s">
        <v>735</v>
      </c>
      <c r="D652" s="593"/>
      <c r="E652" s="935"/>
      <c r="F652" s="593"/>
      <c r="G652" s="593"/>
    </row>
    <row r="653" spans="1:7" ht="25" x14ac:dyDescent="0.25">
      <c r="A653" s="934"/>
      <c r="B653" s="641" t="s">
        <v>736</v>
      </c>
      <c r="C653" s="642" t="s">
        <v>737</v>
      </c>
      <c r="D653" s="593"/>
      <c r="E653" s="935"/>
      <c r="F653" s="593"/>
      <c r="G653" s="593"/>
    </row>
    <row r="654" spans="1:7" ht="105.5" x14ac:dyDescent="0.25">
      <c r="A654" s="934"/>
      <c r="B654" s="641" t="s">
        <v>778</v>
      </c>
      <c r="C654" s="642" t="s">
        <v>779</v>
      </c>
      <c r="D654" s="593"/>
      <c r="E654" s="935"/>
      <c r="F654" s="593"/>
      <c r="G654" s="593"/>
    </row>
    <row r="655" spans="1:7" x14ac:dyDescent="0.25">
      <c r="A655" s="914" t="s">
        <v>91</v>
      </c>
      <c r="B655" s="914"/>
      <c r="C655" s="655"/>
      <c r="D655" s="655"/>
      <c r="E655" s="656"/>
      <c r="F655" s="655"/>
      <c r="G655" s="657">
        <f>SUM(G615:G654)</f>
        <v>0</v>
      </c>
    </row>
    <row r="660" spans="1:7" ht="12.75" customHeight="1" x14ac:dyDescent="0.25">
      <c r="A660" s="900" t="s">
        <v>23</v>
      </c>
      <c r="B660" s="900"/>
      <c r="C660" s="928">
        <f>Presentación!$C$3</f>
        <v>1990</v>
      </c>
      <c r="D660" s="928"/>
      <c r="E660" s="928"/>
      <c r="F660" s="928"/>
      <c r="G660" s="928"/>
    </row>
    <row r="661" spans="1:7" ht="12.75" customHeight="1" x14ac:dyDescent="0.25">
      <c r="A661" s="639"/>
      <c r="B661" s="640" t="s">
        <v>24</v>
      </c>
      <c r="C661" s="928" t="s">
        <v>102</v>
      </c>
      <c r="D661" s="928"/>
      <c r="E661" s="928"/>
      <c r="F661" s="928"/>
      <c r="G661" s="928"/>
    </row>
    <row r="662" spans="1:7" ht="12.75" customHeight="1" x14ac:dyDescent="0.25">
      <c r="A662" s="900" t="s">
        <v>5</v>
      </c>
      <c r="B662" s="900"/>
      <c r="C662" s="901" t="s">
        <v>26</v>
      </c>
      <c r="D662" s="901"/>
      <c r="E662" s="901"/>
      <c r="F662" s="901"/>
      <c r="G662" s="901"/>
    </row>
    <row r="663" spans="1:7" ht="12.75" customHeight="1" x14ac:dyDescent="0.25">
      <c r="A663" s="900" t="s">
        <v>27</v>
      </c>
      <c r="B663" s="900"/>
      <c r="C663" s="901" t="s">
        <v>716</v>
      </c>
      <c r="D663" s="901"/>
      <c r="E663" s="901"/>
      <c r="F663" s="901"/>
      <c r="G663" s="901"/>
    </row>
    <row r="664" spans="1:7" ht="12.75" customHeight="1" x14ac:dyDescent="0.25">
      <c r="A664" s="900" t="s">
        <v>29</v>
      </c>
      <c r="B664" s="900"/>
      <c r="C664" s="901" t="s">
        <v>717</v>
      </c>
      <c r="D664" s="901"/>
      <c r="E664" s="901"/>
      <c r="F664" s="901"/>
      <c r="G664" s="901"/>
    </row>
    <row r="665" spans="1:7" ht="12.75" customHeight="1" x14ac:dyDescent="0.25">
      <c r="A665" s="900" t="s">
        <v>31</v>
      </c>
      <c r="B665" s="900"/>
      <c r="C665" s="901" t="s">
        <v>262</v>
      </c>
      <c r="D665" s="901"/>
      <c r="E665" s="901"/>
      <c r="F665" s="901"/>
      <c r="G665" s="901"/>
    </row>
    <row r="666" spans="1:7" ht="12.75" customHeight="1" x14ac:dyDescent="0.25">
      <c r="A666" s="902" t="s">
        <v>33</v>
      </c>
      <c r="B666" s="902"/>
      <c r="C666" s="903" t="s">
        <v>718</v>
      </c>
      <c r="D666" s="903"/>
      <c r="E666" s="903"/>
      <c r="F666" s="903"/>
      <c r="G666" s="903"/>
    </row>
    <row r="667" spans="1:7" ht="36.75" customHeight="1" x14ac:dyDescent="0.25">
      <c r="A667" s="747" t="s">
        <v>719</v>
      </c>
      <c r="B667" s="747"/>
      <c r="C667" s="929" t="s">
        <v>720</v>
      </c>
      <c r="D667" s="929"/>
      <c r="E667" s="929" t="s">
        <v>721</v>
      </c>
      <c r="F667" s="929"/>
      <c r="G667" s="592" t="s">
        <v>722</v>
      </c>
    </row>
    <row r="668" spans="1:7" ht="12" customHeight="1" x14ac:dyDescent="0.25">
      <c r="A668" s="747"/>
      <c r="B668" s="747"/>
      <c r="C668" s="745" t="s">
        <v>723</v>
      </c>
      <c r="D668" s="745"/>
      <c r="E668" s="745" t="s">
        <v>724</v>
      </c>
      <c r="F668" s="745"/>
      <c r="G668" s="745" t="s">
        <v>725</v>
      </c>
    </row>
    <row r="669" spans="1:7" x14ac:dyDescent="0.25">
      <c r="A669" s="747"/>
      <c r="B669" s="747"/>
      <c r="C669" s="745"/>
      <c r="D669" s="745"/>
      <c r="E669" s="745"/>
      <c r="F669" s="745"/>
      <c r="G669" s="745"/>
    </row>
    <row r="670" spans="1:7" ht="13.5" customHeight="1" x14ac:dyDescent="0.25">
      <c r="A670" s="747"/>
      <c r="B670" s="747"/>
      <c r="C670" s="745"/>
      <c r="D670" s="745"/>
      <c r="E670" s="745" t="s">
        <v>726</v>
      </c>
      <c r="F670" s="745"/>
      <c r="G670" s="253" t="s">
        <v>727</v>
      </c>
    </row>
    <row r="671" spans="1:7" ht="13.5" customHeight="1" x14ac:dyDescent="0.35">
      <c r="A671" s="747"/>
      <c r="B671" s="747"/>
      <c r="C671" s="930" t="s">
        <v>728</v>
      </c>
      <c r="D671" s="930"/>
      <c r="E671" s="930" t="s">
        <v>308</v>
      </c>
      <c r="F671" s="930"/>
      <c r="G671" s="596" t="s">
        <v>729</v>
      </c>
    </row>
    <row r="672" spans="1:7" ht="25.5" customHeight="1" x14ac:dyDescent="0.25">
      <c r="A672" s="931" t="s">
        <v>730</v>
      </c>
      <c r="B672" s="641" t="s">
        <v>731</v>
      </c>
      <c r="C672" s="642" t="s">
        <v>732</v>
      </c>
      <c r="D672" s="593"/>
      <c r="E672" s="932" t="s">
        <v>733</v>
      </c>
      <c r="F672" s="593"/>
      <c r="G672" s="593"/>
    </row>
    <row r="673" spans="1:7" ht="36.5" x14ac:dyDescent="0.25">
      <c r="A673" s="931"/>
      <c r="B673" s="641" t="s">
        <v>734</v>
      </c>
      <c r="C673" s="642" t="s">
        <v>735</v>
      </c>
      <c r="D673" s="593"/>
      <c r="E673" s="932"/>
      <c r="F673" s="593"/>
      <c r="G673" s="593"/>
    </row>
    <row r="674" spans="1:7" ht="25" x14ac:dyDescent="0.25">
      <c r="A674" s="931"/>
      <c r="B674" s="641" t="s">
        <v>736</v>
      </c>
      <c r="C674" s="642" t="s">
        <v>737</v>
      </c>
      <c r="D674" s="593"/>
      <c r="E674" s="932"/>
      <c r="F674" s="593"/>
      <c r="G674" s="593"/>
    </row>
    <row r="675" spans="1:7" x14ac:dyDescent="0.25">
      <c r="A675" s="931"/>
      <c r="B675" s="643" t="s">
        <v>738</v>
      </c>
      <c r="C675" s="642"/>
      <c r="D675" s="593"/>
      <c r="E675" s="932"/>
      <c r="F675" s="593"/>
      <c r="G675" s="593"/>
    </row>
    <row r="676" spans="1:7" ht="12.75" customHeight="1" x14ac:dyDescent="0.25">
      <c r="A676" s="931"/>
      <c r="B676" s="643" t="s">
        <v>739</v>
      </c>
      <c r="C676" s="933" t="s">
        <v>740</v>
      </c>
      <c r="D676" s="593"/>
      <c r="E676" s="644"/>
      <c r="F676" s="593"/>
      <c r="G676" s="593"/>
    </row>
    <row r="677" spans="1:7" x14ac:dyDescent="0.25">
      <c r="A677" s="931"/>
      <c r="B677" s="645" t="s">
        <v>741</v>
      </c>
      <c r="C677" s="933"/>
      <c r="D677" s="593" t="s">
        <v>742</v>
      </c>
      <c r="E677" s="644"/>
      <c r="F677" s="593"/>
      <c r="G677" s="593"/>
    </row>
    <row r="678" spans="1:7" x14ac:dyDescent="0.25">
      <c r="A678" s="931"/>
      <c r="B678" s="645" t="s">
        <v>743</v>
      </c>
      <c r="C678" s="933"/>
      <c r="D678" s="593" t="s">
        <v>742</v>
      </c>
      <c r="E678" s="644"/>
      <c r="F678" s="593"/>
      <c r="G678" s="593"/>
    </row>
    <row r="679" spans="1:7" x14ac:dyDescent="0.25">
      <c r="A679" s="931"/>
      <c r="B679" s="646" t="s">
        <v>744</v>
      </c>
      <c r="C679" s="933"/>
      <c r="D679" s="593"/>
      <c r="E679" s="644"/>
      <c r="F679" s="593"/>
      <c r="G679" s="593"/>
    </row>
    <row r="680" spans="1:7" x14ac:dyDescent="0.25">
      <c r="A680" s="931"/>
      <c r="B680" s="645" t="s">
        <v>745</v>
      </c>
      <c r="C680" s="933"/>
      <c r="D680" s="593"/>
      <c r="E680" s="644"/>
      <c r="F680" s="593"/>
      <c r="G680" s="593"/>
    </row>
    <row r="681" spans="1:7" x14ac:dyDescent="0.25">
      <c r="A681" s="931"/>
      <c r="B681" s="647" t="s">
        <v>746</v>
      </c>
      <c r="C681" s="933"/>
      <c r="D681" s="648"/>
      <c r="E681" s="644"/>
      <c r="F681" s="649"/>
      <c r="G681" s="649"/>
    </row>
    <row r="682" spans="1:7" x14ac:dyDescent="0.25">
      <c r="A682" s="931"/>
      <c r="B682" s="647" t="s">
        <v>747</v>
      </c>
      <c r="C682" s="933"/>
      <c r="D682" s="654"/>
      <c r="E682" s="644"/>
      <c r="F682" s="649"/>
      <c r="G682" s="649"/>
    </row>
    <row r="683" spans="1:7" x14ac:dyDescent="0.25">
      <c r="A683" s="931"/>
      <c r="B683" s="647" t="s">
        <v>748</v>
      </c>
      <c r="C683" s="933"/>
      <c r="D683" s="654"/>
      <c r="E683" s="644"/>
      <c r="F683" s="649"/>
      <c r="G683" s="649"/>
    </row>
    <row r="684" spans="1:7" x14ac:dyDescent="0.25">
      <c r="A684" s="931"/>
      <c r="B684" s="647" t="s">
        <v>749</v>
      </c>
      <c r="C684" s="933"/>
      <c r="D684" s="653" t="s">
        <v>742</v>
      </c>
      <c r="E684" s="644"/>
      <c r="F684" s="593"/>
      <c r="G684" s="593"/>
    </row>
    <row r="685" spans="1:7" x14ac:dyDescent="0.25">
      <c r="A685" s="931"/>
      <c r="B685" s="647" t="s">
        <v>750</v>
      </c>
      <c r="C685" s="933"/>
      <c r="D685" s="593" t="s">
        <v>742</v>
      </c>
      <c r="E685" s="644"/>
      <c r="F685" s="593"/>
      <c r="G685" s="593"/>
    </row>
    <row r="686" spans="1:7" x14ac:dyDescent="0.25">
      <c r="A686" s="931"/>
      <c r="B686" s="646" t="s">
        <v>751</v>
      </c>
      <c r="C686" s="933"/>
      <c r="D686" s="593"/>
      <c r="E686" s="644"/>
      <c r="F686" s="593"/>
      <c r="G686" s="593"/>
    </row>
    <row r="687" spans="1:7" x14ac:dyDescent="0.25">
      <c r="A687" s="931"/>
      <c r="B687" s="645" t="s">
        <v>752</v>
      </c>
      <c r="C687" s="933"/>
      <c r="D687" s="593" t="s">
        <v>742</v>
      </c>
      <c r="E687" s="644"/>
      <c r="F687" s="593"/>
      <c r="G687" s="593"/>
    </row>
    <row r="688" spans="1:7" x14ac:dyDescent="0.25">
      <c r="A688" s="931"/>
      <c r="B688" s="645" t="s">
        <v>753</v>
      </c>
      <c r="C688" s="933"/>
      <c r="D688" s="593" t="s">
        <v>742</v>
      </c>
      <c r="E688" s="644"/>
      <c r="F688" s="593"/>
      <c r="G688" s="593"/>
    </row>
    <row r="689" spans="1:7" x14ac:dyDescent="0.25">
      <c r="A689" s="931"/>
      <c r="B689" s="647" t="s">
        <v>754</v>
      </c>
      <c r="C689" s="933"/>
      <c r="D689" s="593" t="s">
        <v>742</v>
      </c>
      <c r="E689" s="644"/>
      <c r="F689" s="593"/>
      <c r="G689" s="593"/>
    </row>
    <row r="690" spans="1:7" x14ac:dyDescent="0.25">
      <c r="A690" s="931"/>
      <c r="B690" s="647" t="s">
        <v>755</v>
      </c>
      <c r="C690" s="933"/>
      <c r="D690" s="593" t="s">
        <v>742</v>
      </c>
      <c r="E690" s="644"/>
      <c r="F690" s="593"/>
      <c r="G690" s="593"/>
    </row>
    <row r="691" spans="1:7" x14ac:dyDescent="0.25">
      <c r="A691" s="931"/>
      <c r="B691" s="647" t="s">
        <v>756</v>
      </c>
      <c r="C691" s="933"/>
      <c r="D691" s="593" t="s">
        <v>742</v>
      </c>
      <c r="E691" s="644"/>
      <c r="F691" s="593"/>
      <c r="G691" s="593"/>
    </row>
    <row r="692" spans="1:7" x14ac:dyDescent="0.25">
      <c r="A692" s="931"/>
      <c r="B692" s="647" t="s">
        <v>757</v>
      </c>
      <c r="C692" s="933"/>
      <c r="D692" s="593" t="s">
        <v>742</v>
      </c>
      <c r="E692" s="644"/>
      <c r="F692" s="593"/>
      <c r="G692" s="593"/>
    </row>
    <row r="693" spans="1:7" x14ac:dyDescent="0.25">
      <c r="A693" s="931"/>
      <c r="B693" s="647" t="s">
        <v>758</v>
      </c>
      <c r="C693" s="933"/>
      <c r="D693" s="593" t="s">
        <v>742</v>
      </c>
      <c r="E693" s="644"/>
      <c r="F693" s="593"/>
      <c r="G693" s="593"/>
    </row>
    <row r="694" spans="1:7" x14ac:dyDescent="0.25">
      <c r="A694" s="931"/>
      <c r="B694" s="646" t="s">
        <v>759</v>
      </c>
      <c r="C694" s="933"/>
      <c r="D694" s="593"/>
      <c r="E694" s="644"/>
      <c r="F694" s="593"/>
      <c r="G694" s="593"/>
    </row>
    <row r="695" spans="1:7" x14ac:dyDescent="0.25">
      <c r="A695" s="931"/>
      <c r="B695" s="645" t="s">
        <v>760</v>
      </c>
      <c r="C695" s="933"/>
      <c r="D695" s="593" t="s">
        <v>742</v>
      </c>
      <c r="E695" s="644"/>
      <c r="F695" s="593"/>
      <c r="G695" s="593"/>
    </row>
    <row r="696" spans="1:7" x14ac:dyDescent="0.25">
      <c r="A696" s="931"/>
      <c r="B696" s="645" t="s">
        <v>761</v>
      </c>
      <c r="C696" s="933"/>
      <c r="D696" s="593" t="s">
        <v>742</v>
      </c>
      <c r="E696" s="644"/>
      <c r="F696" s="593"/>
      <c r="G696" s="593"/>
    </row>
    <row r="697" spans="1:7" x14ac:dyDescent="0.25">
      <c r="A697" s="931"/>
      <c r="B697" s="647" t="s">
        <v>762</v>
      </c>
      <c r="C697" s="933"/>
      <c r="D697" s="593" t="s">
        <v>742</v>
      </c>
      <c r="E697" s="644"/>
      <c r="F697" s="593"/>
      <c r="G697" s="593"/>
    </row>
    <row r="698" spans="1:7" x14ac:dyDescent="0.25">
      <c r="A698" s="931"/>
      <c r="B698" s="647" t="s">
        <v>763</v>
      </c>
      <c r="C698" s="933"/>
      <c r="D698" s="593" t="s">
        <v>742</v>
      </c>
      <c r="E698" s="644"/>
      <c r="F698" s="593"/>
      <c r="G698" s="593"/>
    </row>
    <row r="699" spans="1:7" x14ac:dyDescent="0.25">
      <c r="A699" s="931"/>
      <c r="B699" s="647" t="s">
        <v>764</v>
      </c>
      <c r="C699" s="933"/>
      <c r="D699" s="593" t="s">
        <v>742</v>
      </c>
      <c r="E699" s="644"/>
      <c r="F699" s="593"/>
      <c r="G699" s="593"/>
    </row>
    <row r="700" spans="1:7" x14ac:dyDescent="0.25">
      <c r="A700" s="931"/>
      <c r="B700" s="647" t="s">
        <v>765</v>
      </c>
      <c r="C700" s="933"/>
      <c r="D700" s="593" t="s">
        <v>742</v>
      </c>
      <c r="E700" s="644"/>
      <c r="F700" s="593"/>
      <c r="G700" s="593"/>
    </row>
    <row r="701" spans="1:7" x14ac:dyDescent="0.25">
      <c r="A701" s="931"/>
      <c r="B701" s="647" t="s">
        <v>766</v>
      </c>
      <c r="C701" s="933"/>
      <c r="D701" s="593" t="s">
        <v>742</v>
      </c>
      <c r="E701" s="644"/>
      <c r="F701" s="593"/>
      <c r="G701" s="593"/>
    </row>
    <row r="702" spans="1:7" x14ac:dyDescent="0.25">
      <c r="A702" s="931"/>
      <c r="B702" s="646" t="s">
        <v>767</v>
      </c>
      <c r="C702" s="933"/>
      <c r="D702" s="593"/>
      <c r="E702" s="644"/>
      <c r="F702" s="593"/>
      <c r="G702" s="593"/>
    </row>
    <row r="703" spans="1:7" x14ac:dyDescent="0.25">
      <c r="A703" s="931"/>
      <c r="B703" s="645" t="s">
        <v>768</v>
      </c>
      <c r="C703" s="933"/>
      <c r="D703" s="593" t="s">
        <v>742</v>
      </c>
      <c r="E703" s="644"/>
      <c r="F703" s="593"/>
      <c r="G703" s="593"/>
    </row>
    <row r="704" spans="1:7" x14ac:dyDescent="0.25">
      <c r="A704" s="931"/>
      <c r="B704" s="645" t="s">
        <v>769</v>
      </c>
      <c r="C704" s="933"/>
      <c r="D704" s="593"/>
      <c r="E704" s="644"/>
      <c r="F704" s="593"/>
      <c r="G704" s="593"/>
    </row>
    <row r="705" spans="1:7" x14ac:dyDescent="0.25">
      <c r="A705" s="931"/>
      <c r="B705" s="647" t="s">
        <v>770</v>
      </c>
      <c r="C705" s="933"/>
      <c r="D705" s="654"/>
      <c r="E705" s="644"/>
      <c r="F705" s="649"/>
      <c r="G705" s="649"/>
    </row>
    <row r="706" spans="1:7" x14ac:dyDescent="0.25">
      <c r="A706" s="931"/>
      <c r="B706" s="647" t="s">
        <v>771</v>
      </c>
      <c r="C706" s="933"/>
      <c r="D706" s="654"/>
      <c r="E706" s="644"/>
      <c r="F706" s="649"/>
      <c r="G706" s="649"/>
    </row>
    <row r="707" spans="1:7" x14ac:dyDescent="0.25">
      <c r="A707" s="931"/>
      <c r="B707" s="647" t="s">
        <v>772</v>
      </c>
      <c r="C707" s="933"/>
      <c r="D707" s="654"/>
      <c r="E707" s="644"/>
      <c r="F707" s="649"/>
      <c r="G707" s="649"/>
    </row>
    <row r="708" spans="1:7" x14ac:dyDescent="0.25">
      <c r="A708" s="931"/>
      <c r="B708" s="647" t="s">
        <v>773</v>
      </c>
      <c r="C708" s="933"/>
      <c r="D708" s="654"/>
      <c r="E708" s="644"/>
      <c r="F708" s="649"/>
      <c r="G708" s="649"/>
    </row>
    <row r="709" spans="1:7" x14ac:dyDescent="0.25">
      <c r="A709" s="931"/>
      <c r="B709" s="647" t="s">
        <v>774</v>
      </c>
      <c r="C709" s="933"/>
      <c r="D709" s="593" t="s">
        <v>742</v>
      </c>
      <c r="E709" s="644"/>
      <c r="F709" s="593"/>
      <c r="G709" s="593"/>
    </row>
    <row r="710" spans="1:7" x14ac:dyDescent="0.25">
      <c r="A710" s="931"/>
      <c r="B710" s="646" t="s">
        <v>775</v>
      </c>
      <c r="C710" s="933"/>
      <c r="D710" s="593"/>
      <c r="E710" s="644"/>
      <c r="F710" s="593"/>
      <c r="G710" s="593"/>
    </row>
    <row r="711" spans="1:7" ht="25.5" customHeight="1" x14ac:dyDescent="0.25">
      <c r="A711" s="934" t="s">
        <v>776</v>
      </c>
      <c r="B711" s="641" t="s">
        <v>731</v>
      </c>
      <c r="C711" s="642" t="s">
        <v>732</v>
      </c>
      <c r="D711" s="593"/>
      <c r="E711" s="935" t="s">
        <v>777</v>
      </c>
      <c r="F711" s="593"/>
      <c r="G711" s="593"/>
    </row>
    <row r="712" spans="1:7" ht="36.5" x14ac:dyDescent="0.25">
      <c r="A712" s="934"/>
      <c r="B712" s="641" t="s">
        <v>734</v>
      </c>
      <c r="C712" s="642" t="s">
        <v>735</v>
      </c>
      <c r="D712" s="593"/>
      <c r="E712" s="935"/>
      <c r="F712" s="593"/>
      <c r="G712" s="593"/>
    </row>
    <row r="713" spans="1:7" ht="25" x14ac:dyDescent="0.25">
      <c r="A713" s="934"/>
      <c r="B713" s="641" t="s">
        <v>736</v>
      </c>
      <c r="C713" s="642" t="s">
        <v>737</v>
      </c>
      <c r="D713" s="593"/>
      <c r="E713" s="935"/>
      <c r="F713" s="593"/>
      <c r="G713" s="593"/>
    </row>
    <row r="714" spans="1:7" ht="105.5" x14ac:dyDescent="0.25">
      <c r="A714" s="934"/>
      <c r="B714" s="641" t="s">
        <v>778</v>
      </c>
      <c r="C714" s="642" t="s">
        <v>779</v>
      </c>
      <c r="D714" s="593"/>
      <c r="E714" s="935"/>
      <c r="F714" s="593"/>
      <c r="G714" s="593"/>
    </row>
    <row r="715" spans="1:7" x14ac:dyDescent="0.25">
      <c r="A715" s="914" t="s">
        <v>91</v>
      </c>
      <c r="B715" s="914"/>
      <c r="C715" s="655"/>
      <c r="D715" s="655"/>
      <c r="E715" s="656"/>
      <c r="F715" s="655"/>
      <c r="G715" s="657">
        <f>SUM(G675:G714)</f>
        <v>0</v>
      </c>
    </row>
    <row r="720" spans="1:7" ht="12.75" customHeight="1" x14ac:dyDescent="0.25">
      <c r="A720" s="900" t="s">
        <v>23</v>
      </c>
      <c r="B720" s="900"/>
      <c r="C720" s="928">
        <f>Presentación!$C$3</f>
        <v>1990</v>
      </c>
      <c r="D720" s="928"/>
      <c r="E720" s="928"/>
      <c r="F720" s="928"/>
      <c r="G720" s="928"/>
    </row>
    <row r="721" spans="1:7" ht="12.75" customHeight="1" x14ac:dyDescent="0.25">
      <c r="A721" s="639"/>
      <c r="B721" s="640" t="s">
        <v>24</v>
      </c>
      <c r="C721" s="928" t="s">
        <v>138</v>
      </c>
      <c r="D721" s="928"/>
      <c r="E721" s="928"/>
      <c r="F721" s="928"/>
      <c r="G721" s="928"/>
    </row>
    <row r="722" spans="1:7" ht="12.75" customHeight="1" x14ac:dyDescent="0.25">
      <c r="A722" s="900" t="s">
        <v>5</v>
      </c>
      <c r="B722" s="900"/>
      <c r="C722" s="901" t="s">
        <v>26</v>
      </c>
      <c r="D722" s="901"/>
      <c r="E722" s="901"/>
      <c r="F722" s="901"/>
      <c r="G722" s="901"/>
    </row>
    <row r="723" spans="1:7" ht="12.75" customHeight="1" x14ac:dyDescent="0.25">
      <c r="A723" s="900" t="s">
        <v>27</v>
      </c>
      <c r="B723" s="900"/>
      <c r="C723" s="901" t="s">
        <v>716</v>
      </c>
      <c r="D723" s="901"/>
      <c r="E723" s="901"/>
      <c r="F723" s="901"/>
      <c r="G723" s="901"/>
    </row>
    <row r="724" spans="1:7" ht="12.75" customHeight="1" x14ac:dyDescent="0.25">
      <c r="A724" s="900" t="s">
        <v>29</v>
      </c>
      <c r="B724" s="900"/>
      <c r="C724" s="901" t="s">
        <v>717</v>
      </c>
      <c r="D724" s="901"/>
      <c r="E724" s="901"/>
      <c r="F724" s="901"/>
      <c r="G724" s="901"/>
    </row>
    <row r="725" spans="1:7" ht="12.75" customHeight="1" x14ac:dyDescent="0.25">
      <c r="A725" s="900" t="s">
        <v>31</v>
      </c>
      <c r="B725" s="900"/>
      <c r="C725" s="901" t="s">
        <v>262</v>
      </c>
      <c r="D725" s="901"/>
      <c r="E725" s="901"/>
      <c r="F725" s="901"/>
      <c r="G725" s="901"/>
    </row>
    <row r="726" spans="1:7" ht="12.75" customHeight="1" x14ac:dyDescent="0.25">
      <c r="A726" s="902" t="s">
        <v>33</v>
      </c>
      <c r="B726" s="902"/>
      <c r="C726" s="903" t="s">
        <v>718</v>
      </c>
      <c r="D726" s="903"/>
      <c r="E726" s="903"/>
      <c r="F726" s="903"/>
      <c r="G726" s="903"/>
    </row>
    <row r="727" spans="1:7" ht="36.75" customHeight="1" x14ac:dyDescent="0.25">
      <c r="A727" s="747" t="s">
        <v>719</v>
      </c>
      <c r="B727" s="747"/>
      <c r="C727" s="929" t="s">
        <v>720</v>
      </c>
      <c r="D727" s="929"/>
      <c r="E727" s="929" t="s">
        <v>721</v>
      </c>
      <c r="F727" s="929"/>
      <c r="G727" s="592" t="s">
        <v>722</v>
      </c>
    </row>
    <row r="728" spans="1:7" ht="12" customHeight="1" x14ac:dyDescent="0.25">
      <c r="A728" s="747"/>
      <c r="B728" s="747"/>
      <c r="C728" s="745" t="s">
        <v>723</v>
      </c>
      <c r="D728" s="745"/>
      <c r="E728" s="745" t="s">
        <v>724</v>
      </c>
      <c r="F728" s="745"/>
      <c r="G728" s="745" t="s">
        <v>725</v>
      </c>
    </row>
    <row r="729" spans="1:7" x14ac:dyDescent="0.25">
      <c r="A729" s="747"/>
      <c r="B729" s="747"/>
      <c r="C729" s="745"/>
      <c r="D729" s="745"/>
      <c r="E729" s="745"/>
      <c r="F729" s="745"/>
      <c r="G729" s="745"/>
    </row>
    <row r="730" spans="1:7" ht="13.5" customHeight="1" x14ac:dyDescent="0.25">
      <c r="A730" s="747"/>
      <c r="B730" s="747"/>
      <c r="C730" s="745"/>
      <c r="D730" s="745"/>
      <c r="E730" s="745" t="s">
        <v>726</v>
      </c>
      <c r="F730" s="745"/>
      <c r="G730" s="253" t="s">
        <v>727</v>
      </c>
    </row>
    <row r="731" spans="1:7" ht="13.5" customHeight="1" x14ac:dyDescent="0.35">
      <c r="A731" s="747"/>
      <c r="B731" s="747"/>
      <c r="C731" s="930" t="s">
        <v>728</v>
      </c>
      <c r="D731" s="930"/>
      <c r="E731" s="930" t="s">
        <v>308</v>
      </c>
      <c r="F731" s="930"/>
      <c r="G731" s="596" t="s">
        <v>729</v>
      </c>
    </row>
    <row r="732" spans="1:7" ht="25.5" customHeight="1" x14ac:dyDescent="0.25">
      <c r="A732" s="931" t="s">
        <v>730</v>
      </c>
      <c r="B732" s="641" t="s">
        <v>731</v>
      </c>
      <c r="C732" s="642" t="s">
        <v>732</v>
      </c>
      <c r="D732" s="593"/>
      <c r="E732" s="932" t="s">
        <v>733</v>
      </c>
      <c r="F732" s="593"/>
      <c r="G732" s="593"/>
    </row>
    <row r="733" spans="1:7" ht="36.5" x14ac:dyDescent="0.25">
      <c r="A733" s="931"/>
      <c r="B733" s="641" t="s">
        <v>734</v>
      </c>
      <c r="C733" s="642" t="s">
        <v>735</v>
      </c>
      <c r="D733" s="593"/>
      <c r="E733" s="932"/>
      <c r="F733" s="593"/>
      <c r="G733" s="593"/>
    </row>
    <row r="734" spans="1:7" ht="25" x14ac:dyDescent="0.25">
      <c r="A734" s="931"/>
      <c r="B734" s="641" t="s">
        <v>736</v>
      </c>
      <c r="C734" s="642" t="s">
        <v>737</v>
      </c>
      <c r="D734" s="593"/>
      <c r="E734" s="932"/>
      <c r="F734" s="593"/>
      <c r="G734" s="593"/>
    </row>
    <row r="735" spans="1:7" x14ac:dyDescent="0.25">
      <c r="A735" s="931"/>
      <c r="B735" s="643" t="s">
        <v>738</v>
      </c>
      <c r="C735" s="642"/>
      <c r="D735" s="593"/>
      <c r="E735" s="932"/>
      <c r="F735" s="593"/>
      <c r="G735" s="593"/>
    </row>
    <row r="736" spans="1:7" ht="12.75" customHeight="1" x14ac:dyDescent="0.25">
      <c r="A736" s="931"/>
      <c r="B736" s="643" t="s">
        <v>739</v>
      </c>
      <c r="C736" s="933" t="s">
        <v>740</v>
      </c>
      <c r="D736" s="593"/>
      <c r="E736" s="644"/>
      <c r="F736" s="593"/>
      <c r="G736" s="593"/>
    </row>
    <row r="737" spans="1:7" x14ac:dyDescent="0.25">
      <c r="A737" s="931"/>
      <c r="B737" s="645" t="s">
        <v>741</v>
      </c>
      <c r="C737" s="933"/>
      <c r="D737" s="593" t="s">
        <v>742</v>
      </c>
      <c r="E737" s="644"/>
      <c r="F737" s="593"/>
      <c r="G737" s="593"/>
    </row>
    <row r="738" spans="1:7" x14ac:dyDescent="0.25">
      <c r="A738" s="931"/>
      <c r="B738" s="645" t="s">
        <v>743</v>
      </c>
      <c r="C738" s="933"/>
      <c r="D738" s="593" t="s">
        <v>742</v>
      </c>
      <c r="E738" s="644"/>
      <c r="F738" s="593"/>
      <c r="G738" s="593"/>
    </row>
    <row r="739" spans="1:7" x14ac:dyDescent="0.25">
      <c r="A739" s="931"/>
      <c r="B739" s="646" t="s">
        <v>744</v>
      </c>
      <c r="C739" s="933"/>
      <c r="D739" s="593"/>
      <c r="E739" s="644"/>
      <c r="F739" s="593"/>
      <c r="G739" s="593"/>
    </row>
    <row r="740" spans="1:7" x14ac:dyDescent="0.25">
      <c r="A740" s="931"/>
      <c r="B740" s="645" t="s">
        <v>745</v>
      </c>
      <c r="C740" s="933"/>
      <c r="D740" s="593"/>
      <c r="E740" s="644"/>
      <c r="F740" s="593"/>
      <c r="G740" s="593"/>
    </row>
    <row r="741" spans="1:7" x14ac:dyDescent="0.25">
      <c r="A741" s="931"/>
      <c r="B741" s="647" t="s">
        <v>746</v>
      </c>
      <c r="C741" s="933"/>
      <c r="D741" s="648"/>
      <c r="E741" s="644"/>
      <c r="F741" s="649"/>
      <c r="G741" s="649"/>
    </row>
    <row r="742" spans="1:7" x14ac:dyDescent="0.25">
      <c r="A742" s="931"/>
      <c r="B742" s="647" t="s">
        <v>747</v>
      </c>
      <c r="C742" s="933"/>
      <c r="D742" s="654"/>
      <c r="E742" s="644"/>
      <c r="F742" s="649"/>
      <c r="G742" s="649"/>
    </row>
    <row r="743" spans="1:7" x14ac:dyDescent="0.25">
      <c r="A743" s="931"/>
      <c r="B743" s="647" t="s">
        <v>748</v>
      </c>
      <c r="C743" s="933"/>
      <c r="D743" s="654"/>
      <c r="E743" s="644"/>
      <c r="F743" s="649"/>
      <c r="G743" s="649"/>
    </row>
    <row r="744" spans="1:7" x14ac:dyDescent="0.25">
      <c r="A744" s="931"/>
      <c r="B744" s="647" t="s">
        <v>749</v>
      </c>
      <c r="C744" s="933"/>
      <c r="D744" s="653" t="s">
        <v>742</v>
      </c>
      <c r="E744" s="644"/>
      <c r="F744" s="593"/>
      <c r="G744" s="593"/>
    </row>
    <row r="745" spans="1:7" x14ac:dyDescent="0.25">
      <c r="A745" s="931"/>
      <c r="B745" s="647" t="s">
        <v>750</v>
      </c>
      <c r="C745" s="933"/>
      <c r="D745" s="593" t="s">
        <v>742</v>
      </c>
      <c r="E745" s="644"/>
      <c r="F745" s="593"/>
      <c r="G745" s="593"/>
    </row>
    <row r="746" spans="1:7" x14ac:dyDescent="0.25">
      <c r="A746" s="931"/>
      <c r="B746" s="646" t="s">
        <v>751</v>
      </c>
      <c r="C746" s="933"/>
      <c r="D746" s="593"/>
      <c r="E746" s="644"/>
      <c r="F746" s="593"/>
      <c r="G746" s="593"/>
    </row>
    <row r="747" spans="1:7" x14ac:dyDescent="0.25">
      <c r="A747" s="931"/>
      <c r="B747" s="645" t="s">
        <v>752</v>
      </c>
      <c r="C747" s="933"/>
      <c r="D747" s="593" t="s">
        <v>742</v>
      </c>
      <c r="E747" s="644"/>
      <c r="F747" s="593"/>
      <c r="G747" s="593"/>
    </row>
    <row r="748" spans="1:7" x14ac:dyDescent="0.25">
      <c r="A748" s="931"/>
      <c r="B748" s="645" t="s">
        <v>753</v>
      </c>
      <c r="C748" s="933"/>
      <c r="D748" s="593" t="s">
        <v>742</v>
      </c>
      <c r="E748" s="644"/>
      <c r="F748" s="593"/>
      <c r="G748" s="593"/>
    </row>
    <row r="749" spans="1:7" x14ac:dyDescent="0.25">
      <c r="A749" s="931"/>
      <c r="B749" s="647" t="s">
        <v>754</v>
      </c>
      <c r="C749" s="933"/>
      <c r="D749" s="593" t="s">
        <v>742</v>
      </c>
      <c r="E749" s="644"/>
      <c r="F749" s="593"/>
      <c r="G749" s="593"/>
    </row>
    <row r="750" spans="1:7" x14ac:dyDescent="0.25">
      <c r="A750" s="931"/>
      <c r="B750" s="647" t="s">
        <v>755</v>
      </c>
      <c r="C750" s="933"/>
      <c r="D750" s="593" t="s">
        <v>742</v>
      </c>
      <c r="E750" s="644"/>
      <c r="F750" s="593"/>
      <c r="G750" s="593"/>
    </row>
    <row r="751" spans="1:7" x14ac:dyDescent="0.25">
      <c r="A751" s="931"/>
      <c r="B751" s="647" t="s">
        <v>756</v>
      </c>
      <c r="C751" s="933"/>
      <c r="D751" s="593" t="s">
        <v>742</v>
      </c>
      <c r="E751" s="644"/>
      <c r="F751" s="593"/>
      <c r="G751" s="593"/>
    </row>
    <row r="752" spans="1:7" x14ac:dyDescent="0.25">
      <c r="A752" s="931"/>
      <c r="B752" s="647" t="s">
        <v>757</v>
      </c>
      <c r="C752" s="933"/>
      <c r="D752" s="593" t="s">
        <v>742</v>
      </c>
      <c r="E752" s="644"/>
      <c r="F752" s="593"/>
      <c r="G752" s="593"/>
    </row>
    <row r="753" spans="1:7" x14ac:dyDescent="0.25">
      <c r="A753" s="931"/>
      <c r="B753" s="647" t="s">
        <v>758</v>
      </c>
      <c r="C753" s="933"/>
      <c r="D753" s="593" t="s">
        <v>742</v>
      </c>
      <c r="E753" s="644"/>
      <c r="F753" s="593"/>
      <c r="G753" s="593"/>
    </row>
    <row r="754" spans="1:7" x14ac:dyDescent="0.25">
      <c r="A754" s="931"/>
      <c r="B754" s="646" t="s">
        <v>759</v>
      </c>
      <c r="C754" s="933"/>
      <c r="D754" s="593"/>
      <c r="E754" s="644"/>
      <c r="F754" s="593"/>
      <c r="G754" s="593"/>
    </row>
    <row r="755" spans="1:7" x14ac:dyDescent="0.25">
      <c r="A755" s="931"/>
      <c r="B755" s="645" t="s">
        <v>760</v>
      </c>
      <c r="C755" s="933"/>
      <c r="D755" s="593" t="s">
        <v>742</v>
      </c>
      <c r="E755" s="644"/>
      <c r="F755" s="593"/>
      <c r="G755" s="593"/>
    </row>
    <row r="756" spans="1:7" x14ac:dyDescent="0.25">
      <c r="A756" s="931"/>
      <c r="B756" s="645" t="s">
        <v>761</v>
      </c>
      <c r="C756" s="933"/>
      <c r="D756" s="593" t="s">
        <v>742</v>
      </c>
      <c r="E756" s="644"/>
      <c r="F756" s="593"/>
      <c r="G756" s="593"/>
    </row>
    <row r="757" spans="1:7" x14ac:dyDescent="0.25">
      <c r="A757" s="931"/>
      <c r="B757" s="647" t="s">
        <v>762</v>
      </c>
      <c r="C757" s="933"/>
      <c r="D757" s="593" t="s">
        <v>742</v>
      </c>
      <c r="E757" s="644"/>
      <c r="F757" s="593"/>
      <c r="G757" s="593"/>
    </row>
    <row r="758" spans="1:7" x14ac:dyDescent="0.25">
      <c r="A758" s="931"/>
      <c r="B758" s="647" t="s">
        <v>763</v>
      </c>
      <c r="C758" s="933"/>
      <c r="D758" s="593" t="s">
        <v>742</v>
      </c>
      <c r="E758" s="644"/>
      <c r="F758" s="593"/>
      <c r="G758" s="593"/>
    </row>
    <row r="759" spans="1:7" x14ac:dyDescent="0.25">
      <c r="A759" s="931"/>
      <c r="B759" s="647" t="s">
        <v>764</v>
      </c>
      <c r="C759" s="933"/>
      <c r="D759" s="593" t="s">
        <v>742</v>
      </c>
      <c r="E759" s="644"/>
      <c r="F759" s="593"/>
      <c r="G759" s="593"/>
    </row>
    <row r="760" spans="1:7" x14ac:dyDescent="0.25">
      <c r="A760" s="931"/>
      <c r="B760" s="647" t="s">
        <v>765</v>
      </c>
      <c r="C760" s="933"/>
      <c r="D760" s="593" t="s">
        <v>742</v>
      </c>
      <c r="E760" s="644"/>
      <c r="F760" s="593"/>
      <c r="G760" s="593"/>
    </row>
    <row r="761" spans="1:7" x14ac:dyDescent="0.25">
      <c r="A761" s="931"/>
      <c r="B761" s="647" t="s">
        <v>766</v>
      </c>
      <c r="C761" s="933"/>
      <c r="D761" s="593" t="s">
        <v>742</v>
      </c>
      <c r="E761" s="644"/>
      <c r="F761" s="593"/>
      <c r="G761" s="593"/>
    </row>
    <row r="762" spans="1:7" x14ac:dyDescent="0.25">
      <c r="A762" s="931"/>
      <c r="B762" s="646" t="s">
        <v>767</v>
      </c>
      <c r="C762" s="933"/>
      <c r="D762" s="593"/>
      <c r="E762" s="644"/>
      <c r="F762" s="593"/>
      <c r="G762" s="593"/>
    </row>
    <row r="763" spans="1:7" x14ac:dyDescent="0.25">
      <c r="A763" s="931"/>
      <c r="B763" s="645" t="s">
        <v>768</v>
      </c>
      <c r="C763" s="933"/>
      <c r="D763" s="593" t="s">
        <v>742</v>
      </c>
      <c r="E763" s="644"/>
      <c r="F763" s="593"/>
      <c r="G763" s="593"/>
    </row>
    <row r="764" spans="1:7" x14ac:dyDescent="0.25">
      <c r="A764" s="931"/>
      <c r="B764" s="645" t="s">
        <v>769</v>
      </c>
      <c r="C764" s="933"/>
      <c r="D764" s="593"/>
      <c r="E764" s="644"/>
      <c r="F764" s="593"/>
      <c r="G764" s="593"/>
    </row>
    <row r="765" spans="1:7" x14ac:dyDescent="0.25">
      <c r="A765" s="931"/>
      <c r="B765" s="647" t="s">
        <v>770</v>
      </c>
      <c r="C765" s="933"/>
      <c r="D765" s="654"/>
      <c r="E765" s="644"/>
      <c r="F765" s="649"/>
      <c r="G765" s="649"/>
    </row>
    <row r="766" spans="1:7" x14ac:dyDescent="0.25">
      <c r="A766" s="931"/>
      <c r="B766" s="647" t="s">
        <v>771</v>
      </c>
      <c r="C766" s="933"/>
      <c r="D766" s="654"/>
      <c r="E766" s="644"/>
      <c r="F766" s="649"/>
      <c r="G766" s="649"/>
    </row>
    <row r="767" spans="1:7" x14ac:dyDescent="0.25">
      <c r="A767" s="931"/>
      <c r="B767" s="647" t="s">
        <v>772</v>
      </c>
      <c r="C767" s="933"/>
      <c r="D767" s="654"/>
      <c r="E767" s="644"/>
      <c r="F767" s="649"/>
      <c r="G767" s="649"/>
    </row>
    <row r="768" spans="1:7" x14ac:dyDescent="0.25">
      <c r="A768" s="931"/>
      <c r="B768" s="647" t="s">
        <v>773</v>
      </c>
      <c r="C768" s="933"/>
      <c r="D768" s="654"/>
      <c r="E768" s="644"/>
      <c r="F768" s="649"/>
      <c r="G768" s="649"/>
    </row>
    <row r="769" spans="1:7" x14ac:dyDescent="0.25">
      <c r="A769" s="931"/>
      <c r="B769" s="647" t="s">
        <v>774</v>
      </c>
      <c r="C769" s="933"/>
      <c r="D769" s="593" t="s">
        <v>742</v>
      </c>
      <c r="E769" s="644"/>
      <c r="F769" s="593"/>
      <c r="G769" s="593"/>
    </row>
    <row r="770" spans="1:7" x14ac:dyDescent="0.25">
      <c r="A770" s="931"/>
      <c r="B770" s="646" t="s">
        <v>775</v>
      </c>
      <c r="C770" s="933"/>
      <c r="D770" s="593"/>
      <c r="E770" s="644"/>
      <c r="F770" s="593"/>
      <c r="G770" s="593"/>
    </row>
    <row r="771" spans="1:7" ht="25.5" customHeight="1" x14ac:dyDescent="0.25">
      <c r="A771" s="934" t="s">
        <v>776</v>
      </c>
      <c r="B771" s="641" t="s">
        <v>731</v>
      </c>
      <c r="C771" s="642" t="s">
        <v>732</v>
      </c>
      <c r="D771" s="593"/>
      <c r="E771" s="935" t="s">
        <v>777</v>
      </c>
      <c r="F771" s="593"/>
      <c r="G771" s="593"/>
    </row>
    <row r="772" spans="1:7" ht="36.5" x14ac:dyDescent="0.25">
      <c r="A772" s="934"/>
      <c r="B772" s="641" t="s">
        <v>734</v>
      </c>
      <c r="C772" s="642" t="s">
        <v>735</v>
      </c>
      <c r="D772" s="593"/>
      <c r="E772" s="935"/>
      <c r="F772" s="593"/>
      <c r="G772" s="593"/>
    </row>
    <row r="773" spans="1:7" ht="25" x14ac:dyDescent="0.25">
      <c r="A773" s="934"/>
      <c r="B773" s="641" t="s">
        <v>736</v>
      </c>
      <c r="C773" s="642" t="s">
        <v>737</v>
      </c>
      <c r="D773" s="593"/>
      <c r="E773" s="935"/>
      <c r="F773" s="593"/>
      <c r="G773" s="593"/>
    </row>
    <row r="774" spans="1:7" ht="105.5" x14ac:dyDescent="0.25">
      <c r="A774" s="934"/>
      <c r="B774" s="641" t="s">
        <v>778</v>
      </c>
      <c r="C774" s="642" t="s">
        <v>779</v>
      </c>
      <c r="D774" s="593"/>
      <c r="E774" s="935"/>
      <c r="F774" s="593"/>
      <c r="G774" s="593"/>
    </row>
    <row r="775" spans="1:7" x14ac:dyDescent="0.25">
      <c r="A775" s="914" t="s">
        <v>91</v>
      </c>
      <c r="B775" s="914"/>
      <c r="C775" s="655"/>
      <c r="D775" s="655"/>
      <c r="E775" s="656"/>
      <c r="F775" s="655"/>
      <c r="G775" s="657">
        <f>SUM(G735:G774)</f>
        <v>0</v>
      </c>
    </row>
    <row r="780" spans="1:7" ht="12.75" customHeight="1" x14ac:dyDescent="0.25">
      <c r="A780" s="900" t="s">
        <v>23</v>
      </c>
      <c r="B780" s="900"/>
      <c r="C780" s="928">
        <f>Presentación!$C$3</f>
        <v>1990</v>
      </c>
      <c r="D780" s="928"/>
      <c r="E780" s="928"/>
      <c r="F780" s="928"/>
      <c r="G780" s="928"/>
    </row>
    <row r="781" spans="1:7" ht="12.75" customHeight="1" x14ac:dyDescent="0.25">
      <c r="A781" s="639"/>
      <c r="B781" s="640" t="s">
        <v>24</v>
      </c>
      <c r="C781" s="928" t="s">
        <v>781</v>
      </c>
      <c r="D781" s="928"/>
      <c r="E781" s="928"/>
      <c r="F781" s="928"/>
      <c r="G781" s="928"/>
    </row>
    <row r="782" spans="1:7" ht="12.75" customHeight="1" x14ac:dyDescent="0.25">
      <c r="A782" s="900" t="s">
        <v>5</v>
      </c>
      <c r="B782" s="900"/>
      <c r="C782" s="901" t="s">
        <v>26</v>
      </c>
      <c r="D782" s="901"/>
      <c r="E782" s="901"/>
      <c r="F782" s="901"/>
      <c r="G782" s="901"/>
    </row>
    <row r="783" spans="1:7" ht="12.75" customHeight="1" x14ac:dyDescent="0.25">
      <c r="A783" s="900" t="s">
        <v>27</v>
      </c>
      <c r="B783" s="900"/>
      <c r="C783" s="901" t="s">
        <v>716</v>
      </c>
      <c r="D783" s="901"/>
      <c r="E783" s="901"/>
      <c r="F783" s="901"/>
      <c r="G783" s="901"/>
    </row>
    <row r="784" spans="1:7" ht="12.75" customHeight="1" x14ac:dyDescent="0.25">
      <c r="A784" s="900" t="s">
        <v>29</v>
      </c>
      <c r="B784" s="900"/>
      <c r="C784" s="901" t="s">
        <v>717</v>
      </c>
      <c r="D784" s="901"/>
      <c r="E784" s="901"/>
      <c r="F784" s="901"/>
      <c r="G784" s="901"/>
    </row>
    <row r="785" spans="1:7" ht="12.75" customHeight="1" x14ac:dyDescent="0.25">
      <c r="A785" s="900" t="s">
        <v>31</v>
      </c>
      <c r="B785" s="900"/>
      <c r="C785" s="901" t="s">
        <v>262</v>
      </c>
      <c r="D785" s="901"/>
      <c r="E785" s="901"/>
      <c r="F785" s="901"/>
      <c r="G785" s="901"/>
    </row>
    <row r="786" spans="1:7" ht="12.75" customHeight="1" x14ac:dyDescent="0.25">
      <c r="A786" s="902" t="s">
        <v>33</v>
      </c>
      <c r="B786" s="902"/>
      <c r="C786" s="903" t="s">
        <v>718</v>
      </c>
      <c r="D786" s="903"/>
      <c r="E786" s="903"/>
      <c r="F786" s="903"/>
      <c r="G786" s="903"/>
    </row>
    <row r="787" spans="1:7" ht="36.75" customHeight="1" x14ac:dyDescent="0.25">
      <c r="A787" s="747" t="s">
        <v>719</v>
      </c>
      <c r="B787" s="747"/>
      <c r="C787" s="929" t="s">
        <v>720</v>
      </c>
      <c r="D787" s="929"/>
      <c r="E787" s="929" t="s">
        <v>721</v>
      </c>
      <c r="F787" s="929"/>
      <c r="G787" s="592" t="s">
        <v>722</v>
      </c>
    </row>
    <row r="788" spans="1:7" ht="12" customHeight="1" x14ac:dyDescent="0.25">
      <c r="A788" s="747"/>
      <c r="B788" s="747"/>
      <c r="C788" s="745" t="s">
        <v>723</v>
      </c>
      <c r="D788" s="745"/>
      <c r="E788" s="745" t="s">
        <v>724</v>
      </c>
      <c r="F788" s="745"/>
      <c r="G788" s="745" t="s">
        <v>725</v>
      </c>
    </row>
    <row r="789" spans="1:7" x14ac:dyDescent="0.25">
      <c r="A789" s="747"/>
      <c r="B789" s="747"/>
      <c r="C789" s="745"/>
      <c r="D789" s="745"/>
      <c r="E789" s="745"/>
      <c r="F789" s="745"/>
      <c r="G789" s="745"/>
    </row>
    <row r="790" spans="1:7" ht="13.5" customHeight="1" x14ac:dyDescent="0.25">
      <c r="A790" s="747"/>
      <c r="B790" s="747"/>
      <c r="C790" s="745"/>
      <c r="D790" s="745"/>
      <c r="E790" s="745" t="s">
        <v>726</v>
      </c>
      <c r="F790" s="745"/>
      <c r="G790" s="253" t="s">
        <v>727</v>
      </c>
    </row>
    <row r="791" spans="1:7" ht="13.5" customHeight="1" x14ac:dyDescent="0.35">
      <c r="A791" s="747"/>
      <c r="B791" s="747"/>
      <c r="C791" s="930" t="s">
        <v>728</v>
      </c>
      <c r="D791" s="930"/>
      <c r="E791" s="930" t="s">
        <v>308</v>
      </c>
      <c r="F791" s="930"/>
      <c r="G791" s="596" t="s">
        <v>729</v>
      </c>
    </row>
    <row r="792" spans="1:7" ht="25.5" customHeight="1" x14ac:dyDescent="0.25">
      <c r="A792" s="931" t="s">
        <v>730</v>
      </c>
      <c r="B792" s="641" t="s">
        <v>731</v>
      </c>
      <c r="C792" s="642" t="s">
        <v>732</v>
      </c>
      <c r="D792" s="593"/>
      <c r="E792" s="932" t="s">
        <v>733</v>
      </c>
      <c r="F792" s="593"/>
      <c r="G792" s="593"/>
    </row>
    <row r="793" spans="1:7" ht="36.5" x14ac:dyDescent="0.25">
      <c r="A793" s="931"/>
      <c r="B793" s="641" t="s">
        <v>734</v>
      </c>
      <c r="C793" s="642" t="s">
        <v>735</v>
      </c>
      <c r="D793" s="593"/>
      <c r="E793" s="932"/>
      <c r="F793" s="593"/>
      <c r="G793" s="593"/>
    </row>
    <row r="794" spans="1:7" ht="25" x14ac:dyDescent="0.25">
      <c r="A794" s="931"/>
      <c r="B794" s="641" t="s">
        <v>736</v>
      </c>
      <c r="C794" s="642" t="s">
        <v>737</v>
      </c>
      <c r="D794" s="593"/>
      <c r="E794" s="932"/>
      <c r="F794" s="593"/>
      <c r="G794" s="593"/>
    </row>
    <row r="795" spans="1:7" x14ac:dyDescent="0.25">
      <c r="A795" s="931"/>
      <c r="B795" s="643" t="s">
        <v>738</v>
      </c>
      <c r="C795" s="642"/>
      <c r="D795" s="593"/>
      <c r="E795" s="932"/>
      <c r="F795" s="593"/>
      <c r="G795" s="593"/>
    </row>
    <row r="796" spans="1:7" ht="12.75" customHeight="1" x14ac:dyDescent="0.25">
      <c r="A796" s="931"/>
      <c r="B796" s="643" t="s">
        <v>739</v>
      </c>
      <c r="C796" s="933" t="s">
        <v>740</v>
      </c>
      <c r="D796" s="593"/>
      <c r="E796" s="644"/>
      <c r="F796" s="593"/>
      <c r="G796" s="593"/>
    </row>
    <row r="797" spans="1:7" x14ac:dyDescent="0.25">
      <c r="A797" s="931"/>
      <c r="B797" s="645" t="s">
        <v>741</v>
      </c>
      <c r="C797" s="933"/>
      <c r="D797" s="593" t="s">
        <v>742</v>
      </c>
      <c r="E797" s="644"/>
      <c r="F797" s="593"/>
      <c r="G797" s="593"/>
    </row>
    <row r="798" spans="1:7" x14ac:dyDescent="0.25">
      <c r="A798" s="931"/>
      <c r="B798" s="645" t="s">
        <v>743</v>
      </c>
      <c r="C798" s="933"/>
      <c r="D798" s="593" t="s">
        <v>742</v>
      </c>
      <c r="E798" s="644"/>
      <c r="F798" s="593"/>
      <c r="G798" s="593"/>
    </row>
    <row r="799" spans="1:7" x14ac:dyDescent="0.25">
      <c r="A799" s="931"/>
      <c r="B799" s="646" t="s">
        <v>744</v>
      </c>
      <c r="C799" s="933"/>
      <c r="D799" s="593"/>
      <c r="E799" s="644"/>
      <c r="F799" s="593"/>
      <c r="G799" s="593"/>
    </row>
    <row r="800" spans="1:7" x14ac:dyDescent="0.25">
      <c r="A800" s="931"/>
      <c r="B800" s="645" t="s">
        <v>745</v>
      </c>
      <c r="C800" s="933"/>
      <c r="D800" s="593"/>
      <c r="E800" s="644"/>
      <c r="F800" s="593"/>
      <c r="G800" s="593"/>
    </row>
    <row r="801" spans="1:7" x14ac:dyDescent="0.25">
      <c r="A801" s="931"/>
      <c r="B801" s="647" t="s">
        <v>746</v>
      </c>
      <c r="C801" s="933"/>
      <c r="D801" s="648"/>
      <c r="E801" s="644"/>
      <c r="F801" s="649"/>
      <c r="G801" s="649"/>
    </row>
    <row r="802" spans="1:7" x14ac:dyDescent="0.25">
      <c r="A802" s="931"/>
      <c r="B802" s="647" t="s">
        <v>747</v>
      </c>
      <c r="C802" s="933"/>
      <c r="D802" s="654"/>
      <c r="E802" s="644"/>
      <c r="F802" s="649"/>
      <c r="G802" s="649"/>
    </row>
    <row r="803" spans="1:7" x14ac:dyDescent="0.25">
      <c r="A803" s="931"/>
      <c r="B803" s="647" t="s">
        <v>748</v>
      </c>
      <c r="C803" s="933"/>
      <c r="D803" s="654"/>
      <c r="E803" s="644"/>
      <c r="F803" s="649"/>
      <c r="G803" s="649"/>
    </row>
    <row r="804" spans="1:7" x14ac:dyDescent="0.25">
      <c r="A804" s="931"/>
      <c r="B804" s="647" t="s">
        <v>749</v>
      </c>
      <c r="C804" s="933"/>
      <c r="D804" s="653" t="s">
        <v>742</v>
      </c>
      <c r="E804" s="644"/>
      <c r="F804" s="593"/>
      <c r="G804" s="593"/>
    </row>
    <row r="805" spans="1:7" x14ac:dyDescent="0.25">
      <c r="A805" s="931"/>
      <c r="B805" s="647" t="s">
        <v>750</v>
      </c>
      <c r="C805" s="933"/>
      <c r="D805" s="593" t="s">
        <v>742</v>
      </c>
      <c r="E805" s="644"/>
      <c r="F805" s="593"/>
      <c r="G805" s="593"/>
    </row>
    <row r="806" spans="1:7" x14ac:dyDescent="0.25">
      <c r="A806" s="931"/>
      <c r="B806" s="646" t="s">
        <v>751</v>
      </c>
      <c r="C806" s="933"/>
      <c r="D806" s="593"/>
      <c r="E806" s="644"/>
      <c r="F806" s="593"/>
      <c r="G806" s="593"/>
    </row>
    <row r="807" spans="1:7" x14ac:dyDescent="0.25">
      <c r="A807" s="931"/>
      <c r="B807" s="645" t="s">
        <v>752</v>
      </c>
      <c r="C807" s="933"/>
      <c r="D807" s="593" t="s">
        <v>742</v>
      </c>
      <c r="E807" s="644"/>
      <c r="F807" s="593"/>
      <c r="G807" s="593"/>
    </row>
    <row r="808" spans="1:7" x14ac:dyDescent="0.25">
      <c r="A808" s="931"/>
      <c r="B808" s="645" t="s">
        <v>753</v>
      </c>
      <c r="C808" s="933"/>
      <c r="D808" s="593" t="s">
        <v>742</v>
      </c>
      <c r="E808" s="644"/>
      <c r="F808" s="593"/>
      <c r="G808" s="593"/>
    </row>
    <row r="809" spans="1:7" x14ac:dyDescent="0.25">
      <c r="A809" s="931"/>
      <c r="B809" s="647" t="s">
        <v>754</v>
      </c>
      <c r="C809" s="933"/>
      <c r="D809" s="593" t="s">
        <v>742</v>
      </c>
      <c r="E809" s="644"/>
      <c r="F809" s="593"/>
      <c r="G809" s="593"/>
    </row>
    <row r="810" spans="1:7" x14ac:dyDescent="0.25">
      <c r="A810" s="931"/>
      <c r="B810" s="647" t="s">
        <v>755</v>
      </c>
      <c r="C810" s="933"/>
      <c r="D810" s="593" t="s">
        <v>742</v>
      </c>
      <c r="E810" s="644"/>
      <c r="F810" s="593"/>
      <c r="G810" s="593"/>
    </row>
    <row r="811" spans="1:7" x14ac:dyDescent="0.25">
      <c r="A811" s="931"/>
      <c r="B811" s="647" t="s">
        <v>756</v>
      </c>
      <c r="C811" s="933"/>
      <c r="D811" s="593" t="s">
        <v>742</v>
      </c>
      <c r="E811" s="644"/>
      <c r="F811" s="593"/>
      <c r="G811" s="593"/>
    </row>
    <row r="812" spans="1:7" x14ac:dyDescent="0.25">
      <c r="A812" s="931"/>
      <c r="B812" s="647" t="s">
        <v>757</v>
      </c>
      <c r="C812" s="933"/>
      <c r="D812" s="593" t="s">
        <v>742</v>
      </c>
      <c r="E812" s="644"/>
      <c r="F812" s="593"/>
      <c r="G812" s="593"/>
    </row>
    <row r="813" spans="1:7" x14ac:dyDescent="0.25">
      <c r="A813" s="931"/>
      <c r="B813" s="647" t="s">
        <v>758</v>
      </c>
      <c r="C813" s="933"/>
      <c r="D813" s="593" t="s">
        <v>742</v>
      </c>
      <c r="E813" s="644"/>
      <c r="F813" s="593"/>
      <c r="G813" s="593"/>
    </row>
    <row r="814" spans="1:7" x14ac:dyDescent="0.25">
      <c r="A814" s="931"/>
      <c r="B814" s="646" t="s">
        <v>759</v>
      </c>
      <c r="C814" s="933"/>
      <c r="D814" s="593"/>
      <c r="E814" s="644"/>
      <c r="F814" s="593"/>
      <c r="G814" s="593"/>
    </row>
    <row r="815" spans="1:7" x14ac:dyDescent="0.25">
      <c r="A815" s="931"/>
      <c r="B815" s="645" t="s">
        <v>760</v>
      </c>
      <c r="C815" s="933"/>
      <c r="D815" s="593" t="s">
        <v>742</v>
      </c>
      <c r="E815" s="644"/>
      <c r="F815" s="593"/>
      <c r="G815" s="593"/>
    </row>
    <row r="816" spans="1:7" x14ac:dyDescent="0.25">
      <c r="A816" s="931"/>
      <c r="B816" s="645" t="s">
        <v>761</v>
      </c>
      <c r="C816" s="933"/>
      <c r="D816" s="593" t="s">
        <v>742</v>
      </c>
      <c r="E816" s="644"/>
      <c r="F816" s="593"/>
      <c r="G816" s="593"/>
    </row>
    <row r="817" spans="1:7" x14ac:dyDescent="0.25">
      <c r="A817" s="931"/>
      <c r="B817" s="647" t="s">
        <v>762</v>
      </c>
      <c r="C817" s="933"/>
      <c r="D817" s="593" t="s">
        <v>742</v>
      </c>
      <c r="E817" s="644"/>
      <c r="F817" s="593"/>
      <c r="G817" s="593"/>
    </row>
    <row r="818" spans="1:7" x14ac:dyDescent="0.25">
      <c r="A818" s="931"/>
      <c r="B818" s="647" t="s">
        <v>763</v>
      </c>
      <c r="C818" s="933"/>
      <c r="D818" s="593" t="s">
        <v>742</v>
      </c>
      <c r="E818" s="644"/>
      <c r="F818" s="593"/>
      <c r="G818" s="593"/>
    </row>
    <row r="819" spans="1:7" x14ac:dyDescent="0.25">
      <c r="A819" s="931"/>
      <c r="B819" s="647" t="s">
        <v>764</v>
      </c>
      <c r="C819" s="933"/>
      <c r="D819" s="593" t="s">
        <v>742</v>
      </c>
      <c r="E819" s="644"/>
      <c r="F819" s="593"/>
      <c r="G819" s="593"/>
    </row>
    <row r="820" spans="1:7" x14ac:dyDescent="0.25">
      <c r="A820" s="931"/>
      <c r="B820" s="647" t="s">
        <v>765</v>
      </c>
      <c r="C820" s="933"/>
      <c r="D820" s="593" t="s">
        <v>742</v>
      </c>
      <c r="E820" s="644"/>
      <c r="F820" s="593"/>
      <c r="G820" s="593"/>
    </row>
    <row r="821" spans="1:7" x14ac:dyDescent="0.25">
      <c r="A821" s="931"/>
      <c r="B821" s="647" t="s">
        <v>766</v>
      </c>
      <c r="C821" s="933"/>
      <c r="D821" s="593" t="s">
        <v>742</v>
      </c>
      <c r="E821" s="644"/>
      <c r="F821" s="593"/>
      <c r="G821" s="593"/>
    </row>
    <row r="822" spans="1:7" x14ac:dyDescent="0.25">
      <c r="A822" s="931"/>
      <c r="B822" s="646" t="s">
        <v>767</v>
      </c>
      <c r="C822" s="933"/>
      <c r="D822" s="593"/>
      <c r="E822" s="644"/>
      <c r="F822" s="593"/>
      <c r="G822" s="593"/>
    </row>
    <row r="823" spans="1:7" x14ac:dyDescent="0.25">
      <c r="A823" s="931"/>
      <c r="B823" s="645" t="s">
        <v>768</v>
      </c>
      <c r="C823" s="933"/>
      <c r="D823" s="593" t="s">
        <v>742</v>
      </c>
      <c r="E823" s="644"/>
      <c r="F823" s="593"/>
      <c r="G823" s="593"/>
    </row>
    <row r="824" spans="1:7" x14ac:dyDescent="0.25">
      <c r="A824" s="931"/>
      <c r="B824" s="645" t="s">
        <v>769</v>
      </c>
      <c r="C824" s="933"/>
      <c r="D824" s="593"/>
      <c r="E824" s="644"/>
      <c r="F824" s="593"/>
      <c r="G824" s="593"/>
    </row>
    <row r="825" spans="1:7" x14ac:dyDescent="0.25">
      <c r="A825" s="931"/>
      <c r="B825" s="647" t="s">
        <v>770</v>
      </c>
      <c r="C825" s="933"/>
      <c r="D825" s="654"/>
      <c r="E825" s="644"/>
      <c r="F825" s="649"/>
      <c r="G825" s="649"/>
    </row>
    <row r="826" spans="1:7" x14ac:dyDescent="0.25">
      <c r="A826" s="931"/>
      <c r="B826" s="647" t="s">
        <v>771</v>
      </c>
      <c r="C826" s="933"/>
      <c r="D826" s="654"/>
      <c r="E826" s="644"/>
      <c r="F826" s="649"/>
      <c r="G826" s="649"/>
    </row>
    <row r="827" spans="1:7" x14ac:dyDescent="0.25">
      <c r="A827" s="931"/>
      <c r="B827" s="647" t="s">
        <v>772</v>
      </c>
      <c r="C827" s="933"/>
      <c r="D827" s="654"/>
      <c r="E827" s="644"/>
      <c r="F827" s="649"/>
      <c r="G827" s="649"/>
    </row>
    <row r="828" spans="1:7" x14ac:dyDescent="0.25">
      <c r="A828" s="931"/>
      <c r="B828" s="647" t="s">
        <v>773</v>
      </c>
      <c r="C828" s="933"/>
      <c r="D828" s="654"/>
      <c r="E828" s="644"/>
      <c r="F828" s="649"/>
      <c r="G828" s="649"/>
    </row>
    <row r="829" spans="1:7" x14ac:dyDescent="0.25">
      <c r="A829" s="931"/>
      <c r="B829" s="647" t="s">
        <v>774</v>
      </c>
      <c r="C829" s="933"/>
      <c r="D829" s="593" t="s">
        <v>742</v>
      </c>
      <c r="E829" s="644"/>
      <c r="F829" s="593"/>
      <c r="G829" s="593"/>
    </row>
    <row r="830" spans="1:7" x14ac:dyDescent="0.25">
      <c r="A830" s="931"/>
      <c r="B830" s="646" t="s">
        <v>775</v>
      </c>
      <c r="C830" s="933"/>
      <c r="D830" s="593"/>
      <c r="E830" s="644"/>
      <c r="F830" s="593"/>
      <c r="G830" s="593"/>
    </row>
    <row r="831" spans="1:7" ht="25.5" customHeight="1" x14ac:dyDescent="0.25">
      <c r="A831" s="934" t="s">
        <v>776</v>
      </c>
      <c r="B831" s="641" t="s">
        <v>731</v>
      </c>
      <c r="C831" s="642" t="s">
        <v>732</v>
      </c>
      <c r="D831" s="593"/>
      <c r="E831" s="935" t="s">
        <v>777</v>
      </c>
      <c r="F831" s="593"/>
      <c r="G831" s="593"/>
    </row>
    <row r="832" spans="1:7" ht="36.5" x14ac:dyDescent="0.25">
      <c r="A832" s="934"/>
      <c r="B832" s="641" t="s">
        <v>734</v>
      </c>
      <c r="C832" s="642" t="s">
        <v>735</v>
      </c>
      <c r="D832" s="593"/>
      <c r="E832" s="935"/>
      <c r="F832" s="593"/>
      <c r="G832" s="593"/>
    </row>
    <row r="833" spans="1:7" ht="25" x14ac:dyDescent="0.25">
      <c r="A833" s="934"/>
      <c r="B833" s="641" t="s">
        <v>736</v>
      </c>
      <c r="C833" s="642" t="s">
        <v>737</v>
      </c>
      <c r="D833" s="593"/>
      <c r="E833" s="935"/>
      <c r="F833" s="593"/>
      <c r="G833" s="593"/>
    </row>
    <row r="834" spans="1:7" ht="105.5" x14ac:dyDescent="0.25">
      <c r="A834" s="934"/>
      <c r="B834" s="641" t="s">
        <v>778</v>
      </c>
      <c r="C834" s="642" t="s">
        <v>779</v>
      </c>
      <c r="D834" s="593"/>
      <c r="E834" s="935"/>
      <c r="F834" s="593"/>
      <c r="G834" s="593"/>
    </row>
    <row r="835" spans="1:7" x14ac:dyDescent="0.25">
      <c r="A835" s="914" t="s">
        <v>91</v>
      </c>
      <c r="B835" s="914"/>
      <c r="C835" s="655"/>
      <c r="D835" s="655"/>
      <c r="E835" s="656"/>
      <c r="F835" s="655"/>
      <c r="G835" s="657">
        <f>SUM(G795:G834)</f>
        <v>0</v>
      </c>
    </row>
    <row r="840" spans="1:7" ht="12.75" customHeight="1" x14ac:dyDescent="0.25">
      <c r="A840" s="900" t="s">
        <v>23</v>
      </c>
      <c r="B840" s="900"/>
      <c r="C840" s="928">
        <f>Presentación!$C$3</f>
        <v>1990</v>
      </c>
      <c r="D840" s="928"/>
      <c r="E840" s="928"/>
      <c r="F840" s="928"/>
      <c r="G840" s="928"/>
    </row>
    <row r="841" spans="1:7" ht="12.75" customHeight="1" x14ac:dyDescent="0.25">
      <c r="A841" s="639"/>
      <c r="B841" s="640" t="s">
        <v>24</v>
      </c>
      <c r="C841" s="928" t="s">
        <v>105</v>
      </c>
      <c r="D841" s="928"/>
      <c r="E841" s="928"/>
      <c r="F841" s="928"/>
      <c r="G841" s="928"/>
    </row>
    <row r="842" spans="1:7" ht="12.75" customHeight="1" x14ac:dyDescent="0.25">
      <c r="A842" s="900" t="s">
        <v>5</v>
      </c>
      <c r="B842" s="900"/>
      <c r="C842" s="901" t="s">
        <v>26</v>
      </c>
      <c r="D842" s="901"/>
      <c r="E842" s="901"/>
      <c r="F842" s="901"/>
      <c r="G842" s="901"/>
    </row>
    <row r="843" spans="1:7" ht="12.75" customHeight="1" x14ac:dyDescent="0.25">
      <c r="A843" s="900" t="s">
        <v>27</v>
      </c>
      <c r="B843" s="900"/>
      <c r="C843" s="901" t="s">
        <v>716</v>
      </c>
      <c r="D843" s="901"/>
      <c r="E843" s="901"/>
      <c r="F843" s="901"/>
      <c r="G843" s="901"/>
    </row>
    <row r="844" spans="1:7" ht="12.75" customHeight="1" x14ac:dyDescent="0.25">
      <c r="A844" s="900" t="s">
        <v>29</v>
      </c>
      <c r="B844" s="900"/>
      <c r="C844" s="901" t="s">
        <v>717</v>
      </c>
      <c r="D844" s="901"/>
      <c r="E844" s="901"/>
      <c r="F844" s="901"/>
      <c r="G844" s="901"/>
    </row>
    <row r="845" spans="1:7" ht="12.75" customHeight="1" x14ac:dyDescent="0.25">
      <c r="A845" s="900" t="s">
        <v>31</v>
      </c>
      <c r="B845" s="900"/>
      <c r="C845" s="901" t="s">
        <v>262</v>
      </c>
      <c r="D845" s="901"/>
      <c r="E845" s="901"/>
      <c r="F845" s="901"/>
      <c r="G845" s="901"/>
    </row>
    <row r="846" spans="1:7" ht="12.75" customHeight="1" x14ac:dyDescent="0.25">
      <c r="A846" s="902" t="s">
        <v>33</v>
      </c>
      <c r="B846" s="902"/>
      <c r="C846" s="903" t="s">
        <v>718</v>
      </c>
      <c r="D846" s="903"/>
      <c r="E846" s="903"/>
      <c r="F846" s="903"/>
      <c r="G846" s="903"/>
    </row>
    <row r="847" spans="1:7" ht="36.75" customHeight="1" x14ac:dyDescent="0.25">
      <c r="A847" s="747" t="s">
        <v>719</v>
      </c>
      <c r="B847" s="747"/>
      <c r="C847" s="929" t="s">
        <v>720</v>
      </c>
      <c r="D847" s="929"/>
      <c r="E847" s="929" t="s">
        <v>721</v>
      </c>
      <c r="F847" s="929"/>
      <c r="G847" s="592" t="s">
        <v>722</v>
      </c>
    </row>
    <row r="848" spans="1:7" ht="12" customHeight="1" x14ac:dyDescent="0.25">
      <c r="A848" s="747"/>
      <c r="B848" s="747"/>
      <c r="C848" s="745" t="s">
        <v>723</v>
      </c>
      <c r="D848" s="745"/>
      <c r="E848" s="745" t="s">
        <v>724</v>
      </c>
      <c r="F848" s="745"/>
      <c r="G848" s="745" t="s">
        <v>725</v>
      </c>
    </row>
    <row r="849" spans="1:7" x14ac:dyDescent="0.25">
      <c r="A849" s="747"/>
      <c r="B849" s="747"/>
      <c r="C849" s="745"/>
      <c r="D849" s="745"/>
      <c r="E849" s="745"/>
      <c r="F849" s="745"/>
      <c r="G849" s="745"/>
    </row>
    <row r="850" spans="1:7" ht="13.5" customHeight="1" x14ac:dyDescent="0.25">
      <c r="A850" s="747"/>
      <c r="B850" s="747"/>
      <c r="C850" s="745"/>
      <c r="D850" s="745"/>
      <c r="E850" s="745" t="s">
        <v>726</v>
      </c>
      <c r="F850" s="745"/>
      <c r="G850" s="253" t="s">
        <v>727</v>
      </c>
    </row>
    <row r="851" spans="1:7" ht="13.5" customHeight="1" x14ac:dyDescent="0.35">
      <c r="A851" s="747"/>
      <c r="B851" s="747"/>
      <c r="C851" s="930" t="s">
        <v>728</v>
      </c>
      <c r="D851" s="930"/>
      <c r="E851" s="930" t="s">
        <v>308</v>
      </c>
      <c r="F851" s="930"/>
      <c r="G851" s="596" t="s">
        <v>729</v>
      </c>
    </row>
    <row r="852" spans="1:7" ht="25.5" customHeight="1" x14ac:dyDescent="0.25">
      <c r="A852" s="931" t="s">
        <v>730</v>
      </c>
      <c r="B852" s="641" t="s">
        <v>731</v>
      </c>
      <c r="C852" s="642" t="s">
        <v>732</v>
      </c>
      <c r="D852" s="593"/>
      <c r="E852" s="932" t="s">
        <v>733</v>
      </c>
      <c r="F852" s="593"/>
      <c r="G852" s="593"/>
    </row>
    <row r="853" spans="1:7" ht="36.5" x14ac:dyDescent="0.25">
      <c r="A853" s="931"/>
      <c r="B853" s="641" t="s">
        <v>734</v>
      </c>
      <c r="C853" s="642" t="s">
        <v>735</v>
      </c>
      <c r="D853" s="593"/>
      <c r="E853" s="932"/>
      <c r="F853" s="593"/>
      <c r="G853" s="593"/>
    </row>
    <row r="854" spans="1:7" ht="25" x14ac:dyDescent="0.25">
      <c r="A854" s="931"/>
      <c r="B854" s="641" t="s">
        <v>736</v>
      </c>
      <c r="C854" s="642" t="s">
        <v>737</v>
      </c>
      <c r="D854" s="593"/>
      <c r="E854" s="932"/>
      <c r="F854" s="593"/>
      <c r="G854" s="593"/>
    </row>
    <row r="855" spans="1:7" x14ac:dyDescent="0.25">
      <c r="A855" s="931"/>
      <c r="B855" s="643" t="s">
        <v>738</v>
      </c>
      <c r="C855" s="642"/>
      <c r="D855" s="593"/>
      <c r="E855" s="932"/>
      <c r="F855" s="593"/>
      <c r="G855" s="593"/>
    </row>
    <row r="856" spans="1:7" ht="12.75" customHeight="1" x14ac:dyDescent="0.25">
      <c r="A856" s="931"/>
      <c r="B856" s="643" t="s">
        <v>739</v>
      </c>
      <c r="C856" s="933" t="s">
        <v>740</v>
      </c>
      <c r="D856" s="593"/>
      <c r="E856" s="644"/>
      <c r="F856" s="593"/>
      <c r="G856" s="593"/>
    </row>
    <row r="857" spans="1:7" x14ac:dyDescent="0.25">
      <c r="A857" s="931"/>
      <c r="B857" s="645" t="s">
        <v>741</v>
      </c>
      <c r="C857" s="933"/>
      <c r="D857" s="593" t="s">
        <v>742</v>
      </c>
      <c r="E857" s="644"/>
      <c r="F857" s="593"/>
      <c r="G857" s="593"/>
    </row>
    <row r="858" spans="1:7" x14ac:dyDescent="0.25">
      <c r="A858" s="931"/>
      <c r="B858" s="645" t="s">
        <v>743</v>
      </c>
      <c r="C858" s="933"/>
      <c r="D858" s="593" t="s">
        <v>742</v>
      </c>
      <c r="E858" s="644"/>
      <c r="F858" s="593"/>
      <c r="G858" s="593"/>
    </row>
    <row r="859" spans="1:7" x14ac:dyDescent="0.25">
      <c r="A859" s="931"/>
      <c r="B859" s="646" t="s">
        <v>744</v>
      </c>
      <c r="C859" s="933"/>
      <c r="D859" s="593"/>
      <c r="E859" s="644"/>
      <c r="F859" s="593"/>
      <c r="G859" s="593"/>
    </row>
    <row r="860" spans="1:7" x14ac:dyDescent="0.25">
      <c r="A860" s="931"/>
      <c r="B860" s="645" t="s">
        <v>745</v>
      </c>
      <c r="C860" s="933"/>
      <c r="D860" s="593"/>
      <c r="E860" s="644"/>
      <c r="F860" s="593"/>
      <c r="G860" s="593"/>
    </row>
    <row r="861" spans="1:7" x14ac:dyDescent="0.25">
      <c r="A861" s="931"/>
      <c r="B861" s="647" t="s">
        <v>746</v>
      </c>
      <c r="C861" s="933"/>
      <c r="D861" s="648"/>
      <c r="E861" s="644"/>
      <c r="F861" s="649"/>
      <c r="G861" s="649"/>
    </row>
    <row r="862" spans="1:7" x14ac:dyDescent="0.25">
      <c r="A862" s="931"/>
      <c r="B862" s="647" t="s">
        <v>747</v>
      </c>
      <c r="C862" s="933"/>
      <c r="D862" s="654"/>
      <c r="E862" s="644"/>
      <c r="F862" s="649"/>
      <c r="G862" s="649"/>
    </row>
    <row r="863" spans="1:7" x14ac:dyDescent="0.25">
      <c r="A863" s="931"/>
      <c r="B863" s="647" t="s">
        <v>748</v>
      </c>
      <c r="C863" s="933"/>
      <c r="D863" s="654"/>
      <c r="E863" s="644"/>
      <c r="F863" s="649"/>
      <c r="G863" s="649"/>
    </row>
    <row r="864" spans="1:7" x14ac:dyDescent="0.25">
      <c r="A864" s="931"/>
      <c r="B864" s="647" t="s">
        <v>749</v>
      </c>
      <c r="C864" s="933"/>
      <c r="D864" s="653" t="s">
        <v>742</v>
      </c>
      <c r="E864" s="644"/>
      <c r="F864" s="593"/>
      <c r="G864" s="593"/>
    </row>
    <row r="865" spans="1:7" x14ac:dyDescent="0.25">
      <c r="A865" s="931"/>
      <c r="B865" s="647" t="s">
        <v>750</v>
      </c>
      <c r="C865" s="933"/>
      <c r="D865" s="593" t="s">
        <v>742</v>
      </c>
      <c r="E865" s="644"/>
      <c r="F865" s="593"/>
      <c r="G865" s="593"/>
    </row>
    <row r="866" spans="1:7" x14ac:dyDescent="0.25">
      <c r="A866" s="931"/>
      <c r="B866" s="646" t="s">
        <v>751</v>
      </c>
      <c r="C866" s="933"/>
      <c r="D866" s="593"/>
      <c r="E866" s="644"/>
      <c r="F866" s="593"/>
      <c r="G866" s="593"/>
    </row>
    <row r="867" spans="1:7" x14ac:dyDescent="0.25">
      <c r="A867" s="931"/>
      <c r="B867" s="645" t="s">
        <v>752</v>
      </c>
      <c r="C867" s="933"/>
      <c r="D867" s="593" t="s">
        <v>742</v>
      </c>
      <c r="E867" s="644"/>
      <c r="F867" s="593"/>
      <c r="G867" s="593"/>
    </row>
    <row r="868" spans="1:7" x14ac:dyDescent="0.25">
      <c r="A868" s="931"/>
      <c r="B868" s="645" t="s">
        <v>753</v>
      </c>
      <c r="C868" s="933"/>
      <c r="D868" s="593" t="s">
        <v>742</v>
      </c>
      <c r="E868" s="644"/>
      <c r="F868" s="593"/>
      <c r="G868" s="593"/>
    </row>
    <row r="869" spans="1:7" x14ac:dyDescent="0.25">
      <c r="A869" s="931"/>
      <c r="B869" s="647" t="s">
        <v>754</v>
      </c>
      <c r="C869" s="933"/>
      <c r="D869" s="593" t="s">
        <v>742</v>
      </c>
      <c r="E869" s="644"/>
      <c r="F869" s="593"/>
      <c r="G869" s="593"/>
    </row>
    <row r="870" spans="1:7" x14ac:dyDescent="0.25">
      <c r="A870" s="931"/>
      <c r="B870" s="647" t="s">
        <v>755</v>
      </c>
      <c r="C870" s="933"/>
      <c r="D870" s="593" t="s">
        <v>742</v>
      </c>
      <c r="E870" s="644"/>
      <c r="F870" s="593"/>
      <c r="G870" s="593"/>
    </row>
    <row r="871" spans="1:7" x14ac:dyDescent="0.25">
      <c r="A871" s="931"/>
      <c r="B871" s="647" t="s">
        <v>756</v>
      </c>
      <c r="C871" s="933"/>
      <c r="D871" s="593" t="s">
        <v>742</v>
      </c>
      <c r="E871" s="644"/>
      <c r="F871" s="593"/>
      <c r="G871" s="593"/>
    </row>
    <row r="872" spans="1:7" x14ac:dyDescent="0.25">
      <c r="A872" s="931"/>
      <c r="B872" s="647" t="s">
        <v>757</v>
      </c>
      <c r="C872" s="933"/>
      <c r="D872" s="593" t="s">
        <v>742</v>
      </c>
      <c r="E872" s="644"/>
      <c r="F872" s="593"/>
      <c r="G872" s="593"/>
    </row>
    <row r="873" spans="1:7" x14ac:dyDescent="0.25">
      <c r="A873" s="931"/>
      <c r="B873" s="647" t="s">
        <v>758</v>
      </c>
      <c r="C873" s="933"/>
      <c r="D873" s="593" t="s">
        <v>742</v>
      </c>
      <c r="E873" s="644"/>
      <c r="F873" s="593"/>
      <c r="G873" s="593"/>
    </row>
    <row r="874" spans="1:7" x14ac:dyDescent="0.25">
      <c r="A874" s="931"/>
      <c r="B874" s="646" t="s">
        <v>759</v>
      </c>
      <c r="C874" s="933"/>
      <c r="D874" s="593"/>
      <c r="E874" s="644"/>
      <c r="F874" s="593"/>
      <c r="G874" s="593"/>
    </row>
    <row r="875" spans="1:7" x14ac:dyDescent="0.25">
      <c r="A875" s="931"/>
      <c r="B875" s="645" t="s">
        <v>760</v>
      </c>
      <c r="C875" s="933"/>
      <c r="D875" s="593" t="s">
        <v>742</v>
      </c>
      <c r="E875" s="644"/>
      <c r="F875" s="593"/>
      <c r="G875" s="593"/>
    </row>
    <row r="876" spans="1:7" x14ac:dyDescent="0.25">
      <c r="A876" s="931"/>
      <c r="B876" s="645" t="s">
        <v>761</v>
      </c>
      <c r="C876" s="933"/>
      <c r="D876" s="593" t="s">
        <v>742</v>
      </c>
      <c r="E876" s="644"/>
      <c r="F876" s="593"/>
      <c r="G876" s="593"/>
    </row>
    <row r="877" spans="1:7" x14ac:dyDescent="0.25">
      <c r="A877" s="931"/>
      <c r="B877" s="647" t="s">
        <v>762</v>
      </c>
      <c r="C877" s="933"/>
      <c r="D877" s="593" t="s">
        <v>742</v>
      </c>
      <c r="E877" s="644"/>
      <c r="F877" s="593"/>
      <c r="G877" s="593"/>
    </row>
    <row r="878" spans="1:7" x14ac:dyDescent="0.25">
      <c r="A878" s="931"/>
      <c r="B878" s="647" t="s">
        <v>763</v>
      </c>
      <c r="C878" s="933"/>
      <c r="D878" s="593" t="s">
        <v>742</v>
      </c>
      <c r="E878" s="644"/>
      <c r="F878" s="593"/>
      <c r="G878" s="593"/>
    </row>
    <row r="879" spans="1:7" x14ac:dyDescent="0.25">
      <c r="A879" s="931"/>
      <c r="B879" s="647" t="s">
        <v>764</v>
      </c>
      <c r="C879" s="933"/>
      <c r="D879" s="593" t="s">
        <v>742</v>
      </c>
      <c r="E879" s="644"/>
      <c r="F879" s="593"/>
      <c r="G879" s="593"/>
    </row>
    <row r="880" spans="1:7" x14ac:dyDescent="0.25">
      <c r="A880" s="931"/>
      <c r="B880" s="647" t="s">
        <v>765</v>
      </c>
      <c r="C880" s="933"/>
      <c r="D880" s="593" t="s">
        <v>742</v>
      </c>
      <c r="E880" s="644"/>
      <c r="F880" s="593"/>
      <c r="G880" s="593"/>
    </row>
    <row r="881" spans="1:7" x14ac:dyDescent="0.25">
      <c r="A881" s="931"/>
      <c r="B881" s="647" t="s">
        <v>766</v>
      </c>
      <c r="C881" s="933"/>
      <c r="D881" s="593" t="s">
        <v>742</v>
      </c>
      <c r="E881" s="644"/>
      <c r="F881" s="593"/>
      <c r="G881" s="593"/>
    </row>
    <row r="882" spans="1:7" x14ac:dyDescent="0.25">
      <c r="A882" s="931"/>
      <c r="B882" s="646" t="s">
        <v>767</v>
      </c>
      <c r="C882" s="933"/>
      <c r="D882" s="593"/>
      <c r="E882" s="644"/>
      <c r="F882" s="593"/>
      <c r="G882" s="593"/>
    </row>
    <row r="883" spans="1:7" x14ac:dyDescent="0.25">
      <c r="A883" s="931"/>
      <c r="B883" s="645" t="s">
        <v>768</v>
      </c>
      <c r="C883" s="933"/>
      <c r="D883" s="593" t="s">
        <v>742</v>
      </c>
      <c r="E883" s="644"/>
      <c r="F883" s="593"/>
      <c r="G883" s="593"/>
    </row>
    <row r="884" spans="1:7" x14ac:dyDescent="0.25">
      <c r="A884" s="931"/>
      <c r="B884" s="645" t="s">
        <v>769</v>
      </c>
      <c r="C884" s="933"/>
      <c r="D884" s="593"/>
      <c r="E884" s="644"/>
      <c r="F884" s="593"/>
      <c r="G884" s="593"/>
    </row>
    <row r="885" spans="1:7" x14ac:dyDescent="0.25">
      <c r="A885" s="931"/>
      <c r="B885" s="647" t="s">
        <v>770</v>
      </c>
      <c r="C885" s="933"/>
      <c r="D885" s="654"/>
      <c r="E885" s="644"/>
      <c r="F885" s="649"/>
      <c r="G885" s="649"/>
    </row>
    <row r="886" spans="1:7" x14ac:dyDescent="0.25">
      <c r="A886" s="931"/>
      <c r="B886" s="647" t="s">
        <v>771</v>
      </c>
      <c r="C886" s="933"/>
      <c r="D886" s="654"/>
      <c r="E886" s="644"/>
      <c r="F886" s="649"/>
      <c r="G886" s="649"/>
    </row>
    <row r="887" spans="1:7" x14ac:dyDescent="0.25">
      <c r="A887" s="931"/>
      <c r="B887" s="647" t="s">
        <v>772</v>
      </c>
      <c r="C887" s="933"/>
      <c r="D887" s="654"/>
      <c r="E887" s="644"/>
      <c r="F887" s="649"/>
      <c r="G887" s="649"/>
    </row>
    <row r="888" spans="1:7" x14ac:dyDescent="0.25">
      <c r="A888" s="931"/>
      <c r="B888" s="647" t="s">
        <v>773</v>
      </c>
      <c r="C888" s="933"/>
      <c r="D888" s="654"/>
      <c r="E888" s="644"/>
      <c r="F888" s="649"/>
      <c r="G888" s="649"/>
    </row>
    <row r="889" spans="1:7" x14ac:dyDescent="0.25">
      <c r="A889" s="931"/>
      <c r="B889" s="647" t="s">
        <v>774</v>
      </c>
      <c r="C889" s="933"/>
      <c r="D889" s="593" t="s">
        <v>742</v>
      </c>
      <c r="E889" s="644"/>
      <c r="F889" s="593"/>
      <c r="G889" s="593"/>
    </row>
    <row r="890" spans="1:7" x14ac:dyDescent="0.25">
      <c r="A890" s="931"/>
      <c r="B890" s="646" t="s">
        <v>775</v>
      </c>
      <c r="C890" s="933"/>
      <c r="D890" s="593"/>
      <c r="E890" s="644"/>
      <c r="F890" s="593"/>
      <c r="G890" s="593"/>
    </row>
    <row r="891" spans="1:7" ht="25.5" customHeight="1" x14ac:dyDescent="0.25">
      <c r="A891" s="934" t="s">
        <v>776</v>
      </c>
      <c r="B891" s="641" t="s">
        <v>731</v>
      </c>
      <c r="C891" s="642" t="s">
        <v>732</v>
      </c>
      <c r="D891" s="593"/>
      <c r="E891" s="935" t="s">
        <v>777</v>
      </c>
      <c r="F891" s="593"/>
      <c r="G891" s="593"/>
    </row>
    <row r="892" spans="1:7" ht="36.5" x14ac:dyDescent="0.25">
      <c r="A892" s="934"/>
      <c r="B892" s="641" t="s">
        <v>734</v>
      </c>
      <c r="C892" s="642" t="s">
        <v>735</v>
      </c>
      <c r="D892" s="593"/>
      <c r="E892" s="935"/>
      <c r="F892" s="593"/>
      <c r="G892" s="593"/>
    </row>
    <row r="893" spans="1:7" ht="25" x14ac:dyDescent="0.25">
      <c r="A893" s="934"/>
      <c r="B893" s="641" t="s">
        <v>736</v>
      </c>
      <c r="C893" s="642" t="s">
        <v>737</v>
      </c>
      <c r="D893" s="593"/>
      <c r="E893" s="935"/>
      <c r="F893" s="593"/>
      <c r="G893" s="593"/>
    </row>
    <row r="894" spans="1:7" ht="105.5" x14ac:dyDescent="0.25">
      <c r="A894" s="934"/>
      <c r="B894" s="641" t="s">
        <v>778</v>
      </c>
      <c r="C894" s="642" t="s">
        <v>779</v>
      </c>
      <c r="D894" s="593"/>
      <c r="E894" s="935"/>
      <c r="F894" s="593"/>
      <c r="G894" s="593"/>
    </row>
    <row r="895" spans="1:7" x14ac:dyDescent="0.25">
      <c r="A895" s="914" t="s">
        <v>91</v>
      </c>
      <c r="B895" s="914"/>
      <c r="C895" s="655"/>
      <c r="D895" s="655"/>
      <c r="E895" s="656"/>
      <c r="F895" s="655"/>
      <c r="G895" s="657">
        <f>SUM(G855:G894)</f>
        <v>0</v>
      </c>
    </row>
    <row r="900" spans="1:7" ht="12.75" customHeight="1" x14ac:dyDescent="0.25">
      <c r="A900" s="900" t="s">
        <v>23</v>
      </c>
      <c r="B900" s="900"/>
      <c r="C900" s="928">
        <f>Presentación!$C$3</f>
        <v>1990</v>
      </c>
      <c r="D900" s="928"/>
      <c r="E900" s="928"/>
      <c r="F900" s="928"/>
      <c r="G900" s="928"/>
    </row>
    <row r="901" spans="1:7" ht="12.75" customHeight="1" x14ac:dyDescent="0.25">
      <c r="A901" s="639"/>
      <c r="B901" s="640" t="s">
        <v>24</v>
      </c>
      <c r="C901" s="928" t="s">
        <v>106</v>
      </c>
      <c r="D901" s="928"/>
      <c r="E901" s="928"/>
      <c r="F901" s="928"/>
      <c r="G901" s="928"/>
    </row>
    <row r="902" spans="1:7" ht="12.75" customHeight="1" x14ac:dyDescent="0.25">
      <c r="A902" s="900" t="s">
        <v>5</v>
      </c>
      <c r="B902" s="900"/>
      <c r="C902" s="901" t="s">
        <v>26</v>
      </c>
      <c r="D902" s="901"/>
      <c r="E902" s="901"/>
      <c r="F902" s="901"/>
      <c r="G902" s="901"/>
    </row>
    <row r="903" spans="1:7" ht="12.75" customHeight="1" x14ac:dyDescent="0.25">
      <c r="A903" s="900" t="s">
        <v>27</v>
      </c>
      <c r="B903" s="900"/>
      <c r="C903" s="901" t="s">
        <v>716</v>
      </c>
      <c r="D903" s="901"/>
      <c r="E903" s="901"/>
      <c r="F903" s="901"/>
      <c r="G903" s="901"/>
    </row>
    <row r="904" spans="1:7" ht="12.75" customHeight="1" x14ac:dyDescent="0.25">
      <c r="A904" s="900" t="s">
        <v>29</v>
      </c>
      <c r="B904" s="900"/>
      <c r="C904" s="901" t="s">
        <v>717</v>
      </c>
      <c r="D904" s="901"/>
      <c r="E904" s="901"/>
      <c r="F904" s="901"/>
      <c r="G904" s="901"/>
    </row>
    <row r="905" spans="1:7" ht="12.75" customHeight="1" x14ac:dyDescent="0.25">
      <c r="A905" s="900" t="s">
        <v>31</v>
      </c>
      <c r="B905" s="900"/>
      <c r="C905" s="901" t="s">
        <v>262</v>
      </c>
      <c r="D905" s="901"/>
      <c r="E905" s="901"/>
      <c r="F905" s="901"/>
      <c r="G905" s="901"/>
    </row>
    <row r="906" spans="1:7" ht="12.75" customHeight="1" x14ac:dyDescent="0.25">
      <c r="A906" s="902" t="s">
        <v>33</v>
      </c>
      <c r="B906" s="902"/>
      <c r="C906" s="903" t="s">
        <v>718</v>
      </c>
      <c r="D906" s="903"/>
      <c r="E906" s="903"/>
      <c r="F906" s="903"/>
      <c r="G906" s="903"/>
    </row>
    <row r="907" spans="1:7" ht="36.75" customHeight="1" x14ac:dyDescent="0.25">
      <c r="A907" s="747" t="s">
        <v>719</v>
      </c>
      <c r="B907" s="747"/>
      <c r="C907" s="929" t="s">
        <v>720</v>
      </c>
      <c r="D907" s="929"/>
      <c r="E907" s="929" t="s">
        <v>721</v>
      </c>
      <c r="F907" s="929"/>
      <c r="G907" s="592" t="s">
        <v>722</v>
      </c>
    </row>
    <row r="908" spans="1:7" ht="12" customHeight="1" x14ac:dyDescent="0.25">
      <c r="A908" s="747"/>
      <c r="B908" s="747"/>
      <c r="C908" s="745" t="s">
        <v>723</v>
      </c>
      <c r="D908" s="745"/>
      <c r="E908" s="745" t="s">
        <v>724</v>
      </c>
      <c r="F908" s="745"/>
      <c r="G908" s="745" t="s">
        <v>725</v>
      </c>
    </row>
    <row r="909" spans="1:7" x14ac:dyDescent="0.25">
      <c r="A909" s="747"/>
      <c r="B909" s="747"/>
      <c r="C909" s="745"/>
      <c r="D909" s="745"/>
      <c r="E909" s="745"/>
      <c r="F909" s="745"/>
      <c r="G909" s="745"/>
    </row>
    <row r="910" spans="1:7" ht="13.5" customHeight="1" x14ac:dyDescent="0.25">
      <c r="A910" s="747"/>
      <c r="B910" s="747"/>
      <c r="C910" s="745"/>
      <c r="D910" s="745"/>
      <c r="E910" s="745" t="s">
        <v>726</v>
      </c>
      <c r="F910" s="745"/>
      <c r="G910" s="253" t="s">
        <v>727</v>
      </c>
    </row>
    <row r="911" spans="1:7" ht="13.5" customHeight="1" x14ac:dyDescent="0.35">
      <c r="A911" s="747"/>
      <c r="B911" s="747"/>
      <c r="C911" s="930" t="s">
        <v>728</v>
      </c>
      <c r="D911" s="930"/>
      <c r="E911" s="930" t="s">
        <v>308</v>
      </c>
      <c r="F911" s="930"/>
      <c r="G911" s="596" t="s">
        <v>729</v>
      </c>
    </row>
    <row r="912" spans="1:7" ht="25.5" customHeight="1" x14ac:dyDescent="0.25">
      <c r="A912" s="931" t="s">
        <v>730</v>
      </c>
      <c r="B912" s="641" t="s">
        <v>731</v>
      </c>
      <c r="C912" s="642" t="s">
        <v>732</v>
      </c>
      <c r="D912" s="593"/>
      <c r="E912" s="932" t="s">
        <v>733</v>
      </c>
      <c r="F912" s="593"/>
      <c r="G912" s="593"/>
    </row>
    <row r="913" spans="1:7" ht="36.5" x14ac:dyDescent="0.25">
      <c r="A913" s="931"/>
      <c r="B913" s="641" t="s">
        <v>734</v>
      </c>
      <c r="C913" s="642" t="s">
        <v>735</v>
      </c>
      <c r="D913" s="593"/>
      <c r="E913" s="932"/>
      <c r="F913" s="593"/>
      <c r="G913" s="593"/>
    </row>
    <row r="914" spans="1:7" ht="25" x14ac:dyDescent="0.25">
      <c r="A914" s="931"/>
      <c r="B914" s="641" t="s">
        <v>736</v>
      </c>
      <c r="C914" s="642" t="s">
        <v>737</v>
      </c>
      <c r="D914" s="593"/>
      <c r="E914" s="932"/>
      <c r="F914" s="593"/>
      <c r="G914" s="593"/>
    </row>
    <row r="915" spans="1:7" x14ac:dyDescent="0.25">
      <c r="A915" s="931"/>
      <c r="B915" s="643" t="s">
        <v>738</v>
      </c>
      <c r="C915" s="642"/>
      <c r="D915" s="593"/>
      <c r="E915" s="932"/>
      <c r="F915" s="593"/>
      <c r="G915" s="593"/>
    </row>
    <row r="916" spans="1:7" ht="12.75" customHeight="1" x14ac:dyDescent="0.25">
      <c r="A916" s="931"/>
      <c r="B916" s="643" t="s">
        <v>739</v>
      </c>
      <c r="C916" s="933" t="s">
        <v>740</v>
      </c>
      <c r="D916" s="593"/>
      <c r="E916" s="644"/>
      <c r="F916" s="593"/>
      <c r="G916" s="593"/>
    </row>
    <row r="917" spans="1:7" x14ac:dyDescent="0.25">
      <c r="A917" s="931"/>
      <c r="B917" s="645" t="s">
        <v>741</v>
      </c>
      <c r="C917" s="933"/>
      <c r="D917" s="593" t="s">
        <v>742</v>
      </c>
      <c r="E917" s="644"/>
      <c r="F917" s="593"/>
      <c r="G917" s="593"/>
    </row>
    <row r="918" spans="1:7" x14ac:dyDescent="0.25">
      <c r="A918" s="931"/>
      <c r="B918" s="645" t="s">
        <v>743</v>
      </c>
      <c r="C918" s="933"/>
      <c r="D918" s="593" t="s">
        <v>742</v>
      </c>
      <c r="E918" s="644"/>
      <c r="F918" s="593"/>
      <c r="G918" s="593"/>
    </row>
    <row r="919" spans="1:7" x14ac:dyDescent="0.25">
      <c r="A919" s="931"/>
      <c r="B919" s="646" t="s">
        <v>744</v>
      </c>
      <c r="C919" s="933"/>
      <c r="D919" s="593"/>
      <c r="E919" s="644"/>
      <c r="F919" s="593"/>
      <c r="G919" s="593"/>
    </row>
    <row r="920" spans="1:7" x14ac:dyDescent="0.25">
      <c r="A920" s="931"/>
      <c r="B920" s="645" t="s">
        <v>745</v>
      </c>
      <c r="C920" s="933"/>
      <c r="D920" s="593"/>
      <c r="E920" s="644"/>
      <c r="F920" s="593"/>
      <c r="G920" s="593"/>
    </row>
    <row r="921" spans="1:7" x14ac:dyDescent="0.25">
      <c r="A921" s="931"/>
      <c r="B921" s="647" t="s">
        <v>746</v>
      </c>
      <c r="C921" s="933"/>
      <c r="D921" s="648"/>
      <c r="E921" s="644"/>
      <c r="F921" s="649"/>
      <c r="G921" s="649"/>
    </row>
    <row r="922" spans="1:7" x14ac:dyDescent="0.25">
      <c r="A922" s="931"/>
      <c r="B922" s="647" t="s">
        <v>747</v>
      </c>
      <c r="C922" s="933"/>
      <c r="D922" s="654"/>
      <c r="E922" s="644"/>
      <c r="F922" s="649"/>
      <c r="G922" s="649"/>
    </row>
    <row r="923" spans="1:7" x14ac:dyDescent="0.25">
      <c r="A923" s="931"/>
      <c r="B923" s="647" t="s">
        <v>748</v>
      </c>
      <c r="C923" s="933"/>
      <c r="D923" s="654"/>
      <c r="E923" s="644"/>
      <c r="F923" s="649"/>
      <c r="G923" s="649"/>
    </row>
    <row r="924" spans="1:7" x14ac:dyDescent="0.25">
      <c r="A924" s="931"/>
      <c r="B924" s="647" t="s">
        <v>749</v>
      </c>
      <c r="C924" s="933"/>
      <c r="D924" s="653" t="s">
        <v>742</v>
      </c>
      <c r="E924" s="644"/>
      <c r="F924" s="593"/>
      <c r="G924" s="593"/>
    </row>
    <row r="925" spans="1:7" x14ac:dyDescent="0.25">
      <c r="A925" s="931"/>
      <c r="B925" s="647" t="s">
        <v>750</v>
      </c>
      <c r="C925" s="933"/>
      <c r="D925" s="593" t="s">
        <v>742</v>
      </c>
      <c r="E925" s="644"/>
      <c r="F925" s="593"/>
      <c r="G925" s="593"/>
    </row>
    <row r="926" spans="1:7" x14ac:dyDescent="0.25">
      <c r="A926" s="931"/>
      <c r="B926" s="646" t="s">
        <v>751</v>
      </c>
      <c r="C926" s="933"/>
      <c r="D926" s="593"/>
      <c r="E926" s="644"/>
      <c r="F926" s="593"/>
      <c r="G926" s="593"/>
    </row>
    <row r="927" spans="1:7" x14ac:dyDescent="0.25">
      <c r="A927" s="931"/>
      <c r="B927" s="645" t="s">
        <v>752</v>
      </c>
      <c r="C927" s="933"/>
      <c r="D927" s="593" t="s">
        <v>742</v>
      </c>
      <c r="E927" s="644"/>
      <c r="F927" s="593"/>
      <c r="G927" s="593"/>
    </row>
    <row r="928" spans="1:7" x14ac:dyDescent="0.25">
      <c r="A928" s="931"/>
      <c r="B928" s="645" t="s">
        <v>753</v>
      </c>
      <c r="C928" s="933"/>
      <c r="D928" s="593" t="s">
        <v>742</v>
      </c>
      <c r="E928" s="644"/>
      <c r="F928" s="593"/>
      <c r="G928" s="593"/>
    </row>
    <row r="929" spans="1:7" x14ac:dyDescent="0.25">
      <c r="A929" s="931"/>
      <c r="B929" s="647" t="s">
        <v>754</v>
      </c>
      <c r="C929" s="933"/>
      <c r="D929" s="593" t="s">
        <v>742</v>
      </c>
      <c r="E929" s="644"/>
      <c r="F929" s="593"/>
      <c r="G929" s="593"/>
    </row>
    <row r="930" spans="1:7" x14ac:dyDescent="0.25">
      <c r="A930" s="931"/>
      <c r="B930" s="647" t="s">
        <v>755</v>
      </c>
      <c r="C930" s="933"/>
      <c r="D930" s="593" t="s">
        <v>742</v>
      </c>
      <c r="E930" s="644"/>
      <c r="F930" s="593"/>
      <c r="G930" s="593"/>
    </row>
    <row r="931" spans="1:7" x14ac:dyDescent="0.25">
      <c r="A931" s="931"/>
      <c r="B931" s="647" t="s">
        <v>756</v>
      </c>
      <c r="C931" s="933"/>
      <c r="D931" s="593" t="s">
        <v>742</v>
      </c>
      <c r="E931" s="644"/>
      <c r="F931" s="593"/>
      <c r="G931" s="593"/>
    </row>
    <row r="932" spans="1:7" x14ac:dyDescent="0.25">
      <c r="A932" s="931"/>
      <c r="B932" s="647" t="s">
        <v>757</v>
      </c>
      <c r="C932" s="933"/>
      <c r="D932" s="593" t="s">
        <v>742</v>
      </c>
      <c r="E932" s="644"/>
      <c r="F932" s="593"/>
      <c r="G932" s="593"/>
    </row>
    <row r="933" spans="1:7" x14ac:dyDescent="0.25">
      <c r="A933" s="931"/>
      <c r="B933" s="647" t="s">
        <v>758</v>
      </c>
      <c r="C933" s="933"/>
      <c r="D933" s="593" t="s">
        <v>742</v>
      </c>
      <c r="E933" s="644"/>
      <c r="F933" s="593"/>
      <c r="G933" s="593"/>
    </row>
    <row r="934" spans="1:7" x14ac:dyDescent="0.25">
      <c r="A934" s="931"/>
      <c r="B934" s="646" t="s">
        <v>759</v>
      </c>
      <c r="C934" s="933"/>
      <c r="D934" s="593"/>
      <c r="E934" s="644"/>
      <c r="F934" s="593"/>
      <c r="G934" s="593"/>
    </row>
    <row r="935" spans="1:7" x14ac:dyDescent="0.25">
      <c r="A935" s="931"/>
      <c r="B935" s="645" t="s">
        <v>760</v>
      </c>
      <c r="C935" s="933"/>
      <c r="D935" s="593" t="s">
        <v>742</v>
      </c>
      <c r="E935" s="644"/>
      <c r="F935" s="593"/>
      <c r="G935" s="593"/>
    </row>
    <row r="936" spans="1:7" x14ac:dyDescent="0.25">
      <c r="A936" s="931"/>
      <c r="B936" s="645" t="s">
        <v>761</v>
      </c>
      <c r="C936" s="933"/>
      <c r="D936" s="593" t="s">
        <v>742</v>
      </c>
      <c r="E936" s="644"/>
      <c r="F936" s="593"/>
      <c r="G936" s="593"/>
    </row>
    <row r="937" spans="1:7" x14ac:dyDescent="0.25">
      <c r="A937" s="931"/>
      <c r="B937" s="647" t="s">
        <v>762</v>
      </c>
      <c r="C937" s="933"/>
      <c r="D937" s="593" t="s">
        <v>742</v>
      </c>
      <c r="E937" s="644"/>
      <c r="F937" s="593"/>
      <c r="G937" s="593"/>
    </row>
    <row r="938" spans="1:7" x14ac:dyDescent="0.25">
      <c r="A938" s="931"/>
      <c r="B938" s="647" t="s">
        <v>763</v>
      </c>
      <c r="C938" s="933"/>
      <c r="D938" s="593" t="s">
        <v>742</v>
      </c>
      <c r="E938" s="644"/>
      <c r="F938" s="593"/>
      <c r="G938" s="593"/>
    </row>
    <row r="939" spans="1:7" x14ac:dyDescent="0.25">
      <c r="A939" s="931"/>
      <c r="B939" s="647" t="s">
        <v>764</v>
      </c>
      <c r="C939" s="933"/>
      <c r="D939" s="593" t="s">
        <v>742</v>
      </c>
      <c r="E939" s="644"/>
      <c r="F939" s="593"/>
      <c r="G939" s="593"/>
    </row>
    <row r="940" spans="1:7" x14ac:dyDescent="0.25">
      <c r="A940" s="931"/>
      <c r="B940" s="647" t="s">
        <v>765</v>
      </c>
      <c r="C940" s="933"/>
      <c r="D940" s="593" t="s">
        <v>742</v>
      </c>
      <c r="E940" s="644"/>
      <c r="F940" s="593"/>
      <c r="G940" s="593"/>
    </row>
    <row r="941" spans="1:7" x14ac:dyDescent="0.25">
      <c r="A941" s="931"/>
      <c r="B941" s="647" t="s">
        <v>766</v>
      </c>
      <c r="C941" s="933"/>
      <c r="D941" s="593" t="s">
        <v>742</v>
      </c>
      <c r="E941" s="644"/>
      <c r="F941" s="593"/>
      <c r="G941" s="593"/>
    </row>
    <row r="942" spans="1:7" x14ac:dyDescent="0.25">
      <c r="A942" s="931"/>
      <c r="B942" s="646" t="s">
        <v>767</v>
      </c>
      <c r="C942" s="933"/>
      <c r="D942" s="593"/>
      <c r="E942" s="644"/>
      <c r="F942" s="593"/>
      <c r="G942" s="593"/>
    </row>
    <row r="943" spans="1:7" x14ac:dyDescent="0.25">
      <c r="A943" s="931"/>
      <c r="B943" s="645" t="s">
        <v>768</v>
      </c>
      <c r="C943" s="933"/>
      <c r="D943" s="593" t="s">
        <v>742</v>
      </c>
      <c r="E943" s="644"/>
      <c r="F943" s="593"/>
      <c r="G943" s="593"/>
    </row>
    <row r="944" spans="1:7" x14ac:dyDescent="0.25">
      <c r="A944" s="931"/>
      <c r="B944" s="645" t="s">
        <v>769</v>
      </c>
      <c r="C944" s="933"/>
      <c r="D944" s="593"/>
      <c r="E944" s="644"/>
      <c r="F944" s="593"/>
      <c r="G944" s="593"/>
    </row>
    <row r="945" spans="1:7" x14ac:dyDescent="0.25">
      <c r="A945" s="931"/>
      <c r="B945" s="647" t="s">
        <v>770</v>
      </c>
      <c r="C945" s="933"/>
      <c r="D945" s="654"/>
      <c r="E945" s="644"/>
      <c r="F945" s="649"/>
      <c r="G945" s="649"/>
    </row>
    <row r="946" spans="1:7" x14ac:dyDescent="0.25">
      <c r="A946" s="931"/>
      <c r="B946" s="647" t="s">
        <v>771</v>
      </c>
      <c r="C946" s="933"/>
      <c r="D946" s="654"/>
      <c r="E946" s="644"/>
      <c r="F946" s="649"/>
      <c r="G946" s="649"/>
    </row>
    <row r="947" spans="1:7" x14ac:dyDescent="0.25">
      <c r="A947" s="931"/>
      <c r="B947" s="647" t="s">
        <v>772</v>
      </c>
      <c r="C947" s="933"/>
      <c r="D947" s="654"/>
      <c r="E947" s="644"/>
      <c r="F947" s="649"/>
      <c r="G947" s="649"/>
    </row>
    <row r="948" spans="1:7" x14ac:dyDescent="0.25">
      <c r="A948" s="931"/>
      <c r="B948" s="647" t="s">
        <v>773</v>
      </c>
      <c r="C948" s="933"/>
      <c r="D948" s="654"/>
      <c r="E948" s="644"/>
      <c r="F948" s="649"/>
      <c r="G948" s="649"/>
    </row>
    <row r="949" spans="1:7" x14ac:dyDescent="0.25">
      <c r="A949" s="931"/>
      <c r="B949" s="647" t="s">
        <v>774</v>
      </c>
      <c r="C949" s="933"/>
      <c r="D949" s="593" t="s">
        <v>742</v>
      </c>
      <c r="E949" s="644"/>
      <c r="F949" s="593"/>
      <c r="G949" s="593"/>
    </row>
    <row r="950" spans="1:7" x14ac:dyDescent="0.25">
      <c r="A950" s="931"/>
      <c r="B950" s="646" t="s">
        <v>775</v>
      </c>
      <c r="C950" s="933"/>
      <c r="D950" s="593"/>
      <c r="E950" s="644"/>
      <c r="F950" s="593"/>
      <c r="G950" s="593"/>
    </row>
    <row r="951" spans="1:7" ht="25.5" customHeight="1" x14ac:dyDescent="0.25">
      <c r="A951" s="934" t="s">
        <v>776</v>
      </c>
      <c r="B951" s="641" t="s">
        <v>731</v>
      </c>
      <c r="C951" s="642" t="s">
        <v>732</v>
      </c>
      <c r="D951" s="593"/>
      <c r="E951" s="935" t="s">
        <v>777</v>
      </c>
      <c r="F951" s="593"/>
      <c r="G951" s="593"/>
    </row>
    <row r="952" spans="1:7" ht="36.5" x14ac:dyDescent="0.25">
      <c r="A952" s="934"/>
      <c r="B952" s="641" t="s">
        <v>734</v>
      </c>
      <c r="C952" s="642" t="s">
        <v>735</v>
      </c>
      <c r="D952" s="593"/>
      <c r="E952" s="935"/>
      <c r="F952" s="593"/>
      <c r="G952" s="593"/>
    </row>
    <row r="953" spans="1:7" ht="25" x14ac:dyDescent="0.25">
      <c r="A953" s="934"/>
      <c r="B953" s="641" t="s">
        <v>736</v>
      </c>
      <c r="C953" s="642" t="s">
        <v>737</v>
      </c>
      <c r="D953" s="593"/>
      <c r="E953" s="935"/>
      <c r="F953" s="593"/>
      <c r="G953" s="593"/>
    </row>
    <row r="954" spans="1:7" ht="105.5" x14ac:dyDescent="0.25">
      <c r="A954" s="934"/>
      <c r="B954" s="641" t="s">
        <v>778</v>
      </c>
      <c r="C954" s="642" t="s">
        <v>779</v>
      </c>
      <c r="D954" s="593"/>
      <c r="E954" s="935"/>
      <c r="F954" s="593"/>
      <c r="G954" s="593"/>
    </row>
    <row r="955" spans="1:7" x14ac:dyDescent="0.25">
      <c r="A955" s="914" t="s">
        <v>91</v>
      </c>
      <c r="B955" s="914"/>
      <c r="C955" s="655"/>
      <c r="D955" s="655"/>
      <c r="E955" s="656"/>
      <c r="F955" s="655"/>
      <c r="G955" s="657">
        <f>SUM(G915:G954)</f>
        <v>0</v>
      </c>
    </row>
    <row r="960" spans="1:7" ht="12.75" customHeight="1" x14ac:dyDescent="0.25">
      <c r="A960" s="900" t="s">
        <v>23</v>
      </c>
      <c r="B960" s="900"/>
      <c r="C960" s="928">
        <f>Presentación!$C$3</f>
        <v>1990</v>
      </c>
      <c r="D960" s="928"/>
      <c r="E960" s="928"/>
      <c r="F960" s="928"/>
      <c r="G960" s="928"/>
    </row>
    <row r="961" spans="1:7" ht="12.75" customHeight="1" x14ac:dyDescent="0.25">
      <c r="A961" s="639"/>
      <c r="B961" s="640" t="s">
        <v>24</v>
      </c>
      <c r="C961" s="928" t="s">
        <v>107</v>
      </c>
      <c r="D961" s="928"/>
      <c r="E961" s="928"/>
      <c r="F961" s="928"/>
      <c r="G961" s="928"/>
    </row>
    <row r="962" spans="1:7" ht="12.75" customHeight="1" x14ac:dyDescent="0.25">
      <c r="A962" s="900" t="s">
        <v>5</v>
      </c>
      <c r="B962" s="900"/>
      <c r="C962" s="901" t="s">
        <v>26</v>
      </c>
      <c r="D962" s="901"/>
      <c r="E962" s="901"/>
      <c r="F962" s="901"/>
      <c r="G962" s="901"/>
    </row>
    <row r="963" spans="1:7" ht="12.75" customHeight="1" x14ac:dyDescent="0.25">
      <c r="A963" s="900" t="s">
        <v>27</v>
      </c>
      <c r="B963" s="900"/>
      <c r="C963" s="901" t="s">
        <v>716</v>
      </c>
      <c r="D963" s="901"/>
      <c r="E963" s="901"/>
      <c r="F963" s="901"/>
      <c r="G963" s="901"/>
    </row>
    <row r="964" spans="1:7" ht="12.75" customHeight="1" x14ac:dyDescent="0.25">
      <c r="A964" s="900" t="s">
        <v>29</v>
      </c>
      <c r="B964" s="900"/>
      <c r="C964" s="901" t="s">
        <v>717</v>
      </c>
      <c r="D964" s="901"/>
      <c r="E964" s="901"/>
      <c r="F964" s="901"/>
      <c r="G964" s="901"/>
    </row>
    <row r="965" spans="1:7" ht="12.75" customHeight="1" x14ac:dyDescent="0.25">
      <c r="A965" s="900" t="s">
        <v>31</v>
      </c>
      <c r="B965" s="900"/>
      <c r="C965" s="901" t="s">
        <v>262</v>
      </c>
      <c r="D965" s="901"/>
      <c r="E965" s="901"/>
      <c r="F965" s="901"/>
      <c r="G965" s="901"/>
    </row>
    <row r="966" spans="1:7" ht="12.75" customHeight="1" x14ac:dyDescent="0.25">
      <c r="A966" s="902" t="s">
        <v>33</v>
      </c>
      <c r="B966" s="902"/>
      <c r="C966" s="903" t="s">
        <v>718</v>
      </c>
      <c r="D966" s="903"/>
      <c r="E966" s="903"/>
      <c r="F966" s="903"/>
      <c r="G966" s="903"/>
    </row>
    <row r="967" spans="1:7" ht="36.75" customHeight="1" x14ac:dyDescent="0.25">
      <c r="A967" s="747" t="s">
        <v>719</v>
      </c>
      <c r="B967" s="747"/>
      <c r="C967" s="929" t="s">
        <v>720</v>
      </c>
      <c r="D967" s="929"/>
      <c r="E967" s="929" t="s">
        <v>721</v>
      </c>
      <c r="F967" s="929"/>
      <c r="G967" s="592" t="s">
        <v>722</v>
      </c>
    </row>
    <row r="968" spans="1:7" ht="12" customHeight="1" x14ac:dyDescent="0.25">
      <c r="A968" s="747"/>
      <c r="B968" s="747"/>
      <c r="C968" s="745" t="s">
        <v>723</v>
      </c>
      <c r="D968" s="745"/>
      <c r="E968" s="745" t="s">
        <v>724</v>
      </c>
      <c r="F968" s="745"/>
      <c r="G968" s="745" t="s">
        <v>725</v>
      </c>
    </row>
    <row r="969" spans="1:7" x14ac:dyDescent="0.25">
      <c r="A969" s="747"/>
      <c r="B969" s="747"/>
      <c r="C969" s="745"/>
      <c r="D969" s="745"/>
      <c r="E969" s="745"/>
      <c r="F969" s="745"/>
      <c r="G969" s="745"/>
    </row>
    <row r="970" spans="1:7" ht="13.5" customHeight="1" x14ac:dyDescent="0.25">
      <c r="A970" s="747"/>
      <c r="B970" s="747"/>
      <c r="C970" s="745"/>
      <c r="D970" s="745"/>
      <c r="E970" s="745" t="s">
        <v>726</v>
      </c>
      <c r="F970" s="745"/>
      <c r="G970" s="253" t="s">
        <v>727</v>
      </c>
    </row>
    <row r="971" spans="1:7" ht="13.5" customHeight="1" x14ac:dyDescent="0.35">
      <c r="A971" s="747"/>
      <c r="B971" s="747"/>
      <c r="C971" s="930" t="s">
        <v>728</v>
      </c>
      <c r="D971" s="930"/>
      <c r="E971" s="930" t="s">
        <v>308</v>
      </c>
      <c r="F971" s="930"/>
      <c r="G971" s="596" t="s">
        <v>729</v>
      </c>
    </row>
    <row r="972" spans="1:7" ht="25.5" customHeight="1" x14ac:dyDescent="0.25">
      <c r="A972" s="931" t="s">
        <v>730</v>
      </c>
      <c r="B972" s="641" t="s">
        <v>731</v>
      </c>
      <c r="C972" s="642" t="s">
        <v>732</v>
      </c>
      <c r="D972" s="593"/>
      <c r="E972" s="932" t="s">
        <v>733</v>
      </c>
      <c r="F972" s="593"/>
      <c r="G972" s="593"/>
    </row>
    <row r="973" spans="1:7" ht="36.5" x14ac:dyDescent="0.25">
      <c r="A973" s="931"/>
      <c r="B973" s="641" t="s">
        <v>734</v>
      </c>
      <c r="C973" s="642" t="s">
        <v>735</v>
      </c>
      <c r="D973" s="593"/>
      <c r="E973" s="932"/>
      <c r="F973" s="593"/>
      <c r="G973" s="593"/>
    </row>
    <row r="974" spans="1:7" ht="25" x14ac:dyDescent="0.25">
      <c r="A974" s="931"/>
      <c r="B974" s="641" t="s">
        <v>736</v>
      </c>
      <c r="C974" s="642" t="s">
        <v>737</v>
      </c>
      <c r="D974" s="593"/>
      <c r="E974" s="932"/>
      <c r="F974" s="593"/>
      <c r="G974" s="593"/>
    </row>
    <row r="975" spans="1:7" x14ac:dyDescent="0.25">
      <c r="A975" s="931"/>
      <c r="B975" s="643" t="s">
        <v>738</v>
      </c>
      <c r="C975" s="642"/>
      <c r="D975" s="593"/>
      <c r="E975" s="932"/>
      <c r="F975" s="593"/>
      <c r="G975" s="593"/>
    </row>
    <row r="976" spans="1:7" ht="12.75" customHeight="1" x14ac:dyDescent="0.25">
      <c r="A976" s="931"/>
      <c r="B976" s="643" t="s">
        <v>739</v>
      </c>
      <c r="C976" s="933" t="s">
        <v>740</v>
      </c>
      <c r="D976" s="593"/>
      <c r="E976" s="644"/>
      <c r="F976" s="593"/>
      <c r="G976" s="593"/>
    </row>
    <row r="977" spans="1:7" x14ac:dyDescent="0.25">
      <c r="A977" s="931"/>
      <c r="B977" s="645" t="s">
        <v>741</v>
      </c>
      <c r="C977" s="933"/>
      <c r="D977" s="593" t="s">
        <v>742</v>
      </c>
      <c r="E977" s="644"/>
      <c r="F977" s="593"/>
      <c r="G977" s="593"/>
    </row>
    <row r="978" spans="1:7" x14ac:dyDescent="0.25">
      <c r="A978" s="931"/>
      <c r="B978" s="645" t="s">
        <v>743</v>
      </c>
      <c r="C978" s="933"/>
      <c r="D978" s="593" t="s">
        <v>742</v>
      </c>
      <c r="E978" s="644"/>
      <c r="F978" s="593"/>
      <c r="G978" s="593"/>
    </row>
    <row r="979" spans="1:7" x14ac:dyDescent="0.25">
      <c r="A979" s="931"/>
      <c r="B979" s="646" t="s">
        <v>744</v>
      </c>
      <c r="C979" s="933"/>
      <c r="D979" s="593"/>
      <c r="E979" s="644"/>
      <c r="F979" s="593"/>
      <c r="G979" s="593"/>
    </row>
    <row r="980" spans="1:7" x14ac:dyDescent="0.25">
      <c r="A980" s="931"/>
      <c r="B980" s="645" t="s">
        <v>745</v>
      </c>
      <c r="C980" s="933"/>
      <c r="D980" s="593"/>
      <c r="E980" s="644"/>
      <c r="F980" s="593"/>
      <c r="G980" s="593"/>
    </row>
    <row r="981" spans="1:7" x14ac:dyDescent="0.25">
      <c r="A981" s="931"/>
      <c r="B981" s="647" t="s">
        <v>746</v>
      </c>
      <c r="C981" s="933"/>
      <c r="D981" s="648"/>
      <c r="E981" s="644"/>
      <c r="F981" s="649"/>
      <c r="G981" s="649"/>
    </row>
    <row r="982" spans="1:7" x14ac:dyDescent="0.25">
      <c r="A982" s="931"/>
      <c r="B982" s="647" t="s">
        <v>747</v>
      </c>
      <c r="C982" s="933"/>
      <c r="D982" s="654"/>
      <c r="E982" s="644"/>
      <c r="F982" s="649"/>
      <c r="G982" s="649"/>
    </row>
    <row r="983" spans="1:7" x14ac:dyDescent="0.25">
      <c r="A983" s="931"/>
      <c r="B983" s="647" t="s">
        <v>748</v>
      </c>
      <c r="C983" s="933"/>
      <c r="D983" s="654"/>
      <c r="E983" s="644"/>
      <c r="F983" s="649"/>
      <c r="G983" s="649"/>
    </row>
    <row r="984" spans="1:7" x14ac:dyDescent="0.25">
      <c r="A984" s="931"/>
      <c r="B984" s="647" t="s">
        <v>749</v>
      </c>
      <c r="C984" s="933"/>
      <c r="D984" s="653" t="s">
        <v>742</v>
      </c>
      <c r="E984" s="644"/>
      <c r="F984" s="593"/>
      <c r="G984" s="593"/>
    </row>
    <row r="985" spans="1:7" x14ac:dyDescent="0.25">
      <c r="A985" s="931"/>
      <c r="B985" s="647" t="s">
        <v>750</v>
      </c>
      <c r="C985" s="933"/>
      <c r="D985" s="593" t="s">
        <v>742</v>
      </c>
      <c r="E985" s="644"/>
      <c r="F985" s="593"/>
      <c r="G985" s="593"/>
    </row>
    <row r="986" spans="1:7" x14ac:dyDescent="0.25">
      <c r="A986" s="931"/>
      <c r="B986" s="646" t="s">
        <v>751</v>
      </c>
      <c r="C986" s="933"/>
      <c r="D986" s="593"/>
      <c r="E986" s="644"/>
      <c r="F986" s="593"/>
      <c r="G986" s="593"/>
    </row>
    <row r="987" spans="1:7" x14ac:dyDescent="0.25">
      <c r="A987" s="931"/>
      <c r="B987" s="645" t="s">
        <v>752</v>
      </c>
      <c r="C987" s="933"/>
      <c r="D987" s="593" t="s">
        <v>742</v>
      </c>
      <c r="E987" s="644"/>
      <c r="F987" s="593"/>
      <c r="G987" s="593"/>
    </row>
    <row r="988" spans="1:7" x14ac:dyDescent="0.25">
      <c r="A988" s="931"/>
      <c r="B988" s="645" t="s">
        <v>753</v>
      </c>
      <c r="C988" s="933"/>
      <c r="D988" s="593" t="s">
        <v>742</v>
      </c>
      <c r="E988" s="644"/>
      <c r="F988" s="593"/>
      <c r="G988" s="593"/>
    </row>
    <row r="989" spans="1:7" x14ac:dyDescent="0.25">
      <c r="A989" s="931"/>
      <c r="B989" s="647" t="s">
        <v>754</v>
      </c>
      <c r="C989" s="933"/>
      <c r="D989" s="593" t="s">
        <v>742</v>
      </c>
      <c r="E989" s="644"/>
      <c r="F989" s="593"/>
      <c r="G989" s="593"/>
    </row>
    <row r="990" spans="1:7" x14ac:dyDescent="0.25">
      <c r="A990" s="931"/>
      <c r="B990" s="647" t="s">
        <v>755</v>
      </c>
      <c r="C990" s="933"/>
      <c r="D990" s="593" t="s">
        <v>742</v>
      </c>
      <c r="E990" s="644"/>
      <c r="F990" s="593"/>
      <c r="G990" s="593"/>
    </row>
    <row r="991" spans="1:7" x14ac:dyDescent="0.25">
      <c r="A991" s="931"/>
      <c r="B991" s="647" t="s">
        <v>756</v>
      </c>
      <c r="C991" s="933"/>
      <c r="D991" s="593" t="s">
        <v>742</v>
      </c>
      <c r="E991" s="644"/>
      <c r="F991" s="593"/>
      <c r="G991" s="593"/>
    </row>
    <row r="992" spans="1:7" x14ac:dyDescent="0.25">
      <c r="A992" s="931"/>
      <c r="B992" s="647" t="s">
        <v>757</v>
      </c>
      <c r="C992" s="933"/>
      <c r="D992" s="593" t="s">
        <v>742</v>
      </c>
      <c r="E992" s="644"/>
      <c r="F992" s="593"/>
      <c r="G992" s="593"/>
    </row>
    <row r="993" spans="1:7" x14ac:dyDescent="0.25">
      <c r="A993" s="931"/>
      <c r="B993" s="647" t="s">
        <v>758</v>
      </c>
      <c r="C993" s="933"/>
      <c r="D993" s="593" t="s">
        <v>742</v>
      </c>
      <c r="E993" s="644"/>
      <c r="F993" s="593"/>
      <c r="G993" s="593"/>
    </row>
    <row r="994" spans="1:7" x14ac:dyDescent="0.25">
      <c r="A994" s="931"/>
      <c r="B994" s="646" t="s">
        <v>759</v>
      </c>
      <c r="C994" s="933"/>
      <c r="D994" s="593"/>
      <c r="E994" s="644"/>
      <c r="F994" s="593"/>
      <c r="G994" s="593"/>
    </row>
    <row r="995" spans="1:7" x14ac:dyDescent="0.25">
      <c r="A995" s="931"/>
      <c r="B995" s="645" t="s">
        <v>760</v>
      </c>
      <c r="C995" s="933"/>
      <c r="D995" s="593" t="s">
        <v>742</v>
      </c>
      <c r="E995" s="644"/>
      <c r="F995" s="593"/>
      <c r="G995" s="593"/>
    </row>
    <row r="996" spans="1:7" x14ac:dyDescent="0.25">
      <c r="A996" s="931"/>
      <c r="B996" s="645" t="s">
        <v>761</v>
      </c>
      <c r="C996" s="933"/>
      <c r="D996" s="593" t="s">
        <v>742</v>
      </c>
      <c r="E996" s="644"/>
      <c r="F996" s="593"/>
      <c r="G996" s="593"/>
    </row>
    <row r="997" spans="1:7" x14ac:dyDescent="0.25">
      <c r="A997" s="931"/>
      <c r="B997" s="647" t="s">
        <v>762</v>
      </c>
      <c r="C997" s="933"/>
      <c r="D997" s="593" t="s">
        <v>742</v>
      </c>
      <c r="E997" s="644"/>
      <c r="F997" s="593"/>
      <c r="G997" s="593"/>
    </row>
    <row r="998" spans="1:7" x14ac:dyDescent="0.25">
      <c r="A998" s="931"/>
      <c r="B998" s="647" t="s">
        <v>763</v>
      </c>
      <c r="C998" s="933"/>
      <c r="D998" s="593" t="s">
        <v>742</v>
      </c>
      <c r="E998" s="644"/>
      <c r="F998" s="593"/>
      <c r="G998" s="593"/>
    </row>
    <row r="999" spans="1:7" x14ac:dyDescent="0.25">
      <c r="A999" s="931"/>
      <c r="B999" s="647" t="s">
        <v>764</v>
      </c>
      <c r="C999" s="933"/>
      <c r="D999" s="593" t="s">
        <v>742</v>
      </c>
      <c r="E999" s="644"/>
      <c r="F999" s="593"/>
      <c r="G999" s="593"/>
    </row>
    <row r="1000" spans="1:7" x14ac:dyDescent="0.25">
      <c r="A1000" s="931"/>
      <c r="B1000" s="647" t="s">
        <v>765</v>
      </c>
      <c r="C1000" s="933"/>
      <c r="D1000" s="593" t="s">
        <v>742</v>
      </c>
      <c r="E1000" s="644"/>
      <c r="F1000" s="593"/>
      <c r="G1000" s="593"/>
    </row>
    <row r="1001" spans="1:7" x14ac:dyDescent="0.25">
      <c r="A1001" s="931"/>
      <c r="B1001" s="647" t="s">
        <v>766</v>
      </c>
      <c r="C1001" s="933"/>
      <c r="D1001" s="593" t="s">
        <v>742</v>
      </c>
      <c r="E1001" s="644"/>
      <c r="F1001" s="593"/>
      <c r="G1001" s="593"/>
    </row>
    <row r="1002" spans="1:7" x14ac:dyDescent="0.25">
      <c r="A1002" s="931"/>
      <c r="B1002" s="646" t="s">
        <v>767</v>
      </c>
      <c r="C1002" s="933"/>
      <c r="D1002" s="593"/>
      <c r="E1002" s="644"/>
      <c r="F1002" s="593"/>
      <c r="G1002" s="593"/>
    </row>
    <row r="1003" spans="1:7" x14ac:dyDescent="0.25">
      <c r="A1003" s="931"/>
      <c r="B1003" s="645" t="s">
        <v>768</v>
      </c>
      <c r="C1003" s="933"/>
      <c r="D1003" s="593" t="s">
        <v>742</v>
      </c>
      <c r="E1003" s="644"/>
      <c r="F1003" s="593"/>
      <c r="G1003" s="593"/>
    </row>
    <row r="1004" spans="1:7" x14ac:dyDescent="0.25">
      <c r="A1004" s="931"/>
      <c r="B1004" s="645" t="s">
        <v>769</v>
      </c>
      <c r="C1004" s="933"/>
      <c r="D1004" s="593"/>
      <c r="E1004" s="644"/>
      <c r="F1004" s="593"/>
      <c r="G1004" s="593"/>
    </row>
    <row r="1005" spans="1:7" x14ac:dyDescent="0.25">
      <c r="A1005" s="931"/>
      <c r="B1005" s="647" t="s">
        <v>770</v>
      </c>
      <c r="C1005" s="933"/>
      <c r="D1005" s="654"/>
      <c r="E1005" s="644"/>
      <c r="F1005" s="649"/>
      <c r="G1005" s="649"/>
    </row>
    <row r="1006" spans="1:7" x14ac:dyDescent="0.25">
      <c r="A1006" s="931"/>
      <c r="B1006" s="647" t="s">
        <v>771</v>
      </c>
      <c r="C1006" s="933"/>
      <c r="D1006" s="654"/>
      <c r="E1006" s="644"/>
      <c r="F1006" s="649"/>
      <c r="G1006" s="649"/>
    </row>
    <row r="1007" spans="1:7" x14ac:dyDescent="0.25">
      <c r="A1007" s="931"/>
      <c r="B1007" s="647" t="s">
        <v>772</v>
      </c>
      <c r="C1007" s="933"/>
      <c r="D1007" s="654"/>
      <c r="E1007" s="644"/>
      <c r="F1007" s="649"/>
      <c r="G1007" s="649"/>
    </row>
    <row r="1008" spans="1:7" x14ac:dyDescent="0.25">
      <c r="A1008" s="931"/>
      <c r="B1008" s="647" t="s">
        <v>773</v>
      </c>
      <c r="C1008" s="933"/>
      <c r="D1008" s="654"/>
      <c r="E1008" s="644"/>
      <c r="F1008" s="649"/>
      <c r="G1008" s="649"/>
    </row>
    <row r="1009" spans="1:7" x14ac:dyDescent="0.25">
      <c r="A1009" s="931"/>
      <c r="B1009" s="647" t="s">
        <v>774</v>
      </c>
      <c r="C1009" s="933"/>
      <c r="D1009" s="593" t="s">
        <v>742</v>
      </c>
      <c r="E1009" s="644"/>
      <c r="F1009" s="593"/>
      <c r="G1009" s="593"/>
    </row>
    <row r="1010" spans="1:7" x14ac:dyDescent="0.25">
      <c r="A1010" s="931"/>
      <c r="B1010" s="646" t="s">
        <v>775</v>
      </c>
      <c r="C1010" s="933"/>
      <c r="D1010" s="593"/>
      <c r="E1010" s="644"/>
      <c r="F1010" s="593"/>
      <c r="G1010" s="593"/>
    </row>
    <row r="1011" spans="1:7" ht="25.5" customHeight="1" x14ac:dyDescent="0.25">
      <c r="A1011" s="934" t="s">
        <v>776</v>
      </c>
      <c r="B1011" s="641" t="s">
        <v>731</v>
      </c>
      <c r="C1011" s="642" t="s">
        <v>732</v>
      </c>
      <c r="D1011" s="593"/>
      <c r="E1011" s="935" t="s">
        <v>777</v>
      </c>
      <c r="F1011" s="593"/>
      <c r="G1011" s="593"/>
    </row>
    <row r="1012" spans="1:7" ht="36.5" x14ac:dyDescent="0.25">
      <c r="A1012" s="934"/>
      <c r="B1012" s="641" t="s">
        <v>734</v>
      </c>
      <c r="C1012" s="642" t="s">
        <v>735</v>
      </c>
      <c r="D1012" s="593"/>
      <c r="E1012" s="935"/>
      <c r="F1012" s="593"/>
      <c r="G1012" s="593"/>
    </row>
    <row r="1013" spans="1:7" ht="25" x14ac:dyDescent="0.25">
      <c r="A1013" s="934"/>
      <c r="B1013" s="641" t="s">
        <v>736</v>
      </c>
      <c r="C1013" s="642" t="s">
        <v>737</v>
      </c>
      <c r="D1013" s="593"/>
      <c r="E1013" s="935"/>
      <c r="F1013" s="593"/>
      <c r="G1013" s="593"/>
    </row>
    <row r="1014" spans="1:7" ht="105.5" x14ac:dyDescent="0.25">
      <c r="A1014" s="934"/>
      <c r="B1014" s="641" t="s">
        <v>778</v>
      </c>
      <c r="C1014" s="642" t="s">
        <v>779</v>
      </c>
      <c r="D1014" s="593"/>
      <c r="E1014" s="935"/>
      <c r="F1014" s="593"/>
      <c r="G1014" s="593"/>
    </row>
    <row r="1015" spans="1:7" x14ac:dyDescent="0.25">
      <c r="A1015" s="914" t="s">
        <v>91</v>
      </c>
      <c r="B1015" s="914"/>
      <c r="C1015" s="655"/>
      <c r="D1015" s="655"/>
      <c r="E1015" s="656"/>
      <c r="F1015" s="655"/>
      <c r="G1015" s="657">
        <f>SUM(G975:G1014)</f>
        <v>0</v>
      </c>
    </row>
    <row r="1020" spans="1:7" ht="12.75" customHeight="1" x14ac:dyDescent="0.25">
      <c r="A1020" s="900" t="s">
        <v>23</v>
      </c>
      <c r="B1020" s="900"/>
      <c r="C1020" s="928">
        <f>Presentación!$C$3</f>
        <v>1990</v>
      </c>
      <c r="D1020" s="928"/>
      <c r="E1020" s="928"/>
      <c r="F1020" s="928"/>
      <c r="G1020" s="928"/>
    </row>
    <row r="1021" spans="1:7" ht="12.75" customHeight="1" x14ac:dyDescent="0.25">
      <c r="A1021" s="639"/>
      <c r="B1021" s="640" t="s">
        <v>24</v>
      </c>
      <c r="C1021" s="928" t="s">
        <v>108</v>
      </c>
      <c r="D1021" s="928"/>
      <c r="E1021" s="928"/>
      <c r="F1021" s="928"/>
      <c r="G1021" s="928"/>
    </row>
    <row r="1022" spans="1:7" ht="12.75" customHeight="1" x14ac:dyDescent="0.25">
      <c r="A1022" s="900" t="s">
        <v>5</v>
      </c>
      <c r="B1022" s="900"/>
      <c r="C1022" s="901" t="s">
        <v>26</v>
      </c>
      <c r="D1022" s="901"/>
      <c r="E1022" s="901"/>
      <c r="F1022" s="901"/>
      <c r="G1022" s="901"/>
    </row>
    <row r="1023" spans="1:7" ht="12.75" customHeight="1" x14ac:dyDescent="0.25">
      <c r="A1023" s="900" t="s">
        <v>27</v>
      </c>
      <c r="B1023" s="900"/>
      <c r="C1023" s="901" t="s">
        <v>716</v>
      </c>
      <c r="D1023" s="901"/>
      <c r="E1023" s="901"/>
      <c r="F1023" s="901"/>
      <c r="G1023" s="901"/>
    </row>
    <row r="1024" spans="1:7" ht="12.75" customHeight="1" x14ac:dyDescent="0.25">
      <c r="A1024" s="900" t="s">
        <v>29</v>
      </c>
      <c r="B1024" s="900"/>
      <c r="C1024" s="901" t="s">
        <v>717</v>
      </c>
      <c r="D1024" s="901"/>
      <c r="E1024" s="901"/>
      <c r="F1024" s="901"/>
      <c r="G1024" s="901"/>
    </row>
    <row r="1025" spans="1:7" ht="12.75" customHeight="1" x14ac:dyDescent="0.25">
      <c r="A1025" s="900" t="s">
        <v>31</v>
      </c>
      <c r="B1025" s="900"/>
      <c r="C1025" s="901" t="s">
        <v>262</v>
      </c>
      <c r="D1025" s="901"/>
      <c r="E1025" s="901"/>
      <c r="F1025" s="901"/>
      <c r="G1025" s="901"/>
    </row>
    <row r="1026" spans="1:7" ht="12.75" customHeight="1" x14ac:dyDescent="0.25">
      <c r="A1026" s="902" t="s">
        <v>33</v>
      </c>
      <c r="B1026" s="902"/>
      <c r="C1026" s="903" t="s">
        <v>718</v>
      </c>
      <c r="D1026" s="903"/>
      <c r="E1026" s="903"/>
      <c r="F1026" s="903"/>
      <c r="G1026" s="903"/>
    </row>
    <row r="1027" spans="1:7" ht="36.75" customHeight="1" x14ac:dyDescent="0.25">
      <c r="A1027" s="747" t="s">
        <v>719</v>
      </c>
      <c r="B1027" s="747"/>
      <c r="C1027" s="929" t="s">
        <v>720</v>
      </c>
      <c r="D1027" s="929"/>
      <c r="E1027" s="929" t="s">
        <v>721</v>
      </c>
      <c r="F1027" s="929"/>
      <c r="G1027" s="592" t="s">
        <v>722</v>
      </c>
    </row>
    <row r="1028" spans="1:7" ht="12" customHeight="1" x14ac:dyDescent="0.25">
      <c r="A1028" s="747"/>
      <c r="B1028" s="747"/>
      <c r="C1028" s="745" t="s">
        <v>723</v>
      </c>
      <c r="D1028" s="745"/>
      <c r="E1028" s="745" t="s">
        <v>724</v>
      </c>
      <c r="F1028" s="745"/>
      <c r="G1028" s="745" t="s">
        <v>725</v>
      </c>
    </row>
    <row r="1029" spans="1:7" x14ac:dyDescent="0.25">
      <c r="A1029" s="747"/>
      <c r="B1029" s="747"/>
      <c r="C1029" s="745"/>
      <c r="D1029" s="745"/>
      <c r="E1029" s="745"/>
      <c r="F1029" s="745"/>
      <c r="G1029" s="745"/>
    </row>
    <row r="1030" spans="1:7" ht="13.5" customHeight="1" x14ac:dyDescent="0.25">
      <c r="A1030" s="747"/>
      <c r="B1030" s="747"/>
      <c r="C1030" s="745"/>
      <c r="D1030" s="745"/>
      <c r="E1030" s="745" t="s">
        <v>726</v>
      </c>
      <c r="F1030" s="745"/>
      <c r="G1030" s="253" t="s">
        <v>727</v>
      </c>
    </row>
    <row r="1031" spans="1:7" ht="13.5" customHeight="1" x14ac:dyDescent="0.35">
      <c r="A1031" s="747"/>
      <c r="B1031" s="747"/>
      <c r="C1031" s="930" t="s">
        <v>728</v>
      </c>
      <c r="D1031" s="930"/>
      <c r="E1031" s="930" t="s">
        <v>308</v>
      </c>
      <c r="F1031" s="930"/>
      <c r="G1031" s="596" t="s">
        <v>729</v>
      </c>
    </row>
    <row r="1032" spans="1:7" ht="25.5" customHeight="1" x14ac:dyDescent="0.25">
      <c r="A1032" s="931" t="s">
        <v>730</v>
      </c>
      <c r="B1032" s="641" t="s">
        <v>731</v>
      </c>
      <c r="C1032" s="642" t="s">
        <v>732</v>
      </c>
      <c r="D1032" s="593"/>
      <c r="E1032" s="932" t="s">
        <v>733</v>
      </c>
      <c r="F1032" s="593"/>
      <c r="G1032" s="593"/>
    </row>
    <row r="1033" spans="1:7" ht="36.5" x14ac:dyDescent="0.25">
      <c r="A1033" s="931"/>
      <c r="B1033" s="641" t="s">
        <v>734</v>
      </c>
      <c r="C1033" s="642" t="s">
        <v>735</v>
      </c>
      <c r="D1033" s="593"/>
      <c r="E1033" s="932"/>
      <c r="F1033" s="593"/>
      <c r="G1033" s="593"/>
    </row>
    <row r="1034" spans="1:7" ht="25" x14ac:dyDescent="0.25">
      <c r="A1034" s="931"/>
      <c r="B1034" s="641" t="s">
        <v>736</v>
      </c>
      <c r="C1034" s="642" t="s">
        <v>737</v>
      </c>
      <c r="D1034" s="593"/>
      <c r="E1034" s="932"/>
      <c r="F1034" s="593"/>
      <c r="G1034" s="593"/>
    </row>
    <row r="1035" spans="1:7" x14ac:dyDescent="0.25">
      <c r="A1035" s="931"/>
      <c r="B1035" s="643" t="s">
        <v>738</v>
      </c>
      <c r="C1035" s="642"/>
      <c r="D1035" s="593"/>
      <c r="E1035" s="932"/>
      <c r="F1035" s="593"/>
      <c r="G1035" s="593"/>
    </row>
    <row r="1036" spans="1:7" ht="12.75" customHeight="1" x14ac:dyDescent="0.25">
      <c r="A1036" s="931"/>
      <c r="B1036" s="643" t="s">
        <v>739</v>
      </c>
      <c r="C1036" s="933" t="s">
        <v>740</v>
      </c>
      <c r="D1036" s="593"/>
      <c r="E1036" s="644"/>
      <c r="F1036" s="593"/>
      <c r="G1036" s="593"/>
    </row>
    <row r="1037" spans="1:7" x14ac:dyDescent="0.25">
      <c r="A1037" s="931"/>
      <c r="B1037" s="645" t="s">
        <v>741</v>
      </c>
      <c r="C1037" s="933"/>
      <c r="D1037" s="593" t="s">
        <v>742</v>
      </c>
      <c r="E1037" s="644"/>
      <c r="F1037" s="593"/>
      <c r="G1037" s="593"/>
    </row>
    <row r="1038" spans="1:7" x14ac:dyDescent="0.25">
      <c r="A1038" s="931"/>
      <c r="B1038" s="645" t="s">
        <v>743</v>
      </c>
      <c r="C1038" s="933"/>
      <c r="D1038" s="593" t="s">
        <v>742</v>
      </c>
      <c r="E1038" s="644"/>
      <c r="F1038" s="593"/>
      <c r="G1038" s="593"/>
    </row>
    <row r="1039" spans="1:7" x14ac:dyDescent="0.25">
      <c r="A1039" s="931"/>
      <c r="B1039" s="646" t="s">
        <v>744</v>
      </c>
      <c r="C1039" s="933"/>
      <c r="D1039" s="593"/>
      <c r="E1039" s="644"/>
      <c r="F1039" s="593"/>
      <c r="G1039" s="593"/>
    </row>
    <row r="1040" spans="1:7" x14ac:dyDescent="0.25">
      <c r="A1040" s="931"/>
      <c r="B1040" s="645" t="s">
        <v>745</v>
      </c>
      <c r="C1040" s="933"/>
      <c r="D1040" s="593"/>
      <c r="E1040" s="644"/>
      <c r="F1040" s="593"/>
      <c r="G1040" s="593"/>
    </row>
    <row r="1041" spans="1:7" x14ac:dyDescent="0.25">
      <c r="A1041" s="931"/>
      <c r="B1041" s="647" t="s">
        <v>746</v>
      </c>
      <c r="C1041" s="933"/>
      <c r="D1041" s="648"/>
      <c r="E1041" s="644"/>
      <c r="F1041" s="649"/>
      <c r="G1041" s="649"/>
    </row>
    <row r="1042" spans="1:7" x14ac:dyDescent="0.25">
      <c r="A1042" s="931"/>
      <c r="B1042" s="647" t="s">
        <v>747</v>
      </c>
      <c r="C1042" s="933"/>
      <c r="D1042" s="654"/>
      <c r="E1042" s="644"/>
      <c r="F1042" s="649"/>
      <c r="G1042" s="649"/>
    </row>
    <row r="1043" spans="1:7" x14ac:dyDescent="0.25">
      <c r="A1043" s="931"/>
      <c r="B1043" s="647" t="s">
        <v>748</v>
      </c>
      <c r="C1043" s="933"/>
      <c r="D1043" s="654"/>
      <c r="E1043" s="644"/>
      <c r="F1043" s="649"/>
      <c r="G1043" s="649"/>
    </row>
    <row r="1044" spans="1:7" x14ac:dyDescent="0.25">
      <c r="A1044" s="931"/>
      <c r="B1044" s="647" t="s">
        <v>749</v>
      </c>
      <c r="C1044" s="933"/>
      <c r="D1044" s="653" t="s">
        <v>742</v>
      </c>
      <c r="E1044" s="644"/>
      <c r="F1044" s="593"/>
      <c r="G1044" s="593"/>
    </row>
    <row r="1045" spans="1:7" x14ac:dyDescent="0.25">
      <c r="A1045" s="931"/>
      <c r="B1045" s="647" t="s">
        <v>750</v>
      </c>
      <c r="C1045" s="933"/>
      <c r="D1045" s="593" t="s">
        <v>742</v>
      </c>
      <c r="E1045" s="644"/>
      <c r="F1045" s="593"/>
      <c r="G1045" s="593"/>
    </row>
    <row r="1046" spans="1:7" x14ac:dyDescent="0.25">
      <c r="A1046" s="931"/>
      <c r="B1046" s="646" t="s">
        <v>751</v>
      </c>
      <c r="C1046" s="933"/>
      <c r="D1046" s="593"/>
      <c r="E1046" s="644"/>
      <c r="F1046" s="593"/>
      <c r="G1046" s="593"/>
    </row>
    <row r="1047" spans="1:7" x14ac:dyDescent="0.25">
      <c r="A1047" s="931"/>
      <c r="B1047" s="645" t="s">
        <v>752</v>
      </c>
      <c r="C1047" s="933"/>
      <c r="D1047" s="593" t="s">
        <v>742</v>
      </c>
      <c r="E1047" s="644"/>
      <c r="F1047" s="593"/>
      <c r="G1047" s="593"/>
    </row>
    <row r="1048" spans="1:7" x14ac:dyDescent="0.25">
      <c r="A1048" s="931"/>
      <c r="B1048" s="645" t="s">
        <v>753</v>
      </c>
      <c r="C1048" s="933"/>
      <c r="D1048" s="593" t="s">
        <v>742</v>
      </c>
      <c r="E1048" s="644"/>
      <c r="F1048" s="593"/>
      <c r="G1048" s="593"/>
    </row>
    <row r="1049" spans="1:7" x14ac:dyDescent="0.25">
      <c r="A1049" s="931"/>
      <c r="B1049" s="647" t="s">
        <v>754</v>
      </c>
      <c r="C1049" s="933"/>
      <c r="D1049" s="593" t="s">
        <v>742</v>
      </c>
      <c r="E1049" s="644"/>
      <c r="F1049" s="593"/>
      <c r="G1049" s="593"/>
    </row>
    <row r="1050" spans="1:7" x14ac:dyDescent="0.25">
      <c r="A1050" s="931"/>
      <c r="B1050" s="647" t="s">
        <v>755</v>
      </c>
      <c r="C1050" s="933"/>
      <c r="D1050" s="593" t="s">
        <v>742</v>
      </c>
      <c r="E1050" s="644"/>
      <c r="F1050" s="593"/>
      <c r="G1050" s="593"/>
    </row>
    <row r="1051" spans="1:7" x14ac:dyDescent="0.25">
      <c r="A1051" s="931"/>
      <c r="B1051" s="647" t="s">
        <v>756</v>
      </c>
      <c r="C1051" s="933"/>
      <c r="D1051" s="593" t="s">
        <v>742</v>
      </c>
      <c r="E1051" s="644"/>
      <c r="F1051" s="593"/>
      <c r="G1051" s="593"/>
    </row>
    <row r="1052" spans="1:7" x14ac:dyDescent="0.25">
      <c r="A1052" s="931"/>
      <c r="B1052" s="647" t="s">
        <v>757</v>
      </c>
      <c r="C1052" s="933"/>
      <c r="D1052" s="593" t="s">
        <v>742</v>
      </c>
      <c r="E1052" s="644"/>
      <c r="F1052" s="593"/>
      <c r="G1052" s="593"/>
    </row>
    <row r="1053" spans="1:7" x14ac:dyDescent="0.25">
      <c r="A1053" s="931"/>
      <c r="B1053" s="647" t="s">
        <v>758</v>
      </c>
      <c r="C1053" s="933"/>
      <c r="D1053" s="593" t="s">
        <v>742</v>
      </c>
      <c r="E1053" s="644"/>
      <c r="F1053" s="593"/>
      <c r="G1053" s="593"/>
    </row>
    <row r="1054" spans="1:7" x14ac:dyDescent="0.25">
      <c r="A1054" s="931"/>
      <c r="B1054" s="646" t="s">
        <v>759</v>
      </c>
      <c r="C1054" s="933"/>
      <c r="D1054" s="593"/>
      <c r="E1054" s="644"/>
      <c r="F1054" s="593"/>
      <c r="G1054" s="593"/>
    </row>
    <row r="1055" spans="1:7" x14ac:dyDescent="0.25">
      <c r="A1055" s="931"/>
      <c r="B1055" s="645" t="s">
        <v>760</v>
      </c>
      <c r="C1055" s="933"/>
      <c r="D1055" s="593" t="s">
        <v>742</v>
      </c>
      <c r="E1055" s="644"/>
      <c r="F1055" s="593"/>
      <c r="G1055" s="593"/>
    </row>
    <row r="1056" spans="1:7" x14ac:dyDescent="0.25">
      <c r="A1056" s="931"/>
      <c r="B1056" s="645" t="s">
        <v>761</v>
      </c>
      <c r="C1056" s="933"/>
      <c r="D1056" s="593" t="s">
        <v>742</v>
      </c>
      <c r="E1056" s="644"/>
      <c r="F1056" s="593"/>
      <c r="G1056" s="593"/>
    </row>
    <row r="1057" spans="1:7" x14ac:dyDescent="0.25">
      <c r="A1057" s="931"/>
      <c r="B1057" s="647" t="s">
        <v>762</v>
      </c>
      <c r="C1057" s="933"/>
      <c r="D1057" s="593" t="s">
        <v>742</v>
      </c>
      <c r="E1057" s="644"/>
      <c r="F1057" s="593"/>
      <c r="G1057" s="593"/>
    </row>
    <row r="1058" spans="1:7" x14ac:dyDescent="0.25">
      <c r="A1058" s="931"/>
      <c r="B1058" s="647" t="s">
        <v>763</v>
      </c>
      <c r="C1058" s="933"/>
      <c r="D1058" s="593" t="s">
        <v>742</v>
      </c>
      <c r="E1058" s="644"/>
      <c r="F1058" s="593"/>
      <c r="G1058" s="593"/>
    </row>
    <row r="1059" spans="1:7" x14ac:dyDescent="0.25">
      <c r="A1059" s="931"/>
      <c r="B1059" s="647" t="s">
        <v>764</v>
      </c>
      <c r="C1059" s="933"/>
      <c r="D1059" s="593" t="s">
        <v>742</v>
      </c>
      <c r="E1059" s="644"/>
      <c r="F1059" s="593"/>
      <c r="G1059" s="593"/>
    </row>
    <row r="1060" spans="1:7" x14ac:dyDescent="0.25">
      <c r="A1060" s="931"/>
      <c r="B1060" s="647" t="s">
        <v>765</v>
      </c>
      <c r="C1060" s="933"/>
      <c r="D1060" s="593" t="s">
        <v>742</v>
      </c>
      <c r="E1060" s="644"/>
      <c r="F1060" s="593"/>
      <c r="G1060" s="593"/>
    </row>
    <row r="1061" spans="1:7" x14ac:dyDescent="0.25">
      <c r="A1061" s="931"/>
      <c r="B1061" s="647" t="s">
        <v>766</v>
      </c>
      <c r="C1061" s="933"/>
      <c r="D1061" s="593" t="s">
        <v>742</v>
      </c>
      <c r="E1061" s="644"/>
      <c r="F1061" s="593"/>
      <c r="G1061" s="593"/>
    </row>
    <row r="1062" spans="1:7" x14ac:dyDescent="0.25">
      <c r="A1062" s="931"/>
      <c r="B1062" s="646" t="s">
        <v>767</v>
      </c>
      <c r="C1062" s="933"/>
      <c r="D1062" s="593"/>
      <c r="E1062" s="644"/>
      <c r="F1062" s="593"/>
      <c r="G1062" s="593"/>
    </row>
    <row r="1063" spans="1:7" x14ac:dyDescent="0.25">
      <c r="A1063" s="931"/>
      <c r="B1063" s="645" t="s">
        <v>768</v>
      </c>
      <c r="C1063" s="933"/>
      <c r="D1063" s="593" t="s">
        <v>742</v>
      </c>
      <c r="E1063" s="644"/>
      <c r="F1063" s="593"/>
      <c r="G1063" s="593"/>
    </row>
    <row r="1064" spans="1:7" x14ac:dyDescent="0.25">
      <c r="A1064" s="931"/>
      <c r="B1064" s="645" t="s">
        <v>769</v>
      </c>
      <c r="C1064" s="933"/>
      <c r="D1064" s="593"/>
      <c r="E1064" s="644"/>
      <c r="F1064" s="593"/>
      <c r="G1064" s="593"/>
    </row>
    <row r="1065" spans="1:7" x14ac:dyDescent="0.25">
      <c r="A1065" s="931"/>
      <c r="B1065" s="647" t="s">
        <v>770</v>
      </c>
      <c r="C1065" s="933"/>
      <c r="D1065" s="654"/>
      <c r="E1065" s="644"/>
      <c r="F1065" s="649"/>
      <c r="G1065" s="649"/>
    </row>
    <row r="1066" spans="1:7" x14ac:dyDescent="0.25">
      <c r="A1066" s="931"/>
      <c r="B1066" s="647" t="s">
        <v>771</v>
      </c>
      <c r="C1066" s="933"/>
      <c r="D1066" s="654"/>
      <c r="E1066" s="644"/>
      <c r="F1066" s="649"/>
      <c r="G1066" s="649"/>
    </row>
    <row r="1067" spans="1:7" x14ac:dyDescent="0.25">
      <c r="A1067" s="931"/>
      <c r="B1067" s="647" t="s">
        <v>772</v>
      </c>
      <c r="C1067" s="933"/>
      <c r="D1067" s="654"/>
      <c r="E1067" s="644"/>
      <c r="F1067" s="649"/>
      <c r="G1067" s="649"/>
    </row>
    <row r="1068" spans="1:7" x14ac:dyDescent="0.25">
      <c r="A1068" s="931"/>
      <c r="B1068" s="647" t="s">
        <v>773</v>
      </c>
      <c r="C1068" s="933"/>
      <c r="D1068" s="654"/>
      <c r="E1068" s="644"/>
      <c r="F1068" s="649"/>
      <c r="G1068" s="649"/>
    </row>
    <row r="1069" spans="1:7" x14ac:dyDescent="0.25">
      <c r="A1069" s="931"/>
      <c r="B1069" s="647" t="s">
        <v>774</v>
      </c>
      <c r="C1069" s="933"/>
      <c r="D1069" s="593" t="s">
        <v>742</v>
      </c>
      <c r="E1069" s="644"/>
      <c r="F1069" s="593"/>
      <c r="G1069" s="593"/>
    </row>
    <row r="1070" spans="1:7" x14ac:dyDescent="0.25">
      <c r="A1070" s="931"/>
      <c r="B1070" s="646" t="s">
        <v>775</v>
      </c>
      <c r="C1070" s="933"/>
      <c r="D1070" s="593"/>
      <c r="E1070" s="644"/>
      <c r="F1070" s="593"/>
      <c r="G1070" s="593"/>
    </row>
    <row r="1071" spans="1:7" ht="25.5" customHeight="1" x14ac:dyDescent="0.25">
      <c r="A1071" s="934" t="s">
        <v>776</v>
      </c>
      <c r="B1071" s="641" t="s">
        <v>731</v>
      </c>
      <c r="C1071" s="642" t="s">
        <v>732</v>
      </c>
      <c r="D1071" s="593"/>
      <c r="E1071" s="935" t="s">
        <v>777</v>
      </c>
      <c r="F1071" s="593"/>
      <c r="G1071" s="593"/>
    </row>
    <row r="1072" spans="1:7" ht="36.5" x14ac:dyDescent="0.25">
      <c r="A1072" s="934"/>
      <c r="B1072" s="641" t="s">
        <v>734</v>
      </c>
      <c r="C1072" s="642" t="s">
        <v>735</v>
      </c>
      <c r="D1072" s="593"/>
      <c r="E1072" s="935"/>
      <c r="F1072" s="593"/>
      <c r="G1072" s="593"/>
    </row>
    <row r="1073" spans="1:7" ht="25" x14ac:dyDescent="0.25">
      <c r="A1073" s="934"/>
      <c r="B1073" s="641" t="s">
        <v>736</v>
      </c>
      <c r="C1073" s="642" t="s">
        <v>737</v>
      </c>
      <c r="D1073" s="593"/>
      <c r="E1073" s="935"/>
      <c r="F1073" s="593"/>
      <c r="G1073" s="593"/>
    </row>
    <row r="1074" spans="1:7" ht="105.5" x14ac:dyDescent="0.25">
      <c r="A1074" s="934"/>
      <c r="B1074" s="641" t="s">
        <v>778</v>
      </c>
      <c r="C1074" s="642" t="s">
        <v>779</v>
      </c>
      <c r="D1074" s="593"/>
      <c r="E1074" s="935"/>
      <c r="F1074" s="593"/>
      <c r="G1074" s="593"/>
    </row>
    <row r="1075" spans="1:7" x14ac:dyDescent="0.25">
      <c r="A1075" s="914" t="s">
        <v>91</v>
      </c>
      <c r="B1075" s="914"/>
      <c r="C1075" s="655"/>
      <c r="D1075" s="655"/>
      <c r="E1075" s="656"/>
      <c r="F1075" s="655"/>
      <c r="G1075" s="657">
        <f>SUM(G1035:G1074)</f>
        <v>0</v>
      </c>
    </row>
    <row r="1080" spans="1:7" ht="12.75" customHeight="1" x14ac:dyDescent="0.25">
      <c r="A1080" s="900" t="s">
        <v>23</v>
      </c>
      <c r="B1080" s="900"/>
      <c r="C1080" s="928">
        <f>Presentación!$C$3</f>
        <v>1990</v>
      </c>
      <c r="D1080" s="928"/>
      <c r="E1080" s="928"/>
      <c r="F1080" s="928"/>
      <c r="G1080" s="928"/>
    </row>
    <row r="1081" spans="1:7" ht="12.75" customHeight="1" x14ac:dyDescent="0.25">
      <c r="A1081" s="639"/>
      <c r="B1081" s="640" t="s">
        <v>24</v>
      </c>
      <c r="C1081" s="928" t="s">
        <v>109</v>
      </c>
      <c r="D1081" s="928"/>
      <c r="E1081" s="928"/>
      <c r="F1081" s="928"/>
      <c r="G1081" s="928"/>
    </row>
    <row r="1082" spans="1:7" ht="12.75" customHeight="1" x14ac:dyDescent="0.25">
      <c r="A1082" s="900" t="s">
        <v>5</v>
      </c>
      <c r="B1082" s="900"/>
      <c r="C1082" s="901" t="s">
        <v>26</v>
      </c>
      <c r="D1082" s="901"/>
      <c r="E1082" s="901"/>
      <c r="F1082" s="901"/>
      <c r="G1082" s="901"/>
    </row>
    <row r="1083" spans="1:7" ht="12.75" customHeight="1" x14ac:dyDescent="0.25">
      <c r="A1083" s="900" t="s">
        <v>27</v>
      </c>
      <c r="B1083" s="900"/>
      <c r="C1083" s="901" t="s">
        <v>716</v>
      </c>
      <c r="D1083" s="901"/>
      <c r="E1083" s="901"/>
      <c r="F1083" s="901"/>
      <c r="G1083" s="901"/>
    </row>
    <row r="1084" spans="1:7" ht="12.75" customHeight="1" x14ac:dyDescent="0.25">
      <c r="A1084" s="900" t="s">
        <v>29</v>
      </c>
      <c r="B1084" s="900"/>
      <c r="C1084" s="901" t="s">
        <v>717</v>
      </c>
      <c r="D1084" s="901"/>
      <c r="E1084" s="901"/>
      <c r="F1084" s="901"/>
      <c r="G1084" s="901"/>
    </row>
    <row r="1085" spans="1:7" ht="12.75" customHeight="1" x14ac:dyDescent="0.25">
      <c r="A1085" s="900" t="s">
        <v>31</v>
      </c>
      <c r="B1085" s="900"/>
      <c r="C1085" s="901" t="s">
        <v>262</v>
      </c>
      <c r="D1085" s="901"/>
      <c r="E1085" s="901"/>
      <c r="F1085" s="901"/>
      <c r="G1085" s="901"/>
    </row>
    <row r="1086" spans="1:7" ht="12.75" customHeight="1" x14ac:dyDescent="0.25">
      <c r="A1086" s="902" t="s">
        <v>33</v>
      </c>
      <c r="B1086" s="902"/>
      <c r="C1086" s="903" t="s">
        <v>718</v>
      </c>
      <c r="D1086" s="903"/>
      <c r="E1086" s="903"/>
      <c r="F1086" s="903"/>
      <c r="G1086" s="903"/>
    </row>
    <row r="1087" spans="1:7" ht="36.75" customHeight="1" x14ac:dyDescent="0.25">
      <c r="A1087" s="747" t="s">
        <v>719</v>
      </c>
      <c r="B1087" s="747"/>
      <c r="C1087" s="929" t="s">
        <v>720</v>
      </c>
      <c r="D1087" s="929"/>
      <c r="E1087" s="929" t="s">
        <v>721</v>
      </c>
      <c r="F1087" s="929"/>
      <c r="G1087" s="592" t="s">
        <v>722</v>
      </c>
    </row>
    <row r="1088" spans="1:7" ht="12" customHeight="1" x14ac:dyDescent="0.25">
      <c r="A1088" s="747"/>
      <c r="B1088" s="747"/>
      <c r="C1088" s="745" t="s">
        <v>723</v>
      </c>
      <c r="D1088" s="745"/>
      <c r="E1088" s="745" t="s">
        <v>724</v>
      </c>
      <c r="F1088" s="745"/>
      <c r="G1088" s="745" t="s">
        <v>725</v>
      </c>
    </row>
    <row r="1089" spans="1:7" x14ac:dyDescent="0.25">
      <c r="A1089" s="747"/>
      <c r="B1089" s="747"/>
      <c r="C1089" s="745"/>
      <c r="D1089" s="745"/>
      <c r="E1089" s="745"/>
      <c r="F1089" s="745"/>
      <c r="G1089" s="745"/>
    </row>
    <row r="1090" spans="1:7" ht="13.5" customHeight="1" x14ac:dyDescent="0.25">
      <c r="A1090" s="747"/>
      <c r="B1090" s="747"/>
      <c r="C1090" s="745"/>
      <c r="D1090" s="745"/>
      <c r="E1090" s="745" t="s">
        <v>726</v>
      </c>
      <c r="F1090" s="745"/>
      <c r="G1090" s="253" t="s">
        <v>727</v>
      </c>
    </row>
    <row r="1091" spans="1:7" ht="13.5" customHeight="1" x14ac:dyDescent="0.35">
      <c r="A1091" s="747"/>
      <c r="B1091" s="747"/>
      <c r="C1091" s="930" t="s">
        <v>728</v>
      </c>
      <c r="D1091" s="930"/>
      <c r="E1091" s="930" t="s">
        <v>308</v>
      </c>
      <c r="F1091" s="930"/>
      <c r="G1091" s="596" t="s">
        <v>729</v>
      </c>
    </row>
    <row r="1092" spans="1:7" ht="25.5" customHeight="1" x14ac:dyDescent="0.25">
      <c r="A1092" s="931" t="s">
        <v>730</v>
      </c>
      <c r="B1092" s="641" t="s">
        <v>731</v>
      </c>
      <c r="C1092" s="642" t="s">
        <v>732</v>
      </c>
      <c r="D1092" s="593"/>
      <c r="E1092" s="932" t="s">
        <v>733</v>
      </c>
      <c r="F1092" s="593"/>
      <c r="G1092" s="593"/>
    </row>
    <row r="1093" spans="1:7" ht="36.5" x14ac:dyDescent="0.25">
      <c r="A1093" s="931"/>
      <c r="B1093" s="641" t="s">
        <v>734</v>
      </c>
      <c r="C1093" s="642" t="s">
        <v>735</v>
      </c>
      <c r="D1093" s="593"/>
      <c r="E1093" s="932"/>
      <c r="F1093" s="593"/>
      <c r="G1093" s="593"/>
    </row>
    <row r="1094" spans="1:7" ht="25" x14ac:dyDescent="0.25">
      <c r="A1094" s="931"/>
      <c r="B1094" s="641" t="s">
        <v>736</v>
      </c>
      <c r="C1094" s="642" t="s">
        <v>737</v>
      </c>
      <c r="D1094" s="593"/>
      <c r="E1094" s="932"/>
      <c r="F1094" s="593"/>
      <c r="G1094" s="593"/>
    </row>
    <row r="1095" spans="1:7" x14ac:dyDescent="0.25">
      <c r="A1095" s="931"/>
      <c r="B1095" s="643" t="s">
        <v>738</v>
      </c>
      <c r="C1095" s="642"/>
      <c r="D1095" s="593"/>
      <c r="E1095" s="932"/>
      <c r="F1095" s="593"/>
      <c r="G1095" s="593"/>
    </row>
    <row r="1096" spans="1:7" ht="12.75" customHeight="1" x14ac:dyDescent="0.25">
      <c r="A1096" s="931"/>
      <c r="B1096" s="643" t="s">
        <v>739</v>
      </c>
      <c r="C1096" s="933" t="s">
        <v>740</v>
      </c>
      <c r="D1096" s="593"/>
      <c r="E1096" s="644"/>
      <c r="F1096" s="593"/>
      <c r="G1096" s="593"/>
    </row>
    <row r="1097" spans="1:7" x14ac:dyDescent="0.25">
      <c r="A1097" s="931"/>
      <c r="B1097" s="645" t="s">
        <v>741</v>
      </c>
      <c r="C1097" s="933"/>
      <c r="D1097" s="593" t="s">
        <v>742</v>
      </c>
      <c r="E1097" s="644"/>
      <c r="F1097" s="593"/>
      <c r="G1097" s="593"/>
    </row>
    <row r="1098" spans="1:7" x14ac:dyDescent="0.25">
      <c r="A1098" s="931"/>
      <c r="B1098" s="645" t="s">
        <v>743</v>
      </c>
      <c r="C1098" s="933"/>
      <c r="D1098" s="593" t="s">
        <v>742</v>
      </c>
      <c r="E1098" s="644"/>
      <c r="F1098" s="593"/>
      <c r="G1098" s="593"/>
    </row>
    <row r="1099" spans="1:7" x14ac:dyDescent="0.25">
      <c r="A1099" s="931"/>
      <c r="B1099" s="646" t="s">
        <v>744</v>
      </c>
      <c r="C1099" s="933"/>
      <c r="D1099" s="593"/>
      <c r="E1099" s="644"/>
      <c r="F1099" s="593"/>
      <c r="G1099" s="593"/>
    </row>
    <row r="1100" spans="1:7" x14ac:dyDescent="0.25">
      <c r="A1100" s="931"/>
      <c r="B1100" s="645" t="s">
        <v>745</v>
      </c>
      <c r="C1100" s="933"/>
      <c r="D1100" s="593"/>
      <c r="E1100" s="644"/>
      <c r="F1100" s="593"/>
      <c r="G1100" s="593"/>
    </row>
    <row r="1101" spans="1:7" x14ac:dyDescent="0.25">
      <c r="A1101" s="931"/>
      <c r="B1101" s="647" t="s">
        <v>746</v>
      </c>
      <c r="C1101" s="933"/>
      <c r="D1101" s="648"/>
      <c r="E1101" s="644"/>
      <c r="F1101" s="649"/>
      <c r="G1101" s="649"/>
    </row>
    <row r="1102" spans="1:7" x14ac:dyDescent="0.25">
      <c r="A1102" s="931"/>
      <c r="B1102" s="647" t="s">
        <v>747</v>
      </c>
      <c r="C1102" s="933"/>
      <c r="D1102" s="654"/>
      <c r="E1102" s="644"/>
      <c r="F1102" s="649"/>
      <c r="G1102" s="649"/>
    </row>
    <row r="1103" spans="1:7" x14ac:dyDescent="0.25">
      <c r="A1103" s="931"/>
      <c r="B1103" s="647" t="s">
        <v>748</v>
      </c>
      <c r="C1103" s="933"/>
      <c r="D1103" s="654"/>
      <c r="E1103" s="644"/>
      <c r="F1103" s="649"/>
      <c r="G1103" s="649"/>
    </row>
    <row r="1104" spans="1:7" x14ac:dyDescent="0.25">
      <c r="A1104" s="931"/>
      <c r="B1104" s="647" t="s">
        <v>749</v>
      </c>
      <c r="C1104" s="933"/>
      <c r="D1104" s="653" t="s">
        <v>742</v>
      </c>
      <c r="E1104" s="644"/>
      <c r="F1104" s="593"/>
      <c r="G1104" s="593"/>
    </row>
    <row r="1105" spans="1:7" x14ac:dyDescent="0.25">
      <c r="A1105" s="931"/>
      <c r="B1105" s="647" t="s">
        <v>750</v>
      </c>
      <c r="C1105" s="933"/>
      <c r="D1105" s="593" t="s">
        <v>742</v>
      </c>
      <c r="E1105" s="644"/>
      <c r="F1105" s="593"/>
      <c r="G1105" s="593"/>
    </row>
    <row r="1106" spans="1:7" x14ac:dyDescent="0.25">
      <c r="A1106" s="931"/>
      <c r="B1106" s="646" t="s">
        <v>751</v>
      </c>
      <c r="C1106" s="933"/>
      <c r="D1106" s="593"/>
      <c r="E1106" s="644"/>
      <c r="F1106" s="593"/>
      <c r="G1106" s="593"/>
    </row>
    <row r="1107" spans="1:7" x14ac:dyDescent="0.25">
      <c r="A1107" s="931"/>
      <c r="B1107" s="645" t="s">
        <v>752</v>
      </c>
      <c r="C1107" s="933"/>
      <c r="D1107" s="593" t="s">
        <v>742</v>
      </c>
      <c r="E1107" s="644"/>
      <c r="F1107" s="593"/>
      <c r="G1107" s="593"/>
    </row>
    <row r="1108" spans="1:7" x14ac:dyDescent="0.25">
      <c r="A1108" s="931"/>
      <c r="B1108" s="645" t="s">
        <v>753</v>
      </c>
      <c r="C1108" s="933"/>
      <c r="D1108" s="593" t="s">
        <v>742</v>
      </c>
      <c r="E1108" s="644"/>
      <c r="F1108" s="593"/>
      <c r="G1108" s="593"/>
    </row>
    <row r="1109" spans="1:7" x14ac:dyDescent="0.25">
      <c r="A1109" s="931"/>
      <c r="B1109" s="647" t="s">
        <v>754</v>
      </c>
      <c r="C1109" s="933"/>
      <c r="D1109" s="593" t="s">
        <v>742</v>
      </c>
      <c r="E1109" s="644"/>
      <c r="F1109" s="593"/>
      <c r="G1109" s="593"/>
    </row>
    <row r="1110" spans="1:7" x14ac:dyDescent="0.25">
      <c r="A1110" s="931"/>
      <c r="B1110" s="647" t="s">
        <v>755</v>
      </c>
      <c r="C1110" s="933"/>
      <c r="D1110" s="593" t="s">
        <v>742</v>
      </c>
      <c r="E1110" s="644"/>
      <c r="F1110" s="593"/>
      <c r="G1110" s="593"/>
    </row>
    <row r="1111" spans="1:7" x14ac:dyDescent="0.25">
      <c r="A1111" s="931"/>
      <c r="B1111" s="647" t="s">
        <v>756</v>
      </c>
      <c r="C1111" s="933"/>
      <c r="D1111" s="593" t="s">
        <v>742</v>
      </c>
      <c r="E1111" s="644"/>
      <c r="F1111" s="593"/>
      <c r="G1111" s="593"/>
    </row>
    <row r="1112" spans="1:7" x14ac:dyDescent="0.25">
      <c r="A1112" s="931"/>
      <c r="B1112" s="647" t="s">
        <v>757</v>
      </c>
      <c r="C1112" s="933"/>
      <c r="D1112" s="593" t="s">
        <v>742</v>
      </c>
      <c r="E1112" s="644"/>
      <c r="F1112" s="593"/>
      <c r="G1112" s="593"/>
    </row>
    <row r="1113" spans="1:7" x14ac:dyDescent="0.25">
      <c r="A1113" s="931"/>
      <c r="B1113" s="647" t="s">
        <v>758</v>
      </c>
      <c r="C1113" s="933"/>
      <c r="D1113" s="593" t="s">
        <v>742</v>
      </c>
      <c r="E1113" s="644"/>
      <c r="F1113" s="593"/>
      <c r="G1113" s="593"/>
    </row>
    <row r="1114" spans="1:7" x14ac:dyDescent="0.25">
      <c r="A1114" s="931"/>
      <c r="B1114" s="646" t="s">
        <v>759</v>
      </c>
      <c r="C1114" s="933"/>
      <c r="D1114" s="593"/>
      <c r="E1114" s="644"/>
      <c r="F1114" s="593"/>
      <c r="G1114" s="593"/>
    </row>
    <row r="1115" spans="1:7" x14ac:dyDescent="0.25">
      <c r="A1115" s="931"/>
      <c r="B1115" s="645" t="s">
        <v>760</v>
      </c>
      <c r="C1115" s="933"/>
      <c r="D1115" s="593" t="s">
        <v>742</v>
      </c>
      <c r="E1115" s="644"/>
      <c r="F1115" s="593"/>
      <c r="G1115" s="593"/>
    </row>
    <row r="1116" spans="1:7" x14ac:dyDescent="0.25">
      <c r="A1116" s="931"/>
      <c r="B1116" s="645" t="s">
        <v>761</v>
      </c>
      <c r="C1116" s="933"/>
      <c r="D1116" s="593" t="s">
        <v>742</v>
      </c>
      <c r="E1116" s="644"/>
      <c r="F1116" s="593"/>
      <c r="G1116" s="593"/>
    </row>
    <row r="1117" spans="1:7" x14ac:dyDescent="0.25">
      <c r="A1117" s="931"/>
      <c r="B1117" s="647" t="s">
        <v>762</v>
      </c>
      <c r="C1117" s="933"/>
      <c r="D1117" s="593" t="s">
        <v>742</v>
      </c>
      <c r="E1117" s="644"/>
      <c r="F1117" s="593"/>
      <c r="G1117" s="593"/>
    </row>
    <row r="1118" spans="1:7" x14ac:dyDescent="0.25">
      <c r="A1118" s="931"/>
      <c r="B1118" s="647" t="s">
        <v>763</v>
      </c>
      <c r="C1118" s="933"/>
      <c r="D1118" s="593" t="s">
        <v>742</v>
      </c>
      <c r="E1118" s="644"/>
      <c r="F1118" s="593"/>
      <c r="G1118" s="593"/>
    </row>
    <row r="1119" spans="1:7" x14ac:dyDescent="0.25">
      <c r="A1119" s="931"/>
      <c r="B1119" s="647" t="s">
        <v>764</v>
      </c>
      <c r="C1119" s="933"/>
      <c r="D1119" s="593" t="s">
        <v>742</v>
      </c>
      <c r="E1119" s="644"/>
      <c r="F1119" s="593"/>
      <c r="G1119" s="593"/>
    </row>
    <row r="1120" spans="1:7" x14ac:dyDescent="0.25">
      <c r="A1120" s="931"/>
      <c r="B1120" s="647" t="s">
        <v>765</v>
      </c>
      <c r="C1120" s="933"/>
      <c r="D1120" s="593" t="s">
        <v>742</v>
      </c>
      <c r="E1120" s="644"/>
      <c r="F1120" s="593"/>
      <c r="G1120" s="593"/>
    </row>
    <row r="1121" spans="1:7" x14ac:dyDescent="0.25">
      <c r="A1121" s="931"/>
      <c r="B1121" s="647" t="s">
        <v>766</v>
      </c>
      <c r="C1121" s="933"/>
      <c r="D1121" s="593" t="s">
        <v>742</v>
      </c>
      <c r="E1121" s="644"/>
      <c r="F1121" s="593"/>
      <c r="G1121" s="593"/>
    </row>
    <row r="1122" spans="1:7" x14ac:dyDescent="0.25">
      <c r="A1122" s="931"/>
      <c r="B1122" s="646" t="s">
        <v>767</v>
      </c>
      <c r="C1122" s="933"/>
      <c r="D1122" s="593"/>
      <c r="E1122" s="644"/>
      <c r="F1122" s="593"/>
      <c r="G1122" s="593"/>
    </row>
    <row r="1123" spans="1:7" x14ac:dyDescent="0.25">
      <c r="A1123" s="931"/>
      <c r="B1123" s="645" t="s">
        <v>768</v>
      </c>
      <c r="C1123" s="933"/>
      <c r="D1123" s="593" t="s">
        <v>742</v>
      </c>
      <c r="E1123" s="644"/>
      <c r="F1123" s="593"/>
      <c r="G1123" s="593"/>
    </row>
    <row r="1124" spans="1:7" x14ac:dyDescent="0.25">
      <c r="A1124" s="931"/>
      <c r="B1124" s="645" t="s">
        <v>769</v>
      </c>
      <c r="C1124" s="933"/>
      <c r="D1124" s="593"/>
      <c r="E1124" s="644"/>
      <c r="F1124" s="593"/>
      <c r="G1124" s="593"/>
    </row>
    <row r="1125" spans="1:7" x14ac:dyDescent="0.25">
      <c r="A1125" s="931"/>
      <c r="B1125" s="647" t="s">
        <v>770</v>
      </c>
      <c r="C1125" s="933"/>
      <c r="D1125" s="654"/>
      <c r="E1125" s="644"/>
      <c r="F1125" s="649"/>
      <c r="G1125" s="649"/>
    </row>
    <row r="1126" spans="1:7" x14ac:dyDescent="0.25">
      <c r="A1126" s="931"/>
      <c r="B1126" s="647" t="s">
        <v>771</v>
      </c>
      <c r="C1126" s="933"/>
      <c r="D1126" s="654"/>
      <c r="E1126" s="644"/>
      <c r="F1126" s="649"/>
      <c r="G1126" s="649"/>
    </row>
    <row r="1127" spans="1:7" x14ac:dyDescent="0.25">
      <c r="A1127" s="931"/>
      <c r="B1127" s="647" t="s">
        <v>772</v>
      </c>
      <c r="C1127" s="933"/>
      <c r="D1127" s="654"/>
      <c r="E1127" s="644"/>
      <c r="F1127" s="649"/>
      <c r="G1127" s="649"/>
    </row>
    <row r="1128" spans="1:7" x14ac:dyDescent="0.25">
      <c r="A1128" s="931"/>
      <c r="B1128" s="647" t="s">
        <v>773</v>
      </c>
      <c r="C1128" s="933"/>
      <c r="D1128" s="654"/>
      <c r="E1128" s="644"/>
      <c r="F1128" s="649"/>
      <c r="G1128" s="649"/>
    </row>
    <row r="1129" spans="1:7" x14ac:dyDescent="0.25">
      <c r="A1129" s="931"/>
      <c r="B1129" s="647" t="s">
        <v>774</v>
      </c>
      <c r="C1129" s="933"/>
      <c r="D1129" s="593" t="s">
        <v>742</v>
      </c>
      <c r="E1129" s="644"/>
      <c r="F1129" s="593"/>
      <c r="G1129" s="593"/>
    </row>
    <row r="1130" spans="1:7" x14ac:dyDescent="0.25">
      <c r="A1130" s="931"/>
      <c r="B1130" s="646" t="s">
        <v>775</v>
      </c>
      <c r="C1130" s="933"/>
      <c r="D1130" s="593"/>
      <c r="E1130" s="644"/>
      <c r="F1130" s="593"/>
      <c r="G1130" s="593"/>
    </row>
    <row r="1131" spans="1:7" ht="25.5" customHeight="1" x14ac:dyDescent="0.25">
      <c r="A1131" s="934" t="s">
        <v>776</v>
      </c>
      <c r="B1131" s="641" t="s">
        <v>731</v>
      </c>
      <c r="C1131" s="642" t="s">
        <v>732</v>
      </c>
      <c r="D1131" s="593"/>
      <c r="E1131" s="935" t="s">
        <v>777</v>
      </c>
      <c r="F1131" s="593"/>
      <c r="G1131" s="593"/>
    </row>
    <row r="1132" spans="1:7" ht="36.5" x14ac:dyDescent="0.25">
      <c r="A1132" s="934"/>
      <c r="B1132" s="641" t="s">
        <v>734</v>
      </c>
      <c r="C1132" s="642" t="s">
        <v>735</v>
      </c>
      <c r="D1132" s="593"/>
      <c r="E1132" s="935"/>
      <c r="F1132" s="593"/>
      <c r="G1132" s="593"/>
    </row>
    <row r="1133" spans="1:7" ht="25" x14ac:dyDescent="0.25">
      <c r="A1133" s="934"/>
      <c r="B1133" s="641" t="s">
        <v>736</v>
      </c>
      <c r="C1133" s="642" t="s">
        <v>737</v>
      </c>
      <c r="D1133" s="593"/>
      <c r="E1133" s="935"/>
      <c r="F1133" s="593"/>
      <c r="G1133" s="593"/>
    </row>
    <row r="1134" spans="1:7" ht="105.5" x14ac:dyDescent="0.25">
      <c r="A1134" s="934"/>
      <c r="B1134" s="641" t="s">
        <v>778</v>
      </c>
      <c r="C1134" s="642" t="s">
        <v>779</v>
      </c>
      <c r="D1134" s="593"/>
      <c r="E1134" s="935"/>
      <c r="F1134" s="593"/>
      <c r="G1134" s="593"/>
    </row>
    <row r="1135" spans="1:7" x14ac:dyDescent="0.25">
      <c r="A1135" s="914" t="s">
        <v>91</v>
      </c>
      <c r="B1135" s="914"/>
      <c r="C1135" s="655"/>
      <c r="D1135" s="655"/>
      <c r="E1135" s="656"/>
      <c r="F1135" s="655"/>
      <c r="G1135" s="657">
        <f>SUM(G1095:G1134)</f>
        <v>0</v>
      </c>
    </row>
    <row r="1140" spans="1:7" x14ac:dyDescent="0.25">
      <c r="A1140" s="936"/>
      <c r="B1140" s="936"/>
      <c r="C1140" s="937"/>
      <c r="D1140" s="937"/>
      <c r="E1140" s="937"/>
      <c r="F1140" s="937"/>
      <c r="G1140" s="937"/>
    </row>
    <row r="1141" spans="1:7" x14ac:dyDescent="0.25">
      <c r="A1141" s="659"/>
      <c r="B1141" s="659"/>
      <c r="C1141" s="937"/>
      <c r="D1141" s="937"/>
      <c r="E1141" s="937"/>
      <c r="F1141" s="937"/>
      <c r="G1141" s="937"/>
    </row>
    <row r="1142" spans="1:7" x14ac:dyDescent="0.25">
      <c r="A1142" s="936"/>
      <c r="B1142" s="936"/>
      <c r="C1142" s="938"/>
      <c r="D1142" s="938"/>
      <c r="E1142" s="938"/>
      <c r="F1142" s="938"/>
      <c r="G1142" s="938"/>
    </row>
    <row r="1143" spans="1:7" x14ac:dyDescent="0.25">
      <c r="A1143" s="936"/>
      <c r="B1143" s="936"/>
      <c r="C1143" s="938"/>
      <c r="D1143" s="938"/>
      <c r="E1143" s="938"/>
      <c r="F1143" s="938"/>
      <c r="G1143" s="938"/>
    </row>
    <row r="1144" spans="1:7" x14ac:dyDescent="0.25">
      <c r="A1144" s="936"/>
      <c r="B1144" s="936"/>
      <c r="C1144" s="938"/>
      <c r="D1144" s="938"/>
      <c r="E1144" s="938"/>
      <c r="F1144" s="938"/>
      <c r="G1144" s="938"/>
    </row>
    <row r="1145" spans="1:7" x14ac:dyDescent="0.25">
      <c r="A1145" s="936"/>
      <c r="B1145" s="936"/>
      <c r="C1145" s="938"/>
      <c r="D1145" s="938"/>
      <c r="E1145" s="938"/>
      <c r="F1145" s="938"/>
      <c r="G1145" s="938"/>
    </row>
    <row r="1146" spans="1:7" x14ac:dyDescent="0.25">
      <c r="A1146" s="936"/>
      <c r="B1146" s="936"/>
      <c r="C1146" s="939"/>
      <c r="D1146" s="939"/>
      <c r="E1146" s="939"/>
      <c r="F1146" s="939"/>
      <c r="G1146" s="939"/>
    </row>
    <row r="1147" spans="1:7" x14ac:dyDescent="0.25">
      <c r="A1147" s="940"/>
      <c r="B1147" s="940"/>
      <c r="C1147" s="941"/>
      <c r="D1147" s="941"/>
      <c r="E1147" s="941"/>
      <c r="F1147" s="941"/>
      <c r="G1147" s="661"/>
    </row>
    <row r="1148" spans="1:7" x14ac:dyDescent="0.25">
      <c r="A1148" s="940"/>
      <c r="B1148" s="940"/>
      <c r="C1148" s="940"/>
      <c r="D1148" s="940"/>
      <c r="E1148" s="940"/>
      <c r="F1148" s="940"/>
      <c r="G1148" s="940"/>
    </row>
    <row r="1149" spans="1:7" x14ac:dyDescent="0.25">
      <c r="A1149" s="940"/>
      <c r="B1149" s="940"/>
      <c r="C1149" s="940"/>
      <c r="D1149" s="940"/>
      <c r="E1149" s="940"/>
      <c r="F1149" s="940"/>
      <c r="G1149" s="940"/>
    </row>
    <row r="1150" spans="1:7" x14ac:dyDescent="0.25">
      <c r="A1150" s="940"/>
      <c r="B1150" s="940"/>
      <c r="C1150" s="940"/>
      <c r="D1150" s="940"/>
      <c r="E1150" s="940"/>
      <c r="F1150" s="940"/>
      <c r="G1150" s="660"/>
    </row>
    <row r="1151" spans="1:7" x14ac:dyDescent="0.25">
      <c r="A1151" s="940"/>
      <c r="B1151" s="940"/>
      <c r="C1151" s="939"/>
      <c r="D1151" s="939"/>
      <c r="E1151" s="939"/>
      <c r="F1151" s="939"/>
      <c r="G1151" s="662"/>
    </row>
    <row r="1152" spans="1:7" x14ac:dyDescent="0.25">
      <c r="A1152" s="942"/>
      <c r="B1152" s="361"/>
      <c r="C1152" s="361"/>
      <c r="D1152" s="663"/>
      <c r="E1152" s="940"/>
      <c r="F1152" s="663"/>
      <c r="G1152" s="663"/>
    </row>
    <row r="1153" spans="1:7" x14ac:dyDescent="0.25">
      <c r="A1153" s="942"/>
      <c r="B1153" s="361"/>
      <c r="C1153" s="361"/>
      <c r="D1153" s="663"/>
      <c r="E1153" s="940"/>
      <c r="F1153" s="663"/>
      <c r="G1153" s="663"/>
    </row>
    <row r="1154" spans="1:7" x14ac:dyDescent="0.25">
      <c r="A1154" s="942"/>
      <c r="B1154" s="361"/>
      <c r="C1154" s="361"/>
      <c r="D1154" s="663"/>
      <c r="E1154" s="940"/>
      <c r="F1154" s="663"/>
      <c r="G1154" s="663"/>
    </row>
    <row r="1155" spans="1:7" x14ac:dyDescent="0.25">
      <c r="A1155" s="942"/>
      <c r="B1155" s="464"/>
      <c r="C1155" s="361"/>
      <c r="D1155" s="663"/>
      <c r="E1155" s="940"/>
      <c r="F1155" s="663"/>
      <c r="G1155" s="663"/>
    </row>
    <row r="1156" spans="1:7" x14ac:dyDescent="0.25">
      <c r="A1156" s="942"/>
      <c r="B1156" s="464"/>
      <c r="C1156" s="942"/>
      <c r="D1156" s="663"/>
      <c r="E1156" s="660"/>
      <c r="F1156" s="663"/>
      <c r="G1156" s="663"/>
    </row>
    <row r="1157" spans="1:7" x14ac:dyDescent="0.25">
      <c r="A1157" s="942"/>
      <c r="B1157" s="664"/>
      <c r="C1157" s="942"/>
      <c r="D1157" s="663"/>
      <c r="E1157" s="660"/>
      <c r="F1157" s="663"/>
      <c r="G1157" s="663"/>
    </row>
    <row r="1158" spans="1:7" x14ac:dyDescent="0.25">
      <c r="A1158" s="942"/>
      <c r="B1158" s="664"/>
      <c r="C1158" s="942"/>
      <c r="D1158" s="663"/>
      <c r="E1158" s="660"/>
      <c r="F1158" s="663"/>
      <c r="G1158" s="663"/>
    </row>
    <row r="1159" spans="1:7" x14ac:dyDescent="0.25">
      <c r="A1159" s="942"/>
      <c r="B1159" s="665"/>
      <c r="C1159" s="942"/>
      <c r="D1159" s="663"/>
      <c r="E1159" s="660"/>
      <c r="F1159" s="663"/>
      <c r="G1159" s="663"/>
    </row>
    <row r="1160" spans="1:7" x14ac:dyDescent="0.25">
      <c r="A1160" s="942"/>
      <c r="B1160" s="664"/>
      <c r="C1160" s="942"/>
      <c r="D1160" s="663"/>
      <c r="E1160" s="660"/>
      <c r="F1160" s="663"/>
      <c r="G1160" s="663"/>
    </row>
    <row r="1161" spans="1:7" x14ac:dyDescent="0.25">
      <c r="A1161" s="942"/>
      <c r="B1161" s="666"/>
      <c r="C1161" s="942"/>
      <c r="D1161" s="667"/>
      <c r="E1161" s="660"/>
      <c r="F1161" s="668"/>
      <c r="G1161" s="668"/>
    </row>
    <row r="1162" spans="1:7" x14ac:dyDescent="0.25">
      <c r="A1162" s="942"/>
      <c r="B1162" s="666"/>
      <c r="C1162" s="942"/>
      <c r="D1162" s="669"/>
      <c r="E1162" s="660"/>
      <c r="F1162" s="668"/>
      <c r="G1162" s="668"/>
    </row>
    <row r="1163" spans="1:7" x14ac:dyDescent="0.25">
      <c r="A1163" s="942"/>
      <c r="B1163" s="666"/>
      <c r="C1163" s="942"/>
      <c r="D1163" s="669"/>
      <c r="E1163" s="660"/>
      <c r="F1163" s="668"/>
      <c r="G1163" s="668"/>
    </row>
    <row r="1164" spans="1:7" x14ac:dyDescent="0.25">
      <c r="A1164" s="942"/>
      <c r="B1164" s="666"/>
      <c r="C1164" s="942"/>
      <c r="D1164" s="670"/>
      <c r="E1164" s="660"/>
      <c r="F1164" s="663"/>
      <c r="G1164" s="663"/>
    </row>
    <row r="1165" spans="1:7" x14ac:dyDescent="0.25">
      <c r="A1165" s="942"/>
      <c r="B1165" s="666"/>
      <c r="C1165" s="942"/>
      <c r="D1165" s="663"/>
      <c r="E1165" s="660"/>
      <c r="F1165" s="663"/>
      <c r="G1165" s="663"/>
    </row>
    <row r="1166" spans="1:7" x14ac:dyDescent="0.25">
      <c r="A1166" s="942"/>
      <c r="B1166" s="665"/>
      <c r="C1166" s="942"/>
      <c r="D1166" s="663"/>
      <c r="E1166" s="660"/>
      <c r="F1166" s="663"/>
      <c r="G1166" s="663"/>
    </row>
    <row r="1167" spans="1:7" x14ac:dyDescent="0.25">
      <c r="A1167" s="942"/>
      <c r="B1167" s="664"/>
      <c r="C1167" s="942"/>
      <c r="D1167" s="663"/>
      <c r="E1167" s="660"/>
      <c r="F1167" s="663"/>
      <c r="G1167" s="663"/>
    </row>
    <row r="1168" spans="1:7" x14ac:dyDescent="0.25">
      <c r="A1168" s="942"/>
      <c r="B1168" s="664"/>
      <c r="C1168" s="942"/>
      <c r="D1168" s="663"/>
      <c r="E1168" s="660"/>
      <c r="F1168" s="663"/>
      <c r="G1168" s="663"/>
    </row>
    <row r="1169" spans="1:7" x14ac:dyDescent="0.25">
      <c r="A1169" s="942"/>
      <c r="B1169" s="666"/>
      <c r="C1169" s="942"/>
      <c r="D1169" s="663"/>
      <c r="E1169" s="660"/>
      <c r="F1169" s="663"/>
      <c r="G1169" s="663"/>
    </row>
    <row r="1170" spans="1:7" x14ac:dyDescent="0.25">
      <c r="A1170" s="942"/>
      <c r="B1170" s="666"/>
      <c r="C1170" s="942"/>
      <c r="D1170" s="663"/>
      <c r="E1170" s="660"/>
      <c r="F1170" s="663"/>
      <c r="G1170" s="663"/>
    </row>
    <row r="1171" spans="1:7" x14ac:dyDescent="0.25">
      <c r="A1171" s="942"/>
      <c r="B1171" s="666"/>
      <c r="C1171" s="942"/>
      <c r="D1171" s="663"/>
      <c r="E1171" s="660"/>
      <c r="F1171" s="663"/>
      <c r="G1171" s="663"/>
    </row>
    <row r="1172" spans="1:7" x14ac:dyDescent="0.25">
      <c r="A1172" s="942"/>
      <c r="B1172" s="666"/>
      <c r="C1172" s="942"/>
      <c r="D1172" s="663"/>
      <c r="E1172" s="660"/>
      <c r="F1172" s="663"/>
      <c r="G1172" s="663"/>
    </row>
    <row r="1173" spans="1:7" x14ac:dyDescent="0.25">
      <c r="A1173" s="942"/>
      <c r="B1173" s="666"/>
      <c r="C1173" s="942"/>
      <c r="D1173" s="663"/>
      <c r="E1173" s="660"/>
      <c r="F1173" s="663"/>
      <c r="G1173" s="663"/>
    </row>
    <row r="1174" spans="1:7" x14ac:dyDescent="0.25">
      <c r="A1174" s="942"/>
      <c r="B1174" s="665"/>
      <c r="C1174" s="942"/>
      <c r="D1174" s="663"/>
      <c r="E1174" s="660"/>
      <c r="F1174" s="663"/>
      <c r="G1174" s="663"/>
    </row>
    <row r="1175" spans="1:7" x14ac:dyDescent="0.25">
      <c r="A1175" s="942"/>
      <c r="B1175" s="664"/>
      <c r="C1175" s="942"/>
      <c r="D1175" s="663"/>
      <c r="E1175" s="660"/>
      <c r="F1175" s="663"/>
      <c r="G1175" s="663"/>
    </row>
    <row r="1176" spans="1:7" x14ac:dyDescent="0.25">
      <c r="A1176" s="942"/>
      <c r="B1176" s="664"/>
      <c r="C1176" s="942"/>
      <c r="D1176" s="663"/>
      <c r="E1176" s="660"/>
      <c r="F1176" s="663"/>
      <c r="G1176" s="663"/>
    </row>
    <row r="1177" spans="1:7" x14ac:dyDescent="0.25">
      <c r="A1177" s="942"/>
      <c r="B1177" s="666"/>
      <c r="C1177" s="942"/>
      <c r="D1177" s="663"/>
      <c r="E1177" s="660"/>
      <c r="F1177" s="663"/>
      <c r="G1177" s="663"/>
    </row>
    <row r="1178" spans="1:7" x14ac:dyDescent="0.25">
      <c r="A1178" s="942"/>
      <c r="B1178" s="666"/>
      <c r="C1178" s="942"/>
      <c r="D1178" s="663"/>
      <c r="E1178" s="660"/>
      <c r="F1178" s="663"/>
      <c r="G1178" s="663"/>
    </row>
    <row r="1179" spans="1:7" x14ac:dyDescent="0.25">
      <c r="A1179" s="942"/>
      <c r="B1179" s="666"/>
      <c r="C1179" s="942"/>
      <c r="D1179" s="663"/>
      <c r="E1179" s="660"/>
      <c r="F1179" s="663"/>
      <c r="G1179" s="663"/>
    </row>
    <row r="1180" spans="1:7" x14ac:dyDescent="0.25">
      <c r="A1180" s="942"/>
      <c r="B1180" s="666"/>
      <c r="C1180" s="942"/>
      <c r="D1180" s="663"/>
      <c r="E1180" s="660"/>
      <c r="F1180" s="663"/>
      <c r="G1180" s="663"/>
    </row>
    <row r="1181" spans="1:7" x14ac:dyDescent="0.25">
      <c r="A1181" s="942"/>
      <c r="B1181" s="666"/>
      <c r="C1181" s="942"/>
      <c r="D1181" s="663"/>
      <c r="E1181" s="660"/>
      <c r="F1181" s="663"/>
      <c r="G1181" s="663"/>
    </row>
    <row r="1182" spans="1:7" x14ac:dyDescent="0.25">
      <c r="A1182" s="942"/>
      <c r="B1182" s="665"/>
      <c r="C1182" s="942"/>
      <c r="D1182" s="663"/>
      <c r="E1182" s="660"/>
      <c r="F1182" s="663"/>
      <c r="G1182" s="663"/>
    </row>
    <row r="1183" spans="1:7" x14ac:dyDescent="0.25">
      <c r="A1183" s="942"/>
      <c r="B1183" s="664"/>
      <c r="C1183" s="942"/>
      <c r="D1183" s="663"/>
      <c r="E1183" s="660"/>
      <c r="F1183" s="663"/>
      <c r="G1183" s="663"/>
    </row>
    <row r="1184" spans="1:7" x14ac:dyDescent="0.25">
      <c r="A1184" s="942"/>
      <c r="B1184" s="664"/>
      <c r="C1184" s="942"/>
      <c r="D1184" s="663"/>
      <c r="E1184" s="660"/>
      <c r="F1184" s="663"/>
      <c r="G1184" s="663"/>
    </row>
    <row r="1185" spans="1:7" x14ac:dyDescent="0.25">
      <c r="A1185" s="942"/>
      <c r="B1185" s="666"/>
      <c r="C1185" s="942"/>
      <c r="D1185" s="669"/>
      <c r="E1185" s="660"/>
      <c r="F1185" s="668"/>
      <c r="G1185" s="668"/>
    </row>
    <row r="1186" spans="1:7" x14ac:dyDescent="0.25">
      <c r="A1186" s="942"/>
      <c r="B1186" s="666"/>
      <c r="C1186" s="942"/>
      <c r="D1186" s="669"/>
      <c r="E1186" s="660"/>
      <c r="F1186" s="668"/>
      <c r="G1186" s="668"/>
    </row>
    <row r="1187" spans="1:7" x14ac:dyDescent="0.25">
      <c r="A1187" s="942"/>
      <c r="B1187" s="666"/>
      <c r="C1187" s="942"/>
      <c r="D1187" s="669"/>
      <c r="E1187" s="660"/>
      <c r="F1187" s="668"/>
      <c r="G1187" s="668"/>
    </row>
    <row r="1188" spans="1:7" x14ac:dyDescent="0.25">
      <c r="A1188" s="942"/>
      <c r="B1188" s="666"/>
      <c r="C1188" s="942"/>
      <c r="D1188" s="669"/>
      <c r="E1188" s="660"/>
      <c r="F1188" s="668"/>
      <c r="G1188" s="668"/>
    </row>
    <row r="1189" spans="1:7" x14ac:dyDescent="0.25">
      <c r="A1189" s="942"/>
      <c r="B1189" s="666"/>
      <c r="C1189" s="942"/>
      <c r="D1189" s="663"/>
      <c r="E1189" s="660"/>
      <c r="F1189" s="663"/>
      <c r="G1189" s="663"/>
    </row>
    <row r="1190" spans="1:7" x14ac:dyDescent="0.25">
      <c r="A1190" s="942"/>
      <c r="B1190" s="665"/>
      <c r="C1190" s="942"/>
      <c r="D1190" s="663"/>
      <c r="E1190" s="660"/>
      <c r="F1190" s="663"/>
      <c r="G1190" s="663"/>
    </row>
    <row r="1191" spans="1:7" x14ac:dyDescent="0.25">
      <c r="A1191" s="943"/>
      <c r="B1191" s="361"/>
      <c r="C1191" s="361"/>
      <c r="D1191" s="663"/>
      <c r="E1191" s="940"/>
      <c r="F1191" s="663"/>
      <c r="G1191" s="663"/>
    </row>
    <row r="1192" spans="1:7" x14ac:dyDescent="0.25">
      <c r="A1192" s="943"/>
      <c r="B1192" s="361"/>
      <c r="C1192" s="361"/>
      <c r="D1192" s="663"/>
      <c r="E1192" s="940"/>
      <c r="F1192" s="663"/>
      <c r="G1192" s="663"/>
    </row>
    <row r="1193" spans="1:7" x14ac:dyDescent="0.25">
      <c r="A1193" s="943"/>
      <c r="B1193" s="361"/>
      <c r="C1193" s="361"/>
      <c r="D1193" s="663"/>
      <c r="E1193" s="940"/>
      <c r="F1193" s="663"/>
      <c r="G1193" s="663"/>
    </row>
    <row r="1194" spans="1:7" x14ac:dyDescent="0.25">
      <c r="A1194" s="943"/>
      <c r="B1194" s="361"/>
      <c r="C1194" s="361"/>
      <c r="D1194" s="663"/>
      <c r="E1194" s="940"/>
      <c r="F1194" s="663"/>
      <c r="G1194" s="663"/>
    </row>
    <row r="1195" spans="1:7" x14ac:dyDescent="0.25">
      <c r="A1195" s="944"/>
      <c r="B1195" s="944"/>
      <c r="C1195" s="663"/>
      <c r="D1195" s="663"/>
      <c r="E1195" s="663"/>
      <c r="F1195" s="663"/>
      <c r="G1195" s="671"/>
    </row>
    <row r="1200" spans="1:7" x14ac:dyDescent="0.25">
      <c r="A1200" s="936"/>
      <c r="B1200" s="936"/>
      <c r="C1200" s="937"/>
      <c r="D1200" s="937"/>
      <c r="E1200" s="937"/>
      <c r="F1200" s="937"/>
      <c r="G1200" s="937"/>
    </row>
    <row r="1201" spans="1:7" x14ac:dyDescent="0.25">
      <c r="A1201" s="659"/>
      <c r="B1201" s="659"/>
      <c r="C1201" s="937"/>
      <c r="D1201" s="937"/>
      <c r="E1201" s="937"/>
      <c r="F1201" s="937"/>
      <c r="G1201" s="937"/>
    </row>
    <row r="1202" spans="1:7" x14ac:dyDescent="0.25">
      <c r="A1202" s="936"/>
      <c r="B1202" s="936"/>
      <c r="C1202" s="938"/>
      <c r="D1202" s="938"/>
      <c r="E1202" s="938"/>
      <c r="F1202" s="938"/>
      <c r="G1202" s="938"/>
    </row>
    <row r="1203" spans="1:7" x14ac:dyDescent="0.25">
      <c r="A1203" s="936"/>
      <c r="B1203" s="936"/>
      <c r="C1203" s="938"/>
      <c r="D1203" s="938"/>
      <c r="E1203" s="938"/>
      <c r="F1203" s="938"/>
      <c r="G1203" s="938"/>
    </row>
    <row r="1204" spans="1:7" x14ac:dyDescent="0.25">
      <c r="A1204" s="936"/>
      <c r="B1204" s="936"/>
      <c r="C1204" s="938"/>
      <c r="D1204" s="938"/>
      <c r="E1204" s="938"/>
      <c r="F1204" s="938"/>
      <c r="G1204" s="938"/>
    </row>
    <row r="1205" spans="1:7" x14ac:dyDescent="0.25">
      <c r="A1205" s="936"/>
      <c r="B1205" s="936"/>
      <c r="C1205" s="938"/>
      <c r="D1205" s="938"/>
      <c r="E1205" s="938"/>
      <c r="F1205" s="938"/>
      <c r="G1205" s="938"/>
    </row>
    <row r="1206" spans="1:7" x14ac:dyDescent="0.25">
      <c r="A1206" s="936"/>
      <c r="B1206" s="936"/>
      <c r="C1206" s="939"/>
      <c r="D1206" s="939"/>
      <c r="E1206" s="939"/>
      <c r="F1206" s="939"/>
      <c r="G1206" s="939"/>
    </row>
    <row r="1207" spans="1:7" x14ac:dyDescent="0.25">
      <c r="A1207" s="940"/>
      <c r="B1207" s="940"/>
      <c r="C1207" s="941"/>
      <c r="D1207" s="941"/>
      <c r="E1207" s="941"/>
      <c r="F1207" s="941"/>
      <c r="G1207" s="661"/>
    </row>
    <row r="1208" spans="1:7" x14ac:dyDescent="0.25">
      <c r="A1208" s="940"/>
      <c r="B1208" s="940"/>
      <c r="C1208" s="940"/>
      <c r="D1208" s="940"/>
      <c r="E1208" s="940"/>
      <c r="F1208" s="940"/>
      <c r="G1208" s="940"/>
    </row>
    <row r="1209" spans="1:7" x14ac:dyDescent="0.25">
      <c r="A1209" s="940"/>
      <c r="B1209" s="940"/>
      <c r="C1209" s="940"/>
      <c r="D1209" s="940"/>
      <c r="E1209" s="940"/>
      <c r="F1209" s="940"/>
      <c r="G1209" s="940"/>
    </row>
    <row r="1210" spans="1:7" x14ac:dyDescent="0.25">
      <c r="A1210" s="940"/>
      <c r="B1210" s="940"/>
      <c r="C1210" s="940"/>
      <c r="D1210" s="940"/>
      <c r="E1210" s="940"/>
      <c r="F1210" s="940"/>
      <c r="G1210" s="660"/>
    </row>
    <row r="1211" spans="1:7" x14ac:dyDescent="0.25">
      <c r="A1211" s="940"/>
      <c r="B1211" s="940"/>
      <c r="C1211" s="939"/>
      <c r="D1211" s="939"/>
      <c r="E1211" s="939"/>
      <c r="F1211" s="939"/>
      <c r="G1211" s="662"/>
    </row>
    <row r="1212" spans="1:7" x14ac:dyDescent="0.25">
      <c r="A1212" s="942"/>
      <c r="B1212" s="361"/>
      <c r="C1212" s="361"/>
      <c r="D1212" s="663"/>
      <c r="E1212" s="940"/>
      <c r="F1212" s="663"/>
      <c r="G1212" s="663"/>
    </row>
    <row r="1213" spans="1:7" x14ac:dyDescent="0.25">
      <c r="A1213" s="942"/>
      <c r="B1213" s="361"/>
      <c r="C1213" s="361"/>
      <c r="D1213" s="663"/>
      <c r="E1213" s="940"/>
      <c r="F1213" s="663"/>
      <c r="G1213" s="663"/>
    </row>
    <row r="1214" spans="1:7" x14ac:dyDescent="0.25">
      <c r="A1214" s="942"/>
      <c r="B1214" s="361"/>
      <c r="C1214" s="361"/>
      <c r="D1214" s="663"/>
      <c r="E1214" s="940"/>
      <c r="F1214" s="663"/>
      <c r="G1214" s="663"/>
    </row>
    <row r="1215" spans="1:7" x14ac:dyDescent="0.25">
      <c r="A1215" s="942"/>
      <c r="B1215" s="464"/>
      <c r="C1215" s="361"/>
      <c r="D1215" s="663"/>
      <c r="E1215" s="940"/>
      <c r="F1215" s="663"/>
      <c r="G1215" s="663"/>
    </row>
    <row r="1216" spans="1:7" x14ac:dyDescent="0.25">
      <c r="A1216" s="942"/>
      <c r="B1216" s="464"/>
      <c r="C1216" s="942"/>
      <c r="D1216" s="663"/>
      <c r="E1216" s="660"/>
      <c r="F1216" s="663"/>
      <c r="G1216" s="663"/>
    </row>
    <row r="1217" spans="1:7" x14ac:dyDescent="0.25">
      <c r="A1217" s="942"/>
      <c r="B1217" s="664"/>
      <c r="C1217" s="942"/>
      <c r="D1217" s="663"/>
      <c r="E1217" s="660"/>
      <c r="F1217" s="663"/>
      <c r="G1217" s="663"/>
    </row>
    <row r="1218" spans="1:7" x14ac:dyDescent="0.25">
      <c r="A1218" s="942"/>
      <c r="B1218" s="664"/>
      <c r="C1218" s="942"/>
      <c r="D1218" s="663"/>
      <c r="E1218" s="660"/>
      <c r="F1218" s="663"/>
      <c r="G1218" s="663"/>
    </row>
    <row r="1219" spans="1:7" x14ac:dyDescent="0.25">
      <c r="A1219" s="942"/>
      <c r="B1219" s="665"/>
      <c r="C1219" s="942"/>
      <c r="D1219" s="663"/>
      <c r="E1219" s="660"/>
      <c r="F1219" s="663"/>
      <c r="G1219" s="663"/>
    </row>
    <row r="1220" spans="1:7" x14ac:dyDescent="0.25">
      <c r="A1220" s="942"/>
      <c r="B1220" s="664"/>
      <c r="C1220" s="942"/>
      <c r="D1220" s="663"/>
      <c r="E1220" s="660"/>
      <c r="F1220" s="663"/>
      <c r="G1220" s="663"/>
    </row>
    <row r="1221" spans="1:7" x14ac:dyDescent="0.25">
      <c r="A1221" s="942"/>
      <c r="B1221" s="666"/>
      <c r="C1221" s="942"/>
      <c r="D1221" s="667"/>
      <c r="E1221" s="660"/>
      <c r="F1221" s="668"/>
      <c r="G1221" s="668"/>
    </row>
    <row r="1222" spans="1:7" x14ac:dyDescent="0.25">
      <c r="A1222" s="942"/>
      <c r="B1222" s="666"/>
      <c r="C1222" s="942"/>
      <c r="D1222" s="669"/>
      <c r="E1222" s="660"/>
      <c r="F1222" s="668"/>
      <c r="G1222" s="668"/>
    </row>
    <row r="1223" spans="1:7" x14ac:dyDescent="0.25">
      <c r="A1223" s="942"/>
      <c r="B1223" s="666"/>
      <c r="C1223" s="942"/>
      <c r="D1223" s="669"/>
      <c r="E1223" s="660"/>
      <c r="F1223" s="668"/>
      <c r="G1223" s="668"/>
    </row>
    <row r="1224" spans="1:7" x14ac:dyDescent="0.25">
      <c r="A1224" s="942"/>
      <c r="B1224" s="666"/>
      <c r="C1224" s="942"/>
      <c r="D1224" s="670"/>
      <c r="E1224" s="660"/>
      <c r="F1224" s="663"/>
      <c r="G1224" s="663"/>
    </row>
    <row r="1225" spans="1:7" x14ac:dyDescent="0.25">
      <c r="A1225" s="942"/>
      <c r="B1225" s="666"/>
      <c r="C1225" s="942"/>
      <c r="D1225" s="663"/>
      <c r="E1225" s="660"/>
      <c r="F1225" s="663"/>
      <c r="G1225" s="663"/>
    </row>
    <row r="1226" spans="1:7" x14ac:dyDescent="0.25">
      <c r="A1226" s="942"/>
      <c r="B1226" s="665"/>
      <c r="C1226" s="942"/>
      <c r="D1226" s="663"/>
      <c r="E1226" s="660"/>
      <c r="F1226" s="663"/>
      <c r="G1226" s="663"/>
    </row>
    <row r="1227" spans="1:7" x14ac:dyDescent="0.25">
      <c r="A1227" s="942"/>
      <c r="B1227" s="664"/>
      <c r="C1227" s="942"/>
      <c r="D1227" s="663"/>
      <c r="E1227" s="660"/>
      <c r="F1227" s="663"/>
      <c r="G1227" s="663"/>
    </row>
    <row r="1228" spans="1:7" x14ac:dyDescent="0.25">
      <c r="A1228" s="942"/>
      <c r="B1228" s="664"/>
      <c r="C1228" s="942"/>
      <c r="D1228" s="663"/>
      <c r="E1228" s="660"/>
      <c r="F1228" s="663"/>
      <c r="G1228" s="663"/>
    </row>
    <row r="1229" spans="1:7" x14ac:dyDescent="0.25">
      <c r="A1229" s="942"/>
      <c r="B1229" s="666"/>
      <c r="C1229" s="942"/>
      <c r="D1229" s="663"/>
      <c r="E1229" s="660"/>
      <c r="F1229" s="663"/>
      <c r="G1229" s="663"/>
    </row>
    <row r="1230" spans="1:7" x14ac:dyDescent="0.25">
      <c r="A1230" s="942"/>
      <c r="B1230" s="666"/>
      <c r="C1230" s="942"/>
      <c r="D1230" s="663"/>
      <c r="E1230" s="660"/>
      <c r="F1230" s="663"/>
      <c r="G1230" s="663"/>
    </row>
    <row r="1231" spans="1:7" x14ac:dyDescent="0.25">
      <c r="A1231" s="942"/>
      <c r="B1231" s="666"/>
      <c r="C1231" s="942"/>
      <c r="D1231" s="663"/>
      <c r="E1231" s="660"/>
      <c r="F1231" s="663"/>
      <c r="G1231" s="663"/>
    </row>
    <row r="1232" spans="1:7" x14ac:dyDescent="0.25">
      <c r="A1232" s="942"/>
      <c r="B1232" s="666"/>
      <c r="C1232" s="942"/>
      <c r="D1232" s="663"/>
      <c r="E1232" s="660"/>
      <c r="F1232" s="663"/>
      <c r="G1232" s="663"/>
    </row>
    <row r="1233" spans="1:7" x14ac:dyDescent="0.25">
      <c r="A1233" s="942"/>
      <c r="B1233" s="666"/>
      <c r="C1233" s="942"/>
      <c r="D1233" s="663"/>
      <c r="E1233" s="660"/>
      <c r="F1233" s="663"/>
      <c r="G1233" s="663"/>
    </row>
    <row r="1234" spans="1:7" x14ac:dyDescent="0.25">
      <c r="A1234" s="942"/>
      <c r="B1234" s="665"/>
      <c r="C1234" s="942"/>
      <c r="D1234" s="663"/>
      <c r="E1234" s="660"/>
      <c r="F1234" s="663"/>
      <c r="G1234" s="663"/>
    </row>
    <row r="1235" spans="1:7" x14ac:dyDescent="0.25">
      <c r="A1235" s="942"/>
      <c r="B1235" s="664"/>
      <c r="C1235" s="942"/>
      <c r="D1235" s="663"/>
      <c r="E1235" s="660"/>
      <c r="F1235" s="663"/>
      <c r="G1235" s="663"/>
    </row>
    <row r="1236" spans="1:7" x14ac:dyDescent="0.25">
      <c r="A1236" s="942"/>
      <c r="B1236" s="664"/>
      <c r="C1236" s="942"/>
      <c r="D1236" s="663"/>
      <c r="E1236" s="660"/>
      <c r="F1236" s="663"/>
      <c r="G1236" s="663"/>
    </row>
    <row r="1237" spans="1:7" x14ac:dyDescent="0.25">
      <c r="A1237" s="942"/>
      <c r="B1237" s="666"/>
      <c r="C1237" s="942"/>
      <c r="D1237" s="663"/>
      <c r="E1237" s="660"/>
      <c r="F1237" s="663"/>
      <c r="G1237" s="663"/>
    </row>
    <row r="1238" spans="1:7" x14ac:dyDescent="0.25">
      <c r="A1238" s="942"/>
      <c r="B1238" s="666"/>
      <c r="C1238" s="942"/>
      <c r="D1238" s="663"/>
      <c r="E1238" s="660"/>
      <c r="F1238" s="663"/>
      <c r="G1238" s="663"/>
    </row>
    <row r="1239" spans="1:7" x14ac:dyDescent="0.25">
      <c r="A1239" s="942"/>
      <c r="B1239" s="666"/>
      <c r="C1239" s="942"/>
      <c r="D1239" s="663"/>
      <c r="E1239" s="660"/>
      <c r="F1239" s="663"/>
      <c r="G1239" s="663"/>
    </row>
    <row r="1240" spans="1:7" x14ac:dyDescent="0.25">
      <c r="A1240" s="942"/>
      <c r="B1240" s="666"/>
      <c r="C1240" s="942"/>
      <c r="D1240" s="663"/>
      <c r="E1240" s="660"/>
      <c r="F1240" s="663"/>
      <c r="G1240" s="663"/>
    </row>
    <row r="1241" spans="1:7" x14ac:dyDescent="0.25">
      <c r="A1241" s="942"/>
      <c r="B1241" s="666"/>
      <c r="C1241" s="942"/>
      <c r="D1241" s="663"/>
      <c r="E1241" s="660"/>
      <c r="F1241" s="663"/>
      <c r="G1241" s="663"/>
    </row>
    <row r="1242" spans="1:7" x14ac:dyDescent="0.25">
      <c r="A1242" s="942"/>
      <c r="B1242" s="665"/>
      <c r="C1242" s="942"/>
      <c r="D1242" s="663"/>
      <c r="E1242" s="660"/>
      <c r="F1242" s="663"/>
      <c r="G1242" s="663"/>
    </row>
    <row r="1243" spans="1:7" x14ac:dyDescent="0.25">
      <c r="A1243" s="942"/>
      <c r="B1243" s="664"/>
      <c r="C1243" s="942"/>
      <c r="D1243" s="663"/>
      <c r="E1243" s="660"/>
      <c r="F1243" s="663"/>
      <c r="G1243" s="663"/>
    </row>
    <row r="1244" spans="1:7" x14ac:dyDescent="0.25">
      <c r="A1244" s="942"/>
      <c r="B1244" s="664"/>
      <c r="C1244" s="942"/>
      <c r="D1244" s="663"/>
      <c r="E1244" s="660"/>
      <c r="F1244" s="663"/>
      <c r="G1244" s="663"/>
    </row>
    <row r="1245" spans="1:7" x14ac:dyDescent="0.25">
      <c r="A1245" s="942"/>
      <c r="B1245" s="666"/>
      <c r="C1245" s="942"/>
      <c r="D1245" s="669"/>
      <c r="E1245" s="660"/>
      <c r="F1245" s="668"/>
      <c r="G1245" s="668"/>
    </row>
    <row r="1246" spans="1:7" x14ac:dyDescent="0.25">
      <c r="A1246" s="942"/>
      <c r="B1246" s="666"/>
      <c r="C1246" s="942"/>
      <c r="D1246" s="669"/>
      <c r="E1246" s="660"/>
      <c r="F1246" s="668"/>
      <c r="G1246" s="668"/>
    </row>
    <row r="1247" spans="1:7" x14ac:dyDescent="0.25">
      <c r="A1247" s="942"/>
      <c r="B1247" s="666"/>
      <c r="C1247" s="942"/>
      <c r="D1247" s="669"/>
      <c r="E1247" s="660"/>
      <c r="F1247" s="668"/>
      <c r="G1247" s="668"/>
    </row>
    <row r="1248" spans="1:7" x14ac:dyDescent="0.25">
      <c r="A1248" s="942"/>
      <c r="B1248" s="666"/>
      <c r="C1248" s="942"/>
      <c r="D1248" s="669"/>
      <c r="E1248" s="660"/>
      <c r="F1248" s="668"/>
      <c r="G1248" s="668"/>
    </row>
    <row r="1249" spans="1:7" x14ac:dyDescent="0.25">
      <c r="A1249" s="942"/>
      <c r="B1249" s="666"/>
      <c r="C1249" s="942"/>
      <c r="D1249" s="663"/>
      <c r="E1249" s="660"/>
      <c r="F1249" s="663"/>
      <c r="G1249" s="663"/>
    </row>
    <row r="1250" spans="1:7" x14ac:dyDescent="0.25">
      <c r="A1250" s="942"/>
      <c r="B1250" s="665"/>
      <c r="C1250" s="942"/>
      <c r="D1250" s="663"/>
      <c r="E1250" s="660"/>
      <c r="F1250" s="663"/>
      <c r="G1250" s="663"/>
    </row>
    <row r="1251" spans="1:7" x14ac:dyDescent="0.25">
      <c r="A1251" s="943"/>
      <c r="B1251" s="361"/>
      <c r="C1251" s="361"/>
      <c r="D1251" s="663"/>
      <c r="E1251" s="940"/>
      <c r="F1251" s="663"/>
      <c r="G1251" s="663"/>
    </row>
    <row r="1252" spans="1:7" x14ac:dyDescent="0.25">
      <c r="A1252" s="943"/>
      <c r="B1252" s="361"/>
      <c r="C1252" s="361"/>
      <c r="D1252" s="663"/>
      <c r="E1252" s="940"/>
      <c r="F1252" s="663"/>
      <c r="G1252" s="663"/>
    </row>
    <row r="1253" spans="1:7" x14ac:dyDescent="0.25">
      <c r="A1253" s="943"/>
      <c r="B1253" s="361"/>
      <c r="C1253" s="361"/>
      <c r="D1253" s="663"/>
      <c r="E1253" s="940"/>
      <c r="F1253" s="663"/>
      <c r="G1253" s="663"/>
    </row>
    <row r="1254" spans="1:7" x14ac:dyDescent="0.25">
      <c r="A1254" s="943"/>
      <c r="B1254" s="361"/>
      <c r="C1254" s="361"/>
      <c r="D1254" s="663"/>
      <c r="E1254" s="940"/>
      <c r="F1254" s="663"/>
      <c r="G1254" s="663"/>
    </row>
    <row r="1255" spans="1:7" x14ac:dyDescent="0.25">
      <c r="A1255" s="944"/>
      <c r="B1255" s="944"/>
      <c r="C1255" s="663"/>
      <c r="D1255" s="663"/>
      <c r="E1255" s="663"/>
      <c r="F1255" s="663"/>
      <c r="G1255" s="671"/>
    </row>
  </sheetData>
  <mergeCells count="609">
    <mergeCell ref="A1212:A1250"/>
    <mergeCell ref="E1212:E1215"/>
    <mergeCell ref="C1216:C1250"/>
    <mergeCell ref="A1251:A1254"/>
    <mergeCell ref="E1251:E1254"/>
    <mergeCell ref="A1255:B1255"/>
    <mergeCell ref="A1207:B1211"/>
    <mergeCell ref="C1207:D1207"/>
    <mergeCell ref="E1207:F1207"/>
    <mergeCell ref="C1208:D1209"/>
    <mergeCell ref="E1208:F1209"/>
    <mergeCell ref="G1208:G1209"/>
    <mergeCell ref="C1210:D1210"/>
    <mergeCell ref="E1210:F1210"/>
    <mergeCell ref="C1211:D1211"/>
    <mergeCell ref="E1211:F1211"/>
    <mergeCell ref="A1202:B1202"/>
    <mergeCell ref="C1202:G1202"/>
    <mergeCell ref="A1203:B1203"/>
    <mergeCell ref="C1203:G1203"/>
    <mergeCell ref="A1204:B1204"/>
    <mergeCell ref="C1204:G1204"/>
    <mergeCell ref="A1205:B1205"/>
    <mergeCell ref="C1205:G1205"/>
    <mergeCell ref="A1206:B1206"/>
    <mergeCell ref="C1206:G1206"/>
    <mergeCell ref="A1152:A1190"/>
    <mergeCell ref="E1152:E1155"/>
    <mergeCell ref="C1156:C1190"/>
    <mergeCell ref="A1191:A1194"/>
    <mergeCell ref="E1191:E1194"/>
    <mergeCell ref="A1195:B1195"/>
    <mergeCell ref="A1200:B1200"/>
    <mergeCell ref="C1200:G1200"/>
    <mergeCell ref="C1201:G1201"/>
    <mergeCell ref="A1147:B1151"/>
    <mergeCell ref="C1147:D1147"/>
    <mergeCell ref="E1147:F1147"/>
    <mergeCell ref="C1148:D1149"/>
    <mergeCell ref="E1148:F1149"/>
    <mergeCell ref="G1148:G1149"/>
    <mergeCell ref="C1150:D1150"/>
    <mergeCell ref="E1150:F1150"/>
    <mergeCell ref="C1151:D1151"/>
    <mergeCell ref="E1151:F1151"/>
    <mergeCell ref="A1142:B1142"/>
    <mergeCell ref="C1142:G1142"/>
    <mergeCell ref="A1143:B1143"/>
    <mergeCell ref="C1143:G1143"/>
    <mergeCell ref="A1144:B1144"/>
    <mergeCell ref="C1144:G1144"/>
    <mergeCell ref="A1145:B1145"/>
    <mergeCell ref="C1145:G1145"/>
    <mergeCell ref="A1146:B1146"/>
    <mergeCell ref="C1146:G1146"/>
    <mergeCell ref="A1092:A1130"/>
    <mergeCell ref="E1092:E1095"/>
    <mergeCell ref="C1096:C1130"/>
    <mergeCell ref="A1131:A1134"/>
    <mergeCell ref="E1131:E1134"/>
    <mergeCell ref="A1135:B1135"/>
    <mergeCell ref="A1140:B1140"/>
    <mergeCell ref="C1140:G1140"/>
    <mergeCell ref="C1141:G1141"/>
    <mergeCell ref="A1087:B1091"/>
    <mergeCell ref="C1087:D1087"/>
    <mergeCell ref="E1087:F1087"/>
    <mergeCell ref="C1088:D1089"/>
    <mergeCell ref="E1088:F1089"/>
    <mergeCell ref="G1088:G1089"/>
    <mergeCell ref="C1090:D1090"/>
    <mergeCell ref="E1090:F1090"/>
    <mergeCell ref="C1091:D1091"/>
    <mergeCell ref="E1091:F1091"/>
    <mergeCell ref="A1082:B1082"/>
    <mergeCell ref="C1082:G1082"/>
    <mergeCell ref="A1083:B1083"/>
    <mergeCell ref="C1083:G1083"/>
    <mergeCell ref="A1084:B1084"/>
    <mergeCell ref="C1084:G1084"/>
    <mergeCell ref="A1085:B1085"/>
    <mergeCell ref="C1085:G1085"/>
    <mergeCell ref="A1086:B1086"/>
    <mergeCell ref="C1086:G1086"/>
    <mergeCell ref="A1032:A1070"/>
    <mergeCell ref="E1032:E1035"/>
    <mergeCell ref="C1036:C1070"/>
    <mergeCell ref="A1071:A1074"/>
    <mergeCell ref="E1071:E1074"/>
    <mergeCell ref="A1075:B1075"/>
    <mergeCell ref="A1080:B1080"/>
    <mergeCell ref="C1080:G1080"/>
    <mergeCell ref="C1081:G1081"/>
    <mergeCell ref="A1027:B1031"/>
    <mergeCell ref="C1027:D1027"/>
    <mergeCell ref="E1027:F1027"/>
    <mergeCell ref="C1028:D1029"/>
    <mergeCell ref="E1028:F1029"/>
    <mergeCell ref="G1028:G1029"/>
    <mergeCell ref="C1030:D1030"/>
    <mergeCell ref="E1030:F1030"/>
    <mergeCell ref="C1031:D1031"/>
    <mergeCell ref="E1031:F1031"/>
    <mergeCell ref="A1022:B1022"/>
    <mergeCell ref="C1022:G1022"/>
    <mergeCell ref="A1023:B1023"/>
    <mergeCell ref="C1023:G1023"/>
    <mergeCell ref="A1024:B1024"/>
    <mergeCell ref="C1024:G1024"/>
    <mergeCell ref="A1025:B1025"/>
    <mergeCell ref="C1025:G1025"/>
    <mergeCell ref="A1026:B1026"/>
    <mergeCell ref="C1026:G1026"/>
    <mergeCell ref="A972:A1010"/>
    <mergeCell ref="E972:E975"/>
    <mergeCell ref="C976:C1010"/>
    <mergeCell ref="A1011:A1014"/>
    <mergeCell ref="E1011:E1014"/>
    <mergeCell ref="A1015:B1015"/>
    <mergeCell ref="A1020:B1020"/>
    <mergeCell ref="C1020:G1020"/>
    <mergeCell ref="C1021:G1021"/>
    <mergeCell ref="A967:B971"/>
    <mergeCell ref="C967:D967"/>
    <mergeCell ref="E967:F967"/>
    <mergeCell ref="C968:D969"/>
    <mergeCell ref="E968:F969"/>
    <mergeCell ref="G968:G969"/>
    <mergeCell ref="C970:D970"/>
    <mergeCell ref="E970:F970"/>
    <mergeCell ref="C971:D971"/>
    <mergeCell ref="E971:F971"/>
    <mergeCell ref="A962:B962"/>
    <mergeCell ref="C962:G962"/>
    <mergeCell ref="A963:B963"/>
    <mergeCell ref="C963:G963"/>
    <mergeCell ref="A964:B964"/>
    <mergeCell ref="C964:G964"/>
    <mergeCell ref="A965:B965"/>
    <mergeCell ref="C965:G965"/>
    <mergeCell ref="A966:B966"/>
    <mergeCell ref="C966:G966"/>
    <mergeCell ref="A912:A950"/>
    <mergeCell ref="E912:E915"/>
    <mergeCell ref="C916:C950"/>
    <mergeCell ref="A951:A954"/>
    <mergeCell ref="E951:E954"/>
    <mergeCell ref="A955:B955"/>
    <mergeCell ref="A960:B960"/>
    <mergeCell ref="C960:G960"/>
    <mergeCell ref="C961:G961"/>
    <mergeCell ref="A907:B911"/>
    <mergeCell ref="C907:D907"/>
    <mergeCell ref="E907:F907"/>
    <mergeCell ref="C908:D909"/>
    <mergeCell ref="E908:F909"/>
    <mergeCell ref="G908:G909"/>
    <mergeCell ref="C910:D910"/>
    <mergeCell ref="E910:F910"/>
    <mergeCell ref="C911:D911"/>
    <mergeCell ref="E911:F911"/>
    <mergeCell ref="A902:B902"/>
    <mergeCell ref="C902:G902"/>
    <mergeCell ref="A903:B903"/>
    <mergeCell ref="C903:G903"/>
    <mergeCell ref="A904:B904"/>
    <mergeCell ref="C904:G904"/>
    <mergeCell ref="A905:B905"/>
    <mergeCell ref="C905:G905"/>
    <mergeCell ref="A906:B906"/>
    <mergeCell ref="C906:G906"/>
    <mergeCell ref="A852:A890"/>
    <mergeCell ref="E852:E855"/>
    <mergeCell ref="C856:C890"/>
    <mergeCell ref="A891:A894"/>
    <mergeCell ref="E891:E894"/>
    <mergeCell ref="A895:B895"/>
    <mergeCell ref="A900:B900"/>
    <mergeCell ref="C900:G900"/>
    <mergeCell ref="C901:G901"/>
    <mergeCell ref="A847:B851"/>
    <mergeCell ref="C847:D847"/>
    <mergeCell ref="E847:F847"/>
    <mergeCell ref="C848:D849"/>
    <mergeCell ref="E848:F849"/>
    <mergeCell ref="G848:G849"/>
    <mergeCell ref="C850:D850"/>
    <mergeCell ref="E850:F850"/>
    <mergeCell ref="C851:D851"/>
    <mergeCell ref="E851:F851"/>
    <mergeCell ref="A842:B842"/>
    <mergeCell ref="C842:G842"/>
    <mergeCell ref="A843:B843"/>
    <mergeCell ref="C843:G843"/>
    <mergeCell ref="A844:B844"/>
    <mergeCell ref="C844:G844"/>
    <mergeCell ref="A845:B845"/>
    <mergeCell ref="C845:G845"/>
    <mergeCell ref="A846:B846"/>
    <mergeCell ref="C846:G846"/>
    <mergeCell ref="A792:A830"/>
    <mergeCell ref="E792:E795"/>
    <mergeCell ref="C796:C830"/>
    <mergeCell ref="A831:A834"/>
    <mergeCell ref="E831:E834"/>
    <mergeCell ref="A835:B835"/>
    <mergeCell ref="A840:B840"/>
    <mergeCell ref="C840:G840"/>
    <mergeCell ref="C841:G841"/>
    <mergeCell ref="A787:B791"/>
    <mergeCell ref="C787:D787"/>
    <mergeCell ref="E787:F787"/>
    <mergeCell ref="C788:D789"/>
    <mergeCell ref="E788:F789"/>
    <mergeCell ref="G788:G789"/>
    <mergeCell ref="C790:D790"/>
    <mergeCell ref="E790:F790"/>
    <mergeCell ref="C791:D791"/>
    <mergeCell ref="E791:F791"/>
    <mergeCell ref="A782:B782"/>
    <mergeCell ref="C782:G782"/>
    <mergeCell ref="A783:B783"/>
    <mergeCell ref="C783:G783"/>
    <mergeCell ref="A784:B784"/>
    <mergeCell ref="C784:G784"/>
    <mergeCell ref="A785:B785"/>
    <mergeCell ref="C785:G785"/>
    <mergeCell ref="A786:B786"/>
    <mergeCell ref="C786:G786"/>
    <mergeCell ref="A732:A770"/>
    <mergeCell ref="E732:E735"/>
    <mergeCell ref="C736:C770"/>
    <mergeCell ref="A771:A774"/>
    <mergeCell ref="E771:E774"/>
    <mergeCell ref="A775:B775"/>
    <mergeCell ref="A780:B780"/>
    <mergeCell ref="C780:G780"/>
    <mergeCell ref="C781:G781"/>
    <mergeCell ref="A727:B731"/>
    <mergeCell ref="C727:D727"/>
    <mergeCell ref="E727:F727"/>
    <mergeCell ref="C728:D729"/>
    <mergeCell ref="E728:F729"/>
    <mergeCell ref="G728:G729"/>
    <mergeCell ref="C730:D730"/>
    <mergeCell ref="E730:F730"/>
    <mergeCell ref="C731:D731"/>
    <mergeCell ref="E731:F731"/>
    <mergeCell ref="A722:B722"/>
    <mergeCell ref="C722:G722"/>
    <mergeCell ref="A723:B723"/>
    <mergeCell ref="C723:G723"/>
    <mergeCell ref="A724:B724"/>
    <mergeCell ref="C724:G724"/>
    <mergeCell ref="A725:B725"/>
    <mergeCell ref="C725:G725"/>
    <mergeCell ref="A726:B726"/>
    <mergeCell ref="C726:G726"/>
    <mergeCell ref="A672:A710"/>
    <mergeCell ref="E672:E675"/>
    <mergeCell ref="C676:C710"/>
    <mergeCell ref="A711:A714"/>
    <mergeCell ref="E711:E714"/>
    <mergeCell ref="A715:B715"/>
    <mergeCell ref="A720:B720"/>
    <mergeCell ref="C720:G720"/>
    <mergeCell ref="C721:G721"/>
    <mergeCell ref="A667:B671"/>
    <mergeCell ref="C667:D667"/>
    <mergeCell ref="E667:F667"/>
    <mergeCell ref="C668:D669"/>
    <mergeCell ref="E668:F669"/>
    <mergeCell ref="G668:G669"/>
    <mergeCell ref="C670:D670"/>
    <mergeCell ref="E670:F670"/>
    <mergeCell ref="C671:D671"/>
    <mergeCell ref="E671:F671"/>
    <mergeCell ref="A662:B662"/>
    <mergeCell ref="C662:G662"/>
    <mergeCell ref="A663:B663"/>
    <mergeCell ref="C663:G663"/>
    <mergeCell ref="A664:B664"/>
    <mergeCell ref="C664:G664"/>
    <mergeCell ref="A665:B665"/>
    <mergeCell ref="C665:G665"/>
    <mergeCell ref="A666:B666"/>
    <mergeCell ref="C666:G666"/>
    <mergeCell ref="A612:A650"/>
    <mergeCell ref="E612:E615"/>
    <mergeCell ref="C616:C650"/>
    <mergeCell ref="A651:A654"/>
    <mergeCell ref="E651:E654"/>
    <mergeCell ref="A655:B655"/>
    <mergeCell ref="A660:B660"/>
    <mergeCell ref="C660:G660"/>
    <mergeCell ref="C661:G661"/>
    <mergeCell ref="A607:B611"/>
    <mergeCell ref="C607:D607"/>
    <mergeCell ref="E607:F607"/>
    <mergeCell ref="C608:D609"/>
    <mergeCell ref="E608:F609"/>
    <mergeCell ref="G608:G609"/>
    <mergeCell ref="C610:D610"/>
    <mergeCell ref="E610:F610"/>
    <mergeCell ref="C611:D611"/>
    <mergeCell ref="E611:F611"/>
    <mergeCell ref="A602:B602"/>
    <mergeCell ref="C602:G602"/>
    <mergeCell ref="A603:B603"/>
    <mergeCell ref="C603:G603"/>
    <mergeCell ref="A604:B604"/>
    <mergeCell ref="C604:G604"/>
    <mergeCell ref="A605:B605"/>
    <mergeCell ref="C605:G605"/>
    <mergeCell ref="A606:B606"/>
    <mergeCell ref="C606:G606"/>
    <mergeCell ref="A552:A590"/>
    <mergeCell ref="E552:E555"/>
    <mergeCell ref="C556:C590"/>
    <mergeCell ref="A591:A594"/>
    <mergeCell ref="E591:E594"/>
    <mergeCell ref="A595:B595"/>
    <mergeCell ref="A600:B600"/>
    <mergeCell ref="C600:G600"/>
    <mergeCell ref="C601:G601"/>
    <mergeCell ref="A547:B551"/>
    <mergeCell ref="C547:D547"/>
    <mergeCell ref="E547:F547"/>
    <mergeCell ref="C548:D549"/>
    <mergeCell ref="E548:F549"/>
    <mergeCell ref="G548:G549"/>
    <mergeCell ref="C550:D550"/>
    <mergeCell ref="E550:F550"/>
    <mergeCell ref="C551:D551"/>
    <mergeCell ref="E551:F551"/>
    <mergeCell ref="A542:B542"/>
    <mergeCell ref="C542:G542"/>
    <mergeCell ref="A543:B543"/>
    <mergeCell ref="C543:G543"/>
    <mergeCell ref="A544:B544"/>
    <mergeCell ref="C544:G544"/>
    <mergeCell ref="A545:B545"/>
    <mergeCell ref="C545:G545"/>
    <mergeCell ref="A546:B546"/>
    <mergeCell ref="C546:G546"/>
    <mergeCell ref="A492:A530"/>
    <mergeCell ref="E492:E495"/>
    <mergeCell ref="C496:C530"/>
    <mergeCell ref="A531:A534"/>
    <mergeCell ref="E531:E534"/>
    <mergeCell ref="A535:B535"/>
    <mergeCell ref="A540:B540"/>
    <mergeCell ref="C540:G540"/>
    <mergeCell ref="C541:G541"/>
    <mergeCell ref="A487:B491"/>
    <mergeCell ref="C487:D487"/>
    <mergeCell ref="E487:F487"/>
    <mergeCell ref="C488:D489"/>
    <mergeCell ref="E488:F489"/>
    <mergeCell ref="G488:G489"/>
    <mergeCell ref="C490:D490"/>
    <mergeCell ref="E490:F490"/>
    <mergeCell ref="C491:D491"/>
    <mergeCell ref="E491:F491"/>
    <mergeCell ref="A482:B482"/>
    <mergeCell ref="C482:G482"/>
    <mergeCell ref="A483:B483"/>
    <mergeCell ref="C483:G483"/>
    <mergeCell ref="A484:B484"/>
    <mergeCell ref="C484:G484"/>
    <mergeCell ref="A485:B485"/>
    <mergeCell ref="C485:G485"/>
    <mergeCell ref="A486:B486"/>
    <mergeCell ref="C486:G486"/>
    <mergeCell ref="A432:A470"/>
    <mergeCell ref="E432:E435"/>
    <mergeCell ref="C436:C470"/>
    <mergeCell ref="A471:A474"/>
    <mergeCell ref="E471:E474"/>
    <mergeCell ref="A475:B475"/>
    <mergeCell ref="A480:B480"/>
    <mergeCell ref="C480:G480"/>
    <mergeCell ref="C481:G481"/>
    <mergeCell ref="A427:B431"/>
    <mergeCell ref="C427:D427"/>
    <mergeCell ref="E427:F427"/>
    <mergeCell ref="C428:D429"/>
    <mergeCell ref="E428:F429"/>
    <mergeCell ref="G428:G429"/>
    <mergeCell ref="C430:D430"/>
    <mergeCell ref="E430:F430"/>
    <mergeCell ref="C431:D431"/>
    <mergeCell ref="E431:F431"/>
    <mergeCell ref="A422:B422"/>
    <mergeCell ref="C422:G422"/>
    <mergeCell ref="A423:B423"/>
    <mergeCell ref="C423:G423"/>
    <mergeCell ref="A424:B424"/>
    <mergeCell ref="C424:G424"/>
    <mergeCell ref="A425:B425"/>
    <mergeCell ref="C425:G425"/>
    <mergeCell ref="A426:B426"/>
    <mergeCell ref="C426:G426"/>
    <mergeCell ref="A372:A410"/>
    <mergeCell ref="E372:E375"/>
    <mergeCell ref="C376:C410"/>
    <mergeCell ref="A411:A414"/>
    <mergeCell ref="E411:E414"/>
    <mergeCell ref="A415:B415"/>
    <mergeCell ref="A420:B420"/>
    <mergeCell ref="C420:G420"/>
    <mergeCell ref="C421:G421"/>
    <mergeCell ref="A367:B371"/>
    <mergeCell ref="C367:D367"/>
    <mergeCell ref="E367:F367"/>
    <mergeCell ref="C368:D369"/>
    <mergeCell ref="E368:F369"/>
    <mergeCell ref="G368:G369"/>
    <mergeCell ref="C370:D370"/>
    <mergeCell ref="E370:F370"/>
    <mergeCell ref="C371:D371"/>
    <mergeCell ref="E371:F371"/>
    <mergeCell ref="A362:B362"/>
    <mergeCell ref="C362:G362"/>
    <mergeCell ref="A363:B363"/>
    <mergeCell ref="C363:G363"/>
    <mergeCell ref="A364:B364"/>
    <mergeCell ref="C364:G364"/>
    <mergeCell ref="A365:B365"/>
    <mergeCell ref="C365:G365"/>
    <mergeCell ref="A366:B366"/>
    <mergeCell ref="C366:G366"/>
    <mergeCell ref="A312:A350"/>
    <mergeCell ref="E312:E315"/>
    <mergeCell ref="C316:C350"/>
    <mergeCell ref="A351:A354"/>
    <mergeCell ref="E351:E354"/>
    <mergeCell ref="A355:B355"/>
    <mergeCell ref="A360:B360"/>
    <mergeCell ref="C360:G360"/>
    <mergeCell ref="C361:G361"/>
    <mergeCell ref="A307:B311"/>
    <mergeCell ref="C307:D307"/>
    <mergeCell ref="E307:F307"/>
    <mergeCell ref="C308:D309"/>
    <mergeCell ref="E308:F309"/>
    <mergeCell ref="G308:G309"/>
    <mergeCell ref="C310:D310"/>
    <mergeCell ref="E310:F310"/>
    <mergeCell ref="C311:D311"/>
    <mergeCell ref="E311:F311"/>
    <mergeCell ref="A302:B302"/>
    <mergeCell ref="C302:G302"/>
    <mergeCell ref="A303:B303"/>
    <mergeCell ref="C303:G303"/>
    <mergeCell ref="A304:B304"/>
    <mergeCell ref="C304:G304"/>
    <mergeCell ref="A305:B305"/>
    <mergeCell ref="C305:G305"/>
    <mergeCell ref="A306:B306"/>
    <mergeCell ref="C306:G306"/>
    <mergeCell ref="A252:A290"/>
    <mergeCell ref="E252:E255"/>
    <mergeCell ref="C256:C290"/>
    <mergeCell ref="A291:A294"/>
    <mergeCell ref="E291:E294"/>
    <mergeCell ref="A295:B295"/>
    <mergeCell ref="A300:B300"/>
    <mergeCell ref="C300:G300"/>
    <mergeCell ref="C301:G301"/>
    <mergeCell ref="A247:B251"/>
    <mergeCell ref="C247:D247"/>
    <mergeCell ref="E247:F247"/>
    <mergeCell ref="C248:D249"/>
    <mergeCell ref="E248:F249"/>
    <mergeCell ref="G248:G249"/>
    <mergeCell ref="C250:D250"/>
    <mergeCell ref="E250:F250"/>
    <mergeCell ref="C251:D251"/>
    <mergeCell ref="E251:F251"/>
    <mergeCell ref="A242:B242"/>
    <mergeCell ref="C242:G242"/>
    <mergeCell ref="A243:B243"/>
    <mergeCell ref="C243:G243"/>
    <mergeCell ref="A244:B244"/>
    <mergeCell ref="C244:G244"/>
    <mergeCell ref="A245:B245"/>
    <mergeCell ref="C245:G245"/>
    <mergeCell ref="A246:B246"/>
    <mergeCell ref="C246:G246"/>
    <mergeCell ref="A192:A230"/>
    <mergeCell ref="E192:E195"/>
    <mergeCell ref="C196:C230"/>
    <mergeCell ref="A231:A234"/>
    <mergeCell ref="E231:E234"/>
    <mergeCell ref="A235:B235"/>
    <mergeCell ref="A240:B240"/>
    <mergeCell ref="C240:G240"/>
    <mergeCell ref="C241:G241"/>
    <mergeCell ref="A187:B191"/>
    <mergeCell ref="C187:D187"/>
    <mergeCell ref="E187:F187"/>
    <mergeCell ref="C188:D189"/>
    <mergeCell ref="E188:F189"/>
    <mergeCell ref="G188:G189"/>
    <mergeCell ref="C190:D190"/>
    <mergeCell ref="E190:F190"/>
    <mergeCell ref="C191:D191"/>
    <mergeCell ref="E191:F191"/>
    <mergeCell ref="A182:B182"/>
    <mergeCell ref="C182:G182"/>
    <mergeCell ref="A183:B183"/>
    <mergeCell ref="C183:G183"/>
    <mergeCell ref="A184:B184"/>
    <mergeCell ref="C184:G184"/>
    <mergeCell ref="A185:B185"/>
    <mergeCell ref="C185:G185"/>
    <mergeCell ref="A186:B186"/>
    <mergeCell ref="C186:G186"/>
    <mergeCell ref="A132:A170"/>
    <mergeCell ref="E132:E135"/>
    <mergeCell ref="C136:C170"/>
    <mergeCell ref="A171:A174"/>
    <mergeCell ref="E171:E174"/>
    <mergeCell ref="A175:B175"/>
    <mergeCell ref="A180:B180"/>
    <mergeCell ref="C180:G180"/>
    <mergeCell ref="C181:G181"/>
    <mergeCell ref="A127:B131"/>
    <mergeCell ref="C127:D127"/>
    <mergeCell ref="E127:F127"/>
    <mergeCell ref="C128:D129"/>
    <mergeCell ref="E128:F129"/>
    <mergeCell ref="G128:G129"/>
    <mergeCell ref="C130:D130"/>
    <mergeCell ref="E130:F130"/>
    <mergeCell ref="C131:D131"/>
    <mergeCell ref="E131:F131"/>
    <mergeCell ref="A122:B122"/>
    <mergeCell ref="C122:G122"/>
    <mergeCell ref="A123:B123"/>
    <mergeCell ref="C123:G123"/>
    <mergeCell ref="A124:B124"/>
    <mergeCell ref="C124:G124"/>
    <mergeCell ref="A125:B125"/>
    <mergeCell ref="C125:G125"/>
    <mergeCell ref="A126:B126"/>
    <mergeCell ref="C126:G126"/>
    <mergeCell ref="A72:A110"/>
    <mergeCell ref="E72:E75"/>
    <mergeCell ref="C76:C110"/>
    <mergeCell ref="A111:A114"/>
    <mergeCell ref="E111:E114"/>
    <mergeCell ref="A115:B115"/>
    <mergeCell ref="A120:B120"/>
    <mergeCell ref="C120:G120"/>
    <mergeCell ref="C121:G121"/>
    <mergeCell ref="A67:B71"/>
    <mergeCell ref="C67:D67"/>
    <mergeCell ref="E67:F67"/>
    <mergeCell ref="C68:D69"/>
    <mergeCell ref="E68:F69"/>
    <mergeCell ref="G68:G69"/>
    <mergeCell ref="C70:D70"/>
    <mergeCell ref="E70:F70"/>
    <mergeCell ref="C71:D71"/>
    <mergeCell ref="E71:F71"/>
    <mergeCell ref="A62:B62"/>
    <mergeCell ref="C62:G62"/>
    <mergeCell ref="A63:B63"/>
    <mergeCell ref="C63:G63"/>
    <mergeCell ref="A64:B64"/>
    <mergeCell ref="C64:G64"/>
    <mergeCell ref="A65:B65"/>
    <mergeCell ref="C65:G65"/>
    <mergeCell ref="A66:B66"/>
    <mergeCell ref="C66:G66"/>
    <mergeCell ref="A13:A51"/>
    <mergeCell ref="E13:E16"/>
    <mergeCell ref="C17:C51"/>
    <mergeCell ref="A52:A55"/>
    <mergeCell ref="E52:E55"/>
    <mergeCell ref="A56:B56"/>
    <mergeCell ref="A60:B60"/>
    <mergeCell ref="C60:G60"/>
    <mergeCell ref="C61:G61"/>
    <mergeCell ref="A6:B6"/>
    <mergeCell ref="C6:G6"/>
    <mergeCell ref="A7:B7"/>
    <mergeCell ref="C7:G7"/>
    <mergeCell ref="A8:B12"/>
    <mergeCell ref="C8:D8"/>
    <mergeCell ref="E8:F8"/>
    <mergeCell ref="C9:D10"/>
    <mergeCell ref="E9:F10"/>
    <mergeCell ref="G9:G10"/>
    <mergeCell ref="C11:D11"/>
    <mergeCell ref="E11:F11"/>
    <mergeCell ref="C12:D12"/>
    <mergeCell ref="E12:F12"/>
    <mergeCell ref="A1:B1"/>
    <mergeCell ref="C1:G1"/>
    <mergeCell ref="C2:G2"/>
    <mergeCell ref="A3:B3"/>
    <mergeCell ref="C3:G3"/>
    <mergeCell ref="A4:B4"/>
    <mergeCell ref="C4:G4"/>
    <mergeCell ref="A5:B5"/>
    <mergeCell ref="C5:G5"/>
  </mergeCells>
  <pageMargins left="0.75" right="0.75" top="1" bottom="1" header="0.511811023622047" footer="0.511811023622047"/>
  <pageSetup orientation="portrait" horizontalDpi="300" verticalDpi="300"/>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dimension ref="A1:I20"/>
  <sheetViews>
    <sheetView zoomScaleNormal="100" workbookViewId="0">
      <selection activeCell="J29" sqref="J29"/>
    </sheetView>
  </sheetViews>
  <sheetFormatPr baseColWidth="10" defaultColWidth="8.7265625" defaultRowHeight="12.5" x14ac:dyDescent="0.25"/>
  <cols>
    <col min="1" max="9" width="16.7265625" customWidth="1"/>
    <col min="257" max="265" width="16.7265625" customWidth="1"/>
    <col min="513" max="521" width="16.7265625" customWidth="1"/>
    <col min="769" max="777" width="16.7265625" customWidth="1"/>
  </cols>
  <sheetData>
    <row r="1" spans="1:9" ht="12.75" customHeight="1" x14ac:dyDescent="0.25">
      <c r="A1" s="900" t="s">
        <v>5</v>
      </c>
      <c r="B1" s="900"/>
      <c r="C1" s="901" t="s">
        <v>26</v>
      </c>
      <c r="D1" s="901"/>
      <c r="E1" s="901"/>
      <c r="F1" s="901"/>
      <c r="G1" s="901"/>
      <c r="H1" s="901"/>
      <c r="I1" s="901"/>
    </row>
    <row r="2" spans="1:9" ht="13.5" customHeight="1" x14ac:dyDescent="0.25">
      <c r="A2" s="900" t="s">
        <v>27</v>
      </c>
      <c r="B2" s="900"/>
      <c r="C2" s="901" t="s">
        <v>716</v>
      </c>
      <c r="D2" s="901"/>
      <c r="E2" s="901"/>
      <c r="F2" s="901"/>
      <c r="G2" s="901"/>
      <c r="H2" s="901"/>
      <c r="I2" s="901"/>
    </row>
    <row r="3" spans="1:9" ht="12.75" customHeight="1" x14ac:dyDescent="0.25">
      <c r="A3" s="900" t="s">
        <v>29</v>
      </c>
      <c r="B3" s="900"/>
      <c r="C3" s="901" t="s">
        <v>717</v>
      </c>
      <c r="D3" s="901"/>
      <c r="E3" s="901"/>
      <c r="F3" s="901"/>
      <c r="G3" s="901"/>
      <c r="H3" s="901"/>
      <c r="I3" s="901"/>
    </row>
    <row r="4" spans="1:9" ht="12.75" customHeight="1" x14ac:dyDescent="0.25">
      <c r="A4" s="900" t="s">
        <v>31</v>
      </c>
      <c r="B4" s="900"/>
      <c r="C4" s="901" t="s">
        <v>299</v>
      </c>
      <c r="D4" s="901"/>
      <c r="E4" s="901"/>
      <c r="F4" s="901"/>
      <c r="G4" s="901"/>
      <c r="H4" s="901"/>
      <c r="I4" s="901"/>
    </row>
    <row r="5" spans="1:9" ht="12.75" customHeight="1" x14ac:dyDescent="0.25">
      <c r="A5" s="902" t="s">
        <v>33</v>
      </c>
      <c r="B5" s="902"/>
      <c r="C5" s="903" t="s">
        <v>718</v>
      </c>
      <c r="D5" s="903"/>
      <c r="E5" s="903"/>
      <c r="F5" s="903"/>
      <c r="G5" s="903"/>
      <c r="H5" s="903"/>
      <c r="I5" s="903"/>
    </row>
    <row r="6" spans="1:9" ht="63" customHeight="1" x14ac:dyDescent="0.25">
      <c r="A6" s="945" t="s">
        <v>782</v>
      </c>
      <c r="B6" s="945"/>
      <c r="C6" s="672" t="s">
        <v>783</v>
      </c>
      <c r="D6" s="672" t="s">
        <v>784</v>
      </c>
      <c r="E6" s="672" t="s">
        <v>785</v>
      </c>
      <c r="F6" s="672" t="s">
        <v>786</v>
      </c>
      <c r="G6" s="672" t="s">
        <v>787</v>
      </c>
      <c r="H6" s="672" t="s">
        <v>788</v>
      </c>
      <c r="I6" s="672" t="s">
        <v>788</v>
      </c>
    </row>
    <row r="7" spans="1:9" ht="13.5" customHeight="1" x14ac:dyDescent="0.35">
      <c r="A7" s="945"/>
      <c r="B7" s="945"/>
      <c r="C7" s="946" t="s">
        <v>48</v>
      </c>
      <c r="D7" s="673" t="s">
        <v>789</v>
      </c>
      <c r="E7" s="946" t="s">
        <v>790</v>
      </c>
      <c r="F7" s="946" t="s">
        <v>791</v>
      </c>
      <c r="G7" s="673" t="s">
        <v>792</v>
      </c>
      <c r="H7" s="946" t="s">
        <v>793</v>
      </c>
      <c r="I7" s="673" t="s">
        <v>789</v>
      </c>
    </row>
    <row r="8" spans="1:9" x14ac:dyDescent="0.25">
      <c r="A8" s="945"/>
      <c r="B8" s="945"/>
      <c r="C8" s="946"/>
      <c r="D8" s="674" t="s">
        <v>794</v>
      </c>
      <c r="E8" s="946"/>
      <c r="F8" s="946"/>
      <c r="G8" s="674" t="s">
        <v>795</v>
      </c>
      <c r="H8" s="946"/>
      <c r="I8" s="674" t="s">
        <v>796</v>
      </c>
    </row>
    <row r="9" spans="1:9" ht="26" x14ac:dyDescent="0.35">
      <c r="A9" s="945"/>
      <c r="B9" s="945"/>
      <c r="C9" s="674"/>
      <c r="D9" s="674" t="s">
        <v>726</v>
      </c>
      <c r="E9" s="674" t="s">
        <v>797</v>
      </c>
      <c r="F9" s="674"/>
      <c r="G9" s="674" t="s">
        <v>726</v>
      </c>
      <c r="H9" s="674" t="s">
        <v>798</v>
      </c>
      <c r="I9" s="674" t="s">
        <v>799</v>
      </c>
    </row>
    <row r="10" spans="1:9" ht="13.5" x14ac:dyDescent="0.35">
      <c r="A10" s="945"/>
      <c r="B10" s="945"/>
      <c r="C10" s="675" t="s">
        <v>800</v>
      </c>
      <c r="D10" s="675" t="s">
        <v>801</v>
      </c>
      <c r="E10" s="676" t="s">
        <v>802</v>
      </c>
      <c r="F10" s="675" t="s">
        <v>803</v>
      </c>
      <c r="G10" s="675" t="s">
        <v>804</v>
      </c>
      <c r="H10" s="675" t="s">
        <v>805</v>
      </c>
      <c r="I10" s="675" t="s">
        <v>806</v>
      </c>
    </row>
    <row r="11" spans="1:9" ht="13.5" customHeight="1" x14ac:dyDescent="0.25">
      <c r="A11" s="947" t="s">
        <v>807</v>
      </c>
      <c r="B11" s="677" t="s">
        <v>808</v>
      </c>
      <c r="C11" s="674"/>
      <c r="D11" s="678"/>
      <c r="E11" s="679"/>
      <c r="F11" s="680"/>
      <c r="G11" s="680"/>
      <c r="H11" s="680"/>
      <c r="I11" s="680"/>
    </row>
    <row r="12" spans="1:9" x14ac:dyDescent="0.25">
      <c r="A12" s="947"/>
      <c r="B12" s="677" t="s">
        <v>809</v>
      </c>
      <c r="C12" s="674"/>
      <c r="D12" s="678"/>
      <c r="E12" s="679"/>
      <c r="F12" s="680"/>
      <c r="G12" s="680"/>
      <c r="H12" s="680"/>
      <c r="I12" s="680"/>
    </row>
    <row r="13" spans="1:9" x14ac:dyDescent="0.25">
      <c r="A13" s="947"/>
      <c r="B13" s="677" t="s">
        <v>810</v>
      </c>
      <c r="C13" s="674"/>
      <c r="D13" s="678"/>
      <c r="E13" s="679"/>
      <c r="F13" s="680"/>
      <c r="G13" s="680"/>
      <c r="H13" s="680"/>
      <c r="I13" s="680"/>
    </row>
    <row r="14" spans="1:9" x14ac:dyDescent="0.25">
      <c r="A14" s="947"/>
      <c r="B14" s="677" t="s">
        <v>811</v>
      </c>
      <c r="C14" s="674"/>
      <c r="D14" s="678"/>
      <c r="E14" s="679"/>
      <c r="F14" s="680"/>
      <c r="G14" s="680"/>
      <c r="H14" s="680"/>
      <c r="I14" s="680"/>
    </row>
    <row r="15" spans="1:9" x14ac:dyDescent="0.25">
      <c r="A15" s="947"/>
      <c r="B15" s="677" t="s">
        <v>812</v>
      </c>
      <c r="C15" s="674"/>
      <c r="D15" s="678"/>
      <c r="E15" s="679"/>
      <c r="F15" s="680"/>
      <c r="G15" s="680"/>
      <c r="H15" s="680"/>
      <c r="I15" s="680"/>
    </row>
    <row r="16" spans="1:9" ht="31.5" customHeight="1" x14ac:dyDescent="0.25">
      <c r="A16" s="948" t="s">
        <v>813</v>
      </c>
      <c r="B16" s="677" t="s">
        <v>814</v>
      </c>
      <c r="C16" s="680"/>
      <c r="D16" s="680"/>
      <c r="E16" s="680"/>
      <c r="F16" s="678"/>
      <c r="G16" s="678"/>
      <c r="H16" s="679"/>
      <c r="I16" s="680"/>
    </row>
    <row r="17" spans="1:9" x14ac:dyDescent="0.25">
      <c r="A17" s="948"/>
      <c r="B17" s="677" t="s">
        <v>815</v>
      </c>
      <c r="C17" s="680"/>
      <c r="D17" s="680"/>
      <c r="E17" s="680"/>
      <c r="F17" s="678"/>
      <c r="G17" s="678"/>
      <c r="H17" s="679"/>
      <c r="I17" s="680"/>
    </row>
    <row r="18" spans="1:9" x14ac:dyDescent="0.25">
      <c r="A18" s="949" t="s">
        <v>91</v>
      </c>
      <c r="B18" s="949"/>
      <c r="C18" s="680"/>
      <c r="D18" s="680"/>
      <c r="E18" s="679"/>
      <c r="F18" s="680"/>
      <c r="G18" s="680"/>
      <c r="H18" s="679"/>
      <c r="I18" s="679"/>
    </row>
    <row r="19" spans="1:9" ht="22.5" customHeight="1" x14ac:dyDescent="0.25">
      <c r="A19" s="950" t="s">
        <v>816</v>
      </c>
      <c r="B19" s="950"/>
      <c r="C19" s="950"/>
      <c r="D19" s="950"/>
      <c r="E19" s="950"/>
      <c r="F19" s="950"/>
      <c r="G19" s="950"/>
      <c r="H19" s="950"/>
      <c r="I19" s="950"/>
    </row>
    <row r="20" spans="1:9" ht="22.5" customHeight="1" x14ac:dyDescent="0.25">
      <c r="A20" s="951" t="s">
        <v>817</v>
      </c>
      <c r="B20" s="951"/>
      <c r="C20" s="951"/>
      <c r="D20" s="951"/>
      <c r="E20" s="951"/>
      <c r="F20" s="951"/>
      <c r="G20" s="951"/>
      <c r="H20" s="951"/>
      <c r="I20" s="951"/>
    </row>
  </sheetData>
  <mergeCells count="20">
    <mergeCell ref="A11:A15"/>
    <mergeCell ref="A16:A17"/>
    <mergeCell ref="A18:B18"/>
    <mergeCell ref="A19:I19"/>
    <mergeCell ref="A20:I20"/>
    <mergeCell ref="A4:B4"/>
    <mergeCell ref="C4:I4"/>
    <mergeCell ref="A5:B5"/>
    <mergeCell ref="C5:I5"/>
    <mergeCell ref="A6:B10"/>
    <mergeCell ref="C7:C8"/>
    <mergeCell ref="E7:E8"/>
    <mergeCell ref="F7:F8"/>
    <mergeCell ref="H7:H8"/>
    <mergeCell ref="A1:B1"/>
    <mergeCell ref="C1:I1"/>
    <mergeCell ref="A2:B2"/>
    <mergeCell ref="C2:I2"/>
    <mergeCell ref="A3:B3"/>
    <mergeCell ref="C3:I3"/>
  </mergeCells>
  <pageMargins left="0.75" right="0.75" top="1" bottom="1" header="0.511811023622047" footer="0.511811023622047"/>
  <pageSetup orientation="portrait" horizontalDpi="300" verticalDpi="300"/>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dimension ref="A1:L13"/>
  <sheetViews>
    <sheetView topLeftCell="A4" zoomScaleNormal="100" workbookViewId="0">
      <selection activeCell="E31" sqref="E31"/>
    </sheetView>
  </sheetViews>
  <sheetFormatPr baseColWidth="10" defaultColWidth="10.7265625" defaultRowHeight="12.5" x14ac:dyDescent="0.25"/>
  <cols>
    <col min="1" max="1" width="43.26953125" customWidth="1"/>
    <col min="12" max="12" width="19" customWidth="1"/>
  </cols>
  <sheetData>
    <row r="1" spans="1:12" x14ac:dyDescent="0.25">
      <c r="A1" s="626" t="s">
        <v>818</v>
      </c>
    </row>
    <row r="2" spans="1:12" x14ac:dyDescent="0.25">
      <c r="A2" s="626"/>
    </row>
    <row r="3" spans="1:12" x14ac:dyDescent="0.25">
      <c r="A3" s="626" t="s">
        <v>819</v>
      </c>
      <c r="B3" s="626" t="s">
        <v>820</v>
      </c>
      <c r="C3" s="626" t="s">
        <v>821</v>
      </c>
    </row>
    <row r="4" spans="1:12" x14ac:dyDescent="0.25">
      <c r="A4" s="626" t="s">
        <v>822</v>
      </c>
      <c r="B4">
        <v>35</v>
      </c>
      <c r="C4">
        <v>0.22900000000000001</v>
      </c>
    </row>
    <row r="5" spans="1:12" x14ac:dyDescent="0.25">
      <c r="A5" s="626" t="s">
        <v>823</v>
      </c>
      <c r="B5">
        <v>25</v>
      </c>
      <c r="C5">
        <v>0.26900000000000002</v>
      </c>
    </row>
    <row r="6" spans="1:12" x14ac:dyDescent="0.25">
      <c r="A6" s="626" t="s">
        <v>824</v>
      </c>
      <c r="B6">
        <v>2</v>
      </c>
      <c r="C6">
        <v>0.38600000000000001</v>
      </c>
    </row>
    <row r="9" spans="1:12" ht="14.25" customHeight="1" x14ac:dyDescent="0.25">
      <c r="A9" s="681"/>
      <c r="B9" s="952" t="s">
        <v>825</v>
      </c>
      <c r="C9" s="952"/>
      <c r="D9" s="952"/>
      <c r="E9" s="952"/>
      <c r="F9" s="952"/>
      <c r="G9" s="952"/>
      <c r="H9" s="952"/>
      <c r="I9" s="952"/>
      <c r="J9" s="952"/>
      <c r="K9" s="952"/>
      <c r="L9" s="952"/>
    </row>
    <row r="10" spans="1:12" ht="14.25" customHeight="1" x14ac:dyDescent="0.25">
      <c r="A10" s="681"/>
      <c r="B10" s="952" t="s">
        <v>826</v>
      </c>
      <c r="C10" s="952"/>
      <c r="D10" s="952"/>
      <c r="E10" s="952"/>
      <c r="F10" s="952"/>
      <c r="G10" s="952"/>
      <c r="H10" s="952"/>
      <c r="I10" s="952"/>
      <c r="J10" s="952"/>
      <c r="K10" s="681" t="s">
        <v>827</v>
      </c>
      <c r="L10" s="681"/>
    </row>
    <row r="11" spans="1:12" ht="13.5" customHeight="1" x14ac:dyDescent="0.25">
      <c r="A11" s="681" t="s">
        <v>828</v>
      </c>
      <c r="B11" s="681" t="s">
        <v>829</v>
      </c>
      <c r="C11" s="681" t="s">
        <v>830</v>
      </c>
      <c r="D11" s="681" t="s">
        <v>831</v>
      </c>
      <c r="E11" s="681" t="s">
        <v>832</v>
      </c>
      <c r="F11" s="681" t="s">
        <v>833</v>
      </c>
      <c r="G11" s="681" t="s">
        <v>834</v>
      </c>
      <c r="H11" s="681" t="s">
        <v>835</v>
      </c>
      <c r="I11" s="681" t="s">
        <v>836</v>
      </c>
      <c r="J11" s="681" t="s">
        <v>837</v>
      </c>
      <c r="K11" s="681" t="s">
        <v>838</v>
      </c>
      <c r="L11" s="681" t="s">
        <v>839</v>
      </c>
    </row>
    <row r="12" spans="1:12" ht="29" x14ac:dyDescent="0.25">
      <c r="A12" s="682"/>
      <c r="B12" s="682" t="s">
        <v>840</v>
      </c>
      <c r="C12" s="682" t="s">
        <v>841</v>
      </c>
      <c r="D12" s="682" t="s">
        <v>842</v>
      </c>
      <c r="E12" s="682" t="s">
        <v>843</v>
      </c>
      <c r="F12" s="682" t="s">
        <v>844</v>
      </c>
      <c r="G12" s="682" t="s">
        <v>845</v>
      </c>
      <c r="H12" s="682" t="s">
        <v>131</v>
      </c>
      <c r="I12" s="682" t="s">
        <v>846</v>
      </c>
      <c r="J12" s="682" t="s">
        <v>847</v>
      </c>
      <c r="K12" s="682"/>
      <c r="L12" s="682"/>
    </row>
    <row r="13" spans="1:12" x14ac:dyDescent="0.25">
      <c r="A13" s="683">
        <v>1990</v>
      </c>
      <c r="B13" s="684">
        <v>452.782482303758</v>
      </c>
      <c r="C13" s="685"/>
      <c r="D13" s="684">
        <v>791.98206037784405</v>
      </c>
      <c r="E13" s="685"/>
      <c r="F13" s="684">
        <v>31.529599999999999</v>
      </c>
      <c r="G13" s="684">
        <v>1751.277679</v>
      </c>
      <c r="H13" s="684">
        <v>5429.2689419999997</v>
      </c>
      <c r="I13" s="684">
        <v>3256.7383806962398</v>
      </c>
      <c r="J13" s="684">
        <v>4637.2868816221599</v>
      </c>
      <c r="K13" s="684">
        <v>-2903.9342213854302</v>
      </c>
      <c r="L13" s="686" t="s">
        <v>848</v>
      </c>
    </row>
  </sheetData>
  <mergeCells count="2">
    <mergeCell ref="B9:L9"/>
    <mergeCell ref="B10:J10"/>
  </mergeCells>
  <pageMargins left="0.7" right="0.7" top="0.75" bottom="0.75" header="0.511811023622047" footer="0.511811023622047"/>
  <pageSetup orientation="portrait" horizontalDpi="300" verticalDpi="300"/>
</worksheet>
</file>

<file path=docProps/app.xml><?xml version="1.0" encoding="utf-8"?>
<Properties xmlns="http://schemas.openxmlformats.org/officeDocument/2006/extended-properties" xmlns:vt="http://schemas.openxmlformats.org/officeDocument/2006/docPropsVTypes">
  <Template/>
  <TotalTime>4</TotalTime>
  <Application>Microsoft Excel</Application>
  <DocSecurity>0</DocSecurity>
  <ScaleCrop>false</ScaleCrop>
  <HeadingPairs>
    <vt:vector size="2" baseType="variant">
      <vt:variant>
        <vt:lpstr>Hojas de cálculo</vt:lpstr>
      </vt:variant>
      <vt:variant>
        <vt:i4>49</vt:i4>
      </vt:variant>
    </vt:vector>
  </HeadingPairs>
  <TitlesOfParts>
    <vt:vector size="49" baseType="lpstr">
      <vt:lpstr>Presentación</vt:lpstr>
      <vt:lpstr>FL-FL_Biomass_increase (1of 4)</vt:lpstr>
      <vt:lpstr>FL-FL_Biomass_loss_wood (2of 4)</vt:lpstr>
      <vt:lpstr>FL-FL_Biomass_fuelwood (3of 4)</vt:lpstr>
      <vt:lpstr>FL-FL_Biomass_Disturb (4of 4)</vt:lpstr>
      <vt:lpstr>FL-FL_Biomass_NF-FP (1of 2)</vt:lpstr>
      <vt:lpstr>FL-FL_Biomass_NF-FP (2of 2)</vt:lpstr>
      <vt:lpstr>FL-FL_DOM_NF-FP</vt:lpstr>
      <vt:lpstr>FL-FL_Soils1_of_2_NF-FP</vt:lpstr>
      <vt:lpstr>FL-FL_Soils2_of_2_NF-FP</vt:lpstr>
      <vt:lpstr>Biomass Burning_1_of_2_FL</vt:lpstr>
      <vt:lpstr>Biomass_NonFL-FL (1 of 2) </vt:lpstr>
      <vt:lpstr>Biomass_NonFL-FL (2 of 2)</vt:lpstr>
      <vt:lpstr>DOM_NonFL-FL</vt:lpstr>
      <vt:lpstr>Soils1_of_2_NonFL-FL</vt:lpstr>
      <vt:lpstr>Soils2_of_2_NonFL-FL</vt:lpstr>
      <vt:lpstr>Biomass Burning_2_of_2_FL</vt:lpstr>
      <vt:lpstr>CL-CL_Annual_change_biomass</vt:lpstr>
      <vt:lpstr>CL-CL_Soils_1_of_2</vt:lpstr>
      <vt:lpstr>CL-CL_Soils_2_of_2</vt:lpstr>
      <vt:lpstr>Biomass_Burning_1_of_2_ CL</vt:lpstr>
      <vt:lpstr>Biomass_Land to CL</vt:lpstr>
      <vt:lpstr>DOM_Land to CL</vt:lpstr>
      <vt:lpstr>Soils 1 of 2_Land to CL</vt:lpstr>
      <vt:lpstr>Soils 2 of 2_Land to CL </vt:lpstr>
      <vt:lpstr>Biomass Burning_2_of_2_CL</vt:lpstr>
      <vt:lpstr>Soils1 of 2_GL</vt:lpstr>
      <vt:lpstr>Soils2 of 2_GL</vt:lpstr>
      <vt:lpstr>Biomass Burning 1 of 2_ GL</vt:lpstr>
      <vt:lpstr>Biomass1 of 1_Land to GL</vt:lpstr>
      <vt:lpstr>DOM_Land to GL</vt:lpstr>
      <vt:lpstr>Soils 1 of 2_Land to GL </vt:lpstr>
      <vt:lpstr>Soils2 of 2_Land to GL </vt:lpstr>
      <vt:lpstr>Biomass Burning 2 of 2_GL</vt:lpstr>
      <vt:lpstr>CO2_Peatlands1 of 3</vt:lpstr>
      <vt:lpstr>CO2_Peatlands2 of 3</vt:lpstr>
      <vt:lpstr>CO2_Peatlands3 of 3</vt:lpstr>
      <vt:lpstr>N2O_Peatlands1 of 1 (ai)</vt:lpstr>
      <vt:lpstr>N2O_Peatlands1 of 1 (bi)</vt:lpstr>
      <vt:lpstr>CO2 flooded Land_WL</vt:lpstr>
      <vt:lpstr>Soils1 of 1</vt:lpstr>
      <vt:lpstr>Biomass1 of 1_Land to SL</vt:lpstr>
      <vt:lpstr>DOM1 of 1_Land to SL</vt:lpstr>
      <vt:lpstr>Soils 1 of 2_Land to SL</vt:lpstr>
      <vt:lpstr>Soils2 of 2</vt:lpstr>
      <vt:lpstr>Biomass1 of 1_Land to OL</vt:lpstr>
      <vt:lpstr>Direct_N2O_1 of 2</vt:lpstr>
      <vt:lpstr>Direct2 of 2</vt:lpstr>
      <vt:lpstr>HWP</vt:lpstr>
    </vt:vector>
  </TitlesOfParts>
  <Company>IGES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Yasna Rojas Ponce</dc:creator>
  <dc:description/>
  <cp:lastModifiedBy>nicolas villegas vargas</cp:lastModifiedBy>
  <cp:revision>4</cp:revision>
  <dcterms:created xsi:type="dcterms:W3CDTF">2007-03-13T06:40:58Z</dcterms:created>
  <dcterms:modified xsi:type="dcterms:W3CDTF">2024-12-09T21:49:24Z</dcterms:modified>
  <dc:language>en-US</dc:language>
</cp:coreProperties>
</file>